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Dictionary" sheetId="1" r:id="rId4"/>
    <sheet state="visible" name="main sheet processed data" sheetId="2" r:id="rId5"/>
    <sheet state="visible" name="GDP" sheetId="3" r:id="rId6"/>
    <sheet state="visible" name="ENERGY processed" sheetId="4" r:id="rId7"/>
    <sheet state="visible" name="HUMAN RESOURCES processed" sheetId="5" r:id="rId8"/>
    <sheet state="visible" name="TOURISM processed" sheetId="6" r:id="rId9"/>
    <sheet state="visible" name="BUSINESS processed" sheetId="7" r:id="rId10"/>
  </sheets>
  <definedNames>
    <definedName hidden="1" localSheetId="1" name="_xlnm._FilterDatabase">'main sheet processed data'!$A$1:$BH$2691</definedName>
    <definedName hidden="1" localSheetId="1" name="Z_CCA0F5B9_D315_4BE9_BFAA_48AE1D7A1A21_.wvu.FilterData">'main sheet processed data'!$C$1:$C$2691</definedName>
  </definedNames>
  <calcPr/>
  <customWorkbookViews>
    <customWorkbookView activeSheetId="0" maximized="1" windowHeight="0" windowWidth="0" guid="{CCA0F5B9-D315-4BE9-BFAA-48AE1D7A1A21}" name="Filter 1"/>
  </customWorkbookViews>
</workbook>
</file>

<file path=xl/sharedStrings.xml><?xml version="1.0" encoding="utf-8"?>
<sst xmlns="http://schemas.openxmlformats.org/spreadsheetml/2006/main" count="48627" uniqueCount="308">
  <si>
    <t>Sheet Name</t>
  </si>
  <si>
    <t>Column Name</t>
  </si>
  <si>
    <t>Meaning</t>
  </si>
  <si>
    <t>GDP</t>
  </si>
  <si>
    <t>Region</t>
  </si>
  <si>
    <t>Country/Region</t>
  </si>
  <si>
    <t>Country - Region</t>
  </si>
  <si>
    <t>COLOR CODING</t>
  </si>
  <si>
    <t>Year</t>
  </si>
  <si>
    <t>Year of measurement</t>
  </si>
  <si>
    <t>PROCESSED/feature engineered DATA FROM GIVEN DATA</t>
  </si>
  <si>
    <t>Gross domestic product (in USD)</t>
  </si>
  <si>
    <t>FEATURED ENGINEERED DATA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</si>
  <si>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</si>
  <si>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</si>
  <si>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</si>
  <si>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</si>
  <si>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</si>
  <si>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</si>
  <si>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</si>
  <si>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</si>
  <si>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</si>
  <si>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</si>
  <si>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</si>
  <si>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</si>
  <si>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</si>
  <si>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</si>
  <si>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</si>
  <si>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</si>
  <si>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</si>
  <si>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</si>
  <si>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</si>
  <si>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</si>
  <si>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</si>
  <si>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</si>
  <si>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</si>
  <si>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</si>
  <si>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</si>
  <si>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</si>
  <si>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</si>
  <si>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</si>
  <si>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</si>
  <si>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</si>
  <si>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</si>
  <si>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</si>
  <si>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</si>
  <si>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</si>
  <si>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</si>
  <si>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</si>
  <si>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</si>
  <si>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</si>
  <si>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</si>
  <si>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</si>
  <si>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</si>
  <si>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</si>
  <si>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</si>
  <si>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</si>
  <si>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</si>
  <si>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</si>
  <si>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</si>
  <si>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</si>
  <si>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U_id (region_country/region_year)</t>
  </si>
  <si>
    <t>YEAR</t>
  </si>
  <si>
    <t>GDP per capita</t>
  </si>
  <si>
    <t>energy usage per capita</t>
  </si>
  <si>
    <t>co2 emission per capita</t>
  </si>
  <si>
    <t>Average life expectancy (M&amp;F)</t>
  </si>
  <si>
    <t>tourism outbound per capita</t>
  </si>
  <si>
    <t>Africa</t>
  </si>
  <si>
    <t>Algeria-Africa</t>
  </si>
  <si>
    <t>2000</t>
  </si>
  <si>
    <t>2001</t>
  </si>
  <si>
    <t>2002</t>
  </si>
  <si>
    <t>Usefull in handling outliers</t>
  </si>
  <si>
    <t>2003</t>
  </si>
  <si>
    <t>Column (featured engineered column not included bcs they are based on these columns only) name</t>
  </si>
  <si>
    <t>Trim mean</t>
  </si>
  <si>
    <t>Standard deviation</t>
  </si>
  <si>
    <t>Quartile 1</t>
  </si>
  <si>
    <t>Quartile 2</t>
  </si>
  <si>
    <t>Quartile 3</t>
  </si>
  <si>
    <t>Quartile 4/Max</t>
  </si>
  <si>
    <t>IQR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</si>
  <si>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</si>
  <si>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</si>
  <si>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</si>
  <si>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</si>
  <si>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</si>
  <si>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</si>
  <si>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</si>
  <si>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</si>
  <si>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</si>
  <si>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Angola-Africa</t>
  </si>
  <si>
    <t>Benin-Africa</t>
  </si>
  <si>
    <t>Botswana-Africa</t>
  </si>
  <si>
    <t>Burkina Faso-Africa</t>
  </si>
  <si>
    <t>Burundi-Africa</t>
  </si>
  <si>
    <t>Cameroon-Africa</t>
  </si>
  <si>
    <t>Central African Republic-Africa</t>
  </si>
  <si>
    <t>Chad-Africa</t>
  </si>
  <si>
    <t>Comoros-Africa</t>
  </si>
  <si>
    <t>Congo (Brazzaville)-Africa</t>
  </si>
  <si>
    <t>Congo (Kinshasa)-Africa</t>
  </si>
  <si>
    <t>Cote d'Ivoire-Africa</t>
  </si>
  <si>
    <t>Djibouti-Africa</t>
  </si>
  <si>
    <t>Egypt-Africa</t>
  </si>
  <si>
    <t>Equatorial Guinea-Africa</t>
  </si>
  <si>
    <t>Eritrea-Africa</t>
  </si>
  <si>
    <t>Ethiopia-Africa</t>
  </si>
  <si>
    <t>Gabon-Africa</t>
  </si>
  <si>
    <t>Gambia, The-Africa</t>
  </si>
  <si>
    <t>Ghana-Africa</t>
  </si>
  <si>
    <t>Guinea-Africa</t>
  </si>
  <si>
    <t>Guinea-Bissau-Africa</t>
  </si>
  <si>
    <t>Kenya-Africa</t>
  </si>
  <si>
    <t>Lesotho-Africa</t>
  </si>
  <si>
    <t>Liberia-Africa</t>
  </si>
  <si>
    <t>Libya-Africa</t>
  </si>
  <si>
    <t>Madagascar-Africa</t>
  </si>
  <si>
    <t>Malawi-Africa</t>
  </si>
  <si>
    <t>Mali-Africa</t>
  </si>
  <si>
    <t>Mauritania-Africa</t>
  </si>
  <si>
    <t>Mauritius-Africa</t>
  </si>
  <si>
    <t>Morocco-Africa</t>
  </si>
  <si>
    <t>Mozambique-Africa</t>
  </si>
  <si>
    <t>Namibia-Africa</t>
  </si>
  <si>
    <t>Niger-Africa</t>
  </si>
  <si>
    <t>Nigeria-Africa</t>
  </si>
  <si>
    <t>Rwanda-Africa</t>
  </si>
  <si>
    <t>Sao Tome and Principe-Africa</t>
  </si>
  <si>
    <t>Senegal-Africa</t>
  </si>
  <si>
    <t>Seychelles-Africa</t>
  </si>
  <si>
    <t>Sierra Leone-Africa</t>
  </si>
  <si>
    <t>Somalia-Africa</t>
  </si>
  <si>
    <t>South Africa-Africa</t>
  </si>
  <si>
    <t>South Sudan-Africa</t>
  </si>
  <si>
    <t>Sudan-Africa</t>
  </si>
  <si>
    <t>Swaziland-Africa</t>
  </si>
  <si>
    <t>Tanzania-Africa</t>
  </si>
  <si>
    <t>Togo-Africa</t>
  </si>
  <si>
    <t>Tunisia-Africa</t>
  </si>
  <si>
    <t>Uganda-Africa</t>
  </si>
  <si>
    <t>Zambia-Africa</t>
  </si>
  <si>
    <t>Zimbabwe-Africa</t>
  </si>
  <si>
    <t>Asia</t>
  </si>
  <si>
    <t>Afghanistan-Asia</t>
  </si>
  <si>
    <t>Armenia-Asia</t>
  </si>
  <si>
    <t>Azerbaijan-Asia</t>
  </si>
  <si>
    <t>Bangladesh-Asia</t>
  </si>
  <si>
    <t>Bhutan-Asia</t>
  </si>
  <si>
    <t>Brunei-Asia</t>
  </si>
  <si>
    <t>Cambodia-Asia</t>
  </si>
  <si>
    <t>China-Asia</t>
  </si>
  <si>
    <t>Georgia-Asia</t>
  </si>
  <si>
    <t>Hong Kong SAR-Asia</t>
  </si>
  <si>
    <t>India-Asia</t>
  </si>
  <si>
    <t>Indonesia-Asia</t>
  </si>
  <si>
    <t>Japan-Asia</t>
  </si>
  <si>
    <t>Kazakhstan-Asia</t>
  </si>
  <si>
    <t>Kyrgyzstan-Asia</t>
  </si>
  <si>
    <t>Laos-Asia</t>
  </si>
  <si>
    <t>Macao SAR-Asia</t>
  </si>
  <si>
    <t>Malaysia-Asia</t>
  </si>
  <si>
    <t>Maldives-Asia</t>
  </si>
  <si>
    <t>Mongolia-Asia</t>
  </si>
  <si>
    <t>Myanmar-Asia</t>
  </si>
  <si>
    <t>Nepal-Asia</t>
  </si>
  <si>
    <t>North Korea-Asia</t>
  </si>
  <si>
    <t>Pakistan-Asia</t>
  </si>
  <si>
    <t>Philippines-Asia</t>
  </si>
  <si>
    <t>Singapore-Asia</t>
  </si>
  <si>
    <t>South Korea-Asia</t>
  </si>
  <si>
    <t>Sri Lanka-Asia</t>
  </si>
  <si>
    <t>Tajikistan-Asia</t>
  </si>
  <si>
    <t>Thailand-Asia</t>
  </si>
  <si>
    <t>Timor-Leste-Asia</t>
  </si>
  <si>
    <t>Turkmenistan-Asia</t>
  </si>
  <si>
    <t>Uzbekistan-Asia</t>
  </si>
  <si>
    <t>Vietnam-Asia</t>
  </si>
  <si>
    <t>Europe</t>
  </si>
  <si>
    <t>Albania-Europe</t>
  </si>
  <si>
    <t>Andorra-Europe</t>
  </si>
  <si>
    <t>Austria-Europe</t>
  </si>
  <si>
    <t>Belarus-Europe</t>
  </si>
  <si>
    <t>Belgium-Europe</t>
  </si>
  <si>
    <t>Bosnia and Herzegovina-Europe</t>
  </si>
  <si>
    <t>Bulgaria-Europe</t>
  </si>
  <si>
    <t>Croatia-Europe</t>
  </si>
  <si>
    <t>Cyprus-Europe</t>
  </si>
  <si>
    <t>Czech Republic-Europe</t>
  </si>
  <si>
    <t>Denmark-Europe</t>
  </si>
  <si>
    <t>Estonia-Europe</t>
  </si>
  <si>
    <t>Faeroe Islands-Europe</t>
  </si>
  <si>
    <t>Finland-Europe</t>
  </si>
  <si>
    <t>France-Europe</t>
  </si>
  <si>
    <t>Germany-Europe</t>
  </si>
  <si>
    <t>Greece-Europe</t>
  </si>
  <si>
    <t>Hungary-Europe</t>
  </si>
  <si>
    <t>Iceland-Europe</t>
  </si>
  <si>
    <t>Ireland-Europe</t>
  </si>
  <si>
    <t>Isle of Man-Europe</t>
  </si>
  <si>
    <t>Italy-Europe</t>
  </si>
  <si>
    <t>Kosovo-Europe</t>
  </si>
  <si>
    <t>Latvia-Europe</t>
  </si>
  <si>
    <t>Liechtenstein-Europe</t>
  </si>
  <si>
    <t>Lithuania-Europe</t>
  </si>
  <si>
    <t>Luxembourg-Europe</t>
  </si>
  <si>
    <t>Malta-Europe</t>
  </si>
  <si>
    <t>Moldova-Europe</t>
  </si>
  <si>
    <t>Monaco-Europe</t>
  </si>
  <si>
    <t>Montenegro-Europe</t>
  </si>
  <si>
    <t>Netherlands-Europe</t>
  </si>
  <si>
    <t>North Macedonia-Europe</t>
  </si>
  <si>
    <t>Norway-Europe</t>
  </si>
  <si>
    <t>Poland-Europe</t>
  </si>
  <si>
    <t>Portugal-Europe</t>
  </si>
  <si>
    <t>Romania-Europe</t>
  </si>
  <si>
    <t>Russia-Europe</t>
  </si>
  <si>
    <t>San Marino-Europe</t>
  </si>
  <si>
    <t>Serbia-Europe</t>
  </si>
  <si>
    <t>Slovakia-Europe</t>
  </si>
  <si>
    <t>Slovenia-Europe</t>
  </si>
  <si>
    <t>Spain-Europe</t>
  </si>
  <si>
    <t>Sweden-Europe</t>
  </si>
  <si>
    <t>Switzerland-Europe</t>
  </si>
  <si>
    <t>Turkey-Europe</t>
  </si>
  <si>
    <t>Ukraine-Europe</t>
  </si>
  <si>
    <t>United Kingdom-Europe</t>
  </si>
  <si>
    <t>Middle East</t>
  </si>
  <si>
    <t>Bahrain-Middle East</t>
  </si>
  <si>
    <t>Iran-Middle East</t>
  </si>
  <si>
    <t>Iraq-Middle East</t>
  </si>
  <si>
    <t>Israel-Middle East</t>
  </si>
  <si>
    <t>Jordan-Middle East</t>
  </si>
  <si>
    <t>Kuwait-Middle East</t>
  </si>
  <si>
    <t>Lebanon-Middle East</t>
  </si>
  <si>
    <t>Oman-Middle East</t>
  </si>
  <si>
    <t>Qatar-Middle East</t>
  </si>
  <si>
    <t>Saudi Arabia-Middle East</t>
  </si>
  <si>
    <t>Syria-Middle East</t>
  </si>
  <si>
    <t>United Arab Emirates-Middle East</t>
  </si>
  <si>
    <t>Yemen-Middle East</t>
  </si>
  <si>
    <t>Oceania</t>
  </si>
  <si>
    <t>American Samoa-Oceania</t>
  </si>
  <si>
    <t>Australia-Oceania</t>
  </si>
  <si>
    <t>Fiji-Oceania</t>
  </si>
  <si>
    <t>French Polynesia-Oceania</t>
  </si>
  <si>
    <t>Guam-Oceania</t>
  </si>
  <si>
    <t>Kiribati-Oceania</t>
  </si>
  <si>
    <t>Marshall Islands-Oceania</t>
  </si>
  <si>
    <t>Micronesia, Fed. Sts.-Oceania</t>
  </si>
  <si>
    <t>New Caledonia-Oceania</t>
  </si>
  <si>
    <t>New Zealand-Oceania</t>
  </si>
  <si>
    <t>Papua New Guinea-Oceania</t>
  </si>
  <si>
    <t>Samoa-Oceania</t>
  </si>
  <si>
    <t>Solomon Islands-Oceania</t>
  </si>
  <si>
    <t>Tonga-Oceania</t>
  </si>
  <si>
    <t>Vanuatu-Oceania</t>
  </si>
  <si>
    <t>The Americas</t>
  </si>
  <si>
    <t>Antigua and Barbuda-The Americas</t>
  </si>
  <si>
    <t>Argentina-The Americas</t>
  </si>
  <si>
    <t>Aruba-The Americas</t>
  </si>
  <si>
    <t>Bahamas, The-The Americas</t>
  </si>
  <si>
    <t>Barbados-The Americas</t>
  </si>
  <si>
    <t>Belize-The Americas</t>
  </si>
  <si>
    <t>Bermuda-The Americas</t>
  </si>
  <si>
    <t>Bolivia-The Americas</t>
  </si>
  <si>
    <t>Brazil-The Americas</t>
  </si>
  <si>
    <t>Canada-The Americas</t>
  </si>
  <si>
    <t>Cayman Islands-The Americas</t>
  </si>
  <si>
    <t>Chile-The Americas</t>
  </si>
  <si>
    <t>Colombia-The Americas</t>
  </si>
  <si>
    <t>Costa Rica-The Americas</t>
  </si>
  <si>
    <t>Cuba-The Americas</t>
  </si>
  <si>
    <t>Curacao-The Americas</t>
  </si>
  <si>
    <t>Dominica-The Americas</t>
  </si>
  <si>
    <t>Dominican Republic-The Americas</t>
  </si>
  <si>
    <t>Ecuador-The Americas</t>
  </si>
  <si>
    <t>El Salvador-The Americas</t>
  </si>
  <si>
    <t>Greenland-The Americas</t>
  </si>
  <si>
    <t>Grenada-The Americas</t>
  </si>
  <si>
    <t>Guatemala-The Americas</t>
  </si>
  <si>
    <t>Guyana-The Americas</t>
  </si>
  <si>
    <t>Haiti-The Americas</t>
  </si>
  <si>
    <t>Honduras-The Americas</t>
  </si>
  <si>
    <t>Jamaica-The Americas</t>
  </si>
  <si>
    <t>Mexico-The Americas</t>
  </si>
  <si>
    <t>Nicaragua-The Americas</t>
  </si>
  <si>
    <t>Panama-The Americas</t>
  </si>
  <si>
    <t>Paraguay-The Americas</t>
  </si>
  <si>
    <t>Peru-The Americas</t>
  </si>
  <si>
    <t>Puerto Rico-The Americas</t>
  </si>
  <si>
    <t>Sint Maarten (Dutch part)-The Americas</t>
  </si>
  <si>
    <t>St. Kitts and Nevis-The Americas</t>
  </si>
  <si>
    <t>St. Lucia-The Americas</t>
  </si>
  <si>
    <t>St. Martin (French part)-The Americas</t>
  </si>
  <si>
    <t>St. Vincent and the Grenadines-The Americas</t>
  </si>
  <si>
    <t>Suriname-The Americas</t>
  </si>
  <si>
    <t>Trinidad and Tobago-The Americas</t>
  </si>
  <si>
    <t>Turks and Caicos Islands-The Americas</t>
  </si>
  <si>
    <t>United States-The Americas</t>
  </si>
  <si>
    <t>Uruguay-The Americas</t>
  </si>
  <si>
    <t>Venezuela-The Americas</t>
  </si>
  <si>
    <t>american Samoa-Oceania</t>
  </si>
  <si>
    <t>U_id</t>
  </si>
  <si>
    <t>energy usage with average if dup</t>
  </si>
  <si>
    <t>CO2 Emissions with average if dup</t>
  </si>
  <si>
    <t xml:space="preserve">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</si>
</sst>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m-dd-yyyy"/>
  </numFmts>
  <fonts count="12">
    <font>
      <sz val="10.0"/>
      <color rgb="FF000000"/>
      <name val="Arial"/>
      <scheme val="minor"/>
    </font>
    <font>
      <b/>
      <color theme="0"/>
      <name val="Arial"/>
      <scheme val="minor"/>
    </font>
    <font>
      <color theme="1"/>
      <name val="Arial"/>
      <scheme val="minor"/>
    </font>
    <font>
      <sz val="11.0"/>
      <color rgb="FF000000"/>
      <name val="Calibri"/>
    </font>
    <font>
      <b/>
      <sz val="11.0"/>
      <color theme="1"/>
      <name val="Arial"/>
      <scheme val="minor"/>
    </font>
    <font/>
    <font>
      <b/>
      <sz val="11.0"/>
      <color rgb="FF000000"/>
      <name val="Calibri"/>
    </font>
    <font>
      <b/>
      <sz val="11.0"/>
      <color theme="1"/>
      <name val="Calibri"/>
    </font>
    <font>
      <sz val="11.0"/>
      <color theme="1"/>
      <name val="Calibri"/>
    </font>
    <font>
      <sz val="9.0"/>
      <color rgb="FF000000"/>
      <name val="Arial"/>
    </font>
    <font>
      <color theme="1"/>
      <name val="Arial"/>
    </font>
    <font>
      <sz val="11.0"/>
      <color rgb="FF000000"/>
      <name val="Inconsolata"/>
    </font>
  </fonts>
  <fills count="9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  <fill>
      <patternFill patternType="solid">
        <fgColor rgb="FFC9DAF8"/>
        <bgColor rgb="FFC9DAF8"/>
      </patternFill>
    </fill>
    <fill>
      <patternFill patternType="solid">
        <fgColor rgb="FFF9CB9C"/>
        <bgColor rgb="FFF9CB9C"/>
      </patternFill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  <fill>
      <patternFill patternType="solid">
        <fgColor rgb="FF9FC5E8"/>
        <bgColor rgb="FF9FC5E8"/>
      </patternFill>
    </fill>
    <fill>
      <patternFill patternType="solid">
        <fgColor rgb="FFFFFFFF"/>
        <bgColor rgb="FFFFFFFF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5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0" fontId="2" numFmtId="0" xfId="0" applyAlignment="1" applyBorder="1" applyFont="1">
      <alignment readingOrder="0"/>
    </xf>
    <xf borderId="1" fillId="0" fontId="3" numFmtId="0" xfId="0" applyAlignment="1" applyBorder="1" applyFont="1">
      <alignment readingOrder="0" shrinkToFit="0" vertical="bottom" wrapText="0"/>
    </xf>
    <xf borderId="2" fillId="0" fontId="4" numFmtId="0" xfId="0" applyAlignment="1" applyBorder="1" applyFont="1">
      <alignment horizontal="center" readingOrder="0"/>
    </xf>
    <xf borderId="3" fillId="0" fontId="5" numFmtId="0" xfId="0" applyBorder="1" applyFont="1"/>
    <xf borderId="0" fillId="0" fontId="2" numFmtId="0" xfId="0" applyAlignment="1" applyFont="1">
      <alignment horizontal="center" readingOrder="0"/>
    </xf>
    <xf borderId="4" fillId="3" fontId="3" numFmtId="0" xfId="0" applyAlignment="1" applyBorder="1" applyFill="1" applyFont="1">
      <alignment horizontal="center" readingOrder="0" shrinkToFit="0" vertical="bottom" wrapText="1"/>
    </xf>
    <xf borderId="4" fillId="0" fontId="5" numFmtId="0" xfId="0" applyBorder="1" applyFont="1"/>
    <xf borderId="4" fillId="4" fontId="3" numFmtId="0" xfId="0" applyAlignment="1" applyBorder="1" applyFill="1" applyFont="1">
      <alignment horizontal="center" readingOrder="0" shrinkToFit="0" vertical="bottom" wrapText="1"/>
    </xf>
    <xf borderId="2" fillId="4" fontId="6" numFmtId="0" xfId="0" applyAlignment="1" applyBorder="1" applyFont="1">
      <alignment horizontal="center" readingOrder="0" shrinkToFit="0" vertical="bottom" wrapText="1"/>
    </xf>
    <xf borderId="5" fillId="3" fontId="6" numFmtId="0" xfId="0" applyAlignment="1" applyBorder="1" applyFont="1">
      <alignment horizontal="center" readingOrder="0" shrinkToFit="0" vertical="bottom" wrapText="1"/>
    </xf>
    <xf borderId="5" fillId="3" fontId="6" numFmtId="164" xfId="0" applyAlignment="1" applyBorder="1" applyFont="1" applyNumberFormat="1">
      <alignment horizontal="center" readingOrder="0" shrinkToFit="0" vertical="bottom" wrapText="1"/>
    </xf>
    <xf borderId="5" fillId="3" fontId="7" numFmtId="49" xfId="0" applyAlignment="1" applyBorder="1" applyFont="1" applyNumberFormat="1">
      <alignment horizontal="center" shrinkToFit="0" vertical="bottom" wrapText="1"/>
    </xf>
    <xf borderId="5" fillId="4" fontId="6" numFmtId="164" xfId="0" applyAlignment="1" applyBorder="1" applyFont="1" applyNumberFormat="1">
      <alignment horizontal="center" readingOrder="0" shrinkToFit="0" vertical="bottom" wrapText="1"/>
    </xf>
    <xf borderId="5" fillId="4" fontId="6" numFmtId="0" xfId="0" applyAlignment="1" applyBorder="1" applyFont="1">
      <alignment horizontal="center" readingOrder="0" shrinkToFit="0" vertical="bottom" wrapText="1"/>
    </xf>
    <xf borderId="5" fillId="5" fontId="6" numFmtId="0" xfId="0" applyAlignment="1" applyBorder="1" applyFill="1" applyFont="1">
      <alignment horizontal="center" readingOrder="0" shrinkToFit="0" vertical="bottom" wrapText="1"/>
    </xf>
    <xf borderId="3" fillId="3" fontId="6" numFmtId="0" xfId="0" applyAlignment="1" applyBorder="1" applyFont="1">
      <alignment horizontal="center" readingOrder="0" shrinkToFit="0" vertical="bottom" wrapText="1"/>
    </xf>
    <xf borderId="2" fillId="0" fontId="3" numFmtId="0" xfId="0" applyAlignment="1" applyBorder="1" applyFont="1">
      <alignment readingOrder="0" shrinkToFit="0" vertical="bottom" wrapText="0"/>
    </xf>
    <xf borderId="5" fillId="0" fontId="3" numFmtId="0" xfId="0" applyAlignment="1" applyBorder="1" applyFont="1">
      <alignment readingOrder="0" shrinkToFit="0" vertical="bottom" wrapText="0"/>
    </xf>
    <xf borderId="5" fillId="0" fontId="3" numFmtId="164" xfId="0" applyAlignment="1" applyBorder="1" applyFont="1" applyNumberFormat="1">
      <alignment shrinkToFit="0" vertical="bottom" wrapText="0"/>
    </xf>
    <xf borderId="5" fillId="0" fontId="8" numFmtId="49" xfId="0" applyAlignment="1" applyBorder="1" applyFont="1" applyNumberFormat="1">
      <alignment horizontal="right" vertical="bottom"/>
    </xf>
    <xf borderId="5" fillId="0" fontId="3" numFmtId="164" xfId="0" applyAlignment="1" applyBorder="1" applyFont="1" applyNumberFormat="1">
      <alignment horizontal="right" readingOrder="0" shrinkToFit="0" vertical="bottom" wrapText="0"/>
    </xf>
    <xf borderId="5" fillId="0" fontId="3" numFmtId="0" xfId="0" applyAlignment="1" applyBorder="1" applyFont="1">
      <alignment horizontal="right" readingOrder="0" shrinkToFit="0" vertical="bottom" wrapText="0"/>
    </xf>
    <xf borderId="5" fillId="0" fontId="2" numFmtId="0" xfId="0" applyBorder="1" applyFont="1"/>
    <xf borderId="3" fillId="0" fontId="3" numFmtId="0" xfId="0" applyAlignment="1" applyBorder="1" applyFont="1">
      <alignment horizontal="right" readingOrder="0" shrinkToFit="0" vertical="bottom" wrapText="0"/>
    </xf>
    <xf borderId="0" fillId="0" fontId="2" numFmtId="0" xfId="0" applyAlignment="1" applyFont="1">
      <alignment readingOrder="0"/>
    </xf>
    <xf borderId="3" fillId="0" fontId="2" numFmtId="0" xfId="0" applyBorder="1" applyFont="1"/>
    <xf borderId="6" fillId="0" fontId="4" numFmtId="0" xfId="0" applyAlignment="1" applyBorder="1" applyFont="1">
      <alignment horizontal="center" readingOrder="0"/>
    </xf>
    <xf borderId="7" fillId="0" fontId="5" numFmtId="0" xfId="0" applyBorder="1" applyFont="1"/>
    <xf borderId="8" fillId="0" fontId="5" numFmtId="0" xfId="0" applyBorder="1" applyFont="1"/>
    <xf borderId="2" fillId="6" fontId="2" numFmtId="0" xfId="0" applyAlignment="1" applyBorder="1" applyFill="1" applyFont="1">
      <alignment horizontal="center" readingOrder="0" shrinkToFit="0" wrapText="1"/>
    </xf>
    <xf borderId="5" fillId="7" fontId="2" numFmtId="0" xfId="0" applyAlignment="1" applyBorder="1" applyFill="1" applyFont="1">
      <alignment horizontal="center" readingOrder="0"/>
    </xf>
    <xf borderId="5" fillId="7" fontId="9" numFmtId="0" xfId="0" applyAlignment="1" applyBorder="1" applyFont="1">
      <alignment horizontal="center" readingOrder="0"/>
    </xf>
    <xf borderId="3" fillId="7" fontId="2" numFmtId="0" xfId="0" applyAlignment="1" applyBorder="1" applyFont="1">
      <alignment horizontal="center" readingOrder="0"/>
    </xf>
    <xf borderId="2" fillId="3" fontId="6" numFmtId="164" xfId="0" applyAlignment="1" applyBorder="1" applyFont="1" applyNumberFormat="1">
      <alignment horizontal="center" readingOrder="0" shrinkToFit="0" vertical="bottom" wrapText="1"/>
    </xf>
    <xf borderId="5" fillId="0" fontId="2" numFmtId="49" xfId="0" applyBorder="1" applyFont="1" applyNumberFormat="1"/>
    <xf borderId="2" fillId="3" fontId="6" numFmtId="0" xfId="0" applyAlignment="1" applyBorder="1" applyFont="1">
      <alignment horizontal="center" readingOrder="0" shrinkToFit="0" vertical="bottom" wrapText="1"/>
    </xf>
    <xf borderId="5" fillId="0" fontId="2" numFmtId="0" xfId="0" applyAlignment="1" applyBorder="1" applyFont="1">
      <alignment readingOrder="0"/>
    </xf>
    <xf borderId="5" fillId="0" fontId="3" numFmtId="0" xfId="0" applyAlignment="1" applyBorder="1" applyFont="1">
      <alignment shrinkToFit="0" vertical="bottom" wrapText="0"/>
    </xf>
    <xf borderId="0" fillId="0" fontId="8" numFmtId="164" xfId="0" applyAlignment="1" applyFont="1" applyNumberFormat="1">
      <alignment vertical="bottom"/>
    </xf>
    <xf borderId="0" fillId="0" fontId="8" numFmtId="0" xfId="0" applyAlignment="1" applyFont="1">
      <alignment vertical="bottom"/>
    </xf>
    <xf borderId="0" fillId="0" fontId="10" numFmtId="164" xfId="0" applyAlignment="1" applyFont="1" applyNumberFormat="1">
      <alignment vertical="bottom"/>
    </xf>
    <xf borderId="0" fillId="0" fontId="10" numFmtId="0" xfId="0" applyAlignment="1" applyFont="1">
      <alignment vertical="bottom"/>
    </xf>
    <xf borderId="0" fillId="0" fontId="8" numFmtId="165" xfId="0" applyAlignment="1" applyFont="1" applyNumberFormat="1">
      <alignment horizontal="right" vertical="bottom"/>
    </xf>
    <xf borderId="0" fillId="0" fontId="8" numFmtId="164" xfId="0" applyAlignment="1" applyFont="1" applyNumberFormat="1">
      <alignment horizontal="right" vertical="bottom"/>
    </xf>
    <xf borderId="0" fillId="0" fontId="8" numFmtId="0" xfId="0" applyAlignment="1" applyFont="1">
      <alignment horizontal="right" vertical="bottom"/>
    </xf>
    <xf borderId="0" fillId="0" fontId="3" numFmtId="0" xfId="0" applyAlignment="1" applyFont="1">
      <alignment readingOrder="0" shrinkToFit="0" vertical="bottom" wrapText="0"/>
    </xf>
    <xf borderId="0" fillId="0" fontId="8" numFmtId="0" xfId="0" applyAlignment="1" applyFont="1">
      <alignment vertical="bottom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2" numFmtId="0" xfId="0" applyFont="1"/>
    <xf borderId="0" fillId="0" fontId="3" numFmtId="0" xfId="0" applyAlignment="1" applyFont="1">
      <alignment horizontal="right" readingOrder="0" shrinkToFit="0" vertical="bottom" wrapText="0"/>
    </xf>
    <xf borderId="0" fillId="8" fontId="11" numFmtId="0" xfId="0" applyFill="1" applyFont="1"/>
    <xf borderId="0" fillId="0" fontId="3" numFmtId="11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1">
    <dxf>
      <font/>
      <fill>
        <patternFill patternType="solid">
          <fgColor rgb="FFE06666"/>
          <bgColor rgb="FFE06666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2" max="2" width="24.0"/>
    <col customWidth="1" min="3" max="3" width="50.88"/>
  </cols>
  <sheetData>
    <row r="4">
      <c r="A4" s="1" t="s">
        <v>0</v>
      </c>
      <c r="B4" s="1" t="s">
        <v>1</v>
      </c>
      <c r="C4" s="1" t="s">
        <v>2</v>
      </c>
    </row>
    <row r="5">
      <c r="A5" s="2" t="s">
        <v>3</v>
      </c>
      <c r="B5" s="3" t="s">
        <v>4</v>
      </c>
      <c r="C5" s="2" t="s">
        <v>4</v>
      </c>
    </row>
    <row r="6">
      <c r="A6" s="2" t="s">
        <v>3</v>
      </c>
      <c r="B6" s="3" t="s">
        <v>5</v>
      </c>
      <c r="C6" s="2" t="s">
        <v>6</v>
      </c>
      <c r="E6" s="4" t="s">
        <v>7</v>
      </c>
      <c r="F6" s="5"/>
      <c r="G6" s="6"/>
    </row>
    <row r="7">
      <c r="A7" s="2" t="s">
        <v>3</v>
      </c>
      <c r="B7" s="3" t="s">
        <v>8</v>
      </c>
      <c r="C7" s="2" t="s">
        <v>9</v>
      </c>
      <c r="E7" s="7" t="s">
        <v>10</v>
      </c>
      <c r="F7" s="8"/>
    </row>
    <row r="8">
      <c r="A8" s="2" t="s">
        <v>3</v>
      </c>
      <c r="B8" s="3" t="s">
        <v>3</v>
      </c>
      <c r="C8" s="2" t="s">
        <v>11</v>
      </c>
      <c r="E8" s="9" t="s">
        <v>12</v>
      </c>
      <c r="F8" s="8"/>
    </row>
    <row r="9">
      <c r="A9" s="2" t="s">
        <v>3</v>
      </c>
      <c r="B9" s="3" t="s">
        <v>13</v>
      </c>
      <c r="C9" s="2" t="s">
        <v>14</v>
      </c>
    </row>
    <row r="10">
      <c r="A10" s="2" t="s">
        <v>3</v>
      </c>
      <c r="B10" s="3" t="s">
        <v>15</v>
      </c>
      <c r="C10" s="2" t="s">
        <v>16</v>
      </c>
    </row>
    <row r="11">
      <c r="A11" s="2" t="s">
        <v>3</v>
      </c>
      <c r="B11" s="3" t="s">
        <v>17</v>
      </c>
      <c r="C11" s="2" t="s">
        <v>18</v>
      </c>
    </row>
    <row r="12">
      <c r="A12" s="2" t="s">
        <v>19</v>
      </c>
      <c r="B12" s="3" t="s">
        <v>20</v>
      </c>
      <c r="C12" s="2" t="s">
        <v>21</v>
      </c>
    </row>
    <row r="13">
      <c r="A13" s="2" t="s">
        <v>19</v>
      </c>
      <c r="B13" s="3" t="s">
        <v>22</v>
      </c>
      <c r="C13" s="2" t="s">
        <v>23</v>
      </c>
    </row>
    <row r="14">
      <c r="A14" s="2" t="s">
        <v>24</v>
      </c>
      <c r="B14" s="3" t="s">
        <v>25</v>
      </c>
      <c r="C14" s="2" t="s">
        <v>26</v>
      </c>
    </row>
    <row r="15">
      <c r="A15" s="2" t="s">
        <v>24</v>
      </c>
      <c r="B15" s="3" t="s">
        <v>27</v>
      </c>
      <c r="C15" s="2" t="s">
        <v>28</v>
      </c>
    </row>
    <row r="16">
      <c r="A16" s="2" t="s">
        <v>24</v>
      </c>
      <c r="B16" s="3" t="s">
        <v>29</v>
      </c>
      <c r="C16" s="2" t="s">
        <v>30</v>
      </c>
    </row>
    <row r="17">
      <c r="A17" s="2" t="s">
        <v>24</v>
      </c>
      <c r="B17" s="3" t="s">
        <v>31</v>
      </c>
      <c r="C17" s="2" t="s">
        <v>32</v>
      </c>
    </row>
    <row r="18">
      <c r="A18" s="2" t="s">
        <v>24</v>
      </c>
      <c r="B18" s="3" t="s">
        <v>33</v>
      </c>
      <c r="C18" s="2" t="s">
        <v>34</v>
      </c>
    </row>
    <row r="19">
      <c r="A19" s="2" t="s">
        <v>24</v>
      </c>
      <c r="B19" s="3" t="s">
        <v>35</v>
      </c>
      <c r="C19" s="2" t="s">
        <v>36</v>
      </c>
    </row>
    <row r="20">
      <c r="A20" s="2" t="s">
        <v>24</v>
      </c>
      <c r="B20" s="3" t="s">
        <v>37</v>
      </c>
      <c r="C20" s="2" t="s">
        <v>38</v>
      </c>
    </row>
    <row r="21">
      <c r="A21" s="2" t="s">
        <v>24</v>
      </c>
      <c r="B21" s="3" t="s">
        <v>39</v>
      </c>
      <c r="C21" s="2" t="s">
        <v>40</v>
      </c>
    </row>
    <row r="22">
      <c r="A22" s="2" t="s">
        <v>24</v>
      </c>
      <c r="B22" s="3" t="s">
        <v>41</v>
      </c>
      <c r="C22" s="2" t="s">
        <v>42</v>
      </c>
    </row>
    <row r="23">
      <c r="A23" s="2" t="s">
        <v>43</v>
      </c>
      <c r="B23" s="3" t="s">
        <v>44</v>
      </c>
      <c r="C23" s="2" t="s">
        <v>45</v>
      </c>
    </row>
    <row r="24">
      <c r="A24" s="2" t="s">
        <v>43</v>
      </c>
      <c r="B24" s="3" t="s">
        <v>46</v>
      </c>
      <c r="C24" s="2" t="s">
        <v>47</v>
      </c>
    </row>
    <row r="25">
      <c r="A25" s="2" t="s">
        <v>48</v>
      </c>
      <c r="B25" s="3" t="s">
        <v>49</v>
      </c>
      <c r="C25" s="2" t="s">
        <v>50</v>
      </c>
    </row>
    <row r="26">
      <c r="A26" s="2" t="s">
        <v>48</v>
      </c>
      <c r="B26" s="3" t="s">
        <v>51</v>
      </c>
      <c r="C26" s="2" t="s">
        <v>52</v>
      </c>
    </row>
    <row r="27">
      <c r="A27" s="2" t="s">
        <v>48</v>
      </c>
      <c r="B27" s="3" t="s">
        <v>53</v>
      </c>
      <c r="C27" s="2" t="s">
        <v>54</v>
      </c>
    </row>
    <row r="28">
      <c r="A28" s="2" t="s">
        <v>48</v>
      </c>
      <c r="B28" s="3" t="s">
        <v>55</v>
      </c>
      <c r="C28" s="2" t="s">
        <v>56</v>
      </c>
    </row>
    <row r="29">
      <c r="A29" s="2" t="s">
        <v>48</v>
      </c>
      <c r="B29" s="3" t="s">
        <v>57</v>
      </c>
      <c r="C29" s="2" t="s">
        <v>58</v>
      </c>
    </row>
    <row r="30">
      <c r="A30" s="2" t="s">
        <v>48</v>
      </c>
      <c r="B30" s="3" t="s">
        <v>59</v>
      </c>
      <c r="C30" s="2" t="s">
        <v>60</v>
      </c>
    </row>
  </sheetData>
  <mergeCells count="3">
    <mergeCell ref="E6:F6"/>
    <mergeCell ref="E7:F7"/>
    <mergeCell ref="E8:F8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21.88"/>
    <col customWidth="1" min="2" max="2" width="9.38"/>
    <col customWidth="1" min="3" max="3" width="17.25"/>
    <col customWidth="1" min="4" max="5" width="8.5"/>
    <col customWidth="1" min="6" max="6" width="14.75"/>
    <col customWidth="1" min="7" max="7" width="17.25"/>
    <col customWidth="1" min="8" max="8" width="16.88"/>
    <col customWidth="1" min="9" max="9" width="15.75"/>
    <col customWidth="1" min="10" max="10" width="14.13"/>
    <col customWidth="1" min="27" max="27" width="13.13"/>
    <col customWidth="1" min="31" max="31" width="11.0"/>
    <col customWidth="1" min="34" max="34" width="23.38"/>
    <col customWidth="1" min="35" max="35" width="12.63"/>
    <col customWidth="1" min="36" max="36" width="14.88"/>
  </cols>
  <sheetData>
    <row r="1">
      <c r="A1" s="10" t="s">
        <v>61</v>
      </c>
      <c r="B1" s="11" t="s">
        <v>4</v>
      </c>
      <c r="C1" s="12" t="s">
        <v>5</v>
      </c>
      <c r="D1" s="13" t="s">
        <v>62</v>
      </c>
      <c r="E1" s="12" t="s">
        <v>3</v>
      </c>
      <c r="F1" s="14" t="s">
        <v>63</v>
      </c>
      <c r="G1" s="11" t="s">
        <v>13</v>
      </c>
      <c r="H1" s="15" t="s">
        <v>15</v>
      </c>
      <c r="I1" s="11" t="s">
        <v>17</v>
      </c>
      <c r="J1" s="11" t="s">
        <v>20</v>
      </c>
      <c r="K1" s="15" t="s">
        <v>64</v>
      </c>
      <c r="L1" s="11" t="s">
        <v>22</v>
      </c>
      <c r="M1" s="15" t="s">
        <v>65</v>
      </c>
      <c r="N1" s="11" t="s">
        <v>25</v>
      </c>
      <c r="O1" s="11" t="s">
        <v>27</v>
      </c>
      <c r="P1" s="11" t="s">
        <v>29</v>
      </c>
      <c r="Q1" s="11" t="s">
        <v>31</v>
      </c>
      <c r="R1" s="16" t="s">
        <v>66</v>
      </c>
      <c r="S1" s="11" t="s">
        <v>33</v>
      </c>
      <c r="T1" s="11" t="s">
        <v>35</v>
      </c>
      <c r="U1" s="11" t="s">
        <v>37</v>
      </c>
      <c r="V1" s="11" t="s">
        <v>39</v>
      </c>
      <c r="W1" s="11" t="s">
        <v>41</v>
      </c>
      <c r="X1" s="11" t="s">
        <v>44</v>
      </c>
      <c r="Y1" s="11" t="s">
        <v>46</v>
      </c>
      <c r="Z1" s="15" t="s">
        <v>67</v>
      </c>
      <c r="AA1" s="11" t="s">
        <v>49</v>
      </c>
      <c r="AB1" s="11" t="s">
        <v>51</v>
      </c>
      <c r="AC1" s="11" t="s">
        <v>53</v>
      </c>
      <c r="AD1" s="11" t="s">
        <v>55</v>
      </c>
      <c r="AE1" s="11" t="s">
        <v>57</v>
      </c>
      <c r="AF1" s="17" t="s">
        <v>59</v>
      </c>
    </row>
    <row r="2">
      <c r="A2" s="18" t="str">
        <f t="shared" ref="A2:A2691" si="1">B2&amp;"_"&amp;C2&amp;"_"&amp;D2</f>
        <v>Africa_Algeria-Africa_2000</v>
      </c>
      <c r="B2" s="19" t="s">
        <v>68</v>
      </c>
      <c r="C2" s="20" t="s">
        <v>69</v>
      </c>
      <c r="D2" s="21" t="s">
        <v>70</v>
      </c>
      <c r="E2" s="22">
        <v>5.4790058957E10</v>
      </c>
      <c r="F2" s="22">
        <f t="shared" ref="F2:F2691" si="2">E2/V2</f>
        <v>1727.333251</v>
      </c>
      <c r="G2" s="23">
        <v>0.035</v>
      </c>
      <c r="H2" s="23">
        <v>60.0</v>
      </c>
      <c r="I2" s="23">
        <v>0.1</v>
      </c>
      <c r="J2" s="24">
        <f>IF(AND( C2=C1,D2&gt;D1),J1,0)</f>
        <v>0</v>
      </c>
      <c r="K2" s="24">
        <f t="shared" ref="K2:K2691" si="3">J2/V2</f>
        <v>0</v>
      </c>
      <c r="L2" s="24">
        <f t="shared" ref="L2:L3" si="4">IF(AND(C2=C1,C2&gt;C1),C1,0)</f>
        <v>0</v>
      </c>
      <c r="M2" s="24">
        <f t="shared" ref="M2:M2691" si="5">L2/V2</f>
        <v>0</v>
      </c>
      <c r="N2" s="24">
        <f>IFNA(VLOOKUP(A2,'HUMAN RESOURCES processed'!$A$2:$M$2692,5,0))</f>
        <v>0.02</v>
      </c>
      <c r="O2" s="24">
        <f>IFNA(VLOOKUP(A2,'HUMAN RESOURCES processed'!$A$2:$M$2692,6,0))</f>
        <v>0.034</v>
      </c>
      <c r="P2" s="24">
        <f>IFNA(VLOOKUP(A2,'HUMAN RESOURCES processed'!$A$2:$M$2692,7,0))</f>
        <v>71</v>
      </c>
      <c r="Q2" s="24">
        <f>IFNA(VLOOKUP(A2,'HUMAN RESOURCES processed'!$A$2:$M$2692,8,0))</f>
        <v>67</v>
      </c>
      <c r="R2" s="24">
        <f t="shared" ref="R2:R2691" si="6">AVERAGE(P2:Q2)</f>
        <v>69</v>
      </c>
      <c r="S2" s="24">
        <f>IFNA(VLOOKUP(A2,'HUMAN RESOURCES processed'!$A$2:$M$2692,9,0))</f>
        <v>0.342</v>
      </c>
      <c r="T2" s="24">
        <f>IFNA(VLOOKUP(A2,'HUMAN RESOURCES processed'!$A$2:$M$2692,10,0))</f>
        <v>0.619</v>
      </c>
      <c r="U2" s="24">
        <f>IFNA(VLOOKUP(A2,'HUMAN RESOURCES processed'!$A$2:$M$2692,11,0))</f>
        <v>0.039</v>
      </c>
      <c r="V2" s="24">
        <f>IFNA(VLOOKUP(A2,'HUMAN RESOURCES processed'!$A$2:$M$2692,12,0))</f>
        <v>31719449</v>
      </c>
      <c r="W2" s="24">
        <f>IFNA(VLOOKUP(A2,'HUMAN RESOURCES processed'!$A$2:$M$2692,13,0))</f>
        <v>0.599</v>
      </c>
      <c r="X2" s="24">
        <f>IFNA(VLOOKUP(A2,'TOURISM processed'!$A$2:$F$2692,5,0))</f>
        <v>102000000</v>
      </c>
      <c r="Y2" s="24">
        <f>IFNA(VLOOKUP(A2,'TOURISM processed'!$A$2:$F$2692,6,0))</f>
        <v>193000000</v>
      </c>
      <c r="Z2" s="24">
        <f t="shared" ref="Z2:Z2691" si="7">Y2/V2</f>
        <v>6.084594975</v>
      </c>
      <c r="AA2" s="24">
        <f t="shared" ref="AA2:AA6" si="8">IF(AND(C2=C1,D2&gt;D1),AA1,0)</f>
        <v>0</v>
      </c>
      <c r="AB2" s="24">
        <f t="shared" ref="AB2:AB4" si="9">IF(AND(C2=C1,D2&gt;D1),AB1,0)</f>
        <v>0</v>
      </c>
      <c r="AC2" s="24">
        <f t="shared" ref="AC2:AC13" si="10">IF(AND(C2=C1,D2&gt;D1),AC1,0)</f>
        <v>0</v>
      </c>
      <c r="AD2" s="24">
        <f t="shared" ref="AD2:AD6" si="11">IF(AND(C2=C1,D2&gt;D1),AD1,0)</f>
        <v>0</v>
      </c>
      <c r="AE2" s="24">
        <f>IFNA(VLOOKUP(A2,'BUSINESS processed'!A2:J2692,9,0))</f>
        <v>0.005</v>
      </c>
      <c r="AF2" s="25">
        <f>IFNA(VLOOKUP(A2,'BUSINESS processed'!A2:J2692,10,0))</f>
        <v>0.003</v>
      </c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</row>
    <row r="3">
      <c r="A3" s="18" t="str">
        <f t="shared" si="1"/>
        <v>Africa_Algeria-Africa_2001</v>
      </c>
      <c r="B3" s="19" t="s">
        <v>68</v>
      </c>
      <c r="C3" s="20" t="s">
        <v>69</v>
      </c>
      <c r="D3" s="21" t="s">
        <v>71</v>
      </c>
      <c r="E3" s="22">
        <v>5.4744716706E10</v>
      </c>
      <c r="F3" s="22">
        <f t="shared" si="2"/>
        <v>1702.780079</v>
      </c>
      <c r="G3" s="23">
        <v>0.038</v>
      </c>
      <c r="H3" s="23">
        <v>65.0</v>
      </c>
      <c r="I3" s="23">
        <v>0.095</v>
      </c>
      <c r="J3" s="24">
        <f>IFNA(VLOOKUP(A3,'ENERGY processed'!$A$2:$H$2692,7,0),"")</f>
        <v>41852</v>
      </c>
      <c r="K3" s="24">
        <f t="shared" si="3"/>
        <v>0.001301764922</v>
      </c>
      <c r="L3" s="24">
        <f t="shared" si="4"/>
        <v>0</v>
      </c>
      <c r="M3" s="24">
        <f t="shared" si="5"/>
        <v>0</v>
      </c>
      <c r="N3" s="24">
        <f>IFNA(VLOOKUP(A3,'HUMAN RESOURCES processed'!$A$2:$M$2692,5,0))</f>
        <v>0.019</v>
      </c>
      <c r="O3" s="24">
        <f>IFNA(VLOOKUP(A3,'HUMAN RESOURCES processed'!$A$2:$M$2692,6,0))</f>
        <v>0.033</v>
      </c>
      <c r="P3" s="24">
        <f>IFNA(VLOOKUP(A3,'HUMAN RESOURCES processed'!$A$2:$M$2692,7,0))</f>
        <v>71</v>
      </c>
      <c r="Q3" s="24">
        <f>IFNA(VLOOKUP(A3,'HUMAN RESOURCES processed'!$A$2:$M$2692,8,0))</f>
        <v>68</v>
      </c>
      <c r="R3" s="24">
        <f t="shared" si="6"/>
        <v>69.5</v>
      </c>
      <c r="S3" s="24">
        <f>IFNA(VLOOKUP(A3,'HUMAN RESOURCES processed'!$A$2:$M$2692,9,0))</f>
        <v>0.33</v>
      </c>
      <c r="T3" s="24">
        <f>IFNA(VLOOKUP(A3,'HUMAN RESOURCES processed'!$A$2:$M$2692,10,0))</f>
        <v>0.63</v>
      </c>
      <c r="U3" s="24">
        <f>IFNA(VLOOKUP(A3,'HUMAN RESOURCES processed'!$A$2:$M$2692,11,0))</f>
        <v>0.04</v>
      </c>
      <c r="V3" s="24">
        <f>IFNA(VLOOKUP(A3,'HUMAN RESOURCES processed'!$A$2:$M$2692,12,0))</f>
        <v>32150198</v>
      </c>
      <c r="W3" s="24">
        <f>IFNA(VLOOKUP(A3,'HUMAN RESOURCES processed'!$A$2:$M$2692,13,0))</f>
        <v>0.607</v>
      </c>
      <c r="X3" s="24">
        <f>IFNA(VLOOKUP(A3,'TOURISM processed'!$A$2:$F$2692,5,0))</f>
        <v>100000000</v>
      </c>
      <c r="Y3" s="24">
        <f>IFNA(VLOOKUP(A3,'TOURISM processed'!$A$2:$F$2692,6,0))</f>
        <v>194000000</v>
      </c>
      <c r="Z3" s="24">
        <f t="shared" si="7"/>
        <v>6.034177457</v>
      </c>
      <c r="AA3" s="24">
        <f t="shared" si="8"/>
        <v>0</v>
      </c>
      <c r="AB3" s="24">
        <f t="shared" si="9"/>
        <v>0</v>
      </c>
      <c r="AC3" s="24">
        <f t="shared" si="10"/>
        <v>0</v>
      </c>
      <c r="AD3" s="24">
        <f t="shared" si="11"/>
        <v>0</v>
      </c>
      <c r="AE3" s="24">
        <f>IFNA(VLOOKUP(A3,'BUSINESS processed'!A3:J2693,9,0))</f>
        <v>0.006</v>
      </c>
      <c r="AF3" s="27">
        <f>IFNA(VLOOKUP(A3,'BUSINESS processed'!A3:J2693,10,0))</f>
        <v>0.003</v>
      </c>
    </row>
    <row r="4">
      <c r="A4" s="18" t="str">
        <f t="shared" si="1"/>
        <v>Africa_Algeria-Africa_2002</v>
      </c>
      <c r="B4" s="19" t="s">
        <v>68</v>
      </c>
      <c r="C4" s="20" t="s">
        <v>69</v>
      </c>
      <c r="D4" s="21" t="s">
        <v>72</v>
      </c>
      <c r="E4" s="22">
        <v>5.6760288962E10</v>
      </c>
      <c r="F4" s="22">
        <f t="shared" si="2"/>
        <v>1742.55761</v>
      </c>
      <c r="G4" s="23">
        <v>0.037</v>
      </c>
      <c r="H4" s="23">
        <v>65.0</v>
      </c>
      <c r="I4" s="23">
        <v>0.086</v>
      </c>
      <c r="J4" s="24">
        <f>IFNA(VLOOKUP(A4,'ENERGY processed'!$A$2:$H$2692,7,0),"")</f>
        <v>40105</v>
      </c>
      <c r="K4" s="24">
        <f t="shared" si="3"/>
        <v>0.001231235327</v>
      </c>
      <c r="L4" s="24">
        <f>IFNA(VLOOKUP(A4,'ENERGY processed'!$A$2:$H$2692,8,0),"")</f>
        <v>123475</v>
      </c>
      <c r="M4" s="24">
        <f t="shared" si="5"/>
        <v>0.003790718914</v>
      </c>
      <c r="N4" s="24">
        <f>IFNA(VLOOKUP(A4,'HUMAN RESOURCES processed'!$A$2:$M$2692,5,0))</f>
        <v>0.019</v>
      </c>
      <c r="O4" s="24">
        <f>IFNA(VLOOKUP(A4,'HUMAN RESOURCES processed'!$A$2:$M$2692,6,0))</f>
        <v>0.032</v>
      </c>
      <c r="P4" s="24">
        <f>IFNA(VLOOKUP(A4,'HUMAN RESOURCES processed'!$A$2:$M$2692,7,0))</f>
        <v>71</v>
      </c>
      <c r="Q4" s="24">
        <f>IFNA(VLOOKUP(A4,'HUMAN RESOURCES processed'!$A$2:$M$2692,8,0))</f>
        <v>68</v>
      </c>
      <c r="R4" s="24">
        <f t="shared" si="6"/>
        <v>69.5</v>
      </c>
      <c r="S4" s="24">
        <f>IFNA(VLOOKUP(A4,'HUMAN RESOURCES processed'!$A$2:$M$2692,9,0))</f>
        <v>0.318</v>
      </c>
      <c r="T4" s="24">
        <f>IFNA(VLOOKUP(A4,'HUMAN RESOURCES processed'!$A$2:$M$2692,10,0))</f>
        <v>0.641</v>
      </c>
      <c r="U4" s="24">
        <f>IFNA(VLOOKUP(A4,'HUMAN RESOURCES processed'!$A$2:$M$2692,11,0))</f>
        <v>0.041</v>
      </c>
      <c r="V4" s="24">
        <f>IFNA(VLOOKUP(A4,'HUMAN RESOURCES processed'!$A$2:$M$2692,12,0))</f>
        <v>32572977</v>
      </c>
      <c r="W4" s="24">
        <f>IFNA(VLOOKUP(A4,'HUMAN RESOURCES processed'!$A$2:$M$2692,13,0))</f>
        <v>0.615</v>
      </c>
      <c r="X4" s="24">
        <f>IFNA(VLOOKUP(A4,'TOURISM processed'!$A$2:$F$2692,5,0))</f>
        <v>111000000</v>
      </c>
      <c r="Y4" s="24">
        <f>IFNA(VLOOKUP(A4,'TOURISM processed'!$A$2:$F$2692,6,0))</f>
        <v>248000000</v>
      </c>
      <c r="Z4" s="24">
        <f t="shared" si="7"/>
        <v>7.613673138</v>
      </c>
      <c r="AA4" s="24">
        <f t="shared" si="8"/>
        <v>0</v>
      </c>
      <c r="AB4" s="24">
        <f t="shared" si="9"/>
        <v>0</v>
      </c>
      <c r="AC4" s="24">
        <f t="shared" si="10"/>
        <v>0</v>
      </c>
      <c r="AD4" s="24">
        <f t="shared" si="11"/>
        <v>0</v>
      </c>
      <c r="AE4" s="24">
        <f>IFNA(VLOOKUP(A4,'BUSINESS processed'!A4:J2694,9,0))</f>
        <v>0.016</v>
      </c>
      <c r="AF4" s="27">
        <f>IFNA(VLOOKUP(A4,'BUSINESS processed'!A4:J2694,10,0))</f>
        <v>0.014</v>
      </c>
      <c r="AH4" s="28" t="s">
        <v>73</v>
      </c>
      <c r="AI4" s="29"/>
      <c r="AJ4" s="29"/>
      <c r="AK4" s="29"/>
      <c r="AL4" s="29"/>
      <c r="AM4" s="29"/>
      <c r="AN4" s="29"/>
      <c r="AO4" s="30"/>
      <c r="BH4" s="26"/>
    </row>
    <row r="5">
      <c r="A5" s="18" t="str">
        <f t="shared" si="1"/>
        <v>Africa_Algeria-Africa_2003</v>
      </c>
      <c r="B5" s="19" t="s">
        <v>68</v>
      </c>
      <c r="C5" s="20" t="s">
        <v>69</v>
      </c>
      <c r="D5" s="21" t="s">
        <v>74</v>
      </c>
      <c r="E5" s="22">
        <v>6.7863832648E10</v>
      </c>
      <c r="F5" s="22">
        <f t="shared" si="2"/>
        <v>2056.265303</v>
      </c>
      <c r="G5" s="23">
        <v>0.036</v>
      </c>
      <c r="H5" s="23">
        <v>74.0</v>
      </c>
      <c r="I5" s="23">
        <v>0.081</v>
      </c>
      <c r="J5" s="24">
        <f>IFNA(VLOOKUP(A5,'ENERGY processed'!$A$2:$H$2692,7,0),"")</f>
        <v>40823</v>
      </c>
      <c r="K5" s="24">
        <f t="shared" si="3"/>
        <v>0.00123693159</v>
      </c>
      <c r="L5" s="24">
        <f>IFNA(VLOOKUP(A5,'ENERGY processed'!$A$2:$H$2692,8,0),"")</f>
        <v>124586</v>
      </c>
      <c r="M5" s="24">
        <f t="shared" si="5"/>
        <v>0.003774939596</v>
      </c>
      <c r="N5" s="24">
        <f>IFNA(VLOOKUP(A5,'HUMAN RESOURCES processed'!$A$2:$M$2692,5,0))</f>
        <v>0.02</v>
      </c>
      <c r="O5" s="24">
        <f>IFNA(VLOOKUP(A5,'HUMAN RESOURCES processed'!$A$2:$M$2692,6,0))</f>
        <v>0.031</v>
      </c>
      <c r="P5" s="24">
        <f>IFNA(VLOOKUP(A5,'HUMAN RESOURCES processed'!$A$2:$M$2692,7,0))</f>
        <v>71</v>
      </c>
      <c r="Q5" s="24">
        <f>IFNA(VLOOKUP(A5,'HUMAN RESOURCES processed'!$A$2:$M$2692,8,0))</f>
        <v>68</v>
      </c>
      <c r="R5" s="24">
        <f t="shared" si="6"/>
        <v>69.5</v>
      </c>
      <c r="S5" s="24">
        <f>IFNA(VLOOKUP(A5,'HUMAN RESOURCES processed'!$A$2:$M$2692,9,0))</f>
        <v>0.307</v>
      </c>
      <c r="T5" s="24">
        <f>IFNA(VLOOKUP(A5,'HUMAN RESOURCES processed'!$A$2:$M$2692,10,0))</f>
        <v>0.651</v>
      </c>
      <c r="U5" s="24">
        <f>IFNA(VLOOKUP(A5,'HUMAN RESOURCES processed'!$A$2:$M$2692,11,0))</f>
        <v>0.042</v>
      </c>
      <c r="V5" s="24">
        <f>IFNA(VLOOKUP(A5,'HUMAN RESOURCES processed'!$A$2:$M$2692,12,0))</f>
        <v>33003442</v>
      </c>
      <c r="W5" s="24">
        <f>IFNA(VLOOKUP(A5,'HUMAN RESOURCES processed'!$A$2:$M$2692,13,0))</f>
        <v>0.623</v>
      </c>
      <c r="X5" s="24">
        <f>IFNA(VLOOKUP(A5,'TOURISM processed'!$A$2:$F$2692,5,0))</f>
        <v>112000000</v>
      </c>
      <c r="Y5" s="24">
        <f>IFNA(VLOOKUP(A5,'TOURISM processed'!$A$2:$F$2692,6,0))</f>
        <v>255000000</v>
      </c>
      <c r="Z5" s="24">
        <f t="shared" si="7"/>
        <v>7.726466833</v>
      </c>
      <c r="AA5" s="24">
        <f t="shared" si="8"/>
        <v>0</v>
      </c>
      <c r="AB5" s="24">
        <f>IFNA(VLOOKUP(A5,'BUSINESS processed'!A5:J2695,6,0))</f>
        <v>25</v>
      </c>
      <c r="AC5" s="24">
        <f t="shared" si="10"/>
        <v>0</v>
      </c>
      <c r="AD5" s="24">
        <f t="shared" si="11"/>
        <v>0</v>
      </c>
      <c r="AE5" s="24">
        <f>IFNA(VLOOKUP(A5,'BUSINESS processed'!A5:J2695,9,0))</f>
        <v>0.022</v>
      </c>
      <c r="AF5" s="27">
        <f>IFNA(VLOOKUP(A5,'BUSINESS processed'!A5:J2695,10,0))</f>
        <v>0.044</v>
      </c>
      <c r="AH5" s="31" t="s">
        <v>75</v>
      </c>
      <c r="AI5" s="32" t="s">
        <v>76</v>
      </c>
      <c r="AJ5" s="32" t="s">
        <v>77</v>
      </c>
      <c r="AK5" s="32" t="s">
        <v>78</v>
      </c>
      <c r="AL5" s="33" t="s">
        <v>79</v>
      </c>
      <c r="AM5" s="32" t="s">
        <v>80</v>
      </c>
      <c r="AN5" s="32" t="s">
        <v>81</v>
      </c>
      <c r="AO5" s="34" t="s">
        <v>82</v>
      </c>
      <c r="BG5" s="26"/>
      <c r="BH5" s="26"/>
    </row>
    <row r="6">
      <c r="A6" s="18" t="str">
        <f t="shared" si="1"/>
        <v>Africa_Algeria-Africa_2004</v>
      </c>
      <c r="B6" s="19" t="s">
        <v>68</v>
      </c>
      <c r="C6" s="20" t="s">
        <v>69</v>
      </c>
      <c r="D6" s="21" t="s">
        <v>83</v>
      </c>
      <c r="E6" s="22">
        <v>8.532499737E10</v>
      </c>
      <c r="F6" s="22">
        <f t="shared" si="2"/>
        <v>2549.957193</v>
      </c>
      <c r="G6" s="23">
        <v>0.035</v>
      </c>
      <c r="H6" s="23">
        <v>90.0</v>
      </c>
      <c r="I6" s="23">
        <v>0.08</v>
      </c>
      <c r="J6" s="24">
        <f>IFNA(VLOOKUP(A6,'ENERGY processed'!$A$2:$H$2692,7,0),"")</f>
        <v>37425</v>
      </c>
      <c r="K6" s="24">
        <f t="shared" si="3"/>
        <v>0.001118454742</v>
      </c>
      <c r="L6" s="24">
        <f>IFNA(VLOOKUP(A6,'ENERGY processed'!$A$2:$H$2692,8,0),"")</f>
        <v>114619</v>
      </c>
      <c r="M6" s="24">
        <f t="shared" si="5"/>
        <v>0.003425415207</v>
      </c>
      <c r="N6" s="24">
        <f>IFNA(VLOOKUP(A6,'HUMAN RESOURCES processed'!$A$2:$M$2692,5,0))</f>
        <v>0.02</v>
      </c>
      <c r="O6" s="24">
        <f>IFNA(VLOOKUP(A6,'HUMAN RESOURCES processed'!$A$2:$M$2692,6,0))</f>
        <v>0.03</v>
      </c>
      <c r="P6" s="24">
        <f>IFNA(VLOOKUP(A6,'HUMAN RESOURCES processed'!$A$2:$M$2692,7,0))</f>
        <v>71</v>
      </c>
      <c r="Q6" s="24">
        <f>IFNA(VLOOKUP(A6,'HUMAN RESOURCES processed'!$A$2:$M$2692,8,0))</f>
        <v>68</v>
      </c>
      <c r="R6" s="24">
        <f t="shared" si="6"/>
        <v>69.5</v>
      </c>
      <c r="S6" s="24">
        <f>IFNA(VLOOKUP(A6,'HUMAN RESOURCES processed'!$A$2:$M$2692,9,0))</f>
        <v>0.297</v>
      </c>
      <c r="T6" s="24">
        <f>IFNA(VLOOKUP(A6,'HUMAN RESOURCES processed'!$A$2:$M$2692,10,0))</f>
        <v>0.66</v>
      </c>
      <c r="U6" s="24">
        <f>IFNA(VLOOKUP(A6,'HUMAN RESOURCES processed'!$A$2:$M$2692,11,0))</f>
        <v>0.043</v>
      </c>
      <c r="V6" s="24">
        <f>IFNA(VLOOKUP(A6,'HUMAN RESOURCES processed'!$A$2:$M$2692,12,0))</f>
        <v>33461345</v>
      </c>
      <c r="W6" s="24">
        <f>IFNA(VLOOKUP(A6,'HUMAN RESOURCES processed'!$A$2:$M$2692,13,0))</f>
        <v>0.631</v>
      </c>
      <c r="X6" s="24">
        <f>IFNA(VLOOKUP(A6,'TOURISM processed'!$A$2:$F$2692,5,0))</f>
        <v>178000000</v>
      </c>
      <c r="Y6" s="24">
        <f>IFNA(VLOOKUP(A6,'TOURISM processed'!$A$2:$F$2692,6,0))</f>
        <v>341000000</v>
      </c>
      <c r="Z6" s="24">
        <f t="shared" si="7"/>
        <v>10.19086352</v>
      </c>
      <c r="AA6" s="24">
        <f t="shared" si="8"/>
        <v>0</v>
      </c>
      <c r="AB6" s="24">
        <f>IFNA(VLOOKUP(A6,'BUSINESS processed'!A6:J2696,6,0))</f>
        <v>25</v>
      </c>
      <c r="AC6" s="24">
        <f t="shared" si="10"/>
        <v>0</v>
      </c>
      <c r="AD6" s="24">
        <f t="shared" si="11"/>
        <v>0</v>
      </c>
      <c r="AE6" s="24">
        <f>IFNA(VLOOKUP(A6,'BUSINESS processed'!A6:J2696,9,0))</f>
        <v>0.046</v>
      </c>
      <c r="AF6" s="27">
        <f>IFNA(VLOOKUP(A6,'BUSINESS processed'!A6:J2696,10,0))</f>
        <v>0.146</v>
      </c>
      <c r="AH6" s="35" t="s">
        <v>3</v>
      </c>
      <c r="AI6" s="36">
        <f>TRIMMEAN(E2:E2691,0.1)</f>
        <v>80245571544</v>
      </c>
      <c r="AJ6" s="24">
        <f>STDEV(E2:E2691)</f>
        <v>1090082255809</v>
      </c>
      <c r="AK6" s="24">
        <f>QUARTILE(E2:E2691,1)</f>
        <v>2510055297</v>
      </c>
      <c r="AL6" s="24">
        <f>QUARTILE(E2:E2691,2)</f>
        <v>12273945637</v>
      </c>
      <c r="AM6" s="24">
        <f>QUARTILE(E2:E2691,3)</f>
        <v>92573408512</v>
      </c>
      <c r="AN6" s="24">
        <f>QUARTILE(E2:E2691,4)</f>
        <v>16200000000000</v>
      </c>
      <c r="AO6" s="27">
        <f t="shared" ref="AO6:AO27" si="12">AM6-AK6</f>
        <v>90063353215</v>
      </c>
    </row>
    <row r="7">
      <c r="A7" s="18" t="str">
        <f t="shared" si="1"/>
        <v>Africa_Algeria-Africa_2005</v>
      </c>
      <c r="B7" s="19" t="s">
        <v>68</v>
      </c>
      <c r="C7" s="20" t="s">
        <v>69</v>
      </c>
      <c r="D7" s="21" t="s">
        <v>84</v>
      </c>
      <c r="E7" s="22">
        <v>1.03E11</v>
      </c>
      <c r="F7" s="22">
        <f t="shared" si="2"/>
        <v>3032.899331</v>
      </c>
      <c r="G7" s="23">
        <v>0.031</v>
      </c>
      <c r="H7" s="23">
        <v>95.0</v>
      </c>
      <c r="I7" s="23">
        <v>0.08</v>
      </c>
      <c r="J7" s="24">
        <f>IFNA(VLOOKUP(A7,'ENERGY processed'!$A$2:$H$2692,7,0),"")</f>
        <v>34564</v>
      </c>
      <c r="K7" s="24">
        <f t="shared" si="3"/>
        <v>0.001017758568</v>
      </c>
      <c r="L7" s="24">
        <f>IFNA(VLOOKUP(A7,'ENERGY processed'!$A$2:$H$2692,8,0),"")</f>
        <v>109733.5</v>
      </c>
      <c r="M7" s="24">
        <f t="shared" si="5"/>
        <v>0.003231171444</v>
      </c>
      <c r="N7" s="24">
        <f>IFNA(VLOOKUP(A7,'HUMAN RESOURCES processed'!$A$2:$M$2692,5,0))</f>
        <v>0.021</v>
      </c>
      <c r="O7" s="24">
        <f>IFNA(VLOOKUP(A7,'HUMAN RESOURCES processed'!$A$2:$M$2692,6,0))</f>
        <v>0.029</v>
      </c>
      <c r="P7" s="24">
        <f>IFNA(VLOOKUP(A7,'HUMAN RESOURCES processed'!$A$2:$M$2692,7,0))</f>
        <v>71</v>
      </c>
      <c r="Q7" s="24">
        <f>IFNA(VLOOKUP(A7,'HUMAN RESOURCES processed'!$A$2:$M$2692,8,0))</f>
        <v>68</v>
      </c>
      <c r="R7" s="24">
        <f t="shared" si="6"/>
        <v>69.5</v>
      </c>
      <c r="S7" s="24">
        <f>IFNA(VLOOKUP(A7,'HUMAN RESOURCES processed'!$A$2:$M$2692,9,0))</f>
        <v>0.289</v>
      </c>
      <c r="T7" s="24">
        <f>IFNA(VLOOKUP(A7,'HUMAN RESOURCES processed'!$A$2:$M$2692,10,0))</f>
        <v>0.667</v>
      </c>
      <c r="U7" s="24">
        <f>IFNA(VLOOKUP(A7,'HUMAN RESOURCES processed'!$A$2:$M$2692,11,0))</f>
        <v>0.044</v>
      </c>
      <c r="V7" s="24">
        <f>IFNA(VLOOKUP(A7,'HUMAN RESOURCES processed'!$A$2:$M$2692,12,0))</f>
        <v>33960903</v>
      </c>
      <c r="W7" s="24">
        <f>IFNA(VLOOKUP(A7,'HUMAN RESOURCES processed'!$A$2:$M$2692,13,0))</f>
        <v>0.638</v>
      </c>
      <c r="X7" s="24">
        <f>IFNA(VLOOKUP(A7,'TOURISM processed'!$A$2:$F$2692,5,0))</f>
        <v>477000000</v>
      </c>
      <c r="Y7" s="24">
        <f>IFNA(VLOOKUP(A7,'TOURISM processed'!$A$2:$F$2692,6,0))</f>
        <v>660000000</v>
      </c>
      <c r="Z7" s="24">
        <f t="shared" si="7"/>
        <v>19.43411222</v>
      </c>
      <c r="AA7" s="24">
        <f>IFNA(VLOOKUP(A7,'BUSINESS processed'!A7:J2697,5,0))</f>
        <v>0.769</v>
      </c>
      <c r="AB7" s="24">
        <f>IFNA(VLOOKUP(A7,'BUSINESS processed'!A7:J2697,6,0))</f>
        <v>25</v>
      </c>
      <c r="AC7" s="24">
        <f t="shared" si="10"/>
        <v>0</v>
      </c>
      <c r="AD7" s="24">
        <f>IFNA(VLOOKUP(A7,'BUSINESS processed'!A7:J2697,8,0))</f>
        <v>451</v>
      </c>
      <c r="AE7" s="24">
        <f>IFNA(VLOOKUP(A7,'BUSINESS processed'!A7:J2697,9,0))</f>
        <v>0.058</v>
      </c>
      <c r="AF7" s="27">
        <f>IFNA(VLOOKUP(A7,'BUSINESS processed'!A7:J2697,10,0))</f>
        <v>0.402</v>
      </c>
      <c r="AH7" s="37" t="s">
        <v>13</v>
      </c>
      <c r="AI7" s="24">
        <f>TRIMMEAN(G2:G2691,0.1)</f>
        <v>0.05624318745</v>
      </c>
      <c r="AJ7" s="24">
        <f>STDEV(G2:G2691)</f>
        <v>0.03194291999</v>
      </c>
      <c r="AK7" s="24">
        <f>QUARTILE(G2:G2691,1)</f>
        <v>0.039</v>
      </c>
      <c r="AL7" s="24">
        <f>QUARTILE(G2:G2691,2)</f>
        <v>0.057</v>
      </c>
      <c r="AM7" s="24">
        <f>QUARTILE(G2:G2691,3)</f>
        <v>0.076</v>
      </c>
      <c r="AN7" s="24">
        <f>QUARTILE(G2:G2691,4)</f>
        <v>0.225</v>
      </c>
      <c r="AO7" s="27">
        <f t="shared" si="12"/>
        <v>0.037</v>
      </c>
      <c r="BE7" s="26"/>
      <c r="BF7" s="26"/>
      <c r="BG7" s="26"/>
      <c r="BH7" s="26"/>
    </row>
    <row r="8">
      <c r="A8" s="18" t="str">
        <f t="shared" si="1"/>
        <v>Africa_Algeria-Africa_2006</v>
      </c>
      <c r="B8" s="19" t="s">
        <v>68</v>
      </c>
      <c r="C8" s="20" t="s">
        <v>69</v>
      </c>
      <c r="D8" s="21" t="s">
        <v>85</v>
      </c>
      <c r="E8" s="22">
        <v>1.17E11</v>
      </c>
      <c r="F8" s="22">
        <f t="shared" si="2"/>
        <v>3390.595369</v>
      </c>
      <c r="G8" s="23">
        <v>0.031</v>
      </c>
      <c r="H8" s="23">
        <v>106.0</v>
      </c>
      <c r="I8" s="23">
        <v>0.08</v>
      </c>
      <c r="J8" s="24">
        <f t="shared" ref="J8:J9" si="13">IF(AND( C8=C7,D8&gt;D7),J7,"")</f>
        <v>34564</v>
      </c>
      <c r="K8" s="24">
        <f t="shared" si="3"/>
        <v>0.001001645627</v>
      </c>
      <c r="L8" s="24">
        <f t="shared" ref="L8:L9" si="14">IF(AND(C8=C7,C8&gt;C7),C7,0)</f>
        <v>0</v>
      </c>
      <c r="M8" s="24">
        <f t="shared" si="5"/>
        <v>0</v>
      </c>
      <c r="N8" s="24">
        <f>IFNA(VLOOKUP(A8,'HUMAN RESOURCES processed'!$A$2:$M$2692,5,0))</f>
        <v>0.022</v>
      </c>
      <c r="O8" s="24">
        <f>IFNA(VLOOKUP(A8,'HUMAN RESOURCES processed'!$A$2:$M$2692,6,0))</f>
        <v>0.028</v>
      </c>
      <c r="P8" s="24">
        <f>IFNA(VLOOKUP(A8,'HUMAN RESOURCES processed'!$A$2:$M$2692,7,0))</f>
        <v>72</v>
      </c>
      <c r="Q8" s="24">
        <f>IFNA(VLOOKUP(A8,'HUMAN RESOURCES processed'!$A$2:$M$2692,8,0))</f>
        <v>68</v>
      </c>
      <c r="R8" s="24">
        <f t="shared" si="6"/>
        <v>70</v>
      </c>
      <c r="S8" s="24">
        <f>IFNA(VLOOKUP(A8,'HUMAN RESOURCES processed'!$A$2:$M$2692,9,0))</f>
        <v>0.282</v>
      </c>
      <c r="T8" s="24">
        <f>IFNA(VLOOKUP(A8,'HUMAN RESOURCES processed'!$A$2:$M$2692,10,0))</f>
        <v>0.673</v>
      </c>
      <c r="U8" s="24">
        <f>IFNA(VLOOKUP(A8,'HUMAN RESOURCES processed'!$A$2:$M$2692,11,0))</f>
        <v>0.045</v>
      </c>
      <c r="V8" s="24">
        <f>IFNA(VLOOKUP(A8,'HUMAN RESOURCES processed'!$A$2:$M$2692,12,0))</f>
        <v>34507214</v>
      </c>
      <c r="W8" s="24">
        <f>IFNA(VLOOKUP(A8,'HUMAN RESOURCES processed'!$A$2:$M$2692,13,0))</f>
        <v>0.646</v>
      </c>
      <c r="X8" s="24">
        <f>IFNA(VLOOKUP(A8,'TOURISM processed'!$A$2:$F$2692,5,0))</f>
        <v>393000000</v>
      </c>
      <c r="Y8" s="24">
        <f>IFNA(VLOOKUP(A8,'TOURISM processed'!$A$2:$F$2692,6,0))</f>
        <v>414000000</v>
      </c>
      <c r="Z8" s="24">
        <f t="shared" si="7"/>
        <v>11.99749131</v>
      </c>
      <c r="AA8" s="24">
        <f>IFNA(VLOOKUP(A8,'BUSINESS processed'!A8:J2698,5,0))</f>
        <v>0.769</v>
      </c>
      <c r="AB8" s="24">
        <f>IFNA(VLOOKUP(A8,'BUSINESS processed'!A8:J2698,6,0))</f>
        <v>25</v>
      </c>
      <c r="AC8" s="24">
        <f t="shared" si="10"/>
        <v>0</v>
      </c>
      <c r="AD8" s="24">
        <f>IFNA(VLOOKUP(A8,'BUSINESS processed'!A8:J2698,8,0))</f>
        <v>451</v>
      </c>
      <c r="AE8" s="24">
        <f>IFNA(VLOOKUP(A8,'BUSINESS processed'!A8:J2698,9,0))</f>
        <v>0.074</v>
      </c>
      <c r="AF8" s="27">
        <f>IFNA(VLOOKUP(A8,'BUSINESS processed'!A8:J2698,10,0))</f>
        <v>0.609</v>
      </c>
      <c r="AH8" s="37" t="s">
        <v>17</v>
      </c>
      <c r="AI8" s="24">
        <f>TRIMMEAN(I2:I2691,0.1)</f>
        <v>0.09654665566</v>
      </c>
      <c r="AJ8" s="24">
        <f>STDEV(I2:I2691)</f>
        <v>0.2777136394</v>
      </c>
      <c r="AK8" s="24">
        <f>QUARTILE(I2:I2691,1)</f>
        <v>0.033</v>
      </c>
      <c r="AL8" s="24">
        <f>QUARTILE(I2:I2691,2)</f>
        <v>0.094</v>
      </c>
      <c r="AM8" s="24">
        <f>QUARTILE(I2:I2691,3)</f>
        <v>0.151</v>
      </c>
      <c r="AN8" s="24">
        <f>QUARTILE(I2:I2691,4)</f>
        <v>4.965</v>
      </c>
      <c r="AO8" s="27">
        <f t="shared" si="12"/>
        <v>0.118</v>
      </c>
      <c r="BD8" s="26"/>
      <c r="BE8" s="26"/>
      <c r="BF8" s="26"/>
      <c r="BG8" s="26"/>
      <c r="BH8" s="26"/>
    </row>
    <row r="9">
      <c r="A9" s="18" t="str">
        <f t="shared" si="1"/>
        <v>Africa_Algeria-Africa_2007</v>
      </c>
      <c r="B9" s="19" t="s">
        <v>68</v>
      </c>
      <c r="C9" s="20" t="s">
        <v>69</v>
      </c>
      <c r="D9" s="21" t="s">
        <v>86</v>
      </c>
      <c r="E9" s="22">
        <v>1.35E11</v>
      </c>
      <c r="F9" s="22">
        <f t="shared" si="2"/>
        <v>3846.477893</v>
      </c>
      <c r="G9" s="23">
        <v>0.035</v>
      </c>
      <c r="H9" s="23">
        <v>135.0</v>
      </c>
      <c r="I9" s="23">
        <v>0.08</v>
      </c>
      <c r="J9" s="24">
        <f t="shared" si="13"/>
        <v>34564</v>
      </c>
      <c r="K9" s="24">
        <f t="shared" si="3"/>
        <v>0.0009848123103</v>
      </c>
      <c r="L9" s="24">
        <f t="shared" si="14"/>
        <v>0</v>
      </c>
      <c r="M9" s="24">
        <f t="shared" si="5"/>
        <v>0</v>
      </c>
      <c r="N9" s="24">
        <f>IFNA(VLOOKUP(A9,'HUMAN RESOURCES processed'!$A$2:$M$2692,5,0))</f>
        <v>0.023</v>
      </c>
      <c r="O9" s="24">
        <f>IFNA(VLOOKUP(A9,'HUMAN RESOURCES processed'!$A$2:$M$2692,6,0))</f>
        <v>0.026</v>
      </c>
      <c r="P9" s="24">
        <f>IFNA(VLOOKUP(A9,'HUMAN RESOURCES processed'!$A$2:$M$2692,7,0))</f>
        <v>72</v>
      </c>
      <c r="Q9" s="24">
        <f>IFNA(VLOOKUP(A9,'HUMAN RESOURCES processed'!$A$2:$M$2692,8,0))</f>
        <v>69</v>
      </c>
      <c r="R9" s="24">
        <f t="shared" si="6"/>
        <v>70.5</v>
      </c>
      <c r="S9" s="24">
        <f>IFNA(VLOOKUP(A9,'HUMAN RESOURCES processed'!$A$2:$M$2692,9,0))</f>
        <v>0.277</v>
      </c>
      <c r="T9" s="24">
        <f>IFNA(VLOOKUP(A9,'HUMAN RESOURCES processed'!$A$2:$M$2692,10,0))</f>
        <v>0.677</v>
      </c>
      <c r="U9" s="24">
        <f>IFNA(VLOOKUP(A9,'HUMAN RESOURCES processed'!$A$2:$M$2692,11,0))</f>
        <v>0.046</v>
      </c>
      <c r="V9" s="24">
        <f>IFNA(VLOOKUP(A9,'HUMAN RESOURCES processed'!$A$2:$M$2692,12,0))</f>
        <v>35097043</v>
      </c>
      <c r="W9" s="24">
        <f>IFNA(VLOOKUP(A9,'HUMAN RESOURCES processed'!$A$2:$M$2692,13,0))</f>
        <v>0.653</v>
      </c>
      <c r="X9" s="24">
        <f>IFNA(VLOOKUP(A9,'TOURISM processed'!$A$2:$F$2692,5,0))</f>
        <v>332000000</v>
      </c>
      <c r="Y9" s="24">
        <f>IFNA(VLOOKUP(A9,'TOURISM processed'!$A$2:$F$2692,6,0))</f>
        <v>504000000</v>
      </c>
      <c r="Z9" s="24">
        <f t="shared" si="7"/>
        <v>14.36018413</v>
      </c>
      <c r="AA9" s="24">
        <f>IFNA(VLOOKUP(A9,'BUSINESS processed'!A9:J2699,5,0))</f>
        <v>0.742</v>
      </c>
      <c r="AB9" s="24">
        <f>IFNA(VLOOKUP(A9,'BUSINESS processed'!A9:J2699,6,0))</f>
        <v>25</v>
      </c>
      <c r="AC9" s="24">
        <f t="shared" si="10"/>
        <v>0</v>
      </c>
      <c r="AD9" s="24">
        <f>IFNA(VLOOKUP(A9,'BUSINESS processed'!A9:J2699,8,0))</f>
        <v>451</v>
      </c>
      <c r="AE9" s="24">
        <f>IFNA(VLOOKUP(A9,'BUSINESS processed'!A9:J2699,9,0))</f>
        <v>0.095</v>
      </c>
      <c r="AF9" s="27">
        <f>IFNA(VLOOKUP(A9,'BUSINESS processed'!A9:J2699,10,0))</f>
        <v>0.785</v>
      </c>
      <c r="AH9" s="37" t="s">
        <v>20</v>
      </c>
      <c r="AI9" s="24">
        <f>TRIMMEAN(J2:J2691,0.1)</f>
        <v>19662.29273</v>
      </c>
      <c r="AJ9" s="24">
        <f>STDEV(J2:J2691)</f>
        <v>214478.0247</v>
      </c>
      <c r="AK9" s="24">
        <f>QUARTILE(J2:J2691,1)</f>
        <v>0</v>
      </c>
      <c r="AL9" s="24">
        <f>QUARTILE(J2:J2691,2)</f>
        <v>3717</v>
      </c>
      <c r="AM9" s="24">
        <f>QUARTILE(J2:J2691,3)</f>
        <v>23748.5</v>
      </c>
      <c r="AN9" s="24">
        <f>QUARTILE(J2:J2691,4)</f>
        <v>2727728</v>
      </c>
      <c r="AO9" s="27">
        <f t="shared" si="12"/>
        <v>23748.5</v>
      </c>
      <c r="BC9" s="26"/>
      <c r="BD9" s="26"/>
      <c r="BE9" s="26"/>
      <c r="BF9" s="26"/>
      <c r="BG9" s="26"/>
      <c r="BH9" s="26"/>
    </row>
    <row r="10">
      <c r="A10" s="18" t="str">
        <f t="shared" si="1"/>
        <v>Africa_Algeria-Africa_2008</v>
      </c>
      <c r="B10" s="19" t="s">
        <v>68</v>
      </c>
      <c r="C10" s="20" t="s">
        <v>69</v>
      </c>
      <c r="D10" s="21" t="s">
        <v>87</v>
      </c>
      <c r="E10" s="22">
        <v>1.71E11</v>
      </c>
      <c r="F10" s="22">
        <f t="shared" si="2"/>
        <v>4786.51352</v>
      </c>
      <c r="G10" s="23">
        <v>0.038</v>
      </c>
      <c r="H10" s="23">
        <v>183.0</v>
      </c>
      <c r="I10" s="23">
        <v>0.08</v>
      </c>
      <c r="J10" s="24">
        <f>IFNA(VLOOKUP(A10,'ENERGY processed'!$A$2:$H$2692,7,0),"")</f>
        <v>28848</v>
      </c>
      <c r="K10" s="24">
        <f t="shared" si="3"/>
        <v>0.0008074932281</v>
      </c>
      <c r="L10" s="24">
        <f>IFNA(VLOOKUP(A10,'ENERGY processed'!$A$2:$H$2692,8,0),"")</f>
        <v>90232</v>
      </c>
      <c r="M10" s="24">
        <f t="shared" si="5"/>
        <v>0.002525711625</v>
      </c>
      <c r="N10" s="24">
        <f>IFNA(VLOOKUP(A10,'HUMAN RESOURCES processed'!$A$2:$M$2692,5,0))</f>
        <v>0.024</v>
      </c>
      <c r="O10" s="24">
        <f>IFNA(VLOOKUP(A10,'HUMAN RESOURCES processed'!$A$2:$M$2692,6,0))</f>
        <v>0.025</v>
      </c>
      <c r="P10" s="24">
        <f>IFNA(VLOOKUP(A10,'HUMAN RESOURCES processed'!$A$2:$M$2692,7,0))</f>
        <v>72</v>
      </c>
      <c r="Q10" s="24">
        <f>IFNA(VLOOKUP(A10,'HUMAN RESOURCES processed'!$A$2:$M$2692,8,0))</f>
        <v>69</v>
      </c>
      <c r="R10" s="24">
        <f t="shared" si="6"/>
        <v>70.5</v>
      </c>
      <c r="S10" s="24">
        <f>IFNA(VLOOKUP(A10,'HUMAN RESOURCES processed'!$A$2:$M$2692,9,0))</f>
        <v>0.274</v>
      </c>
      <c r="T10" s="24">
        <f>IFNA(VLOOKUP(A10,'HUMAN RESOURCES processed'!$A$2:$M$2692,10,0))</f>
        <v>0.68</v>
      </c>
      <c r="U10" s="24">
        <f>IFNA(VLOOKUP(A10,'HUMAN RESOURCES processed'!$A$2:$M$2692,11,0))</f>
        <v>0.047</v>
      </c>
      <c r="V10" s="24">
        <f>IFNA(VLOOKUP(A10,'HUMAN RESOURCES processed'!$A$2:$M$2692,12,0))</f>
        <v>35725377</v>
      </c>
      <c r="W10" s="24">
        <f>IFNA(VLOOKUP(A10,'HUMAN RESOURCES processed'!$A$2:$M$2692,13,0))</f>
        <v>0.661</v>
      </c>
      <c r="X10" s="24">
        <f>IFNA(VLOOKUP(A10,'TOURISM processed'!$A$2:$F$2692,5,0))</f>
        <v>474000000</v>
      </c>
      <c r="Y10" s="24">
        <f>IFNA(VLOOKUP(A10,'TOURISM processed'!$A$2:$F$2692,6,0))</f>
        <v>617000000</v>
      </c>
      <c r="Z10" s="24">
        <f t="shared" si="7"/>
        <v>17.2706365</v>
      </c>
      <c r="AA10" s="24">
        <f>IFNA(VLOOKUP(A10,'BUSINESS processed'!A10:J2700,5,0))</f>
        <v>0.738</v>
      </c>
      <c r="AB10" s="24">
        <f>IFNA(VLOOKUP(A10,'BUSINESS processed'!A10:J2700,6,0))</f>
        <v>25</v>
      </c>
      <c r="AC10" s="24">
        <f t="shared" si="10"/>
        <v>0</v>
      </c>
      <c r="AD10" s="24">
        <f>IFNA(VLOOKUP(A10,'BUSINESS processed'!A10:J2700,8,0))</f>
        <v>451</v>
      </c>
      <c r="AE10" s="24">
        <f>IFNA(VLOOKUP(A10,'BUSINESS processed'!A10:J2700,9,0))</f>
        <v>0.102</v>
      </c>
      <c r="AF10" s="27">
        <f>IFNA(VLOOKUP(A10,'BUSINESS processed'!A10:J2700,10,0))</f>
        <v>0.757</v>
      </c>
      <c r="AH10" s="37" t="s">
        <v>22</v>
      </c>
      <c r="AI10" s="24">
        <f>TRIMMEAN(L2:L2691,0.1)</f>
        <v>22024.4775</v>
      </c>
      <c r="AJ10" s="24">
        <f>STDEV(L2:L2691)</f>
        <v>478757.1737</v>
      </c>
      <c r="AK10" s="24">
        <f>QUARTILE(L2:L2691,1)</f>
        <v>0</v>
      </c>
      <c r="AL10" s="24">
        <f>QUARTILE(L2:L2691,2)</f>
        <v>557</v>
      </c>
      <c r="AM10" s="24">
        <f>QUARTILE(L2:L2691,3)</f>
        <v>16823.125</v>
      </c>
      <c r="AN10" s="24">
        <f>QUARTILE(L2:L2691,4)</f>
        <v>8286892</v>
      </c>
      <c r="AO10" s="27">
        <f t="shared" si="12"/>
        <v>16823.125</v>
      </c>
      <c r="BB10" s="26"/>
      <c r="BC10" s="26"/>
      <c r="BD10" s="26"/>
      <c r="BE10" s="26"/>
      <c r="BF10" s="26"/>
      <c r="BG10" s="26"/>
      <c r="BH10" s="26"/>
    </row>
    <row r="11">
      <c r="A11" s="18" t="str">
        <f t="shared" si="1"/>
        <v>Africa_Algeria-Africa_2009</v>
      </c>
      <c r="B11" s="19" t="s">
        <v>68</v>
      </c>
      <c r="C11" s="20" t="s">
        <v>69</v>
      </c>
      <c r="D11" s="21" t="s">
        <v>88</v>
      </c>
      <c r="E11" s="22">
        <v>1.37E11</v>
      </c>
      <c r="F11" s="22">
        <f t="shared" si="2"/>
        <v>3765.463618</v>
      </c>
      <c r="G11" s="23">
        <v>0.046</v>
      </c>
      <c r="H11" s="23">
        <v>174.0</v>
      </c>
      <c r="I11" s="23">
        <v>0.08</v>
      </c>
      <c r="J11" s="24">
        <f>IFNA(VLOOKUP(A11,'ENERGY processed'!$A$2:$H$2692,7,0),"")</f>
        <v>34658</v>
      </c>
      <c r="K11" s="24">
        <f t="shared" si="3"/>
        <v>0.0009525798401</v>
      </c>
      <c r="L11" s="24">
        <f>IFNA(VLOOKUP(A11,'ENERGY processed'!$A$2:$H$2692,8,0),"")</f>
        <v>103963</v>
      </c>
      <c r="M11" s="24">
        <f t="shared" si="5"/>
        <v>0.002857437184</v>
      </c>
      <c r="N11" s="24">
        <f>IFNA(VLOOKUP(A11,'HUMAN RESOURCES processed'!$A$2:$M$2692,5,0))</f>
        <v>0.024</v>
      </c>
      <c r="O11" s="24">
        <f>IFNA(VLOOKUP(A11,'HUMAN RESOURCES processed'!$A$2:$M$2692,6,0))</f>
        <v>0.024</v>
      </c>
      <c r="P11" s="24">
        <f>IFNA(VLOOKUP(A11,'HUMAN RESOURCES processed'!$A$2:$M$2692,7,0))</f>
        <v>72</v>
      </c>
      <c r="Q11" s="24">
        <f>IFNA(VLOOKUP(A11,'HUMAN RESOURCES processed'!$A$2:$M$2692,8,0))</f>
        <v>69</v>
      </c>
      <c r="R11" s="24">
        <f t="shared" si="6"/>
        <v>70.5</v>
      </c>
      <c r="S11" s="24">
        <f>IFNA(VLOOKUP(A11,'HUMAN RESOURCES processed'!$A$2:$M$2692,9,0))</f>
        <v>0.272</v>
      </c>
      <c r="T11" s="24">
        <f>IFNA(VLOOKUP(A11,'HUMAN RESOURCES processed'!$A$2:$M$2692,10,0))</f>
        <v>0.681</v>
      </c>
      <c r="U11" s="24">
        <f>IFNA(VLOOKUP(A11,'HUMAN RESOURCES processed'!$A$2:$M$2692,11,0))</f>
        <v>0.047</v>
      </c>
      <c r="V11" s="24">
        <f>IFNA(VLOOKUP(A11,'HUMAN RESOURCES processed'!$A$2:$M$2692,12,0))</f>
        <v>36383302</v>
      </c>
      <c r="W11" s="24">
        <f>IFNA(VLOOKUP(A11,'HUMAN RESOURCES processed'!$A$2:$M$2692,13,0))</f>
        <v>0.668</v>
      </c>
      <c r="X11" s="24">
        <f>IFNA(VLOOKUP(A11,'TOURISM processed'!$A$2:$F$2692,5,0))</f>
        <v>381000000</v>
      </c>
      <c r="Y11" s="24">
        <f>IFNA(VLOOKUP(A11,'TOURISM processed'!$A$2:$F$2692,6,0))</f>
        <v>574000000</v>
      </c>
      <c r="Z11" s="24">
        <f t="shared" si="7"/>
        <v>15.77646801</v>
      </c>
      <c r="AA11" s="24">
        <f>IFNA(VLOOKUP(A11,'BUSINESS processed'!A11:J2701,5,0))</f>
        <v>0.72</v>
      </c>
      <c r="AB11" s="24">
        <f>IFNA(VLOOKUP(A11,'BUSINESS processed'!A11:J2701,6,0))</f>
        <v>25</v>
      </c>
      <c r="AC11" s="24">
        <f t="shared" si="10"/>
        <v>0</v>
      </c>
      <c r="AD11" s="24">
        <f>IFNA(VLOOKUP(A11,'BUSINESS processed'!A11:J2701,8,0))</f>
        <v>451</v>
      </c>
      <c r="AE11" s="24">
        <f>IFNA(VLOOKUP(A11,'BUSINESS processed'!A11:J2701,9,0))</f>
        <v>0.112</v>
      </c>
      <c r="AF11" s="27">
        <f>IFNA(VLOOKUP(A11,'BUSINESS processed'!A11:J2701,10,0))</f>
        <v>0.9</v>
      </c>
      <c r="AH11" s="37" t="s">
        <v>25</v>
      </c>
      <c r="AI11" s="24">
        <f>TRIMMEAN(N2:N2691,0.1)</f>
        <v>0.02151238646</v>
      </c>
      <c r="AJ11" s="24">
        <f>STDEV(N2:N2691)</f>
        <v>0.01202818437</v>
      </c>
      <c r="AK11" s="24">
        <f>QUARTILE(N2:N2691,1)</f>
        <v>0.012</v>
      </c>
      <c r="AL11" s="24">
        <f>QUARTILE(N2:N2691,2)</f>
        <v>0.019</v>
      </c>
      <c r="AM11" s="24">
        <f>QUARTILE(N2:N2691,3)</f>
        <v>0.03</v>
      </c>
      <c r="AN11" s="24">
        <f>QUARTILE(N2:N2691,4)</f>
        <v>0.053</v>
      </c>
      <c r="AO11" s="27">
        <f t="shared" si="12"/>
        <v>0.018</v>
      </c>
      <c r="BA11" s="26"/>
      <c r="BB11" s="26"/>
      <c r="BC11" s="26"/>
      <c r="BD11" s="26"/>
      <c r="BE11" s="26"/>
      <c r="BF11" s="26"/>
      <c r="BG11" s="26"/>
      <c r="BH11" s="26"/>
    </row>
    <row r="12">
      <c r="A12" s="18" t="str">
        <f t="shared" si="1"/>
        <v>Africa_Algeria-Africa_2010</v>
      </c>
      <c r="B12" s="19" t="s">
        <v>68</v>
      </c>
      <c r="C12" s="20" t="s">
        <v>69</v>
      </c>
      <c r="D12" s="21" t="s">
        <v>89</v>
      </c>
      <c r="E12" s="22">
        <v>1.61E11</v>
      </c>
      <c r="F12" s="22">
        <f t="shared" si="2"/>
        <v>4343.975985</v>
      </c>
      <c r="G12" s="23">
        <v>0.042</v>
      </c>
      <c r="H12" s="23">
        <v>181.0</v>
      </c>
      <c r="I12" s="23">
        <v>0.08</v>
      </c>
      <c r="J12" s="24">
        <f>IF(AND( C12=C11,D12&gt;D11),J11,"")</f>
        <v>34658</v>
      </c>
      <c r="K12" s="24">
        <f t="shared" si="3"/>
        <v>0.000935115029</v>
      </c>
      <c r="L12" s="24">
        <f>IF(AND(C12=C11,C12&gt;C11),C11,0)</f>
        <v>0</v>
      </c>
      <c r="M12" s="24">
        <f t="shared" si="5"/>
        <v>0</v>
      </c>
      <c r="N12" s="24">
        <f>IFNA(VLOOKUP(A12,'HUMAN RESOURCES processed'!$A$2:$M$2692,5,0))</f>
        <v>0.025</v>
      </c>
      <c r="O12" s="24">
        <f>IFNA(VLOOKUP(A12,'HUMAN RESOURCES processed'!$A$2:$M$2692,6,0))</f>
        <v>0.024</v>
      </c>
      <c r="P12" s="24">
        <f>IFNA(VLOOKUP(A12,'HUMAN RESOURCES processed'!$A$2:$M$2692,7,0))</f>
        <v>72</v>
      </c>
      <c r="Q12" s="24">
        <f>IFNA(VLOOKUP(A12,'HUMAN RESOURCES processed'!$A$2:$M$2692,8,0))</f>
        <v>69</v>
      </c>
      <c r="R12" s="24">
        <f t="shared" si="6"/>
        <v>70.5</v>
      </c>
      <c r="S12" s="24">
        <f>IFNA(VLOOKUP(A12,'HUMAN RESOURCES processed'!$A$2:$M$2692,9,0))</f>
        <v>0.271</v>
      </c>
      <c r="T12" s="24">
        <f>IFNA(VLOOKUP(A12,'HUMAN RESOURCES processed'!$A$2:$M$2692,10,0))</f>
        <v>0.681</v>
      </c>
      <c r="U12" s="24">
        <f>IFNA(VLOOKUP(A12,'HUMAN RESOURCES processed'!$A$2:$M$2692,11,0))</f>
        <v>0.047</v>
      </c>
      <c r="V12" s="24">
        <f>IFNA(VLOOKUP(A12,'HUMAN RESOURCES processed'!$A$2:$M$2692,12,0))</f>
        <v>37062820</v>
      </c>
      <c r="W12" s="24">
        <f>IFNA(VLOOKUP(A12,'HUMAN RESOURCES processed'!$A$2:$M$2692,13,0))</f>
        <v>0.675</v>
      </c>
      <c r="X12" s="24">
        <f>IFNA(VLOOKUP(A12,'TOURISM processed'!$A$2:$F$2692,5,0))</f>
        <v>323000000</v>
      </c>
      <c r="Y12" s="24">
        <f>IFNA(VLOOKUP(A12,'TOURISM processed'!$A$2:$F$2692,6,0))</f>
        <v>737000000</v>
      </c>
      <c r="Z12" s="24">
        <f t="shared" si="7"/>
        <v>19.88515715</v>
      </c>
      <c r="AA12" s="24">
        <f>IFNA(VLOOKUP(A12,'BUSINESS processed'!A12:J2702,5,0))</f>
        <v>0.72</v>
      </c>
      <c r="AB12" s="24">
        <f>IFNA(VLOOKUP(A12,'BUSINESS processed'!A12:J2702,6,0))</f>
        <v>25</v>
      </c>
      <c r="AC12" s="24">
        <f t="shared" si="10"/>
        <v>0</v>
      </c>
      <c r="AD12" s="24">
        <f>IFNA(VLOOKUP(A12,'BUSINESS processed'!A12:J2702,8,0))</f>
        <v>451</v>
      </c>
      <c r="AE12" s="24">
        <f>IFNA(VLOOKUP(A12,'BUSINESS processed'!A12:J2702,9,0))</f>
        <v>0.125</v>
      </c>
      <c r="AF12" s="27">
        <f>IFNA(VLOOKUP(A12,'BUSINESS processed'!A12:J2702,10,0))</f>
        <v>0.884</v>
      </c>
      <c r="AH12" s="37" t="s">
        <v>27</v>
      </c>
      <c r="AI12" s="24">
        <f>TRIMMEAN(O2:O2691,0.1)</f>
        <v>0.02720726672</v>
      </c>
      <c r="AJ12" s="24">
        <f>STDEV(O2:O2691)</f>
        <v>0.03006474315</v>
      </c>
      <c r="AK12" s="24">
        <f>QUARTILE(O2:O2691,1)</f>
        <v>0.006</v>
      </c>
      <c r="AL12" s="24">
        <f>QUARTILE(O2:O2691,2)</f>
        <v>0.018</v>
      </c>
      <c r="AM12" s="24">
        <f>QUARTILE(O2:O2691,3)</f>
        <v>0.049</v>
      </c>
      <c r="AN12" s="24">
        <f>QUARTILE(O2:O2691,4)</f>
        <v>0.141</v>
      </c>
      <c r="AO12" s="27">
        <f t="shared" si="12"/>
        <v>0.043</v>
      </c>
      <c r="AZ12" s="26"/>
      <c r="BA12" s="26"/>
      <c r="BB12" s="26"/>
      <c r="BC12" s="26"/>
      <c r="BD12" s="26"/>
      <c r="BE12" s="26"/>
      <c r="BF12" s="26"/>
      <c r="BG12" s="26"/>
      <c r="BH12" s="26"/>
    </row>
    <row r="13">
      <c r="A13" s="18" t="str">
        <f t="shared" si="1"/>
        <v>Africa_Algeria-Africa_2011</v>
      </c>
      <c r="B13" s="19" t="s">
        <v>68</v>
      </c>
      <c r="C13" s="20" t="s">
        <v>69</v>
      </c>
      <c r="D13" s="21" t="s">
        <v>90</v>
      </c>
      <c r="E13" s="22">
        <v>1.99E11</v>
      </c>
      <c r="F13" s="22">
        <f t="shared" si="2"/>
        <v>5269.713748</v>
      </c>
      <c r="G13" s="23">
        <v>0.044</v>
      </c>
      <c r="H13" s="23">
        <v>233.0</v>
      </c>
      <c r="I13" s="23">
        <v>0.08</v>
      </c>
      <c r="J13" s="24">
        <f>IFNA(VLOOKUP(A13,'ENERGY processed'!$A$2:$H$2692,7,0),"")</f>
        <v>29023</v>
      </c>
      <c r="K13" s="24">
        <f t="shared" si="3"/>
        <v>0.000768557297</v>
      </c>
      <c r="L13" s="24">
        <f>IFNA(VLOOKUP(A13,'ENERGY processed'!$A$2:$H$2692,8,0),"")</f>
        <v>86893</v>
      </c>
      <c r="M13" s="24">
        <f t="shared" si="5"/>
        <v>0.00230101124</v>
      </c>
      <c r="N13" s="24">
        <f>IFNA(VLOOKUP(A13,'HUMAN RESOURCES processed'!$A$2:$M$2692,5,0))</f>
        <v>0.025</v>
      </c>
      <c r="O13" s="24">
        <f>IFNA(VLOOKUP(A13,'HUMAN RESOURCES processed'!$A$2:$M$2692,6,0))</f>
        <v>0.023</v>
      </c>
      <c r="P13" s="24">
        <f>IFNA(VLOOKUP(A13,'HUMAN RESOURCES processed'!$A$2:$M$2692,7,0))</f>
        <v>72</v>
      </c>
      <c r="Q13" s="24">
        <f>IFNA(VLOOKUP(A13,'HUMAN RESOURCES processed'!$A$2:$M$2692,8,0))</f>
        <v>69</v>
      </c>
      <c r="R13" s="24">
        <f t="shared" si="6"/>
        <v>70.5</v>
      </c>
      <c r="S13" s="24">
        <f>IFNA(VLOOKUP(A13,'HUMAN RESOURCES processed'!$A$2:$M$2692,9,0))</f>
        <v>0.272</v>
      </c>
      <c r="T13" s="24">
        <f>IFNA(VLOOKUP(A13,'HUMAN RESOURCES processed'!$A$2:$M$2692,10,0))</f>
        <v>0.681</v>
      </c>
      <c r="U13" s="24">
        <f>IFNA(VLOOKUP(A13,'HUMAN RESOURCES processed'!$A$2:$M$2692,11,0))</f>
        <v>0.047</v>
      </c>
      <c r="V13" s="24">
        <f>IFNA(VLOOKUP(A13,'HUMAN RESOURCES processed'!$A$2:$M$2692,12,0))</f>
        <v>37762962</v>
      </c>
      <c r="W13" s="24">
        <f>IFNA(VLOOKUP(A13,'HUMAN RESOURCES processed'!$A$2:$M$2692,13,0))</f>
        <v>0.682</v>
      </c>
      <c r="X13" s="24">
        <f>IFNA(VLOOKUP(A13,'TOURISM processed'!$A$2:$F$2692,5,0))</f>
        <v>300000000</v>
      </c>
      <c r="Y13" s="24">
        <f>IFNA(VLOOKUP(A13,'TOURISM processed'!$A$2:$F$2692,6,0))</f>
        <v>571000000</v>
      </c>
      <c r="Z13" s="24">
        <f t="shared" si="7"/>
        <v>15.12063593</v>
      </c>
      <c r="AA13" s="24">
        <f>IFNA(VLOOKUP(A13,'BUSINESS processed'!A13:J2703,5,0))</f>
        <v>0.72</v>
      </c>
      <c r="AB13" s="24">
        <f>IFNA(VLOOKUP(A13,'BUSINESS processed'!A13:J2703,6,0))</f>
        <v>25</v>
      </c>
      <c r="AC13" s="24">
        <f t="shared" si="10"/>
        <v>0</v>
      </c>
      <c r="AD13" s="24">
        <f>IFNA(VLOOKUP(A13,'BUSINESS processed'!A13:J2703,8,0))</f>
        <v>451</v>
      </c>
      <c r="AE13" s="24">
        <f>IFNA(VLOOKUP(A13,'BUSINESS processed'!A13:J2703,9,0))</f>
        <v>0.14</v>
      </c>
      <c r="AF13" s="27">
        <f>IFNA(VLOOKUP(A13,'BUSINESS processed'!A13:J2703,10,0))</f>
        <v>0.943</v>
      </c>
      <c r="AH13" s="37" t="s">
        <v>29</v>
      </c>
      <c r="AI13" s="24">
        <f>TRIMMEAN(P2:P2691,0.1)</f>
        <v>71.00041288</v>
      </c>
      <c r="AJ13" s="24">
        <f>STDEV(P2:P2691)</f>
        <v>16.32831365</v>
      </c>
      <c r="AK13" s="24">
        <f>QUARTILE(P2:P2691,1)</f>
        <v>63</v>
      </c>
      <c r="AL13" s="24">
        <f>QUARTILE(P2:P2691,2)</f>
        <v>74</v>
      </c>
      <c r="AM13" s="24">
        <f>QUARTILE(P2:P2691,3)</f>
        <v>79</v>
      </c>
      <c r="AN13" s="24">
        <f>QUARTILE(P2:P2691,4)</f>
        <v>87</v>
      </c>
      <c r="AO13" s="27">
        <f t="shared" si="12"/>
        <v>16</v>
      </c>
      <c r="AY13" s="26"/>
      <c r="AZ13" s="26"/>
      <c r="BA13" s="26"/>
      <c r="BB13" s="26"/>
      <c r="BC13" s="26"/>
      <c r="BD13" s="26"/>
      <c r="BE13" s="26"/>
      <c r="BF13" s="26"/>
      <c r="BG13" s="26"/>
      <c r="BH13" s="26"/>
    </row>
    <row r="14">
      <c r="A14" s="18" t="str">
        <f t="shared" si="1"/>
        <v>Africa_Algeria-Africa_2012</v>
      </c>
      <c r="B14" s="19" t="s">
        <v>68</v>
      </c>
      <c r="C14" s="20" t="s">
        <v>69</v>
      </c>
      <c r="D14" s="21" t="s">
        <v>91</v>
      </c>
      <c r="E14" s="22">
        <v>2.04E11</v>
      </c>
      <c r="F14" s="22">
        <f t="shared" si="2"/>
        <v>5301.220411</v>
      </c>
      <c r="G14" s="23">
        <v>0.052</v>
      </c>
      <c r="H14" s="23">
        <v>279.0</v>
      </c>
      <c r="I14" s="23">
        <v>0.08</v>
      </c>
      <c r="J14" s="24">
        <f>IFNA(VLOOKUP(A14,'ENERGY processed'!$A$2:$H$2692,7,0),"")</f>
        <v>28773</v>
      </c>
      <c r="K14" s="24">
        <f t="shared" si="3"/>
        <v>0.0007477059553</v>
      </c>
      <c r="L14" s="24">
        <f>IFNA(VLOOKUP(A14,'ENERGY processed'!$A$2:$H$2692,8,0),"")</f>
        <v>90854</v>
      </c>
      <c r="M14" s="24">
        <f t="shared" si="5"/>
        <v>0.002360966075</v>
      </c>
      <c r="N14" s="24">
        <f>IFNA(VLOOKUP(A14,'HUMAN RESOURCES processed'!$A$2:$M$2692,5,0))</f>
        <v>0.025</v>
      </c>
      <c r="O14" s="24">
        <f>IFNA(VLOOKUP(A14,'HUMAN RESOURCES processed'!$A$2:$M$2692,6,0))</f>
        <v>0.022</v>
      </c>
      <c r="P14" s="24">
        <f>IFNA(VLOOKUP(A14,'HUMAN RESOURCES processed'!$A$2:$M$2692,7,0))</f>
        <v>73</v>
      </c>
      <c r="Q14" s="24">
        <f>IFNA(VLOOKUP(A14,'HUMAN RESOURCES processed'!$A$2:$M$2692,8,0))</f>
        <v>69</v>
      </c>
      <c r="R14" s="24">
        <f t="shared" si="6"/>
        <v>71</v>
      </c>
      <c r="S14" s="24">
        <f>IFNA(VLOOKUP(A14,'HUMAN RESOURCES processed'!$A$2:$M$2692,9,0))</f>
        <v>0.274</v>
      </c>
      <c r="T14" s="24">
        <f>IFNA(VLOOKUP(A14,'HUMAN RESOURCES processed'!$A$2:$M$2692,10,0))</f>
        <v>0.679</v>
      </c>
      <c r="U14" s="24">
        <f>IFNA(VLOOKUP(A14,'HUMAN RESOURCES processed'!$A$2:$M$2692,11,0))</f>
        <v>0.047</v>
      </c>
      <c r="V14" s="24">
        <f>IFNA(VLOOKUP(A14,'HUMAN RESOURCES processed'!$A$2:$M$2692,12,0))</f>
        <v>38481705</v>
      </c>
      <c r="W14" s="24">
        <f>IFNA(VLOOKUP(A14,'HUMAN RESOURCES processed'!$A$2:$M$2692,13,0))</f>
        <v>0.689</v>
      </c>
      <c r="X14" s="24">
        <f>IFNA(VLOOKUP(A14,'TOURISM processed'!$A$2:$F$2692,5,0))</f>
        <v>295000000</v>
      </c>
      <c r="Y14" s="24">
        <f>IFNA(VLOOKUP(A14,'TOURISM processed'!$A$2:$F$2692,6,0))</f>
        <v>559000000</v>
      </c>
      <c r="Z14" s="24">
        <f t="shared" si="7"/>
        <v>14.52638338</v>
      </c>
      <c r="AA14" s="24">
        <f>IFNA(VLOOKUP(A14,'BUSINESS processed'!A14:J2704,5,0))</f>
        <v>0.719</v>
      </c>
      <c r="AB14" s="24">
        <f>IFNA(VLOOKUP(A14,'BUSINESS processed'!A14:J2704,6,0))</f>
        <v>25</v>
      </c>
      <c r="AC14" s="24">
        <f>IFNA(VLOOKUP(A14,'BUSINESS processed'!A14:J2704,7,0))</f>
        <v>151</v>
      </c>
      <c r="AD14" s="24">
        <f>IFNA(VLOOKUP(A14,'BUSINESS processed'!A14:J2704,8,0))</f>
        <v>451</v>
      </c>
      <c r="AE14" s="24">
        <f>IFNA(VLOOKUP(A14,'BUSINESS processed'!A14:J2704,9,0))</f>
        <v>0.152</v>
      </c>
      <c r="AF14" s="27">
        <f>IFNA(VLOOKUP(A14,'BUSINESS processed'!A14:J2704,10,0))</f>
        <v>0.975</v>
      </c>
      <c r="AH14" s="37" t="s">
        <v>31</v>
      </c>
      <c r="AI14" s="24">
        <f>TRIMMEAN(Q2:Q2691,0.1)</f>
        <v>66.24153592</v>
      </c>
      <c r="AJ14" s="24">
        <f>STDEV(Q2:Q2691)</f>
        <v>14.87665934</v>
      </c>
      <c r="AK14" s="24">
        <f>QUARTILE(Q2:Q2691,1)</f>
        <v>60</v>
      </c>
      <c r="AL14" s="24">
        <f>QUARTILE(Q2:Q2691,2)</f>
        <v>68</v>
      </c>
      <c r="AM14" s="24">
        <f>QUARTILE(Q2:Q2691,3)</f>
        <v>73</v>
      </c>
      <c r="AN14" s="24">
        <f>QUARTILE(Q2:Q2691,4)</f>
        <v>88</v>
      </c>
      <c r="AO14" s="27">
        <f t="shared" si="12"/>
        <v>13</v>
      </c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</row>
    <row r="15">
      <c r="A15" s="18" t="str">
        <f t="shared" si="1"/>
        <v>Africa_Angola-Africa_2000</v>
      </c>
      <c r="B15" s="19" t="s">
        <v>68</v>
      </c>
      <c r="C15" s="20" t="s">
        <v>92</v>
      </c>
      <c r="D15" s="21" t="s">
        <v>70</v>
      </c>
      <c r="E15" s="22">
        <v>1.15E11</v>
      </c>
      <c r="F15" s="22">
        <f t="shared" si="2"/>
        <v>8258.569343</v>
      </c>
      <c r="G15" s="23">
        <v>0.035</v>
      </c>
      <c r="H15" s="23">
        <v>190.0</v>
      </c>
      <c r="I15" s="23">
        <v>0.167</v>
      </c>
      <c r="J15" s="24">
        <f>IF(AND( C15=C14,D15&gt;D14),J14,0)</f>
        <v>0</v>
      </c>
      <c r="K15" s="24">
        <f t="shared" si="3"/>
        <v>0</v>
      </c>
      <c r="L15" s="24">
        <f t="shared" ref="L15:L16" si="15">IF(AND(C15=C14,C15&gt;C14),C14,0)</f>
        <v>0</v>
      </c>
      <c r="M15" s="24">
        <f t="shared" si="5"/>
        <v>0</v>
      </c>
      <c r="N15" s="24">
        <f>IFNA(VLOOKUP(A15,'HUMAN RESOURCES processed'!$A$2:$M$2692,5,0))</f>
        <v>0.05</v>
      </c>
      <c r="O15" s="24">
        <f>IFNA(VLOOKUP(A15,'HUMAN RESOURCES processed'!$A$2:$M$2692,6,0))</f>
        <v>0.128</v>
      </c>
      <c r="P15" s="24">
        <f>IFNA(VLOOKUP(A15,'HUMAN RESOURCES processed'!$A$2:$M$2692,7,0))</f>
        <v>47</v>
      </c>
      <c r="Q15" s="24">
        <f>IFNA(VLOOKUP(A15,'HUMAN RESOURCES processed'!$A$2:$M$2692,8,0))</f>
        <v>44</v>
      </c>
      <c r="R15" s="24">
        <f t="shared" si="6"/>
        <v>45.5</v>
      </c>
      <c r="S15" s="24">
        <f>IFNA(VLOOKUP(A15,'HUMAN RESOURCES processed'!$A$2:$M$2692,9,0))</f>
        <v>0.476</v>
      </c>
      <c r="T15" s="24">
        <f>IFNA(VLOOKUP(A15,'HUMAN RESOURCES processed'!$A$2:$M$2692,10,0))</f>
        <v>0.499</v>
      </c>
      <c r="U15" s="24">
        <f>IFNA(VLOOKUP(A15,'HUMAN RESOURCES processed'!$A$2:$M$2692,11,0))</f>
        <v>0.025</v>
      </c>
      <c r="V15" s="24">
        <f>IFNA(VLOOKUP(A15,'HUMAN RESOURCES processed'!$A$2:$M$2692,12,0))</f>
        <v>13924930</v>
      </c>
      <c r="W15" s="24">
        <f>IFNA(VLOOKUP(A15,'HUMAN RESOURCES processed'!$A$2:$M$2692,13,0))</f>
        <v>0.324</v>
      </c>
      <c r="X15" s="24">
        <f>IFNA(VLOOKUP(A15,'TOURISM processed'!$A$2:$F$2692,5,0))</f>
        <v>34000000</v>
      </c>
      <c r="Y15" s="24">
        <f>IFNA(VLOOKUP(A15,'TOURISM processed'!$A$2:$F$2692,6,0))</f>
        <v>146000000</v>
      </c>
      <c r="Z15" s="24">
        <f t="shared" si="7"/>
        <v>10.48479238</v>
      </c>
      <c r="AA15" s="24">
        <f t="shared" ref="AA15:AA19" si="16">IF(AND(C15=C14,D15&gt;D14),AA14,0)</f>
        <v>0</v>
      </c>
      <c r="AB15" s="24">
        <f t="shared" ref="AB15:AB17" si="17">IF(AND(C15=C14,D15&gt;D14),AB14,0)</f>
        <v>0</v>
      </c>
      <c r="AC15" s="24">
        <f t="shared" ref="AC15:AC26" si="18">IF(AND(C15=C14,D15&gt;D14),AC14,0)</f>
        <v>0</v>
      </c>
      <c r="AD15" s="24">
        <f t="shared" ref="AD15:AD19" si="19">IF(AND(C15=C14,D15&gt;D14),AD14,0)</f>
        <v>0</v>
      </c>
      <c r="AE15" s="24">
        <f>IFNA(VLOOKUP(A15,'BUSINESS processed'!A15:J2705,9,0))</f>
        <v>0.001</v>
      </c>
      <c r="AF15" s="27">
        <f>IFNA(VLOOKUP(A15,'BUSINESS processed'!A15:J2705,10,0))</f>
        <v>0.002</v>
      </c>
      <c r="AH15" s="37" t="s">
        <v>33</v>
      </c>
      <c r="AI15" s="24">
        <f>TRIMMEAN(S2:S2691,0.1)</f>
        <v>0.2830920727</v>
      </c>
      <c r="AJ15" s="24">
        <f>STDEV(S2:S2691)</f>
        <v>0.1315679819</v>
      </c>
      <c r="AK15" s="24">
        <f>QUARTILE(S2:S2691,1)</f>
        <v>0.184</v>
      </c>
      <c r="AL15" s="24">
        <f>QUARTILE(S2:S2691,2)</f>
        <v>0.286</v>
      </c>
      <c r="AM15" s="24">
        <f>QUARTILE(S2:S2691,3)</f>
        <v>0.395</v>
      </c>
      <c r="AN15" s="24">
        <f>QUARTILE(S2:S2691,4)</f>
        <v>0.5</v>
      </c>
      <c r="AO15" s="27">
        <f t="shared" si="12"/>
        <v>0.211</v>
      </c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</row>
    <row r="16">
      <c r="A16" s="18" t="str">
        <f t="shared" si="1"/>
        <v>Africa_Angola-Africa_2001</v>
      </c>
      <c r="B16" s="19" t="s">
        <v>68</v>
      </c>
      <c r="C16" s="20" t="s">
        <v>92</v>
      </c>
      <c r="D16" s="21" t="s">
        <v>71</v>
      </c>
      <c r="E16" s="22">
        <v>9.129594819E9</v>
      </c>
      <c r="F16" s="22">
        <f t="shared" si="2"/>
        <v>634.6482595</v>
      </c>
      <c r="G16" s="23">
        <v>0.034</v>
      </c>
      <c r="H16" s="23">
        <v>22.0</v>
      </c>
      <c r="I16" s="23">
        <v>1.032</v>
      </c>
      <c r="J16" s="24">
        <f>IFNA(VLOOKUP(A16,'ENERGY processed'!$A$2:$H$2692,7,0),"")</f>
        <v>13576</v>
      </c>
      <c r="K16" s="24">
        <f t="shared" si="3"/>
        <v>0.0009437422955</v>
      </c>
      <c r="L16" s="24">
        <f t="shared" si="15"/>
        <v>0</v>
      </c>
      <c r="M16" s="24">
        <f t="shared" si="5"/>
        <v>0</v>
      </c>
      <c r="N16" s="24">
        <f>IFNA(VLOOKUP(A16,'HUMAN RESOURCES processed'!$A$2:$M$2692,5,0))</f>
        <v>0.05</v>
      </c>
      <c r="O16" s="24">
        <f>IFNA(VLOOKUP(A16,'HUMAN RESOURCES processed'!$A$2:$M$2692,6,0))</f>
        <v>0.127</v>
      </c>
      <c r="P16" s="24">
        <f>IFNA(VLOOKUP(A16,'HUMAN RESOURCES processed'!$A$2:$M$2692,7,0))</f>
        <v>47</v>
      </c>
      <c r="Q16" s="24">
        <f>IFNA(VLOOKUP(A16,'HUMAN RESOURCES processed'!$A$2:$M$2692,8,0))</f>
        <v>45</v>
      </c>
      <c r="R16" s="24">
        <f t="shared" si="6"/>
        <v>46</v>
      </c>
      <c r="S16" s="24">
        <f>IFNA(VLOOKUP(A16,'HUMAN RESOURCES processed'!$A$2:$M$2692,9,0))</f>
        <v>0.477</v>
      </c>
      <c r="T16" s="24">
        <f>IFNA(VLOOKUP(A16,'HUMAN RESOURCES processed'!$A$2:$M$2692,10,0))</f>
        <v>0.499</v>
      </c>
      <c r="U16" s="24">
        <f>IFNA(VLOOKUP(A16,'HUMAN RESOURCES processed'!$A$2:$M$2692,11,0))</f>
        <v>0.025</v>
      </c>
      <c r="V16" s="24">
        <f>IFNA(VLOOKUP(A16,'HUMAN RESOURCES processed'!$A$2:$M$2692,12,0))</f>
        <v>14385283</v>
      </c>
      <c r="W16" s="24">
        <f>IFNA(VLOOKUP(A16,'HUMAN RESOURCES processed'!$A$2:$M$2692,13,0))</f>
        <v>0.332</v>
      </c>
      <c r="X16" s="24">
        <f>IFNA(VLOOKUP(A16,'TOURISM processed'!$A$2:$F$2692,5,0))</f>
        <v>35000000</v>
      </c>
      <c r="Y16" s="24">
        <f>IFNA(VLOOKUP(A16,'TOURISM processed'!$A$2:$F$2692,6,0))</f>
        <v>80000000</v>
      </c>
      <c r="Z16" s="24">
        <f t="shared" si="7"/>
        <v>5.561239219</v>
      </c>
      <c r="AA16" s="24">
        <f t="shared" si="16"/>
        <v>0</v>
      </c>
      <c r="AB16" s="24">
        <f t="shared" si="17"/>
        <v>0</v>
      </c>
      <c r="AC16" s="24">
        <f t="shared" si="18"/>
        <v>0</v>
      </c>
      <c r="AD16" s="24">
        <f t="shared" si="19"/>
        <v>0</v>
      </c>
      <c r="AE16" s="24">
        <f>IFNA(VLOOKUP(A16,'BUSINESS processed'!A16:J2706,9,0))</f>
        <v>0.001</v>
      </c>
      <c r="AF16" s="27">
        <f>IFNA(VLOOKUP(A16,'BUSINESS processed'!A16:J2706,10,0))</f>
        <v>0.005</v>
      </c>
      <c r="AH16" s="37" t="s">
        <v>35</v>
      </c>
      <c r="AI16" s="24">
        <f>TRIMMEAN(T2:T2691,0.1)</f>
        <v>0.5950763832</v>
      </c>
      <c r="AJ16" s="24">
        <f>STDEV(T2:T2691)</f>
        <v>0.1828123485</v>
      </c>
      <c r="AK16" s="24">
        <f>QUARTILE(T2:T2691,1)</f>
        <v>0.546</v>
      </c>
      <c r="AL16" s="24">
        <f>QUARTILE(T2:T2691,2)</f>
        <v>0.6305</v>
      </c>
      <c r="AM16" s="24">
        <f>QUARTILE(T2:T2691,3)</f>
        <v>0.674</v>
      </c>
      <c r="AN16" s="24">
        <f>QUARTILE(T2:T2691,4)</f>
        <v>0.858</v>
      </c>
      <c r="AO16" s="27">
        <f t="shared" si="12"/>
        <v>0.128</v>
      </c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</row>
    <row r="17">
      <c r="A17" s="18" t="str">
        <f t="shared" si="1"/>
        <v>Africa_Angola-Africa_2002</v>
      </c>
      <c r="B17" s="19" t="s">
        <v>68</v>
      </c>
      <c r="C17" s="20" t="s">
        <v>92</v>
      </c>
      <c r="D17" s="21" t="s">
        <v>72</v>
      </c>
      <c r="E17" s="22">
        <v>8.936079253E9</v>
      </c>
      <c r="F17" s="22">
        <f t="shared" si="2"/>
        <v>600.2777572</v>
      </c>
      <c r="G17" s="23">
        <v>0.058</v>
      </c>
      <c r="H17" s="23">
        <v>36.0</v>
      </c>
      <c r="I17" s="23">
        <v>0.96</v>
      </c>
      <c r="J17" s="24">
        <f>IFNA(VLOOKUP(A17,'ENERGY processed'!$A$2:$H$2692,7,0),"")</f>
        <v>13378</v>
      </c>
      <c r="K17" s="24">
        <f t="shared" si="3"/>
        <v>0.0008986621099</v>
      </c>
      <c r="L17" s="24">
        <f>IFNA(VLOOKUP(A17,'ENERGY processed'!$A$2:$H$2692,8,0),"")</f>
        <v>30418</v>
      </c>
      <c r="M17" s="24">
        <f t="shared" si="5"/>
        <v>0.00204331769</v>
      </c>
      <c r="N17" s="24">
        <f>IFNA(VLOOKUP(A17,'HUMAN RESOURCES processed'!$A$2:$M$2692,5,0))</f>
        <v>0.05</v>
      </c>
      <c r="O17" s="24">
        <f>IFNA(VLOOKUP(A17,'HUMAN RESOURCES processed'!$A$2:$M$2692,6,0))</f>
        <v>0.126</v>
      </c>
      <c r="P17" s="24">
        <f>IFNA(VLOOKUP(A17,'HUMAN RESOURCES processed'!$A$2:$M$2692,7,0))</f>
        <v>48</v>
      </c>
      <c r="Q17" s="24">
        <f>IFNA(VLOOKUP(A17,'HUMAN RESOURCES processed'!$A$2:$M$2692,8,0))</f>
        <v>45</v>
      </c>
      <c r="R17" s="24">
        <f t="shared" si="6"/>
        <v>46.5</v>
      </c>
      <c r="S17" s="24">
        <f>IFNA(VLOOKUP(A17,'HUMAN RESOURCES processed'!$A$2:$M$2692,9,0))</f>
        <v>0.477</v>
      </c>
      <c r="T17" s="24">
        <f>IFNA(VLOOKUP(A17,'HUMAN RESOURCES processed'!$A$2:$M$2692,10,0))</f>
        <v>0.499</v>
      </c>
      <c r="U17" s="24">
        <f>IFNA(VLOOKUP(A17,'HUMAN RESOURCES processed'!$A$2:$M$2692,11,0))</f>
        <v>0.025</v>
      </c>
      <c r="V17" s="24">
        <f>IFNA(VLOOKUP(A17,'HUMAN RESOURCES processed'!$A$2:$M$2692,12,0))</f>
        <v>14886574</v>
      </c>
      <c r="W17" s="24">
        <f>IFNA(VLOOKUP(A17,'HUMAN RESOURCES processed'!$A$2:$M$2692,13,0))</f>
        <v>0.339</v>
      </c>
      <c r="X17" s="24">
        <f>IFNA(VLOOKUP(A17,'TOURISM processed'!$A$2:$F$2692,5,0))</f>
        <v>51000000</v>
      </c>
      <c r="Y17" s="24">
        <f>IFNA(VLOOKUP(A17,'TOURISM processed'!$A$2:$F$2692,6,0))</f>
        <v>52000000</v>
      </c>
      <c r="Z17" s="24">
        <f t="shared" si="7"/>
        <v>3.493080409</v>
      </c>
      <c r="AA17" s="24">
        <f t="shared" si="16"/>
        <v>0</v>
      </c>
      <c r="AB17" s="24">
        <f t="shared" si="17"/>
        <v>0</v>
      </c>
      <c r="AC17" s="24">
        <f t="shared" si="18"/>
        <v>0</v>
      </c>
      <c r="AD17" s="24">
        <f t="shared" si="19"/>
        <v>0</v>
      </c>
      <c r="AE17" s="24">
        <f>IFNA(VLOOKUP(A17,'BUSINESS processed'!A17:J2707,9,0))</f>
        <v>0.003</v>
      </c>
      <c r="AF17" s="27">
        <f>IFNA(VLOOKUP(A17,'BUSINESS processed'!A17:J2707,10,0))</f>
        <v>0.009</v>
      </c>
      <c r="AH17" s="37" t="s">
        <v>37</v>
      </c>
      <c r="AI17" s="24">
        <f>TRIMMEAN(U2:U2691,0.1)</f>
        <v>0.06463872832</v>
      </c>
      <c r="AJ17" s="24">
        <f>STDEV(U2:U2691)</f>
        <v>0.05152933136</v>
      </c>
      <c r="AK17" s="24">
        <f>QUARTILE(U2:U2691,1)</f>
        <v>0.031</v>
      </c>
      <c r="AL17" s="24">
        <f>QUARTILE(U2:U2691,2)</f>
        <v>0.048</v>
      </c>
      <c r="AM17" s="24">
        <f>QUARTILE(U2:U2691,3)</f>
        <v>0.104</v>
      </c>
      <c r="AN17" s="24">
        <f>QUARTILE(U2:U2691,4)</f>
        <v>0.244</v>
      </c>
      <c r="AO17" s="27">
        <f t="shared" si="12"/>
        <v>0.073</v>
      </c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</row>
    <row r="18">
      <c r="A18" s="18" t="str">
        <f t="shared" si="1"/>
        <v>Africa_Angola-Africa_2003</v>
      </c>
      <c r="B18" s="19" t="s">
        <v>68</v>
      </c>
      <c r="C18" s="20" t="s">
        <v>92</v>
      </c>
      <c r="D18" s="21" t="s">
        <v>74</v>
      </c>
      <c r="E18" s="22">
        <v>1.2497346043E10</v>
      </c>
      <c r="F18" s="22">
        <f t="shared" si="2"/>
        <v>810.4069297</v>
      </c>
      <c r="G18" s="23">
        <v>0.044</v>
      </c>
      <c r="H18" s="23">
        <v>33.0</v>
      </c>
      <c r="I18" s="23">
        <v>0.973</v>
      </c>
      <c r="J18" s="24">
        <f>IFNA(VLOOKUP(A18,'ENERGY processed'!$A$2:$H$2692,7,0),"")</f>
        <v>12586</v>
      </c>
      <c r="K18" s="24">
        <f t="shared" si="3"/>
        <v>0.0008161558127</v>
      </c>
      <c r="L18" s="24">
        <f>IFNA(VLOOKUP(A18,'ENERGY processed'!$A$2:$H$2692,8,0),"")</f>
        <v>27836</v>
      </c>
      <c r="M18" s="24">
        <f t="shared" si="5"/>
        <v>0.001805062228</v>
      </c>
      <c r="N18" s="24">
        <f>IFNA(VLOOKUP(A18,'HUMAN RESOURCES processed'!$A$2:$M$2692,5,0))</f>
        <v>0.05</v>
      </c>
      <c r="O18" s="24">
        <f>IFNA(VLOOKUP(A18,'HUMAN RESOURCES processed'!$A$2:$M$2692,6,0))</f>
        <v>0.125</v>
      </c>
      <c r="P18" s="24">
        <f>IFNA(VLOOKUP(A18,'HUMAN RESOURCES processed'!$A$2:$M$2692,7,0))</f>
        <v>49</v>
      </c>
      <c r="Q18" s="24">
        <f>IFNA(VLOOKUP(A18,'HUMAN RESOURCES processed'!$A$2:$M$2692,8,0))</f>
        <v>46</v>
      </c>
      <c r="R18" s="24">
        <f t="shared" si="6"/>
        <v>47.5</v>
      </c>
      <c r="S18" s="24">
        <f>IFNA(VLOOKUP(A18,'HUMAN RESOURCES processed'!$A$2:$M$2692,9,0))</f>
        <v>0.477</v>
      </c>
      <c r="T18" s="24">
        <f>IFNA(VLOOKUP(A18,'HUMAN RESOURCES processed'!$A$2:$M$2692,10,0))</f>
        <v>0.498</v>
      </c>
      <c r="U18" s="24">
        <f>IFNA(VLOOKUP(A18,'HUMAN RESOURCES processed'!$A$2:$M$2692,11,0))</f>
        <v>0.025</v>
      </c>
      <c r="V18" s="24">
        <f>IFNA(VLOOKUP(A18,'HUMAN RESOURCES processed'!$A$2:$M$2692,12,0))</f>
        <v>15421075</v>
      </c>
      <c r="W18" s="24">
        <f>IFNA(VLOOKUP(A18,'HUMAN RESOURCES processed'!$A$2:$M$2692,13,0))</f>
        <v>0.346</v>
      </c>
      <c r="X18" s="24">
        <f>IFNA(VLOOKUP(A18,'TOURISM processed'!$A$2:$F$2692,5,0))</f>
        <v>63000000</v>
      </c>
      <c r="Y18" s="24">
        <f>IFNA(VLOOKUP(A18,'TOURISM processed'!$A$2:$F$2692,6,0))</f>
        <v>49000000</v>
      </c>
      <c r="Z18" s="24">
        <f t="shared" si="7"/>
        <v>3.177469794</v>
      </c>
      <c r="AA18" s="24">
        <f t="shared" si="16"/>
        <v>0</v>
      </c>
      <c r="AB18" s="24">
        <f>IFNA(VLOOKUP(A18,'BUSINESS processed'!A18:J2708,6,0))</f>
        <v>119</v>
      </c>
      <c r="AC18" s="24">
        <f t="shared" si="18"/>
        <v>0</v>
      </c>
      <c r="AD18" s="24">
        <f t="shared" si="19"/>
        <v>0</v>
      </c>
      <c r="AE18" s="24">
        <f>IFNA(VLOOKUP(A18,'BUSINESS processed'!A18:J2708,9,0))</f>
        <v>0.004</v>
      </c>
      <c r="AF18" s="27">
        <f>IFNA(VLOOKUP(A18,'BUSINESS processed'!A18:J2708,10,0))</f>
        <v>0.023</v>
      </c>
      <c r="AH18" s="37" t="s">
        <v>39</v>
      </c>
      <c r="AI18" s="24">
        <f>TRIMMEAN(V2:V2691,0.1)</f>
        <v>14059681.04</v>
      </c>
      <c r="AJ18" s="24">
        <f>STDEV(V2:V2691)</f>
        <v>124593003.7</v>
      </c>
      <c r="AK18" s="24">
        <f>QUARTILE(V2:V2691,1)</f>
        <v>986702.25</v>
      </c>
      <c r="AL18" s="24">
        <f>QUARTILE(V2:V2691,2)</f>
        <v>5900050</v>
      </c>
      <c r="AM18" s="24">
        <f>QUARTILE(V2:V2691,3)</f>
        <v>20207872.5</v>
      </c>
      <c r="AN18" s="24">
        <f>QUARTILE(V2:V2691,4)</f>
        <v>1350695000</v>
      </c>
      <c r="AO18" s="27">
        <f t="shared" si="12"/>
        <v>19221170.25</v>
      </c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</row>
    <row r="19">
      <c r="A19" s="18" t="str">
        <f t="shared" si="1"/>
        <v>Africa_Angola-Africa_2004</v>
      </c>
      <c r="B19" s="19" t="s">
        <v>68</v>
      </c>
      <c r="C19" s="20" t="s">
        <v>92</v>
      </c>
      <c r="D19" s="21" t="s">
        <v>83</v>
      </c>
      <c r="E19" s="22">
        <v>1.418894924E10</v>
      </c>
      <c r="F19" s="22">
        <f t="shared" si="2"/>
        <v>888.1017931</v>
      </c>
      <c r="G19" s="23">
        <v>0.049</v>
      </c>
      <c r="H19" s="23">
        <v>45.0</v>
      </c>
      <c r="I19" s="23">
        <v>0.961</v>
      </c>
      <c r="J19" s="24">
        <f>IFNA(VLOOKUP(A19,'ENERGY processed'!$A$2:$H$2692,7,0),"")</f>
        <v>11584</v>
      </c>
      <c r="K19" s="24">
        <f t="shared" si="3"/>
        <v>0.0007250551819</v>
      </c>
      <c r="L19" s="24">
        <f>IFNA(VLOOKUP(A19,'ENERGY processed'!$A$2:$H$2692,8,0),"")</f>
        <v>26597</v>
      </c>
      <c r="M19" s="24">
        <f t="shared" si="5"/>
        <v>0.00166473521</v>
      </c>
      <c r="N19" s="24">
        <f>IFNA(VLOOKUP(A19,'HUMAN RESOURCES processed'!$A$2:$M$2692,5,0))</f>
        <v>0.05</v>
      </c>
      <c r="O19" s="24">
        <f>IFNA(VLOOKUP(A19,'HUMAN RESOURCES processed'!$A$2:$M$2692,6,0))</f>
        <v>0.123</v>
      </c>
      <c r="P19" s="24">
        <f>IFNA(VLOOKUP(A19,'HUMAN RESOURCES processed'!$A$2:$M$2692,7,0))</f>
        <v>49</v>
      </c>
      <c r="Q19" s="24">
        <f>IFNA(VLOOKUP(A19,'HUMAN RESOURCES processed'!$A$2:$M$2692,8,0))</f>
        <v>47</v>
      </c>
      <c r="R19" s="24">
        <f t="shared" si="6"/>
        <v>48</v>
      </c>
      <c r="S19" s="24">
        <f>IFNA(VLOOKUP(A19,'HUMAN RESOURCES processed'!$A$2:$M$2692,9,0))</f>
        <v>0.477</v>
      </c>
      <c r="T19" s="24">
        <f>IFNA(VLOOKUP(A19,'HUMAN RESOURCES processed'!$A$2:$M$2692,10,0))</f>
        <v>0.498</v>
      </c>
      <c r="U19" s="24">
        <f>IFNA(VLOOKUP(A19,'HUMAN RESOURCES processed'!$A$2:$M$2692,11,0))</f>
        <v>0.025</v>
      </c>
      <c r="V19" s="24">
        <f>IFNA(VLOOKUP(A19,'HUMAN RESOURCES processed'!$A$2:$M$2692,12,0))</f>
        <v>15976715</v>
      </c>
      <c r="W19" s="24">
        <f>IFNA(VLOOKUP(A19,'HUMAN RESOURCES processed'!$A$2:$M$2692,13,0))</f>
        <v>0.354</v>
      </c>
      <c r="X19" s="24">
        <f>IFNA(VLOOKUP(A19,'TOURISM processed'!$A$2:$F$2692,5,0))</f>
        <v>82000000</v>
      </c>
      <c r="Y19" s="24">
        <f>IFNA(VLOOKUP(A19,'TOURISM processed'!$A$2:$F$2692,6,0))</f>
        <v>86000000</v>
      </c>
      <c r="Z19" s="24">
        <f t="shared" si="7"/>
        <v>5.382833705</v>
      </c>
      <c r="AA19" s="24">
        <f t="shared" si="16"/>
        <v>0</v>
      </c>
      <c r="AB19" s="24">
        <f>IFNA(VLOOKUP(A19,'BUSINESS processed'!A19:J2709,6,0))</f>
        <v>119</v>
      </c>
      <c r="AC19" s="24">
        <f t="shared" si="18"/>
        <v>0</v>
      </c>
      <c r="AD19" s="24">
        <f t="shared" si="19"/>
        <v>0</v>
      </c>
      <c r="AE19" s="24">
        <f>IFNA(VLOOKUP(A19,'BUSINESS processed'!A19:J2709,9,0))</f>
        <v>0.005</v>
      </c>
      <c r="AF19" s="27">
        <f>IFNA(VLOOKUP(A19,'BUSINESS processed'!A19:J2709,10,0))</f>
        <v>0.046</v>
      </c>
      <c r="AH19" s="37" t="s">
        <v>41</v>
      </c>
      <c r="AI19" s="24">
        <f>TRIMMEAN(W2:W2691,0.1)</f>
        <v>0.5563596201</v>
      </c>
      <c r="AJ19" s="24">
        <f>STDEV(W2:W2691)</f>
        <v>0.2500407814</v>
      </c>
      <c r="AK19" s="24">
        <f>QUARTILE(W2:W2691,1)</f>
        <v>0.353</v>
      </c>
      <c r="AL19" s="24">
        <f>QUARTILE(W2:W2691,2)</f>
        <v>0.556</v>
      </c>
      <c r="AM19" s="24">
        <f>QUARTILE(W2:W2691,3)</f>
        <v>0.761</v>
      </c>
      <c r="AN19" s="24">
        <f>QUARTILE(W2:W2691,4)</f>
        <v>1</v>
      </c>
      <c r="AO19" s="27">
        <f t="shared" si="12"/>
        <v>0.408</v>
      </c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</row>
    <row r="20">
      <c r="A20" s="18" t="str">
        <f t="shared" si="1"/>
        <v>Africa_Angola-Africa_2005</v>
      </c>
      <c r="B20" s="19" t="s">
        <v>68</v>
      </c>
      <c r="C20" s="20" t="s">
        <v>92</v>
      </c>
      <c r="D20" s="21" t="s">
        <v>84</v>
      </c>
      <c r="E20" s="22">
        <v>1.964086255E10</v>
      </c>
      <c r="F20" s="22">
        <f t="shared" si="2"/>
        <v>1187.162487</v>
      </c>
      <c r="G20" s="23">
        <v>0.051</v>
      </c>
      <c r="H20" s="23">
        <v>63.0</v>
      </c>
      <c r="I20" s="23">
        <v>0.823</v>
      </c>
      <c r="J20" s="24">
        <f>IFNA(VLOOKUP(A20,'ENERGY processed'!$A$2:$H$2692,7,0),"")</f>
        <v>10026.5</v>
      </c>
      <c r="K20" s="24">
        <f t="shared" si="3"/>
        <v>0.0006060367584</v>
      </c>
      <c r="L20" s="24">
        <f>IFNA(VLOOKUP(A20,'ENERGY processed'!$A$2:$H$2692,8,0),"")</f>
        <v>22154</v>
      </c>
      <c r="M20" s="24">
        <f t="shared" si="5"/>
        <v>0.001339065311</v>
      </c>
      <c r="N20" s="24">
        <f>IFNA(VLOOKUP(A20,'HUMAN RESOURCES processed'!$A$2:$M$2692,5,0))</f>
        <v>0.049</v>
      </c>
      <c r="O20" s="24">
        <f>IFNA(VLOOKUP(A20,'HUMAN RESOURCES processed'!$A$2:$M$2692,6,0))</f>
        <v>0.122</v>
      </c>
      <c r="P20" s="24">
        <f>IFNA(VLOOKUP(A20,'HUMAN RESOURCES processed'!$A$2:$M$2692,7,0))</f>
        <v>50</v>
      </c>
      <c r="Q20" s="24">
        <f>IFNA(VLOOKUP(A20,'HUMAN RESOURCES processed'!$A$2:$M$2692,8,0))</f>
        <v>47</v>
      </c>
      <c r="R20" s="24">
        <f t="shared" si="6"/>
        <v>48.5</v>
      </c>
      <c r="S20" s="24">
        <f>IFNA(VLOOKUP(A20,'HUMAN RESOURCES processed'!$A$2:$M$2692,9,0))</f>
        <v>0.478</v>
      </c>
      <c r="T20" s="24">
        <f>IFNA(VLOOKUP(A20,'HUMAN RESOURCES processed'!$A$2:$M$2692,10,0))</f>
        <v>0.498</v>
      </c>
      <c r="U20" s="24">
        <f>IFNA(VLOOKUP(A20,'HUMAN RESOURCES processed'!$A$2:$M$2692,11,0))</f>
        <v>0.025</v>
      </c>
      <c r="V20" s="24">
        <f>IFNA(VLOOKUP(A20,'HUMAN RESOURCES processed'!$A$2:$M$2692,12,0))</f>
        <v>16544376</v>
      </c>
      <c r="W20" s="24">
        <f>IFNA(VLOOKUP(A20,'HUMAN RESOURCES processed'!$A$2:$M$2692,13,0))</f>
        <v>0.362</v>
      </c>
      <c r="X20" s="24">
        <f>IFNA(VLOOKUP(A20,'TOURISM processed'!$A$2:$F$2692,5,0))</f>
        <v>103000000</v>
      </c>
      <c r="Y20" s="24">
        <f>IFNA(VLOOKUP(A20,'TOURISM processed'!$A$2:$F$2692,6,0))</f>
        <v>135000000</v>
      </c>
      <c r="Z20" s="24">
        <f t="shared" si="7"/>
        <v>8.159872575</v>
      </c>
      <c r="AA20" s="24">
        <f>IFNA(VLOOKUP(A20,'BUSINESS processed'!A20:J2710,5,0))</f>
        <v>0.521</v>
      </c>
      <c r="AB20" s="24">
        <f>IFNA(VLOOKUP(A20,'BUSINESS processed'!A20:J2710,6,0))</f>
        <v>119</v>
      </c>
      <c r="AC20" s="24">
        <f t="shared" si="18"/>
        <v>0</v>
      </c>
      <c r="AD20" s="24">
        <f>IFNA(VLOOKUP(A20,'BUSINESS processed'!A20:J2710,8,0))</f>
        <v>272</v>
      </c>
      <c r="AE20" s="24">
        <f>IFNA(VLOOKUP(A20,'BUSINESS processed'!A20:J2710,9,0))</f>
        <v>0.011</v>
      </c>
      <c r="AF20" s="27">
        <f>IFNA(VLOOKUP(A20,'BUSINESS processed'!A20:J2710,10,0))</f>
        <v>0.097</v>
      </c>
      <c r="AH20" s="37" t="s">
        <v>44</v>
      </c>
      <c r="AI20" s="24">
        <f>TRIMMEAN(X2:X2691,0.1)</f>
        <v>2167303427</v>
      </c>
      <c r="AJ20" s="24">
        <f>STDEV(X2:X2691)</f>
        <v>13020868771</v>
      </c>
      <c r="AK20" s="24">
        <f>QUARTILE(X2:X2691,1)</f>
        <v>63000000</v>
      </c>
      <c r="AL20" s="24">
        <f>QUARTILE(X2:X2691,2)</f>
        <v>464000000</v>
      </c>
      <c r="AM20" s="24">
        <f>QUARTILE(X2:X2691,3)</f>
        <v>2725500000</v>
      </c>
      <c r="AN20" s="24">
        <f>QUARTILE(X2:X2691,4)</f>
        <v>200000000000</v>
      </c>
      <c r="AO20" s="27">
        <f t="shared" si="12"/>
        <v>2662500000</v>
      </c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</row>
    <row r="21">
      <c r="A21" s="18" t="str">
        <f t="shared" si="1"/>
        <v>Africa_Angola-Africa_2006</v>
      </c>
      <c r="B21" s="19" t="s">
        <v>68</v>
      </c>
      <c r="C21" s="20" t="s">
        <v>92</v>
      </c>
      <c r="D21" s="21" t="s">
        <v>85</v>
      </c>
      <c r="E21" s="22">
        <v>2.823369924E10</v>
      </c>
      <c r="F21" s="22">
        <f t="shared" si="2"/>
        <v>1648.93265</v>
      </c>
      <c r="G21" s="23">
        <v>0.042</v>
      </c>
      <c r="H21" s="23">
        <v>71.0</v>
      </c>
      <c r="I21" s="23">
        <v>0.677</v>
      </c>
      <c r="J21" s="24">
        <f t="shared" ref="J21:J22" si="20">IF(AND( C21=C20,D21&gt;D20),J20,"")</f>
        <v>10026.5</v>
      </c>
      <c r="K21" s="24">
        <f t="shared" si="3"/>
        <v>0.0005855776486</v>
      </c>
      <c r="L21" s="24">
        <f t="shared" ref="L21:L22" si="21">IF(AND(C21=C20,C21&gt;C20),C20,0)</f>
        <v>0</v>
      </c>
      <c r="M21" s="24">
        <f t="shared" si="5"/>
        <v>0</v>
      </c>
      <c r="N21" s="24">
        <f>IFNA(VLOOKUP(A21,'HUMAN RESOURCES processed'!$A$2:$M$2692,5,0))</f>
        <v>0.049</v>
      </c>
      <c r="O21" s="24">
        <f>IFNA(VLOOKUP(A21,'HUMAN RESOURCES processed'!$A$2:$M$2692,6,0))</f>
        <v>0.12</v>
      </c>
      <c r="P21" s="24">
        <f>IFNA(VLOOKUP(A21,'HUMAN RESOURCES processed'!$A$2:$M$2692,7,0))</f>
        <v>50</v>
      </c>
      <c r="Q21" s="24">
        <f>IFNA(VLOOKUP(A21,'HUMAN RESOURCES processed'!$A$2:$M$2692,8,0))</f>
        <v>48</v>
      </c>
      <c r="R21" s="24">
        <f t="shared" si="6"/>
        <v>49</v>
      </c>
      <c r="S21" s="24">
        <f>IFNA(VLOOKUP(A21,'HUMAN RESOURCES processed'!$A$2:$M$2692,9,0))</f>
        <v>0.478</v>
      </c>
      <c r="T21" s="24">
        <f>IFNA(VLOOKUP(A21,'HUMAN RESOURCES processed'!$A$2:$M$2692,10,0))</f>
        <v>0.497</v>
      </c>
      <c r="U21" s="24">
        <f>IFNA(VLOOKUP(A21,'HUMAN RESOURCES processed'!$A$2:$M$2692,11,0))</f>
        <v>0.024</v>
      </c>
      <c r="V21" s="24">
        <f>IFNA(VLOOKUP(A21,'HUMAN RESOURCES processed'!$A$2:$M$2692,12,0))</f>
        <v>17122409</v>
      </c>
      <c r="W21" s="24">
        <f>IFNA(VLOOKUP(A21,'HUMAN RESOURCES processed'!$A$2:$M$2692,13,0))</f>
        <v>0.369</v>
      </c>
      <c r="X21" s="24">
        <f>IFNA(VLOOKUP(A21,'TOURISM processed'!$A$2:$F$2692,5,0))</f>
        <v>91000000</v>
      </c>
      <c r="Y21" s="24">
        <f>IFNA(VLOOKUP(A21,'TOURISM processed'!$A$2:$F$2692,6,0))</f>
        <v>393000000</v>
      </c>
      <c r="Z21" s="24">
        <f t="shared" si="7"/>
        <v>22.95237779</v>
      </c>
      <c r="AA21" s="24">
        <f>IFNA(VLOOKUP(A21,'BUSINESS processed'!A21:J2711,5,0))</f>
        <v>0.521</v>
      </c>
      <c r="AB21" s="24">
        <f>IFNA(VLOOKUP(A21,'BUSINESS processed'!A21:J2711,6,0))</f>
        <v>119</v>
      </c>
      <c r="AC21" s="24">
        <f t="shared" si="18"/>
        <v>0</v>
      </c>
      <c r="AD21" s="24">
        <f>IFNA(VLOOKUP(A21,'BUSINESS processed'!A21:J2711,8,0))</f>
        <v>272</v>
      </c>
      <c r="AE21" s="24">
        <f>IFNA(VLOOKUP(A21,'BUSINESS processed'!A21:J2711,9,0))</f>
        <v>0.019</v>
      </c>
      <c r="AF21" s="27">
        <f>IFNA(VLOOKUP(A21,'BUSINESS processed'!A21:J2711,10,0))</f>
        <v>0.178</v>
      </c>
      <c r="AH21" s="37" t="s">
        <v>46</v>
      </c>
      <c r="AI21" s="24">
        <f>TRIMMEAN(Y2:Y2691,0.1)</f>
        <v>1773435714</v>
      </c>
      <c r="AJ21" s="24">
        <f>STDEV(Y2:Y2691)</f>
        <v>11637482522</v>
      </c>
      <c r="AK21" s="24">
        <f>QUARTILE(Y2:Y2691,1)</f>
        <v>39000000</v>
      </c>
      <c r="AL21" s="24">
        <f>QUARTILE(Y2:Y2691,2)</f>
        <v>275500000</v>
      </c>
      <c r="AM21" s="24">
        <f>QUARTILE(Y2:Y2691,3)</f>
        <v>1760500000</v>
      </c>
      <c r="AN21" s="24">
        <f>QUARTILE(Y2:Y2691,4)</f>
        <v>96549000000</v>
      </c>
      <c r="AO21" s="27">
        <f t="shared" si="12"/>
        <v>1721500000</v>
      </c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</row>
    <row r="22">
      <c r="A22" s="18" t="str">
        <f t="shared" si="1"/>
        <v>Africa_Angola-Africa_2007</v>
      </c>
      <c r="B22" s="19" t="s">
        <v>68</v>
      </c>
      <c r="C22" s="20" t="s">
        <v>92</v>
      </c>
      <c r="D22" s="21" t="s">
        <v>86</v>
      </c>
      <c r="E22" s="22">
        <v>4.1789494462E10</v>
      </c>
      <c r="F22" s="22">
        <f t="shared" si="2"/>
        <v>2359.279043</v>
      </c>
      <c r="G22" s="23">
        <v>0.045</v>
      </c>
      <c r="H22" s="23">
        <v>111.0</v>
      </c>
      <c r="I22" s="23">
        <v>0.195</v>
      </c>
      <c r="J22" s="24">
        <f t="shared" si="20"/>
        <v>10026.5</v>
      </c>
      <c r="K22" s="24">
        <f t="shared" si="3"/>
        <v>0.0005660588058</v>
      </c>
      <c r="L22" s="24">
        <f t="shared" si="21"/>
        <v>0</v>
      </c>
      <c r="M22" s="24">
        <f t="shared" si="5"/>
        <v>0</v>
      </c>
      <c r="N22" s="24">
        <f>IFNA(VLOOKUP(A22,'HUMAN RESOURCES processed'!$A$2:$M$2692,5,0))</f>
        <v>0.048</v>
      </c>
      <c r="O22" s="24">
        <f>IFNA(VLOOKUP(A22,'HUMAN RESOURCES processed'!$A$2:$M$2692,6,0))</f>
        <v>0.117</v>
      </c>
      <c r="P22" s="24">
        <f>IFNA(VLOOKUP(A22,'HUMAN RESOURCES processed'!$A$2:$M$2692,7,0))</f>
        <v>51</v>
      </c>
      <c r="Q22" s="24">
        <f>IFNA(VLOOKUP(A22,'HUMAN RESOURCES processed'!$A$2:$M$2692,8,0))</f>
        <v>48</v>
      </c>
      <c r="R22" s="24">
        <f t="shared" si="6"/>
        <v>49.5</v>
      </c>
      <c r="S22" s="24">
        <f>IFNA(VLOOKUP(A22,'HUMAN RESOURCES processed'!$A$2:$M$2692,9,0))</f>
        <v>0.479</v>
      </c>
      <c r="T22" s="24">
        <f>IFNA(VLOOKUP(A22,'HUMAN RESOURCES processed'!$A$2:$M$2692,10,0))</f>
        <v>0.497</v>
      </c>
      <c r="U22" s="24">
        <f>IFNA(VLOOKUP(A22,'HUMAN RESOURCES processed'!$A$2:$M$2692,11,0))</f>
        <v>0.024</v>
      </c>
      <c r="V22" s="24">
        <f>IFNA(VLOOKUP(A22,'HUMAN RESOURCES processed'!$A$2:$M$2692,12,0))</f>
        <v>17712824</v>
      </c>
      <c r="W22" s="24">
        <f>IFNA(VLOOKUP(A22,'HUMAN RESOURCES processed'!$A$2:$M$2692,13,0))</f>
        <v>0.377</v>
      </c>
      <c r="X22" s="24">
        <f>IFNA(VLOOKUP(A22,'TOURISM processed'!$A$2:$F$2692,5,0))</f>
        <v>236000000</v>
      </c>
      <c r="Y22" s="24">
        <f>IFNA(VLOOKUP(A22,'TOURISM processed'!$A$2:$F$2692,6,0))</f>
        <v>473000000</v>
      </c>
      <c r="Z22" s="24">
        <f t="shared" si="7"/>
        <v>26.7038164</v>
      </c>
      <c r="AA22" s="24">
        <f>IFNA(VLOOKUP(A22,'BUSINESS processed'!A22:J2712,5,0))</f>
        <v>0.521</v>
      </c>
      <c r="AB22" s="24">
        <f>IFNA(VLOOKUP(A22,'BUSINESS processed'!A22:J2712,6,0))</f>
        <v>119</v>
      </c>
      <c r="AC22" s="24">
        <f t="shared" si="18"/>
        <v>0</v>
      </c>
      <c r="AD22" s="24">
        <f>IFNA(VLOOKUP(A22,'BUSINESS processed'!A22:J2712,8,0))</f>
        <v>272</v>
      </c>
      <c r="AE22" s="24">
        <f>IFNA(VLOOKUP(A22,'BUSINESS processed'!A22:J2712,9,0))</f>
        <v>0.032</v>
      </c>
      <c r="AF22" s="27">
        <f>IFNA(VLOOKUP(A22,'BUSINESS processed'!A22:J2712,10,0))</f>
        <v>0.28</v>
      </c>
      <c r="AH22" s="37" t="s">
        <v>49</v>
      </c>
      <c r="AI22" s="24">
        <f>TRIMMEAN(AA2:AA2691,0.1)</f>
        <v>0.2100507845</v>
      </c>
      <c r="AJ22" s="24">
        <f>STDEV(AA2:AA2691)</f>
        <v>0.3853057592</v>
      </c>
      <c r="AK22" s="24">
        <f>QUARTILE(AA2:AA2691,1)</f>
        <v>0</v>
      </c>
      <c r="AL22" s="24">
        <f>QUARTILE(AA2:AA2691,2)</f>
        <v>0.168</v>
      </c>
      <c r="AM22" s="24">
        <f>QUARTILE(AA2:AA2691,3)</f>
        <v>0.42475</v>
      </c>
      <c r="AN22" s="24">
        <f>QUARTILE(AA2:AA2691,4)</f>
        <v>3.391</v>
      </c>
      <c r="AO22" s="27">
        <f t="shared" si="12"/>
        <v>0.42475</v>
      </c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</row>
    <row r="23">
      <c r="A23" s="18" t="str">
        <f t="shared" si="1"/>
        <v>Africa_Angola-Africa_2008</v>
      </c>
      <c r="B23" s="19" t="s">
        <v>68</v>
      </c>
      <c r="C23" s="20" t="s">
        <v>92</v>
      </c>
      <c r="D23" s="21" t="s">
        <v>87</v>
      </c>
      <c r="E23" s="22">
        <v>6.0448890972E10</v>
      </c>
      <c r="F23" s="22">
        <f t="shared" si="2"/>
        <v>3300.613487</v>
      </c>
      <c r="G23" s="23">
        <v>0.034</v>
      </c>
      <c r="H23" s="23">
        <v>115.0</v>
      </c>
      <c r="I23" s="23">
        <v>0.177</v>
      </c>
      <c r="J23" s="24">
        <f>IFNA(VLOOKUP(A23,'ENERGY processed'!$A$2:$H$2692,7,0),"")</f>
        <v>8251.5</v>
      </c>
      <c r="K23" s="24">
        <f t="shared" si="3"/>
        <v>0.0004505461018</v>
      </c>
      <c r="L23" s="24">
        <f>IFNA(VLOOKUP(A23,'ENERGY processed'!$A$2:$H$2692,8,0),"")</f>
        <v>9303.5</v>
      </c>
      <c r="M23" s="24">
        <f t="shared" si="5"/>
        <v>0.0005079871125</v>
      </c>
      <c r="N23" s="24">
        <f>IFNA(VLOOKUP(A23,'HUMAN RESOURCES processed'!$A$2:$M$2692,5,0))</f>
        <v>0.048</v>
      </c>
      <c r="O23" s="24">
        <f>IFNA(VLOOKUP(A23,'HUMAN RESOURCES processed'!$A$2:$M$2692,6,0))</f>
        <v>0.115</v>
      </c>
      <c r="P23" s="24">
        <f>IFNA(VLOOKUP(A23,'HUMAN RESOURCES processed'!$A$2:$M$2692,7,0))</f>
        <v>51</v>
      </c>
      <c r="Q23" s="24">
        <f>IFNA(VLOOKUP(A23,'HUMAN RESOURCES processed'!$A$2:$M$2692,8,0))</f>
        <v>48</v>
      </c>
      <c r="R23" s="24">
        <f t="shared" si="6"/>
        <v>49.5</v>
      </c>
      <c r="S23" s="24">
        <f>IFNA(VLOOKUP(A23,'HUMAN RESOURCES processed'!$A$2:$M$2692,9,0))</f>
        <v>0.479</v>
      </c>
      <c r="T23" s="24">
        <f>IFNA(VLOOKUP(A23,'HUMAN RESOURCES processed'!$A$2:$M$2692,10,0))</f>
        <v>0.497</v>
      </c>
      <c r="U23" s="24">
        <f>IFNA(VLOOKUP(A23,'HUMAN RESOURCES processed'!$A$2:$M$2692,11,0))</f>
        <v>0.024</v>
      </c>
      <c r="V23" s="24">
        <f>IFNA(VLOOKUP(A23,'HUMAN RESOURCES processed'!$A$2:$M$2692,12,0))</f>
        <v>18314441</v>
      </c>
      <c r="W23" s="24">
        <f>IFNA(VLOOKUP(A23,'HUMAN RESOURCES processed'!$A$2:$M$2692,13,0))</f>
        <v>0.385</v>
      </c>
      <c r="X23" s="24">
        <f>IFNA(VLOOKUP(A23,'TOURISM processed'!$A$2:$F$2692,5,0))</f>
        <v>293000000</v>
      </c>
      <c r="Y23" s="24">
        <f>IFNA(VLOOKUP(A23,'TOURISM processed'!$A$2:$F$2692,6,0))</f>
        <v>447000000</v>
      </c>
      <c r="Z23" s="24">
        <f t="shared" si="7"/>
        <v>24.40696934</v>
      </c>
      <c r="AA23" s="24">
        <f>IFNA(VLOOKUP(A23,'BUSINESS processed'!A23:J2713,5,0))</f>
        <v>0.521</v>
      </c>
      <c r="AB23" s="24">
        <f>IFNA(VLOOKUP(A23,'BUSINESS processed'!A23:J2713,6,0))</f>
        <v>68</v>
      </c>
      <c r="AC23" s="24">
        <f t="shared" si="18"/>
        <v>0</v>
      </c>
      <c r="AD23" s="24">
        <f>IFNA(VLOOKUP(A23,'BUSINESS processed'!A23:J2713,8,0))</f>
        <v>272</v>
      </c>
      <c r="AE23" s="24">
        <f>IFNA(VLOOKUP(A23,'BUSINESS processed'!A23:J2713,9,0))</f>
        <v>0.046</v>
      </c>
      <c r="AF23" s="27">
        <f>IFNA(VLOOKUP(A23,'BUSINESS processed'!A23:J2713,10,0))</f>
        <v>0.37</v>
      </c>
      <c r="AH23" s="37" t="s">
        <v>51</v>
      </c>
      <c r="AI23" s="24">
        <f>TRIMMEAN(AB2:AB2691,0.1)</f>
        <v>18.91577209</v>
      </c>
      <c r="AJ23" s="24">
        <f>STDEV(AB2:AB2691)</f>
        <v>49.67085709</v>
      </c>
      <c r="AK23" s="24">
        <f>QUARTILE(AB2:AB2691,1)</f>
        <v>0</v>
      </c>
      <c r="AL23" s="24">
        <f>QUARTILE(AB2:AB2691,2)</f>
        <v>12</v>
      </c>
      <c r="AM23" s="24">
        <f>QUARTILE(AB2:AB2691,3)</f>
        <v>35</v>
      </c>
      <c r="AN23" s="24">
        <f>QUARTILE(AB2:AB2691,4)</f>
        <v>694</v>
      </c>
      <c r="AO23" s="27">
        <f t="shared" si="12"/>
        <v>35</v>
      </c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</row>
    <row r="24">
      <c r="A24" s="18" t="str">
        <f t="shared" si="1"/>
        <v>Africa_Angola-Africa_2009</v>
      </c>
      <c r="B24" s="19" t="s">
        <v>68</v>
      </c>
      <c r="C24" s="20" t="s">
        <v>92</v>
      </c>
      <c r="D24" s="21" t="s">
        <v>88</v>
      </c>
      <c r="E24" s="22">
        <v>8.4178086999E10</v>
      </c>
      <c r="F24" s="22">
        <f t="shared" si="2"/>
        <v>4447.595692</v>
      </c>
      <c r="G24" s="23">
        <v>0.038</v>
      </c>
      <c r="H24" s="23">
        <v>177.0</v>
      </c>
      <c r="I24" s="23">
        <v>0.125</v>
      </c>
      <c r="J24" s="24">
        <f>IFNA(VLOOKUP(A24,'ENERGY processed'!$A$2:$H$2692,7,0),"")</f>
        <v>10006</v>
      </c>
      <c r="K24" s="24">
        <f t="shared" si="3"/>
        <v>0.0005286725332</v>
      </c>
      <c r="L24" s="24">
        <f>IFNA(VLOOKUP(A24,'ENERGY processed'!$A$2:$H$2692,8,0),"")</f>
        <v>22266</v>
      </c>
      <c r="M24" s="24">
        <f t="shared" si="5"/>
        <v>0.001176436401</v>
      </c>
      <c r="N24" s="24">
        <f>IFNA(VLOOKUP(A24,'HUMAN RESOURCES processed'!$A$2:$M$2692,5,0))</f>
        <v>0.047</v>
      </c>
      <c r="O24" s="24">
        <f>IFNA(VLOOKUP(A24,'HUMAN RESOURCES processed'!$A$2:$M$2692,6,0))</f>
        <v>0.112</v>
      </c>
      <c r="P24" s="24">
        <f>IFNA(VLOOKUP(A24,'HUMAN RESOURCES processed'!$A$2:$M$2692,7,0))</f>
        <v>52</v>
      </c>
      <c r="Q24" s="24">
        <f>IFNA(VLOOKUP(A24,'HUMAN RESOURCES processed'!$A$2:$M$2692,8,0))</f>
        <v>49</v>
      </c>
      <c r="R24" s="24">
        <f t="shared" si="6"/>
        <v>50.5</v>
      </c>
      <c r="S24" s="24">
        <f>IFNA(VLOOKUP(A24,'HUMAN RESOURCES processed'!$A$2:$M$2692,9,0))</f>
        <v>0.479</v>
      </c>
      <c r="T24" s="24">
        <f>IFNA(VLOOKUP(A24,'HUMAN RESOURCES processed'!$A$2:$M$2692,10,0))</f>
        <v>0.497</v>
      </c>
      <c r="U24" s="24">
        <f>IFNA(VLOOKUP(A24,'HUMAN RESOURCES processed'!$A$2:$M$2692,11,0))</f>
        <v>0.024</v>
      </c>
      <c r="V24" s="24">
        <f>IFNA(VLOOKUP(A24,'HUMAN RESOURCES processed'!$A$2:$M$2692,12,0))</f>
        <v>18926650</v>
      </c>
      <c r="W24" s="24">
        <f>IFNA(VLOOKUP(A24,'HUMAN RESOURCES processed'!$A$2:$M$2692,13,0))</f>
        <v>0.393</v>
      </c>
      <c r="X24" s="24">
        <f>IFNA(VLOOKUP(A24,'TOURISM processed'!$A$2:$F$2692,5,0))</f>
        <v>554000000</v>
      </c>
      <c r="Y24" s="24">
        <f>IFNA(VLOOKUP(A24,'TOURISM processed'!$A$2:$F$2692,6,0))</f>
        <v>270000000</v>
      </c>
      <c r="Z24" s="24">
        <f t="shared" si="7"/>
        <v>14.26559904</v>
      </c>
      <c r="AA24" s="24">
        <f>IFNA(VLOOKUP(A24,'BUSINESS processed'!A24:J2714,5,0))</f>
        <v>0.521</v>
      </c>
      <c r="AB24" s="24">
        <f>IFNA(VLOOKUP(A24,'BUSINESS processed'!A24:J2714,6,0))</f>
        <v>68</v>
      </c>
      <c r="AC24" s="24">
        <f t="shared" si="18"/>
        <v>0</v>
      </c>
      <c r="AD24" s="24">
        <f>IFNA(VLOOKUP(A24,'BUSINESS processed'!A24:J2714,8,0))</f>
        <v>272</v>
      </c>
      <c r="AE24" s="24">
        <f>IFNA(VLOOKUP(A24,'BUSINESS processed'!A24:J2714,9,0))</f>
        <v>0.06</v>
      </c>
      <c r="AF24" s="27">
        <f>IFNA(VLOOKUP(A24,'BUSINESS processed'!A24:J2714,10,0))</f>
        <v>0.428</v>
      </c>
      <c r="AH24" s="37" t="s">
        <v>53</v>
      </c>
      <c r="AI24" s="24">
        <f>TRIMMEAN(AC2:AC2691,0.1)</f>
        <v>0.5623451693</v>
      </c>
      <c r="AJ24" s="24">
        <f>STDEV(AC2:AC2691)</f>
        <v>27.96646262</v>
      </c>
      <c r="AK24" s="24">
        <f>QUARTILE(AC2:AC2691,1)</f>
        <v>0</v>
      </c>
      <c r="AL24" s="24">
        <f>QUARTILE(AC2:AC2691,2)</f>
        <v>0</v>
      </c>
      <c r="AM24" s="24">
        <f>QUARTILE(AC2:AC2691,3)</f>
        <v>0</v>
      </c>
      <c r="AN24" s="24">
        <f>QUARTILE(AC2:AC2691,4)</f>
        <v>189</v>
      </c>
      <c r="AO24" s="27">
        <f t="shared" si="12"/>
        <v>0</v>
      </c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</row>
    <row r="25">
      <c r="A25" s="18" t="str">
        <f t="shared" si="1"/>
        <v>Africa_Angola-Africa_2010</v>
      </c>
      <c r="B25" s="19" t="s">
        <v>68</v>
      </c>
      <c r="C25" s="20" t="s">
        <v>92</v>
      </c>
      <c r="D25" s="21" t="s">
        <v>89</v>
      </c>
      <c r="E25" s="22">
        <v>7.5492417649E10</v>
      </c>
      <c r="F25" s="22">
        <f t="shared" si="2"/>
        <v>3861.677774</v>
      </c>
      <c r="G25" s="23">
        <v>0.044</v>
      </c>
      <c r="H25" s="23">
        <v>174.0</v>
      </c>
      <c r="I25" s="23">
        <v>0.157</v>
      </c>
      <c r="J25" s="24">
        <f>IF(AND( C25=C24,D25&gt;D24),J24,"")</f>
        <v>10006</v>
      </c>
      <c r="K25" s="24">
        <f t="shared" si="3"/>
        <v>0.0005118387913</v>
      </c>
      <c r="L25" s="24">
        <f>IF(AND(C25=C24,C25&gt;C24),C24,0)</f>
        <v>0</v>
      </c>
      <c r="M25" s="24">
        <f t="shared" si="5"/>
        <v>0</v>
      </c>
      <c r="N25" s="24">
        <f>IFNA(VLOOKUP(A25,'HUMAN RESOURCES processed'!$A$2:$M$2692,5,0))</f>
        <v>0.046</v>
      </c>
      <c r="O25" s="24">
        <f>IFNA(VLOOKUP(A25,'HUMAN RESOURCES processed'!$A$2:$M$2692,6,0))</f>
        <v>0.11</v>
      </c>
      <c r="P25" s="24">
        <f>IFNA(VLOOKUP(A25,'HUMAN RESOURCES processed'!$A$2:$M$2692,7,0))</f>
        <v>52</v>
      </c>
      <c r="Q25" s="24">
        <f>IFNA(VLOOKUP(A25,'HUMAN RESOURCES processed'!$A$2:$M$2692,8,0))</f>
        <v>49</v>
      </c>
      <c r="R25" s="24">
        <f t="shared" si="6"/>
        <v>50.5</v>
      </c>
      <c r="S25" s="24">
        <f>IFNA(VLOOKUP(A25,'HUMAN RESOURCES processed'!$A$2:$M$2692,9,0))</f>
        <v>0.478</v>
      </c>
      <c r="T25" s="24">
        <f>IFNA(VLOOKUP(A25,'HUMAN RESOURCES processed'!$A$2:$M$2692,10,0))</f>
        <v>0.498</v>
      </c>
      <c r="U25" s="24">
        <f>IFNA(VLOOKUP(A25,'HUMAN RESOURCES processed'!$A$2:$M$2692,11,0))</f>
        <v>0.024</v>
      </c>
      <c r="V25" s="24">
        <f>IFNA(VLOOKUP(A25,'HUMAN RESOURCES processed'!$A$2:$M$2692,12,0))</f>
        <v>19549124</v>
      </c>
      <c r="W25" s="24">
        <f>IFNA(VLOOKUP(A25,'HUMAN RESOURCES processed'!$A$2:$M$2692,13,0))</f>
        <v>0.401</v>
      </c>
      <c r="X25" s="24">
        <f>IFNA(VLOOKUP(A25,'TOURISM processed'!$A$2:$F$2692,5,0))</f>
        <v>726000000</v>
      </c>
      <c r="Y25" s="24">
        <f>IFNA(VLOOKUP(A25,'TOURISM processed'!$A$2:$F$2692,6,0))</f>
        <v>275000000</v>
      </c>
      <c r="Z25" s="24">
        <f t="shared" si="7"/>
        <v>14.06712649</v>
      </c>
      <c r="AA25" s="24">
        <f>IFNA(VLOOKUP(A25,'BUSINESS processed'!A25:J2715,5,0))</f>
        <v>0.521</v>
      </c>
      <c r="AB25" s="24">
        <f>IFNA(VLOOKUP(A25,'BUSINESS processed'!A25:J2715,6,0))</f>
        <v>66</v>
      </c>
      <c r="AC25" s="24">
        <f t="shared" si="18"/>
        <v>0</v>
      </c>
      <c r="AD25" s="24">
        <f>IFNA(VLOOKUP(A25,'BUSINESS processed'!A25:J2715,8,0))</f>
        <v>282</v>
      </c>
      <c r="AE25" s="24">
        <f>IFNA(VLOOKUP(A25,'BUSINESS processed'!A25:J2715,9,0))</f>
        <v>0.1</v>
      </c>
      <c r="AF25" s="27">
        <f>IFNA(VLOOKUP(A25,'BUSINESS processed'!A25:J2715,10,0))</f>
        <v>0.481</v>
      </c>
      <c r="AH25" s="37" t="s">
        <v>55</v>
      </c>
      <c r="AI25" s="24">
        <f>TRIMMEAN(AD2:AD2691,0.1)</f>
        <v>126.052436</v>
      </c>
      <c r="AJ25" s="24">
        <f>STDEV(AD2:AD2691)</f>
        <v>249.1202243</v>
      </c>
      <c r="AK25" s="24">
        <f>QUARTILE(AD2:AD2691,1)</f>
        <v>0</v>
      </c>
      <c r="AL25" s="24">
        <f>QUARTILE(AD2:AD2691,2)</f>
        <v>76</v>
      </c>
      <c r="AM25" s="24">
        <f>QUARTILE(AD2:AD2691,3)</f>
        <v>256</v>
      </c>
      <c r="AN25" s="24">
        <f>QUARTILE(AD2:AD2691,4)</f>
        <v>2600</v>
      </c>
      <c r="AO25" s="27">
        <f t="shared" si="12"/>
        <v>256</v>
      </c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</row>
    <row r="26">
      <c r="A26" s="18" t="str">
        <f t="shared" si="1"/>
        <v>Africa_Angola-Africa_2011</v>
      </c>
      <c r="B26" s="19" t="s">
        <v>68</v>
      </c>
      <c r="C26" s="20" t="s">
        <v>92</v>
      </c>
      <c r="D26" s="21" t="s">
        <v>90</v>
      </c>
      <c r="E26" s="22">
        <v>8.2470894868E10</v>
      </c>
      <c r="F26" s="22">
        <f t="shared" si="2"/>
        <v>4086.664638</v>
      </c>
      <c r="G26" s="23">
        <v>0.034</v>
      </c>
      <c r="H26" s="23">
        <v>144.0</v>
      </c>
      <c r="I26" s="23">
        <v>0.225</v>
      </c>
      <c r="J26" s="24">
        <f>IFNA(VLOOKUP(A26,'ENERGY processed'!$A$2:$H$2692,7,0),"")</f>
        <v>8779.5</v>
      </c>
      <c r="K26" s="24">
        <f t="shared" si="3"/>
        <v>0.0004350489012</v>
      </c>
      <c r="L26" s="24">
        <f>IFNA(VLOOKUP(A26,'ENERGY processed'!$A$2:$H$2692,8,0),"")</f>
        <v>14262.5</v>
      </c>
      <c r="M26" s="24">
        <f t="shared" si="5"/>
        <v>0.000706746962</v>
      </c>
      <c r="N26" s="24">
        <f>IFNA(VLOOKUP(A26,'HUMAN RESOURCES processed'!$A$2:$M$2692,5,0))</f>
        <v>0.046</v>
      </c>
      <c r="O26" s="24">
        <f>IFNA(VLOOKUP(A26,'HUMAN RESOURCES processed'!$A$2:$M$2692,6,0))</f>
        <v>0.107</v>
      </c>
      <c r="P26" s="24">
        <f>IFNA(VLOOKUP(A26,'HUMAN RESOURCES processed'!$A$2:$M$2692,7,0))</f>
        <v>53</v>
      </c>
      <c r="Q26" s="24">
        <f>IFNA(VLOOKUP(A26,'HUMAN RESOURCES processed'!$A$2:$M$2692,8,0))</f>
        <v>50</v>
      </c>
      <c r="R26" s="24">
        <f t="shared" si="6"/>
        <v>51.5</v>
      </c>
      <c r="S26" s="24">
        <f>IFNA(VLOOKUP(A26,'HUMAN RESOURCES processed'!$A$2:$M$2692,9,0))</f>
        <v>0.477</v>
      </c>
      <c r="T26" s="24">
        <f>IFNA(VLOOKUP(A26,'HUMAN RESOURCES processed'!$A$2:$M$2692,10,0))</f>
        <v>0.499</v>
      </c>
      <c r="U26" s="24">
        <f>IFNA(VLOOKUP(A26,'HUMAN RESOURCES processed'!$A$2:$M$2692,11,0))</f>
        <v>0.024</v>
      </c>
      <c r="V26" s="24">
        <f>IFNA(VLOOKUP(A26,'HUMAN RESOURCES processed'!$A$2:$M$2692,12,0))</f>
        <v>20180490</v>
      </c>
      <c r="W26" s="24">
        <f>IFNA(VLOOKUP(A26,'HUMAN RESOURCES processed'!$A$2:$M$2692,13,0))</f>
        <v>0.409</v>
      </c>
      <c r="X26" s="24">
        <f>IFNA(VLOOKUP(A26,'TOURISM processed'!$A$2:$F$2692,5,0))</f>
        <v>653000000</v>
      </c>
      <c r="Y26" s="24">
        <f>IFNA(VLOOKUP(A26,'TOURISM processed'!$A$2:$F$2692,6,0))</f>
        <v>323000000</v>
      </c>
      <c r="Z26" s="24">
        <f t="shared" si="7"/>
        <v>16.00555784</v>
      </c>
      <c r="AA26" s="24">
        <f>IFNA(VLOOKUP(A26,'BUSINESS processed'!A26:J2716,5,0))</f>
        <v>0.521</v>
      </c>
      <c r="AB26" s="24">
        <f>IFNA(VLOOKUP(A26,'BUSINESS processed'!A26:J2716,6,0))</f>
        <v>66</v>
      </c>
      <c r="AC26" s="24">
        <f t="shared" si="18"/>
        <v>0</v>
      </c>
      <c r="AD26" s="24">
        <f>IFNA(VLOOKUP(A26,'BUSINESS processed'!A26:J2716,8,0))</f>
        <v>282</v>
      </c>
      <c r="AE26" s="24">
        <f>IFNA(VLOOKUP(A26,'BUSINESS processed'!A26:J2716,9,0))</f>
        <v>0.148</v>
      </c>
      <c r="AF26" s="27">
        <f>IFNA(VLOOKUP(A26,'BUSINESS processed'!A26:J2716,10,0))</f>
        <v>0.53</v>
      </c>
      <c r="AH26" s="37" t="s">
        <v>57</v>
      </c>
      <c r="AI26" s="24">
        <f>TRIMMEAN(AE2:AE2691,0.1)</f>
        <v>0.2065214699</v>
      </c>
      <c r="AJ26" s="24">
        <f>STDEV(AE2:AE2691)</f>
        <v>0.2550518209</v>
      </c>
      <c r="AK26" s="24">
        <f>QUARTILE(AE2:AE2691,1)</f>
        <v>0.019</v>
      </c>
      <c r="AL26" s="24">
        <f>QUARTILE(AE2:AE2691,2)</f>
        <v>0.109</v>
      </c>
      <c r="AM26" s="24">
        <f>QUARTILE(AE2:AE2691,3)</f>
        <v>0.386</v>
      </c>
      <c r="AN26" s="24">
        <f>QUARTILE(AE2:AE2691,4)</f>
        <v>0.962</v>
      </c>
      <c r="AO26" s="27">
        <f t="shared" si="12"/>
        <v>0.367</v>
      </c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</row>
    <row r="27">
      <c r="A27" s="18" t="str">
        <f t="shared" si="1"/>
        <v>Africa_Angola-Africa_2012</v>
      </c>
      <c r="B27" s="19" t="s">
        <v>68</v>
      </c>
      <c r="C27" s="20" t="s">
        <v>92</v>
      </c>
      <c r="D27" s="21" t="s">
        <v>91</v>
      </c>
      <c r="E27" s="22">
        <v>1.04E11</v>
      </c>
      <c r="F27" s="22">
        <f t="shared" si="2"/>
        <v>4995.07097</v>
      </c>
      <c r="G27" s="23">
        <v>0.034</v>
      </c>
      <c r="H27" s="23">
        <v>178.0</v>
      </c>
      <c r="I27" s="23">
        <v>0.188</v>
      </c>
      <c r="J27" s="24">
        <f>IFNA(VLOOKUP(A27,'ENERGY processed'!$A$2:$H$2692,7,0),"")</f>
        <v>8304</v>
      </c>
      <c r="K27" s="24">
        <f t="shared" si="3"/>
        <v>0.0003988372051</v>
      </c>
      <c r="L27" s="24">
        <f>IFNA(VLOOKUP(A27,'ENERGY processed'!$A$2:$H$2692,8,0),"")</f>
        <v>12666</v>
      </c>
      <c r="M27" s="24">
        <f t="shared" si="5"/>
        <v>0.0006083420087</v>
      </c>
      <c r="N27" s="24">
        <f>IFNA(VLOOKUP(A27,'HUMAN RESOURCES processed'!$A$2:$M$2692,5,0))</f>
        <v>0.045</v>
      </c>
      <c r="O27" s="24">
        <f>IFNA(VLOOKUP(A27,'HUMAN RESOURCES processed'!$A$2:$M$2692,6,0))</f>
        <v>0.104</v>
      </c>
      <c r="P27" s="24">
        <f>IFNA(VLOOKUP(A27,'HUMAN RESOURCES processed'!$A$2:$M$2692,7,0))</f>
        <v>53</v>
      </c>
      <c r="Q27" s="24">
        <f>IFNA(VLOOKUP(A27,'HUMAN RESOURCES processed'!$A$2:$M$2692,8,0))</f>
        <v>50</v>
      </c>
      <c r="R27" s="24">
        <f t="shared" si="6"/>
        <v>51.5</v>
      </c>
      <c r="S27" s="24">
        <f>IFNA(VLOOKUP(A27,'HUMAN RESOURCES processed'!$A$2:$M$2692,9,0))</f>
        <v>0.476</v>
      </c>
      <c r="T27" s="24">
        <f>IFNA(VLOOKUP(A27,'HUMAN RESOURCES processed'!$A$2:$M$2692,10,0))</f>
        <v>0.5</v>
      </c>
      <c r="U27" s="24">
        <f>IFNA(VLOOKUP(A27,'HUMAN RESOURCES processed'!$A$2:$M$2692,11,0))</f>
        <v>0.024</v>
      </c>
      <c r="V27" s="24">
        <f>IFNA(VLOOKUP(A27,'HUMAN RESOURCES processed'!$A$2:$M$2692,12,0))</f>
        <v>20820525</v>
      </c>
      <c r="W27" s="24">
        <f>IFNA(VLOOKUP(A27,'HUMAN RESOURCES processed'!$A$2:$M$2692,13,0))</f>
        <v>0.417</v>
      </c>
      <c r="X27" s="24">
        <f>IFNA(VLOOKUP(A27,'TOURISM processed'!$A$2:$F$2692,5,0))</f>
        <v>711000000</v>
      </c>
      <c r="Y27" s="24">
        <f>IFNA(VLOOKUP(A27,'TOURISM processed'!$A$2:$F$2692,6,0))</f>
        <v>292000000</v>
      </c>
      <c r="Z27" s="24">
        <f t="shared" si="7"/>
        <v>14.02462234</v>
      </c>
      <c r="AA27" s="24">
        <f>IFNA(VLOOKUP(A27,'BUSINESS processed'!A27:J2717,5,0))</f>
        <v>0.521</v>
      </c>
      <c r="AB27" s="24">
        <f>IFNA(VLOOKUP(A27,'BUSINESS processed'!A27:J2717,6,0))</f>
        <v>66</v>
      </c>
      <c r="AC27" s="24">
        <f>IFNA(VLOOKUP(A27,'BUSINESS processed'!A27:J2717,7,0))</f>
        <v>178</v>
      </c>
      <c r="AD27" s="24">
        <f>IFNA(VLOOKUP(A27,'BUSINESS processed'!A27:J2717,8,0))</f>
        <v>282</v>
      </c>
      <c r="AE27" s="24">
        <f>IFNA(VLOOKUP(A27,'BUSINESS processed'!A27:J2717,9,0))</f>
        <v>0.169</v>
      </c>
      <c r="AF27" s="27">
        <f>IFNA(VLOOKUP(A27,'BUSINESS processed'!A27:J2717,10,0))</f>
        <v>0.614</v>
      </c>
      <c r="AH27" s="37" t="s">
        <v>59</v>
      </c>
      <c r="AI27" s="24">
        <f>TRIMMEAN(AF2:AF2691,0.1)</f>
        <v>0.5210623452</v>
      </c>
      <c r="AJ27" s="24">
        <f>STDEV(AF2:AF2691)</f>
        <v>0.4757163441</v>
      </c>
      <c r="AK27" s="24">
        <f>QUARTILE(AF2:AF2691,1)</f>
        <v>0.089</v>
      </c>
      <c r="AL27" s="24">
        <f>QUARTILE(AF2:AF2691,2)</f>
        <v>0.4725</v>
      </c>
      <c r="AM27" s="24">
        <f>QUARTILE(AF2:AF2691,3)</f>
        <v>0.91475</v>
      </c>
      <c r="AN27" s="38">
        <f>QUARTILE(AF2:AF2691,4)</f>
        <v>2.898</v>
      </c>
      <c r="AO27" s="27">
        <f t="shared" si="12"/>
        <v>0.82575</v>
      </c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</row>
    <row r="28">
      <c r="A28" s="18" t="str">
        <f t="shared" si="1"/>
        <v>Africa_Benin-Africa_2000</v>
      </c>
      <c r="B28" s="19" t="s">
        <v>68</v>
      </c>
      <c r="C28" s="20" t="s">
        <v>93</v>
      </c>
      <c r="D28" s="21" t="s">
        <v>70</v>
      </c>
      <c r="E28" s="22">
        <v>7.543183759E9</v>
      </c>
      <c r="F28" s="22">
        <f t="shared" si="2"/>
        <v>1085.449199</v>
      </c>
      <c r="G28" s="23">
        <v>0.045</v>
      </c>
      <c r="H28" s="23">
        <v>33.0</v>
      </c>
      <c r="I28" s="39">
        <f t="shared" ref="I28:I40" si="22">IF(AND(C28=C27,D28&gt;D27),I27,0)</f>
        <v>0</v>
      </c>
      <c r="J28" s="24">
        <f>IF(AND( C28=C27,D28&gt;D27),J27,0)</f>
        <v>0</v>
      </c>
      <c r="K28" s="24">
        <f t="shared" si="3"/>
        <v>0</v>
      </c>
      <c r="L28" s="24">
        <f t="shared" ref="L28:L29" si="23">IF(AND(C28=C27,C28&gt;C27),C27,0)</f>
        <v>0</v>
      </c>
      <c r="M28" s="24">
        <f t="shared" si="5"/>
        <v>0</v>
      </c>
      <c r="N28" s="24">
        <f>IFNA(VLOOKUP(A28,'HUMAN RESOURCES processed'!$A$2:$M$2692,5,0))</f>
        <v>0.043</v>
      </c>
      <c r="O28" s="24">
        <f>IFNA(VLOOKUP(A28,'HUMAN RESOURCES processed'!$A$2:$M$2692,6,0))</f>
        <v>0.09</v>
      </c>
      <c r="P28" s="24">
        <f>IFNA(VLOOKUP(A28,'HUMAN RESOURCES processed'!$A$2:$M$2692,7,0))</f>
        <v>57</v>
      </c>
      <c r="Q28" s="24">
        <f>IFNA(VLOOKUP(A28,'HUMAN RESOURCES processed'!$A$2:$M$2692,8,0))</f>
        <v>53</v>
      </c>
      <c r="R28" s="24">
        <f t="shared" si="6"/>
        <v>55</v>
      </c>
      <c r="S28" s="24">
        <f>IFNA(VLOOKUP(A28,'HUMAN RESOURCES processed'!$A$2:$M$2692,9,0))</f>
        <v>0.454</v>
      </c>
      <c r="T28" s="24">
        <f>IFNA(VLOOKUP(A28,'HUMAN RESOURCES processed'!$A$2:$M$2692,10,0))</f>
        <v>0.517</v>
      </c>
      <c r="U28" s="24">
        <f>IFNA(VLOOKUP(A28,'HUMAN RESOURCES processed'!$A$2:$M$2692,11,0))</f>
        <v>0.029</v>
      </c>
      <c r="V28" s="24">
        <f>IFNA(VLOOKUP(A28,'HUMAN RESOURCES processed'!$A$2:$M$2692,12,0))</f>
        <v>6949366</v>
      </c>
      <c r="W28" s="24">
        <f>IFNA(VLOOKUP(A28,'HUMAN RESOURCES processed'!$A$2:$M$2692,13,0))</f>
        <v>0.383</v>
      </c>
      <c r="X28" s="24">
        <f>IFNA(VLOOKUP(A28,'TOURISM processed'!$A$2:$F$2692,5,0))</f>
        <v>77000000</v>
      </c>
      <c r="Y28" s="24">
        <f>IFNA(VLOOKUP(A28,'TOURISM processed'!$A$2:$F$2692,6,0))</f>
        <v>50000000</v>
      </c>
      <c r="Z28" s="24">
        <f t="shared" si="7"/>
        <v>7.194900945</v>
      </c>
      <c r="AA28" s="24">
        <f t="shared" ref="AA28:AA32" si="24">IF(AND(C28=C27,D28&gt;D27),AA27,0)</f>
        <v>0</v>
      </c>
      <c r="AB28" s="24">
        <f t="shared" ref="AB28:AB30" si="25">IF(AND(C28=C27,D28&gt;D27),AB27,0)</f>
        <v>0</v>
      </c>
      <c r="AC28" s="24">
        <f t="shared" ref="AC28:AC39" si="26">IF(AND(C28=C27,D28&gt;D27),AC27,0)</f>
        <v>0</v>
      </c>
      <c r="AD28" s="24">
        <f t="shared" ref="AD28:AD32" si="27">IF(AND(C28=C27,D28&gt;D27),AD27,0)</f>
        <v>0</v>
      </c>
      <c r="AE28" s="24">
        <f>IFNA(VLOOKUP(A28,'BUSINESS processed'!A28:J2718,9,0))</f>
        <v>0.002</v>
      </c>
      <c r="AF28" s="27">
        <f>IFNA(VLOOKUP(A28,'BUSINESS processed'!A28:J2718,10,0))</f>
        <v>0.008</v>
      </c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</row>
    <row r="29">
      <c r="A29" s="18" t="str">
        <f t="shared" si="1"/>
        <v>Africa_Benin-Africa_2001</v>
      </c>
      <c r="B29" s="19" t="s">
        <v>68</v>
      </c>
      <c r="C29" s="20" t="s">
        <v>93</v>
      </c>
      <c r="D29" s="21" t="s">
        <v>71</v>
      </c>
      <c r="E29" s="22">
        <v>2.359122303E9</v>
      </c>
      <c r="F29" s="22">
        <f t="shared" si="2"/>
        <v>328.801612</v>
      </c>
      <c r="G29" s="23">
        <v>0.043</v>
      </c>
      <c r="H29" s="23">
        <v>15.0</v>
      </c>
      <c r="I29" s="39">
        <f t="shared" si="22"/>
        <v>0</v>
      </c>
      <c r="J29" s="24">
        <f>IFNA(VLOOKUP(A29,'ENERGY processed'!$A$2:$H$2692,7,0),"")</f>
        <v>3761</v>
      </c>
      <c r="K29" s="24">
        <f t="shared" si="3"/>
        <v>0.0005241876868</v>
      </c>
      <c r="L29" s="24">
        <f t="shared" si="23"/>
        <v>0</v>
      </c>
      <c r="M29" s="24">
        <f t="shared" si="5"/>
        <v>0</v>
      </c>
      <c r="N29" s="24">
        <f>IFNA(VLOOKUP(A29,'HUMAN RESOURCES processed'!$A$2:$M$2692,5,0))</f>
        <v>0.042</v>
      </c>
      <c r="O29" s="24">
        <f>IFNA(VLOOKUP(A29,'HUMAN RESOURCES processed'!$A$2:$M$2692,6,0))</f>
        <v>0.088</v>
      </c>
      <c r="P29" s="24">
        <f>IFNA(VLOOKUP(A29,'HUMAN RESOURCES processed'!$A$2:$M$2692,7,0))</f>
        <v>57</v>
      </c>
      <c r="Q29" s="24">
        <f>IFNA(VLOOKUP(A29,'HUMAN RESOURCES processed'!$A$2:$M$2692,8,0))</f>
        <v>54</v>
      </c>
      <c r="R29" s="24">
        <f t="shared" si="6"/>
        <v>55.5</v>
      </c>
      <c r="S29" s="24">
        <f>IFNA(VLOOKUP(A29,'HUMAN RESOURCES processed'!$A$2:$M$2692,9,0))</f>
        <v>0.453</v>
      </c>
      <c r="T29" s="24">
        <f>IFNA(VLOOKUP(A29,'HUMAN RESOURCES processed'!$A$2:$M$2692,10,0))</f>
        <v>0.518</v>
      </c>
      <c r="U29" s="24">
        <f>IFNA(VLOOKUP(A29,'HUMAN RESOURCES processed'!$A$2:$M$2692,11,0))</f>
        <v>0.029</v>
      </c>
      <c r="V29" s="24">
        <f>IFNA(VLOOKUP(A29,'HUMAN RESOURCES processed'!$A$2:$M$2692,12,0))</f>
        <v>7174911</v>
      </c>
      <c r="W29" s="24">
        <f>IFNA(VLOOKUP(A29,'HUMAN RESOURCES processed'!$A$2:$M$2692,13,0))</f>
        <v>0.387</v>
      </c>
      <c r="X29" s="24">
        <f>IFNA(VLOOKUP(A29,'TOURISM processed'!$A$2:$F$2692,5,0))</f>
        <v>86000000</v>
      </c>
      <c r="Y29" s="24">
        <f>IFNA(VLOOKUP(A29,'TOURISM processed'!$A$2:$F$2692,6,0))</f>
        <v>48000000</v>
      </c>
      <c r="Z29" s="24">
        <f t="shared" si="7"/>
        <v>6.689978454</v>
      </c>
      <c r="AA29" s="24">
        <f t="shared" si="24"/>
        <v>0</v>
      </c>
      <c r="AB29" s="24">
        <f t="shared" si="25"/>
        <v>0</v>
      </c>
      <c r="AC29" s="24">
        <f t="shared" si="26"/>
        <v>0</v>
      </c>
      <c r="AD29" s="24">
        <f t="shared" si="27"/>
        <v>0</v>
      </c>
      <c r="AE29" s="24">
        <f>IFNA(VLOOKUP(A29,'BUSINESS processed'!A29:J2719,9,0))</f>
        <v>0.004</v>
      </c>
      <c r="AF29" s="27">
        <f>IFNA(VLOOKUP(A29,'BUSINESS processed'!A29:J2719,10,0))</f>
        <v>0.017</v>
      </c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</row>
    <row r="30">
      <c r="A30" s="18" t="str">
        <f t="shared" si="1"/>
        <v>Africa_Benin-Africa_2002</v>
      </c>
      <c r="B30" s="19" t="s">
        <v>68</v>
      </c>
      <c r="C30" s="20" t="s">
        <v>93</v>
      </c>
      <c r="D30" s="21" t="s">
        <v>72</v>
      </c>
      <c r="E30" s="22">
        <v>2.499269391E9</v>
      </c>
      <c r="F30" s="22">
        <f t="shared" si="2"/>
        <v>337.0675226</v>
      </c>
      <c r="G30" s="23">
        <v>0.047</v>
      </c>
      <c r="H30" s="23">
        <v>16.0</v>
      </c>
      <c r="I30" s="39">
        <f t="shared" si="22"/>
        <v>0</v>
      </c>
      <c r="J30" s="24">
        <f>IFNA(VLOOKUP(A30,'ENERGY processed'!$A$2:$H$2692,7,0),"")</f>
        <v>3653</v>
      </c>
      <c r="K30" s="24">
        <f t="shared" si="3"/>
        <v>0.0004926670429</v>
      </c>
      <c r="L30" s="24">
        <f>IFNA(VLOOKUP(A30,'ENERGY processed'!$A$2:$H$2692,8,0),"")</f>
        <v>5189</v>
      </c>
      <c r="M30" s="24">
        <f t="shared" si="5"/>
        <v>0.0006998218684</v>
      </c>
      <c r="N30" s="24">
        <f>IFNA(VLOOKUP(A30,'HUMAN RESOURCES processed'!$A$2:$M$2692,5,0))</f>
        <v>0.042</v>
      </c>
      <c r="O30" s="24">
        <f>IFNA(VLOOKUP(A30,'HUMAN RESOURCES processed'!$A$2:$M$2692,6,0))</f>
        <v>0.085</v>
      </c>
      <c r="P30" s="24">
        <f>IFNA(VLOOKUP(A30,'HUMAN RESOURCES processed'!$A$2:$M$2692,7,0))</f>
        <v>58</v>
      </c>
      <c r="Q30" s="24">
        <f>IFNA(VLOOKUP(A30,'HUMAN RESOURCES processed'!$A$2:$M$2692,8,0))</f>
        <v>54</v>
      </c>
      <c r="R30" s="24">
        <f t="shared" si="6"/>
        <v>56</v>
      </c>
      <c r="S30" s="24">
        <f>IFNA(VLOOKUP(A30,'HUMAN RESOURCES processed'!$A$2:$M$2692,9,0))</f>
        <v>0.451</v>
      </c>
      <c r="T30" s="24">
        <f>IFNA(VLOOKUP(A30,'HUMAN RESOURCES processed'!$A$2:$M$2692,10,0))</f>
        <v>0.52</v>
      </c>
      <c r="U30" s="24">
        <f>IFNA(VLOOKUP(A30,'HUMAN RESOURCES processed'!$A$2:$M$2692,11,0))</f>
        <v>0.028</v>
      </c>
      <c r="V30" s="24">
        <f>IFNA(VLOOKUP(A30,'HUMAN RESOURCES processed'!$A$2:$M$2692,12,0))</f>
        <v>7414744</v>
      </c>
      <c r="W30" s="24">
        <f>IFNA(VLOOKUP(A30,'HUMAN RESOURCES processed'!$A$2:$M$2692,13,0))</f>
        <v>0.39</v>
      </c>
      <c r="X30" s="24">
        <f>IFNA(VLOOKUP(A30,'TOURISM processed'!$A$2:$F$2692,5,0))</f>
        <v>95000000</v>
      </c>
      <c r="Y30" s="24">
        <f>IFNA(VLOOKUP(A30,'TOURISM processed'!$A$2:$F$2692,6,0))</f>
        <v>49000000</v>
      </c>
      <c r="Z30" s="24">
        <f t="shared" si="7"/>
        <v>6.608454722</v>
      </c>
      <c r="AA30" s="24">
        <f t="shared" si="24"/>
        <v>0</v>
      </c>
      <c r="AB30" s="24">
        <f t="shared" si="25"/>
        <v>0</v>
      </c>
      <c r="AC30" s="24">
        <f t="shared" si="26"/>
        <v>0</v>
      </c>
      <c r="AD30" s="24">
        <f t="shared" si="27"/>
        <v>0</v>
      </c>
      <c r="AE30" s="24">
        <f>IFNA(VLOOKUP(A30,'BUSINESS processed'!A30:J2720,9,0))</f>
        <v>0.007</v>
      </c>
      <c r="AF30" s="27">
        <f>IFNA(VLOOKUP(A30,'BUSINESS processed'!A30:J2720,10,0))</f>
        <v>0.03</v>
      </c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</row>
    <row r="31">
      <c r="A31" s="18" t="str">
        <f t="shared" si="1"/>
        <v>Africa_Benin-Africa_2003</v>
      </c>
      <c r="B31" s="19" t="s">
        <v>68</v>
      </c>
      <c r="C31" s="20" t="s">
        <v>93</v>
      </c>
      <c r="D31" s="21" t="s">
        <v>74</v>
      </c>
      <c r="E31" s="22">
        <v>2.807657386E9</v>
      </c>
      <c r="F31" s="22">
        <f t="shared" si="2"/>
        <v>366.2632695</v>
      </c>
      <c r="G31" s="23">
        <v>0.043</v>
      </c>
      <c r="H31" s="23">
        <v>16.0</v>
      </c>
      <c r="I31" s="39">
        <f t="shared" si="22"/>
        <v>0</v>
      </c>
      <c r="J31" s="24">
        <f>IFNA(VLOOKUP(A31,'ENERGY processed'!$A$2:$H$2692,7,0),"")</f>
        <v>3439</v>
      </c>
      <c r="K31" s="24">
        <f t="shared" si="3"/>
        <v>0.0004486228947</v>
      </c>
      <c r="L31" s="24">
        <f>IFNA(VLOOKUP(A31,'ENERGY processed'!$A$2:$H$2692,8,0),"")</f>
        <v>4756</v>
      </c>
      <c r="M31" s="24">
        <f t="shared" si="5"/>
        <v>0.0006204275915</v>
      </c>
      <c r="N31" s="24">
        <f>IFNA(VLOOKUP(A31,'HUMAN RESOURCES processed'!$A$2:$M$2692,5,0))</f>
        <v>0.041</v>
      </c>
      <c r="O31" s="24">
        <f>IFNA(VLOOKUP(A31,'HUMAN RESOURCES processed'!$A$2:$M$2692,6,0))</f>
        <v>0.082</v>
      </c>
      <c r="P31" s="24">
        <f>IFNA(VLOOKUP(A31,'HUMAN RESOURCES processed'!$A$2:$M$2692,7,0))</f>
        <v>58</v>
      </c>
      <c r="Q31" s="24">
        <f>IFNA(VLOOKUP(A31,'HUMAN RESOURCES processed'!$A$2:$M$2692,8,0))</f>
        <v>55</v>
      </c>
      <c r="R31" s="24">
        <f t="shared" si="6"/>
        <v>56.5</v>
      </c>
      <c r="S31" s="24">
        <f>IFNA(VLOOKUP(A31,'HUMAN RESOURCES processed'!$A$2:$M$2692,9,0))</f>
        <v>0.449</v>
      </c>
      <c r="T31" s="24">
        <f>IFNA(VLOOKUP(A31,'HUMAN RESOURCES processed'!$A$2:$M$2692,10,0))</f>
        <v>0.522</v>
      </c>
      <c r="U31" s="24">
        <f>IFNA(VLOOKUP(A31,'HUMAN RESOURCES processed'!$A$2:$M$2692,11,0))</f>
        <v>0.028</v>
      </c>
      <c r="V31" s="24">
        <f>IFNA(VLOOKUP(A31,'HUMAN RESOURCES processed'!$A$2:$M$2692,12,0))</f>
        <v>7665681</v>
      </c>
      <c r="W31" s="24">
        <f>IFNA(VLOOKUP(A31,'HUMAN RESOURCES processed'!$A$2:$M$2692,13,0))</f>
        <v>0.393</v>
      </c>
      <c r="X31" s="24">
        <f>IFNA(VLOOKUP(A31,'TOURISM processed'!$A$2:$F$2692,5,0))</f>
        <v>108000000</v>
      </c>
      <c r="Y31" s="24">
        <f>IFNA(VLOOKUP(A31,'TOURISM processed'!$A$2:$F$2692,6,0))</f>
        <v>53000000</v>
      </c>
      <c r="Z31" s="24">
        <f t="shared" si="7"/>
        <v>6.913932369</v>
      </c>
      <c r="AA31" s="24">
        <f t="shared" si="24"/>
        <v>0</v>
      </c>
      <c r="AB31" s="24">
        <f>IFNA(VLOOKUP(A31,'BUSINESS processed'!A31:J2721,6,0))</f>
        <v>32</v>
      </c>
      <c r="AC31" s="24">
        <f t="shared" si="26"/>
        <v>0</v>
      </c>
      <c r="AD31" s="24">
        <f t="shared" si="27"/>
        <v>0</v>
      </c>
      <c r="AE31" s="24">
        <f>IFNA(VLOOKUP(A31,'BUSINESS processed'!A31:J2721,9,0))</f>
        <v>0.01</v>
      </c>
      <c r="AF31" s="27">
        <f>IFNA(VLOOKUP(A31,'BUSINESS processed'!A31:J2721,10,0))</f>
        <v>0.031</v>
      </c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</row>
    <row r="32">
      <c r="A32" s="18" t="str">
        <f t="shared" si="1"/>
        <v>Africa_Benin-Africa_2004</v>
      </c>
      <c r="B32" s="19" t="s">
        <v>68</v>
      </c>
      <c r="C32" s="20" t="s">
        <v>93</v>
      </c>
      <c r="D32" s="21" t="s">
        <v>83</v>
      </c>
      <c r="E32" s="22">
        <v>3.557229702E9</v>
      </c>
      <c r="F32" s="22">
        <f t="shared" si="2"/>
        <v>448.9866585</v>
      </c>
      <c r="G32" s="23">
        <v>0.046</v>
      </c>
      <c r="H32" s="23">
        <v>21.0</v>
      </c>
      <c r="I32" s="39">
        <f t="shared" si="22"/>
        <v>0</v>
      </c>
      <c r="J32" s="24">
        <f>IFNA(VLOOKUP(A32,'ENERGY processed'!$A$2:$H$2692,7,0),"")</f>
        <v>3278</v>
      </c>
      <c r="K32" s="24">
        <f t="shared" si="3"/>
        <v>0.0004137428251</v>
      </c>
      <c r="L32" s="24">
        <f>IFNA(VLOOKUP(A32,'ENERGY processed'!$A$2:$H$2692,8,0),"")</f>
        <v>4492</v>
      </c>
      <c r="M32" s="24">
        <f t="shared" si="5"/>
        <v>0.000566971559</v>
      </c>
      <c r="N32" s="24">
        <f>IFNA(VLOOKUP(A32,'HUMAN RESOURCES processed'!$A$2:$M$2692,5,0))</f>
        <v>0.041</v>
      </c>
      <c r="O32" s="24">
        <f>IFNA(VLOOKUP(A32,'HUMAN RESOURCES processed'!$A$2:$M$2692,6,0))</f>
        <v>0.078</v>
      </c>
      <c r="P32" s="24">
        <f>IFNA(VLOOKUP(A32,'HUMAN RESOURCES processed'!$A$2:$M$2692,7,0))</f>
        <v>58</v>
      </c>
      <c r="Q32" s="24">
        <f>IFNA(VLOOKUP(A32,'HUMAN RESOURCES processed'!$A$2:$M$2692,8,0))</f>
        <v>55</v>
      </c>
      <c r="R32" s="24">
        <f t="shared" si="6"/>
        <v>56.5</v>
      </c>
      <c r="S32" s="24">
        <f>IFNA(VLOOKUP(A32,'HUMAN RESOURCES processed'!$A$2:$M$2692,9,0))</f>
        <v>0.447</v>
      </c>
      <c r="T32" s="24">
        <f>IFNA(VLOOKUP(A32,'HUMAN RESOURCES processed'!$A$2:$M$2692,10,0))</f>
        <v>0.525</v>
      </c>
      <c r="U32" s="24">
        <f>IFNA(VLOOKUP(A32,'HUMAN RESOURCES processed'!$A$2:$M$2692,11,0))</f>
        <v>0.028</v>
      </c>
      <c r="V32" s="24">
        <f>IFNA(VLOOKUP(A32,'HUMAN RESOURCES processed'!$A$2:$M$2692,12,0))</f>
        <v>7922796</v>
      </c>
      <c r="W32" s="24">
        <f>IFNA(VLOOKUP(A32,'HUMAN RESOURCES processed'!$A$2:$M$2692,13,0))</f>
        <v>0.396</v>
      </c>
      <c r="X32" s="24">
        <f>IFNA(VLOOKUP(A32,'TOURISM processed'!$A$2:$F$2692,5,0))</f>
        <v>121000000</v>
      </c>
      <c r="Y32" s="24">
        <f>IFNA(VLOOKUP(A32,'TOURISM processed'!$A$2:$F$2692,6,0))</f>
        <v>59000000</v>
      </c>
      <c r="Z32" s="24">
        <f t="shared" si="7"/>
        <v>7.44686598</v>
      </c>
      <c r="AA32" s="24">
        <f t="shared" si="24"/>
        <v>0</v>
      </c>
      <c r="AB32" s="24">
        <f>IFNA(VLOOKUP(A32,'BUSINESS processed'!A32:J2722,6,0))</f>
        <v>31</v>
      </c>
      <c r="AC32" s="24">
        <f t="shared" si="26"/>
        <v>0</v>
      </c>
      <c r="AD32" s="24">
        <f t="shared" si="27"/>
        <v>0</v>
      </c>
      <c r="AE32" s="24">
        <f>IFNA(VLOOKUP(A32,'BUSINESS processed'!A32:J2722,9,0))</f>
        <v>0.012</v>
      </c>
      <c r="AF32" s="27">
        <f>IFNA(VLOOKUP(A32,'BUSINESS processed'!A32:J2722,10,0))</f>
        <v>0.058</v>
      </c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</row>
    <row r="33">
      <c r="A33" s="18" t="str">
        <f t="shared" si="1"/>
        <v>Africa_Benin-Africa_2005</v>
      </c>
      <c r="B33" s="19" t="s">
        <v>68</v>
      </c>
      <c r="C33" s="20" t="s">
        <v>93</v>
      </c>
      <c r="D33" s="21" t="s">
        <v>84</v>
      </c>
      <c r="E33" s="22">
        <v>4.050869968E9</v>
      </c>
      <c r="F33" s="22">
        <f t="shared" si="2"/>
        <v>495.0734235</v>
      </c>
      <c r="G33" s="23">
        <v>0.046</v>
      </c>
      <c r="H33" s="23">
        <v>23.0</v>
      </c>
      <c r="I33" s="39">
        <f t="shared" si="22"/>
        <v>0</v>
      </c>
      <c r="J33" s="24">
        <f>IFNA(VLOOKUP(A33,'ENERGY processed'!$A$2:$H$2692,7,0),"")</f>
        <v>2262</v>
      </c>
      <c r="K33" s="24">
        <f t="shared" si="3"/>
        <v>0.0002764482921</v>
      </c>
      <c r="L33" s="24">
        <f>IFNA(VLOOKUP(A33,'ENERGY processed'!$A$2:$H$2692,8,0),"")</f>
        <v>2054</v>
      </c>
      <c r="M33" s="24">
        <f t="shared" si="5"/>
        <v>0.0002510277595</v>
      </c>
      <c r="N33" s="24">
        <f>IFNA(VLOOKUP(A33,'HUMAN RESOURCES processed'!$A$2:$M$2692,5,0))</f>
        <v>0.04</v>
      </c>
      <c r="O33" s="24">
        <f>IFNA(VLOOKUP(A33,'HUMAN RESOURCES processed'!$A$2:$M$2692,6,0))</f>
        <v>0.075</v>
      </c>
      <c r="P33" s="24">
        <f>IFNA(VLOOKUP(A33,'HUMAN RESOURCES processed'!$A$2:$M$2692,7,0))</f>
        <v>59</v>
      </c>
      <c r="Q33" s="24">
        <f>IFNA(VLOOKUP(A33,'HUMAN RESOURCES processed'!$A$2:$M$2692,8,0))</f>
        <v>56</v>
      </c>
      <c r="R33" s="24">
        <f t="shared" si="6"/>
        <v>57.5</v>
      </c>
      <c r="S33" s="24">
        <f>IFNA(VLOOKUP(A33,'HUMAN RESOURCES processed'!$A$2:$M$2692,9,0))</f>
        <v>0.445</v>
      </c>
      <c r="T33" s="24">
        <f>IFNA(VLOOKUP(A33,'HUMAN RESOURCES processed'!$A$2:$M$2692,10,0))</f>
        <v>0.527</v>
      </c>
      <c r="U33" s="24">
        <f>IFNA(VLOOKUP(A33,'HUMAN RESOURCES processed'!$A$2:$M$2692,11,0))</f>
        <v>0.028</v>
      </c>
      <c r="V33" s="24">
        <f>IFNA(VLOOKUP(A33,'HUMAN RESOURCES processed'!$A$2:$M$2692,12,0))</f>
        <v>8182362</v>
      </c>
      <c r="W33" s="24">
        <f>IFNA(VLOOKUP(A33,'HUMAN RESOURCES processed'!$A$2:$M$2692,13,0))</f>
        <v>0.4</v>
      </c>
      <c r="X33" s="24">
        <f>IFNA(VLOOKUP(A33,'TOURISM processed'!$A$2:$F$2692,5,0))</f>
        <v>108000000</v>
      </c>
      <c r="Y33" s="24">
        <f>IFNA(VLOOKUP(A33,'TOURISM processed'!$A$2:$F$2692,6,0))</f>
        <v>58000000</v>
      </c>
      <c r="Z33" s="24">
        <f t="shared" si="7"/>
        <v>7.088417745</v>
      </c>
      <c r="AA33" s="24">
        <f>IFNA(VLOOKUP(A33,'BUSINESS processed'!A33:J2723,5,0))</f>
        <v>0.757</v>
      </c>
      <c r="AB33" s="24">
        <f>IFNA(VLOOKUP(A33,'BUSINESS processed'!A33:J2723,6,0))</f>
        <v>31</v>
      </c>
      <c r="AC33" s="24">
        <f t="shared" si="26"/>
        <v>0</v>
      </c>
      <c r="AD33" s="24">
        <f>IFNA(VLOOKUP(A33,'BUSINESS processed'!A33:J2723,8,0))</f>
        <v>270</v>
      </c>
      <c r="AE33" s="24">
        <f>IFNA(VLOOKUP(A33,'BUSINESS processed'!A33:J2723,9,0))</f>
        <v>0.013</v>
      </c>
      <c r="AF33" s="27">
        <f>IFNA(VLOOKUP(A33,'BUSINESS processed'!A33:J2723,10,0))</f>
        <v>0.073</v>
      </c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</row>
    <row r="34">
      <c r="A34" s="18" t="str">
        <f t="shared" si="1"/>
        <v>Africa_Benin-Africa_2006</v>
      </c>
      <c r="B34" s="19" t="s">
        <v>68</v>
      </c>
      <c r="C34" s="20" t="s">
        <v>93</v>
      </c>
      <c r="D34" s="21" t="s">
        <v>85</v>
      </c>
      <c r="E34" s="22">
        <v>4.358015993E9</v>
      </c>
      <c r="F34" s="22">
        <f t="shared" si="2"/>
        <v>516.1281145</v>
      </c>
      <c r="G34" s="23">
        <v>0.047</v>
      </c>
      <c r="H34" s="23">
        <v>25.0</v>
      </c>
      <c r="I34" s="39">
        <f t="shared" si="22"/>
        <v>0</v>
      </c>
      <c r="J34" s="24">
        <f>IFNA(VLOOKUP(A34,'ENERGY processed'!$A$2:$H$2692,7,0),"")</f>
        <v>2852.5</v>
      </c>
      <c r="K34" s="24">
        <f t="shared" si="3"/>
        <v>0.0003378269949</v>
      </c>
      <c r="L34" s="24">
        <f>IFNA(VLOOKUP(A34,'ENERGY processed'!$A$2:$H$2692,8,0),"")</f>
        <v>3448.5</v>
      </c>
      <c r="M34" s="24">
        <f t="shared" si="5"/>
        <v>0.0004084124074</v>
      </c>
      <c r="N34" s="24">
        <f>IFNA(VLOOKUP(A34,'HUMAN RESOURCES processed'!$A$2:$M$2692,5,0))</f>
        <v>0.04</v>
      </c>
      <c r="O34" s="24">
        <f>IFNA(VLOOKUP(A34,'HUMAN RESOURCES processed'!$A$2:$M$2692,6,0))</f>
        <v>0.072</v>
      </c>
      <c r="P34" s="24">
        <f>IFNA(VLOOKUP(A34,'HUMAN RESOURCES processed'!$A$2:$M$2692,7,0))</f>
        <v>59</v>
      </c>
      <c r="Q34" s="24">
        <f>IFNA(VLOOKUP(A34,'HUMAN RESOURCES processed'!$A$2:$M$2692,8,0))</f>
        <v>56</v>
      </c>
      <c r="R34" s="24">
        <f t="shared" si="6"/>
        <v>57.5</v>
      </c>
      <c r="S34" s="24">
        <f>IFNA(VLOOKUP(A34,'HUMAN RESOURCES processed'!$A$2:$M$2692,9,0))</f>
        <v>0.443</v>
      </c>
      <c r="T34" s="24">
        <f>IFNA(VLOOKUP(A34,'HUMAN RESOURCES processed'!$A$2:$M$2692,10,0))</f>
        <v>0.529</v>
      </c>
      <c r="U34" s="24">
        <f>IFNA(VLOOKUP(A34,'HUMAN RESOURCES processed'!$A$2:$M$2692,11,0))</f>
        <v>0.028</v>
      </c>
      <c r="V34" s="24">
        <f>IFNA(VLOOKUP(A34,'HUMAN RESOURCES processed'!$A$2:$M$2692,12,0))</f>
        <v>8443671</v>
      </c>
      <c r="W34" s="24">
        <f>IFNA(VLOOKUP(A34,'HUMAN RESOURCES processed'!$A$2:$M$2692,13,0))</f>
        <v>0.403</v>
      </c>
      <c r="X34" s="24">
        <f>IFNA(VLOOKUP(A34,'TOURISM processed'!$A$2:$F$2692,5,0))</f>
        <v>122000000</v>
      </c>
      <c r="Y34" s="24">
        <f>IFNA(VLOOKUP(A34,'TOURISM processed'!$A$2:$F$2692,6,0))</f>
        <v>71000000</v>
      </c>
      <c r="Z34" s="24">
        <f t="shared" si="7"/>
        <v>8.408664904</v>
      </c>
      <c r="AA34" s="24">
        <f>IFNA(VLOOKUP(A34,'BUSINESS processed'!A34:J2724,5,0))</f>
        <v>0.757</v>
      </c>
      <c r="AB34" s="24">
        <f>IFNA(VLOOKUP(A34,'BUSINESS processed'!A34:J2724,6,0))</f>
        <v>31</v>
      </c>
      <c r="AC34" s="24">
        <f t="shared" si="26"/>
        <v>0</v>
      </c>
      <c r="AD34" s="24">
        <f>IFNA(VLOOKUP(A34,'BUSINESS processed'!A34:J2724,8,0))</f>
        <v>270</v>
      </c>
      <c r="AE34" s="24">
        <f>IFNA(VLOOKUP(A34,'BUSINESS processed'!A34:J2724,9,0))</f>
        <v>0.015</v>
      </c>
      <c r="AF34" s="27">
        <f>IFNA(VLOOKUP(A34,'BUSINESS processed'!A34:J2724,10,0))</f>
        <v>0.125</v>
      </c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</row>
    <row r="35">
      <c r="A35" s="18" t="str">
        <f t="shared" si="1"/>
        <v>Africa_Benin-Africa_2007</v>
      </c>
      <c r="B35" s="19" t="s">
        <v>68</v>
      </c>
      <c r="C35" s="20" t="s">
        <v>93</v>
      </c>
      <c r="D35" s="21" t="s">
        <v>86</v>
      </c>
      <c r="E35" s="22">
        <v>4.705087452E9</v>
      </c>
      <c r="F35" s="22">
        <f t="shared" si="2"/>
        <v>540.3494523</v>
      </c>
      <c r="G35" s="23">
        <v>0.048</v>
      </c>
      <c r="H35" s="23">
        <v>26.0</v>
      </c>
      <c r="I35" s="39">
        <f t="shared" si="22"/>
        <v>0</v>
      </c>
      <c r="J35" s="24">
        <f>IF(AND( C35=C34,D35&gt;D34),J34,"")</f>
        <v>2852.5</v>
      </c>
      <c r="K35" s="24">
        <f t="shared" si="3"/>
        <v>0.0003275915333</v>
      </c>
      <c r="L35" s="24">
        <f>IF(AND(C35=C34,C35&gt;C34),C34,0)</f>
        <v>0</v>
      </c>
      <c r="M35" s="24">
        <f t="shared" si="5"/>
        <v>0</v>
      </c>
      <c r="N35" s="24">
        <f>IFNA(VLOOKUP(A35,'HUMAN RESOURCES processed'!$A$2:$M$2692,5,0))</f>
        <v>0.039</v>
      </c>
      <c r="O35" s="24">
        <f>IFNA(VLOOKUP(A35,'HUMAN RESOURCES processed'!$A$2:$M$2692,6,0))</f>
        <v>0.069</v>
      </c>
      <c r="P35" s="24">
        <f>IFNA(VLOOKUP(A35,'HUMAN RESOURCES processed'!$A$2:$M$2692,7,0))</f>
        <v>59</v>
      </c>
      <c r="Q35" s="24">
        <f>IFNA(VLOOKUP(A35,'HUMAN RESOURCES processed'!$A$2:$M$2692,8,0))</f>
        <v>57</v>
      </c>
      <c r="R35" s="24">
        <f t="shared" si="6"/>
        <v>58</v>
      </c>
      <c r="S35" s="24">
        <f>IFNA(VLOOKUP(A35,'HUMAN RESOURCES processed'!$A$2:$M$2692,9,0))</f>
        <v>0.441</v>
      </c>
      <c r="T35" s="24">
        <f>IFNA(VLOOKUP(A35,'HUMAN RESOURCES processed'!$A$2:$M$2692,10,0))</f>
        <v>0.531</v>
      </c>
      <c r="U35" s="24">
        <f>IFNA(VLOOKUP(A35,'HUMAN RESOURCES processed'!$A$2:$M$2692,11,0))</f>
        <v>0.028</v>
      </c>
      <c r="V35" s="24">
        <f>IFNA(VLOOKUP(A35,'HUMAN RESOURCES processed'!$A$2:$M$2692,12,0))</f>
        <v>8707490</v>
      </c>
      <c r="W35" s="24">
        <f>IFNA(VLOOKUP(A35,'HUMAN RESOURCES processed'!$A$2:$M$2692,13,0))</f>
        <v>0.407</v>
      </c>
      <c r="X35" s="24">
        <f>IFNA(VLOOKUP(A35,'TOURISM processed'!$A$2:$F$2692,5,0))</f>
        <v>206000000</v>
      </c>
      <c r="Y35" s="24">
        <f>IFNA(VLOOKUP(A35,'TOURISM processed'!$A$2:$F$2692,6,0))</f>
        <v>107000000</v>
      </c>
      <c r="Z35" s="24">
        <f t="shared" si="7"/>
        <v>12.28827136</v>
      </c>
      <c r="AA35" s="24">
        <f>IFNA(VLOOKUP(A35,'BUSINESS processed'!A35:J2725,5,0))</f>
        <v>0.732</v>
      </c>
      <c r="AB35" s="24">
        <f>IFNA(VLOOKUP(A35,'BUSINESS processed'!A35:J2725,6,0))</f>
        <v>31</v>
      </c>
      <c r="AC35" s="24">
        <f t="shared" si="26"/>
        <v>0</v>
      </c>
      <c r="AD35" s="24">
        <f>IFNA(VLOOKUP(A35,'BUSINESS processed'!A35:J2725,8,0))</f>
        <v>270</v>
      </c>
      <c r="AE35" s="24">
        <f>IFNA(VLOOKUP(A35,'BUSINESS processed'!A35:J2725,9,0))</f>
        <v>0.018</v>
      </c>
      <c r="AF35" s="27">
        <f>IFNA(VLOOKUP(A35,'BUSINESS processed'!A35:J2725,10,0))</f>
        <v>0.236</v>
      </c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</row>
    <row r="36">
      <c r="A36" s="18" t="str">
        <f t="shared" si="1"/>
        <v>Africa_Benin-Africa_2008</v>
      </c>
      <c r="B36" s="19" t="s">
        <v>68</v>
      </c>
      <c r="C36" s="20" t="s">
        <v>93</v>
      </c>
      <c r="D36" s="21" t="s">
        <v>87</v>
      </c>
      <c r="E36" s="22">
        <v>5.506275948E9</v>
      </c>
      <c r="F36" s="22">
        <f t="shared" si="2"/>
        <v>613.6293497</v>
      </c>
      <c r="G36" s="23">
        <v>0.045</v>
      </c>
      <c r="H36" s="23">
        <v>29.0</v>
      </c>
      <c r="I36" s="39">
        <f t="shared" si="22"/>
        <v>0</v>
      </c>
      <c r="J36" s="24">
        <f>IFNA(VLOOKUP(A36,'ENERGY processed'!$A$2:$H$2692,7,0),"")</f>
        <v>2184.5</v>
      </c>
      <c r="K36" s="24">
        <f t="shared" si="3"/>
        <v>0.0002434446306</v>
      </c>
      <c r="L36" s="24">
        <f>IFNA(VLOOKUP(A36,'ENERGY processed'!$A$2:$H$2692,8,0),"")</f>
        <v>1969</v>
      </c>
      <c r="M36" s="24">
        <f t="shared" si="5"/>
        <v>0.0002194289209</v>
      </c>
      <c r="N36" s="24">
        <f>IFNA(VLOOKUP(A36,'HUMAN RESOURCES processed'!$A$2:$M$2692,5,0))</f>
        <v>0.039</v>
      </c>
      <c r="O36" s="24">
        <f>IFNA(VLOOKUP(A36,'HUMAN RESOURCES processed'!$A$2:$M$2692,6,0))</f>
        <v>0.066</v>
      </c>
      <c r="P36" s="24">
        <f>IFNA(VLOOKUP(A36,'HUMAN RESOURCES processed'!$A$2:$M$2692,7,0))</f>
        <v>60</v>
      </c>
      <c r="Q36" s="24">
        <f>IFNA(VLOOKUP(A36,'HUMAN RESOURCES processed'!$A$2:$M$2692,8,0))</f>
        <v>57</v>
      </c>
      <c r="R36" s="24">
        <f t="shared" si="6"/>
        <v>58.5</v>
      </c>
      <c r="S36" s="24">
        <f>IFNA(VLOOKUP(A36,'HUMAN RESOURCES processed'!$A$2:$M$2692,9,0))</f>
        <v>0.439</v>
      </c>
      <c r="T36" s="24">
        <f>IFNA(VLOOKUP(A36,'HUMAN RESOURCES processed'!$A$2:$M$2692,10,0))</f>
        <v>0.533</v>
      </c>
      <c r="U36" s="24">
        <f>IFNA(VLOOKUP(A36,'HUMAN RESOURCES processed'!$A$2:$M$2692,11,0))</f>
        <v>0.029</v>
      </c>
      <c r="V36" s="24">
        <f>IFNA(VLOOKUP(A36,'HUMAN RESOURCES processed'!$A$2:$M$2692,12,0))</f>
        <v>8973293</v>
      </c>
      <c r="W36" s="24">
        <f>IFNA(VLOOKUP(A36,'HUMAN RESOURCES processed'!$A$2:$M$2692,13,0))</f>
        <v>0.411</v>
      </c>
      <c r="X36" s="24">
        <f>IFNA(VLOOKUP(A36,'TOURISM processed'!$A$2:$F$2692,5,0))</f>
        <v>236000000</v>
      </c>
      <c r="Y36" s="24">
        <f>IFNA(VLOOKUP(A36,'TOURISM processed'!$A$2:$F$2692,6,0))</f>
        <v>102000000</v>
      </c>
      <c r="Z36" s="24">
        <f t="shared" si="7"/>
        <v>11.36706447</v>
      </c>
      <c r="AA36" s="24">
        <f>IFNA(VLOOKUP(A36,'BUSINESS processed'!A36:J2726,5,0))</f>
        <v>0.732</v>
      </c>
      <c r="AB36" s="24">
        <f>IFNA(VLOOKUP(A36,'BUSINESS processed'!A36:J2726,6,0))</f>
        <v>31</v>
      </c>
      <c r="AC36" s="24">
        <f t="shared" si="26"/>
        <v>0</v>
      </c>
      <c r="AD36" s="24">
        <f>IFNA(VLOOKUP(A36,'BUSINESS processed'!A36:J2726,8,0))</f>
        <v>270</v>
      </c>
      <c r="AE36" s="24">
        <f>IFNA(VLOOKUP(A36,'BUSINESS processed'!A36:J2726,9,0))</f>
        <v>0.019</v>
      </c>
      <c r="AF36" s="27">
        <f>IFNA(VLOOKUP(A36,'BUSINESS processed'!A36:J2726,10,0))</f>
        <v>0.404</v>
      </c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</row>
    <row r="37">
      <c r="A37" s="18" t="str">
        <f t="shared" si="1"/>
        <v>Africa_Benin-Africa_2009</v>
      </c>
      <c r="B37" s="19" t="s">
        <v>68</v>
      </c>
      <c r="C37" s="20" t="s">
        <v>93</v>
      </c>
      <c r="D37" s="21" t="s">
        <v>88</v>
      </c>
      <c r="E37" s="22">
        <v>6.633561835E9</v>
      </c>
      <c r="F37" s="22">
        <f t="shared" si="2"/>
        <v>717.8571161</v>
      </c>
      <c r="G37" s="23">
        <v>0.042</v>
      </c>
      <c r="H37" s="23">
        <v>31.0</v>
      </c>
      <c r="I37" s="39">
        <f t="shared" si="22"/>
        <v>0</v>
      </c>
      <c r="J37" s="24">
        <f>IFNA(VLOOKUP(A37,'ENERGY processed'!$A$2:$H$2692,7,0),"")</f>
        <v>2949</v>
      </c>
      <c r="K37" s="24">
        <f t="shared" si="3"/>
        <v>0.0003191288011</v>
      </c>
      <c r="L37" s="24">
        <f>IFNA(VLOOKUP(A37,'ENERGY processed'!$A$2:$H$2692,8,0),"")</f>
        <v>3876</v>
      </c>
      <c r="M37" s="24">
        <f t="shared" si="5"/>
        <v>0.0004194449756</v>
      </c>
      <c r="N37" s="24">
        <f>IFNA(VLOOKUP(A37,'HUMAN RESOURCES processed'!$A$2:$M$2692,5,0))</f>
        <v>0.038</v>
      </c>
      <c r="O37" s="24">
        <f>IFNA(VLOOKUP(A37,'HUMAN RESOURCES processed'!$A$2:$M$2692,6,0))</f>
        <v>0.064</v>
      </c>
      <c r="P37" s="24">
        <f>IFNA(VLOOKUP(A37,'HUMAN RESOURCES processed'!$A$2:$M$2692,7,0))</f>
        <v>60</v>
      </c>
      <c r="Q37" s="24">
        <f>IFNA(VLOOKUP(A37,'HUMAN RESOURCES processed'!$A$2:$M$2692,8,0))</f>
        <v>57</v>
      </c>
      <c r="R37" s="24">
        <f t="shared" si="6"/>
        <v>58.5</v>
      </c>
      <c r="S37" s="24">
        <f>IFNA(VLOOKUP(A37,'HUMAN RESOURCES processed'!$A$2:$M$2692,9,0))</f>
        <v>0.436</v>
      </c>
      <c r="T37" s="24">
        <f>IFNA(VLOOKUP(A37,'HUMAN RESOURCES processed'!$A$2:$M$2692,10,0))</f>
        <v>0.535</v>
      </c>
      <c r="U37" s="24">
        <f>IFNA(VLOOKUP(A37,'HUMAN RESOURCES processed'!$A$2:$M$2692,11,0))</f>
        <v>0.029</v>
      </c>
      <c r="V37" s="24">
        <f>IFNA(VLOOKUP(A37,'HUMAN RESOURCES processed'!$A$2:$M$2692,12,0))</f>
        <v>9240783</v>
      </c>
      <c r="W37" s="24">
        <f>IFNA(VLOOKUP(A37,'HUMAN RESOURCES processed'!$A$2:$M$2692,13,0))</f>
        <v>0.415</v>
      </c>
      <c r="X37" s="24">
        <f>IFNA(VLOOKUP(A37,'TOURISM processed'!$A$2:$F$2692,5,0))</f>
        <v>131000000</v>
      </c>
      <c r="Y37" s="24">
        <f>IFNA(VLOOKUP(A37,'TOURISM processed'!$A$2:$F$2692,6,0))</f>
        <v>88000000</v>
      </c>
      <c r="Z37" s="24">
        <f t="shared" si="7"/>
        <v>9.523002542</v>
      </c>
      <c r="AA37" s="24">
        <f>IFNA(VLOOKUP(A37,'BUSINESS processed'!A37:J2727,5,0))</f>
        <v>0.732</v>
      </c>
      <c r="AB37" s="24">
        <f>IFNA(VLOOKUP(A37,'BUSINESS processed'!A37:J2727,6,0))</f>
        <v>31</v>
      </c>
      <c r="AC37" s="24">
        <f t="shared" si="26"/>
        <v>0</v>
      </c>
      <c r="AD37" s="24">
        <f>IFNA(VLOOKUP(A37,'BUSINESS processed'!A37:J2727,8,0))</f>
        <v>270</v>
      </c>
      <c r="AE37" s="24">
        <f>IFNA(VLOOKUP(A37,'BUSINESS processed'!A37:J2727,9,0))</f>
        <v>0.022</v>
      </c>
      <c r="AF37" s="27">
        <f>IFNA(VLOOKUP(A37,'BUSINESS processed'!A37:J2727,10,0))</f>
        <v>0.545</v>
      </c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</row>
    <row r="38">
      <c r="A38" s="18" t="str">
        <f t="shared" si="1"/>
        <v>Africa_Benin-Africa_2010</v>
      </c>
      <c r="B38" s="19" t="s">
        <v>68</v>
      </c>
      <c r="C38" s="20" t="s">
        <v>93</v>
      </c>
      <c r="D38" s="21" t="s">
        <v>89</v>
      </c>
      <c r="E38" s="22">
        <v>6.585134688E9</v>
      </c>
      <c r="F38" s="22">
        <f t="shared" si="2"/>
        <v>692.4578932</v>
      </c>
      <c r="G38" s="23">
        <v>0.044</v>
      </c>
      <c r="H38" s="23">
        <v>32.0</v>
      </c>
      <c r="I38" s="39">
        <f t="shared" si="22"/>
        <v>0</v>
      </c>
      <c r="J38" s="24">
        <f t="shared" ref="J38:J39" si="28">IF(AND( C38=C37,D38&gt;D37),J37,"")</f>
        <v>2949</v>
      </c>
      <c r="K38" s="24">
        <f t="shared" si="3"/>
        <v>0.000310101224</v>
      </c>
      <c r="L38" s="24">
        <f t="shared" ref="L38:L39" si="29">IF(AND(C38=C37,C38&gt;C37),C37,0)</f>
        <v>0</v>
      </c>
      <c r="M38" s="24">
        <f t="shared" si="5"/>
        <v>0</v>
      </c>
      <c r="N38" s="24">
        <f>IFNA(VLOOKUP(A38,'HUMAN RESOURCES processed'!$A$2:$M$2692,5,0))</f>
        <v>0.038</v>
      </c>
      <c r="O38" s="24">
        <f>IFNA(VLOOKUP(A38,'HUMAN RESOURCES processed'!$A$2:$M$2692,6,0))</f>
        <v>0.062</v>
      </c>
      <c r="P38" s="24">
        <f>IFNA(VLOOKUP(A38,'HUMAN RESOURCES processed'!$A$2:$M$2692,7,0))</f>
        <v>60</v>
      </c>
      <c r="Q38" s="24">
        <f>IFNA(VLOOKUP(A38,'HUMAN RESOURCES processed'!$A$2:$M$2692,8,0))</f>
        <v>57</v>
      </c>
      <c r="R38" s="24">
        <f t="shared" si="6"/>
        <v>58.5</v>
      </c>
      <c r="S38" s="24">
        <f>IFNA(VLOOKUP(A38,'HUMAN RESOURCES processed'!$A$2:$M$2692,9,0))</f>
        <v>0.434</v>
      </c>
      <c r="T38" s="24">
        <f>IFNA(VLOOKUP(A38,'HUMAN RESOURCES processed'!$A$2:$M$2692,10,0))</f>
        <v>0.537</v>
      </c>
      <c r="U38" s="24">
        <f>IFNA(VLOOKUP(A38,'HUMAN RESOURCES processed'!$A$2:$M$2692,11,0))</f>
        <v>0.029</v>
      </c>
      <c r="V38" s="24">
        <f>IFNA(VLOOKUP(A38,'HUMAN RESOURCES processed'!$A$2:$M$2692,12,0))</f>
        <v>9509798</v>
      </c>
      <c r="W38" s="24">
        <f>IFNA(VLOOKUP(A38,'HUMAN RESOURCES processed'!$A$2:$M$2692,13,0))</f>
        <v>0.419</v>
      </c>
      <c r="X38" s="24">
        <f>IFNA(VLOOKUP(A38,'TOURISM processed'!$A$2:$F$2692,5,0))</f>
        <v>149000000</v>
      </c>
      <c r="Y38" s="24">
        <f>IFNA(VLOOKUP(A38,'TOURISM processed'!$A$2:$F$2692,6,0))</f>
        <v>91000000</v>
      </c>
      <c r="Z38" s="24">
        <f t="shared" si="7"/>
        <v>9.569078123</v>
      </c>
      <c r="AA38" s="24">
        <f>IFNA(VLOOKUP(A38,'BUSINESS processed'!A38:J2728,5,0))</f>
        <v>0.659</v>
      </c>
      <c r="AB38" s="24">
        <f>IFNA(VLOOKUP(A38,'BUSINESS processed'!A38:J2728,6,0))</f>
        <v>31</v>
      </c>
      <c r="AC38" s="24">
        <f t="shared" si="26"/>
        <v>0</v>
      </c>
      <c r="AD38" s="24">
        <f>IFNA(VLOOKUP(A38,'BUSINESS processed'!A38:J2728,8,0))</f>
        <v>270</v>
      </c>
      <c r="AE38" s="24">
        <f>IFNA(VLOOKUP(A38,'BUSINESS processed'!A38:J2728,9,0))</f>
        <v>0.031</v>
      </c>
      <c r="AF38" s="27">
        <f>IFNA(VLOOKUP(A38,'BUSINESS processed'!A38:J2728,10,0))</f>
        <v>0.744</v>
      </c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</row>
    <row r="39">
      <c r="A39" s="18" t="str">
        <f t="shared" si="1"/>
        <v>Africa_Benin-Africa_2011</v>
      </c>
      <c r="B39" s="19" t="s">
        <v>68</v>
      </c>
      <c r="C39" s="20" t="s">
        <v>93</v>
      </c>
      <c r="D39" s="21" t="s">
        <v>90</v>
      </c>
      <c r="E39" s="22">
        <v>6.558416322E9</v>
      </c>
      <c r="F39" s="22">
        <f t="shared" si="2"/>
        <v>670.6087727</v>
      </c>
      <c r="G39" s="23">
        <v>0.043</v>
      </c>
      <c r="H39" s="23">
        <v>30.0</v>
      </c>
      <c r="I39" s="39">
        <f t="shared" si="22"/>
        <v>0</v>
      </c>
      <c r="J39" s="24">
        <f t="shared" si="28"/>
        <v>2949</v>
      </c>
      <c r="K39" s="24">
        <f t="shared" si="3"/>
        <v>0.000301540063</v>
      </c>
      <c r="L39" s="24">
        <f t="shared" si="29"/>
        <v>0</v>
      </c>
      <c r="M39" s="24">
        <f t="shared" si="5"/>
        <v>0</v>
      </c>
      <c r="N39" s="24">
        <f>IFNA(VLOOKUP(A39,'HUMAN RESOURCES processed'!$A$2:$M$2692,5,0))</f>
        <v>0.037</v>
      </c>
      <c r="O39" s="24">
        <f>IFNA(VLOOKUP(A39,'HUMAN RESOURCES processed'!$A$2:$M$2692,6,0))</f>
        <v>0.06</v>
      </c>
      <c r="P39" s="24">
        <f>IFNA(VLOOKUP(A39,'HUMAN RESOURCES processed'!$A$2:$M$2692,7,0))</f>
        <v>60</v>
      </c>
      <c r="Q39" s="24">
        <f>IFNA(VLOOKUP(A39,'HUMAN RESOURCES processed'!$A$2:$M$2692,8,0))</f>
        <v>58</v>
      </c>
      <c r="R39" s="24">
        <f t="shared" si="6"/>
        <v>59</v>
      </c>
      <c r="S39" s="24">
        <f>IFNA(VLOOKUP(A39,'HUMAN RESOURCES processed'!$A$2:$M$2692,9,0))</f>
        <v>0.432</v>
      </c>
      <c r="T39" s="24">
        <f>IFNA(VLOOKUP(A39,'HUMAN RESOURCES processed'!$A$2:$M$2692,10,0))</f>
        <v>0.539</v>
      </c>
      <c r="U39" s="24">
        <f>IFNA(VLOOKUP(A39,'HUMAN RESOURCES processed'!$A$2:$M$2692,11,0))</f>
        <v>0.029</v>
      </c>
      <c r="V39" s="24">
        <f>IFNA(VLOOKUP(A39,'HUMAN RESOURCES processed'!$A$2:$M$2692,12,0))</f>
        <v>9779795</v>
      </c>
      <c r="W39" s="24">
        <f>IFNA(VLOOKUP(A39,'HUMAN RESOURCES processed'!$A$2:$M$2692,13,0))</f>
        <v>0.423</v>
      </c>
      <c r="X39" s="24">
        <f>IFNA(VLOOKUP(A39,'TOURISM processed'!$A$2:$F$2692,5,0))</f>
        <v>188000000</v>
      </c>
      <c r="Y39" s="24">
        <f t="shared" ref="Y39:Y40" si="30">IF(AND(C39=C38,D39&gt;D38),Y38,0)</f>
        <v>91000000</v>
      </c>
      <c r="Z39" s="24">
        <f t="shared" si="7"/>
        <v>9.304898518</v>
      </c>
      <c r="AA39" s="24">
        <f>IFNA(VLOOKUP(A39,'BUSINESS processed'!A39:J2729,5,0))</f>
        <v>0.659</v>
      </c>
      <c r="AB39" s="24">
        <f>IFNA(VLOOKUP(A39,'BUSINESS processed'!A39:J2729,6,0))</f>
        <v>29</v>
      </c>
      <c r="AC39" s="24">
        <f t="shared" si="26"/>
        <v>0</v>
      </c>
      <c r="AD39" s="24">
        <f>IFNA(VLOOKUP(A39,'BUSINESS processed'!A39:J2729,8,0))</f>
        <v>270</v>
      </c>
      <c r="AE39" s="24">
        <f>IFNA(VLOOKUP(A39,'BUSINESS processed'!A39:J2729,9,0))</f>
        <v>0.041</v>
      </c>
      <c r="AF39" s="27">
        <f>IFNA(VLOOKUP(A39,'BUSINESS processed'!A39:J2729,10,0))</f>
        <v>0.794</v>
      </c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</row>
    <row r="40">
      <c r="A40" s="18" t="str">
        <f t="shared" si="1"/>
        <v>Africa_Benin-Africa_2012</v>
      </c>
      <c r="B40" s="19" t="s">
        <v>68</v>
      </c>
      <c r="C40" s="20" t="s">
        <v>93</v>
      </c>
      <c r="D40" s="21" t="s">
        <v>91</v>
      </c>
      <c r="E40" s="22">
        <v>7.294900431E9</v>
      </c>
      <c r="F40" s="22">
        <f t="shared" si="2"/>
        <v>725.810041</v>
      </c>
      <c r="G40" s="23">
        <v>0.045</v>
      </c>
      <c r="H40" s="23">
        <v>34.0</v>
      </c>
      <c r="I40" s="39">
        <f t="shared" si="22"/>
        <v>0</v>
      </c>
      <c r="J40" s="24">
        <f>IFNA(VLOOKUP(A40,'ENERGY processed'!$A$2:$H$2692,7,0),"")</f>
        <v>2300</v>
      </c>
      <c r="K40" s="24">
        <f t="shared" si="3"/>
        <v>0.0002288397368</v>
      </c>
      <c r="L40" s="24">
        <f>IFNA(VLOOKUP(A40,'ENERGY processed'!$A$2:$H$2692,8,0),"")</f>
        <v>2125</v>
      </c>
      <c r="M40" s="24">
        <f t="shared" si="5"/>
        <v>0.0002114280177</v>
      </c>
      <c r="N40" s="24">
        <f>IFNA(VLOOKUP(A40,'HUMAN RESOURCES processed'!$A$2:$M$2692,5,0))</f>
        <v>0.037</v>
      </c>
      <c r="O40" s="24">
        <f>IFNA(VLOOKUP(A40,'HUMAN RESOURCES processed'!$A$2:$M$2692,6,0))</f>
        <v>0.058</v>
      </c>
      <c r="P40" s="24">
        <f>IFNA(VLOOKUP(A40,'HUMAN RESOURCES processed'!$A$2:$M$2692,7,0))</f>
        <v>61</v>
      </c>
      <c r="Q40" s="24">
        <f>IFNA(VLOOKUP(A40,'HUMAN RESOURCES processed'!$A$2:$M$2692,8,0))</f>
        <v>58</v>
      </c>
      <c r="R40" s="24">
        <f t="shared" si="6"/>
        <v>59.5</v>
      </c>
      <c r="S40" s="24">
        <f>IFNA(VLOOKUP(A40,'HUMAN RESOURCES processed'!$A$2:$M$2692,9,0))</f>
        <v>0.43</v>
      </c>
      <c r="T40" s="24">
        <f>IFNA(VLOOKUP(A40,'HUMAN RESOURCES processed'!$A$2:$M$2692,10,0))</f>
        <v>0.542</v>
      </c>
      <c r="U40" s="24">
        <f>IFNA(VLOOKUP(A40,'HUMAN RESOURCES processed'!$A$2:$M$2692,11,0))</f>
        <v>0.029</v>
      </c>
      <c r="V40" s="24">
        <f>IFNA(VLOOKUP(A40,'HUMAN RESOURCES processed'!$A$2:$M$2692,12,0))</f>
        <v>10050702</v>
      </c>
      <c r="W40" s="24">
        <f>IFNA(VLOOKUP(A40,'HUMAN RESOURCES processed'!$A$2:$M$2692,13,0))</f>
        <v>0.427</v>
      </c>
      <c r="X40" s="24">
        <f>IFNA(VLOOKUP(A40,'TOURISM processed'!$A$2:$F$2692,5,0))</f>
        <v>192000000</v>
      </c>
      <c r="Y40" s="24">
        <f t="shared" si="30"/>
        <v>91000000</v>
      </c>
      <c r="Z40" s="24">
        <f t="shared" si="7"/>
        <v>9.054093933</v>
      </c>
      <c r="AA40" s="24">
        <f>IFNA(VLOOKUP(A40,'BUSINESS processed'!A40:J2730,5,0))</f>
        <v>0.659</v>
      </c>
      <c r="AB40" s="24">
        <f>IFNA(VLOOKUP(A40,'BUSINESS processed'!A40:J2730,6,0))</f>
        <v>26</v>
      </c>
      <c r="AC40" s="24">
        <f>IFNA(VLOOKUP(A40,'BUSINESS processed'!A40:J2730,7,0))</f>
        <v>175</v>
      </c>
      <c r="AD40" s="24">
        <f>IFNA(VLOOKUP(A40,'BUSINESS processed'!A40:J2730,8,0))</f>
        <v>270</v>
      </c>
      <c r="AE40" s="24">
        <f>IFNA(VLOOKUP(A40,'BUSINESS processed'!A40:J2730,9,0))</f>
        <v>0.045</v>
      </c>
      <c r="AF40" s="27">
        <f>IFNA(VLOOKUP(A40,'BUSINESS processed'!A40:J2730,10,0))</f>
        <v>0.837</v>
      </c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</row>
    <row r="41">
      <c r="A41" s="18" t="str">
        <f t="shared" si="1"/>
        <v>Africa_Botswana-Africa_2000</v>
      </c>
      <c r="B41" s="19" t="s">
        <v>68</v>
      </c>
      <c r="C41" s="20" t="s">
        <v>94</v>
      </c>
      <c r="D41" s="21" t="s">
        <v>70</v>
      </c>
      <c r="E41" s="22">
        <v>1.4537490553E10</v>
      </c>
      <c r="F41" s="22">
        <f t="shared" si="2"/>
        <v>8281.700806</v>
      </c>
      <c r="G41" s="23">
        <v>0.053</v>
      </c>
      <c r="H41" s="23">
        <v>384.0</v>
      </c>
      <c r="I41" s="23">
        <v>0.11</v>
      </c>
      <c r="J41" s="24">
        <f>IF(AND( C41=C40,D41&gt;D40),J40,0)</f>
        <v>0</v>
      </c>
      <c r="K41" s="24">
        <f t="shared" si="3"/>
        <v>0</v>
      </c>
      <c r="L41" s="24">
        <f t="shared" ref="L41:L42" si="31">IF(AND(C41=C40,C41&gt;C40),C40,0)</f>
        <v>0</v>
      </c>
      <c r="M41" s="24">
        <f t="shared" si="5"/>
        <v>0</v>
      </c>
      <c r="N41" s="24">
        <f>IFNA(VLOOKUP(A41,'HUMAN RESOURCES processed'!$A$2:$M$2692,5,0))</f>
        <v>0.027</v>
      </c>
      <c r="O41" s="24">
        <f>IFNA(VLOOKUP(A41,'HUMAN RESOURCES processed'!$A$2:$M$2692,6,0))</f>
        <v>0.054</v>
      </c>
      <c r="P41" s="24">
        <f>IFNA(VLOOKUP(A41,'HUMAN RESOURCES processed'!$A$2:$M$2692,7,0))</f>
        <v>52</v>
      </c>
      <c r="Q41" s="24">
        <f>IFNA(VLOOKUP(A41,'HUMAN RESOURCES processed'!$A$2:$M$2692,8,0))</f>
        <v>49</v>
      </c>
      <c r="R41" s="24">
        <f t="shared" si="6"/>
        <v>50.5</v>
      </c>
      <c r="S41" s="24">
        <f>IFNA(VLOOKUP(A41,'HUMAN RESOURCES processed'!$A$2:$M$2692,9,0))</f>
        <v>0.383</v>
      </c>
      <c r="T41" s="24">
        <f>IFNA(VLOOKUP(A41,'HUMAN RESOURCES processed'!$A$2:$M$2692,10,0))</f>
        <v>0.587</v>
      </c>
      <c r="U41" s="24">
        <f>IFNA(VLOOKUP(A41,'HUMAN RESOURCES processed'!$A$2:$M$2692,11,0))</f>
        <v>0.029</v>
      </c>
      <c r="V41" s="24">
        <f>IFNA(VLOOKUP(A41,'HUMAN RESOURCES processed'!$A$2:$M$2692,12,0))</f>
        <v>1755375</v>
      </c>
      <c r="W41" s="24">
        <f>IFNA(VLOOKUP(A41,'HUMAN RESOURCES processed'!$A$2:$M$2692,13,0))</f>
        <v>0.532</v>
      </c>
      <c r="X41" s="24">
        <f>IFNA(VLOOKUP(A41,'TOURISM processed'!$A$2:$F$2692,5,0))</f>
        <v>227000000</v>
      </c>
      <c r="Y41" s="24">
        <f>IFNA(VLOOKUP(A41,'TOURISM processed'!$A$2:$F$2692,6,0))</f>
        <v>209000000</v>
      </c>
      <c r="Z41" s="24">
        <f t="shared" si="7"/>
        <v>119.0628783</v>
      </c>
      <c r="AA41" s="24">
        <f t="shared" ref="AA41:AA45" si="32">IF(AND(C41=C40,D41&gt;D40),AA40,0)</f>
        <v>0</v>
      </c>
      <c r="AB41" s="24">
        <f t="shared" ref="AB41:AB43" si="33">IF(AND(C41=C40,D41&gt;D40),AB40,0)</f>
        <v>0</v>
      </c>
      <c r="AC41" s="24">
        <f t="shared" ref="AC41:AC52" si="34">IF(AND(C41=C40,D41&gt;D40),AC40,0)</f>
        <v>0</v>
      </c>
      <c r="AD41" s="24">
        <f t="shared" ref="AD41:AD45" si="35">IF(AND(C41=C40,D41&gt;D40),AD40,0)</f>
        <v>0</v>
      </c>
      <c r="AE41" s="24">
        <f>IFNA(VLOOKUP(A41,'BUSINESS processed'!A41:J2731,9,0))</f>
        <v>0.029</v>
      </c>
      <c r="AF41" s="27">
        <f>IFNA(VLOOKUP(A41,'BUSINESS processed'!A41:J2731,10,0))</f>
        <v>0.127</v>
      </c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</row>
    <row r="42">
      <c r="A42" s="18" t="str">
        <f t="shared" si="1"/>
        <v>Africa_Botswana-Africa_2001</v>
      </c>
      <c r="B42" s="19" t="s">
        <v>68</v>
      </c>
      <c r="C42" s="20" t="s">
        <v>94</v>
      </c>
      <c r="D42" s="21" t="s">
        <v>71</v>
      </c>
      <c r="E42" s="22">
        <v>5.788311645E9</v>
      </c>
      <c r="F42" s="22">
        <f t="shared" si="2"/>
        <v>3245.753717</v>
      </c>
      <c r="G42" s="23">
        <v>0.047</v>
      </c>
      <c r="H42" s="23">
        <v>152.0</v>
      </c>
      <c r="I42" s="23">
        <v>0.155</v>
      </c>
      <c r="J42" s="24">
        <f>IFNA(VLOOKUP(A42,'ENERGY processed'!$A$2:$H$2692,7,0),"")</f>
        <v>2215</v>
      </c>
      <c r="K42" s="24">
        <f t="shared" si="3"/>
        <v>0.001242045163</v>
      </c>
      <c r="L42" s="24">
        <f t="shared" si="31"/>
        <v>0</v>
      </c>
      <c r="M42" s="24">
        <f t="shared" si="5"/>
        <v>0</v>
      </c>
      <c r="N42" s="24">
        <f>IFNA(VLOOKUP(A42,'HUMAN RESOURCES processed'!$A$2:$M$2692,5,0))</f>
        <v>0.027</v>
      </c>
      <c r="O42" s="24">
        <f>IFNA(VLOOKUP(A42,'HUMAN RESOURCES processed'!$A$2:$M$2692,6,0))</f>
        <v>0.054</v>
      </c>
      <c r="P42" s="24">
        <f>IFNA(VLOOKUP(A42,'HUMAN RESOURCES processed'!$A$2:$M$2692,7,0))</f>
        <v>51</v>
      </c>
      <c r="Q42" s="24">
        <f>IFNA(VLOOKUP(A42,'HUMAN RESOURCES processed'!$A$2:$M$2692,8,0))</f>
        <v>48</v>
      </c>
      <c r="R42" s="24">
        <f t="shared" si="6"/>
        <v>49.5</v>
      </c>
      <c r="S42" s="24">
        <f>IFNA(VLOOKUP(A42,'HUMAN RESOURCES processed'!$A$2:$M$2692,9,0))</f>
        <v>0.377</v>
      </c>
      <c r="T42" s="24">
        <f>IFNA(VLOOKUP(A42,'HUMAN RESOURCES processed'!$A$2:$M$2692,10,0))</f>
        <v>0.593</v>
      </c>
      <c r="U42" s="24">
        <f>IFNA(VLOOKUP(A42,'HUMAN RESOURCES processed'!$A$2:$M$2692,11,0))</f>
        <v>0.03</v>
      </c>
      <c r="V42" s="24">
        <f>IFNA(VLOOKUP(A42,'HUMAN RESOURCES processed'!$A$2:$M$2692,12,0))</f>
        <v>1783349</v>
      </c>
      <c r="W42" s="24">
        <f>IFNA(VLOOKUP(A42,'HUMAN RESOURCES processed'!$A$2:$M$2692,13,0))</f>
        <v>0.541</v>
      </c>
      <c r="X42" s="24">
        <f>IFNA(VLOOKUP(A42,'TOURISM processed'!$A$2:$F$2692,5,0))</f>
        <v>235000000</v>
      </c>
      <c r="Y42" s="24">
        <f>IFNA(VLOOKUP(A42,'TOURISM processed'!$A$2:$F$2692,6,0))</f>
        <v>215000000</v>
      </c>
      <c r="Z42" s="24">
        <f t="shared" si="7"/>
        <v>120.5596885</v>
      </c>
      <c r="AA42" s="24">
        <f t="shared" si="32"/>
        <v>0</v>
      </c>
      <c r="AB42" s="24">
        <f t="shared" si="33"/>
        <v>0</v>
      </c>
      <c r="AC42" s="24">
        <f t="shared" si="34"/>
        <v>0</v>
      </c>
      <c r="AD42" s="24">
        <f t="shared" si="35"/>
        <v>0</v>
      </c>
      <c r="AE42" s="24">
        <f>IFNA(VLOOKUP(A42,'BUSINESS processed'!A42:J2732,9,0))</f>
        <v>0.034</v>
      </c>
      <c r="AF42" s="27">
        <f>IFNA(VLOOKUP(A42,'BUSINESS processed'!A42:J2732,10,0))</f>
        <v>0.186</v>
      </c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</row>
    <row r="43">
      <c r="A43" s="18" t="str">
        <f t="shared" si="1"/>
        <v>Africa_Botswana-Africa_2002</v>
      </c>
      <c r="B43" s="19" t="s">
        <v>68</v>
      </c>
      <c r="C43" s="20" t="s">
        <v>94</v>
      </c>
      <c r="D43" s="21" t="s">
        <v>72</v>
      </c>
      <c r="E43" s="22">
        <v>5.489646903E9</v>
      </c>
      <c r="F43" s="22">
        <f t="shared" si="2"/>
        <v>3034.670943</v>
      </c>
      <c r="G43" s="23">
        <v>0.052</v>
      </c>
      <c r="H43" s="23">
        <v>175.0</v>
      </c>
      <c r="I43" s="23">
        <v>0.158</v>
      </c>
      <c r="J43" s="24">
        <f>IFNA(VLOOKUP(A43,'ENERGY processed'!$A$2:$H$2692,7,0),"")</f>
        <v>2263</v>
      </c>
      <c r="K43" s="24">
        <f t="shared" si="3"/>
        <v>0.001250983982</v>
      </c>
      <c r="L43" s="24">
        <f>IFNA(VLOOKUP(A43,'ENERGY processed'!$A$2:$H$2692,8,0),"")</f>
        <v>5233</v>
      </c>
      <c r="M43" s="24">
        <f t="shared" si="5"/>
        <v>0.002892796809</v>
      </c>
      <c r="N43" s="24">
        <f>IFNA(VLOOKUP(A43,'HUMAN RESOURCES processed'!$A$2:$M$2692,5,0))</f>
        <v>0.026</v>
      </c>
      <c r="O43" s="24">
        <f>IFNA(VLOOKUP(A43,'HUMAN RESOURCES processed'!$A$2:$M$2692,6,0))</f>
        <v>0.054</v>
      </c>
      <c r="P43" s="24">
        <f>IFNA(VLOOKUP(A43,'HUMAN RESOURCES processed'!$A$2:$M$2692,7,0))</f>
        <v>49</v>
      </c>
      <c r="Q43" s="24">
        <f>IFNA(VLOOKUP(A43,'HUMAN RESOURCES processed'!$A$2:$M$2692,8,0))</f>
        <v>48</v>
      </c>
      <c r="R43" s="24">
        <f t="shared" si="6"/>
        <v>48.5</v>
      </c>
      <c r="S43" s="24">
        <f>IFNA(VLOOKUP(A43,'HUMAN RESOURCES processed'!$A$2:$M$2692,9,0))</f>
        <v>0.372</v>
      </c>
      <c r="T43" s="24">
        <f>IFNA(VLOOKUP(A43,'HUMAN RESOURCES processed'!$A$2:$M$2692,10,0))</f>
        <v>0.598</v>
      </c>
      <c r="U43" s="24">
        <f>IFNA(VLOOKUP(A43,'HUMAN RESOURCES processed'!$A$2:$M$2692,11,0))</f>
        <v>0.03</v>
      </c>
      <c r="V43" s="24">
        <f>IFNA(VLOOKUP(A43,'HUMAN RESOURCES processed'!$A$2:$M$2692,12,0))</f>
        <v>1808976</v>
      </c>
      <c r="W43" s="24">
        <f>IFNA(VLOOKUP(A43,'HUMAN RESOURCES processed'!$A$2:$M$2692,13,0))</f>
        <v>0.544</v>
      </c>
      <c r="X43" s="24">
        <f>IFNA(VLOOKUP(A43,'TOURISM processed'!$A$2:$F$2692,5,0))</f>
        <v>324000000</v>
      </c>
      <c r="Y43" s="24">
        <f>IFNA(VLOOKUP(A43,'TOURISM processed'!$A$2:$F$2692,6,0))</f>
        <v>197000000</v>
      </c>
      <c r="Z43" s="24">
        <f t="shared" si="7"/>
        <v>108.9013895</v>
      </c>
      <c r="AA43" s="24">
        <f t="shared" si="32"/>
        <v>0</v>
      </c>
      <c r="AB43" s="24">
        <f t="shared" si="33"/>
        <v>0</v>
      </c>
      <c r="AC43" s="24">
        <f t="shared" si="34"/>
        <v>0</v>
      </c>
      <c r="AD43" s="24">
        <f t="shared" si="35"/>
        <v>0</v>
      </c>
      <c r="AE43" s="24">
        <f>IFNA(VLOOKUP(A43,'BUSINESS processed'!A43:J2733,9,0))</f>
        <v>0.034</v>
      </c>
      <c r="AF43" s="27">
        <f>IFNA(VLOOKUP(A43,'BUSINESS processed'!A43:J2733,10,0))</f>
        <v>0.184</v>
      </c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</row>
    <row r="44">
      <c r="A44" s="18" t="str">
        <f t="shared" si="1"/>
        <v>Africa_Botswana-Africa_2003</v>
      </c>
      <c r="B44" s="19" t="s">
        <v>68</v>
      </c>
      <c r="C44" s="20" t="s">
        <v>94</v>
      </c>
      <c r="D44" s="21" t="s">
        <v>74</v>
      </c>
      <c r="E44" s="22">
        <v>5.438856515E9</v>
      </c>
      <c r="F44" s="22">
        <f t="shared" si="2"/>
        <v>2967.832904</v>
      </c>
      <c r="G44" s="23">
        <v>0.057</v>
      </c>
      <c r="H44" s="23">
        <v>193.0</v>
      </c>
      <c r="I44" s="23">
        <v>0.162</v>
      </c>
      <c r="J44" s="24">
        <f>IFNA(VLOOKUP(A44,'ENERGY processed'!$A$2:$H$2692,7,0),"")</f>
        <v>2023</v>
      </c>
      <c r="K44" s="24">
        <f t="shared" si="3"/>
        <v>0.001103894899</v>
      </c>
      <c r="L44" s="24">
        <f>IFNA(VLOOKUP(A44,'ENERGY processed'!$A$2:$H$2692,8,0),"")</f>
        <v>4397</v>
      </c>
      <c r="M44" s="24">
        <f t="shared" si="5"/>
        <v>0.002399320747</v>
      </c>
      <c r="N44" s="24">
        <f>IFNA(VLOOKUP(A44,'HUMAN RESOURCES processed'!$A$2:$M$2692,5,0))</f>
        <v>0.026</v>
      </c>
      <c r="O44" s="24">
        <f>IFNA(VLOOKUP(A44,'HUMAN RESOURCES processed'!$A$2:$M$2692,6,0))</f>
        <v>0.051</v>
      </c>
      <c r="P44" s="24">
        <f>IFNA(VLOOKUP(A44,'HUMAN RESOURCES processed'!$A$2:$M$2692,7,0))</f>
        <v>48</v>
      </c>
      <c r="Q44" s="24">
        <f>IFNA(VLOOKUP(A44,'HUMAN RESOURCES processed'!$A$2:$M$2692,8,0))</f>
        <v>47</v>
      </c>
      <c r="R44" s="24">
        <f t="shared" si="6"/>
        <v>47.5</v>
      </c>
      <c r="S44" s="24">
        <f>IFNA(VLOOKUP(A44,'HUMAN RESOURCES processed'!$A$2:$M$2692,9,0))</f>
        <v>0.367</v>
      </c>
      <c r="T44" s="24">
        <f>IFNA(VLOOKUP(A44,'HUMAN RESOURCES processed'!$A$2:$M$2692,10,0))</f>
        <v>0.602</v>
      </c>
      <c r="U44" s="24">
        <f>IFNA(VLOOKUP(A44,'HUMAN RESOURCES processed'!$A$2:$M$2692,11,0))</f>
        <v>0.031</v>
      </c>
      <c r="V44" s="24">
        <f>IFNA(VLOOKUP(A44,'HUMAN RESOURCES processed'!$A$2:$M$2692,12,0))</f>
        <v>1832602</v>
      </c>
      <c r="W44" s="24">
        <f>IFNA(VLOOKUP(A44,'HUMAN RESOURCES processed'!$A$2:$M$2692,13,0))</f>
        <v>0.546</v>
      </c>
      <c r="X44" s="24">
        <f>IFNA(VLOOKUP(A44,'TOURISM processed'!$A$2:$F$2692,5,0))</f>
        <v>459000000</v>
      </c>
      <c r="Y44" s="24">
        <f>IFNA(VLOOKUP(A44,'TOURISM processed'!$A$2:$F$2692,6,0))</f>
        <v>235000000</v>
      </c>
      <c r="Z44" s="24">
        <f t="shared" si="7"/>
        <v>128.2329715</v>
      </c>
      <c r="AA44" s="24">
        <f t="shared" si="32"/>
        <v>0</v>
      </c>
      <c r="AB44" s="24">
        <f>IFNA(VLOOKUP(A44,'BUSINESS processed'!A44:J2734,6,0))</f>
        <v>107</v>
      </c>
      <c r="AC44" s="24">
        <f t="shared" si="34"/>
        <v>0</v>
      </c>
      <c r="AD44" s="24">
        <f t="shared" si="35"/>
        <v>0</v>
      </c>
      <c r="AE44" s="24">
        <f>IFNA(VLOOKUP(A44,'BUSINESS processed'!A44:J2734,9,0))</f>
        <v>0.033</v>
      </c>
      <c r="AF44" s="27">
        <f>IFNA(VLOOKUP(A44,'BUSINESS processed'!A44:J2734,10,0))</f>
        <v>0.243</v>
      </c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</row>
    <row r="45">
      <c r="A45" s="18" t="str">
        <f t="shared" si="1"/>
        <v>Africa_Botswana-Africa_2004</v>
      </c>
      <c r="B45" s="19" t="s">
        <v>68</v>
      </c>
      <c r="C45" s="20" t="s">
        <v>94</v>
      </c>
      <c r="D45" s="21" t="s">
        <v>83</v>
      </c>
      <c r="E45" s="22">
        <v>7.511538765E9</v>
      </c>
      <c r="F45" s="22">
        <f t="shared" si="2"/>
        <v>4049.91687</v>
      </c>
      <c r="G45" s="23">
        <v>0.043</v>
      </c>
      <c r="H45" s="23">
        <v>190.0</v>
      </c>
      <c r="I45" s="23">
        <v>0.164</v>
      </c>
      <c r="J45" s="24">
        <f>IFNA(VLOOKUP(A45,'ENERGY processed'!$A$2:$H$2692,7,0),"")</f>
        <v>2151</v>
      </c>
      <c r="K45" s="24">
        <f t="shared" si="3"/>
        <v>0.001159731908</v>
      </c>
      <c r="L45" s="24">
        <f>IFNA(VLOOKUP(A45,'ENERGY processed'!$A$2:$H$2692,8,0),"")</f>
        <v>4980</v>
      </c>
      <c r="M45" s="24">
        <f t="shared" si="5"/>
        <v>0.002685013902</v>
      </c>
      <c r="N45" s="24">
        <f>IFNA(VLOOKUP(A45,'HUMAN RESOURCES processed'!$A$2:$M$2692,5,0))</f>
        <v>0.026</v>
      </c>
      <c r="O45" s="24">
        <f>IFNA(VLOOKUP(A45,'HUMAN RESOURCES processed'!$A$2:$M$2692,6,0))</f>
        <v>0.046</v>
      </c>
      <c r="P45" s="24">
        <f>IFNA(VLOOKUP(A45,'HUMAN RESOURCES processed'!$A$2:$M$2692,7,0))</f>
        <v>48</v>
      </c>
      <c r="Q45" s="24">
        <f>IFNA(VLOOKUP(A45,'HUMAN RESOURCES processed'!$A$2:$M$2692,8,0))</f>
        <v>47</v>
      </c>
      <c r="R45" s="24">
        <f t="shared" si="6"/>
        <v>47.5</v>
      </c>
      <c r="S45" s="24">
        <f>IFNA(VLOOKUP(A45,'HUMAN RESOURCES processed'!$A$2:$M$2692,9,0))</f>
        <v>0.362</v>
      </c>
      <c r="T45" s="24">
        <f>IFNA(VLOOKUP(A45,'HUMAN RESOURCES processed'!$A$2:$M$2692,10,0))</f>
        <v>0.607</v>
      </c>
      <c r="U45" s="24">
        <f>IFNA(VLOOKUP(A45,'HUMAN RESOURCES processed'!$A$2:$M$2692,11,0))</f>
        <v>0.032</v>
      </c>
      <c r="V45" s="24">
        <f>IFNA(VLOOKUP(A45,'HUMAN RESOURCES processed'!$A$2:$M$2692,12,0))</f>
        <v>1854739</v>
      </c>
      <c r="W45" s="24">
        <f>IFNA(VLOOKUP(A45,'HUMAN RESOURCES processed'!$A$2:$M$2692,13,0))</f>
        <v>0.548</v>
      </c>
      <c r="X45" s="24">
        <f>IFNA(VLOOKUP(A45,'TOURISM processed'!$A$2:$F$2692,5,0))</f>
        <v>582000000</v>
      </c>
      <c r="Y45" s="24">
        <f>IFNA(VLOOKUP(A45,'TOURISM processed'!$A$2:$F$2692,6,0))</f>
        <v>280000000</v>
      </c>
      <c r="Z45" s="24">
        <f t="shared" si="7"/>
        <v>150.9646371</v>
      </c>
      <c r="AA45" s="24">
        <f t="shared" si="32"/>
        <v>0</v>
      </c>
      <c r="AB45" s="24">
        <f>IFNA(VLOOKUP(A45,'BUSINESS processed'!A45:J2735,6,0))</f>
        <v>107</v>
      </c>
      <c r="AC45" s="24">
        <f t="shared" si="34"/>
        <v>0</v>
      </c>
      <c r="AD45" s="24">
        <f t="shared" si="35"/>
        <v>0</v>
      </c>
      <c r="AE45" s="24">
        <f>IFNA(VLOOKUP(A45,'BUSINESS processed'!A45:J2735,9,0))</f>
        <v>0.033</v>
      </c>
      <c r="AF45" s="27">
        <f>IFNA(VLOOKUP(A45,'BUSINESS processed'!A45:J2735,10,0))</f>
        <v>0.282</v>
      </c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</row>
    <row r="46">
      <c r="A46" s="18" t="str">
        <f t="shared" si="1"/>
        <v>Africa_Botswana-Africa_2005</v>
      </c>
      <c r="B46" s="19" t="s">
        <v>68</v>
      </c>
      <c r="C46" s="20" t="s">
        <v>94</v>
      </c>
      <c r="D46" s="21" t="s">
        <v>84</v>
      </c>
      <c r="E46" s="22">
        <v>8.957491785E9</v>
      </c>
      <c r="F46" s="22">
        <f t="shared" si="2"/>
        <v>4775.278766</v>
      </c>
      <c r="G46" s="23">
        <v>0.049</v>
      </c>
      <c r="H46" s="23">
        <v>268.0</v>
      </c>
      <c r="I46" s="23">
        <v>0.158</v>
      </c>
      <c r="J46" s="24">
        <f>IF(AND( C46=C45,D46&gt;D45),J45,"")</f>
        <v>2151</v>
      </c>
      <c r="K46" s="24">
        <f t="shared" si="3"/>
        <v>0.00114670768</v>
      </c>
      <c r="L46" s="24">
        <f>IF(AND(C46=C45,C46&gt;C45),C45,0)</f>
        <v>0</v>
      </c>
      <c r="M46" s="24">
        <f t="shared" si="5"/>
        <v>0</v>
      </c>
      <c r="N46" s="24">
        <f>IFNA(VLOOKUP(A46,'HUMAN RESOURCES processed'!$A$2:$M$2692,5,0))</f>
        <v>0.025</v>
      </c>
      <c r="O46" s="24">
        <f>IFNA(VLOOKUP(A46,'HUMAN RESOURCES processed'!$A$2:$M$2692,6,0))</f>
        <v>0.043</v>
      </c>
      <c r="P46" s="24">
        <f>IFNA(VLOOKUP(A46,'HUMAN RESOURCES processed'!$A$2:$M$2692,7,0))</f>
        <v>47</v>
      </c>
      <c r="Q46" s="24">
        <f>IFNA(VLOOKUP(A46,'HUMAN RESOURCES processed'!$A$2:$M$2692,8,0))</f>
        <v>46</v>
      </c>
      <c r="R46" s="24">
        <f t="shared" si="6"/>
        <v>46.5</v>
      </c>
      <c r="S46" s="24">
        <f>IFNA(VLOOKUP(A46,'HUMAN RESOURCES processed'!$A$2:$M$2692,9,0))</f>
        <v>0.358</v>
      </c>
      <c r="T46" s="24">
        <f>IFNA(VLOOKUP(A46,'HUMAN RESOURCES processed'!$A$2:$M$2692,10,0))</f>
        <v>0.61</v>
      </c>
      <c r="U46" s="24">
        <f>IFNA(VLOOKUP(A46,'HUMAN RESOURCES processed'!$A$2:$M$2692,11,0))</f>
        <v>0.032</v>
      </c>
      <c r="V46" s="24">
        <f>IFNA(VLOOKUP(A46,'HUMAN RESOURCES processed'!$A$2:$M$2692,12,0))</f>
        <v>1875805</v>
      </c>
      <c r="W46" s="24">
        <f>IFNA(VLOOKUP(A46,'HUMAN RESOURCES processed'!$A$2:$M$2692,13,0))</f>
        <v>0.551</v>
      </c>
      <c r="X46" s="24">
        <f>IFNA(VLOOKUP(A46,'TOURISM processed'!$A$2:$F$2692,5,0))</f>
        <v>563000000</v>
      </c>
      <c r="Y46" s="24">
        <f>IFNA(VLOOKUP(A46,'TOURISM processed'!$A$2:$F$2692,6,0))</f>
        <v>301000000</v>
      </c>
      <c r="Z46" s="24">
        <f t="shared" si="7"/>
        <v>160.4644406</v>
      </c>
      <c r="AA46" s="24">
        <f>IFNA(VLOOKUP(A46,'BUSINESS processed'!A46:J2736,5,0))</f>
        <v>0.171</v>
      </c>
      <c r="AB46" s="24">
        <f>IFNA(VLOOKUP(A46,'BUSINESS processed'!A46:J2736,6,0))</f>
        <v>107</v>
      </c>
      <c r="AC46" s="24">
        <f t="shared" si="34"/>
        <v>0</v>
      </c>
      <c r="AD46" s="24">
        <f>IFNA(VLOOKUP(A46,'BUSINESS processed'!A46:J2736,8,0))</f>
        <v>140</v>
      </c>
      <c r="AE46" s="24">
        <f>IFNA(VLOOKUP(A46,'BUSINESS processed'!A46:J2736,9,0))</f>
        <v>0.033</v>
      </c>
      <c r="AF46" s="27">
        <f>IFNA(VLOOKUP(A46,'BUSINESS processed'!A46:J2736,10,0))</f>
        <v>0.301</v>
      </c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</row>
    <row r="47">
      <c r="A47" s="18" t="str">
        <f t="shared" si="1"/>
        <v>Africa_Botswana-Africa_2006</v>
      </c>
      <c r="B47" s="19" t="s">
        <v>68</v>
      </c>
      <c r="C47" s="20" t="s">
        <v>94</v>
      </c>
      <c r="D47" s="21" t="s">
        <v>85</v>
      </c>
      <c r="E47" s="22">
        <v>9.931223496E9</v>
      </c>
      <c r="F47" s="22">
        <f t="shared" si="2"/>
        <v>5238.141789</v>
      </c>
      <c r="G47" s="23">
        <v>0.056</v>
      </c>
      <c r="H47" s="23">
        <v>298.0</v>
      </c>
      <c r="I47" s="23">
        <v>0.157</v>
      </c>
      <c r="J47" s="24">
        <f>IFNA(VLOOKUP(A47,'ENERGY processed'!$A$2:$H$2692,7,0),"")</f>
        <v>1981</v>
      </c>
      <c r="K47" s="24">
        <f t="shared" si="3"/>
        <v>0.001044862085</v>
      </c>
      <c r="L47" s="24">
        <f>IFNA(VLOOKUP(A47,'ENERGY processed'!$A$2:$H$2692,8,0),"")</f>
        <v>4657</v>
      </c>
      <c r="M47" s="24">
        <f t="shared" si="5"/>
        <v>0.002456296178</v>
      </c>
      <c r="N47" s="24">
        <f>IFNA(VLOOKUP(A47,'HUMAN RESOURCES processed'!$A$2:$M$2692,5,0))</f>
        <v>0.025</v>
      </c>
      <c r="O47" s="24">
        <f>IFNA(VLOOKUP(A47,'HUMAN RESOURCES processed'!$A$2:$M$2692,6,0))</f>
        <v>0.043</v>
      </c>
      <c r="P47" s="24">
        <f>IFNA(VLOOKUP(A47,'HUMAN RESOURCES processed'!$A$2:$M$2692,7,0))</f>
        <v>47</v>
      </c>
      <c r="Q47" s="24">
        <f>IFNA(VLOOKUP(A47,'HUMAN RESOURCES processed'!$A$2:$M$2692,8,0))</f>
        <v>46</v>
      </c>
      <c r="R47" s="24">
        <f t="shared" si="6"/>
        <v>46.5</v>
      </c>
      <c r="S47" s="24">
        <f>IFNA(VLOOKUP(A47,'HUMAN RESOURCES processed'!$A$2:$M$2692,9,0))</f>
        <v>0.354</v>
      </c>
      <c r="T47" s="24">
        <f>IFNA(VLOOKUP(A47,'HUMAN RESOURCES processed'!$A$2:$M$2692,10,0))</f>
        <v>0.613</v>
      </c>
      <c r="U47" s="24">
        <f>IFNA(VLOOKUP(A47,'HUMAN RESOURCES processed'!$A$2:$M$2692,11,0))</f>
        <v>0.033</v>
      </c>
      <c r="V47" s="24">
        <f>IFNA(VLOOKUP(A47,'HUMAN RESOURCES processed'!$A$2:$M$2692,12,0))</f>
        <v>1895944</v>
      </c>
      <c r="W47" s="24">
        <f>IFNA(VLOOKUP(A47,'HUMAN RESOURCES processed'!$A$2:$M$2692,13,0))</f>
        <v>0.553</v>
      </c>
      <c r="X47" s="24">
        <f>IFNA(VLOOKUP(A47,'TOURISM processed'!$A$2:$F$2692,5,0))</f>
        <v>539000000</v>
      </c>
      <c r="Y47" s="24">
        <f>IFNA(VLOOKUP(A47,'TOURISM processed'!$A$2:$F$2692,6,0))</f>
        <v>285000000</v>
      </c>
      <c r="Z47" s="24">
        <f t="shared" si="7"/>
        <v>150.3208956</v>
      </c>
      <c r="AA47" s="24">
        <f>IFNA(VLOOKUP(A47,'BUSINESS processed'!A47:J2737,5,0))</f>
        <v>0.171</v>
      </c>
      <c r="AB47" s="24">
        <f>IFNA(VLOOKUP(A47,'BUSINESS processed'!A47:J2737,6,0))</f>
        <v>107</v>
      </c>
      <c r="AC47" s="24">
        <f t="shared" si="34"/>
        <v>0</v>
      </c>
      <c r="AD47" s="24">
        <f>IFNA(VLOOKUP(A47,'BUSINESS processed'!A47:J2737,8,0))</f>
        <v>140</v>
      </c>
      <c r="AE47" s="24">
        <f>IFNA(VLOOKUP(A47,'BUSINESS processed'!A47:J2737,9,0))</f>
        <v>0.043</v>
      </c>
      <c r="AF47" s="27">
        <f>IFNA(VLOOKUP(A47,'BUSINESS processed'!A47:J2737,10,0))</f>
        <v>0.434</v>
      </c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</row>
    <row r="48">
      <c r="A48" s="18" t="str">
        <f t="shared" si="1"/>
        <v>Africa_Botswana-Africa_2007</v>
      </c>
      <c r="B48" s="19" t="s">
        <v>68</v>
      </c>
      <c r="C48" s="20" t="s">
        <v>94</v>
      </c>
      <c r="D48" s="21" t="s">
        <v>86</v>
      </c>
      <c r="E48" s="22">
        <v>1.0126990488E10</v>
      </c>
      <c r="F48" s="22">
        <f t="shared" si="2"/>
        <v>5287.729338</v>
      </c>
      <c r="G48" s="23">
        <v>0.049</v>
      </c>
      <c r="H48" s="23">
        <v>263.0</v>
      </c>
      <c r="I48" s="23">
        <v>0.165</v>
      </c>
      <c r="J48" s="24">
        <f>IF(AND( C48=C47,D48&gt;D47),J47,"")</f>
        <v>1981</v>
      </c>
      <c r="K48" s="24">
        <f t="shared" si="3"/>
        <v>0.001034363746</v>
      </c>
      <c r="L48" s="24">
        <f>IF(AND(C48=C47,C48&gt;C47),C47,0)</f>
        <v>0</v>
      </c>
      <c r="M48" s="24">
        <f t="shared" si="5"/>
        <v>0</v>
      </c>
      <c r="N48" s="24">
        <f>IFNA(VLOOKUP(A48,'HUMAN RESOURCES processed'!$A$2:$M$2692,5,0))</f>
        <v>0.025</v>
      </c>
      <c r="O48" s="24">
        <f>IFNA(VLOOKUP(A48,'HUMAN RESOURCES processed'!$A$2:$M$2692,6,0))</f>
        <v>0.043</v>
      </c>
      <c r="P48" s="24">
        <f>IFNA(VLOOKUP(A48,'HUMAN RESOURCES processed'!$A$2:$M$2692,7,0))</f>
        <v>46</v>
      </c>
      <c r="Q48" s="24">
        <f>IFNA(VLOOKUP(A48,'HUMAN RESOURCES processed'!$A$2:$M$2692,8,0))</f>
        <v>46</v>
      </c>
      <c r="R48" s="24">
        <f t="shared" si="6"/>
        <v>46</v>
      </c>
      <c r="S48" s="24">
        <f>IFNA(VLOOKUP(A48,'HUMAN RESOURCES processed'!$A$2:$M$2692,9,0))</f>
        <v>0.351</v>
      </c>
      <c r="T48" s="24">
        <f>IFNA(VLOOKUP(A48,'HUMAN RESOURCES processed'!$A$2:$M$2692,10,0))</f>
        <v>0.616</v>
      </c>
      <c r="U48" s="24">
        <f>IFNA(VLOOKUP(A48,'HUMAN RESOURCES processed'!$A$2:$M$2692,11,0))</f>
        <v>0.033</v>
      </c>
      <c r="V48" s="24">
        <f>IFNA(VLOOKUP(A48,'HUMAN RESOURCES processed'!$A$2:$M$2692,12,0))</f>
        <v>1915187</v>
      </c>
      <c r="W48" s="24">
        <f>IFNA(VLOOKUP(A48,'HUMAN RESOURCES processed'!$A$2:$M$2692,13,0))</f>
        <v>0.555</v>
      </c>
      <c r="X48" s="24">
        <f>IFNA(VLOOKUP(A48,'TOURISM processed'!$A$2:$F$2692,5,0))</f>
        <v>548000000</v>
      </c>
      <c r="Y48" s="24">
        <f>IFNA(VLOOKUP(A48,'TOURISM processed'!$A$2:$F$2692,6,0))</f>
        <v>284000000</v>
      </c>
      <c r="Z48" s="24">
        <f t="shared" si="7"/>
        <v>148.2883917</v>
      </c>
      <c r="AA48" s="24">
        <f>IFNA(VLOOKUP(A48,'BUSINESS processed'!A48:J2738,5,0))</f>
        <v>0.171</v>
      </c>
      <c r="AB48" s="24">
        <f>IFNA(VLOOKUP(A48,'BUSINESS processed'!A48:J2738,6,0))</f>
        <v>107</v>
      </c>
      <c r="AC48" s="24">
        <f t="shared" si="34"/>
        <v>0</v>
      </c>
      <c r="AD48" s="24">
        <f>IFNA(VLOOKUP(A48,'BUSINESS processed'!A48:J2738,8,0))</f>
        <v>140</v>
      </c>
      <c r="AE48" s="24">
        <f>IFNA(VLOOKUP(A48,'BUSINESS processed'!A48:J2738,9,0))</f>
        <v>0.053</v>
      </c>
      <c r="AF48" s="27">
        <f>IFNA(VLOOKUP(A48,'BUSINESS processed'!A48:J2738,10,0))</f>
        <v>0.601</v>
      </c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</row>
    <row r="49">
      <c r="A49" s="18" t="str">
        <f t="shared" si="1"/>
        <v>Africa_Botswana-Africa_2008</v>
      </c>
      <c r="B49" s="19" t="s">
        <v>68</v>
      </c>
      <c r="C49" s="20" t="s">
        <v>94</v>
      </c>
      <c r="D49" s="21" t="s">
        <v>87</v>
      </c>
      <c r="E49" s="22">
        <v>1.0939028155E10</v>
      </c>
      <c r="F49" s="22">
        <f t="shared" si="2"/>
        <v>5656.989539</v>
      </c>
      <c r="G49" s="23">
        <v>0.047</v>
      </c>
      <c r="H49" s="23">
        <v>269.0</v>
      </c>
      <c r="I49" s="23">
        <v>0.162</v>
      </c>
      <c r="J49" s="24">
        <f>IFNA(VLOOKUP(A49,'ENERGY processed'!$A$2:$H$2692,7,0),"")</f>
        <v>1836</v>
      </c>
      <c r="K49" s="24">
        <f t="shared" si="3"/>
        <v>0.0009494657704</v>
      </c>
      <c r="L49" s="24">
        <f>IFNA(VLOOKUP(A49,'ENERGY processed'!$A$2:$H$2692,8,0),"")</f>
        <v>4276</v>
      </c>
      <c r="M49" s="24">
        <f t="shared" si="5"/>
        <v>0.002211283025</v>
      </c>
      <c r="N49" s="24">
        <f>IFNA(VLOOKUP(A49,'HUMAN RESOURCES processed'!$A$2:$M$2692,5,0))</f>
        <v>0.025</v>
      </c>
      <c r="O49" s="24">
        <f>IFNA(VLOOKUP(A49,'HUMAN RESOURCES processed'!$A$2:$M$2692,6,0))</f>
        <v>0.043</v>
      </c>
      <c r="P49" s="24">
        <f>IFNA(VLOOKUP(A49,'HUMAN RESOURCES processed'!$A$2:$M$2692,7,0))</f>
        <v>46</v>
      </c>
      <c r="Q49" s="24">
        <f>IFNA(VLOOKUP(A49,'HUMAN RESOURCES processed'!$A$2:$M$2692,8,0))</f>
        <v>46</v>
      </c>
      <c r="R49" s="24">
        <f t="shared" si="6"/>
        <v>46</v>
      </c>
      <c r="S49" s="24">
        <f>IFNA(VLOOKUP(A49,'HUMAN RESOURCES processed'!$A$2:$M$2692,9,0))</f>
        <v>0.348</v>
      </c>
      <c r="T49" s="24">
        <f>IFNA(VLOOKUP(A49,'HUMAN RESOURCES processed'!$A$2:$M$2692,10,0))</f>
        <v>0.618</v>
      </c>
      <c r="U49" s="24">
        <f>IFNA(VLOOKUP(A49,'HUMAN RESOURCES processed'!$A$2:$M$2692,11,0))</f>
        <v>0.034</v>
      </c>
      <c r="V49" s="24">
        <f>IFNA(VLOOKUP(A49,'HUMAN RESOURCES processed'!$A$2:$M$2692,12,0))</f>
        <v>1933719</v>
      </c>
      <c r="W49" s="24">
        <f>IFNA(VLOOKUP(A49,'HUMAN RESOURCES processed'!$A$2:$M$2692,13,0))</f>
        <v>0.558</v>
      </c>
      <c r="X49" s="24">
        <f>IFNA(VLOOKUP(A49,'TOURISM processed'!$A$2:$F$2692,5,0))</f>
        <v>59000000</v>
      </c>
      <c r="Y49" s="24">
        <f>IFNA(VLOOKUP(A49,'TOURISM processed'!$A$2:$F$2692,6,0))</f>
        <v>54000000</v>
      </c>
      <c r="Z49" s="24">
        <f t="shared" si="7"/>
        <v>27.92546383</v>
      </c>
      <c r="AA49" s="24">
        <f>IFNA(VLOOKUP(A49,'BUSINESS processed'!A49:J2739,5,0))</f>
        <v>0.171</v>
      </c>
      <c r="AB49" s="24">
        <f>IFNA(VLOOKUP(A49,'BUSINESS processed'!A49:J2739,6,0))</f>
        <v>77</v>
      </c>
      <c r="AC49" s="24">
        <f t="shared" si="34"/>
        <v>0</v>
      </c>
      <c r="AD49" s="24">
        <f>IFNA(VLOOKUP(A49,'BUSINESS processed'!A49:J2739,8,0))</f>
        <v>140</v>
      </c>
      <c r="AE49" s="24">
        <f>IFNA(VLOOKUP(A49,'BUSINESS processed'!A49:J2739,9,0))</f>
        <v>0.063</v>
      </c>
      <c r="AF49" s="27">
        <f>IFNA(VLOOKUP(A49,'BUSINESS processed'!A49:J2739,10,0))</f>
        <v>0.768</v>
      </c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</row>
    <row r="50">
      <c r="A50" s="18" t="str">
        <f t="shared" si="1"/>
        <v>Africa_Botswana-Africa_2009</v>
      </c>
      <c r="B50" s="19" t="s">
        <v>68</v>
      </c>
      <c r="C50" s="20" t="s">
        <v>94</v>
      </c>
      <c r="D50" s="21" t="s">
        <v>88</v>
      </c>
      <c r="E50" s="22">
        <v>1.1113042238E10</v>
      </c>
      <c r="F50" s="22">
        <f t="shared" si="2"/>
        <v>5693.98823</v>
      </c>
      <c r="G50" s="23">
        <v>0.053</v>
      </c>
      <c r="H50" s="23">
        <v>307.0</v>
      </c>
      <c r="I50" s="23">
        <v>0.165</v>
      </c>
      <c r="J50" s="24">
        <f>IFNA(VLOOKUP(A50,'ENERGY processed'!$A$2:$H$2692,7,0),"")</f>
        <v>1907</v>
      </c>
      <c r="K50" s="24">
        <f t="shared" si="3"/>
        <v>0.0009770893804</v>
      </c>
      <c r="L50" s="24">
        <f>IFNA(VLOOKUP(A50,'ENERGY processed'!$A$2:$H$2692,8,0),"")</f>
        <v>4265</v>
      </c>
      <c r="M50" s="24">
        <f t="shared" si="5"/>
        <v>0.002185257581</v>
      </c>
      <c r="N50" s="24">
        <f>IFNA(VLOOKUP(A50,'HUMAN RESOURCES processed'!$A$2:$M$2692,5,0))</f>
        <v>0.025</v>
      </c>
      <c r="O50" s="24">
        <f>IFNA(VLOOKUP(A50,'HUMAN RESOURCES processed'!$A$2:$M$2692,6,0))</f>
        <v>0.041</v>
      </c>
      <c r="P50" s="24">
        <f>IFNA(VLOOKUP(A50,'HUMAN RESOURCES processed'!$A$2:$M$2692,7,0))</f>
        <v>46</v>
      </c>
      <c r="Q50" s="24">
        <f>IFNA(VLOOKUP(A50,'HUMAN RESOURCES processed'!$A$2:$M$2692,8,0))</f>
        <v>47</v>
      </c>
      <c r="R50" s="24">
        <f t="shared" si="6"/>
        <v>46.5</v>
      </c>
      <c r="S50" s="24">
        <f>IFNA(VLOOKUP(A50,'HUMAN RESOURCES processed'!$A$2:$M$2692,9,0))</f>
        <v>0.345</v>
      </c>
      <c r="T50" s="24">
        <f>IFNA(VLOOKUP(A50,'HUMAN RESOURCES processed'!$A$2:$M$2692,10,0))</f>
        <v>0.621</v>
      </c>
      <c r="U50" s="24">
        <f>IFNA(VLOOKUP(A50,'HUMAN RESOURCES processed'!$A$2:$M$2692,11,0))</f>
        <v>0.034</v>
      </c>
      <c r="V50" s="24">
        <f>IFNA(VLOOKUP(A50,'HUMAN RESOURCES processed'!$A$2:$M$2692,12,0))</f>
        <v>1951715</v>
      </c>
      <c r="W50" s="24">
        <f>IFNA(VLOOKUP(A50,'HUMAN RESOURCES processed'!$A$2:$M$2692,13,0))</f>
        <v>0.56</v>
      </c>
      <c r="X50" s="24">
        <f>IFNA(VLOOKUP(A50,'TOURISM processed'!$A$2:$F$2692,5,0))</f>
        <v>53000000</v>
      </c>
      <c r="Y50" s="24">
        <f>IFNA(VLOOKUP(A50,'TOURISM processed'!$A$2:$F$2692,6,0))</f>
        <v>80000000</v>
      </c>
      <c r="Z50" s="24">
        <f t="shared" si="7"/>
        <v>40.98959121</v>
      </c>
      <c r="AA50" s="24">
        <f>IFNA(VLOOKUP(A50,'BUSINESS processed'!A50:J2740,5,0))</f>
        <v>0.17</v>
      </c>
      <c r="AB50" s="24">
        <f>IFNA(VLOOKUP(A50,'BUSINESS processed'!A50:J2740,6,0))</f>
        <v>60</v>
      </c>
      <c r="AC50" s="24">
        <f t="shared" si="34"/>
        <v>0</v>
      </c>
      <c r="AD50" s="24">
        <f>IFNA(VLOOKUP(A50,'BUSINESS processed'!A50:J2740,8,0))</f>
        <v>140</v>
      </c>
      <c r="AE50" s="24">
        <f>IFNA(VLOOKUP(A50,'BUSINESS processed'!A50:J2740,9,0))</f>
        <v>0.062</v>
      </c>
      <c r="AF50" s="27">
        <f>IFNA(VLOOKUP(A50,'BUSINESS processed'!A50:J2740,10,0))</f>
        <v>0.96</v>
      </c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</row>
    <row r="51">
      <c r="A51" s="18" t="str">
        <f t="shared" si="1"/>
        <v>Africa_Botswana-Africa_2010</v>
      </c>
      <c r="B51" s="19" t="s">
        <v>68</v>
      </c>
      <c r="C51" s="20" t="s">
        <v>94</v>
      </c>
      <c r="D51" s="21" t="s">
        <v>89</v>
      </c>
      <c r="E51" s="22">
        <v>1.0106837286E10</v>
      </c>
      <c r="F51" s="22">
        <f t="shared" si="2"/>
        <v>5132.091032</v>
      </c>
      <c r="G51" s="23">
        <v>0.061</v>
      </c>
      <c r="H51" s="23">
        <v>318.0</v>
      </c>
      <c r="I51" s="23">
        <v>0.138</v>
      </c>
      <c r="J51" s="24">
        <f>IFNA(VLOOKUP(A51,'ENERGY processed'!$A$2:$H$2692,7,0),"")</f>
        <v>1956</v>
      </c>
      <c r="K51" s="24">
        <f t="shared" si="3"/>
        <v>0.0009932256526</v>
      </c>
      <c r="L51" s="24">
        <f>IFNA(VLOOKUP(A51,'ENERGY processed'!$A$2:$H$2692,8,0),"")</f>
        <v>4646</v>
      </c>
      <c r="M51" s="24">
        <f t="shared" si="5"/>
        <v>0.002359164817</v>
      </c>
      <c r="N51" s="24">
        <f>IFNA(VLOOKUP(A51,'HUMAN RESOURCES processed'!$A$2:$M$2692,5,0))</f>
        <v>0.024</v>
      </c>
      <c r="O51" s="24">
        <f>IFNA(VLOOKUP(A51,'HUMAN RESOURCES processed'!$A$2:$M$2692,6,0))</f>
        <v>0.04</v>
      </c>
      <c r="P51" s="24">
        <f>IFNA(VLOOKUP(A51,'HUMAN RESOURCES processed'!$A$2:$M$2692,7,0))</f>
        <v>46</v>
      </c>
      <c r="Q51" s="24">
        <f>IFNA(VLOOKUP(A51,'HUMAN RESOURCES processed'!$A$2:$M$2692,8,0))</f>
        <v>47</v>
      </c>
      <c r="R51" s="24">
        <f t="shared" si="6"/>
        <v>46.5</v>
      </c>
      <c r="S51" s="24">
        <f>IFNA(VLOOKUP(A51,'HUMAN RESOURCES processed'!$A$2:$M$2692,9,0))</f>
        <v>0.343</v>
      </c>
      <c r="T51" s="24">
        <f>IFNA(VLOOKUP(A51,'HUMAN RESOURCES processed'!$A$2:$M$2692,10,0))</f>
        <v>0.623</v>
      </c>
      <c r="U51" s="24">
        <f>IFNA(VLOOKUP(A51,'HUMAN RESOURCES processed'!$A$2:$M$2692,11,0))</f>
        <v>0.035</v>
      </c>
      <c r="V51" s="24">
        <f>IFNA(VLOOKUP(A51,'HUMAN RESOURCES processed'!$A$2:$M$2692,12,0))</f>
        <v>1969341</v>
      </c>
      <c r="W51" s="24">
        <f>IFNA(VLOOKUP(A51,'HUMAN RESOURCES processed'!$A$2:$M$2692,13,0))</f>
        <v>0.562</v>
      </c>
      <c r="X51" s="24">
        <f>IFNA(VLOOKUP(A51,'TOURISM processed'!$A$2:$F$2692,5,0))</f>
        <v>80000000</v>
      </c>
      <c r="Y51" s="24">
        <f>IFNA(VLOOKUP(A51,'TOURISM processed'!$A$2:$F$2692,6,0))</f>
        <v>89000000</v>
      </c>
      <c r="Z51" s="24">
        <f t="shared" si="7"/>
        <v>45.19278276</v>
      </c>
      <c r="AA51" s="24">
        <f>IFNA(VLOOKUP(A51,'BUSINESS processed'!A51:J2741,5,0))</f>
        <v>0.195</v>
      </c>
      <c r="AB51" s="24">
        <f>IFNA(VLOOKUP(A51,'BUSINESS processed'!A51:J2741,6,0))</f>
        <v>60</v>
      </c>
      <c r="AC51" s="24">
        <f t="shared" si="34"/>
        <v>0</v>
      </c>
      <c r="AD51" s="24">
        <f>IFNA(VLOOKUP(A51,'BUSINESS processed'!A51:J2741,8,0))</f>
        <v>152</v>
      </c>
      <c r="AE51" s="24">
        <f>IFNA(VLOOKUP(A51,'BUSINESS processed'!A51:J2741,9,0))</f>
        <v>0.06</v>
      </c>
      <c r="AF51" s="27">
        <f>IFNA(VLOOKUP(A51,'BUSINESS processed'!A51:J2741,10,0))</f>
        <v>1.2</v>
      </c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</row>
    <row r="52">
      <c r="A52" s="18" t="str">
        <f t="shared" si="1"/>
        <v>Africa_Botswana-Africa_2011</v>
      </c>
      <c r="B52" s="19" t="s">
        <v>68</v>
      </c>
      <c r="C52" s="20" t="s">
        <v>94</v>
      </c>
      <c r="D52" s="21" t="s">
        <v>90</v>
      </c>
      <c r="E52" s="22">
        <v>1.3746712706E10</v>
      </c>
      <c r="F52" s="22">
        <f t="shared" si="2"/>
        <v>6919.366682</v>
      </c>
      <c r="G52" s="23">
        <v>0.056</v>
      </c>
      <c r="H52" s="23">
        <v>394.0</v>
      </c>
      <c r="I52" s="23">
        <v>0.115</v>
      </c>
      <c r="J52" s="24">
        <f>IF(AND( C52=C51,D52&gt;D51),J51,"")</f>
        <v>1956</v>
      </c>
      <c r="K52" s="24">
        <f t="shared" si="3"/>
        <v>0.0009845467436</v>
      </c>
      <c r="L52" s="24">
        <f>IF(AND(C52=C51,C52&gt;C51),C51,0)</f>
        <v>0</v>
      </c>
      <c r="M52" s="24">
        <f t="shared" si="5"/>
        <v>0</v>
      </c>
      <c r="N52" s="24">
        <f>IFNA(VLOOKUP(A52,'HUMAN RESOURCES processed'!$A$2:$M$2692,5,0))</f>
        <v>0.024</v>
      </c>
      <c r="O52" s="24">
        <f>IFNA(VLOOKUP(A52,'HUMAN RESOURCES processed'!$A$2:$M$2692,6,0))</f>
        <v>0.039</v>
      </c>
      <c r="P52" s="24">
        <f>IFNA(VLOOKUP(A52,'HUMAN RESOURCES processed'!$A$2:$M$2692,7,0))</f>
        <v>46</v>
      </c>
      <c r="Q52" s="24">
        <f>IFNA(VLOOKUP(A52,'HUMAN RESOURCES processed'!$A$2:$M$2692,8,0))</f>
        <v>47</v>
      </c>
      <c r="R52" s="24">
        <f t="shared" si="6"/>
        <v>46.5</v>
      </c>
      <c r="S52" s="24">
        <f>IFNA(VLOOKUP(A52,'HUMAN RESOURCES processed'!$A$2:$M$2692,9,0))</f>
        <v>0.34</v>
      </c>
      <c r="T52" s="24">
        <f>IFNA(VLOOKUP(A52,'HUMAN RESOURCES processed'!$A$2:$M$2692,10,0))</f>
        <v>0.625</v>
      </c>
      <c r="U52" s="24">
        <f>IFNA(VLOOKUP(A52,'HUMAN RESOURCES processed'!$A$2:$M$2692,11,0))</f>
        <v>0.035</v>
      </c>
      <c r="V52" s="24">
        <f>IFNA(VLOOKUP(A52,'HUMAN RESOURCES processed'!$A$2:$M$2692,12,0))</f>
        <v>1986701</v>
      </c>
      <c r="W52" s="24">
        <f>IFNA(VLOOKUP(A52,'HUMAN RESOURCES processed'!$A$2:$M$2692,13,0))</f>
        <v>0.565</v>
      </c>
      <c r="X52" s="24">
        <f>IFNA(VLOOKUP(A52,'TOURISM processed'!$A$2:$F$2692,5,0))</f>
        <v>36000000</v>
      </c>
      <c r="Y52" s="24">
        <f>IFNA(VLOOKUP(A52,'TOURISM processed'!$A$2:$F$2692,6,0))</f>
        <v>82000000</v>
      </c>
      <c r="Z52" s="24">
        <f t="shared" si="7"/>
        <v>41.27445449</v>
      </c>
      <c r="AA52" s="24">
        <f>IFNA(VLOOKUP(A52,'BUSINESS processed'!A52:J2742,5,0))</f>
        <v>0.195</v>
      </c>
      <c r="AB52" s="24">
        <f>IFNA(VLOOKUP(A52,'BUSINESS processed'!A52:J2742,6,0))</f>
        <v>60</v>
      </c>
      <c r="AC52" s="24">
        <f t="shared" si="34"/>
        <v>0</v>
      </c>
      <c r="AD52" s="24">
        <f>IFNA(VLOOKUP(A52,'BUSINESS processed'!A52:J2742,8,0))</f>
        <v>152</v>
      </c>
      <c r="AE52" s="24">
        <f>IFNA(VLOOKUP(A52,'BUSINESS processed'!A52:J2742,9,0))</f>
        <v>0.08</v>
      </c>
      <c r="AF52" s="27">
        <f>IFNA(VLOOKUP(A52,'BUSINESS processed'!A52:J2742,10,0))</f>
        <v>1.46</v>
      </c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</row>
    <row r="53">
      <c r="A53" s="18" t="str">
        <f t="shared" si="1"/>
        <v>Africa_Botswana-Africa_2012</v>
      </c>
      <c r="B53" s="19" t="s">
        <v>68</v>
      </c>
      <c r="C53" s="20" t="s">
        <v>94</v>
      </c>
      <c r="D53" s="21" t="s">
        <v>91</v>
      </c>
      <c r="E53" s="22">
        <v>1.5292424757E10</v>
      </c>
      <c r="F53" s="22">
        <f t="shared" si="2"/>
        <v>7631.2932</v>
      </c>
      <c r="G53" s="23">
        <v>0.052</v>
      </c>
      <c r="H53" s="23">
        <v>404.0</v>
      </c>
      <c r="I53" s="23">
        <v>0.11</v>
      </c>
      <c r="J53" s="24">
        <f>IFNA(VLOOKUP(A53,'ENERGY processed'!$A$2:$H$2692,7,0),"")</f>
        <v>1862.5</v>
      </c>
      <c r="K53" s="24">
        <f t="shared" si="3"/>
        <v>0.0009294329586</v>
      </c>
      <c r="L53" s="24">
        <f>IFNA(VLOOKUP(A53,'ENERGY processed'!$A$2:$H$2692,8,0),"")</f>
        <v>4356</v>
      </c>
      <c r="M53" s="24">
        <f t="shared" si="5"/>
        <v>0.002173750318</v>
      </c>
      <c r="N53" s="24">
        <f>IFNA(VLOOKUP(A53,'HUMAN RESOURCES processed'!$A$2:$M$2692,5,0))</f>
        <v>0.024</v>
      </c>
      <c r="O53" s="24">
        <f>IFNA(VLOOKUP(A53,'HUMAN RESOURCES processed'!$A$2:$M$2692,6,0))</f>
        <v>0.037</v>
      </c>
      <c r="P53" s="24">
        <f>IFNA(VLOOKUP(A53,'HUMAN RESOURCES processed'!$A$2:$M$2692,7,0))</f>
        <v>46</v>
      </c>
      <c r="Q53" s="24">
        <f>IFNA(VLOOKUP(A53,'HUMAN RESOURCES processed'!$A$2:$M$2692,8,0))</f>
        <v>48</v>
      </c>
      <c r="R53" s="24">
        <f t="shared" si="6"/>
        <v>47</v>
      </c>
      <c r="S53" s="24">
        <f>IFNA(VLOOKUP(A53,'HUMAN RESOURCES processed'!$A$2:$M$2692,9,0))</f>
        <v>0.338</v>
      </c>
      <c r="T53" s="24">
        <f>IFNA(VLOOKUP(A53,'HUMAN RESOURCES processed'!$A$2:$M$2692,10,0))</f>
        <v>0.627</v>
      </c>
      <c r="U53" s="24">
        <f>IFNA(VLOOKUP(A53,'HUMAN RESOURCES processed'!$A$2:$M$2692,11,0))</f>
        <v>0.036</v>
      </c>
      <c r="V53" s="24">
        <f>IFNA(VLOOKUP(A53,'HUMAN RESOURCES processed'!$A$2:$M$2692,12,0))</f>
        <v>2003910</v>
      </c>
      <c r="W53" s="24">
        <f>IFNA(VLOOKUP(A53,'HUMAN RESOURCES processed'!$A$2:$M$2692,13,0))</f>
        <v>0.567</v>
      </c>
      <c r="X53" s="24">
        <f>IFNA(VLOOKUP(A53,'TOURISM processed'!$A$2:$F$2692,5,0))</f>
        <v>30000000</v>
      </c>
      <c r="Y53" s="24">
        <f>IFNA(VLOOKUP(A53,'TOURISM processed'!$A$2:$F$2692,6,0))</f>
        <v>100000000</v>
      </c>
      <c r="Z53" s="24">
        <f t="shared" si="7"/>
        <v>49.90244073</v>
      </c>
      <c r="AA53" s="24">
        <f>IFNA(VLOOKUP(A53,'BUSINESS processed'!A53:J2743,5,0))</f>
        <v>0.254</v>
      </c>
      <c r="AB53" s="24">
        <f>IFNA(VLOOKUP(A53,'BUSINESS processed'!A53:J2743,6,0))</f>
        <v>60</v>
      </c>
      <c r="AC53" s="24">
        <f>IFNA(VLOOKUP(A53,'BUSINESS processed'!A53:J2743,7,0))</f>
        <v>65</v>
      </c>
      <c r="AD53" s="24">
        <f>IFNA(VLOOKUP(A53,'BUSINESS processed'!A53:J2743,8,0))</f>
        <v>152</v>
      </c>
      <c r="AE53" s="24">
        <f>IFNA(VLOOKUP(A53,'BUSINESS processed'!A53:J2743,9,0))</f>
        <v>0.115</v>
      </c>
      <c r="AF53" s="27">
        <f>IFNA(VLOOKUP(A53,'BUSINESS processed'!A53:J2743,10,0))</f>
        <v>1.538</v>
      </c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</row>
    <row r="54">
      <c r="A54" s="18" t="str">
        <f t="shared" si="1"/>
        <v>Africa_Burkina Faso-Africa_2000</v>
      </c>
      <c r="B54" s="19" t="s">
        <v>68</v>
      </c>
      <c r="C54" s="20" t="s">
        <v>95</v>
      </c>
      <c r="D54" s="21" t="s">
        <v>70</v>
      </c>
      <c r="E54" s="22">
        <v>1.072630545E10</v>
      </c>
      <c r="F54" s="22">
        <f t="shared" si="2"/>
        <v>924.0486903</v>
      </c>
      <c r="G54" s="23">
        <v>0.062</v>
      </c>
      <c r="H54" s="23">
        <v>38.0</v>
      </c>
      <c r="I54" s="39">
        <f t="shared" ref="I54:I66" si="36">IF(AND(C54=C53,D54&gt;D53),I53,0)</f>
        <v>0</v>
      </c>
      <c r="J54" s="24">
        <f t="shared" ref="J54:J80" si="37">IF(AND( C54=C53,D54&gt;D53),J53,0)</f>
        <v>0</v>
      </c>
      <c r="K54" s="24">
        <f t="shared" si="3"/>
        <v>0</v>
      </c>
      <c r="L54" s="24">
        <f t="shared" ref="L54:L55" si="38">IF(AND(C54=C53,C54&gt;C53),C53,0)</f>
        <v>0</v>
      </c>
      <c r="M54" s="24">
        <f t="shared" si="5"/>
        <v>0</v>
      </c>
      <c r="N54" s="24">
        <f>IFNA(VLOOKUP(A54,'HUMAN RESOURCES processed'!$A$2:$M$2692,5,0))</f>
        <v>0.046</v>
      </c>
      <c r="O54" s="24">
        <f>IFNA(VLOOKUP(A54,'HUMAN RESOURCES processed'!$A$2:$M$2692,6,0))</f>
        <v>0.096</v>
      </c>
      <c r="P54" s="24">
        <f>IFNA(VLOOKUP(A54,'HUMAN RESOURCES processed'!$A$2:$M$2692,7,0))</f>
        <v>52</v>
      </c>
      <c r="Q54" s="24">
        <f>IFNA(VLOOKUP(A54,'HUMAN RESOURCES processed'!$A$2:$M$2692,8,0))</f>
        <v>49</v>
      </c>
      <c r="R54" s="24">
        <f t="shared" si="6"/>
        <v>50.5</v>
      </c>
      <c r="S54" s="24">
        <f>IFNA(VLOOKUP(A54,'HUMAN RESOURCES processed'!$A$2:$M$2692,9,0))</f>
        <v>0.468</v>
      </c>
      <c r="T54" s="24">
        <f>IFNA(VLOOKUP(A54,'HUMAN RESOURCES processed'!$A$2:$M$2692,10,0))</f>
        <v>0.505</v>
      </c>
      <c r="U54" s="24">
        <f>IFNA(VLOOKUP(A54,'HUMAN RESOURCES processed'!$A$2:$M$2692,11,0))</f>
        <v>0.028</v>
      </c>
      <c r="V54" s="24">
        <f>IFNA(VLOOKUP(A54,'HUMAN RESOURCES processed'!$A$2:$M$2692,12,0))</f>
        <v>11607944</v>
      </c>
      <c r="W54" s="24">
        <f>IFNA(VLOOKUP(A54,'HUMAN RESOURCES processed'!$A$2:$M$2692,13,0))</f>
        <v>0.178</v>
      </c>
      <c r="X54" s="24">
        <f>IFNA(VLOOKUP(A54,'TOURISM processed'!$A$2:$F$2692,5,0))</f>
        <v>23000000</v>
      </c>
      <c r="Y54" s="24">
        <f>IFNA(VLOOKUP(A54,'TOURISM processed'!$A$2:$F$2692,6,0))</f>
        <v>30000000</v>
      </c>
      <c r="Z54" s="24">
        <f t="shared" si="7"/>
        <v>2.584437003</v>
      </c>
      <c r="AA54" s="24">
        <f t="shared" ref="AA54:AA58" si="39">IF(AND(C54=C53,D54&gt;D53),AA53,0)</f>
        <v>0</v>
      </c>
      <c r="AB54" s="24">
        <f t="shared" ref="AB54:AB56" si="40">IF(AND(C54=C53,D54&gt;D53),AB53,0)</f>
        <v>0</v>
      </c>
      <c r="AC54" s="24">
        <f t="shared" ref="AC54:AC65" si="41">IF(AND(C54=C53,D54&gt;D53),AC53,0)</f>
        <v>0</v>
      </c>
      <c r="AD54" s="24">
        <f t="shared" ref="AD54:AD58" si="42">IF(AND(C54=C53,D54&gt;D53),AD53,0)</f>
        <v>0</v>
      </c>
      <c r="AE54" s="24">
        <f>IFNA(VLOOKUP(A54,'BUSINESS processed'!A54:J2744,9,0))</f>
        <v>0.001</v>
      </c>
      <c r="AF54" s="27">
        <f>IFNA(VLOOKUP(A54,'BUSINESS processed'!A54:J2744,10,0))</f>
        <v>0.002</v>
      </c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</row>
    <row r="55">
      <c r="A55" s="18" t="str">
        <f t="shared" si="1"/>
        <v>Africa_Burkina Faso-Africa_2001</v>
      </c>
      <c r="B55" s="19" t="s">
        <v>68</v>
      </c>
      <c r="C55" s="20" t="s">
        <v>95</v>
      </c>
      <c r="D55" s="21" t="s">
        <v>71</v>
      </c>
      <c r="E55" s="22">
        <v>2.610959139E9</v>
      </c>
      <c r="F55" s="22">
        <f t="shared" si="2"/>
        <v>218.5620002</v>
      </c>
      <c r="G55" s="23">
        <v>0.051</v>
      </c>
      <c r="H55" s="23">
        <v>12.0</v>
      </c>
      <c r="I55" s="39">
        <f t="shared" si="36"/>
        <v>0</v>
      </c>
      <c r="J55" s="24">
        <f t="shared" si="37"/>
        <v>0</v>
      </c>
      <c r="K55" s="24">
        <f t="shared" si="3"/>
        <v>0</v>
      </c>
      <c r="L55" s="24">
        <f t="shared" si="38"/>
        <v>0</v>
      </c>
      <c r="M55" s="24">
        <f t="shared" si="5"/>
        <v>0</v>
      </c>
      <c r="N55" s="24">
        <f>IFNA(VLOOKUP(A55,'HUMAN RESOURCES processed'!$A$2:$M$2692,5,0))</f>
        <v>0.046</v>
      </c>
      <c r="O55" s="24">
        <f>IFNA(VLOOKUP(A55,'HUMAN RESOURCES processed'!$A$2:$M$2692,6,0))</f>
        <v>0.095</v>
      </c>
      <c r="P55" s="24">
        <f>IFNA(VLOOKUP(A55,'HUMAN RESOURCES processed'!$A$2:$M$2692,7,0))</f>
        <v>52</v>
      </c>
      <c r="Q55" s="24">
        <f>IFNA(VLOOKUP(A55,'HUMAN RESOURCES processed'!$A$2:$M$2692,8,0))</f>
        <v>50</v>
      </c>
      <c r="R55" s="24">
        <f t="shared" si="6"/>
        <v>51</v>
      </c>
      <c r="S55" s="24">
        <f>IFNA(VLOOKUP(A55,'HUMAN RESOURCES processed'!$A$2:$M$2692,9,0))</f>
        <v>0.467</v>
      </c>
      <c r="T55" s="24">
        <f>IFNA(VLOOKUP(A55,'HUMAN RESOURCES processed'!$A$2:$M$2692,10,0))</f>
        <v>0.506</v>
      </c>
      <c r="U55" s="24">
        <f>IFNA(VLOOKUP(A55,'HUMAN RESOURCES processed'!$A$2:$M$2692,11,0))</f>
        <v>0.027</v>
      </c>
      <c r="V55" s="24">
        <f>IFNA(VLOOKUP(A55,'HUMAN RESOURCES processed'!$A$2:$M$2692,12,0))</f>
        <v>11946080</v>
      </c>
      <c r="W55" s="24">
        <f>IFNA(VLOOKUP(A55,'HUMAN RESOURCES processed'!$A$2:$M$2692,13,0))</f>
        <v>0.185</v>
      </c>
      <c r="X55" s="24">
        <f>IFNA(VLOOKUP(A55,'TOURISM processed'!$A$2:$F$2692,5,0))</f>
        <v>25000000</v>
      </c>
      <c r="Y55" s="24">
        <f>IFNA(VLOOKUP(A55,'TOURISM processed'!$A$2:$F$2692,6,0))</f>
        <v>35000000</v>
      </c>
      <c r="Z55" s="24">
        <f t="shared" si="7"/>
        <v>2.929831376</v>
      </c>
      <c r="AA55" s="24">
        <f t="shared" si="39"/>
        <v>0</v>
      </c>
      <c r="AB55" s="24">
        <f t="shared" si="40"/>
        <v>0</v>
      </c>
      <c r="AC55" s="24">
        <f t="shared" si="41"/>
        <v>0</v>
      </c>
      <c r="AD55" s="24">
        <f t="shared" si="42"/>
        <v>0</v>
      </c>
      <c r="AE55" s="24">
        <f>IFNA(VLOOKUP(A55,'BUSINESS processed'!A55:J2745,9,0))</f>
        <v>0.002</v>
      </c>
      <c r="AF55" s="27">
        <f>IFNA(VLOOKUP(A55,'BUSINESS processed'!A55:J2745,10,0))</f>
        <v>0.006</v>
      </c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</row>
    <row r="56">
      <c r="A56" s="18" t="str">
        <f t="shared" si="1"/>
        <v>Africa_Burkina Faso-Africa_2002</v>
      </c>
      <c r="B56" s="19" t="s">
        <v>68</v>
      </c>
      <c r="C56" s="20" t="s">
        <v>95</v>
      </c>
      <c r="D56" s="21" t="s">
        <v>72</v>
      </c>
      <c r="E56" s="22">
        <v>2.812845486E9</v>
      </c>
      <c r="F56" s="22">
        <f t="shared" si="2"/>
        <v>228.7535957</v>
      </c>
      <c r="G56" s="23">
        <v>0.049</v>
      </c>
      <c r="H56" s="23">
        <v>12.0</v>
      </c>
      <c r="I56" s="39">
        <f t="shared" si="36"/>
        <v>0</v>
      </c>
      <c r="J56" s="24">
        <f t="shared" si="37"/>
        <v>0</v>
      </c>
      <c r="K56" s="24">
        <f t="shared" si="3"/>
        <v>0</v>
      </c>
      <c r="L56" s="24">
        <f>IFNA(VLOOKUP(A56,'ENERGY processed'!$A$2:$H$2692,8,0),"")</f>
        <v>1683</v>
      </c>
      <c r="M56" s="24">
        <f t="shared" si="5"/>
        <v>0.0001368693387</v>
      </c>
      <c r="N56" s="24">
        <f>IFNA(VLOOKUP(A56,'HUMAN RESOURCES processed'!$A$2:$M$2692,5,0))</f>
        <v>0.046</v>
      </c>
      <c r="O56" s="24">
        <f>IFNA(VLOOKUP(A56,'HUMAN RESOURCES processed'!$A$2:$M$2692,6,0))</f>
        <v>0.094</v>
      </c>
      <c r="P56" s="24">
        <f>IFNA(VLOOKUP(A56,'HUMAN RESOURCES processed'!$A$2:$M$2692,7,0))</f>
        <v>52</v>
      </c>
      <c r="Q56" s="24">
        <f>IFNA(VLOOKUP(A56,'HUMAN RESOURCES processed'!$A$2:$M$2692,8,0))</f>
        <v>50</v>
      </c>
      <c r="R56" s="24">
        <f t="shared" si="6"/>
        <v>51</v>
      </c>
      <c r="S56" s="24">
        <f>IFNA(VLOOKUP(A56,'HUMAN RESOURCES processed'!$A$2:$M$2692,9,0))</f>
        <v>0.467</v>
      </c>
      <c r="T56" s="24">
        <f>IFNA(VLOOKUP(A56,'HUMAN RESOURCES processed'!$A$2:$M$2692,10,0))</f>
        <v>0.507</v>
      </c>
      <c r="U56" s="24">
        <f>IFNA(VLOOKUP(A56,'HUMAN RESOURCES processed'!$A$2:$M$2692,11,0))</f>
        <v>0.027</v>
      </c>
      <c r="V56" s="24">
        <f>IFNA(VLOOKUP(A56,'HUMAN RESOURCES processed'!$A$2:$M$2692,12,0))</f>
        <v>12296399</v>
      </c>
      <c r="W56" s="24">
        <f>IFNA(VLOOKUP(A56,'HUMAN RESOURCES processed'!$A$2:$M$2692,13,0))</f>
        <v>0.193</v>
      </c>
      <c r="X56" s="24">
        <f>IFNA(VLOOKUP(A56,'TOURISM processed'!$A$2:$F$2692,5,0))</f>
        <v>37000000</v>
      </c>
      <c r="Y56" s="24">
        <f>IFNA(VLOOKUP(A56,'TOURISM processed'!$A$2:$F$2692,6,0))</f>
        <v>36000000</v>
      </c>
      <c r="Z56" s="24">
        <f t="shared" si="7"/>
        <v>2.92768639</v>
      </c>
      <c r="AA56" s="24">
        <f t="shared" si="39"/>
        <v>0</v>
      </c>
      <c r="AB56" s="24">
        <f t="shared" si="40"/>
        <v>0</v>
      </c>
      <c r="AC56" s="24">
        <f t="shared" si="41"/>
        <v>0</v>
      </c>
      <c r="AD56" s="24">
        <f t="shared" si="42"/>
        <v>0</v>
      </c>
      <c r="AE56" s="24">
        <f>IFNA(VLOOKUP(A56,'BUSINESS processed'!A56:J2746,9,0))</f>
        <v>0.002</v>
      </c>
      <c r="AF56" s="27">
        <f>IFNA(VLOOKUP(A56,'BUSINESS processed'!A56:J2746,10,0))</f>
        <v>0.009</v>
      </c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</row>
    <row r="57">
      <c r="A57" s="18" t="str">
        <f t="shared" si="1"/>
        <v>Africa_Burkina Faso-Africa_2003</v>
      </c>
      <c r="B57" s="19" t="s">
        <v>68</v>
      </c>
      <c r="C57" s="20" t="s">
        <v>95</v>
      </c>
      <c r="D57" s="21" t="s">
        <v>74</v>
      </c>
      <c r="E57" s="22">
        <v>3.205592273E9</v>
      </c>
      <c r="F57" s="22">
        <f t="shared" si="2"/>
        <v>253.2246225</v>
      </c>
      <c r="G57" s="23">
        <v>0.05</v>
      </c>
      <c r="H57" s="23">
        <v>13.0</v>
      </c>
      <c r="I57" s="39">
        <f t="shared" si="36"/>
        <v>0</v>
      </c>
      <c r="J57" s="24">
        <f t="shared" si="37"/>
        <v>0</v>
      </c>
      <c r="K57" s="24">
        <f t="shared" si="3"/>
        <v>0</v>
      </c>
      <c r="L57" s="24">
        <f>IFNA(VLOOKUP(A57,'ENERGY processed'!$A$2:$H$2692,8,0),"")</f>
        <v>1665</v>
      </c>
      <c r="M57" s="24">
        <f t="shared" si="5"/>
        <v>0.0001315260833</v>
      </c>
      <c r="N57" s="24">
        <f>IFNA(VLOOKUP(A57,'HUMAN RESOURCES processed'!$A$2:$M$2692,5,0))</f>
        <v>0.045</v>
      </c>
      <c r="O57" s="24">
        <f>IFNA(VLOOKUP(A57,'HUMAN RESOURCES processed'!$A$2:$M$2692,6,0))</f>
        <v>0.091</v>
      </c>
      <c r="P57" s="24">
        <f>IFNA(VLOOKUP(A57,'HUMAN RESOURCES processed'!$A$2:$M$2692,7,0))</f>
        <v>53</v>
      </c>
      <c r="Q57" s="24">
        <f>IFNA(VLOOKUP(A57,'HUMAN RESOURCES processed'!$A$2:$M$2692,8,0))</f>
        <v>51</v>
      </c>
      <c r="R57" s="24">
        <f t="shared" si="6"/>
        <v>52</v>
      </c>
      <c r="S57" s="24">
        <f>IFNA(VLOOKUP(A57,'HUMAN RESOURCES processed'!$A$2:$M$2692,9,0))</f>
        <v>0.466</v>
      </c>
      <c r="T57" s="24">
        <f>IFNA(VLOOKUP(A57,'HUMAN RESOURCES processed'!$A$2:$M$2692,10,0))</f>
        <v>0.508</v>
      </c>
      <c r="U57" s="24">
        <f>IFNA(VLOOKUP(A57,'HUMAN RESOURCES processed'!$A$2:$M$2692,11,0))</f>
        <v>0.026</v>
      </c>
      <c r="V57" s="24">
        <f>IFNA(VLOOKUP(A57,'HUMAN RESOURCES processed'!$A$2:$M$2692,12,0))</f>
        <v>12659086</v>
      </c>
      <c r="W57" s="24">
        <f>IFNA(VLOOKUP(A57,'HUMAN RESOURCES processed'!$A$2:$M$2692,13,0))</f>
        <v>0.2</v>
      </c>
      <c r="X57" s="24">
        <f>IFNA(VLOOKUP(A57,'TOURISM processed'!$A$2:$F$2692,5,0))</f>
        <v>38000000</v>
      </c>
      <c r="Y57" s="24">
        <f>IFNA(VLOOKUP(A57,'TOURISM processed'!$A$2:$F$2692,6,0))</f>
        <v>50000000</v>
      </c>
      <c r="Z57" s="24">
        <f t="shared" si="7"/>
        <v>3.949732232</v>
      </c>
      <c r="AA57" s="24">
        <f t="shared" si="39"/>
        <v>0</v>
      </c>
      <c r="AB57" s="24">
        <f>IFNA(VLOOKUP(A57,'BUSINESS processed'!A57:J2747,6,0))</f>
        <v>40</v>
      </c>
      <c r="AC57" s="24">
        <f t="shared" si="41"/>
        <v>0</v>
      </c>
      <c r="AD57" s="24">
        <f t="shared" si="42"/>
        <v>0</v>
      </c>
      <c r="AE57" s="24">
        <f>IFNA(VLOOKUP(A57,'BUSINESS processed'!A57:J2747,9,0))</f>
        <v>0.004</v>
      </c>
      <c r="AF57" s="27">
        <f>IFNA(VLOOKUP(A57,'BUSINESS processed'!A57:J2747,10,0))</f>
        <v>0.019</v>
      </c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</row>
    <row r="58">
      <c r="A58" s="18" t="str">
        <f t="shared" si="1"/>
        <v>Africa_Burkina Faso-Africa_2004</v>
      </c>
      <c r="B58" s="19" t="s">
        <v>68</v>
      </c>
      <c r="C58" s="20" t="s">
        <v>95</v>
      </c>
      <c r="D58" s="21" t="s">
        <v>83</v>
      </c>
      <c r="E58" s="22">
        <v>4.205691122E9</v>
      </c>
      <c r="F58" s="22">
        <f t="shared" si="2"/>
        <v>322.6644065</v>
      </c>
      <c r="G58" s="23">
        <v>0.055</v>
      </c>
      <c r="H58" s="23">
        <v>19.0</v>
      </c>
      <c r="I58" s="39">
        <f t="shared" si="36"/>
        <v>0</v>
      </c>
      <c r="J58" s="24">
        <f t="shared" si="37"/>
        <v>0</v>
      </c>
      <c r="K58" s="24">
        <f t="shared" si="3"/>
        <v>0</v>
      </c>
      <c r="L58" s="24">
        <f>IFNA(VLOOKUP(A58,'ENERGY processed'!$A$2:$H$2692,8,0),"")</f>
        <v>1347.5</v>
      </c>
      <c r="M58" s="24">
        <f t="shared" si="5"/>
        <v>0.0001033814123</v>
      </c>
      <c r="N58" s="24">
        <f>IFNA(VLOOKUP(A58,'HUMAN RESOURCES processed'!$A$2:$M$2692,5,0))</f>
        <v>0.045</v>
      </c>
      <c r="O58" s="24">
        <f>IFNA(VLOOKUP(A58,'HUMAN RESOURCES processed'!$A$2:$M$2692,6,0))</f>
        <v>0.089</v>
      </c>
      <c r="P58" s="24">
        <f>IFNA(VLOOKUP(A58,'HUMAN RESOURCES processed'!$A$2:$M$2692,7,0))</f>
        <v>53</v>
      </c>
      <c r="Q58" s="24">
        <f>IFNA(VLOOKUP(A58,'HUMAN RESOURCES processed'!$A$2:$M$2692,8,0))</f>
        <v>51</v>
      </c>
      <c r="R58" s="24">
        <f t="shared" si="6"/>
        <v>52</v>
      </c>
      <c r="S58" s="24">
        <f>IFNA(VLOOKUP(A58,'HUMAN RESOURCES processed'!$A$2:$M$2692,9,0))</f>
        <v>0.466</v>
      </c>
      <c r="T58" s="24">
        <f>IFNA(VLOOKUP(A58,'HUMAN RESOURCES processed'!$A$2:$M$2692,10,0))</f>
        <v>0.508</v>
      </c>
      <c r="U58" s="24">
        <f>IFNA(VLOOKUP(A58,'HUMAN RESOURCES processed'!$A$2:$M$2692,11,0))</f>
        <v>0.026</v>
      </c>
      <c r="V58" s="24">
        <f>IFNA(VLOOKUP(A58,'HUMAN RESOURCES processed'!$A$2:$M$2692,12,0))</f>
        <v>13034258</v>
      </c>
      <c r="W58" s="24">
        <f>IFNA(VLOOKUP(A58,'HUMAN RESOURCES processed'!$A$2:$M$2692,13,0))</f>
        <v>0.208</v>
      </c>
      <c r="X58" s="24">
        <f>IFNA(VLOOKUP(A58,'TOURISM processed'!$A$2:$F$2692,5,0))</f>
        <v>52000000</v>
      </c>
      <c r="Y58" s="24">
        <f>IFNA(VLOOKUP(A58,'TOURISM processed'!$A$2:$F$2692,6,0))</f>
        <v>67000000</v>
      </c>
      <c r="Z58" s="24">
        <f t="shared" si="7"/>
        <v>5.140300276</v>
      </c>
      <c r="AA58" s="24">
        <f t="shared" si="39"/>
        <v>0</v>
      </c>
      <c r="AB58" s="24">
        <f>IFNA(VLOOKUP(A58,'BUSINESS processed'!A58:J2748,6,0))</f>
        <v>40</v>
      </c>
      <c r="AC58" s="24">
        <f t="shared" si="41"/>
        <v>0</v>
      </c>
      <c r="AD58" s="24">
        <f t="shared" si="42"/>
        <v>0</v>
      </c>
      <c r="AE58" s="24">
        <f>IFNA(VLOOKUP(A58,'BUSINESS processed'!A58:J2748,9,0))</f>
        <v>0.004</v>
      </c>
      <c r="AF58" s="27">
        <f>IFNA(VLOOKUP(A58,'BUSINESS processed'!A58:J2748,10,0))</f>
        <v>0.03</v>
      </c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</row>
    <row r="59">
      <c r="A59" s="18" t="str">
        <f t="shared" si="1"/>
        <v>Africa_Burkina Faso-Africa_2005</v>
      </c>
      <c r="B59" s="19" t="s">
        <v>68</v>
      </c>
      <c r="C59" s="20" t="s">
        <v>95</v>
      </c>
      <c r="D59" s="21" t="s">
        <v>84</v>
      </c>
      <c r="E59" s="22">
        <v>4.838551014E9</v>
      </c>
      <c r="F59" s="22">
        <f t="shared" si="2"/>
        <v>360.4959476</v>
      </c>
      <c r="G59" s="23">
        <v>0.061</v>
      </c>
      <c r="H59" s="23">
        <v>24.0</v>
      </c>
      <c r="I59" s="39">
        <f t="shared" si="36"/>
        <v>0</v>
      </c>
      <c r="J59" s="24">
        <f t="shared" si="37"/>
        <v>0</v>
      </c>
      <c r="K59" s="24">
        <f t="shared" si="3"/>
        <v>0</v>
      </c>
      <c r="L59" s="24">
        <f>IF(AND(C59=C58,C59&gt;C58),C58,0)</f>
        <v>0</v>
      </c>
      <c r="M59" s="24">
        <f t="shared" si="5"/>
        <v>0</v>
      </c>
      <c r="N59" s="24">
        <f>IFNA(VLOOKUP(A59,'HUMAN RESOURCES processed'!$A$2:$M$2692,5,0))</f>
        <v>0.045</v>
      </c>
      <c r="O59" s="24">
        <f>IFNA(VLOOKUP(A59,'HUMAN RESOURCES processed'!$A$2:$M$2692,6,0))</f>
        <v>0.086</v>
      </c>
      <c r="P59" s="24">
        <f>IFNA(VLOOKUP(A59,'HUMAN RESOURCES processed'!$A$2:$M$2692,7,0))</f>
        <v>53</v>
      </c>
      <c r="Q59" s="24">
        <f>IFNA(VLOOKUP(A59,'HUMAN RESOURCES processed'!$A$2:$M$2692,8,0))</f>
        <v>52</v>
      </c>
      <c r="R59" s="24">
        <f t="shared" si="6"/>
        <v>52.5</v>
      </c>
      <c r="S59" s="24">
        <f>IFNA(VLOOKUP(A59,'HUMAN RESOURCES processed'!$A$2:$M$2692,9,0))</f>
        <v>0.465</v>
      </c>
      <c r="T59" s="24">
        <f>IFNA(VLOOKUP(A59,'HUMAN RESOURCES processed'!$A$2:$M$2692,10,0))</f>
        <v>0.509</v>
      </c>
      <c r="U59" s="24">
        <f>IFNA(VLOOKUP(A59,'HUMAN RESOURCES processed'!$A$2:$M$2692,11,0))</f>
        <v>0.026</v>
      </c>
      <c r="V59" s="24">
        <f>IFNA(VLOOKUP(A59,'HUMAN RESOURCES processed'!$A$2:$M$2692,12,0))</f>
        <v>13421929</v>
      </c>
      <c r="W59" s="24">
        <f>IFNA(VLOOKUP(A59,'HUMAN RESOURCES processed'!$A$2:$M$2692,13,0))</f>
        <v>0.215</v>
      </c>
      <c r="X59" s="24">
        <f>IFNA(VLOOKUP(A59,'TOURISM processed'!$A$2:$F$2692,5,0))</f>
        <v>46000000</v>
      </c>
      <c r="Y59" s="24">
        <f>IFNA(VLOOKUP(A59,'TOURISM processed'!$A$2:$F$2692,6,0))</f>
        <v>74000000</v>
      </c>
      <c r="Z59" s="24">
        <f t="shared" si="7"/>
        <v>5.513365478</v>
      </c>
      <c r="AA59" s="24">
        <f>IFNA(VLOOKUP(A59,'BUSINESS processed'!A59:J2749,5,0))</f>
        <v>0.475</v>
      </c>
      <c r="AB59" s="24">
        <f>IFNA(VLOOKUP(A59,'BUSINESS processed'!A59:J2749,6,0))</f>
        <v>40</v>
      </c>
      <c r="AC59" s="24">
        <f t="shared" si="41"/>
        <v>0</v>
      </c>
      <c r="AD59" s="24">
        <f>IFNA(VLOOKUP(A59,'BUSINESS processed'!A59:J2749,8,0))</f>
        <v>270</v>
      </c>
      <c r="AE59" s="24">
        <f>IFNA(VLOOKUP(A59,'BUSINESS processed'!A59:J2749,9,0))</f>
        <v>0.005</v>
      </c>
      <c r="AF59" s="27">
        <f>IFNA(VLOOKUP(A59,'BUSINESS processed'!A59:J2749,10,0))</f>
        <v>0.047</v>
      </c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</row>
    <row r="60">
      <c r="A60" s="18" t="str">
        <f t="shared" si="1"/>
        <v>Africa_Burkina Faso-Africa_2006</v>
      </c>
      <c r="B60" s="19" t="s">
        <v>68</v>
      </c>
      <c r="C60" s="20" t="s">
        <v>95</v>
      </c>
      <c r="D60" s="21" t="s">
        <v>85</v>
      </c>
      <c r="E60" s="22">
        <v>5.462709055E9</v>
      </c>
      <c r="F60" s="22">
        <f t="shared" si="2"/>
        <v>395.2110755</v>
      </c>
      <c r="G60" s="23">
        <v>0.069</v>
      </c>
      <c r="H60" s="23">
        <v>28.0</v>
      </c>
      <c r="I60" s="39">
        <f t="shared" si="36"/>
        <v>0</v>
      </c>
      <c r="J60" s="24">
        <f t="shared" si="37"/>
        <v>0</v>
      </c>
      <c r="K60" s="24">
        <f t="shared" si="3"/>
        <v>0</v>
      </c>
      <c r="L60" s="24">
        <f>IFNA(VLOOKUP(A60,'ENERGY processed'!$A$2:$H$2692,8,0),"")</f>
        <v>1386</v>
      </c>
      <c r="M60" s="24">
        <f t="shared" si="5"/>
        <v>0.0001002730596</v>
      </c>
      <c r="N60" s="24">
        <f>IFNA(VLOOKUP(A60,'HUMAN RESOURCES processed'!$A$2:$M$2692,5,0))</f>
        <v>0.044</v>
      </c>
      <c r="O60" s="24">
        <f>IFNA(VLOOKUP(A60,'HUMAN RESOURCES processed'!$A$2:$M$2692,6,0))</f>
        <v>0.083</v>
      </c>
      <c r="P60" s="24">
        <f>IFNA(VLOOKUP(A60,'HUMAN RESOURCES processed'!$A$2:$M$2692,7,0))</f>
        <v>54</v>
      </c>
      <c r="Q60" s="24">
        <f>IFNA(VLOOKUP(A60,'HUMAN RESOURCES processed'!$A$2:$M$2692,8,0))</f>
        <v>52</v>
      </c>
      <c r="R60" s="24">
        <f t="shared" si="6"/>
        <v>53</v>
      </c>
      <c r="S60" s="24">
        <f>IFNA(VLOOKUP(A60,'HUMAN RESOURCES processed'!$A$2:$M$2692,9,0))</f>
        <v>0.464</v>
      </c>
      <c r="T60" s="24">
        <f>IFNA(VLOOKUP(A60,'HUMAN RESOURCES processed'!$A$2:$M$2692,10,0))</f>
        <v>0.51</v>
      </c>
      <c r="U60" s="24">
        <f>IFNA(VLOOKUP(A60,'HUMAN RESOURCES processed'!$A$2:$M$2692,11,0))</f>
        <v>0.025</v>
      </c>
      <c r="V60" s="24">
        <f>IFNA(VLOOKUP(A60,'HUMAN RESOURCES processed'!$A$2:$M$2692,12,0))</f>
        <v>13822257</v>
      </c>
      <c r="W60" s="24">
        <f>IFNA(VLOOKUP(A60,'HUMAN RESOURCES processed'!$A$2:$M$2692,13,0))</f>
        <v>0.223</v>
      </c>
      <c r="X60" s="24">
        <f>IFNA(VLOOKUP(A60,'TOURISM processed'!$A$2:$F$2692,5,0))</f>
        <v>55000000</v>
      </c>
      <c r="Y60" s="24">
        <f>IFNA(VLOOKUP(A60,'TOURISM processed'!$A$2:$F$2692,6,0))</f>
        <v>84000000</v>
      </c>
      <c r="Z60" s="24">
        <f t="shared" si="7"/>
        <v>6.077155127</v>
      </c>
      <c r="AA60" s="24">
        <f>IFNA(VLOOKUP(A60,'BUSINESS processed'!A60:J2750,5,0))</f>
        <v>0.476</v>
      </c>
      <c r="AB60" s="24">
        <f>IFNA(VLOOKUP(A60,'BUSINESS processed'!A60:J2750,6,0))</f>
        <v>34</v>
      </c>
      <c r="AC60" s="24">
        <f t="shared" si="41"/>
        <v>0</v>
      </c>
      <c r="AD60" s="24">
        <f>IFNA(VLOOKUP(A60,'BUSINESS processed'!A60:J2750,8,0))</f>
        <v>270</v>
      </c>
      <c r="AE60" s="24">
        <f>IFNA(VLOOKUP(A60,'BUSINESS processed'!A60:J2750,9,0))</f>
        <v>0.006</v>
      </c>
      <c r="AF60" s="27">
        <f>IFNA(VLOOKUP(A60,'BUSINESS processed'!A60:J2750,10,0))</f>
        <v>0.074</v>
      </c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</row>
    <row r="61">
      <c r="A61" s="18" t="str">
        <f t="shared" si="1"/>
        <v>Africa_Burkina Faso-Africa_2007</v>
      </c>
      <c r="B61" s="19" t="s">
        <v>68</v>
      </c>
      <c r="C61" s="20" t="s">
        <v>95</v>
      </c>
      <c r="D61" s="21" t="s">
        <v>86</v>
      </c>
      <c r="E61" s="22">
        <v>5.844669738E9</v>
      </c>
      <c r="F61" s="22">
        <f t="shared" si="2"/>
        <v>410.5822932</v>
      </c>
      <c r="G61" s="23">
        <v>0.074</v>
      </c>
      <c r="H61" s="23">
        <v>28.0</v>
      </c>
      <c r="I61" s="39">
        <f t="shared" si="36"/>
        <v>0</v>
      </c>
      <c r="J61" s="24">
        <f t="shared" si="37"/>
        <v>0</v>
      </c>
      <c r="K61" s="24">
        <f t="shared" si="3"/>
        <v>0</v>
      </c>
      <c r="L61" s="24">
        <f>IF(AND(C61=C60,C61&gt;C60),C60,0)</f>
        <v>0</v>
      </c>
      <c r="M61" s="24">
        <f t="shared" si="5"/>
        <v>0</v>
      </c>
      <c r="N61" s="24">
        <f>IFNA(VLOOKUP(A61,'HUMAN RESOURCES processed'!$A$2:$M$2692,5,0))</f>
        <v>0.044</v>
      </c>
      <c r="O61" s="24">
        <f>IFNA(VLOOKUP(A61,'HUMAN RESOURCES processed'!$A$2:$M$2692,6,0))</f>
        <v>0.079</v>
      </c>
      <c r="P61" s="24">
        <f>IFNA(VLOOKUP(A61,'HUMAN RESOURCES processed'!$A$2:$M$2692,7,0))</f>
        <v>54</v>
      </c>
      <c r="Q61" s="24">
        <f>IFNA(VLOOKUP(A61,'HUMAN RESOURCES processed'!$A$2:$M$2692,8,0))</f>
        <v>53</v>
      </c>
      <c r="R61" s="24">
        <f t="shared" si="6"/>
        <v>53.5</v>
      </c>
      <c r="S61" s="24">
        <f>IFNA(VLOOKUP(A61,'HUMAN RESOURCES processed'!$A$2:$M$2692,9,0))</f>
        <v>0.463</v>
      </c>
      <c r="T61" s="24">
        <f>IFNA(VLOOKUP(A61,'HUMAN RESOURCES processed'!$A$2:$M$2692,10,0))</f>
        <v>0.511</v>
      </c>
      <c r="U61" s="24">
        <f>IFNA(VLOOKUP(A61,'HUMAN RESOURCES processed'!$A$2:$M$2692,11,0))</f>
        <v>0.025</v>
      </c>
      <c r="V61" s="24">
        <f>IFNA(VLOOKUP(A61,'HUMAN RESOURCES processed'!$A$2:$M$2692,12,0))</f>
        <v>14235075</v>
      </c>
      <c r="W61" s="24">
        <f>IFNA(VLOOKUP(A61,'HUMAN RESOURCES processed'!$A$2:$M$2692,13,0))</f>
        <v>0.232</v>
      </c>
      <c r="X61" s="24">
        <f>IFNA(VLOOKUP(A61,'TOURISM processed'!$A$2:$F$2692,5,0))</f>
        <v>61000000</v>
      </c>
      <c r="Y61" s="24">
        <f>IFNA(VLOOKUP(A61,'TOURISM processed'!$A$2:$F$2692,6,0))</f>
        <v>93000000</v>
      </c>
      <c r="Z61" s="24">
        <f t="shared" si="7"/>
        <v>6.533158413</v>
      </c>
      <c r="AA61" s="24">
        <f>IFNA(VLOOKUP(A61,'BUSINESS processed'!A61:J2751,5,0))</f>
        <v>0.476</v>
      </c>
      <c r="AB61" s="24">
        <f>IFNA(VLOOKUP(A61,'BUSINESS processed'!A61:J2751,6,0))</f>
        <v>18</v>
      </c>
      <c r="AC61" s="24">
        <f t="shared" si="41"/>
        <v>0</v>
      </c>
      <c r="AD61" s="24">
        <f>IFNA(VLOOKUP(A61,'BUSINESS processed'!A61:J2751,8,0))</f>
        <v>270</v>
      </c>
      <c r="AE61" s="24">
        <f>IFNA(VLOOKUP(A61,'BUSINESS processed'!A61:J2751,9,0))</f>
        <v>0.008</v>
      </c>
      <c r="AF61" s="27">
        <f>IFNA(VLOOKUP(A61,'BUSINESS processed'!A61:J2751,10,0))</f>
        <v>0.131</v>
      </c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</row>
    <row r="62">
      <c r="A62" s="18" t="str">
        <f t="shared" si="1"/>
        <v>Africa_Burkina Faso-Africa_2008</v>
      </c>
      <c r="B62" s="19" t="s">
        <v>68</v>
      </c>
      <c r="C62" s="20" t="s">
        <v>95</v>
      </c>
      <c r="D62" s="21" t="s">
        <v>87</v>
      </c>
      <c r="E62" s="22">
        <v>6.755823933E9</v>
      </c>
      <c r="F62" s="22">
        <f t="shared" si="2"/>
        <v>460.8449572</v>
      </c>
      <c r="G62" s="23">
        <v>0.077</v>
      </c>
      <c r="H62" s="23">
        <v>32.0</v>
      </c>
      <c r="I62" s="39">
        <f t="shared" si="36"/>
        <v>0</v>
      </c>
      <c r="J62" s="24">
        <f t="shared" si="37"/>
        <v>0</v>
      </c>
      <c r="K62" s="24">
        <f t="shared" si="3"/>
        <v>0</v>
      </c>
      <c r="L62" s="24">
        <f>IFNA(VLOOKUP(A62,'ENERGY processed'!$A$2:$H$2692,8,0),"")</f>
        <v>1041</v>
      </c>
      <c r="M62" s="24">
        <f t="shared" si="5"/>
        <v>0.00007101126453</v>
      </c>
      <c r="N62" s="24">
        <f>IFNA(VLOOKUP(A62,'HUMAN RESOURCES processed'!$A$2:$M$2692,5,0))</f>
        <v>0.044</v>
      </c>
      <c r="O62" s="24">
        <f>IFNA(VLOOKUP(A62,'HUMAN RESOURCES processed'!$A$2:$M$2692,6,0))</f>
        <v>0.076</v>
      </c>
      <c r="P62" s="24">
        <f>IFNA(VLOOKUP(A62,'HUMAN RESOURCES processed'!$A$2:$M$2692,7,0))</f>
        <v>55</v>
      </c>
      <c r="Q62" s="24">
        <f>IFNA(VLOOKUP(A62,'HUMAN RESOURCES processed'!$A$2:$M$2692,8,0))</f>
        <v>54</v>
      </c>
      <c r="R62" s="24">
        <f t="shared" si="6"/>
        <v>54.5</v>
      </c>
      <c r="S62" s="24">
        <f>IFNA(VLOOKUP(A62,'HUMAN RESOURCES processed'!$A$2:$M$2692,9,0))</f>
        <v>0.462</v>
      </c>
      <c r="T62" s="24">
        <f>IFNA(VLOOKUP(A62,'HUMAN RESOURCES processed'!$A$2:$M$2692,10,0))</f>
        <v>0.512</v>
      </c>
      <c r="U62" s="24">
        <f>IFNA(VLOOKUP(A62,'HUMAN RESOURCES processed'!$A$2:$M$2692,11,0))</f>
        <v>0.025</v>
      </c>
      <c r="V62" s="24">
        <f>IFNA(VLOOKUP(A62,'HUMAN RESOURCES processed'!$A$2:$M$2692,12,0))</f>
        <v>14659646</v>
      </c>
      <c r="W62" s="24">
        <f>IFNA(VLOOKUP(A62,'HUMAN RESOURCES processed'!$A$2:$M$2692,13,0))</f>
        <v>0.24</v>
      </c>
      <c r="X62" s="24">
        <f>IFNA(VLOOKUP(A62,'TOURISM processed'!$A$2:$F$2692,5,0))</f>
        <v>82000000</v>
      </c>
      <c r="Y62" s="24">
        <f>IFNA(VLOOKUP(A62,'TOURISM processed'!$A$2:$F$2692,6,0))</f>
        <v>110000000</v>
      </c>
      <c r="Z62" s="24">
        <f t="shared" si="7"/>
        <v>7.503591833</v>
      </c>
      <c r="AA62" s="24">
        <f>IFNA(VLOOKUP(A62,'BUSINESS processed'!A62:J2752,5,0))</f>
        <v>0.445</v>
      </c>
      <c r="AB62" s="24">
        <f>IFNA(VLOOKUP(A62,'BUSINESS processed'!A62:J2752,6,0))</f>
        <v>16</v>
      </c>
      <c r="AC62" s="24">
        <f t="shared" si="41"/>
        <v>0</v>
      </c>
      <c r="AD62" s="24">
        <f>IFNA(VLOOKUP(A62,'BUSINESS processed'!A62:J2752,8,0))</f>
        <v>270</v>
      </c>
      <c r="AE62" s="24">
        <f>IFNA(VLOOKUP(A62,'BUSINESS processed'!A62:J2752,9,0))</f>
        <v>0.009</v>
      </c>
      <c r="AF62" s="27">
        <f>IFNA(VLOOKUP(A62,'BUSINESS processed'!A62:J2752,10,0))</f>
        <v>0.206</v>
      </c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</row>
    <row r="63">
      <c r="A63" s="18" t="str">
        <f t="shared" si="1"/>
        <v>Africa_Burkina Faso-Africa_2009</v>
      </c>
      <c r="B63" s="19" t="s">
        <v>68</v>
      </c>
      <c r="C63" s="20" t="s">
        <v>95</v>
      </c>
      <c r="D63" s="21" t="s">
        <v>88</v>
      </c>
      <c r="E63" s="22">
        <v>8.350710389E9</v>
      </c>
      <c r="F63" s="22">
        <f t="shared" si="2"/>
        <v>553.2115697</v>
      </c>
      <c r="G63" s="23">
        <v>0.086</v>
      </c>
      <c r="H63" s="23">
        <v>39.0</v>
      </c>
      <c r="I63" s="39">
        <f t="shared" si="36"/>
        <v>0</v>
      </c>
      <c r="J63" s="24">
        <f t="shared" si="37"/>
        <v>0</v>
      </c>
      <c r="K63" s="24">
        <f t="shared" si="3"/>
        <v>0</v>
      </c>
      <c r="L63" s="24">
        <f>IFNA(VLOOKUP(A63,'ENERGY processed'!$A$2:$H$2692,8,0),"")</f>
        <v>1078</v>
      </c>
      <c r="M63" s="24">
        <f t="shared" si="5"/>
        <v>0.00007141453174</v>
      </c>
      <c r="N63" s="24">
        <f>IFNA(VLOOKUP(A63,'HUMAN RESOURCES processed'!$A$2:$M$2692,5,0))</f>
        <v>0.043</v>
      </c>
      <c r="O63" s="24">
        <f>IFNA(VLOOKUP(A63,'HUMAN RESOURCES processed'!$A$2:$M$2692,6,0))</f>
        <v>0.073</v>
      </c>
      <c r="P63" s="24">
        <f>IFNA(VLOOKUP(A63,'HUMAN RESOURCES processed'!$A$2:$M$2692,7,0))</f>
        <v>55</v>
      </c>
      <c r="Q63" s="24">
        <f>IFNA(VLOOKUP(A63,'HUMAN RESOURCES processed'!$A$2:$M$2692,8,0))</f>
        <v>54</v>
      </c>
      <c r="R63" s="24">
        <f t="shared" si="6"/>
        <v>54.5</v>
      </c>
      <c r="S63" s="24">
        <f>IFNA(VLOOKUP(A63,'HUMAN RESOURCES processed'!$A$2:$M$2692,9,0))</f>
        <v>0.461</v>
      </c>
      <c r="T63" s="24">
        <f>IFNA(VLOOKUP(A63,'HUMAN RESOURCES processed'!$A$2:$M$2692,10,0))</f>
        <v>0.514</v>
      </c>
      <c r="U63" s="24">
        <f>IFNA(VLOOKUP(A63,'HUMAN RESOURCES processed'!$A$2:$M$2692,11,0))</f>
        <v>0.025</v>
      </c>
      <c r="V63" s="24">
        <f>IFNA(VLOOKUP(A63,'HUMAN RESOURCES processed'!$A$2:$M$2692,12,0))</f>
        <v>15094967</v>
      </c>
      <c r="W63" s="24">
        <f>IFNA(VLOOKUP(A63,'HUMAN RESOURCES processed'!$A$2:$M$2692,13,0))</f>
        <v>0.248</v>
      </c>
      <c r="X63" s="24">
        <f>IFNA(VLOOKUP(A63,'TOURISM processed'!$A$2:$F$2692,5,0))</f>
        <v>99000000</v>
      </c>
      <c r="Y63" s="24">
        <f>IFNA(VLOOKUP(A63,'TOURISM processed'!$A$2:$F$2692,6,0))</f>
        <v>111000000</v>
      </c>
      <c r="Z63" s="24">
        <f t="shared" si="7"/>
        <v>7.353444363</v>
      </c>
      <c r="AA63" s="24">
        <f>IFNA(VLOOKUP(A63,'BUSINESS processed'!A63:J2753,5,0))</f>
        <v>0.449</v>
      </c>
      <c r="AB63" s="24">
        <f>IFNA(VLOOKUP(A63,'BUSINESS processed'!A63:J2753,6,0))</f>
        <v>14</v>
      </c>
      <c r="AC63" s="24">
        <f t="shared" si="41"/>
        <v>0</v>
      </c>
      <c r="AD63" s="24">
        <f>IFNA(VLOOKUP(A63,'BUSINESS processed'!A63:J2753,8,0))</f>
        <v>270</v>
      </c>
      <c r="AE63" s="24">
        <f>IFNA(VLOOKUP(A63,'BUSINESS processed'!A63:J2753,9,0))</f>
        <v>0.011</v>
      </c>
      <c r="AF63" s="27">
        <f>IFNA(VLOOKUP(A63,'BUSINESS processed'!A63:J2753,10,0))</f>
        <v>0.253</v>
      </c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</row>
    <row r="64">
      <c r="A64" s="18" t="str">
        <f t="shared" si="1"/>
        <v>Africa_Burkina Faso-Africa_2010</v>
      </c>
      <c r="B64" s="19" t="s">
        <v>68</v>
      </c>
      <c r="C64" s="20" t="s">
        <v>95</v>
      </c>
      <c r="D64" s="21" t="s">
        <v>89</v>
      </c>
      <c r="E64" s="22">
        <v>8.348156389E9</v>
      </c>
      <c r="F64" s="22">
        <f t="shared" si="2"/>
        <v>537.1945834</v>
      </c>
      <c r="G64" s="23">
        <v>0.073</v>
      </c>
      <c r="H64" s="23">
        <v>41.0</v>
      </c>
      <c r="I64" s="39">
        <f t="shared" si="36"/>
        <v>0</v>
      </c>
      <c r="J64" s="24">
        <f t="shared" si="37"/>
        <v>0</v>
      </c>
      <c r="K64" s="24">
        <f t="shared" si="3"/>
        <v>0</v>
      </c>
      <c r="L64" s="24">
        <f>IFNA(VLOOKUP(A64,'ENERGY processed'!$A$2:$H$2692,8,0),"")</f>
        <v>1360</v>
      </c>
      <c r="M64" s="24">
        <f t="shared" si="5"/>
        <v>0.00008751448815</v>
      </c>
      <c r="N64" s="24">
        <f>IFNA(VLOOKUP(A64,'HUMAN RESOURCES processed'!$A$2:$M$2692,5,0))</f>
        <v>0.043</v>
      </c>
      <c r="O64" s="24">
        <f>IFNA(VLOOKUP(A64,'HUMAN RESOURCES processed'!$A$2:$M$2692,6,0))</f>
        <v>0.07</v>
      </c>
      <c r="P64" s="24">
        <f>IFNA(VLOOKUP(A64,'HUMAN RESOURCES processed'!$A$2:$M$2692,7,0))</f>
        <v>56</v>
      </c>
      <c r="Q64" s="24">
        <f>IFNA(VLOOKUP(A64,'HUMAN RESOURCES processed'!$A$2:$M$2692,8,0))</f>
        <v>54</v>
      </c>
      <c r="R64" s="24">
        <f t="shared" si="6"/>
        <v>55</v>
      </c>
      <c r="S64" s="24">
        <f>IFNA(VLOOKUP(A64,'HUMAN RESOURCES processed'!$A$2:$M$2692,9,0))</f>
        <v>0.46</v>
      </c>
      <c r="T64" s="24">
        <f>IFNA(VLOOKUP(A64,'HUMAN RESOURCES processed'!$A$2:$M$2692,10,0))</f>
        <v>0.515</v>
      </c>
      <c r="U64" s="24">
        <f>IFNA(VLOOKUP(A64,'HUMAN RESOURCES processed'!$A$2:$M$2692,11,0))</f>
        <v>0.025</v>
      </c>
      <c r="V64" s="24">
        <f>IFNA(VLOOKUP(A64,'HUMAN RESOURCES processed'!$A$2:$M$2692,12,0))</f>
        <v>15540284</v>
      </c>
      <c r="W64" s="24">
        <f>IFNA(VLOOKUP(A64,'HUMAN RESOURCES processed'!$A$2:$M$2692,13,0))</f>
        <v>0.257</v>
      </c>
      <c r="X64" s="24">
        <f>IFNA(VLOOKUP(A64,'TOURISM processed'!$A$2:$F$2692,5,0))</f>
        <v>105000000</v>
      </c>
      <c r="Y64" s="24">
        <f>IFNA(VLOOKUP(A64,'TOURISM processed'!$A$2:$F$2692,6,0))</f>
        <v>110000000</v>
      </c>
      <c r="Z64" s="24">
        <f t="shared" si="7"/>
        <v>7.078377718</v>
      </c>
      <c r="AA64" s="24">
        <f>IFNA(VLOOKUP(A64,'BUSINESS processed'!A64:J2754,5,0))</f>
        <v>0.448</v>
      </c>
      <c r="AB64" s="24">
        <f>IFNA(VLOOKUP(A64,'BUSINESS processed'!A64:J2754,6,0))</f>
        <v>14</v>
      </c>
      <c r="AC64" s="24">
        <f t="shared" si="41"/>
        <v>0</v>
      </c>
      <c r="AD64" s="24">
        <f>IFNA(VLOOKUP(A64,'BUSINESS processed'!A64:J2754,8,0))</f>
        <v>270</v>
      </c>
      <c r="AE64" s="24">
        <f>IFNA(VLOOKUP(A64,'BUSINESS processed'!A64:J2754,9,0))</f>
        <v>0.024</v>
      </c>
      <c r="AF64" s="27">
        <f>IFNA(VLOOKUP(A64,'BUSINESS processed'!A64:J2754,10,0))</f>
        <v>0.367</v>
      </c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</row>
    <row r="65">
      <c r="A65" s="18" t="str">
        <f t="shared" si="1"/>
        <v>Africa_Burkina Faso-Africa_2011</v>
      </c>
      <c r="B65" s="19" t="s">
        <v>68</v>
      </c>
      <c r="C65" s="20" t="s">
        <v>95</v>
      </c>
      <c r="D65" s="21" t="s">
        <v>90</v>
      </c>
      <c r="E65" s="22">
        <v>9.209288383E9</v>
      </c>
      <c r="F65" s="22">
        <f t="shared" si="2"/>
        <v>575.7491825</v>
      </c>
      <c r="G65" s="23">
        <v>0.074</v>
      </c>
      <c r="H65" s="23">
        <v>41.0</v>
      </c>
      <c r="I65" s="39">
        <f t="shared" si="36"/>
        <v>0</v>
      </c>
      <c r="J65" s="24">
        <f t="shared" si="37"/>
        <v>0</v>
      </c>
      <c r="K65" s="24">
        <f t="shared" si="3"/>
        <v>0</v>
      </c>
      <c r="L65" s="24">
        <f>IF(AND(C65=C64,C65&gt;C64),C64,0)</f>
        <v>0</v>
      </c>
      <c r="M65" s="24">
        <f t="shared" si="5"/>
        <v>0</v>
      </c>
      <c r="N65" s="24">
        <f>IFNA(VLOOKUP(A65,'HUMAN RESOURCES processed'!$A$2:$M$2692,5,0))</f>
        <v>0.042</v>
      </c>
      <c r="O65" s="24">
        <f>IFNA(VLOOKUP(A65,'HUMAN RESOURCES processed'!$A$2:$M$2692,6,0))</f>
        <v>0.068</v>
      </c>
      <c r="P65" s="24">
        <f>IFNA(VLOOKUP(A65,'HUMAN RESOURCES processed'!$A$2:$M$2692,7,0))</f>
        <v>56</v>
      </c>
      <c r="Q65" s="24">
        <f>IFNA(VLOOKUP(A65,'HUMAN RESOURCES processed'!$A$2:$M$2692,8,0))</f>
        <v>55</v>
      </c>
      <c r="R65" s="24">
        <f t="shared" si="6"/>
        <v>55.5</v>
      </c>
      <c r="S65" s="24">
        <f>IFNA(VLOOKUP(A65,'HUMAN RESOURCES processed'!$A$2:$M$2692,9,0))</f>
        <v>0.458</v>
      </c>
      <c r="T65" s="24">
        <f>IFNA(VLOOKUP(A65,'HUMAN RESOURCES processed'!$A$2:$M$2692,10,0))</f>
        <v>0.517</v>
      </c>
      <c r="U65" s="24">
        <f>IFNA(VLOOKUP(A65,'HUMAN RESOURCES processed'!$A$2:$M$2692,11,0))</f>
        <v>0.025</v>
      </c>
      <c r="V65" s="24">
        <f>IFNA(VLOOKUP(A65,'HUMAN RESOURCES processed'!$A$2:$M$2692,12,0))</f>
        <v>15995313</v>
      </c>
      <c r="W65" s="24">
        <f>IFNA(VLOOKUP(A65,'HUMAN RESOURCES processed'!$A$2:$M$2692,13,0))</f>
        <v>0.265</v>
      </c>
      <c r="X65" s="24">
        <f t="shared" ref="X65:X66" si="43">IF(AND(C65=C64,D65&gt;D64),X64,0)</f>
        <v>105000000</v>
      </c>
      <c r="Y65" s="24">
        <f t="shared" ref="Y65:Y66" si="44">IF(AND(C65=C64,D65&gt;D64),Y64,0)</f>
        <v>110000000</v>
      </c>
      <c r="Z65" s="24">
        <f t="shared" si="7"/>
        <v>6.877014535</v>
      </c>
      <c r="AA65" s="24">
        <f>IFNA(VLOOKUP(A65,'BUSINESS processed'!A65:J2755,5,0))</f>
        <v>0.435</v>
      </c>
      <c r="AB65" s="24">
        <f>IFNA(VLOOKUP(A65,'BUSINESS processed'!A65:J2755,6,0))</f>
        <v>13</v>
      </c>
      <c r="AC65" s="24">
        <f t="shared" si="41"/>
        <v>0</v>
      </c>
      <c r="AD65" s="24">
        <f>IFNA(VLOOKUP(A65,'BUSINESS processed'!A65:J2755,8,0))</f>
        <v>270</v>
      </c>
      <c r="AE65" s="24">
        <f>IFNA(VLOOKUP(A65,'BUSINESS processed'!A65:J2755,9,0))</f>
        <v>0.03</v>
      </c>
      <c r="AF65" s="27">
        <f>IFNA(VLOOKUP(A65,'BUSINESS processed'!A65:J2755,10,0))</f>
        <v>0.48</v>
      </c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</row>
    <row r="66">
      <c r="A66" s="18" t="str">
        <f t="shared" si="1"/>
        <v>Africa_Burkina Faso-Africa_2012</v>
      </c>
      <c r="B66" s="19" t="s">
        <v>68</v>
      </c>
      <c r="C66" s="20" t="s">
        <v>95</v>
      </c>
      <c r="D66" s="21" t="s">
        <v>91</v>
      </c>
      <c r="E66" s="22">
        <v>1.039575748E10</v>
      </c>
      <c r="F66" s="22">
        <f t="shared" si="2"/>
        <v>631.5715935</v>
      </c>
      <c r="G66" s="23">
        <v>0.064</v>
      </c>
      <c r="H66" s="23">
        <v>39.0</v>
      </c>
      <c r="I66" s="39">
        <f t="shared" si="36"/>
        <v>0</v>
      </c>
      <c r="J66" s="24">
        <f t="shared" si="37"/>
        <v>0</v>
      </c>
      <c r="K66" s="24">
        <f t="shared" si="3"/>
        <v>0</v>
      </c>
      <c r="L66" s="24">
        <f>IFNA(VLOOKUP(A66,'ENERGY processed'!$A$2:$H$2692,8,0),"")</f>
        <v>1104</v>
      </c>
      <c r="M66" s="24">
        <f t="shared" si="5"/>
        <v>0.0000670711144</v>
      </c>
      <c r="N66" s="24">
        <f>IFNA(VLOOKUP(A66,'HUMAN RESOURCES processed'!$A$2:$M$2692,5,0))</f>
        <v>0.041</v>
      </c>
      <c r="O66" s="24">
        <f>IFNA(VLOOKUP(A66,'HUMAN RESOURCES processed'!$A$2:$M$2692,6,0))</f>
        <v>0.066</v>
      </c>
      <c r="P66" s="24">
        <f>IFNA(VLOOKUP(A66,'HUMAN RESOURCES processed'!$A$2:$M$2692,7,0))</f>
        <v>56</v>
      </c>
      <c r="Q66" s="24">
        <f>IFNA(VLOOKUP(A66,'HUMAN RESOURCES processed'!$A$2:$M$2692,8,0))</f>
        <v>55</v>
      </c>
      <c r="R66" s="24">
        <f t="shared" si="6"/>
        <v>55.5</v>
      </c>
      <c r="S66" s="24">
        <f>IFNA(VLOOKUP(A66,'HUMAN RESOURCES processed'!$A$2:$M$2692,9,0))</f>
        <v>0.457</v>
      </c>
      <c r="T66" s="24">
        <f>IFNA(VLOOKUP(A66,'HUMAN RESOURCES processed'!$A$2:$M$2692,10,0))</f>
        <v>0.519</v>
      </c>
      <c r="U66" s="24">
        <f>IFNA(VLOOKUP(A66,'HUMAN RESOURCES processed'!$A$2:$M$2692,11,0))</f>
        <v>0.024</v>
      </c>
      <c r="V66" s="24">
        <f>IFNA(VLOOKUP(A66,'HUMAN RESOURCES processed'!$A$2:$M$2692,12,0))</f>
        <v>16460141</v>
      </c>
      <c r="W66" s="24">
        <f>IFNA(VLOOKUP(A66,'HUMAN RESOURCES processed'!$A$2:$M$2692,13,0))</f>
        <v>0.273</v>
      </c>
      <c r="X66" s="24">
        <f t="shared" si="43"/>
        <v>105000000</v>
      </c>
      <c r="Y66" s="24">
        <f t="shared" si="44"/>
        <v>110000000</v>
      </c>
      <c r="Z66" s="24">
        <f t="shared" si="7"/>
        <v>6.682810311</v>
      </c>
      <c r="AA66" s="24">
        <f>IFNA(VLOOKUP(A66,'BUSINESS processed'!A66:J2756,5,0))</f>
        <v>0.435</v>
      </c>
      <c r="AB66" s="24">
        <f>IFNA(VLOOKUP(A66,'BUSINESS processed'!A66:J2756,6,0))</f>
        <v>13</v>
      </c>
      <c r="AC66" s="24">
        <f>IFNA(VLOOKUP(A66,'BUSINESS processed'!A66:J2756,7,0))</f>
        <v>154</v>
      </c>
      <c r="AD66" s="24">
        <f>IFNA(VLOOKUP(A66,'BUSINESS processed'!A66:J2756,8,0))</f>
        <v>270</v>
      </c>
      <c r="AE66" s="24">
        <f>IFNA(VLOOKUP(A66,'BUSINESS processed'!A66:J2756,9,0))</f>
        <v>0.037</v>
      </c>
      <c r="AF66" s="27">
        <f>IFNA(VLOOKUP(A66,'BUSINESS processed'!A66:J2756,10,0))</f>
        <v>0.606</v>
      </c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</row>
    <row r="67">
      <c r="A67" s="18" t="str">
        <f t="shared" si="1"/>
        <v>Africa_Burundi-Africa_2000</v>
      </c>
      <c r="B67" s="19" t="s">
        <v>68</v>
      </c>
      <c r="C67" s="20" t="s">
        <v>96</v>
      </c>
      <c r="D67" s="21" t="s">
        <v>70</v>
      </c>
      <c r="E67" s="22">
        <v>2.472384813E9</v>
      </c>
      <c r="F67" s="22">
        <f t="shared" si="2"/>
        <v>370.4343525</v>
      </c>
      <c r="G67" s="23">
        <v>0.081</v>
      </c>
      <c r="H67" s="23">
        <v>20.0</v>
      </c>
      <c r="I67" s="23">
        <v>0.143</v>
      </c>
      <c r="J67" s="24">
        <f t="shared" si="37"/>
        <v>0</v>
      </c>
      <c r="K67" s="24">
        <f t="shared" si="3"/>
        <v>0</v>
      </c>
      <c r="L67" s="24">
        <f t="shared" ref="L67:L68" si="45">IF(AND(C67=C66,C67&gt;C66),C66,0)</f>
        <v>0</v>
      </c>
      <c r="M67" s="24">
        <f t="shared" si="5"/>
        <v>0</v>
      </c>
      <c r="N67" s="24">
        <f>IFNA(VLOOKUP(A67,'HUMAN RESOURCES processed'!$A$2:$M$2692,5,0))</f>
        <v>0.042</v>
      </c>
      <c r="O67" s="24">
        <f>IFNA(VLOOKUP(A67,'HUMAN RESOURCES processed'!$A$2:$M$2692,6,0))</f>
        <v>0.092</v>
      </c>
      <c r="P67" s="24">
        <f>IFNA(VLOOKUP(A67,'HUMAN RESOURCES processed'!$A$2:$M$2692,7,0))</f>
        <v>49</v>
      </c>
      <c r="Q67" s="24">
        <f>IFNA(VLOOKUP(A67,'HUMAN RESOURCES processed'!$A$2:$M$2692,8,0))</f>
        <v>47</v>
      </c>
      <c r="R67" s="24">
        <f t="shared" si="6"/>
        <v>48</v>
      </c>
      <c r="S67" s="24">
        <f>IFNA(VLOOKUP(A67,'HUMAN RESOURCES processed'!$A$2:$M$2692,9,0))</f>
        <v>0.49</v>
      </c>
      <c r="T67" s="24">
        <f>IFNA(VLOOKUP(A67,'HUMAN RESOURCES processed'!$A$2:$M$2692,10,0))</f>
        <v>0.481</v>
      </c>
      <c r="U67" s="24">
        <f>IFNA(VLOOKUP(A67,'HUMAN RESOURCES processed'!$A$2:$M$2692,11,0))</f>
        <v>0.029</v>
      </c>
      <c r="V67" s="24">
        <f>IFNA(VLOOKUP(A67,'HUMAN RESOURCES processed'!$A$2:$M$2692,12,0))</f>
        <v>6674286</v>
      </c>
      <c r="W67" s="24">
        <f>IFNA(VLOOKUP(A67,'HUMAN RESOURCES processed'!$A$2:$M$2692,13,0))</f>
        <v>0.082</v>
      </c>
      <c r="X67" s="24">
        <f>IFNA(VLOOKUP(A67,'TOURISM processed'!$A$2:$F$2692,5,0))</f>
        <v>1400000</v>
      </c>
      <c r="Y67" s="24">
        <f>IFNA(VLOOKUP(A67,'TOURISM processed'!$A$2:$F$2692,6,0))</f>
        <v>14000000</v>
      </c>
      <c r="Z67" s="24">
        <f t="shared" si="7"/>
        <v>2.09760265</v>
      </c>
      <c r="AA67" s="24">
        <f t="shared" ref="AA67:AA71" si="46">IF(AND(C67=C66,D67&gt;D66),AA66,0)</f>
        <v>0</v>
      </c>
      <c r="AB67" s="24">
        <f t="shared" ref="AB67:AB69" si="47">IF(AND(C67=C66,D67&gt;D66),AB66,0)</f>
        <v>0</v>
      </c>
      <c r="AC67" s="24">
        <f t="shared" ref="AC67:AC78" si="48">IF(AND(C67=C66,D67&gt;D66),AC66,0)</f>
        <v>0</v>
      </c>
      <c r="AD67" s="24">
        <f t="shared" ref="AD67:AD71" si="49">IF(AND(C67=C66,D67&gt;D66),AD66,0)</f>
        <v>0</v>
      </c>
      <c r="AE67" s="24">
        <f>IFNA(VLOOKUP(A67,'BUSINESS processed'!A67:J2757,9,0))</f>
        <v>0.001</v>
      </c>
      <c r="AF67" s="27">
        <f>IFNA(VLOOKUP(A67,'BUSINESS processed'!A67:J2757,10,0))</f>
        <v>0.002</v>
      </c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</row>
    <row r="68">
      <c r="A68" s="18" t="str">
        <f t="shared" si="1"/>
        <v>Africa_Burundi-Africa_2001</v>
      </c>
      <c r="B68" s="19" t="s">
        <v>68</v>
      </c>
      <c r="C68" s="20" t="s">
        <v>96</v>
      </c>
      <c r="D68" s="21" t="s">
        <v>71</v>
      </c>
      <c r="E68" s="22">
        <v>8.70486066E8</v>
      </c>
      <c r="F68" s="22">
        <f t="shared" si="2"/>
        <v>127.2756558</v>
      </c>
      <c r="G68" s="23">
        <v>0.063</v>
      </c>
      <c r="H68" s="23">
        <v>7.0</v>
      </c>
      <c r="I68" s="23">
        <v>0.158</v>
      </c>
      <c r="J68" s="24">
        <f t="shared" si="37"/>
        <v>0</v>
      </c>
      <c r="K68" s="24">
        <f t="shared" si="3"/>
        <v>0</v>
      </c>
      <c r="L68" s="24">
        <f t="shared" si="45"/>
        <v>0</v>
      </c>
      <c r="M68" s="24">
        <f t="shared" si="5"/>
        <v>0</v>
      </c>
      <c r="N68" s="24">
        <f>IFNA(VLOOKUP(A68,'HUMAN RESOURCES processed'!$A$2:$M$2692,5,0))</f>
        <v>0.042</v>
      </c>
      <c r="O68" s="24">
        <f>IFNA(VLOOKUP(A68,'HUMAN RESOURCES processed'!$A$2:$M$2692,6,0))</f>
        <v>0.089</v>
      </c>
      <c r="P68" s="24">
        <f>IFNA(VLOOKUP(A68,'HUMAN RESOURCES processed'!$A$2:$M$2692,7,0))</f>
        <v>50</v>
      </c>
      <c r="Q68" s="24">
        <f>IFNA(VLOOKUP(A68,'HUMAN RESOURCES processed'!$A$2:$M$2692,8,0))</f>
        <v>47</v>
      </c>
      <c r="R68" s="24">
        <f t="shared" si="6"/>
        <v>48.5</v>
      </c>
      <c r="S68" s="24">
        <f>IFNA(VLOOKUP(A68,'HUMAN RESOURCES processed'!$A$2:$M$2692,9,0))</f>
        <v>0.484</v>
      </c>
      <c r="T68" s="24">
        <f>IFNA(VLOOKUP(A68,'HUMAN RESOURCES processed'!$A$2:$M$2692,10,0))</f>
        <v>0.487</v>
      </c>
      <c r="U68" s="24">
        <f>IFNA(VLOOKUP(A68,'HUMAN RESOURCES processed'!$A$2:$M$2692,11,0))</f>
        <v>0.029</v>
      </c>
      <c r="V68" s="24">
        <f>IFNA(VLOOKUP(A68,'HUMAN RESOURCES processed'!$A$2:$M$2692,12,0))</f>
        <v>6839376</v>
      </c>
      <c r="W68" s="24">
        <f>IFNA(VLOOKUP(A68,'HUMAN RESOURCES processed'!$A$2:$M$2692,13,0))</f>
        <v>0.085</v>
      </c>
      <c r="X68" s="24">
        <f>IFNA(VLOOKUP(A68,'TOURISM processed'!$A$2:$F$2692,5,0))</f>
        <v>900000</v>
      </c>
      <c r="Y68" s="24">
        <f>IFNA(VLOOKUP(A68,'TOURISM processed'!$A$2:$F$2692,6,0))</f>
        <v>12000000</v>
      </c>
      <c r="Z68" s="24">
        <f t="shared" si="7"/>
        <v>1.754546029</v>
      </c>
      <c r="AA68" s="24">
        <f t="shared" si="46"/>
        <v>0</v>
      </c>
      <c r="AB68" s="24">
        <f t="shared" si="47"/>
        <v>0</v>
      </c>
      <c r="AC68" s="24">
        <f t="shared" si="48"/>
        <v>0</v>
      </c>
      <c r="AD68" s="24">
        <f t="shared" si="49"/>
        <v>0</v>
      </c>
      <c r="AE68" s="24">
        <f>IFNA(VLOOKUP(A68,'BUSINESS processed'!A68:J2758,9,0))</f>
        <v>0.001</v>
      </c>
      <c r="AF68" s="27">
        <f>IFNA(VLOOKUP(A68,'BUSINESS processed'!A68:J2758,10,0))</f>
        <v>0.005</v>
      </c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</row>
    <row r="69">
      <c r="A69" s="18" t="str">
        <f t="shared" si="1"/>
        <v>Africa_Burundi-Africa_2002</v>
      </c>
      <c r="B69" s="19" t="s">
        <v>68</v>
      </c>
      <c r="C69" s="20" t="s">
        <v>96</v>
      </c>
      <c r="D69" s="21" t="s">
        <v>72</v>
      </c>
      <c r="E69" s="22">
        <v>8.76794723E8</v>
      </c>
      <c r="F69" s="22">
        <f t="shared" si="2"/>
        <v>124.5849296</v>
      </c>
      <c r="G69" s="23">
        <v>0.068</v>
      </c>
      <c r="H69" s="23">
        <v>7.0</v>
      </c>
      <c r="I69" s="23">
        <v>0.168</v>
      </c>
      <c r="J69" s="24">
        <f t="shared" si="37"/>
        <v>0</v>
      </c>
      <c r="K69" s="24">
        <f t="shared" si="3"/>
        <v>0</v>
      </c>
      <c r="L69" s="24">
        <f>IFNA(VLOOKUP(A69,'ENERGY processed'!$A$2:$H$2692,8,0),"")</f>
        <v>308</v>
      </c>
      <c r="M69" s="24">
        <f t="shared" si="5"/>
        <v>0.00004376413009</v>
      </c>
      <c r="N69" s="24">
        <f>IFNA(VLOOKUP(A69,'HUMAN RESOURCES processed'!$A$2:$M$2692,5,0))</f>
        <v>0.043</v>
      </c>
      <c r="O69" s="24">
        <f>IFNA(VLOOKUP(A69,'HUMAN RESOURCES processed'!$A$2:$M$2692,6,0))</f>
        <v>0.086</v>
      </c>
      <c r="P69" s="24">
        <f>IFNA(VLOOKUP(A69,'HUMAN RESOURCES processed'!$A$2:$M$2692,7,0))</f>
        <v>50</v>
      </c>
      <c r="Q69" s="24">
        <f>IFNA(VLOOKUP(A69,'HUMAN RESOURCES processed'!$A$2:$M$2692,8,0))</f>
        <v>48</v>
      </c>
      <c r="R69" s="24">
        <f t="shared" si="6"/>
        <v>49</v>
      </c>
      <c r="S69" s="24">
        <f>IFNA(VLOOKUP(A69,'HUMAN RESOURCES processed'!$A$2:$M$2692,9,0))</f>
        <v>0.476</v>
      </c>
      <c r="T69" s="24">
        <f>IFNA(VLOOKUP(A69,'HUMAN RESOURCES processed'!$A$2:$M$2692,10,0))</f>
        <v>0.495</v>
      </c>
      <c r="U69" s="24">
        <f>IFNA(VLOOKUP(A69,'HUMAN RESOURCES processed'!$A$2:$M$2692,11,0))</f>
        <v>0.028</v>
      </c>
      <c r="V69" s="24">
        <f>IFNA(VLOOKUP(A69,'HUMAN RESOURCES processed'!$A$2:$M$2692,12,0))</f>
        <v>7037727</v>
      </c>
      <c r="W69" s="24">
        <f>IFNA(VLOOKUP(A69,'HUMAN RESOURCES processed'!$A$2:$M$2692,13,0))</f>
        <v>0.087</v>
      </c>
      <c r="X69" s="24">
        <f>IFNA(VLOOKUP(A69,'TOURISM processed'!$A$2:$F$2692,5,0))</f>
        <v>1600000</v>
      </c>
      <c r="Y69" s="24">
        <f>IFNA(VLOOKUP(A69,'TOURISM processed'!$A$2:$F$2692,6,0))</f>
        <v>14000000</v>
      </c>
      <c r="Z69" s="24">
        <f t="shared" si="7"/>
        <v>1.989278641</v>
      </c>
      <c r="AA69" s="24">
        <f t="shared" si="46"/>
        <v>0</v>
      </c>
      <c r="AB69" s="24">
        <f t="shared" si="47"/>
        <v>0</v>
      </c>
      <c r="AC69" s="24">
        <f t="shared" si="48"/>
        <v>0</v>
      </c>
      <c r="AD69" s="24">
        <f t="shared" si="49"/>
        <v>0</v>
      </c>
      <c r="AE69" s="24">
        <f>IFNA(VLOOKUP(A69,'BUSINESS processed'!A69:J2759,9,0))</f>
        <v>0.001</v>
      </c>
      <c r="AF69" s="27">
        <f>IFNA(VLOOKUP(A69,'BUSINESS processed'!A69:J2759,10,0))</f>
        <v>0.007</v>
      </c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</row>
    <row r="70">
      <c r="A70" s="18" t="str">
        <f t="shared" si="1"/>
        <v>Africa_Burundi-Africa_2003</v>
      </c>
      <c r="B70" s="19" t="s">
        <v>68</v>
      </c>
      <c r="C70" s="20" t="s">
        <v>96</v>
      </c>
      <c r="D70" s="21" t="s">
        <v>74</v>
      </c>
      <c r="E70" s="22">
        <v>8.25394484E8</v>
      </c>
      <c r="F70" s="22">
        <f t="shared" si="2"/>
        <v>113.622777</v>
      </c>
      <c r="G70" s="23">
        <v>0.071</v>
      </c>
      <c r="H70" s="23">
        <v>6.0</v>
      </c>
      <c r="I70" s="23">
        <v>0.195</v>
      </c>
      <c r="J70" s="24">
        <f t="shared" si="37"/>
        <v>0</v>
      </c>
      <c r="K70" s="24">
        <f t="shared" si="3"/>
        <v>0</v>
      </c>
      <c r="L70" s="24">
        <f>IFNA(VLOOKUP(A70,'ENERGY processed'!$A$2:$H$2692,8,0),"")</f>
        <v>180</v>
      </c>
      <c r="M70" s="24">
        <f t="shared" si="5"/>
        <v>0.00002477857589</v>
      </c>
      <c r="N70" s="24">
        <f>IFNA(VLOOKUP(A70,'HUMAN RESOURCES processed'!$A$2:$M$2692,5,0))</f>
        <v>0.043</v>
      </c>
      <c r="O70" s="24">
        <f>IFNA(VLOOKUP(A70,'HUMAN RESOURCES processed'!$A$2:$M$2692,6,0))</f>
        <v>0.082</v>
      </c>
      <c r="P70" s="24">
        <f>IFNA(VLOOKUP(A70,'HUMAN RESOURCES processed'!$A$2:$M$2692,7,0))</f>
        <v>50</v>
      </c>
      <c r="Q70" s="24">
        <f>IFNA(VLOOKUP(A70,'HUMAN RESOURCES processed'!$A$2:$M$2692,8,0))</f>
        <v>48</v>
      </c>
      <c r="R70" s="24">
        <f t="shared" si="6"/>
        <v>49</v>
      </c>
      <c r="S70" s="24">
        <f>IFNA(VLOOKUP(A70,'HUMAN RESOURCES processed'!$A$2:$M$2692,9,0))</f>
        <v>0.468</v>
      </c>
      <c r="T70" s="24">
        <f>IFNA(VLOOKUP(A70,'HUMAN RESOURCES processed'!$A$2:$M$2692,10,0))</f>
        <v>0.504</v>
      </c>
      <c r="U70" s="24">
        <f>IFNA(VLOOKUP(A70,'HUMAN RESOURCES processed'!$A$2:$M$2692,11,0))</f>
        <v>0.028</v>
      </c>
      <c r="V70" s="24">
        <f>IFNA(VLOOKUP(A70,'HUMAN RESOURCES processed'!$A$2:$M$2692,12,0))</f>
        <v>7264340</v>
      </c>
      <c r="W70" s="24">
        <f>IFNA(VLOOKUP(A70,'HUMAN RESOURCES processed'!$A$2:$M$2692,13,0))</f>
        <v>0.089</v>
      </c>
      <c r="X70" s="24">
        <f>IFNA(VLOOKUP(A70,'TOURISM processed'!$A$2:$F$2692,5,0))</f>
        <v>1200000</v>
      </c>
      <c r="Y70" s="24">
        <f>IFNA(VLOOKUP(A70,'TOURISM processed'!$A$2:$F$2692,6,0))</f>
        <v>15000000</v>
      </c>
      <c r="Z70" s="24">
        <f t="shared" si="7"/>
        <v>2.064881324</v>
      </c>
      <c r="AA70" s="24">
        <f t="shared" si="46"/>
        <v>0</v>
      </c>
      <c r="AB70" s="24">
        <f>IFNA(VLOOKUP(A70,'BUSINESS processed'!A70:J2760,6,0))</f>
        <v>13</v>
      </c>
      <c r="AC70" s="24">
        <f t="shared" si="48"/>
        <v>0</v>
      </c>
      <c r="AD70" s="24">
        <f t="shared" si="49"/>
        <v>0</v>
      </c>
      <c r="AE70" s="24">
        <f>IFNA(VLOOKUP(A70,'BUSINESS processed'!A70:J2760,9,0))</f>
        <v>0.002</v>
      </c>
      <c r="AF70" s="27">
        <f>IFNA(VLOOKUP(A70,'BUSINESS processed'!A70:J2760,10,0))</f>
        <v>0.009</v>
      </c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</row>
    <row r="71">
      <c r="A71" s="18" t="str">
        <f t="shared" si="1"/>
        <v>Africa_Burundi-Africa_2004</v>
      </c>
      <c r="B71" s="19" t="s">
        <v>68</v>
      </c>
      <c r="C71" s="20" t="s">
        <v>96</v>
      </c>
      <c r="D71" s="21" t="s">
        <v>83</v>
      </c>
      <c r="E71" s="22">
        <v>7.84654424E8</v>
      </c>
      <c r="F71" s="22">
        <f t="shared" si="2"/>
        <v>104.4705562</v>
      </c>
      <c r="G71" s="23">
        <v>0.072</v>
      </c>
      <c r="H71" s="23">
        <v>6.0</v>
      </c>
      <c r="I71" s="23">
        <v>0.182</v>
      </c>
      <c r="J71" s="24">
        <f t="shared" si="37"/>
        <v>0</v>
      </c>
      <c r="K71" s="24">
        <f t="shared" si="3"/>
        <v>0</v>
      </c>
      <c r="L71" s="24">
        <f>IFNA(VLOOKUP(A71,'ENERGY processed'!$A$2:$H$2692,8,0),"")</f>
        <v>232.5</v>
      </c>
      <c r="M71" s="24">
        <f t="shared" si="5"/>
        <v>0.00003095554371</v>
      </c>
      <c r="N71" s="24">
        <f>IFNA(VLOOKUP(A71,'HUMAN RESOURCES processed'!$A$2:$M$2692,5,0))</f>
        <v>0.043</v>
      </c>
      <c r="O71" s="24">
        <f>IFNA(VLOOKUP(A71,'HUMAN RESOURCES processed'!$A$2:$M$2692,6,0))</f>
        <v>0.079</v>
      </c>
      <c r="P71" s="24">
        <f>IFNA(VLOOKUP(A71,'HUMAN RESOURCES processed'!$A$2:$M$2692,7,0))</f>
        <v>51</v>
      </c>
      <c r="Q71" s="24">
        <f>IFNA(VLOOKUP(A71,'HUMAN RESOURCES processed'!$A$2:$M$2692,8,0))</f>
        <v>48</v>
      </c>
      <c r="R71" s="24">
        <f t="shared" si="6"/>
        <v>49.5</v>
      </c>
      <c r="S71" s="24">
        <f>IFNA(VLOOKUP(A71,'HUMAN RESOURCES processed'!$A$2:$M$2692,9,0))</f>
        <v>0.461</v>
      </c>
      <c r="T71" s="24">
        <f>IFNA(VLOOKUP(A71,'HUMAN RESOURCES processed'!$A$2:$M$2692,10,0))</f>
        <v>0.512</v>
      </c>
      <c r="U71" s="24">
        <f>IFNA(VLOOKUP(A71,'HUMAN RESOURCES processed'!$A$2:$M$2692,11,0))</f>
        <v>0.028</v>
      </c>
      <c r="V71" s="24">
        <f>IFNA(VLOOKUP(A71,'HUMAN RESOURCES processed'!$A$2:$M$2692,12,0))</f>
        <v>7510771</v>
      </c>
      <c r="W71" s="24">
        <f>IFNA(VLOOKUP(A71,'HUMAN RESOURCES processed'!$A$2:$M$2692,13,0))</f>
        <v>0.091</v>
      </c>
      <c r="X71" s="24">
        <f>IFNA(VLOOKUP(A71,'TOURISM processed'!$A$2:$F$2692,5,0))</f>
        <v>1800000</v>
      </c>
      <c r="Y71" s="24">
        <f>IFNA(VLOOKUP(A71,'TOURISM processed'!$A$2:$F$2692,6,0))</f>
        <v>29000000</v>
      </c>
      <c r="Z71" s="24">
        <f t="shared" si="7"/>
        <v>3.861121581</v>
      </c>
      <c r="AA71" s="24">
        <f t="shared" si="46"/>
        <v>0</v>
      </c>
      <c r="AB71" s="24">
        <f>IFNA(VLOOKUP(A71,'BUSINESS processed'!A71:J2761,6,0))</f>
        <v>13</v>
      </c>
      <c r="AC71" s="24">
        <f t="shared" si="48"/>
        <v>0</v>
      </c>
      <c r="AD71" s="24">
        <f t="shared" si="49"/>
        <v>0</v>
      </c>
      <c r="AE71" s="24">
        <f>IFNA(VLOOKUP(A71,'BUSINESS processed'!A71:J2761,9,0))</f>
        <v>0.003</v>
      </c>
      <c r="AF71" s="27">
        <f>IFNA(VLOOKUP(A71,'BUSINESS processed'!A71:J2761,10,0))</f>
        <v>0.013</v>
      </c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</row>
    <row r="72">
      <c r="A72" s="18" t="str">
        <f t="shared" si="1"/>
        <v>Africa_Burundi-Africa_2005</v>
      </c>
      <c r="B72" s="19" t="s">
        <v>68</v>
      </c>
      <c r="C72" s="20" t="s">
        <v>96</v>
      </c>
      <c r="D72" s="21" t="s">
        <v>84</v>
      </c>
      <c r="E72" s="22">
        <v>9.15257323E8</v>
      </c>
      <c r="F72" s="22">
        <f t="shared" si="2"/>
        <v>117.7877928</v>
      </c>
      <c r="G72" s="23">
        <v>0.097</v>
      </c>
      <c r="H72" s="23">
        <v>9.0</v>
      </c>
      <c r="I72" s="23">
        <v>0.183</v>
      </c>
      <c r="J72" s="24">
        <f t="shared" si="37"/>
        <v>0</v>
      </c>
      <c r="K72" s="24">
        <f t="shared" si="3"/>
        <v>0</v>
      </c>
      <c r="L72" s="24">
        <f>IF(AND(C72=C71,C72&gt;C71),C71,0)</f>
        <v>0</v>
      </c>
      <c r="M72" s="24">
        <f t="shared" si="5"/>
        <v>0</v>
      </c>
      <c r="N72" s="24">
        <f>IFNA(VLOOKUP(A72,'HUMAN RESOURCES processed'!$A$2:$M$2692,5,0))</f>
        <v>0.044</v>
      </c>
      <c r="O72" s="24">
        <f>IFNA(VLOOKUP(A72,'HUMAN RESOURCES processed'!$A$2:$M$2692,6,0))</f>
        <v>0.075</v>
      </c>
      <c r="P72" s="24">
        <f>IFNA(VLOOKUP(A72,'HUMAN RESOURCES processed'!$A$2:$M$2692,7,0))</f>
        <v>51</v>
      </c>
      <c r="Q72" s="24">
        <f>IFNA(VLOOKUP(A72,'HUMAN RESOURCES processed'!$A$2:$M$2692,8,0))</f>
        <v>49</v>
      </c>
      <c r="R72" s="24">
        <f t="shared" si="6"/>
        <v>50</v>
      </c>
      <c r="S72" s="24">
        <f>IFNA(VLOOKUP(A72,'HUMAN RESOURCES processed'!$A$2:$M$2692,9,0))</f>
        <v>0.454</v>
      </c>
      <c r="T72" s="24">
        <f>IFNA(VLOOKUP(A72,'HUMAN RESOURCES processed'!$A$2:$M$2692,10,0))</f>
        <v>0.519</v>
      </c>
      <c r="U72" s="24">
        <f>IFNA(VLOOKUP(A72,'HUMAN RESOURCES processed'!$A$2:$M$2692,11,0))</f>
        <v>0.027</v>
      </c>
      <c r="V72" s="24">
        <f>IFNA(VLOOKUP(A72,'HUMAN RESOURCES processed'!$A$2:$M$2692,12,0))</f>
        <v>7770392</v>
      </c>
      <c r="W72" s="24">
        <f>IFNA(VLOOKUP(A72,'HUMAN RESOURCES processed'!$A$2:$M$2692,13,0))</f>
        <v>0.094</v>
      </c>
      <c r="X72" s="24">
        <f>IFNA(VLOOKUP(A72,'TOURISM processed'!$A$2:$F$2692,5,0))</f>
        <v>1900000</v>
      </c>
      <c r="Y72" s="24">
        <f>IFNA(VLOOKUP(A72,'TOURISM processed'!$A$2:$F$2692,6,0))</f>
        <v>62000000</v>
      </c>
      <c r="Z72" s="24">
        <f t="shared" si="7"/>
        <v>7.979005435</v>
      </c>
      <c r="AA72" s="24">
        <f>IFNA(VLOOKUP(A72,'BUSINESS processed'!A72:J2762,5,0))</f>
        <v>2.797</v>
      </c>
      <c r="AB72" s="24">
        <f>IFNA(VLOOKUP(A72,'BUSINESS processed'!A72:J2762,6,0))</f>
        <v>13</v>
      </c>
      <c r="AC72" s="24">
        <f t="shared" si="48"/>
        <v>0</v>
      </c>
      <c r="AD72" s="24">
        <f>IFNA(VLOOKUP(A72,'BUSINESS processed'!A72:J2762,8,0))</f>
        <v>140</v>
      </c>
      <c r="AE72" s="24">
        <f>IFNA(VLOOKUP(A72,'BUSINESS processed'!A72:J2762,9,0))</f>
        <v>0.005</v>
      </c>
      <c r="AF72" s="27">
        <f>IFNA(VLOOKUP(A72,'BUSINESS processed'!A72:J2762,10,0))</f>
        <v>0.02</v>
      </c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</row>
    <row r="73">
      <c r="A73" s="18" t="str">
        <f t="shared" si="1"/>
        <v>Africa_Burundi-Africa_2006</v>
      </c>
      <c r="B73" s="19" t="s">
        <v>68</v>
      </c>
      <c r="C73" s="20" t="s">
        <v>96</v>
      </c>
      <c r="D73" s="21" t="s">
        <v>85</v>
      </c>
      <c r="E73" s="22">
        <v>1.117254387E9</v>
      </c>
      <c r="F73" s="22">
        <f t="shared" si="2"/>
        <v>138.9174277</v>
      </c>
      <c r="G73" s="23">
        <v>0.101</v>
      </c>
      <c r="H73" s="23">
        <v>14.0</v>
      </c>
      <c r="I73" s="23">
        <v>0.184</v>
      </c>
      <c r="J73" s="24">
        <f t="shared" si="37"/>
        <v>0</v>
      </c>
      <c r="K73" s="24">
        <f t="shared" si="3"/>
        <v>0</v>
      </c>
      <c r="L73" s="24">
        <f>IFNA(VLOOKUP(A73,'ENERGY processed'!$A$2:$H$2692,8,0),"")</f>
        <v>172.5</v>
      </c>
      <c r="M73" s="24">
        <f t="shared" si="5"/>
        <v>0.00002144834387</v>
      </c>
      <c r="N73" s="24">
        <f>IFNA(VLOOKUP(A73,'HUMAN RESOURCES processed'!$A$2:$M$2692,5,0))</f>
        <v>0.044</v>
      </c>
      <c r="O73" s="24">
        <f>IFNA(VLOOKUP(A73,'HUMAN RESOURCES processed'!$A$2:$M$2692,6,0))</f>
        <v>0.072</v>
      </c>
      <c r="P73" s="24">
        <f>IFNA(VLOOKUP(A73,'HUMAN RESOURCES processed'!$A$2:$M$2692,7,0))</f>
        <v>52</v>
      </c>
      <c r="Q73" s="24">
        <f>IFNA(VLOOKUP(A73,'HUMAN RESOURCES processed'!$A$2:$M$2692,8,0))</f>
        <v>49</v>
      </c>
      <c r="R73" s="24">
        <f t="shared" si="6"/>
        <v>50.5</v>
      </c>
      <c r="S73" s="24">
        <f>IFNA(VLOOKUP(A73,'HUMAN RESOURCES processed'!$A$2:$M$2692,9,0))</f>
        <v>0.449</v>
      </c>
      <c r="T73" s="24">
        <f>IFNA(VLOOKUP(A73,'HUMAN RESOURCES processed'!$A$2:$M$2692,10,0))</f>
        <v>0.524</v>
      </c>
      <c r="U73" s="24">
        <f>IFNA(VLOOKUP(A73,'HUMAN RESOURCES processed'!$A$2:$M$2692,11,0))</f>
        <v>0.027</v>
      </c>
      <c r="V73" s="24">
        <f>IFNA(VLOOKUP(A73,'HUMAN RESOURCES processed'!$A$2:$M$2692,12,0))</f>
        <v>8042579</v>
      </c>
      <c r="W73" s="24">
        <f>IFNA(VLOOKUP(A73,'HUMAN RESOURCES processed'!$A$2:$M$2692,13,0))</f>
        <v>0.096</v>
      </c>
      <c r="X73" s="24">
        <f>IFNA(VLOOKUP(A73,'TOURISM processed'!$A$2:$F$2692,5,0))</f>
        <v>1600000</v>
      </c>
      <c r="Y73" s="24">
        <f>IFNA(VLOOKUP(A73,'TOURISM processed'!$A$2:$F$2692,6,0))</f>
        <v>126000000</v>
      </c>
      <c r="Z73" s="24">
        <f t="shared" si="7"/>
        <v>15.66661639</v>
      </c>
      <c r="AA73" s="24">
        <f>IFNA(VLOOKUP(A73,'BUSINESS processed'!A73:J2763,5,0))</f>
        <v>2.797</v>
      </c>
      <c r="AB73" s="24">
        <f>IFNA(VLOOKUP(A73,'BUSINESS processed'!A73:J2763,6,0))</f>
        <v>13</v>
      </c>
      <c r="AC73" s="24">
        <f t="shared" si="48"/>
        <v>0</v>
      </c>
      <c r="AD73" s="24">
        <f>IFNA(VLOOKUP(A73,'BUSINESS processed'!A73:J2763,8,0))</f>
        <v>140</v>
      </c>
      <c r="AE73" s="24">
        <f>IFNA(VLOOKUP(A73,'BUSINESS processed'!A73:J2763,9,0))</f>
        <v>0.007</v>
      </c>
      <c r="AF73" s="27">
        <f>IFNA(VLOOKUP(A73,'BUSINESS processed'!A73:J2763,10,0))</f>
        <v>0.025</v>
      </c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</row>
    <row r="74">
      <c r="A74" s="18" t="str">
        <f t="shared" si="1"/>
        <v>Africa_Burundi-Africa_2007</v>
      </c>
      <c r="B74" s="19" t="s">
        <v>68</v>
      </c>
      <c r="C74" s="20" t="s">
        <v>96</v>
      </c>
      <c r="D74" s="21" t="s">
        <v>86</v>
      </c>
      <c r="E74" s="22">
        <v>1.273180655E9</v>
      </c>
      <c r="F74" s="22">
        <f t="shared" si="2"/>
        <v>152.8737942</v>
      </c>
      <c r="G74" s="23">
        <v>0.116</v>
      </c>
      <c r="H74" s="23">
        <v>18.0</v>
      </c>
      <c r="I74" s="23">
        <v>0.171</v>
      </c>
      <c r="J74" s="24">
        <f t="shared" si="37"/>
        <v>0</v>
      </c>
      <c r="K74" s="24">
        <f t="shared" si="3"/>
        <v>0</v>
      </c>
      <c r="L74" s="24">
        <f>IF(AND(C74=C73,C74&gt;C73),C73,0)</f>
        <v>0</v>
      </c>
      <c r="M74" s="24">
        <f t="shared" si="5"/>
        <v>0</v>
      </c>
      <c r="N74" s="24">
        <f>IFNA(VLOOKUP(A74,'HUMAN RESOURCES processed'!$A$2:$M$2692,5,0))</f>
        <v>0.044</v>
      </c>
      <c r="O74" s="24">
        <f>IFNA(VLOOKUP(A74,'HUMAN RESOURCES processed'!$A$2:$M$2692,6,0))</f>
        <v>0.069</v>
      </c>
      <c r="P74" s="24">
        <f>IFNA(VLOOKUP(A74,'HUMAN RESOURCES processed'!$A$2:$M$2692,7,0))</f>
        <v>53</v>
      </c>
      <c r="Q74" s="24">
        <f>IFNA(VLOOKUP(A74,'HUMAN RESOURCES processed'!$A$2:$M$2692,8,0))</f>
        <v>50</v>
      </c>
      <c r="R74" s="24">
        <f t="shared" si="6"/>
        <v>51.5</v>
      </c>
      <c r="S74" s="24">
        <f>IFNA(VLOOKUP(A74,'HUMAN RESOURCES processed'!$A$2:$M$2692,9,0))</f>
        <v>0.445</v>
      </c>
      <c r="T74" s="24">
        <f>IFNA(VLOOKUP(A74,'HUMAN RESOURCES processed'!$A$2:$M$2692,10,0))</f>
        <v>0.529</v>
      </c>
      <c r="U74" s="24">
        <f>IFNA(VLOOKUP(A74,'HUMAN RESOURCES processed'!$A$2:$M$2692,11,0))</f>
        <v>0.026</v>
      </c>
      <c r="V74" s="24">
        <f>IFNA(VLOOKUP(A74,'HUMAN RESOURCES processed'!$A$2:$M$2692,12,0))</f>
        <v>8328312</v>
      </c>
      <c r="W74" s="24">
        <f>IFNA(VLOOKUP(A74,'HUMAN RESOURCES processed'!$A$2:$M$2692,13,0))</f>
        <v>0.099</v>
      </c>
      <c r="X74" s="24">
        <f>IFNA(VLOOKUP(A74,'TOURISM processed'!$A$2:$F$2692,5,0))</f>
        <v>2300000</v>
      </c>
      <c r="Y74" s="24">
        <f>IFNA(VLOOKUP(A74,'TOURISM processed'!$A$2:$F$2692,6,0))</f>
        <v>106000000</v>
      </c>
      <c r="Z74" s="24">
        <f t="shared" si="7"/>
        <v>12.72766918</v>
      </c>
      <c r="AA74" s="24">
        <f>IFNA(VLOOKUP(A74,'BUSINESS processed'!A74:J2764,5,0))</f>
        <v>2.797</v>
      </c>
      <c r="AB74" s="24">
        <f>IFNA(VLOOKUP(A74,'BUSINESS processed'!A74:J2764,6,0))</f>
        <v>13</v>
      </c>
      <c r="AC74" s="24">
        <f t="shared" si="48"/>
        <v>0</v>
      </c>
      <c r="AD74" s="24">
        <f>IFNA(VLOOKUP(A74,'BUSINESS processed'!A74:J2764,8,0))</f>
        <v>140</v>
      </c>
      <c r="AE74" s="24">
        <f>IFNA(VLOOKUP(A74,'BUSINESS processed'!A74:J2764,9,0))</f>
        <v>0.007</v>
      </c>
      <c r="AF74" s="27">
        <f>IFNA(VLOOKUP(A74,'BUSINESS processed'!A74:J2764,10,0))</f>
        <v>0.032</v>
      </c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</row>
    <row r="75">
      <c r="A75" s="18" t="str">
        <f t="shared" si="1"/>
        <v>Africa_Burundi-Africa_2008</v>
      </c>
      <c r="B75" s="19" t="s">
        <v>68</v>
      </c>
      <c r="C75" s="20" t="s">
        <v>96</v>
      </c>
      <c r="D75" s="21" t="s">
        <v>87</v>
      </c>
      <c r="E75" s="22">
        <v>1.3560783E9</v>
      </c>
      <c r="F75" s="22">
        <f t="shared" si="2"/>
        <v>157.2395957</v>
      </c>
      <c r="G75" s="23">
        <v>0.1</v>
      </c>
      <c r="H75" s="23">
        <v>16.0</v>
      </c>
      <c r="I75" s="23">
        <v>0.168</v>
      </c>
      <c r="J75" s="24">
        <f t="shared" si="37"/>
        <v>0</v>
      </c>
      <c r="K75" s="24">
        <f t="shared" si="3"/>
        <v>0</v>
      </c>
      <c r="L75" s="24">
        <f>IFNA(VLOOKUP(A75,'ENERGY processed'!$A$2:$H$2692,8,0),"")</f>
        <v>301</v>
      </c>
      <c r="M75" s="24">
        <f t="shared" si="5"/>
        <v>0.00003490146424</v>
      </c>
      <c r="N75" s="24">
        <f>IFNA(VLOOKUP(A75,'HUMAN RESOURCES processed'!$A$2:$M$2692,5,0))</f>
        <v>0.045</v>
      </c>
      <c r="O75" s="24">
        <f>IFNA(VLOOKUP(A75,'HUMAN RESOURCES processed'!$A$2:$M$2692,6,0))</f>
        <v>0.066</v>
      </c>
      <c r="P75" s="24">
        <f>IFNA(VLOOKUP(A75,'HUMAN RESOURCES processed'!$A$2:$M$2692,7,0))</f>
        <v>53</v>
      </c>
      <c r="Q75" s="24">
        <f>IFNA(VLOOKUP(A75,'HUMAN RESOURCES processed'!$A$2:$M$2692,8,0))</f>
        <v>50</v>
      </c>
      <c r="R75" s="24">
        <f t="shared" si="6"/>
        <v>51.5</v>
      </c>
      <c r="S75" s="24">
        <f>IFNA(VLOOKUP(A75,'HUMAN RESOURCES processed'!$A$2:$M$2692,9,0))</f>
        <v>0.442</v>
      </c>
      <c r="T75" s="24">
        <f>IFNA(VLOOKUP(A75,'HUMAN RESOURCES processed'!$A$2:$M$2692,10,0))</f>
        <v>0.532</v>
      </c>
      <c r="U75" s="24">
        <f>IFNA(VLOOKUP(A75,'HUMAN RESOURCES processed'!$A$2:$M$2692,11,0))</f>
        <v>0.026</v>
      </c>
      <c r="V75" s="24">
        <f>IFNA(VLOOKUP(A75,'HUMAN RESOURCES processed'!$A$2:$M$2692,12,0))</f>
        <v>8624280</v>
      </c>
      <c r="W75" s="24">
        <f>IFNA(VLOOKUP(A75,'HUMAN RESOURCES processed'!$A$2:$M$2692,13,0))</f>
        <v>0.101</v>
      </c>
      <c r="X75" s="24">
        <f>IFNA(VLOOKUP(A75,'TOURISM processed'!$A$2:$F$2692,5,0))</f>
        <v>1600000</v>
      </c>
      <c r="Y75" s="24">
        <f>IFNA(VLOOKUP(A75,'TOURISM processed'!$A$2:$F$2692,6,0))</f>
        <v>151000000</v>
      </c>
      <c r="Z75" s="24">
        <f t="shared" si="7"/>
        <v>17.50870797</v>
      </c>
      <c r="AA75" s="24">
        <f>IFNA(VLOOKUP(A75,'BUSINESS processed'!A75:J2765,5,0))</f>
        <v>2.797</v>
      </c>
      <c r="AB75" s="24">
        <f>IFNA(VLOOKUP(A75,'BUSINESS processed'!A75:J2765,6,0))</f>
        <v>13</v>
      </c>
      <c r="AC75" s="24">
        <f t="shared" si="48"/>
        <v>0</v>
      </c>
      <c r="AD75" s="24">
        <f>IFNA(VLOOKUP(A75,'BUSINESS processed'!A75:J2765,8,0))</f>
        <v>140</v>
      </c>
      <c r="AE75" s="24">
        <f>IFNA(VLOOKUP(A75,'BUSINESS processed'!A75:J2765,9,0))</f>
        <v>0.008</v>
      </c>
      <c r="AF75" s="27">
        <f>IFNA(VLOOKUP(A75,'BUSINESS processed'!A75:J2765,10,0))</f>
        <v>0.056</v>
      </c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</row>
    <row r="76">
      <c r="A76" s="18" t="str">
        <f t="shared" si="1"/>
        <v>Africa_Burundi-Africa_2009</v>
      </c>
      <c r="B76" s="19" t="s">
        <v>68</v>
      </c>
      <c r="C76" s="20" t="s">
        <v>96</v>
      </c>
      <c r="D76" s="21" t="s">
        <v>88</v>
      </c>
      <c r="E76" s="22">
        <v>1.611634286E9</v>
      </c>
      <c r="F76" s="22">
        <f t="shared" si="2"/>
        <v>180.5411443</v>
      </c>
      <c r="G76" s="23">
        <v>0.079</v>
      </c>
      <c r="H76" s="23">
        <v>15.0</v>
      </c>
      <c r="I76" s="23">
        <v>0.165</v>
      </c>
      <c r="J76" s="24">
        <f t="shared" si="37"/>
        <v>0</v>
      </c>
      <c r="K76" s="24">
        <f t="shared" si="3"/>
        <v>0</v>
      </c>
      <c r="L76" s="24">
        <f>IFNA(VLOOKUP(A76,'ENERGY processed'!$A$2:$H$2692,8,0),"")</f>
        <v>165</v>
      </c>
      <c r="M76" s="24">
        <f t="shared" si="5"/>
        <v>0.00001848390114</v>
      </c>
      <c r="N76" s="24">
        <f>IFNA(VLOOKUP(A76,'HUMAN RESOURCES processed'!$A$2:$M$2692,5,0))</f>
        <v>0.045</v>
      </c>
      <c r="O76" s="24">
        <f>IFNA(VLOOKUP(A76,'HUMAN RESOURCES processed'!$A$2:$M$2692,6,0))</f>
        <v>0.063</v>
      </c>
      <c r="P76" s="24">
        <f>IFNA(VLOOKUP(A76,'HUMAN RESOURCES processed'!$A$2:$M$2692,7,0))</f>
        <v>54</v>
      </c>
      <c r="Q76" s="24">
        <f>IFNA(VLOOKUP(A76,'HUMAN RESOURCES processed'!$A$2:$M$2692,8,0))</f>
        <v>51</v>
      </c>
      <c r="R76" s="24">
        <f t="shared" si="6"/>
        <v>52.5</v>
      </c>
      <c r="S76" s="24">
        <f>IFNA(VLOOKUP(A76,'HUMAN RESOURCES processed'!$A$2:$M$2692,9,0))</f>
        <v>0.44</v>
      </c>
      <c r="T76" s="24">
        <f>IFNA(VLOOKUP(A76,'HUMAN RESOURCES processed'!$A$2:$M$2692,10,0))</f>
        <v>0.535</v>
      </c>
      <c r="U76" s="24">
        <f>IFNA(VLOOKUP(A76,'HUMAN RESOURCES processed'!$A$2:$M$2692,11,0))</f>
        <v>0.026</v>
      </c>
      <c r="V76" s="24">
        <f>IFNA(VLOOKUP(A76,'HUMAN RESOURCES processed'!$A$2:$M$2692,12,0))</f>
        <v>8926687</v>
      </c>
      <c r="W76" s="24">
        <f>IFNA(VLOOKUP(A76,'HUMAN RESOURCES processed'!$A$2:$M$2692,13,0))</f>
        <v>0.104</v>
      </c>
      <c r="X76" s="24">
        <f>IFNA(VLOOKUP(A76,'TOURISM processed'!$A$2:$F$2692,5,0))</f>
        <v>1700000</v>
      </c>
      <c r="Y76" s="24">
        <f>IFNA(VLOOKUP(A76,'TOURISM processed'!$A$2:$F$2692,6,0))</f>
        <v>71000000</v>
      </c>
      <c r="Z76" s="24">
        <f t="shared" si="7"/>
        <v>7.953678672</v>
      </c>
      <c r="AA76" s="24">
        <f>IFNA(VLOOKUP(A76,'BUSINESS processed'!A76:J2766,5,0))</f>
        <v>2.797</v>
      </c>
      <c r="AB76" s="24">
        <f>IFNA(VLOOKUP(A76,'BUSINESS processed'!A76:J2766,6,0))</f>
        <v>13</v>
      </c>
      <c r="AC76" s="24">
        <f t="shared" si="48"/>
        <v>0</v>
      </c>
      <c r="AD76" s="24">
        <f>IFNA(VLOOKUP(A76,'BUSINESS processed'!A76:J2766,8,0))</f>
        <v>140</v>
      </c>
      <c r="AE76" s="24">
        <f>IFNA(VLOOKUP(A76,'BUSINESS processed'!A76:J2766,9,0))</f>
        <v>0.009</v>
      </c>
      <c r="AF76" s="27">
        <f>IFNA(VLOOKUP(A76,'BUSINESS processed'!A76:J2766,10,0))</f>
        <v>0.103</v>
      </c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</row>
    <row r="77">
      <c r="A77" s="18" t="str">
        <f t="shared" si="1"/>
        <v>Africa_Burundi-Africa_2010</v>
      </c>
      <c r="B77" s="19" t="s">
        <v>68</v>
      </c>
      <c r="C77" s="20" t="s">
        <v>96</v>
      </c>
      <c r="D77" s="21" t="s">
        <v>89</v>
      </c>
      <c r="E77" s="22">
        <v>1.739781536E9</v>
      </c>
      <c r="F77" s="22">
        <f t="shared" si="2"/>
        <v>188.4358366</v>
      </c>
      <c r="G77" s="23">
        <v>0.07</v>
      </c>
      <c r="H77" s="23">
        <v>14.0</v>
      </c>
      <c r="I77" s="23">
        <v>0.141</v>
      </c>
      <c r="J77" s="24">
        <f t="shared" si="37"/>
        <v>0</v>
      </c>
      <c r="K77" s="24">
        <f t="shared" si="3"/>
        <v>0</v>
      </c>
      <c r="L77" s="24">
        <f>IFNA(VLOOKUP(A77,'ENERGY processed'!$A$2:$H$2692,8,0),"")</f>
        <v>187</v>
      </c>
      <c r="M77" s="24">
        <f t="shared" si="5"/>
        <v>0.00002025398058</v>
      </c>
      <c r="N77" s="24">
        <f>IFNA(VLOOKUP(A77,'HUMAN RESOURCES processed'!$A$2:$M$2692,5,0))</f>
        <v>0.045</v>
      </c>
      <c r="O77" s="24">
        <f>IFNA(VLOOKUP(A77,'HUMAN RESOURCES processed'!$A$2:$M$2692,6,0))</f>
        <v>0.061</v>
      </c>
      <c r="P77" s="24">
        <f>IFNA(VLOOKUP(A77,'HUMAN RESOURCES processed'!$A$2:$M$2692,7,0))</f>
        <v>54</v>
      </c>
      <c r="Q77" s="24">
        <f>IFNA(VLOOKUP(A77,'HUMAN RESOURCES processed'!$A$2:$M$2692,8,0))</f>
        <v>51</v>
      </c>
      <c r="R77" s="24">
        <f t="shared" si="6"/>
        <v>52.5</v>
      </c>
      <c r="S77" s="24">
        <f>IFNA(VLOOKUP(A77,'HUMAN RESOURCES processed'!$A$2:$M$2692,9,0))</f>
        <v>0.439</v>
      </c>
      <c r="T77" s="24">
        <f>IFNA(VLOOKUP(A77,'HUMAN RESOURCES processed'!$A$2:$M$2692,10,0))</f>
        <v>0.535</v>
      </c>
      <c r="U77" s="24">
        <f>IFNA(VLOOKUP(A77,'HUMAN RESOURCES processed'!$A$2:$M$2692,11,0))</f>
        <v>0.025</v>
      </c>
      <c r="V77" s="24">
        <f>IFNA(VLOOKUP(A77,'HUMAN RESOURCES processed'!$A$2:$M$2692,12,0))</f>
        <v>9232753</v>
      </c>
      <c r="W77" s="24">
        <f>IFNA(VLOOKUP(A77,'HUMAN RESOURCES processed'!$A$2:$M$2692,13,0))</f>
        <v>0.106</v>
      </c>
      <c r="X77" s="24">
        <f>IFNA(VLOOKUP(A77,'TOURISM processed'!$A$2:$F$2692,5,0))</f>
        <v>2100000</v>
      </c>
      <c r="Y77" s="24">
        <f>IFNA(VLOOKUP(A77,'TOURISM processed'!$A$2:$F$2692,6,0))</f>
        <v>35000000</v>
      </c>
      <c r="Z77" s="24">
        <f t="shared" si="7"/>
        <v>3.790851981</v>
      </c>
      <c r="AA77" s="24">
        <f>IFNA(VLOOKUP(A77,'BUSINESS processed'!A77:J2767,5,0))</f>
        <v>1.545</v>
      </c>
      <c r="AB77" s="24">
        <f>IFNA(VLOOKUP(A77,'BUSINESS processed'!A77:J2767,6,0))</f>
        <v>13</v>
      </c>
      <c r="AC77" s="24">
        <f t="shared" si="48"/>
        <v>0</v>
      </c>
      <c r="AD77" s="24">
        <f>IFNA(VLOOKUP(A77,'BUSINESS processed'!A77:J2767,8,0))</f>
        <v>211</v>
      </c>
      <c r="AE77" s="24">
        <f>IFNA(VLOOKUP(A77,'BUSINESS processed'!A77:J2767,9,0))</f>
        <v>0.01</v>
      </c>
      <c r="AF77" s="27">
        <f>IFNA(VLOOKUP(A77,'BUSINESS processed'!A77:J2767,10,0))</f>
        <v>0.182</v>
      </c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</row>
    <row r="78">
      <c r="A78" s="18" t="str">
        <f t="shared" si="1"/>
        <v>Africa_Burundi-Africa_2011</v>
      </c>
      <c r="B78" s="19" t="s">
        <v>68</v>
      </c>
      <c r="C78" s="20" t="s">
        <v>96</v>
      </c>
      <c r="D78" s="21" t="s">
        <v>90</v>
      </c>
      <c r="E78" s="22">
        <v>2.026864414E9</v>
      </c>
      <c r="F78" s="22">
        <f t="shared" si="2"/>
        <v>212.4515206</v>
      </c>
      <c r="G78" s="23">
        <v>0.088</v>
      </c>
      <c r="H78" s="23">
        <v>19.0</v>
      </c>
      <c r="I78" s="23">
        <v>0.124</v>
      </c>
      <c r="J78" s="24">
        <f t="shared" si="37"/>
        <v>0</v>
      </c>
      <c r="K78" s="24">
        <f t="shared" si="3"/>
        <v>0</v>
      </c>
      <c r="L78" s="24">
        <f>IF(AND(C78=C77,C78&gt;C77),C77,0)</f>
        <v>0</v>
      </c>
      <c r="M78" s="24">
        <f t="shared" si="5"/>
        <v>0</v>
      </c>
      <c r="N78" s="24">
        <f>IFNA(VLOOKUP(A78,'HUMAN RESOURCES processed'!$A$2:$M$2692,5,0))</f>
        <v>0.045</v>
      </c>
      <c r="O78" s="24">
        <f>IFNA(VLOOKUP(A78,'HUMAN RESOURCES processed'!$A$2:$M$2692,6,0))</f>
        <v>0.059</v>
      </c>
      <c r="P78" s="24">
        <f>IFNA(VLOOKUP(A78,'HUMAN RESOURCES processed'!$A$2:$M$2692,7,0))</f>
        <v>55</v>
      </c>
      <c r="Q78" s="24">
        <f>IFNA(VLOOKUP(A78,'HUMAN RESOURCES processed'!$A$2:$M$2692,8,0))</f>
        <v>51</v>
      </c>
      <c r="R78" s="24">
        <f t="shared" si="6"/>
        <v>53</v>
      </c>
      <c r="S78" s="24">
        <f>IFNA(VLOOKUP(A78,'HUMAN RESOURCES processed'!$A$2:$M$2692,9,0))</f>
        <v>0.44</v>
      </c>
      <c r="T78" s="24">
        <f>IFNA(VLOOKUP(A78,'HUMAN RESOURCES processed'!$A$2:$M$2692,10,0))</f>
        <v>0.535</v>
      </c>
      <c r="U78" s="24">
        <f>IFNA(VLOOKUP(A78,'HUMAN RESOURCES processed'!$A$2:$M$2692,11,0))</f>
        <v>0.025</v>
      </c>
      <c r="V78" s="24">
        <f>IFNA(VLOOKUP(A78,'HUMAN RESOURCES processed'!$A$2:$M$2692,12,0))</f>
        <v>9540362</v>
      </c>
      <c r="W78" s="24">
        <f>IFNA(VLOOKUP(A78,'HUMAN RESOURCES processed'!$A$2:$M$2692,13,0))</f>
        <v>0.109</v>
      </c>
      <c r="X78" s="24">
        <f>IFNA(VLOOKUP(A78,'TOURISM processed'!$A$2:$F$2692,5,0))</f>
        <v>3700000</v>
      </c>
      <c r="Y78" s="24">
        <f>IFNA(VLOOKUP(A78,'TOURISM processed'!$A$2:$F$2692,6,0))</f>
        <v>49000000</v>
      </c>
      <c r="Z78" s="24">
        <f t="shared" si="7"/>
        <v>5.136073453</v>
      </c>
      <c r="AA78" s="24">
        <f>IFNA(VLOOKUP(A78,'BUSINESS processed'!A78:J2768,5,0))</f>
        <v>0.516</v>
      </c>
      <c r="AB78" s="24">
        <f>IFNA(VLOOKUP(A78,'BUSINESS processed'!A78:J2768,6,0))</f>
        <v>13</v>
      </c>
      <c r="AC78" s="24">
        <f t="shared" si="48"/>
        <v>0</v>
      </c>
      <c r="AD78" s="24">
        <f>IFNA(VLOOKUP(A78,'BUSINESS processed'!A78:J2768,8,0))</f>
        <v>274</v>
      </c>
      <c r="AE78" s="24">
        <f>IFNA(VLOOKUP(A78,'BUSINESS processed'!A78:J2768,9,0))</f>
        <v>0.011</v>
      </c>
      <c r="AF78" s="27">
        <f>IFNA(VLOOKUP(A78,'BUSINESS processed'!A78:J2768,10,0))</f>
        <v>0.201</v>
      </c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</row>
    <row r="79">
      <c r="A79" s="18" t="str">
        <f t="shared" si="1"/>
        <v>Africa_Burundi-Africa_2012</v>
      </c>
      <c r="B79" s="19" t="s">
        <v>68</v>
      </c>
      <c r="C79" s="20" t="s">
        <v>96</v>
      </c>
      <c r="D79" s="21" t="s">
        <v>91</v>
      </c>
      <c r="E79" s="22">
        <v>2.355652064E9</v>
      </c>
      <c r="F79" s="22">
        <f t="shared" si="2"/>
        <v>239.1629587</v>
      </c>
      <c r="G79" s="23">
        <v>0.09</v>
      </c>
      <c r="H79" s="23">
        <v>21.0</v>
      </c>
      <c r="I79" s="23">
        <v>0.132</v>
      </c>
      <c r="J79" s="24">
        <f t="shared" si="37"/>
        <v>0</v>
      </c>
      <c r="K79" s="24">
        <f t="shared" si="3"/>
        <v>0</v>
      </c>
      <c r="L79" s="24">
        <f>IFNA(VLOOKUP(A79,'ENERGY processed'!$A$2:$H$2692,8,0),"")</f>
        <v>198</v>
      </c>
      <c r="M79" s="24">
        <f t="shared" si="5"/>
        <v>0.00002010240245</v>
      </c>
      <c r="N79" s="24">
        <f>IFNA(VLOOKUP(A79,'HUMAN RESOURCES processed'!$A$2:$M$2692,5,0))</f>
        <v>0.045</v>
      </c>
      <c r="O79" s="24">
        <f>IFNA(VLOOKUP(A79,'HUMAN RESOURCES processed'!$A$2:$M$2692,6,0))</f>
        <v>0.057</v>
      </c>
      <c r="P79" s="24">
        <f>IFNA(VLOOKUP(A79,'HUMAN RESOURCES processed'!$A$2:$M$2692,7,0))</f>
        <v>56</v>
      </c>
      <c r="Q79" s="24">
        <f>IFNA(VLOOKUP(A79,'HUMAN RESOURCES processed'!$A$2:$M$2692,8,0))</f>
        <v>52</v>
      </c>
      <c r="R79" s="24">
        <f t="shared" si="6"/>
        <v>54</v>
      </c>
      <c r="S79" s="24">
        <f>IFNA(VLOOKUP(A79,'HUMAN RESOURCES processed'!$A$2:$M$2692,9,0))</f>
        <v>0.442</v>
      </c>
      <c r="T79" s="24">
        <f>IFNA(VLOOKUP(A79,'HUMAN RESOURCES processed'!$A$2:$M$2692,10,0))</f>
        <v>0.534</v>
      </c>
      <c r="U79" s="24">
        <f>IFNA(VLOOKUP(A79,'HUMAN RESOURCES processed'!$A$2:$M$2692,11,0))</f>
        <v>0.024</v>
      </c>
      <c r="V79" s="24">
        <f>IFNA(VLOOKUP(A79,'HUMAN RESOURCES processed'!$A$2:$M$2692,12,0))</f>
        <v>9849569</v>
      </c>
      <c r="W79" s="24">
        <f>IFNA(VLOOKUP(A79,'HUMAN RESOURCES processed'!$A$2:$M$2692,13,0))</f>
        <v>0.112</v>
      </c>
      <c r="X79" s="24">
        <f>IFNA(VLOOKUP(A79,'TOURISM processed'!$A$2:$F$2692,5,0))</f>
        <v>2700000</v>
      </c>
      <c r="Y79" s="24">
        <f>IFNA(VLOOKUP(A79,'TOURISM processed'!$A$2:$F$2692,6,0))</f>
        <v>41000000</v>
      </c>
      <c r="Z79" s="24">
        <f t="shared" si="7"/>
        <v>4.162618689</v>
      </c>
      <c r="AA79" s="24">
        <f>IFNA(VLOOKUP(A79,'BUSINESS processed'!A79:J2769,5,0))</f>
        <v>0.516</v>
      </c>
      <c r="AB79" s="24">
        <f>IFNA(VLOOKUP(A79,'BUSINESS processed'!A79:J2769,6,0))</f>
        <v>8</v>
      </c>
      <c r="AC79" s="24">
        <f>IFNA(VLOOKUP(A79,'BUSINESS processed'!A79:J2769,7,0))</f>
        <v>157</v>
      </c>
      <c r="AD79" s="24">
        <f>IFNA(VLOOKUP(A79,'BUSINESS processed'!A79:J2769,8,0))</f>
        <v>274</v>
      </c>
      <c r="AE79" s="24">
        <f>IFNA(VLOOKUP(A79,'BUSINESS processed'!A79:J2769,9,0))</f>
        <v>0.012</v>
      </c>
      <c r="AF79" s="27">
        <f>IFNA(VLOOKUP(A79,'BUSINESS processed'!A79:J2769,10,0))</f>
        <v>0.228</v>
      </c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</row>
    <row r="80">
      <c r="A80" s="18" t="str">
        <f t="shared" si="1"/>
        <v>Africa_Cameroon-Africa_2000</v>
      </c>
      <c r="B80" s="19" t="s">
        <v>68</v>
      </c>
      <c r="C80" s="20" t="s">
        <v>97</v>
      </c>
      <c r="D80" s="21" t="s">
        <v>70</v>
      </c>
      <c r="E80" s="22">
        <v>2.6472637887E10</v>
      </c>
      <c r="F80" s="22">
        <f t="shared" si="2"/>
        <v>1662.048901</v>
      </c>
      <c r="G80" s="23">
        <v>0.051</v>
      </c>
      <c r="H80" s="23">
        <v>59.0</v>
      </c>
      <c r="I80" s="39">
        <f>IF(AND(C80=C79,D80&gt;D79),I79,0)</f>
        <v>0</v>
      </c>
      <c r="J80" s="24">
        <f t="shared" si="37"/>
        <v>0</v>
      </c>
      <c r="K80" s="24">
        <f t="shared" si="3"/>
        <v>0</v>
      </c>
      <c r="L80" s="24">
        <f t="shared" ref="L80:L81" si="50">IF(AND(C80=C79,C80&gt;C79),C79,0)</f>
        <v>0</v>
      </c>
      <c r="M80" s="24">
        <f t="shared" si="5"/>
        <v>0</v>
      </c>
      <c r="N80" s="24">
        <f>IFNA(VLOOKUP(A80,'HUMAN RESOURCES processed'!$A$2:$M$2692,5,0))</f>
        <v>0.041</v>
      </c>
      <c r="O80" s="24">
        <f>IFNA(VLOOKUP(A80,'HUMAN RESOURCES processed'!$A$2:$M$2692,6,0))</f>
        <v>0.093</v>
      </c>
      <c r="P80" s="24">
        <f>IFNA(VLOOKUP(A80,'HUMAN RESOURCES processed'!$A$2:$M$2692,7,0))</f>
        <v>53</v>
      </c>
      <c r="Q80" s="24">
        <f>IFNA(VLOOKUP(A80,'HUMAN RESOURCES processed'!$A$2:$M$2692,8,0))</f>
        <v>51</v>
      </c>
      <c r="R80" s="24">
        <f t="shared" si="6"/>
        <v>52</v>
      </c>
      <c r="S80" s="24">
        <f>IFNA(VLOOKUP(A80,'HUMAN RESOURCES processed'!$A$2:$M$2692,9,0))</f>
        <v>0.453</v>
      </c>
      <c r="T80" s="24">
        <f>IFNA(VLOOKUP(A80,'HUMAN RESOURCES processed'!$A$2:$M$2692,10,0))</f>
        <v>0.513</v>
      </c>
      <c r="U80" s="24">
        <f>IFNA(VLOOKUP(A80,'HUMAN RESOURCES processed'!$A$2:$M$2692,11,0))</f>
        <v>0.034</v>
      </c>
      <c r="V80" s="24">
        <f>IFNA(VLOOKUP(A80,'HUMAN RESOURCES processed'!$A$2:$M$2692,12,0))</f>
        <v>15927713</v>
      </c>
      <c r="W80" s="24">
        <f>IFNA(VLOOKUP(A80,'HUMAN RESOURCES processed'!$A$2:$M$2692,13,0))</f>
        <v>0.455</v>
      </c>
      <c r="X80" s="24">
        <f>IFNA(VLOOKUP(A80,'TOURISM processed'!$A$2:$F$2692,5,0))</f>
        <v>132000000</v>
      </c>
      <c r="Y80" s="24">
        <f>IFNA(VLOOKUP(A80,'TOURISM processed'!$A$2:$F$2692,6,0))</f>
        <v>241000000</v>
      </c>
      <c r="Z80" s="24">
        <f t="shared" si="7"/>
        <v>15.13086028</v>
      </c>
      <c r="AA80" s="24">
        <f t="shared" ref="AA80:AA84" si="51">IF(AND(C80=C79,D80&gt;D79),AA79,0)</f>
        <v>0</v>
      </c>
      <c r="AB80" s="24">
        <f t="shared" ref="AB80:AB82" si="52">IF(AND(C80=C79,D80&gt;D79),AB79,0)</f>
        <v>0</v>
      </c>
      <c r="AC80" s="24">
        <f t="shared" ref="AC80:AC91" si="53">IF(AND(C80=C79,D80&gt;D79),AC79,0)</f>
        <v>0</v>
      </c>
      <c r="AD80" s="24">
        <f t="shared" ref="AD80:AD84" si="54">IF(AND(C80=C79,D80&gt;D79),AD79,0)</f>
        <v>0</v>
      </c>
      <c r="AE80" s="24">
        <f>IFNA(VLOOKUP(A80,'BUSINESS processed'!A80:J2770,9,0))</f>
        <v>0.003</v>
      </c>
      <c r="AF80" s="27">
        <f>IFNA(VLOOKUP(A80,'BUSINESS processed'!A80:J2770,10,0))</f>
        <v>0.006</v>
      </c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</row>
    <row r="81">
      <c r="A81" s="18" t="str">
        <f t="shared" si="1"/>
        <v>Africa_Cameroon-Africa_2001</v>
      </c>
      <c r="B81" s="19" t="s">
        <v>68</v>
      </c>
      <c r="C81" s="20" t="s">
        <v>97</v>
      </c>
      <c r="D81" s="21" t="s">
        <v>71</v>
      </c>
      <c r="E81" s="22">
        <v>9.287367569E9</v>
      </c>
      <c r="F81" s="22">
        <f t="shared" si="2"/>
        <v>568.0194276</v>
      </c>
      <c r="G81" s="23">
        <v>0.044</v>
      </c>
      <c r="H81" s="23">
        <v>26.0</v>
      </c>
      <c r="I81" s="23">
        <v>0.22</v>
      </c>
      <c r="J81" s="24">
        <f>IFNA(VLOOKUP(A81,'ENERGY processed'!$A$2:$H$2692,7,0),"")</f>
        <v>6720</v>
      </c>
      <c r="K81" s="24">
        <f t="shared" si="3"/>
        <v>0.0004109981138</v>
      </c>
      <c r="L81" s="24">
        <f t="shared" si="50"/>
        <v>0</v>
      </c>
      <c r="M81" s="24">
        <f t="shared" si="5"/>
        <v>0</v>
      </c>
      <c r="N81" s="24">
        <f>IFNA(VLOOKUP(A81,'HUMAN RESOURCES processed'!$A$2:$M$2692,5,0))</f>
        <v>0.041</v>
      </c>
      <c r="O81" s="24">
        <f>IFNA(VLOOKUP(A81,'HUMAN RESOURCES processed'!$A$2:$M$2692,6,0))</f>
        <v>0.09</v>
      </c>
      <c r="P81" s="24">
        <f>IFNA(VLOOKUP(A81,'HUMAN RESOURCES processed'!$A$2:$M$2692,7,0))</f>
        <v>53</v>
      </c>
      <c r="Q81" s="24">
        <f>IFNA(VLOOKUP(A81,'HUMAN RESOURCES processed'!$A$2:$M$2692,8,0))</f>
        <v>51</v>
      </c>
      <c r="R81" s="24">
        <f t="shared" si="6"/>
        <v>52</v>
      </c>
      <c r="S81" s="24">
        <f>IFNA(VLOOKUP(A81,'HUMAN RESOURCES processed'!$A$2:$M$2692,9,0))</f>
        <v>0.451</v>
      </c>
      <c r="T81" s="24">
        <f>IFNA(VLOOKUP(A81,'HUMAN RESOURCES processed'!$A$2:$M$2692,10,0))</f>
        <v>0.515</v>
      </c>
      <c r="U81" s="24">
        <f>IFNA(VLOOKUP(A81,'HUMAN RESOURCES processed'!$A$2:$M$2692,11,0))</f>
        <v>0.034</v>
      </c>
      <c r="V81" s="24">
        <f>IFNA(VLOOKUP(A81,'HUMAN RESOURCES processed'!$A$2:$M$2692,12,0))</f>
        <v>16350440</v>
      </c>
      <c r="W81" s="24">
        <f>IFNA(VLOOKUP(A81,'HUMAN RESOURCES processed'!$A$2:$M$2692,13,0))</f>
        <v>0.461</v>
      </c>
      <c r="X81" s="24">
        <f>IFNA(VLOOKUP(A81,'TOURISM processed'!$A$2:$F$2692,5,0))</f>
        <v>182000000</v>
      </c>
      <c r="Y81" s="24">
        <f>IFNA(VLOOKUP(A81,'TOURISM processed'!$A$2:$F$2692,6,0))</f>
        <v>199000000</v>
      </c>
      <c r="Z81" s="24">
        <f t="shared" si="7"/>
        <v>12.17092629</v>
      </c>
      <c r="AA81" s="24">
        <f t="shared" si="51"/>
        <v>0</v>
      </c>
      <c r="AB81" s="24">
        <f t="shared" si="52"/>
        <v>0</v>
      </c>
      <c r="AC81" s="24">
        <f t="shared" si="53"/>
        <v>0</v>
      </c>
      <c r="AD81" s="24">
        <f t="shared" si="54"/>
        <v>0</v>
      </c>
      <c r="AE81" s="24">
        <f>IFNA(VLOOKUP(A81,'BUSINESS processed'!A81:J2771,9,0))</f>
        <v>0.003</v>
      </c>
      <c r="AF81" s="27">
        <f>IFNA(VLOOKUP(A81,'BUSINESS processed'!A81:J2771,10,0))</f>
        <v>0.026</v>
      </c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</row>
    <row r="82">
      <c r="A82" s="18" t="str">
        <f t="shared" si="1"/>
        <v>Africa_Cameroon-Africa_2002</v>
      </c>
      <c r="B82" s="19" t="s">
        <v>68</v>
      </c>
      <c r="C82" s="20" t="s">
        <v>97</v>
      </c>
      <c r="D82" s="21" t="s">
        <v>72</v>
      </c>
      <c r="E82" s="22">
        <v>9.633109257E9</v>
      </c>
      <c r="F82" s="22">
        <f t="shared" si="2"/>
        <v>574.012871</v>
      </c>
      <c r="G82" s="23">
        <v>0.047</v>
      </c>
      <c r="H82" s="23">
        <v>27.0</v>
      </c>
      <c r="I82" s="23">
        <v>0.207</v>
      </c>
      <c r="J82" s="24">
        <f>IFNA(VLOOKUP(A82,'ENERGY processed'!$A$2:$H$2692,7,0),"")</f>
        <v>6944</v>
      </c>
      <c r="K82" s="24">
        <f t="shared" si="3"/>
        <v>0.0004137755806</v>
      </c>
      <c r="L82" s="24">
        <f>IFNA(VLOOKUP(A82,'ENERGY processed'!$A$2:$H$2692,8,0),"")</f>
        <v>7235</v>
      </c>
      <c r="M82" s="24">
        <f t="shared" si="5"/>
        <v>0.0004311155423</v>
      </c>
      <c r="N82" s="24">
        <f>IFNA(VLOOKUP(A82,'HUMAN RESOURCES processed'!$A$2:$M$2692,5,0))</f>
        <v>0.041</v>
      </c>
      <c r="O82" s="24">
        <f>IFNA(VLOOKUP(A82,'HUMAN RESOURCES processed'!$A$2:$M$2692,6,0))</f>
        <v>0.087</v>
      </c>
      <c r="P82" s="24">
        <f>IFNA(VLOOKUP(A82,'HUMAN RESOURCES processed'!$A$2:$M$2692,7,0))</f>
        <v>53</v>
      </c>
      <c r="Q82" s="24">
        <f>IFNA(VLOOKUP(A82,'HUMAN RESOURCES processed'!$A$2:$M$2692,8,0))</f>
        <v>51</v>
      </c>
      <c r="R82" s="24">
        <f t="shared" si="6"/>
        <v>52</v>
      </c>
      <c r="S82" s="24">
        <f>IFNA(VLOOKUP(A82,'HUMAN RESOURCES processed'!$A$2:$M$2692,9,0))</f>
        <v>0.449</v>
      </c>
      <c r="T82" s="24">
        <f>IFNA(VLOOKUP(A82,'HUMAN RESOURCES processed'!$A$2:$M$2692,10,0))</f>
        <v>0.518</v>
      </c>
      <c r="U82" s="24">
        <f>IFNA(VLOOKUP(A82,'HUMAN RESOURCES processed'!$A$2:$M$2692,11,0))</f>
        <v>0.034</v>
      </c>
      <c r="V82" s="24">
        <f>IFNA(VLOOKUP(A82,'HUMAN RESOURCES processed'!$A$2:$M$2692,12,0))</f>
        <v>16782044</v>
      </c>
      <c r="W82" s="24">
        <f>IFNA(VLOOKUP(A82,'HUMAN RESOURCES processed'!$A$2:$M$2692,13,0))</f>
        <v>0.467</v>
      </c>
      <c r="X82" s="24">
        <f>IFNA(VLOOKUP(A82,'TOURISM processed'!$A$2:$F$2692,5,0))</f>
        <v>124000000</v>
      </c>
      <c r="Y82" s="24">
        <f>IFNA(VLOOKUP(A82,'TOURISM processed'!$A$2:$F$2692,6,0))</f>
        <v>205000000</v>
      </c>
      <c r="Z82" s="24">
        <f t="shared" si="7"/>
        <v>12.21543693</v>
      </c>
      <c r="AA82" s="24">
        <f t="shared" si="51"/>
        <v>0</v>
      </c>
      <c r="AB82" s="24">
        <f t="shared" si="52"/>
        <v>0</v>
      </c>
      <c r="AC82" s="24">
        <f t="shared" si="53"/>
        <v>0</v>
      </c>
      <c r="AD82" s="24">
        <f t="shared" si="54"/>
        <v>0</v>
      </c>
      <c r="AE82" s="24">
        <f>IFNA(VLOOKUP(A82,'BUSINESS processed'!A82:J2772,9,0))</f>
        <v>0.004</v>
      </c>
      <c r="AF82" s="27">
        <f>IFNA(VLOOKUP(A82,'BUSINESS processed'!A82:J2772,10,0))</f>
        <v>0.042</v>
      </c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</row>
    <row r="83">
      <c r="A83" s="18" t="str">
        <f t="shared" si="1"/>
        <v>Africa_Cameroon-Africa_2003</v>
      </c>
      <c r="B83" s="19" t="s">
        <v>68</v>
      </c>
      <c r="C83" s="20" t="s">
        <v>97</v>
      </c>
      <c r="D83" s="21" t="s">
        <v>74</v>
      </c>
      <c r="E83" s="22">
        <v>1.0879778328E10</v>
      </c>
      <c r="F83" s="22">
        <f t="shared" si="2"/>
        <v>631.6903762</v>
      </c>
      <c r="G83" s="23">
        <v>0.048</v>
      </c>
      <c r="H83" s="23">
        <v>31.0</v>
      </c>
      <c r="I83" s="23">
        <v>0.18</v>
      </c>
      <c r="J83" s="24">
        <f>IFNA(VLOOKUP(A83,'ENERGY processed'!$A$2:$H$2692,7,0),"")</f>
        <v>6914</v>
      </c>
      <c r="K83" s="24">
        <f t="shared" si="3"/>
        <v>0.0004014334787</v>
      </c>
      <c r="L83" s="24">
        <f>IFNA(VLOOKUP(A83,'ENERGY processed'!$A$2:$H$2692,8,0),"")</f>
        <v>6674</v>
      </c>
      <c r="M83" s="24">
        <f t="shared" si="5"/>
        <v>0.0003874988482</v>
      </c>
      <c r="N83" s="24">
        <f>IFNA(VLOOKUP(A83,'HUMAN RESOURCES processed'!$A$2:$M$2692,5,0))</f>
        <v>0.041</v>
      </c>
      <c r="O83" s="24">
        <f>IFNA(VLOOKUP(A83,'HUMAN RESOURCES processed'!$A$2:$M$2692,6,0))</f>
        <v>0.084</v>
      </c>
      <c r="P83" s="24">
        <f>IFNA(VLOOKUP(A83,'HUMAN RESOURCES processed'!$A$2:$M$2692,7,0))</f>
        <v>53</v>
      </c>
      <c r="Q83" s="24">
        <f>IFNA(VLOOKUP(A83,'HUMAN RESOURCES processed'!$A$2:$M$2692,8,0))</f>
        <v>51</v>
      </c>
      <c r="R83" s="24">
        <f t="shared" si="6"/>
        <v>52</v>
      </c>
      <c r="S83" s="24">
        <f>IFNA(VLOOKUP(A83,'HUMAN RESOURCES processed'!$A$2:$M$2692,9,0))</f>
        <v>0.447</v>
      </c>
      <c r="T83" s="24">
        <f>IFNA(VLOOKUP(A83,'HUMAN RESOURCES processed'!$A$2:$M$2692,10,0))</f>
        <v>0.52</v>
      </c>
      <c r="U83" s="24">
        <f>IFNA(VLOOKUP(A83,'HUMAN RESOURCES processed'!$A$2:$M$2692,11,0))</f>
        <v>0.033</v>
      </c>
      <c r="V83" s="24">
        <f>IFNA(VLOOKUP(A83,'HUMAN RESOURCES processed'!$A$2:$M$2692,12,0))</f>
        <v>17223277</v>
      </c>
      <c r="W83" s="24">
        <f>IFNA(VLOOKUP(A83,'HUMAN RESOURCES processed'!$A$2:$M$2692,13,0))</f>
        <v>0.473</v>
      </c>
      <c r="X83" s="24">
        <f>IFNA(VLOOKUP(A83,'TOURISM processed'!$A$2:$F$2692,5,0))</f>
        <v>266000000</v>
      </c>
      <c r="Y83" s="24">
        <f>IFNA(VLOOKUP(A83,'TOURISM processed'!$A$2:$F$2692,6,0))</f>
        <v>272000000</v>
      </c>
      <c r="Z83" s="24">
        <f t="shared" si="7"/>
        <v>15.79258117</v>
      </c>
      <c r="AA83" s="24">
        <f t="shared" si="51"/>
        <v>0</v>
      </c>
      <c r="AB83" s="24">
        <f>IFNA(VLOOKUP(A83,'BUSINESS processed'!A83:J2773,6,0))</f>
        <v>45</v>
      </c>
      <c r="AC83" s="24">
        <f t="shared" si="53"/>
        <v>0</v>
      </c>
      <c r="AD83" s="24">
        <f t="shared" si="54"/>
        <v>0</v>
      </c>
      <c r="AE83" s="24">
        <f>IFNA(VLOOKUP(A83,'BUSINESS processed'!A83:J2773,9,0))</f>
        <v>0.006</v>
      </c>
      <c r="AF83" s="27">
        <f>IFNA(VLOOKUP(A83,'BUSINESS processed'!A83:J2773,10,0))</f>
        <v>0.063</v>
      </c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</row>
    <row r="84">
      <c r="A84" s="18" t="str">
        <f t="shared" si="1"/>
        <v>Africa_Cameroon-Africa_2004</v>
      </c>
      <c r="B84" s="19" t="s">
        <v>68</v>
      </c>
      <c r="C84" s="20" t="s">
        <v>97</v>
      </c>
      <c r="D84" s="21" t="s">
        <v>83</v>
      </c>
      <c r="E84" s="22">
        <v>1.3621809574E10</v>
      </c>
      <c r="F84" s="22">
        <f t="shared" si="2"/>
        <v>770.6840397</v>
      </c>
      <c r="G84" s="23">
        <v>0.049</v>
      </c>
      <c r="H84" s="23">
        <v>39.0</v>
      </c>
      <c r="I84" s="23">
        <v>0.18</v>
      </c>
      <c r="J84" s="24">
        <f>IFNA(VLOOKUP(A84,'ENERGY processed'!$A$2:$H$2692,7,0),"")</f>
        <v>6389.5</v>
      </c>
      <c r="K84" s="24">
        <f t="shared" si="3"/>
        <v>0.0003615001109</v>
      </c>
      <c r="L84" s="24">
        <f>IFNA(VLOOKUP(A84,'ENERGY processed'!$A$2:$H$2692,8,0),"")</f>
        <v>4483</v>
      </c>
      <c r="M84" s="24">
        <f t="shared" si="5"/>
        <v>0.0002536356518</v>
      </c>
      <c r="N84" s="24">
        <f>IFNA(VLOOKUP(A84,'HUMAN RESOURCES processed'!$A$2:$M$2692,5,0))</f>
        <v>0.041</v>
      </c>
      <c r="O84" s="24">
        <f>IFNA(VLOOKUP(A84,'HUMAN RESOURCES processed'!$A$2:$M$2692,6,0))</f>
        <v>0.081</v>
      </c>
      <c r="P84" s="24">
        <f>IFNA(VLOOKUP(A84,'HUMAN RESOURCES processed'!$A$2:$M$2692,7,0))</f>
        <v>53</v>
      </c>
      <c r="Q84" s="24">
        <f>IFNA(VLOOKUP(A84,'HUMAN RESOURCES processed'!$A$2:$M$2692,8,0))</f>
        <v>51</v>
      </c>
      <c r="R84" s="24">
        <f t="shared" si="6"/>
        <v>52</v>
      </c>
      <c r="S84" s="24">
        <f>IFNA(VLOOKUP(A84,'HUMAN RESOURCES processed'!$A$2:$M$2692,9,0))</f>
        <v>0.445</v>
      </c>
      <c r="T84" s="24">
        <f>IFNA(VLOOKUP(A84,'HUMAN RESOURCES processed'!$A$2:$M$2692,10,0))</f>
        <v>0.522</v>
      </c>
      <c r="U84" s="24">
        <f>IFNA(VLOOKUP(A84,'HUMAN RESOURCES processed'!$A$2:$M$2692,11,0))</f>
        <v>0.033</v>
      </c>
      <c r="V84" s="24">
        <f>IFNA(VLOOKUP(A84,'HUMAN RESOURCES processed'!$A$2:$M$2692,12,0))</f>
        <v>17674960</v>
      </c>
      <c r="W84" s="24">
        <f>IFNA(VLOOKUP(A84,'HUMAN RESOURCES processed'!$A$2:$M$2692,13,0))</f>
        <v>0.479</v>
      </c>
      <c r="X84" s="24">
        <f>IFNA(VLOOKUP(A84,'TOURISM processed'!$A$2:$F$2692,5,0))</f>
        <v>212000000</v>
      </c>
      <c r="Y84" s="24">
        <f>IFNA(VLOOKUP(A84,'TOURISM processed'!$A$2:$F$2692,6,0))</f>
        <v>394000000</v>
      </c>
      <c r="Z84" s="24">
        <f t="shared" si="7"/>
        <v>22.29142244</v>
      </c>
      <c r="AA84" s="24">
        <f t="shared" si="51"/>
        <v>0</v>
      </c>
      <c r="AB84" s="24">
        <f>IFNA(VLOOKUP(A84,'BUSINESS processed'!A84:J2774,6,0))</f>
        <v>45</v>
      </c>
      <c r="AC84" s="24">
        <f t="shared" si="53"/>
        <v>0</v>
      </c>
      <c r="AD84" s="24">
        <f t="shared" si="54"/>
        <v>0</v>
      </c>
      <c r="AE84" s="24">
        <f>IFNA(VLOOKUP(A84,'BUSINESS processed'!A84:J2774,9,0))</f>
        <v>0.01</v>
      </c>
      <c r="AF84" s="27">
        <f>IFNA(VLOOKUP(A84,'BUSINESS processed'!A84:J2774,10,0))</f>
        <v>0.087</v>
      </c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</row>
    <row r="85">
      <c r="A85" s="18" t="str">
        <f t="shared" si="1"/>
        <v>Africa_Cameroon-Africa_2005</v>
      </c>
      <c r="B85" s="19" t="s">
        <v>68</v>
      </c>
      <c r="C85" s="20" t="s">
        <v>97</v>
      </c>
      <c r="D85" s="21" t="s">
        <v>84</v>
      </c>
      <c r="E85" s="22">
        <v>1.5775356737E10</v>
      </c>
      <c r="F85" s="22">
        <f t="shared" si="2"/>
        <v>869.7534508</v>
      </c>
      <c r="G85" s="23">
        <v>0.046</v>
      </c>
      <c r="H85" s="23">
        <v>41.0</v>
      </c>
      <c r="I85" s="23">
        <v>0.18</v>
      </c>
      <c r="J85" s="24">
        <f>IF(AND( C85=C84,D85&gt;D84),J84,"")</f>
        <v>6389.5</v>
      </c>
      <c r="K85" s="24">
        <f t="shared" si="3"/>
        <v>0.0003522766405</v>
      </c>
      <c r="L85" s="24">
        <f>IF(AND(C85=C84,C85&gt;C84),C84,0)</f>
        <v>0</v>
      </c>
      <c r="M85" s="24">
        <f t="shared" si="5"/>
        <v>0</v>
      </c>
      <c r="N85" s="24">
        <f>IFNA(VLOOKUP(A85,'HUMAN RESOURCES processed'!$A$2:$M$2692,5,0))</f>
        <v>0.04</v>
      </c>
      <c r="O85" s="24">
        <f>IFNA(VLOOKUP(A85,'HUMAN RESOURCES processed'!$A$2:$M$2692,6,0))</f>
        <v>0.078</v>
      </c>
      <c r="P85" s="24">
        <f>IFNA(VLOOKUP(A85,'HUMAN RESOURCES processed'!$A$2:$M$2692,7,0))</f>
        <v>53</v>
      </c>
      <c r="Q85" s="24">
        <f>IFNA(VLOOKUP(A85,'HUMAN RESOURCES processed'!$A$2:$M$2692,8,0))</f>
        <v>51</v>
      </c>
      <c r="R85" s="24">
        <f t="shared" si="6"/>
        <v>52</v>
      </c>
      <c r="S85" s="24">
        <f>IFNA(VLOOKUP(A85,'HUMAN RESOURCES processed'!$A$2:$M$2692,9,0))</f>
        <v>0.443</v>
      </c>
      <c r="T85" s="24">
        <f>IFNA(VLOOKUP(A85,'HUMAN RESOURCES processed'!$A$2:$M$2692,10,0))</f>
        <v>0.524</v>
      </c>
      <c r="U85" s="24">
        <f>IFNA(VLOOKUP(A85,'HUMAN RESOURCES processed'!$A$2:$M$2692,11,0))</f>
        <v>0.033</v>
      </c>
      <c r="V85" s="24">
        <f>IFNA(VLOOKUP(A85,'HUMAN RESOURCES processed'!$A$2:$M$2692,12,0))</f>
        <v>18137734</v>
      </c>
      <c r="W85" s="24">
        <f>IFNA(VLOOKUP(A85,'HUMAN RESOURCES processed'!$A$2:$M$2692,13,0))</f>
        <v>0.485</v>
      </c>
      <c r="X85" s="24">
        <f>IFNA(VLOOKUP(A85,'TOURISM processed'!$A$2:$F$2692,5,0))</f>
        <v>229000000</v>
      </c>
      <c r="Y85" s="24">
        <f>IFNA(VLOOKUP(A85,'TOURISM processed'!$A$2:$F$2692,6,0))</f>
        <v>480000000</v>
      </c>
      <c r="Z85" s="24">
        <f t="shared" si="7"/>
        <v>26.46416581</v>
      </c>
      <c r="AA85" s="24">
        <f>IFNA(VLOOKUP(A85,'BUSINESS processed'!A85:J2775,5,0))</f>
        <v>0.506</v>
      </c>
      <c r="AB85" s="24">
        <f>IFNA(VLOOKUP(A85,'BUSINESS processed'!A85:J2775,6,0))</f>
        <v>45</v>
      </c>
      <c r="AC85" s="24">
        <f t="shared" si="53"/>
        <v>0</v>
      </c>
      <c r="AD85" s="24">
        <f>IFNA(VLOOKUP(A85,'BUSINESS processed'!A85:J2775,8,0))</f>
        <v>654</v>
      </c>
      <c r="AE85" s="24">
        <f>IFNA(VLOOKUP(A85,'BUSINESS processed'!A85:J2775,9,0))</f>
        <v>0.014</v>
      </c>
      <c r="AF85" s="27">
        <f>IFNA(VLOOKUP(A85,'BUSINESS processed'!A85:J2775,10,0))</f>
        <v>0.124</v>
      </c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</row>
    <row r="86">
      <c r="A86" s="18" t="str">
        <f t="shared" si="1"/>
        <v>Africa_Cameroon-Africa_2006</v>
      </c>
      <c r="B86" s="19" t="s">
        <v>68</v>
      </c>
      <c r="C86" s="20" t="s">
        <v>97</v>
      </c>
      <c r="D86" s="21" t="s">
        <v>85</v>
      </c>
      <c r="E86" s="22">
        <v>1.6587921221E10</v>
      </c>
      <c r="F86" s="22">
        <f t="shared" si="2"/>
        <v>891.2517392</v>
      </c>
      <c r="G86" s="23">
        <v>0.049</v>
      </c>
      <c r="H86" s="23">
        <v>45.0</v>
      </c>
      <c r="I86" s="23">
        <v>0.177</v>
      </c>
      <c r="J86" s="24">
        <f>IFNA(VLOOKUP(A86,'ENERGY processed'!$A$2:$H$2692,7,0),"")</f>
        <v>6660.5</v>
      </c>
      <c r="K86" s="24">
        <f t="shared" si="3"/>
        <v>0.0003578617314</v>
      </c>
      <c r="L86" s="24">
        <f>IFNA(VLOOKUP(A86,'ENERGY processed'!$A$2:$H$2692,8,0),"")</f>
        <v>4765</v>
      </c>
      <c r="M86" s="24">
        <f t="shared" si="5"/>
        <v>0.0002560184896</v>
      </c>
      <c r="N86" s="24">
        <f>IFNA(VLOOKUP(A86,'HUMAN RESOURCES processed'!$A$2:$M$2692,5,0))</f>
        <v>0.04</v>
      </c>
      <c r="O86" s="24">
        <f>IFNA(VLOOKUP(A86,'HUMAN RESOURCES processed'!$A$2:$M$2692,6,0))</f>
        <v>0.076</v>
      </c>
      <c r="P86" s="24">
        <f>IFNA(VLOOKUP(A86,'HUMAN RESOURCES processed'!$A$2:$M$2692,7,0))</f>
        <v>53</v>
      </c>
      <c r="Q86" s="24">
        <f>IFNA(VLOOKUP(A86,'HUMAN RESOURCES processed'!$A$2:$M$2692,8,0))</f>
        <v>51</v>
      </c>
      <c r="R86" s="24">
        <f t="shared" si="6"/>
        <v>52</v>
      </c>
      <c r="S86" s="24">
        <f>IFNA(VLOOKUP(A86,'HUMAN RESOURCES processed'!$A$2:$M$2692,9,0))</f>
        <v>0.441</v>
      </c>
      <c r="T86" s="24">
        <f>IFNA(VLOOKUP(A86,'HUMAN RESOURCES processed'!$A$2:$M$2692,10,0))</f>
        <v>0.526</v>
      </c>
      <c r="U86" s="24">
        <f>IFNA(VLOOKUP(A86,'HUMAN RESOURCES processed'!$A$2:$M$2692,11,0))</f>
        <v>0.033</v>
      </c>
      <c r="V86" s="24">
        <f>IFNA(VLOOKUP(A86,'HUMAN RESOURCES processed'!$A$2:$M$2692,12,0))</f>
        <v>18611937</v>
      </c>
      <c r="W86" s="24">
        <f>IFNA(VLOOKUP(A86,'HUMAN RESOURCES processed'!$A$2:$M$2692,13,0))</f>
        <v>0.491</v>
      </c>
      <c r="X86" s="24">
        <f>IFNA(VLOOKUP(A86,'TOURISM processed'!$A$2:$F$2692,5,0))</f>
        <v>231000000</v>
      </c>
      <c r="Y86" s="24">
        <f>IFNA(VLOOKUP(A86,'TOURISM processed'!$A$2:$F$2692,6,0))</f>
        <v>521000000</v>
      </c>
      <c r="Z86" s="24">
        <f t="shared" si="7"/>
        <v>27.99278764</v>
      </c>
      <c r="AA86" s="24">
        <f>IFNA(VLOOKUP(A86,'BUSINESS processed'!A86:J2776,5,0))</f>
        <v>0.508</v>
      </c>
      <c r="AB86" s="24">
        <f>IFNA(VLOOKUP(A86,'BUSINESS processed'!A86:J2776,6,0))</f>
        <v>45</v>
      </c>
      <c r="AC86" s="24">
        <f t="shared" si="53"/>
        <v>0</v>
      </c>
      <c r="AD86" s="24">
        <f>IFNA(VLOOKUP(A86,'BUSINESS processed'!A86:J2776,8,0))</f>
        <v>654</v>
      </c>
      <c r="AE86" s="24">
        <f>IFNA(VLOOKUP(A86,'BUSINESS processed'!A86:J2776,9,0))</f>
        <v>0.02</v>
      </c>
      <c r="AF86" s="27">
        <f>IFNA(VLOOKUP(A86,'BUSINESS processed'!A86:J2776,10,0))</f>
        <v>0.168</v>
      </c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</row>
    <row r="87">
      <c r="A87" s="18" t="str">
        <f t="shared" si="1"/>
        <v>Africa_Cameroon-Africa_2007</v>
      </c>
      <c r="B87" s="19" t="s">
        <v>68</v>
      </c>
      <c r="C87" s="20" t="s">
        <v>97</v>
      </c>
      <c r="D87" s="21" t="s">
        <v>86</v>
      </c>
      <c r="E87" s="22">
        <v>1.7953103009E10</v>
      </c>
      <c r="F87" s="22">
        <f t="shared" si="2"/>
        <v>940.0674202</v>
      </c>
      <c r="G87" s="23">
        <v>0.048</v>
      </c>
      <c r="H87" s="23">
        <v>46.0</v>
      </c>
      <c r="I87" s="23">
        <v>0.153</v>
      </c>
      <c r="J87" s="24">
        <f t="shared" ref="J87:J88" si="55">IF(AND( C87=C86,D87&gt;D86),J86,"")</f>
        <v>6660.5</v>
      </c>
      <c r="K87" s="24">
        <f t="shared" si="3"/>
        <v>0.000348759713</v>
      </c>
      <c r="L87" s="24">
        <f t="shared" ref="L87:L88" si="56">IF(AND(C87=C86,C87&gt;C86),C86,0)</f>
        <v>0</v>
      </c>
      <c r="M87" s="24">
        <f t="shared" si="5"/>
        <v>0</v>
      </c>
      <c r="N87" s="24">
        <f>IFNA(VLOOKUP(A87,'HUMAN RESOURCES processed'!$A$2:$M$2692,5,0))</f>
        <v>0.04</v>
      </c>
      <c r="O87" s="24">
        <f>IFNA(VLOOKUP(A87,'HUMAN RESOURCES processed'!$A$2:$M$2692,6,0))</f>
        <v>0.073</v>
      </c>
      <c r="P87" s="24">
        <f>IFNA(VLOOKUP(A87,'HUMAN RESOURCES processed'!$A$2:$M$2692,7,0))</f>
        <v>53</v>
      </c>
      <c r="Q87" s="24">
        <f>IFNA(VLOOKUP(A87,'HUMAN RESOURCES processed'!$A$2:$M$2692,8,0))</f>
        <v>52</v>
      </c>
      <c r="R87" s="24">
        <f t="shared" si="6"/>
        <v>52.5</v>
      </c>
      <c r="S87" s="24">
        <f>IFNA(VLOOKUP(A87,'HUMAN RESOURCES processed'!$A$2:$M$2692,9,0))</f>
        <v>0.439</v>
      </c>
      <c r="T87" s="24">
        <f>IFNA(VLOOKUP(A87,'HUMAN RESOURCES processed'!$A$2:$M$2692,10,0))</f>
        <v>0.528</v>
      </c>
      <c r="U87" s="24">
        <f>IFNA(VLOOKUP(A87,'HUMAN RESOURCES processed'!$A$2:$M$2692,11,0))</f>
        <v>0.033</v>
      </c>
      <c r="V87" s="24">
        <f>IFNA(VLOOKUP(A87,'HUMAN RESOURCES processed'!$A$2:$M$2692,12,0))</f>
        <v>19097676</v>
      </c>
      <c r="W87" s="24">
        <f>IFNA(VLOOKUP(A87,'HUMAN RESOURCES processed'!$A$2:$M$2692,13,0))</f>
        <v>0.497</v>
      </c>
      <c r="X87" s="24">
        <f>IFNA(VLOOKUP(A87,'TOURISM processed'!$A$2:$F$2692,5,0))</f>
        <v>254000000</v>
      </c>
      <c r="Y87" s="24">
        <f>IFNA(VLOOKUP(A87,'TOURISM processed'!$A$2:$F$2692,6,0))</f>
        <v>466000000</v>
      </c>
      <c r="Z87" s="24">
        <f t="shared" si="7"/>
        <v>24.40087475</v>
      </c>
      <c r="AA87" s="24">
        <f>IFNA(VLOOKUP(A87,'BUSINESS processed'!A87:J2777,5,0))</f>
        <v>0.508</v>
      </c>
      <c r="AB87" s="24">
        <f>IFNA(VLOOKUP(A87,'BUSINESS processed'!A87:J2777,6,0))</f>
        <v>38</v>
      </c>
      <c r="AC87" s="24">
        <f t="shared" si="53"/>
        <v>0</v>
      </c>
      <c r="AD87" s="24">
        <f>IFNA(VLOOKUP(A87,'BUSINESS processed'!A87:J2777,8,0))</f>
        <v>654</v>
      </c>
      <c r="AE87" s="24">
        <f>IFNA(VLOOKUP(A87,'BUSINESS processed'!A87:J2777,9,0))</f>
        <v>0.029</v>
      </c>
      <c r="AF87" s="27">
        <f>IFNA(VLOOKUP(A87,'BUSINESS processed'!A87:J2777,10,0))</f>
        <v>0.238</v>
      </c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</row>
    <row r="88">
      <c r="A88" s="18" t="str">
        <f t="shared" si="1"/>
        <v>Africa_Cameroon-Africa_2008</v>
      </c>
      <c r="B88" s="19" t="s">
        <v>68</v>
      </c>
      <c r="C88" s="20" t="s">
        <v>97</v>
      </c>
      <c r="D88" s="21" t="s">
        <v>87</v>
      </c>
      <c r="E88" s="22">
        <v>2.0431779034E10</v>
      </c>
      <c r="F88" s="22">
        <f t="shared" si="2"/>
        <v>1042.702318</v>
      </c>
      <c r="G88" s="23">
        <v>0.047</v>
      </c>
      <c r="H88" s="23">
        <v>50.0</v>
      </c>
      <c r="I88" s="23">
        <v>0.15</v>
      </c>
      <c r="J88" s="24">
        <f t="shared" si="55"/>
        <v>6660.5</v>
      </c>
      <c r="K88" s="24">
        <f t="shared" si="3"/>
        <v>0.0003399076888</v>
      </c>
      <c r="L88" s="24">
        <f t="shared" si="56"/>
        <v>0</v>
      </c>
      <c r="M88" s="24">
        <f t="shared" si="5"/>
        <v>0</v>
      </c>
      <c r="N88" s="24">
        <f>IFNA(VLOOKUP(A88,'HUMAN RESOURCES processed'!$A$2:$M$2692,5,0))</f>
        <v>0.039</v>
      </c>
      <c r="O88" s="24">
        <f>IFNA(VLOOKUP(A88,'HUMAN RESOURCES processed'!$A$2:$M$2692,6,0))</f>
        <v>0.071</v>
      </c>
      <c r="P88" s="24">
        <f>IFNA(VLOOKUP(A88,'HUMAN RESOURCES processed'!$A$2:$M$2692,7,0))</f>
        <v>54</v>
      </c>
      <c r="Q88" s="24">
        <f>IFNA(VLOOKUP(A88,'HUMAN RESOURCES processed'!$A$2:$M$2692,8,0))</f>
        <v>52</v>
      </c>
      <c r="R88" s="24">
        <f t="shared" si="6"/>
        <v>53</v>
      </c>
      <c r="S88" s="24">
        <f>IFNA(VLOOKUP(A88,'HUMAN RESOURCES processed'!$A$2:$M$2692,9,0))</f>
        <v>0.438</v>
      </c>
      <c r="T88" s="24">
        <f>IFNA(VLOOKUP(A88,'HUMAN RESOURCES processed'!$A$2:$M$2692,10,0))</f>
        <v>0.53</v>
      </c>
      <c r="U88" s="24">
        <f>IFNA(VLOOKUP(A88,'HUMAN RESOURCES processed'!$A$2:$M$2692,11,0))</f>
        <v>0.033</v>
      </c>
      <c r="V88" s="24">
        <f>IFNA(VLOOKUP(A88,'HUMAN RESOURCES processed'!$A$2:$M$2692,12,0))</f>
        <v>19595026</v>
      </c>
      <c r="W88" s="24">
        <f>IFNA(VLOOKUP(A88,'HUMAN RESOURCES processed'!$A$2:$M$2692,13,0))</f>
        <v>0.503</v>
      </c>
      <c r="X88" s="24">
        <f>IFNA(VLOOKUP(A88,'TOURISM processed'!$A$2:$F$2692,5,0))</f>
        <v>167000000</v>
      </c>
      <c r="Y88" s="24">
        <f>IFNA(VLOOKUP(A88,'TOURISM processed'!$A$2:$F$2692,6,0))</f>
        <v>563000000</v>
      </c>
      <c r="Z88" s="24">
        <f t="shared" si="7"/>
        <v>28.73178122</v>
      </c>
      <c r="AA88" s="24">
        <f>IFNA(VLOOKUP(A88,'BUSINESS processed'!A88:J2778,5,0))</f>
        <v>0.504</v>
      </c>
      <c r="AB88" s="24">
        <f>IFNA(VLOOKUP(A88,'BUSINESS processed'!A88:J2778,6,0))</f>
        <v>38</v>
      </c>
      <c r="AC88" s="24">
        <f t="shared" si="53"/>
        <v>0</v>
      </c>
      <c r="AD88" s="24">
        <f>IFNA(VLOOKUP(A88,'BUSINESS processed'!A88:J2778,8,0))</f>
        <v>654</v>
      </c>
      <c r="AE88" s="24">
        <f>IFNA(VLOOKUP(A88,'BUSINESS processed'!A88:J2778,9,0))</f>
        <v>0.034</v>
      </c>
      <c r="AF88" s="27">
        <f>IFNA(VLOOKUP(A88,'BUSINESS processed'!A88:J2778,10,0))</f>
        <v>0.314</v>
      </c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</row>
    <row r="89">
      <c r="A89" s="18" t="str">
        <f t="shared" si="1"/>
        <v>Africa_Cameroon-Africa_2009</v>
      </c>
      <c r="B89" s="19" t="s">
        <v>68</v>
      </c>
      <c r="C89" s="20" t="s">
        <v>97</v>
      </c>
      <c r="D89" s="21" t="s">
        <v>88</v>
      </c>
      <c r="E89" s="22">
        <v>2.3735537026E10</v>
      </c>
      <c r="F89" s="22">
        <f t="shared" si="2"/>
        <v>1180.640766</v>
      </c>
      <c r="G89" s="23">
        <v>0.05</v>
      </c>
      <c r="H89" s="23">
        <v>60.0</v>
      </c>
      <c r="I89" s="39">
        <f t="shared" ref="I89:I92" si="57">IF(AND(C89=C88,D89&gt;D88),I88,"")</f>
        <v>0.15</v>
      </c>
      <c r="J89" s="24">
        <f>IFNA(VLOOKUP(A89,'ENERGY processed'!$A$2:$H$2692,7,0),"")</f>
        <v>6538</v>
      </c>
      <c r="K89" s="24">
        <f t="shared" si="3"/>
        <v>0.0003252098033</v>
      </c>
      <c r="L89" s="24">
        <f>IFNA(VLOOKUP(A89,'ENERGY processed'!$A$2:$H$2692,8,0),"")</f>
        <v>3613.5</v>
      </c>
      <c r="M89" s="24">
        <f t="shared" si="5"/>
        <v>0.0001797408419</v>
      </c>
      <c r="N89" s="24">
        <f>IFNA(VLOOKUP(A89,'HUMAN RESOURCES processed'!$A$2:$M$2692,5,0))</f>
        <v>0.039</v>
      </c>
      <c r="O89" s="24">
        <f>IFNA(VLOOKUP(A89,'HUMAN RESOURCES processed'!$A$2:$M$2692,6,0))</f>
        <v>0.069</v>
      </c>
      <c r="P89" s="24">
        <f>IFNA(VLOOKUP(A89,'HUMAN RESOURCES processed'!$A$2:$M$2692,7,0))</f>
        <v>54</v>
      </c>
      <c r="Q89" s="24">
        <f>IFNA(VLOOKUP(A89,'HUMAN RESOURCES processed'!$A$2:$M$2692,8,0))</f>
        <v>52</v>
      </c>
      <c r="R89" s="24">
        <f t="shared" si="6"/>
        <v>53</v>
      </c>
      <c r="S89" s="24">
        <f>IFNA(VLOOKUP(A89,'HUMAN RESOURCES processed'!$A$2:$M$2692,9,0))</f>
        <v>0.436</v>
      </c>
      <c r="T89" s="24">
        <f>IFNA(VLOOKUP(A89,'HUMAN RESOURCES processed'!$A$2:$M$2692,10,0))</f>
        <v>0.532</v>
      </c>
      <c r="U89" s="24">
        <f>IFNA(VLOOKUP(A89,'HUMAN RESOURCES processed'!$A$2:$M$2692,11,0))</f>
        <v>0.033</v>
      </c>
      <c r="V89" s="24">
        <f>IFNA(VLOOKUP(A89,'HUMAN RESOURCES processed'!$A$2:$M$2692,12,0))</f>
        <v>20103945</v>
      </c>
      <c r="W89" s="24">
        <f>IFNA(VLOOKUP(A89,'HUMAN RESOURCES processed'!$A$2:$M$2692,13,0))</f>
        <v>0.509</v>
      </c>
      <c r="X89" s="24">
        <f>IFNA(VLOOKUP(A89,'TOURISM processed'!$A$2:$F$2692,5,0))</f>
        <v>271000000</v>
      </c>
      <c r="Y89" s="24">
        <f>IFNA(VLOOKUP(A89,'TOURISM processed'!$A$2:$F$2692,6,0))</f>
        <v>476000000</v>
      </c>
      <c r="Z89" s="24">
        <f t="shared" si="7"/>
        <v>23.676945</v>
      </c>
      <c r="AA89" s="24">
        <f>IFNA(VLOOKUP(A89,'BUSINESS processed'!A89:J2779,5,0))</f>
        <v>0.488</v>
      </c>
      <c r="AB89" s="24">
        <f>IFNA(VLOOKUP(A89,'BUSINESS processed'!A89:J2779,6,0))</f>
        <v>35</v>
      </c>
      <c r="AC89" s="24">
        <f t="shared" si="53"/>
        <v>0</v>
      </c>
      <c r="AD89" s="24">
        <f>IFNA(VLOOKUP(A89,'BUSINESS processed'!A89:J2779,8,0))</f>
        <v>654</v>
      </c>
      <c r="AE89" s="24">
        <f>IFNA(VLOOKUP(A89,'BUSINESS processed'!A89:J2779,9,0))</f>
        <v>0.038</v>
      </c>
      <c r="AF89" s="27">
        <f>IFNA(VLOOKUP(A89,'BUSINESS processed'!A89:J2779,10,0))</f>
        <v>0.398</v>
      </c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</row>
    <row r="90">
      <c r="A90" s="18" t="str">
        <f t="shared" si="1"/>
        <v>Africa_Cameroon-Africa_2010</v>
      </c>
      <c r="B90" s="19" t="s">
        <v>68</v>
      </c>
      <c r="C90" s="20" t="s">
        <v>97</v>
      </c>
      <c r="D90" s="21" t="s">
        <v>89</v>
      </c>
      <c r="E90" s="22">
        <v>2.2165009363E10</v>
      </c>
      <c r="F90" s="22">
        <f t="shared" si="2"/>
        <v>1074.701355</v>
      </c>
      <c r="G90" s="23">
        <v>0.051</v>
      </c>
      <c r="H90" s="23">
        <v>56.0</v>
      </c>
      <c r="I90" s="39">
        <f t="shared" si="57"/>
        <v>0.15</v>
      </c>
      <c r="J90" s="24">
        <f>IFNA(VLOOKUP(A90,'ENERGY processed'!$A$2:$H$2692,7,0),"")</f>
        <v>6723</v>
      </c>
      <c r="K90" s="24">
        <f t="shared" si="3"/>
        <v>0.0003259740201</v>
      </c>
      <c r="L90" s="24">
        <f>IFNA(VLOOKUP(A90,'ENERGY processed'!$A$2:$H$2692,8,0),"")</f>
        <v>3828</v>
      </c>
      <c r="M90" s="24">
        <f t="shared" si="5"/>
        <v>0.0001856059124</v>
      </c>
      <c r="N90" s="24">
        <f>IFNA(VLOOKUP(A90,'HUMAN RESOURCES processed'!$A$2:$M$2692,5,0))</f>
        <v>0.039</v>
      </c>
      <c r="O90" s="24">
        <f>IFNA(VLOOKUP(A90,'HUMAN RESOURCES processed'!$A$2:$M$2692,6,0))</f>
        <v>0.066</v>
      </c>
      <c r="P90" s="24">
        <f>IFNA(VLOOKUP(A90,'HUMAN RESOURCES processed'!$A$2:$M$2692,7,0))</f>
        <v>55</v>
      </c>
      <c r="Q90" s="24">
        <f>IFNA(VLOOKUP(A90,'HUMAN RESOURCES processed'!$A$2:$M$2692,8,0))</f>
        <v>53</v>
      </c>
      <c r="R90" s="24">
        <f t="shared" si="6"/>
        <v>54</v>
      </c>
      <c r="S90" s="24">
        <f>IFNA(VLOOKUP(A90,'HUMAN RESOURCES processed'!$A$2:$M$2692,9,0))</f>
        <v>0.434</v>
      </c>
      <c r="T90" s="24">
        <f>IFNA(VLOOKUP(A90,'HUMAN RESOURCES processed'!$A$2:$M$2692,10,0))</f>
        <v>0.533</v>
      </c>
      <c r="U90" s="24">
        <f>IFNA(VLOOKUP(A90,'HUMAN RESOURCES processed'!$A$2:$M$2692,11,0))</f>
        <v>0.032</v>
      </c>
      <c r="V90" s="24">
        <f>IFNA(VLOOKUP(A90,'HUMAN RESOURCES processed'!$A$2:$M$2692,12,0))</f>
        <v>20624343</v>
      </c>
      <c r="W90" s="24">
        <f>IFNA(VLOOKUP(A90,'HUMAN RESOURCES processed'!$A$2:$M$2692,13,0))</f>
        <v>0.515</v>
      </c>
      <c r="X90" s="24">
        <f>IFNA(VLOOKUP(A90,'TOURISM processed'!$A$2:$F$2692,5,0))</f>
        <v>171000000</v>
      </c>
      <c r="Y90" s="24">
        <f>IFNA(VLOOKUP(A90,'TOURISM processed'!$A$2:$F$2692,6,0))</f>
        <v>265000000</v>
      </c>
      <c r="Z90" s="24">
        <f t="shared" si="7"/>
        <v>12.84889414</v>
      </c>
      <c r="AA90" s="24">
        <f>IFNA(VLOOKUP(A90,'BUSINESS processed'!A90:J2780,5,0))</f>
        <v>0.488</v>
      </c>
      <c r="AB90" s="24">
        <f>IFNA(VLOOKUP(A90,'BUSINESS processed'!A90:J2780,6,0))</f>
        <v>19</v>
      </c>
      <c r="AC90" s="24">
        <f t="shared" si="53"/>
        <v>0</v>
      </c>
      <c r="AD90" s="24">
        <f>IFNA(VLOOKUP(A90,'BUSINESS processed'!A90:J2780,8,0))</f>
        <v>654</v>
      </c>
      <c r="AE90" s="24">
        <f>IFNA(VLOOKUP(A90,'BUSINESS processed'!A90:J2780,9,0))</f>
        <v>0.043</v>
      </c>
      <c r="AF90" s="27">
        <f>IFNA(VLOOKUP(A90,'BUSINESS processed'!A90:J2780,10,0))</f>
        <v>0.419</v>
      </c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</row>
    <row r="91">
      <c r="A91" s="18" t="str">
        <f t="shared" si="1"/>
        <v>Africa_Cameroon-Africa_2011</v>
      </c>
      <c r="B91" s="19" t="s">
        <v>68</v>
      </c>
      <c r="C91" s="20" t="s">
        <v>97</v>
      </c>
      <c r="D91" s="21" t="s">
        <v>90</v>
      </c>
      <c r="E91" s="22">
        <v>2.2493301699E10</v>
      </c>
      <c r="F91" s="22">
        <f t="shared" si="2"/>
        <v>1063.197793</v>
      </c>
      <c r="G91" s="23">
        <v>0.053</v>
      </c>
      <c r="H91" s="23">
        <v>57.0</v>
      </c>
      <c r="I91" s="39">
        <f t="shared" si="57"/>
        <v>0.15</v>
      </c>
      <c r="J91" s="24">
        <f>IF(AND( C91=C90,D91&gt;D90),J90,"")</f>
        <v>6723</v>
      </c>
      <c r="K91" s="24">
        <f t="shared" si="3"/>
        <v>0.0003177781038</v>
      </c>
      <c r="L91" s="24">
        <f>IF(AND(C91=C90,C91&gt;C90),C90,0)</f>
        <v>0</v>
      </c>
      <c r="M91" s="24">
        <f t="shared" si="5"/>
        <v>0</v>
      </c>
      <c r="N91" s="24">
        <f>IFNA(VLOOKUP(A91,'HUMAN RESOURCES processed'!$A$2:$M$2692,5,0))</f>
        <v>0.038</v>
      </c>
      <c r="O91" s="24">
        <f>IFNA(VLOOKUP(A91,'HUMAN RESOURCES processed'!$A$2:$M$2692,6,0))</f>
        <v>0.064</v>
      </c>
      <c r="P91" s="24">
        <f>IFNA(VLOOKUP(A91,'HUMAN RESOURCES processed'!$A$2:$M$2692,7,0))</f>
        <v>55</v>
      </c>
      <c r="Q91" s="24">
        <f>IFNA(VLOOKUP(A91,'HUMAN RESOURCES processed'!$A$2:$M$2692,8,0))</f>
        <v>53</v>
      </c>
      <c r="R91" s="24">
        <f t="shared" si="6"/>
        <v>54</v>
      </c>
      <c r="S91" s="24">
        <f>IFNA(VLOOKUP(A91,'HUMAN RESOURCES processed'!$A$2:$M$2692,9,0))</f>
        <v>0.432</v>
      </c>
      <c r="T91" s="24">
        <f>IFNA(VLOOKUP(A91,'HUMAN RESOURCES processed'!$A$2:$M$2692,10,0))</f>
        <v>0.535</v>
      </c>
      <c r="U91" s="24">
        <f>IFNA(VLOOKUP(A91,'HUMAN RESOURCES processed'!$A$2:$M$2692,11,0))</f>
        <v>0.032</v>
      </c>
      <c r="V91" s="24">
        <f>IFNA(VLOOKUP(A91,'HUMAN RESOURCES processed'!$A$2:$M$2692,12,0))</f>
        <v>21156272</v>
      </c>
      <c r="W91" s="24">
        <f>IFNA(VLOOKUP(A91,'HUMAN RESOURCES processed'!$A$2:$M$2692,13,0))</f>
        <v>0.521</v>
      </c>
      <c r="X91" s="24">
        <f>IFNA(VLOOKUP(A91,'TOURISM processed'!$A$2:$F$2692,5,0))</f>
        <v>423000000</v>
      </c>
      <c r="Y91" s="24">
        <f>IFNA(VLOOKUP(A91,'TOURISM processed'!$A$2:$F$2692,6,0))</f>
        <v>622000000</v>
      </c>
      <c r="Z91" s="24">
        <f t="shared" si="7"/>
        <v>29.40026485</v>
      </c>
      <c r="AA91" s="24">
        <f>IFNA(VLOOKUP(A91,'BUSINESS processed'!A91:J2781,5,0))</f>
        <v>0.488</v>
      </c>
      <c r="AB91" s="24">
        <f>IFNA(VLOOKUP(A91,'BUSINESS processed'!A91:J2781,6,0))</f>
        <v>15</v>
      </c>
      <c r="AC91" s="24">
        <f t="shared" si="53"/>
        <v>0</v>
      </c>
      <c r="AD91" s="24">
        <f>IFNA(VLOOKUP(A91,'BUSINESS processed'!A91:J2781,8,0))</f>
        <v>654</v>
      </c>
      <c r="AE91" s="24">
        <f>IFNA(VLOOKUP(A91,'BUSINESS processed'!A91:J2781,9,0))</f>
        <v>0.05</v>
      </c>
      <c r="AF91" s="27">
        <f>IFNA(VLOOKUP(A91,'BUSINESS processed'!A91:J2781,10,0))</f>
        <v>0.496</v>
      </c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</row>
    <row r="92">
      <c r="A92" s="18" t="str">
        <f t="shared" si="1"/>
        <v>Africa_Cameroon-Africa_2012</v>
      </c>
      <c r="B92" s="19" t="s">
        <v>68</v>
      </c>
      <c r="C92" s="20" t="s">
        <v>97</v>
      </c>
      <c r="D92" s="21" t="s">
        <v>91</v>
      </c>
      <c r="E92" s="22">
        <v>2.5486923059E10</v>
      </c>
      <c r="F92" s="22">
        <f t="shared" si="2"/>
        <v>1174.532556</v>
      </c>
      <c r="G92" s="23">
        <v>0.054</v>
      </c>
      <c r="H92" s="23">
        <v>64.0</v>
      </c>
      <c r="I92" s="39">
        <f t="shared" si="57"/>
        <v>0.15</v>
      </c>
      <c r="J92" s="24">
        <f>IFNA(VLOOKUP(A92,'ENERGY processed'!$A$2:$H$2692,7,0),"")</f>
        <v>6959</v>
      </c>
      <c r="K92" s="24">
        <f t="shared" si="3"/>
        <v>0.0003206966976</v>
      </c>
      <c r="L92" s="24">
        <f>IFNA(VLOOKUP(A92,'ENERGY processed'!$A$2:$H$2692,8,0),"")</f>
        <v>3957</v>
      </c>
      <c r="M92" s="24">
        <f t="shared" si="5"/>
        <v>0.0001823533313</v>
      </c>
      <c r="N92" s="24">
        <f>IFNA(VLOOKUP(A92,'HUMAN RESOURCES processed'!$A$2:$M$2692,5,0))</f>
        <v>0.038</v>
      </c>
      <c r="O92" s="24">
        <f>IFNA(VLOOKUP(A92,'HUMAN RESOURCES processed'!$A$2:$M$2692,6,0))</f>
        <v>0.062</v>
      </c>
      <c r="P92" s="24">
        <f>IFNA(VLOOKUP(A92,'HUMAN RESOURCES processed'!$A$2:$M$2692,7,0))</f>
        <v>56</v>
      </c>
      <c r="Q92" s="24">
        <f>IFNA(VLOOKUP(A92,'HUMAN RESOURCES processed'!$A$2:$M$2692,8,0))</f>
        <v>54</v>
      </c>
      <c r="R92" s="24">
        <f t="shared" si="6"/>
        <v>55</v>
      </c>
      <c r="S92" s="24">
        <f>IFNA(VLOOKUP(A92,'HUMAN RESOURCES processed'!$A$2:$M$2692,9,0))</f>
        <v>0.431</v>
      </c>
      <c r="T92" s="24">
        <f>IFNA(VLOOKUP(A92,'HUMAN RESOURCES processed'!$A$2:$M$2692,10,0))</f>
        <v>0.537</v>
      </c>
      <c r="U92" s="24">
        <f>IFNA(VLOOKUP(A92,'HUMAN RESOURCES processed'!$A$2:$M$2692,11,0))</f>
        <v>0.032</v>
      </c>
      <c r="V92" s="24">
        <f>IFNA(VLOOKUP(A92,'HUMAN RESOURCES processed'!$A$2:$M$2692,12,0))</f>
        <v>21699631</v>
      </c>
      <c r="W92" s="24">
        <f>IFNA(VLOOKUP(A92,'HUMAN RESOURCES processed'!$A$2:$M$2692,13,0))</f>
        <v>0.527</v>
      </c>
      <c r="X92" s="24">
        <f>IFNA(VLOOKUP(A92,'TOURISM processed'!$A$2:$F$2692,5,0))</f>
        <v>377000000</v>
      </c>
      <c r="Y92" s="24">
        <f>IFNA(VLOOKUP(A92,'TOURISM processed'!$A$2:$F$2692,6,0))</f>
        <v>668000000</v>
      </c>
      <c r="Z92" s="24">
        <f t="shared" si="7"/>
        <v>30.78393361</v>
      </c>
      <c r="AA92" s="24">
        <f>IFNA(VLOOKUP(A92,'BUSINESS processed'!A92:J2782,5,0))</f>
        <v>0.488</v>
      </c>
      <c r="AB92" s="24">
        <f>IFNA(VLOOKUP(A92,'BUSINESS processed'!A92:J2782,6,0))</f>
        <v>15</v>
      </c>
      <c r="AC92" s="24">
        <f>IFNA(VLOOKUP(A92,'BUSINESS processed'!A92:J2782,7,0))</f>
        <v>162</v>
      </c>
      <c r="AD92" s="24">
        <f>IFNA(VLOOKUP(A92,'BUSINESS processed'!A92:J2782,8,0))</f>
        <v>654</v>
      </c>
      <c r="AE92" s="24">
        <f>IFNA(VLOOKUP(A92,'BUSINESS processed'!A92:J2782,9,0))</f>
        <v>0.057</v>
      </c>
      <c r="AF92" s="27">
        <f>IFNA(VLOOKUP(A92,'BUSINESS processed'!A92:J2782,10,0))</f>
        <v>0.604</v>
      </c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</row>
    <row r="93">
      <c r="A93" s="18" t="str">
        <f t="shared" si="1"/>
        <v>Africa_Central African Republic-Africa_2000</v>
      </c>
      <c r="B93" s="19" t="s">
        <v>68</v>
      </c>
      <c r="C93" s="20" t="s">
        <v>98</v>
      </c>
      <c r="D93" s="21" t="s">
        <v>70</v>
      </c>
      <c r="E93" s="22">
        <v>2.169706411E9</v>
      </c>
      <c r="F93" s="22">
        <f t="shared" si="2"/>
        <v>596.3490832</v>
      </c>
      <c r="G93" s="23">
        <v>0.038</v>
      </c>
      <c r="H93" s="23">
        <v>18.0</v>
      </c>
      <c r="I93" s="39">
        <f>IF(AND(C93=C92,D93&gt;D92),I92,0)</f>
        <v>0</v>
      </c>
      <c r="J93" s="24">
        <f t="shared" ref="J93:J123" si="58">IF(AND( C93=C92,D93&gt;D92),J92,0)</f>
        <v>0</v>
      </c>
      <c r="K93" s="24">
        <f t="shared" si="3"/>
        <v>0</v>
      </c>
      <c r="L93" s="24">
        <f t="shared" ref="L93:L94" si="59">IF(AND(C93=C92,C93&gt;C92),C92,0)</f>
        <v>0</v>
      </c>
      <c r="M93" s="24">
        <f t="shared" si="5"/>
        <v>0</v>
      </c>
      <c r="N93" s="24">
        <f>IFNA(VLOOKUP(A93,'HUMAN RESOURCES processed'!$A$2:$M$2692,5,0))</f>
        <v>0.039</v>
      </c>
      <c r="O93" s="24">
        <f>IFNA(VLOOKUP(A93,'HUMAN RESOURCES processed'!$A$2:$M$2692,6,0))</f>
        <v>0.113</v>
      </c>
      <c r="P93" s="24">
        <f>IFNA(VLOOKUP(A93,'HUMAN RESOURCES processed'!$A$2:$M$2692,7,0))</f>
        <v>45</v>
      </c>
      <c r="Q93" s="24">
        <f>IFNA(VLOOKUP(A93,'HUMAN RESOURCES processed'!$A$2:$M$2692,8,0))</f>
        <v>42</v>
      </c>
      <c r="R93" s="24">
        <f t="shared" si="6"/>
        <v>43.5</v>
      </c>
      <c r="S93" s="24">
        <f>IFNA(VLOOKUP(A93,'HUMAN RESOURCES processed'!$A$2:$M$2692,9,0))</f>
        <v>0.423</v>
      </c>
      <c r="T93" s="24">
        <f>IFNA(VLOOKUP(A93,'HUMAN RESOURCES processed'!$A$2:$M$2692,10,0))</f>
        <v>0.537</v>
      </c>
      <c r="U93" s="24">
        <f>IFNA(VLOOKUP(A93,'HUMAN RESOURCES processed'!$A$2:$M$2692,11,0))</f>
        <v>0.04</v>
      </c>
      <c r="V93" s="24">
        <f>IFNA(VLOOKUP(A93,'HUMAN RESOURCES processed'!$A$2:$M$2692,12,0))</f>
        <v>3638316</v>
      </c>
      <c r="W93" s="24">
        <f>IFNA(VLOOKUP(A93,'HUMAN RESOURCES processed'!$A$2:$M$2692,13,0))</f>
        <v>0.376</v>
      </c>
      <c r="X93" s="24">
        <f>IFNA(VLOOKUP(A93,'TOURISM processed'!$A$2:$F$2692,5,0))</f>
        <v>5000000</v>
      </c>
      <c r="Y93" s="24">
        <f>IFNA(VLOOKUP(A93,'TOURISM processed'!$A$2:$F$2692,6,0))</f>
        <v>33000000</v>
      </c>
      <c r="Z93" s="24">
        <f t="shared" si="7"/>
        <v>9.070130247</v>
      </c>
      <c r="AA93" s="24">
        <f t="shared" ref="AA93:AA97" si="60">IF(AND(C93=C92,D93&gt;D92),AA92,0)</f>
        <v>0</v>
      </c>
      <c r="AB93" s="24">
        <f t="shared" ref="AB93:AB95" si="61">IF(AND(C93=C92,D93&gt;D92),AB92,0)</f>
        <v>0</v>
      </c>
      <c r="AC93" s="24">
        <f t="shared" ref="AC93:AC104" si="62">IF(AND(C93=C92,D93&gt;D92),AC92,0)</f>
        <v>0</v>
      </c>
      <c r="AD93" s="24">
        <f t="shared" ref="AD93:AD97" si="63">IF(AND(C93=C92,D93&gt;D92),AD92,0)</f>
        <v>0</v>
      </c>
      <c r="AE93" s="24">
        <f>IFNA(VLOOKUP(A93,'BUSINESS processed'!A93:J2783,9,0))</f>
        <v>0.001</v>
      </c>
      <c r="AF93" s="27">
        <f>IFNA(VLOOKUP(A93,'BUSINESS processed'!A93:J2783,10,0))</f>
        <v>0.001</v>
      </c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</row>
    <row r="94">
      <c r="A94" s="18" t="str">
        <f t="shared" si="1"/>
        <v>Africa_Central African Republic-Africa_2001</v>
      </c>
      <c r="B94" s="19" t="s">
        <v>68</v>
      </c>
      <c r="C94" s="20" t="s">
        <v>98</v>
      </c>
      <c r="D94" s="21" t="s">
        <v>71</v>
      </c>
      <c r="E94" s="22">
        <v>9.14500332E8</v>
      </c>
      <c r="F94" s="22">
        <f t="shared" si="2"/>
        <v>246.8923385</v>
      </c>
      <c r="G94" s="23">
        <v>0.043</v>
      </c>
      <c r="H94" s="23">
        <v>11.0</v>
      </c>
      <c r="I94" s="23">
        <v>0.22</v>
      </c>
      <c r="J94" s="24">
        <f t="shared" si="58"/>
        <v>0</v>
      </c>
      <c r="K94" s="24">
        <f t="shared" si="3"/>
        <v>0</v>
      </c>
      <c r="L94" s="24">
        <f t="shared" si="59"/>
        <v>0</v>
      </c>
      <c r="M94" s="24">
        <f t="shared" si="5"/>
        <v>0</v>
      </c>
      <c r="N94" s="24">
        <f>IFNA(VLOOKUP(A94,'HUMAN RESOURCES processed'!$A$2:$M$2692,5,0))</f>
        <v>0.039</v>
      </c>
      <c r="O94" s="24">
        <f>IFNA(VLOOKUP(A94,'HUMAN RESOURCES processed'!$A$2:$M$2692,6,0))</f>
        <v>0.113</v>
      </c>
      <c r="P94" s="24">
        <f>IFNA(VLOOKUP(A94,'HUMAN RESOURCES processed'!$A$2:$M$2692,7,0))</f>
        <v>45</v>
      </c>
      <c r="Q94" s="24">
        <f>IFNA(VLOOKUP(A94,'HUMAN RESOURCES processed'!$A$2:$M$2692,8,0))</f>
        <v>42</v>
      </c>
      <c r="R94" s="24">
        <f t="shared" si="6"/>
        <v>43.5</v>
      </c>
      <c r="S94" s="24">
        <f>IFNA(VLOOKUP(A94,'HUMAN RESOURCES processed'!$A$2:$M$2692,9,0))</f>
        <v>0.422</v>
      </c>
      <c r="T94" s="24">
        <f>IFNA(VLOOKUP(A94,'HUMAN RESOURCES processed'!$A$2:$M$2692,10,0))</f>
        <v>0.538</v>
      </c>
      <c r="U94" s="24">
        <f>IFNA(VLOOKUP(A94,'HUMAN RESOURCES processed'!$A$2:$M$2692,11,0))</f>
        <v>0.04</v>
      </c>
      <c r="V94" s="24">
        <f>IFNA(VLOOKUP(A94,'HUMAN RESOURCES processed'!$A$2:$M$2692,12,0))</f>
        <v>3704045</v>
      </c>
      <c r="W94" s="24">
        <f>IFNA(VLOOKUP(A94,'HUMAN RESOURCES processed'!$A$2:$M$2692,13,0))</f>
        <v>0.377</v>
      </c>
      <c r="X94" s="24">
        <f>IFNA(VLOOKUP(A94,'TOURISM processed'!$A$2:$F$2692,5,0))</f>
        <v>5000000</v>
      </c>
      <c r="Y94" s="24">
        <f>IFNA(VLOOKUP(A94,'TOURISM processed'!$A$2:$F$2692,6,0))</f>
        <v>29000000</v>
      </c>
      <c r="Z94" s="24">
        <f t="shared" si="7"/>
        <v>7.829278532</v>
      </c>
      <c r="AA94" s="24">
        <f t="shared" si="60"/>
        <v>0</v>
      </c>
      <c r="AB94" s="24">
        <f t="shared" si="61"/>
        <v>0</v>
      </c>
      <c r="AC94" s="24">
        <f t="shared" si="62"/>
        <v>0</v>
      </c>
      <c r="AD94" s="24">
        <f t="shared" si="63"/>
        <v>0</v>
      </c>
      <c r="AE94" s="24">
        <f>IFNA(VLOOKUP(A94,'BUSINESS processed'!A94:J2784,9,0))</f>
        <v>0.001</v>
      </c>
      <c r="AF94" s="27">
        <f>IFNA(VLOOKUP(A94,'BUSINESS processed'!A94:J2784,10,0))</f>
        <v>0.003</v>
      </c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</row>
    <row r="95">
      <c r="A95" s="18" t="str">
        <f t="shared" si="1"/>
        <v>Africa_Central African Republic-Africa_2002</v>
      </c>
      <c r="B95" s="19" t="s">
        <v>68</v>
      </c>
      <c r="C95" s="20" t="s">
        <v>98</v>
      </c>
      <c r="D95" s="21" t="s">
        <v>72</v>
      </c>
      <c r="E95" s="22">
        <v>9.31833294E8</v>
      </c>
      <c r="F95" s="22">
        <f t="shared" si="2"/>
        <v>247.3511948</v>
      </c>
      <c r="G95" s="23">
        <v>0.04</v>
      </c>
      <c r="H95" s="23">
        <v>10.0</v>
      </c>
      <c r="I95" s="23">
        <v>0.207</v>
      </c>
      <c r="J95" s="24">
        <f t="shared" si="58"/>
        <v>0</v>
      </c>
      <c r="K95" s="24">
        <f t="shared" si="3"/>
        <v>0</v>
      </c>
      <c r="L95" s="24">
        <f>IFNA(VLOOKUP(A95,'ENERGY processed'!$A$2:$H$2692,8,0),"")</f>
        <v>264</v>
      </c>
      <c r="M95" s="24">
        <f t="shared" si="5"/>
        <v>0.00007007768005</v>
      </c>
      <c r="N95" s="24">
        <f>IFNA(VLOOKUP(A95,'HUMAN RESOURCES processed'!$A$2:$M$2692,5,0))</f>
        <v>0.039</v>
      </c>
      <c r="O95" s="24">
        <f>IFNA(VLOOKUP(A95,'HUMAN RESOURCES processed'!$A$2:$M$2692,6,0))</f>
        <v>0.113</v>
      </c>
      <c r="P95" s="24">
        <f>IFNA(VLOOKUP(A95,'HUMAN RESOURCES processed'!$A$2:$M$2692,7,0))</f>
        <v>46</v>
      </c>
      <c r="Q95" s="24">
        <f>IFNA(VLOOKUP(A95,'HUMAN RESOURCES processed'!$A$2:$M$2692,8,0))</f>
        <v>42</v>
      </c>
      <c r="R95" s="24">
        <f t="shared" si="6"/>
        <v>44</v>
      </c>
      <c r="S95" s="24">
        <f>IFNA(VLOOKUP(A95,'HUMAN RESOURCES processed'!$A$2:$M$2692,9,0))</f>
        <v>0.422</v>
      </c>
      <c r="T95" s="24">
        <f>IFNA(VLOOKUP(A95,'HUMAN RESOURCES processed'!$A$2:$M$2692,10,0))</f>
        <v>0.539</v>
      </c>
      <c r="U95" s="24">
        <f>IFNA(VLOOKUP(A95,'HUMAN RESOURCES processed'!$A$2:$M$2692,11,0))</f>
        <v>0.04</v>
      </c>
      <c r="V95" s="24">
        <f>IFNA(VLOOKUP(A95,'HUMAN RESOURCES processed'!$A$2:$M$2692,12,0))</f>
        <v>3767248</v>
      </c>
      <c r="W95" s="24">
        <f>IFNA(VLOOKUP(A95,'HUMAN RESOURCES processed'!$A$2:$M$2692,13,0))</f>
        <v>0.378</v>
      </c>
      <c r="X95" s="24">
        <f>IFNA(VLOOKUP(A95,'TOURISM processed'!$A$2:$F$2692,5,0))</f>
        <v>3000000</v>
      </c>
      <c r="Y95" s="24">
        <f>IFNA(VLOOKUP(A95,'TOURISM processed'!$A$2:$F$2692,6,0))</f>
        <v>29000000</v>
      </c>
      <c r="Z95" s="24">
        <f t="shared" si="7"/>
        <v>7.697926975</v>
      </c>
      <c r="AA95" s="24">
        <f t="shared" si="60"/>
        <v>0</v>
      </c>
      <c r="AB95" s="24">
        <f t="shared" si="61"/>
        <v>0</v>
      </c>
      <c r="AC95" s="24">
        <f t="shared" si="62"/>
        <v>0</v>
      </c>
      <c r="AD95" s="24">
        <f t="shared" si="63"/>
        <v>0</v>
      </c>
      <c r="AE95" s="24">
        <f>IFNA(VLOOKUP(A95,'BUSINESS processed'!A95:J2785,9,0))</f>
        <v>0.001</v>
      </c>
      <c r="AF95" s="27">
        <f>IFNA(VLOOKUP(A95,'BUSINESS processed'!A95:J2785,10,0))</f>
        <v>0.003</v>
      </c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</row>
    <row r="96">
      <c r="A96" s="18" t="str">
        <f t="shared" si="1"/>
        <v>Africa_Central African Republic-Africa_2003</v>
      </c>
      <c r="B96" s="19" t="s">
        <v>68</v>
      </c>
      <c r="C96" s="20" t="s">
        <v>98</v>
      </c>
      <c r="D96" s="21" t="s">
        <v>74</v>
      </c>
      <c r="E96" s="22">
        <v>9.91387865E8</v>
      </c>
      <c r="F96" s="22">
        <f t="shared" si="2"/>
        <v>258.8726096</v>
      </c>
      <c r="G96" s="23">
        <v>0.042</v>
      </c>
      <c r="H96" s="23">
        <v>11.0</v>
      </c>
      <c r="I96" s="23">
        <v>0.18</v>
      </c>
      <c r="J96" s="24">
        <f t="shared" si="58"/>
        <v>0</v>
      </c>
      <c r="K96" s="24">
        <f t="shared" si="3"/>
        <v>0</v>
      </c>
      <c r="L96" s="24">
        <f>IFNA(VLOOKUP(A96,'ENERGY processed'!$A$2:$H$2692,8,0),"")</f>
        <v>235</v>
      </c>
      <c r="M96" s="24">
        <f t="shared" si="5"/>
        <v>0.00006136353429</v>
      </c>
      <c r="N96" s="24">
        <f>IFNA(VLOOKUP(A96,'HUMAN RESOURCES processed'!$A$2:$M$2692,5,0))</f>
        <v>0.038</v>
      </c>
      <c r="O96" s="24">
        <f>IFNA(VLOOKUP(A96,'HUMAN RESOURCES processed'!$A$2:$M$2692,6,0))</f>
        <v>0.112</v>
      </c>
      <c r="P96" s="24">
        <f>IFNA(VLOOKUP(A96,'HUMAN RESOURCES processed'!$A$2:$M$2692,7,0))</f>
        <v>46</v>
      </c>
      <c r="Q96" s="24">
        <f>IFNA(VLOOKUP(A96,'HUMAN RESOURCES processed'!$A$2:$M$2692,8,0))</f>
        <v>43</v>
      </c>
      <c r="R96" s="24">
        <f t="shared" si="6"/>
        <v>44.5</v>
      </c>
      <c r="S96" s="24">
        <f>IFNA(VLOOKUP(A96,'HUMAN RESOURCES processed'!$A$2:$M$2692,9,0))</f>
        <v>0.421</v>
      </c>
      <c r="T96" s="24">
        <f>IFNA(VLOOKUP(A96,'HUMAN RESOURCES processed'!$A$2:$M$2692,10,0))</f>
        <v>0.539</v>
      </c>
      <c r="U96" s="24">
        <f>IFNA(VLOOKUP(A96,'HUMAN RESOURCES processed'!$A$2:$M$2692,11,0))</f>
        <v>0.04</v>
      </c>
      <c r="V96" s="24">
        <f>IFNA(VLOOKUP(A96,'HUMAN RESOURCES processed'!$A$2:$M$2692,12,0))</f>
        <v>3829636</v>
      </c>
      <c r="W96" s="24">
        <f>IFNA(VLOOKUP(A96,'HUMAN RESOURCES processed'!$A$2:$M$2692,13,0))</f>
        <v>0.379</v>
      </c>
      <c r="X96" s="24">
        <f>IFNA(VLOOKUP(A96,'TOURISM processed'!$A$2:$F$2692,5,0))</f>
        <v>4000000</v>
      </c>
      <c r="Y96" s="24">
        <f>IFNA(VLOOKUP(A96,'TOURISM processed'!$A$2:$F$2692,6,0))</f>
        <v>31000000</v>
      </c>
      <c r="Z96" s="24">
        <f t="shared" si="7"/>
        <v>8.094764098</v>
      </c>
      <c r="AA96" s="24">
        <f t="shared" si="60"/>
        <v>0</v>
      </c>
      <c r="AB96" s="24">
        <f>IFNA(VLOOKUP(A96,'BUSINESS processed'!A96:J2786,6,0))</f>
        <v>22</v>
      </c>
      <c r="AC96" s="24">
        <f t="shared" si="62"/>
        <v>0</v>
      </c>
      <c r="AD96" s="24">
        <f t="shared" si="63"/>
        <v>0</v>
      </c>
      <c r="AE96" s="24">
        <f>IFNA(VLOOKUP(A96,'BUSINESS processed'!A96:J2786,9,0))</f>
        <v>0.002</v>
      </c>
      <c r="AF96" s="27">
        <f>IFNA(VLOOKUP(A96,'BUSINESS processed'!A96:J2786,10,0))</f>
        <v>0.01</v>
      </c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</row>
    <row r="97">
      <c r="A97" s="18" t="str">
        <f t="shared" si="1"/>
        <v>Africa_Central African Republic-Africa_2004</v>
      </c>
      <c r="B97" s="19" t="s">
        <v>68</v>
      </c>
      <c r="C97" s="20" t="s">
        <v>98</v>
      </c>
      <c r="D97" s="21" t="s">
        <v>83</v>
      </c>
      <c r="E97" s="22">
        <v>1.139754772E9</v>
      </c>
      <c r="F97" s="22">
        <f t="shared" si="2"/>
        <v>292.7255588</v>
      </c>
      <c r="G97" s="23">
        <v>0.044</v>
      </c>
      <c r="H97" s="23">
        <v>13.0</v>
      </c>
      <c r="I97" s="23">
        <v>0.18</v>
      </c>
      <c r="J97" s="24">
        <f t="shared" si="58"/>
        <v>0</v>
      </c>
      <c r="K97" s="24">
        <f t="shared" si="3"/>
        <v>0</v>
      </c>
      <c r="L97" s="24">
        <f>IFNA(VLOOKUP(A97,'ENERGY processed'!$A$2:$H$2692,8,0),"")</f>
        <v>240.5</v>
      </c>
      <c r="M97" s="24">
        <f t="shared" si="5"/>
        <v>0.00006176810891</v>
      </c>
      <c r="N97" s="24">
        <f>IFNA(VLOOKUP(A97,'HUMAN RESOURCES processed'!$A$2:$M$2692,5,0))</f>
        <v>0.038</v>
      </c>
      <c r="O97" s="24">
        <f>IFNA(VLOOKUP(A97,'HUMAN RESOURCES processed'!$A$2:$M$2692,6,0))</f>
        <v>0.111</v>
      </c>
      <c r="P97" s="24">
        <f>IFNA(VLOOKUP(A97,'HUMAN RESOURCES processed'!$A$2:$M$2692,7,0))</f>
        <v>46</v>
      </c>
      <c r="Q97" s="24">
        <f>IFNA(VLOOKUP(A97,'HUMAN RESOURCES processed'!$A$2:$M$2692,8,0))</f>
        <v>43</v>
      </c>
      <c r="R97" s="24">
        <f t="shared" si="6"/>
        <v>44.5</v>
      </c>
      <c r="S97" s="24">
        <f>IFNA(VLOOKUP(A97,'HUMAN RESOURCES processed'!$A$2:$M$2692,9,0))</f>
        <v>0.42</v>
      </c>
      <c r="T97" s="24">
        <f>IFNA(VLOOKUP(A97,'HUMAN RESOURCES processed'!$A$2:$M$2692,10,0))</f>
        <v>0.54</v>
      </c>
      <c r="U97" s="24">
        <f>IFNA(VLOOKUP(A97,'HUMAN RESOURCES processed'!$A$2:$M$2692,11,0))</f>
        <v>0.04</v>
      </c>
      <c r="V97" s="24">
        <f>IFNA(VLOOKUP(A97,'HUMAN RESOURCES processed'!$A$2:$M$2692,12,0))</f>
        <v>3893595</v>
      </c>
      <c r="W97" s="24">
        <f>IFNA(VLOOKUP(A97,'HUMAN RESOURCES processed'!$A$2:$M$2692,13,0))</f>
        <v>0.38</v>
      </c>
      <c r="X97" s="24">
        <f>IFNA(VLOOKUP(A97,'TOURISM processed'!$A$2:$F$2692,5,0))</f>
        <v>7800000</v>
      </c>
      <c r="Y97" s="24">
        <f>IFNA(VLOOKUP(A97,'TOURISM processed'!$A$2:$F$2692,6,0))</f>
        <v>32000000</v>
      </c>
      <c r="Z97" s="24">
        <f t="shared" si="7"/>
        <v>8.218625717</v>
      </c>
      <c r="AA97" s="24">
        <f t="shared" si="60"/>
        <v>0</v>
      </c>
      <c r="AB97" s="24">
        <f>IFNA(VLOOKUP(A97,'BUSINESS processed'!A97:J2787,6,0))</f>
        <v>22</v>
      </c>
      <c r="AC97" s="24">
        <f t="shared" si="62"/>
        <v>0</v>
      </c>
      <c r="AD97" s="24">
        <f t="shared" si="63"/>
        <v>0</v>
      </c>
      <c r="AE97" s="24">
        <f>IFNA(VLOOKUP(A97,'BUSINESS processed'!A97:J2787,9,0))</f>
        <v>0.002</v>
      </c>
      <c r="AF97" s="27">
        <f>IFNA(VLOOKUP(A97,'BUSINESS processed'!A97:J2787,10,0))</f>
        <v>0.015</v>
      </c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</row>
    <row r="98">
      <c r="A98" s="18" t="str">
        <f t="shared" si="1"/>
        <v>Africa_Central African Republic-Africa_2005</v>
      </c>
      <c r="B98" s="19" t="s">
        <v>68</v>
      </c>
      <c r="C98" s="20" t="s">
        <v>98</v>
      </c>
      <c r="D98" s="21" t="s">
        <v>84</v>
      </c>
      <c r="E98" s="22">
        <v>1.270080228E9</v>
      </c>
      <c r="F98" s="22">
        <f t="shared" si="2"/>
        <v>320.6546972</v>
      </c>
      <c r="G98" s="23">
        <v>0.041</v>
      </c>
      <c r="H98" s="23">
        <v>14.0</v>
      </c>
      <c r="I98" s="23">
        <v>0.18</v>
      </c>
      <c r="J98" s="24">
        <f t="shared" si="58"/>
        <v>0</v>
      </c>
      <c r="K98" s="24">
        <f t="shared" si="3"/>
        <v>0</v>
      </c>
      <c r="L98" s="24">
        <f>IF(AND(C98=C97,C98&gt;C97),C97,0)</f>
        <v>0</v>
      </c>
      <c r="M98" s="24">
        <f t="shared" si="5"/>
        <v>0</v>
      </c>
      <c r="N98" s="24">
        <f>IFNA(VLOOKUP(A98,'HUMAN RESOURCES processed'!$A$2:$M$2692,5,0))</f>
        <v>0.037</v>
      </c>
      <c r="O98" s="24">
        <f>IFNA(VLOOKUP(A98,'HUMAN RESOURCES processed'!$A$2:$M$2692,6,0))</f>
        <v>0.111</v>
      </c>
      <c r="P98" s="24">
        <f>IFNA(VLOOKUP(A98,'HUMAN RESOURCES processed'!$A$2:$M$2692,7,0))</f>
        <v>47</v>
      </c>
      <c r="Q98" s="24">
        <f>IFNA(VLOOKUP(A98,'HUMAN RESOURCES processed'!$A$2:$M$2692,8,0))</f>
        <v>43</v>
      </c>
      <c r="R98" s="24">
        <f t="shared" si="6"/>
        <v>45</v>
      </c>
      <c r="S98" s="24">
        <f>IFNA(VLOOKUP(A98,'HUMAN RESOURCES processed'!$A$2:$M$2692,9,0))</f>
        <v>0.419</v>
      </c>
      <c r="T98" s="24">
        <f>IFNA(VLOOKUP(A98,'HUMAN RESOURCES processed'!$A$2:$M$2692,10,0))</f>
        <v>0.542</v>
      </c>
      <c r="U98" s="24">
        <f>IFNA(VLOOKUP(A98,'HUMAN RESOURCES processed'!$A$2:$M$2692,11,0))</f>
        <v>0.04</v>
      </c>
      <c r="V98" s="24">
        <f>IFNA(VLOOKUP(A98,'HUMAN RESOURCES processed'!$A$2:$M$2692,12,0))</f>
        <v>3960897</v>
      </c>
      <c r="W98" s="24">
        <f>IFNA(VLOOKUP(A98,'HUMAN RESOURCES processed'!$A$2:$M$2692,13,0))</f>
        <v>0.381</v>
      </c>
      <c r="X98" s="24">
        <f>IFNA(VLOOKUP(A98,'TOURISM processed'!$A$2:$F$2692,5,0))</f>
        <v>7200000</v>
      </c>
      <c r="Y98" s="24">
        <f>IFNA(VLOOKUP(A98,'TOURISM processed'!$A$2:$F$2692,6,0))</f>
        <v>46000000</v>
      </c>
      <c r="Z98" s="24">
        <f t="shared" si="7"/>
        <v>11.61353098</v>
      </c>
      <c r="AA98" s="24">
        <f>IFNA(VLOOKUP(A98,'BUSINESS processed'!A98:J2788,5,0))</f>
        <v>0.657</v>
      </c>
      <c r="AB98" s="24">
        <f>IFNA(VLOOKUP(A98,'BUSINESS processed'!A98:J2788,6,0))</f>
        <v>22</v>
      </c>
      <c r="AC98" s="24">
        <f t="shared" si="62"/>
        <v>0</v>
      </c>
      <c r="AD98" s="24">
        <f>IFNA(VLOOKUP(A98,'BUSINESS processed'!A98:J2788,8,0))</f>
        <v>504</v>
      </c>
      <c r="AE98" s="24">
        <f>IFNA(VLOOKUP(A98,'BUSINESS processed'!A98:J2788,9,0))</f>
        <v>0.003</v>
      </c>
      <c r="AF98" s="27">
        <f>IFNA(VLOOKUP(A98,'BUSINESS processed'!A98:J2788,10,0))</f>
        <v>0.025</v>
      </c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</row>
    <row r="99">
      <c r="A99" s="18" t="str">
        <f t="shared" si="1"/>
        <v>Africa_Central African Republic-Africa_2006</v>
      </c>
      <c r="B99" s="19" t="s">
        <v>68</v>
      </c>
      <c r="C99" s="20" t="s">
        <v>98</v>
      </c>
      <c r="D99" s="21" t="s">
        <v>85</v>
      </c>
      <c r="E99" s="22">
        <v>1.350300947E9</v>
      </c>
      <c r="F99" s="22">
        <f t="shared" si="2"/>
        <v>334.8875963</v>
      </c>
      <c r="G99" s="23">
        <v>0.044</v>
      </c>
      <c r="H99" s="23">
        <v>15.0</v>
      </c>
      <c r="I99" s="23">
        <v>0.177</v>
      </c>
      <c r="J99" s="24">
        <f t="shared" si="58"/>
        <v>0</v>
      </c>
      <c r="K99" s="24">
        <f t="shared" si="3"/>
        <v>0</v>
      </c>
      <c r="L99" s="24">
        <f>IFNA(VLOOKUP(A99,'ENERGY processed'!$A$2:$H$2692,8,0),"")</f>
        <v>224</v>
      </c>
      <c r="M99" s="24">
        <f t="shared" si="5"/>
        <v>0.00005555415017</v>
      </c>
      <c r="N99" s="24">
        <f>IFNA(VLOOKUP(A99,'HUMAN RESOURCES processed'!$A$2:$M$2692,5,0))</f>
        <v>0.037</v>
      </c>
      <c r="O99" s="24">
        <f>IFNA(VLOOKUP(A99,'HUMAN RESOURCES processed'!$A$2:$M$2692,6,0))</f>
        <v>0.109</v>
      </c>
      <c r="P99" s="24">
        <f>IFNA(VLOOKUP(A99,'HUMAN RESOURCES processed'!$A$2:$M$2692,7,0))</f>
        <v>47</v>
      </c>
      <c r="Q99" s="24">
        <f>IFNA(VLOOKUP(A99,'HUMAN RESOURCES processed'!$A$2:$M$2692,8,0))</f>
        <v>44</v>
      </c>
      <c r="R99" s="24">
        <f t="shared" si="6"/>
        <v>45.5</v>
      </c>
      <c r="S99" s="24">
        <f>IFNA(VLOOKUP(A99,'HUMAN RESOURCES processed'!$A$2:$M$2692,9,0))</f>
        <v>0.417</v>
      </c>
      <c r="T99" s="24">
        <f>IFNA(VLOOKUP(A99,'HUMAN RESOURCES processed'!$A$2:$M$2692,10,0))</f>
        <v>0.544</v>
      </c>
      <c r="U99" s="24">
        <f>IFNA(VLOOKUP(A99,'HUMAN RESOURCES processed'!$A$2:$M$2692,11,0))</f>
        <v>0.04</v>
      </c>
      <c r="V99" s="24">
        <f>IFNA(VLOOKUP(A99,'HUMAN RESOURCES processed'!$A$2:$M$2692,12,0))</f>
        <v>4032102</v>
      </c>
      <c r="W99" s="24">
        <f>IFNA(VLOOKUP(A99,'HUMAN RESOURCES processed'!$A$2:$M$2692,13,0))</f>
        <v>0.382</v>
      </c>
      <c r="X99" s="24">
        <f>IFNA(VLOOKUP(A99,'TOURISM processed'!$A$2:$F$2692,5,0))</f>
        <v>10200000</v>
      </c>
      <c r="Y99" s="24">
        <f>IFNA(VLOOKUP(A99,'TOURISM processed'!$A$2:$F$2692,6,0))</f>
        <v>47000000</v>
      </c>
      <c r="Z99" s="24">
        <f t="shared" si="7"/>
        <v>11.65645115</v>
      </c>
      <c r="AA99" s="24">
        <f>IFNA(VLOOKUP(A99,'BUSINESS processed'!A99:J2789,5,0))</f>
        <v>2.038</v>
      </c>
      <c r="AB99" s="24">
        <f>IFNA(VLOOKUP(A99,'BUSINESS processed'!A99:J2789,6,0))</f>
        <v>22</v>
      </c>
      <c r="AC99" s="24">
        <f t="shared" si="62"/>
        <v>0</v>
      </c>
      <c r="AD99" s="24">
        <f>IFNA(VLOOKUP(A99,'BUSINESS processed'!A99:J2789,8,0))</f>
        <v>504</v>
      </c>
      <c r="AE99" s="24">
        <f>IFNA(VLOOKUP(A99,'BUSINESS processed'!A99:J2789,9,0))</f>
        <v>0.003</v>
      </c>
      <c r="AF99" s="27">
        <f>IFNA(VLOOKUP(A99,'BUSINESS processed'!A99:J2789,10,0))</f>
        <v>0.027</v>
      </c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</row>
    <row r="100">
      <c r="A100" s="18" t="str">
        <f t="shared" si="1"/>
        <v>Africa_Central African Republic-Africa_2007</v>
      </c>
      <c r="B100" s="19" t="s">
        <v>68</v>
      </c>
      <c r="C100" s="20" t="s">
        <v>98</v>
      </c>
      <c r="D100" s="21" t="s">
        <v>86</v>
      </c>
      <c r="E100" s="22">
        <v>1.473721521E9</v>
      </c>
      <c r="F100" s="22">
        <f t="shared" si="2"/>
        <v>358.8406335</v>
      </c>
      <c r="G100" s="23">
        <v>0.04</v>
      </c>
      <c r="H100" s="23">
        <v>15.0</v>
      </c>
      <c r="I100" s="23">
        <v>0.153</v>
      </c>
      <c r="J100" s="24">
        <f t="shared" si="58"/>
        <v>0</v>
      </c>
      <c r="K100" s="24">
        <f t="shared" si="3"/>
        <v>0</v>
      </c>
      <c r="L100" s="24">
        <f t="shared" ref="L100:L101" si="64">IF(AND(C100=C99,C100&gt;C99),C99,0)</f>
        <v>0</v>
      </c>
      <c r="M100" s="24">
        <f t="shared" si="5"/>
        <v>0</v>
      </c>
      <c r="N100" s="24">
        <f>IFNA(VLOOKUP(A100,'HUMAN RESOURCES processed'!$A$2:$M$2692,5,0))</f>
        <v>0.036</v>
      </c>
      <c r="O100" s="24">
        <f>IFNA(VLOOKUP(A100,'HUMAN RESOURCES processed'!$A$2:$M$2692,6,0))</f>
        <v>0.108</v>
      </c>
      <c r="P100" s="24">
        <f>IFNA(VLOOKUP(A100,'HUMAN RESOURCES processed'!$A$2:$M$2692,7,0))</f>
        <v>48</v>
      </c>
      <c r="Q100" s="24">
        <f>IFNA(VLOOKUP(A100,'HUMAN RESOURCES processed'!$A$2:$M$2692,8,0))</f>
        <v>45</v>
      </c>
      <c r="R100" s="24">
        <f t="shared" si="6"/>
        <v>46.5</v>
      </c>
      <c r="S100" s="24">
        <f>IFNA(VLOOKUP(A100,'HUMAN RESOURCES processed'!$A$2:$M$2692,9,0))</f>
        <v>0.415</v>
      </c>
      <c r="T100" s="24">
        <f>IFNA(VLOOKUP(A100,'HUMAN RESOURCES processed'!$A$2:$M$2692,10,0))</f>
        <v>0.546</v>
      </c>
      <c r="U100" s="24">
        <f>IFNA(VLOOKUP(A100,'HUMAN RESOURCES processed'!$A$2:$M$2692,11,0))</f>
        <v>0.039</v>
      </c>
      <c r="V100" s="24">
        <f>IFNA(VLOOKUP(A100,'HUMAN RESOURCES processed'!$A$2:$M$2692,12,0))</f>
        <v>4106897</v>
      </c>
      <c r="W100" s="24">
        <f>IFNA(VLOOKUP(A100,'HUMAN RESOURCES processed'!$A$2:$M$2692,13,0))</f>
        <v>0.383</v>
      </c>
      <c r="X100" s="24">
        <f>IFNA(VLOOKUP(A100,'TOURISM processed'!$A$2:$F$2692,5,0))</f>
        <v>10800000</v>
      </c>
      <c r="Y100" s="24">
        <f>IFNA(VLOOKUP(A100,'TOURISM processed'!$A$2:$F$2692,6,0))</f>
        <v>54000000</v>
      </c>
      <c r="Z100" s="24">
        <f t="shared" si="7"/>
        <v>13.14861317</v>
      </c>
      <c r="AA100" s="24">
        <f>IFNA(VLOOKUP(A100,'BUSINESS processed'!A100:J2790,5,0))</f>
        <v>2.038</v>
      </c>
      <c r="AB100" s="24">
        <f>IFNA(VLOOKUP(A100,'BUSINESS processed'!A100:J2790,6,0))</f>
        <v>22</v>
      </c>
      <c r="AC100" s="24">
        <f t="shared" si="62"/>
        <v>0</v>
      </c>
      <c r="AD100" s="24">
        <f>IFNA(VLOOKUP(A100,'BUSINESS processed'!A100:J2790,8,0))</f>
        <v>504</v>
      </c>
      <c r="AE100" s="24">
        <f>IFNA(VLOOKUP(A100,'BUSINESS processed'!A100:J2790,9,0))</f>
        <v>0.004</v>
      </c>
      <c r="AF100" s="27">
        <f>IFNA(VLOOKUP(A100,'BUSINESS processed'!A100:J2790,10,0))</f>
        <v>0.083</v>
      </c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</row>
    <row r="101">
      <c r="A101" s="18" t="str">
        <f t="shared" si="1"/>
        <v>Africa_Central African Republic-Africa_2008</v>
      </c>
      <c r="B101" s="19" t="s">
        <v>68</v>
      </c>
      <c r="C101" s="20" t="s">
        <v>98</v>
      </c>
      <c r="D101" s="21" t="s">
        <v>87</v>
      </c>
      <c r="E101" s="22">
        <v>1.69812568E9</v>
      </c>
      <c r="F101" s="22">
        <f t="shared" si="2"/>
        <v>405.7545209</v>
      </c>
      <c r="G101" s="23">
        <v>0.043</v>
      </c>
      <c r="H101" s="23">
        <v>18.0</v>
      </c>
      <c r="I101" s="23">
        <v>0.15</v>
      </c>
      <c r="J101" s="24">
        <f t="shared" si="58"/>
        <v>0</v>
      </c>
      <c r="K101" s="24">
        <f t="shared" si="3"/>
        <v>0</v>
      </c>
      <c r="L101" s="24">
        <f t="shared" si="64"/>
        <v>0</v>
      </c>
      <c r="M101" s="24">
        <f t="shared" si="5"/>
        <v>0</v>
      </c>
      <c r="N101" s="24">
        <f>IFNA(VLOOKUP(A101,'HUMAN RESOURCES processed'!$A$2:$M$2692,5,0))</f>
        <v>0.036</v>
      </c>
      <c r="O101" s="24">
        <f>IFNA(VLOOKUP(A101,'HUMAN RESOURCES processed'!$A$2:$M$2692,6,0))</f>
        <v>0.107</v>
      </c>
      <c r="P101" s="24">
        <f>IFNA(VLOOKUP(A101,'HUMAN RESOURCES processed'!$A$2:$M$2692,7,0))</f>
        <v>48</v>
      </c>
      <c r="Q101" s="24">
        <f>IFNA(VLOOKUP(A101,'HUMAN RESOURCES processed'!$A$2:$M$2692,8,0))</f>
        <v>45</v>
      </c>
      <c r="R101" s="24">
        <f t="shared" si="6"/>
        <v>46.5</v>
      </c>
      <c r="S101" s="24">
        <f>IFNA(VLOOKUP(A101,'HUMAN RESOURCES processed'!$A$2:$M$2692,9,0))</f>
        <v>0.412</v>
      </c>
      <c r="T101" s="24">
        <f>IFNA(VLOOKUP(A101,'HUMAN RESOURCES processed'!$A$2:$M$2692,10,0))</f>
        <v>0.549</v>
      </c>
      <c r="U101" s="24">
        <f>IFNA(VLOOKUP(A101,'HUMAN RESOURCES processed'!$A$2:$M$2692,11,0))</f>
        <v>0.039</v>
      </c>
      <c r="V101" s="24">
        <f>IFNA(VLOOKUP(A101,'HUMAN RESOURCES processed'!$A$2:$M$2692,12,0))</f>
        <v>4185106</v>
      </c>
      <c r="W101" s="24">
        <f>IFNA(VLOOKUP(A101,'HUMAN RESOURCES processed'!$A$2:$M$2692,13,0))</f>
        <v>0.385</v>
      </c>
      <c r="X101" s="24">
        <f>IFNA(VLOOKUP(A101,'TOURISM processed'!$A$2:$F$2692,5,0))</f>
        <v>11800000</v>
      </c>
      <c r="Y101" s="24">
        <f>IFNA(VLOOKUP(A101,'TOURISM processed'!$A$2:$F$2692,6,0))</f>
        <v>56000000</v>
      </c>
      <c r="Z101" s="24">
        <f t="shared" si="7"/>
        <v>13.38078414</v>
      </c>
      <c r="AA101" s="24">
        <f>IFNA(VLOOKUP(A101,'BUSINESS processed'!A101:J2791,5,0))</f>
        <v>2.038</v>
      </c>
      <c r="AB101" s="24">
        <f>IFNA(VLOOKUP(A101,'BUSINESS processed'!A101:J2791,6,0))</f>
        <v>22</v>
      </c>
      <c r="AC101" s="24">
        <f t="shared" si="62"/>
        <v>0</v>
      </c>
      <c r="AD101" s="24">
        <f>IFNA(VLOOKUP(A101,'BUSINESS processed'!A101:J2791,8,0))</f>
        <v>504</v>
      </c>
      <c r="AE101" s="24">
        <f>IFNA(VLOOKUP(A101,'BUSINESS processed'!A101:J2791,9,0))</f>
        <v>0.01</v>
      </c>
      <c r="AF101" s="27">
        <f>IFNA(VLOOKUP(A101,'BUSINESS processed'!A101:J2791,10,0))</f>
        <v>0.136</v>
      </c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</row>
    <row r="102">
      <c r="A102" s="18" t="str">
        <f t="shared" si="1"/>
        <v>Africa_Central African Republic-Africa_2009</v>
      </c>
      <c r="B102" s="19" t="s">
        <v>68</v>
      </c>
      <c r="C102" s="20" t="s">
        <v>98</v>
      </c>
      <c r="D102" s="21" t="s">
        <v>88</v>
      </c>
      <c r="E102" s="22">
        <v>1.985370255E9</v>
      </c>
      <c r="F102" s="22">
        <f t="shared" si="2"/>
        <v>465.3669267</v>
      </c>
      <c r="G102" s="23">
        <v>0.043</v>
      </c>
      <c r="H102" s="23">
        <v>20.0</v>
      </c>
      <c r="I102" s="39">
        <f t="shared" ref="I102:I105" si="65">IF(AND(C102=C101,D102&gt;D101),I101,"")</f>
        <v>0.15</v>
      </c>
      <c r="J102" s="24">
        <f t="shared" si="58"/>
        <v>0</v>
      </c>
      <c r="K102" s="24">
        <f t="shared" si="3"/>
        <v>0</v>
      </c>
      <c r="L102" s="24">
        <f>IFNA(VLOOKUP(A102,'ENERGY processed'!$A$2:$H$2692,8,0),"")</f>
        <v>251.5</v>
      </c>
      <c r="M102" s="24">
        <f t="shared" si="5"/>
        <v>0.00005895111089</v>
      </c>
      <c r="N102" s="24">
        <f>IFNA(VLOOKUP(A102,'HUMAN RESOURCES processed'!$A$2:$M$2692,5,0))</f>
        <v>0.035</v>
      </c>
      <c r="O102" s="24">
        <f>IFNA(VLOOKUP(A102,'HUMAN RESOURCES processed'!$A$2:$M$2692,6,0))</f>
        <v>0.105</v>
      </c>
      <c r="P102" s="24">
        <f>IFNA(VLOOKUP(A102,'HUMAN RESOURCES processed'!$A$2:$M$2692,7,0))</f>
        <v>49</v>
      </c>
      <c r="Q102" s="24">
        <f>IFNA(VLOOKUP(A102,'HUMAN RESOURCES processed'!$A$2:$M$2692,8,0))</f>
        <v>46</v>
      </c>
      <c r="R102" s="24">
        <f t="shared" si="6"/>
        <v>47.5</v>
      </c>
      <c r="S102" s="24">
        <f>IFNA(VLOOKUP(A102,'HUMAN RESOURCES processed'!$A$2:$M$2692,9,0))</f>
        <v>0.409</v>
      </c>
      <c r="T102" s="24">
        <f>IFNA(VLOOKUP(A102,'HUMAN RESOURCES processed'!$A$2:$M$2692,10,0))</f>
        <v>0.552</v>
      </c>
      <c r="U102" s="24">
        <f>IFNA(VLOOKUP(A102,'HUMAN RESOURCES processed'!$A$2:$M$2692,11,0))</f>
        <v>0.039</v>
      </c>
      <c r="V102" s="24">
        <f>IFNA(VLOOKUP(A102,'HUMAN RESOURCES processed'!$A$2:$M$2692,12,0))</f>
        <v>4266247</v>
      </c>
      <c r="W102" s="24">
        <f>IFNA(VLOOKUP(A102,'HUMAN RESOURCES processed'!$A$2:$M$2692,13,0))</f>
        <v>0.386</v>
      </c>
      <c r="X102" s="24">
        <f>IFNA(VLOOKUP(A102,'TOURISM processed'!$A$2:$F$2692,5,0))</f>
        <v>6000000</v>
      </c>
      <c r="Y102" s="24">
        <f>IFNA(VLOOKUP(A102,'TOURISM processed'!$A$2:$F$2692,6,0))</f>
        <v>61000000</v>
      </c>
      <c r="Z102" s="24">
        <f t="shared" si="7"/>
        <v>14.29828137</v>
      </c>
      <c r="AA102" s="24">
        <f>IFNA(VLOOKUP(A102,'BUSINESS processed'!A102:J2792,5,0))</f>
        <v>2.038</v>
      </c>
      <c r="AB102" s="24">
        <f>IFNA(VLOOKUP(A102,'BUSINESS processed'!A102:J2792,6,0))</f>
        <v>23</v>
      </c>
      <c r="AC102" s="24">
        <f t="shared" si="62"/>
        <v>0</v>
      </c>
      <c r="AD102" s="24">
        <f>IFNA(VLOOKUP(A102,'BUSINESS processed'!A102:J2792,8,0))</f>
        <v>504</v>
      </c>
      <c r="AE102" s="24">
        <f>IFNA(VLOOKUP(A102,'BUSINESS processed'!A102:J2792,9,0))</f>
        <v>0.018</v>
      </c>
      <c r="AF102" s="27">
        <f>IFNA(VLOOKUP(A102,'BUSINESS processed'!A102:J2792,10,0))</f>
        <v>0.202</v>
      </c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</row>
    <row r="103">
      <c r="A103" s="18" t="str">
        <f t="shared" si="1"/>
        <v>Africa_Central African Republic-Africa_2010</v>
      </c>
      <c r="B103" s="19" t="s">
        <v>68</v>
      </c>
      <c r="C103" s="20" t="s">
        <v>98</v>
      </c>
      <c r="D103" s="21" t="s">
        <v>89</v>
      </c>
      <c r="E103" s="22">
        <v>1.981728179E9</v>
      </c>
      <c r="F103" s="22">
        <f t="shared" si="2"/>
        <v>455.57797</v>
      </c>
      <c r="G103" s="23">
        <v>0.036</v>
      </c>
      <c r="H103" s="23">
        <v>17.0</v>
      </c>
      <c r="I103" s="39">
        <f t="shared" si="65"/>
        <v>0.15</v>
      </c>
      <c r="J103" s="24">
        <f t="shared" si="58"/>
        <v>0</v>
      </c>
      <c r="K103" s="24">
        <f t="shared" si="3"/>
        <v>0</v>
      </c>
      <c r="L103" s="24">
        <f>IFNA(VLOOKUP(A103,'ENERGY processed'!$A$2:$H$2692,8,0),"")</f>
        <v>227</v>
      </c>
      <c r="M103" s="24">
        <f t="shared" si="5"/>
        <v>0.00005218485577</v>
      </c>
      <c r="N103" s="24">
        <f>IFNA(VLOOKUP(A103,'HUMAN RESOURCES processed'!$A$2:$M$2692,5,0))</f>
        <v>0.035</v>
      </c>
      <c r="O103" s="24">
        <f>IFNA(VLOOKUP(A103,'HUMAN RESOURCES processed'!$A$2:$M$2692,6,0))</f>
        <v>0.103</v>
      </c>
      <c r="P103" s="24">
        <f>IFNA(VLOOKUP(A103,'HUMAN RESOURCES processed'!$A$2:$M$2692,7,0))</f>
        <v>50</v>
      </c>
      <c r="Q103" s="24">
        <f>IFNA(VLOOKUP(A103,'HUMAN RESOURCES processed'!$A$2:$M$2692,8,0))</f>
        <v>46</v>
      </c>
      <c r="R103" s="24">
        <f t="shared" si="6"/>
        <v>48</v>
      </c>
      <c r="S103" s="24">
        <f>IFNA(VLOOKUP(A103,'HUMAN RESOURCES processed'!$A$2:$M$2692,9,0))</f>
        <v>0.406</v>
      </c>
      <c r="T103" s="24">
        <f>IFNA(VLOOKUP(A103,'HUMAN RESOURCES processed'!$A$2:$M$2692,10,0))</f>
        <v>0.555</v>
      </c>
      <c r="U103" s="24">
        <f>IFNA(VLOOKUP(A103,'HUMAN RESOURCES processed'!$A$2:$M$2692,11,0))</f>
        <v>0.039</v>
      </c>
      <c r="V103" s="24">
        <f>IFNA(VLOOKUP(A103,'HUMAN RESOURCES processed'!$A$2:$M$2692,12,0))</f>
        <v>4349921</v>
      </c>
      <c r="W103" s="24">
        <f>IFNA(VLOOKUP(A103,'HUMAN RESOURCES processed'!$A$2:$M$2692,13,0))</f>
        <v>0.388</v>
      </c>
      <c r="X103" s="24">
        <f>IFNA(VLOOKUP(A103,'TOURISM processed'!$A$2:$F$2692,5,0))</f>
        <v>7200000</v>
      </c>
      <c r="Y103" s="24">
        <f>IFNA(VLOOKUP(A103,'TOURISM processed'!$A$2:$F$2692,6,0))</f>
        <v>61000000</v>
      </c>
      <c r="Z103" s="24">
        <f t="shared" si="7"/>
        <v>14.02324318</v>
      </c>
      <c r="AA103" s="24">
        <f>IFNA(VLOOKUP(A103,'BUSINESS processed'!A103:J2793,5,0))</f>
        <v>2.038</v>
      </c>
      <c r="AB103" s="24">
        <f>IFNA(VLOOKUP(A103,'BUSINESS processed'!A103:J2793,6,0))</f>
        <v>23</v>
      </c>
      <c r="AC103" s="24">
        <f t="shared" si="62"/>
        <v>0</v>
      </c>
      <c r="AD103" s="24">
        <f>IFNA(VLOOKUP(A103,'BUSINESS processed'!A103:J2793,8,0))</f>
        <v>504</v>
      </c>
      <c r="AE103" s="24">
        <f>IFNA(VLOOKUP(A103,'BUSINESS processed'!A103:J2793,9,0))</f>
        <v>0.02</v>
      </c>
      <c r="AF103" s="27">
        <f>IFNA(VLOOKUP(A103,'BUSINESS processed'!A103:J2793,10,0))</f>
        <v>0.225</v>
      </c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</row>
    <row r="104">
      <c r="A104" s="18" t="str">
        <f t="shared" si="1"/>
        <v>Africa_Central African Republic-Africa_2011</v>
      </c>
      <c r="B104" s="19" t="s">
        <v>68</v>
      </c>
      <c r="C104" s="20" t="s">
        <v>98</v>
      </c>
      <c r="D104" s="21" t="s">
        <v>90</v>
      </c>
      <c r="E104" s="22">
        <v>1.986014759E9</v>
      </c>
      <c r="F104" s="22">
        <f t="shared" si="2"/>
        <v>447.6820586</v>
      </c>
      <c r="G104" s="23">
        <v>0.039</v>
      </c>
      <c r="H104" s="23">
        <v>18.0</v>
      </c>
      <c r="I104" s="39">
        <f t="shared" si="65"/>
        <v>0.15</v>
      </c>
      <c r="J104" s="24">
        <f t="shared" si="58"/>
        <v>0</v>
      </c>
      <c r="K104" s="24">
        <f t="shared" si="3"/>
        <v>0</v>
      </c>
      <c r="L104" s="24">
        <f>IF(AND(C104=C103,C104&gt;C103),C103,0)</f>
        <v>0</v>
      </c>
      <c r="M104" s="24">
        <f t="shared" si="5"/>
        <v>0</v>
      </c>
      <c r="N104" s="24">
        <f>IFNA(VLOOKUP(A104,'HUMAN RESOURCES processed'!$A$2:$M$2692,5,0))</f>
        <v>0.035</v>
      </c>
      <c r="O104" s="24">
        <f>IFNA(VLOOKUP(A104,'HUMAN RESOURCES processed'!$A$2:$M$2692,6,0))</f>
        <v>0.1</v>
      </c>
      <c r="P104" s="24">
        <f>IFNA(VLOOKUP(A104,'HUMAN RESOURCES processed'!$A$2:$M$2692,7,0))</f>
        <v>51</v>
      </c>
      <c r="Q104" s="24">
        <f>IFNA(VLOOKUP(A104,'HUMAN RESOURCES processed'!$A$2:$M$2692,8,0))</f>
        <v>47</v>
      </c>
      <c r="R104" s="24">
        <f t="shared" si="6"/>
        <v>49</v>
      </c>
      <c r="S104" s="24">
        <f>IFNA(VLOOKUP(A104,'HUMAN RESOURCES processed'!$A$2:$M$2692,9,0))</f>
        <v>0.404</v>
      </c>
      <c r="T104" s="24">
        <f>IFNA(VLOOKUP(A104,'HUMAN RESOURCES processed'!$A$2:$M$2692,10,0))</f>
        <v>0.558</v>
      </c>
      <c r="U104" s="24">
        <f>IFNA(VLOOKUP(A104,'HUMAN RESOURCES processed'!$A$2:$M$2692,11,0))</f>
        <v>0.039</v>
      </c>
      <c r="V104" s="24">
        <f>IFNA(VLOOKUP(A104,'HUMAN RESOURCES processed'!$A$2:$M$2692,12,0))</f>
        <v>4436217</v>
      </c>
      <c r="W104" s="24">
        <f>IFNA(VLOOKUP(A104,'HUMAN RESOURCES processed'!$A$2:$M$2692,13,0))</f>
        <v>0.39</v>
      </c>
      <c r="X104" s="24">
        <f t="shared" ref="X104:X105" si="66">IF(AND(C104=C103,D104&gt;D103),X103,0)</f>
        <v>7200000</v>
      </c>
      <c r="Y104" s="24">
        <f t="shared" ref="Y104:Y105" si="67">IF(AND(C104=C103,D104&gt;D103),Y103,0)</f>
        <v>61000000</v>
      </c>
      <c r="Z104" s="24">
        <f t="shared" si="7"/>
        <v>13.7504545</v>
      </c>
      <c r="AA104" s="24">
        <f>IFNA(VLOOKUP(A104,'BUSINESS processed'!A104:J2794,5,0))</f>
        <v>0.546</v>
      </c>
      <c r="AB104" s="24">
        <f>IFNA(VLOOKUP(A104,'BUSINESS processed'!A104:J2794,6,0))</f>
        <v>22</v>
      </c>
      <c r="AC104" s="24">
        <f t="shared" si="62"/>
        <v>0</v>
      </c>
      <c r="AD104" s="24">
        <f>IFNA(VLOOKUP(A104,'BUSINESS processed'!A104:J2794,8,0))</f>
        <v>504</v>
      </c>
      <c r="AE104" s="24">
        <f>IFNA(VLOOKUP(A104,'BUSINESS processed'!A104:J2794,9,0))</f>
        <v>0.022</v>
      </c>
      <c r="AF104" s="27">
        <f>IFNA(VLOOKUP(A104,'BUSINESS processed'!A104:J2794,10,0))</f>
        <v>0.224</v>
      </c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</row>
    <row r="105">
      <c r="A105" s="18" t="str">
        <f t="shared" si="1"/>
        <v>Africa_Central African Republic-Africa_2012</v>
      </c>
      <c r="B105" s="19" t="s">
        <v>68</v>
      </c>
      <c r="C105" s="20" t="s">
        <v>98</v>
      </c>
      <c r="D105" s="21" t="s">
        <v>91</v>
      </c>
      <c r="E105" s="22">
        <v>2.195599491E9</v>
      </c>
      <c r="F105" s="22">
        <f t="shared" si="2"/>
        <v>485.1929471</v>
      </c>
      <c r="G105" s="23">
        <v>0.039</v>
      </c>
      <c r="H105" s="23">
        <v>19.0</v>
      </c>
      <c r="I105" s="39">
        <f t="shared" si="65"/>
        <v>0.15</v>
      </c>
      <c r="J105" s="24">
        <f t="shared" si="58"/>
        <v>0</v>
      </c>
      <c r="K105" s="24">
        <f t="shared" si="3"/>
        <v>0</v>
      </c>
      <c r="L105" s="24">
        <f>IFNA(VLOOKUP(A105,'ENERGY processed'!$A$2:$H$2692,8,0),"")</f>
        <v>213</v>
      </c>
      <c r="M105" s="24">
        <f t="shared" si="5"/>
        <v>0.00004706964916</v>
      </c>
      <c r="N105" s="24">
        <f>IFNA(VLOOKUP(A105,'HUMAN RESOURCES processed'!$A$2:$M$2692,5,0))</f>
        <v>0.034</v>
      </c>
      <c r="O105" s="24">
        <f>IFNA(VLOOKUP(A105,'HUMAN RESOURCES processed'!$A$2:$M$2692,6,0))</f>
        <v>0.098</v>
      </c>
      <c r="P105" s="24">
        <f>IFNA(VLOOKUP(A105,'HUMAN RESOURCES processed'!$A$2:$M$2692,7,0))</f>
        <v>51</v>
      </c>
      <c r="Q105" s="24">
        <f>IFNA(VLOOKUP(A105,'HUMAN RESOURCES processed'!$A$2:$M$2692,8,0))</f>
        <v>48</v>
      </c>
      <c r="R105" s="24">
        <f t="shared" si="6"/>
        <v>49.5</v>
      </c>
      <c r="S105" s="24">
        <f>IFNA(VLOOKUP(A105,'HUMAN RESOURCES processed'!$A$2:$M$2692,9,0))</f>
        <v>0.401</v>
      </c>
      <c r="T105" s="24">
        <f>IFNA(VLOOKUP(A105,'HUMAN RESOURCES processed'!$A$2:$M$2692,10,0))</f>
        <v>0.561</v>
      </c>
      <c r="U105" s="24">
        <f>IFNA(VLOOKUP(A105,'HUMAN RESOURCES processed'!$A$2:$M$2692,11,0))</f>
        <v>0.039</v>
      </c>
      <c r="V105" s="24">
        <f>IFNA(VLOOKUP(A105,'HUMAN RESOURCES processed'!$A$2:$M$2692,12,0))</f>
        <v>4525209</v>
      </c>
      <c r="W105" s="24">
        <f>IFNA(VLOOKUP(A105,'HUMAN RESOURCES processed'!$A$2:$M$2692,13,0))</f>
        <v>0.393</v>
      </c>
      <c r="X105" s="24">
        <f t="shared" si="66"/>
        <v>7200000</v>
      </c>
      <c r="Y105" s="24">
        <f t="shared" si="67"/>
        <v>61000000</v>
      </c>
      <c r="Z105" s="24">
        <f t="shared" si="7"/>
        <v>13.48004037</v>
      </c>
      <c r="AA105" s="24">
        <f>IFNA(VLOOKUP(A105,'BUSINESS processed'!A105:J2795,5,0))</f>
        <v>0.674</v>
      </c>
      <c r="AB105" s="24">
        <f>IFNA(VLOOKUP(A105,'BUSINESS processed'!A105:J2795,6,0))</f>
        <v>22</v>
      </c>
      <c r="AC105" s="24">
        <f>IFNA(VLOOKUP(A105,'BUSINESS processed'!A105:J2795,7,0))</f>
        <v>187</v>
      </c>
      <c r="AD105" s="24">
        <f>IFNA(VLOOKUP(A105,'BUSINESS processed'!A105:J2795,8,0))</f>
        <v>483</v>
      </c>
      <c r="AE105" s="24">
        <f>IFNA(VLOOKUP(A105,'BUSINESS processed'!A105:J2795,9,0))</f>
        <v>0.03</v>
      </c>
      <c r="AF105" s="27">
        <f>IFNA(VLOOKUP(A105,'BUSINESS processed'!A105:J2795,10,0))</f>
        <v>0.253</v>
      </c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</row>
    <row r="106">
      <c r="A106" s="18" t="str">
        <f t="shared" si="1"/>
        <v>Africa_Chad-Africa_2000</v>
      </c>
      <c r="B106" s="19" t="s">
        <v>68</v>
      </c>
      <c r="C106" s="20" t="s">
        <v>99</v>
      </c>
      <c r="D106" s="21" t="s">
        <v>70</v>
      </c>
      <c r="E106" s="22">
        <v>1.2887072082E10</v>
      </c>
      <c r="F106" s="22">
        <f t="shared" si="2"/>
        <v>1552.444002</v>
      </c>
      <c r="G106" s="23">
        <v>0.028</v>
      </c>
      <c r="H106" s="23">
        <v>25.0</v>
      </c>
      <c r="I106" s="39">
        <f>IF(AND(C106=C105,D106&gt;D105),I105,0)</f>
        <v>0</v>
      </c>
      <c r="J106" s="24">
        <f t="shared" si="58"/>
        <v>0</v>
      </c>
      <c r="K106" s="24">
        <f t="shared" si="3"/>
        <v>0</v>
      </c>
      <c r="L106" s="24">
        <f t="shared" ref="L106:L107" si="68">IF(AND(C106=C105,C106&gt;C105),C105,0)</f>
        <v>0</v>
      </c>
      <c r="M106" s="24">
        <f t="shared" si="5"/>
        <v>0</v>
      </c>
      <c r="N106" s="24">
        <f>IFNA(VLOOKUP(A106,'HUMAN RESOURCES processed'!$A$2:$M$2692,5,0))</f>
        <v>0.051</v>
      </c>
      <c r="O106" s="24">
        <f>IFNA(VLOOKUP(A106,'HUMAN RESOURCES processed'!$A$2:$M$2692,6,0))</f>
        <v>0.106</v>
      </c>
      <c r="P106" s="24">
        <f>IFNA(VLOOKUP(A106,'HUMAN RESOURCES processed'!$A$2:$M$2692,7,0))</f>
        <v>48</v>
      </c>
      <c r="Q106" s="24">
        <f>IFNA(VLOOKUP(A106,'HUMAN RESOURCES processed'!$A$2:$M$2692,8,0))</f>
        <v>46</v>
      </c>
      <c r="R106" s="24">
        <f t="shared" si="6"/>
        <v>47</v>
      </c>
      <c r="S106" s="24">
        <f>IFNA(VLOOKUP(A106,'HUMAN RESOURCES processed'!$A$2:$M$2692,9,0))</f>
        <v>0.49</v>
      </c>
      <c r="T106" s="24">
        <f>IFNA(VLOOKUP(A106,'HUMAN RESOURCES processed'!$A$2:$M$2692,10,0))</f>
        <v>0.482</v>
      </c>
      <c r="U106" s="24">
        <f>IFNA(VLOOKUP(A106,'HUMAN RESOURCES processed'!$A$2:$M$2692,11,0))</f>
        <v>0.028</v>
      </c>
      <c r="V106" s="24">
        <f>IFNA(VLOOKUP(A106,'HUMAN RESOURCES processed'!$A$2:$M$2692,12,0))</f>
        <v>8301151</v>
      </c>
      <c r="W106" s="24">
        <f>IFNA(VLOOKUP(A106,'HUMAN RESOURCES processed'!$A$2:$M$2692,13,0))</f>
        <v>0.216</v>
      </c>
      <c r="X106" s="24">
        <f>IFNA(VLOOKUP(A106,'TOURISM processed'!$A$2:$F$2692,5,0))</f>
        <v>14000000</v>
      </c>
      <c r="Y106" s="24">
        <f>IFNA(VLOOKUP(A106,'TOURISM processed'!$A$2:$F$2692,6,0))</f>
        <v>56000000</v>
      </c>
      <c r="Z106" s="24">
        <f t="shared" si="7"/>
        <v>6.746052445</v>
      </c>
      <c r="AA106" s="24">
        <f t="shared" ref="AA106:AA110" si="69">IF(AND(C106=C105,D106&gt;D105),AA105,0)</f>
        <v>0</v>
      </c>
      <c r="AB106" s="24">
        <f t="shared" ref="AB106:AB108" si="70">IF(AND(C106=C105,D106&gt;D105),AB105,0)</f>
        <v>0</v>
      </c>
      <c r="AC106" s="24">
        <f t="shared" ref="AC106:AC117" si="71">IF(AND(C106=C105,D106&gt;D105),AC105,0)</f>
        <v>0</v>
      </c>
      <c r="AD106" s="24">
        <f t="shared" ref="AD106:AD110" si="72">IF(AND(C106=C105,D106&gt;D105),AD105,0)</f>
        <v>0</v>
      </c>
      <c r="AE106" s="24">
        <f>IFNA(VLOOKUP(A106,'BUSINESS processed'!A106:J2796,9,0))</f>
        <v>0</v>
      </c>
      <c r="AF106" s="27">
        <f>IFNA(VLOOKUP(A106,'BUSINESS processed'!A106:J2796,10,0))</f>
        <v>0.001</v>
      </c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</row>
    <row r="107">
      <c r="A107" s="18" t="str">
        <f t="shared" si="1"/>
        <v>Africa_Chad-Africa_2001</v>
      </c>
      <c r="B107" s="19" t="s">
        <v>68</v>
      </c>
      <c r="C107" s="20" t="s">
        <v>99</v>
      </c>
      <c r="D107" s="21" t="s">
        <v>71</v>
      </c>
      <c r="E107" s="22">
        <v>1.385058212E9</v>
      </c>
      <c r="F107" s="22">
        <f t="shared" si="2"/>
        <v>160.6625156</v>
      </c>
      <c r="G107" s="23">
        <v>0.063</v>
      </c>
      <c r="H107" s="23">
        <v>10.0</v>
      </c>
      <c r="I107" s="23">
        <v>0.22</v>
      </c>
      <c r="J107" s="24">
        <f t="shared" si="58"/>
        <v>0</v>
      </c>
      <c r="K107" s="24">
        <f t="shared" si="3"/>
        <v>0</v>
      </c>
      <c r="L107" s="24">
        <f t="shared" si="68"/>
        <v>0</v>
      </c>
      <c r="M107" s="24">
        <f t="shared" si="5"/>
        <v>0</v>
      </c>
      <c r="N107" s="24">
        <f>IFNA(VLOOKUP(A107,'HUMAN RESOURCES processed'!$A$2:$M$2692,5,0))</f>
        <v>0.051</v>
      </c>
      <c r="O107" s="24">
        <f>IFNA(VLOOKUP(A107,'HUMAN RESOURCES processed'!$A$2:$M$2692,6,0))</f>
        <v>0.105</v>
      </c>
      <c r="P107" s="24">
        <f>IFNA(VLOOKUP(A107,'HUMAN RESOURCES processed'!$A$2:$M$2692,7,0))</f>
        <v>48</v>
      </c>
      <c r="Q107" s="24">
        <f>IFNA(VLOOKUP(A107,'HUMAN RESOURCES processed'!$A$2:$M$2692,8,0))</f>
        <v>46</v>
      </c>
      <c r="R107" s="24">
        <f t="shared" si="6"/>
        <v>47</v>
      </c>
      <c r="S107" s="24">
        <f>IFNA(VLOOKUP(A107,'HUMAN RESOURCES processed'!$A$2:$M$2692,9,0))</f>
        <v>0.491</v>
      </c>
      <c r="T107" s="24">
        <f>IFNA(VLOOKUP(A107,'HUMAN RESOURCES processed'!$A$2:$M$2692,10,0))</f>
        <v>0.481</v>
      </c>
      <c r="U107" s="24">
        <f>IFNA(VLOOKUP(A107,'HUMAN RESOURCES processed'!$A$2:$M$2692,11,0))</f>
        <v>0.028</v>
      </c>
      <c r="V107" s="24">
        <f>IFNA(VLOOKUP(A107,'HUMAN RESOURCES processed'!$A$2:$M$2692,12,0))</f>
        <v>8620917</v>
      </c>
      <c r="W107" s="24">
        <f>IFNA(VLOOKUP(A107,'HUMAN RESOURCES processed'!$A$2:$M$2692,13,0))</f>
        <v>0.217</v>
      </c>
      <c r="X107" s="24">
        <f>IFNA(VLOOKUP(A107,'TOURISM processed'!$A$2:$F$2692,5,0))</f>
        <v>23000000</v>
      </c>
      <c r="Y107" s="24">
        <f>IFNA(VLOOKUP(A107,'TOURISM processed'!$A$2:$F$2692,6,0))</f>
        <v>56000000</v>
      </c>
      <c r="Z107" s="24">
        <f t="shared" si="7"/>
        <v>6.495828692</v>
      </c>
      <c r="AA107" s="24">
        <f t="shared" si="69"/>
        <v>0</v>
      </c>
      <c r="AB107" s="24">
        <f t="shared" si="70"/>
        <v>0</v>
      </c>
      <c r="AC107" s="24">
        <f t="shared" si="71"/>
        <v>0</v>
      </c>
      <c r="AD107" s="24">
        <f t="shared" si="72"/>
        <v>0</v>
      </c>
      <c r="AE107" s="24">
        <f>IFNA(VLOOKUP(A107,'BUSINESS processed'!A107:J2797,9,0))</f>
        <v>0</v>
      </c>
      <c r="AF107" s="27">
        <f>IFNA(VLOOKUP(A107,'BUSINESS processed'!A107:J2797,10,0))</f>
        <v>0.003</v>
      </c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</row>
    <row r="108">
      <c r="A108" s="18" t="str">
        <f t="shared" si="1"/>
        <v>Africa_Chad-Africa_2002</v>
      </c>
      <c r="B108" s="19" t="s">
        <v>68</v>
      </c>
      <c r="C108" s="20" t="s">
        <v>99</v>
      </c>
      <c r="D108" s="21" t="s">
        <v>72</v>
      </c>
      <c r="E108" s="22">
        <v>1.709347777E9</v>
      </c>
      <c r="F108" s="22">
        <f t="shared" si="2"/>
        <v>190.7761881</v>
      </c>
      <c r="G108" s="23">
        <v>0.06</v>
      </c>
      <c r="H108" s="23">
        <v>12.0</v>
      </c>
      <c r="I108" s="23">
        <v>0.207</v>
      </c>
      <c r="J108" s="24">
        <f t="shared" si="58"/>
        <v>0</v>
      </c>
      <c r="K108" s="24">
        <f t="shared" si="3"/>
        <v>0</v>
      </c>
      <c r="L108" s="24">
        <f>IFNA(VLOOKUP(A108,'ENERGY processed'!$A$2:$H$2692,8,0),"")</f>
        <v>469</v>
      </c>
      <c r="M108" s="24">
        <f t="shared" si="5"/>
        <v>0.00005234396031</v>
      </c>
      <c r="N108" s="24">
        <f>IFNA(VLOOKUP(A108,'HUMAN RESOURCES processed'!$A$2:$M$2692,5,0))</f>
        <v>0.051</v>
      </c>
      <c r="O108" s="24">
        <f>IFNA(VLOOKUP(A108,'HUMAN RESOURCES processed'!$A$2:$M$2692,6,0))</f>
        <v>0.104</v>
      </c>
      <c r="P108" s="24">
        <f>IFNA(VLOOKUP(A108,'HUMAN RESOURCES processed'!$A$2:$M$2692,7,0))</f>
        <v>48</v>
      </c>
      <c r="Q108" s="24">
        <f>IFNA(VLOOKUP(A108,'HUMAN RESOURCES processed'!$A$2:$M$2692,8,0))</f>
        <v>46</v>
      </c>
      <c r="R108" s="24">
        <f t="shared" si="6"/>
        <v>47</v>
      </c>
      <c r="S108" s="24">
        <f>IFNA(VLOOKUP(A108,'HUMAN RESOURCES processed'!$A$2:$M$2692,9,0))</f>
        <v>0.491</v>
      </c>
      <c r="T108" s="24">
        <f>IFNA(VLOOKUP(A108,'HUMAN RESOURCES processed'!$A$2:$M$2692,10,0))</f>
        <v>0.481</v>
      </c>
      <c r="U108" s="24">
        <f>IFNA(VLOOKUP(A108,'HUMAN RESOURCES processed'!$A$2:$M$2692,11,0))</f>
        <v>0.028</v>
      </c>
      <c r="V108" s="24">
        <f>IFNA(VLOOKUP(A108,'HUMAN RESOURCES processed'!$A$2:$M$2692,12,0))</f>
        <v>8959964</v>
      </c>
      <c r="W108" s="24">
        <f>IFNA(VLOOKUP(A108,'HUMAN RESOURCES processed'!$A$2:$M$2692,13,0))</f>
        <v>0.217</v>
      </c>
      <c r="X108" s="24">
        <f>IFNA(VLOOKUP(A108,'TOURISM processed'!$A$2:$F$2692,5,0))</f>
        <v>25000000</v>
      </c>
      <c r="Y108" s="24">
        <f>IFNA(VLOOKUP(A108,'TOURISM processed'!$A$2:$F$2692,6,0))</f>
        <v>80000000</v>
      </c>
      <c r="Z108" s="24">
        <f t="shared" si="7"/>
        <v>8.928607302</v>
      </c>
      <c r="AA108" s="24">
        <f t="shared" si="69"/>
        <v>0</v>
      </c>
      <c r="AB108" s="24">
        <f t="shared" si="70"/>
        <v>0</v>
      </c>
      <c r="AC108" s="24">
        <f t="shared" si="71"/>
        <v>0</v>
      </c>
      <c r="AD108" s="24">
        <f t="shared" si="72"/>
        <v>0</v>
      </c>
      <c r="AE108" s="24">
        <f>IFNA(VLOOKUP(A108,'BUSINESS processed'!A108:J2798,9,0))</f>
        <v>0.002</v>
      </c>
      <c r="AF108" s="27">
        <f>IFNA(VLOOKUP(A108,'BUSINESS processed'!A108:J2798,10,0))</f>
        <v>0.004</v>
      </c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</row>
    <row r="109">
      <c r="A109" s="18" t="str">
        <f t="shared" si="1"/>
        <v>Africa_Chad-Africa_2003</v>
      </c>
      <c r="B109" s="19" t="s">
        <v>68</v>
      </c>
      <c r="C109" s="20" t="s">
        <v>99</v>
      </c>
      <c r="D109" s="21" t="s">
        <v>74</v>
      </c>
      <c r="E109" s="22">
        <v>1.987622269E9</v>
      </c>
      <c r="F109" s="22">
        <f t="shared" si="2"/>
        <v>213.4649681</v>
      </c>
      <c r="G109" s="23">
        <v>0.08</v>
      </c>
      <c r="H109" s="23">
        <v>18.0</v>
      </c>
      <c r="I109" s="23">
        <v>0.18</v>
      </c>
      <c r="J109" s="24">
        <f t="shared" si="58"/>
        <v>0</v>
      </c>
      <c r="K109" s="24">
        <f t="shared" si="3"/>
        <v>0</v>
      </c>
      <c r="L109" s="24">
        <f>IFNA(VLOOKUP(A109,'ENERGY processed'!$A$2:$H$2692,8,0),"")</f>
        <v>444</v>
      </c>
      <c r="M109" s="24">
        <f t="shared" si="5"/>
        <v>0.00004768433486</v>
      </c>
      <c r="N109" s="24">
        <f>IFNA(VLOOKUP(A109,'HUMAN RESOURCES processed'!$A$2:$M$2692,5,0))</f>
        <v>0.05</v>
      </c>
      <c r="O109" s="24">
        <f>IFNA(VLOOKUP(A109,'HUMAN RESOURCES processed'!$A$2:$M$2692,6,0))</f>
        <v>0.103</v>
      </c>
      <c r="P109" s="24">
        <f>IFNA(VLOOKUP(A109,'HUMAN RESOURCES processed'!$A$2:$M$2692,7,0))</f>
        <v>48</v>
      </c>
      <c r="Q109" s="24">
        <f>IFNA(VLOOKUP(A109,'HUMAN RESOURCES processed'!$A$2:$M$2692,8,0))</f>
        <v>46</v>
      </c>
      <c r="R109" s="24">
        <f t="shared" si="6"/>
        <v>47</v>
      </c>
      <c r="S109" s="24">
        <f>IFNA(VLOOKUP(A109,'HUMAN RESOURCES processed'!$A$2:$M$2692,9,0))</f>
        <v>0.492</v>
      </c>
      <c r="T109" s="24">
        <f>IFNA(VLOOKUP(A109,'HUMAN RESOURCES processed'!$A$2:$M$2692,10,0))</f>
        <v>0.481</v>
      </c>
      <c r="U109" s="24">
        <f>IFNA(VLOOKUP(A109,'HUMAN RESOURCES processed'!$A$2:$M$2692,11,0))</f>
        <v>0.027</v>
      </c>
      <c r="V109" s="24">
        <f>IFNA(VLOOKUP(A109,'HUMAN RESOURCES processed'!$A$2:$M$2692,12,0))</f>
        <v>9311234</v>
      </c>
      <c r="W109" s="24">
        <f>IFNA(VLOOKUP(A109,'HUMAN RESOURCES processed'!$A$2:$M$2692,13,0))</f>
        <v>0.217</v>
      </c>
      <c r="X109" s="24">
        <f t="shared" ref="X109:X118" si="73">IF(AND(C109=C108,D109&gt;D108),X108,0)</f>
        <v>25000000</v>
      </c>
      <c r="Y109" s="24">
        <f t="shared" ref="Y109:Y121" si="74">IF(AND(C109=C108,D109&gt;D108),Y108,0)</f>
        <v>80000000</v>
      </c>
      <c r="Z109" s="24">
        <f t="shared" si="7"/>
        <v>8.591772047</v>
      </c>
      <c r="AA109" s="24">
        <f t="shared" si="69"/>
        <v>0</v>
      </c>
      <c r="AB109" s="24">
        <f>IFNA(VLOOKUP(A109,'BUSINESS processed'!A109:J2799,6,0))</f>
        <v>64</v>
      </c>
      <c r="AC109" s="24">
        <f t="shared" si="71"/>
        <v>0</v>
      </c>
      <c r="AD109" s="24">
        <f t="shared" si="72"/>
        <v>0</v>
      </c>
      <c r="AE109" s="24">
        <f>IFNA(VLOOKUP(A109,'BUSINESS processed'!A109:J2799,9,0))</f>
        <v>0.003</v>
      </c>
      <c r="AF109" s="27">
        <f>IFNA(VLOOKUP(A109,'BUSINESS processed'!A109:J2799,10,0))</f>
        <v>0.007</v>
      </c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</row>
    <row r="110">
      <c r="A110" s="18" t="str">
        <f t="shared" si="1"/>
        <v>Africa_Chad-Africa_2004</v>
      </c>
      <c r="B110" s="19" t="s">
        <v>68</v>
      </c>
      <c r="C110" s="20" t="s">
        <v>99</v>
      </c>
      <c r="D110" s="21" t="s">
        <v>83</v>
      </c>
      <c r="E110" s="22">
        <v>2.736666451E9</v>
      </c>
      <c r="F110" s="22">
        <f t="shared" si="2"/>
        <v>283.1515422</v>
      </c>
      <c r="G110" s="23">
        <v>0.058</v>
      </c>
      <c r="H110" s="23">
        <v>17.0</v>
      </c>
      <c r="I110" s="23">
        <v>0.18</v>
      </c>
      <c r="J110" s="24">
        <f t="shared" si="58"/>
        <v>0</v>
      </c>
      <c r="K110" s="24">
        <f t="shared" si="3"/>
        <v>0</v>
      </c>
      <c r="L110" s="24">
        <f>IFNA(VLOOKUP(A110,'ENERGY processed'!$A$2:$H$2692,8,0),"")</f>
        <v>341</v>
      </c>
      <c r="M110" s="24">
        <f t="shared" si="5"/>
        <v>0.00003528185755</v>
      </c>
      <c r="N110" s="24">
        <f>IFNA(VLOOKUP(A110,'HUMAN RESOURCES processed'!$A$2:$M$2692,5,0))</f>
        <v>0.05</v>
      </c>
      <c r="O110" s="24">
        <f>IFNA(VLOOKUP(A110,'HUMAN RESOURCES processed'!$A$2:$M$2692,6,0))</f>
        <v>0.102</v>
      </c>
      <c r="P110" s="24">
        <f>IFNA(VLOOKUP(A110,'HUMAN RESOURCES processed'!$A$2:$M$2692,7,0))</f>
        <v>48</v>
      </c>
      <c r="Q110" s="24">
        <f>IFNA(VLOOKUP(A110,'HUMAN RESOURCES processed'!$A$2:$M$2692,8,0))</f>
        <v>47</v>
      </c>
      <c r="R110" s="24">
        <f t="shared" si="6"/>
        <v>47.5</v>
      </c>
      <c r="S110" s="24">
        <f>IFNA(VLOOKUP(A110,'HUMAN RESOURCES processed'!$A$2:$M$2692,9,0))</f>
        <v>0.492</v>
      </c>
      <c r="T110" s="24">
        <f>IFNA(VLOOKUP(A110,'HUMAN RESOURCES processed'!$A$2:$M$2692,10,0))</f>
        <v>0.481</v>
      </c>
      <c r="U110" s="24">
        <f>IFNA(VLOOKUP(A110,'HUMAN RESOURCES processed'!$A$2:$M$2692,11,0))</f>
        <v>0.027</v>
      </c>
      <c r="V110" s="24">
        <f>IFNA(VLOOKUP(A110,'HUMAN RESOURCES processed'!$A$2:$M$2692,12,0))</f>
        <v>9665024</v>
      </c>
      <c r="W110" s="24">
        <f>IFNA(VLOOKUP(A110,'HUMAN RESOURCES processed'!$A$2:$M$2692,13,0))</f>
        <v>0.218</v>
      </c>
      <c r="X110" s="24">
        <f t="shared" si="73"/>
        <v>25000000</v>
      </c>
      <c r="Y110" s="24">
        <f t="shared" si="74"/>
        <v>80000000</v>
      </c>
      <c r="Z110" s="24">
        <f t="shared" si="7"/>
        <v>8.277268634</v>
      </c>
      <c r="AA110" s="24">
        <f t="shared" si="69"/>
        <v>0</v>
      </c>
      <c r="AB110" s="24">
        <f>IFNA(VLOOKUP(A110,'BUSINESS processed'!A110:J2800,6,0))</f>
        <v>64</v>
      </c>
      <c r="AC110" s="24">
        <f t="shared" si="71"/>
        <v>0</v>
      </c>
      <c r="AD110" s="24">
        <f t="shared" si="72"/>
        <v>0</v>
      </c>
      <c r="AE110" s="24">
        <f>IFNA(VLOOKUP(A110,'BUSINESS processed'!A110:J2800,9,0))</f>
        <v>0.004</v>
      </c>
      <c r="AF110" s="27">
        <f>IFNA(VLOOKUP(A110,'BUSINESS processed'!A110:J2800,10,0))</f>
        <v>0.013</v>
      </c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</row>
    <row r="111">
      <c r="A111" s="18" t="str">
        <f t="shared" si="1"/>
        <v>Africa_Chad-Africa_2005</v>
      </c>
      <c r="B111" s="19" t="s">
        <v>68</v>
      </c>
      <c r="C111" s="20" t="s">
        <v>99</v>
      </c>
      <c r="D111" s="21" t="s">
        <v>84</v>
      </c>
      <c r="E111" s="22">
        <v>4.414929142E9</v>
      </c>
      <c r="F111" s="22">
        <f t="shared" si="2"/>
        <v>440.8575063</v>
      </c>
      <c r="G111" s="23">
        <v>0.051</v>
      </c>
      <c r="H111" s="23">
        <v>23.0</v>
      </c>
      <c r="I111" s="23">
        <v>0.18</v>
      </c>
      <c r="J111" s="24">
        <f t="shared" si="58"/>
        <v>0</v>
      </c>
      <c r="K111" s="24">
        <f t="shared" si="3"/>
        <v>0</v>
      </c>
      <c r="L111" s="24">
        <f>IF(AND(C111=C110,C111&gt;C110),C110,0)</f>
        <v>0</v>
      </c>
      <c r="M111" s="24">
        <f t="shared" si="5"/>
        <v>0</v>
      </c>
      <c r="N111" s="24">
        <f>IFNA(VLOOKUP(A111,'HUMAN RESOURCES processed'!$A$2:$M$2692,5,0))</f>
        <v>0.05</v>
      </c>
      <c r="O111" s="24">
        <f>IFNA(VLOOKUP(A111,'HUMAN RESOURCES processed'!$A$2:$M$2692,6,0))</f>
        <v>0.101</v>
      </c>
      <c r="P111" s="24">
        <f>IFNA(VLOOKUP(A111,'HUMAN RESOURCES processed'!$A$2:$M$2692,7,0))</f>
        <v>48</v>
      </c>
      <c r="Q111" s="24">
        <f>IFNA(VLOOKUP(A111,'HUMAN RESOURCES processed'!$A$2:$M$2692,8,0))</f>
        <v>47</v>
      </c>
      <c r="R111" s="24">
        <f t="shared" si="6"/>
        <v>47.5</v>
      </c>
      <c r="S111" s="24">
        <f>IFNA(VLOOKUP(A111,'HUMAN RESOURCES processed'!$A$2:$M$2692,9,0))</f>
        <v>0.492</v>
      </c>
      <c r="T111" s="24">
        <f>IFNA(VLOOKUP(A111,'HUMAN RESOURCES processed'!$A$2:$M$2692,10,0))</f>
        <v>0.481</v>
      </c>
      <c r="U111" s="24">
        <f>IFNA(VLOOKUP(A111,'HUMAN RESOURCES processed'!$A$2:$M$2692,11,0))</f>
        <v>0.027</v>
      </c>
      <c r="V111" s="24">
        <f>IFNA(VLOOKUP(A111,'HUMAN RESOURCES processed'!$A$2:$M$2692,12,0))</f>
        <v>10014413</v>
      </c>
      <c r="W111" s="24">
        <f>IFNA(VLOOKUP(A111,'HUMAN RESOURCES processed'!$A$2:$M$2692,13,0))</f>
        <v>0.218</v>
      </c>
      <c r="X111" s="24">
        <f t="shared" si="73"/>
        <v>25000000</v>
      </c>
      <c r="Y111" s="24">
        <f t="shared" si="74"/>
        <v>80000000</v>
      </c>
      <c r="Z111" s="24">
        <f t="shared" si="7"/>
        <v>7.988486195</v>
      </c>
      <c r="AA111" s="24">
        <f>IFNA(VLOOKUP(A111,'BUSINESS processed'!A111:J2801,5,0))</f>
        <v>0.74</v>
      </c>
      <c r="AB111" s="24">
        <f>IFNA(VLOOKUP(A111,'BUSINESS processed'!A111:J2801,6,0))</f>
        <v>64</v>
      </c>
      <c r="AC111" s="24">
        <f t="shared" si="71"/>
        <v>0</v>
      </c>
      <c r="AD111" s="24">
        <f>IFNA(VLOOKUP(A111,'BUSINESS processed'!A111:J2801,8,0))</f>
        <v>732</v>
      </c>
      <c r="AE111" s="24">
        <f>IFNA(VLOOKUP(A111,'BUSINESS processed'!A111:J2801,9,0))</f>
        <v>0.004</v>
      </c>
      <c r="AF111" s="27">
        <f>IFNA(VLOOKUP(A111,'BUSINESS processed'!A111:J2801,10,0))</f>
        <v>0.021</v>
      </c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</row>
    <row r="112">
      <c r="A112" s="18" t="str">
        <f t="shared" si="1"/>
        <v>Africa_Chad-Africa_2006</v>
      </c>
      <c r="B112" s="19" t="s">
        <v>68</v>
      </c>
      <c r="C112" s="20" t="s">
        <v>99</v>
      </c>
      <c r="D112" s="21" t="s">
        <v>85</v>
      </c>
      <c r="E112" s="22">
        <v>6.646663021E9</v>
      </c>
      <c r="F112" s="22">
        <f t="shared" si="2"/>
        <v>641.7666559</v>
      </c>
      <c r="G112" s="23">
        <v>0.047</v>
      </c>
      <c r="H112" s="23">
        <v>25.0</v>
      </c>
      <c r="I112" s="23">
        <v>0.177</v>
      </c>
      <c r="J112" s="24">
        <f t="shared" si="58"/>
        <v>0</v>
      </c>
      <c r="K112" s="24">
        <f t="shared" si="3"/>
        <v>0</v>
      </c>
      <c r="L112" s="24">
        <f>IFNA(VLOOKUP(A112,'ENERGY processed'!$A$2:$H$2692,8,0),"")</f>
        <v>431</v>
      </c>
      <c r="M112" s="24">
        <f t="shared" si="5"/>
        <v>0.00004161508231</v>
      </c>
      <c r="N112" s="24">
        <f>IFNA(VLOOKUP(A112,'HUMAN RESOURCES processed'!$A$2:$M$2692,5,0))</f>
        <v>0.049</v>
      </c>
      <c r="O112" s="24">
        <f>IFNA(VLOOKUP(A112,'HUMAN RESOURCES processed'!$A$2:$M$2692,6,0))</f>
        <v>0.1</v>
      </c>
      <c r="P112" s="24">
        <f>IFNA(VLOOKUP(A112,'HUMAN RESOURCES processed'!$A$2:$M$2692,7,0))</f>
        <v>49</v>
      </c>
      <c r="Q112" s="24">
        <f>IFNA(VLOOKUP(A112,'HUMAN RESOURCES processed'!$A$2:$M$2692,8,0))</f>
        <v>47</v>
      </c>
      <c r="R112" s="24">
        <f t="shared" si="6"/>
        <v>48</v>
      </c>
      <c r="S112" s="24">
        <f>IFNA(VLOOKUP(A112,'HUMAN RESOURCES processed'!$A$2:$M$2692,9,0))</f>
        <v>0.492</v>
      </c>
      <c r="T112" s="24">
        <f>IFNA(VLOOKUP(A112,'HUMAN RESOURCES processed'!$A$2:$M$2692,10,0))</f>
        <v>0.482</v>
      </c>
      <c r="U112" s="24">
        <f>IFNA(VLOOKUP(A112,'HUMAN RESOURCES processed'!$A$2:$M$2692,11,0))</f>
        <v>0.026</v>
      </c>
      <c r="V112" s="24">
        <f>IFNA(VLOOKUP(A112,'HUMAN RESOURCES processed'!$A$2:$M$2692,12,0))</f>
        <v>10356822</v>
      </c>
      <c r="W112" s="24">
        <f>IFNA(VLOOKUP(A112,'HUMAN RESOURCES processed'!$A$2:$M$2692,13,0))</f>
        <v>0.218</v>
      </c>
      <c r="X112" s="24">
        <f t="shared" si="73"/>
        <v>25000000</v>
      </c>
      <c r="Y112" s="24">
        <f t="shared" si="74"/>
        <v>80000000</v>
      </c>
      <c r="Z112" s="24">
        <f t="shared" si="7"/>
        <v>7.724377227</v>
      </c>
      <c r="AA112" s="24">
        <f>IFNA(VLOOKUP(A112,'BUSINESS processed'!A112:J2802,5,0))</f>
        <v>0.74</v>
      </c>
      <c r="AB112" s="24">
        <f>IFNA(VLOOKUP(A112,'BUSINESS processed'!A112:J2802,6,0))</f>
        <v>64</v>
      </c>
      <c r="AC112" s="24">
        <f t="shared" si="71"/>
        <v>0</v>
      </c>
      <c r="AD112" s="24">
        <f>IFNA(VLOOKUP(A112,'BUSINESS processed'!A112:J2802,8,0))</f>
        <v>732</v>
      </c>
      <c r="AE112" s="24">
        <f>IFNA(VLOOKUP(A112,'BUSINESS processed'!A112:J2802,9,0))</f>
        <v>0.006</v>
      </c>
      <c r="AF112" s="27">
        <f>IFNA(VLOOKUP(A112,'BUSINESS processed'!A112:J2802,10,0))</f>
        <v>0.045</v>
      </c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</row>
    <row r="113">
      <c r="A113" s="18" t="str">
        <f t="shared" si="1"/>
        <v>Africa_Chad-Africa_2007</v>
      </c>
      <c r="B113" s="19" t="s">
        <v>68</v>
      </c>
      <c r="C113" s="20" t="s">
        <v>99</v>
      </c>
      <c r="D113" s="21" t="s">
        <v>86</v>
      </c>
      <c r="E113" s="22">
        <v>7.42210252E9</v>
      </c>
      <c r="F113" s="22">
        <f t="shared" si="2"/>
        <v>694.0198718</v>
      </c>
      <c r="G113" s="23">
        <v>0.04</v>
      </c>
      <c r="H113" s="23">
        <v>24.0</v>
      </c>
      <c r="I113" s="23">
        <v>0.153</v>
      </c>
      <c r="J113" s="24">
        <f t="shared" si="58"/>
        <v>0</v>
      </c>
      <c r="K113" s="24">
        <f t="shared" si="3"/>
        <v>0</v>
      </c>
      <c r="L113" s="24">
        <f>IFNA(VLOOKUP(A113,'ENERGY processed'!$A$2:$H$2692,8,0),"")</f>
        <v>169</v>
      </c>
      <c r="M113" s="24">
        <f t="shared" si="5"/>
        <v>0.00001580271332</v>
      </c>
      <c r="N113" s="24">
        <f>IFNA(VLOOKUP(A113,'HUMAN RESOURCES processed'!$A$2:$M$2692,5,0))</f>
        <v>0.049</v>
      </c>
      <c r="O113" s="24">
        <f>IFNA(VLOOKUP(A113,'HUMAN RESOURCES processed'!$A$2:$M$2692,6,0))</f>
        <v>0.099</v>
      </c>
      <c r="P113" s="24">
        <f>IFNA(VLOOKUP(A113,'HUMAN RESOURCES processed'!$A$2:$M$2692,7,0))</f>
        <v>49</v>
      </c>
      <c r="Q113" s="24">
        <f>IFNA(VLOOKUP(A113,'HUMAN RESOURCES processed'!$A$2:$M$2692,8,0))</f>
        <v>48</v>
      </c>
      <c r="R113" s="24">
        <f t="shared" si="6"/>
        <v>48.5</v>
      </c>
      <c r="S113" s="24">
        <f>IFNA(VLOOKUP(A113,'HUMAN RESOURCES processed'!$A$2:$M$2692,9,0))</f>
        <v>0.492</v>
      </c>
      <c r="T113" s="24">
        <f>IFNA(VLOOKUP(A113,'HUMAN RESOURCES processed'!$A$2:$M$2692,10,0))</f>
        <v>0.482</v>
      </c>
      <c r="U113" s="24">
        <f>IFNA(VLOOKUP(A113,'HUMAN RESOURCES processed'!$A$2:$M$2692,11,0))</f>
        <v>0.026</v>
      </c>
      <c r="V113" s="24">
        <f>IFNA(VLOOKUP(A113,'HUMAN RESOURCES processed'!$A$2:$M$2692,12,0))</f>
        <v>10694366</v>
      </c>
      <c r="W113" s="24">
        <f>IFNA(VLOOKUP(A113,'HUMAN RESOURCES processed'!$A$2:$M$2692,13,0))</f>
        <v>0.219</v>
      </c>
      <c r="X113" s="24">
        <f t="shared" si="73"/>
        <v>25000000</v>
      </c>
      <c r="Y113" s="24">
        <f t="shared" si="74"/>
        <v>80000000</v>
      </c>
      <c r="Z113" s="24">
        <f t="shared" si="7"/>
        <v>7.480574351</v>
      </c>
      <c r="AA113" s="24">
        <f>IFNA(VLOOKUP(A113,'BUSINESS processed'!A113:J2803,5,0))</f>
        <v>0.74</v>
      </c>
      <c r="AB113" s="24">
        <f>IFNA(VLOOKUP(A113,'BUSINESS processed'!A113:J2803,6,0))</f>
        <v>64</v>
      </c>
      <c r="AC113" s="24">
        <f t="shared" si="71"/>
        <v>0</v>
      </c>
      <c r="AD113" s="24">
        <f>IFNA(VLOOKUP(A113,'BUSINESS processed'!A113:J2803,8,0))</f>
        <v>732</v>
      </c>
      <c r="AE113" s="24">
        <f>IFNA(VLOOKUP(A113,'BUSINESS processed'!A113:J2803,9,0))</f>
        <v>0.008</v>
      </c>
      <c r="AF113" s="27">
        <f>IFNA(VLOOKUP(A113,'BUSINESS processed'!A113:J2803,10,0))</f>
        <v>0.086</v>
      </c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</row>
    <row r="114">
      <c r="A114" s="18" t="str">
        <f t="shared" si="1"/>
        <v>Africa_Chad-Africa_2008</v>
      </c>
      <c r="B114" s="19" t="s">
        <v>68</v>
      </c>
      <c r="C114" s="20" t="s">
        <v>99</v>
      </c>
      <c r="D114" s="21" t="s">
        <v>87</v>
      </c>
      <c r="E114" s="22">
        <v>8.638711757E9</v>
      </c>
      <c r="F114" s="22">
        <f t="shared" si="2"/>
        <v>783.156839</v>
      </c>
      <c r="G114" s="23">
        <v>0.042</v>
      </c>
      <c r="H114" s="23">
        <v>27.0</v>
      </c>
      <c r="I114" s="23">
        <v>0.15</v>
      </c>
      <c r="J114" s="24">
        <f t="shared" si="58"/>
        <v>0</v>
      </c>
      <c r="K114" s="24">
        <f t="shared" si="3"/>
        <v>0</v>
      </c>
      <c r="L114" s="24">
        <f>IF(AND(C114=C113,C114&gt;C113),C113,0)</f>
        <v>0</v>
      </c>
      <c r="M114" s="24">
        <f t="shared" si="5"/>
        <v>0</v>
      </c>
      <c r="N114" s="24">
        <f>IFNA(VLOOKUP(A114,'HUMAN RESOURCES processed'!$A$2:$M$2692,5,0))</f>
        <v>0.048</v>
      </c>
      <c r="O114" s="24">
        <f>IFNA(VLOOKUP(A114,'HUMAN RESOURCES processed'!$A$2:$M$2692,6,0))</f>
        <v>0.097</v>
      </c>
      <c r="P114" s="24">
        <f>IFNA(VLOOKUP(A114,'HUMAN RESOURCES processed'!$A$2:$M$2692,7,0))</f>
        <v>50</v>
      </c>
      <c r="Q114" s="24">
        <f>IFNA(VLOOKUP(A114,'HUMAN RESOURCES processed'!$A$2:$M$2692,8,0))</f>
        <v>48</v>
      </c>
      <c r="R114" s="24">
        <f t="shared" si="6"/>
        <v>49</v>
      </c>
      <c r="S114" s="24">
        <f>IFNA(VLOOKUP(A114,'HUMAN RESOURCES processed'!$A$2:$M$2692,9,0))</f>
        <v>0.491</v>
      </c>
      <c r="T114" s="24">
        <f>IFNA(VLOOKUP(A114,'HUMAN RESOURCES processed'!$A$2:$M$2692,10,0))</f>
        <v>0.484</v>
      </c>
      <c r="U114" s="24">
        <f>IFNA(VLOOKUP(A114,'HUMAN RESOURCES processed'!$A$2:$M$2692,11,0))</f>
        <v>0.026</v>
      </c>
      <c r="V114" s="24">
        <f>IFNA(VLOOKUP(A114,'HUMAN RESOURCES processed'!$A$2:$M$2692,12,0))</f>
        <v>11030628</v>
      </c>
      <c r="W114" s="24">
        <f>IFNA(VLOOKUP(A114,'HUMAN RESOURCES processed'!$A$2:$M$2692,13,0))</f>
        <v>0.219</v>
      </c>
      <c r="X114" s="24">
        <f t="shared" si="73"/>
        <v>25000000</v>
      </c>
      <c r="Y114" s="24">
        <f t="shared" si="74"/>
        <v>80000000</v>
      </c>
      <c r="Z114" s="24">
        <f t="shared" si="7"/>
        <v>7.252533582</v>
      </c>
      <c r="AA114" s="24">
        <f>IFNA(VLOOKUP(A114,'BUSINESS processed'!A114:J2804,5,0))</f>
        <v>0.713</v>
      </c>
      <c r="AB114" s="24">
        <f>IFNA(VLOOKUP(A114,'BUSINESS processed'!A114:J2804,6,0))</f>
        <v>64</v>
      </c>
      <c r="AC114" s="24">
        <f t="shared" si="71"/>
        <v>0</v>
      </c>
      <c r="AD114" s="24">
        <f>IFNA(VLOOKUP(A114,'BUSINESS processed'!A114:J2804,8,0))</f>
        <v>732</v>
      </c>
      <c r="AE114" s="24">
        <f>IFNA(VLOOKUP(A114,'BUSINESS processed'!A114:J2804,9,0))</f>
        <v>0.012</v>
      </c>
      <c r="AF114" s="27">
        <f>IFNA(VLOOKUP(A114,'BUSINESS processed'!A114:J2804,10,0))</f>
        <v>0.145</v>
      </c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</row>
    <row r="115">
      <c r="A115" s="18" t="str">
        <f t="shared" si="1"/>
        <v>Africa_Chad-Africa_2009</v>
      </c>
      <c r="B115" s="19" t="s">
        <v>68</v>
      </c>
      <c r="C115" s="20" t="s">
        <v>99</v>
      </c>
      <c r="D115" s="21" t="s">
        <v>88</v>
      </c>
      <c r="E115" s="22">
        <v>1.0351933632E10</v>
      </c>
      <c r="F115" s="22">
        <f t="shared" si="2"/>
        <v>910.354214</v>
      </c>
      <c r="G115" s="23">
        <v>0.036</v>
      </c>
      <c r="H115" s="23">
        <v>27.0</v>
      </c>
      <c r="I115" s="39">
        <f t="shared" ref="I115:I118" si="75">IF(AND(C115=C114,D115&gt;D114),I114,"")</f>
        <v>0.15</v>
      </c>
      <c r="J115" s="24">
        <f t="shared" si="58"/>
        <v>0</v>
      </c>
      <c r="K115" s="24">
        <f t="shared" si="3"/>
        <v>0</v>
      </c>
      <c r="L115" s="24">
        <f>IFNA(VLOOKUP(A115,'ENERGY processed'!$A$2:$H$2692,8,0),"")</f>
        <v>278.5</v>
      </c>
      <c r="M115" s="24">
        <f t="shared" si="5"/>
        <v>0.0000244914291</v>
      </c>
      <c r="N115" s="24">
        <f>IFNA(VLOOKUP(A115,'HUMAN RESOURCES processed'!$A$2:$M$2692,5,0))</f>
        <v>0.048</v>
      </c>
      <c r="O115" s="24">
        <f>IFNA(VLOOKUP(A115,'HUMAN RESOURCES processed'!$A$2:$M$2692,6,0))</f>
        <v>0.095</v>
      </c>
      <c r="P115" s="24">
        <f>IFNA(VLOOKUP(A115,'HUMAN RESOURCES processed'!$A$2:$M$2692,7,0))</f>
        <v>50</v>
      </c>
      <c r="Q115" s="24">
        <f>IFNA(VLOOKUP(A115,'HUMAN RESOURCES processed'!$A$2:$M$2692,8,0))</f>
        <v>49</v>
      </c>
      <c r="R115" s="24">
        <f t="shared" si="6"/>
        <v>49.5</v>
      </c>
      <c r="S115" s="24">
        <f>IFNA(VLOOKUP(A115,'HUMAN RESOURCES processed'!$A$2:$M$2692,9,0))</f>
        <v>0.49</v>
      </c>
      <c r="T115" s="24">
        <f>IFNA(VLOOKUP(A115,'HUMAN RESOURCES processed'!$A$2:$M$2692,10,0))</f>
        <v>0.485</v>
      </c>
      <c r="U115" s="24">
        <f>IFNA(VLOOKUP(A115,'HUMAN RESOURCES processed'!$A$2:$M$2692,11,0))</f>
        <v>0.025</v>
      </c>
      <c r="V115" s="24">
        <f>IFNA(VLOOKUP(A115,'HUMAN RESOURCES processed'!$A$2:$M$2692,12,0))</f>
        <v>11371325</v>
      </c>
      <c r="W115" s="24">
        <f>IFNA(VLOOKUP(A115,'HUMAN RESOURCES processed'!$A$2:$M$2692,13,0))</f>
        <v>0.219</v>
      </c>
      <c r="X115" s="24">
        <f t="shared" si="73"/>
        <v>25000000</v>
      </c>
      <c r="Y115" s="24">
        <f t="shared" si="74"/>
        <v>80000000</v>
      </c>
      <c r="Z115" s="24">
        <f t="shared" si="7"/>
        <v>7.035239957</v>
      </c>
      <c r="AA115" s="24">
        <f>IFNA(VLOOKUP(A115,'BUSINESS processed'!A115:J2805,5,0))</f>
        <v>0.713</v>
      </c>
      <c r="AB115" s="24">
        <f>IFNA(VLOOKUP(A115,'BUSINESS processed'!A115:J2805,6,0))</f>
        <v>64</v>
      </c>
      <c r="AC115" s="24">
        <f t="shared" si="71"/>
        <v>0</v>
      </c>
      <c r="AD115" s="24">
        <f>IFNA(VLOOKUP(A115,'BUSINESS processed'!A115:J2805,8,0))</f>
        <v>732</v>
      </c>
      <c r="AE115" s="24">
        <f>IFNA(VLOOKUP(A115,'BUSINESS processed'!A115:J2805,9,0))</f>
        <v>0.015</v>
      </c>
      <c r="AF115" s="27">
        <f>IFNA(VLOOKUP(A115,'BUSINESS processed'!A115:J2805,10,0))</f>
        <v>0.201</v>
      </c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</row>
    <row r="116">
      <c r="A116" s="18" t="str">
        <f t="shared" si="1"/>
        <v>Africa_Chad-Africa_2010</v>
      </c>
      <c r="B116" s="19" t="s">
        <v>68</v>
      </c>
      <c r="C116" s="20" t="s">
        <v>99</v>
      </c>
      <c r="D116" s="21" t="s">
        <v>89</v>
      </c>
      <c r="E116" s="22">
        <v>9.25348429E9</v>
      </c>
      <c r="F116" s="22">
        <f t="shared" si="2"/>
        <v>789.4938307</v>
      </c>
      <c r="G116" s="23">
        <v>0.045</v>
      </c>
      <c r="H116" s="23">
        <v>28.0</v>
      </c>
      <c r="I116" s="39">
        <f t="shared" si="75"/>
        <v>0.15</v>
      </c>
      <c r="J116" s="24">
        <f t="shared" si="58"/>
        <v>0</v>
      </c>
      <c r="K116" s="24">
        <f t="shared" si="3"/>
        <v>0</v>
      </c>
      <c r="L116" s="24">
        <f>IFNA(VLOOKUP(A116,'ENERGY processed'!$A$2:$H$2692,8,0),"")</f>
        <v>407</v>
      </c>
      <c r="M116" s="24">
        <f t="shared" si="5"/>
        <v>0.00003472464847</v>
      </c>
      <c r="N116" s="24">
        <f>IFNA(VLOOKUP(A116,'HUMAN RESOURCES processed'!$A$2:$M$2692,5,0))</f>
        <v>0.047</v>
      </c>
      <c r="O116" s="24">
        <f>IFNA(VLOOKUP(A116,'HUMAN RESOURCES processed'!$A$2:$M$2692,6,0))</f>
        <v>0.094</v>
      </c>
      <c r="P116" s="24">
        <f>IFNA(VLOOKUP(A116,'HUMAN RESOURCES processed'!$A$2:$M$2692,7,0))</f>
        <v>51</v>
      </c>
      <c r="Q116" s="24">
        <f>IFNA(VLOOKUP(A116,'HUMAN RESOURCES processed'!$A$2:$M$2692,8,0))</f>
        <v>49</v>
      </c>
      <c r="R116" s="24">
        <f t="shared" si="6"/>
        <v>50</v>
      </c>
      <c r="S116" s="24">
        <f>IFNA(VLOOKUP(A116,'HUMAN RESOURCES processed'!$A$2:$M$2692,9,0))</f>
        <v>0.488</v>
      </c>
      <c r="T116" s="24">
        <f>IFNA(VLOOKUP(A116,'HUMAN RESOURCES processed'!$A$2:$M$2692,10,0))</f>
        <v>0.487</v>
      </c>
      <c r="U116" s="24">
        <f>IFNA(VLOOKUP(A116,'HUMAN RESOURCES processed'!$A$2:$M$2692,11,0))</f>
        <v>0.025</v>
      </c>
      <c r="V116" s="24">
        <f>IFNA(VLOOKUP(A116,'HUMAN RESOURCES processed'!$A$2:$M$2692,12,0))</f>
        <v>11720781</v>
      </c>
      <c r="W116" s="24">
        <f>IFNA(VLOOKUP(A116,'HUMAN RESOURCES processed'!$A$2:$M$2692,13,0))</f>
        <v>0.22</v>
      </c>
      <c r="X116" s="24">
        <f t="shared" si="73"/>
        <v>25000000</v>
      </c>
      <c r="Y116" s="24">
        <f t="shared" si="74"/>
        <v>80000000</v>
      </c>
      <c r="Z116" s="24">
        <f t="shared" si="7"/>
        <v>6.825483728</v>
      </c>
      <c r="AA116" s="24">
        <f>IFNA(VLOOKUP(A116,'BUSINESS processed'!A116:J2806,5,0))</f>
        <v>0.758</v>
      </c>
      <c r="AB116" s="24">
        <f>IFNA(VLOOKUP(A116,'BUSINESS processed'!A116:J2806,6,0))</f>
        <v>64</v>
      </c>
      <c r="AC116" s="24">
        <f t="shared" si="71"/>
        <v>0</v>
      </c>
      <c r="AD116" s="24">
        <f>IFNA(VLOOKUP(A116,'BUSINESS processed'!A116:J2806,8,0))</f>
        <v>732</v>
      </c>
      <c r="AE116" s="24">
        <f>IFNA(VLOOKUP(A116,'BUSINESS processed'!A116:J2806,9,0))</f>
        <v>0.017</v>
      </c>
      <c r="AF116" s="27">
        <f>IFNA(VLOOKUP(A116,'BUSINESS processed'!A116:J2806,10,0))</f>
        <v>0.245</v>
      </c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</row>
    <row r="117">
      <c r="A117" s="18" t="str">
        <f t="shared" si="1"/>
        <v>Africa_Chad-Africa_2011</v>
      </c>
      <c r="B117" s="19" t="s">
        <v>68</v>
      </c>
      <c r="C117" s="20" t="s">
        <v>99</v>
      </c>
      <c r="D117" s="21" t="s">
        <v>90</v>
      </c>
      <c r="E117" s="22">
        <v>1.0657705072E10</v>
      </c>
      <c r="F117" s="22">
        <f t="shared" si="2"/>
        <v>882.2576514</v>
      </c>
      <c r="G117" s="23">
        <v>0.04</v>
      </c>
      <c r="H117" s="23">
        <v>29.0</v>
      </c>
      <c r="I117" s="39">
        <f t="shared" si="75"/>
        <v>0.15</v>
      </c>
      <c r="J117" s="24">
        <f t="shared" si="58"/>
        <v>0</v>
      </c>
      <c r="K117" s="24">
        <f t="shared" si="3"/>
        <v>0</v>
      </c>
      <c r="L117" s="24">
        <f>IF(AND(C117=C116,C117&gt;C116),C116,0)</f>
        <v>0</v>
      </c>
      <c r="M117" s="24">
        <f t="shared" si="5"/>
        <v>0</v>
      </c>
      <c r="N117" s="24">
        <f>IFNA(VLOOKUP(A117,'HUMAN RESOURCES processed'!$A$2:$M$2692,5,0))</f>
        <v>0.047</v>
      </c>
      <c r="O117" s="24">
        <f>IFNA(VLOOKUP(A117,'HUMAN RESOURCES processed'!$A$2:$M$2692,6,0))</f>
        <v>0.092</v>
      </c>
      <c r="P117" s="24">
        <f>IFNA(VLOOKUP(A117,'HUMAN RESOURCES processed'!$A$2:$M$2692,7,0))</f>
        <v>51</v>
      </c>
      <c r="Q117" s="24">
        <f>IFNA(VLOOKUP(A117,'HUMAN RESOURCES processed'!$A$2:$M$2692,8,0))</f>
        <v>49</v>
      </c>
      <c r="R117" s="24">
        <f t="shared" si="6"/>
        <v>50</v>
      </c>
      <c r="S117" s="24">
        <f>IFNA(VLOOKUP(A117,'HUMAN RESOURCES processed'!$A$2:$M$2692,9,0))</f>
        <v>0.487</v>
      </c>
      <c r="T117" s="24">
        <f>IFNA(VLOOKUP(A117,'HUMAN RESOURCES processed'!$A$2:$M$2692,10,0))</f>
        <v>0.488</v>
      </c>
      <c r="U117" s="24">
        <f>IFNA(VLOOKUP(A117,'HUMAN RESOURCES processed'!$A$2:$M$2692,11,0))</f>
        <v>0.025</v>
      </c>
      <c r="V117" s="24">
        <f>IFNA(VLOOKUP(A117,'HUMAN RESOURCES processed'!$A$2:$M$2692,12,0))</f>
        <v>12080037</v>
      </c>
      <c r="W117" s="24">
        <f>IFNA(VLOOKUP(A117,'HUMAN RESOURCES processed'!$A$2:$M$2692,13,0))</f>
        <v>0.22</v>
      </c>
      <c r="X117" s="24">
        <f t="shared" si="73"/>
        <v>25000000</v>
      </c>
      <c r="Y117" s="24">
        <f t="shared" si="74"/>
        <v>80000000</v>
      </c>
      <c r="Z117" s="24">
        <f t="shared" si="7"/>
        <v>6.622496272</v>
      </c>
      <c r="AA117" s="24">
        <f>IFNA(VLOOKUP(A117,'BUSINESS processed'!A117:J2807,5,0))</f>
        <v>0.758</v>
      </c>
      <c r="AB117" s="24">
        <f>IFNA(VLOOKUP(A117,'BUSINESS processed'!A117:J2807,6,0))</f>
        <v>55</v>
      </c>
      <c r="AC117" s="24">
        <f t="shared" si="71"/>
        <v>0</v>
      </c>
      <c r="AD117" s="24">
        <f>IFNA(VLOOKUP(A117,'BUSINESS processed'!A117:J2807,8,0))</f>
        <v>732</v>
      </c>
      <c r="AE117" s="24">
        <f>IFNA(VLOOKUP(A117,'BUSINESS processed'!A117:J2807,9,0))</f>
        <v>0.019</v>
      </c>
      <c r="AF117" s="27">
        <f>IFNA(VLOOKUP(A117,'BUSINESS processed'!A117:J2807,10,0))</f>
        <v>0.303</v>
      </c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</row>
    <row r="118">
      <c r="A118" s="18" t="str">
        <f t="shared" si="1"/>
        <v>Africa_Chad-Africa_2012</v>
      </c>
      <c r="B118" s="19" t="s">
        <v>68</v>
      </c>
      <c r="C118" s="20" t="s">
        <v>99</v>
      </c>
      <c r="D118" s="21" t="s">
        <v>91</v>
      </c>
      <c r="E118" s="22">
        <v>1.2156380062E10</v>
      </c>
      <c r="F118" s="22">
        <f t="shared" si="2"/>
        <v>976.5592195</v>
      </c>
      <c r="G118" s="23">
        <v>0.028</v>
      </c>
      <c r="H118" s="23">
        <v>25.0</v>
      </c>
      <c r="I118" s="39">
        <f t="shared" si="75"/>
        <v>0.15</v>
      </c>
      <c r="J118" s="24">
        <f t="shared" si="58"/>
        <v>0</v>
      </c>
      <c r="K118" s="24">
        <f t="shared" si="3"/>
        <v>0</v>
      </c>
      <c r="L118" s="24">
        <f>IFNA(VLOOKUP(A118,'ENERGY processed'!$A$2:$H$2692,8,0),"")</f>
        <v>378</v>
      </c>
      <c r="M118" s="24">
        <f t="shared" si="5"/>
        <v>0.00003036589701</v>
      </c>
      <c r="N118" s="24">
        <f>IFNA(VLOOKUP(A118,'HUMAN RESOURCES processed'!$A$2:$M$2692,5,0))</f>
        <v>0.046</v>
      </c>
      <c r="O118" s="24">
        <f>IFNA(VLOOKUP(A118,'HUMAN RESOURCES processed'!$A$2:$M$2692,6,0))</f>
        <v>0.09</v>
      </c>
      <c r="P118" s="24">
        <f>IFNA(VLOOKUP(A118,'HUMAN RESOURCES processed'!$A$2:$M$2692,7,0))</f>
        <v>52</v>
      </c>
      <c r="Q118" s="24">
        <f>IFNA(VLOOKUP(A118,'HUMAN RESOURCES processed'!$A$2:$M$2692,8,0))</f>
        <v>50</v>
      </c>
      <c r="R118" s="24">
        <f t="shared" si="6"/>
        <v>51</v>
      </c>
      <c r="S118" s="24">
        <f>IFNA(VLOOKUP(A118,'HUMAN RESOURCES processed'!$A$2:$M$2692,9,0))</f>
        <v>0.485</v>
      </c>
      <c r="T118" s="24">
        <f>IFNA(VLOOKUP(A118,'HUMAN RESOURCES processed'!$A$2:$M$2692,10,0))</f>
        <v>0.49</v>
      </c>
      <c r="U118" s="24">
        <f>IFNA(VLOOKUP(A118,'HUMAN RESOURCES processed'!$A$2:$M$2692,11,0))</f>
        <v>0.024</v>
      </c>
      <c r="V118" s="24">
        <f>IFNA(VLOOKUP(A118,'HUMAN RESOURCES processed'!$A$2:$M$2692,12,0))</f>
        <v>12448175</v>
      </c>
      <c r="W118" s="24">
        <f>IFNA(VLOOKUP(A118,'HUMAN RESOURCES processed'!$A$2:$M$2692,13,0))</f>
        <v>0.221</v>
      </c>
      <c r="X118" s="24">
        <f t="shared" si="73"/>
        <v>25000000</v>
      </c>
      <c r="Y118" s="24">
        <f t="shared" si="74"/>
        <v>80000000</v>
      </c>
      <c r="Z118" s="24">
        <f t="shared" si="7"/>
        <v>6.42664487</v>
      </c>
      <c r="AA118" s="24">
        <f>IFNA(VLOOKUP(A118,'BUSINESS processed'!A118:J2808,5,0))</f>
        <v>0.757</v>
      </c>
      <c r="AB118" s="24">
        <f>IFNA(VLOOKUP(A118,'BUSINESS processed'!A118:J2808,6,0))</f>
        <v>62</v>
      </c>
      <c r="AC118" s="24">
        <f>IFNA(VLOOKUP(A118,'BUSINESS processed'!A118:J2808,7,0))</f>
        <v>189</v>
      </c>
      <c r="AD118" s="24">
        <f>IFNA(VLOOKUP(A118,'BUSINESS processed'!A118:J2808,8,0))</f>
        <v>732</v>
      </c>
      <c r="AE118" s="24">
        <f>IFNA(VLOOKUP(A118,'BUSINESS processed'!A118:J2808,9,0))</f>
        <v>0.021</v>
      </c>
      <c r="AF118" s="27">
        <f>IFNA(VLOOKUP(A118,'BUSINESS processed'!A118:J2808,10,0))</f>
        <v>0.354</v>
      </c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</row>
    <row r="119">
      <c r="A119" s="18" t="str">
        <f t="shared" si="1"/>
        <v>Africa_Comoros-Africa_2000</v>
      </c>
      <c r="B119" s="19" t="s">
        <v>68</v>
      </c>
      <c r="C119" s="20" t="s">
        <v>100</v>
      </c>
      <c r="D119" s="21" t="s">
        <v>70</v>
      </c>
      <c r="E119" s="22">
        <v>5.9589877E8</v>
      </c>
      <c r="F119" s="22">
        <f t="shared" si="2"/>
        <v>1127.929651</v>
      </c>
      <c r="G119" s="23">
        <v>0.045</v>
      </c>
      <c r="H119" s="23">
        <v>38.0</v>
      </c>
      <c r="I119" s="23">
        <v>0.105</v>
      </c>
      <c r="J119" s="24">
        <f t="shared" si="58"/>
        <v>0</v>
      </c>
      <c r="K119" s="24">
        <f t="shared" si="3"/>
        <v>0</v>
      </c>
      <c r="L119" s="24">
        <f t="shared" ref="L119:L120" si="76">IF(AND(C119=C118,C119&gt;C118),C118,0)</f>
        <v>0</v>
      </c>
      <c r="M119" s="24">
        <f t="shared" si="5"/>
        <v>0</v>
      </c>
      <c r="N119" s="24">
        <f>IFNA(VLOOKUP(A119,'HUMAN RESOURCES processed'!$A$2:$M$2692,5,0))</f>
        <v>0.039</v>
      </c>
      <c r="O119" s="24">
        <f>IFNA(VLOOKUP(A119,'HUMAN RESOURCES processed'!$A$2:$M$2692,6,0))</f>
        <v>0.073</v>
      </c>
      <c r="P119" s="24">
        <f>IFNA(VLOOKUP(A119,'HUMAN RESOURCES processed'!$A$2:$M$2692,7,0))</f>
        <v>59</v>
      </c>
      <c r="Q119" s="24">
        <f>IFNA(VLOOKUP(A119,'HUMAN RESOURCES processed'!$A$2:$M$2692,8,0))</f>
        <v>56</v>
      </c>
      <c r="R119" s="24">
        <f t="shared" si="6"/>
        <v>57.5</v>
      </c>
      <c r="S119" s="24">
        <f>IFNA(VLOOKUP(A119,'HUMAN RESOURCES processed'!$A$2:$M$2692,9,0))</f>
        <v>0.415</v>
      </c>
      <c r="T119" s="24">
        <f>IFNA(VLOOKUP(A119,'HUMAN RESOURCES processed'!$A$2:$M$2692,10,0))</f>
        <v>0.554</v>
      </c>
      <c r="U119" s="24">
        <f>IFNA(VLOOKUP(A119,'HUMAN RESOURCES processed'!$A$2:$M$2692,11,0))</f>
        <v>0.031</v>
      </c>
      <c r="V119" s="24">
        <f>IFNA(VLOOKUP(A119,'HUMAN RESOURCES processed'!$A$2:$M$2692,12,0))</f>
        <v>528312</v>
      </c>
      <c r="W119" s="24">
        <f>IFNA(VLOOKUP(A119,'HUMAN RESOURCES processed'!$A$2:$M$2692,13,0))</f>
        <v>0.281</v>
      </c>
      <c r="X119" s="24">
        <f>IFNA(VLOOKUP(A119,'TOURISM processed'!$A$2:$F$2692,5,0))</f>
        <v>15000000</v>
      </c>
      <c r="Y119" s="24">
        <f t="shared" si="74"/>
        <v>0</v>
      </c>
      <c r="Z119" s="24">
        <f t="shared" si="7"/>
        <v>0</v>
      </c>
      <c r="AA119" s="24">
        <f t="shared" ref="AA119:AA123" si="77">IF(AND(C119=C118,D119&gt;D118),AA118,0)</f>
        <v>0</v>
      </c>
      <c r="AB119" s="24">
        <f t="shared" ref="AB119:AB123" si="78">IF(AND(C119=C118,D119&gt;D118),AB118,0)</f>
        <v>0</v>
      </c>
      <c r="AC119" s="24">
        <f t="shared" ref="AC119:AC130" si="79">IF(AND(C119=C118,D119&gt;D118),AC118,0)</f>
        <v>0</v>
      </c>
      <c r="AD119" s="24">
        <f t="shared" ref="AD119:AD123" si="80">IF(AND(C119=C118,D119&gt;D118),AD118,0)</f>
        <v>0</v>
      </c>
      <c r="AE119" s="24">
        <f>IFNA(VLOOKUP(A119,'BUSINESS processed'!A119:J2809,9,0))</f>
        <v>0.003</v>
      </c>
      <c r="AF119" s="27">
        <f t="shared" ref="AF119:AF121" si="81">IF(AND(C119=C118,D119&gt;D118),AF118,0)</f>
        <v>0</v>
      </c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</row>
    <row r="120">
      <c r="A120" s="18" t="str">
        <f t="shared" si="1"/>
        <v>Africa_Comoros-Africa_2001</v>
      </c>
      <c r="B120" s="19" t="s">
        <v>68</v>
      </c>
      <c r="C120" s="20" t="s">
        <v>100</v>
      </c>
      <c r="D120" s="21" t="s">
        <v>71</v>
      </c>
      <c r="E120" s="22">
        <v>2.01899884E8</v>
      </c>
      <c r="F120" s="22">
        <f t="shared" si="2"/>
        <v>372.5255067</v>
      </c>
      <c r="G120" s="23">
        <v>0.035</v>
      </c>
      <c r="H120" s="23">
        <v>13.0</v>
      </c>
      <c r="I120" s="23">
        <v>0.12</v>
      </c>
      <c r="J120" s="24">
        <f t="shared" si="58"/>
        <v>0</v>
      </c>
      <c r="K120" s="24">
        <f t="shared" si="3"/>
        <v>0</v>
      </c>
      <c r="L120" s="24">
        <f t="shared" si="76"/>
        <v>0</v>
      </c>
      <c r="M120" s="24">
        <f t="shared" si="5"/>
        <v>0</v>
      </c>
      <c r="N120" s="24">
        <f>IFNA(VLOOKUP(A120,'HUMAN RESOURCES processed'!$A$2:$M$2692,5,0))</f>
        <v>0.039</v>
      </c>
      <c r="O120" s="24">
        <f>IFNA(VLOOKUP(A120,'HUMAN RESOURCES processed'!$A$2:$M$2692,6,0))</f>
        <v>0.073</v>
      </c>
      <c r="P120" s="24">
        <f>IFNA(VLOOKUP(A120,'HUMAN RESOURCES processed'!$A$2:$M$2692,7,0))</f>
        <v>60</v>
      </c>
      <c r="Q120" s="24">
        <f>IFNA(VLOOKUP(A120,'HUMAN RESOURCES processed'!$A$2:$M$2692,8,0))</f>
        <v>57</v>
      </c>
      <c r="R120" s="24">
        <f t="shared" si="6"/>
        <v>58.5</v>
      </c>
      <c r="S120" s="24">
        <f>IFNA(VLOOKUP(A120,'HUMAN RESOURCES processed'!$A$2:$M$2692,9,0))</f>
        <v>0.414</v>
      </c>
      <c r="T120" s="24">
        <f>IFNA(VLOOKUP(A120,'HUMAN RESOURCES processed'!$A$2:$M$2692,10,0))</f>
        <v>0.555</v>
      </c>
      <c r="U120" s="24">
        <f>IFNA(VLOOKUP(A120,'HUMAN RESOURCES processed'!$A$2:$M$2692,11,0))</f>
        <v>0.031</v>
      </c>
      <c r="V120" s="24">
        <f>IFNA(VLOOKUP(A120,'HUMAN RESOURCES processed'!$A$2:$M$2692,12,0))</f>
        <v>541976</v>
      </c>
      <c r="W120" s="24">
        <f>IFNA(VLOOKUP(A120,'HUMAN RESOURCES processed'!$A$2:$M$2692,13,0))</f>
        <v>0.28</v>
      </c>
      <c r="X120" s="24">
        <f>IFNA(VLOOKUP(A120,'TOURISM processed'!$A$2:$F$2692,5,0))</f>
        <v>9000000</v>
      </c>
      <c r="Y120" s="24">
        <f t="shared" si="74"/>
        <v>0</v>
      </c>
      <c r="Z120" s="24">
        <f t="shared" si="7"/>
        <v>0</v>
      </c>
      <c r="AA120" s="24">
        <f t="shared" si="77"/>
        <v>0</v>
      </c>
      <c r="AB120" s="24">
        <f t="shared" si="78"/>
        <v>0</v>
      </c>
      <c r="AC120" s="24">
        <f t="shared" si="79"/>
        <v>0</v>
      </c>
      <c r="AD120" s="24">
        <f t="shared" si="80"/>
        <v>0</v>
      </c>
      <c r="AE120" s="24">
        <f>IFNA(VLOOKUP(A120,'BUSINESS processed'!A120:J2810,9,0))</f>
        <v>0.004</v>
      </c>
      <c r="AF120" s="27">
        <f t="shared" si="81"/>
        <v>0</v>
      </c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</row>
    <row r="121">
      <c r="A121" s="18" t="str">
        <f t="shared" si="1"/>
        <v>Africa_Comoros-Africa_2002</v>
      </c>
      <c r="B121" s="19" t="s">
        <v>68</v>
      </c>
      <c r="C121" s="20" t="s">
        <v>100</v>
      </c>
      <c r="D121" s="21" t="s">
        <v>72</v>
      </c>
      <c r="E121" s="22">
        <v>2.20115655E8</v>
      </c>
      <c r="F121" s="22">
        <f t="shared" si="2"/>
        <v>395.8715299</v>
      </c>
      <c r="G121" s="23">
        <v>0.028</v>
      </c>
      <c r="H121" s="23">
        <v>11.0</v>
      </c>
      <c r="I121" s="23">
        <v>0.12</v>
      </c>
      <c r="J121" s="24">
        <f t="shared" si="58"/>
        <v>0</v>
      </c>
      <c r="K121" s="24">
        <f t="shared" si="3"/>
        <v>0</v>
      </c>
      <c r="L121" s="24">
        <f>IFNA(VLOOKUP(A121,'ENERGY processed'!$A$2:$H$2692,8,0),"")</f>
        <v>139</v>
      </c>
      <c r="M121" s="24">
        <f t="shared" si="5"/>
        <v>0.0002499874107</v>
      </c>
      <c r="N121" s="24">
        <f>IFNA(VLOOKUP(A121,'HUMAN RESOURCES processed'!$A$2:$M$2692,5,0))</f>
        <v>0.039</v>
      </c>
      <c r="O121" s="24">
        <f>IFNA(VLOOKUP(A121,'HUMAN RESOURCES processed'!$A$2:$M$2692,6,0))</f>
        <v>0.072</v>
      </c>
      <c r="P121" s="24">
        <f>IFNA(VLOOKUP(A121,'HUMAN RESOURCES processed'!$A$2:$M$2692,7,0))</f>
        <v>60</v>
      </c>
      <c r="Q121" s="24">
        <f>IFNA(VLOOKUP(A121,'HUMAN RESOURCES processed'!$A$2:$M$2692,8,0))</f>
        <v>57</v>
      </c>
      <c r="R121" s="24">
        <f t="shared" si="6"/>
        <v>58.5</v>
      </c>
      <c r="S121" s="24">
        <f>IFNA(VLOOKUP(A121,'HUMAN RESOURCES processed'!$A$2:$M$2692,9,0))</f>
        <v>0.413</v>
      </c>
      <c r="T121" s="24">
        <f>IFNA(VLOOKUP(A121,'HUMAN RESOURCES processed'!$A$2:$M$2692,10,0))</f>
        <v>0.556</v>
      </c>
      <c r="U121" s="24">
        <f>IFNA(VLOOKUP(A121,'HUMAN RESOURCES processed'!$A$2:$M$2692,11,0))</f>
        <v>0.031</v>
      </c>
      <c r="V121" s="24">
        <f>IFNA(VLOOKUP(A121,'HUMAN RESOURCES processed'!$A$2:$M$2692,12,0))</f>
        <v>556028</v>
      </c>
      <c r="W121" s="24">
        <f>IFNA(VLOOKUP(A121,'HUMAN RESOURCES processed'!$A$2:$M$2692,13,0))</f>
        <v>0.28</v>
      </c>
      <c r="X121" s="24">
        <f>IFNA(VLOOKUP(A121,'TOURISM processed'!$A$2:$F$2692,5,0))</f>
        <v>11000000</v>
      </c>
      <c r="Y121" s="24">
        <f t="shared" si="74"/>
        <v>0</v>
      </c>
      <c r="Z121" s="24">
        <f t="shared" si="7"/>
        <v>0</v>
      </c>
      <c r="AA121" s="24">
        <f t="shared" si="77"/>
        <v>0</v>
      </c>
      <c r="AB121" s="24">
        <f t="shared" si="78"/>
        <v>0</v>
      </c>
      <c r="AC121" s="24">
        <f t="shared" si="79"/>
        <v>0</v>
      </c>
      <c r="AD121" s="24">
        <f t="shared" si="80"/>
        <v>0</v>
      </c>
      <c r="AE121" s="24">
        <f>IFNA(VLOOKUP(A121,'BUSINESS processed'!A121:J2811,9,0))</f>
        <v>0.006</v>
      </c>
      <c r="AF121" s="27">
        <f t="shared" si="81"/>
        <v>0</v>
      </c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</row>
    <row r="122">
      <c r="A122" s="18" t="str">
        <f t="shared" si="1"/>
        <v>Africa_Comoros-Africa_2003</v>
      </c>
      <c r="B122" s="19" t="s">
        <v>68</v>
      </c>
      <c r="C122" s="20" t="s">
        <v>100</v>
      </c>
      <c r="D122" s="21" t="s">
        <v>74</v>
      </c>
      <c r="E122" s="22">
        <v>2.51162421E8</v>
      </c>
      <c r="F122" s="22">
        <f t="shared" si="2"/>
        <v>440.2565877</v>
      </c>
      <c r="G122" s="23">
        <v>0.034</v>
      </c>
      <c r="H122" s="23">
        <v>15.0</v>
      </c>
      <c r="I122" s="23">
        <v>0.12</v>
      </c>
      <c r="J122" s="24">
        <f t="shared" si="58"/>
        <v>0</v>
      </c>
      <c r="K122" s="24">
        <f t="shared" si="3"/>
        <v>0</v>
      </c>
      <c r="L122" s="24">
        <f>IFNA(VLOOKUP(A122,'ENERGY processed'!$A$2:$H$2692,8,0),"")</f>
        <v>125</v>
      </c>
      <c r="M122" s="24">
        <f t="shared" si="5"/>
        <v>0.0002191095039</v>
      </c>
      <c r="N122" s="24">
        <f>IFNA(VLOOKUP(A122,'HUMAN RESOURCES processed'!$A$2:$M$2692,5,0))</f>
        <v>0.039</v>
      </c>
      <c r="O122" s="24">
        <f>IFNA(VLOOKUP(A122,'HUMAN RESOURCES processed'!$A$2:$M$2692,6,0))</f>
        <v>0.072</v>
      </c>
      <c r="P122" s="24">
        <f>IFNA(VLOOKUP(A122,'HUMAN RESOURCES processed'!$A$2:$M$2692,7,0))</f>
        <v>60</v>
      </c>
      <c r="Q122" s="24">
        <f>IFNA(VLOOKUP(A122,'HUMAN RESOURCES processed'!$A$2:$M$2692,8,0))</f>
        <v>57</v>
      </c>
      <c r="R122" s="24">
        <f t="shared" si="6"/>
        <v>58.5</v>
      </c>
      <c r="S122" s="24">
        <f>IFNA(VLOOKUP(A122,'HUMAN RESOURCES processed'!$A$2:$M$2692,9,0))</f>
        <v>0.414</v>
      </c>
      <c r="T122" s="24">
        <f>IFNA(VLOOKUP(A122,'HUMAN RESOURCES processed'!$A$2:$M$2692,10,0))</f>
        <v>0.556</v>
      </c>
      <c r="U122" s="24">
        <f>IFNA(VLOOKUP(A122,'HUMAN RESOURCES processed'!$A$2:$M$2692,11,0))</f>
        <v>0.03</v>
      </c>
      <c r="V122" s="24">
        <f>IFNA(VLOOKUP(A122,'HUMAN RESOURCES processed'!$A$2:$M$2692,12,0))</f>
        <v>570491</v>
      </c>
      <c r="W122" s="24">
        <f>IFNA(VLOOKUP(A122,'HUMAN RESOURCES processed'!$A$2:$M$2692,13,0))</f>
        <v>0.279</v>
      </c>
      <c r="X122" s="24">
        <f>IFNA(VLOOKUP(A122,'TOURISM processed'!$A$2:$F$2692,5,0))</f>
        <v>16000000</v>
      </c>
      <c r="Y122" s="24">
        <f>IFNA(VLOOKUP(A122,'TOURISM processed'!$A$2:$F$2692,6,0))</f>
        <v>8000000</v>
      </c>
      <c r="Z122" s="24">
        <f t="shared" si="7"/>
        <v>14.02300825</v>
      </c>
      <c r="AA122" s="24">
        <f t="shared" si="77"/>
        <v>0</v>
      </c>
      <c r="AB122" s="24">
        <f t="shared" si="78"/>
        <v>0</v>
      </c>
      <c r="AC122" s="24">
        <f t="shared" si="79"/>
        <v>0</v>
      </c>
      <c r="AD122" s="24">
        <f t="shared" si="80"/>
        <v>0</v>
      </c>
      <c r="AE122" s="24">
        <f>IFNA(VLOOKUP(A122,'BUSINESS processed'!A122:J2812,9,0))</f>
        <v>0.008</v>
      </c>
      <c r="AF122" s="27">
        <f>IFNA(VLOOKUP(A122,'BUSINESS processed'!A122:J2812,10,0))</f>
        <v>0.004</v>
      </c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</row>
    <row r="123">
      <c r="A123" s="18" t="str">
        <f t="shared" si="1"/>
        <v>Africa_Comoros-Africa_2004</v>
      </c>
      <c r="B123" s="19" t="s">
        <v>68</v>
      </c>
      <c r="C123" s="20" t="s">
        <v>100</v>
      </c>
      <c r="D123" s="21" t="s">
        <v>83</v>
      </c>
      <c r="E123" s="22">
        <v>3.24470869E8</v>
      </c>
      <c r="F123" s="22">
        <f t="shared" si="2"/>
        <v>554.282484</v>
      </c>
      <c r="G123" s="23">
        <v>0.036</v>
      </c>
      <c r="H123" s="23">
        <v>21.0</v>
      </c>
      <c r="I123" s="23">
        <v>0.118</v>
      </c>
      <c r="J123" s="24">
        <f t="shared" si="58"/>
        <v>0</v>
      </c>
      <c r="K123" s="24">
        <f t="shared" si="3"/>
        <v>0</v>
      </c>
      <c r="L123" s="24">
        <f>IFNA(VLOOKUP(A123,'ENERGY processed'!$A$2:$H$2692,8,0),"")</f>
        <v>106.5</v>
      </c>
      <c r="M123" s="24">
        <f t="shared" si="5"/>
        <v>0.0001819303062</v>
      </c>
      <c r="N123" s="24">
        <f>IFNA(VLOOKUP(A123,'HUMAN RESOURCES processed'!$A$2:$M$2692,5,0))</f>
        <v>0.039</v>
      </c>
      <c r="O123" s="24">
        <f>IFNA(VLOOKUP(A123,'HUMAN RESOURCES processed'!$A$2:$M$2692,6,0))</f>
        <v>0.071</v>
      </c>
      <c r="P123" s="24">
        <f>IFNA(VLOOKUP(A123,'HUMAN RESOURCES processed'!$A$2:$M$2692,7,0))</f>
        <v>60</v>
      </c>
      <c r="Q123" s="24">
        <f>IFNA(VLOOKUP(A123,'HUMAN RESOURCES processed'!$A$2:$M$2692,8,0))</f>
        <v>57</v>
      </c>
      <c r="R123" s="24">
        <f t="shared" si="6"/>
        <v>58.5</v>
      </c>
      <c r="S123" s="24">
        <f>IFNA(VLOOKUP(A123,'HUMAN RESOURCES processed'!$A$2:$M$2692,9,0))</f>
        <v>0.414</v>
      </c>
      <c r="T123" s="24">
        <f>IFNA(VLOOKUP(A123,'HUMAN RESOURCES processed'!$A$2:$M$2692,10,0))</f>
        <v>0.556</v>
      </c>
      <c r="U123" s="24">
        <f>IFNA(VLOOKUP(A123,'HUMAN RESOURCES processed'!$A$2:$M$2692,11,0))</f>
        <v>0.03</v>
      </c>
      <c r="V123" s="24">
        <f>IFNA(VLOOKUP(A123,'HUMAN RESOURCES processed'!$A$2:$M$2692,12,0))</f>
        <v>585389</v>
      </c>
      <c r="W123" s="24">
        <f>IFNA(VLOOKUP(A123,'HUMAN RESOURCES processed'!$A$2:$M$2692,13,0))</f>
        <v>0.279</v>
      </c>
      <c r="X123" s="24">
        <f>IFNA(VLOOKUP(A123,'TOURISM processed'!$A$2:$F$2692,5,0))</f>
        <v>21000000</v>
      </c>
      <c r="Y123" s="24">
        <f>IFNA(VLOOKUP(A123,'TOURISM processed'!$A$2:$F$2692,6,0))</f>
        <v>9000000</v>
      </c>
      <c r="Z123" s="24">
        <f t="shared" si="7"/>
        <v>15.37439207</v>
      </c>
      <c r="AA123" s="24">
        <f t="shared" si="77"/>
        <v>0</v>
      </c>
      <c r="AB123" s="24">
        <f t="shared" si="78"/>
        <v>0</v>
      </c>
      <c r="AC123" s="24">
        <f t="shared" si="79"/>
        <v>0</v>
      </c>
      <c r="AD123" s="24">
        <f t="shared" si="80"/>
        <v>0</v>
      </c>
      <c r="AE123" s="24">
        <f>IFNA(VLOOKUP(A123,'BUSINESS processed'!A123:J2813,9,0))</f>
        <v>0.013</v>
      </c>
      <c r="AF123" s="27">
        <f>IFNA(VLOOKUP(A123,'BUSINESS processed'!A123:J2813,10,0))</f>
        <v>0.014</v>
      </c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</row>
    <row r="124">
      <c r="A124" s="18" t="str">
        <f t="shared" si="1"/>
        <v>Africa_Comoros-Africa_2005</v>
      </c>
      <c r="B124" s="19" t="s">
        <v>68</v>
      </c>
      <c r="C124" s="20" t="s">
        <v>100</v>
      </c>
      <c r="D124" s="21" t="s">
        <v>84</v>
      </c>
      <c r="E124" s="22">
        <v>3.62420484E8</v>
      </c>
      <c r="F124" s="22">
        <f t="shared" si="2"/>
        <v>603.297112</v>
      </c>
      <c r="G124" s="23">
        <v>0.04</v>
      </c>
      <c r="H124" s="23">
        <v>25.0</v>
      </c>
      <c r="I124" s="23">
        <v>0.11</v>
      </c>
      <c r="J124" s="24">
        <f>IFNA(VLOOKUP(A124,'ENERGY processed'!$A$2:$H$2692,7,0),"")</f>
        <v>34</v>
      </c>
      <c r="K124" s="24">
        <f t="shared" si="3"/>
        <v>0.00005659752336</v>
      </c>
      <c r="L124" s="24">
        <f>IFNA(VLOOKUP(A124,'ENERGY processed'!$A$2:$H$2692,8,0),"")</f>
        <v>103</v>
      </c>
      <c r="M124" s="24">
        <f t="shared" si="5"/>
        <v>0.0001714572031</v>
      </c>
      <c r="N124" s="24">
        <f>IFNA(VLOOKUP(A124,'HUMAN RESOURCES processed'!$A$2:$M$2692,5,0))</f>
        <v>0.039</v>
      </c>
      <c r="O124" s="24">
        <f>IFNA(VLOOKUP(A124,'HUMAN RESOURCES processed'!$A$2:$M$2692,6,0))</f>
        <v>0.07</v>
      </c>
      <c r="P124" s="24">
        <f>IFNA(VLOOKUP(A124,'HUMAN RESOURCES processed'!$A$2:$M$2692,7,0))</f>
        <v>60</v>
      </c>
      <c r="Q124" s="24">
        <f>IFNA(VLOOKUP(A124,'HUMAN RESOURCES processed'!$A$2:$M$2692,8,0))</f>
        <v>58</v>
      </c>
      <c r="R124" s="24">
        <f t="shared" si="6"/>
        <v>59</v>
      </c>
      <c r="S124" s="24">
        <f>IFNA(VLOOKUP(A124,'HUMAN RESOURCES processed'!$A$2:$M$2692,9,0))</f>
        <v>0.415</v>
      </c>
      <c r="T124" s="24">
        <f>IFNA(VLOOKUP(A124,'HUMAN RESOURCES processed'!$A$2:$M$2692,10,0))</f>
        <v>0.555</v>
      </c>
      <c r="U124" s="24">
        <f>IFNA(VLOOKUP(A124,'HUMAN RESOURCES processed'!$A$2:$M$2692,11,0))</f>
        <v>0.03</v>
      </c>
      <c r="V124" s="24">
        <f>IFNA(VLOOKUP(A124,'HUMAN RESOURCES processed'!$A$2:$M$2692,12,0))</f>
        <v>600733</v>
      </c>
      <c r="W124" s="24">
        <f>IFNA(VLOOKUP(A124,'HUMAN RESOURCES processed'!$A$2:$M$2692,13,0))</f>
        <v>0.279</v>
      </c>
      <c r="X124" s="24">
        <f>IFNA(VLOOKUP(A124,'TOURISM processed'!$A$2:$F$2692,5,0))</f>
        <v>24000000</v>
      </c>
      <c r="Y124" s="24">
        <f>IFNA(VLOOKUP(A124,'TOURISM processed'!$A$2:$F$2692,6,0))</f>
        <v>10000000</v>
      </c>
      <c r="Z124" s="24">
        <f t="shared" si="7"/>
        <v>16.6463304</v>
      </c>
      <c r="AA124" s="24">
        <f>IFNA(VLOOKUP(A124,'BUSINESS processed'!A124:J2814,5,0))</f>
        <v>2.179</v>
      </c>
      <c r="AB124" s="24">
        <f>IFNA(VLOOKUP(A124,'BUSINESS processed'!A124:J2814,6,0))</f>
        <v>24</v>
      </c>
      <c r="AC124" s="24">
        <f t="shared" si="79"/>
        <v>0</v>
      </c>
      <c r="AD124" s="24">
        <f>IFNA(VLOOKUP(A124,'BUSINESS processed'!A124:J2814,8,0))</f>
        <v>100</v>
      </c>
      <c r="AE124" s="24">
        <f>IFNA(VLOOKUP(A124,'BUSINESS processed'!A124:J2814,9,0))</f>
        <v>0.02</v>
      </c>
      <c r="AF124" s="27">
        <f>IFNA(VLOOKUP(A124,'BUSINESS processed'!A124:J2814,10,0))</f>
        <v>0.026</v>
      </c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</row>
    <row r="125">
      <c r="A125" s="18" t="str">
        <f t="shared" si="1"/>
        <v>Africa_Comoros-Africa_2006</v>
      </c>
      <c r="B125" s="19" t="s">
        <v>68</v>
      </c>
      <c r="C125" s="20" t="s">
        <v>100</v>
      </c>
      <c r="D125" s="21" t="s">
        <v>85</v>
      </c>
      <c r="E125" s="22">
        <v>3.87036132E8</v>
      </c>
      <c r="F125" s="22">
        <f t="shared" si="2"/>
        <v>627.7693593</v>
      </c>
      <c r="G125" s="23">
        <v>0.043</v>
      </c>
      <c r="H125" s="23">
        <v>28.0</v>
      </c>
      <c r="I125" s="23">
        <v>0.11</v>
      </c>
      <c r="J125" s="24">
        <f>IFNA(VLOOKUP(A125,'ENERGY processed'!$A$2:$H$2692,7,0),"")</f>
        <v>39</v>
      </c>
      <c r="K125" s="24">
        <f t="shared" si="3"/>
        <v>0.00006325767283</v>
      </c>
      <c r="L125" s="24">
        <f>IFNA(VLOOKUP(A125,'ENERGY processed'!$A$2:$H$2692,8,0),"")</f>
        <v>115.5</v>
      </c>
      <c r="M125" s="24">
        <f t="shared" si="5"/>
        <v>0.0001873400311</v>
      </c>
      <c r="N125" s="24">
        <f>IFNA(VLOOKUP(A125,'HUMAN RESOURCES processed'!$A$2:$M$2692,5,0))</f>
        <v>0.039</v>
      </c>
      <c r="O125" s="24">
        <f>IFNA(VLOOKUP(A125,'HUMAN RESOURCES processed'!$A$2:$M$2692,6,0))</f>
        <v>0.069</v>
      </c>
      <c r="P125" s="24">
        <f>IFNA(VLOOKUP(A125,'HUMAN RESOURCES processed'!$A$2:$M$2692,7,0))</f>
        <v>61</v>
      </c>
      <c r="Q125" s="24">
        <f>IFNA(VLOOKUP(A125,'HUMAN RESOURCES processed'!$A$2:$M$2692,8,0))</f>
        <v>58</v>
      </c>
      <c r="R125" s="24">
        <f t="shared" si="6"/>
        <v>59.5</v>
      </c>
      <c r="S125" s="24">
        <f>IFNA(VLOOKUP(A125,'HUMAN RESOURCES processed'!$A$2:$M$2692,9,0))</f>
        <v>0.417</v>
      </c>
      <c r="T125" s="24">
        <f>IFNA(VLOOKUP(A125,'HUMAN RESOURCES processed'!$A$2:$M$2692,10,0))</f>
        <v>0.553</v>
      </c>
      <c r="U125" s="24">
        <f>IFNA(VLOOKUP(A125,'HUMAN RESOURCES processed'!$A$2:$M$2692,11,0))</f>
        <v>0.03</v>
      </c>
      <c r="V125" s="24">
        <f>IFNA(VLOOKUP(A125,'HUMAN RESOURCES processed'!$A$2:$M$2692,12,0))</f>
        <v>616526</v>
      </c>
      <c r="W125" s="24">
        <f>IFNA(VLOOKUP(A125,'HUMAN RESOURCES processed'!$A$2:$M$2692,13,0))</f>
        <v>0.279</v>
      </c>
      <c r="X125" s="24">
        <f>IFNA(VLOOKUP(A125,'TOURISM processed'!$A$2:$F$2692,5,0))</f>
        <v>27000000</v>
      </c>
      <c r="Y125" s="24">
        <f>IFNA(VLOOKUP(A125,'TOURISM processed'!$A$2:$F$2692,6,0))</f>
        <v>11000000</v>
      </c>
      <c r="Z125" s="24">
        <f t="shared" si="7"/>
        <v>17.84190772</v>
      </c>
      <c r="AA125" s="24">
        <f>IFNA(VLOOKUP(A125,'BUSINESS processed'!A125:J2815,5,0))</f>
        <v>2.179</v>
      </c>
      <c r="AB125" s="24">
        <f>IFNA(VLOOKUP(A125,'BUSINESS processed'!A125:J2815,6,0))</f>
        <v>22</v>
      </c>
      <c r="AC125" s="24">
        <f t="shared" si="79"/>
        <v>0</v>
      </c>
      <c r="AD125" s="24">
        <f>IFNA(VLOOKUP(A125,'BUSINESS processed'!A125:J2815,8,0))</f>
        <v>100</v>
      </c>
      <c r="AE125" s="24">
        <f>IFNA(VLOOKUP(A125,'BUSINESS processed'!A125:J2815,9,0))</f>
        <v>0.022</v>
      </c>
      <c r="AF125" s="27">
        <f>IFNA(VLOOKUP(A125,'BUSINESS processed'!A125:J2815,10,0))</f>
        <v>0.06</v>
      </c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</row>
    <row r="126">
      <c r="A126" s="18" t="str">
        <f t="shared" si="1"/>
        <v>Africa_Comoros-Africa_2007</v>
      </c>
      <c r="B126" s="19" t="s">
        <v>68</v>
      </c>
      <c r="C126" s="20" t="s">
        <v>100</v>
      </c>
      <c r="D126" s="21" t="s">
        <v>86</v>
      </c>
      <c r="E126" s="22">
        <v>4.03179474E8</v>
      </c>
      <c r="F126" s="22">
        <f t="shared" si="2"/>
        <v>637.2001498</v>
      </c>
      <c r="G126" s="23">
        <v>0.046</v>
      </c>
      <c r="H126" s="23">
        <v>30.0</v>
      </c>
      <c r="I126" s="23">
        <v>0.105</v>
      </c>
      <c r="J126" s="24">
        <f t="shared" ref="J126:J128" si="82">IF(AND( C126=C125,D126&gt;D125),J125,"")</f>
        <v>39</v>
      </c>
      <c r="K126" s="24">
        <f t="shared" si="3"/>
        <v>0.00006163708087</v>
      </c>
      <c r="L126" s="24">
        <f>IFNA(VLOOKUP(A126,'ENERGY processed'!$A$2:$H$2692,8,0),"")</f>
        <v>92</v>
      </c>
      <c r="M126" s="24">
        <f t="shared" si="5"/>
        <v>0.0001454002933</v>
      </c>
      <c r="N126" s="24">
        <f>IFNA(VLOOKUP(A126,'HUMAN RESOURCES processed'!$A$2:$M$2692,5,0))</f>
        <v>0.039</v>
      </c>
      <c r="O126" s="24">
        <f>IFNA(VLOOKUP(A126,'HUMAN RESOURCES processed'!$A$2:$M$2692,6,0))</f>
        <v>0.068</v>
      </c>
      <c r="P126" s="24">
        <f>IFNA(VLOOKUP(A126,'HUMAN RESOURCES processed'!$A$2:$M$2692,7,0))</f>
        <v>61</v>
      </c>
      <c r="Q126" s="24">
        <f>IFNA(VLOOKUP(A126,'HUMAN RESOURCES processed'!$A$2:$M$2692,8,0))</f>
        <v>58</v>
      </c>
      <c r="R126" s="24">
        <f t="shared" si="6"/>
        <v>59.5</v>
      </c>
      <c r="S126" s="24">
        <f>IFNA(VLOOKUP(A126,'HUMAN RESOURCES processed'!$A$2:$M$2692,9,0))</f>
        <v>0.418</v>
      </c>
      <c r="T126" s="24">
        <f>IFNA(VLOOKUP(A126,'HUMAN RESOURCES processed'!$A$2:$M$2692,10,0))</f>
        <v>0.552</v>
      </c>
      <c r="U126" s="24">
        <f>IFNA(VLOOKUP(A126,'HUMAN RESOURCES processed'!$A$2:$M$2692,11,0))</f>
        <v>0.03</v>
      </c>
      <c r="V126" s="24">
        <f>IFNA(VLOOKUP(A126,'HUMAN RESOURCES processed'!$A$2:$M$2692,12,0))</f>
        <v>632736</v>
      </c>
      <c r="W126" s="24">
        <f>IFNA(VLOOKUP(A126,'HUMAN RESOURCES processed'!$A$2:$M$2692,13,0))</f>
        <v>0.279</v>
      </c>
      <c r="X126" s="24">
        <f>IFNA(VLOOKUP(A126,'TOURISM processed'!$A$2:$F$2692,5,0))</f>
        <v>30000000</v>
      </c>
      <c r="Y126" s="24">
        <f>IFNA(VLOOKUP(A126,'TOURISM processed'!$A$2:$F$2692,6,0))</f>
        <v>15000000</v>
      </c>
      <c r="Z126" s="24">
        <f t="shared" si="7"/>
        <v>23.70656956</v>
      </c>
      <c r="AA126" s="24">
        <f>IFNA(VLOOKUP(A126,'BUSINESS processed'!A126:J2816,5,0))</f>
        <v>2.179</v>
      </c>
      <c r="AB126" s="24">
        <f>IFNA(VLOOKUP(A126,'BUSINESS processed'!A126:J2816,6,0))</f>
        <v>22</v>
      </c>
      <c r="AC126" s="24">
        <f t="shared" si="79"/>
        <v>0</v>
      </c>
      <c r="AD126" s="24">
        <f>IFNA(VLOOKUP(A126,'BUSINESS processed'!A126:J2816,8,0))</f>
        <v>100</v>
      </c>
      <c r="AE126" s="24">
        <f>IFNA(VLOOKUP(A126,'BUSINESS processed'!A126:J2816,9,0))</f>
        <v>0.025</v>
      </c>
      <c r="AF126" s="27">
        <f>IFNA(VLOOKUP(A126,'BUSINESS processed'!A126:J2816,10,0))</f>
        <v>0.098</v>
      </c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</row>
    <row r="127">
      <c r="A127" s="18" t="str">
        <f t="shared" si="1"/>
        <v>Africa_Comoros-Africa_2008</v>
      </c>
      <c r="B127" s="19" t="s">
        <v>68</v>
      </c>
      <c r="C127" s="20" t="s">
        <v>100</v>
      </c>
      <c r="D127" s="21" t="s">
        <v>87</v>
      </c>
      <c r="E127" s="22">
        <v>4.64948879E8</v>
      </c>
      <c r="F127" s="22">
        <f t="shared" si="2"/>
        <v>716.0870534</v>
      </c>
      <c r="G127" s="23">
        <v>0.049</v>
      </c>
      <c r="H127" s="23">
        <v>36.0</v>
      </c>
      <c r="I127" s="23">
        <v>0.105</v>
      </c>
      <c r="J127" s="24">
        <f t="shared" si="82"/>
        <v>39</v>
      </c>
      <c r="K127" s="24">
        <f t="shared" si="3"/>
        <v>0.00006006551762</v>
      </c>
      <c r="L127" s="24">
        <f>IF(AND(C127=C126,C127&gt;C126),C126,0)</f>
        <v>0</v>
      </c>
      <c r="M127" s="24">
        <f t="shared" si="5"/>
        <v>0</v>
      </c>
      <c r="N127" s="24">
        <f>IFNA(VLOOKUP(A127,'HUMAN RESOURCES processed'!$A$2:$M$2692,5,0))</f>
        <v>0.038</v>
      </c>
      <c r="O127" s="24">
        <f>IFNA(VLOOKUP(A127,'HUMAN RESOURCES processed'!$A$2:$M$2692,6,0))</f>
        <v>0.066</v>
      </c>
      <c r="P127" s="24">
        <f>IFNA(VLOOKUP(A127,'HUMAN RESOURCES processed'!$A$2:$M$2692,7,0))</f>
        <v>61</v>
      </c>
      <c r="Q127" s="24">
        <f>IFNA(VLOOKUP(A127,'HUMAN RESOURCES processed'!$A$2:$M$2692,8,0))</f>
        <v>58</v>
      </c>
      <c r="R127" s="24">
        <f t="shared" si="6"/>
        <v>59.5</v>
      </c>
      <c r="S127" s="24">
        <f>IFNA(VLOOKUP(A127,'HUMAN RESOURCES processed'!$A$2:$M$2692,9,0))</f>
        <v>0.42</v>
      </c>
      <c r="T127" s="24">
        <f>IFNA(VLOOKUP(A127,'HUMAN RESOURCES processed'!$A$2:$M$2692,10,0))</f>
        <v>0.55</v>
      </c>
      <c r="U127" s="24">
        <f>IFNA(VLOOKUP(A127,'HUMAN RESOURCES processed'!$A$2:$M$2692,11,0))</f>
        <v>0.03</v>
      </c>
      <c r="V127" s="24">
        <f>IFNA(VLOOKUP(A127,'HUMAN RESOURCES processed'!$A$2:$M$2692,12,0))</f>
        <v>649291</v>
      </c>
      <c r="W127" s="24">
        <f>IFNA(VLOOKUP(A127,'HUMAN RESOURCES processed'!$A$2:$M$2692,13,0))</f>
        <v>0.279</v>
      </c>
      <c r="X127" s="24">
        <f>IFNA(VLOOKUP(A127,'TOURISM processed'!$A$2:$F$2692,5,0))</f>
        <v>37000000</v>
      </c>
      <c r="Y127" s="24">
        <f>IFNA(VLOOKUP(A127,'TOURISM processed'!$A$2:$F$2692,6,0))</f>
        <v>15000000</v>
      </c>
      <c r="Z127" s="24">
        <f t="shared" si="7"/>
        <v>23.10212216</v>
      </c>
      <c r="AA127" s="24">
        <f>IFNA(VLOOKUP(A127,'BUSINESS processed'!A127:J2817,5,0))</f>
        <v>2.179</v>
      </c>
      <c r="AB127" s="24">
        <f>IFNA(VLOOKUP(A127,'BUSINESS processed'!A127:J2817,6,0))</f>
        <v>22</v>
      </c>
      <c r="AC127" s="24">
        <f t="shared" si="79"/>
        <v>0</v>
      </c>
      <c r="AD127" s="24">
        <f>IFNA(VLOOKUP(A127,'BUSINESS processed'!A127:J2817,8,0))</f>
        <v>100</v>
      </c>
      <c r="AE127" s="24">
        <f>IFNA(VLOOKUP(A127,'BUSINESS processed'!A127:J2817,9,0))</f>
        <v>0.03</v>
      </c>
      <c r="AF127" s="27">
        <f>IFNA(VLOOKUP(A127,'BUSINESS processed'!A127:J2817,10,0))</f>
        <v>0.141</v>
      </c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</row>
    <row r="128">
      <c r="A128" s="18" t="str">
        <f t="shared" si="1"/>
        <v>Africa_Comoros-Africa_2009</v>
      </c>
      <c r="B128" s="19" t="s">
        <v>68</v>
      </c>
      <c r="C128" s="20" t="s">
        <v>100</v>
      </c>
      <c r="D128" s="21" t="s">
        <v>88</v>
      </c>
      <c r="E128" s="22">
        <v>5.30131963E8</v>
      </c>
      <c r="F128" s="22">
        <f t="shared" si="2"/>
        <v>795.8780223</v>
      </c>
      <c r="G128" s="23">
        <v>0.052</v>
      </c>
      <c r="H128" s="23">
        <v>42.0</v>
      </c>
      <c r="I128" s="23">
        <v>0.105</v>
      </c>
      <c r="J128" s="24">
        <f t="shared" si="82"/>
        <v>39</v>
      </c>
      <c r="K128" s="24">
        <f t="shared" si="3"/>
        <v>0.000058550031</v>
      </c>
      <c r="L128" s="24">
        <f>IFNA(VLOOKUP(A128,'ENERGY processed'!$A$2:$H$2692,8,0),"")</f>
        <v>91.5</v>
      </c>
      <c r="M128" s="24">
        <f t="shared" si="5"/>
        <v>0.0001373673804</v>
      </c>
      <c r="N128" s="24">
        <f>IFNA(VLOOKUP(A128,'HUMAN RESOURCES processed'!$A$2:$M$2692,5,0))</f>
        <v>0.038</v>
      </c>
      <c r="O128" s="24">
        <f>IFNA(VLOOKUP(A128,'HUMAN RESOURCES processed'!$A$2:$M$2692,6,0))</f>
        <v>0.065</v>
      </c>
      <c r="P128" s="24">
        <f>IFNA(VLOOKUP(A128,'HUMAN RESOURCES processed'!$A$2:$M$2692,7,0))</f>
        <v>61</v>
      </c>
      <c r="Q128" s="24">
        <f>IFNA(VLOOKUP(A128,'HUMAN RESOURCES processed'!$A$2:$M$2692,8,0))</f>
        <v>59</v>
      </c>
      <c r="R128" s="24">
        <f t="shared" si="6"/>
        <v>60</v>
      </c>
      <c r="S128" s="24">
        <f>IFNA(VLOOKUP(A128,'HUMAN RESOURCES processed'!$A$2:$M$2692,9,0))</f>
        <v>0.421</v>
      </c>
      <c r="T128" s="24">
        <f>IFNA(VLOOKUP(A128,'HUMAN RESOURCES processed'!$A$2:$M$2692,10,0))</f>
        <v>0.549</v>
      </c>
      <c r="U128" s="24">
        <f>IFNA(VLOOKUP(A128,'HUMAN RESOURCES processed'!$A$2:$M$2692,11,0))</f>
        <v>0.029</v>
      </c>
      <c r="V128" s="24">
        <f>IFNA(VLOOKUP(A128,'HUMAN RESOURCES processed'!$A$2:$M$2692,12,0))</f>
        <v>666097</v>
      </c>
      <c r="W128" s="24">
        <f>IFNA(VLOOKUP(A128,'HUMAN RESOURCES processed'!$A$2:$M$2692,13,0))</f>
        <v>0.279</v>
      </c>
      <c r="X128" s="24">
        <f>IFNA(VLOOKUP(A128,'TOURISM processed'!$A$2:$F$2692,5,0))</f>
        <v>32000000</v>
      </c>
      <c r="Y128" s="24">
        <f>IFNA(VLOOKUP(A128,'TOURISM processed'!$A$2:$F$2692,6,0))</f>
        <v>17000000</v>
      </c>
      <c r="Z128" s="24">
        <f t="shared" si="7"/>
        <v>25.52180839</v>
      </c>
      <c r="AA128" s="24">
        <f>IFNA(VLOOKUP(A128,'BUSINESS processed'!A128:J2818,5,0))</f>
        <v>2.179</v>
      </c>
      <c r="AB128" s="24">
        <f>IFNA(VLOOKUP(A128,'BUSINESS processed'!A128:J2818,6,0))</f>
        <v>22</v>
      </c>
      <c r="AC128" s="24">
        <f t="shared" si="79"/>
        <v>0</v>
      </c>
      <c r="AD128" s="24">
        <f>IFNA(VLOOKUP(A128,'BUSINESS processed'!A128:J2818,8,0))</f>
        <v>100</v>
      </c>
      <c r="AE128" s="24">
        <f>IFNA(VLOOKUP(A128,'BUSINESS processed'!A128:J2818,9,0))</f>
        <v>0.035</v>
      </c>
      <c r="AF128" s="27">
        <f>IFNA(VLOOKUP(A128,'BUSINESS processed'!A128:J2818,10,0))</f>
        <v>0.184</v>
      </c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</row>
    <row r="129">
      <c r="A129" s="18" t="str">
        <f t="shared" si="1"/>
        <v>Africa_Comoros-Africa_2010</v>
      </c>
      <c r="B129" s="19" t="s">
        <v>68</v>
      </c>
      <c r="C129" s="20" t="s">
        <v>100</v>
      </c>
      <c r="D129" s="21" t="s">
        <v>89</v>
      </c>
      <c r="E129" s="22">
        <v>5.35199686E8</v>
      </c>
      <c r="F129" s="22">
        <f t="shared" si="2"/>
        <v>783.5083775</v>
      </c>
      <c r="G129" s="23">
        <v>0.038</v>
      </c>
      <c r="H129" s="23">
        <v>31.0</v>
      </c>
      <c r="I129" s="23">
        <v>0.105</v>
      </c>
      <c r="J129" s="24">
        <f>IFNA(VLOOKUP(A129,'ENERGY processed'!$A$2:$H$2692,7,0),"")</f>
        <v>42</v>
      </c>
      <c r="K129" s="24">
        <f t="shared" si="3"/>
        <v>0.00006148611951</v>
      </c>
      <c r="L129" s="24">
        <f>IFNA(VLOOKUP(A129,'ENERGY processed'!$A$2:$H$2692,8,0),"")</f>
        <v>121</v>
      </c>
      <c r="M129" s="24">
        <f t="shared" si="5"/>
        <v>0.0001771385824</v>
      </c>
      <c r="N129" s="24">
        <f>IFNA(VLOOKUP(A129,'HUMAN RESOURCES processed'!$A$2:$M$2692,5,0))</f>
        <v>0.037</v>
      </c>
      <c r="O129" s="24">
        <f>IFNA(VLOOKUP(A129,'HUMAN RESOURCES processed'!$A$2:$M$2692,6,0))</f>
        <v>0.063</v>
      </c>
      <c r="P129" s="24">
        <f>IFNA(VLOOKUP(A129,'HUMAN RESOURCES processed'!$A$2:$M$2692,7,0))</f>
        <v>62</v>
      </c>
      <c r="Q129" s="24">
        <f>IFNA(VLOOKUP(A129,'HUMAN RESOURCES processed'!$A$2:$M$2692,8,0))</f>
        <v>59</v>
      </c>
      <c r="R129" s="24">
        <f t="shared" si="6"/>
        <v>60.5</v>
      </c>
      <c r="S129" s="24">
        <f>IFNA(VLOOKUP(A129,'HUMAN RESOURCES processed'!$A$2:$M$2692,9,0))</f>
        <v>0.422</v>
      </c>
      <c r="T129" s="24">
        <f>IFNA(VLOOKUP(A129,'HUMAN RESOURCES processed'!$A$2:$M$2692,10,0))</f>
        <v>0.549</v>
      </c>
      <c r="U129" s="24">
        <f>IFNA(VLOOKUP(A129,'HUMAN RESOURCES processed'!$A$2:$M$2692,11,0))</f>
        <v>0.029</v>
      </c>
      <c r="V129" s="24">
        <f>IFNA(VLOOKUP(A129,'HUMAN RESOURCES processed'!$A$2:$M$2692,12,0))</f>
        <v>683081</v>
      </c>
      <c r="W129" s="24">
        <f>IFNA(VLOOKUP(A129,'HUMAN RESOURCES processed'!$A$2:$M$2692,13,0))</f>
        <v>0.279</v>
      </c>
      <c r="X129" s="24">
        <f>IFNA(VLOOKUP(A129,'TOURISM processed'!$A$2:$F$2692,5,0))</f>
        <v>35000000</v>
      </c>
      <c r="Y129" s="24">
        <f>IFNA(VLOOKUP(A129,'TOURISM processed'!$A$2:$F$2692,6,0))</f>
        <v>19000000</v>
      </c>
      <c r="Z129" s="24">
        <f t="shared" si="7"/>
        <v>27.8151493</v>
      </c>
      <c r="AA129" s="24">
        <f>IFNA(VLOOKUP(A129,'BUSINESS processed'!A129:J2819,5,0))</f>
        <v>2.179</v>
      </c>
      <c r="AB129" s="24">
        <f>IFNA(VLOOKUP(A129,'BUSINESS processed'!A129:J2819,6,0))</f>
        <v>22</v>
      </c>
      <c r="AC129" s="24">
        <f t="shared" si="79"/>
        <v>0</v>
      </c>
      <c r="AD129" s="24">
        <f>IFNA(VLOOKUP(A129,'BUSINESS processed'!A129:J2819,8,0))</f>
        <v>100</v>
      </c>
      <c r="AE129" s="24">
        <f>IFNA(VLOOKUP(A129,'BUSINESS processed'!A129:J2819,9,0))</f>
        <v>0.051</v>
      </c>
      <c r="AF129" s="27">
        <f>IFNA(VLOOKUP(A129,'BUSINESS processed'!A129:J2819,10,0))</f>
        <v>0.242</v>
      </c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</row>
    <row r="130">
      <c r="A130" s="18" t="str">
        <f t="shared" si="1"/>
        <v>Africa_Comoros-Africa_2011</v>
      </c>
      <c r="B130" s="19" t="s">
        <v>68</v>
      </c>
      <c r="C130" s="20" t="s">
        <v>100</v>
      </c>
      <c r="D130" s="21" t="s">
        <v>90</v>
      </c>
      <c r="E130" s="22">
        <v>5.43376206E8</v>
      </c>
      <c r="F130" s="22">
        <f t="shared" si="2"/>
        <v>776.0122676</v>
      </c>
      <c r="G130" s="23">
        <v>0.034</v>
      </c>
      <c r="H130" s="23">
        <v>27.0</v>
      </c>
      <c r="I130" s="23">
        <v>0.105</v>
      </c>
      <c r="J130" s="24">
        <f t="shared" ref="J130:J131" si="83">IF(AND( C130=C129,D130&gt;D129),J129,"")</f>
        <v>42</v>
      </c>
      <c r="K130" s="24">
        <f t="shared" si="3"/>
        <v>0.00005998149143</v>
      </c>
      <c r="L130" s="24">
        <f t="shared" ref="L130:L133" si="84">IF(AND(C130=C129,C130&gt;C129),C129,0)</f>
        <v>0</v>
      </c>
      <c r="M130" s="24">
        <f t="shared" si="5"/>
        <v>0</v>
      </c>
      <c r="N130" s="24">
        <f>IFNA(VLOOKUP(A130,'HUMAN RESOURCES processed'!$A$2:$M$2692,5,0))</f>
        <v>0.036</v>
      </c>
      <c r="O130" s="24">
        <f>IFNA(VLOOKUP(A130,'HUMAN RESOURCES processed'!$A$2:$M$2692,6,0))</f>
        <v>0.061</v>
      </c>
      <c r="P130" s="24">
        <f>IFNA(VLOOKUP(A130,'HUMAN RESOURCES processed'!$A$2:$M$2692,7,0))</f>
        <v>62</v>
      </c>
      <c r="Q130" s="24">
        <f>IFNA(VLOOKUP(A130,'HUMAN RESOURCES processed'!$A$2:$M$2692,8,0))</f>
        <v>59</v>
      </c>
      <c r="R130" s="24">
        <f t="shared" si="6"/>
        <v>60.5</v>
      </c>
      <c r="S130" s="24">
        <f>IFNA(VLOOKUP(A130,'HUMAN RESOURCES processed'!$A$2:$M$2692,9,0))</f>
        <v>0.422</v>
      </c>
      <c r="T130" s="24">
        <f>IFNA(VLOOKUP(A130,'HUMAN RESOURCES processed'!$A$2:$M$2692,10,0))</f>
        <v>0.549</v>
      </c>
      <c r="U130" s="24">
        <f>IFNA(VLOOKUP(A130,'HUMAN RESOURCES processed'!$A$2:$M$2692,11,0))</f>
        <v>0.029</v>
      </c>
      <c r="V130" s="24">
        <f>IFNA(VLOOKUP(A130,'HUMAN RESOURCES processed'!$A$2:$M$2692,12,0))</f>
        <v>700216</v>
      </c>
      <c r="W130" s="24">
        <f>IFNA(VLOOKUP(A130,'HUMAN RESOURCES processed'!$A$2:$M$2692,13,0))</f>
        <v>0.28</v>
      </c>
      <c r="X130" s="24">
        <f>IFNA(VLOOKUP(A130,'TOURISM processed'!$A$2:$F$2692,5,0))</f>
        <v>42000000</v>
      </c>
      <c r="Y130" s="24">
        <f>IFNA(VLOOKUP(A130,'TOURISM processed'!$A$2:$F$2692,6,0))</f>
        <v>20000000</v>
      </c>
      <c r="Z130" s="24">
        <f t="shared" si="7"/>
        <v>28.56261496</v>
      </c>
      <c r="AA130" s="24">
        <f>IFNA(VLOOKUP(A130,'BUSINESS processed'!A130:J2820,5,0))</f>
        <v>2.179</v>
      </c>
      <c r="AB130" s="24">
        <f>IFNA(VLOOKUP(A130,'BUSINESS processed'!A130:J2820,6,0))</f>
        <v>22</v>
      </c>
      <c r="AC130" s="24">
        <f t="shared" si="79"/>
        <v>0</v>
      </c>
      <c r="AD130" s="24">
        <f>IFNA(VLOOKUP(A130,'BUSINESS processed'!A130:J2820,8,0))</f>
        <v>100</v>
      </c>
      <c r="AE130" s="24">
        <f>IFNA(VLOOKUP(A130,'BUSINESS processed'!A130:J2820,9,0))</f>
        <v>0.055</v>
      </c>
      <c r="AF130" s="27">
        <f>IFNA(VLOOKUP(A130,'BUSINESS processed'!A130:J2820,10,0))</f>
        <v>0.309</v>
      </c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</row>
    <row r="131">
      <c r="A131" s="18" t="str">
        <f t="shared" si="1"/>
        <v>Africa_Comoros-Africa_2012</v>
      </c>
      <c r="B131" s="19" t="s">
        <v>68</v>
      </c>
      <c r="C131" s="20" t="s">
        <v>100</v>
      </c>
      <c r="D131" s="21" t="s">
        <v>91</v>
      </c>
      <c r="E131" s="22">
        <v>6.10372697E8</v>
      </c>
      <c r="F131" s="22">
        <f t="shared" si="2"/>
        <v>850.6900975</v>
      </c>
      <c r="G131" s="23">
        <v>0.036</v>
      </c>
      <c r="H131" s="23">
        <v>31.0</v>
      </c>
      <c r="I131" s="23">
        <v>0.105</v>
      </c>
      <c r="J131" s="24">
        <f t="shared" si="83"/>
        <v>42</v>
      </c>
      <c r="K131" s="24">
        <f t="shared" si="3"/>
        <v>0.00005853634061</v>
      </c>
      <c r="L131" s="24">
        <f t="shared" si="84"/>
        <v>0</v>
      </c>
      <c r="M131" s="24">
        <f t="shared" si="5"/>
        <v>0</v>
      </c>
      <c r="N131" s="24">
        <f>IFNA(VLOOKUP(A131,'HUMAN RESOURCES processed'!$A$2:$M$2692,5,0))</f>
        <v>0.036</v>
      </c>
      <c r="O131" s="24">
        <f>IFNA(VLOOKUP(A131,'HUMAN RESOURCES processed'!$A$2:$M$2692,6,0))</f>
        <v>0.059</v>
      </c>
      <c r="P131" s="24">
        <f>IFNA(VLOOKUP(A131,'HUMAN RESOURCES processed'!$A$2:$M$2692,7,0))</f>
        <v>62</v>
      </c>
      <c r="Q131" s="24">
        <f>IFNA(VLOOKUP(A131,'HUMAN RESOURCES processed'!$A$2:$M$2692,8,0))</f>
        <v>59</v>
      </c>
      <c r="R131" s="24">
        <f t="shared" si="6"/>
        <v>60.5</v>
      </c>
      <c r="S131" s="24">
        <f>IFNA(VLOOKUP(A131,'HUMAN RESOURCES processed'!$A$2:$M$2692,9,0))</f>
        <v>0.422</v>
      </c>
      <c r="T131" s="24">
        <f>IFNA(VLOOKUP(A131,'HUMAN RESOURCES processed'!$A$2:$M$2692,10,0))</f>
        <v>0.55</v>
      </c>
      <c r="U131" s="24">
        <f>IFNA(VLOOKUP(A131,'HUMAN RESOURCES processed'!$A$2:$M$2692,11,0))</f>
        <v>0.029</v>
      </c>
      <c r="V131" s="24">
        <f>IFNA(VLOOKUP(A131,'HUMAN RESOURCES processed'!$A$2:$M$2692,12,0))</f>
        <v>717503</v>
      </c>
      <c r="W131" s="24">
        <f>IFNA(VLOOKUP(A131,'HUMAN RESOURCES processed'!$A$2:$M$2692,13,0))</f>
        <v>0.28</v>
      </c>
      <c r="X131" s="24">
        <f>IF(AND(C131=C130,D131&gt;D130),X130,0)</f>
        <v>42000000</v>
      </c>
      <c r="Y131" s="24">
        <f>IF(AND(C131=C130,D131&gt;D130),Y130,0)</f>
        <v>20000000</v>
      </c>
      <c r="Z131" s="24">
        <f t="shared" si="7"/>
        <v>27.87444791</v>
      </c>
      <c r="AA131" s="24">
        <f>IFNA(VLOOKUP(A131,'BUSINESS processed'!A131:J2821,5,0))</f>
        <v>2.179</v>
      </c>
      <c r="AB131" s="24">
        <f>IFNA(VLOOKUP(A131,'BUSINESS processed'!A131:J2821,6,0))</f>
        <v>20</v>
      </c>
      <c r="AC131" s="24">
        <f>IFNA(VLOOKUP(A131,'BUSINESS processed'!A131:J2821,7,0))</f>
        <v>160</v>
      </c>
      <c r="AD131" s="24">
        <f>IFNA(VLOOKUP(A131,'BUSINESS processed'!A131:J2821,8,0))</f>
        <v>100</v>
      </c>
      <c r="AE131" s="24">
        <f>IFNA(VLOOKUP(A131,'BUSINESS processed'!A131:J2821,9,0))</f>
        <v>0.06</v>
      </c>
      <c r="AF131" s="27">
        <f>IFNA(VLOOKUP(A131,'BUSINESS processed'!A131:J2821,10,0))</f>
        <v>0.395</v>
      </c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</row>
    <row r="132">
      <c r="A132" s="18" t="str">
        <f t="shared" si="1"/>
        <v>Africa_Congo (Brazzaville)-Africa_2000</v>
      </c>
      <c r="B132" s="19" t="s">
        <v>68</v>
      </c>
      <c r="C132" s="20" t="s">
        <v>101</v>
      </c>
      <c r="D132" s="21" t="s">
        <v>70</v>
      </c>
      <c r="E132" s="22">
        <v>1.3677929162E10</v>
      </c>
      <c r="F132" s="22">
        <f t="shared" si="2"/>
        <v>4375.251635</v>
      </c>
      <c r="G132" s="23">
        <v>0.032</v>
      </c>
      <c r="H132" s="23">
        <v>100.0</v>
      </c>
      <c r="I132" s="39">
        <f>IF(AND(C132=C131,D132&gt;D131),I131,0)</f>
        <v>0</v>
      </c>
      <c r="J132" s="24">
        <f>IF(AND( C132=C131,D132&gt;D131),J131,0)</f>
        <v>0</v>
      </c>
      <c r="K132" s="24">
        <f t="shared" si="3"/>
        <v>0</v>
      </c>
      <c r="L132" s="24">
        <f t="shared" si="84"/>
        <v>0</v>
      </c>
      <c r="M132" s="24">
        <f t="shared" si="5"/>
        <v>0</v>
      </c>
      <c r="N132" s="24">
        <f>IFNA(VLOOKUP(A132,'HUMAN RESOURCES processed'!$A$2:$M$2692,5,0))</f>
        <v>0.039</v>
      </c>
      <c r="O132" s="24">
        <f>IFNA(VLOOKUP(A132,'HUMAN RESOURCES processed'!$A$2:$M$2692,6,0))</f>
        <v>0.077</v>
      </c>
      <c r="P132" s="24">
        <f>IFNA(VLOOKUP(A132,'HUMAN RESOURCES processed'!$A$2:$M$2692,7,0))</f>
        <v>53</v>
      </c>
      <c r="Q132" s="24">
        <f>IFNA(VLOOKUP(A132,'HUMAN RESOURCES processed'!$A$2:$M$2692,8,0))</f>
        <v>51</v>
      </c>
      <c r="R132" s="24">
        <f t="shared" si="6"/>
        <v>52</v>
      </c>
      <c r="S132" s="24">
        <f>IFNA(VLOOKUP(A132,'HUMAN RESOURCES processed'!$A$2:$M$2692,9,0))</f>
        <v>0.419</v>
      </c>
      <c r="T132" s="24">
        <f>IFNA(VLOOKUP(A132,'HUMAN RESOURCES processed'!$A$2:$M$2692,10,0))</f>
        <v>0.545</v>
      </c>
      <c r="U132" s="24">
        <f>IFNA(VLOOKUP(A132,'HUMAN RESOURCES processed'!$A$2:$M$2692,11,0))</f>
        <v>0.036</v>
      </c>
      <c r="V132" s="24">
        <f>IFNA(VLOOKUP(A132,'HUMAN RESOURCES processed'!$A$2:$M$2692,12,0))</f>
        <v>3126204</v>
      </c>
      <c r="W132" s="24">
        <f>IFNA(VLOOKUP(A132,'HUMAN RESOURCES processed'!$A$2:$M$2692,13,0))</f>
        <v>0.587</v>
      </c>
      <c r="X132" s="24">
        <f>IFNA(VLOOKUP(A132,'TOURISM processed'!$A$2:$F$2692,5,0))</f>
        <v>12400000</v>
      </c>
      <c r="Y132" s="24">
        <f>IFNA(VLOOKUP(A132,'TOURISM processed'!$A$2:$F$2692,6,0))</f>
        <v>59000000</v>
      </c>
      <c r="Z132" s="24">
        <f t="shared" si="7"/>
        <v>18.87272872</v>
      </c>
      <c r="AA132" s="24">
        <f t="shared" ref="AA132:AA136" si="85">IF(AND(C132=C131,D132&gt;D131),AA131,0)</f>
        <v>0</v>
      </c>
      <c r="AB132" s="24">
        <f t="shared" ref="AB132:AB134" si="86">IF(AND(C132=C131,D132&gt;D131),AB131,0)</f>
        <v>0</v>
      </c>
      <c r="AC132" s="24">
        <f t="shared" ref="AC132:AC143" si="87">IF(AND(C132=C131,D132&gt;D131),AC131,0)</f>
        <v>0</v>
      </c>
      <c r="AD132" s="24">
        <f t="shared" ref="AD132:AD136" si="88">IF(AND(C132=C131,D132&gt;D131),AD131,0)</f>
        <v>0</v>
      </c>
      <c r="AE132" s="24">
        <f>IFNA(VLOOKUP(A132,'BUSINESS processed'!A132:J2822,9,0))</f>
        <v>0</v>
      </c>
      <c r="AF132" s="27">
        <f>IFNA(VLOOKUP(A132,'BUSINESS processed'!A132:J2822,10,0))</f>
        <v>0.022</v>
      </c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</row>
    <row r="133">
      <c r="A133" s="18" t="str">
        <f t="shared" si="1"/>
        <v>Africa_Congo (Brazzaville)-Africa_2001</v>
      </c>
      <c r="B133" s="19" t="s">
        <v>68</v>
      </c>
      <c r="C133" s="20" t="s">
        <v>101</v>
      </c>
      <c r="D133" s="21" t="s">
        <v>71</v>
      </c>
      <c r="E133" s="22">
        <v>3.219910666E9</v>
      </c>
      <c r="F133" s="22">
        <f t="shared" si="2"/>
        <v>1004.45299</v>
      </c>
      <c r="G133" s="23">
        <v>0.021</v>
      </c>
      <c r="H133" s="23">
        <v>22.0</v>
      </c>
      <c r="I133" s="23">
        <v>0.22</v>
      </c>
      <c r="J133" s="24">
        <f>IFNA(VLOOKUP(A133,'ENERGY processed'!$A$2:$H$2692,7,0),"")</f>
        <v>1659</v>
      </c>
      <c r="K133" s="24">
        <f t="shared" si="3"/>
        <v>0.0005175260073</v>
      </c>
      <c r="L133" s="24">
        <f t="shared" si="84"/>
        <v>0</v>
      </c>
      <c r="M133" s="24">
        <f t="shared" si="5"/>
        <v>0</v>
      </c>
      <c r="N133" s="24">
        <f>IFNA(VLOOKUP(A133,'HUMAN RESOURCES processed'!$A$2:$M$2692,5,0))</f>
        <v>0.039</v>
      </c>
      <c r="O133" s="24">
        <f>IFNA(VLOOKUP(A133,'HUMAN RESOURCES processed'!$A$2:$M$2692,6,0))</f>
        <v>0.075</v>
      </c>
      <c r="P133" s="24">
        <f>IFNA(VLOOKUP(A133,'HUMAN RESOURCES processed'!$A$2:$M$2692,7,0))</f>
        <v>54</v>
      </c>
      <c r="Q133" s="24">
        <f>IFNA(VLOOKUP(A133,'HUMAN RESOURCES processed'!$A$2:$M$2692,8,0))</f>
        <v>51</v>
      </c>
      <c r="R133" s="24">
        <f t="shared" si="6"/>
        <v>52.5</v>
      </c>
      <c r="S133" s="24">
        <f>IFNA(VLOOKUP(A133,'HUMAN RESOURCES processed'!$A$2:$M$2692,9,0))</f>
        <v>0.419</v>
      </c>
      <c r="T133" s="24">
        <f>IFNA(VLOOKUP(A133,'HUMAN RESOURCES processed'!$A$2:$M$2692,10,0))</f>
        <v>0.545</v>
      </c>
      <c r="U133" s="24">
        <f>IFNA(VLOOKUP(A133,'HUMAN RESOURCES processed'!$A$2:$M$2692,11,0))</f>
        <v>0.036</v>
      </c>
      <c r="V133" s="24">
        <f>IFNA(VLOOKUP(A133,'HUMAN RESOURCES processed'!$A$2:$M$2692,12,0))</f>
        <v>3205636</v>
      </c>
      <c r="W133" s="24">
        <f>IFNA(VLOOKUP(A133,'HUMAN RESOURCES processed'!$A$2:$M$2692,13,0))</f>
        <v>0.592</v>
      </c>
      <c r="X133" s="24">
        <f>IFNA(VLOOKUP(A133,'TOURISM processed'!$A$2:$F$2692,5,0))</f>
        <v>22600000</v>
      </c>
      <c r="Y133" s="24">
        <f>IFNA(VLOOKUP(A133,'TOURISM processed'!$A$2:$F$2692,6,0))</f>
        <v>82000000</v>
      </c>
      <c r="Z133" s="24">
        <f t="shared" si="7"/>
        <v>25.57994732</v>
      </c>
      <c r="AA133" s="24">
        <f t="shared" si="85"/>
        <v>0</v>
      </c>
      <c r="AB133" s="24">
        <f t="shared" si="86"/>
        <v>0</v>
      </c>
      <c r="AC133" s="24">
        <f t="shared" si="87"/>
        <v>0</v>
      </c>
      <c r="AD133" s="24">
        <f t="shared" si="88"/>
        <v>0</v>
      </c>
      <c r="AE133" s="24">
        <f>IFNA(VLOOKUP(A133,'BUSINESS processed'!A133:J2823,9,0))</f>
        <v>0</v>
      </c>
      <c r="AF133" s="27">
        <f>IFNA(VLOOKUP(A133,'BUSINESS processed'!A133:J2823,10,0))</f>
        <v>0.047</v>
      </c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</row>
    <row r="134">
      <c r="A134" s="18" t="str">
        <f t="shared" si="1"/>
        <v>Africa_Congo (Brazzaville)-Africa_2002</v>
      </c>
      <c r="B134" s="19" t="s">
        <v>68</v>
      </c>
      <c r="C134" s="20" t="s">
        <v>101</v>
      </c>
      <c r="D134" s="21" t="s">
        <v>72</v>
      </c>
      <c r="E134" s="22">
        <v>2.794259756E9</v>
      </c>
      <c r="F134" s="22">
        <f t="shared" si="2"/>
        <v>850.943627</v>
      </c>
      <c r="G134" s="23">
        <v>0.024</v>
      </c>
      <c r="H134" s="23">
        <v>21.0</v>
      </c>
      <c r="I134" s="23">
        <v>0.207</v>
      </c>
      <c r="J134" s="24">
        <f>IFNA(VLOOKUP(A134,'ENERGY processed'!$A$2:$H$2692,7,0),"")</f>
        <v>1511</v>
      </c>
      <c r="K134" s="24">
        <f t="shared" si="3"/>
        <v>0.0004601489957</v>
      </c>
      <c r="L134" s="24">
        <f>IFNA(VLOOKUP(A134,'ENERGY processed'!$A$2:$H$2692,8,0),"")</f>
        <v>2028</v>
      </c>
      <c r="M134" s="24">
        <f t="shared" si="5"/>
        <v>0.000617592431</v>
      </c>
      <c r="N134" s="24">
        <f>IFNA(VLOOKUP(A134,'HUMAN RESOURCES processed'!$A$2:$M$2692,5,0))</f>
        <v>0.039</v>
      </c>
      <c r="O134" s="24">
        <f>IFNA(VLOOKUP(A134,'HUMAN RESOURCES processed'!$A$2:$M$2692,6,0))</f>
        <v>0.073</v>
      </c>
      <c r="P134" s="24">
        <f>IFNA(VLOOKUP(A134,'HUMAN RESOURCES processed'!$A$2:$M$2692,7,0))</f>
        <v>54</v>
      </c>
      <c r="Q134" s="24">
        <f>IFNA(VLOOKUP(A134,'HUMAN RESOURCES processed'!$A$2:$M$2692,8,0))</f>
        <v>52</v>
      </c>
      <c r="R134" s="24">
        <f t="shared" si="6"/>
        <v>53</v>
      </c>
      <c r="S134" s="24">
        <f>IFNA(VLOOKUP(A134,'HUMAN RESOURCES processed'!$A$2:$M$2692,9,0))</f>
        <v>0.42</v>
      </c>
      <c r="T134" s="24">
        <f>IFNA(VLOOKUP(A134,'HUMAN RESOURCES processed'!$A$2:$M$2692,10,0))</f>
        <v>0.545</v>
      </c>
      <c r="U134" s="24">
        <f>IFNA(VLOOKUP(A134,'HUMAN RESOURCES processed'!$A$2:$M$2692,11,0))</f>
        <v>0.036</v>
      </c>
      <c r="V134" s="24">
        <f>IFNA(VLOOKUP(A134,'HUMAN RESOURCES processed'!$A$2:$M$2692,12,0))</f>
        <v>3283719</v>
      </c>
      <c r="W134" s="24">
        <f>IFNA(VLOOKUP(A134,'HUMAN RESOURCES processed'!$A$2:$M$2692,13,0))</f>
        <v>0.596</v>
      </c>
      <c r="X134" s="24">
        <f>IFNA(VLOOKUP(A134,'TOURISM processed'!$A$2:$F$2692,5,0))</f>
        <v>25600000</v>
      </c>
      <c r="Y134" s="24">
        <f>IFNA(VLOOKUP(A134,'TOURISM processed'!$A$2:$F$2692,6,0))</f>
        <v>85000000</v>
      </c>
      <c r="Z134" s="24">
        <f t="shared" si="7"/>
        <v>25.88528434</v>
      </c>
      <c r="AA134" s="24">
        <f t="shared" si="85"/>
        <v>0</v>
      </c>
      <c r="AB134" s="24">
        <f t="shared" si="86"/>
        <v>0</v>
      </c>
      <c r="AC134" s="24">
        <f t="shared" si="87"/>
        <v>0</v>
      </c>
      <c r="AD134" s="24">
        <f t="shared" si="88"/>
        <v>0</v>
      </c>
      <c r="AE134" s="24">
        <f>IFNA(VLOOKUP(A134,'BUSINESS processed'!A134:J2824,9,0))</f>
        <v>0.002</v>
      </c>
      <c r="AF134" s="27">
        <f>IFNA(VLOOKUP(A134,'BUSINESS processed'!A134:J2824,10,0))</f>
        <v>0.068</v>
      </c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</row>
    <row r="135">
      <c r="A135" s="18" t="str">
        <f t="shared" si="1"/>
        <v>Africa_Congo (Brazzaville)-Africa_2003</v>
      </c>
      <c r="B135" s="19" t="s">
        <v>68</v>
      </c>
      <c r="C135" s="20" t="s">
        <v>101</v>
      </c>
      <c r="D135" s="21" t="s">
        <v>74</v>
      </c>
      <c r="E135" s="22">
        <v>3.019993723E9</v>
      </c>
      <c r="F135" s="22">
        <f t="shared" si="2"/>
        <v>897.894262</v>
      </c>
      <c r="G135" s="23">
        <v>0.025</v>
      </c>
      <c r="H135" s="23">
        <v>23.0</v>
      </c>
      <c r="I135" s="23">
        <v>0.18</v>
      </c>
      <c r="J135" s="24">
        <f>IFNA(VLOOKUP(A135,'ENERGY processed'!$A$2:$H$2692,7,0),"")</f>
        <v>1416</v>
      </c>
      <c r="K135" s="24">
        <f t="shared" si="3"/>
        <v>0.0004210003039</v>
      </c>
      <c r="L135" s="24">
        <f>IFNA(VLOOKUP(A135,'ENERGY processed'!$A$2:$H$2692,8,0),"")</f>
        <v>1885</v>
      </c>
      <c r="M135" s="24">
        <f t="shared" si="5"/>
        <v>0.0005604417887</v>
      </c>
      <c r="N135" s="24">
        <f>IFNA(VLOOKUP(A135,'HUMAN RESOURCES processed'!$A$2:$M$2692,5,0))</f>
        <v>0.039</v>
      </c>
      <c r="O135" s="24">
        <f>IFNA(VLOOKUP(A135,'HUMAN RESOURCES processed'!$A$2:$M$2692,6,0))</f>
        <v>0.07</v>
      </c>
      <c r="P135" s="24">
        <f>IFNA(VLOOKUP(A135,'HUMAN RESOURCES processed'!$A$2:$M$2692,7,0))</f>
        <v>54</v>
      </c>
      <c r="Q135" s="24">
        <f>IFNA(VLOOKUP(A135,'HUMAN RESOURCES processed'!$A$2:$M$2692,8,0))</f>
        <v>52</v>
      </c>
      <c r="R135" s="24">
        <f t="shared" si="6"/>
        <v>53</v>
      </c>
      <c r="S135" s="24">
        <f>IFNA(VLOOKUP(A135,'HUMAN RESOURCES processed'!$A$2:$M$2692,9,0))</f>
        <v>0.421</v>
      </c>
      <c r="T135" s="24">
        <f>IFNA(VLOOKUP(A135,'HUMAN RESOURCES processed'!$A$2:$M$2692,10,0))</f>
        <v>0.544</v>
      </c>
      <c r="U135" s="24">
        <f>IFNA(VLOOKUP(A135,'HUMAN RESOURCES processed'!$A$2:$M$2692,11,0))</f>
        <v>0.036</v>
      </c>
      <c r="V135" s="24">
        <f>IFNA(VLOOKUP(A135,'HUMAN RESOURCES processed'!$A$2:$M$2692,12,0))</f>
        <v>3363418</v>
      </c>
      <c r="W135" s="24">
        <f>IFNA(VLOOKUP(A135,'HUMAN RESOURCES processed'!$A$2:$M$2692,13,0))</f>
        <v>0.601</v>
      </c>
      <c r="X135" s="24">
        <f>IFNA(VLOOKUP(A135,'TOURISM processed'!$A$2:$F$2692,5,0))</f>
        <v>30000000</v>
      </c>
      <c r="Y135" s="24">
        <f>IFNA(VLOOKUP(A135,'TOURISM processed'!$A$2:$F$2692,6,0))</f>
        <v>118000000</v>
      </c>
      <c r="Z135" s="24">
        <f t="shared" si="7"/>
        <v>35.08335865</v>
      </c>
      <c r="AA135" s="24">
        <f t="shared" si="85"/>
        <v>0</v>
      </c>
      <c r="AB135" s="24">
        <f>IFNA(VLOOKUP(A135,'BUSINESS processed'!A135:J2825,6,0))</f>
        <v>37</v>
      </c>
      <c r="AC135" s="24">
        <f t="shared" si="87"/>
        <v>0</v>
      </c>
      <c r="AD135" s="24">
        <f t="shared" si="88"/>
        <v>0</v>
      </c>
      <c r="AE135" s="24">
        <f>IFNA(VLOOKUP(A135,'BUSINESS processed'!A135:J2825,9,0))</f>
        <v>0.005</v>
      </c>
      <c r="AF135" s="27">
        <f>IFNA(VLOOKUP(A135,'BUSINESS processed'!A135:J2825,10,0))</f>
        <v>0.098</v>
      </c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</row>
    <row r="136">
      <c r="A136" s="18" t="str">
        <f t="shared" si="1"/>
        <v>Africa_Congo (Brazzaville)-Africa_2004</v>
      </c>
      <c r="B136" s="19" t="s">
        <v>68</v>
      </c>
      <c r="C136" s="20" t="s">
        <v>101</v>
      </c>
      <c r="D136" s="21" t="s">
        <v>83</v>
      </c>
      <c r="E136" s="22">
        <v>3.495868725E9</v>
      </c>
      <c r="F136" s="22">
        <f t="shared" si="2"/>
        <v>1013.62787</v>
      </c>
      <c r="G136" s="23">
        <v>0.026</v>
      </c>
      <c r="H136" s="23">
        <v>27.0</v>
      </c>
      <c r="I136" s="23">
        <v>0.18</v>
      </c>
      <c r="J136" s="24">
        <f>IFNA(VLOOKUP(A136,'ENERGY processed'!$A$2:$H$2692,7,0),"")</f>
        <v>1072</v>
      </c>
      <c r="K136" s="24">
        <f t="shared" si="3"/>
        <v>0.0003108266249</v>
      </c>
      <c r="L136" s="24">
        <f>IFNA(VLOOKUP(A136,'ENERGY processed'!$A$2:$H$2692,8,0),"")</f>
        <v>1168</v>
      </c>
      <c r="M136" s="24">
        <f t="shared" si="5"/>
        <v>0.000338661845</v>
      </c>
      <c r="N136" s="24">
        <f>IFNA(VLOOKUP(A136,'HUMAN RESOURCES processed'!$A$2:$M$2692,5,0))</f>
        <v>0.039</v>
      </c>
      <c r="O136" s="24">
        <f>IFNA(VLOOKUP(A136,'HUMAN RESOURCES processed'!$A$2:$M$2692,6,0))</f>
        <v>0.066</v>
      </c>
      <c r="P136" s="24">
        <f>IFNA(VLOOKUP(A136,'HUMAN RESOURCES processed'!$A$2:$M$2692,7,0))</f>
        <v>55</v>
      </c>
      <c r="Q136" s="24">
        <f>IFNA(VLOOKUP(A136,'HUMAN RESOURCES processed'!$A$2:$M$2692,8,0))</f>
        <v>52</v>
      </c>
      <c r="R136" s="24">
        <f t="shared" si="6"/>
        <v>53.5</v>
      </c>
      <c r="S136" s="24">
        <f>IFNA(VLOOKUP(A136,'HUMAN RESOURCES processed'!$A$2:$M$2692,9,0))</f>
        <v>0.422</v>
      </c>
      <c r="T136" s="24">
        <f>IFNA(VLOOKUP(A136,'HUMAN RESOURCES processed'!$A$2:$M$2692,10,0))</f>
        <v>0.543</v>
      </c>
      <c r="U136" s="24">
        <f>IFNA(VLOOKUP(A136,'HUMAN RESOURCES processed'!$A$2:$M$2692,11,0))</f>
        <v>0.035</v>
      </c>
      <c r="V136" s="24">
        <f>IFNA(VLOOKUP(A136,'HUMAN RESOURCES processed'!$A$2:$M$2692,12,0))</f>
        <v>3448868</v>
      </c>
      <c r="W136" s="24">
        <f>IFNA(VLOOKUP(A136,'HUMAN RESOURCES processed'!$A$2:$M$2692,13,0))</f>
        <v>0.605</v>
      </c>
      <c r="X136" s="24">
        <f>IFNA(VLOOKUP(A136,'TOURISM processed'!$A$2:$F$2692,5,0))</f>
        <v>23100000</v>
      </c>
      <c r="Y136" s="24">
        <f>IFNA(VLOOKUP(A136,'TOURISM processed'!$A$2:$F$2692,6,0))</f>
        <v>176000000</v>
      </c>
      <c r="Z136" s="24">
        <f t="shared" si="7"/>
        <v>51.03123692</v>
      </c>
      <c r="AA136" s="24">
        <f t="shared" si="85"/>
        <v>0</v>
      </c>
      <c r="AB136" s="24">
        <f>IFNA(VLOOKUP(A136,'BUSINESS processed'!A136:J2826,6,0))</f>
        <v>37</v>
      </c>
      <c r="AC136" s="24">
        <f t="shared" si="87"/>
        <v>0</v>
      </c>
      <c r="AD136" s="24">
        <f t="shared" si="88"/>
        <v>0</v>
      </c>
      <c r="AE136" s="24">
        <f>IFNA(VLOOKUP(A136,'BUSINESS processed'!A136:J2826,9,0))</f>
        <v>0.011</v>
      </c>
      <c r="AF136" s="27">
        <f>IFNA(VLOOKUP(A136,'BUSINESS processed'!A136:J2826,10,0))</f>
        <v>0.111</v>
      </c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</row>
    <row r="137">
      <c r="A137" s="18" t="str">
        <f t="shared" si="1"/>
        <v>Africa_Congo (Brazzaville)-Africa_2005</v>
      </c>
      <c r="B137" s="19" t="s">
        <v>68</v>
      </c>
      <c r="C137" s="20" t="s">
        <v>101</v>
      </c>
      <c r="D137" s="21" t="s">
        <v>84</v>
      </c>
      <c r="E137" s="22">
        <v>4.648628839E9</v>
      </c>
      <c r="F137" s="22">
        <f t="shared" si="2"/>
        <v>1312.109328</v>
      </c>
      <c r="G137" s="23">
        <v>0.026</v>
      </c>
      <c r="H137" s="23">
        <v>34.0</v>
      </c>
      <c r="I137" s="23">
        <v>0.18</v>
      </c>
      <c r="J137" s="24">
        <f>IFNA(VLOOKUP(A137,'ENERGY processed'!$A$2:$H$2692,7,0),"")</f>
        <v>1020</v>
      </c>
      <c r="K137" s="24">
        <f t="shared" si="3"/>
        <v>0.0002879024248</v>
      </c>
      <c r="L137" s="24">
        <f>IFNA(VLOOKUP(A137,'ENERGY processed'!$A$2:$H$2692,8,0),"")</f>
        <v>1181</v>
      </c>
      <c r="M137" s="24">
        <f t="shared" si="5"/>
        <v>0.0003333458467</v>
      </c>
      <c r="N137" s="24">
        <f>IFNA(VLOOKUP(A137,'HUMAN RESOURCES processed'!$A$2:$M$2692,5,0))</f>
        <v>0.039</v>
      </c>
      <c r="O137" s="24">
        <f>IFNA(VLOOKUP(A137,'HUMAN RESOURCES processed'!$A$2:$M$2692,6,0))</f>
        <v>0.062</v>
      </c>
      <c r="P137" s="24">
        <f>IFNA(VLOOKUP(A137,'HUMAN RESOURCES processed'!$A$2:$M$2692,7,0))</f>
        <v>55</v>
      </c>
      <c r="Q137" s="24">
        <f>IFNA(VLOOKUP(A137,'HUMAN RESOURCES processed'!$A$2:$M$2692,8,0))</f>
        <v>53</v>
      </c>
      <c r="R137" s="24">
        <f t="shared" si="6"/>
        <v>54</v>
      </c>
      <c r="S137" s="24">
        <f>IFNA(VLOOKUP(A137,'HUMAN RESOURCES processed'!$A$2:$M$2692,9,0))</f>
        <v>0.422</v>
      </c>
      <c r="T137" s="24">
        <f>IFNA(VLOOKUP(A137,'HUMAN RESOURCES processed'!$A$2:$M$2692,10,0))</f>
        <v>0.543</v>
      </c>
      <c r="U137" s="24">
        <f>IFNA(VLOOKUP(A137,'HUMAN RESOURCES processed'!$A$2:$M$2692,11,0))</f>
        <v>0.035</v>
      </c>
      <c r="V137" s="24">
        <f>IFNA(VLOOKUP(A137,'HUMAN RESOURCES processed'!$A$2:$M$2692,12,0))</f>
        <v>3542867</v>
      </c>
      <c r="W137" s="24">
        <f>IFNA(VLOOKUP(A137,'HUMAN RESOURCES processed'!$A$2:$M$2692,13,0))</f>
        <v>0.61</v>
      </c>
      <c r="X137" s="24">
        <f>IFNA(VLOOKUP(A137,'TOURISM processed'!$A$2:$F$2692,5,0))</f>
        <v>40000000</v>
      </c>
      <c r="Y137" s="24">
        <f>IFNA(VLOOKUP(A137,'TOURISM processed'!$A$2:$F$2692,6,0))</f>
        <v>112000000</v>
      </c>
      <c r="Z137" s="24">
        <f t="shared" si="7"/>
        <v>31.61281527</v>
      </c>
      <c r="AA137" s="24">
        <f>IFNA(VLOOKUP(A137,'BUSINESS processed'!A137:J2827,5,0))</f>
        <v>0.649</v>
      </c>
      <c r="AB137" s="24">
        <f>IFNA(VLOOKUP(A137,'BUSINESS processed'!A137:J2827,6,0))</f>
        <v>37</v>
      </c>
      <c r="AC137" s="24">
        <f t="shared" si="87"/>
        <v>0</v>
      </c>
      <c r="AD137" s="24">
        <f>IFNA(VLOOKUP(A137,'BUSINESS processed'!A137:J2827,8,0))</f>
        <v>606</v>
      </c>
      <c r="AE137" s="24">
        <f>IFNA(VLOOKUP(A137,'BUSINESS processed'!A137:J2827,9,0))</f>
        <v>0.015</v>
      </c>
      <c r="AF137" s="27">
        <f>IFNA(VLOOKUP(A137,'BUSINESS processed'!A137:J2827,10,0))</f>
        <v>0.158</v>
      </c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</row>
    <row r="138">
      <c r="A138" s="18" t="str">
        <f t="shared" si="1"/>
        <v>Africa_Congo (Brazzaville)-Africa_2006</v>
      </c>
      <c r="B138" s="19" t="s">
        <v>68</v>
      </c>
      <c r="C138" s="20" t="s">
        <v>101</v>
      </c>
      <c r="D138" s="21" t="s">
        <v>85</v>
      </c>
      <c r="E138" s="22">
        <v>6.087002682E9</v>
      </c>
      <c r="F138" s="22">
        <f t="shared" si="2"/>
        <v>1669.202604</v>
      </c>
      <c r="G138" s="23">
        <v>0.024</v>
      </c>
      <c r="H138" s="23">
        <v>42.0</v>
      </c>
      <c r="I138" s="23">
        <v>0.177</v>
      </c>
      <c r="J138" s="24">
        <f>IFNA(VLOOKUP(A138,'ENERGY processed'!$A$2:$H$2692,7,0),"")</f>
        <v>1146</v>
      </c>
      <c r="K138" s="24">
        <f t="shared" si="3"/>
        <v>0.0003142607756</v>
      </c>
      <c r="L138" s="24">
        <f>IFNA(VLOOKUP(A138,'ENERGY processed'!$A$2:$H$2692,8,0),"")</f>
        <v>1446.5</v>
      </c>
      <c r="M138" s="24">
        <f t="shared" si="5"/>
        <v>0.0003966651063</v>
      </c>
      <c r="N138" s="24">
        <f>IFNA(VLOOKUP(A138,'HUMAN RESOURCES processed'!$A$2:$M$2692,5,0))</f>
        <v>0.039</v>
      </c>
      <c r="O138" s="24">
        <f>IFNA(VLOOKUP(A138,'HUMAN RESOURCES processed'!$A$2:$M$2692,6,0))</f>
        <v>0.057</v>
      </c>
      <c r="P138" s="24">
        <f>IFNA(VLOOKUP(A138,'HUMAN RESOURCES processed'!$A$2:$M$2692,7,0))</f>
        <v>56</v>
      </c>
      <c r="Q138" s="24">
        <f>IFNA(VLOOKUP(A138,'HUMAN RESOURCES processed'!$A$2:$M$2692,8,0))</f>
        <v>53</v>
      </c>
      <c r="R138" s="24">
        <f t="shared" si="6"/>
        <v>54.5</v>
      </c>
      <c r="S138" s="24">
        <f>IFNA(VLOOKUP(A138,'HUMAN RESOURCES processed'!$A$2:$M$2692,9,0))</f>
        <v>0.422</v>
      </c>
      <c r="T138" s="24">
        <f>IFNA(VLOOKUP(A138,'HUMAN RESOURCES processed'!$A$2:$M$2692,10,0))</f>
        <v>0.543</v>
      </c>
      <c r="U138" s="24">
        <f>IFNA(VLOOKUP(A138,'HUMAN RESOURCES processed'!$A$2:$M$2692,11,0))</f>
        <v>0.035</v>
      </c>
      <c r="V138" s="24">
        <f>IFNA(VLOOKUP(A138,'HUMAN RESOURCES processed'!$A$2:$M$2692,12,0))</f>
        <v>3646653</v>
      </c>
      <c r="W138" s="24">
        <f>IFNA(VLOOKUP(A138,'HUMAN RESOURCES processed'!$A$2:$M$2692,13,0))</f>
        <v>0.614</v>
      </c>
      <c r="X138" s="24">
        <f>IFNA(VLOOKUP(A138,'TOURISM processed'!$A$2:$F$2692,5,0))</f>
        <v>45000000</v>
      </c>
      <c r="Y138" s="24">
        <f>IFNA(VLOOKUP(A138,'TOURISM processed'!$A$2:$F$2692,6,0))</f>
        <v>132000000</v>
      </c>
      <c r="Z138" s="24">
        <f t="shared" si="7"/>
        <v>36.19757624</v>
      </c>
      <c r="AA138" s="24">
        <f>IFNA(VLOOKUP(A138,'BUSINESS processed'!A138:J2828,5,0))</f>
        <v>0.649</v>
      </c>
      <c r="AB138" s="24">
        <f>IFNA(VLOOKUP(A138,'BUSINESS processed'!A138:J2828,6,0))</f>
        <v>37</v>
      </c>
      <c r="AC138" s="24">
        <f t="shared" si="87"/>
        <v>0</v>
      </c>
      <c r="AD138" s="24">
        <f>IFNA(VLOOKUP(A138,'BUSINESS processed'!A138:J2828,8,0))</f>
        <v>606</v>
      </c>
      <c r="AE138" s="24">
        <f>IFNA(VLOOKUP(A138,'BUSINESS processed'!A138:J2828,9,0))</f>
        <v>0.02</v>
      </c>
      <c r="AF138" s="27">
        <f>IFNA(VLOOKUP(A138,'BUSINESS processed'!A138:J2828,10,0))</f>
        <v>0.252</v>
      </c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</row>
    <row r="139">
      <c r="A139" s="18" t="str">
        <f t="shared" si="1"/>
        <v>Africa_Congo (Brazzaville)-Africa_2007</v>
      </c>
      <c r="B139" s="19" t="s">
        <v>68</v>
      </c>
      <c r="C139" s="20" t="s">
        <v>101</v>
      </c>
      <c r="D139" s="21" t="s">
        <v>86</v>
      </c>
      <c r="E139" s="22">
        <v>7.731261169E9</v>
      </c>
      <c r="F139" s="22">
        <f t="shared" si="2"/>
        <v>2056.811183</v>
      </c>
      <c r="G139" s="23">
        <v>0.024</v>
      </c>
      <c r="H139" s="23">
        <v>50.0</v>
      </c>
      <c r="I139" s="23">
        <v>0.153</v>
      </c>
      <c r="J139" s="24">
        <f>IFNA(VLOOKUP(A139,'ENERGY processed'!$A$2:$H$2692,7,0),"")</f>
        <v>869</v>
      </c>
      <c r="K139" s="24">
        <f t="shared" si="3"/>
        <v>0.0002311872383</v>
      </c>
      <c r="L139" s="24">
        <f>IFNA(VLOOKUP(A139,'ENERGY processed'!$A$2:$H$2692,8,0),"")</f>
        <v>708</v>
      </c>
      <c r="M139" s="24">
        <f t="shared" si="5"/>
        <v>0.0001883550802</v>
      </c>
      <c r="N139" s="24">
        <f>IFNA(VLOOKUP(A139,'HUMAN RESOURCES processed'!$A$2:$M$2692,5,0))</f>
        <v>0.039</v>
      </c>
      <c r="O139" s="24">
        <f>IFNA(VLOOKUP(A139,'HUMAN RESOURCES processed'!$A$2:$M$2692,6,0))</f>
        <v>0.053</v>
      </c>
      <c r="P139" s="24">
        <f>IFNA(VLOOKUP(A139,'HUMAN RESOURCES processed'!$A$2:$M$2692,7,0))</f>
        <v>57</v>
      </c>
      <c r="Q139" s="24">
        <f>IFNA(VLOOKUP(A139,'HUMAN RESOURCES processed'!$A$2:$M$2692,8,0))</f>
        <v>54</v>
      </c>
      <c r="R139" s="24">
        <f t="shared" si="6"/>
        <v>55.5</v>
      </c>
      <c r="S139" s="24">
        <f>IFNA(VLOOKUP(A139,'HUMAN RESOURCES processed'!$A$2:$M$2692,9,0))</f>
        <v>0.422</v>
      </c>
      <c r="T139" s="24">
        <f>IFNA(VLOOKUP(A139,'HUMAN RESOURCES processed'!$A$2:$M$2692,10,0))</f>
        <v>0.543</v>
      </c>
      <c r="U139" s="24">
        <f>IFNA(VLOOKUP(A139,'HUMAN RESOURCES processed'!$A$2:$M$2692,11,0))</f>
        <v>0.035</v>
      </c>
      <c r="V139" s="24">
        <f>IFNA(VLOOKUP(A139,'HUMAN RESOURCES processed'!$A$2:$M$2692,12,0))</f>
        <v>3758858</v>
      </c>
      <c r="W139" s="24">
        <f>IFNA(VLOOKUP(A139,'HUMAN RESOURCES processed'!$A$2:$M$2692,13,0))</f>
        <v>0.619</v>
      </c>
      <c r="X139" s="24">
        <f>IFNA(VLOOKUP(A139,'TOURISM processed'!$A$2:$F$2692,5,0))</f>
        <v>54000000</v>
      </c>
      <c r="Y139" s="24">
        <f>IFNA(VLOOKUP(A139,'TOURISM processed'!$A$2:$F$2692,6,0))</f>
        <v>168000000</v>
      </c>
      <c r="Z139" s="24">
        <f t="shared" si="7"/>
        <v>44.69442581</v>
      </c>
      <c r="AA139" s="24">
        <f>IFNA(VLOOKUP(A139,'BUSINESS processed'!A139:J2829,5,0))</f>
        <v>0.649</v>
      </c>
      <c r="AB139" s="24">
        <f>IFNA(VLOOKUP(A139,'BUSINESS processed'!A139:J2829,6,0))</f>
        <v>37</v>
      </c>
      <c r="AC139" s="24">
        <f t="shared" si="87"/>
        <v>0</v>
      </c>
      <c r="AD139" s="24">
        <f>IFNA(VLOOKUP(A139,'BUSINESS processed'!A139:J2829,8,0))</f>
        <v>606</v>
      </c>
      <c r="AE139" s="24">
        <f>IFNA(VLOOKUP(A139,'BUSINESS processed'!A139:J2829,9,0))</f>
        <v>0.028</v>
      </c>
      <c r="AF139" s="27">
        <f>IFNA(VLOOKUP(A139,'BUSINESS processed'!A139:J2829,10,0))</f>
        <v>0.343</v>
      </c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</row>
    <row r="140">
      <c r="A140" s="18" t="str">
        <f t="shared" si="1"/>
        <v>Africa_Congo (Brazzaville)-Africa_2008</v>
      </c>
      <c r="B140" s="19" t="s">
        <v>68</v>
      </c>
      <c r="C140" s="20" t="s">
        <v>101</v>
      </c>
      <c r="D140" s="21" t="s">
        <v>87</v>
      </c>
      <c r="E140" s="22">
        <v>8.394688589E9</v>
      </c>
      <c r="F140" s="22">
        <f t="shared" si="2"/>
        <v>2165.546944</v>
      </c>
      <c r="G140" s="23">
        <v>0.025</v>
      </c>
      <c r="H140" s="23">
        <v>57.0</v>
      </c>
      <c r="I140" s="23">
        <v>0.15</v>
      </c>
      <c r="J140" s="24">
        <f>IF(AND( C140=C139,D140&gt;D139),J139,"")</f>
        <v>869</v>
      </c>
      <c r="K140" s="24">
        <f t="shared" si="3"/>
        <v>0.0002241727342</v>
      </c>
      <c r="L140" s="24">
        <f>IF(AND(C140=C139,C140&gt;C139),C139,0)</f>
        <v>0</v>
      </c>
      <c r="M140" s="24">
        <f t="shared" si="5"/>
        <v>0</v>
      </c>
      <c r="N140" s="24">
        <f>IFNA(VLOOKUP(A140,'HUMAN RESOURCES processed'!$A$2:$M$2692,5,0))</f>
        <v>0.039</v>
      </c>
      <c r="O140" s="24">
        <f>IFNA(VLOOKUP(A140,'HUMAN RESOURCES processed'!$A$2:$M$2692,6,0))</f>
        <v>0.049</v>
      </c>
      <c r="P140" s="24">
        <f>IFNA(VLOOKUP(A140,'HUMAN RESOURCES processed'!$A$2:$M$2692,7,0))</f>
        <v>57</v>
      </c>
      <c r="Q140" s="24">
        <f>IFNA(VLOOKUP(A140,'HUMAN RESOURCES processed'!$A$2:$M$2692,8,0))</f>
        <v>55</v>
      </c>
      <c r="R140" s="24">
        <f t="shared" si="6"/>
        <v>56</v>
      </c>
      <c r="S140" s="24">
        <f>IFNA(VLOOKUP(A140,'HUMAN RESOURCES processed'!$A$2:$M$2692,9,0))</f>
        <v>0.422</v>
      </c>
      <c r="T140" s="24">
        <f>IFNA(VLOOKUP(A140,'HUMAN RESOURCES processed'!$A$2:$M$2692,10,0))</f>
        <v>0.544</v>
      </c>
      <c r="U140" s="24">
        <f>IFNA(VLOOKUP(A140,'HUMAN RESOURCES processed'!$A$2:$M$2692,11,0))</f>
        <v>0.034</v>
      </c>
      <c r="V140" s="24">
        <f>IFNA(VLOOKUP(A140,'HUMAN RESOURCES processed'!$A$2:$M$2692,12,0))</f>
        <v>3876475</v>
      </c>
      <c r="W140" s="24">
        <f>IFNA(VLOOKUP(A140,'HUMAN RESOURCES processed'!$A$2:$M$2692,13,0))</f>
        <v>0.623</v>
      </c>
      <c r="X140" s="24">
        <f t="shared" ref="X140:X149" si="89">IF(AND(C140=C139,D140&gt;D139),X139,0)</f>
        <v>54000000</v>
      </c>
      <c r="Y140" s="24">
        <f t="shared" ref="Y140:Y149" si="90">IF(AND(C140=C139,D140&gt;D139),Y139,0)</f>
        <v>168000000</v>
      </c>
      <c r="Z140" s="24">
        <f t="shared" si="7"/>
        <v>43.33834218</v>
      </c>
      <c r="AA140" s="24">
        <f>IFNA(VLOOKUP(A140,'BUSINESS processed'!A140:J2830,5,0))</f>
        <v>0.659</v>
      </c>
      <c r="AB140" s="24">
        <f>IFNA(VLOOKUP(A140,'BUSINESS processed'!A140:J2830,6,0))</f>
        <v>161</v>
      </c>
      <c r="AC140" s="24">
        <f t="shared" si="87"/>
        <v>0</v>
      </c>
      <c r="AD140" s="24">
        <f>IFNA(VLOOKUP(A140,'BUSINESS processed'!A140:J2830,8,0))</f>
        <v>606</v>
      </c>
      <c r="AE140" s="24">
        <f>IFNA(VLOOKUP(A140,'BUSINESS processed'!A140:J2830,9,0))</f>
        <v>0.043</v>
      </c>
      <c r="AF140" s="27">
        <f>IFNA(VLOOKUP(A140,'BUSINESS processed'!A140:J2830,10,0))</f>
        <v>0.466</v>
      </c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</row>
    <row r="141">
      <c r="A141" s="18" t="str">
        <f t="shared" si="1"/>
        <v>Africa_Congo (Brazzaville)-Africa_2009</v>
      </c>
      <c r="B141" s="19" t="s">
        <v>68</v>
      </c>
      <c r="C141" s="20" t="s">
        <v>101</v>
      </c>
      <c r="D141" s="21" t="s">
        <v>88</v>
      </c>
      <c r="E141" s="22">
        <v>1.1859015181E10</v>
      </c>
      <c r="F141" s="22">
        <f t="shared" si="2"/>
        <v>2968.355895</v>
      </c>
      <c r="G141" s="23">
        <v>0.021</v>
      </c>
      <c r="H141" s="23">
        <v>64.0</v>
      </c>
      <c r="I141" s="39">
        <f t="shared" ref="I141:I144" si="91">IF(AND(C141=C140,D141&gt;D140),I140,"")</f>
        <v>0.15</v>
      </c>
      <c r="J141" s="24">
        <f>IFNA(VLOOKUP(A141,'ENERGY processed'!$A$2:$H$2692,7,0),"")</f>
        <v>906.5</v>
      </c>
      <c r="K141" s="24">
        <f t="shared" si="3"/>
        <v>0.0002269003436</v>
      </c>
      <c r="L141" s="24">
        <f>IFNA(VLOOKUP(A141,'ENERGY processed'!$A$2:$H$2692,8,0),"")</f>
        <v>1067</v>
      </c>
      <c r="M141" s="24">
        <f t="shared" si="5"/>
        <v>0.0002670740944</v>
      </c>
      <c r="N141" s="24">
        <f>IFNA(VLOOKUP(A141,'HUMAN RESOURCES processed'!$A$2:$M$2692,5,0))</f>
        <v>0.039</v>
      </c>
      <c r="O141" s="24">
        <f>IFNA(VLOOKUP(A141,'HUMAN RESOURCES processed'!$A$2:$M$2692,6,0))</f>
        <v>0.045</v>
      </c>
      <c r="P141" s="24">
        <f>IFNA(VLOOKUP(A141,'HUMAN RESOURCES processed'!$A$2:$M$2692,7,0))</f>
        <v>58</v>
      </c>
      <c r="Q141" s="24">
        <f>IFNA(VLOOKUP(A141,'HUMAN RESOURCES processed'!$A$2:$M$2692,8,0))</f>
        <v>55</v>
      </c>
      <c r="R141" s="24">
        <f t="shared" si="6"/>
        <v>56.5</v>
      </c>
      <c r="S141" s="24">
        <f>IFNA(VLOOKUP(A141,'HUMAN RESOURCES processed'!$A$2:$M$2692,9,0))</f>
        <v>0.422</v>
      </c>
      <c r="T141" s="24">
        <f>IFNA(VLOOKUP(A141,'HUMAN RESOURCES processed'!$A$2:$M$2692,10,0))</f>
        <v>0.544</v>
      </c>
      <c r="U141" s="24">
        <f>IFNA(VLOOKUP(A141,'HUMAN RESOURCES processed'!$A$2:$M$2692,11,0))</f>
        <v>0.034</v>
      </c>
      <c r="V141" s="24">
        <f>IFNA(VLOOKUP(A141,'HUMAN RESOURCES processed'!$A$2:$M$2692,12,0))</f>
        <v>3995146</v>
      </c>
      <c r="W141" s="24">
        <f>IFNA(VLOOKUP(A141,'HUMAN RESOURCES processed'!$A$2:$M$2692,13,0))</f>
        <v>0.628</v>
      </c>
      <c r="X141" s="24">
        <f t="shared" si="89"/>
        <v>54000000</v>
      </c>
      <c r="Y141" s="24">
        <f t="shared" si="90"/>
        <v>168000000</v>
      </c>
      <c r="Z141" s="24">
        <f t="shared" si="7"/>
        <v>42.05102892</v>
      </c>
      <c r="AA141" s="24">
        <f>IFNA(VLOOKUP(A141,'BUSINESS processed'!A141:J2831,5,0))</f>
        <v>0.659</v>
      </c>
      <c r="AB141" s="24">
        <f>IFNA(VLOOKUP(A141,'BUSINESS processed'!A141:J2831,6,0))</f>
        <v>161</v>
      </c>
      <c r="AC141" s="24">
        <f t="shared" si="87"/>
        <v>0</v>
      </c>
      <c r="AD141" s="24">
        <f>IFNA(VLOOKUP(A141,'BUSINESS processed'!A141:J2831,8,0))</f>
        <v>606</v>
      </c>
      <c r="AE141" s="24">
        <f>IFNA(VLOOKUP(A141,'BUSINESS processed'!A141:J2831,9,0))</f>
        <v>0.045</v>
      </c>
      <c r="AF141" s="27">
        <f>IFNA(VLOOKUP(A141,'BUSINESS processed'!A141:J2831,10,0))</f>
        <v>0.738</v>
      </c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</row>
    <row r="142">
      <c r="A142" s="18" t="str">
        <f t="shared" si="1"/>
        <v>Africa_Congo (Brazzaville)-Africa_2010</v>
      </c>
      <c r="B142" s="19" t="s">
        <v>68</v>
      </c>
      <c r="C142" s="20" t="s">
        <v>101</v>
      </c>
      <c r="D142" s="21" t="s">
        <v>89</v>
      </c>
      <c r="E142" s="22">
        <v>9.593536719E9</v>
      </c>
      <c r="F142" s="22">
        <f t="shared" si="2"/>
        <v>2333.220255</v>
      </c>
      <c r="G142" s="23">
        <v>0.023</v>
      </c>
      <c r="H142" s="23">
        <v>54.0</v>
      </c>
      <c r="I142" s="39">
        <f t="shared" si="91"/>
        <v>0.15</v>
      </c>
      <c r="J142" s="24">
        <f>IFNA(VLOOKUP(A142,'ENERGY processed'!$A$2:$H$2692,7,0),"")</f>
        <v>1154</v>
      </c>
      <c r="K142" s="24">
        <f t="shared" si="3"/>
        <v>0.0002806614758</v>
      </c>
      <c r="L142" s="24">
        <f>IFNA(VLOOKUP(A142,'ENERGY processed'!$A$2:$H$2692,8,0),"")</f>
        <v>1338</v>
      </c>
      <c r="M142" s="24">
        <f t="shared" si="5"/>
        <v>0.0003254116591</v>
      </c>
      <c r="N142" s="24">
        <f>IFNA(VLOOKUP(A142,'HUMAN RESOURCES processed'!$A$2:$M$2692,5,0))</f>
        <v>0.039</v>
      </c>
      <c r="O142" s="24">
        <f>IFNA(VLOOKUP(A142,'HUMAN RESOURCES processed'!$A$2:$M$2692,6,0))</f>
        <v>0.042</v>
      </c>
      <c r="P142" s="24">
        <f>IFNA(VLOOKUP(A142,'HUMAN RESOURCES processed'!$A$2:$M$2692,7,0))</f>
        <v>59</v>
      </c>
      <c r="Q142" s="24">
        <f>IFNA(VLOOKUP(A142,'HUMAN RESOURCES processed'!$A$2:$M$2692,8,0))</f>
        <v>56</v>
      </c>
      <c r="R142" s="24">
        <f t="shared" si="6"/>
        <v>57.5</v>
      </c>
      <c r="S142" s="24">
        <f>IFNA(VLOOKUP(A142,'HUMAN RESOURCES processed'!$A$2:$M$2692,9,0))</f>
        <v>0.422</v>
      </c>
      <c r="T142" s="24">
        <f>IFNA(VLOOKUP(A142,'HUMAN RESOURCES processed'!$A$2:$M$2692,10,0))</f>
        <v>0.544</v>
      </c>
      <c r="U142" s="24">
        <f>IFNA(VLOOKUP(A142,'HUMAN RESOURCES processed'!$A$2:$M$2692,11,0))</f>
        <v>0.034</v>
      </c>
      <c r="V142" s="24">
        <f>IFNA(VLOOKUP(A142,'HUMAN RESOURCES processed'!$A$2:$M$2692,12,0))</f>
        <v>4111715</v>
      </c>
      <c r="W142" s="24">
        <f>IFNA(VLOOKUP(A142,'HUMAN RESOURCES processed'!$A$2:$M$2692,13,0))</f>
        <v>0.632</v>
      </c>
      <c r="X142" s="24">
        <f t="shared" si="89"/>
        <v>54000000</v>
      </c>
      <c r="Y142" s="24">
        <f t="shared" si="90"/>
        <v>168000000</v>
      </c>
      <c r="Z142" s="24">
        <f t="shared" si="7"/>
        <v>40.85886303</v>
      </c>
      <c r="AA142" s="24">
        <f>IFNA(VLOOKUP(A142,'BUSINESS processed'!A142:J2832,5,0))</f>
        <v>0.663</v>
      </c>
      <c r="AB142" s="24">
        <f>IFNA(VLOOKUP(A142,'BUSINESS processed'!A142:J2832,6,0))</f>
        <v>161</v>
      </c>
      <c r="AC142" s="24">
        <f t="shared" si="87"/>
        <v>0</v>
      </c>
      <c r="AD142" s="24">
        <f>IFNA(VLOOKUP(A142,'BUSINESS processed'!A142:J2832,8,0))</f>
        <v>606</v>
      </c>
      <c r="AE142" s="24">
        <f>IFNA(VLOOKUP(A142,'BUSINESS processed'!A142:J2832,9,0))</f>
        <v>0.05</v>
      </c>
      <c r="AF142" s="27">
        <f>IFNA(VLOOKUP(A142,'BUSINESS processed'!A142:J2832,10,0))</f>
        <v>0.904</v>
      </c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</row>
    <row r="143">
      <c r="A143" s="18" t="str">
        <f t="shared" si="1"/>
        <v>Africa_Congo (Brazzaville)-Africa_2011</v>
      </c>
      <c r="B143" s="19" t="s">
        <v>68</v>
      </c>
      <c r="C143" s="20" t="s">
        <v>101</v>
      </c>
      <c r="D143" s="21" t="s">
        <v>90</v>
      </c>
      <c r="E143" s="22">
        <v>1.2007880067E10</v>
      </c>
      <c r="F143" s="22">
        <f t="shared" si="2"/>
        <v>2841.860317</v>
      </c>
      <c r="G143" s="23">
        <v>0.023</v>
      </c>
      <c r="H143" s="23">
        <v>67.0</v>
      </c>
      <c r="I143" s="39">
        <f t="shared" si="91"/>
        <v>0.15</v>
      </c>
      <c r="J143" s="24">
        <f t="shared" ref="J143:J144" si="92">IF(AND( C143=C142,D143&gt;D142),J142,"")</f>
        <v>1154</v>
      </c>
      <c r="K143" s="24">
        <f t="shared" si="3"/>
        <v>0.0002731128882</v>
      </c>
      <c r="L143" s="24">
        <f t="shared" ref="L143:L146" si="93">IF(AND(C143=C142,C143&gt;C142),C142,0)</f>
        <v>0</v>
      </c>
      <c r="M143" s="24">
        <f t="shared" si="5"/>
        <v>0</v>
      </c>
      <c r="N143" s="24">
        <f>IFNA(VLOOKUP(A143,'HUMAN RESOURCES processed'!$A$2:$M$2692,5,0))</f>
        <v>0.038</v>
      </c>
      <c r="O143" s="24">
        <f>IFNA(VLOOKUP(A143,'HUMAN RESOURCES processed'!$A$2:$M$2692,6,0))</f>
        <v>0.039</v>
      </c>
      <c r="P143" s="24">
        <f>IFNA(VLOOKUP(A143,'HUMAN RESOURCES processed'!$A$2:$M$2692,7,0))</f>
        <v>59</v>
      </c>
      <c r="Q143" s="24">
        <f>IFNA(VLOOKUP(A143,'HUMAN RESOURCES processed'!$A$2:$M$2692,8,0))</f>
        <v>56</v>
      </c>
      <c r="R143" s="24">
        <f t="shared" si="6"/>
        <v>57.5</v>
      </c>
      <c r="S143" s="24">
        <f>IFNA(VLOOKUP(A143,'HUMAN RESOURCES processed'!$A$2:$M$2692,9,0))</f>
        <v>0.423</v>
      </c>
      <c r="T143" s="24">
        <f>IFNA(VLOOKUP(A143,'HUMAN RESOURCES processed'!$A$2:$M$2692,10,0))</f>
        <v>0.543</v>
      </c>
      <c r="U143" s="24">
        <f>IFNA(VLOOKUP(A143,'HUMAN RESOURCES processed'!$A$2:$M$2692,11,0))</f>
        <v>0.034</v>
      </c>
      <c r="V143" s="24">
        <f>IFNA(VLOOKUP(A143,'HUMAN RESOURCES processed'!$A$2:$M$2692,12,0))</f>
        <v>4225359</v>
      </c>
      <c r="W143" s="24">
        <f>IFNA(VLOOKUP(A143,'HUMAN RESOURCES processed'!$A$2:$M$2692,13,0))</f>
        <v>0.637</v>
      </c>
      <c r="X143" s="24">
        <f t="shared" si="89"/>
        <v>54000000</v>
      </c>
      <c r="Y143" s="24">
        <f t="shared" si="90"/>
        <v>168000000</v>
      </c>
      <c r="Z143" s="24">
        <f t="shared" si="7"/>
        <v>39.75993519</v>
      </c>
      <c r="AA143" s="24">
        <f>IFNA(VLOOKUP(A143,'BUSINESS processed'!A143:J2833,5,0))</f>
        <v>0.653</v>
      </c>
      <c r="AB143" s="24">
        <f>IFNA(VLOOKUP(A143,'BUSINESS processed'!A143:J2833,6,0))</f>
        <v>161</v>
      </c>
      <c r="AC143" s="24">
        <f t="shared" si="87"/>
        <v>0</v>
      </c>
      <c r="AD143" s="24">
        <f>IFNA(VLOOKUP(A143,'BUSINESS processed'!A143:J2833,8,0))</f>
        <v>606</v>
      </c>
      <c r="AE143" s="24">
        <f>IFNA(VLOOKUP(A143,'BUSINESS processed'!A143:J2833,9,0))</f>
        <v>0.056</v>
      </c>
      <c r="AF143" s="27">
        <f>IFNA(VLOOKUP(A143,'BUSINESS processed'!A143:J2833,10,0))</f>
        <v>0.919</v>
      </c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</row>
    <row r="144">
      <c r="A144" s="18" t="str">
        <f t="shared" si="1"/>
        <v>Africa_Congo (Brazzaville)-Africa_2012</v>
      </c>
      <c r="B144" s="19" t="s">
        <v>68</v>
      </c>
      <c r="C144" s="20" t="s">
        <v>101</v>
      </c>
      <c r="D144" s="21" t="s">
        <v>91</v>
      </c>
      <c r="E144" s="22">
        <v>1.4425606793E10</v>
      </c>
      <c r="F144" s="22">
        <f t="shared" si="2"/>
        <v>3326.132617</v>
      </c>
      <c r="G144" s="23">
        <v>0.025</v>
      </c>
      <c r="H144" s="23">
        <v>85.0</v>
      </c>
      <c r="I144" s="39">
        <f t="shared" si="91"/>
        <v>0.15</v>
      </c>
      <c r="J144" s="24">
        <f t="shared" si="92"/>
        <v>1154</v>
      </c>
      <c r="K144" s="24">
        <f t="shared" si="3"/>
        <v>0.0002660794166</v>
      </c>
      <c r="L144" s="24">
        <f t="shared" si="93"/>
        <v>0</v>
      </c>
      <c r="M144" s="24">
        <f t="shared" si="5"/>
        <v>0</v>
      </c>
      <c r="N144" s="24">
        <f>IFNA(VLOOKUP(A144,'HUMAN RESOURCES processed'!$A$2:$M$2692,5,0))</f>
        <v>0.038</v>
      </c>
      <c r="O144" s="24">
        <f>IFNA(VLOOKUP(A144,'HUMAN RESOURCES processed'!$A$2:$M$2692,6,0))</f>
        <v>0.037</v>
      </c>
      <c r="P144" s="24">
        <f>IFNA(VLOOKUP(A144,'HUMAN RESOURCES processed'!$A$2:$M$2692,7,0))</f>
        <v>60</v>
      </c>
      <c r="Q144" s="24">
        <f>IFNA(VLOOKUP(A144,'HUMAN RESOURCES processed'!$A$2:$M$2692,8,0))</f>
        <v>57</v>
      </c>
      <c r="R144" s="24">
        <f t="shared" si="6"/>
        <v>58.5</v>
      </c>
      <c r="S144" s="24">
        <f>IFNA(VLOOKUP(A144,'HUMAN RESOURCES processed'!$A$2:$M$2692,9,0))</f>
        <v>0.424</v>
      </c>
      <c r="T144" s="24">
        <f>IFNA(VLOOKUP(A144,'HUMAN RESOURCES processed'!$A$2:$M$2692,10,0))</f>
        <v>0.542</v>
      </c>
      <c r="U144" s="24">
        <f>IFNA(VLOOKUP(A144,'HUMAN RESOURCES processed'!$A$2:$M$2692,11,0))</f>
        <v>0.034</v>
      </c>
      <c r="V144" s="24">
        <f>IFNA(VLOOKUP(A144,'HUMAN RESOURCES processed'!$A$2:$M$2692,12,0))</f>
        <v>4337051</v>
      </c>
      <c r="W144" s="24">
        <f>IFNA(VLOOKUP(A144,'HUMAN RESOURCES processed'!$A$2:$M$2692,13,0))</f>
        <v>0.641</v>
      </c>
      <c r="X144" s="24">
        <f t="shared" si="89"/>
        <v>54000000</v>
      </c>
      <c r="Y144" s="24">
        <f t="shared" si="90"/>
        <v>168000000</v>
      </c>
      <c r="Z144" s="24">
        <f t="shared" si="7"/>
        <v>38.73599826</v>
      </c>
      <c r="AA144" s="24">
        <f>IFNA(VLOOKUP(A144,'BUSINESS processed'!A144:J2834,5,0))</f>
        <v>0.649</v>
      </c>
      <c r="AB144" s="24">
        <f>IFNA(VLOOKUP(A144,'BUSINESS processed'!A144:J2834,6,0))</f>
        <v>161</v>
      </c>
      <c r="AC144" s="24">
        <f>IFNA(VLOOKUP(A144,'BUSINESS processed'!A144:J2834,7,0))</f>
        <v>186</v>
      </c>
      <c r="AD144" s="24">
        <f>IFNA(VLOOKUP(A144,'BUSINESS processed'!A144:J2834,8,0))</f>
        <v>606</v>
      </c>
      <c r="AE144" s="24">
        <f>IFNA(VLOOKUP(A144,'BUSINESS processed'!A144:J2834,9,0))</f>
        <v>0.061</v>
      </c>
      <c r="AF144" s="27">
        <f>IFNA(VLOOKUP(A144,'BUSINESS processed'!A144:J2834,10,0))</f>
        <v>0.988</v>
      </c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</row>
    <row r="145">
      <c r="A145" s="18" t="str">
        <f t="shared" si="1"/>
        <v>Africa_Congo (Kinshasa)-Africa_2000</v>
      </c>
      <c r="B145" s="19" t="s">
        <v>68</v>
      </c>
      <c r="C145" s="20" t="s">
        <v>102</v>
      </c>
      <c r="D145" s="21" t="s">
        <v>70</v>
      </c>
      <c r="E145" s="22">
        <v>2.7452795398E10</v>
      </c>
      <c r="F145" s="22">
        <f t="shared" si="2"/>
        <v>584.7334922</v>
      </c>
      <c r="G145" s="23">
        <v>0.056</v>
      </c>
      <c r="H145" s="23">
        <v>15.0</v>
      </c>
      <c r="I145" s="23">
        <v>0.284</v>
      </c>
      <c r="J145" s="24">
        <f>IF(AND( C145=C144,D145&gt;D144),J144,0)</f>
        <v>0</v>
      </c>
      <c r="K145" s="24">
        <f t="shared" si="3"/>
        <v>0</v>
      </c>
      <c r="L145" s="24">
        <f t="shared" si="93"/>
        <v>0</v>
      </c>
      <c r="M145" s="24">
        <f t="shared" si="5"/>
        <v>0</v>
      </c>
      <c r="N145" s="24">
        <f>IFNA(VLOOKUP(A145,'HUMAN RESOURCES processed'!$A$2:$M$2692,5,0))</f>
        <v>0.048</v>
      </c>
      <c r="O145" s="24">
        <f>IFNA(VLOOKUP(A145,'HUMAN RESOURCES processed'!$A$2:$M$2692,6,0))</f>
        <v>0.115</v>
      </c>
      <c r="P145" s="24">
        <f>IFNA(VLOOKUP(A145,'HUMAN RESOURCES processed'!$A$2:$M$2692,7,0))</f>
        <v>48</v>
      </c>
      <c r="Q145" s="24">
        <f>IFNA(VLOOKUP(A145,'HUMAN RESOURCES processed'!$A$2:$M$2692,8,0))</f>
        <v>45</v>
      </c>
      <c r="R145" s="24">
        <f t="shared" si="6"/>
        <v>46.5</v>
      </c>
      <c r="S145" s="24">
        <f>IFNA(VLOOKUP(A145,'HUMAN RESOURCES processed'!$A$2:$M$2692,9,0))</f>
        <v>0.464</v>
      </c>
      <c r="T145" s="24">
        <f>IFNA(VLOOKUP(A145,'HUMAN RESOURCES processed'!$A$2:$M$2692,10,0))</f>
        <v>0.507</v>
      </c>
      <c r="U145" s="24">
        <f>IFNA(VLOOKUP(A145,'HUMAN RESOURCES processed'!$A$2:$M$2692,11,0))</f>
        <v>0.028</v>
      </c>
      <c r="V145" s="24">
        <f>IFNA(VLOOKUP(A145,'HUMAN RESOURCES processed'!$A$2:$M$2692,12,0))</f>
        <v>46949244</v>
      </c>
      <c r="W145" s="24">
        <f>IFNA(VLOOKUP(A145,'HUMAN RESOURCES processed'!$A$2:$M$2692,13,0))</f>
        <v>0.351</v>
      </c>
      <c r="X145" s="24">
        <f t="shared" si="89"/>
        <v>0</v>
      </c>
      <c r="Y145" s="24">
        <f t="shared" si="90"/>
        <v>0</v>
      </c>
      <c r="Z145" s="24">
        <f t="shared" si="7"/>
        <v>0</v>
      </c>
      <c r="AA145" s="24">
        <f t="shared" ref="AA145:AA149" si="94">IF(AND(C145=C144,D145&gt;D144),AA144,0)</f>
        <v>0</v>
      </c>
      <c r="AB145" s="24">
        <f t="shared" ref="AB145:AB147" si="95">IF(AND(C145=C144,D145&gt;D144),AB144,0)</f>
        <v>0</v>
      </c>
      <c r="AC145" s="24">
        <f t="shared" ref="AC145:AC156" si="96">IF(AND(C145=C144,D145&gt;D144),AC144,0)</f>
        <v>0</v>
      </c>
      <c r="AD145" s="24">
        <f t="shared" ref="AD145:AD149" si="97">IF(AND(C145=C144,D145&gt;D144),AD144,0)</f>
        <v>0</v>
      </c>
      <c r="AE145" s="24">
        <f>IFNA(VLOOKUP(A145,'BUSINESS processed'!A145:J2835,9,0))</f>
        <v>0</v>
      </c>
      <c r="AF145" s="27">
        <f>IFNA(VLOOKUP(A145,'BUSINESS processed'!A145:J2835,10,0))</f>
        <v>0</v>
      </c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</row>
    <row r="146">
      <c r="A146" s="18" t="str">
        <f t="shared" si="1"/>
        <v>Africa_Congo (Kinshasa)-Africa_2001</v>
      </c>
      <c r="B146" s="19" t="s">
        <v>68</v>
      </c>
      <c r="C146" s="20" t="s">
        <v>102</v>
      </c>
      <c r="D146" s="21" t="s">
        <v>71</v>
      </c>
      <c r="E146" s="22">
        <v>1.9088046305E10</v>
      </c>
      <c r="F146" s="22">
        <f t="shared" si="2"/>
        <v>396.2885061</v>
      </c>
      <c r="G146" s="23">
        <v>0.048</v>
      </c>
      <c r="H146" s="23">
        <v>14.0</v>
      </c>
      <c r="I146" s="39">
        <f t="shared" ref="I146:I151" si="98">IF(AND(C146=C145,D146&gt;D145),I145,"")</f>
        <v>0.284</v>
      </c>
      <c r="J146" s="24">
        <f>IFNA(VLOOKUP(A146,'ENERGY processed'!$A$2:$H$2692,7,0),"")</f>
        <v>24497</v>
      </c>
      <c r="K146" s="24">
        <f t="shared" si="3"/>
        <v>0.0005085842405</v>
      </c>
      <c r="L146" s="24">
        <f t="shared" si="93"/>
        <v>0</v>
      </c>
      <c r="M146" s="24">
        <f t="shared" si="5"/>
        <v>0</v>
      </c>
      <c r="N146" s="24">
        <f>IFNA(VLOOKUP(A146,'HUMAN RESOURCES processed'!$A$2:$M$2692,5,0))</f>
        <v>0.047</v>
      </c>
      <c r="O146" s="24">
        <f>IFNA(VLOOKUP(A146,'HUMAN RESOURCES processed'!$A$2:$M$2692,6,0))</f>
        <v>0.114</v>
      </c>
      <c r="P146" s="24">
        <f>IFNA(VLOOKUP(A146,'HUMAN RESOURCES processed'!$A$2:$M$2692,7,0))</f>
        <v>48</v>
      </c>
      <c r="Q146" s="24">
        <f>IFNA(VLOOKUP(A146,'HUMAN RESOURCES processed'!$A$2:$M$2692,8,0))</f>
        <v>45</v>
      </c>
      <c r="R146" s="24">
        <f t="shared" si="6"/>
        <v>46.5</v>
      </c>
      <c r="S146" s="24">
        <f>IFNA(VLOOKUP(A146,'HUMAN RESOURCES processed'!$A$2:$M$2692,9,0))</f>
        <v>0.464</v>
      </c>
      <c r="T146" s="24">
        <f>IFNA(VLOOKUP(A146,'HUMAN RESOURCES processed'!$A$2:$M$2692,10,0))</f>
        <v>0.507</v>
      </c>
      <c r="U146" s="24">
        <f>IFNA(VLOOKUP(A146,'HUMAN RESOURCES processed'!$A$2:$M$2692,11,0))</f>
        <v>0.028</v>
      </c>
      <c r="V146" s="24">
        <f>IFNA(VLOOKUP(A146,'HUMAN RESOURCES processed'!$A$2:$M$2692,12,0))</f>
        <v>48167045</v>
      </c>
      <c r="W146" s="24">
        <f>IFNA(VLOOKUP(A146,'HUMAN RESOURCES processed'!$A$2:$M$2692,13,0))</f>
        <v>0.356</v>
      </c>
      <c r="X146" s="24">
        <f t="shared" si="89"/>
        <v>0</v>
      </c>
      <c r="Y146" s="24">
        <f t="shared" si="90"/>
        <v>0</v>
      </c>
      <c r="Z146" s="24">
        <f t="shared" si="7"/>
        <v>0</v>
      </c>
      <c r="AA146" s="24">
        <f t="shared" si="94"/>
        <v>0</v>
      </c>
      <c r="AB146" s="24">
        <f t="shared" si="95"/>
        <v>0</v>
      </c>
      <c r="AC146" s="24">
        <f t="shared" si="96"/>
        <v>0</v>
      </c>
      <c r="AD146" s="24">
        <f t="shared" si="97"/>
        <v>0</v>
      </c>
      <c r="AE146" s="24">
        <f>IFNA(VLOOKUP(A146,'BUSINESS processed'!A146:J2836,9,0))</f>
        <v>0</v>
      </c>
      <c r="AF146" s="27">
        <f>IFNA(VLOOKUP(A146,'BUSINESS processed'!A146:J2836,10,0))</f>
        <v>0.003</v>
      </c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</row>
    <row r="147">
      <c r="A147" s="18" t="str">
        <f t="shared" si="1"/>
        <v>Africa_Congo (Kinshasa)-Africa_2002</v>
      </c>
      <c r="B147" s="19" t="s">
        <v>68</v>
      </c>
      <c r="C147" s="20" t="s">
        <v>102</v>
      </c>
      <c r="D147" s="21" t="s">
        <v>72</v>
      </c>
      <c r="E147" s="22">
        <v>7.4381891E9</v>
      </c>
      <c r="F147" s="22">
        <f t="shared" si="2"/>
        <v>150.2149789</v>
      </c>
      <c r="G147" s="23">
        <v>0.043</v>
      </c>
      <c r="H147" s="23">
        <v>6.0</v>
      </c>
      <c r="I147" s="39">
        <f t="shared" si="98"/>
        <v>0.284</v>
      </c>
      <c r="J147" s="24">
        <f>IFNA(VLOOKUP(A147,'ENERGY processed'!$A$2:$H$2692,7,0),"")</f>
        <v>23766</v>
      </c>
      <c r="K147" s="24">
        <f t="shared" si="3"/>
        <v>0.0004799567663</v>
      </c>
      <c r="L147" s="24">
        <f>IFNA(VLOOKUP(A147,'ENERGY processed'!$A$2:$H$2692,8,0),"")</f>
        <v>3040</v>
      </c>
      <c r="M147" s="24">
        <f t="shared" si="5"/>
        <v>0.00006139310652</v>
      </c>
      <c r="N147" s="24">
        <f>IFNA(VLOOKUP(A147,'HUMAN RESOURCES processed'!$A$2:$M$2692,5,0))</f>
        <v>0.047</v>
      </c>
      <c r="O147" s="24">
        <f>IFNA(VLOOKUP(A147,'HUMAN RESOURCES processed'!$A$2:$M$2692,6,0))</f>
        <v>0.113</v>
      </c>
      <c r="P147" s="24">
        <f>IFNA(VLOOKUP(A147,'HUMAN RESOURCES processed'!$A$2:$M$2692,7,0))</f>
        <v>48</v>
      </c>
      <c r="Q147" s="24">
        <f>IFNA(VLOOKUP(A147,'HUMAN RESOURCES processed'!$A$2:$M$2692,8,0))</f>
        <v>46</v>
      </c>
      <c r="R147" s="24">
        <f t="shared" si="6"/>
        <v>47</v>
      </c>
      <c r="S147" s="24">
        <f>IFNA(VLOOKUP(A147,'HUMAN RESOURCES processed'!$A$2:$M$2692,9,0))</f>
        <v>0.464</v>
      </c>
      <c r="T147" s="24">
        <f>IFNA(VLOOKUP(A147,'HUMAN RESOURCES processed'!$A$2:$M$2692,10,0))</f>
        <v>0.508</v>
      </c>
      <c r="U147" s="24">
        <f>IFNA(VLOOKUP(A147,'HUMAN RESOURCES processed'!$A$2:$M$2692,11,0))</f>
        <v>0.028</v>
      </c>
      <c r="V147" s="24">
        <f>IFNA(VLOOKUP(A147,'HUMAN RESOURCES processed'!$A$2:$M$2692,12,0))</f>
        <v>49516960</v>
      </c>
      <c r="W147" s="24">
        <f>IFNA(VLOOKUP(A147,'HUMAN RESOURCES processed'!$A$2:$M$2692,13,0))</f>
        <v>0.361</v>
      </c>
      <c r="X147" s="24">
        <f t="shared" si="89"/>
        <v>0</v>
      </c>
      <c r="Y147" s="24">
        <f t="shared" si="90"/>
        <v>0</v>
      </c>
      <c r="Z147" s="24">
        <f t="shared" si="7"/>
        <v>0</v>
      </c>
      <c r="AA147" s="24">
        <f t="shared" si="94"/>
        <v>0</v>
      </c>
      <c r="AB147" s="24">
        <f t="shared" si="95"/>
        <v>0</v>
      </c>
      <c r="AC147" s="24">
        <f t="shared" si="96"/>
        <v>0</v>
      </c>
      <c r="AD147" s="24">
        <f t="shared" si="97"/>
        <v>0</v>
      </c>
      <c r="AE147" s="24">
        <f>IFNA(VLOOKUP(A147,'BUSINESS processed'!A147:J2837,9,0))</f>
        <v>0.001</v>
      </c>
      <c r="AF147" s="27">
        <f>IFNA(VLOOKUP(A147,'BUSINESS processed'!A147:J2837,10,0))</f>
        <v>0.011</v>
      </c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</row>
    <row r="148">
      <c r="A148" s="18" t="str">
        <f t="shared" si="1"/>
        <v>Africa_Congo (Kinshasa)-Africa_2003</v>
      </c>
      <c r="B148" s="19" t="s">
        <v>68</v>
      </c>
      <c r="C148" s="20" t="s">
        <v>102</v>
      </c>
      <c r="D148" s="21" t="s">
        <v>74</v>
      </c>
      <c r="E148" s="22">
        <v>8.728037672E9</v>
      </c>
      <c r="F148" s="22">
        <f t="shared" si="2"/>
        <v>171.2309182</v>
      </c>
      <c r="G148" s="23">
        <v>0.042</v>
      </c>
      <c r="H148" s="23">
        <v>5.0</v>
      </c>
      <c r="I148" s="39">
        <f t="shared" si="98"/>
        <v>0.284</v>
      </c>
      <c r="J148" s="24">
        <f>IFNA(VLOOKUP(A148,'ENERGY processed'!$A$2:$H$2692,7,0),"")</f>
        <v>22925</v>
      </c>
      <c r="K148" s="24">
        <f t="shared" si="3"/>
        <v>0.0004497538792</v>
      </c>
      <c r="L148" s="24">
        <f>IFNA(VLOOKUP(A148,'ENERGY processed'!$A$2:$H$2692,8,0),"")</f>
        <v>2721</v>
      </c>
      <c r="M148" s="24">
        <f t="shared" si="5"/>
        <v>0.00005338191081</v>
      </c>
      <c r="N148" s="24">
        <f>IFNA(VLOOKUP(A148,'HUMAN RESOURCES processed'!$A$2:$M$2692,5,0))</f>
        <v>0.047</v>
      </c>
      <c r="O148" s="24">
        <f>IFNA(VLOOKUP(A148,'HUMAN RESOURCES processed'!$A$2:$M$2692,6,0))</f>
        <v>0.111</v>
      </c>
      <c r="P148" s="24">
        <f>IFNA(VLOOKUP(A148,'HUMAN RESOURCES processed'!$A$2:$M$2692,7,0))</f>
        <v>49</v>
      </c>
      <c r="Q148" s="24">
        <f>IFNA(VLOOKUP(A148,'HUMAN RESOURCES processed'!$A$2:$M$2692,8,0))</f>
        <v>46</v>
      </c>
      <c r="R148" s="24">
        <f t="shared" si="6"/>
        <v>47.5</v>
      </c>
      <c r="S148" s="24">
        <f>IFNA(VLOOKUP(A148,'HUMAN RESOURCES processed'!$A$2:$M$2692,9,0))</f>
        <v>0.464</v>
      </c>
      <c r="T148" s="24">
        <f>IFNA(VLOOKUP(A148,'HUMAN RESOURCES processed'!$A$2:$M$2692,10,0))</f>
        <v>0.508</v>
      </c>
      <c r="U148" s="24">
        <f>IFNA(VLOOKUP(A148,'HUMAN RESOURCES processed'!$A$2:$M$2692,11,0))</f>
        <v>0.028</v>
      </c>
      <c r="V148" s="24">
        <f>IFNA(VLOOKUP(A148,'HUMAN RESOURCES processed'!$A$2:$M$2692,12,0))</f>
        <v>50972323</v>
      </c>
      <c r="W148" s="24">
        <f>IFNA(VLOOKUP(A148,'HUMAN RESOURCES processed'!$A$2:$M$2692,13,0))</f>
        <v>0.365</v>
      </c>
      <c r="X148" s="24">
        <f t="shared" si="89"/>
        <v>0</v>
      </c>
      <c r="Y148" s="24">
        <f t="shared" si="90"/>
        <v>0</v>
      </c>
      <c r="Z148" s="24">
        <f t="shared" si="7"/>
        <v>0</v>
      </c>
      <c r="AA148" s="24">
        <f t="shared" si="94"/>
        <v>0</v>
      </c>
      <c r="AB148" s="24">
        <f>IFNA(VLOOKUP(A148,'BUSINESS processed'!A148:J2838,6,0))</f>
        <v>166</v>
      </c>
      <c r="AC148" s="24">
        <f t="shared" si="96"/>
        <v>0</v>
      </c>
      <c r="AD148" s="24">
        <f t="shared" si="97"/>
        <v>0</v>
      </c>
      <c r="AE148" s="24">
        <f>IFNA(VLOOKUP(A148,'BUSINESS processed'!A148:J2838,9,0))</f>
        <v>0.001</v>
      </c>
      <c r="AF148" s="27">
        <f>IFNA(VLOOKUP(A148,'BUSINESS processed'!A148:J2838,10,0))</f>
        <v>0.024</v>
      </c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</row>
    <row r="149">
      <c r="A149" s="18" t="str">
        <f t="shared" si="1"/>
        <v>Africa_Congo (Kinshasa)-Africa_2004</v>
      </c>
      <c r="B149" s="19" t="s">
        <v>68</v>
      </c>
      <c r="C149" s="20" t="s">
        <v>102</v>
      </c>
      <c r="D149" s="21" t="s">
        <v>83</v>
      </c>
      <c r="E149" s="22">
        <v>8.937565919E9</v>
      </c>
      <c r="F149" s="22">
        <f t="shared" si="2"/>
        <v>170.2805652</v>
      </c>
      <c r="G149" s="23">
        <v>0.051</v>
      </c>
      <c r="H149" s="23">
        <v>6.0</v>
      </c>
      <c r="I149" s="39">
        <f t="shared" si="98"/>
        <v>0.284</v>
      </c>
      <c r="J149" s="24">
        <f>IFNA(VLOOKUP(A149,'ENERGY processed'!$A$2:$H$2692,7,0),"")</f>
        <v>19744</v>
      </c>
      <c r="K149" s="24">
        <f t="shared" si="3"/>
        <v>0.0003761672373</v>
      </c>
      <c r="L149" s="24">
        <f>IFNA(VLOOKUP(A149,'ENERGY processed'!$A$2:$H$2692,8,0),"")</f>
        <v>2193</v>
      </c>
      <c r="M149" s="24">
        <f t="shared" si="5"/>
        <v>0.0000417815413</v>
      </c>
      <c r="N149" s="24">
        <f>IFNA(VLOOKUP(A149,'HUMAN RESOURCES processed'!$A$2:$M$2692,5,0))</f>
        <v>0.046</v>
      </c>
      <c r="O149" s="24">
        <f>IFNA(VLOOKUP(A149,'HUMAN RESOURCES processed'!$A$2:$M$2692,6,0))</f>
        <v>0.108</v>
      </c>
      <c r="P149" s="24">
        <f>IFNA(VLOOKUP(A149,'HUMAN RESOURCES processed'!$A$2:$M$2692,7,0))</f>
        <v>49</v>
      </c>
      <c r="Q149" s="24">
        <f>IFNA(VLOOKUP(A149,'HUMAN RESOURCES processed'!$A$2:$M$2692,8,0))</f>
        <v>46</v>
      </c>
      <c r="R149" s="24">
        <f t="shared" si="6"/>
        <v>47.5</v>
      </c>
      <c r="S149" s="24">
        <f>IFNA(VLOOKUP(A149,'HUMAN RESOURCES processed'!$A$2:$M$2692,9,0))</f>
        <v>0.463</v>
      </c>
      <c r="T149" s="24">
        <f>IFNA(VLOOKUP(A149,'HUMAN RESOURCES processed'!$A$2:$M$2692,10,0))</f>
        <v>0.509</v>
      </c>
      <c r="U149" s="24">
        <f>IFNA(VLOOKUP(A149,'HUMAN RESOURCES processed'!$A$2:$M$2692,11,0))</f>
        <v>0.028</v>
      </c>
      <c r="V149" s="24">
        <f>IFNA(VLOOKUP(A149,'HUMAN RESOURCES processed'!$A$2:$M$2692,12,0))</f>
        <v>52487293</v>
      </c>
      <c r="W149" s="24">
        <f>IFNA(VLOOKUP(A149,'HUMAN RESOURCES processed'!$A$2:$M$2692,13,0))</f>
        <v>0.37</v>
      </c>
      <c r="X149" s="24">
        <f t="shared" si="89"/>
        <v>0</v>
      </c>
      <c r="Y149" s="24">
        <f t="shared" si="90"/>
        <v>0</v>
      </c>
      <c r="Z149" s="24">
        <f t="shared" si="7"/>
        <v>0</v>
      </c>
      <c r="AA149" s="24">
        <f t="shared" si="94"/>
        <v>0</v>
      </c>
      <c r="AB149" s="24">
        <f>IFNA(VLOOKUP(A149,'BUSINESS processed'!A149:J2839,6,0))</f>
        <v>133</v>
      </c>
      <c r="AC149" s="24">
        <f t="shared" si="96"/>
        <v>0</v>
      </c>
      <c r="AD149" s="24">
        <f t="shared" si="97"/>
        <v>0</v>
      </c>
      <c r="AE149" s="24">
        <f>IFNA(VLOOKUP(A149,'BUSINESS processed'!A149:J2839,9,0))</f>
        <v>0.002</v>
      </c>
      <c r="AF149" s="27">
        <f>IFNA(VLOOKUP(A149,'BUSINESS processed'!A149:J2839,10,0))</f>
        <v>0.038</v>
      </c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</row>
    <row r="150">
      <c r="A150" s="18" t="str">
        <f t="shared" si="1"/>
        <v>Africa_Congo (Kinshasa)-Africa_2005</v>
      </c>
      <c r="B150" s="19" t="s">
        <v>68</v>
      </c>
      <c r="C150" s="20" t="s">
        <v>102</v>
      </c>
      <c r="D150" s="21" t="s">
        <v>84</v>
      </c>
      <c r="E150" s="22">
        <v>1.0297481118E10</v>
      </c>
      <c r="F150" s="22">
        <f t="shared" si="2"/>
        <v>190.595257</v>
      </c>
      <c r="G150" s="23">
        <v>0.054</v>
      </c>
      <c r="H150" s="23">
        <v>7.0</v>
      </c>
      <c r="I150" s="39">
        <f t="shared" si="98"/>
        <v>0.284</v>
      </c>
      <c r="J150" s="24">
        <f>IFNA(VLOOKUP(A150,'ENERGY processed'!$A$2:$H$2692,7,0),"")</f>
        <v>19231</v>
      </c>
      <c r="K150" s="24">
        <f t="shared" si="3"/>
        <v>0.0003559450458</v>
      </c>
      <c r="L150" s="24">
        <f>IFNA(VLOOKUP(A150,'ENERGY processed'!$A$2:$H$2692,8,0),"")</f>
        <v>1936</v>
      </c>
      <c r="M150" s="24">
        <f t="shared" si="5"/>
        <v>0.00003583326965</v>
      </c>
      <c r="N150" s="24">
        <f>IFNA(VLOOKUP(A150,'HUMAN RESOURCES processed'!$A$2:$M$2692,5,0))</f>
        <v>0.046</v>
      </c>
      <c r="O150" s="24">
        <f>IFNA(VLOOKUP(A150,'HUMAN RESOURCES processed'!$A$2:$M$2692,6,0))</f>
        <v>0.105</v>
      </c>
      <c r="P150" s="24">
        <f>IFNA(VLOOKUP(A150,'HUMAN RESOURCES processed'!$A$2:$M$2692,7,0))</f>
        <v>49</v>
      </c>
      <c r="Q150" s="24">
        <f>IFNA(VLOOKUP(A150,'HUMAN RESOURCES processed'!$A$2:$M$2692,8,0))</f>
        <v>46</v>
      </c>
      <c r="R150" s="24">
        <f t="shared" si="6"/>
        <v>47.5</v>
      </c>
      <c r="S150" s="24">
        <f>IFNA(VLOOKUP(A150,'HUMAN RESOURCES processed'!$A$2:$M$2692,9,0))</f>
        <v>0.462</v>
      </c>
      <c r="T150" s="24">
        <f>IFNA(VLOOKUP(A150,'HUMAN RESOURCES processed'!$A$2:$M$2692,10,0))</f>
        <v>0.51</v>
      </c>
      <c r="U150" s="24">
        <f>IFNA(VLOOKUP(A150,'HUMAN RESOURCES processed'!$A$2:$M$2692,11,0))</f>
        <v>0.028</v>
      </c>
      <c r="V150" s="24">
        <f>IFNA(VLOOKUP(A150,'HUMAN RESOURCES processed'!$A$2:$M$2692,12,0))</f>
        <v>54028003</v>
      </c>
      <c r="W150" s="24">
        <f>IFNA(VLOOKUP(A150,'HUMAN RESOURCES processed'!$A$2:$M$2692,13,0))</f>
        <v>0.375</v>
      </c>
      <c r="X150" s="24">
        <f>IFNA(VLOOKUP(A150,'TOURISM processed'!$A$2:$F$2692,5,0))</f>
        <v>3200000</v>
      </c>
      <c r="Y150" s="24">
        <f>IFNA(VLOOKUP(A150,'TOURISM processed'!$A$2:$F$2692,6,0))</f>
        <v>54000000</v>
      </c>
      <c r="Z150" s="24">
        <f t="shared" si="7"/>
        <v>0.9994816947</v>
      </c>
      <c r="AA150" s="24">
        <f>IFNA(VLOOKUP(A150,'BUSINESS processed'!A150:J2840,5,0))</f>
        <v>2.865</v>
      </c>
      <c r="AB150" s="24">
        <f>IFNA(VLOOKUP(A150,'BUSINESS processed'!A150:J2840,6,0))</f>
        <v>133</v>
      </c>
      <c r="AC150" s="24">
        <f t="shared" si="96"/>
        <v>0</v>
      </c>
      <c r="AD150" s="24">
        <f>IFNA(VLOOKUP(A150,'BUSINESS processed'!A150:J2840,8,0))</f>
        <v>308</v>
      </c>
      <c r="AE150" s="24">
        <f>IFNA(VLOOKUP(A150,'BUSINESS processed'!A150:J2840,9,0))</f>
        <v>0.002</v>
      </c>
      <c r="AF150" s="27">
        <f>IFNA(VLOOKUP(A150,'BUSINESS processed'!A150:J2840,10,0))</f>
        <v>0.051</v>
      </c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</row>
    <row r="151">
      <c r="A151" s="18" t="str">
        <f t="shared" si="1"/>
        <v>Africa_Congo (Kinshasa)-Africa_2006</v>
      </c>
      <c r="B151" s="19" t="s">
        <v>68</v>
      </c>
      <c r="C151" s="20" t="s">
        <v>102</v>
      </c>
      <c r="D151" s="21" t="s">
        <v>85</v>
      </c>
      <c r="E151" s="22">
        <v>1.1964484458E10</v>
      </c>
      <c r="F151" s="22">
        <f t="shared" si="2"/>
        <v>215.2240349</v>
      </c>
      <c r="G151" s="23">
        <v>0.053</v>
      </c>
      <c r="H151" s="23">
        <v>7.0</v>
      </c>
      <c r="I151" s="39">
        <f t="shared" si="98"/>
        <v>0.284</v>
      </c>
      <c r="J151" s="24">
        <f>IFNA(VLOOKUP(A151,'ENERGY processed'!$A$2:$H$2692,7,0),"")</f>
        <v>20715</v>
      </c>
      <c r="K151" s="24">
        <f t="shared" si="3"/>
        <v>0.0003726333465</v>
      </c>
      <c r="L151" s="24">
        <f>IFNA(VLOOKUP(A151,'ENERGY processed'!$A$2:$H$2692,8,0),"")</f>
        <v>2415</v>
      </c>
      <c r="M151" s="24">
        <f t="shared" si="5"/>
        <v>0.00004344241042</v>
      </c>
      <c r="N151" s="24">
        <f>IFNA(VLOOKUP(A151,'HUMAN RESOURCES processed'!$A$2:$M$2692,5,0))</f>
        <v>0.046</v>
      </c>
      <c r="O151" s="24">
        <f>IFNA(VLOOKUP(A151,'HUMAN RESOURCES processed'!$A$2:$M$2692,6,0))</f>
        <v>0.102</v>
      </c>
      <c r="P151" s="24">
        <f>IFNA(VLOOKUP(A151,'HUMAN RESOURCES processed'!$A$2:$M$2692,7,0))</f>
        <v>50</v>
      </c>
      <c r="Q151" s="24">
        <f>IFNA(VLOOKUP(A151,'HUMAN RESOURCES processed'!$A$2:$M$2692,8,0))</f>
        <v>46</v>
      </c>
      <c r="R151" s="24">
        <f t="shared" si="6"/>
        <v>48</v>
      </c>
      <c r="S151" s="24">
        <f>IFNA(VLOOKUP(A151,'HUMAN RESOURCES processed'!$A$2:$M$2692,9,0))</f>
        <v>0.461</v>
      </c>
      <c r="T151" s="24">
        <f>IFNA(VLOOKUP(A151,'HUMAN RESOURCES processed'!$A$2:$M$2692,10,0))</f>
        <v>0.511</v>
      </c>
      <c r="U151" s="24">
        <f>IFNA(VLOOKUP(A151,'HUMAN RESOURCES processed'!$A$2:$M$2692,11,0))</f>
        <v>0.028</v>
      </c>
      <c r="V151" s="24">
        <f>IFNA(VLOOKUP(A151,'HUMAN RESOURCES processed'!$A$2:$M$2692,12,0))</f>
        <v>55590838</v>
      </c>
      <c r="W151" s="24">
        <f>IFNA(VLOOKUP(A151,'HUMAN RESOURCES processed'!$A$2:$M$2692,13,0))</f>
        <v>0.38</v>
      </c>
      <c r="X151" s="24">
        <f>IFNA(VLOOKUP(A151,'TOURISM processed'!$A$2:$F$2692,5,0))</f>
        <v>3100000</v>
      </c>
      <c r="Y151" s="24">
        <f>IFNA(VLOOKUP(A151,'TOURISM processed'!$A$2:$F$2692,6,0))</f>
        <v>93000000</v>
      </c>
      <c r="Z151" s="24">
        <f t="shared" si="7"/>
        <v>1.672937544</v>
      </c>
      <c r="AA151" s="24">
        <f>IFNA(VLOOKUP(A151,'BUSINESS processed'!A151:J2841,5,0))</f>
        <v>2.865</v>
      </c>
      <c r="AB151" s="24">
        <f>IFNA(VLOOKUP(A151,'BUSINESS processed'!A151:J2841,6,0))</f>
        <v>133</v>
      </c>
      <c r="AC151" s="24">
        <f t="shared" si="96"/>
        <v>0</v>
      </c>
      <c r="AD151" s="24">
        <f>IFNA(VLOOKUP(A151,'BUSINESS processed'!A151:J2841,8,0))</f>
        <v>308</v>
      </c>
      <c r="AE151" s="24">
        <f>IFNA(VLOOKUP(A151,'BUSINESS processed'!A151:J2841,9,0))</f>
        <v>0.003</v>
      </c>
      <c r="AF151" s="27">
        <f>IFNA(VLOOKUP(A151,'BUSINESS processed'!A151:J2841,10,0))</f>
        <v>0.079</v>
      </c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</row>
    <row r="152">
      <c r="A152" s="18" t="str">
        <f t="shared" si="1"/>
        <v>Africa_Congo (Kinshasa)-Africa_2007</v>
      </c>
      <c r="B152" s="19" t="s">
        <v>68</v>
      </c>
      <c r="C152" s="20" t="s">
        <v>102</v>
      </c>
      <c r="D152" s="21" t="s">
        <v>86</v>
      </c>
      <c r="E152" s="22">
        <v>1.4296505933E10</v>
      </c>
      <c r="F152" s="22">
        <f t="shared" si="2"/>
        <v>249.9916142</v>
      </c>
      <c r="G152" s="23">
        <v>0.055</v>
      </c>
      <c r="H152" s="23">
        <v>9.0</v>
      </c>
      <c r="I152" s="23">
        <v>0.464</v>
      </c>
      <c r="J152" s="24">
        <f>IFNA(VLOOKUP(A152,'ENERGY processed'!$A$2:$H$2692,7,0),"")</f>
        <v>17841</v>
      </c>
      <c r="K152" s="24">
        <f t="shared" si="3"/>
        <v>0.0003119713593</v>
      </c>
      <c r="L152" s="24">
        <f>IFNA(VLOOKUP(A152,'ENERGY processed'!$A$2:$H$2692,8,0),"")</f>
        <v>1544</v>
      </c>
      <c r="M152" s="24">
        <f t="shared" si="5"/>
        <v>0.00002699869843</v>
      </c>
      <c r="N152" s="24">
        <f>IFNA(VLOOKUP(A152,'HUMAN RESOURCES processed'!$A$2:$M$2692,5,0))</f>
        <v>0.045</v>
      </c>
      <c r="O152" s="24">
        <f>IFNA(VLOOKUP(A152,'HUMAN RESOURCES processed'!$A$2:$M$2692,6,0))</f>
        <v>0.1</v>
      </c>
      <c r="P152" s="24">
        <f>IFNA(VLOOKUP(A152,'HUMAN RESOURCES processed'!$A$2:$M$2692,7,0))</f>
        <v>50</v>
      </c>
      <c r="Q152" s="24">
        <f>IFNA(VLOOKUP(A152,'HUMAN RESOURCES processed'!$A$2:$M$2692,8,0))</f>
        <v>47</v>
      </c>
      <c r="R152" s="24">
        <f t="shared" si="6"/>
        <v>48.5</v>
      </c>
      <c r="S152" s="24">
        <f>IFNA(VLOOKUP(A152,'HUMAN RESOURCES processed'!$A$2:$M$2692,9,0))</f>
        <v>0.46</v>
      </c>
      <c r="T152" s="24">
        <f>IFNA(VLOOKUP(A152,'HUMAN RESOURCES processed'!$A$2:$M$2692,10,0))</f>
        <v>0.512</v>
      </c>
      <c r="U152" s="24">
        <f>IFNA(VLOOKUP(A152,'HUMAN RESOURCES processed'!$A$2:$M$2692,11,0))</f>
        <v>0.028</v>
      </c>
      <c r="V152" s="24">
        <f>IFNA(VLOOKUP(A152,'HUMAN RESOURCES processed'!$A$2:$M$2692,12,0))</f>
        <v>57187942</v>
      </c>
      <c r="W152" s="24">
        <f>IFNA(VLOOKUP(A152,'HUMAN RESOURCES processed'!$A$2:$M$2692,13,0))</f>
        <v>0.384</v>
      </c>
      <c r="X152" s="24">
        <f>IFNA(VLOOKUP(A152,'TOURISM processed'!$A$2:$F$2692,5,0))</f>
        <v>700000</v>
      </c>
      <c r="Y152" s="24">
        <f>IFNA(VLOOKUP(A152,'TOURISM processed'!$A$2:$F$2692,6,0))</f>
        <v>109000000</v>
      </c>
      <c r="Z152" s="24">
        <f t="shared" si="7"/>
        <v>1.905996198</v>
      </c>
      <c r="AA152" s="24">
        <f>IFNA(VLOOKUP(A152,'BUSINESS processed'!A152:J2842,5,0))</f>
        <v>2.881</v>
      </c>
      <c r="AB152" s="24">
        <f>IFNA(VLOOKUP(A152,'BUSINESS processed'!A152:J2842,6,0))</f>
        <v>133</v>
      </c>
      <c r="AC152" s="24">
        <f t="shared" si="96"/>
        <v>0</v>
      </c>
      <c r="AD152" s="24">
        <f>IFNA(VLOOKUP(A152,'BUSINESS processed'!A152:J2842,8,0))</f>
        <v>308</v>
      </c>
      <c r="AE152" s="24">
        <f>IFNA(VLOOKUP(A152,'BUSINESS processed'!A152:J2842,9,0))</f>
        <v>0.004</v>
      </c>
      <c r="AF152" s="27">
        <f>IFNA(VLOOKUP(A152,'BUSINESS processed'!A152:J2842,10,0))</f>
        <v>0.115</v>
      </c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</row>
    <row r="153">
      <c r="A153" s="18" t="str">
        <f t="shared" si="1"/>
        <v>Africa_Congo (Kinshasa)-Africa_2008</v>
      </c>
      <c r="B153" s="19" t="s">
        <v>68</v>
      </c>
      <c r="C153" s="20" t="s">
        <v>102</v>
      </c>
      <c r="D153" s="21" t="s">
        <v>87</v>
      </c>
      <c r="E153" s="22">
        <v>1.6364027647E10</v>
      </c>
      <c r="F153" s="22">
        <f t="shared" si="2"/>
        <v>278.2097124</v>
      </c>
      <c r="G153" s="23">
        <v>0.059</v>
      </c>
      <c r="H153" s="23">
        <v>10.0</v>
      </c>
      <c r="I153" s="23">
        <v>0.47</v>
      </c>
      <c r="J153" s="24">
        <f>IF(AND( C153=C152,D153&gt;D152),J152,"")</f>
        <v>17841</v>
      </c>
      <c r="K153" s="24">
        <f t="shared" si="3"/>
        <v>0.0003033201597</v>
      </c>
      <c r="L153" s="24">
        <f>IF(AND(C153=C152,C153&gt;C152),C152,0)</f>
        <v>0</v>
      </c>
      <c r="M153" s="24">
        <f t="shared" si="5"/>
        <v>0</v>
      </c>
      <c r="N153" s="24">
        <f>IFNA(VLOOKUP(A153,'HUMAN RESOURCES processed'!$A$2:$M$2692,5,0))</f>
        <v>0.045</v>
      </c>
      <c r="O153" s="24">
        <f>IFNA(VLOOKUP(A153,'HUMAN RESOURCES processed'!$A$2:$M$2692,6,0))</f>
        <v>0.097</v>
      </c>
      <c r="P153" s="24">
        <f>IFNA(VLOOKUP(A153,'HUMAN RESOURCES processed'!$A$2:$M$2692,7,0))</f>
        <v>50</v>
      </c>
      <c r="Q153" s="24">
        <f>IFNA(VLOOKUP(A153,'HUMAN RESOURCES processed'!$A$2:$M$2692,8,0))</f>
        <v>47</v>
      </c>
      <c r="R153" s="24">
        <f t="shared" si="6"/>
        <v>48.5</v>
      </c>
      <c r="S153" s="24">
        <f>IFNA(VLOOKUP(A153,'HUMAN RESOURCES processed'!$A$2:$M$2692,9,0))</f>
        <v>0.458</v>
      </c>
      <c r="T153" s="24">
        <f>IFNA(VLOOKUP(A153,'HUMAN RESOURCES processed'!$A$2:$M$2692,10,0))</f>
        <v>0.514</v>
      </c>
      <c r="U153" s="24">
        <f>IFNA(VLOOKUP(A153,'HUMAN RESOURCES processed'!$A$2:$M$2692,11,0))</f>
        <v>0.028</v>
      </c>
      <c r="V153" s="24">
        <f>IFNA(VLOOKUP(A153,'HUMAN RESOURCES processed'!$A$2:$M$2692,12,0))</f>
        <v>58819038</v>
      </c>
      <c r="W153" s="24">
        <f>IFNA(VLOOKUP(A153,'HUMAN RESOURCES processed'!$A$2:$M$2692,13,0))</f>
        <v>0.389</v>
      </c>
      <c r="X153" s="24">
        <f>IFNA(VLOOKUP(A153,'TOURISM processed'!$A$2:$F$2692,5,0))</f>
        <v>700000</v>
      </c>
      <c r="Y153" s="24">
        <f>IFNA(VLOOKUP(A153,'TOURISM processed'!$A$2:$F$2692,6,0))</f>
        <v>127000000</v>
      </c>
      <c r="Z153" s="24">
        <f t="shared" si="7"/>
        <v>2.159164861</v>
      </c>
      <c r="AA153" s="24">
        <f>IFNA(VLOOKUP(A153,'BUSINESS processed'!A153:J2843,5,0))</f>
        <v>2.881</v>
      </c>
      <c r="AB153" s="24">
        <f>IFNA(VLOOKUP(A153,'BUSINESS processed'!A153:J2843,6,0))</f>
        <v>133</v>
      </c>
      <c r="AC153" s="24">
        <f t="shared" si="96"/>
        <v>0</v>
      </c>
      <c r="AD153" s="24">
        <f>IFNA(VLOOKUP(A153,'BUSINESS processed'!A153:J2843,8,0))</f>
        <v>308</v>
      </c>
      <c r="AE153" s="24">
        <f>IFNA(VLOOKUP(A153,'BUSINESS processed'!A153:J2843,9,0))</f>
        <v>0.004</v>
      </c>
      <c r="AF153" s="27">
        <f>IFNA(VLOOKUP(A153,'BUSINESS processed'!A153:J2843,10,0))</f>
        <v>0.169</v>
      </c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</row>
    <row r="154">
      <c r="A154" s="18" t="str">
        <f t="shared" si="1"/>
        <v>Africa_Congo (Kinshasa)-Africa_2009</v>
      </c>
      <c r="B154" s="19" t="s">
        <v>68</v>
      </c>
      <c r="C154" s="20" t="s">
        <v>102</v>
      </c>
      <c r="D154" s="21" t="s">
        <v>88</v>
      </c>
      <c r="E154" s="22">
        <v>1.9206060075E10</v>
      </c>
      <c r="F154" s="22">
        <f t="shared" si="2"/>
        <v>317.5275673</v>
      </c>
      <c r="G154" s="23">
        <v>0.073</v>
      </c>
      <c r="H154" s="23">
        <v>15.0</v>
      </c>
      <c r="I154" s="23">
        <v>0.432</v>
      </c>
      <c r="J154" s="24">
        <f>IFNA(VLOOKUP(A154,'ENERGY processed'!$A$2:$H$2692,7,0),"")</f>
        <v>17591</v>
      </c>
      <c r="K154" s="24">
        <f t="shared" si="3"/>
        <v>0.0002908263025</v>
      </c>
      <c r="L154" s="24">
        <f>IFNA(VLOOKUP(A154,'ENERGY processed'!$A$2:$H$2692,8,0),"")</f>
        <v>1672</v>
      </c>
      <c r="M154" s="24">
        <f t="shared" si="5"/>
        <v>0.00002764263417</v>
      </c>
      <c r="N154" s="24">
        <f>IFNA(VLOOKUP(A154,'HUMAN RESOURCES processed'!$A$2:$M$2692,5,0))</f>
        <v>0.044</v>
      </c>
      <c r="O154" s="24">
        <f>IFNA(VLOOKUP(A154,'HUMAN RESOURCES processed'!$A$2:$M$2692,6,0))</f>
        <v>0.095</v>
      </c>
      <c r="P154" s="24">
        <f>IFNA(VLOOKUP(A154,'HUMAN RESOURCES processed'!$A$2:$M$2692,7,0))</f>
        <v>50</v>
      </c>
      <c r="Q154" s="24">
        <f>IFNA(VLOOKUP(A154,'HUMAN RESOURCES processed'!$A$2:$M$2692,8,0))</f>
        <v>47</v>
      </c>
      <c r="R154" s="24">
        <f t="shared" si="6"/>
        <v>48.5</v>
      </c>
      <c r="S154" s="24">
        <f>IFNA(VLOOKUP(A154,'HUMAN RESOURCES processed'!$A$2:$M$2692,9,0))</f>
        <v>0.456</v>
      </c>
      <c r="T154" s="24">
        <f>IFNA(VLOOKUP(A154,'HUMAN RESOURCES processed'!$A$2:$M$2692,10,0))</f>
        <v>0.515</v>
      </c>
      <c r="U154" s="24">
        <f>IFNA(VLOOKUP(A154,'HUMAN RESOURCES processed'!$A$2:$M$2692,11,0))</f>
        <v>0.028</v>
      </c>
      <c r="V154" s="24">
        <f>IFNA(VLOOKUP(A154,'HUMAN RESOURCES processed'!$A$2:$M$2692,12,0))</f>
        <v>60486276</v>
      </c>
      <c r="W154" s="24">
        <f>IFNA(VLOOKUP(A154,'HUMAN RESOURCES processed'!$A$2:$M$2692,13,0))</f>
        <v>0.394</v>
      </c>
      <c r="X154" s="24">
        <f>IFNA(VLOOKUP(A154,'TOURISM processed'!$A$2:$F$2692,5,0))</f>
        <v>24000000</v>
      </c>
      <c r="Y154" s="24">
        <f>IFNA(VLOOKUP(A154,'TOURISM processed'!$A$2:$F$2692,6,0))</f>
        <v>121000000</v>
      </c>
      <c r="Z154" s="24">
        <f t="shared" si="7"/>
        <v>2.000453789</v>
      </c>
      <c r="AA154" s="24">
        <f>IFNA(VLOOKUP(A154,'BUSINESS processed'!A154:J2844,5,0))</f>
        <v>2.927</v>
      </c>
      <c r="AB154" s="24">
        <f>IFNA(VLOOKUP(A154,'BUSINESS processed'!A154:J2844,6,0))</f>
        <v>127</v>
      </c>
      <c r="AC154" s="24">
        <f t="shared" si="96"/>
        <v>0</v>
      </c>
      <c r="AD154" s="24">
        <f>IFNA(VLOOKUP(A154,'BUSINESS processed'!A154:J2844,8,0))</f>
        <v>308</v>
      </c>
      <c r="AE154" s="24">
        <f>IFNA(VLOOKUP(A154,'BUSINESS processed'!A154:J2844,9,0))</f>
        <v>0.006</v>
      </c>
      <c r="AF154" s="27">
        <f>IFNA(VLOOKUP(A154,'BUSINESS processed'!A154:J2844,10,0))</f>
        <v>0.156</v>
      </c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</row>
    <row r="155">
      <c r="A155" s="18" t="str">
        <f t="shared" si="1"/>
        <v>Africa_Congo (Kinshasa)-Africa_2010</v>
      </c>
      <c r="B155" s="19" t="s">
        <v>68</v>
      </c>
      <c r="C155" s="20" t="s">
        <v>102</v>
      </c>
      <c r="D155" s="21" t="s">
        <v>89</v>
      </c>
      <c r="E155" s="22">
        <v>1.8262773766E10</v>
      </c>
      <c r="F155" s="22">
        <f t="shared" si="2"/>
        <v>293.6554564</v>
      </c>
      <c r="G155" s="23">
        <v>0.091</v>
      </c>
      <c r="H155" s="23">
        <v>17.0</v>
      </c>
      <c r="I155" s="23">
        <v>0.654</v>
      </c>
      <c r="J155" s="24">
        <f>IFNA(VLOOKUP(A155,'ENERGY processed'!$A$2:$H$2692,7,0),"")</f>
        <v>20715</v>
      </c>
      <c r="K155" s="24">
        <f t="shared" si="3"/>
        <v>0.0003330859188</v>
      </c>
      <c r="L155" s="24">
        <f>IFNA(VLOOKUP(A155,'ENERGY processed'!$A$2:$H$2692,8,0),"")</f>
        <v>2417</v>
      </c>
      <c r="M155" s="24">
        <f t="shared" si="5"/>
        <v>0.00003886404372</v>
      </c>
      <c r="N155" s="24">
        <f>IFNA(VLOOKUP(A155,'HUMAN RESOURCES processed'!$A$2:$M$2692,5,0))</f>
        <v>0.044</v>
      </c>
      <c r="O155" s="24">
        <f>IFNA(VLOOKUP(A155,'HUMAN RESOURCES processed'!$A$2:$M$2692,6,0))</f>
        <v>0.092</v>
      </c>
      <c r="P155" s="24">
        <f>IFNA(VLOOKUP(A155,'HUMAN RESOURCES processed'!$A$2:$M$2692,7,0))</f>
        <v>51</v>
      </c>
      <c r="Q155" s="24">
        <f>IFNA(VLOOKUP(A155,'HUMAN RESOURCES processed'!$A$2:$M$2692,8,0))</f>
        <v>47</v>
      </c>
      <c r="R155" s="24">
        <f t="shared" si="6"/>
        <v>49</v>
      </c>
      <c r="S155" s="24">
        <f>IFNA(VLOOKUP(A155,'HUMAN RESOURCES processed'!$A$2:$M$2692,9,0))</f>
        <v>0.455</v>
      </c>
      <c r="T155" s="24">
        <f>IFNA(VLOOKUP(A155,'HUMAN RESOURCES processed'!$A$2:$M$2692,10,0))</f>
        <v>0.517</v>
      </c>
      <c r="U155" s="24">
        <f>IFNA(VLOOKUP(A155,'HUMAN RESOURCES processed'!$A$2:$M$2692,11,0))</f>
        <v>0.028</v>
      </c>
      <c r="V155" s="24">
        <f>IFNA(VLOOKUP(A155,'HUMAN RESOURCES processed'!$A$2:$M$2692,12,0))</f>
        <v>62191161</v>
      </c>
      <c r="W155" s="24">
        <f>IFNA(VLOOKUP(A155,'HUMAN RESOURCES processed'!$A$2:$M$2692,13,0))</f>
        <v>0.399</v>
      </c>
      <c r="X155" s="24">
        <f>IFNA(VLOOKUP(A155,'TOURISM processed'!$A$2:$F$2692,5,0))</f>
        <v>10700000</v>
      </c>
      <c r="Y155" s="24">
        <f>IFNA(VLOOKUP(A155,'TOURISM processed'!$A$2:$F$2692,6,0))</f>
        <v>150000000</v>
      </c>
      <c r="Z155" s="24">
        <f t="shared" si="7"/>
        <v>2.411918311</v>
      </c>
      <c r="AA155" s="24">
        <f>IFNA(VLOOKUP(A155,'BUSINESS processed'!A155:J2845,5,0))</f>
        <v>3.391</v>
      </c>
      <c r="AB155" s="24">
        <f>IFNA(VLOOKUP(A155,'BUSINESS processed'!A155:J2845,6,0))</f>
        <v>84</v>
      </c>
      <c r="AC155" s="24">
        <f t="shared" si="96"/>
        <v>0</v>
      </c>
      <c r="AD155" s="24">
        <f>IFNA(VLOOKUP(A155,'BUSINESS processed'!A155:J2845,8,0))</f>
        <v>336</v>
      </c>
      <c r="AE155" s="24">
        <f>IFNA(VLOOKUP(A155,'BUSINESS processed'!A155:J2845,9,0))</f>
        <v>0.007</v>
      </c>
      <c r="AF155" s="27">
        <f>IFNA(VLOOKUP(A155,'BUSINESS processed'!A155:J2845,10,0))</f>
        <v>0.19</v>
      </c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</row>
    <row r="156">
      <c r="A156" s="18" t="str">
        <f t="shared" si="1"/>
        <v>Africa_Congo (Kinshasa)-Africa_2011</v>
      </c>
      <c r="B156" s="19" t="s">
        <v>68</v>
      </c>
      <c r="C156" s="20" t="s">
        <v>102</v>
      </c>
      <c r="D156" s="21" t="s">
        <v>90</v>
      </c>
      <c r="E156" s="22">
        <v>2.0523286237E10</v>
      </c>
      <c r="F156" s="22">
        <f t="shared" si="2"/>
        <v>321.0198789</v>
      </c>
      <c r="G156" s="23">
        <v>0.07</v>
      </c>
      <c r="H156" s="23">
        <v>15.0</v>
      </c>
      <c r="I156" s="23">
        <v>0.565</v>
      </c>
      <c r="J156" s="24">
        <f t="shared" ref="J156:J157" si="99">IF(AND( C156=C155,D156&gt;D155),J155,"")</f>
        <v>20715</v>
      </c>
      <c r="K156" s="24">
        <f t="shared" si="3"/>
        <v>0.0003240186154</v>
      </c>
      <c r="L156" s="24">
        <f t="shared" ref="L156:L158" si="100">IF(AND(C156=C155,C156&gt;C155),C155,0)</f>
        <v>0</v>
      </c>
      <c r="M156" s="24">
        <f t="shared" si="5"/>
        <v>0</v>
      </c>
      <c r="N156" s="24">
        <f>IFNA(VLOOKUP(A156,'HUMAN RESOURCES processed'!$A$2:$M$2692,5,0))</f>
        <v>0.044</v>
      </c>
      <c r="O156" s="24">
        <f>IFNA(VLOOKUP(A156,'HUMAN RESOURCES processed'!$A$2:$M$2692,6,0))</f>
        <v>0.09</v>
      </c>
      <c r="P156" s="24">
        <f>IFNA(VLOOKUP(A156,'HUMAN RESOURCES processed'!$A$2:$M$2692,7,0))</f>
        <v>51</v>
      </c>
      <c r="Q156" s="24">
        <f>IFNA(VLOOKUP(A156,'HUMAN RESOURCES processed'!$A$2:$M$2692,8,0))</f>
        <v>48</v>
      </c>
      <c r="R156" s="24">
        <f t="shared" si="6"/>
        <v>49.5</v>
      </c>
      <c r="S156" s="24">
        <f>IFNA(VLOOKUP(A156,'HUMAN RESOURCES processed'!$A$2:$M$2692,9,0))</f>
        <v>0.453</v>
      </c>
      <c r="T156" s="24">
        <f>IFNA(VLOOKUP(A156,'HUMAN RESOURCES processed'!$A$2:$M$2692,10,0))</f>
        <v>0.519</v>
      </c>
      <c r="U156" s="24">
        <f>IFNA(VLOOKUP(A156,'HUMAN RESOURCES processed'!$A$2:$M$2692,11,0))</f>
        <v>0.028</v>
      </c>
      <c r="V156" s="24">
        <f>IFNA(VLOOKUP(A156,'HUMAN RESOURCES processed'!$A$2:$M$2692,12,0))</f>
        <v>63931512</v>
      </c>
      <c r="W156" s="24">
        <f>IFNA(VLOOKUP(A156,'HUMAN RESOURCES processed'!$A$2:$M$2692,13,0))</f>
        <v>0.404</v>
      </c>
      <c r="X156" s="24">
        <f>IFNA(VLOOKUP(A156,'TOURISM processed'!$A$2:$F$2692,5,0))</f>
        <v>11400000</v>
      </c>
      <c r="Y156" s="24">
        <f>IFNA(VLOOKUP(A156,'TOURISM processed'!$A$2:$F$2692,6,0))</f>
        <v>298000000</v>
      </c>
      <c r="Z156" s="24">
        <f t="shared" si="7"/>
        <v>4.661238107</v>
      </c>
      <c r="AA156" s="24">
        <f>IFNA(VLOOKUP(A156,'BUSINESS processed'!A156:J2846,5,0))</f>
        <v>3.391</v>
      </c>
      <c r="AB156" s="24">
        <f>IFNA(VLOOKUP(A156,'BUSINESS processed'!A156:J2846,6,0))</f>
        <v>65</v>
      </c>
      <c r="AC156" s="24">
        <f t="shared" si="96"/>
        <v>0</v>
      </c>
      <c r="AD156" s="24">
        <f>IFNA(VLOOKUP(A156,'BUSINESS processed'!A156:J2846,8,0))</f>
        <v>336</v>
      </c>
      <c r="AE156" s="24">
        <f>IFNA(VLOOKUP(A156,'BUSINESS processed'!A156:J2846,9,0))</f>
        <v>0.012</v>
      </c>
      <c r="AF156" s="27">
        <f>IFNA(VLOOKUP(A156,'BUSINESS processed'!A156:J2846,10,0))</f>
        <v>0.245</v>
      </c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</row>
    <row r="157">
      <c r="A157" s="18" t="str">
        <f t="shared" si="1"/>
        <v>Africa_Congo (Kinshasa)-Africa_2012</v>
      </c>
      <c r="B157" s="19" t="s">
        <v>68</v>
      </c>
      <c r="C157" s="20" t="s">
        <v>102</v>
      </c>
      <c r="D157" s="21" t="s">
        <v>91</v>
      </c>
      <c r="E157" s="22">
        <v>2.3831631365E10</v>
      </c>
      <c r="F157" s="22">
        <f t="shared" si="2"/>
        <v>362.7059985</v>
      </c>
      <c r="G157" s="23">
        <v>0.061</v>
      </c>
      <c r="H157" s="23">
        <v>15.0</v>
      </c>
      <c r="I157" s="23">
        <v>0.438</v>
      </c>
      <c r="J157" s="24">
        <f t="shared" si="99"/>
        <v>20715</v>
      </c>
      <c r="K157" s="24">
        <f t="shared" si="3"/>
        <v>0.000315272364</v>
      </c>
      <c r="L157" s="24">
        <f t="shared" si="100"/>
        <v>0</v>
      </c>
      <c r="M157" s="24">
        <f t="shared" si="5"/>
        <v>0</v>
      </c>
      <c r="N157" s="24">
        <f>IFNA(VLOOKUP(A157,'HUMAN RESOURCES processed'!$A$2:$M$2692,5,0))</f>
        <v>0.043</v>
      </c>
      <c r="O157" s="24">
        <f>IFNA(VLOOKUP(A157,'HUMAN RESOURCES processed'!$A$2:$M$2692,6,0))</f>
        <v>0.088</v>
      </c>
      <c r="P157" s="24">
        <f>IFNA(VLOOKUP(A157,'HUMAN RESOURCES processed'!$A$2:$M$2692,7,0))</f>
        <v>51</v>
      </c>
      <c r="Q157" s="24">
        <f>IFNA(VLOOKUP(A157,'HUMAN RESOURCES processed'!$A$2:$M$2692,8,0))</f>
        <v>48</v>
      </c>
      <c r="R157" s="24">
        <f t="shared" si="6"/>
        <v>49.5</v>
      </c>
      <c r="S157" s="24">
        <f>IFNA(VLOOKUP(A157,'HUMAN RESOURCES processed'!$A$2:$M$2692,9,0))</f>
        <v>0.451</v>
      </c>
      <c r="T157" s="24">
        <f>IFNA(VLOOKUP(A157,'HUMAN RESOURCES processed'!$A$2:$M$2692,10,0))</f>
        <v>0.52</v>
      </c>
      <c r="U157" s="24">
        <f>IFNA(VLOOKUP(A157,'HUMAN RESOURCES processed'!$A$2:$M$2692,11,0))</f>
        <v>0.028</v>
      </c>
      <c r="V157" s="24">
        <f>IFNA(VLOOKUP(A157,'HUMAN RESOURCES processed'!$A$2:$M$2692,12,0))</f>
        <v>65705093</v>
      </c>
      <c r="W157" s="24">
        <f>IFNA(VLOOKUP(A157,'HUMAN RESOURCES processed'!$A$2:$M$2692,13,0))</f>
        <v>0.41</v>
      </c>
      <c r="X157" s="24">
        <f>IFNA(VLOOKUP(A157,'TOURISM processed'!$A$2:$F$2692,5,0))</f>
        <v>6900000</v>
      </c>
      <c r="Y157" s="24">
        <f>IFNA(VLOOKUP(A157,'TOURISM processed'!$A$2:$F$2692,6,0))</f>
        <v>108000000</v>
      </c>
      <c r="Z157" s="24">
        <f t="shared" si="7"/>
        <v>1.643708198</v>
      </c>
      <c r="AA157" s="24">
        <f>IFNA(VLOOKUP(A157,'BUSINESS processed'!A157:J2847,5,0))</f>
        <v>3.391</v>
      </c>
      <c r="AB157" s="24">
        <f>IFNA(VLOOKUP(A157,'BUSINESS processed'!A157:J2847,6,0))</f>
        <v>58</v>
      </c>
      <c r="AC157" s="24">
        <f>IFNA(VLOOKUP(A157,'BUSINESS processed'!A157:J2847,7,0))</f>
        <v>183</v>
      </c>
      <c r="AD157" s="24">
        <f>IFNA(VLOOKUP(A157,'BUSINESS processed'!A157:J2847,8,0))</f>
        <v>336</v>
      </c>
      <c r="AE157" s="24">
        <f>IFNA(VLOOKUP(A157,'BUSINESS processed'!A157:J2847,9,0))</f>
        <v>0.017</v>
      </c>
      <c r="AF157" s="27">
        <f>IFNA(VLOOKUP(A157,'BUSINESS processed'!A157:J2847,10,0))</f>
        <v>0.306</v>
      </c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</row>
    <row r="158">
      <c r="A158" s="18" t="str">
        <f t="shared" si="1"/>
        <v>Africa_Cote d'Ivoire-Africa_2001</v>
      </c>
      <c r="B158" s="19" t="s">
        <v>68</v>
      </c>
      <c r="C158" s="20" t="s">
        <v>103</v>
      </c>
      <c r="D158" s="21" t="s">
        <v>71</v>
      </c>
      <c r="E158" s="22">
        <v>1.0545285037E10</v>
      </c>
      <c r="F158" s="22">
        <f t="shared" si="2"/>
        <v>642.2152213</v>
      </c>
      <c r="G158" s="23">
        <v>0.052</v>
      </c>
      <c r="H158" s="23">
        <v>34.0</v>
      </c>
      <c r="I158" s="39">
        <f t="shared" ref="I158:I170" si="101">IF(AND(C158=C157,D158&gt;D157),I157,0)</f>
        <v>0</v>
      </c>
      <c r="J158" s="24">
        <f>IFNA(VLOOKUP(A158,'ENERGY processed'!$A$2:$H$2692,7,0),"")</f>
        <v>11233</v>
      </c>
      <c r="K158" s="24">
        <f t="shared" si="3"/>
        <v>0.0006840975427</v>
      </c>
      <c r="L158" s="24">
        <f t="shared" si="100"/>
        <v>0</v>
      </c>
      <c r="M158" s="24">
        <f t="shared" si="5"/>
        <v>0</v>
      </c>
      <c r="N158" s="24">
        <f>IFNA(VLOOKUP(A158,'HUMAN RESOURCES processed'!$A$2:$M$2692,5,0))</f>
        <v>0.038</v>
      </c>
      <c r="O158" s="24">
        <f>IFNA(VLOOKUP(A158,'HUMAN RESOURCES processed'!$A$2:$M$2692,6,0))</f>
        <v>0.098</v>
      </c>
      <c r="P158" s="24">
        <f>IFNA(VLOOKUP(A158,'HUMAN RESOURCES processed'!$A$2:$M$2692,7,0))</f>
        <v>47</v>
      </c>
      <c r="Q158" s="24">
        <f>IFNA(VLOOKUP(A158,'HUMAN RESOURCES processed'!$A$2:$M$2692,8,0))</f>
        <v>46</v>
      </c>
      <c r="R158" s="24">
        <f t="shared" si="6"/>
        <v>46.5</v>
      </c>
      <c r="S158" s="24">
        <f>IFNA(VLOOKUP(A158,'HUMAN RESOURCES processed'!$A$2:$M$2692,9,0))</f>
        <v>0.421</v>
      </c>
      <c r="T158" s="24">
        <f>IFNA(VLOOKUP(A158,'HUMAN RESOURCES processed'!$A$2:$M$2692,10,0))</f>
        <v>0.55</v>
      </c>
      <c r="U158" s="24">
        <f>IFNA(VLOOKUP(A158,'HUMAN RESOURCES processed'!$A$2:$M$2692,11,0))</f>
        <v>0.029</v>
      </c>
      <c r="V158" s="24">
        <f>IFNA(VLOOKUP(A158,'HUMAN RESOURCES processed'!$A$2:$M$2692,12,0))</f>
        <v>16420173</v>
      </c>
      <c r="W158" s="24">
        <f>IFNA(VLOOKUP(A158,'HUMAN RESOURCES processed'!$A$2:$M$2692,13,0))</f>
        <v>0.442</v>
      </c>
      <c r="X158" s="24">
        <f>IFNA(VLOOKUP(A158,'TOURISM processed'!$A$2:$F$2692,5,0))</f>
        <v>58000000</v>
      </c>
      <c r="Y158" s="24">
        <f>IFNA(VLOOKUP(A158,'TOURISM processed'!$A$2:$F$2692,6,0))</f>
        <v>289000000</v>
      </c>
      <c r="Z158" s="24">
        <f t="shared" si="7"/>
        <v>17.60030178</v>
      </c>
      <c r="AA158" s="24">
        <f t="shared" ref="AA158:AA161" si="102">IF(AND(C158=C157,D158&gt;D157),AA157,0)</f>
        <v>0</v>
      </c>
      <c r="AB158" s="24">
        <f t="shared" ref="AB158:AB159" si="103">IF(AND(C158=C157,D158&gt;D157),AB157,0)</f>
        <v>0</v>
      </c>
      <c r="AC158" s="24">
        <f t="shared" ref="AC158:AC168" si="104">IF(AND(C158=C157,D158&gt;D157),AC157,0)</f>
        <v>0</v>
      </c>
      <c r="AD158" s="24">
        <f t="shared" ref="AD158:AD161" si="105">IF(AND(C158=C157,D158&gt;D157),AD157,0)</f>
        <v>0</v>
      </c>
      <c r="AE158" s="24">
        <f>IFNA(VLOOKUP(A158,'BUSINESS processed'!A158:J2848,9,0))</f>
        <v>0.004</v>
      </c>
      <c r="AF158" s="27">
        <f>IFNA(VLOOKUP(A158,'BUSINESS processed'!A158:J2848,10,0))</f>
        <v>0.044</v>
      </c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</row>
    <row r="159">
      <c r="A159" s="18" t="str">
        <f t="shared" si="1"/>
        <v>Africa_Cote d'Ivoire-Africa_2002</v>
      </c>
      <c r="B159" s="19" t="s">
        <v>68</v>
      </c>
      <c r="C159" s="20" t="s">
        <v>103</v>
      </c>
      <c r="D159" s="21" t="s">
        <v>72</v>
      </c>
      <c r="E159" s="22">
        <v>1.1486664265E10</v>
      </c>
      <c r="F159" s="22">
        <f t="shared" si="2"/>
        <v>688.8559652</v>
      </c>
      <c r="G159" s="23">
        <v>0.047</v>
      </c>
      <c r="H159" s="23">
        <v>33.0</v>
      </c>
      <c r="I159" s="39">
        <f t="shared" si="101"/>
        <v>0</v>
      </c>
      <c r="J159" s="24">
        <f>IFNA(VLOOKUP(A159,'ENERGY processed'!$A$2:$H$2692,7,0),"")</f>
        <v>9800</v>
      </c>
      <c r="K159" s="24">
        <f t="shared" si="3"/>
        <v>0.0005877066051</v>
      </c>
      <c r="L159" s="24">
        <f>IFNA(VLOOKUP(A159,'ENERGY processed'!$A$2:$H$2692,8,0),"")</f>
        <v>5805</v>
      </c>
      <c r="M159" s="24">
        <f t="shared" si="5"/>
        <v>0.0003481262084</v>
      </c>
      <c r="N159" s="24">
        <f>IFNA(VLOOKUP(A159,'HUMAN RESOURCES processed'!$A$2:$M$2692,5,0))</f>
        <v>0.038</v>
      </c>
      <c r="O159" s="24">
        <f>IFNA(VLOOKUP(A159,'HUMAN RESOURCES processed'!$A$2:$M$2692,6,0))</f>
        <v>0.096</v>
      </c>
      <c r="P159" s="24">
        <f>IFNA(VLOOKUP(A159,'HUMAN RESOURCES processed'!$A$2:$M$2692,7,0))</f>
        <v>47</v>
      </c>
      <c r="Q159" s="24">
        <f>IFNA(VLOOKUP(A159,'HUMAN RESOURCES processed'!$A$2:$M$2692,8,0))</f>
        <v>46</v>
      </c>
      <c r="R159" s="24">
        <f t="shared" si="6"/>
        <v>46.5</v>
      </c>
      <c r="S159" s="24">
        <f>IFNA(VLOOKUP(A159,'HUMAN RESOURCES processed'!$A$2:$M$2692,9,0))</f>
        <v>0.422</v>
      </c>
      <c r="T159" s="24">
        <f>IFNA(VLOOKUP(A159,'HUMAN RESOURCES processed'!$A$2:$M$2692,10,0))</f>
        <v>0.549</v>
      </c>
      <c r="U159" s="24">
        <f>IFNA(VLOOKUP(A159,'HUMAN RESOURCES processed'!$A$2:$M$2692,11,0))</f>
        <v>0.029</v>
      </c>
      <c r="V159" s="24">
        <f>IFNA(VLOOKUP(A159,'HUMAN RESOURCES processed'!$A$2:$M$2692,12,0))</f>
        <v>16674987</v>
      </c>
      <c r="W159" s="24">
        <f>IFNA(VLOOKUP(A159,'HUMAN RESOURCES processed'!$A$2:$M$2692,13,0))</f>
        <v>0.449</v>
      </c>
      <c r="X159" s="24">
        <f>IFNA(VLOOKUP(A159,'TOURISM processed'!$A$2:$F$2692,5,0))</f>
        <v>56000000</v>
      </c>
      <c r="Y159" s="24">
        <f>IFNA(VLOOKUP(A159,'TOURISM processed'!$A$2:$F$2692,6,0))</f>
        <v>490000000</v>
      </c>
      <c r="Z159" s="24">
        <f t="shared" si="7"/>
        <v>29.38533026</v>
      </c>
      <c r="AA159" s="24">
        <f t="shared" si="102"/>
        <v>0</v>
      </c>
      <c r="AB159" s="24">
        <f t="shared" si="103"/>
        <v>0</v>
      </c>
      <c r="AC159" s="24">
        <f t="shared" si="104"/>
        <v>0</v>
      </c>
      <c r="AD159" s="24">
        <f t="shared" si="105"/>
        <v>0</v>
      </c>
      <c r="AE159" s="24">
        <f>IFNA(VLOOKUP(A159,'BUSINESS processed'!A159:J2849,9,0))</f>
        <v>0.005</v>
      </c>
      <c r="AF159" s="27">
        <f>IFNA(VLOOKUP(A159,'BUSINESS processed'!A159:J2849,10,0))</f>
        <v>0.062</v>
      </c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</row>
    <row r="160">
      <c r="A160" s="18" t="str">
        <f t="shared" si="1"/>
        <v>Africa_Cote d'Ivoire-Africa_2003</v>
      </c>
      <c r="B160" s="19" t="s">
        <v>68</v>
      </c>
      <c r="C160" s="20" t="s">
        <v>103</v>
      </c>
      <c r="D160" s="21" t="s">
        <v>74</v>
      </c>
      <c r="E160" s="22">
        <v>1.3737482343E10</v>
      </c>
      <c r="F160" s="22">
        <f t="shared" si="2"/>
        <v>812.3976351</v>
      </c>
      <c r="G160" s="23">
        <v>0.051</v>
      </c>
      <c r="H160" s="23">
        <v>42.0</v>
      </c>
      <c r="I160" s="39">
        <f t="shared" si="101"/>
        <v>0</v>
      </c>
      <c r="J160" s="24">
        <f>IFNA(VLOOKUP(A160,'ENERGY processed'!$A$2:$H$2692,7,0),"")</f>
        <v>9489</v>
      </c>
      <c r="K160" s="24">
        <f t="shared" si="3"/>
        <v>0.0005611538539</v>
      </c>
      <c r="L160" s="24">
        <f>IFNA(VLOOKUP(A160,'ENERGY processed'!$A$2:$H$2692,8,0),"")</f>
        <v>5856</v>
      </c>
      <c r="M160" s="24">
        <f t="shared" si="5"/>
        <v>0.0003463080376</v>
      </c>
      <c r="N160" s="24">
        <f>IFNA(VLOOKUP(A160,'HUMAN RESOURCES processed'!$A$2:$M$2692,5,0))</f>
        <v>0.037</v>
      </c>
      <c r="O160" s="24">
        <f>IFNA(VLOOKUP(A160,'HUMAN RESOURCES processed'!$A$2:$M$2692,6,0))</f>
        <v>0.094</v>
      </c>
      <c r="P160" s="24">
        <f>IFNA(VLOOKUP(A160,'HUMAN RESOURCES processed'!$A$2:$M$2692,7,0))</f>
        <v>47</v>
      </c>
      <c r="Q160" s="24">
        <f>IFNA(VLOOKUP(A160,'HUMAN RESOURCES processed'!$A$2:$M$2692,8,0))</f>
        <v>46</v>
      </c>
      <c r="R160" s="24">
        <f t="shared" si="6"/>
        <v>46.5</v>
      </c>
      <c r="S160" s="24">
        <f>IFNA(VLOOKUP(A160,'HUMAN RESOURCES processed'!$A$2:$M$2692,9,0))</f>
        <v>0.422</v>
      </c>
      <c r="T160" s="24">
        <f>IFNA(VLOOKUP(A160,'HUMAN RESOURCES processed'!$A$2:$M$2692,10,0))</f>
        <v>0.548</v>
      </c>
      <c r="U160" s="24">
        <f>IFNA(VLOOKUP(A160,'HUMAN RESOURCES processed'!$A$2:$M$2692,11,0))</f>
        <v>0.029</v>
      </c>
      <c r="V160" s="24">
        <f>IFNA(VLOOKUP(A160,'HUMAN RESOURCES processed'!$A$2:$M$2692,12,0))</f>
        <v>16909801</v>
      </c>
      <c r="W160" s="24">
        <f>IFNA(VLOOKUP(A160,'HUMAN RESOURCES processed'!$A$2:$M$2692,13,0))</f>
        <v>0.455</v>
      </c>
      <c r="X160" s="24">
        <f>IFNA(VLOOKUP(A160,'TOURISM processed'!$A$2:$F$2692,5,0))</f>
        <v>76000000</v>
      </c>
      <c r="Y160" s="24">
        <f>IFNA(VLOOKUP(A160,'TOURISM processed'!$A$2:$F$2692,6,0))</f>
        <v>551000000</v>
      </c>
      <c r="Z160" s="24">
        <f t="shared" si="7"/>
        <v>32.58465313</v>
      </c>
      <c r="AA160" s="24">
        <f t="shared" si="102"/>
        <v>0</v>
      </c>
      <c r="AB160" s="24">
        <f>IFNA(VLOOKUP(A160,'BUSINESS processed'!A160:J2850,6,0))</f>
        <v>62</v>
      </c>
      <c r="AC160" s="24">
        <f t="shared" si="104"/>
        <v>0</v>
      </c>
      <c r="AD160" s="24">
        <f t="shared" si="105"/>
        <v>0</v>
      </c>
      <c r="AE160" s="24">
        <f>IFNA(VLOOKUP(A160,'BUSINESS processed'!A160:J2850,9,0))</f>
        <v>0.008</v>
      </c>
      <c r="AF160" s="27">
        <f>IFNA(VLOOKUP(A160,'BUSINESS processed'!A160:J2850,10,0))</f>
        <v>0.076</v>
      </c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</row>
    <row r="161">
      <c r="A161" s="18" t="str">
        <f t="shared" si="1"/>
        <v>Africa_Cote d'Ivoire-Africa_2004</v>
      </c>
      <c r="B161" s="19" t="s">
        <v>68</v>
      </c>
      <c r="C161" s="20" t="s">
        <v>103</v>
      </c>
      <c r="D161" s="21" t="s">
        <v>83</v>
      </c>
      <c r="E161" s="22">
        <v>1.5481092596E10</v>
      </c>
      <c r="F161" s="22">
        <f t="shared" si="2"/>
        <v>902.9864166</v>
      </c>
      <c r="G161" s="23">
        <v>0.056</v>
      </c>
      <c r="H161" s="23">
        <v>50.0</v>
      </c>
      <c r="I161" s="39">
        <f t="shared" si="101"/>
        <v>0</v>
      </c>
      <c r="J161" s="24">
        <f>IFNA(VLOOKUP(A161,'ENERGY processed'!$A$2:$H$2692,7,0),"")</f>
        <v>8380.5</v>
      </c>
      <c r="K161" s="24">
        <f t="shared" si="3"/>
        <v>0.0004888206447</v>
      </c>
      <c r="L161" s="24">
        <f>IFNA(VLOOKUP(A161,'ENERGY processed'!$A$2:$H$2692,8,0),"")</f>
        <v>7299</v>
      </c>
      <c r="M161" s="24">
        <f t="shared" si="5"/>
        <v>0.0004257385461</v>
      </c>
      <c r="N161" s="24">
        <f>IFNA(VLOOKUP(A161,'HUMAN RESOURCES processed'!$A$2:$M$2692,5,0))</f>
        <v>0.037</v>
      </c>
      <c r="O161" s="24">
        <f>IFNA(VLOOKUP(A161,'HUMAN RESOURCES processed'!$A$2:$M$2692,6,0))</f>
        <v>0.091</v>
      </c>
      <c r="P161" s="24">
        <f>IFNA(VLOOKUP(A161,'HUMAN RESOURCES processed'!$A$2:$M$2692,7,0))</f>
        <v>48</v>
      </c>
      <c r="Q161" s="24">
        <f>IFNA(VLOOKUP(A161,'HUMAN RESOURCES processed'!$A$2:$M$2692,8,0))</f>
        <v>46</v>
      </c>
      <c r="R161" s="24">
        <f t="shared" si="6"/>
        <v>47</v>
      </c>
      <c r="S161" s="24">
        <f>IFNA(VLOOKUP(A161,'HUMAN RESOURCES processed'!$A$2:$M$2692,9,0))</f>
        <v>0.423</v>
      </c>
      <c r="T161" s="24">
        <f>IFNA(VLOOKUP(A161,'HUMAN RESOURCES processed'!$A$2:$M$2692,10,0))</f>
        <v>0.548</v>
      </c>
      <c r="U161" s="24">
        <f>IFNA(VLOOKUP(A161,'HUMAN RESOURCES processed'!$A$2:$M$2692,11,0))</f>
        <v>0.029</v>
      </c>
      <c r="V161" s="24">
        <f>IFNA(VLOOKUP(A161,'HUMAN RESOURCES processed'!$A$2:$M$2692,12,0))</f>
        <v>17144325</v>
      </c>
      <c r="W161" s="24">
        <f>IFNA(VLOOKUP(A161,'HUMAN RESOURCES processed'!$A$2:$M$2692,13,0))</f>
        <v>0.462</v>
      </c>
      <c r="X161" s="24">
        <f>IFNA(VLOOKUP(A161,'TOURISM processed'!$A$2:$F$2692,5,0))</f>
        <v>91000000</v>
      </c>
      <c r="Y161" s="24">
        <f>IFNA(VLOOKUP(A161,'TOURISM processed'!$A$2:$F$2692,6,0))</f>
        <v>571000000</v>
      </c>
      <c r="Z161" s="24">
        <f t="shared" si="7"/>
        <v>33.30548155</v>
      </c>
      <c r="AA161" s="24">
        <f t="shared" si="102"/>
        <v>0</v>
      </c>
      <c r="AB161" s="24">
        <f>IFNA(VLOOKUP(A161,'BUSINESS processed'!A161:J2851,6,0))</f>
        <v>58</v>
      </c>
      <c r="AC161" s="24">
        <f t="shared" si="104"/>
        <v>0</v>
      </c>
      <c r="AD161" s="24">
        <f t="shared" si="105"/>
        <v>0</v>
      </c>
      <c r="AE161" s="24">
        <f>IFNA(VLOOKUP(A161,'BUSINESS processed'!A161:J2851,9,0))</f>
        <v>0.008</v>
      </c>
      <c r="AF161" s="27">
        <f>IFNA(VLOOKUP(A161,'BUSINESS processed'!A161:J2851,10,0))</f>
        <v>0.098</v>
      </c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</row>
    <row r="162">
      <c r="A162" s="18" t="str">
        <f t="shared" si="1"/>
        <v>Africa_Cote d'Ivoire-Africa_2005</v>
      </c>
      <c r="B162" s="19" t="s">
        <v>68</v>
      </c>
      <c r="C162" s="20" t="s">
        <v>103</v>
      </c>
      <c r="D162" s="21" t="s">
        <v>84</v>
      </c>
      <c r="E162" s="22">
        <v>1.6363437145E10</v>
      </c>
      <c r="F162" s="22">
        <f t="shared" si="2"/>
        <v>940.7521438</v>
      </c>
      <c r="G162" s="23">
        <v>0.057</v>
      </c>
      <c r="H162" s="23">
        <v>53.0</v>
      </c>
      <c r="I162" s="39">
        <f t="shared" si="101"/>
        <v>0</v>
      </c>
      <c r="J162" s="24">
        <f>IFNA(VLOOKUP(A162,'ENERGY processed'!$A$2:$H$2692,7,0),"")</f>
        <v>9302</v>
      </c>
      <c r="K162" s="24">
        <f t="shared" si="3"/>
        <v>0.0005347822932</v>
      </c>
      <c r="L162" s="24">
        <f>IFNA(VLOOKUP(A162,'ENERGY processed'!$A$2:$H$2692,8,0),"")</f>
        <v>7664</v>
      </c>
      <c r="M162" s="24">
        <f t="shared" si="5"/>
        <v>0.0004406118572</v>
      </c>
      <c r="N162" s="24">
        <f>IFNA(VLOOKUP(A162,'HUMAN RESOURCES processed'!$A$2:$M$2692,5,0))</f>
        <v>0.037</v>
      </c>
      <c r="O162" s="24">
        <f>IFNA(VLOOKUP(A162,'HUMAN RESOURCES processed'!$A$2:$M$2692,6,0))</f>
        <v>0.089</v>
      </c>
      <c r="P162" s="24">
        <f>IFNA(VLOOKUP(A162,'HUMAN RESOURCES processed'!$A$2:$M$2692,7,0))</f>
        <v>48</v>
      </c>
      <c r="Q162" s="24">
        <f>IFNA(VLOOKUP(A162,'HUMAN RESOURCES processed'!$A$2:$M$2692,8,0))</f>
        <v>46</v>
      </c>
      <c r="R162" s="24">
        <f t="shared" si="6"/>
        <v>47</v>
      </c>
      <c r="S162" s="24">
        <f>IFNA(VLOOKUP(A162,'HUMAN RESOURCES processed'!$A$2:$M$2692,9,0))</f>
        <v>0.423</v>
      </c>
      <c r="T162" s="24">
        <f>IFNA(VLOOKUP(A162,'HUMAN RESOURCES processed'!$A$2:$M$2692,10,0))</f>
        <v>0.547</v>
      </c>
      <c r="U162" s="24">
        <f>IFNA(VLOOKUP(A162,'HUMAN RESOURCES processed'!$A$2:$M$2692,11,0))</f>
        <v>0.03</v>
      </c>
      <c r="V162" s="24">
        <f>IFNA(VLOOKUP(A162,'HUMAN RESOURCES processed'!$A$2:$M$2692,12,0))</f>
        <v>17393994</v>
      </c>
      <c r="W162" s="24">
        <f>IFNA(VLOOKUP(A162,'HUMAN RESOURCES processed'!$A$2:$M$2692,13,0))</f>
        <v>0.468</v>
      </c>
      <c r="X162" s="24">
        <f>IFNA(VLOOKUP(A162,'TOURISM processed'!$A$2:$F$2692,5,0))</f>
        <v>93000000</v>
      </c>
      <c r="Y162" s="24">
        <f>IFNA(VLOOKUP(A162,'TOURISM processed'!$A$2:$F$2692,6,0))</f>
        <v>549000000</v>
      </c>
      <c r="Z162" s="24">
        <f t="shared" si="7"/>
        <v>31.56261868</v>
      </c>
      <c r="AA162" s="24">
        <f>IFNA(VLOOKUP(A162,'BUSINESS processed'!A162:J2852,5,0))</f>
        <v>0.473</v>
      </c>
      <c r="AB162" s="24">
        <f>IFNA(VLOOKUP(A162,'BUSINESS processed'!A162:J2852,6,0))</f>
        <v>45</v>
      </c>
      <c r="AC162" s="24">
        <f t="shared" si="104"/>
        <v>0</v>
      </c>
      <c r="AD162" s="24">
        <f>IFNA(VLOOKUP(A162,'BUSINESS processed'!A162:J2852,8,0))</f>
        <v>270</v>
      </c>
      <c r="AE162" s="24">
        <f>IFNA(VLOOKUP(A162,'BUSINESS processed'!A162:J2852,9,0))</f>
        <v>0.01</v>
      </c>
      <c r="AF162" s="27">
        <f>IFNA(VLOOKUP(A162,'BUSINESS processed'!A162:J2852,10,0))</f>
        <v>0.135</v>
      </c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</row>
    <row r="163">
      <c r="A163" s="18" t="str">
        <f t="shared" si="1"/>
        <v>Africa_Cote d'Ivoire-Africa_2006</v>
      </c>
      <c r="B163" s="19" t="s">
        <v>68</v>
      </c>
      <c r="C163" s="20" t="s">
        <v>103</v>
      </c>
      <c r="D163" s="21" t="s">
        <v>85</v>
      </c>
      <c r="E163" s="22">
        <v>1.7367303156E10</v>
      </c>
      <c r="F163" s="22">
        <f t="shared" si="2"/>
        <v>983.2914236</v>
      </c>
      <c r="G163" s="23">
        <v>0.06</v>
      </c>
      <c r="H163" s="23">
        <v>59.0</v>
      </c>
      <c r="I163" s="39">
        <f t="shared" si="101"/>
        <v>0</v>
      </c>
      <c r="J163" s="24">
        <f>IFNA(VLOOKUP(A163,'ENERGY processed'!$A$2:$H$2692,7,0),"")</f>
        <v>10233</v>
      </c>
      <c r="K163" s="24">
        <f t="shared" si="3"/>
        <v>0.0005793657799</v>
      </c>
      <c r="L163" s="24">
        <f>IFNA(VLOOKUP(A163,'ENERGY processed'!$A$2:$H$2692,8,0),"")</f>
        <v>6883</v>
      </c>
      <c r="M163" s="24">
        <f t="shared" si="5"/>
        <v>0.0003896975142</v>
      </c>
      <c r="N163" s="24">
        <f>IFNA(VLOOKUP(A163,'HUMAN RESOURCES processed'!$A$2:$M$2692,5,0))</f>
        <v>0.036</v>
      </c>
      <c r="O163" s="24">
        <f>IFNA(VLOOKUP(A163,'HUMAN RESOURCES processed'!$A$2:$M$2692,6,0))</f>
        <v>0.087</v>
      </c>
      <c r="P163" s="24">
        <f>IFNA(VLOOKUP(A163,'HUMAN RESOURCES processed'!$A$2:$M$2692,7,0))</f>
        <v>49</v>
      </c>
      <c r="Q163" s="24">
        <f>IFNA(VLOOKUP(A163,'HUMAN RESOURCES processed'!$A$2:$M$2692,8,0))</f>
        <v>47</v>
      </c>
      <c r="R163" s="24">
        <f t="shared" si="6"/>
        <v>48</v>
      </c>
      <c r="S163" s="24">
        <f>IFNA(VLOOKUP(A163,'HUMAN RESOURCES processed'!$A$2:$M$2692,9,0))</f>
        <v>0.423</v>
      </c>
      <c r="T163" s="24">
        <f>IFNA(VLOOKUP(A163,'HUMAN RESOURCES processed'!$A$2:$M$2692,10,0))</f>
        <v>0.547</v>
      </c>
      <c r="U163" s="24">
        <f>IFNA(VLOOKUP(A163,'HUMAN RESOURCES processed'!$A$2:$M$2692,11,0))</f>
        <v>0.03</v>
      </c>
      <c r="V163" s="24">
        <f>IFNA(VLOOKUP(A163,'HUMAN RESOURCES processed'!$A$2:$M$2692,12,0))</f>
        <v>17662417</v>
      </c>
      <c r="W163" s="24">
        <f>IFNA(VLOOKUP(A163,'HUMAN RESOURCES processed'!$A$2:$M$2692,13,0))</f>
        <v>0.475</v>
      </c>
      <c r="X163" s="24">
        <f>IFNA(VLOOKUP(A163,'TOURISM processed'!$A$2:$F$2692,5,0))</f>
        <v>104000000</v>
      </c>
      <c r="Y163" s="24">
        <f>IFNA(VLOOKUP(A163,'TOURISM processed'!$A$2:$F$2692,6,0))</f>
        <v>583000000</v>
      </c>
      <c r="Z163" s="24">
        <f t="shared" si="7"/>
        <v>33.00793997</v>
      </c>
      <c r="AA163" s="24">
        <f>IFNA(VLOOKUP(A163,'BUSINESS processed'!A163:J2853,5,0))</f>
        <v>0.473</v>
      </c>
      <c r="AB163" s="24">
        <f>IFNA(VLOOKUP(A163,'BUSINESS processed'!A163:J2853,6,0))</f>
        <v>45</v>
      </c>
      <c r="AC163" s="24">
        <f t="shared" si="104"/>
        <v>0</v>
      </c>
      <c r="AD163" s="24">
        <f>IFNA(VLOOKUP(A163,'BUSINESS processed'!A163:J2853,8,0))</f>
        <v>270</v>
      </c>
      <c r="AE163" s="24">
        <f>IFNA(VLOOKUP(A163,'BUSINESS processed'!A163:J2853,9,0))</f>
        <v>0.015</v>
      </c>
      <c r="AF163" s="27">
        <f>IFNA(VLOOKUP(A163,'BUSINESS processed'!A163:J2853,10,0))</f>
        <v>0.23</v>
      </c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</row>
    <row r="164">
      <c r="A164" s="18" t="str">
        <f t="shared" si="1"/>
        <v>Africa_Cote d'Ivoire-Africa_2007</v>
      </c>
      <c r="B164" s="19" t="s">
        <v>68</v>
      </c>
      <c r="C164" s="20" t="s">
        <v>103</v>
      </c>
      <c r="D164" s="21" t="s">
        <v>86</v>
      </c>
      <c r="E164" s="22">
        <v>1.9795705245E10</v>
      </c>
      <c r="F164" s="22">
        <f t="shared" si="2"/>
        <v>1102.882499</v>
      </c>
      <c r="G164" s="23">
        <v>0.066</v>
      </c>
      <c r="H164" s="23">
        <v>72.0</v>
      </c>
      <c r="I164" s="39">
        <f t="shared" si="101"/>
        <v>0</v>
      </c>
      <c r="J164" s="24">
        <f>IFNA(VLOOKUP(A164,'ENERGY processed'!$A$2:$H$2692,7,0),"")</f>
        <v>8290</v>
      </c>
      <c r="K164" s="24">
        <f t="shared" si="3"/>
        <v>0.0004618626011</v>
      </c>
      <c r="L164" s="24">
        <f>IFNA(VLOOKUP(A164,'ENERGY processed'!$A$2:$H$2692,8,0),"")</f>
        <v>7555.5</v>
      </c>
      <c r="M164" s="24">
        <f t="shared" si="5"/>
        <v>0.0004209412403</v>
      </c>
      <c r="N164" s="24">
        <f>IFNA(VLOOKUP(A164,'HUMAN RESOURCES processed'!$A$2:$M$2692,5,0))</f>
        <v>0.036</v>
      </c>
      <c r="O164" s="24">
        <f>IFNA(VLOOKUP(A164,'HUMAN RESOURCES processed'!$A$2:$M$2692,6,0))</f>
        <v>0.084</v>
      </c>
      <c r="P164" s="24">
        <f>IFNA(VLOOKUP(A164,'HUMAN RESOURCES processed'!$A$2:$M$2692,7,0))</f>
        <v>49</v>
      </c>
      <c r="Q164" s="24">
        <f>IFNA(VLOOKUP(A164,'HUMAN RESOURCES processed'!$A$2:$M$2692,8,0))</f>
        <v>47</v>
      </c>
      <c r="R164" s="24">
        <f t="shared" si="6"/>
        <v>48</v>
      </c>
      <c r="S164" s="24">
        <f>IFNA(VLOOKUP(A164,'HUMAN RESOURCES processed'!$A$2:$M$2692,9,0))</f>
        <v>0.422</v>
      </c>
      <c r="T164" s="24">
        <f>IFNA(VLOOKUP(A164,'HUMAN RESOURCES processed'!$A$2:$M$2692,10,0))</f>
        <v>0.548</v>
      </c>
      <c r="U164" s="24">
        <f>IFNA(VLOOKUP(A164,'HUMAN RESOURCES processed'!$A$2:$M$2692,11,0))</f>
        <v>0.03</v>
      </c>
      <c r="V164" s="24">
        <f>IFNA(VLOOKUP(A164,'HUMAN RESOURCES processed'!$A$2:$M$2692,12,0))</f>
        <v>17949061</v>
      </c>
      <c r="W164" s="24">
        <f>IFNA(VLOOKUP(A164,'HUMAN RESOURCES processed'!$A$2:$M$2692,13,0))</f>
        <v>0.483</v>
      </c>
      <c r="X164" s="24">
        <f>IFNA(VLOOKUP(A164,'TOURISM processed'!$A$2:$F$2692,5,0))</f>
        <v>115000000</v>
      </c>
      <c r="Y164" s="24">
        <f>IFNA(VLOOKUP(A164,'TOURISM processed'!$A$2:$F$2692,6,0))</f>
        <v>606000000</v>
      </c>
      <c r="Z164" s="24">
        <f t="shared" si="7"/>
        <v>33.76221185</v>
      </c>
      <c r="AA164" s="24">
        <f>IFNA(VLOOKUP(A164,'BUSINESS processed'!A164:J2854,5,0))</f>
        <v>0.446</v>
      </c>
      <c r="AB164" s="24">
        <f>IFNA(VLOOKUP(A164,'BUSINESS processed'!A164:J2854,6,0))</f>
        <v>40</v>
      </c>
      <c r="AC164" s="24">
        <f t="shared" si="104"/>
        <v>0</v>
      </c>
      <c r="AD164" s="24">
        <f>IFNA(VLOOKUP(A164,'BUSINESS processed'!A164:J2854,8,0))</f>
        <v>270</v>
      </c>
      <c r="AE164" s="24">
        <f>IFNA(VLOOKUP(A164,'BUSINESS processed'!A164:J2854,9,0))</f>
        <v>0.018</v>
      </c>
      <c r="AF164" s="27">
        <f>IFNA(VLOOKUP(A164,'BUSINESS processed'!A164:J2854,10,0))</f>
        <v>0.416</v>
      </c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</row>
    <row r="165">
      <c r="A165" s="18" t="str">
        <f t="shared" si="1"/>
        <v>Africa_Cote d'Ivoire-Africa_2008</v>
      </c>
      <c r="B165" s="19" t="s">
        <v>68</v>
      </c>
      <c r="C165" s="20" t="s">
        <v>103</v>
      </c>
      <c r="D165" s="21" t="s">
        <v>87</v>
      </c>
      <c r="E165" s="22">
        <v>2.3414253328E10</v>
      </c>
      <c r="F165" s="22">
        <f t="shared" si="2"/>
        <v>1282.267082</v>
      </c>
      <c r="G165" s="23">
        <v>0.065</v>
      </c>
      <c r="H165" s="23">
        <v>83.0</v>
      </c>
      <c r="I165" s="39">
        <f t="shared" si="101"/>
        <v>0</v>
      </c>
      <c r="J165" s="24">
        <f>IF(AND( C165=C164,D165&gt;D164),J164,"")</f>
        <v>8290</v>
      </c>
      <c r="K165" s="24">
        <f t="shared" si="3"/>
        <v>0.0004539967155</v>
      </c>
      <c r="L165" s="24">
        <f>IF(AND(C165=C164,C165&gt;C164),C164,0)</f>
        <v>0</v>
      </c>
      <c r="M165" s="24">
        <f t="shared" si="5"/>
        <v>0</v>
      </c>
      <c r="N165" s="24">
        <f>IFNA(VLOOKUP(A165,'HUMAN RESOURCES processed'!$A$2:$M$2692,5,0))</f>
        <v>0.036</v>
      </c>
      <c r="O165" s="24">
        <f>IFNA(VLOOKUP(A165,'HUMAN RESOURCES processed'!$A$2:$M$2692,6,0))</f>
        <v>0.082</v>
      </c>
      <c r="P165" s="24">
        <f>IFNA(VLOOKUP(A165,'HUMAN RESOURCES processed'!$A$2:$M$2692,7,0))</f>
        <v>50</v>
      </c>
      <c r="Q165" s="24">
        <f>IFNA(VLOOKUP(A165,'HUMAN RESOURCES processed'!$A$2:$M$2692,8,0))</f>
        <v>48</v>
      </c>
      <c r="R165" s="24">
        <f t="shared" si="6"/>
        <v>49</v>
      </c>
      <c r="S165" s="24">
        <f>IFNA(VLOOKUP(A165,'HUMAN RESOURCES processed'!$A$2:$M$2692,9,0))</f>
        <v>0.421</v>
      </c>
      <c r="T165" s="24">
        <f>IFNA(VLOOKUP(A165,'HUMAN RESOURCES processed'!$A$2:$M$2692,10,0))</f>
        <v>0.549</v>
      </c>
      <c r="U165" s="24">
        <f>IFNA(VLOOKUP(A165,'HUMAN RESOURCES processed'!$A$2:$M$2692,11,0))</f>
        <v>0.03</v>
      </c>
      <c r="V165" s="24">
        <f>IFNA(VLOOKUP(A165,'HUMAN RESOURCES processed'!$A$2:$M$2692,12,0))</f>
        <v>18260044</v>
      </c>
      <c r="W165" s="24">
        <f>IFNA(VLOOKUP(A165,'HUMAN RESOURCES processed'!$A$2:$M$2692,13,0))</f>
        <v>0.49</v>
      </c>
      <c r="X165" s="24">
        <f>IFNA(VLOOKUP(A165,'TOURISM processed'!$A$2:$F$2692,5,0))</f>
        <v>129000000</v>
      </c>
      <c r="Y165" s="24">
        <f>IFNA(VLOOKUP(A165,'TOURISM processed'!$A$2:$F$2692,6,0))</f>
        <v>612000000</v>
      </c>
      <c r="Z165" s="24">
        <f t="shared" si="7"/>
        <v>33.51580095</v>
      </c>
      <c r="AA165" s="24">
        <f>IFNA(VLOOKUP(A165,'BUSINESS processed'!A165:J2855,5,0))</f>
        <v>0.446</v>
      </c>
      <c r="AB165" s="24">
        <f>IFNA(VLOOKUP(A165,'BUSINESS processed'!A165:J2855,6,0))</f>
        <v>40</v>
      </c>
      <c r="AC165" s="24">
        <f t="shared" si="104"/>
        <v>0</v>
      </c>
      <c r="AD165" s="24">
        <f>IFNA(VLOOKUP(A165,'BUSINESS processed'!A165:J2855,8,0))</f>
        <v>270</v>
      </c>
      <c r="AE165" s="24">
        <f>IFNA(VLOOKUP(A165,'BUSINESS processed'!A165:J2855,9,0))</f>
        <v>0.019</v>
      </c>
      <c r="AF165" s="27">
        <f>IFNA(VLOOKUP(A165,'BUSINESS processed'!A165:J2855,10,0))</f>
        <v>0.572</v>
      </c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</row>
    <row r="166">
      <c r="A166" s="18" t="str">
        <f t="shared" si="1"/>
        <v>Africa_Cote d'Ivoire-Africa_2009</v>
      </c>
      <c r="B166" s="19" t="s">
        <v>68</v>
      </c>
      <c r="C166" s="20" t="s">
        <v>103</v>
      </c>
      <c r="D166" s="21" t="s">
        <v>88</v>
      </c>
      <c r="E166" s="22">
        <v>2.3041633638E10</v>
      </c>
      <c r="F166" s="22">
        <f t="shared" si="2"/>
        <v>1238.708134</v>
      </c>
      <c r="G166" s="23">
        <v>0.068</v>
      </c>
      <c r="H166" s="23">
        <v>84.0</v>
      </c>
      <c r="I166" s="39">
        <f t="shared" si="101"/>
        <v>0</v>
      </c>
      <c r="J166" s="24">
        <f>IFNA(VLOOKUP(A166,'ENERGY processed'!$A$2:$H$2692,7,0),"")</f>
        <v>6656</v>
      </c>
      <c r="K166" s="24">
        <f t="shared" si="3"/>
        <v>0.0003578236452</v>
      </c>
      <c r="L166" s="24">
        <f>IFNA(VLOOKUP(A166,'ENERGY processed'!$A$2:$H$2692,8,0),"")</f>
        <v>6125.5</v>
      </c>
      <c r="M166" s="24">
        <f t="shared" si="5"/>
        <v>0.0003293041975</v>
      </c>
      <c r="N166" s="24">
        <f>IFNA(VLOOKUP(A166,'HUMAN RESOURCES processed'!$A$2:$M$2692,5,0))</f>
        <v>0.036</v>
      </c>
      <c r="O166" s="24">
        <f>IFNA(VLOOKUP(A166,'HUMAN RESOURCES processed'!$A$2:$M$2692,6,0))</f>
        <v>0.079</v>
      </c>
      <c r="P166" s="24">
        <f>IFNA(VLOOKUP(A166,'HUMAN RESOURCES processed'!$A$2:$M$2692,7,0))</f>
        <v>50</v>
      </c>
      <c r="Q166" s="24">
        <f>IFNA(VLOOKUP(A166,'HUMAN RESOURCES processed'!$A$2:$M$2692,8,0))</f>
        <v>48</v>
      </c>
      <c r="R166" s="24">
        <f t="shared" si="6"/>
        <v>49</v>
      </c>
      <c r="S166" s="24">
        <f>IFNA(VLOOKUP(A166,'HUMAN RESOURCES processed'!$A$2:$M$2692,9,0))</f>
        <v>0.42</v>
      </c>
      <c r="T166" s="24">
        <f>IFNA(VLOOKUP(A166,'HUMAN RESOURCES processed'!$A$2:$M$2692,10,0))</f>
        <v>0.55</v>
      </c>
      <c r="U166" s="24">
        <f>IFNA(VLOOKUP(A166,'HUMAN RESOURCES processed'!$A$2:$M$2692,11,0))</f>
        <v>0.031</v>
      </c>
      <c r="V166" s="24">
        <f>IFNA(VLOOKUP(A166,'HUMAN RESOURCES processed'!$A$2:$M$2692,12,0))</f>
        <v>18601342</v>
      </c>
      <c r="W166" s="24">
        <f>IFNA(VLOOKUP(A166,'HUMAN RESOURCES processed'!$A$2:$M$2692,13,0))</f>
        <v>0.498</v>
      </c>
      <c r="X166" s="24">
        <f>IFNA(VLOOKUP(A166,'TOURISM processed'!$A$2:$F$2692,5,0))</f>
        <v>164000000</v>
      </c>
      <c r="Y166" s="24">
        <f>IFNA(VLOOKUP(A166,'TOURISM processed'!$A$2:$F$2692,6,0))</f>
        <v>589000000</v>
      </c>
      <c r="Z166" s="24">
        <f t="shared" si="7"/>
        <v>31.66438206</v>
      </c>
      <c r="AA166" s="24">
        <f>IFNA(VLOOKUP(A166,'BUSINESS processed'!A166:J2856,5,0))</f>
        <v>0.444</v>
      </c>
      <c r="AB166" s="24">
        <f>IFNA(VLOOKUP(A166,'BUSINESS processed'!A166:J2856,6,0))</f>
        <v>40</v>
      </c>
      <c r="AC166" s="24">
        <f t="shared" si="104"/>
        <v>0</v>
      </c>
      <c r="AD166" s="24">
        <f>IFNA(VLOOKUP(A166,'BUSINESS processed'!A166:J2856,8,0))</f>
        <v>270</v>
      </c>
      <c r="AE166" s="24">
        <f>IFNA(VLOOKUP(A166,'BUSINESS processed'!A166:J2856,9,0))</f>
        <v>0.02</v>
      </c>
      <c r="AF166" s="27">
        <f>IFNA(VLOOKUP(A166,'BUSINESS processed'!A166:J2856,10,0))</f>
        <v>0.709</v>
      </c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</row>
    <row r="167">
      <c r="A167" s="18" t="str">
        <f t="shared" si="1"/>
        <v>Africa_Cote d'Ivoire-Africa_2010</v>
      </c>
      <c r="B167" s="19" t="s">
        <v>68</v>
      </c>
      <c r="C167" s="20" t="s">
        <v>103</v>
      </c>
      <c r="D167" s="21" t="s">
        <v>89</v>
      </c>
      <c r="E167" s="22">
        <v>2.2920779598E10</v>
      </c>
      <c r="F167" s="22">
        <f t="shared" si="2"/>
        <v>1207.84514</v>
      </c>
      <c r="G167" s="23">
        <v>0.069</v>
      </c>
      <c r="H167" s="23">
        <v>83.0</v>
      </c>
      <c r="I167" s="39">
        <f t="shared" si="101"/>
        <v>0</v>
      </c>
      <c r="J167" s="24">
        <f>IFNA(VLOOKUP(A167,'ENERGY processed'!$A$2:$H$2692,7,0),"")</f>
        <v>9537</v>
      </c>
      <c r="K167" s="24">
        <f t="shared" si="3"/>
        <v>0.0005025666363</v>
      </c>
      <c r="L167" s="24">
        <f>IFNA(VLOOKUP(A167,'ENERGY processed'!$A$2:$H$2692,8,0),"")</f>
        <v>6997</v>
      </c>
      <c r="M167" s="24">
        <f t="shared" si="5"/>
        <v>0.0003687174955</v>
      </c>
      <c r="N167" s="24">
        <f>IFNA(VLOOKUP(A167,'HUMAN RESOURCES processed'!$A$2:$M$2692,5,0))</f>
        <v>0.037</v>
      </c>
      <c r="O167" s="24">
        <f>IFNA(VLOOKUP(A167,'HUMAN RESOURCES processed'!$A$2:$M$2692,6,0))</f>
        <v>0.077</v>
      </c>
      <c r="P167" s="24">
        <f>IFNA(VLOOKUP(A167,'HUMAN RESOURCES processed'!$A$2:$M$2692,7,0))</f>
        <v>50</v>
      </c>
      <c r="Q167" s="24">
        <f>IFNA(VLOOKUP(A167,'HUMAN RESOURCES processed'!$A$2:$M$2692,8,0))</f>
        <v>49</v>
      </c>
      <c r="R167" s="24">
        <f t="shared" si="6"/>
        <v>49.5</v>
      </c>
      <c r="S167" s="24">
        <f>IFNA(VLOOKUP(A167,'HUMAN RESOURCES processed'!$A$2:$M$2692,9,0))</f>
        <v>0.418</v>
      </c>
      <c r="T167" s="24">
        <f>IFNA(VLOOKUP(A167,'HUMAN RESOURCES processed'!$A$2:$M$2692,10,0))</f>
        <v>0.551</v>
      </c>
      <c r="U167" s="24">
        <f>IFNA(VLOOKUP(A167,'HUMAN RESOURCES processed'!$A$2:$M$2692,11,0))</f>
        <v>0.031</v>
      </c>
      <c r="V167" s="24">
        <f>IFNA(VLOOKUP(A167,'HUMAN RESOURCES processed'!$A$2:$M$2692,12,0))</f>
        <v>18976588</v>
      </c>
      <c r="W167" s="24">
        <f>IFNA(VLOOKUP(A167,'HUMAN RESOURCES processed'!$A$2:$M$2692,13,0))</f>
        <v>0.506</v>
      </c>
      <c r="X167" s="24">
        <f>IFNA(VLOOKUP(A167,'TOURISM processed'!$A$2:$F$2692,5,0))</f>
        <v>213000000</v>
      </c>
      <c r="Y167" s="24">
        <f>IFNA(VLOOKUP(A167,'TOURISM processed'!$A$2:$F$2692,6,0))</f>
        <v>569000000</v>
      </c>
      <c r="Z167" s="24">
        <f t="shared" si="7"/>
        <v>29.98431541</v>
      </c>
      <c r="AA167" s="24">
        <f>IFNA(VLOOKUP(A167,'BUSINESS processed'!A167:J2857,5,0))</f>
        <v>0.442</v>
      </c>
      <c r="AB167" s="24">
        <f>IFNA(VLOOKUP(A167,'BUSINESS processed'!A167:J2857,6,0))</f>
        <v>40</v>
      </c>
      <c r="AC167" s="24">
        <f t="shared" si="104"/>
        <v>0</v>
      </c>
      <c r="AD167" s="24">
        <f>IFNA(VLOOKUP(A167,'BUSINESS processed'!A167:J2857,8,0))</f>
        <v>270</v>
      </c>
      <c r="AE167" s="24">
        <f>IFNA(VLOOKUP(A167,'BUSINESS processed'!A167:J2857,9,0))</f>
        <v>0.021</v>
      </c>
      <c r="AF167" s="27">
        <f>IFNA(VLOOKUP(A167,'BUSINESS processed'!A167:J2857,10,0))</f>
        <v>0.822</v>
      </c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</row>
    <row r="168">
      <c r="A168" s="18" t="str">
        <f t="shared" si="1"/>
        <v>Africa_Cote d'Ivoire-Africa_2011</v>
      </c>
      <c r="B168" s="19" t="s">
        <v>68</v>
      </c>
      <c r="C168" s="20" t="s">
        <v>103</v>
      </c>
      <c r="D168" s="21" t="s">
        <v>90</v>
      </c>
      <c r="E168" s="22">
        <v>2.4074553674E10</v>
      </c>
      <c r="F168" s="22">
        <f t="shared" si="2"/>
        <v>1241.599319</v>
      </c>
      <c r="G168" s="23">
        <v>0.068</v>
      </c>
      <c r="H168" s="23">
        <v>84.0</v>
      </c>
      <c r="I168" s="39">
        <f t="shared" si="101"/>
        <v>0</v>
      </c>
      <c r="J168" s="24">
        <f t="shared" ref="J168:J169" si="106">IF(AND( C168=C167,D168&gt;D167),J167,"")</f>
        <v>9537</v>
      </c>
      <c r="K168" s="24">
        <f t="shared" si="3"/>
        <v>0.0004918526367</v>
      </c>
      <c r="L168" s="24">
        <f t="shared" ref="L168:L171" si="107">IF(AND(C168=C167,C168&gt;C167),C167,0)</f>
        <v>0</v>
      </c>
      <c r="M168" s="24">
        <f t="shared" si="5"/>
        <v>0</v>
      </c>
      <c r="N168" s="24">
        <f>IFNA(VLOOKUP(A168,'HUMAN RESOURCES processed'!$A$2:$M$2692,5,0))</f>
        <v>0.037</v>
      </c>
      <c r="O168" s="24">
        <f>IFNA(VLOOKUP(A168,'HUMAN RESOURCES processed'!$A$2:$M$2692,6,0))</f>
        <v>0.075</v>
      </c>
      <c r="P168" s="24">
        <f>IFNA(VLOOKUP(A168,'HUMAN RESOURCES processed'!$A$2:$M$2692,7,0))</f>
        <v>51</v>
      </c>
      <c r="Q168" s="24">
        <f>IFNA(VLOOKUP(A168,'HUMAN RESOURCES processed'!$A$2:$M$2692,8,0))</f>
        <v>49</v>
      </c>
      <c r="R168" s="24">
        <f t="shared" si="6"/>
        <v>50</v>
      </c>
      <c r="S168" s="24">
        <f>IFNA(VLOOKUP(A168,'HUMAN RESOURCES processed'!$A$2:$M$2692,9,0))</f>
        <v>0.417</v>
      </c>
      <c r="T168" s="24">
        <f>IFNA(VLOOKUP(A168,'HUMAN RESOURCES processed'!$A$2:$M$2692,10,0))</f>
        <v>0.552</v>
      </c>
      <c r="U168" s="24">
        <f>IFNA(VLOOKUP(A168,'HUMAN RESOURCES processed'!$A$2:$M$2692,11,0))</f>
        <v>0.031</v>
      </c>
      <c r="V168" s="24">
        <f>IFNA(VLOOKUP(A168,'HUMAN RESOURCES processed'!$A$2:$M$2692,12,0))</f>
        <v>19389954</v>
      </c>
      <c r="W168" s="24">
        <f>IFNA(VLOOKUP(A168,'HUMAN RESOURCES processed'!$A$2:$M$2692,13,0))</f>
        <v>0.513</v>
      </c>
      <c r="X168" s="24">
        <f t="shared" ref="X168:X169" si="108">IF(AND(C168=C167,D168&gt;D167),X167,0)</f>
        <v>213000000</v>
      </c>
      <c r="Y168" s="24">
        <f t="shared" ref="Y168:Y169" si="109">IF(AND(C168=C167,D168&gt;D167),Y167,0)</f>
        <v>569000000</v>
      </c>
      <c r="Z168" s="24">
        <f t="shared" si="7"/>
        <v>29.34509282</v>
      </c>
      <c r="AA168" s="24">
        <f>IFNA(VLOOKUP(A168,'BUSINESS processed'!A168:J2858,5,0))</f>
        <v>0.44</v>
      </c>
      <c r="AB168" s="24">
        <f>IFNA(VLOOKUP(A168,'BUSINESS processed'!A168:J2858,6,0))</f>
        <v>32</v>
      </c>
      <c r="AC168" s="24">
        <f t="shared" si="104"/>
        <v>0</v>
      </c>
      <c r="AD168" s="24">
        <f>IFNA(VLOOKUP(A168,'BUSINESS processed'!A168:J2858,8,0))</f>
        <v>270</v>
      </c>
      <c r="AE168" s="24">
        <f>IFNA(VLOOKUP(A168,'BUSINESS processed'!A168:J2858,9,0))</f>
        <v>0.022</v>
      </c>
      <c r="AF168" s="27">
        <f>IFNA(VLOOKUP(A168,'BUSINESS processed'!A168:J2858,10,0))</f>
        <v>0.894</v>
      </c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</row>
    <row r="169">
      <c r="A169" s="18" t="str">
        <f t="shared" si="1"/>
        <v>Africa_Cote d'Ivoire-Africa_2012</v>
      </c>
      <c r="B169" s="19" t="s">
        <v>68</v>
      </c>
      <c r="C169" s="20" t="s">
        <v>103</v>
      </c>
      <c r="D169" s="21" t="s">
        <v>91</v>
      </c>
      <c r="E169" s="22">
        <v>2.4680372724E10</v>
      </c>
      <c r="F169" s="22">
        <f t="shared" si="2"/>
        <v>1243.986075</v>
      </c>
      <c r="G169" s="23">
        <v>0.071</v>
      </c>
      <c r="H169" s="23">
        <v>88.0</v>
      </c>
      <c r="I169" s="39">
        <f t="shared" si="101"/>
        <v>0</v>
      </c>
      <c r="J169" s="24">
        <f t="shared" si="106"/>
        <v>9537</v>
      </c>
      <c r="K169" s="24">
        <f t="shared" si="3"/>
        <v>0.0004807016217</v>
      </c>
      <c r="L169" s="24">
        <f t="shared" si="107"/>
        <v>0</v>
      </c>
      <c r="M169" s="24">
        <f t="shared" si="5"/>
        <v>0</v>
      </c>
      <c r="N169" s="24">
        <f>IFNA(VLOOKUP(A169,'HUMAN RESOURCES processed'!$A$2:$M$2692,5,0))</f>
        <v>0.037</v>
      </c>
      <c r="O169" s="24">
        <f>IFNA(VLOOKUP(A169,'HUMAN RESOURCES processed'!$A$2:$M$2692,6,0))</f>
        <v>0.073</v>
      </c>
      <c r="P169" s="24">
        <f>IFNA(VLOOKUP(A169,'HUMAN RESOURCES processed'!$A$2:$M$2692,7,0))</f>
        <v>51</v>
      </c>
      <c r="Q169" s="24">
        <f>IFNA(VLOOKUP(A169,'HUMAN RESOURCES processed'!$A$2:$M$2692,8,0))</f>
        <v>50</v>
      </c>
      <c r="R169" s="24">
        <f t="shared" si="6"/>
        <v>50.5</v>
      </c>
      <c r="S169" s="24">
        <f>IFNA(VLOOKUP(A169,'HUMAN RESOURCES processed'!$A$2:$M$2692,9,0))</f>
        <v>0.415</v>
      </c>
      <c r="T169" s="24">
        <f>IFNA(VLOOKUP(A169,'HUMAN RESOURCES processed'!$A$2:$M$2692,10,0))</f>
        <v>0.554</v>
      </c>
      <c r="U169" s="24">
        <f>IFNA(VLOOKUP(A169,'HUMAN RESOURCES processed'!$A$2:$M$2692,11,0))</f>
        <v>0.031</v>
      </c>
      <c r="V169" s="24">
        <f>IFNA(VLOOKUP(A169,'HUMAN RESOURCES processed'!$A$2:$M$2692,12,0))</f>
        <v>19839750</v>
      </c>
      <c r="W169" s="24">
        <f>IFNA(VLOOKUP(A169,'HUMAN RESOURCES processed'!$A$2:$M$2692,13,0))</f>
        <v>0.52</v>
      </c>
      <c r="X169" s="24">
        <f t="shared" si="108"/>
        <v>213000000</v>
      </c>
      <c r="Y169" s="24">
        <f t="shared" si="109"/>
        <v>569000000</v>
      </c>
      <c r="Z169" s="24">
        <f t="shared" si="7"/>
        <v>28.67979687</v>
      </c>
      <c r="AA169" s="24">
        <f>IFNA(VLOOKUP(A169,'BUSINESS processed'!A169:J2859,5,0))</f>
        <v>0.394</v>
      </c>
      <c r="AB169" s="24">
        <f>IFNA(VLOOKUP(A169,'BUSINESS processed'!A169:J2859,6,0))</f>
        <v>32</v>
      </c>
      <c r="AC169" s="24">
        <f>IFNA(VLOOKUP(A169,'BUSINESS processed'!A169:J2859,7,0))</f>
        <v>173</v>
      </c>
      <c r="AD169" s="24">
        <f>IFNA(VLOOKUP(A169,'BUSINESS processed'!A169:J2859,8,0))</f>
        <v>270</v>
      </c>
      <c r="AE169" s="24">
        <f>IFNA(VLOOKUP(A169,'BUSINESS processed'!A169:J2859,9,0))</f>
        <v>0.024</v>
      </c>
      <c r="AF169" s="27">
        <f>IFNA(VLOOKUP(A169,'BUSINESS processed'!A169:J2859,10,0))</f>
        <v>0.912</v>
      </c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</row>
    <row r="170">
      <c r="A170" s="18" t="str">
        <f t="shared" si="1"/>
        <v>Africa_Djibouti-Africa_2000</v>
      </c>
      <c r="B170" s="19" t="s">
        <v>68</v>
      </c>
      <c r="C170" s="20" t="s">
        <v>104</v>
      </c>
      <c r="D170" s="21" t="s">
        <v>70</v>
      </c>
      <c r="E170" s="22">
        <v>5.51230862E8</v>
      </c>
      <c r="F170" s="22">
        <f t="shared" si="2"/>
        <v>762.5408425</v>
      </c>
      <c r="G170" s="23">
        <v>0.058</v>
      </c>
      <c r="H170" s="23">
        <v>44.0</v>
      </c>
      <c r="I170" s="39">
        <f t="shared" si="101"/>
        <v>0</v>
      </c>
      <c r="J170" s="24">
        <f t="shared" ref="J170:J174" si="110">IF(AND( C170=C169,D170&gt;D169),J169,0)</f>
        <v>0</v>
      </c>
      <c r="K170" s="24">
        <f t="shared" si="3"/>
        <v>0</v>
      </c>
      <c r="L170" s="24">
        <f t="shared" si="107"/>
        <v>0</v>
      </c>
      <c r="M170" s="24">
        <f t="shared" si="5"/>
        <v>0</v>
      </c>
      <c r="N170" s="24">
        <f>IFNA(VLOOKUP(A170,'HUMAN RESOURCES processed'!$A$2:$M$2692,5,0))</f>
        <v>0.03</v>
      </c>
      <c r="O170" s="24">
        <f>IFNA(VLOOKUP(A170,'HUMAN RESOURCES processed'!$A$2:$M$2692,6,0))</f>
        <v>0.08</v>
      </c>
      <c r="P170" s="24">
        <f>IFNA(VLOOKUP(A170,'HUMAN RESOURCES processed'!$A$2:$M$2692,7,0))</f>
        <v>59</v>
      </c>
      <c r="Q170" s="24">
        <f>IFNA(VLOOKUP(A170,'HUMAN RESOURCES processed'!$A$2:$M$2692,8,0))</f>
        <v>55</v>
      </c>
      <c r="R170" s="24">
        <f t="shared" si="6"/>
        <v>57</v>
      </c>
      <c r="S170" s="24">
        <f>IFNA(VLOOKUP(A170,'HUMAN RESOURCES processed'!$A$2:$M$2692,9,0))</f>
        <v>0.414</v>
      </c>
      <c r="T170" s="24">
        <f>IFNA(VLOOKUP(A170,'HUMAN RESOURCES processed'!$A$2:$M$2692,10,0))</f>
        <v>0.556</v>
      </c>
      <c r="U170" s="24">
        <f>IFNA(VLOOKUP(A170,'HUMAN RESOURCES processed'!$A$2:$M$2692,11,0))</f>
        <v>0.03</v>
      </c>
      <c r="V170" s="24">
        <f>IFNA(VLOOKUP(A170,'HUMAN RESOURCES processed'!$A$2:$M$2692,12,0))</f>
        <v>722887</v>
      </c>
      <c r="W170" s="24">
        <f>IFNA(VLOOKUP(A170,'HUMAN RESOURCES processed'!$A$2:$M$2692,13,0))</f>
        <v>0.765</v>
      </c>
      <c r="X170" s="24">
        <f>IFNA(VLOOKUP(A170,'TOURISM processed'!$A$2:$F$2692,5,0))</f>
        <v>8100000</v>
      </c>
      <c r="Y170" s="24">
        <f>IFNA(VLOOKUP(A170,'TOURISM processed'!$A$2:$F$2692,6,0))</f>
        <v>14800000</v>
      </c>
      <c r="Z170" s="24">
        <f t="shared" si="7"/>
        <v>20.47346266</v>
      </c>
      <c r="AA170" s="24">
        <f t="shared" ref="AA170:AA174" si="111">IF(AND(C170=C169,D170&gt;D169),AA169,0)</f>
        <v>0</v>
      </c>
      <c r="AB170" s="24">
        <f t="shared" ref="AB170:AB174" si="112">IF(AND(C170=C169,D170&gt;D169),AB169,0)</f>
        <v>0</v>
      </c>
      <c r="AC170" s="24">
        <f t="shared" ref="AC170:AC181" si="113">IF(AND(C170=C169,D170&gt;D169),AC169,0)</f>
        <v>0</v>
      </c>
      <c r="AD170" s="24">
        <f t="shared" ref="AD170:AD174" si="114">IF(AND(C170=C169,D170&gt;D169),AD169,0)</f>
        <v>0</v>
      </c>
      <c r="AE170" s="24">
        <f>IFNA(VLOOKUP(A170,'BUSINESS processed'!A170:J2860,9,0))</f>
        <v>0.002</v>
      </c>
      <c r="AF170" s="27">
        <f>IFNA(VLOOKUP(A170,'BUSINESS processed'!A170:J2860,10,0))</f>
        <v>0</v>
      </c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</row>
    <row r="171">
      <c r="A171" s="18" t="str">
        <f t="shared" si="1"/>
        <v>Africa_Djibouti-Africa_2001</v>
      </c>
      <c r="B171" s="19" t="s">
        <v>68</v>
      </c>
      <c r="C171" s="20" t="s">
        <v>104</v>
      </c>
      <c r="D171" s="21" t="s">
        <v>71</v>
      </c>
      <c r="E171" s="22">
        <v>5.72417441E8</v>
      </c>
      <c r="F171" s="22">
        <f t="shared" si="2"/>
        <v>780.1451225</v>
      </c>
      <c r="G171" s="23">
        <v>0.054</v>
      </c>
      <c r="H171" s="23">
        <v>41.0</v>
      </c>
      <c r="I171" s="23">
        <v>0.115</v>
      </c>
      <c r="J171" s="24">
        <f t="shared" si="110"/>
        <v>0</v>
      </c>
      <c r="K171" s="24">
        <f t="shared" si="3"/>
        <v>0</v>
      </c>
      <c r="L171" s="24">
        <f t="shared" si="107"/>
        <v>0</v>
      </c>
      <c r="M171" s="24">
        <f t="shared" si="5"/>
        <v>0</v>
      </c>
      <c r="N171" s="24">
        <f>IFNA(VLOOKUP(A171,'HUMAN RESOURCES processed'!$A$2:$M$2692,5,0))</f>
        <v>0.03</v>
      </c>
      <c r="O171" s="24">
        <f>IFNA(VLOOKUP(A171,'HUMAN RESOURCES processed'!$A$2:$M$2692,6,0))</f>
        <v>0.078</v>
      </c>
      <c r="P171" s="24">
        <f>IFNA(VLOOKUP(A171,'HUMAN RESOURCES processed'!$A$2:$M$2692,7,0))</f>
        <v>59</v>
      </c>
      <c r="Q171" s="24">
        <f>IFNA(VLOOKUP(A171,'HUMAN RESOURCES processed'!$A$2:$M$2692,8,0))</f>
        <v>56</v>
      </c>
      <c r="R171" s="24">
        <f t="shared" si="6"/>
        <v>57.5</v>
      </c>
      <c r="S171" s="24">
        <f>IFNA(VLOOKUP(A171,'HUMAN RESOURCES processed'!$A$2:$M$2692,9,0))</f>
        <v>0.407</v>
      </c>
      <c r="T171" s="24">
        <f>IFNA(VLOOKUP(A171,'HUMAN RESOURCES processed'!$A$2:$M$2692,10,0))</f>
        <v>0.562</v>
      </c>
      <c r="U171" s="24">
        <f>IFNA(VLOOKUP(A171,'HUMAN RESOURCES processed'!$A$2:$M$2692,11,0))</f>
        <v>0.031</v>
      </c>
      <c r="V171" s="24">
        <f>IFNA(VLOOKUP(A171,'HUMAN RESOURCES processed'!$A$2:$M$2692,12,0))</f>
        <v>733732</v>
      </c>
      <c r="W171" s="24">
        <f>IFNA(VLOOKUP(A171,'HUMAN RESOURCES processed'!$A$2:$M$2692,13,0))</f>
        <v>0.766</v>
      </c>
      <c r="X171" s="24">
        <f>IFNA(VLOOKUP(A171,'TOURISM processed'!$A$2:$F$2692,5,0))</f>
        <v>8600000</v>
      </c>
      <c r="Y171" s="24">
        <f>IFNA(VLOOKUP(A171,'TOURISM processed'!$A$2:$F$2692,6,0))</f>
        <v>12900000</v>
      </c>
      <c r="Z171" s="24">
        <f t="shared" si="7"/>
        <v>17.58135123</v>
      </c>
      <c r="AA171" s="24">
        <f t="shared" si="111"/>
        <v>0</v>
      </c>
      <c r="AB171" s="24">
        <f t="shared" si="112"/>
        <v>0</v>
      </c>
      <c r="AC171" s="24">
        <f t="shared" si="113"/>
        <v>0</v>
      </c>
      <c r="AD171" s="24">
        <f t="shared" si="114"/>
        <v>0</v>
      </c>
      <c r="AE171" s="24">
        <f>IFNA(VLOOKUP(A171,'BUSINESS processed'!A171:J2861,9,0))</f>
        <v>0.003</v>
      </c>
      <c r="AF171" s="27">
        <f>IFNA(VLOOKUP(A171,'BUSINESS processed'!A171:J2861,10,0))</f>
        <v>0.004</v>
      </c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</row>
    <row r="172">
      <c r="A172" s="18" t="str">
        <f t="shared" si="1"/>
        <v>Africa_Djibouti-Africa_2002</v>
      </c>
      <c r="B172" s="19" t="s">
        <v>68</v>
      </c>
      <c r="C172" s="20" t="s">
        <v>104</v>
      </c>
      <c r="D172" s="21" t="s">
        <v>72</v>
      </c>
      <c r="E172" s="22">
        <v>5.9112204E8</v>
      </c>
      <c r="F172" s="22">
        <f t="shared" si="2"/>
        <v>794.0556718</v>
      </c>
      <c r="G172" s="23">
        <v>0.054</v>
      </c>
      <c r="H172" s="23">
        <v>42.0</v>
      </c>
      <c r="I172" s="23">
        <v>0.113</v>
      </c>
      <c r="J172" s="24">
        <f t="shared" si="110"/>
        <v>0</v>
      </c>
      <c r="K172" s="24">
        <f t="shared" si="3"/>
        <v>0</v>
      </c>
      <c r="L172" s="24">
        <f>IFNA(VLOOKUP(A172,'ENERGY processed'!$A$2:$H$2692,8,0),"")</f>
        <v>539</v>
      </c>
      <c r="M172" s="24">
        <f t="shared" si="5"/>
        <v>0.0007240400089</v>
      </c>
      <c r="N172" s="24">
        <f>IFNA(VLOOKUP(A172,'HUMAN RESOURCES processed'!$A$2:$M$2692,5,0))</f>
        <v>0.029</v>
      </c>
      <c r="O172" s="24">
        <f>IFNA(VLOOKUP(A172,'HUMAN RESOURCES processed'!$A$2:$M$2692,6,0))</f>
        <v>0.076</v>
      </c>
      <c r="P172" s="24">
        <f>IFNA(VLOOKUP(A172,'HUMAN RESOURCES processed'!$A$2:$M$2692,7,0))</f>
        <v>59</v>
      </c>
      <c r="Q172" s="24">
        <f>IFNA(VLOOKUP(A172,'HUMAN RESOURCES processed'!$A$2:$M$2692,8,0))</f>
        <v>56</v>
      </c>
      <c r="R172" s="24">
        <f t="shared" si="6"/>
        <v>57.5</v>
      </c>
      <c r="S172" s="24">
        <f>IFNA(VLOOKUP(A172,'HUMAN RESOURCES processed'!$A$2:$M$2692,9,0))</f>
        <v>0.398</v>
      </c>
      <c r="T172" s="24">
        <f>IFNA(VLOOKUP(A172,'HUMAN RESOURCES processed'!$A$2:$M$2692,10,0))</f>
        <v>0.57</v>
      </c>
      <c r="U172" s="24">
        <f>IFNA(VLOOKUP(A172,'HUMAN RESOURCES processed'!$A$2:$M$2692,11,0))</f>
        <v>0.032</v>
      </c>
      <c r="V172" s="24">
        <f>IFNA(VLOOKUP(A172,'HUMAN RESOURCES processed'!$A$2:$M$2692,12,0))</f>
        <v>744434</v>
      </c>
      <c r="W172" s="24">
        <f>IFNA(VLOOKUP(A172,'HUMAN RESOURCES processed'!$A$2:$M$2692,13,0))</f>
        <v>0.766</v>
      </c>
      <c r="X172" s="24">
        <f>IFNA(VLOOKUP(A172,'TOURISM processed'!$A$2:$F$2692,5,0))</f>
        <v>8900000</v>
      </c>
      <c r="Y172" s="24">
        <f>IFNA(VLOOKUP(A172,'TOURISM processed'!$A$2:$F$2692,6,0))</f>
        <v>7700000</v>
      </c>
      <c r="Z172" s="24">
        <f t="shared" si="7"/>
        <v>10.3434287</v>
      </c>
      <c r="AA172" s="24">
        <f t="shared" si="111"/>
        <v>0</v>
      </c>
      <c r="AB172" s="24">
        <f t="shared" si="112"/>
        <v>0</v>
      </c>
      <c r="AC172" s="24">
        <f t="shared" si="113"/>
        <v>0</v>
      </c>
      <c r="AD172" s="24">
        <f t="shared" si="114"/>
        <v>0</v>
      </c>
      <c r="AE172" s="24">
        <f>IFNA(VLOOKUP(A172,'BUSINESS processed'!A172:J2862,9,0))</f>
        <v>0.005</v>
      </c>
      <c r="AF172" s="27">
        <f>IFNA(VLOOKUP(A172,'BUSINESS processed'!A172:J2862,10,0))</f>
        <v>0.02</v>
      </c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</row>
    <row r="173">
      <c r="A173" s="18" t="str">
        <f t="shared" si="1"/>
        <v>Africa_Djibouti-Africa_2003</v>
      </c>
      <c r="B173" s="19" t="s">
        <v>68</v>
      </c>
      <c r="C173" s="20" t="s">
        <v>104</v>
      </c>
      <c r="D173" s="21" t="s">
        <v>74</v>
      </c>
      <c r="E173" s="22">
        <v>6.22044666E8</v>
      </c>
      <c r="F173" s="22">
        <f t="shared" si="2"/>
        <v>823.8074733</v>
      </c>
      <c r="G173" s="23">
        <v>0.062</v>
      </c>
      <c r="H173" s="23">
        <v>50.0</v>
      </c>
      <c r="I173" s="23">
        <v>0.113</v>
      </c>
      <c r="J173" s="24">
        <f t="shared" si="110"/>
        <v>0</v>
      </c>
      <c r="K173" s="24">
        <f t="shared" si="3"/>
        <v>0</v>
      </c>
      <c r="L173" s="24">
        <f>IFNA(VLOOKUP(A173,'ENERGY processed'!$A$2:$H$2692,8,0),"")</f>
        <v>532</v>
      </c>
      <c r="M173" s="24">
        <f t="shared" si="5"/>
        <v>0.0007045564407</v>
      </c>
      <c r="N173" s="24">
        <f>IFNA(VLOOKUP(A173,'HUMAN RESOURCES processed'!$A$2:$M$2692,5,0))</f>
        <v>0.029</v>
      </c>
      <c r="O173" s="24">
        <f>IFNA(VLOOKUP(A173,'HUMAN RESOURCES processed'!$A$2:$M$2692,6,0))</f>
        <v>0.075</v>
      </c>
      <c r="P173" s="24">
        <f>IFNA(VLOOKUP(A173,'HUMAN RESOURCES processed'!$A$2:$M$2692,7,0))</f>
        <v>59</v>
      </c>
      <c r="Q173" s="24">
        <f>IFNA(VLOOKUP(A173,'HUMAN RESOURCES processed'!$A$2:$M$2692,8,0))</f>
        <v>56</v>
      </c>
      <c r="R173" s="24">
        <f t="shared" si="6"/>
        <v>57.5</v>
      </c>
      <c r="S173" s="24">
        <f>IFNA(VLOOKUP(A173,'HUMAN RESOURCES processed'!$A$2:$M$2692,9,0))</f>
        <v>0.39</v>
      </c>
      <c r="T173" s="24">
        <f>IFNA(VLOOKUP(A173,'HUMAN RESOURCES processed'!$A$2:$M$2692,10,0))</f>
        <v>0.578</v>
      </c>
      <c r="U173" s="24">
        <f>IFNA(VLOOKUP(A173,'HUMAN RESOURCES processed'!$A$2:$M$2692,11,0))</f>
        <v>0.032</v>
      </c>
      <c r="V173" s="24">
        <f>IFNA(VLOOKUP(A173,'HUMAN RESOURCES processed'!$A$2:$M$2692,12,0))</f>
        <v>755085</v>
      </c>
      <c r="W173" s="24">
        <f>IFNA(VLOOKUP(A173,'HUMAN RESOURCES processed'!$A$2:$M$2692,13,0))</f>
        <v>0.767</v>
      </c>
      <c r="X173" s="24">
        <f>IFNA(VLOOKUP(A173,'TOURISM processed'!$A$2:$F$2692,5,0))</f>
        <v>6900000</v>
      </c>
      <c r="Y173" s="24">
        <f>IFNA(VLOOKUP(A173,'TOURISM processed'!$A$2:$F$2692,6,0))</f>
        <v>9900000</v>
      </c>
      <c r="Z173" s="24">
        <f t="shared" si="7"/>
        <v>13.1111067</v>
      </c>
      <c r="AA173" s="24">
        <f t="shared" si="111"/>
        <v>0</v>
      </c>
      <c r="AB173" s="24">
        <f t="shared" si="112"/>
        <v>0</v>
      </c>
      <c r="AC173" s="24">
        <f t="shared" si="113"/>
        <v>0</v>
      </c>
      <c r="AD173" s="24">
        <f t="shared" si="114"/>
        <v>0</v>
      </c>
      <c r="AE173" s="24">
        <f>IFNA(VLOOKUP(A173,'BUSINESS processed'!A173:J2863,9,0))</f>
        <v>0.006</v>
      </c>
      <c r="AF173" s="27">
        <f>IFNA(VLOOKUP(A173,'BUSINESS processed'!A173:J2863,10,0))</f>
        <v>0.03</v>
      </c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</row>
    <row r="174">
      <c r="A174" s="18" t="str">
        <f t="shared" si="1"/>
        <v>Africa_Djibouti-Africa_2004</v>
      </c>
      <c r="B174" s="19" t="s">
        <v>68</v>
      </c>
      <c r="C174" s="20" t="s">
        <v>104</v>
      </c>
      <c r="D174" s="21" t="s">
        <v>83</v>
      </c>
      <c r="E174" s="22">
        <v>6.66072102E8</v>
      </c>
      <c r="F174" s="22">
        <f t="shared" si="2"/>
        <v>869.8001792</v>
      </c>
      <c r="G174" s="23">
        <v>0.068</v>
      </c>
      <c r="H174" s="23">
        <v>57.0</v>
      </c>
      <c r="I174" s="23">
        <v>0.112</v>
      </c>
      <c r="J174" s="24">
        <f t="shared" si="110"/>
        <v>0</v>
      </c>
      <c r="K174" s="24">
        <f t="shared" si="3"/>
        <v>0</v>
      </c>
      <c r="L174" s="24">
        <f>IFNA(VLOOKUP(A174,'ENERGY processed'!$A$2:$H$2692,8,0),"")</f>
        <v>454.5</v>
      </c>
      <c r="M174" s="24">
        <f t="shared" si="5"/>
        <v>0.0005935155973</v>
      </c>
      <c r="N174" s="24">
        <f>IFNA(VLOOKUP(A174,'HUMAN RESOURCES processed'!$A$2:$M$2692,5,0))</f>
        <v>0.029</v>
      </c>
      <c r="O174" s="24">
        <f>IFNA(VLOOKUP(A174,'HUMAN RESOURCES processed'!$A$2:$M$2692,6,0))</f>
        <v>0.073</v>
      </c>
      <c r="P174" s="24">
        <f>IFNA(VLOOKUP(A174,'HUMAN RESOURCES processed'!$A$2:$M$2692,7,0))</f>
        <v>59</v>
      </c>
      <c r="Q174" s="24">
        <f>IFNA(VLOOKUP(A174,'HUMAN RESOURCES processed'!$A$2:$M$2692,8,0))</f>
        <v>56</v>
      </c>
      <c r="R174" s="24">
        <f t="shared" si="6"/>
        <v>57.5</v>
      </c>
      <c r="S174" s="24">
        <f>IFNA(VLOOKUP(A174,'HUMAN RESOURCES processed'!$A$2:$M$2692,9,0))</f>
        <v>0.381</v>
      </c>
      <c r="T174" s="24">
        <f>IFNA(VLOOKUP(A174,'HUMAN RESOURCES processed'!$A$2:$M$2692,10,0))</f>
        <v>0.586</v>
      </c>
      <c r="U174" s="24">
        <f>IFNA(VLOOKUP(A174,'HUMAN RESOURCES processed'!$A$2:$M$2692,11,0))</f>
        <v>0.033</v>
      </c>
      <c r="V174" s="24">
        <f>IFNA(VLOOKUP(A174,'HUMAN RESOURCES processed'!$A$2:$M$2692,12,0))</f>
        <v>765776</v>
      </c>
      <c r="W174" s="24">
        <f>IFNA(VLOOKUP(A174,'HUMAN RESOURCES processed'!$A$2:$M$2692,13,0))</f>
        <v>0.767</v>
      </c>
      <c r="X174" s="24">
        <f>IFNA(VLOOKUP(A174,'TOURISM processed'!$A$2:$F$2692,5,0))</f>
        <v>6800000</v>
      </c>
      <c r="Y174" s="24">
        <f>IFNA(VLOOKUP(A174,'TOURISM processed'!$A$2:$F$2692,6,0))</f>
        <v>14000000</v>
      </c>
      <c r="Z174" s="24">
        <f t="shared" si="7"/>
        <v>18.28210861</v>
      </c>
      <c r="AA174" s="24">
        <f t="shared" si="111"/>
        <v>0</v>
      </c>
      <c r="AB174" s="24">
        <f t="shared" si="112"/>
        <v>0</v>
      </c>
      <c r="AC174" s="24">
        <f t="shared" si="113"/>
        <v>0</v>
      </c>
      <c r="AD174" s="24">
        <f t="shared" si="114"/>
        <v>0</v>
      </c>
      <c r="AE174" s="24">
        <f>IFNA(VLOOKUP(A174,'BUSINESS processed'!A174:J2864,9,0))</f>
        <v>0.008</v>
      </c>
      <c r="AF174" s="27">
        <f>IFNA(VLOOKUP(A174,'BUSINESS processed'!A174:J2864,10,0))</f>
        <v>0.045</v>
      </c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</row>
    <row r="175">
      <c r="A175" s="18" t="str">
        <f t="shared" si="1"/>
        <v>Africa_Djibouti-Africa_2005</v>
      </c>
      <c r="B175" s="19" t="s">
        <v>68</v>
      </c>
      <c r="C175" s="20" t="s">
        <v>104</v>
      </c>
      <c r="D175" s="21" t="s">
        <v>84</v>
      </c>
      <c r="E175" s="22">
        <v>7.08633195E8</v>
      </c>
      <c r="F175" s="22">
        <f t="shared" si="2"/>
        <v>912.4992049</v>
      </c>
      <c r="G175" s="23">
        <v>0.072</v>
      </c>
      <c r="H175" s="23">
        <v>63.0</v>
      </c>
      <c r="I175" s="23">
        <v>0.112</v>
      </c>
      <c r="J175" s="24">
        <f>IFNA(VLOOKUP(A175,'ENERGY processed'!$A$2:$H$2692,7,0),"")</f>
        <v>133</v>
      </c>
      <c r="K175" s="24">
        <f t="shared" si="3"/>
        <v>0.0001712626435</v>
      </c>
      <c r="L175" s="24">
        <f>IFNA(VLOOKUP(A175,'ENERGY processed'!$A$2:$H$2692,8,0),"")</f>
        <v>458</v>
      </c>
      <c r="M175" s="24">
        <f t="shared" si="5"/>
        <v>0.0005897615844</v>
      </c>
      <c r="N175" s="24">
        <f>IFNA(VLOOKUP(A175,'HUMAN RESOURCES processed'!$A$2:$M$2692,5,0))</f>
        <v>0.029</v>
      </c>
      <c r="O175" s="24">
        <f>IFNA(VLOOKUP(A175,'HUMAN RESOURCES processed'!$A$2:$M$2692,6,0))</f>
        <v>0.071</v>
      </c>
      <c r="P175" s="24">
        <f>IFNA(VLOOKUP(A175,'HUMAN RESOURCES processed'!$A$2:$M$2692,7,0))</f>
        <v>59</v>
      </c>
      <c r="Q175" s="24">
        <f>IFNA(VLOOKUP(A175,'HUMAN RESOURCES processed'!$A$2:$M$2692,8,0))</f>
        <v>57</v>
      </c>
      <c r="R175" s="24">
        <f t="shared" si="6"/>
        <v>58</v>
      </c>
      <c r="S175" s="24">
        <f>IFNA(VLOOKUP(A175,'HUMAN RESOURCES processed'!$A$2:$M$2692,9,0))</f>
        <v>0.373</v>
      </c>
      <c r="T175" s="24">
        <f>IFNA(VLOOKUP(A175,'HUMAN RESOURCES processed'!$A$2:$M$2692,10,0))</f>
        <v>0.594</v>
      </c>
      <c r="U175" s="24">
        <f>IFNA(VLOOKUP(A175,'HUMAN RESOURCES processed'!$A$2:$M$2692,11,0))</f>
        <v>0.034</v>
      </c>
      <c r="V175" s="24">
        <f>IFNA(VLOOKUP(A175,'HUMAN RESOURCES processed'!$A$2:$M$2692,12,0))</f>
        <v>776585</v>
      </c>
      <c r="W175" s="24">
        <f>IFNA(VLOOKUP(A175,'HUMAN RESOURCES processed'!$A$2:$M$2692,13,0))</f>
        <v>0.768</v>
      </c>
      <c r="X175" s="24">
        <f>IFNA(VLOOKUP(A175,'TOURISM processed'!$A$2:$F$2692,5,0))</f>
        <v>7100000</v>
      </c>
      <c r="Y175" s="24">
        <f>IFNA(VLOOKUP(A175,'TOURISM processed'!$A$2:$F$2692,6,0))</f>
        <v>14400000</v>
      </c>
      <c r="Z175" s="24">
        <f t="shared" si="7"/>
        <v>18.5427223</v>
      </c>
      <c r="AA175" s="24">
        <f>IFNA(VLOOKUP(A175,'BUSINESS processed'!A175:J2865,5,0))</f>
        <v>0.378</v>
      </c>
      <c r="AB175" s="24">
        <f>IFNA(VLOOKUP(A175,'BUSINESS processed'!A175:J2865,6,0))</f>
        <v>37</v>
      </c>
      <c r="AC175" s="24">
        <f t="shared" si="113"/>
        <v>0</v>
      </c>
      <c r="AD175" s="24">
        <f>IFNA(VLOOKUP(A175,'BUSINESS processed'!A175:J2865,8,0))</f>
        <v>66</v>
      </c>
      <c r="AE175" s="24">
        <f>IFNA(VLOOKUP(A175,'BUSINESS processed'!A175:J2865,9,0))</f>
        <v>0.01</v>
      </c>
      <c r="AF175" s="27">
        <f>IFNA(VLOOKUP(A175,'BUSINESS processed'!A175:J2865,10,0))</f>
        <v>0.057</v>
      </c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</row>
    <row r="176">
      <c r="A176" s="18" t="str">
        <f t="shared" si="1"/>
        <v>Africa_Djibouti-Africa_2006</v>
      </c>
      <c r="B176" s="19" t="s">
        <v>68</v>
      </c>
      <c r="C176" s="20" t="s">
        <v>104</v>
      </c>
      <c r="D176" s="21" t="s">
        <v>85</v>
      </c>
      <c r="E176" s="22">
        <v>7.68873684E8</v>
      </c>
      <c r="F176" s="22">
        <f t="shared" si="2"/>
        <v>976.2929868</v>
      </c>
      <c r="G176" s="23">
        <v>0.071</v>
      </c>
      <c r="H176" s="23">
        <v>66.0</v>
      </c>
      <c r="I176" s="39">
        <f>IF(AND(C176=C175,D176&gt;D175),I175,"")</f>
        <v>0.112</v>
      </c>
      <c r="J176" s="24">
        <f>IFNA(VLOOKUP(A176,'ENERGY processed'!$A$2:$H$2692,7,0),"")</f>
        <v>143</v>
      </c>
      <c r="K176" s="24">
        <f t="shared" si="3"/>
        <v>0.0001815771563</v>
      </c>
      <c r="L176" s="24">
        <f>IFNA(VLOOKUP(A176,'ENERGY processed'!$A$2:$H$2692,8,0),"")</f>
        <v>488</v>
      </c>
      <c r="M176" s="24">
        <f t="shared" si="5"/>
        <v>0.0006196479181</v>
      </c>
      <c r="N176" s="24">
        <f>IFNA(VLOOKUP(A176,'HUMAN RESOURCES processed'!$A$2:$M$2692,5,0))</f>
        <v>0.029</v>
      </c>
      <c r="O176" s="24">
        <f>IFNA(VLOOKUP(A176,'HUMAN RESOURCES processed'!$A$2:$M$2692,6,0))</f>
        <v>0.069</v>
      </c>
      <c r="P176" s="24">
        <f>IFNA(VLOOKUP(A176,'HUMAN RESOURCES processed'!$A$2:$M$2692,7,0))</f>
        <v>60</v>
      </c>
      <c r="Q176" s="24">
        <f>IFNA(VLOOKUP(A176,'HUMAN RESOURCES processed'!$A$2:$M$2692,8,0))</f>
        <v>57</v>
      </c>
      <c r="R176" s="24">
        <f t="shared" si="6"/>
        <v>58.5</v>
      </c>
      <c r="S176" s="24">
        <f>IFNA(VLOOKUP(A176,'HUMAN RESOURCES processed'!$A$2:$M$2692,9,0))</f>
        <v>0.365</v>
      </c>
      <c r="T176" s="24">
        <f>IFNA(VLOOKUP(A176,'HUMAN RESOURCES processed'!$A$2:$M$2692,10,0))</f>
        <v>0.601</v>
      </c>
      <c r="U176" s="24">
        <f>IFNA(VLOOKUP(A176,'HUMAN RESOURCES processed'!$A$2:$M$2692,11,0))</f>
        <v>0.034</v>
      </c>
      <c r="V176" s="24">
        <f>IFNA(VLOOKUP(A176,'HUMAN RESOURCES processed'!$A$2:$M$2692,12,0))</f>
        <v>787544</v>
      </c>
      <c r="W176" s="24">
        <f>IFNA(VLOOKUP(A176,'HUMAN RESOURCES processed'!$A$2:$M$2692,13,0))</f>
        <v>0.768</v>
      </c>
      <c r="X176" s="24">
        <f>IFNA(VLOOKUP(A176,'TOURISM processed'!$A$2:$F$2692,5,0))</f>
        <v>9800000</v>
      </c>
      <c r="Y176" s="24">
        <f>IFNA(VLOOKUP(A176,'TOURISM processed'!$A$2:$F$2692,6,0))</f>
        <v>15000000</v>
      </c>
      <c r="Z176" s="24">
        <f t="shared" si="7"/>
        <v>19.04655486</v>
      </c>
      <c r="AA176" s="24">
        <f>IFNA(VLOOKUP(A176,'BUSINESS processed'!A176:J2866,5,0))</f>
        <v>0.378</v>
      </c>
      <c r="AB176" s="24">
        <f>IFNA(VLOOKUP(A176,'BUSINESS processed'!A176:J2866,6,0))</f>
        <v>37</v>
      </c>
      <c r="AC176" s="24">
        <f t="shared" si="113"/>
        <v>0</v>
      </c>
      <c r="AD176" s="24">
        <f>IFNA(VLOOKUP(A176,'BUSINESS processed'!A176:J2866,8,0))</f>
        <v>66</v>
      </c>
      <c r="AE176" s="24">
        <f>IFNA(VLOOKUP(A176,'BUSINESS processed'!A176:J2866,9,0))</f>
        <v>0.013</v>
      </c>
      <c r="AF176" s="27">
        <f>IFNA(VLOOKUP(A176,'BUSINESS processed'!A176:J2866,10,0))</f>
        <v>0.057</v>
      </c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</row>
    <row r="177">
      <c r="A177" s="18" t="str">
        <f t="shared" si="1"/>
        <v>Africa_Djibouti-Africa_2007</v>
      </c>
      <c r="B177" s="19" t="s">
        <v>68</v>
      </c>
      <c r="C177" s="20" t="s">
        <v>104</v>
      </c>
      <c r="D177" s="21" t="s">
        <v>86</v>
      </c>
      <c r="E177" s="22">
        <v>8.47918929E8</v>
      </c>
      <c r="F177" s="22">
        <f t="shared" si="2"/>
        <v>1061.637092</v>
      </c>
      <c r="G177" s="23">
        <v>0.077</v>
      </c>
      <c r="H177" s="23">
        <v>78.0</v>
      </c>
      <c r="I177" s="23">
        <v>0.112</v>
      </c>
      <c r="J177" s="24">
        <f>IFNA(VLOOKUP(A177,'ENERGY processed'!$A$2:$H$2692,7,0),"")</f>
        <v>139</v>
      </c>
      <c r="K177" s="24">
        <f t="shared" si="3"/>
        <v>0.0001740349823</v>
      </c>
      <c r="L177" s="24">
        <f>IFNA(VLOOKUP(A177,'ENERGY processed'!$A$2:$H$2692,8,0),"")</f>
        <v>473</v>
      </c>
      <c r="M177" s="24">
        <f t="shared" si="5"/>
        <v>0.0005922197599</v>
      </c>
      <c r="N177" s="24">
        <f>IFNA(VLOOKUP(A177,'HUMAN RESOURCES processed'!$A$2:$M$2692,5,0))</f>
        <v>0.029</v>
      </c>
      <c r="O177" s="24">
        <f>IFNA(VLOOKUP(A177,'HUMAN RESOURCES processed'!$A$2:$M$2692,6,0))</f>
        <v>0.067</v>
      </c>
      <c r="P177" s="24">
        <f>IFNA(VLOOKUP(A177,'HUMAN RESOURCES processed'!$A$2:$M$2692,7,0))</f>
        <v>60</v>
      </c>
      <c r="Q177" s="24">
        <f>IFNA(VLOOKUP(A177,'HUMAN RESOURCES processed'!$A$2:$M$2692,8,0))</f>
        <v>57</v>
      </c>
      <c r="R177" s="24">
        <f t="shared" si="6"/>
        <v>58.5</v>
      </c>
      <c r="S177" s="24">
        <f>IFNA(VLOOKUP(A177,'HUMAN RESOURCES processed'!$A$2:$M$2692,9,0))</f>
        <v>0.357</v>
      </c>
      <c r="T177" s="24">
        <f>IFNA(VLOOKUP(A177,'HUMAN RESOURCES processed'!$A$2:$M$2692,10,0))</f>
        <v>0.608</v>
      </c>
      <c r="U177" s="24">
        <f>IFNA(VLOOKUP(A177,'HUMAN RESOURCES processed'!$A$2:$M$2692,11,0))</f>
        <v>0.035</v>
      </c>
      <c r="V177" s="24">
        <f>IFNA(VLOOKUP(A177,'HUMAN RESOURCES processed'!$A$2:$M$2692,12,0))</f>
        <v>798690</v>
      </c>
      <c r="W177" s="24">
        <f>IFNA(VLOOKUP(A177,'HUMAN RESOURCES processed'!$A$2:$M$2692,13,0))</f>
        <v>0.769</v>
      </c>
      <c r="X177" s="24">
        <f>IFNA(VLOOKUP(A177,'TOURISM processed'!$A$2:$F$2692,5,0))</f>
        <v>6800000</v>
      </c>
      <c r="Y177" s="24">
        <f>IFNA(VLOOKUP(A177,'TOURISM processed'!$A$2:$F$2692,6,0))</f>
        <v>14200000</v>
      </c>
      <c r="Z177" s="24">
        <f t="shared" si="7"/>
        <v>17.7791133</v>
      </c>
      <c r="AA177" s="24">
        <f>IFNA(VLOOKUP(A177,'BUSINESS processed'!A177:J2867,5,0))</f>
        <v>0.378</v>
      </c>
      <c r="AB177" s="24">
        <f>IFNA(VLOOKUP(A177,'BUSINESS processed'!A177:J2867,6,0))</f>
        <v>37</v>
      </c>
      <c r="AC177" s="24">
        <f t="shared" si="113"/>
        <v>0</v>
      </c>
      <c r="AD177" s="24">
        <f>IFNA(VLOOKUP(A177,'BUSINESS processed'!A177:J2867,8,0))</f>
        <v>66</v>
      </c>
      <c r="AE177" s="24">
        <f>IFNA(VLOOKUP(A177,'BUSINESS processed'!A177:J2867,9,0))</f>
        <v>0.016</v>
      </c>
      <c r="AF177" s="27">
        <f>IFNA(VLOOKUP(A177,'BUSINESS processed'!A177:J2867,10,0))</f>
        <v>0.087</v>
      </c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</row>
    <row r="178">
      <c r="A178" s="18" t="str">
        <f t="shared" si="1"/>
        <v>Africa_Djibouti-Africa_2008</v>
      </c>
      <c r="B178" s="19" t="s">
        <v>68</v>
      </c>
      <c r="C178" s="20" t="s">
        <v>104</v>
      </c>
      <c r="D178" s="21" t="s">
        <v>87</v>
      </c>
      <c r="E178" s="22">
        <v>9.99105339E8</v>
      </c>
      <c r="F178" s="22">
        <f t="shared" si="2"/>
        <v>1233.311121</v>
      </c>
      <c r="G178" s="23">
        <v>0.08</v>
      </c>
      <c r="H178" s="23">
        <v>92.0</v>
      </c>
      <c r="I178" s="23">
        <v>0.116</v>
      </c>
      <c r="J178" s="24">
        <f t="shared" ref="J178:J179" si="115">IF(AND( C178=C177,D178&gt;D177),J177,"")</f>
        <v>139</v>
      </c>
      <c r="K178" s="24">
        <f t="shared" si="3"/>
        <v>0.0001715837551</v>
      </c>
      <c r="L178" s="24">
        <f>IFNA(VLOOKUP(A178,'ENERGY processed'!$A$2:$H$2692,8,0),"")</f>
        <v>400</v>
      </c>
      <c r="M178" s="24">
        <f t="shared" si="5"/>
        <v>0.0004937662017</v>
      </c>
      <c r="N178" s="24">
        <f>IFNA(VLOOKUP(A178,'HUMAN RESOURCES processed'!$A$2:$M$2692,5,0))</f>
        <v>0.029</v>
      </c>
      <c r="O178" s="24">
        <f>IFNA(VLOOKUP(A178,'HUMAN RESOURCES processed'!$A$2:$M$2692,6,0))</f>
        <v>0.066</v>
      </c>
      <c r="P178" s="24">
        <f>IFNA(VLOOKUP(A178,'HUMAN RESOURCES processed'!$A$2:$M$2692,7,0))</f>
        <v>61</v>
      </c>
      <c r="Q178" s="24">
        <f>IFNA(VLOOKUP(A178,'HUMAN RESOURCES processed'!$A$2:$M$2692,8,0))</f>
        <v>58</v>
      </c>
      <c r="R178" s="24">
        <f t="shared" si="6"/>
        <v>59.5</v>
      </c>
      <c r="S178" s="24">
        <f>IFNA(VLOOKUP(A178,'HUMAN RESOURCES processed'!$A$2:$M$2692,9,0))</f>
        <v>0.351</v>
      </c>
      <c r="T178" s="24">
        <f>IFNA(VLOOKUP(A178,'HUMAN RESOURCES processed'!$A$2:$M$2692,10,0))</f>
        <v>0.614</v>
      </c>
      <c r="U178" s="24">
        <f>IFNA(VLOOKUP(A178,'HUMAN RESOURCES processed'!$A$2:$M$2692,11,0))</f>
        <v>0.035</v>
      </c>
      <c r="V178" s="24">
        <f>IFNA(VLOOKUP(A178,'HUMAN RESOURCES processed'!$A$2:$M$2692,12,0))</f>
        <v>810100</v>
      </c>
      <c r="W178" s="24">
        <f>IFNA(VLOOKUP(A178,'HUMAN RESOURCES processed'!$A$2:$M$2692,13,0))</f>
        <v>0.769</v>
      </c>
      <c r="X178" s="24">
        <f>IFNA(VLOOKUP(A178,'TOURISM processed'!$A$2:$F$2692,5,0))</f>
        <v>7800000</v>
      </c>
      <c r="Y178" s="24">
        <f>IFNA(VLOOKUP(A178,'TOURISM processed'!$A$2:$F$2692,6,0))</f>
        <v>15500000</v>
      </c>
      <c r="Z178" s="24">
        <f t="shared" si="7"/>
        <v>19.13344032</v>
      </c>
      <c r="AA178" s="24">
        <f>IFNA(VLOOKUP(A178,'BUSINESS processed'!A178:J2868,5,0))</f>
        <v>0.378</v>
      </c>
      <c r="AB178" s="24">
        <f>IFNA(VLOOKUP(A178,'BUSINESS processed'!A178:J2868,6,0))</f>
        <v>37</v>
      </c>
      <c r="AC178" s="24">
        <f t="shared" si="113"/>
        <v>0</v>
      </c>
      <c r="AD178" s="24">
        <f>IFNA(VLOOKUP(A178,'BUSINESS processed'!A178:J2868,8,0))</f>
        <v>66</v>
      </c>
      <c r="AE178" s="24">
        <f>IFNA(VLOOKUP(A178,'BUSINESS processed'!A178:J2868,9,0))</f>
        <v>0.023</v>
      </c>
      <c r="AF178" s="27">
        <f>IFNA(VLOOKUP(A178,'BUSINESS processed'!A178:J2868,10,0))</f>
        <v>0.139</v>
      </c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</row>
    <row r="179">
      <c r="A179" s="18" t="str">
        <f t="shared" si="1"/>
        <v>Africa_Djibouti-Africa_2009</v>
      </c>
      <c r="B179" s="19" t="s">
        <v>68</v>
      </c>
      <c r="C179" s="20" t="s">
        <v>104</v>
      </c>
      <c r="D179" s="21" t="s">
        <v>88</v>
      </c>
      <c r="E179" s="22">
        <v>1.198997305E9</v>
      </c>
      <c r="F179" s="22">
        <f t="shared" si="2"/>
        <v>1458.873787</v>
      </c>
      <c r="G179" s="23">
        <v>0.083</v>
      </c>
      <c r="H179" s="23">
        <v>100.0</v>
      </c>
      <c r="I179" s="23">
        <v>0.111</v>
      </c>
      <c r="J179" s="24">
        <f t="shared" si="115"/>
        <v>139</v>
      </c>
      <c r="K179" s="24">
        <f t="shared" si="3"/>
        <v>0.0001691275331</v>
      </c>
      <c r="L179" s="24">
        <f>IFNA(VLOOKUP(A179,'ENERGY processed'!$A$2:$H$2692,8,0),"")</f>
        <v>405</v>
      </c>
      <c r="M179" s="24">
        <f t="shared" si="5"/>
        <v>0.0004927816612</v>
      </c>
      <c r="N179" s="24">
        <f>IFNA(VLOOKUP(A179,'HUMAN RESOURCES processed'!$A$2:$M$2692,5,0))</f>
        <v>0.029</v>
      </c>
      <c r="O179" s="24">
        <f>IFNA(VLOOKUP(A179,'HUMAN RESOURCES processed'!$A$2:$M$2692,6,0))</f>
        <v>0.064</v>
      </c>
      <c r="P179" s="24">
        <f>IFNA(VLOOKUP(A179,'HUMAN RESOURCES processed'!$A$2:$M$2692,7,0))</f>
        <v>61</v>
      </c>
      <c r="Q179" s="24">
        <f>IFNA(VLOOKUP(A179,'HUMAN RESOURCES processed'!$A$2:$M$2692,8,0))</f>
        <v>58</v>
      </c>
      <c r="R179" s="24">
        <f t="shared" si="6"/>
        <v>59.5</v>
      </c>
      <c r="S179" s="24">
        <f>IFNA(VLOOKUP(A179,'HUMAN RESOURCES processed'!$A$2:$M$2692,9,0))</f>
        <v>0.345</v>
      </c>
      <c r="T179" s="24">
        <f>IFNA(VLOOKUP(A179,'HUMAN RESOURCES processed'!$A$2:$M$2692,10,0))</f>
        <v>0.618</v>
      </c>
      <c r="U179" s="24">
        <f>IFNA(VLOOKUP(A179,'HUMAN RESOURCES processed'!$A$2:$M$2692,11,0))</f>
        <v>0.036</v>
      </c>
      <c r="V179" s="24">
        <f>IFNA(VLOOKUP(A179,'HUMAN RESOURCES processed'!$A$2:$M$2692,12,0))</f>
        <v>821865</v>
      </c>
      <c r="W179" s="24">
        <f>IFNA(VLOOKUP(A179,'HUMAN RESOURCES processed'!$A$2:$M$2692,13,0))</f>
        <v>0.769</v>
      </c>
      <c r="X179" s="24">
        <f>IFNA(VLOOKUP(A179,'TOURISM processed'!$A$2:$F$2692,5,0))</f>
        <v>16000000</v>
      </c>
      <c r="Y179" s="24">
        <f>IFNA(VLOOKUP(A179,'TOURISM processed'!$A$2:$F$2692,6,0))</f>
        <v>17500000</v>
      </c>
      <c r="Z179" s="24">
        <f t="shared" si="7"/>
        <v>21.29303474</v>
      </c>
      <c r="AA179" s="24">
        <f>IFNA(VLOOKUP(A179,'BUSINESS processed'!A179:J2869,5,0))</f>
        <v>0.378</v>
      </c>
      <c r="AB179" s="24">
        <f>IFNA(VLOOKUP(A179,'BUSINESS processed'!A179:J2869,6,0))</f>
        <v>37</v>
      </c>
      <c r="AC179" s="24">
        <f t="shared" si="113"/>
        <v>0</v>
      </c>
      <c r="AD179" s="24">
        <f>IFNA(VLOOKUP(A179,'BUSINESS processed'!A179:J2869,8,0))</f>
        <v>66</v>
      </c>
      <c r="AE179" s="24">
        <f>IFNA(VLOOKUP(A179,'BUSINESS processed'!A179:J2869,9,0))</f>
        <v>0.04</v>
      </c>
      <c r="AF179" s="27">
        <f>IFNA(VLOOKUP(A179,'BUSINESS processed'!A179:J2869,10,0))</f>
        <v>0.157</v>
      </c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</row>
    <row r="180">
      <c r="A180" s="18" t="str">
        <f t="shared" si="1"/>
        <v>Africa_Djibouti-Africa_2010</v>
      </c>
      <c r="B180" s="19" t="s">
        <v>68</v>
      </c>
      <c r="C180" s="20" t="s">
        <v>104</v>
      </c>
      <c r="D180" s="21" t="s">
        <v>89</v>
      </c>
      <c r="E180" s="22">
        <v>1.1286117E9</v>
      </c>
      <c r="F180" s="22">
        <f t="shared" si="2"/>
        <v>1353.193028</v>
      </c>
      <c r="G180" s="23">
        <v>0.088</v>
      </c>
      <c r="H180" s="23">
        <v>111.0</v>
      </c>
      <c r="I180" s="23">
        <v>0.103</v>
      </c>
      <c r="J180" s="24">
        <f>IFNA(VLOOKUP(A180,'ENERGY processed'!$A$2:$H$2692,7,0),"")</f>
        <v>143</v>
      </c>
      <c r="K180" s="24">
        <f t="shared" si="3"/>
        <v>0.0001714554288</v>
      </c>
      <c r="L180" s="24">
        <f>IFNA(VLOOKUP(A180,'ENERGY processed'!$A$2:$H$2692,8,0),"")</f>
        <v>488</v>
      </c>
      <c r="M180" s="24">
        <f t="shared" si="5"/>
        <v>0.0005851066381</v>
      </c>
      <c r="N180" s="24">
        <f>IFNA(VLOOKUP(A180,'HUMAN RESOURCES processed'!$A$2:$M$2692,5,0))</f>
        <v>0.028</v>
      </c>
      <c r="O180" s="24">
        <f>IFNA(VLOOKUP(A180,'HUMAN RESOURCES processed'!$A$2:$M$2692,6,0))</f>
        <v>0.062</v>
      </c>
      <c r="P180" s="24">
        <f>IFNA(VLOOKUP(A180,'HUMAN RESOURCES processed'!$A$2:$M$2692,7,0))</f>
        <v>62</v>
      </c>
      <c r="Q180" s="24">
        <f>IFNA(VLOOKUP(A180,'HUMAN RESOURCES processed'!$A$2:$M$2692,8,0))</f>
        <v>59</v>
      </c>
      <c r="R180" s="24">
        <f t="shared" si="6"/>
        <v>60.5</v>
      </c>
      <c r="S180" s="24">
        <f>IFNA(VLOOKUP(A180,'HUMAN RESOURCES processed'!$A$2:$M$2692,9,0))</f>
        <v>0.341</v>
      </c>
      <c r="T180" s="24">
        <f>IFNA(VLOOKUP(A180,'HUMAN RESOURCES processed'!$A$2:$M$2692,10,0))</f>
        <v>0.622</v>
      </c>
      <c r="U180" s="24">
        <f>IFNA(VLOOKUP(A180,'HUMAN RESOURCES processed'!$A$2:$M$2692,11,0))</f>
        <v>0.037</v>
      </c>
      <c r="V180" s="24">
        <f>IFNA(VLOOKUP(A180,'HUMAN RESOURCES processed'!$A$2:$M$2692,12,0))</f>
        <v>834036</v>
      </c>
      <c r="W180" s="24">
        <f>IFNA(VLOOKUP(A180,'HUMAN RESOURCES processed'!$A$2:$M$2692,13,0))</f>
        <v>0.77</v>
      </c>
      <c r="X180" s="24">
        <f>IFNA(VLOOKUP(A180,'TOURISM processed'!$A$2:$F$2692,5,0))</f>
        <v>18000000</v>
      </c>
      <c r="Y180" s="24">
        <f>IFNA(VLOOKUP(A180,'TOURISM processed'!$A$2:$F$2692,6,0))</f>
        <v>20500000</v>
      </c>
      <c r="Z180" s="24">
        <f t="shared" si="7"/>
        <v>24.57927476</v>
      </c>
      <c r="AA180" s="24">
        <f>IFNA(VLOOKUP(A180,'BUSINESS processed'!A180:J2870,5,0))</f>
        <v>0.378</v>
      </c>
      <c r="AB180" s="24">
        <f>IFNA(VLOOKUP(A180,'BUSINESS processed'!A180:J2870,6,0))</f>
        <v>37</v>
      </c>
      <c r="AC180" s="24">
        <f t="shared" si="113"/>
        <v>0</v>
      </c>
      <c r="AD180" s="24">
        <f>IFNA(VLOOKUP(A180,'BUSINESS processed'!A180:J2870,8,0))</f>
        <v>90</v>
      </c>
      <c r="AE180" s="24">
        <f>IFNA(VLOOKUP(A180,'BUSINESS processed'!A180:J2870,9,0))</f>
        <v>0.065</v>
      </c>
      <c r="AF180" s="27">
        <f>IFNA(VLOOKUP(A180,'BUSINESS processed'!A180:J2870,10,0))</f>
        <v>0.199</v>
      </c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</row>
    <row r="181">
      <c r="A181" s="18" t="str">
        <f t="shared" si="1"/>
        <v>Africa_Djibouti-Africa_2011</v>
      </c>
      <c r="B181" s="19" t="s">
        <v>68</v>
      </c>
      <c r="C181" s="20" t="s">
        <v>104</v>
      </c>
      <c r="D181" s="21" t="s">
        <v>90</v>
      </c>
      <c r="E181" s="22">
        <v>1.239144502E9</v>
      </c>
      <c r="F181" s="22">
        <f t="shared" si="2"/>
        <v>1463.592224</v>
      </c>
      <c r="G181" s="23">
        <v>0.087</v>
      </c>
      <c r="H181" s="23">
        <v>119.0</v>
      </c>
      <c r="I181" s="23">
        <v>0.106</v>
      </c>
      <c r="J181" s="24">
        <f t="shared" ref="J181:J182" si="116">IF(AND( C181=C180,D181&gt;D180),J180,"")</f>
        <v>143</v>
      </c>
      <c r="K181" s="24">
        <f t="shared" si="3"/>
        <v>0.0001689017606</v>
      </c>
      <c r="L181" s="24">
        <f t="shared" ref="L181:L184" si="117">IF(AND(C181=C180,C181&gt;C180),C180,0)</f>
        <v>0</v>
      </c>
      <c r="M181" s="24">
        <f t="shared" si="5"/>
        <v>0</v>
      </c>
      <c r="N181" s="24">
        <f>IFNA(VLOOKUP(A181,'HUMAN RESOURCES processed'!$A$2:$M$2692,5,0))</f>
        <v>0.028</v>
      </c>
      <c r="O181" s="24">
        <f>IFNA(VLOOKUP(A181,'HUMAN RESOURCES processed'!$A$2:$M$2692,6,0))</f>
        <v>0.061</v>
      </c>
      <c r="P181" s="24">
        <f>IFNA(VLOOKUP(A181,'HUMAN RESOURCES processed'!$A$2:$M$2692,7,0))</f>
        <v>62</v>
      </c>
      <c r="Q181" s="24">
        <f>IFNA(VLOOKUP(A181,'HUMAN RESOURCES processed'!$A$2:$M$2692,8,0))</f>
        <v>59</v>
      </c>
      <c r="R181" s="24">
        <f t="shared" si="6"/>
        <v>60.5</v>
      </c>
      <c r="S181" s="24">
        <f>IFNA(VLOOKUP(A181,'HUMAN RESOURCES processed'!$A$2:$M$2692,9,0))</f>
        <v>0.339</v>
      </c>
      <c r="T181" s="24">
        <f>IFNA(VLOOKUP(A181,'HUMAN RESOURCES processed'!$A$2:$M$2692,10,0))</f>
        <v>0.623</v>
      </c>
      <c r="U181" s="24">
        <f>IFNA(VLOOKUP(A181,'HUMAN RESOURCES processed'!$A$2:$M$2692,11,0))</f>
        <v>0.038</v>
      </c>
      <c r="V181" s="24">
        <f>IFNA(VLOOKUP(A181,'HUMAN RESOURCES processed'!$A$2:$M$2692,12,0))</f>
        <v>846646</v>
      </c>
      <c r="W181" s="24">
        <f>IFNA(VLOOKUP(A181,'HUMAN RESOURCES processed'!$A$2:$M$2692,13,0))</f>
        <v>0.771</v>
      </c>
      <c r="X181" s="24">
        <f>IFNA(VLOOKUP(A181,'TOURISM processed'!$A$2:$F$2692,5,0))</f>
        <v>19200000</v>
      </c>
      <c r="Y181" s="24">
        <f>IFNA(VLOOKUP(A181,'TOURISM processed'!$A$2:$F$2692,6,0))</f>
        <v>33500000</v>
      </c>
      <c r="Z181" s="24">
        <f t="shared" si="7"/>
        <v>39.56789496</v>
      </c>
      <c r="AA181" s="24">
        <f>IFNA(VLOOKUP(A181,'BUSINESS processed'!A181:J2871,5,0))</f>
        <v>0.378</v>
      </c>
      <c r="AB181" s="24">
        <f>IFNA(VLOOKUP(A181,'BUSINESS processed'!A181:J2871,6,0))</f>
        <v>37</v>
      </c>
      <c r="AC181" s="24">
        <f t="shared" si="113"/>
        <v>0</v>
      </c>
      <c r="AD181" s="24">
        <f>IFNA(VLOOKUP(A181,'BUSINESS processed'!A181:J2871,8,0))</f>
        <v>82</v>
      </c>
      <c r="AE181" s="24">
        <f>IFNA(VLOOKUP(A181,'BUSINESS processed'!A181:J2871,9,0))</f>
        <v>0.07</v>
      </c>
      <c r="AF181" s="27">
        <f>IFNA(VLOOKUP(A181,'BUSINESS processed'!A181:J2871,10,0))</f>
        <v>0.228</v>
      </c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</row>
    <row r="182">
      <c r="A182" s="18" t="str">
        <f t="shared" si="1"/>
        <v>Africa_Djibouti-Africa_2012</v>
      </c>
      <c r="B182" s="19" t="s">
        <v>68</v>
      </c>
      <c r="C182" s="20" t="s">
        <v>104</v>
      </c>
      <c r="D182" s="21" t="s">
        <v>91</v>
      </c>
      <c r="E182" s="22">
        <v>1.353632942E9</v>
      </c>
      <c r="F182" s="22">
        <f t="shared" si="2"/>
        <v>1574.628968</v>
      </c>
      <c r="G182" s="23">
        <v>0.088</v>
      </c>
      <c r="H182" s="23">
        <v>129.0</v>
      </c>
      <c r="I182" s="39">
        <f>IF(AND(C182=C181,D182&gt;D181),I181,"")</f>
        <v>0.106</v>
      </c>
      <c r="J182" s="24">
        <f t="shared" si="116"/>
        <v>143</v>
      </c>
      <c r="K182" s="24">
        <f t="shared" si="3"/>
        <v>0.000166346382</v>
      </c>
      <c r="L182" s="24">
        <f t="shared" si="117"/>
        <v>0</v>
      </c>
      <c r="M182" s="24">
        <f t="shared" si="5"/>
        <v>0</v>
      </c>
      <c r="N182" s="24">
        <f>IFNA(VLOOKUP(A182,'HUMAN RESOURCES processed'!$A$2:$M$2692,5,0))</f>
        <v>0.028</v>
      </c>
      <c r="O182" s="24">
        <f>IFNA(VLOOKUP(A182,'HUMAN RESOURCES processed'!$A$2:$M$2692,6,0))</f>
        <v>0.059</v>
      </c>
      <c r="P182" s="24">
        <f>IFNA(VLOOKUP(A182,'HUMAN RESOURCES processed'!$A$2:$M$2692,7,0))</f>
        <v>63</v>
      </c>
      <c r="Q182" s="24">
        <f>IFNA(VLOOKUP(A182,'HUMAN RESOURCES processed'!$A$2:$M$2692,8,0))</f>
        <v>60</v>
      </c>
      <c r="R182" s="24">
        <f t="shared" si="6"/>
        <v>61.5</v>
      </c>
      <c r="S182" s="24">
        <f>IFNA(VLOOKUP(A182,'HUMAN RESOURCES processed'!$A$2:$M$2692,9,0))</f>
        <v>0.337</v>
      </c>
      <c r="T182" s="24">
        <f>IFNA(VLOOKUP(A182,'HUMAN RESOURCES processed'!$A$2:$M$2692,10,0))</f>
        <v>0.624</v>
      </c>
      <c r="U182" s="24">
        <f>IFNA(VLOOKUP(A182,'HUMAN RESOURCES processed'!$A$2:$M$2692,11,0))</f>
        <v>0.039</v>
      </c>
      <c r="V182" s="24">
        <f>IFNA(VLOOKUP(A182,'HUMAN RESOURCES processed'!$A$2:$M$2692,12,0))</f>
        <v>859652</v>
      </c>
      <c r="W182" s="24">
        <f>IFNA(VLOOKUP(A182,'HUMAN RESOURCES processed'!$A$2:$M$2692,13,0))</f>
        <v>0.771</v>
      </c>
      <c r="X182" s="24">
        <f>IFNA(VLOOKUP(A182,'TOURISM processed'!$A$2:$F$2692,5,0))</f>
        <v>20500000</v>
      </c>
      <c r="Y182" s="24">
        <f>IFNA(VLOOKUP(A182,'TOURISM processed'!$A$2:$F$2692,6,0))</f>
        <v>29600000</v>
      </c>
      <c r="Z182" s="24">
        <f t="shared" si="7"/>
        <v>34.43253782</v>
      </c>
      <c r="AA182" s="24">
        <f>IFNA(VLOOKUP(A182,'BUSINESS processed'!A182:J2872,5,0))</f>
        <v>0.378</v>
      </c>
      <c r="AB182" s="24">
        <f>IFNA(VLOOKUP(A182,'BUSINESS processed'!A182:J2872,6,0))</f>
        <v>37</v>
      </c>
      <c r="AC182" s="24">
        <f>IFNA(VLOOKUP(A182,'BUSINESS processed'!A182:J2872,7,0))</f>
        <v>172</v>
      </c>
      <c r="AD182" s="24">
        <f>IFNA(VLOOKUP(A182,'BUSINESS processed'!A182:J2872,8,0))</f>
        <v>82</v>
      </c>
      <c r="AE182" s="24">
        <f>IFNA(VLOOKUP(A182,'BUSINESS processed'!A182:J2872,9,0))</f>
        <v>0.083</v>
      </c>
      <c r="AF182" s="27">
        <f>IFNA(VLOOKUP(A182,'BUSINESS processed'!A182:J2872,10,0))</f>
        <v>0.247</v>
      </c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</row>
    <row r="183">
      <c r="A183" s="18" t="str">
        <f t="shared" si="1"/>
        <v>Africa_Egypt-Africa_2000</v>
      </c>
      <c r="B183" s="19" t="s">
        <v>68</v>
      </c>
      <c r="C183" s="20" t="s">
        <v>105</v>
      </c>
      <c r="D183" s="21" t="s">
        <v>70</v>
      </c>
      <c r="E183" s="22">
        <v>9.9838540997E10</v>
      </c>
      <c r="F183" s="22">
        <f t="shared" si="2"/>
        <v>1509.58102</v>
      </c>
      <c r="G183" s="23">
        <v>0.054</v>
      </c>
      <c r="H183" s="23">
        <v>79.0</v>
      </c>
      <c r="I183" s="23">
        <v>0.132</v>
      </c>
      <c r="J183" s="24">
        <f>IF(AND( C183=C182,D183&gt;D182),J182,0)</f>
        <v>0</v>
      </c>
      <c r="K183" s="24">
        <f t="shared" si="3"/>
        <v>0</v>
      </c>
      <c r="L183" s="24">
        <f t="shared" si="117"/>
        <v>0</v>
      </c>
      <c r="M183" s="24">
        <f t="shared" si="5"/>
        <v>0</v>
      </c>
      <c r="N183" s="24">
        <f>IFNA(VLOOKUP(A183,'HUMAN RESOURCES processed'!$A$2:$M$2692,5,0))</f>
        <v>0.025</v>
      </c>
      <c r="O183" s="24">
        <f>IFNA(VLOOKUP(A183,'HUMAN RESOURCES processed'!$A$2:$M$2692,6,0))</f>
        <v>0.036</v>
      </c>
      <c r="P183" s="24">
        <f>IFNA(VLOOKUP(A183,'HUMAN RESOURCES processed'!$A$2:$M$2692,7,0))</f>
        <v>71</v>
      </c>
      <c r="Q183" s="24">
        <f>IFNA(VLOOKUP(A183,'HUMAN RESOURCES processed'!$A$2:$M$2692,8,0))</f>
        <v>66</v>
      </c>
      <c r="R183" s="24">
        <f t="shared" si="6"/>
        <v>68.5</v>
      </c>
      <c r="S183" s="24">
        <f>IFNA(VLOOKUP(A183,'HUMAN RESOURCES processed'!$A$2:$M$2692,9,0))</f>
        <v>0.354</v>
      </c>
      <c r="T183" s="24">
        <f>IFNA(VLOOKUP(A183,'HUMAN RESOURCES processed'!$A$2:$M$2692,10,0))</f>
        <v>0.592</v>
      </c>
      <c r="U183" s="24">
        <f>IFNA(VLOOKUP(A183,'HUMAN RESOURCES processed'!$A$2:$M$2692,11,0))</f>
        <v>0.053</v>
      </c>
      <c r="V183" s="24">
        <f>IFNA(VLOOKUP(A183,'HUMAN RESOURCES processed'!$A$2:$M$2692,12,0))</f>
        <v>66136590</v>
      </c>
      <c r="W183" s="24">
        <f>IFNA(VLOOKUP(A183,'HUMAN RESOURCES processed'!$A$2:$M$2692,13,0))</f>
        <v>0.428</v>
      </c>
      <c r="X183" s="24">
        <f>IFNA(VLOOKUP(A183,'TOURISM processed'!$A$2:$F$2692,5,0))</f>
        <v>4657000000</v>
      </c>
      <c r="Y183" s="24">
        <f>IFNA(VLOOKUP(A183,'TOURISM processed'!$A$2:$F$2692,6,0))</f>
        <v>1206000000</v>
      </c>
      <c r="Z183" s="24">
        <f t="shared" si="7"/>
        <v>18.23498913</v>
      </c>
      <c r="AA183" s="24">
        <f t="shared" ref="AA183:AA187" si="118">IF(AND(C183=C182,D183&gt;D182),AA182,0)</f>
        <v>0</v>
      </c>
      <c r="AB183" s="24">
        <f t="shared" ref="AB183:AB185" si="119">IF(AND(C183=C182,D183&gt;D182),AB182,0)</f>
        <v>0</v>
      </c>
      <c r="AC183" s="24">
        <f t="shared" ref="AC183:AC194" si="120">IF(AND(C183=C182,D183&gt;D182),AC182,0)</f>
        <v>0</v>
      </c>
      <c r="AD183" s="24">
        <f t="shared" ref="AD183:AD187" si="121">IF(AND(C183=C182,D183&gt;D182),AD182,0)</f>
        <v>0</v>
      </c>
      <c r="AE183" s="24">
        <f>IFNA(VLOOKUP(A183,'BUSINESS processed'!A183:J2873,9,0))</f>
        <v>0.006</v>
      </c>
      <c r="AF183" s="27">
        <f>IFNA(VLOOKUP(A183,'BUSINESS processed'!A183:J2873,10,0))</f>
        <v>0.021</v>
      </c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</row>
    <row r="184">
      <c r="A184" s="18" t="str">
        <f t="shared" si="1"/>
        <v>Africa_Egypt-Africa_2001</v>
      </c>
      <c r="B184" s="19" t="s">
        <v>68</v>
      </c>
      <c r="C184" s="20" t="s">
        <v>105</v>
      </c>
      <c r="D184" s="21" t="s">
        <v>71</v>
      </c>
      <c r="E184" s="22">
        <v>9.7632008051E10</v>
      </c>
      <c r="F184" s="22">
        <f t="shared" si="2"/>
        <v>1452.766703</v>
      </c>
      <c r="G184" s="23">
        <v>0.058</v>
      </c>
      <c r="H184" s="23">
        <v>76.0</v>
      </c>
      <c r="I184" s="23">
        <v>0.133</v>
      </c>
      <c r="J184" s="24">
        <f>IFNA(VLOOKUP(A184,'ENERGY processed'!$A$2:$H$2692,7,0),"")</f>
        <v>77649</v>
      </c>
      <c r="K184" s="24">
        <f t="shared" si="3"/>
        <v>0.001155419047</v>
      </c>
      <c r="L184" s="24">
        <f t="shared" si="117"/>
        <v>0</v>
      </c>
      <c r="M184" s="24">
        <f t="shared" si="5"/>
        <v>0</v>
      </c>
      <c r="N184" s="24">
        <f>IFNA(VLOOKUP(A184,'HUMAN RESOURCES processed'!$A$2:$M$2692,5,0))</f>
        <v>0.025</v>
      </c>
      <c r="O184" s="24">
        <f>IFNA(VLOOKUP(A184,'HUMAN RESOURCES processed'!$A$2:$M$2692,6,0))</f>
        <v>0.034</v>
      </c>
      <c r="P184" s="24">
        <f>IFNA(VLOOKUP(A184,'HUMAN RESOURCES processed'!$A$2:$M$2692,7,0))</f>
        <v>71</v>
      </c>
      <c r="Q184" s="24">
        <f>IFNA(VLOOKUP(A184,'HUMAN RESOURCES processed'!$A$2:$M$2692,8,0))</f>
        <v>66</v>
      </c>
      <c r="R184" s="24">
        <f t="shared" si="6"/>
        <v>68.5</v>
      </c>
      <c r="S184" s="24">
        <f>IFNA(VLOOKUP(A184,'HUMAN RESOURCES processed'!$A$2:$M$2692,9,0))</f>
        <v>0.348</v>
      </c>
      <c r="T184" s="24">
        <f>IFNA(VLOOKUP(A184,'HUMAN RESOURCES processed'!$A$2:$M$2692,10,0))</f>
        <v>0.598</v>
      </c>
      <c r="U184" s="24">
        <f>IFNA(VLOOKUP(A184,'HUMAN RESOURCES processed'!$A$2:$M$2692,11,0))</f>
        <v>0.054</v>
      </c>
      <c r="V184" s="24">
        <f>IFNA(VLOOKUP(A184,'HUMAN RESOURCES processed'!$A$2:$M$2692,12,0))</f>
        <v>67204189</v>
      </c>
      <c r="W184" s="24">
        <f>IFNA(VLOOKUP(A184,'HUMAN RESOURCES processed'!$A$2:$M$2692,13,0))</f>
        <v>0.428</v>
      </c>
      <c r="X184" s="24">
        <f>IFNA(VLOOKUP(A184,'TOURISM processed'!$A$2:$F$2692,5,0))</f>
        <v>4119000000</v>
      </c>
      <c r="Y184" s="24">
        <f>IFNA(VLOOKUP(A184,'TOURISM processed'!$A$2:$F$2692,6,0))</f>
        <v>1248000000</v>
      </c>
      <c r="Z184" s="24">
        <f t="shared" si="7"/>
        <v>18.57027097</v>
      </c>
      <c r="AA184" s="24">
        <f t="shared" si="118"/>
        <v>0</v>
      </c>
      <c r="AB184" s="24">
        <f t="shared" si="119"/>
        <v>0</v>
      </c>
      <c r="AC184" s="24">
        <f t="shared" si="120"/>
        <v>0</v>
      </c>
      <c r="AD184" s="24">
        <f t="shared" si="121"/>
        <v>0</v>
      </c>
      <c r="AE184" s="24">
        <f>IFNA(VLOOKUP(A184,'BUSINESS processed'!A184:J2874,9,0))</f>
        <v>0.008</v>
      </c>
      <c r="AF184" s="27">
        <f>IFNA(VLOOKUP(A184,'BUSINESS processed'!A184:J2874,10,0))</f>
        <v>0.042</v>
      </c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</row>
    <row r="185">
      <c r="A185" s="18" t="str">
        <f t="shared" si="1"/>
        <v>Africa_Egypt-Africa_2002</v>
      </c>
      <c r="B185" s="19" t="s">
        <v>68</v>
      </c>
      <c r="C185" s="20" t="s">
        <v>105</v>
      </c>
      <c r="D185" s="21" t="s">
        <v>72</v>
      </c>
      <c r="E185" s="22">
        <v>8.7850680573E10</v>
      </c>
      <c r="F185" s="22">
        <f t="shared" si="2"/>
        <v>1286.192278</v>
      </c>
      <c r="G185" s="23">
        <v>0.061</v>
      </c>
      <c r="H185" s="23">
        <v>74.0</v>
      </c>
      <c r="I185" s="23">
        <v>0.138</v>
      </c>
      <c r="J185" s="24">
        <f>IFNA(VLOOKUP(A185,'ENERGY processed'!$A$2:$H$2692,7,0),"")</f>
        <v>73575</v>
      </c>
      <c r="K185" s="24">
        <f t="shared" si="3"/>
        <v>0.001077186839</v>
      </c>
      <c r="L185" s="24">
        <f>IFNA(VLOOKUP(A185,'ENERGY processed'!$A$2:$H$2692,8,0),"")</f>
        <v>204776</v>
      </c>
      <c r="M185" s="24">
        <f t="shared" si="5"/>
        <v>0.002998056569</v>
      </c>
      <c r="N185" s="24">
        <f>IFNA(VLOOKUP(A185,'HUMAN RESOURCES processed'!$A$2:$M$2692,5,0))</f>
        <v>0.024</v>
      </c>
      <c r="O185" s="24">
        <f>IFNA(VLOOKUP(A185,'HUMAN RESOURCES processed'!$A$2:$M$2692,6,0))</f>
        <v>0.031</v>
      </c>
      <c r="P185" s="24">
        <f>IFNA(VLOOKUP(A185,'HUMAN RESOURCES processed'!$A$2:$M$2692,7,0))</f>
        <v>71</v>
      </c>
      <c r="Q185" s="24">
        <f>IFNA(VLOOKUP(A185,'HUMAN RESOURCES processed'!$A$2:$M$2692,8,0))</f>
        <v>67</v>
      </c>
      <c r="R185" s="24">
        <f t="shared" si="6"/>
        <v>69</v>
      </c>
      <c r="S185" s="24">
        <f>IFNA(VLOOKUP(A185,'HUMAN RESOURCES processed'!$A$2:$M$2692,9,0))</f>
        <v>0.342</v>
      </c>
      <c r="T185" s="24">
        <f>IFNA(VLOOKUP(A185,'HUMAN RESOURCES processed'!$A$2:$M$2692,10,0))</f>
        <v>0.604</v>
      </c>
      <c r="U185" s="24">
        <f>IFNA(VLOOKUP(A185,'HUMAN RESOURCES processed'!$A$2:$M$2692,11,0))</f>
        <v>0.054</v>
      </c>
      <c r="V185" s="24">
        <f>IFNA(VLOOKUP(A185,'HUMAN RESOURCES processed'!$A$2:$M$2692,12,0))</f>
        <v>68302914</v>
      </c>
      <c r="W185" s="24">
        <f>IFNA(VLOOKUP(A185,'HUMAN RESOURCES processed'!$A$2:$M$2692,13,0))</f>
        <v>0.429</v>
      </c>
      <c r="X185" s="24">
        <f>IFNA(VLOOKUP(A185,'TOURISM processed'!$A$2:$F$2692,5,0))</f>
        <v>4133000000</v>
      </c>
      <c r="Y185" s="24">
        <f>IFNA(VLOOKUP(A185,'TOURISM processed'!$A$2:$F$2692,6,0))</f>
        <v>1309000000</v>
      </c>
      <c r="Z185" s="24">
        <f t="shared" si="7"/>
        <v>19.16462891</v>
      </c>
      <c r="AA185" s="24">
        <f t="shared" si="118"/>
        <v>0</v>
      </c>
      <c r="AB185" s="24">
        <f t="shared" si="119"/>
        <v>0</v>
      </c>
      <c r="AC185" s="24">
        <f t="shared" si="120"/>
        <v>0</v>
      </c>
      <c r="AD185" s="24">
        <f t="shared" si="121"/>
        <v>0</v>
      </c>
      <c r="AE185" s="24">
        <f>IFNA(VLOOKUP(A185,'BUSINESS processed'!A185:J2875,9,0))</f>
        <v>0.027</v>
      </c>
      <c r="AF185" s="27">
        <f>IFNA(VLOOKUP(A185,'BUSINESS processed'!A185:J2875,10,0))</f>
        <v>0.066</v>
      </c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</row>
    <row r="186">
      <c r="A186" s="18" t="str">
        <f t="shared" si="1"/>
        <v>Africa_Egypt-Africa_2003</v>
      </c>
      <c r="B186" s="19" t="s">
        <v>68</v>
      </c>
      <c r="C186" s="20" t="s">
        <v>105</v>
      </c>
      <c r="D186" s="21" t="s">
        <v>74</v>
      </c>
      <c r="E186" s="22">
        <v>8.2923680622E10</v>
      </c>
      <c r="F186" s="22">
        <f t="shared" si="2"/>
        <v>1194.306817</v>
      </c>
      <c r="G186" s="23">
        <v>0.056</v>
      </c>
      <c r="H186" s="23">
        <v>56.0</v>
      </c>
      <c r="I186" s="23">
        <v>0.135</v>
      </c>
      <c r="J186" s="24">
        <f>IFNA(VLOOKUP(A186,'ENERGY processed'!$A$2:$H$2692,7,0),"")</f>
        <v>71465</v>
      </c>
      <c r="K186" s="24">
        <f t="shared" si="3"/>
        <v>0.001029273376</v>
      </c>
      <c r="L186" s="24">
        <f>IFNA(VLOOKUP(A186,'ENERGY processed'!$A$2:$H$2692,8,0),"")</f>
        <v>197871</v>
      </c>
      <c r="M186" s="24">
        <f t="shared" si="5"/>
        <v>0.002849833515</v>
      </c>
      <c r="N186" s="24">
        <f>IFNA(VLOOKUP(A186,'HUMAN RESOURCES processed'!$A$2:$M$2692,5,0))</f>
        <v>0.024</v>
      </c>
      <c r="O186" s="24">
        <f>IFNA(VLOOKUP(A186,'HUMAN RESOURCES processed'!$A$2:$M$2692,6,0))</f>
        <v>0.029</v>
      </c>
      <c r="P186" s="24">
        <f>IFNA(VLOOKUP(A186,'HUMAN RESOURCES processed'!$A$2:$M$2692,7,0))</f>
        <v>72</v>
      </c>
      <c r="Q186" s="24">
        <f>IFNA(VLOOKUP(A186,'HUMAN RESOURCES processed'!$A$2:$M$2692,8,0))</f>
        <v>67</v>
      </c>
      <c r="R186" s="24">
        <f t="shared" si="6"/>
        <v>69.5</v>
      </c>
      <c r="S186" s="24">
        <f>IFNA(VLOOKUP(A186,'HUMAN RESOURCES processed'!$A$2:$M$2692,9,0))</f>
        <v>0.335</v>
      </c>
      <c r="T186" s="24">
        <f>IFNA(VLOOKUP(A186,'HUMAN RESOURCES processed'!$A$2:$M$2692,10,0))</f>
        <v>0.61</v>
      </c>
      <c r="U186" s="24">
        <f>IFNA(VLOOKUP(A186,'HUMAN RESOURCES processed'!$A$2:$M$2692,11,0))</f>
        <v>0.054</v>
      </c>
      <c r="V186" s="24">
        <f>IFNA(VLOOKUP(A186,'HUMAN RESOURCES processed'!$A$2:$M$2692,12,0))</f>
        <v>69432477</v>
      </c>
      <c r="W186" s="24">
        <f>IFNA(VLOOKUP(A186,'HUMAN RESOURCES processed'!$A$2:$M$2692,13,0))</f>
        <v>0.429</v>
      </c>
      <c r="X186" s="24">
        <f>IFNA(VLOOKUP(A186,'TOURISM processed'!$A$2:$F$2692,5,0))</f>
        <v>4704000000</v>
      </c>
      <c r="Y186" s="24">
        <f>IFNA(VLOOKUP(A186,'TOURISM processed'!$A$2:$F$2692,6,0))</f>
        <v>1465000000</v>
      </c>
      <c r="Z186" s="24">
        <f t="shared" si="7"/>
        <v>21.09963613</v>
      </c>
      <c r="AA186" s="24">
        <f t="shared" si="118"/>
        <v>0</v>
      </c>
      <c r="AB186" s="24">
        <f>IFNA(VLOOKUP(A186,'BUSINESS processed'!A186:J2876,6,0))</f>
        <v>37</v>
      </c>
      <c r="AC186" s="24">
        <f t="shared" si="120"/>
        <v>0</v>
      </c>
      <c r="AD186" s="24">
        <f t="shared" si="121"/>
        <v>0</v>
      </c>
      <c r="AE186" s="24">
        <f>IFNA(VLOOKUP(A186,'BUSINESS processed'!A186:J2876,9,0))</f>
        <v>0.04</v>
      </c>
      <c r="AF186" s="27">
        <f>IFNA(VLOOKUP(A186,'BUSINESS processed'!A186:J2876,10,0))</f>
        <v>0.083</v>
      </c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</row>
    <row r="187">
      <c r="A187" s="18" t="str">
        <f t="shared" si="1"/>
        <v>Africa_Egypt-Africa_2004</v>
      </c>
      <c r="B187" s="19" t="s">
        <v>68</v>
      </c>
      <c r="C187" s="20" t="s">
        <v>105</v>
      </c>
      <c r="D187" s="21" t="s">
        <v>83</v>
      </c>
      <c r="E187" s="22">
        <v>7.8845185709E10</v>
      </c>
      <c r="F187" s="22">
        <f t="shared" si="2"/>
        <v>1116.925161</v>
      </c>
      <c r="G187" s="23">
        <v>0.053</v>
      </c>
      <c r="H187" s="23">
        <v>57.0</v>
      </c>
      <c r="I187" s="23">
        <v>0.134</v>
      </c>
      <c r="J187" s="24">
        <f>IFNA(VLOOKUP(A187,'ENERGY processed'!$A$2:$H$2692,7,0),"")</f>
        <v>58874</v>
      </c>
      <c r="K187" s="24">
        <f t="shared" si="3"/>
        <v>0.0008340122651</v>
      </c>
      <c r="L187" s="24">
        <f>IFNA(VLOOKUP(A187,'ENERGY processed'!$A$2:$H$2692,8,0),"")</f>
        <v>161124.5</v>
      </c>
      <c r="M187" s="24">
        <f t="shared" si="5"/>
        <v>0.002282498373</v>
      </c>
      <c r="N187" s="24">
        <f>IFNA(VLOOKUP(A187,'HUMAN RESOURCES processed'!$A$2:$M$2692,5,0))</f>
        <v>0.024</v>
      </c>
      <c r="O187" s="24">
        <f>IFNA(VLOOKUP(A187,'HUMAN RESOURCES processed'!$A$2:$M$2692,6,0))</f>
        <v>0.027</v>
      </c>
      <c r="P187" s="24">
        <f>IFNA(VLOOKUP(A187,'HUMAN RESOURCES processed'!$A$2:$M$2692,7,0))</f>
        <v>72</v>
      </c>
      <c r="Q187" s="24">
        <f>IFNA(VLOOKUP(A187,'HUMAN RESOURCES processed'!$A$2:$M$2692,8,0))</f>
        <v>67</v>
      </c>
      <c r="R187" s="24">
        <f t="shared" si="6"/>
        <v>69.5</v>
      </c>
      <c r="S187" s="24">
        <f>IFNA(VLOOKUP(A187,'HUMAN RESOURCES processed'!$A$2:$M$2692,9,0))</f>
        <v>0.33</v>
      </c>
      <c r="T187" s="24">
        <f>IFNA(VLOOKUP(A187,'HUMAN RESOURCES processed'!$A$2:$M$2692,10,0))</f>
        <v>0.616</v>
      </c>
      <c r="U187" s="24">
        <f>IFNA(VLOOKUP(A187,'HUMAN RESOURCES processed'!$A$2:$M$2692,11,0))</f>
        <v>0.054</v>
      </c>
      <c r="V187" s="24">
        <f>IFNA(VLOOKUP(A187,'HUMAN RESOURCES processed'!$A$2:$M$2692,12,0))</f>
        <v>70591288</v>
      </c>
      <c r="W187" s="24">
        <f>IFNA(VLOOKUP(A187,'HUMAN RESOURCES processed'!$A$2:$M$2692,13,0))</f>
        <v>0.43</v>
      </c>
      <c r="X187" s="24">
        <f>IFNA(VLOOKUP(A187,'TOURISM processed'!$A$2:$F$2692,5,0))</f>
        <v>6328000000</v>
      </c>
      <c r="Y187" s="24">
        <f>IFNA(VLOOKUP(A187,'TOURISM processed'!$A$2:$F$2692,6,0))</f>
        <v>1543000000</v>
      </c>
      <c r="Z187" s="24">
        <f t="shared" si="7"/>
        <v>21.85822137</v>
      </c>
      <c r="AA187" s="24">
        <f t="shared" si="118"/>
        <v>0</v>
      </c>
      <c r="AB187" s="24">
        <f>IFNA(VLOOKUP(A187,'BUSINESS processed'!A187:J2877,6,0))</f>
        <v>37</v>
      </c>
      <c r="AC187" s="24">
        <f t="shared" si="120"/>
        <v>0</v>
      </c>
      <c r="AD187" s="24">
        <f t="shared" si="121"/>
        <v>0</v>
      </c>
      <c r="AE187" s="24">
        <f>IFNA(VLOOKUP(A187,'BUSINESS processed'!A187:J2877,9,0))</f>
        <v>0.119</v>
      </c>
      <c r="AF187" s="27">
        <f>IFNA(VLOOKUP(A187,'BUSINESS processed'!A187:J2877,10,0))</f>
        <v>0.108</v>
      </c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</row>
    <row r="188">
      <c r="A188" s="18" t="str">
        <f t="shared" si="1"/>
        <v>Africa_Egypt-Africa_2005</v>
      </c>
      <c r="B188" s="19" t="s">
        <v>68</v>
      </c>
      <c r="C188" s="20" t="s">
        <v>105</v>
      </c>
      <c r="D188" s="21" t="s">
        <v>84</v>
      </c>
      <c r="E188" s="22">
        <v>8.9685724889E10</v>
      </c>
      <c r="F188" s="22">
        <f t="shared" si="2"/>
        <v>1249.49326</v>
      </c>
      <c r="G188" s="23">
        <v>0.051</v>
      </c>
      <c r="H188" s="23">
        <v>64.0</v>
      </c>
      <c r="I188" s="23">
        <v>0.131</v>
      </c>
      <c r="J188" s="24">
        <f>IFNA(VLOOKUP(A188,'ENERGY processed'!$A$2:$H$2692,7,0),"")</f>
        <v>53536</v>
      </c>
      <c r="K188" s="24">
        <f t="shared" si="3"/>
        <v>0.000745858622</v>
      </c>
      <c r="L188" s="24">
        <f>IFNA(VLOOKUP(A188,'ENERGY processed'!$A$2:$H$2692,8,0),"")</f>
        <v>150912</v>
      </c>
      <c r="M188" s="24">
        <f t="shared" si="5"/>
        <v>0.002102492087</v>
      </c>
      <c r="N188" s="24">
        <f>IFNA(VLOOKUP(A188,'HUMAN RESOURCES processed'!$A$2:$M$2692,5,0))</f>
        <v>0.024</v>
      </c>
      <c r="O188" s="24">
        <f>IFNA(VLOOKUP(A188,'HUMAN RESOURCES processed'!$A$2:$M$2692,6,0))</f>
        <v>0.026</v>
      </c>
      <c r="P188" s="24">
        <f>IFNA(VLOOKUP(A188,'HUMAN RESOURCES processed'!$A$2:$M$2692,7,0))</f>
        <v>72</v>
      </c>
      <c r="Q188" s="24">
        <f>IFNA(VLOOKUP(A188,'HUMAN RESOURCES processed'!$A$2:$M$2692,8,0))</f>
        <v>67</v>
      </c>
      <c r="R188" s="24">
        <f t="shared" si="6"/>
        <v>69.5</v>
      </c>
      <c r="S188" s="24">
        <f>IFNA(VLOOKUP(A188,'HUMAN RESOURCES processed'!$A$2:$M$2692,9,0))</f>
        <v>0.325</v>
      </c>
      <c r="T188" s="24">
        <f>IFNA(VLOOKUP(A188,'HUMAN RESOURCES processed'!$A$2:$M$2692,10,0))</f>
        <v>0.62</v>
      </c>
      <c r="U188" s="24">
        <f>IFNA(VLOOKUP(A188,'HUMAN RESOURCES processed'!$A$2:$M$2692,11,0))</f>
        <v>0.055</v>
      </c>
      <c r="V188" s="24">
        <f>IFNA(VLOOKUP(A188,'HUMAN RESOURCES processed'!$A$2:$M$2692,12,0))</f>
        <v>71777678</v>
      </c>
      <c r="W188" s="24">
        <f>IFNA(VLOOKUP(A188,'HUMAN RESOURCES processed'!$A$2:$M$2692,13,0))</f>
        <v>0.43</v>
      </c>
      <c r="X188" s="24">
        <f>IFNA(VLOOKUP(A188,'TOURISM processed'!$A$2:$F$2692,5,0))</f>
        <v>7206000000</v>
      </c>
      <c r="Y188" s="24">
        <f>IFNA(VLOOKUP(A188,'TOURISM processed'!$A$2:$F$2692,6,0))</f>
        <v>1932000000</v>
      </c>
      <c r="Z188" s="24">
        <f t="shared" si="7"/>
        <v>26.91644609</v>
      </c>
      <c r="AA188" s="24">
        <f>IFNA(VLOOKUP(A188,'BUSINESS processed'!A188:J2878,5,0))</f>
        <v>0.543</v>
      </c>
      <c r="AB188" s="24">
        <f>IFNA(VLOOKUP(A188,'BUSINESS processed'!A188:J2878,6,0))</f>
        <v>22</v>
      </c>
      <c r="AC188" s="24">
        <f t="shared" si="120"/>
        <v>0</v>
      </c>
      <c r="AD188" s="24">
        <f>IFNA(VLOOKUP(A188,'BUSINESS processed'!A188:J2878,8,0))</f>
        <v>504</v>
      </c>
      <c r="AE188" s="24">
        <f>IFNA(VLOOKUP(A188,'BUSINESS processed'!A188:J2878,9,0))</f>
        <v>0.128</v>
      </c>
      <c r="AF188" s="27">
        <f>IFNA(VLOOKUP(A188,'BUSINESS processed'!A188:J2878,10,0))</f>
        <v>0.19</v>
      </c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</row>
    <row r="189">
      <c r="A189" s="18" t="str">
        <f t="shared" si="1"/>
        <v>Africa_Egypt-Africa_2006</v>
      </c>
      <c r="B189" s="19" t="s">
        <v>68</v>
      </c>
      <c r="C189" s="20" t="s">
        <v>105</v>
      </c>
      <c r="D189" s="21" t="s">
        <v>85</v>
      </c>
      <c r="E189" s="22">
        <v>1.07E11</v>
      </c>
      <c r="F189" s="22">
        <f t="shared" si="2"/>
        <v>1465.939097</v>
      </c>
      <c r="G189" s="23">
        <v>0.052</v>
      </c>
      <c r="H189" s="23">
        <v>75.0</v>
      </c>
      <c r="I189" s="23">
        <v>0.126</v>
      </c>
      <c r="J189" s="24">
        <f>IFNA(VLOOKUP(A189,'ENERGY processed'!$A$2:$H$2692,7,0),"")</f>
        <v>71189</v>
      </c>
      <c r="K189" s="24">
        <f t="shared" si="3"/>
        <v>0.0009753153119</v>
      </c>
      <c r="L189" s="24">
        <f>IFNA(VLOOKUP(A189,'ENERGY processed'!$A$2:$H$2692,8,0),"")</f>
        <v>192382</v>
      </c>
      <c r="M189" s="24">
        <f t="shared" si="5"/>
        <v>0.002635703695</v>
      </c>
      <c r="N189" s="24">
        <f>IFNA(VLOOKUP(A189,'HUMAN RESOURCES processed'!$A$2:$M$2692,5,0))</f>
        <v>0.024</v>
      </c>
      <c r="O189" s="24">
        <f>IFNA(VLOOKUP(A189,'HUMAN RESOURCES processed'!$A$2:$M$2692,6,0))</f>
        <v>0.024</v>
      </c>
      <c r="P189" s="24">
        <f>IFNA(VLOOKUP(A189,'HUMAN RESOURCES processed'!$A$2:$M$2692,7,0))</f>
        <v>72</v>
      </c>
      <c r="Q189" s="24">
        <f>IFNA(VLOOKUP(A189,'HUMAN RESOURCES processed'!$A$2:$M$2692,8,0))</f>
        <v>67</v>
      </c>
      <c r="R189" s="24">
        <f t="shared" si="6"/>
        <v>69.5</v>
      </c>
      <c r="S189" s="24">
        <f>IFNA(VLOOKUP(A189,'HUMAN RESOURCES processed'!$A$2:$M$2692,9,0))</f>
        <v>0.322</v>
      </c>
      <c r="T189" s="24">
        <f>IFNA(VLOOKUP(A189,'HUMAN RESOURCES processed'!$A$2:$M$2692,10,0))</f>
        <v>0.624</v>
      </c>
      <c r="U189" s="24">
        <f>IFNA(VLOOKUP(A189,'HUMAN RESOURCES processed'!$A$2:$M$2692,11,0))</f>
        <v>0.055</v>
      </c>
      <c r="V189" s="24">
        <f>IFNA(VLOOKUP(A189,'HUMAN RESOURCES processed'!$A$2:$M$2692,12,0))</f>
        <v>72990754</v>
      </c>
      <c r="W189" s="24">
        <f>IFNA(VLOOKUP(A189,'HUMAN RESOURCES processed'!$A$2:$M$2692,13,0))</f>
        <v>0.431</v>
      </c>
      <c r="X189" s="24">
        <f>IFNA(VLOOKUP(A189,'TOURISM processed'!$A$2:$F$2692,5,0))</f>
        <v>8133000000</v>
      </c>
      <c r="Y189" s="24">
        <f>IFNA(VLOOKUP(A189,'TOURISM processed'!$A$2:$F$2692,6,0))</f>
        <v>2156000000</v>
      </c>
      <c r="Z189" s="24">
        <f t="shared" si="7"/>
        <v>29.53798778</v>
      </c>
      <c r="AA189" s="24">
        <f>IFNA(VLOOKUP(A189,'BUSINESS processed'!A189:J2879,5,0))</f>
        <v>0.464</v>
      </c>
      <c r="AB189" s="24">
        <f>IFNA(VLOOKUP(A189,'BUSINESS processed'!A189:J2879,6,0))</f>
        <v>19</v>
      </c>
      <c r="AC189" s="24">
        <f t="shared" si="120"/>
        <v>0</v>
      </c>
      <c r="AD189" s="24">
        <f>IFNA(VLOOKUP(A189,'BUSINESS processed'!A189:J2879,8,0))</f>
        <v>596</v>
      </c>
      <c r="AE189" s="24">
        <f>IFNA(VLOOKUP(A189,'BUSINESS processed'!A189:J2879,9,0))</f>
        <v>0.137</v>
      </c>
      <c r="AF189" s="27">
        <f>IFNA(VLOOKUP(A189,'BUSINESS processed'!A189:J2879,10,0))</f>
        <v>0.247</v>
      </c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</row>
    <row r="190">
      <c r="A190" s="18" t="str">
        <f t="shared" si="1"/>
        <v>Africa_Egypt-Africa_2007</v>
      </c>
      <c r="B190" s="19" t="s">
        <v>68</v>
      </c>
      <c r="C190" s="20" t="s">
        <v>105</v>
      </c>
      <c r="D190" s="21" t="s">
        <v>86</v>
      </c>
      <c r="E190" s="22">
        <v>1.3E11</v>
      </c>
      <c r="F190" s="22">
        <f t="shared" si="2"/>
        <v>1751.323465</v>
      </c>
      <c r="G190" s="23">
        <v>0.049</v>
      </c>
      <c r="H190" s="23">
        <v>85.0</v>
      </c>
      <c r="I190" s="23">
        <v>0.125</v>
      </c>
      <c r="J190" s="24">
        <f>IFNA(VLOOKUP(A190,'ENERGY processed'!$A$2:$H$2692,7,0),"")</f>
        <v>62741</v>
      </c>
      <c r="K190" s="24">
        <f t="shared" si="3"/>
        <v>0.0008452291194</v>
      </c>
      <c r="L190" s="24">
        <f>IFNA(VLOOKUP(A190,'ENERGY processed'!$A$2:$H$2692,8,0),"")</f>
        <v>167208</v>
      </c>
      <c r="M190" s="24">
        <f t="shared" si="5"/>
        <v>0.002252579184</v>
      </c>
      <c r="N190" s="24">
        <f>IFNA(VLOOKUP(A190,'HUMAN RESOURCES processed'!$A$2:$M$2692,5,0))</f>
        <v>0.024</v>
      </c>
      <c r="O190" s="24">
        <f>IFNA(VLOOKUP(A190,'HUMAN RESOURCES processed'!$A$2:$M$2692,6,0))</f>
        <v>0.023</v>
      </c>
      <c r="P190" s="24">
        <f>IFNA(VLOOKUP(A190,'HUMAN RESOURCES processed'!$A$2:$M$2692,7,0))</f>
        <v>72</v>
      </c>
      <c r="Q190" s="24">
        <f>IFNA(VLOOKUP(A190,'HUMAN RESOURCES processed'!$A$2:$M$2692,8,0))</f>
        <v>68</v>
      </c>
      <c r="R190" s="24">
        <f t="shared" si="6"/>
        <v>70</v>
      </c>
      <c r="S190" s="24">
        <f>IFNA(VLOOKUP(A190,'HUMAN RESOURCES processed'!$A$2:$M$2692,9,0))</f>
        <v>0.319</v>
      </c>
      <c r="T190" s="24">
        <f>IFNA(VLOOKUP(A190,'HUMAN RESOURCES processed'!$A$2:$M$2692,10,0))</f>
        <v>0.626</v>
      </c>
      <c r="U190" s="24">
        <f>IFNA(VLOOKUP(A190,'HUMAN RESOURCES processed'!$A$2:$M$2692,11,0))</f>
        <v>0.054</v>
      </c>
      <c r="V190" s="24">
        <f>IFNA(VLOOKUP(A190,'HUMAN RESOURCES processed'!$A$2:$M$2692,12,0))</f>
        <v>74229577</v>
      </c>
      <c r="W190" s="24">
        <f>IFNA(VLOOKUP(A190,'HUMAN RESOURCES processed'!$A$2:$M$2692,13,0))</f>
        <v>0.431</v>
      </c>
      <c r="X190" s="24">
        <f>IFNA(VLOOKUP(A190,'TOURISM processed'!$A$2:$F$2692,5,0))</f>
        <v>10327000000</v>
      </c>
      <c r="Y190" s="24">
        <f>IFNA(VLOOKUP(A190,'TOURISM processed'!$A$2:$F$2692,6,0))</f>
        <v>2886000000</v>
      </c>
      <c r="Z190" s="24">
        <f t="shared" si="7"/>
        <v>38.87938092</v>
      </c>
      <c r="AA190" s="24">
        <f>IFNA(VLOOKUP(A190,'BUSINESS processed'!A190:J2880,5,0))</f>
        <v>0.451</v>
      </c>
      <c r="AB190" s="24">
        <f>IFNA(VLOOKUP(A190,'BUSINESS processed'!A190:J2880,6,0))</f>
        <v>10</v>
      </c>
      <c r="AC190" s="24">
        <f t="shared" si="120"/>
        <v>0</v>
      </c>
      <c r="AD190" s="24">
        <f>IFNA(VLOOKUP(A190,'BUSINESS processed'!A190:J2880,8,0))</f>
        <v>711</v>
      </c>
      <c r="AE190" s="24">
        <f>IFNA(VLOOKUP(A190,'BUSINESS processed'!A190:J2880,9,0))</f>
        <v>0.16</v>
      </c>
      <c r="AF190" s="27">
        <f>IFNA(VLOOKUP(A190,'BUSINESS processed'!A190:J2880,10,0))</f>
        <v>0.405</v>
      </c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</row>
    <row r="191">
      <c r="A191" s="18" t="str">
        <f t="shared" si="1"/>
        <v>Africa_Egypt-Africa_2008</v>
      </c>
      <c r="B191" s="19" t="s">
        <v>68</v>
      </c>
      <c r="C191" s="20" t="s">
        <v>105</v>
      </c>
      <c r="D191" s="21" t="s">
        <v>87</v>
      </c>
      <c r="E191" s="22">
        <v>1.63E11</v>
      </c>
      <c r="F191" s="22">
        <f t="shared" si="2"/>
        <v>2159.171414</v>
      </c>
      <c r="G191" s="23">
        <v>0.048</v>
      </c>
      <c r="H191" s="23">
        <v>101.0</v>
      </c>
      <c r="I191" s="23">
        <v>0.123</v>
      </c>
      <c r="J191" s="24">
        <f>IFNA(VLOOKUP(A191,'ENERGY processed'!$A$2:$H$2692,7,0),"")</f>
        <v>47162</v>
      </c>
      <c r="K191" s="24">
        <f t="shared" si="3"/>
        <v>0.0006247290935</v>
      </c>
      <c r="L191" s="24">
        <f>IFNA(VLOOKUP(A191,'ENERGY processed'!$A$2:$H$2692,8,0),"")</f>
        <v>127194</v>
      </c>
      <c r="M191" s="24">
        <f t="shared" si="5"/>
        <v>0.001684869012</v>
      </c>
      <c r="N191" s="24">
        <f>IFNA(VLOOKUP(A191,'HUMAN RESOURCES processed'!$A$2:$M$2692,5,0))</f>
        <v>0.024</v>
      </c>
      <c r="O191" s="24">
        <f>IFNA(VLOOKUP(A191,'HUMAN RESOURCES processed'!$A$2:$M$2692,6,0))</f>
        <v>0.021</v>
      </c>
      <c r="P191" s="24">
        <f>IFNA(VLOOKUP(A191,'HUMAN RESOURCES processed'!$A$2:$M$2692,7,0))</f>
        <v>72</v>
      </c>
      <c r="Q191" s="24">
        <f>IFNA(VLOOKUP(A191,'HUMAN RESOURCES processed'!$A$2:$M$2692,8,0))</f>
        <v>68</v>
      </c>
      <c r="R191" s="24">
        <f t="shared" si="6"/>
        <v>70</v>
      </c>
      <c r="S191" s="24">
        <f>IFNA(VLOOKUP(A191,'HUMAN RESOURCES processed'!$A$2:$M$2692,9,0))</f>
        <v>0.318</v>
      </c>
      <c r="T191" s="24">
        <f>IFNA(VLOOKUP(A191,'HUMAN RESOURCES processed'!$A$2:$M$2692,10,0))</f>
        <v>0.628</v>
      </c>
      <c r="U191" s="24">
        <f>IFNA(VLOOKUP(A191,'HUMAN RESOURCES processed'!$A$2:$M$2692,11,0))</f>
        <v>0.054</v>
      </c>
      <c r="V191" s="24">
        <f>IFNA(VLOOKUP(A191,'HUMAN RESOURCES processed'!$A$2:$M$2692,12,0))</f>
        <v>75491922</v>
      </c>
      <c r="W191" s="24">
        <f>IFNA(VLOOKUP(A191,'HUMAN RESOURCES processed'!$A$2:$M$2692,13,0))</f>
        <v>0.431</v>
      </c>
      <c r="X191" s="24">
        <f>IFNA(VLOOKUP(A191,'TOURISM processed'!$A$2:$F$2692,5,0))</f>
        <v>12104000000</v>
      </c>
      <c r="Y191" s="24">
        <f>IFNA(VLOOKUP(A191,'TOURISM processed'!$A$2:$F$2692,6,0))</f>
        <v>3390000000</v>
      </c>
      <c r="Z191" s="24">
        <f t="shared" si="7"/>
        <v>44.90546684</v>
      </c>
      <c r="AA191" s="24">
        <f>IFNA(VLOOKUP(A191,'BUSINESS processed'!A191:J2881,5,0))</f>
        <v>0.44</v>
      </c>
      <c r="AB191" s="24">
        <f>IFNA(VLOOKUP(A191,'BUSINESS processed'!A191:J2881,6,0))</f>
        <v>8</v>
      </c>
      <c r="AC191" s="24">
        <f t="shared" si="120"/>
        <v>0</v>
      </c>
      <c r="AD191" s="24">
        <f>IFNA(VLOOKUP(A191,'BUSINESS processed'!A191:J2881,8,0))</f>
        <v>711</v>
      </c>
      <c r="AE191" s="24">
        <f>IFNA(VLOOKUP(A191,'BUSINESS processed'!A191:J2881,9,0))</f>
        <v>0.18</v>
      </c>
      <c r="AF191" s="27">
        <f>IFNA(VLOOKUP(A191,'BUSINESS processed'!A191:J2881,10,0))</f>
        <v>0.547</v>
      </c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</row>
    <row r="192">
      <c r="A192" s="18" t="str">
        <f t="shared" si="1"/>
        <v>Africa_Egypt-Africa_2009</v>
      </c>
      <c r="B192" s="19" t="s">
        <v>68</v>
      </c>
      <c r="C192" s="20" t="s">
        <v>105</v>
      </c>
      <c r="D192" s="21" t="s">
        <v>88</v>
      </c>
      <c r="E192" s="22">
        <v>1.89E11</v>
      </c>
      <c r="F192" s="22">
        <f t="shared" si="2"/>
        <v>2461.73811</v>
      </c>
      <c r="G192" s="23">
        <v>0.05</v>
      </c>
      <c r="H192" s="23">
        <v>118.0</v>
      </c>
      <c r="I192" s="23">
        <v>0.12</v>
      </c>
      <c r="J192" s="24">
        <f>IFNA(VLOOKUP(A192,'ENERGY processed'!$A$2:$H$2692,7,0),"")</f>
        <v>44814.5</v>
      </c>
      <c r="K192" s="24">
        <f t="shared" si="3"/>
        <v>0.000583711971</v>
      </c>
      <c r="L192" s="24">
        <f>IFNA(VLOOKUP(A192,'ENERGY processed'!$A$2:$H$2692,8,0),"")</f>
        <v>144644.5</v>
      </c>
      <c r="M192" s="24">
        <f t="shared" si="5"/>
        <v>0.001884004646</v>
      </c>
      <c r="N192" s="24">
        <f>IFNA(VLOOKUP(A192,'HUMAN RESOURCES processed'!$A$2:$M$2692,5,0))</f>
        <v>0.024</v>
      </c>
      <c r="O192" s="24">
        <f>IFNA(VLOOKUP(A192,'HUMAN RESOURCES processed'!$A$2:$M$2692,6,0))</f>
        <v>0.021</v>
      </c>
      <c r="P192" s="24">
        <f>IFNA(VLOOKUP(A192,'HUMAN RESOURCES processed'!$A$2:$M$2692,7,0))</f>
        <v>73</v>
      </c>
      <c r="Q192" s="24">
        <f>IFNA(VLOOKUP(A192,'HUMAN RESOURCES processed'!$A$2:$M$2692,8,0))</f>
        <v>68</v>
      </c>
      <c r="R192" s="24">
        <f t="shared" si="6"/>
        <v>70.5</v>
      </c>
      <c r="S192" s="24">
        <f>IFNA(VLOOKUP(A192,'HUMAN RESOURCES processed'!$A$2:$M$2692,9,0))</f>
        <v>0.316</v>
      </c>
      <c r="T192" s="24">
        <f>IFNA(VLOOKUP(A192,'HUMAN RESOURCES processed'!$A$2:$M$2692,10,0))</f>
        <v>0.629</v>
      </c>
      <c r="U192" s="24">
        <f>IFNA(VLOOKUP(A192,'HUMAN RESOURCES processed'!$A$2:$M$2692,11,0))</f>
        <v>0.055</v>
      </c>
      <c r="V192" s="24">
        <f>IFNA(VLOOKUP(A192,'HUMAN RESOURCES processed'!$A$2:$M$2692,12,0))</f>
        <v>76775023</v>
      </c>
      <c r="W192" s="24">
        <f>IFNA(VLOOKUP(A192,'HUMAN RESOURCES processed'!$A$2:$M$2692,13,0))</f>
        <v>0.43</v>
      </c>
      <c r="X192" s="24">
        <f>IFNA(VLOOKUP(A192,'TOURISM processed'!$A$2:$F$2692,5,0))</f>
        <v>11757000000</v>
      </c>
      <c r="Y192" s="24">
        <f>IFNA(VLOOKUP(A192,'TOURISM processed'!$A$2:$F$2692,6,0))</f>
        <v>2941000000</v>
      </c>
      <c r="Z192" s="24">
        <f t="shared" si="7"/>
        <v>38.306729</v>
      </c>
      <c r="AA192" s="24">
        <f>IFNA(VLOOKUP(A192,'BUSINESS processed'!A192:J2882,5,0))</f>
        <v>0.43</v>
      </c>
      <c r="AB192" s="24">
        <f>IFNA(VLOOKUP(A192,'BUSINESS processed'!A192:J2882,6,0))</f>
        <v>8</v>
      </c>
      <c r="AC192" s="24">
        <f t="shared" si="120"/>
        <v>0</v>
      </c>
      <c r="AD192" s="24">
        <f>IFNA(VLOOKUP(A192,'BUSINESS processed'!A192:J2882,8,0))</f>
        <v>480</v>
      </c>
      <c r="AE192" s="24">
        <f>IFNA(VLOOKUP(A192,'BUSINESS processed'!A192:J2882,9,0))</f>
        <v>0.257</v>
      </c>
      <c r="AF192" s="27">
        <f>IFNA(VLOOKUP(A192,'BUSINESS processed'!A192:J2882,10,0))</f>
        <v>0.721</v>
      </c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</row>
    <row r="193">
      <c r="A193" s="18" t="str">
        <f t="shared" si="1"/>
        <v>Africa_Egypt-Africa_2010</v>
      </c>
      <c r="B193" s="19" t="s">
        <v>68</v>
      </c>
      <c r="C193" s="20" t="s">
        <v>105</v>
      </c>
      <c r="D193" s="21" t="s">
        <v>89</v>
      </c>
      <c r="E193" s="22">
        <v>2.19E11</v>
      </c>
      <c r="F193" s="22">
        <f t="shared" si="2"/>
        <v>2804.969869</v>
      </c>
      <c r="G193" s="23">
        <v>0.048</v>
      </c>
      <c r="H193" s="23">
        <v>126.0</v>
      </c>
      <c r="I193" s="23">
        <v>0.11</v>
      </c>
      <c r="J193" s="24">
        <f>IFNA(VLOOKUP(A193,'ENERGY processed'!$A$2:$H$2692,7,0),"")</f>
        <v>66269</v>
      </c>
      <c r="K193" s="24">
        <f t="shared" si="3"/>
        <v>0.000848778759</v>
      </c>
      <c r="L193" s="24">
        <f>IFNA(VLOOKUP(A193,'ENERGY processed'!$A$2:$H$2692,8,0),"")</f>
        <v>178616</v>
      </c>
      <c r="M193" s="24">
        <f t="shared" si="5"/>
        <v>0.002287728302</v>
      </c>
      <c r="N193" s="24">
        <f>IFNA(VLOOKUP(A193,'HUMAN RESOURCES processed'!$A$2:$M$2692,5,0))</f>
        <v>0.024</v>
      </c>
      <c r="O193" s="24">
        <f>IFNA(VLOOKUP(A193,'HUMAN RESOURCES processed'!$A$2:$M$2692,6,0))</f>
        <v>0.02</v>
      </c>
      <c r="P193" s="24">
        <f>IFNA(VLOOKUP(A193,'HUMAN RESOURCES processed'!$A$2:$M$2692,7,0))</f>
        <v>73</v>
      </c>
      <c r="Q193" s="24">
        <f>IFNA(VLOOKUP(A193,'HUMAN RESOURCES processed'!$A$2:$M$2692,8,0))</f>
        <v>68</v>
      </c>
      <c r="R193" s="24">
        <f t="shared" si="6"/>
        <v>70.5</v>
      </c>
      <c r="S193" s="24">
        <f>IFNA(VLOOKUP(A193,'HUMAN RESOURCES processed'!$A$2:$M$2692,9,0))</f>
        <v>0.315</v>
      </c>
      <c r="T193" s="24">
        <f>IFNA(VLOOKUP(A193,'HUMAN RESOURCES processed'!$A$2:$M$2692,10,0))</f>
        <v>0.63</v>
      </c>
      <c r="U193" s="24">
        <f>IFNA(VLOOKUP(A193,'HUMAN RESOURCES processed'!$A$2:$M$2692,11,0))</f>
        <v>0.055</v>
      </c>
      <c r="V193" s="24">
        <f>IFNA(VLOOKUP(A193,'HUMAN RESOURCES processed'!$A$2:$M$2692,12,0))</f>
        <v>78075705</v>
      </c>
      <c r="W193" s="24">
        <f>IFNA(VLOOKUP(A193,'HUMAN RESOURCES processed'!$A$2:$M$2692,13,0))</f>
        <v>0.43</v>
      </c>
      <c r="X193" s="24">
        <f>IFNA(VLOOKUP(A193,'TOURISM processed'!$A$2:$F$2692,5,0))</f>
        <v>13633000000</v>
      </c>
      <c r="Y193" s="24">
        <f>IFNA(VLOOKUP(A193,'TOURISM processed'!$A$2:$F$2692,6,0))</f>
        <v>2696000000</v>
      </c>
      <c r="Z193" s="24">
        <f t="shared" si="7"/>
        <v>34.53058797</v>
      </c>
      <c r="AA193" s="24">
        <f>IFNA(VLOOKUP(A193,'BUSINESS processed'!A193:J2883,5,0))</f>
        <v>0.426</v>
      </c>
      <c r="AB193" s="24">
        <f>IFNA(VLOOKUP(A193,'BUSINESS processed'!A193:J2883,6,0))</f>
        <v>8</v>
      </c>
      <c r="AC193" s="24">
        <f t="shared" si="120"/>
        <v>0</v>
      </c>
      <c r="AD193" s="24">
        <f>IFNA(VLOOKUP(A193,'BUSINESS processed'!A193:J2883,8,0))</f>
        <v>433</v>
      </c>
      <c r="AE193" s="24">
        <f>IFNA(VLOOKUP(A193,'BUSINESS processed'!A193:J2883,9,0))</f>
        <v>0.314</v>
      </c>
      <c r="AF193" s="27">
        <f>IFNA(VLOOKUP(A193,'BUSINESS processed'!A193:J2883,10,0))</f>
        <v>0.905</v>
      </c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</row>
    <row r="194">
      <c r="A194" s="18" t="str">
        <f t="shared" si="1"/>
        <v>Africa_Egypt-Africa_2011</v>
      </c>
      <c r="B194" s="19" t="s">
        <v>68</v>
      </c>
      <c r="C194" s="20" t="s">
        <v>105</v>
      </c>
      <c r="D194" s="21" t="s">
        <v>90</v>
      </c>
      <c r="E194" s="22">
        <v>2.36E11</v>
      </c>
      <c r="F194" s="22">
        <f t="shared" si="2"/>
        <v>2972.574249</v>
      </c>
      <c r="G194" s="23">
        <v>0.049</v>
      </c>
      <c r="H194" s="23">
        <v>137.0</v>
      </c>
      <c r="I194" s="23">
        <v>0.11</v>
      </c>
      <c r="J194" s="24">
        <f t="shared" ref="J194:J195" si="122">IF(AND( C194=C193,D194&gt;D193),J193,"")</f>
        <v>66269</v>
      </c>
      <c r="K194" s="24">
        <f t="shared" si="3"/>
        <v>0.0008347013683</v>
      </c>
      <c r="L194" s="24">
        <f t="shared" ref="L194:L197" si="123">IF(AND(C194=C193,C194&gt;C193),C193,0)</f>
        <v>0</v>
      </c>
      <c r="M194" s="24">
        <f t="shared" si="5"/>
        <v>0</v>
      </c>
      <c r="N194" s="24">
        <f>IFNA(VLOOKUP(A194,'HUMAN RESOURCES processed'!$A$2:$M$2692,5,0))</f>
        <v>0.024</v>
      </c>
      <c r="O194" s="24">
        <f>IFNA(VLOOKUP(A194,'HUMAN RESOURCES processed'!$A$2:$M$2692,6,0))</f>
        <v>0.019</v>
      </c>
      <c r="P194" s="24">
        <f>IFNA(VLOOKUP(A194,'HUMAN RESOURCES processed'!$A$2:$M$2692,7,0))</f>
        <v>73</v>
      </c>
      <c r="Q194" s="24">
        <f>IFNA(VLOOKUP(A194,'HUMAN RESOURCES processed'!$A$2:$M$2692,8,0))</f>
        <v>68</v>
      </c>
      <c r="R194" s="24">
        <f t="shared" si="6"/>
        <v>70.5</v>
      </c>
      <c r="S194" s="24">
        <f>IFNA(VLOOKUP(A194,'HUMAN RESOURCES processed'!$A$2:$M$2692,9,0))</f>
        <v>0.314</v>
      </c>
      <c r="T194" s="24">
        <f>IFNA(VLOOKUP(A194,'HUMAN RESOURCES processed'!$A$2:$M$2692,10,0))</f>
        <v>0.631</v>
      </c>
      <c r="U194" s="24">
        <f>IFNA(VLOOKUP(A194,'HUMAN RESOURCES processed'!$A$2:$M$2692,11,0))</f>
        <v>0.056</v>
      </c>
      <c r="V194" s="24">
        <f>IFNA(VLOOKUP(A194,'HUMAN RESOURCES processed'!$A$2:$M$2692,12,0))</f>
        <v>79392466</v>
      </c>
      <c r="W194" s="24">
        <f>IFNA(VLOOKUP(A194,'HUMAN RESOURCES processed'!$A$2:$M$2692,13,0))</f>
        <v>0.43</v>
      </c>
      <c r="X194" s="24">
        <f>IFNA(VLOOKUP(A194,'TOURISM processed'!$A$2:$F$2692,5,0))</f>
        <v>9333000000</v>
      </c>
      <c r="Y194" s="24">
        <f>IFNA(VLOOKUP(A194,'TOURISM processed'!$A$2:$F$2692,6,0))</f>
        <v>2575000000</v>
      </c>
      <c r="Z194" s="24">
        <f t="shared" si="7"/>
        <v>32.43380801</v>
      </c>
      <c r="AA194" s="24">
        <f>IFNA(VLOOKUP(A194,'BUSINESS processed'!A194:J2884,5,0))</f>
        <v>0.436</v>
      </c>
      <c r="AB194" s="24">
        <f>IFNA(VLOOKUP(A194,'BUSINESS processed'!A194:J2884,6,0))</f>
        <v>8</v>
      </c>
      <c r="AC194" s="24">
        <f t="shared" si="120"/>
        <v>0</v>
      </c>
      <c r="AD194" s="24">
        <f>IFNA(VLOOKUP(A194,'BUSINESS processed'!A194:J2884,8,0))</f>
        <v>433</v>
      </c>
      <c r="AE194" s="24">
        <f>IFNA(VLOOKUP(A194,'BUSINESS processed'!A194:J2884,9,0))</f>
        <v>0.398</v>
      </c>
      <c r="AF194" s="27">
        <f>IFNA(VLOOKUP(A194,'BUSINESS processed'!A194:J2884,10,0))</f>
        <v>1.051</v>
      </c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</row>
    <row r="195">
      <c r="A195" s="18" t="str">
        <f t="shared" si="1"/>
        <v>Africa_Egypt-Africa_2012</v>
      </c>
      <c r="B195" s="19" t="s">
        <v>68</v>
      </c>
      <c r="C195" s="20" t="s">
        <v>105</v>
      </c>
      <c r="D195" s="21" t="s">
        <v>91</v>
      </c>
      <c r="E195" s="22">
        <v>2.63E11</v>
      </c>
      <c r="F195" s="22">
        <f t="shared" si="2"/>
        <v>3258.100772</v>
      </c>
      <c r="G195" s="23">
        <v>0.05</v>
      </c>
      <c r="H195" s="23">
        <v>152.0</v>
      </c>
      <c r="I195" s="23">
        <v>0.12</v>
      </c>
      <c r="J195" s="24">
        <f t="shared" si="122"/>
        <v>66269</v>
      </c>
      <c r="K195" s="24">
        <f t="shared" si="3"/>
        <v>0.000820954677</v>
      </c>
      <c r="L195" s="24">
        <f t="shared" si="123"/>
        <v>0</v>
      </c>
      <c r="M195" s="24">
        <f t="shared" si="5"/>
        <v>0</v>
      </c>
      <c r="N195" s="24">
        <f>IFNA(VLOOKUP(A195,'HUMAN RESOURCES processed'!$A$2:$M$2692,5,0))</f>
        <v>0.024</v>
      </c>
      <c r="O195" s="24">
        <f>IFNA(VLOOKUP(A195,'HUMAN RESOURCES processed'!$A$2:$M$2692,6,0))</f>
        <v>0.019</v>
      </c>
      <c r="P195" s="24">
        <f>IFNA(VLOOKUP(A195,'HUMAN RESOURCES processed'!$A$2:$M$2692,7,0))</f>
        <v>73</v>
      </c>
      <c r="Q195" s="24">
        <f>IFNA(VLOOKUP(A195,'HUMAN RESOURCES processed'!$A$2:$M$2692,8,0))</f>
        <v>69</v>
      </c>
      <c r="R195" s="24">
        <f t="shared" si="6"/>
        <v>71</v>
      </c>
      <c r="S195" s="24">
        <f>IFNA(VLOOKUP(A195,'HUMAN RESOURCES processed'!$A$2:$M$2692,9,0))</f>
        <v>0.312</v>
      </c>
      <c r="T195" s="24">
        <f>IFNA(VLOOKUP(A195,'HUMAN RESOURCES processed'!$A$2:$M$2692,10,0))</f>
        <v>0.631</v>
      </c>
      <c r="U195" s="24">
        <f>IFNA(VLOOKUP(A195,'HUMAN RESOURCES processed'!$A$2:$M$2692,11,0))</f>
        <v>0.056</v>
      </c>
      <c r="V195" s="24">
        <f>IFNA(VLOOKUP(A195,'HUMAN RESOURCES processed'!$A$2:$M$2692,12,0))</f>
        <v>80721874</v>
      </c>
      <c r="W195" s="24">
        <f>IFNA(VLOOKUP(A195,'HUMAN RESOURCES processed'!$A$2:$M$2692,13,0))</f>
        <v>0.43</v>
      </c>
      <c r="X195" s="24">
        <f>IFNA(VLOOKUP(A195,'TOURISM processed'!$A$2:$F$2692,5,0))</f>
        <v>10823000000</v>
      </c>
      <c r="Y195" s="24">
        <f>IFNA(VLOOKUP(A195,'TOURISM processed'!$A$2:$F$2692,6,0))</f>
        <v>3037000000</v>
      </c>
      <c r="Z195" s="24">
        <f t="shared" si="7"/>
        <v>37.62301158</v>
      </c>
      <c r="AA195" s="24">
        <f>IFNA(VLOOKUP(A195,'BUSINESS processed'!A195:J2885,5,0))</f>
        <v>0.426</v>
      </c>
      <c r="AB195" s="24">
        <f>IFNA(VLOOKUP(A195,'BUSINESS processed'!A195:J2885,6,0))</f>
        <v>8</v>
      </c>
      <c r="AC195" s="24">
        <f>IFNA(VLOOKUP(A195,'BUSINESS processed'!A195:J2885,7,0))</f>
        <v>127</v>
      </c>
      <c r="AD195" s="24">
        <f>IFNA(VLOOKUP(A195,'BUSINESS processed'!A195:J2885,8,0))</f>
        <v>392</v>
      </c>
      <c r="AE195" s="24">
        <f>IFNA(VLOOKUP(A195,'BUSINESS processed'!A195:J2885,9,0))</f>
        <v>0.44</v>
      </c>
      <c r="AF195" s="27">
        <f>IFNA(VLOOKUP(A195,'BUSINESS processed'!A195:J2885,10,0))</f>
        <v>1.199</v>
      </c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</row>
    <row r="196">
      <c r="A196" s="18" t="str">
        <f t="shared" si="1"/>
        <v>Africa_Equatorial Guinea-Africa_2000</v>
      </c>
      <c r="B196" s="19" t="s">
        <v>68</v>
      </c>
      <c r="C196" s="20" t="s">
        <v>106</v>
      </c>
      <c r="D196" s="21" t="s">
        <v>70</v>
      </c>
      <c r="E196" s="22">
        <v>1.045998534E9</v>
      </c>
      <c r="F196" s="22">
        <f t="shared" si="2"/>
        <v>2018.60464</v>
      </c>
      <c r="G196" s="23">
        <v>0.024</v>
      </c>
      <c r="H196" s="23">
        <v>57.0</v>
      </c>
      <c r="I196" s="23">
        <v>0.22</v>
      </c>
      <c r="J196" s="24">
        <f t="shared" ref="J196:J200" si="124">IF(AND( C196=C195,D196&gt;D195),J195,0)</f>
        <v>0</v>
      </c>
      <c r="K196" s="24">
        <f t="shared" si="3"/>
        <v>0</v>
      </c>
      <c r="L196" s="24">
        <f t="shared" si="123"/>
        <v>0</v>
      </c>
      <c r="M196" s="24">
        <f t="shared" si="5"/>
        <v>0</v>
      </c>
      <c r="N196" s="24">
        <f>IFNA(VLOOKUP(A196,'HUMAN RESOURCES processed'!$A$2:$M$2692,5,0))</f>
        <v>0.04</v>
      </c>
      <c r="O196" s="24">
        <f>IFNA(VLOOKUP(A196,'HUMAN RESOURCES processed'!$A$2:$M$2692,6,0))</f>
        <v>0.099</v>
      </c>
      <c r="P196" s="24">
        <f>IFNA(VLOOKUP(A196,'HUMAN RESOURCES processed'!$A$2:$M$2692,7,0))</f>
        <v>49</v>
      </c>
      <c r="Q196" s="24">
        <f>IFNA(VLOOKUP(A196,'HUMAN RESOURCES processed'!$A$2:$M$2692,8,0))</f>
        <v>46</v>
      </c>
      <c r="R196" s="24">
        <f t="shared" si="6"/>
        <v>47.5</v>
      </c>
      <c r="S196" s="24">
        <f>IFNA(VLOOKUP(A196,'HUMAN RESOURCES processed'!$A$2:$M$2692,9,0))</f>
        <v>0.426</v>
      </c>
      <c r="T196" s="24">
        <f>IFNA(VLOOKUP(A196,'HUMAN RESOURCES processed'!$A$2:$M$2692,10,0))</f>
        <v>0.537</v>
      </c>
      <c r="U196" s="24">
        <f>IFNA(VLOOKUP(A196,'HUMAN RESOURCES processed'!$A$2:$M$2692,11,0))</f>
        <v>0.037</v>
      </c>
      <c r="V196" s="24">
        <f>IFNA(VLOOKUP(A196,'HUMAN RESOURCES processed'!$A$2:$M$2692,12,0))</f>
        <v>518179</v>
      </c>
      <c r="W196" s="24">
        <f>IFNA(VLOOKUP(A196,'HUMAN RESOURCES processed'!$A$2:$M$2692,13,0))</f>
        <v>0.388</v>
      </c>
      <c r="X196" s="24">
        <f>IFNA(VLOOKUP(A196,'TOURISM processed'!$A$2:$F$2692,5,0))</f>
        <v>5000000</v>
      </c>
      <c r="Y196" s="24">
        <f>IFNA(VLOOKUP(A196,'TOURISM processed'!$A$2:$F$2692,6,0))</f>
        <v>19000000</v>
      </c>
      <c r="Z196" s="24">
        <f t="shared" si="7"/>
        <v>36.66686608</v>
      </c>
      <c r="AA196" s="24">
        <f t="shared" ref="AA196:AA200" si="125">IF(AND(C196=C195,D196&gt;D195),AA195,0)</f>
        <v>0</v>
      </c>
      <c r="AB196" s="24">
        <f t="shared" ref="AB196:AB200" si="126">IF(AND(C196=C195,D196&gt;D195),AB195,0)</f>
        <v>0</v>
      </c>
      <c r="AC196" s="24">
        <f t="shared" ref="AC196:AC207" si="127">IF(AND(C196=C195,D196&gt;D195),AC195,0)</f>
        <v>0</v>
      </c>
      <c r="AD196" s="24">
        <f t="shared" ref="AD196:AD200" si="128">IF(AND(C196=C195,D196&gt;D195),AD195,0)</f>
        <v>0</v>
      </c>
      <c r="AE196" s="24">
        <f>IFNA(VLOOKUP(A196,'BUSINESS processed'!A196:J2886,9,0))</f>
        <v>0.001</v>
      </c>
      <c r="AF196" s="27">
        <f>IFNA(VLOOKUP(A196,'BUSINESS processed'!A196:J2886,10,0))</f>
        <v>0.01</v>
      </c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</row>
    <row r="197">
      <c r="A197" s="18" t="str">
        <f t="shared" si="1"/>
        <v>Africa_Equatorial Guinea-Africa_2001</v>
      </c>
      <c r="B197" s="19" t="s">
        <v>68</v>
      </c>
      <c r="C197" s="20" t="s">
        <v>106</v>
      </c>
      <c r="D197" s="21" t="s">
        <v>71</v>
      </c>
      <c r="E197" s="22">
        <v>1.461139008E9</v>
      </c>
      <c r="F197" s="22">
        <f t="shared" si="2"/>
        <v>2733.185323</v>
      </c>
      <c r="G197" s="23">
        <v>0.015</v>
      </c>
      <c r="H197" s="23">
        <v>50.0</v>
      </c>
      <c r="I197" s="23">
        <v>0.207</v>
      </c>
      <c r="J197" s="24">
        <f t="shared" si="124"/>
        <v>0</v>
      </c>
      <c r="K197" s="24">
        <f t="shared" si="3"/>
        <v>0</v>
      </c>
      <c r="L197" s="24">
        <f t="shared" si="123"/>
        <v>0</v>
      </c>
      <c r="M197" s="24">
        <f t="shared" si="5"/>
        <v>0</v>
      </c>
      <c r="N197" s="24">
        <f>IFNA(VLOOKUP(A197,'HUMAN RESOURCES processed'!$A$2:$M$2692,5,0))</f>
        <v>0.039</v>
      </c>
      <c r="O197" s="24">
        <f>IFNA(VLOOKUP(A197,'HUMAN RESOURCES processed'!$A$2:$M$2692,6,0))</f>
        <v>0.096</v>
      </c>
      <c r="P197" s="24">
        <f>IFNA(VLOOKUP(A197,'HUMAN RESOURCES processed'!$A$2:$M$2692,7,0))</f>
        <v>49</v>
      </c>
      <c r="Q197" s="24">
        <f>IFNA(VLOOKUP(A197,'HUMAN RESOURCES processed'!$A$2:$M$2692,8,0))</f>
        <v>47</v>
      </c>
      <c r="R197" s="24">
        <f t="shared" si="6"/>
        <v>48</v>
      </c>
      <c r="S197" s="24">
        <f>IFNA(VLOOKUP(A197,'HUMAN RESOURCES processed'!$A$2:$M$2692,9,0))</f>
        <v>0.423</v>
      </c>
      <c r="T197" s="24">
        <f>IFNA(VLOOKUP(A197,'HUMAN RESOURCES processed'!$A$2:$M$2692,10,0))</f>
        <v>0.541</v>
      </c>
      <c r="U197" s="24">
        <f>IFNA(VLOOKUP(A197,'HUMAN RESOURCES processed'!$A$2:$M$2692,11,0))</f>
        <v>0.036</v>
      </c>
      <c r="V197" s="24">
        <f>IFNA(VLOOKUP(A197,'HUMAN RESOURCES processed'!$A$2:$M$2692,12,0))</f>
        <v>534592</v>
      </c>
      <c r="W197" s="24">
        <f>IFNA(VLOOKUP(A197,'HUMAN RESOURCES processed'!$A$2:$M$2692,13,0))</f>
        <v>0.388</v>
      </c>
      <c r="X197" s="24">
        <f>IFNA(VLOOKUP(A197,'TOURISM processed'!$A$2:$F$2692,5,0))</f>
        <v>14000000</v>
      </c>
      <c r="Y197" s="24">
        <f>IFNA(VLOOKUP(A197,'TOURISM processed'!$A$2:$F$2692,6,0))</f>
        <v>30000000</v>
      </c>
      <c r="Z197" s="24">
        <f t="shared" si="7"/>
        <v>56.11756255</v>
      </c>
      <c r="AA197" s="24">
        <f t="shared" si="125"/>
        <v>0</v>
      </c>
      <c r="AB197" s="24">
        <f t="shared" si="126"/>
        <v>0</v>
      </c>
      <c r="AC197" s="24">
        <f t="shared" si="127"/>
        <v>0</v>
      </c>
      <c r="AD197" s="24">
        <f t="shared" si="128"/>
        <v>0</v>
      </c>
      <c r="AE197" s="24">
        <f>IFNA(VLOOKUP(A197,'BUSINESS processed'!A197:J2887,9,0))</f>
        <v>0.002</v>
      </c>
      <c r="AF197" s="27">
        <f>IFNA(VLOOKUP(A197,'BUSINESS processed'!A197:J2887,10,0))</f>
        <v>0.028</v>
      </c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</row>
    <row r="198">
      <c r="A198" s="18" t="str">
        <f t="shared" si="1"/>
        <v>Africa_Equatorial Guinea-Africa_2002</v>
      </c>
      <c r="B198" s="19" t="s">
        <v>68</v>
      </c>
      <c r="C198" s="20" t="s">
        <v>106</v>
      </c>
      <c r="D198" s="21" t="s">
        <v>72</v>
      </c>
      <c r="E198" s="22">
        <v>1.806742733E9</v>
      </c>
      <c r="F198" s="22">
        <f t="shared" si="2"/>
        <v>3276.652176</v>
      </c>
      <c r="G198" s="23">
        <v>0.018</v>
      </c>
      <c r="H198" s="23">
        <v>71.0</v>
      </c>
      <c r="I198" s="23">
        <v>0.18</v>
      </c>
      <c r="J198" s="24">
        <f t="shared" si="124"/>
        <v>0</v>
      </c>
      <c r="K198" s="24">
        <f t="shared" si="3"/>
        <v>0</v>
      </c>
      <c r="L198" s="24">
        <f>IFNA(VLOOKUP(A198,'ENERGY processed'!$A$2:$H$2692,8,0),"")</f>
        <v>4679</v>
      </c>
      <c r="M198" s="24">
        <f t="shared" si="5"/>
        <v>0.008485688222</v>
      </c>
      <c r="N198" s="24">
        <f>IFNA(VLOOKUP(A198,'HUMAN RESOURCES processed'!$A$2:$M$2692,5,0))</f>
        <v>0.039</v>
      </c>
      <c r="O198" s="24">
        <f>IFNA(VLOOKUP(A198,'HUMAN RESOURCES processed'!$A$2:$M$2692,6,0))</f>
        <v>0.094</v>
      </c>
      <c r="P198" s="24">
        <f>IFNA(VLOOKUP(A198,'HUMAN RESOURCES processed'!$A$2:$M$2692,7,0))</f>
        <v>49</v>
      </c>
      <c r="Q198" s="24">
        <f>IFNA(VLOOKUP(A198,'HUMAN RESOURCES processed'!$A$2:$M$2692,8,0))</f>
        <v>47</v>
      </c>
      <c r="R198" s="24">
        <f t="shared" si="6"/>
        <v>48</v>
      </c>
      <c r="S198" s="24">
        <f>IFNA(VLOOKUP(A198,'HUMAN RESOURCES processed'!$A$2:$M$2692,9,0))</f>
        <v>0.419</v>
      </c>
      <c r="T198" s="24">
        <f>IFNA(VLOOKUP(A198,'HUMAN RESOURCES processed'!$A$2:$M$2692,10,0))</f>
        <v>0.546</v>
      </c>
      <c r="U198" s="24">
        <f>IFNA(VLOOKUP(A198,'HUMAN RESOURCES processed'!$A$2:$M$2692,11,0))</f>
        <v>0.035</v>
      </c>
      <c r="V198" s="24">
        <f>IFNA(VLOOKUP(A198,'HUMAN RESOURCES processed'!$A$2:$M$2692,12,0))</f>
        <v>551399</v>
      </c>
      <c r="W198" s="24">
        <f>IFNA(VLOOKUP(A198,'HUMAN RESOURCES processed'!$A$2:$M$2692,13,0))</f>
        <v>0.388</v>
      </c>
      <c r="X198" s="24">
        <f t="shared" ref="X198:X208" si="129">IF(AND(C198=C197,D198&gt;D197),X197,0)</f>
        <v>14000000</v>
      </c>
      <c r="Y198" s="24">
        <f t="shared" ref="Y198:Y221" si="130">IF(AND(C198=C197,D198&gt;D197),Y197,0)</f>
        <v>30000000</v>
      </c>
      <c r="Z198" s="24">
        <f t="shared" si="7"/>
        <v>54.40706276</v>
      </c>
      <c r="AA198" s="24">
        <f t="shared" si="125"/>
        <v>0</v>
      </c>
      <c r="AB198" s="24">
        <f t="shared" si="126"/>
        <v>0</v>
      </c>
      <c r="AC198" s="24">
        <f t="shared" si="127"/>
        <v>0</v>
      </c>
      <c r="AD198" s="24">
        <f t="shared" si="128"/>
        <v>0</v>
      </c>
      <c r="AE198" s="24">
        <f>IFNA(VLOOKUP(A198,'BUSINESS processed'!A198:J2888,9,0))</f>
        <v>0.003</v>
      </c>
      <c r="AF198" s="27">
        <f>IFNA(VLOOKUP(A198,'BUSINESS processed'!A198:J2888,10,0))</f>
        <v>0.058</v>
      </c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</row>
    <row r="199">
      <c r="A199" s="18" t="str">
        <f t="shared" si="1"/>
        <v>Africa_Equatorial Guinea-Africa_2003</v>
      </c>
      <c r="B199" s="19" t="s">
        <v>68</v>
      </c>
      <c r="C199" s="20" t="s">
        <v>106</v>
      </c>
      <c r="D199" s="21" t="s">
        <v>74</v>
      </c>
      <c r="E199" s="22">
        <v>2.484745876E9</v>
      </c>
      <c r="F199" s="22">
        <f t="shared" si="2"/>
        <v>4370.3054</v>
      </c>
      <c r="G199" s="23">
        <v>0.02</v>
      </c>
      <c r="H199" s="23">
        <v>101.0</v>
      </c>
      <c r="I199" s="23">
        <v>0.18</v>
      </c>
      <c r="J199" s="24">
        <f t="shared" si="124"/>
        <v>0</v>
      </c>
      <c r="K199" s="24">
        <f t="shared" si="3"/>
        <v>0</v>
      </c>
      <c r="L199" s="24">
        <f>IFNA(VLOOKUP(A199,'ENERGY processed'!$A$2:$H$2692,8,0),"")</f>
        <v>4620</v>
      </c>
      <c r="M199" s="24">
        <f t="shared" si="5"/>
        <v>0.00812590581</v>
      </c>
      <c r="N199" s="24">
        <f>IFNA(VLOOKUP(A199,'HUMAN RESOURCES processed'!$A$2:$M$2692,5,0))</f>
        <v>0.038</v>
      </c>
      <c r="O199" s="24">
        <f>IFNA(VLOOKUP(A199,'HUMAN RESOURCES processed'!$A$2:$M$2692,6,0))</f>
        <v>0.092</v>
      </c>
      <c r="P199" s="24">
        <f>IFNA(VLOOKUP(A199,'HUMAN RESOURCES processed'!$A$2:$M$2692,7,0))</f>
        <v>49</v>
      </c>
      <c r="Q199" s="24">
        <f>IFNA(VLOOKUP(A199,'HUMAN RESOURCES processed'!$A$2:$M$2692,8,0))</f>
        <v>47</v>
      </c>
      <c r="R199" s="24">
        <f t="shared" si="6"/>
        <v>48</v>
      </c>
      <c r="S199" s="24">
        <f>IFNA(VLOOKUP(A199,'HUMAN RESOURCES processed'!$A$2:$M$2692,9,0))</f>
        <v>0.415</v>
      </c>
      <c r="T199" s="24">
        <f>IFNA(VLOOKUP(A199,'HUMAN RESOURCES processed'!$A$2:$M$2692,10,0))</f>
        <v>0.551</v>
      </c>
      <c r="U199" s="24">
        <f>IFNA(VLOOKUP(A199,'HUMAN RESOURCES processed'!$A$2:$M$2692,11,0))</f>
        <v>0.034</v>
      </c>
      <c r="V199" s="24">
        <f>IFNA(VLOOKUP(A199,'HUMAN RESOURCES processed'!$A$2:$M$2692,12,0))</f>
        <v>568552</v>
      </c>
      <c r="W199" s="24">
        <f>IFNA(VLOOKUP(A199,'HUMAN RESOURCES processed'!$A$2:$M$2692,13,0))</f>
        <v>0.388</v>
      </c>
      <c r="X199" s="24">
        <f t="shared" si="129"/>
        <v>14000000</v>
      </c>
      <c r="Y199" s="24">
        <f t="shared" si="130"/>
        <v>30000000</v>
      </c>
      <c r="Z199" s="24">
        <f t="shared" si="7"/>
        <v>52.76562214</v>
      </c>
      <c r="AA199" s="24">
        <f t="shared" si="125"/>
        <v>0</v>
      </c>
      <c r="AB199" s="24">
        <f t="shared" si="126"/>
        <v>0</v>
      </c>
      <c r="AC199" s="24">
        <f t="shared" si="127"/>
        <v>0</v>
      </c>
      <c r="AD199" s="24">
        <f t="shared" si="128"/>
        <v>0</v>
      </c>
      <c r="AE199" s="24">
        <f>IFNA(VLOOKUP(A199,'BUSINESS processed'!A199:J2889,9,0))</f>
        <v>0.005</v>
      </c>
      <c r="AF199" s="27">
        <f>IFNA(VLOOKUP(A199,'BUSINESS processed'!A199:J2889,10,0))</f>
        <v>0.073</v>
      </c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</row>
    <row r="200">
      <c r="A200" s="18" t="str">
        <f t="shared" si="1"/>
        <v>Africa_Equatorial Guinea-Africa_2004</v>
      </c>
      <c r="B200" s="19" t="s">
        <v>68</v>
      </c>
      <c r="C200" s="20" t="s">
        <v>106</v>
      </c>
      <c r="D200" s="21" t="s">
        <v>83</v>
      </c>
      <c r="E200" s="22">
        <v>4.410764261E9</v>
      </c>
      <c r="F200" s="22">
        <f t="shared" si="2"/>
        <v>7527.119833</v>
      </c>
      <c r="G200" s="23">
        <v>0.021</v>
      </c>
      <c r="H200" s="23">
        <v>191.0</v>
      </c>
      <c r="I200" s="23">
        <v>0.18</v>
      </c>
      <c r="J200" s="24">
        <f t="shared" si="124"/>
        <v>0</v>
      </c>
      <c r="K200" s="24">
        <f t="shared" si="3"/>
        <v>0</v>
      </c>
      <c r="L200" s="24">
        <f>IFNA(VLOOKUP(A200,'ENERGY processed'!$A$2:$H$2692,8,0),"")</f>
        <v>3799</v>
      </c>
      <c r="M200" s="24">
        <f t="shared" si="5"/>
        <v>0.006483123231</v>
      </c>
      <c r="N200" s="24">
        <f>IFNA(VLOOKUP(A200,'HUMAN RESOURCES processed'!$A$2:$M$2692,5,0))</f>
        <v>0.038</v>
      </c>
      <c r="O200" s="24">
        <f>IFNA(VLOOKUP(A200,'HUMAN RESOURCES processed'!$A$2:$M$2692,6,0))</f>
        <v>0.089</v>
      </c>
      <c r="P200" s="24">
        <f>IFNA(VLOOKUP(A200,'HUMAN RESOURCES processed'!$A$2:$M$2692,7,0))</f>
        <v>50</v>
      </c>
      <c r="Q200" s="24">
        <f>IFNA(VLOOKUP(A200,'HUMAN RESOURCES processed'!$A$2:$M$2692,8,0))</f>
        <v>47</v>
      </c>
      <c r="R200" s="24">
        <f t="shared" si="6"/>
        <v>48.5</v>
      </c>
      <c r="S200" s="24">
        <f>IFNA(VLOOKUP(A200,'HUMAN RESOURCES processed'!$A$2:$M$2692,9,0))</f>
        <v>0.41</v>
      </c>
      <c r="T200" s="24">
        <f>IFNA(VLOOKUP(A200,'HUMAN RESOURCES processed'!$A$2:$M$2692,10,0))</f>
        <v>0.557</v>
      </c>
      <c r="U200" s="24">
        <f>IFNA(VLOOKUP(A200,'HUMAN RESOURCES processed'!$A$2:$M$2692,11,0))</f>
        <v>0.033</v>
      </c>
      <c r="V200" s="24">
        <f>IFNA(VLOOKUP(A200,'HUMAN RESOURCES processed'!$A$2:$M$2692,12,0))</f>
        <v>585983</v>
      </c>
      <c r="W200" s="24">
        <f>IFNA(VLOOKUP(A200,'HUMAN RESOURCES processed'!$A$2:$M$2692,13,0))</f>
        <v>0.388</v>
      </c>
      <c r="X200" s="24">
        <f t="shared" si="129"/>
        <v>14000000</v>
      </c>
      <c r="Y200" s="24">
        <f t="shared" si="130"/>
        <v>30000000</v>
      </c>
      <c r="Z200" s="24">
        <f t="shared" si="7"/>
        <v>51.19602446</v>
      </c>
      <c r="AA200" s="24">
        <f t="shared" si="125"/>
        <v>0</v>
      </c>
      <c r="AB200" s="24">
        <f t="shared" si="126"/>
        <v>0</v>
      </c>
      <c r="AC200" s="24">
        <f t="shared" si="127"/>
        <v>0</v>
      </c>
      <c r="AD200" s="24">
        <f t="shared" si="128"/>
        <v>0</v>
      </c>
      <c r="AE200" s="24">
        <f>IFNA(VLOOKUP(A200,'BUSINESS processed'!A200:J2890,9,0))</f>
        <v>0.008</v>
      </c>
      <c r="AF200" s="27">
        <f>IFNA(VLOOKUP(A200,'BUSINESS processed'!A200:J2890,10,0))</f>
        <v>0.106</v>
      </c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</row>
    <row r="201">
      <c r="A201" s="18" t="str">
        <f t="shared" si="1"/>
        <v>Africa_Equatorial Guinea-Africa_2005</v>
      </c>
      <c r="B201" s="19" t="s">
        <v>68</v>
      </c>
      <c r="C201" s="20" t="s">
        <v>106</v>
      </c>
      <c r="D201" s="21" t="s">
        <v>84</v>
      </c>
      <c r="E201" s="22">
        <v>6.91584924E9</v>
      </c>
      <c r="F201" s="22">
        <f t="shared" si="2"/>
        <v>11456.75831</v>
      </c>
      <c r="G201" s="23">
        <v>0.016</v>
      </c>
      <c r="H201" s="23">
        <v>220.0</v>
      </c>
      <c r="I201" s="23">
        <v>0.177</v>
      </c>
      <c r="J201" s="24">
        <f>IFNA(VLOOKUP(A201,'ENERGY processed'!$A$2:$H$2692,7,0),"")</f>
        <v>762</v>
      </c>
      <c r="K201" s="24">
        <f t="shared" si="3"/>
        <v>0.001262325064</v>
      </c>
      <c r="L201" s="24">
        <f>IFNA(VLOOKUP(A201,'ENERGY processed'!$A$2:$H$2692,8,0),"")</f>
        <v>5218</v>
      </c>
      <c r="M201" s="24">
        <f t="shared" si="5"/>
        <v>0.008644110475</v>
      </c>
      <c r="N201" s="24">
        <f>IFNA(VLOOKUP(A201,'HUMAN RESOURCES processed'!$A$2:$M$2692,5,0))</f>
        <v>0.038</v>
      </c>
      <c r="O201" s="24">
        <f>IFNA(VLOOKUP(A201,'HUMAN RESOURCES processed'!$A$2:$M$2692,6,0))</f>
        <v>0.087</v>
      </c>
      <c r="P201" s="24">
        <f>IFNA(VLOOKUP(A201,'HUMAN RESOURCES processed'!$A$2:$M$2692,7,0))</f>
        <v>50</v>
      </c>
      <c r="Q201" s="24">
        <f>IFNA(VLOOKUP(A201,'HUMAN RESOURCES processed'!$A$2:$M$2692,8,0))</f>
        <v>48</v>
      </c>
      <c r="R201" s="24">
        <f t="shared" si="6"/>
        <v>49</v>
      </c>
      <c r="S201" s="24">
        <f>IFNA(VLOOKUP(A201,'HUMAN RESOURCES processed'!$A$2:$M$2692,9,0))</f>
        <v>0.406</v>
      </c>
      <c r="T201" s="24">
        <f>IFNA(VLOOKUP(A201,'HUMAN RESOURCES processed'!$A$2:$M$2692,10,0))</f>
        <v>0.561</v>
      </c>
      <c r="U201" s="24">
        <f>IFNA(VLOOKUP(A201,'HUMAN RESOURCES processed'!$A$2:$M$2692,11,0))</f>
        <v>0.032</v>
      </c>
      <c r="V201" s="24">
        <f>IFNA(VLOOKUP(A201,'HUMAN RESOURCES processed'!$A$2:$M$2692,12,0))</f>
        <v>603648</v>
      </c>
      <c r="W201" s="24">
        <f>IFNA(VLOOKUP(A201,'HUMAN RESOURCES processed'!$A$2:$M$2692,13,0))</f>
        <v>0.389</v>
      </c>
      <c r="X201" s="24">
        <f t="shared" si="129"/>
        <v>14000000</v>
      </c>
      <c r="Y201" s="24">
        <f t="shared" si="130"/>
        <v>30000000</v>
      </c>
      <c r="Z201" s="24">
        <f t="shared" si="7"/>
        <v>49.69783715</v>
      </c>
      <c r="AA201" s="24">
        <f>IFNA(VLOOKUP(A201,'BUSINESS processed'!A201:J2891,5,0))</f>
        <v>0.441</v>
      </c>
      <c r="AB201" s="24">
        <f>IFNA(VLOOKUP(A201,'BUSINESS processed'!A201:J2891,6,0))</f>
        <v>137</v>
      </c>
      <c r="AC201" s="24">
        <f t="shared" si="127"/>
        <v>0</v>
      </c>
      <c r="AD201" s="24">
        <f>IFNA(VLOOKUP(A201,'BUSINESS processed'!A201:J2891,8,0))</f>
        <v>492</v>
      </c>
      <c r="AE201" s="24">
        <f>IFNA(VLOOKUP(A201,'BUSINESS processed'!A201:J2891,9,0))</f>
        <v>0.011</v>
      </c>
      <c r="AF201" s="27">
        <f>IFNA(VLOOKUP(A201,'BUSINESS processed'!A201:J2891,10,0))</f>
        <v>0.161</v>
      </c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</row>
    <row r="202">
      <c r="A202" s="18" t="str">
        <f t="shared" si="1"/>
        <v>Africa_Equatorial Guinea-Africa_2006</v>
      </c>
      <c r="B202" s="19" t="s">
        <v>68</v>
      </c>
      <c r="C202" s="20" t="s">
        <v>106</v>
      </c>
      <c r="D202" s="21" t="s">
        <v>85</v>
      </c>
      <c r="E202" s="22">
        <v>8.081982438E9</v>
      </c>
      <c r="F202" s="22">
        <f t="shared" si="2"/>
        <v>13003.63858</v>
      </c>
      <c r="G202" s="23">
        <v>0.023</v>
      </c>
      <c r="H202" s="23">
        <v>287.0</v>
      </c>
      <c r="I202" s="23">
        <v>0.153</v>
      </c>
      <c r="J202" s="24">
        <f>IFNA(VLOOKUP(A202,'ENERGY processed'!$A$2:$H$2692,7,0),"")</f>
        <v>1759</v>
      </c>
      <c r="K202" s="24">
        <f t="shared" si="3"/>
        <v>0.002830171982</v>
      </c>
      <c r="L202" s="24">
        <f>IFNA(VLOOKUP(A202,'ENERGY processed'!$A$2:$H$2692,8,0),"")</f>
        <v>4796</v>
      </c>
      <c r="M202" s="24">
        <f t="shared" si="5"/>
        <v>0.007716603086</v>
      </c>
      <c r="N202" s="24">
        <f>IFNA(VLOOKUP(A202,'HUMAN RESOURCES processed'!$A$2:$M$2692,5,0))</f>
        <v>0.038</v>
      </c>
      <c r="O202" s="24">
        <f>IFNA(VLOOKUP(A202,'HUMAN RESOURCES processed'!$A$2:$M$2692,6,0))</f>
        <v>0.085</v>
      </c>
      <c r="P202" s="24">
        <f>IFNA(VLOOKUP(A202,'HUMAN RESOURCES processed'!$A$2:$M$2692,7,0))</f>
        <v>51</v>
      </c>
      <c r="Q202" s="24">
        <f>IFNA(VLOOKUP(A202,'HUMAN RESOURCES processed'!$A$2:$M$2692,8,0))</f>
        <v>48</v>
      </c>
      <c r="R202" s="24">
        <f t="shared" si="6"/>
        <v>49.5</v>
      </c>
      <c r="S202" s="24">
        <f>IFNA(VLOOKUP(A202,'HUMAN RESOURCES processed'!$A$2:$M$2692,9,0))</f>
        <v>0.403</v>
      </c>
      <c r="T202" s="24">
        <f>IFNA(VLOOKUP(A202,'HUMAN RESOURCES processed'!$A$2:$M$2692,10,0))</f>
        <v>0.566</v>
      </c>
      <c r="U202" s="24">
        <f>IFNA(VLOOKUP(A202,'HUMAN RESOURCES processed'!$A$2:$M$2692,11,0))</f>
        <v>0.032</v>
      </c>
      <c r="V202" s="24">
        <f>IFNA(VLOOKUP(A202,'HUMAN RESOURCES processed'!$A$2:$M$2692,12,0))</f>
        <v>621517</v>
      </c>
      <c r="W202" s="24">
        <f>IFNA(VLOOKUP(A202,'HUMAN RESOURCES processed'!$A$2:$M$2692,13,0))</f>
        <v>0.389</v>
      </c>
      <c r="X202" s="24">
        <f t="shared" si="129"/>
        <v>14000000</v>
      </c>
      <c r="Y202" s="24">
        <f t="shared" si="130"/>
        <v>30000000</v>
      </c>
      <c r="Z202" s="24">
        <f t="shared" si="7"/>
        <v>48.26899345</v>
      </c>
      <c r="AA202" s="24">
        <f>IFNA(VLOOKUP(A202,'BUSINESS processed'!A202:J2892,5,0))</f>
        <v>0.441</v>
      </c>
      <c r="AB202" s="24">
        <f>IFNA(VLOOKUP(A202,'BUSINESS processed'!A202:J2892,6,0))</f>
        <v>135</v>
      </c>
      <c r="AC202" s="24">
        <f t="shared" si="127"/>
        <v>0</v>
      </c>
      <c r="AD202" s="24">
        <f>IFNA(VLOOKUP(A202,'BUSINESS processed'!A202:J2892,8,0))</f>
        <v>492</v>
      </c>
      <c r="AE202" s="24">
        <f>IFNA(VLOOKUP(A202,'BUSINESS processed'!A202:J2892,9,0))</f>
        <v>0.013</v>
      </c>
      <c r="AF202" s="27">
        <f>IFNA(VLOOKUP(A202,'BUSINESS processed'!A202:J2892,10,0))</f>
        <v>0.193</v>
      </c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</row>
    <row r="203">
      <c r="A203" s="18" t="str">
        <f t="shared" si="1"/>
        <v>Africa_Equatorial Guinea-Africa_2007</v>
      </c>
      <c r="B203" s="19" t="s">
        <v>68</v>
      </c>
      <c r="C203" s="20" t="s">
        <v>106</v>
      </c>
      <c r="D203" s="21" t="s">
        <v>86</v>
      </c>
      <c r="E203" s="22">
        <v>1.0197937673E10</v>
      </c>
      <c r="F203" s="22">
        <f t="shared" si="2"/>
        <v>15943.79407</v>
      </c>
      <c r="G203" s="23">
        <v>0.024</v>
      </c>
      <c r="H203" s="23">
        <v>380.0</v>
      </c>
      <c r="I203" s="23">
        <v>0.15</v>
      </c>
      <c r="J203" s="24">
        <f>IFNA(VLOOKUP(A203,'ENERGY processed'!$A$2:$H$2692,7,0),"")</f>
        <v>1249</v>
      </c>
      <c r="K203" s="24">
        <f t="shared" si="3"/>
        <v>0.001952728035</v>
      </c>
      <c r="L203" s="24">
        <f>IFNA(VLOOKUP(A203,'ENERGY processed'!$A$2:$H$2692,8,0),"")</f>
        <v>4712</v>
      </c>
      <c r="M203" s="24">
        <f t="shared" si="5"/>
        <v>0.007366897117</v>
      </c>
      <c r="N203" s="24">
        <f>IFNA(VLOOKUP(A203,'HUMAN RESOURCES processed'!$A$2:$M$2692,5,0))</f>
        <v>0.038</v>
      </c>
      <c r="O203" s="24">
        <f>IFNA(VLOOKUP(A203,'HUMAN RESOURCES processed'!$A$2:$M$2692,6,0))</f>
        <v>0.082</v>
      </c>
      <c r="P203" s="24">
        <f>IFNA(VLOOKUP(A203,'HUMAN RESOURCES processed'!$A$2:$M$2692,7,0))</f>
        <v>51</v>
      </c>
      <c r="Q203" s="24">
        <f>IFNA(VLOOKUP(A203,'HUMAN RESOURCES processed'!$A$2:$M$2692,8,0))</f>
        <v>49</v>
      </c>
      <c r="R203" s="24">
        <f t="shared" si="6"/>
        <v>50</v>
      </c>
      <c r="S203" s="24">
        <f>IFNA(VLOOKUP(A203,'HUMAN RESOURCES processed'!$A$2:$M$2692,9,0))</f>
        <v>0.4</v>
      </c>
      <c r="T203" s="24">
        <f>IFNA(VLOOKUP(A203,'HUMAN RESOURCES processed'!$A$2:$M$2692,10,0))</f>
        <v>0.569</v>
      </c>
      <c r="U203" s="24">
        <f>IFNA(VLOOKUP(A203,'HUMAN RESOURCES processed'!$A$2:$M$2692,11,0))</f>
        <v>0.031</v>
      </c>
      <c r="V203" s="24">
        <f>IFNA(VLOOKUP(A203,'HUMAN RESOURCES processed'!$A$2:$M$2692,12,0))</f>
        <v>639618</v>
      </c>
      <c r="W203" s="24">
        <f>IFNA(VLOOKUP(A203,'HUMAN RESOURCES processed'!$A$2:$M$2692,13,0))</f>
        <v>0.39</v>
      </c>
      <c r="X203" s="24">
        <f t="shared" si="129"/>
        <v>14000000</v>
      </c>
      <c r="Y203" s="24">
        <f t="shared" si="130"/>
        <v>30000000</v>
      </c>
      <c r="Z203" s="24">
        <f t="shared" si="7"/>
        <v>46.90299523</v>
      </c>
      <c r="AA203" s="24">
        <f>IFNA(VLOOKUP(A203,'BUSINESS processed'!A203:J2893,5,0))</f>
        <v>0.441</v>
      </c>
      <c r="AB203" s="24">
        <f>IFNA(VLOOKUP(A203,'BUSINESS processed'!A203:J2893,6,0))</f>
        <v>135</v>
      </c>
      <c r="AC203" s="24">
        <f t="shared" si="127"/>
        <v>0</v>
      </c>
      <c r="AD203" s="24">
        <f>IFNA(VLOOKUP(A203,'BUSINESS processed'!A203:J2893,8,0))</f>
        <v>492</v>
      </c>
      <c r="AE203" s="24">
        <f>IFNA(VLOOKUP(A203,'BUSINESS processed'!A203:J2893,9,0))</f>
        <v>0.016</v>
      </c>
      <c r="AF203" s="27">
        <f>IFNA(VLOOKUP(A203,'BUSINESS processed'!A203:J2893,10,0))</f>
        <v>0.235</v>
      </c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</row>
    <row r="204">
      <c r="A204" s="18" t="str">
        <f t="shared" si="1"/>
        <v>Africa_Equatorial Guinea-Africa_2008</v>
      </c>
      <c r="B204" s="19" t="s">
        <v>68</v>
      </c>
      <c r="C204" s="20" t="s">
        <v>106</v>
      </c>
      <c r="D204" s="21" t="s">
        <v>87</v>
      </c>
      <c r="E204" s="22">
        <v>1.5419096232E10</v>
      </c>
      <c r="F204" s="22">
        <f t="shared" si="2"/>
        <v>23432.38666</v>
      </c>
      <c r="G204" s="23">
        <v>0.034</v>
      </c>
      <c r="H204" s="23">
        <v>792.0</v>
      </c>
      <c r="I204" s="39">
        <f t="shared" ref="I204:I208" si="131">IF(AND(C204=C203,D204&gt;D203),I203,"")</f>
        <v>0.15</v>
      </c>
      <c r="J204" s="24">
        <f t="shared" ref="J204:J205" si="132">IF(AND( C204=C203,D204&gt;D203),J203,"")</f>
        <v>1249</v>
      </c>
      <c r="K204" s="24">
        <f t="shared" si="3"/>
        <v>0.001898104175</v>
      </c>
      <c r="L204" s="24">
        <f>IFNA(VLOOKUP(A204,'ENERGY processed'!$A$2:$H$2692,8,0),"")</f>
        <v>4980</v>
      </c>
      <c r="M204" s="24">
        <f t="shared" si="5"/>
        <v>0.007568101516</v>
      </c>
      <c r="N204" s="24">
        <f>IFNA(VLOOKUP(A204,'HUMAN RESOURCES processed'!$A$2:$M$2692,5,0))</f>
        <v>0.037</v>
      </c>
      <c r="O204" s="24">
        <f>IFNA(VLOOKUP(A204,'HUMAN RESOURCES processed'!$A$2:$M$2692,6,0))</f>
        <v>0.08</v>
      </c>
      <c r="P204" s="24">
        <f>IFNA(VLOOKUP(A204,'HUMAN RESOURCES processed'!$A$2:$M$2692,7,0))</f>
        <v>52</v>
      </c>
      <c r="Q204" s="24">
        <f>IFNA(VLOOKUP(A204,'HUMAN RESOURCES processed'!$A$2:$M$2692,8,0))</f>
        <v>49</v>
      </c>
      <c r="R204" s="24">
        <f t="shared" si="6"/>
        <v>50.5</v>
      </c>
      <c r="S204" s="24">
        <f>IFNA(VLOOKUP(A204,'HUMAN RESOURCES processed'!$A$2:$M$2692,9,0))</f>
        <v>0.397</v>
      </c>
      <c r="T204" s="24">
        <f>IFNA(VLOOKUP(A204,'HUMAN RESOURCES processed'!$A$2:$M$2692,10,0))</f>
        <v>0.572</v>
      </c>
      <c r="U204" s="24">
        <f>IFNA(VLOOKUP(A204,'HUMAN RESOURCES processed'!$A$2:$M$2692,11,0))</f>
        <v>0.03</v>
      </c>
      <c r="V204" s="24">
        <f>IFNA(VLOOKUP(A204,'HUMAN RESOURCES processed'!$A$2:$M$2692,12,0))</f>
        <v>658025</v>
      </c>
      <c r="W204" s="24">
        <f>IFNA(VLOOKUP(A204,'HUMAN RESOURCES processed'!$A$2:$M$2692,13,0))</f>
        <v>0.39</v>
      </c>
      <c r="X204" s="24">
        <f t="shared" si="129"/>
        <v>14000000</v>
      </c>
      <c r="Y204" s="24">
        <f t="shared" si="130"/>
        <v>30000000</v>
      </c>
      <c r="Z204" s="24">
        <f t="shared" si="7"/>
        <v>45.59097299</v>
      </c>
      <c r="AA204" s="24">
        <f>IFNA(VLOOKUP(A204,'BUSINESS processed'!A204:J2894,5,0))</f>
        <v>0.441</v>
      </c>
      <c r="AB204" s="24">
        <f>IFNA(VLOOKUP(A204,'BUSINESS processed'!A204:J2894,6,0))</f>
        <v>135</v>
      </c>
      <c r="AC204" s="24">
        <f t="shared" si="127"/>
        <v>0</v>
      </c>
      <c r="AD204" s="24">
        <f>IFNA(VLOOKUP(A204,'BUSINESS processed'!A204:J2894,8,0))</f>
        <v>492</v>
      </c>
      <c r="AE204" s="24">
        <f>IFNA(VLOOKUP(A204,'BUSINESS processed'!A204:J2894,9,0))</f>
        <v>0.018</v>
      </c>
      <c r="AF204" s="27">
        <f>IFNA(VLOOKUP(A204,'BUSINESS processed'!A204:J2894,10,0))</f>
        <v>0.274</v>
      </c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</row>
    <row r="205">
      <c r="A205" s="18" t="str">
        <f t="shared" si="1"/>
        <v>Africa_Equatorial Guinea-Africa_2009</v>
      </c>
      <c r="B205" s="19" t="s">
        <v>68</v>
      </c>
      <c r="C205" s="20" t="s">
        <v>106</v>
      </c>
      <c r="D205" s="21" t="s">
        <v>88</v>
      </c>
      <c r="E205" s="22">
        <v>9.38041263E9</v>
      </c>
      <c r="F205" s="22">
        <f t="shared" si="2"/>
        <v>13858.90341</v>
      </c>
      <c r="G205" s="23">
        <v>0.056</v>
      </c>
      <c r="H205" s="23">
        <v>861.0</v>
      </c>
      <c r="I205" s="39">
        <f t="shared" si="131"/>
        <v>0.15</v>
      </c>
      <c r="J205" s="24">
        <f t="shared" si="132"/>
        <v>1249</v>
      </c>
      <c r="K205" s="24">
        <f t="shared" si="3"/>
        <v>0.00184531012</v>
      </c>
      <c r="L205" s="24">
        <f>IFNA(VLOOKUP(A205,'ENERGY processed'!$A$2:$H$2692,8,0),"")</f>
        <v>3236.5</v>
      </c>
      <c r="M205" s="24">
        <f t="shared" si="5"/>
        <v>0.004781702324</v>
      </c>
      <c r="N205" s="24">
        <f>IFNA(VLOOKUP(A205,'HUMAN RESOURCES processed'!$A$2:$M$2692,5,0))</f>
        <v>0.037</v>
      </c>
      <c r="O205" s="24">
        <f>IFNA(VLOOKUP(A205,'HUMAN RESOURCES processed'!$A$2:$M$2692,6,0))</f>
        <v>0.078</v>
      </c>
      <c r="P205" s="24">
        <f>IFNA(VLOOKUP(A205,'HUMAN RESOURCES processed'!$A$2:$M$2692,7,0))</f>
        <v>52</v>
      </c>
      <c r="Q205" s="24">
        <f>IFNA(VLOOKUP(A205,'HUMAN RESOURCES processed'!$A$2:$M$2692,8,0))</f>
        <v>50</v>
      </c>
      <c r="R205" s="24">
        <f t="shared" si="6"/>
        <v>51</v>
      </c>
      <c r="S205" s="24">
        <f>IFNA(VLOOKUP(A205,'HUMAN RESOURCES processed'!$A$2:$M$2692,9,0))</f>
        <v>0.395</v>
      </c>
      <c r="T205" s="24">
        <f>IFNA(VLOOKUP(A205,'HUMAN RESOURCES processed'!$A$2:$M$2692,10,0))</f>
        <v>0.575</v>
      </c>
      <c r="U205" s="24">
        <f>IFNA(VLOOKUP(A205,'HUMAN RESOURCES processed'!$A$2:$M$2692,11,0))</f>
        <v>0.03</v>
      </c>
      <c r="V205" s="24">
        <f>IFNA(VLOOKUP(A205,'HUMAN RESOURCES processed'!$A$2:$M$2692,12,0))</f>
        <v>676851</v>
      </c>
      <c r="W205" s="24">
        <f>IFNA(VLOOKUP(A205,'HUMAN RESOURCES processed'!$A$2:$M$2692,13,0))</f>
        <v>0.391</v>
      </c>
      <c r="X205" s="24">
        <f t="shared" si="129"/>
        <v>14000000</v>
      </c>
      <c r="Y205" s="24">
        <f t="shared" si="130"/>
        <v>30000000</v>
      </c>
      <c r="Z205" s="24">
        <f t="shared" si="7"/>
        <v>44.3229012</v>
      </c>
      <c r="AA205" s="24">
        <f>IFNA(VLOOKUP(A205,'BUSINESS processed'!A205:J2895,5,0))</f>
        <v>0.441</v>
      </c>
      <c r="AB205" s="24">
        <f>IFNA(VLOOKUP(A205,'BUSINESS processed'!A205:J2895,6,0))</f>
        <v>135</v>
      </c>
      <c r="AC205" s="24">
        <f t="shared" si="127"/>
        <v>0</v>
      </c>
      <c r="AD205" s="24">
        <f>IFNA(VLOOKUP(A205,'BUSINESS processed'!A205:J2895,8,0))</f>
        <v>492</v>
      </c>
      <c r="AE205" s="24">
        <f>IFNA(VLOOKUP(A205,'BUSINESS processed'!A205:J2895,9,0))</f>
        <v>0.021</v>
      </c>
      <c r="AF205" s="27">
        <f>IFNA(VLOOKUP(A205,'BUSINESS processed'!A205:J2895,10,0))</f>
        <v>0.295</v>
      </c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</row>
    <row r="206">
      <c r="A206" s="18" t="str">
        <f t="shared" si="1"/>
        <v>Africa_Equatorial Guinea-Africa_2010</v>
      </c>
      <c r="B206" s="19" t="s">
        <v>68</v>
      </c>
      <c r="C206" s="20" t="s">
        <v>106</v>
      </c>
      <c r="D206" s="21" t="s">
        <v>89</v>
      </c>
      <c r="E206" s="22">
        <v>1.1586407487E10</v>
      </c>
      <c r="F206" s="22">
        <f t="shared" si="2"/>
        <v>16643.1438</v>
      </c>
      <c r="G206" s="23">
        <v>0.043</v>
      </c>
      <c r="H206" s="23">
        <v>757.0</v>
      </c>
      <c r="I206" s="39">
        <f t="shared" si="131"/>
        <v>0.15</v>
      </c>
      <c r="J206" s="24">
        <f>IFNA(VLOOKUP(A206,'ENERGY processed'!$A$2:$H$2692,7,0),"")</f>
        <v>1503</v>
      </c>
      <c r="K206" s="24">
        <f t="shared" si="3"/>
        <v>0.002158964731</v>
      </c>
      <c r="L206" s="24">
        <f>IFNA(VLOOKUP(A206,'ENERGY processed'!$A$2:$H$2692,8,0),"")</f>
        <v>4752</v>
      </c>
      <c r="M206" s="24">
        <f t="shared" si="5"/>
        <v>0.006825948372</v>
      </c>
      <c r="N206" s="24">
        <f>IFNA(VLOOKUP(A206,'HUMAN RESOURCES processed'!$A$2:$M$2692,5,0))</f>
        <v>0.037</v>
      </c>
      <c r="O206" s="24">
        <f>IFNA(VLOOKUP(A206,'HUMAN RESOURCES processed'!$A$2:$M$2692,6,0))</f>
        <v>0.076</v>
      </c>
      <c r="P206" s="24">
        <f>IFNA(VLOOKUP(A206,'HUMAN RESOURCES processed'!$A$2:$M$2692,7,0))</f>
        <v>53</v>
      </c>
      <c r="Q206" s="24">
        <f>IFNA(VLOOKUP(A206,'HUMAN RESOURCES processed'!$A$2:$M$2692,8,0))</f>
        <v>50</v>
      </c>
      <c r="R206" s="24">
        <f t="shared" si="6"/>
        <v>51.5</v>
      </c>
      <c r="S206" s="24">
        <f>IFNA(VLOOKUP(A206,'HUMAN RESOURCES processed'!$A$2:$M$2692,9,0))</f>
        <v>0.393</v>
      </c>
      <c r="T206" s="24">
        <f>IFNA(VLOOKUP(A206,'HUMAN RESOURCES processed'!$A$2:$M$2692,10,0))</f>
        <v>0.578</v>
      </c>
      <c r="U206" s="24">
        <f>IFNA(VLOOKUP(A206,'HUMAN RESOURCES processed'!$A$2:$M$2692,11,0))</f>
        <v>0.029</v>
      </c>
      <c r="V206" s="24">
        <f>IFNA(VLOOKUP(A206,'HUMAN RESOURCES processed'!$A$2:$M$2692,12,0))</f>
        <v>696167</v>
      </c>
      <c r="W206" s="24">
        <f>IFNA(VLOOKUP(A206,'HUMAN RESOURCES processed'!$A$2:$M$2692,13,0))</f>
        <v>0.392</v>
      </c>
      <c r="X206" s="24">
        <f t="shared" si="129"/>
        <v>14000000</v>
      </c>
      <c r="Y206" s="24">
        <f t="shared" si="130"/>
        <v>30000000</v>
      </c>
      <c r="Z206" s="24">
        <f t="shared" si="7"/>
        <v>43.09310841</v>
      </c>
      <c r="AA206" s="24">
        <f>IFNA(VLOOKUP(A206,'BUSINESS processed'!A206:J2896,5,0))</f>
        <v>0.441</v>
      </c>
      <c r="AB206" s="24">
        <f>IFNA(VLOOKUP(A206,'BUSINESS processed'!A206:J2896,6,0))</f>
        <v>135</v>
      </c>
      <c r="AC206" s="24">
        <f t="shared" si="127"/>
        <v>0</v>
      </c>
      <c r="AD206" s="24">
        <f>IFNA(VLOOKUP(A206,'BUSINESS processed'!A206:J2896,8,0))</f>
        <v>492</v>
      </c>
      <c r="AE206" s="24">
        <f>IFNA(VLOOKUP(A206,'BUSINESS processed'!A206:J2896,9,0))</f>
        <v>0.06</v>
      </c>
      <c r="AF206" s="27">
        <f>IFNA(VLOOKUP(A206,'BUSINESS processed'!A206:J2896,10,0))</f>
        <v>0.574</v>
      </c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</row>
    <row r="207">
      <c r="A207" s="18" t="str">
        <f t="shared" si="1"/>
        <v>Africa_Equatorial Guinea-Africa_2011</v>
      </c>
      <c r="B207" s="19" t="s">
        <v>68</v>
      </c>
      <c r="C207" s="20" t="s">
        <v>106</v>
      </c>
      <c r="D207" s="21" t="s">
        <v>90</v>
      </c>
      <c r="E207" s="22">
        <v>1.5715842151E10</v>
      </c>
      <c r="F207" s="22">
        <f t="shared" si="2"/>
        <v>21949.62283</v>
      </c>
      <c r="G207" s="23">
        <v>0.045</v>
      </c>
      <c r="H207" s="23">
        <v>1051.0</v>
      </c>
      <c r="I207" s="39">
        <f t="shared" si="131"/>
        <v>0.15</v>
      </c>
      <c r="J207" s="24">
        <f t="shared" ref="J207:J208" si="133">IF(AND( C207=C206,D207&gt;D206),J206,"")</f>
        <v>1503</v>
      </c>
      <c r="K207" s="24">
        <f t="shared" si="3"/>
        <v>0.002099173738</v>
      </c>
      <c r="L207" s="24">
        <f t="shared" ref="L207:L210" si="134">IF(AND(C207=C206,C207&gt;C206),C206,0)</f>
        <v>0</v>
      </c>
      <c r="M207" s="24">
        <f t="shared" si="5"/>
        <v>0</v>
      </c>
      <c r="N207" s="24">
        <f>IFNA(VLOOKUP(A207,'HUMAN RESOURCES processed'!$A$2:$M$2692,5,0))</f>
        <v>0.036</v>
      </c>
      <c r="O207" s="24">
        <f>IFNA(VLOOKUP(A207,'HUMAN RESOURCES processed'!$A$2:$M$2692,6,0))</f>
        <v>0.073</v>
      </c>
      <c r="P207" s="24">
        <f>IFNA(VLOOKUP(A207,'HUMAN RESOURCES processed'!$A$2:$M$2692,7,0))</f>
        <v>54</v>
      </c>
      <c r="Q207" s="24">
        <f>IFNA(VLOOKUP(A207,'HUMAN RESOURCES processed'!$A$2:$M$2692,8,0))</f>
        <v>51</v>
      </c>
      <c r="R207" s="24">
        <f t="shared" si="6"/>
        <v>52.5</v>
      </c>
      <c r="S207" s="24">
        <f>IFNA(VLOOKUP(A207,'HUMAN RESOURCES processed'!$A$2:$M$2692,9,0))</f>
        <v>0.391</v>
      </c>
      <c r="T207" s="24">
        <f>IFNA(VLOOKUP(A207,'HUMAN RESOURCES processed'!$A$2:$M$2692,10,0))</f>
        <v>0.58</v>
      </c>
      <c r="U207" s="24">
        <f>IFNA(VLOOKUP(A207,'HUMAN RESOURCES processed'!$A$2:$M$2692,11,0))</f>
        <v>0.029</v>
      </c>
      <c r="V207" s="24">
        <f>IFNA(VLOOKUP(A207,'HUMAN RESOURCES processed'!$A$2:$M$2692,12,0))</f>
        <v>715996</v>
      </c>
      <c r="W207" s="24">
        <f>IFNA(VLOOKUP(A207,'HUMAN RESOURCES processed'!$A$2:$M$2692,13,0))</f>
        <v>0.393</v>
      </c>
      <c r="X207" s="24">
        <f t="shared" si="129"/>
        <v>14000000</v>
      </c>
      <c r="Y207" s="24">
        <f t="shared" si="130"/>
        <v>30000000</v>
      </c>
      <c r="Z207" s="24">
        <f t="shared" si="7"/>
        <v>41.89967542</v>
      </c>
      <c r="AA207" s="24">
        <f>IFNA(VLOOKUP(A207,'BUSINESS processed'!A207:J2897,5,0))</f>
        <v>0.441</v>
      </c>
      <c r="AB207" s="24">
        <f>IFNA(VLOOKUP(A207,'BUSINESS processed'!A207:J2897,6,0))</f>
        <v>135</v>
      </c>
      <c r="AC207" s="24">
        <f t="shared" si="127"/>
        <v>0</v>
      </c>
      <c r="AD207" s="24">
        <f>IFNA(VLOOKUP(A207,'BUSINESS processed'!A207:J2897,8,0))</f>
        <v>492</v>
      </c>
      <c r="AE207" s="24">
        <f>IFNA(VLOOKUP(A207,'BUSINESS processed'!A207:J2897,9,0))</f>
        <v>0.115</v>
      </c>
      <c r="AF207" s="27">
        <f>IFNA(VLOOKUP(A207,'BUSINESS processed'!A207:J2897,10,0))</f>
        <v>0.669</v>
      </c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</row>
    <row r="208">
      <c r="A208" s="18" t="str">
        <f t="shared" si="1"/>
        <v>Africa_Equatorial Guinea-Africa_2012</v>
      </c>
      <c r="B208" s="19" t="s">
        <v>68</v>
      </c>
      <c r="C208" s="20" t="s">
        <v>106</v>
      </c>
      <c r="D208" s="21" t="s">
        <v>91</v>
      </c>
      <c r="E208" s="22">
        <v>1.6486743747E10</v>
      </c>
      <c r="F208" s="22">
        <f t="shared" si="2"/>
        <v>22391.46179</v>
      </c>
      <c r="G208" s="23">
        <v>0.047</v>
      </c>
      <c r="H208" s="23">
        <v>1138.0</v>
      </c>
      <c r="I208" s="39">
        <f t="shared" si="131"/>
        <v>0.15</v>
      </c>
      <c r="J208" s="24">
        <f t="shared" si="133"/>
        <v>1503</v>
      </c>
      <c r="K208" s="24">
        <f t="shared" si="3"/>
        <v>0.002041298608</v>
      </c>
      <c r="L208" s="24">
        <f t="shared" si="134"/>
        <v>0</v>
      </c>
      <c r="M208" s="24">
        <f t="shared" si="5"/>
        <v>0</v>
      </c>
      <c r="N208" s="24">
        <f>IFNA(VLOOKUP(A208,'HUMAN RESOURCES processed'!$A$2:$M$2692,5,0))</f>
        <v>0.036</v>
      </c>
      <c r="O208" s="24">
        <f>IFNA(VLOOKUP(A208,'HUMAN RESOURCES processed'!$A$2:$M$2692,6,0))</f>
        <v>0.071</v>
      </c>
      <c r="P208" s="24">
        <f>IFNA(VLOOKUP(A208,'HUMAN RESOURCES processed'!$A$2:$M$2692,7,0))</f>
        <v>54</v>
      </c>
      <c r="Q208" s="24">
        <f>IFNA(VLOOKUP(A208,'HUMAN RESOURCES processed'!$A$2:$M$2692,8,0))</f>
        <v>51</v>
      </c>
      <c r="R208" s="24">
        <f t="shared" si="6"/>
        <v>52.5</v>
      </c>
      <c r="S208" s="24">
        <f>IFNA(VLOOKUP(A208,'HUMAN RESOURCES processed'!$A$2:$M$2692,9,0))</f>
        <v>0.39</v>
      </c>
      <c r="T208" s="24">
        <f>IFNA(VLOOKUP(A208,'HUMAN RESOURCES processed'!$A$2:$M$2692,10,0))</f>
        <v>0.582</v>
      </c>
      <c r="U208" s="24">
        <f>IFNA(VLOOKUP(A208,'HUMAN RESOURCES processed'!$A$2:$M$2692,11,0))</f>
        <v>0.028</v>
      </c>
      <c r="V208" s="24">
        <f>IFNA(VLOOKUP(A208,'HUMAN RESOURCES processed'!$A$2:$M$2692,12,0))</f>
        <v>736296</v>
      </c>
      <c r="W208" s="24">
        <f>IFNA(VLOOKUP(A208,'HUMAN RESOURCES processed'!$A$2:$M$2692,13,0))</f>
        <v>0.395</v>
      </c>
      <c r="X208" s="24">
        <f t="shared" si="129"/>
        <v>14000000</v>
      </c>
      <c r="Y208" s="24">
        <f t="shared" si="130"/>
        <v>30000000</v>
      </c>
      <c r="Z208" s="24">
        <f t="shared" si="7"/>
        <v>40.7444832</v>
      </c>
      <c r="AA208" s="24">
        <f>IFNA(VLOOKUP(A208,'BUSINESS processed'!A208:J2898,5,0))</f>
        <v>0.441</v>
      </c>
      <c r="AB208" s="24">
        <f>IFNA(VLOOKUP(A208,'BUSINESS processed'!A208:J2898,6,0))</f>
        <v>135</v>
      </c>
      <c r="AC208" s="24">
        <f>IFNA(VLOOKUP(A208,'BUSINESS processed'!A208:J2898,7,0))</f>
        <v>164</v>
      </c>
      <c r="AD208" s="24">
        <f>IFNA(VLOOKUP(A208,'BUSINESS processed'!A208:J2898,8,0))</f>
        <v>492</v>
      </c>
      <c r="AE208" s="24">
        <f>IFNA(VLOOKUP(A208,'BUSINESS processed'!A208:J2898,9,0))</f>
        <v>0.139</v>
      </c>
      <c r="AF208" s="27">
        <f>IFNA(VLOOKUP(A208,'BUSINESS processed'!A208:J2898,10,0))</f>
        <v>0.681</v>
      </c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</row>
    <row r="209">
      <c r="A209" s="18" t="str">
        <f t="shared" si="1"/>
        <v>Africa_Eritrea-Africa_2000</v>
      </c>
      <c r="B209" s="19" t="s">
        <v>68</v>
      </c>
      <c r="C209" s="20" t="s">
        <v>107</v>
      </c>
      <c r="D209" s="21" t="s">
        <v>70</v>
      </c>
      <c r="E209" s="22">
        <v>7.06370812E8</v>
      </c>
      <c r="F209" s="22">
        <f t="shared" si="2"/>
        <v>179.3116049</v>
      </c>
      <c r="G209" s="23">
        <v>0.045</v>
      </c>
      <c r="H209" s="23">
        <v>7.0</v>
      </c>
      <c r="I209" s="39">
        <f t="shared" ref="I209:I221" si="135">IF(AND(C209=C208,D209&gt;D208),I208,0)</f>
        <v>0</v>
      </c>
      <c r="J209" s="24">
        <f>IF(AND( C209=C208,D209&gt;D208),J208,0)</f>
        <v>0</v>
      </c>
      <c r="K209" s="24">
        <f t="shared" si="3"/>
        <v>0</v>
      </c>
      <c r="L209" s="24">
        <f t="shared" si="134"/>
        <v>0</v>
      </c>
      <c r="M209" s="24">
        <f t="shared" si="5"/>
        <v>0</v>
      </c>
      <c r="N209" s="24">
        <f>IFNA(VLOOKUP(A209,'HUMAN RESOURCES processed'!$A$2:$M$2692,5,0))</f>
        <v>0.04</v>
      </c>
      <c r="O209" s="24">
        <f>IFNA(VLOOKUP(A209,'HUMAN RESOURCES processed'!$A$2:$M$2692,6,0))</f>
        <v>0.058</v>
      </c>
      <c r="P209" s="24">
        <f>IFNA(VLOOKUP(A209,'HUMAN RESOURCES processed'!$A$2:$M$2692,7,0))</f>
        <v>58</v>
      </c>
      <c r="Q209" s="24">
        <f>IFNA(VLOOKUP(A209,'HUMAN RESOURCES processed'!$A$2:$M$2692,8,0))</f>
        <v>54</v>
      </c>
      <c r="R209" s="24">
        <f t="shared" si="6"/>
        <v>56</v>
      </c>
      <c r="S209" s="24">
        <f>IFNA(VLOOKUP(A209,'HUMAN RESOURCES processed'!$A$2:$M$2692,9,0))</f>
        <v>0.47</v>
      </c>
      <c r="T209" s="24">
        <f>IFNA(VLOOKUP(A209,'HUMAN RESOURCES processed'!$A$2:$M$2692,10,0))</f>
        <v>0.512</v>
      </c>
      <c r="U209" s="24">
        <f>IFNA(VLOOKUP(A209,'HUMAN RESOURCES processed'!$A$2:$M$2692,11,0))</f>
        <v>0.018</v>
      </c>
      <c r="V209" s="24">
        <f>IFNA(VLOOKUP(A209,'HUMAN RESOURCES processed'!$A$2:$M$2692,12,0))</f>
        <v>3939348</v>
      </c>
      <c r="W209" s="24">
        <f>IFNA(VLOOKUP(A209,'HUMAN RESOURCES processed'!$A$2:$M$2692,13,0))</f>
        <v>0.176</v>
      </c>
      <c r="X209" s="24">
        <f>IFNA(VLOOKUP(A209,'TOURISM processed'!$A$2:$F$2692,5,0))</f>
        <v>36000000</v>
      </c>
      <c r="Y209" s="24">
        <f t="shared" si="130"/>
        <v>0</v>
      </c>
      <c r="Z209" s="24">
        <f t="shared" si="7"/>
        <v>0</v>
      </c>
      <c r="AA209" s="24">
        <f t="shared" ref="AA209:AA213" si="136">IF(AND(C209=C208,D209&gt;D208),AA208,0)</f>
        <v>0</v>
      </c>
      <c r="AB209" s="24">
        <f t="shared" ref="AB209:AB212" si="137">IF(AND(C209=C208,D209&gt;D208),AB208,0)</f>
        <v>0</v>
      </c>
      <c r="AC209" s="24">
        <f t="shared" ref="AC209:AC220" si="138">IF(AND(C209=C208,D209&gt;D208),AC208,0)</f>
        <v>0</v>
      </c>
      <c r="AD209" s="24">
        <f t="shared" ref="AD209:AD213" si="139">IF(AND(C209=C208,D209&gt;D208),AD208,0)</f>
        <v>0</v>
      </c>
      <c r="AE209" s="24">
        <f>IFNA(VLOOKUP(A209,'BUSINESS processed'!A209:J2899,9,0))</f>
        <v>0.001</v>
      </c>
      <c r="AF209" s="27">
        <f t="shared" ref="AF209:AF212" si="140">IF(AND(C209=C208,D209&gt;D208),AF208,0)</f>
        <v>0</v>
      </c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</row>
    <row r="210">
      <c r="A210" s="18" t="str">
        <f t="shared" si="1"/>
        <v>Africa_Eritrea-Africa_2001</v>
      </c>
      <c r="B210" s="19" t="s">
        <v>68</v>
      </c>
      <c r="C210" s="20" t="s">
        <v>107</v>
      </c>
      <c r="D210" s="21" t="s">
        <v>71</v>
      </c>
      <c r="E210" s="22">
        <v>7.52368494E8</v>
      </c>
      <c r="F210" s="22">
        <f t="shared" si="2"/>
        <v>183.4325247</v>
      </c>
      <c r="G210" s="23">
        <v>0.039</v>
      </c>
      <c r="H210" s="23">
        <v>7.0</v>
      </c>
      <c r="I210" s="39">
        <f t="shared" si="135"/>
        <v>0</v>
      </c>
      <c r="J210" s="24">
        <f>IFNA(VLOOKUP(A210,'ENERGY processed'!$A$2:$H$2692,7,0),"")</f>
        <v>765</v>
      </c>
      <c r="K210" s="24">
        <f t="shared" si="3"/>
        <v>0.0001865121712</v>
      </c>
      <c r="L210" s="24">
        <f t="shared" si="134"/>
        <v>0</v>
      </c>
      <c r="M210" s="24">
        <f t="shared" si="5"/>
        <v>0</v>
      </c>
      <c r="N210" s="24">
        <f>IFNA(VLOOKUP(A210,'HUMAN RESOURCES processed'!$A$2:$M$2692,5,0))</f>
        <v>0.04</v>
      </c>
      <c r="O210" s="24">
        <f>IFNA(VLOOKUP(A210,'HUMAN RESOURCES processed'!$A$2:$M$2692,6,0))</f>
        <v>0.056</v>
      </c>
      <c r="P210" s="24">
        <f>IFNA(VLOOKUP(A210,'HUMAN RESOURCES processed'!$A$2:$M$2692,7,0))</f>
        <v>59</v>
      </c>
      <c r="Q210" s="24">
        <f>IFNA(VLOOKUP(A210,'HUMAN RESOURCES processed'!$A$2:$M$2692,8,0))</f>
        <v>54</v>
      </c>
      <c r="R210" s="24">
        <f t="shared" si="6"/>
        <v>56.5</v>
      </c>
      <c r="S210" s="24">
        <f>IFNA(VLOOKUP(A210,'HUMAN RESOURCES processed'!$A$2:$M$2692,9,0))</f>
        <v>0.462</v>
      </c>
      <c r="T210" s="24">
        <f>IFNA(VLOOKUP(A210,'HUMAN RESOURCES processed'!$A$2:$M$2692,10,0))</f>
        <v>0.519</v>
      </c>
      <c r="U210" s="24">
        <f>IFNA(VLOOKUP(A210,'HUMAN RESOURCES processed'!$A$2:$M$2692,11,0))</f>
        <v>0.019</v>
      </c>
      <c r="V210" s="24">
        <f>IFNA(VLOOKUP(A210,'HUMAN RESOURCES processed'!$A$2:$M$2692,12,0))</f>
        <v>4101609</v>
      </c>
      <c r="W210" s="24">
        <f>IFNA(VLOOKUP(A210,'HUMAN RESOURCES processed'!$A$2:$M$2692,13,0))</f>
        <v>0.178</v>
      </c>
      <c r="X210" s="24">
        <f>IFNA(VLOOKUP(A210,'TOURISM processed'!$A$2:$F$2692,5,0))</f>
        <v>74000000</v>
      </c>
      <c r="Y210" s="24">
        <f t="shared" si="130"/>
        <v>0</v>
      </c>
      <c r="Z210" s="24">
        <f t="shared" si="7"/>
        <v>0</v>
      </c>
      <c r="AA210" s="24">
        <f t="shared" si="136"/>
        <v>0</v>
      </c>
      <c r="AB210" s="24">
        <f t="shared" si="137"/>
        <v>0</v>
      </c>
      <c r="AC210" s="24">
        <f t="shared" si="138"/>
        <v>0</v>
      </c>
      <c r="AD210" s="24">
        <f t="shared" si="139"/>
        <v>0</v>
      </c>
      <c r="AE210" s="24">
        <f>IFNA(VLOOKUP(A210,'BUSINESS processed'!A210:J2900,9,0))</f>
        <v>0.002</v>
      </c>
      <c r="AF210" s="27">
        <f t="shared" si="140"/>
        <v>0</v>
      </c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</row>
    <row r="211">
      <c r="A211" s="18" t="str">
        <f t="shared" si="1"/>
        <v>Africa_Eritrea-Africa_2002</v>
      </c>
      <c r="B211" s="19" t="s">
        <v>68</v>
      </c>
      <c r="C211" s="20" t="s">
        <v>107</v>
      </c>
      <c r="D211" s="21" t="s">
        <v>72</v>
      </c>
      <c r="E211" s="22">
        <v>7.29321364E8</v>
      </c>
      <c r="F211" s="22">
        <f t="shared" si="2"/>
        <v>170.3394647</v>
      </c>
      <c r="G211" s="23">
        <v>0.04</v>
      </c>
      <c r="H211" s="23">
        <v>6.0</v>
      </c>
      <c r="I211" s="39">
        <f t="shared" si="135"/>
        <v>0</v>
      </c>
      <c r="J211" s="24">
        <f>IFNA(VLOOKUP(A211,'ENERGY processed'!$A$2:$H$2692,7,0),"")</f>
        <v>745</v>
      </c>
      <c r="K211" s="24">
        <f t="shared" si="3"/>
        <v>0.000174001349</v>
      </c>
      <c r="L211" s="24">
        <f>IFNA(VLOOKUP(A211,'ENERGY processed'!$A$2:$H$2692,8,0),"")</f>
        <v>513</v>
      </c>
      <c r="M211" s="24">
        <f t="shared" si="5"/>
        <v>0.000119815694</v>
      </c>
      <c r="N211" s="24">
        <f>IFNA(VLOOKUP(A211,'HUMAN RESOURCES processed'!$A$2:$M$2692,5,0))</f>
        <v>0.04</v>
      </c>
      <c r="O211" s="24">
        <f>IFNA(VLOOKUP(A211,'HUMAN RESOURCES processed'!$A$2:$M$2692,6,0))</f>
        <v>0.054</v>
      </c>
      <c r="P211" s="24">
        <f>IFNA(VLOOKUP(A211,'HUMAN RESOURCES processed'!$A$2:$M$2692,7,0))</f>
        <v>59</v>
      </c>
      <c r="Q211" s="24">
        <f>IFNA(VLOOKUP(A211,'HUMAN RESOURCES processed'!$A$2:$M$2692,8,0))</f>
        <v>55</v>
      </c>
      <c r="R211" s="24">
        <f t="shared" si="6"/>
        <v>57</v>
      </c>
      <c r="S211" s="24">
        <f>IFNA(VLOOKUP(A211,'HUMAN RESOURCES processed'!$A$2:$M$2692,9,0))</f>
        <v>0.454</v>
      </c>
      <c r="T211" s="24">
        <f>IFNA(VLOOKUP(A211,'HUMAN RESOURCES processed'!$A$2:$M$2692,10,0))</f>
        <v>0.527</v>
      </c>
      <c r="U211" s="24">
        <f>IFNA(VLOOKUP(A211,'HUMAN RESOURCES processed'!$A$2:$M$2692,11,0))</f>
        <v>0.019</v>
      </c>
      <c r="V211" s="24">
        <f>IFNA(VLOOKUP(A211,'HUMAN RESOURCES processed'!$A$2:$M$2692,12,0))</f>
        <v>4281576</v>
      </c>
      <c r="W211" s="24">
        <f>IFNA(VLOOKUP(A211,'HUMAN RESOURCES processed'!$A$2:$M$2692,13,0))</f>
        <v>0.18</v>
      </c>
      <c r="X211" s="24">
        <f>IFNA(VLOOKUP(A211,'TOURISM processed'!$A$2:$F$2692,5,0))</f>
        <v>73000000</v>
      </c>
      <c r="Y211" s="24">
        <f t="shared" si="130"/>
        <v>0</v>
      </c>
      <c r="Z211" s="24">
        <f t="shared" si="7"/>
        <v>0</v>
      </c>
      <c r="AA211" s="24">
        <f t="shared" si="136"/>
        <v>0</v>
      </c>
      <c r="AB211" s="24">
        <f t="shared" si="137"/>
        <v>0</v>
      </c>
      <c r="AC211" s="24">
        <f t="shared" si="138"/>
        <v>0</v>
      </c>
      <c r="AD211" s="24">
        <f t="shared" si="139"/>
        <v>0</v>
      </c>
      <c r="AE211" s="24">
        <f>IFNA(VLOOKUP(A211,'BUSINESS processed'!A211:J2901,9,0))</f>
        <v>0.002</v>
      </c>
      <c r="AF211" s="27">
        <f t="shared" si="140"/>
        <v>0</v>
      </c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</row>
    <row r="212">
      <c r="A212" s="18" t="str">
        <f t="shared" si="1"/>
        <v>Africa_Eritrea-Africa_2003</v>
      </c>
      <c r="B212" s="19" t="s">
        <v>68</v>
      </c>
      <c r="C212" s="20" t="s">
        <v>107</v>
      </c>
      <c r="D212" s="21" t="s">
        <v>74</v>
      </c>
      <c r="E212" s="22">
        <v>8.70247702E8</v>
      </c>
      <c r="F212" s="22">
        <f t="shared" si="2"/>
        <v>194.5760271</v>
      </c>
      <c r="G212" s="23">
        <v>0.032</v>
      </c>
      <c r="H212" s="23">
        <v>6.0</v>
      </c>
      <c r="I212" s="39">
        <f t="shared" si="135"/>
        <v>0</v>
      </c>
      <c r="J212" s="24">
        <f>IFNA(VLOOKUP(A212,'ENERGY processed'!$A$2:$H$2692,7,0),"")</f>
        <v>726</v>
      </c>
      <c r="K212" s="24">
        <f t="shared" si="3"/>
        <v>0.0001623241237</v>
      </c>
      <c r="L212" s="24">
        <f>IFNA(VLOOKUP(A212,'ENERGY processed'!$A$2:$H$2692,8,0),"")</f>
        <v>513</v>
      </c>
      <c r="M212" s="24">
        <f t="shared" si="5"/>
        <v>0.0001147001039</v>
      </c>
      <c r="N212" s="24">
        <f>IFNA(VLOOKUP(A212,'HUMAN RESOURCES processed'!$A$2:$M$2692,5,0))</f>
        <v>0.04</v>
      </c>
      <c r="O212" s="24">
        <f>IFNA(VLOOKUP(A212,'HUMAN RESOURCES processed'!$A$2:$M$2692,6,0))</f>
        <v>0.051</v>
      </c>
      <c r="P212" s="24">
        <f>IFNA(VLOOKUP(A212,'HUMAN RESOURCES processed'!$A$2:$M$2692,7,0))</f>
        <v>60</v>
      </c>
      <c r="Q212" s="24">
        <f>IFNA(VLOOKUP(A212,'HUMAN RESOURCES processed'!$A$2:$M$2692,8,0))</f>
        <v>55</v>
      </c>
      <c r="R212" s="24">
        <f t="shared" si="6"/>
        <v>57.5</v>
      </c>
      <c r="S212" s="24">
        <f>IFNA(VLOOKUP(A212,'HUMAN RESOURCES processed'!$A$2:$M$2692,9,0))</f>
        <v>0.446</v>
      </c>
      <c r="T212" s="24">
        <f>IFNA(VLOOKUP(A212,'HUMAN RESOURCES processed'!$A$2:$M$2692,10,0))</f>
        <v>0.535</v>
      </c>
      <c r="U212" s="24">
        <f>IFNA(VLOOKUP(A212,'HUMAN RESOURCES processed'!$A$2:$M$2692,11,0))</f>
        <v>0.019</v>
      </c>
      <c r="V212" s="24">
        <f>IFNA(VLOOKUP(A212,'HUMAN RESOURCES processed'!$A$2:$M$2692,12,0))</f>
        <v>4472533</v>
      </c>
      <c r="W212" s="24">
        <f>IFNA(VLOOKUP(A212,'HUMAN RESOURCES processed'!$A$2:$M$2692,13,0))</f>
        <v>0.183</v>
      </c>
      <c r="X212" s="24">
        <f>IFNA(VLOOKUP(A212,'TOURISM processed'!$A$2:$F$2692,5,0))</f>
        <v>74000000</v>
      </c>
      <c r="Y212" s="24">
        <f t="shared" si="130"/>
        <v>0</v>
      </c>
      <c r="Z212" s="24">
        <f t="shared" si="7"/>
        <v>0</v>
      </c>
      <c r="AA212" s="24">
        <f t="shared" si="136"/>
        <v>0</v>
      </c>
      <c r="AB212" s="24">
        <f t="shared" si="137"/>
        <v>0</v>
      </c>
      <c r="AC212" s="24">
        <f t="shared" si="138"/>
        <v>0</v>
      </c>
      <c r="AD212" s="24">
        <f t="shared" si="139"/>
        <v>0</v>
      </c>
      <c r="AE212" s="24">
        <f t="shared" ref="AE212:AE215" si="141">IF(AND(C212=C211,D212&gt;211),AE211,0)</f>
        <v>0.002</v>
      </c>
      <c r="AF212" s="27">
        <f t="shared" si="140"/>
        <v>0</v>
      </c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</row>
    <row r="213">
      <c r="A213" s="18" t="str">
        <f t="shared" si="1"/>
        <v>Africa_Eritrea-Africa_2004</v>
      </c>
      <c r="B213" s="19" t="s">
        <v>68</v>
      </c>
      <c r="C213" s="20" t="s">
        <v>107</v>
      </c>
      <c r="D213" s="21" t="s">
        <v>83</v>
      </c>
      <c r="E213" s="22">
        <v>1.109054002E9</v>
      </c>
      <c r="F213" s="22">
        <f t="shared" si="2"/>
        <v>237.7127365</v>
      </c>
      <c r="G213" s="23">
        <v>0.029</v>
      </c>
      <c r="H213" s="23">
        <v>7.0</v>
      </c>
      <c r="I213" s="39">
        <f t="shared" si="135"/>
        <v>0</v>
      </c>
      <c r="J213" s="24">
        <f>IFNA(VLOOKUP(A213,'ENERGY processed'!$A$2:$H$2692,7,0),"")</f>
        <v>709.5</v>
      </c>
      <c r="K213" s="24">
        <f t="shared" si="3"/>
        <v>0.0001520730156</v>
      </c>
      <c r="L213" s="24">
        <f>IFNA(VLOOKUP(A213,'ENERGY processed'!$A$2:$H$2692,8,0),"")</f>
        <v>522.5</v>
      </c>
      <c r="M213" s="24">
        <f t="shared" si="5"/>
        <v>0.0001119917557</v>
      </c>
      <c r="N213" s="24">
        <f>IFNA(VLOOKUP(A213,'HUMAN RESOURCES processed'!$A$2:$M$2692,5,0))</f>
        <v>0.04</v>
      </c>
      <c r="O213" s="24">
        <f>IFNA(VLOOKUP(A213,'HUMAN RESOURCES processed'!$A$2:$M$2692,6,0))</f>
        <v>0.049</v>
      </c>
      <c r="P213" s="24">
        <f>IFNA(VLOOKUP(A213,'HUMAN RESOURCES processed'!$A$2:$M$2692,7,0))</f>
        <v>60</v>
      </c>
      <c r="Q213" s="24">
        <f>IFNA(VLOOKUP(A213,'HUMAN RESOURCES processed'!$A$2:$M$2692,8,0))</f>
        <v>56</v>
      </c>
      <c r="R213" s="24">
        <f t="shared" si="6"/>
        <v>58</v>
      </c>
      <c r="S213" s="24">
        <f>IFNA(VLOOKUP(A213,'HUMAN RESOURCES processed'!$A$2:$M$2692,9,0))</f>
        <v>0.44</v>
      </c>
      <c r="T213" s="24">
        <f>IFNA(VLOOKUP(A213,'HUMAN RESOURCES processed'!$A$2:$M$2692,10,0))</f>
        <v>0.541</v>
      </c>
      <c r="U213" s="24">
        <f>IFNA(VLOOKUP(A213,'HUMAN RESOURCES processed'!$A$2:$M$2692,11,0))</f>
        <v>0.019</v>
      </c>
      <c r="V213" s="24">
        <f>IFNA(VLOOKUP(A213,'HUMAN RESOURCES processed'!$A$2:$M$2692,12,0))</f>
        <v>4665522</v>
      </c>
      <c r="W213" s="24">
        <f>IFNA(VLOOKUP(A213,'HUMAN RESOURCES processed'!$A$2:$M$2692,13,0))</f>
        <v>0.186</v>
      </c>
      <c r="X213" s="24">
        <f>IFNA(VLOOKUP(A213,'TOURISM processed'!$A$2:$F$2692,5,0))</f>
        <v>73000000</v>
      </c>
      <c r="Y213" s="24">
        <f t="shared" si="130"/>
        <v>0</v>
      </c>
      <c r="Z213" s="24">
        <f t="shared" si="7"/>
        <v>0</v>
      </c>
      <c r="AA213" s="24">
        <f t="shared" si="136"/>
        <v>0</v>
      </c>
      <c r="AB213" s="24">
        <f>IFNA(VLOOKUP(A213,'BUSINESS processed'!A213:J2903,6,0))</f>
        <v>91</v>
      </c>
      <c r="AC213" s="24">
        <f t="shared" si="138"/>
        <v>0</v>
      </c>
      <c r="AD213" s="24">
        <f t="shared" si="139"/>
        <v>0</v>
      </c>
      <c r="AE213" s="24">
        <f t="shared" si="141"/>
        <v>0.002</v>
      </c>
      <c r="AF213" s="27">
        <f>IFNA(VLOOKUP(A213,'BUSINESS processed'!A213:J2903,10,0))</f>
        <v>0.004</v>
      </c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</row>
    <row r="214">
      <c r="A214" s="18" t="str">
        <f t="shared" si="1"/>
        <v>Africa_Eritrea-Africa_2005</v>
      </c>
      <c r="B214" s="19" t="s">
        <v>68</v>
      </c>
      <c r="C214" s="20" t="s">
        <v>107</v>
      </c>
      <c r="D214" s="21" t="s">
        <v>84</v>
      </c>
      <c r="E214" s="22">
        <v>1.0984259E9</v>
      </c>
      <c r="F214" s="22">
        <f t="shared" si="2"/>
        <v>226.2898568</v>
      </c>
      <c r="G214" s="23">
        <v>0.028</v>
      </c>
      <c r="H214" s="23">
        <v>6.0</v>
      </c>
      <c r="I214" s="39">
        <f t="shared" si="135"/>
        <v>0</v>
      </c>
      <c r="J214" s="24">
        <f>IFNA(VLOOKUP(A214,'ENERGY processed'!$A$2:$H$2692,7,0),"")</f>
        <v>744</v>
      </c>
      <c r="K214" s="24">
        <f t="shared" si="3"/>
        <v>0.0001532735649</v>
      </c>
      <c r="L214" s="24">
        <f>IFNA(VLOOKUP(A214,'ENERGY processed'!$A$2:$H$2692,8,0),"")</f>
        <v>770</v>
      </c>
      <c r="M214" s="24">
        <f t="shared" si="5"/>
        <v>0.0001586298991</v>
      </c>
      <c r="N214" s="24">
        <f>IFNA(VLOOKUP(A214,'HUMAN RESOURCES processed'!$A$2:$M$2692,5,0))</f>
        <v>0.04</v>
      </c>
      <c r="O214" s="24">
        <f>IFNA(VLOOKUP(A214,'HUMAN RESOURCES processed'!$A$2:$M$2692,6,0))</f>
        <v>0.047</v>
      </c>
      <c r="P214" s="24">
        <f>IFNA(VLOOKUP(A214,'HUMAN RESOURCES processed'!$A$2:$M$2692,7,0))</f>
        <v>61</v>
      </c>
      <c r="Q214" s="24">
        <f>IFNA(VLOOKUP(A214,'HUMAN RESOURCES processed'!$A$2:$M$2692,8,0))</f>
        <v>56</v>
      </c>
      <c r="R214" s="24">
        <f t="shared" si="6"/>
        <v>58.5</v>
      </c>
      <c r="S214" s="24">
        <f>IFNA(VLOOKUP(A214,'HUMAN RESOURCES processed'!$A$2:$M$2692,9,0))</f>
        <v>0.435</v>
      </c>
      <c r="T214" s="24">
        <f>IFNA(VLOOKUP(A214,'HUMAN RESOURCES processed'!$A$2:$M$2692,10,0))</f>
        <v>0.545</v>
      </c>
      <c r="U214" s="24">
        <f>IFNA(VLOOKUP(A214,'HUMAN RESOURCES processed'!$A$2:$M$2692,11,0))</f>
        <v>0.02</v>
      </c>
      <c r="V214" s="24">
        <f>IFNA(VLOOKUP(A214,'HUMAN RESOURCES processed'!$A$2:$M$2692,12,0))</f>
        <v>4854066</v>
      </c>
      <c r="W214" s="24">
        <f>IFNA(VLOOKUP(A214,'HUMAN RESOURCES processed'!$A$2:$M$2692,13,0))</f>
        <v>0.189</v>
      </c>
      <c r="X214" s="24">
        <f>IFNA(VLOOKUP(A214,'TOURISM processed'!$A$2:$F$2692,5,0))</f>
        <v>66000000</v>
      </c>
      <c r="Y214" s="24">
        <f t="shared" si="130"/>
        <v>0</v>
      </c>
      <c r="Z214" s="24">
        <f t="shared" si="7"/>
        <v>0</v>
      </c>
      <c r="AA214" s="24">
        <f>IFNA(VLOOKUP(A214,'BUSINESS processed'!A214:J2904,5,0))</f>
        <v>0.845</v>
      </c>
      <c r="AB214" s="24">
        <f>IFNA(VLOOKUP(A214,'BUSINESS processed'!A214:J2904,6,0))</f>
        <v>76</v>
      </c>
      <c r="AC214" s="24">
        <f t="shared" si="138"/>
        <v>0</v>
      </c>
      <c r="AD214" s="24">
        <f>IFNA(VLOOKUP(A214,'BUSINESS processed'!A214:J2904,8,0))</f>
        <v>216</v>
      </c>
      <c r="AE214" s="24">
        <f t="shared" si="141"/>
        <v>0.002</v>
      </c>
      <c r="AF214" s="27">
        <f>IFNA(VLOOKUP(A214,'BUSINESS processed'!A214:J2904,10,0))</f>
        <v>0.008</v>
      </c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</row>
    <row r="215">
      <c r="A215" s="18" t="str">
        <f t="shared" si="1"/>
        <v>Africa_Eritrea-Africa_2006</v>
      </c>
      <c r="B215" s="19" t="s">
        <v>68</v>
      </c>
      <c r="C215" s="20" t="s">
        <v>107</v>
      </c>
      <c r="D215" s="21" t="s">
        <v>85</v>
      </c>
      <c r="E215" s="22">
        <v>1.21116188E9</v>
      </c>
      <c r="F215" s="22">
        <f t="shared" si="2"/>
        <v>240.5468163</v>
      </c>
      <c r="G215" s="23">
        <v>0.032</v>
      </c>
      <c r="H215" s="23">
        <v>8.0</v>
      </c>
      <c r="I215" s="39">
        <f t="shared" si="135"/>
        <v>0</v>
      </c>
      <c r="J215" s="24">
        <f>IFNA(VLOOKUP(A215,'ENERGY processed'!$A$2:$H$2692,7,0),"")</f>
        <v>721</v>
      </c>
      <c r="K215" s="24">
        <f t="shared" si="3"/>
        <v>0.0001431965928</v>
      </c>
      <c r="L215" s="24">
        <f>IFNA(VLOOKUP(A215,'ENERGY processed'!$A$2:$H$2692,8,0),"")</f>
        <v>579</v>
      </c>
      <c r="M215" s="24">
        <f t="shared" si="5"/>
        <v>0.0001149942126</v>
      </c>
      <c r="N215" s="24">
        <f>IFNA(VLOOKUP(A215,'HUMAN RESOURCES processed'!$A$2:$M$2692,5,0))</f>
        <v>0.04</v>
      </c>
      <c r="O215" s="24">
        <f>IFNA(VLOOKUP(A215,'HUMAN RESOURCES processed'!$A$2:$M$2692,6,0))</f>
        <v>0.046</v>
      </c>
      <c r="P215" s="24">
        <f>IFNA(VLOOKUP(A215,'HUMAN RESOURCES processed'!$A$2:$M$2692,7,0))</f>
        <v>61</v>
      </c>
      <c r="Q215" s="24">
        <f>IFNA(VLOOKUP(A215,'HUMAN RESOURCES processed'!$A$2:$M$2692,8,0))</f>
        <v>57</v>
      </c>
      <c r="R215" s="24">
        <f t="shared" si="6"/>
        <v>59</v>
      </c>
      <c r="S215" s="24">
        <f>IFNA(VLOOKUP(A215,'HUMAN RESOURCES processed'!$A$2:$M$2692,9,0))</f>
        <v>0.432</v>
      </c>
      <c r="T215" s="24">
        <f>IFNA(VLOOKUP(A215,'HUMAN RESOURCES processed'!$A$2:$M$2692,10,0))</f>
        <v>0.548</v>
      </c>
      <c r="U215" s="24">
        <f>IFNA(VLOOKUP(A215,'HUMAN RESOURCES processed'!$A$2:$M$2692,11,0))</f>
        <v>0.02</v>
      </c>
      <c r="V215" s="24">
        <f>IFNA(VLOOKUP(A215,'HUMAN RESOURCES processed'!$A$2:$M$2692,12,0))</f>
        <v>5035036</v>
      </c>
      <c r="W215" s="24">
        <f>IFNA(VLOOKUP(A215,'HUMAN RESOURCES processed'!$A$2:$M$2692,13,0))</f>
        <v>0.192</v>
      </c>
      <c r="X215" s="24">
        <f>IFNA(VLOOKUP(A215,'TOURISM processed'!$A$2:$F$2692,5,0))</f>
        <v>60000000</v>
      </c>
      <c r="Y215" s="24">
        <f t="shared" si="130"/>
        <v>0</v>
      </c>
      <c r="Z215" s="24">
        <f t="shared" si="7"/>
        <v>0</v>
      </c>
      <c r="AA215" s="24">
        <f>IFNA(VLOOKUP(A215,'BUSINESS processed'!A215:J2905,5,0))</f>
        <v>0.845</v>
      </c>
      <c r="AB215" s="24">
        <f>IFNA(VLOOKUP(A215,'BUSINESS processed'!A215:J2905,6,0))</f>
        <v>76</v>
      </c>
      <c r="AC215" s="24">
        <f t="shared" si="138"/>
        <v>0</v>
      </c>
      <c r="AD215" s="24">
        <f>IFNA(VLOOKUP(A215,'BUSINESS processed'!A215:J2905,8,0))</f>
        <v>216</v>
      </c>
      <c r="AE215" s="24">
        <f t="shared" si="141"/>
        <v>0.002</v>
      </c>
      <c r="AF215" s="27">
        <f>IFNA(VLOOKUP(A215,'BUSINESS processed'!A215:J2905,10,0))</f>
        <v>0.012</v>
      </c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</row>
    <row r="216">
      <c r="A216" s="18" t="str">
        <f t="shared" si="1"/>
        <v>Africa_Eritrea-Africa_2007</v>
      </c>
      <c r="B216" s="19" t="s">
        <v>68</v>
      </c>
      <c r="C216" s="20" t="s">
        <v>107</v>
      </c>
      <c r="D216" s="21" t="s">
        <v>86</v>
      </c>
      <c r="E216" s="22">
        <v>1.317974493E9</v>
      </c>
      <c r="F216" s="22">
        <f t="shared" si="2"/>
        <v>252.9776299</v>
      </c>
      <c r="G216" s="23">
        <v>0.033</v>
      </c>
      <c r="H216" s="23">
        <v>8.0</v>
      </c>
      <c r="I216" s="39">
        <f t="shared" si="135"/>
        <v>0</v>
      </c>
      <c r="J216" s="24">
        <f>IFNA(VLOOKUP(A216,'ENERGY processed'!$A$2:$H$2692,7,0),"")</f>
        <v>763</v>
      </c>
      <c r="K216" s="24">
        <f t="shared" si="3"/>
        <v>0.0001464534652</v>
      </c>
      <c r="L216" s="24">
        <f>IFNA(VLOOKUP(A216,'ENERGY processed'!$A$2:$H$2692,8,0),"")</f>
        <v>766</v>
      </c>
      <c r="M216" s="24">
        <f t="shared" si="5"/>
        <v>0.000147029298</v>
      </c>
      <c r="N216" s="24">
        <f>IFNA(VLOOKUP(A216,'HUMAN RESOURCES processed'!$A$2:$M$2692,5,0))</f>
        <v>0.04</v>
      </c>
      <c r="O216" s="24">
        <f>IFNA(VLOOKUP(A216,'HUMAN RESOURCES processed'!$A$2:$M$2692,6,0))</f>
        <v>0.044</v>
      </c>
      <c r="P216" s="24">
        <f>IFNA(VLOOKUP(A216,'HUMAN RESOURCES processed'!$A$2:$M$2692,7,0))</f>
        <v>62</v>
      </c>
      <c r="Q216" s="24">
        <f>IFNA(VLOOKUP(A216,'HUMAN RESOURCES processed'!$A$2:$M$2692,8,0))</f>
        <v>57</v>
      </c>
      <c r="R216" s="24">
        <f t="shared" si="6"/>
        <v>59.5</v>
      </c>
      <c r="S216" s="24">
        <f>IFNA(VLOOKUP(A216,'HUMAN RESOURCES processed'!$A$2:$M$2692,9,0))</f>
        <v>0.431</v>
      </c>
      <c r="T216" s="24">
        <f>IFNA(VLOOKUP(A216,'HUMAN RESOURCES processed'!$A$2:$M$2692,10,0))</f>
        <v>0.549</v>
      </c>
      <c r="U216" s="24">
        <f>IFNA(VLOOKUP(A216,'HUMAN RESOURCES processed'!$A$2:$M$2692,11,0))</f>
        <v>0.02</v>
      </c>
      <c r="V216" s="24">
        <f>IFNA(VLOOKUP(A216,'HUMAN RESOURCES processed'!$A$2:$M$2692,12,0))</f>
        <v>5209846</v>
      </c>
      <c r="W216" s="24">
        <f>IFNA(VLOOKUP(A216,'HUMAN RESOURCES processed'!$A$2:$M$2692,13,0))</f>
        <v>0.195</v>
      </c>
      <c r="X216" s="24">
        <f>IFNA(VLOOKUP(A216,'TOURISM processed'!$A$2:$F$2692,5,0))</f>
        <v>61000000</v>
      </c>
      <c r="Y216" s="24">
        <f t="shared" si="130"/>
        <v>0</v>
      </c>
      <c r="Z216" s="24">
        <f t="shared" si="7"/>
        <v>0</v>
      </c>
      <c r="AA216" s="24">
        <f>IFNA(VLOOKUP(A216,'BUSINESS processed'!A216:J2906,5,0))</f>
        <v>0.845</v>
      </c>
      <c r="AB216" s="24">
        <f>IFNA(VLOOKUP(A216,'BUSINESS processed'!A216:J2906,6,0))</f>
        <v>84</v>
      </c>
      <c r="AC216" s="24">
        <f t="shared" si="138"/>
        <v>0</v>
      </c>
      <c r="AD216" s="24">
        <f>IFNA(VLOOKUP(A216,'BUSINESS processed'!A216:J2906,8,0))</f>
        <v>216</v>
      </c>
      <c r="AE216" s="24">
        <f>IFNA(VLOOKUP(A216,'BUSINESS processed'!A216:J2906,9,0))</f>
        <v>0.004</v>
      </c>
      <c r="AF216" s="27">
        <f>IFNA(VLOOKUP(A216,'BUSINESS processed'!A216:J2906,10,0))</f>
        <v>0.016</v>
      </c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</row>
    <row r="217">
      <c r="A217" s="18" t="str">
        <f t="shared" si="1"/>
        <v>Africa_Eritrea-Africa_2008</v>
      </c>
      <c r="B217" s="19" t="s">
        <v>68</v>
      </c>
      <c r="C217" s="20" t="s">
        <v>107</v>
      </c>
      <c r="D217" s="21" t="s">
        <v>87</v>
      </c>
      <c r="E217" s="22">
        <v>1.3801888E9</v>
      </c>
      <c r="F217" s="22">
        <f t="shared" si="2"/>
        <v>256.4375698</v>
      </c>
      <c r="G217" s="23">
        <v>0.034</v>
      </c>
      <c r="H217" s="23">
        <v>9.0</v>
      </c>
      <c r="I217" s="39">
        <f t="shared" si="135"/>
        <v>0</v>
      </c>
      <c r="J217" s="24">
        <f>IFNA(VLOOKUP(A217,'ENERGY processed'!$A$2:$H$2692,7,0),"")</f>
        <v>748</v>
      </c>
      <c r="K217" s="24">
        <f t="shared" si="3"/>
        <v>0.0001389775821</v>
      </c>
      <c r="L217" s="24">
        <f>IFNA(VLOOKUP(A217,'ENERGY processed'!$A$2:$H$2692,8,0),"")</f>
        <v>605</v>
      </c>
      <c r="M217" s="24">
        <f t="shared" si="5"/>
        <v>0.0001124083384</v>
      </c>
      <c r="N217" s="24">
        <f>IFNA(VLOOKUP(A217,'HUMAN RESOURCES processed'!$A$2:$M$2692,5,0))</f>
        <v>0.039</v>
      </c>
      <c r="O217" s="24">
        <f>IFNA(VLOOKUP(A217,'HUMAN RESOURCES processed'!$A$2:$M$2692,6,0))</f>
        <v>0.042</v>
      </c>
      <c r="P217" s="24">
        <f>IFNA(VLOOKUP(A217,'HUMAN RESOURCES processed'!$A$2:$M$2692,7,0))</f>
        <v>63</v>
      </c>
      <c r="Q217" s="24">
        <f>IFNA(VLOOKUP(A217,'HUMAN RESOURCES processed'!$A$2:$M$2692,8,0))</f>
        <v>58</v>
      </c>
      <c r="R217" s="24">
        <f t="shared" si="6"/>
        <v>60.5</v>
      </c>
      <c r="S217" s="24">
        <f>IFNA(VLOOKUP(A217,'HUMAN RESOURCES processed'!$A$2:$M$2692,9,0))</f>
        <v>0.43</v>
      </c>
      <c r="T217" s="24">
        <f>IFNA(VLOOKUP(A217,'HUMAN RESOURCES processed'!$A$2:$M$2692,10,0))</f>
        <v>0.549</v>
      </c>
      <c r="U217" s="24">
        <f>IFNA(VLOOKUP(A217,'HUMAN RESOURCES processed'!$A$2:$M$2692,11,0))</f>
        <v>0.02</v>
      </c>
      <c r="V217" s="24">
        <f>IFNA(VLOOKUP(A217,'HUMAN RESOURCES processed'!$A$2:$M$2692,12,0))</f>
        <v>5382163</v>
      </c>
      <c r="W217" s="24">
        <f>IFNA(VLOOKUP(A217,'HUMAN RESOURCES processed'!$A$2:$M$2692,13,0))</f>
        <v>0.199</v>
      </c>
      <c r="X217" s="24">
        <f>IFNA(VLOOKUP(A217,'TOURISM processed'!$A$2:$F$2692,5,0))</f>
        <v>46000000</v>
      </c>
      <c r="Y217" s="24">
        <f t="shared" si="130"/>
        <v>0</v>
      </c>
      <c r="Z217" s="24">
        <f t="shared" si="7"/>
        <v>0</v>
      </c>
      <c r="AA217" s="24">
        <f>IFNA(VLOOKUP(A217,'BUSINESS processed'!A217:J2907,5,0))</f>
        <v>0.845</v>
      </c>
      <c r="AB217" s="24">
        <f>IFNA(VLOOKUP(A217,'BUSINESS processed'!A217:J2907,6,0))</f>
        <v>84</v>
      </c>
      <c r="AC217" s="24">
        <f t="shared" si="138"/>
        <v>0</v>
      </c>
      <c r="AD217" s="24">
        <f>IFNA(VLOOKUP(A217,'BUSINESS processed'!A217:J2907,8,0))</f>
        <v>216</v>
      </c>
      <c r="AE217" s="24">
        <f>IFNA(VLOOKUP(A217,'BUSINESS processed'!A217:J2907,9,0))</f>
        <v>0.005</v>
      </c>
      <c r="AF217" s="27">
        <f>IFNA(VLOOKUP(A217,'BUSINESS processed'!A217:J2907,10,0))</f>
        <v>0.02</v>
      </c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</row>
    <row r="218">
      <c r="A218" s="18" t="str">
        <f t="shared" si="1"/>
        <v>Africa_Eritrea-Africa_2009</v>
      </c>
      <c r="B218" s="19" t="s">
        <v>68</v>
      </c>
      <c r="C218" s="20" t="s">
        <v>107</v>
      </c>
      <c r="D218" s="21" t="s">
        <v>88</v>
      </c>
      <c r="E218" s="22">
        <v>1.85669555E9</v>
      </c>
      <c r="F218" s="22">
        <f t="shared" si="2"/>
        <v>334.0648851</v>
      </c>
      <c r="G218" s="23">
        <v>0.031</v>
      </c>
      <c r="H218" s="23">
        <v>10.0</v>
      </c>
      <c r="I218" s="39">
        <f t="shared" si="135"/>
        <v>0</v>
      </c>
      <c r="J218" s="24">
        <f>IFNA(VLOOKUP(A218,'ENERGY processed'!$A$2:$H$2692,7,0),"")</f>
        <v>756</v>
      </c>
      <c r="K218" s="24">
        <f t="shared" si="3"/>
        <v>0.0001360228677</v>
      </c>
      <c r="L218" s="24">
        <f>IFNA(VLOOKUP(A218,'ENERGY processed'!$A$2:$H$2692,8,0),"")</f>
        <v>667.5</v>
      </c>
      <c r="M218" s="24">
        <f t="shared" si="5"/>
        <v>0.0001200995558</v>
      </c>
      <c r="N218" s="24">
        <f>IFNA(VLOOKUP(A218,'HUMAN RESOURCES processed'!$A$2:$M$2692,5,0))</f>
        <v>0.039</v>
      </c>
      <c r="O218" s="24">
        <f>IFNA(VLOOKUP(A218,'HUMAN RESOURCES processed'!$A$2:$M$2692,6,0))</f>
        <v>0.041</v>
      </c>
      <c r="P218" s="24">
        <f>IFNA(VLOOKUP(A218,'HUMAN RESOURCES processed'!$A$2:$M$2692,7,0))</f>
        <v>63</v>
      </c>
      <c r="Q218" s="24">
        <f>IFNA(VLOOKUP(A218,'HUMAN RESOURCES processed'!$A$2:$M$2692,8,0))</f>
        <v>58</v>
      </c>
      <c r="R218" s="24">
        <f t="shared" si="6"/>
        <v>60.5</v>
      </c>
      <c r="S218" s="24">
        <f>IFNA(VLOOKUP(A218,'HUMAN RESOURCES processed'!$A$2:$M$2692,9,0))</f>
        <v>0.43</v>
      </c>
      <c r="T218" s="24">
        <f>IFNA(VLOOKUP(A218,'HUMAN RESOURCES processed'!$A$2:$M$2692,10,0))</f>
        <v>0.549</v>
      </c>
      <c r="U218" s="24">
        <f>IFNA(VLOOKUP(A218,'HUMAN RESOURCES processed'!$A$2:$M$2692,11,0))</f>
        <v>0.021</v>
      </c>
      <c r="V218" s="24">
        <f>IFNA(VLOOKUP(A218,'HUMAN RESOURCES processed'!$A$2:$M$2692,12,0))</f>
        <v>5557889</v>
      </c>
      <c r="W218" s="24">
        <f>IFNA(VLOOKUP(A218,'HUMAN RESOURCES processed'!$A$2:$M$2692,13,0))</f>
        <v>0.202</v>
      </c>
      <c r="X218" s="24">
        <f>IFNA(VLOOKUP(A218,'TOURISM processed'!$A$2:$F$2692,5,0))</f>
        <v>26000000</v>
      </c>
      <c r="Y218" s="24">
        <f t="shared" si="130"/>
        <v>0</v>
      </c>
      <c r="Z218" s="24">
        <f t="shared" si="7"/>
        <v>0</v>
      </c>
      <c r="AA218" s="24">
        <f>IFNA(VLOOKUP(A218,'BUSINESS processed'!A218:J2908,5,0))</f>
        <v>0.845</v>
      </c>
      <c r="AB218" s="24">
        <f>IFNA(VLOOKUP(A218,'BUSINESS processed'!A218:J2908,6,0))</f>
        <v>84</v>
      </c>
      <c r="AC218" s="24">
        <f t="shared" si="138"/>
        <v>0</v>
      </c>
      <c r="AD218" s="24">
        <f>IFNA(VLOOKUP(A218,'BUSINESS processed'!A218:J2908,8,0))</f>
        <v>216</v>
      </c>
      <c r="AE218" s="24">
        <f>IFNA(VLOOKUP(A218,'BUSINESS processed'!A218:J2908,9,0))</f>
        <v>0.005</v>
      </c>
      <c r="AF218" s="27">
        <f>IFNA(VLOOKUP(A218,'BUSINESS processed'!A218:J2908,10,0))</f>
        <v>0.025</v>
      </c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</row>
    <row r="219">
      <c r="A219" s="18" t="str">
        <f t="shared" si="1"/>
        <v>Africa_Eritrea-Africa_2010</v>
      </c>
      <c r="B219" s="19" t="s">
        <v>68</v>
      </c>
      <c r="C219" s="20" t="s">
        <v>107</v>
      </c>
      <c r="D219" s="21" t="s">
        <v>89</v>
      </c>
      <c r="E219" s="22">
        <v>2.117039511E9</v>
      </c>
      <c r="F219" s="22">
        <f t="shared" si="2"/>
        <v>368.7477582</v>
      </c>
      <c r="G219" s="23">
        <v>0.032</v>
      </c>
      <c r="H219" s="23">
        <v>12.0</v>
      </c>
      <c r="I219" s="39">
        <f t="shared" si="135"/>
        <v>0</v>
      </c>
      <c r="J219" s="24">
        <f>IFNA(VLOOKUP(A219,'ENERGY processed'!$A$2:$H$2692,7,0),"")</f>
        <v>697</v>
      </c>
      <c r="K219" s="24">
        <f t="shared" si="3"/>
        <v>0.000121404058</v>
      </c>
      <c r="L219" s="24">
        <f>IFNA(VLOOKUP(A219,'ENERGY processed'!$A$2:$H$2692,8,0),"")</f>
        <v>561</v>
      </c>
      <c r="M219" s="24">
        <f t="shared" si="5"/>
        <v>0.00009771546129</v>
      </c>
      <c r="N219" s="24">
        <f>IFNA(VLOOKUP(A219,'HUMAN RESOURCES processed'!$A$2:$M$2692,5,0))</f>
        <v>0.038</v>
      </c>
      <c r="O219" s="24">
        <f>IFNA(VLOOKUP(A219,'HUMAN RESOURCES processed'!$A$2:$M$2692,6,0))</f>
        <v>0.039</v>
      </c>
      <c r="P219" s="24">
        <f>IFNA(VLOOKUP(A219,'HUMAN RESOURCES processed'!$A$2:$M$2692,7,0))</f>
        <v>64</v>
      </c>
      <c r="Q219" s="24">
        <f>IFNA(VLOOKUP(A219,'HUMAN RESOURCES processed'!$A$2:$M$2692,8,0))</f>
        <v>59</v>
      </c>
      <c r="R219" s="24">
        <f t="shared" si="6"/>
        <v>61.5</v>
      </c>
      <c r="S219" s="24">
        <f>IFNA(VLOOKUP(A219,'HUMAN RESOURCES processed'!$A$2:$M$2692,9,0))</f>
        <v>0.43</v>
      </c>
      <c r="T219" s="24">
        <f>IFNA(VLOOKUP(A219,'HUMAN RESOURCES processed'!$A$2:$M$2692,10,0))</f>
        <v>0.549</v>
      </c>
      <c r="U219" s="24">
        <f>IFNA(VLOOKUP(A219,'HUMAN RESOURCES processed'!$A$2:$M$2692,11,0))</f>
        <v>0.021</v>
      </c>
      <c r="V219" s="24">
        <f>IFNA(VLOOKUP(A219,'HUMAN RESOURCES processed'!$A$2:$M$2692,12,0))</f>
        <v>5741159</v>
      </c>
      <c r="W219" s="24">
        <f>IFNA(VLOOKUP(A219,'HUMAN RESOURCES processed'!$A$2:$M$2692,13,0))</f>
        <v>0.206</v>
      </c>
      <c r="X219" s="24">
        <f t="shared" ref="X219:X221" si="142">IF(AND(C219=C218,D219&gt;D218),X218,0)</f>
        <v>26000000</v>
      </c>
      <c r="Y219" s="24">
        <f t="shared" si="130"/>
        <v>0</v>
      </c>
      <c r="Z219" s="24">
        <f t="shared" si="7"/>
        <v>0</v>
      </c>
      <c r="AA219" s="24">
        <f>IFNA(VLOOKUP(A219,'BUSINESS processed'!A219:J2909,5,0))</f>
        <v>0.845</v>
      </c>
      <c r="AB219" s="24">
        <f>IFNA(VLOOKUP(A219,'BUSINESS processed'!A219:J2909,6,0))</f>
        <v>84</v>
      </c>
      <c r="AC219" s="24">
        <f t="shared" si="138"/>
        <v>0</v>
      </c>
      <c r="AD219" s="24">
        <f>IFNA(VLOOKUP(A219,'BUSINESS processed'!A219:J2909,8,0))</f>
        <v>216</v>
      </c>
      <c r="AE219" s="24">
        <f>IFNA(VLOOKUP(A219,'BUSINESS processed'!A219:J2909,9,0))</f>
        <v>0.006</v>
      </c>
      <c r="AF219" s="27">
        <f>IFNA(VLOOKUP(A219,'BUSINESS processed'!A219:J2909,10,0))</f>
        <v>0.032</v>
      </c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</row>
    <row r="220">
      <c r="A220" s="18" t="str">
        <f t="shared" si="1"/>
        <v>Africa_Eritrea-Africa_2011</v>
      </c>
      <c r="B220" s="19" t="s">
        <v>68</v>
      </c>
      <c r="C220" s="20" t="s">
        <v>107</v>
      </c>
      <c r="D220" s="21" t="s">
        <v>90</v>
      </c>
      <c r="E220" s="22">
        <v>2.607739837E9</v>
      </c>
      <c r="F220" s="22">
        <f t="shared" si="2"/>
        <v>439.5423714</v>
      </c>
      <c r="G220" s="23">
        <v>0.027</v>
      </c>
      <c r="H220" s="23">
        <v>12.0</v>
      </c>
      <c r="I220" s="39">
        <f t="shared" si="135"/>
        <v>0</v>
      </c>
      <c r="J220" s="24">
        <f t="shared" ref="J220:J221" si="143">IF(AND( C220=C219,D220&gt;D219),J219,"")</f>
        <v>697</v>
      </c>
      <c r="K220" s="24">
        <f t="shared" si="3"/>
        <v>0.0001174814406</v>
      </c>
      <c r="L220" s="24">
        <f t="shared" ref="L220:L223" si="144">IF(AND(C220=C219,C220&gt;C219),C219,0)</f>
        <v>0</v>
      </c>
      <c r="M220" s="24">
        <f t="shared" si="5"/>
        <v>0</v>
      </c>
      <c r="N220" s="24">
        <f>IFNA(VLOOKUP(A220,'HUMAN RESOURCES processed'!$A$2:$M$2692,5,0))</f>
        <v>0.038</v>
      </c>
      <c r="O220" s="24">
        <f>IFNA(VLOOKUP(A220,'HUMAN RESOURCES processed'!$A$2:$M$2692,6,0))</f>
        <v>0.038</v>
      </c>
      <c r="P220" s="24">
        <f>IFNA(VLOOKUP(A220,'HUMAN RESOURCES processed'!$A$2:$M$2692,7,0))</f>
        <v>64</v>
      </c>
      <c r="Q220" s="24">
        <f>IFNA(VLOOKUP(A220,'HUMAN RESOURCES processed'!$A$2:$M$2692,8,0))</f>
        <v>59</v>
      </c>
      <c r="R220" s="24">
        <f t="shared" si="6"/>
        <v>61.5</v>
      </c>
      <c r="S220" s="24">
        <f>IFNA(VLOOKUP(A220,'HUMAN RESOURCES processed'!$A$2:$M$2692,9,0))</f>
        <v>0.431</v>
      </c>
      <c r="T220" s="24">
        <f>IFNA(VLOOKUP(A220,'HUMAN RESOURCES processed'!$A$2:$M$2692,10,0))</f>
        <v>0.548</v>
      </c>
      <c r="U220" s="24">
        <f>IFNA(VLOOKUP(A220,'HUMAN RESOURCES processed'!$A$2:$M$2692,11,0))</f>
        <v>0.022</v>
      </c>
      <c r="V220" s="24">
        <f>IFNA(VLOOKUP(A220,'HUMAN RESOURCES processed'!$A$2:$M$2692,12,0))</f>
        <v>5932852</v>
      </c>
      <c r="W220" s="24">
        <f>IFNA(VLOOKUP(A220,'HUMAN RESOURCES processed'!$A$2:$M$2692,13,0))</f>
        <v>0.21</v>
      </c>
      <c r="X220" s="24">
        <f t="shared" si="142"/>
        <v>26000000</v>
      </c>
      <c r="Y220" s="24">
        <f t="shared" si="130"/>
        <v>0</v>
      </c>
      <c r="Z220" s="24">
        <f t="shared" si="7"/>
        <v>0</v>
      </c>
      <c r="AA220" s="24">
        <f>IFNA(VLOOKUP(A220,'BUSINESS processed'!A220:J2910,5,0))</f>
        <v>0.845</v>
      </c>
      <c r="AB220" s="24">
        <f>IFNA(VLOOKUP(A220,'BUSINESS processed'!A220:J2910,6,0))</f>
        <v>84</v>
      </c>
      <c r="AC220" s="24">
        <f t="shared" si="138"/>
        <v>0</v>
      </c>
      <c r="AD220" s="24">
        <f>IFNA(VLOOKUP(A220,'BUSINESS processed'!A220:J2910,8,0))</f>
        <v>216</v>
      </c>
      <c r="AE220" s="24">
        <f>IFNA(VLOOKUP(A220,'BUSINESS processed'!A220:J2910,9,0))</f>
        <v>0.007</v>
      </c>
      <c r="AF220" s="27">
        <f>IFNA(VLOOKUP(A220,'BUSINESS processed'!A220:J2910,10,0))</f>
        <v>0.041</v>
      </c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</row>
    <row r="221">
      <c r="A221" s="18" t="str">
        <f t="shared" si="1"/>
        <v>Africa_Eritrea-Africa_2012</v>
      </c>
      <c r="B221" s="19" t="s">
        <v>68</v>
      </c>
      <c r="C221" s="20" t="s">
        <v>107</v>
      </c>
      <c r="D221" s="21" t="s">
        <v>91</v>
      </c>
      <c r="E221" s="22">
        <v>3.09196748E9</v>
      </c>
      <c r="F221" s="22">
        <f t="shared" si="2"/>
        <v>504.3234085</v>
      </c>
      <c r="G221" s="23">
        <v>0.026</v>
      </c>
      <c r="H221" s="23">
        <v>15.0</v>
      </c>
      <c r="I221" s="39">
        <f t="shared" si="135"/>
        <v>0</v>
      </c>
      <c r="J221" s="24">
        <f t="shared" si="143"/>
        <v>697</v>
      </c>
      <c r="K221" s="24">
        <f t="shared" si="3"/>
        <v>0.0001136860002</v>
      </c>
      <c r="L221" s="24">
        <f t="shared" si="144"/>
        <v>0</v>
      </c>
      <c r="M221" s="24">
        <f t="shared" si="5"/>
        <v>0</v>
      </c>
      <c r="N221" s="24">
        <f>IFNA(VLOOKUP(A221,'HUMAN RESOURCES processed'!$A$2:$M$2692,5,0))</f>
        <v>0.037</v>
      </c>
      <c r="O221" s="24">
        <f>IFNA(VLOOKUP(A221,'HUMAN RESOURCES processed'!$A$2:$M$2692,6,0))</f>
        <v>0.037</v>
      </c>
      <c r="P221" s="24">
        <f>IFNA(VLOOKUP(A221,'HUMAN RESOURCES processed'!$A$2:$M$2692,7,0))</f>
        <v>65</v>
      </c>
      <c r="Q221" s="24">
        <f>IFNA(VLOOKUP(A221,'HUMAN RESOURCES processed'!$A$2:$M$2692,8,0))</f>
        <v>60</v>
      </c>
      <c r="R221" s="24">
        <f t="shared" si="6"/>
        <v>62.5</v>
      </c>
      <c r="S221" s="24">
        <f>IFNA(VLOOKUP(A221,'HUMAN RESOURCES processed'!$A$2:$M$2692,9,0))</f>
        <v>0.431</v>
      </c>
      <c r="T221" s="24">
        <f>IFNA(VLOOKUP(A221,'HUMAN RESOURCES processed'!$A$2:$M$2692,10,0))</f>
        <v>0.547</v>
      </c>
      <c r="U221" s="24">
        <f>IFNA(VLOOKUP(A221,'HUMAN RESOURCES processed'!$A$2:$M$2692,11,0))</f>
        <v>0.022</v>
      </c>
      <c r="V221" s="24">
        <f>IFNA(VLOOKUP(A221,'HUMAN RESOURCES processed'!$A$2:$M$2692,12,0))</f>
        <v>6130922</v>
      </c>
      <c r="W221" s="24">
        <f>IFNA(VLOOKUP(A221,'HUMAN RESOURCES processed'!$A$2:$M$2692,13,0))</f>
        <v>0.214</v>
      </c>
      <c r="X221" s="24">
        <f t="shared" si="142"/>
        <v>26000000</v>
      </c>
      <c r="Y221" s="24">
        <f t="shared" si="130"/>
        <v>0</v>
      </c>
      <c r="Z221" s="24">
        <f t="shared" si="7"/>
        <v>0</v>
      </c>
      <c r="AA221" s="24">
        <f>IFNA(VLOOKUP(A221,'BUSINESS processed'!A221:J2911,5,0))</f>
        <v>0.845</v>
      </c>
      <c r="AB221" s="24">
        <f>IFNA(VLOOKUP(A221,'BUSINESS processed'!A221:J2911,6,0))</f>
        <v>84</v>
      </c>
      <c r="AC221" s="24">
        <f>IFNA(VLOOKUP(A221,'BUSINESS processed'!A221:J2911,7,0))</f>
        <v>185</v>
      </c>
      <c r="AD221" s="24">
        <f>IFNA(VLOOKUP(A221,'BUSINESS processed'!A221:J2911,8,0))</f>
        <v>216</v>
      </c>
      <c r="AE221" s="24">
        <f>IFNA(VLOOKUP(A221,'BUSINESS processed'!A221:J2911,9,0))</f>
        <v>0.008</v>
      </c>
      <c r="AF221" s="27">
        <f>IFNA(VLOOKUP(A221,'BUSINESS processed'!A221:J2911,10,0))</f>
        <v>0.05</v>
      </c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</row>
    <row r="222">
      <c r="A222" s="18" t="str">
        <f t="shared" si="1"/>
        <v>Africa_Ethiopia-Africa_2000</v>
      </c>
      <c r="B222" s="19" t="s">
        <v>68</v>
      </c>
      <c r="C222" s="20" t="s">
        <v>108</v>
      </c>
      <c r="D222" s="21" t="s">
        <v>70</v>
      </c>
      <c r="E222" s="22">
        <v>8.091384891E9</v>
      </c>
      <c r="F222" s="22">
        <f t="shared" si="2"/>
        <v>122.551807</v>
      </c>
      <c r="G222" s="23">
        <v>0.043</v>
      </c>
      <c r="H222" s="23">
        <v>5.0</v>
      </c>
      <c r="I222" s="23">
        <v>0.109</v>
      </c>
      <c r="J222" s="24">
        <f>IF(AND( C222=C221,D222&gt;D221),J221,0)</f>
        <v>0</v>
      </c>
      <c r="K222" s="24">
        <f t="shared" si="3"/>
        <v>0</v>
      </c>
      <c r="L222" s="24">
        <f t="shared" si="144"/>
        <v>0</v>
      </c>
      <c r="M222" s="24">
        <f t="shared" si="5"/>
        <v>0</v>
      </c>
      <c r="N222" s="24">
        <f>IFNA(VLOOKUP(A222,'HUMAN RESOURCES processed'!$A$2:$M$2692,5,0))</f>
        <v>0.044</v>
      </c>
      <c r="O222" s="24">
        <f>IFNA(VLOOKUP(A222,'HUMAN RESOURCES processed'!$A$2:$M$2692,6,0))</f>
        <v>0.09</v>
      </c>
      <c r="P222" s="24">
        <f>IFNA(VLOOKUP(A222,'HUMAN RESOURCES processed'!$A$2:$M$2692,7,0))</f>
        <v>53</v>
      </c>
      <c r="Q222" s="24">
        <f>IFNA(VLOOKUP(A222,'HUMAN RESOURCES processed'!$A$2:$M$2692,8,0))</f>
        <v>51</v>
      </c>
      <c r="R222" s="24">
        <f t="shared" si="6"/>
        <v>52</v>
      </c>
      <c r="S222" s="24">
        <f>IFNA(VLOOKUP(A222,'HUMAN RESOURCES processed'!$A$2:$M$2692,9,0))</f>
        <v>0.466</v>
      </c>
      <c r="T222" s="24">
        <f>IFNA(VLOOKUP(A222,'HUMAN RESOURCES processed'!$A$2:$M$2692,10,0))</f>
        <v>0.503</v>
      </c>
      <c r="U222" s="24">
        <f>IFNA(VLOOKUP(A222,'HUMAN RESOURCES processed'!$A$2:$M$2692,11,0))</f>
        <v>0.031</v>
      </c>
      <c r="V222" s="24">
        <f>IFNA(VLOOKUP(A222,'HUMAN RESOURCES processed'!$A$2:$M$2692,12,0))</f>
        <v>66024199</v>
      </c>
      <c r="W222" s="24">
        <f>IFNA(VLOOKUP(A222,'HUMAN RESOURCES processed'!$A$2:$M$2692,13,0))</f>
        <v>0.147</v>
      </c>
      <c r="X222" s="24">
        <f>IFNA(VLOOKUP(A222,'TOURISM processed'!$A$2:$F$2692,5,0))</f>
        <v>205000000</v>
      </c>
      <c r="Y222" s="24">
        <f>IFNA(VLOOKUP(A222,'TOURISM processed'!$A$2:$F$2692,6,0))</f>
        <v>80000000</v>
      </c>
      <c r="Z222" s="24">
        <f t="shared" si="7"/>
        <v>1.211676949</v>
      </c>
      <c r="AA222" s="24">
        <f t="shared" ref="AA222:AA226" si="145">IF(AND(C222=C221,D222&gt;D221),AA221,0)</f>
        <v>0</v>
      </c>
      <c r="AB222" s="24">
        <f t="shared" ref="AB222:AB224" si="146">IF(AND(C222=C221,D222&gt;D221),AB221,0)</f>
        <v>0</v>
      </c>
      <c r="AC222" s="24">
        <f t="shared" ref="AC222:AC233" si="147">IF(AND(C222=C221,D222&gt;D221),AC221,0)</f>
        <v>0</v>
      </c>
      <c r="AD222" s="24">
        <f t="shared" ref="AD222:AD226" si="148">IF(AND(C222=C221,D222&gt;D221),AD221,0)</f>
        <v>0</v>
      </c>
      <c r="AE222" s="24">
        <f>IFNA(VLOOKUP(A222,'BUSINESS processed'!A222:J2912,9,0))</f>
        <v>0</v>
      </c>
      <c r="AF222" s="27">
        <f>IFNA(VLOOKUP(A222,'BUSINESS processed'!A222:J2912,10,0))</f>
        <v>0</v>
      </c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</row>
    <row r="223">
      <c r="A223" s="18" t="str">
        <f t="shared" si="1"/>
        <v>Africa_Ethiopia-Africa_2001</v>
      </c>
      <c r="B223" s="19" t="s">
        <v>68</v>
      </c>
      <c r="C223" s="20" t="s">
        <v>108</v>
      </c>
      <c r="D223" s="21" t="s">
        <v>71</v>
      </c>
      <c r="E223" s="22">
        <v>8.080496318E9</v>
      </c>
      <c r="F223" s="22">
        <f t="shared" si="2"/>
        <v>118.9062532</v>
      </c>
      <c r="G223" s="23">
        <v>0.047</v>
      </c>
      <c r="H223" s="23">
        <v>6.0</v>
      </c>
      <c r="I223" s="23">
        <v>0.109</v>
      </c>
      <c r="J223" s="24">
        <f>IFNA(VLOOKUP(A223,'ENERGY processed'!$A$2:$H$2692,7,0),"")</f>
        <v>34064</v>
      </c>
      <c r="K223" s="24">
        <f t="shared" si="3"/>
        <v>0.0005012591369</v>
      </c>
      <c r="L223" s="24">
        <f t="shared" si="144"/>
        <v>0</v>
      </c>
      <c r="M223" s="24">
        <f t="shared" si="5"/>
        <v>0</v>
      </c>
      <c r="N223" s="24">
        <f>IFNA(VLOOKUP(A223,'HUMAN RESOURCES processed'!$A$2:$M$2692,5,0))</f>
        <v>0.043</v>
      </c>
      <c r="O223" s="24">
        <f>IFNA(VLOOKUP(A223,'HUMAN RESOURCES processed'!$A$2:$M$2692,6,0))</f>
        <v>0.087</v>
      </c>
      <c r="P223" s="24">
        <f>IFNA(VLOOKUP(A223,'HUMAN RESOURCES processed'!$A$2:$M$2692,7,0))</f>
        <v>54</v>
      </c>
      <c r="Q223" s="24">
        <f>IFNA(VLOOKUP(A223,'HUMAN RESOURCES processed'!$A$2:$M$2692,8,0))</f>
        <v>52</v>
      </c>
      <c r="R223" s="24">
        <f t="shared" si="6"/>
        <v>53</v>
      </c>
      <c r="S223" s="24">
        <f>IFNA(VLOOKUP(A223,'HUMAN RESOURCES processed'!$A$2:$M$2692,9,0))</f>
        <v>0.466</v>
      </c>
      <c r="T223" s="24">
        <f>IFNA(VLOOKUP(A223,'HUMAN RESOURCES processed'!$A$2:$M$2692,10,0))</f>
        <v>0.504</v>
      </c>
      <c r="U223" s="24">
        <f>IFNA(VLOOKUP(A223,'HUMAN RESOURCES processed'!$A$2:$M$2692,11,0))</f>
        <v>0.031</v>
      </c>
      <c r="V223" s="24">
        <f>IFNA(VLOOKUP(A223,'HUMAN RESOURCES processed'!$A$2:$M$2692,12,0))</f>
        <v>67956866</v>
      </c>
      <c r="W223" s="24">
        <f>IFNA(VLOOKUP(A223,'HUMAN RESOURCES processed'!$A$2:$M$2692,13,0))</f>
        <v>0.149</v>
      </c>
      <c r="X223" s="24">
        <f>IFNA(VLOOKUP(A223,'TOURISM processed'!$A$2:$F$2692,5,0))</f>
        <v>218000000</v>
      </c>
      <c r="Y223" s="24">
        <f>IFNA(VLOOKUP(A223,'TOURISM processed'!$A$2:$F$2692,6,0))</f>
        <v>50000000</v>
      </c>
      <c r="Z223" s="24">
        <f t="shared" si="7"/>
        <v>0.7357608281</v>
      </c>
      <c r="AA223" s="24">
        <f t="shared" si="145"/>
        <v>0</v>
      </c>
      <c r="AB223" s="24">
        <f t="shared" si="146"/>
        <v>0</v>
      </c>
      <c r="AC223" s="24">
        <f t="shared" si="147"/>
        <v>0</v>
      </c>
      <c r="AD223" s="24">
        <f t="shared" si="148"/>
        <v>0</v>
      </c>
      <c r="AE223" s="24">
        <f>IFNA(VLOOKUP(A223,'BUSINESS processed'!A223:J2913,9,0))</f>
        <v>0</v>
      </c>
      <c r="AF223" s="27">
        <f>IFNA(VLOOKUP(A223,'BUSINESS processed'!A223:J2913,10,0))</f>
        <v>0</v>
      </c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</row>
    <row r="224">
      <c r="A224" s="18" t="str">
        <f t="shared" si="1"/>
        <v>Africa_Ethiopia-Africa_2002</v>
      </c>
      <c r="B224" s="19" t="s">
        <v>68</v>
      </c>
      <c r="C224" s="20" t="s">
        <v>108</v>
      </c>
      <c r="D224" s="21" t="s">
        <v>72</v>
      </c>
      <c r="E224" s="22">
        <v>7.707034813E9</v>
      </c>
      <c r="F224" s="22">
        <f t="shared" si="2"/>
        <v>110.1818052</v>
      </c>
      <c r="G224" s="23">
        <v>0.047</v>
      </c>
      <c r="H224" s="23">
        <v>5.0</v>
      </c>
      <c r="I224" s="23">
        <v>0.087</v>
      </c>
      <c r="J224" s="24">
        <f>IFNA(VLOOKUP(A224,'ENERGY processed'!$A$2:$H$2692,7,0),"")</f>
        <v>33250</v>
      </c>
      <c r="K224" s="24">
        <f t="shared" si="3"/>
        <v>0.0004753507817</v>
      </c>
      <c r="L224" s="24">
        <f>IFNA(VLOOKUP(A224,'ENERGY processed'!$A$2:$H$2692,8,0),"")</f>
        <v>6494</v>
      </c>
      <c r="M224" s="24">
        <f t="shared" si="5"/>
        <v>0.00009283993914</v>
      </c>
      <c r="N224" s="24">
        <f>IFNA(VLOOKUP(A224,'HUMAN RESOURCES processed'!$A$2:$M$2692,5,0))</f>
        <v>0.042</v>
      </c>
      <c r="O224" s="24">
        <f>IFNA(VLOOKUP(A224,'HUMAN RESOURCES processed'!$A$2:$M$2692,6,0))</f>
        <v>0.083</v>
      </c>
      <c r="P224" s="24">
        <f>IFNA(VLOOKUP(A224,'HUMAN RESOURCES processed'!$A$2:$M$2692,7,0))</f>
        <v>55</v>
      </c>
      <c r="Q224" s="24">
        <f>IFNA(VLOOKUP(A224,'HUMAN RESOURCES processed'!$A$2:$M$2692,8,0))</f>
        <v>53</v>
      </c>
      <c r="R224" s="24">
        <f t="shared" si="6"/>
        <v>54</v>
      </c>
      <c r="S224" s="24">
        <f>IFNA(VLOOKUP(A224,'HUMAN RESOURCES processed'!$A$2:$M$2692,9,0))</f>
        <v>0.465</v>
      </c>
      <c r="T224" s="24">
        <f>IFNA(VLOOKUP(A224,'HUMAN RESOURCES processed'!$A$2:$M$2692,10,0))</f>
        <v>0.504</v>
      </c>
      <c r="U224" s="24">
        <f>IFNA(VLOOKUP(A224,'HUMAN RESOURCES processed'!$A$2:$M$2692,11,0))</f>
        <v>0.031</v>
      </c>
      <c r="V224" s="24">
        <f>IFNA(VLOOKUP(A224,'HUMAN RESOURCES processed'!$A$2:$M$2692,12,0))</f>
        <v>69948344</v>
      </c>
      <c r="W224" s="24">
        <f>IFNA(VLOOKUP(A224,'HUMAN RESOURCES processed'!$A$2:$M$2692,13,0))</f>
        <v>0.151</v>
      </c>
      <c r="X224" s="24">
        <f>IFNA(VLOOKUP(A224,'TOURISM processed'!$A$2:$F$2692,5,0))</f>
        <v>261000000</v>
      </c>
      <c r="Y224" s="24">
        <f>IFNA(VLOOKUP(A224,'TOURISM processed'!$A$2:$F$2692,6,0))</f>
        <v>55000000</v>
      </c>
      <c r="Z224" s="24">
        <f t="shared" si="7"/>
        <v>0.7862945261</v>
      </c>
      <c r="AA224" s="24">
        <f t="shared" si="145"/>
        <v>0</v>
      </c>
      <c r="AB224" s="24">
        <f t="shared" si="146"/>
        <v>0</v>
      </c>
      <c r="AC224" s="24">
        <f t="shared" si="147"/>
        <v>0</v>
      </c>
      <c r="AD224" s="24">
        <f t="shared" si="148"/>
        <v>0</v>
      </c>
      <c r="AE224" s="24">
        <f>IFNA(VLOOKUP(A224,'BUSINESS processed'!A224:J2914,9,0))</f>
        <v>0.001</v>
      </c>
      <c r="AF224" s="27">
        <f>IFNA(VLOOKUP(A224,'BUSINESS processed'!A224:J2914,10,0))</f>
        <v>0.001</v>
      </c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</row>
    <row r="225">
      <c r="A225" s="18" t="str">
        <f t="shared" si="1"/>
        <v>Africa_Ethiopia-Africa_2003</v>
      </c>
      <c r="B225" s="19" t="s">
        <v>68</v>
      </c>
      <c r="C225" s="20" t="s">
        <v>108</v>
      </c>
      <c r="D225" s="21" t="s">
        <v>74</v>
      </c>
      <c r="E225" s="22">
        <v>8.465744001E9</v>
      </c>
      <c r="F225" s="22">
        <f t="shared" si="2"/>
        <v>117.5966562</v>
      </c>
      <c r="G225" s="23">
        <v>0.049</v>
      </c>
      <c r="H225" s="23">
        <v>6.0</v>
      </c>
      <c r="I225" s="23">
        <v>0.07</v>
      </c>
      <c r="J225" s="24">
        <f>IFNA(VLOOKUP(A225,'ENERGY processed'!$A$2:$H$2692,7,0),"")</f>
        <v>32378</v>
      </c>
      <c r="K225" s="24">
        <f t="shared" si="3"/>
        <v>0.0004497589974</v>
      </c>
      <c r="L225" s="24">
        <f>IFNA(VLOOKUP(A225,'ENERGY processed'!$A$2:$H$2692,8,0),"")</f>
        <v>6659</v>
      </c>
      <c r="M225" s="24">
        <f t="shared" si="5"/>
        <v>0.00009249938734</v>
      </c>
      <c r="N225" s="24">
        <f>IFNA(VLOOKUP(A225,'HUMAN RESOURCES processed'!$A$2:$M$2692,5,0))</f>
        <v>0.041</v>
      </c>
      <c r="O225" s="24">
        <f>IFNA(VLOOKUP(A225,'HUMAN RESOURCES processed'!$A$2:$M$2692,6,0))</f>
        <v>0.079</v>
      </c>
      <c r="P225" s="24">
        <f>IFNA(VLOOKUP(A225,'HUMAN RESOURCES processed'!$A$2:$M$2692,7,0))</f>
        <v>55</v>
      </c>
      <c r="Q225" s="24">
        <f>IFNA(VLOOKUP(A225,'HUMAN RESOURCES processed'!$A$2:$M$2692,8,0))</f>
        <v>54</v>
      </c>
      <c r="R225" s="24">
        <f t="shared" si="6"/>
        <v>54.5</v>
      </c>
      <c r="S225" s="24">
        <f>IFNA(VLOOKUP(A225,'HUMAN RESOURCES processed'!$A$2:$M$2692,9,0))</f>
        <v>0.465</v>
      </c>
      <c r="T225" s="24">
        <f>IFNA(VLOOKUP(A225,'HUMAN RESOURCES processed'!$A$2:$M$2692,10,0))</f>
        <v>0.504</v>
      </c>
      <c r="U225" s="24">
        <f>IFNA(VLOOKUP(A225,'HUMAN RESOURCES processed'!$A$2:$M$2692,11,0))</f>
        <v>0.031</v>
      </c>
      <c r="V225" s="24">
        <f>IFNA(VLOOKUP(A225,'HUMAN RESOURCES processed'!$A$2:$M$2692,12,0))</f>
        <v>71989666</v>
      </c>
      <c r="W225" s="24">
        <f>IFNA(VLOOKUP(A225,'HUMAN RESOURCES processed'!$A$2:$M$2692,13,0))</f>
        <v>0.153</v>
      </c>
      <c r="X225" s="24">
        <f>IFNA(VLOOKUP(A225,'TOURISM processed'!$A$2:$F$2692,5,0))</f>
        <v>336000000</v>
      </c>
      <c r="Y225" s="24">
        <f>IFNA(VLOOKUP(A225,'TOURISM processed'!$A$2:$F$2692,6,0))</f>
        <v>63000000</v>
      </c>
      <c r="Z225" s="24">
        <f t="shared" si="7"/>
        <v>0.8751256048</v>
      </c>
      <c r="AA225" s="24">
        <f t="shared" si="145"/>
        <v>0</v>
      </c>
      <c r="AB225" s="24">
        <f>IFNA(VLOOKUP(A225,'BUSINESS processed'!A225:J2915,6,0))</f>
        <v>46</v>
      </c>
      <c r="AC225" s="24">
        <f t="shared" si="147"/>
        <v>0</v>
      </c>
      <c r="AD225" s="24">
        <f t="shared" si="148"/>
        <v>0</v>
      </c>
      <c r="AE225" s="24">
        <f>IFNA(VLOOKUP(A225,'BUSINESS processed'!A225:J2915,9,0))</f>
        <v>0.001</v>
      </c>
      <c r="AF225" s="27">
        <f>IFNA(VLOOKUP(A225,'BUSINESS processed'!A225:J2915,10,0))</f>
        <v>0.001</v>
      </c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</row>
    <row r="226">
      <c r="A226" s="18" t="str">
        <f t="shared" si="1"/>
        <v>Africa_Ethiopia-Africa_2004</v>
      </c>
      <c r="B226" s="19" t="s">
        <v>68</v>
      </c>
      <c r="C226" s="20" t="s">
        <v>108</v>
      </c>
      <c r="D226" s="21" t="s">
        <v>83</v>
      </c>
      <c r="E226" s="22">
        <v>9.94557103E9</v>
      </c>
      <c r="F226" s="22">
        <f t="shared" si="2"/>
        <v>134.2795789</v>
      </c>
      <c r="G226" s="23">
        <v>0.043</v>
      </c>
      <c r="H226" s="23">
        <v>6.0</v>
      </c>
      <c r="I226" s="23">
        <v>0.07</v>
      </c>
      <c r="J226" s="24">
        <f>IFNA(VLOOKUP(A226,'ENERGY processed'!$A$2:$H$2692,7,0),"")</f>
        <v>28826.5</v>
      </c>
      <c r="K226" s="24">
        <f t="shared" si="3"/>
        <v>0.0003891994004</v>
      </c>
      <c r="L226" s="24">
        <f>IFNA(VLOOKUP(A226,'ENERGY processed'!$A$2:$H$2692,8,0),"")</f>
        <v>5339.5</v>
      </c>
      <c r="M226" s="24">
        <f t="shared" si="5"/>
        <v>0.00007209096485</v>
      </c>
      <c r="N226" s="24">
        <f>IFNA(VLOOKUP(A226,'HUMAN RESOURCES processed'!$A$2:$M$2692,5,0))</f>
        <v>0.04</v>
      </c>
      <c r="O226" s="24">
        <f>IFNA(VLOOKUP(A226,'HUMAN RESOURCES processed'!$A$2:$M$2692,6,0))</f>
        <v>0.074</v>
      </c>
      <c r="P226" s="24">
        <f>IFNA(VLOOKUP(A226,'HUMAN RESOURCES processed'!$A$2:$M$2692,7,0))</f>
        <v>56</v>
      </c>
      <c r="Q226" s="24">
        <f>IFNA(VLOOKUP(A226,'HUMAN RESOURCES processed'!$A$2:$M$2692,8,0))</f>
        <v>55</v>
      </c>
      <c r="R226" s="24">
        <f t="shared" si="6"/>
        <v>55.5</v>
      </c>
      <c r="S226" s="24">
        <f>IFNA(VLOOKUP(A226,'HUMAN RESOURCES processed'!$A$2:$M$2692,9,0))</f>
        <v>0.464</v>
      </c>
      <c r="T226" s="24">
        <f>IFNA(VLOOKUP(A226,'HUMAN RESOURCES processed'!$A$2:$M$2692,10,0))</f>
        <v>0.505</v>
      </c>
      <c r="U226" s="24">
        <f>IFNA(VLOOKUP(A226,'HUMAN RESOURCES processed'!$A$2:$M$2692,11,0))</f>
        <v>0.031</v>
      </c>
      <c r="V226" s="24">
        <f>IFNA(VLOOKUP(A226,'HUMAN RESOURCES processed'!$A$2:$M$2692,12,0))</f>
        <v>74066147</v>
      </c>
      <c r="W226" s="24">
        <f>IFNA(VLOOKUP(A226,'HUMAN RESOURCES processed'!$A$2:$M$2692,13,0))</f>
        <v>0.155</v>
      </c>
      <c r="X226" s="24">
        <f>IFNA(VLOOKUP(A226,'TOURISM processed'!$A$2:$F$2692,5,0))</f>
        <v>458000000</v>
      </c>
      <c r="Y226" s="24">
        <f>IFNA(VLOOKUP(A226,'TOURISM processed'!$A$2:$F$2692,6,0))</f>
        <v>59000000</v>
      </c>
      <c r="Z226" s="24">
        <f t="shared" si="7"/>
        <v>0.796585247</v>
      </c>
      <c r="AA226" s="24">
        <f t="shared" si="145"/>
        <v>0</v>
      </c>
      <c r="AB226" s="24">
        <f>IFNA(VLOOKUP(A226,'BUSINESS processed'!A226:J2916,6,0))</f>
        <v>34</v>
      </c>
      <c r="AC226" s="24">
        <f t="shared" si="147"/>
        <v>0</v>
      </c>
      <c r="AD226" s="24">
        <f t="shared" si="148"/>
        <v>0</v>
      </c>
      <c r="AE226" s="24">
        <f>IFNA(VLOOKUP(A226,'BUSINESS processed'!A226:J2916,9,0))</f>
        <v>0.002</v>
      </c>
      <c r="AF226" s="27">
        <f>IFNA(VLOOKUP(A226,'BUSINESS processed'!A226:J2916,10,0))</f>
        <v>0.002</v>
      </c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</row>
    <row r="227">
      <c r="A227" s="18" t="str">
        <f t="shared" si="1"/>
        <v>Africa_Ethiopia-Africa_2005</v>
      </c>
      <c r="B227" s="19" t="s">
        <v>68</v>
      </c>
      <c r="C227" s="20" t="s">
        <v>108</v>
      </c>
      <c r="D227" s="21" t="s">
        <v>84</v>
      </c>
      <c r="E227" s="22">
        <v>1.2173919387E10</v>
      </c>
      <c r="F227" s="22">
        <f t="shared" si="2"/>
        <v>159.8314365</v>
      </c>
      <c r="G227" s="23">
        <v>0.041</v>
      </c>
      <c r="H227" s="23">
        <v>7.0</v>
      </c>
      <c r="I227" s="23">
        <v>0.07</v>
      </c>
      <c r="J227" s="24">
        <f>IFNA(VLOOKUP(A227,'ENERGY processed'!$A$2:$H$2692,7,0),"")</f>
        <v>28377</v>
      </c>
      <c r="K227" s="24">
        <f t="shared" si="3"/>
        <v>0.000372561747</v>
      </c>
      <c r="L227" s="24">
        <f>IFNA(VLOOKUP(A227,'ENERGY processed'!$A$2:$H$2692,8,0),"")</f>
        <v>5244</v>
      </c>
      <c r="M227" s="24">
        <f t="shared" si="5"/>
        <v>0.00006884849707</v>
      </c>
      <c r="N227" s="24">
        <f>IFNA(VLOOKUP(A227,'HUMAN RESOURCES processed'!$A$2:$M$2692,5,0))</f>
        <v>0.039</v>
      </c>
      <c r="O227" s="24">
        <f>IFNA(VLOOKUP(A227,'HUMAN RESOURCES processed'!$A$2:$M$2692,6,0))</f>
        <v>0.07</v>
      </c>
      <c r="P227" s="24">
        <f>IFNA(VLOOKUP(A227,'HUMAN RESOURCES processed'!$A$2:$M$2692,7,0))</f>
        <v>58</v>
      </c>
      <c r="Q227" s="24">
        <f>IFNA(VLOOKUP(A227,'HUMAN RESOURCES processed'!$A$2:$M$2692,8,0))</f>
        <v>56</v>
      </c>
      <c r="R227" s="24">
        <f t="shared" si="6"/>
        <v>57</v>
      </c>
      <c r="S227" s="24">
        <f>IFNA(VLOOKUP(A227,'HUMAN RESOURCES processed'!$A$2:$M$2692,9,0))</f>
        <v>0.462</v>
      </c>
      <c r="T227" s="24">
        <f>IFNA(VLOOKUP(A227,'HUMAN RESOURCES processed'!$A$2:$M$2692,10,0))</f>
        <v>0.507</v>
      </c>
      <c r="U227" s="24">
        <f>IFNA(VLOOKUP(A227,'HUMAN RESOURCES processed'!$A$2:$M$2692,11,0))</f>
        <v>0.031</v>
      </c>
      <c r="V227" s="24">
        <f>IFNA(VLOOKUP(A227,'HUMAN RESOURCES processed'!$A$2:$M$2692,12,0))</f>
        <v>76167240</v>
      </c>
      <c r="W227" s="24">
        <f>IFNA(VLOOKUP(A227,'HUMAN RESOURCES processed'!$A$2:$M$2692,13,0))</f>
        <v>0.157</v>
      </c>
      <c r="X227" s="24">
        <f>IFNA(VLOOKUP(A227,'TOURISM processed'!$A$2:$F$2692,5,0))</f>
        <v>533000000</v>
      </c>
      <c r="Y227" s="24">
        <f>IFNA(VLOOKUP(A227,'TOURISM processed'!$A$2:$F$2692,6,0))</f>
        <v>77000000</v>
      </c>
      <c r="Z227" s="24">
        <f t="shared" si="7"/>
        <v>1.010933309</v>
      </c>
      <c r="AA227" s="24">
        <f>IFNA(VLOOKUP(A227,'BUSINESS processed'!A227:J2917,5,0))</f>
        <v>0.303</v>
      </c>
      <c r="AB227" s="24">
        <f>IFNA(VLOOKUP(A227,'BUSINESS processed'!A227:J2917,6,0))</f>
        <v>34</v>
      </c>
      <c r="AC227" s="24">
        <f t="shared" si="147"/>
        <v>0</v>
      </c>
      <c r="AD227" s="24">
        <f>IFNA(VLOOKUP(A227,'BUSINESS processed'!A227:J2917,8,0))</f>
        <v>212</v>
      </c>
      <c r="AE227" s="24">
        <f>IFNA(VLOOKUP(A227,'BUSINESS processed'!A227:J2917,9,0))</f>
        <v>0.002</v>
      </c>
      <c r="AF227" s="27">
        <f>IFNA(VLOOKUP(A227,'BUSINESS processed'!A227:J2917,10,0))</f>
        <v>0.005</v>
      </c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</row>
    <row r="228">
      <c r="A228" s="18" t="str">
        <f t="shared" si="1"/>
        <v>Africa_Ethiopia-Africa_2006</v>
      </c>
      <c r="B228" s="19" t="s">
        <v>68</v>
      </c>
      <c r="C228" s="20" t="s">
        <v>108</v>
      </c>
      <c r="D228" s="21" t="s">
        <v>85</v>
      </c>
      <c r="E228" s="22">
        <v>1.5000803171E10</v>
      </c>
      <c r="F228" s="22">
        <f t="shared" si="2"/>
        <v>191.6040212</v>
      </c>
      <c r="G228" s="23">
        <v>0.042</v>
      </c>
      <c r="H228" s="23">
        <v>8.0</v>
      </c>
      <c r="I228" s="23">
        <v>0.07</v>
      </c>
      <c r="J228" s="24">
        <f>IFNA(VLOOKUP(A228,'ENERGY processed'!$A$2:$H$2692,7,0),"")</f>
        <v>30536</v>
      </c>
      <c r="K228" s="24">
        <f t="shared" si="3"/>
        <v>0.0003900338085</v>
      </c>
      <c r="L228" s="24">
        <f>IFNA(VLOOKUP(A228,'ENERGY processed'!$A$2:$H$2692,8,0),"")</f>
        <v>5915</v>
      </c>
      <c r="M228" s="24">
        <f t="shared" si="5"/>
        <v>0.00007555180696</v>
      </c>
      <c r="N228" s="24">
        <f>IFNA(VLOOKUP(A228,'HUMAN RESOURCES processed'!$A$2:$M$2692,5,0))</f>
        <v>0.038</v>
      </c>
      <c r="O228" s="24">
        <f>IFNA(VLOOKUP(A228,'HUMAN RESOURCES processed'!$A$2:$M$2692,6,0))</f>
        <v>0.065</v>
      </c>
      <c r="P228" s="24">
        <f>IFNA(VLOOKUP(A228,'HUMAN RESOURCES processed'!$A$2:$M$2692,7,0))</f>
        <v>59</v>
      </c>
      <c r="Q228" s="24">
        <f>IFNA(VLOOKUP(A228,'HUMAN RESOURCES processed'!$A$2:$M$2692,8,0))</f>
        <v>57</v>
      </c>
      <c r="R228" s="24">
        <f t="shared" si="6"/>
        <v>58</v>
      </c>
      <c r="S228" s="24">
        <f>IFNA(VLOOKUP(A228,'HUMAN RESOURCES processed'!$A$2:$M$2692,9,0))</f>
        <v>0.46</v>
      </c>
      <c r="T228" s="24">
        <f>IFNA(VLOOKUP(A228,'HUMAN RESOURCES processed'!$A$2:$M$2692,10,0))</f>
        <v>0.509</v>
      </c>
      <c r="U228" s="24">
        <f>IFNA(VLOOKUP(A228,'HUMAN RESOURCES processed'!$A$2:$M$2692,11,0))</f>
        <v>0.031</v>
      </c>
      <c r="V228" s="24">
        <f>IFNA(VLOOKUP(A228,'HUMAN RESOURCES processed'!$A$2:$M$2692,12,0))</f>
        <v>78290649</v>
      </c>
      <c r="W228" s="24">
        <f>IFNA(VLOOKUP(A228,'HUMAN RESOURCES processed'!$A$2:$M$2692,13,0))</f>
        <v>0.159</v>
      </c>
      <c r="X228" s="24">
        <f>IFNA(VLOOKUP(A228,'TOURISM processed'!$A$2:$F$2692,5,0))</f>
        <v>639000000</v>
      </c>
      <c r="Y228" s="24">
        <f>IFNA(VLOOKUP(A228,'TOURISM processed'!$A$2:$F$2692,6,0))</f>
        <v>97000000</v>
      </c>
      <c r="Z228" s="24">
        <f t="shared" si="7"/>
        <v>1.238972997</v>
      </c>
      <c r="AA228" s="24">
        <f>IFNA(VLOOKUP(A228,'BUSINESS processed'!A228:J2918,5,0))</f>
        <v>0.303</v>
      </c>
      <c r="AB228" s="24">
        <f>IFNA(VLOOKUP(A228,'BUSINESS processed'!A228:J2918,6,0))</f>
        <v>18</v>
      </c>
      <c r="AC228" s="24">
        <f t="shared" si="147"/>
        <v>0</v>
      </c>
      <c r="AD228" s="24">
        <f>IFNA(VLOOKUP(A228,'BUSINESS processed'!A228:J2918,8,0))</f>
        <v>212</v>
      </c>
      <c r="AE228" s="24">
        <f>IFNA(VLOOKUP(A228,'BUSINESS processed'!A228:J2918,9,0))</f>
        <v>0.003</v>
      </c>
      <c r="AF228" s="27">
        <f>IFNA(VLOOKUP(A228,'BUSINESS processed'!A228:J2918,10,0))</f>
        <v>0.011</v>
      </c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</row>
    <row r="229">
      <c r="A229" s="18" t="str">
        <f t="shared" si="1"/>
        <v>Africa_Ethiopia-Africa_2007</v>
      </c>
      <c r="B229" s="19" t="s">
        <v>68</v>
      </c>
      <c r="C229" s="20" t="s">
        <v>108</v>
      </c>
      <c r="D229" s="21" t="s">
        <v>86</v>
      </c>
      <c r="E229" s="22">
        <v>1.9346646117E10</v>
      </c>
      <c r="F229" s="22">
        <f t="shared" si="2"/>
        <v>240.5081531</v>
      </c>
      <c r="G229" s="23">
        <v>0.048</v>
      </c>
      <c r="H229" s="23">
        <v>11.0</v>
      </c>
      <c r="I229" s="23">
        <v>0.075</v>
      </c>
      <c r="J229" s="24">
        <f>IFNA(VLOOKUP(A229,'ENERGY processed'!$A$2:$H$2692,7,0),"")</f>
        <v>28935</v>
      </c>
      <c r="K229" s="24">
        <f t="shared" si="3"/>
        <v>0.000359705934</v>
      </c>
      <c r="L229" s="24">
        <f>IFNA(VLOOKUP(A229,'ENERGY processed'!$A$2:$H$2692,8,0),"")</f>
        <v>5053</v>
      </c>
      <c r="M229" s="24">
        <f t="shared" si="5"/>
        <v>0.00006281645358</v>
      </c>
      <c r="N229" s="24">
        <f>IFNA(VLOOKUP(A229,'HUMAN RESOURCES processed'!$A$2:$M$2692,5,0))</f>
        <v>0.037</v>
      </c>
      <c r="O229" s="24">
        <f>IFNA(VLOOKUP(A229,'HUMAN RESOURCES processed'!$A$2:$M$2692,6,0))</f>
        <v>0.061</v>
      </c>
      <c r="P229" s="24">
        <f>IFNA(VLOOKUP(A229,'HUMAN RESOURCES processed'!$A$2:$M$2692,7,0))</f>
        <v>60</v>
      </c>
      <c r="Q229" s="24">
        <f>IFNA(VLOOKUP(A229,'HUMAN RESOURCES processed'!$A$2:$M$2692,8,0))</f>
        <v>58</v>
      </c>
      <c r="R229" s="24">
        <f t="shared" si="6"/>
        <v>59</v>
      </c>
      <c r="S229" s="24">
        <f>IFNA(VLOOKUP(A229,'HUMAN RESOURCES processed'!$A$2:$M$2692,9,0))</f>
        <v>0.457</v>
      </c>
      <c r="T229" s="24">
        <f>IFNA(VLOOKUP(A229,'HUMAN RESOURCES processed'!$A$2:$M$2692,10,0))</f>
        <v>0.511</v>
      </c>
      <c r="U229" s="24">
        <f>IFNA(VLOOKUP(A229,'HUMAN RESOURCES processed'!$A$2:$M$2692,11,0))</f>
        <v>0.032</v>
      </c>
      <c r="V229" s="24">
        <f>IFNA(VLOOKUP(A229,'HUMAN RESOURCES processed'!$A$2:$M$2692,12,0))</f>
        <v>80440708</v>
      </c>
      <c r="W229" s="24">
        <f>IFNA(VLOOKUP(A229,'HUMAN RESOURCES processed'!$A$2:$M$2692,13,0))</f>
        <v>0.161</v>
      </c>
      <c r="X229" s="24">
        <f>IFNA(VLOOKUP(A229,'TOURISM processed'!$A$2:$F$2692,5,0))</f>
        <v>790000000</v>
      </c>
      <c r="Y229" s="24">
        <f>IFNA(VLOOKUP(A229,'TOURISM processed'!$A$2:$F$2692,6,0))</f>
        <v>107000000</v>
      </c>
      <c r="Z229" s="24">
        <f t="shared" si="7"/>
        <v>1.33017228</v>
      </c>
      <c r="AA229" s="24">
        <f>IFNA(VLOOKUP(A229,'BUSINESS processed'!A229:J2919,5,0))</f>
        <v>0.303</v>
      </c>
      <c r="AB229" s="24">
        <f>IFNA(VLOOKUP(A229,'BUSINESS processed'!A229:J2919,6,0))</f>
        <v>18</v>
      </c>
      <c r="AC229" s="24">
        <f t="shared" si="147"/>
        <v>0</v>
      </c>
      <c r="AD229" s="24">
        <f>IFNA(VLOOKUP(A229,'BUSINESS processed'!A229:J2919,8,0))</f>
        <v>198</v>
      </c>
      <c r="AE229" s="24">
        <f>IFNA(VLOOKUP(A229,'BUSINESS processed'!A229:J2919,9,0))</f>
        <v>0.004</v>
      </c>
      <c r="AF229" s="27">
        <f>IFNA(VLOOKUP(A229,'BUSINESS processed'!A229:J2919,10,0))</f>
        <v>0.015</v>
      </c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</row>
    <row r="230">
      <c r="A230" s="18" t="str">
        <f t="shared" si="1"/>
        <v>Africa_Ethiopia-Africa_2008</v>
      </c>
      <c r="B230" s="19" t="s">
        <v>68</v>
      </c>
      <c r="C230" s="20" t="s">
        <v>108</v>
      </c>
      <c r="D230" s="21" t="s">
        <v>87</v>
      </c>
      <c r="E230" s="22">
        <v>2.6571320718E10</v>
      </c>
      <c r="F230" s="22">
        <f t="shared" si="2"/>
        <v>321.604188</v>
      </c>
      <c r="G230" s="23">
        <v>0.043</v>
      </c>
      <c r="H230" s="23">
        <v>14.0</v>
      </c>
      <c r="I230" s="23">
        <v>0.08</v>
      </c>
      <c r="J230" s="24">
        <f>IFNA(VLOOKUP(A230,'ENERGY processed'!$A$2:$H$2692,7,0),"")</f>
        <v>26867</v>
      </c>
      <c r="K230" s="24">
        <f t="shared" si="3"/>
        <v>0.0003251829222</v>
      </c>
      <c r="L230" s="24">
        <f>IFNA(VLOOKUP(A230,'ENERGY processed'!$A$2:$H$2692,8,0),"")</f>
        <v>4481</v>
      </c>
      <c r="M230" s="24">
        <f t="shared" si="5"/>
        <v>0.00005423548124</v>
      </c>
      <c r="N230" s="24">
        <f>IFNA(VLOOKUP(A230,'HUMAN RESOURCES processed'!$A$2:$M$2692,5,0))</f>
        <v>0.036</v>
      </c>
      <c r="O230" s="24">
        <f>IFNA(VLOOKUP(A230,'HUMAN RESOURCES processed'!$A$2:$M$2692,6,0))</f>
        <v>0.057</v>
      </c>
      <c r="P230" s="24">
        <f>IFNA(VLOOKUP(A230,'HUMAN RESOURCES processed'!$A$2:$M$2692,7,0))</f>
        <v>61</v>
      </c>
      <c r="Q230" s="24">
        <f>IFNA(VLOOKUP(A230,'HUMAN RESOURCES processed'!$A$2:$M$2692,8,0))</f>
        <v>59</v>
      </c>
      <c r="R230" s="24">
        <f t="shared" si="6"/>
        <v>60</v>
      </c>
      <c r="S230" s="24">
        <f>IFNA(VLOOKUP(A230,'HUMAN RESOURCES processed'!$A$2:$M$2692,9,0))</f>
        <v>0.453</v>
      </c>
      <c r="T230" s="24">
        <f>IFNA(VLOOKUP(A230,'HUMAN RESOURCES processed'!$A$2:$M$2692,10,0))</f>
        <v>0.515</v>
      </c>
      <c r="U230" s="24">
        <f>IFNA(VLOOKUP(A230,'HUMAN RESOURCES processed'!$A$2:$M$2692,11,0))</f>
        <v>0.032</v>
      </c>
      <c r="V230" s="24">
        <f>IFNA(VLOOKUP(A230,'HUMAN RESOURCES processed'!$A$2:$M$2692,12,0))</f>
        <v>82621190</v>
      </c>
      <c r="W230" s="24">
        <f>IFNA(VLOOKUP(A230,'HUMAN RESOURCES processed'!$A$2:$M$2692,13,0))</f>
        <v>0.165</v>
      </c>
      <c r="X230" s="24">
        <f>IFNA(VLOOKUP(A230,'TOURISM processed'!$A$2:$F$2692,5,0))</f>
        <v>1184000000</v>
      </c>
      <c r="Y230" s="24">
        <f>IFNA(VLOOKUP(A230,'TOURISM processed'!$A$2:$F$2692,6,0))</f>
        <v>156000000</v>
      </c>
      <c r="Z230" s="24">
        <f t="shared" si="7"/>
        <v>1.888135477</v>
      </c>
      <c r="AA230" s="24">
        <f>IFNA(VLOOKUP(A230,'BUSINESS processed'!A230:J2920,5,0))</f>
        <v>0.303</v>
      </c>
      <c r="AB230" s="24">
        <f>IFNA(VLOOKUP(A230,'BUSINESS processed'!A230:J2920,6,0))</f>
        <v>18</v>
      </c>
      <c r="AC230" s="24">
        <f t="shared" si="147"/>
        <v>0</v>
      </c>
      <c r="AD230" s="24">
        <f>IFNA(VLOOKUP(A230,'BUSINESS processed'!A230:J2920,8,0))</f>
        <v>198</v>
      </c>
      <c r="AE230" s="24">
        <f>IFNA(VLOOKUP(A230,'BUSINESS processed'!A230:J2920,9,0))</f>
        <v>0.005</v>
      </c>
      <c r="AF230" s="27">
        <f>IFNA(VLOOKUP(A230,'BUSINESS processed'!A230:J2920,10,0))</f>
        <v>0.024</v>
      </c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</row>
    <row r="231">
      <c r="A231" s="18" t="str">
        <f t="shared" si="1"/>
        <v>Africa_Ethiopia-Africa_2009</v>
      </c>
      <c r="B231" s="19" t="s">
        <v>68</v>
      </c>
      <c r="C231" s="20" t="s">
        <v>108</v>
      </c>
      <c r="D231" s="21" t="s">
        <v>88</v>
      </c>
      <c r="E231" s="22">
        <v>3.184335784E10</v>
      </c>
      <c r="F231" s="22">
        <f t="shared" si="2"/>
        <v>375.3429575</v>
      </c>
      <c r="G231" s="23">
        <v>0.045</v>
      </c>
      <c r="H231" s="23">
        <v>15.0</v>
      </c>
      <c r="I231" s="39">
        <f t="shared" ref="I231:I234" si="149">IF(AND(C231=C230,D231&gt;D230),I230,"")</f>
        <v>0.08</v>
      </c>
      <c r="J231" s="24">
        <f>IFNA(VLOOKUP(A231,'ENERGY processed'!$A$2:$H$2692,7,0),"")</f>
        <v>26445</v>
      </c>
      <c r="K231" s="24">
        <f t="shared" si="3"/>
        <v>0.0003117116154</v>
      </c>
      <c r="L231" s="24">
        <f>IFNA(VLOOKUP(A231,'ENERGY processed'!$A$2:$H$2692,8,0),"")</f>
        <v>5389</v>
      </c>
      <c r="M231" s="24">
        <f t="shared" si="5"/>
        <v>0.00006352103971</v>
      </c>
      <c r="N231" s="24">
        <f>IFNA(VLOOKUP(A231,'HUMAN RESOURCES processed'!$A$2:$M$2692,5,0))</f>
        <v>0.035</v>
      </c>
      <c r="O231" s="24">
        <f>IFNA(VLOOKUP(A231,'HUMAN RESOURCES processed'!$A$2:$M$2692,6,0))</f>
        <v>0.054</v>
      </c>
      <c r="P231" s="24">
        <f>IFNA(VLOOKUP(A231,'HUMAN RESOURCES processed'!$A$2:$M$2692,7,0))</f>
        <v>62</v>
      </c>
      <c r="Q231" s="24">
        <f>IFNA(VLOOKUP(A231,'HUMAN RESOURCES processed'!$A$2:$M$2692,8,0))</f>
        <v>59</v>
      </c>
      <c r="R231" s="24">
        <f t="shared" si="6"/>
        <v>60.5</v>
      </c>
      <c r="S231" s="24">
        <f>IFNA(VLOOKUP(A231,'HUMAN RESOURCES processed'!$A$2:$M$2692,9,0))</f>
        <v>0.449</v>
      </c>
      <c r="T231" s="24">
        <f>IFNA(VLOOKUP(A231,'HUMAN RESOURCES processed'!$A$2:$M$2692,10,0))</f>
        <v>0.518</v>
      </c>
      <c r="U231" s="24">
        <f>IFNA(VLOOKUP(A231,'HUMAN RESOURCES processed'!$A$2:$M$2692,11,0))</f>
        <v>0.033</v>
      </c>
      <c r="V231" s="24">
        <f>IFNA(VLOOKUP(A231,'HUMAN RESOURCES processed'!$A$2:$M$2692,12,0))</f>
        <v>84838032</v>
      </c>
      <c r="W231" s="24">
        <f>IFNA(VLOOKUP(A231,'HUMAN RESOURCES processed'!$A$2:$M$2692,13,0))</f>
        <v>0.169</v>
      </c>
      <c r="X231" s="24">
        <f>IFNA(VLOOKUP(A231,'TOURISM processed'!$A$2:$F$2692,5,0))</f>
        <v>1119000000</v>
      </c>
      <c r="Y231" s="24">
        <f>IFNA(VLOOKUP(A231,'TOURISM processed'!$A$2:$F$2692,6,0))</f>
        <v>139000000</v>
      </c>
      <c r="Z231" s="24">
        <f t="shared" si="7"/>
        <v>1.638416129</v>
      </c>
      <c r="AA231" s="24">
        <f>IFNA(VLOOKUP(A231,'BUSINESS processed'!A231:J2921,5,0))</f>
        <v>0.303</v>
      </c>
      <c r="AB231" s="24">
        <f>IFNA(VLOOKUP(A231,'BUSINESS processed'!A231:J2921,6,0))</f>
        <v>15</v>
      </c>
      <c r="AC231" s="24">
        <f t="shared" si="147"/>
        <v>0</v>
      </c>
      <c r="AD231" s="24">
        <f>IFNA(VLOOKUP(A231,'BUSINESS processed'!A231:J2921,8,0))</f>
        <v>198</v>
      </c>
      <c r="AE231" s="24">
        <f>IFNA(VLOOKUP(A231,'BUSINESS processed'!A231:J2921,9,0))</f>
        <v>0.005</v>
      </c>
      <c r="AF231" s="27">
        <f>IFNA(VLOOKUP(A231,'BUSINESS processed'!A231:J2921,10,0))</f>
        <v>0.048</v>
      </c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</row>
    <row r="232">
      <c r="A232" s="18" t="str">
        <f t="shared" si="1"/>
        <v>Africa_Ethiopia-Africa_2010</v>
      </c>
      <c r="B232" s="19" t="s">
        <v>68</v>
      </c>
      <c r="C232" s="20" t="s">
        <v>108</v>
      </c>
      <c r="D232" s="21" t="s">
        <v>89</v>
      </c>
      <c r="E232" s="22">
        <v>2.9385611867E10</v>
      </c>
      <c r="F232" s="22">
        <f t="shared" si="2"/>
        <v>337.3961428</v>
      </c>
      <c r="G232" s="23">
        <v>0.047</v>
      </c>
      <c r="H232" s="23">
        <v>14.0</v>
      </c>
      <c r="I232" s="39">
        <f t="shared" si="149"/>
        <v>0.08</v>
      </c>
      <c r="J232" s="24">
        <f>IFNA(VLOOKUP(A232,'ENERGY processed'!$A$2:$H$2692,7,0),"")</f>
        <v>29705</v>
      </c>
      <c r="K232" s="24">
        <f t="shared" si="3"/>
        <v>0.0003410632546</v>
      </c>
      <c r="L232" s="24">
        <f>IFNA(VLOOKUP(A232,'ENERGY processed'!$A$2:$H$2692,8,0),"")</f>
        <v>5420</v>
      </c>
      <c r="M232" s="24">
        <f t="shared" si="5"/>
        <v>0.00006223069652</v>
      </c>
      <c r="N232" s="24">
        <f>IFNA(VLOOKUP(A232,'HUMAN RESOURCES processed'!$A$2:$M$2692,5,0))</f>
        <v>0.035</v>
      </c>
      <c r="O232" s="24">
        <f>IFNA(VLOOKUP(A232,'HUMAN RESOURCES processed'!$A$2:$M$2692,6,0))</f>
        <v>0.051</v>
      </c>
      <c r="P232" s="24">
        <f>IFNA(VLOOKUP(A232,'HUMAN RESOURCES processed'!$A$2:$M$2692,7,0))</f>
        <v>63</v>
      </c>
      <c r="Q232" s="24">
        <f>IFNA(VLOOKUP(A232,'HUMAN RESOURCES processed'!$A$2:$M$2692,8,0))</f>
        <v>60</v>
      </c>
      <c r="R232" s="24">
        <f t="shared" si="6"/>
        <v>61.5</v>
      </c>
      <c r="S232" s="24">
        <f>IFNA(VLOOKUP(A232,'HUMAN RESOURCES processed'!$A$2:$M$2692,9,0))</f>
        <v>0.444</v>
      </c>
      <c r="T232" s="24">
        <f>IFNA(VLOOKUP(A232,'HUMAN RESOURCES processed'!$A$2:$M$2692,10,0))</f>
        <v>0.523</v>
      </c>
      <c r="U232" s="24">
        <f>IFNA(VLOOKUP(A232,'HUMAN RESOURCES processed'!$A$2:$M$2692,11,0))</f>
        <v>0.033</v>
      </c>
      <c r="V232" s="24">
        <f>IFNA(VLOOKUP(A232,'HUMAN RESOURCES processed'!$A$2:$M$2692,12,0))</f>
        <v>87095281</v>
      </c>
      <c r="W232" s="24">
        <f>IFNA(VLOOKUP(A232,'HUMAN RESOURCES processed'!$A$2:$M$2692,13,0))</f>
        <v>0.173</v>
      </c>
      <c r="X232" s="24">
        <f>IFNA(VLOOKUP(A232,'TOURISM processed'!$A$2:$F$2692,5,0))</f>
        <v>1434000000</v>
      </c>
      <c r="Y232" s="24">
        <f>IFNA(VLOOKUP(A232,'TOURISM processed'!$A$2:$F$2692,6,0))</f>
        <v>143000000</v>
      </c>
      <c r="Z232" s="24">
        <f t="shared" si="7"/>
        <v>1.64188</v>
      </c>
      <c r="AA232" s="24">
        <f>IFNA(VLOOKUP(A232,'BUSINESS processed'!A232:J2922,5,0))</f>
        <v>0.303</v>
      </c>
      <c r="AB232" s="24">
        <f>IFNA(VLOOKUP(A232,'BUSINESS processed'!A232:J2922,6,0))</f>
        <v>15</v>
      </c>
      <c r="AC232" s="24">
        <f t="shared" si="147"/>
        <v>0</v>
      </c>
      <c r="AD232" s="24">
        <f>IFNA(VLOOKUP(A232,'BUSINESS processed'!A232:J2922,8,0))</f>
        <v>198</v>
      </c>
      <c r="AE232" s="24">
        <f>IFNA(VLOOKUP(A232,'BUSINESS processed'!A232:J2922,9,0))</f>
        <v>0.008</v>
      </c>
      <c r="AF232" s="27">
        <f>IFNA(VLOOKUP(A232,'BUSINESS processed'!A232:J2922,10,0))</f>
        <v>0.079</v>
      </c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</row>
    <row r="233">
      <c r="A233" s="18" t="str">
        <f t="shared" si="1"/>
        <v>Africa_Ethiopia-Africa_2011</v>
      </c>
      <c r="B233" s="19" t="s">
        <v>68</v>
      </c>
      <c r="C233" s="20" t="s">
        <v>108</v>
      </c>
      <c r="D233" s="21" t="s">
        <v>90</v>
      </c>
      <c r="E233" s="22">
        <v>3.13676067E10</v>
      </c>
      <c r="F233" s="22">
        <f t="shared" si="2"/>
        <v>350.8953116</v>
      </c>
      <c r="G233" s="23">
        <v>0.041</v>
      </c>
      <c r="H233" s="23">
        <v>14.0</v>
      </c>
      <c r="I233" s="39">
        <f t="shared" si="149"/>
        <v>0.08</v>
      </c>
      <c r="J233" s="24">
        <f t="shared" ref="J233:J234" si="150">IF(AND( C233=C232,D233&gt;D232),J232,"")</f>
        <v>29705</v>
      </c>
      <c r="K233" s="24">
        <f t="shared" si="3"/>
        <v>0.0003322964781</v>
      </c>
      <c r="L233" s="24">
        <f t="shared" ref="L233:L236" si="151">IF(AND(C233=C232,C233&gt;C232),C232,0)</f>
        <v>0</v>
      </c>
      <c r="M233" s="24">
        <f t="shared" si="5"/>
        <v>0</v>
      </c>
      <c r="N233" s="24">
        <f>IFNA(VLOOKUP(A233,'HUMAN RESOURCES processed'!$A$2:$M$2692,5,0))</f>
        <v>0.034</v>
      </c>
      <c r="O233" s="24">
        <f>IFNA(VLOOKUP(A233,'HUMAN RESOURCES processed'!$A$2:$M$2692,6,0))</f>
        <v>0.048</v>
      </c>
      <c r="P233" s="24">
        <f>IFNA(VLOOKUP(A233,'HUMAN RESOURCES processed'!$A$2:$M$2692,7,0))</f>
        <v>64</v>
      </c>
      <c r="Q233" s="24">
        <f>IFNA(VLOOKUP(A233,'HUMAN RESOURCES processed'!$A$2:$M$2692,8,0))</f>
        <v>61</v>
      </c>
      <c r="R233" s="24">
        <f t="shared" si="6"/>
        <v>62.5</v>
      </c>
      <c r="S233" s="24">
        <f>IFNA(VLOOKUP(A233,'HUMAN RESOURCES processed'!$A$2:$M$2692,9,0))</f>
        <v>0.439</v>
      </c>
      <c r="T233" s="24">
        <f>IFNA(VLOOKUP(A233,'HUMAN RESOURCES processed'!$A$2:$M$2692,10,0))</f>
        <v>0.528</v>
      </c>
      <c r="U233" s="24">
        <f>IFNA(VLOOKUP(A233,'HUMAN RESOURCES processed'!$A$2:$M$2692,11,0))</f>
        <v>0.033</v>
      </c>
      <c r="V233" s="24">
        <f>IFNA(VLOOKUP(A233,'HUMAN RESOURCES processed'!$A$2:$M$2692,12,0))</f>
        <v>89393063</v>
      </c>
      <c r="W233" s="24">
        <f>IFNA(VLOOKUP(A233,'HUMAN RESOURCES processed'!$A$2:$M$2692,13,0))</f>
        <v>0.177</v>
      </c>
      <c r="X233" s="24">
        <f>IFNA(VLOOKUP(A233,'TOURISM processed'!$A$2:$F$2692,5,0))</f>
        <v>1998000000</v>
      </c>
      <c r="Y233" s="24">
        <f>IFNA(VLOOKUP(A233,'TOURISM processed'!$A$2:$F$2692,6,0))</f>
        <v>170000000</v>
      </c>
      <c r="Z233" s="24">
        <f t="shared" si="7"/>
        <v>1.901713559</v>
      </c>
      <c r="AA233" s="24">
        <f>IFNA(VLOOKUP(A233,'BUSINESS processed'!A233:J2923,5,0))</f>
        <v>0.303</v>
      </c>
      <c r="AB233" s="24">
        <f>IFNA(VLOOKUP(A233,'BUSINESS processed'!A233:J2923,6,0))</f>
        <v>15</v>
      </c>
      <c r="AC233" s="24">
        <f t="shared" si="147"/>
        <v>0</v>
      </c>
      <c r="AD233" s="24">
        <f>IFNA(VLOOKUP(A233,'BUSINESS processed'!A233:J2923,8,0))</f>
        <v>198</v>
      </c>
      <c r="AE233" s="24">
        <f>IFNA(VLOOKUP(A233,'BUSINESS processed'!A233:J2923,9,0))</f>
        <v>0.011</v>
      </c>
      <c r="AF233" s="27">
        <f>IFNA(VLOOKUP(A233,'BUSINESS processed'!A233:J2923,10,0))</f>
        <v>0.158</v>
      </c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</row>
    <row r="234">
      <c r="A234" s="18" t="str">
        <f t="shared" si="1"/>
        <v>Africa_Ethiopia-Africa_2012</v>
      </c>
      <c r="B234" s="19" t="s">
        <v>68</v>
      </c>
      <c r="C234" s="20" t="s">
        <v>108</v>
      </c>
      <c r="D234" s="21" t="s">
        <v>91</v>
      </c>
      <c r="E234" s="22">
        <v>4.2805215879E10</v>
      </c>
      <c r="F234" s="22">
        <f t="shared" si="2"/>
        <v>466.6494385</v>
      </c>
      <c r="G234" s="23">
        <v>0.038</v>
      </c>
      <c r="H234" s="23">
        <v>18.0</v>
      </c>
      <c r="I234" s="39">
        <f t="shared" si="149"/>
        <v>0.08</v>
      </c>
      <c r="J234" s="24">
        <f t="shared" si="150"/>
        <v>29705</v>
      </c>
      <c r="K234" s="24">
        <f t="shared" si="3"/>
        <v>0.0003238348712</v>
      </c>
      <c r="L234" s="24">
        <f t="shared" si="151"/>
        <v>0</v>
      </c>
      <c r="M234" s="24">
        <f t="shared" si="5"/>
        <v>0</v>
      </c>
      <c r="N234" s="24">
        <f>IFNA(VLOOKUP(A234,'HUMAN RESOURCES processed'!$A$2:$M$2692,5,0))</f>
        <v>0.034</v>
      </c>
      <c r="O234" s="24">
        <f>IFNA(VLOOKUP(A234,'HUMAN RESOURCES processed'!$A$2:$M$2692,6,0))</f>
        <v>0.046</v>
      </c>
      <c r="P234" s="24">
        <f>IFNA(VLOOKUP(A234,'HUMAN RESOURCES processed'!$A$2:$M$2692,7,0))</f>
        <v>65</v>
      </c>
      <c r="Q234" s="24">
        <f>IFNA(VLOOKUP(A234,'HUMAN RESOURCES processed'!$A$2:$M$2692,8,0))</f>
        <v>61</v>
      </c>
      <c r="R234" s="24">
        <f t="shared" si="6"/>
        <v>63</v>
      </c>
      <c r="S234" s="24">
        <f>IFNA(VLOOKUP(A234,'HUMAN RESOURCES processed'!$A$2:$M$2692,9,0))</f>
        <v>0.433</v>
      </c>
      <c r="T234" s="24">
        <f>IFNA(VLOOKUP(A234,'HUMAN RESOURCES processed'!$A$2:$M$2692,10,0))</f>
        <v>0.533</v>
      </c>
      <c r="U234" s="24">
        <f>IFNA(VLOOKUP(A234,'HUMAN RESOURCES processed'!$A$2:$M$2692,11,0))</f>
        <v>0.034</v>
      </c>
      <c r="V234" s="24">
        <f>IFNA(VLOOKUP(A234,'HUMAN RESOURCES processed'!$A$2:$M$2692,12,0))</f>
        <v>91728849</v>
      </c>
      <c r="W234" s="24">
        <f>IFNA(VLOOKUP(A234,'HUMAN RESOURCES processed'!$A$2:$M$2692,13,0))</f>
        <v>0.182</v>
      </c>
      <c r="X234" s="24">
        <f>IFNA(VLOOKUP(A234,'TOURISM processed'!$A$2:$F$2692,5,0))</f>
        <v>1980000000</v>
      </c>
      <c r="Y234" s="24">
        <f>IFNA(VLOOKUP(A234,'TOURISM processed'!$A$2:$F$2692,6,0))</f>
        <v>181000000</v>
      </c>
      <c r="Z234" s="24">
        <f t="shared" si="7"/>
        <v>1.973206924</v>
      </c>
      <c r="AA234" s="24">
        <f>IFNA(VLOOKUP(A234,'BUSINESS processed'!A234:J2924,5,0))</f>
        <v>0.325</v>
      </c>
      <c r="AB234" s="24">
        <f>IFNA(VLOOKUP(A234,'BUSINESS processed'!A234:J2924,6,0))</f>
        <v>15</v>
      </c>
      <c r="AC234" s="24">
        <f>IFNA(VLOOKUP(A234,'BUSINESS processed'!A234:J2924,7,0))</f>
        <v>124</v>
      </c>
      <c r="AD234" s="24">
        <f>IFNA(VLOOKUP(A234,'BUSINESS processed'!A234:J2924,8,0))</f>
        <v>306</v>
      </c>
      <c r="AE234" s="24">
        <f>IFNA(VLOOKUP(A234,'BUSINESS processed'!A234:J2924,9,0))</f>
        <v>0.015</v>
      </c>
      <c r="AF234" s="27">
        <f>IFNA(VLOOKUP(A234,'BUSINESS processed'!A234:J2924,10,0))</f>
        <v>0.224</v>
      </c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</row>
    <row r="235">
      <c r="A235" s="18" t="str">
        <f t="shared" si="1"/>
        <v>Africa_Gabon-Africa_2000</v>
      </c>
      <c r="B235" s="19" t="s">
        <v>68</v>
      </c>
      <c r="C235" s="20" t="s">
        <v>109</v>
      </c>
      <c r="D235" s="21" t="s">
        <v>70</v>
      </c>
      <c r="E235" s="22">
        <v>5.067865503E9</v>
      </c>
      <c r="F235" s="22">
        <f t="shared" si="2"/>
        <v>4135.25406</v>
      </c>
      <c r="G235" s="23">
        <v>0.029</v>
      </c>
      <c r="H235" s="23">
        <v>118.0</v>
      </c>
      <c r="I235" s="23">
        <v>0.22</v>
      </c>
      <c r="J235" s="24">
        <f>IF(AND( C235=C234,D235&gt;D234),J234,0)</f>
        <v>0</v>
      </c>
      <c r="K235" s="24">
        <f t="shared" si="3"/>
        <v>0</v>
      </c>
      <c r="L235" s="24">
        <f t="shared" si="151"/>
        <v>0</v>
      </c>
      <c r="M235" s="24">
        <f t="shared" si="5"/>
        <v>0</v>
      </c>
      <c r="N235" s="24">
        <f>IFNA(VLOOKUP(A235,'HUMAN RESOURCES processed'!$A$2:$M$2692,5,0))</f>
        <v>0.034</v>
      </c>
      <c r="O235" s="24">
        <f>IFNA(VLOOKUP(A235,'HUMAN RESOURCES processed'!$A$2:$M$2692,6,0))</f>
        <v>0.056</v>
      </c>
      <c r="P235" s="24">
        <f>IFNA(VLOOKUP(A235,'HUMAN RESOURCES processed'!$A$2:$M$2692,7,0))</f>
        <v>61</v>
      </c>
      <c r="Q235" s="24">
        <f>IFNA(VLOOKUP(A235,'HUMAN RESOURCES processed'!$A$2:$M$2692,8,0))</f>
        <v>59</v>
      </c>
      <c r="R235" s="24">
        <f t="shared" si="6"/>
        <v>60</v>
      </c>
      <c r="S235" s="24">
        <f>IFNA(VLOOKUP(A235,'HUMAN RESOURCES processed'!$A$2:$M$2692,9,0))</f>
        <v>0.406</v>
      </c>
      <c r="T235" s="24">
        <f>IFNA(VLOOKUP(A235,'HUMAN RESOURCES processed'!$A$2:$M$2692,10,0))</f>
        <v>0.535</v>
      </c>
      <c r="U235" s="24">
        <f>IFNA(VLOOKUP(A235,'HUMAN RESOURCES processed'!$A$2:$M$2692,11,0))</f>
        <v>0.059</v>
      </c>
      <c r="V235" s="24">
        <f>IFNA(VLOOKUP(A235,'HUMAN RESOURCES processed'!$A$2:$M$2692,12,0))</f>
        <v>1225527</v>
      </c>
      <c r="W235" s="24">
        <f>IFNA(VLOOKUP(A235,'HUMAN RESOURCES processed'!$A$2:$M$2692,13,0))</f>
        <v>0.801</v>
      </c>
      <c r="X235" s="24">
        <f>IFNA(VLOOKUP(A235,'TOURISM processed'!$A$2:$F$2692,5,0))</f>
        <v>99000000</v>
      </c>
      <c r="Y235" s="24">
        <f>IFNA(VLOOKUP(A235,'TOURISM processed'!$A$2:$F$2692,6,0))</f>
        <v>183000000</v>
      </c>
      <c r="Z235" s="24">
        <f t="shared" si="7"/>
        <v>149.3235155</v>
      </c>
      <c r="AA235" s="24">
        <f t="shared" ref="AA235:AA239" si="152">IF(AND(C235=C234,D235&gt;D234),AA234,0)</f>
        <v>0</v>
      </c>
      <c r="AB235" s="24">
        <f t="shared" ref="AB235:AB239" si="153">IF(AND(C235=C234,D235&gt;D234),AB234,0)</f>
        <v>0</v>
      </c>
      <c r="AC235" s="24">
        <f t="shared" ref="AC235:AC246" si="154">IF(AND(C235=C234,D235&gt;D234),AC234,0)</f>
        <v>0</v>
      </c>
      <c r="AD235" s="24">
        <f t="shared" ref="AD235:AD239" si="155">IF(AND(C235=C234,D235&gt;D234),AD234,0)</f>
        <v>0</v>
      </c>
      <c r="AE235" s="24">
        <f>IFNA(VLOOKUP(A235,'BUSINESS processed'!A235:J2925,9,0))</f>
        <v>0.012</v>
      </c>
      <c r="AF235" s="27">
        <f>IFNA(VLOOKUP(A235,'BUSINESS processed'!A235:J2925,10,0))</f>
        <v>0.098</v>
      </c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</row>
    <row r="236">
      <c r="A236" s="18" t="str">
        <f t="shared" si="1"/>
        <v>Africa_Gabon-Africa_2001</v>
      </c>
      <c r="B236" s="19" t="s">
        <v>68</v>
      </c>
      <c r="C236" s="20" t="s">
        <v>109</v>
      </c>
      <c r="D236" s="21" t="s">
        <v>71</v>
      </c>
      <c r="E236" s="22">
        <v>4.71284928E9</v>
      </c>
      <c r="F236" s="22">
        <f t="shared" si="2"/>
        <v>3754.363924</v>
      </c>
      <c r="G236" s="23">
        <v>0.033</v>
      </c>
      <c r="H236" s="23">
        <v>125.0</v>
      </c>
      <c r="I236" s="23">
        <v>0.207</v>
      </c>
      <c r="J236" s="24">
        <f>IFNA(VLOOKUP(A236,'ENERGY processed'!$A$2:$H$2692,7,0),"")</f>
        <v>1997</v>
      </c>
      <c r="K236" s="24">
        <f t="shared" si="3"/>
        <v>0.001590856043</v>
      </c>
      <c r="L236" s="24">
        <f t="shared" si="151"/>
        <v>0</v>
      </c>
      <c r="M236" s="24">
        <f t="shared" si="5"/>
        <v>0</v>
      </c>
      <c r="N236" s="24">
        <f>IFNA(VLOOKUP(A236,'HUMAN RESOURCES processed'!$A$2:$M$2692,5,0))</f>
        <v>0.034</v>
      </c>
      <c r="O236" s="24">
        <f>IFNA(VLOOKUP(A236,'HUMAN RESOURCES processed'!$A$2:$M$2692,6,0))</f>
        <v>0.055</v>
      </c>
      <c r="P236" s="24">
        <f>IFNA(VLOOKUP(A236,'HUMAN RESOURCES processed'!$A$2:$M$2692,7,0))</f>
        <v>61</v>
      </c>
      <c r="Q236" s="24">
        <f>IFNA(VLOOKUP(A236,'HUMAN RESOURCES processed'!$A$2:$M$2692,8,0))</f>
        <v>58</v>
      </c>
      <c r="R236" s="24">
        <f t="shared" si="6"/>
        <v>59.5</v>
      </c>
      <c r="S236" s="24">
        <f>IFNA(VLOOKUP(A236,'HUMAN RESOURCES processed'!$A$2:$M$2692,9,0))</f>
        <v>0.404</v>
      </c>
      <c r="T236" s="24">
        <f>IFNA(VLOOKUP(A236,'HUMAN RESOURCES processed'!$A$2:$M$2692,10,0))</f>
        <v>0.538</v>
      </c>
      <c r="U236" s="24">
        <f>IFNA(VLOOKUP(A236,'HUMAN RESOURCES processed'!$A$2:$M$2692,11,0))</f>
        <v>0.058</v>
      </c>
      <c r="V236" s="24">
        <f>IFNA(VLOOKUP(A236,'HUMAN RESOURCES processed'!$A$2:$M$2692,12,0))</f>
        <v>1255299</v>
      </c>
      <c r="W236" s="24">
        <f>IFNA(VLOOKUP(A236,'HUMAN RESOURCES processed'!$A$2:$M$2692,13,0))</f>
        <v>0.809</v>
      </c>
      <c r="X236" s="24">
        <f>IFNA(VLOOKUP(A236,'TOURISM processed'!$A$2:$F$2692,5,0))</f>
        <v>46000000</v>
      </c>
      <c r="Y236" s="24">
        <f>IFNA(VLOOKUP(A236,'TOURISM processed'!$A$2:$F$2692,6,0))</f>
        <v>256000000</v>
      </c>
      <c r="Z236" s="24">
        <f t="shared" si="7"/>
        <v>203.9354767</v>
      </c>
      <c r="AA236" s="24">
        <f t="shared" si="152"/>
        <v>0</v>
      </c>
      <c r="AB236" s="24">
        <f t="shared" si="153"/>
        <v>0</v>
      </c>
      <c r="AC236" s="24">
        <f t="shared" si="154"/>
        <v>0</v>
      </c>
      <c r="AD236" s="24">
        <f t="shared" si="155"/>
        <v>0</v>
      </c>
      <c r="AE236" s="24">
        <f>IFNA(VLOOKUP(A236,'BUSINESS processed'!A236:J2926,9,0))</f>
        <v>0.013</v>
      </c>
      <c r="AF236" s="27">
        <f>IFNA(VLOOKUP(A236,'BUSINESS processed'!A236:J2926,10,0))</f>
        <v>0.119</v>
      </c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</row>
    <row r="237">
      <c r="A237" s="18" t="str">
        <f t="shared" si="1"/>
        <v>Africa_Gabon-Africa_2002</v>
      </c>
      <c r="B237" s="19" t="s">
        <v>68</v>
      </c>
      <c r="C237" s="20" t="s">
        <v>109</v>
      </c>
      <c r="D237" s="21" t="s">
        <v>72</v>
      </c>
      <c r="E237" s="22">
        <v>4.931503836E9</v>
      </c>
      <c r="F237" s="22">
        <f t="shared" si="2"/>
        <v>3836.796681</v>
      </c>
      <c r="G237" s="23">
        <v>0.037</v>
      </c>
      <c r="H237" s="23">
        <v>142.0</v>
      </c>
      <c r="I237" s="23">
        <v>0.18</v>
      </c>
      <c r="J237" s="24">
        <f>IFNA(VLOOKUP(A237,'ENERGY processed'!$A$2:$H$2692,7,0),"")</f>
        <v>1984</v>
      </c>
      <c r="K237" s="24">
        <f t="shared" si="3"/>
        <v>0.001543586879</v>
      </c>
      <c r="L237" s="24">
        <f>IFNA(VLOOKUP(A237,'ENERGY processed'!$A$2:$H$2692,8,0),"")</f>
        <v>2574</v>
      </c>
      <c r="M237" s="24">
        <f t="shared" si="5"/>
        <v>0.002002617251</v>
      </c>
      <c r="N237" s="24">
        <f>IFNA(VLOOKUP(A237,'HUMAN RESOURCES processed'!$A$2:$M$2692,5,0))</f>
        <v>0.033</v>
      </c>
      <c r="O237" s="24">
        <f>IFNA(VLOOKUP(A237,'HUMAN RESOURCES processed'!$A$2:$M$2692,6,0))</f>
        <v>0.054</v>
      </c>
      <c r="P237" s="24">
        <f>IFNA(VLOOKUP(A237,'HUMAN RESOURCES processed'!$A$2:$M$2692,7,0))</f>
        <v>61</v>
      </c>
      <c r="Q237" s="24">
        <f>IFNA(VLOOKUP(A237,'HUMAN RESOURCES processed'!$A$2:$M$2692,8,0))</f>
        <v>58</v>
      </c>
      <c r="R237" s="24">
        <f t="shared" si="6"/>
        <v>59.5</v>
      </c>
      <c r="S237" s="24">
        <f>IFNA(VLOOKUP(A237,'HUMAN RESOURCES processed'!$A$2:$M$2692,9,0))</f>
        <v>0.402</v>
      </c>
      <c r="T237" s="24">
        <f>IFNA(VLOOKUP(A237,'HUMAN RESOURCES processed'!$A$2:$M$2692,10,0))</f>
        <v>0.54</v>
      </c>
      <c r="U237" s="24">
        <f>IFNA(VLOOKUP(A237,'HUMAN RESOURCES processed'!$A$2:$M$2692,11,0))</f>
        <v>0.058</v>
      </c>
      <c r="V237" s="24">
        <f>IFNA(VLOOKUP(A237,'HUMAN RESOURCES processed'!$A$2:$M$2692,12,0))</f>
        <v>1285318</v>
      </c>
      <c r="W237" s="24">
        <f>IFNA(VLOOKUP(A237,'HUMAN RESOURCES processed'!$A$2:$M$2692,13,0))</f>
        <v>0.816</v>
      </c>
      <c r="X237" s="24">
        <f>IFNA(VLOOKUP(A237,'TOURISM processed'!$A$2:$F$2692,5,0))</f>
        <v>77000000</v>
      </c>
      <c r="Y237" s="24">
        <f>IFNA(VLOOKUP(A237,'TOURISM processed'!$A$2:$F$2692,6,0))</f>
        <v>234000000</v>
      </c>
      <c r="Z237" s="24">
        <f t="shared" si="7"/>
        <v>182.0561137</v>
      </c>
      <c r="AA237" s="24">
        <f t="shared" si="152"/>
        <v>0</v>
      </c>
      <c r="AB237" s="24">
        <f t="shared" si="153"/>
        <v>0</v>
      </c>
      <c r="AC237" s="24">
        <f t="shared" si="154"/>
        <v>0</v>
      </c>
      <c r="AD237" s="24">
        <f t="shared" si="155"/>
        <v>0</v>
      </c>
      <c r="AE237" s="24">
        <f>IFNA(VLOOKUP(A237,'BUSINESS processed'!A237:J2927,9,0))</f>
        <v>0.019</v>
      </c>
      <c r="AF237" s="27">
        <f>IFNA(VLOOKUP(A237,'BUSINESS processed'!A237:J2927,10,0))</f>
        <v>0.217</v>
      </c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</row>
    <row r="238">
      <c r="A238" s="18" t="str">
        <f t="shared" si="1"/>
        <v>Africa_Gabon-Africa_2003</v>
      </c>
      <c r="B238" s="19" t="s">
        <v>68</v>
      </c>
      <c r="C238" s="20" t="s">
        <v>109</v>
      </c>
      <c r="D238" s="21" t="s">
        <v>74</v>
      </c>
      <c r="E238" s="22">
        <v>6.054883172E9</v>
      </c>
      <c r="F238" s="22">
        <f t="shared" si="2"/>
        <v>4601.604453</v>
      </c>
      <c r="G238" s="23">
        <v>0.038</v>
      </c>
      <c r="H238" s="23">
        <v>174.0</v>
      </c>
      <c r="I238" s="23">
        <v>0.18</v>
      </c>
      <c r="J238" s="24">
        <f>IFNA(VLOOKUP(A238,'ENERGY processed'!$A$2:$H$2692,7,0),"")</f>
        <v>1925</v>
      </c>
      <c r="K238" s="24">
        <f t="shared" si="3"/>
        <v>0.001462966059</v>
      </c>
      <c r="L238" s="24">
        <f>IFNA(VLOOKUP(A238,'ENERGY processed'!$A$2:$H$2692,8,0),"")</f>
        <v>81</v>
      </c>
      <c r="M238" s="24">
        <f t="shared" si="5"/>
        <v>0.00006155857184</v>
      </c>
      <c r="N238" s="24">
        <f>IFNA(VLOOKUP(A238,'HUMAN RESOURCES processed'!$A$2:$M$2692,5,0))</f>
        <v>0.033</v>
      </c>
      <c r="O238" s="24">
        <f>IFNA(VLOOKUP(A238,'HUMAN RESOURCES processed'!$A$2:$M$2692,6,0))</f>
        <v>0.053</v>
      </c>
      <c r="P238" s="24">
        <f>IFNA(VLOOKUP(A238,'HUMAN RESOURCES processed'!$A$2:$M$2692,7,0))</f>
        <v>61</v>
      </c>
      <c r="Q238" s="24">
        <f>IFNA(VLOOKUP(A238,'HUMAN RESOURCES processed'!$A$2:$M$2692,8,0))</f>
        <v>58</v>
      </c>
      <c r="R238" s="24">
        <f t="shared" si="6"/>
        <v>59.5</v>
      </c>
      <c r="S238" s="24">
        <f>IFNA(VLOOKUP(A238,'HUMAN RESOURCES processed'!$A$2:$M$2692,9,0))</f>
        <v>0.399</v>
      </c>
      <c r="T238" s="24">
        <f>IFNA(VLOOKUP(A238,'HUMAN RESOURCES processed'!$A$2:$M$2692,10,0))</f>
        <v>0.543</v>
      </c>
      <c r="U238" s="24">
        <f>IFNA(VLOOKUP(A238,'HUMAN RESOURCES processed'!$A$2:$M$2692,11,0))</f>
        <v>0.057</v>
      </c>
      <c r="V238" s="24">
        <f>IFNA(VLOOKUP(A238,'HUMAN RESOURCES processed'!$A$2:$M$2692,12,0))</f>
        <v>1315820</v>
      </c>
      <c r="W238" s="24">
        <f>IFNA(VLOOKUP(A238,'HUMAN RESOURCES processed'!$A$2:$M$2692,13,0))</f>
        <v>0.822</v>
      </c>
      <c r="X238" s="24">
        <f>IFNA(VLOOKUP(A238,'TOURISM processed'!$A$2:$F$2692,5,0))</f>
        <v>84000000</v>
      </c>
      <c r="Y238" s="24">
        <f>IFNA(VLOOKUP(A238,'TOURISM processed'!$A$2:$F$2692,6,0))</f>
        <v>239000000</v>
      </c>
      <c r="Z238" s="24">
        <f t="shared" si="7"/>
        <v>181.635786</v>
      </c>
      <c r="AA238" s="24">
        <f t="shared" si="152"/>
        <v>0</v>
      </c>
      <c r="AB238" s="24">
        <f t="shared" si="153"/>
        <v>0</v>
      </c>
      <c r="AC238" s="24">
        <f t="shared" si="154"/>
        <v>0</v>
      </c>
      <c r="AD238" s="24">
        <f t="shared" si="155"/>
        <v>0</v>
      </c>
      <c r="AE238" s="24">
        <f>IFNA(VLOOKUP(A238,'BUSINESS processed'!A238:J2928,9,0))</f>
        <v>0.027</v>
      </c>
      <c r="AF238" s="27">
        <f>IFNA(VLOOKUP(A238,'BUSINESS processed'!A238:J2928,10,0))</f>
        <v>0.228</v>
      </c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</row>
    <row r="239">
      <c r="A239" s="18" t="str">
        <f t="shared" si="1"/>
        <v>Africa_Gabon-Africa_2004</v>
      </c>
      <c r="B239" s="19" t="s">
        <v>68</v>
      </c>
      <c r="C239" s="20" t="s">
        <v>109</v>
      </c>
      <c r="D239" s="21" t="s">
        <v>83</v>
      </c>
      <c r="E239" s="22">
        <v>7.178135606E9</v>
      </c>
      <c r="F239" s="22">
        <f t="shared" si="2"/>
        <v>5328.485186</v>
      </c>
      <c r="G239" s="23">
        <v>0.034</v>
      </c>
      <c r="H239" s="23">
        <v>180.0</v>
      </c>
      <c r="I239" s="23">
        <v>0.18</v>
      </c>
      <c r="J239" s="24">
        <f>IFNA(VLOOKUP(A239,'ENERGY processed'!$A$2:$H$2692,7,0),"")</f>
        <v>1880</v>
      </c>
      <c r="K239" s="24">
        <f t="shared" si="3"/>
        <v>0.001395564628</v>
      </c>
      <c r="L239" s="24">
        <f>IFNA(VLOOKUP(A239,'ENERGY processed'!$A$2:$H$2692,8,0),"")</f>
        <v>1566</v>
      </c>
      <c r="M239" s="24">
        <f t="shared" si="5"/>
        <v>0.001162475643</v>
      </c>
      <c r="N239" s="24">
        <f>IFNA(VLOOKUP(A239,'HUMAN RESOURCES processed'!$A$2:$M$2692,5,0))</f>
        <v>0.033</v>
      </c>
      <c r="O239" s="24">
        <f>IFNA(VLOOKUP(A239,'HUMAN RESOURCES processed'!$A$2:$M$2692,6,0))</f>
        <v>0.052</v>
      </c>
      <c r="P239" s="24">
        <f>IFNA(VLOOKUP(A239,'HUMAN RESOURCES processed'!$A$2:$M$2692,7,0))</f>
        <v>61</v>
      </c>
      <c r="Q239" s="24">
        <f>IFNA(VLOOKUP(A239,'HUMAN RESOURCES processed'!$A$2:$M$2692,8,0))</f>
        <v>59</v>
      </c>
      <c r="R239" s="24">
        <f t="shared" si="6"/>
        <v>60</v>
      </c>
      <c r="S239" s="24">
        <f>IFNA(VLOOKUP(A239,'HUMAN RESOURCES processed'!$A$2:$M$2692,9,0))</f>
        <v>0.397</v>
      </c>
      <c r="T239" s="24">
        <f>IFNA(VLOOKUP(A239,'HUMAN RESOURCES processed'!$A$2:$M$2692,10,0))</f>
        <v>0.546</v>
      </c>
      <c r="U239" s="24">
        <f>IFNA(VLOOKUP(A239,'HUMAN RESOURCES processed'!$A$2:$M$2692,11,0))</f>
        <v>0.057</v>
      </c>
      <c r="V239" s="24">
        <f>IFNA(VLOOKUP(A239,'HUMAN RESOURCES processed'!$A$2:$M$2692,12,0))</f>
        <v>1347125</v>
      </c>
      <c r="W239" s="24">
        <f>IFNA(VLOOKUP(A239,'HUMAN RESOURCES processed'!$A$2:$M$2692,13,0))</f>
        <v>0.828</v>
      </c>
      <c r="X239" s="24">
        <f>IFNA(VLOOKUP(A239,'TOURISM processed'!$A$2:$F$2692,5,0))</f>
        <v>74000000</v>
      </c>
      <c r="Y239" s="24">
        <f>IFNA(VLOOKUP(A239,'TOURISM processed'!$A$2:$F$2692,6,0))</f>
        <v>275000000</v>
      </c>
      <c r="Z239" s="24">
        <f t="shared" si="7"/>
        <v>204.138443</v>
      </c>
      <c r="AA239" s="24">
        <f t="shared" si="152"/>
        <v>0</v>
      </c>
      <c r="AB239" s="24">
        <f t="shared" si="153"/>
        <v>0</v>
      </c>
      <c r="AC239" s="24">
        <f t="shared" si="154"/>
        <v>0</v>
      </c>
      <c r="AD239" s="24">
        <f t="shared" si="155"/>
        <v>0</v>
      </c>
      <c r="AE239" s="24">
        <f>IFNA(VLOOKUP(A239,'BUSINESS processed'!A239:J2929,9,0))</f>
        <v>0.03</v>
      </c>
      <c r="AF239" s="27">
        <f>IFNA(VLOOKUP(A239,'BUSINESS processed'!A239:J2929,10,0))</f>
        <v>0.363</v>
      </c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</row>
    <row r="240">
      <c r="A240" s="18" t="str">
        <f t="shared" si="1"/>
        <v>Africa_Gabon-Africa_2005</v>
      </c>
      <c r="B240" s="19" t="s">
        <v>68</v>
      </c>
      <c r="C240" s="20" t="s">
        <v>109</v>
      </c>
      <c r="D240" s="21" t="s">
        <v>84</v>
      </c>
      <c r="E240" s="22">
        <v>8.665736618E9</v>
      </c>
      <c r="F240" s="22">
        <f t="shared" si="2"/>
        <v>6281.954684</v>
      </c>
      <c r="G240" s="23">
        <v>0.03</v>
      </c>
      <c r="H240" s="23">
        <v>187.0</v>
      </c>
      <c r="I240" s="23">
        <v>0.177</v>
      </c>
      <c r="J240" s="24">
        <f>IFNA(VLOOKUP(A240,'ENERGY processed'!$A$2:$H$2692,7,0),"")</f>
        <v>1604</v>
      </c>
      <c r="K240" s="24">
        <f t="shared" si="3"/>
        <v>0.001162769624</v>
      </c>
      <c r="L240" s="24">
        <f>IFNA(VLOOKUP(A240,'ENERGY processed'!$A$2:$H$2692,8,0),"")</f>
        <v>1774.5</v>
      </c>
      <c r="M240" s="24">
        <f t="shared" si="5"/>
        <v>0.001286368266</v>
      </c>
      <c r="N240" s="24">
        <f>IFNA(VLOOKUP(A240,'HUMAN RESOURCES processed'!$A$2:$M$2692,5,0))</f>
        <v>0.033</v>
      </c>
      <c r="O240" s="24">
        <f>IFNA(VLOOKUP(A240,'HUMAN RESOURCES processed'!$A$2:$M$2692,6,0))</f>
        <v>0.05</v>
      </c>
      <c r="P240" s="24">
        <f>IFNA(VLOOKUP(A240,'HUMAN RESOURCES processed'!$A$2:$M$2692,7,0))</f>
        <v>61</v>
      </c>
      <c r="Q240" s="24">
        <f>IFNA(VLOOKUP(A240,'HUMAN RESOURCES processed'!$A$2:$M$2692,8,0))</f>
        <v>59</v>
      </c>
      <c r="R240" s="24">
        <f t="shared" si="6"/>
        <v>60</v>
      </c>
      <c r="S240" s="24">
        <f>IFNA(VLOOKUP(A240,'HUMAN RESOURCES processed'!$A$2:$M$2692,9,0))</f>
        <v>0.395</v>
      </c>
      <c r="T240" s="24">
        <f>IFNA(VLOOKUP(A240,'HUMAN RESOURCES processed'!$A$2:$M$2692,10,0))</f>
        <v>0.549</v>
      </c>
      <c r="U240" s="24">
        <f>IFNA(VLOOKUP(A240,'HUMAN RESOURCES processed'!$A$2:$M$2692,11,0))</f>
        <v>0.056</v>
      </c>
      <c r="V240" s="24">
        <f>IFNA(VLOOKUP(A240,'HUMAN RESOURCES processed'!$A$2:$M$2692,12,0))</f>
        <v>1379465</v>
      </c>
      <c r="W240" s="24">
        <f>IFNA(VLOOKUP(A240,'HUMAN RESOURCES processed'!$A$2:$M$2692,13,0))</f>
        <v>0.834</v>
      </c>
      <c r="X240" s="24">
        <f>IFNA(VLOOKUP(A240,'TOURISM processed'!$A$2:$F$2692,5,0))</f>
        <v>13000000</v>
      </c>
      <c r="Y240" s="24">
        <f>IFNA(VLOOKUP(A240,'TOURISM processed'!$A$2:$F$2692,6,0))</f>
        <v>346000000</v>
      </c>
      <c r="Z240" s="24">
        <f t="shared" si="7"/>
        <v>250.8218766</v>
      </c>
      <c r="AA240" s="24">
        <f>IFNA(VLOOKUP(A240,'BUSINESS processed'!A240:J2930,5,0))</f>
        <v>0.451</v>
      </c>
      <c r="AB240" s="24">
        <f>IFNA(VLOOKUP(A240,'BUSINESS processed'!A240:J2930,6,0))</f>
        <v>57</v>
      </c>
      <c r="AC240" s="24">
        <f t="shared" si="154"/>
        <v>0</v>
      </c>
      <c r="AD240" s="24">
        <f>IFNA(VLOOKUP(A240,'BUSINESS processed'!A240:J2930,8,0))</f>
        <v>488</v>
      </c>
      <c r="AE240" s="24">
        <f>IFNA(VLOOKUP(A240,'BUSINESS processed'!A240:J2930,9,0))</f>
        <v>0.049</v>
      </c>
      <c r="AF240" s="27">
        <f>IFNA(VLOOKUP(A240,'BUSINESS processed'!A240:J2930,10,0))</f>
        <v>0.534</v>
      </c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</row>
    <row r="241">
      <c r="A241" s="18" t="str">
        <f t="shared" si="1"/>
        <v>Africa_Gabon-Africa_2006</v>
      </c>
      <c r="B241" s="19" t="s">
        <v>68</v>
      </c>
      <c r="C241" s="20" t="s">
        <v>109</v>
      </c>
      <c r="D241" s="21" t="s">
        <v>85</v>
      </c>
      <c r="E241" s="22">
        <v>9.545982814E9</v>
      </c>
      <c r="F241" s="22">
        <f t="shared" si="2"/>
        <v>6756.271159</v>
      </c>
      <c r="G241" s="23">
        <v>0.032</v>
      </c>
      <c r="H241" s="23">
        <v>216.0</v>
      </c>
      <c r="I241" s="23">
        <v>0.153</v>
      </c>
      <c r="J241" s="24">
        <f>IFNA(VLOOKUP(A241,'ENERGY processed'!$A$2:$H$2692,7,0),"")</f>
        <v>1832</v>
      </c>
      <c r="K241" s="24">
        <f t="shared" si="3"/>
        <v>0.001296617541</v>
      </c>
      <c r="L241" s="24">
        <f>IFNA(VLOOKUP(A241,'ENERGY processed'!$A$2:$H$2692,8,0),"")</f>
        <v>2332</v>
      </c>
      <c r="M241" s="24">
        <f t="shared" si="5"/>
        <v>0.001650497874</v>
      </c>
      <c r="N241" s="24">
        <f>IFNA(VLOOKUP(A241,'HUMAN RESOURCES processed'!$A$2:$M$2692,5,0))</f>
        <v>0.033</v>
      </c>
      <c r="O241" s="24">
        <f>IFNA(VLOOKUP(A241,'HUMAN RESOURCES processed'!$A$2:$M$2692,6,0))</f>
        <v>0.049</v>
      </c>
      <c r="P241" s="24">
        <f>IFNA(VLOOKUP(A241,'HUMAN RESOURCES processed'!$A$2:$M$2692,7,0))</f>
        <v>61</v>
      </c>
      <c r="Q241" s="24">
        <f>IFNA(VLOOKUP(A241,'HUMAN RESOURCES processed'!$A$2:$M$2692,8,0))</f>
        <v>59</v>
      </c>
      <c r="R241" s="24">
        <f t="shared" si="6"/>
        <v>60</v>
      </c>
      <c r="S241" s="24">
        <f>IFNA(VLOOKUP(A241,'HUMAN RESOURCES processed'!$A$2:$M$2692,9,0))</f>
        <v>0.393</v>
      </c>
      <c r="T241" s="24">
        <f>IFNA(VLOOKUP(A241,'HUMAN RESOURCES processed'!$A$2:$M$2692,10,0))</f>
        <v>0.551</v>
      </c>
      <c r="U241" s="24">
        <f>IFNA(VLOOKUP(A241,'HUMAN RESOURCES processed'!$A$2:$M$2692,11,0))</f>
        <v>0.056</v>
      </c>
      <c r="V241" s="24">
        <f>IFNA(VLOOKUP(A241,'HUMAN RESOURCES processed'!$A$2:$M$2692,12,0))</f>
        <v>1412907</v>
      </c>
      <c r="W241" s="24">
        <f>IFNA(VLOOKUP(A241,'HUMAN RESOURCES processed'!$A$2:$M$2692,13,0))</f>
        <v>0.84</v>
      </c>
      <c r="X241" s="24">
        <f t="shared" ref="X241:X250" si="156">IF(AND(C241=C240,D241&gt;D240),X240,0)</f>
        <v>13000000</v>
      </c>
      <c r="Y241" s="24">
        <f t="shared" ref="Y241:Y250" si="157">IF(AND(C241=C240,D241&gt;D240),Y240,0)</f>
        <v>346000000</v>
      </c>
      <c r="Z241" s="24">
        <f t="shared" si="7"/>
        <v>244.8851906</v>
      </c>
      <c r="AA241" s="24">
        <f>IFNA(VLOOKUP(A241,'BUSINESS processed'!A241:J2931,5,0))</f>
        <v>0.447</v>
      </c>
      <c r="AB241" s="24">
        <f>IFNA(VLOOKUP(A241,'BUSINESS processed'!A241:J2931,6,0))</f>
        <v>57</v>
      </c>
      <c r="AC241" s="24">
        <f t="shared" si="154"/>
        <v>0</v>
      </c>
      <c r="AD241" s="24">
        <f>IFNA(VLOOKUP(A241,'BUSINESS processed'!A241:J2931,8,0))</f>
        <v>488</v>
      </c>
      <c r="AE241" s="24">
        <f>IFNA(VLOOKUP(A241,'BUSINESS processed'!A241:J2931,9,0))</f>
        <v>0.055</v>
      </c>
      <c r="AF241" s="27">
        <f>IFNA(VLOOKUP(A241,'BUSINESS processed'!A241:J2931,10,0))</f>
        <v>0.636</v>
      </c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</row>
    <row r="242">
      <c r="A242" s="18" t="str">
        <f t="shared" si="1"/>
        <v>Africa_Gabon-Africa_2007</v>
      </c>
      <c r="B242" s="19" t="s">
        <v>68</v>
      </c>
      <c r="C242" s="20" t="s">
        <v>109</v>
      </c>
      <c r="D242" s="21" t="s">
        <v>86</v>
      </c>
      <c r="E242" s="22">
        <v>1.1570860872E10</v>
      </c>
      <c r="F242" s="22">
        <f t="shared" si="2"/>
        <v>7994.304825</v>
      </c>
      <c r="G242" s="23">
        <v>0.033</v>
      </c>
      <c r="H242" s="23">
        <v>262.0</v>
      </c>
      <c r="I242" s="23">
        <v>0.15</v>
      </c>
      <c r="J242" s="24">
        <f>IFNA(VLOOKUP(A242,'ENERGY processed'!$A$2:$H$2692,7,0),"")</f>
        <v>1718</v>
      </c>
      <c r="K242" s="24">
        <f t="shared" si="3"/>
        <v>0.001186965762</v>
      </c>
      <c r="L242" s="24">
        <f>IFNA(VLOOKUP(A242,'ENERGY processed'!$A$2:$H$2692,8,0),"")</f>
        <v>2087</v>
      </c>
      <c r="M242" s="24">
        <f t="shared" si="5"/>
        <v>0.001441907768</v>
      </c>
      <c r="N242" s="24">
        <f>IFNA(VLOOKUP(A242,'HUMAN RESOURCES processed'!$A$2:$M$2692,5,0))</f>
        <v>0.033</v>
      </c>
      <c r="O242" s="24">
        <f>IFNA(VLOOKUP(A242,'HUMAN RESOURCES processed'!$A$2:$M$2692,6,0))</f>
        <v>0.048</v>
      </c>
      <c r="P242" s="24">
        <f>IFNA(VLOOKUP(A242,'HUMAN RESOURCES processed'!$A$2:$M$2692,7,0))</f>
        <v>62</v>
      </c>
      <c r="Q242" s="24">
        <f>IFNA(VLOOKUP(A242,'HUMAN RESOURCES processed'!$A$2:$M$2692,8,0))</f>
        <v>60</v>
      </c>
      <c r="R242" s="24">
        <f t="shared" si="6"/>
        <v>61</v>
      </c>
      <c r="S242" s="24">
        <f>IFNA(VLOOKUP(A242,'HUMAN RESOURCES processed'!$A$2:$M$2692,9,0))</f>
        <v>0.391</v>
      </c>
      <c r="T242" s="24">
        <f>IFNA(VLOOKUP(A242,'HUMAN RESOURCES processed'!$A$2:$M$2692,10,0))</f>
        <v>0.554</v>
      </c>
      <c r="U242" s="24">
        <f>IFNA(VLOOKUP(A242,'HUMAN RESOURCES processed'!$A$2:$M$2692,11,0))</f>
        <v>0.055</v>
      </c>
      <c r="V242" s="24">
        <f>IFNA(VLOOKUP(A242,'HUMAN RESOURCES processed'!$A$2:$M$2692,12,0))</f>
        <v>1447388</v>
      </c>
      <c r="W242" s="24">
        <f>IFNA(VLOOKUP(A242,'HUMAN RESOURCES processed'!$A$2:$M$2692,13,0))</f>
        <v>0.844</v>
      </c>
      <c r="X242" s="24">
        <f t="shared" si="156"/>
        <v>13000000</v>
      </c>
      <c r="Y242" s="24">
        <f t="shared" si="157"/>
        <v>346000000</v>
      </c>
      <c r="Z242" s="24">
        <f t="shared" si="7"/>
        <v>239.0513117</v>
      </c>
      <c r="AA242" s="24">
        <f>IFNA(VLOOKUP(A242,'BUSINESS processed'!A242:J2932,5,0))</f>
        <v>0.447</v>
      </c>
      <c r="AB242" s="24">
        <f>IFNA(VLOOKUP(A242,'BUSINESS processed'!A242:J2932,6,0))</f>
        <v>57</v>
      </c>
      <c r="AC242" s="24">
        <f t="shared" si="154"/>
        <v>0</v>
      </c>
      <c r="AD242" s="24">
        <f>IFNA(VLOOKUP(A242,'BUSINESS processed'!A242:J2932,8,0))</f>
        <v>488</v>
      </c>
      <c r="AE242" s="24">
        <f>IFNA(VLOOKUP(A242,'BUSINESS processed'!A242:J2932,9,0))</f>
        <v>0.058</v>
      </c>
      <c r="AF242" s="27">
        <f>IFNA(VLOOKUP(A242,'BUSINESS processed'!A242:J2932,10,0))</f>
        <v>0.808</v>
      </c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</row>
    <row r="243">
      <c r="A243" s="18" t="str">
        <f t="shared" si="1"/>
        <v>Africa_Gabon-Africa_2008</v>
      </c>
      <c r="B243" s="19" t="s">
        <v>68</v>
      </c>
      <c r="C243" s="20" t="s">
        <v>109</v>
      </c>
      <c r="D243" s="21" t="s">
        <v>87</v>
      </c>
      <c r="E243" s="22">
        <v>1.5685389827E10</v>
      </c>
      <c r="F243" s="22">
        <f t="shared" si="2"/>
        <v>10577.91676</v>
      </c>
      <c r="G243" s="23">
        <v>0.027</v>
      </c>
      <c r="H243" s="23">
        <v>283.0</v>
      </c>
      <c r="I243" s="39">
        <f t="shared" ref="I243:I247" si="158">IF(AND(C243=C242,D243&gt;D242),I242,"")</f>
        <v>0.15</v>
      </c>
      <c r="J243" s="24">
        <f>IF(AND( C243=C242,D243&gt;D242),J242,"")</f>
        <v>1718</v>
      </c>
      <c r="K243" s="24">
        <f t="shared" si="3"/>
        <v>0.001158585231</v>
      </c>
      <c r="L243" s="24">
        <f>IF(AND(C243=C242,C243&gt;C242),C242,0)</f>
        <v>0</v>
      </c>
      <c r="M243" s="24">
        <f t="shared" si="5"/>
        <v>0</v>
      </c>
      <c r="N243" s="24">
        <f>IFNA(VLOOKUP(A243,'HUMAN RESOURCES processed'!$A$2:$M$2692,5,0))</f>
        <v>0.033</v>
      </c>
      <c r="O243" s="24">
        <f>IFNA(VLOOKUP(A243,'HUMAN RESOURCES processed'!$A$2:$M$2692,6,0))</f>
        <v>0.046</v>
      </c>
      <c r="P243" s="24">
        <f>IFNA(VLOOKUP(A243,'HUMAN RESOURCES processed'!$A$2:$M$2692,7,0))</f>
        <v>62</v>
      </c>
      <c r="Q243" s="24">
        <f>IFNA(VLOOKUP(A243,'HUMAN RESOURCES processed'!$A$2:$M$2692,8,0))</f>
        <v>60</v>
      </c>
      <c r="R243" s="24">
        <f t="shared" si="6"/>
        <v>61</v>
      </c>
      <c r="S243" s="24">
        <f>IFNA(VLOOKUP(A243,'HUMAN RESOURCES processed'!$A$2:$M$2692,9,0))</f>
        <v>0.389</v>
      </c>
      <c r="T243" s="24">
        <f>IFNA(VLOOKUP(A243,'HUMAN RESOURCES processed'!$A$2:$M$2692,10,0))</f>
        <v>0.556</v>
      </c>
      <c r="U243" s="24">
        <f>IFNA(VLOOKUP(A243,'HUMAN RESOURCES processed'!$A$2:$M$2692,11,0))</f>
        <v>0.055</v>
      </c>
      <c r="V243" s="24">
        <f>IFNA(VLOOKUP(A243,'HUMAN RESOURCES processed'!$A$2:$M$2692,12,0))</f>
        <v>1482843</v>
      </c>
      <c r="W243" s="24">
        <f>IFNA(VLOOKUP(A243,'HUMAN RESOURCES processed'!$A$2:$M$2692,13,0))</f>
        <v>0.849</v>
      </c>
      <c r="X243" s="24">
        <f t="shared" si="156"/>
        <v>13000000</v>
      </c>
      <c r="Y243" s="24">
        <f t="shared" si="157"/>
        <v>346000000</v>
      </c>
      <c r="Z243" s="24">
        <f t="shared" si="7"/>
        <v>233.3355588</v>
      </c>
      <c r="AA243" s="24">
        <f>IFNA(VLOOKUP(A243,'BUSINESS processed'!A243:J2933,5,0))</f>
        <v>0.447</v>
      </c>
      <c r="AB243" s="24">
        <f>IFNA(VLOOKUP(A243,'BUSINESS processed'!A243:J2933,6,0))</f>
        <v>57</v>
      </c>
      <c r="AC243" s="24">
        <f t="shared" si="154"/>
        <v>0</v>
      </c>
      <c r="AD243" s="24">
        <f>IFNA(VLOOKUP(A243,'BUSINESS processed'!A243:J2933,8,0))</f>
        <v>488</v>
      </c>
      <c r="AE243" s="24">
        <f>IFNA(VLOOKUP(A243,'BUSINESS processed'!A243:J2933,9,0))</f>
        <v>0.062</v>
      </c>
      <c r="AF243" s="27">
        <f>IFNA(VLOOKUP(A243,'BUSINESS processed'!A243:J2933,10,0))</f>
        <v>0.877</v>
      </c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</row>
    <row r="244">
      <c r="A244" s="18" t="str">
        <f t="shared" si="1"/>
        <v>Africa_Gabon-Africa_2009</v>
      </c>
      <c r="B244" s="19" t="s">
        <v>68</v>
      </c>
      <c r="C244" s="20" t="s">
        <v>109</v>
      </c>
      <c r="D244" s="21" t="s">
        <v>88</v>
      </c>
      <c r="E244" s="22">
        <v>1.2031268402E10</v>
      </c>
      <c r="F244" s="22">
        <f t="shared" si="2"/>
        <v>7919.710893</v>
      </c>
      <c r="G244" s="23">
        <v>0.037</v>
      </c>
      <c r="H244" s="23">
        <v>291.0</v>
      </c>
      <c r="I244" s="39">
        <f t="shared" si="158"/>
        <v>0.15</v>
      </c>
      <c r="J244" s="24">
        <f>IFNA(VLOOKUP(A244,'ENERGY processed'!$A$2:$H$2692,7,0),"")</f>
        <v>1588</v>
      </c>
      <c r="K244" s="24">
        <f t="shared" si="3"/>
        <v>0.001045317956</v>
      </c>
      <c r="L244" s="24">
        <f>IFNA(VLOOKUP(A244,'ENERGY processed'!$A$2:$H$2692,8,0),"")</f>
        <v>1556.5</v>
      </c>
      <c r="M244" s="24">
        <f t="shared" si="5"/>
        <v>0.001024582745</v>
      </c>
      <c r="N244" s="24">
        <f>IFNA(VLOOKUP(A244,'HUMAN RESOURCES processed'!$A$2:$M$2692,5,0))</f>
        <v>0.033</v>
      </c>
      <c r="O244" s="24">
        <f>IFNA(VLOOKUP(A244,'HUMAN RESOURCES processed'!$A$2:$M$2692,6,0))</f>
        <v>0.045</v>
      </c>
      <c r="P244" s="24">
        <f>IFNA(VLOOKUP(A244,'HUMAN RESOURCES processed'!$A$2:$M$2692,7,0))</f>
        <v>63</v>
      </c>
      <c r="Q244" s="24">
        <f>IFNA(VLOOKUP(A244,'HUMAN RESOURCES processed'!$A$2:$M$2692,8,0))</f>
        <v>61</v>
      </c>
      <c r="R244" s="24">
        <f t="shared" si="6"/>
        <v>62</v>
      </c>
      <c r="S244" s="24">
        <f>IFNA(VLOOKUP(A244,'HUMAN RESOURCES processed'!$A$2:$M$2692,9,0))</f>
        <v>0.388</v>
      </c>
      <c r="T244" s="24">
        <f>IFNA(VLOOKUP(A244,'HUMAN RESOURCES processed'!$A$2:$M$2692,10,0))</f>
        <v>0.559</v>
      </c>
      <c r="U244" s="24">
        <f>IFNA(VLOOKUP(A244,'HUMAN RESOURCES processed'!$A$2:$M$2692,11,0))</f>
        <v>0.054</v>
      </c>
      <c r="V244" s="24">
        <f>IFNA(VLOOKUP(A244,'HUMAN RESOURCES processed'!$A$2:$M$2692,12,0))</f>
        <v>1519155</v>
      </c>
      <c r="W244" s="24">
        <f>IFNA(VLOOKUP(A244,'HUMAN RESOURCES processed'!$A$2:$M$2692,13,0))</f>
        <v>0.853</v>
      </c>
      <c r="X244" s="24">
        <f t="shared" si="156"/>
        <v>13000000</v>
      </c>
      <c r="Y244" s="24">
        <f t="shared" si="157"/>
        <v>346000000</v>
      </c>
      <c r="Z244" s="24">
        <f t="shared" si="7"/>
        <v>227.7581945</v>
      </c>
      <c r="AA244" s="24">
        <f>IFNA(VLOOKUP(A244,'BUSINESS processed'!A244:J2934,5,0))</f>
        <v>0.447</v>
      </c>
      <c r="AB244" s="24">
        <f>IFNA(VLOOKUP(A244,'BUSINESS processed'!A244:J2934,6,0))</f>
        <v>57</v>
      </c>
      <c r="AC244" s="24">
        <f t="shared" si="154"/>
        <v>0</v>
      </c>
      <c r="AD244" s="24">
        <f>IFNA(VLOOKUP(A244,'BUSINESS processed'!A244:J2934,8,0))</f>
        <v>488</v>
      </c>
      <c r="AE244" s="24">
        <f>IFNA(VLOOKUP(A244,'BUSINESS processed'!A244:J2934,9,0))</f>
        <v>0.067</v>
      </c>
      <c r="AF244" s="27">
        <f>IFNA(VLOOKUP(A244,'BUSINESS processed'!A244:J2934,10,0))</f>
        <v>0.954</v>
      </c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</row>
    <row r="245">
      <c r="A245" s="18" t="str">
        <f t="shared" si="1"/>
        <v>Africa_Gabon-Africa_2010</v>
      </c>
      <c r="B245" s="19" t="s">
        <v>68</v>
      </c>
      <c r="C245" s="20" t="s">
        <v>109</v>
      </c>
      <c r="D245" s="21" t="s">
        <v>89</v>
      </c>
      <c r="E245" s="22">
        <v>1.4569527125E10</v>
      </c>
      <c r="F245" s="22">
        <f t="shared" si="2"/>
        <v>9362.113583</v>
      </c>
      <c r="G245" s="23">
        <v>0.035</v>
      </c>
      <c r="H245" s="23">
        <v>322.0</v>
      </c>
      <c r="I245" s="39">
        <f t="shared" si="158"/>
        <v>0.15</v>
      </c>
      <c r="J245" s="24">
        <f>IFNA(VLOOKUP(A245,'ENERGY processed'!$A$2:$H$2692,7,0),"")</f>
        <v>1768</v>
      </c>
      <c r="K245" s="24">
        <f t="shared" si="3"/>
        <v>0.001136084697</v>
      </c>
      <c r="L245" s="24">
        <f>IFNA(VLOOKUP(A245,'ENERGY processed'!$A$2:$H$2692,8,0),"")</f>
        <v>1977</v>
      </c>
      <c r="M245" s="24">
        <f t="shared" si="5"/>
        <v>0.001270384302</v>
      </c>
      <c r="N245" s="24">
        <f>IFNA(VLOOKUP(A245,'HUMAN RESOURCES processed'!$A$2:$M$2692,5,0))</f>
        <v>0.033</v>
      </c>
      <c r="O245" s="24">
        <f>IFNA(VLOOKUP(A245,'HUMAN RESOURCES processed'!$A$2:$M$2692,6,0))</f>
        <v>0.043</v>
      </c>
      <c r="P245" s="24">
        <f>IFNA(VLOOKUP(A245,'HUMAN RESOURCES processed'!$A$2:$M$2692,7,0))</f>
        <v>63</v>
      </c>
      <c r="Q245" s="24">
        <f>IFNA(VLOOKUP(A245,'HUMAN RESOURCES processed'!$A$2:$M$2692,8,0))</f>
        <v>61</v>
      </c>
      <c r="R245" s="24">
        <f t="shared" si="6"/>
        <v>62</v>
      </c>
      <c r="S245" s="24">
        <f>IFNA(VLOOKUP(A245,'HUMAN RESOURCES processed'!$A$2:$M$2692,9,0))</f>
        <v>0.386</v>
      </c>
      <c r="T245" s="24">
        <f>IFNA(VLOOKUP(A245,'HUMAN RESOURCES processed'!$A$2:$M$2692,10,0))</f>
        <v>0.56</v>
      </c>
      <c r="U245" s="24">
        <f>IFNA(VLOOKUP(A245,'HUMAN RESOURCES processed'!$A$2:$M$2692,11,0))</f>
        <v>0.053</v>
      </c>
      <c r="V245" s="24">
        <f>IFNA(VLOOKUP(A245,'HUMAN RESOURCES processed'!$A$2:$M$2692,12,0))</f>
        <v>1556222</v>
      </c>
      <c r="W245" s="24">
        <f>IFNA(VLOOKUP(A245,'HUMAN RESOURCES processed'!$A$2:$M$2692,13,0))</f>
        <v>0.857</v>
      </c>
      <c r="X245" s="24">
        <f t="shared" si="156"/>
        <v>13000000</v>
      </c>
      <c r="Y245" s="24">
        <f t="shared" si="157"/>
        <v>346000000</v>
      </c>
      <c r="Z245" s="24">
        <f t="shared" si="7"/>
        <v>222.3333175</v>
      </c>
      <c r="AA245" s="24">
        <f>IFNA(VLOOKUP(A245,'BUSINESS processed'!A245:J2935,5,0))</f>
        <v>0.435</v>
      </c>
      <c r="AB245" s="24">
        <f>IFNA(VLOOKUP(A245,'BUSINESS processed'!A245:J2935,6,0))</f>
        <v>57</v>
      </c>
      <c r="AC245" s="24">
        <f t="shared" si="154"/>
        <v>0</v>
      </c>
      <c r="AD245" s="24">
        <f>IFNA(VLOOKUP(A245,'BUSINESS processed'!A245:J2935,8,0))</f>
        <v>488</v>
      </c>
      <c r="AE245" s="24">
        <f>IFNA(VLOOKUP(A245,'BUSINESS processed'!A245:J2935,9,0))</f>
        <v>0.072</v>
      </c>
      <c r="AF245" s="27">
        <f>IFNA(VLOOKUP(A245,'BUSINESS processed'!A245:J2935,10,0))</f>
        <v>1.035</v>
      </c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</row>
    <row r="246">
      <c r="A246" s="18" t="str">
        <f t="shared" si="1"/>
        <v>Africa_Gabon-Africa_2011</v>
      </c>
      <c r="B246" s="19" t="s">
        <v>68</v>
      </c>
      <c r="C246" s="20" t="s">
        <v>109</v>
      </c>
      <c r="D246" s="21" t="s">
        <v>90</v>
      </c>
      <c r="E246" s="22">
        <v>1.8796191833E10</v>
      </c>
      <c r="F246" s="22">
        <f t="shared" si="2"/>
        <v>11791.58778</v>
      </c>
      <c r="G246" s="23">
        <v>0.034</v>
      </c>
      <c r="H246" s="23">
        <v>401.0</v>
      </c>
      <c r="I246" s="39">
        <f t="shared" si="158"/>
        <v>0.15</v>
      </c>
      <c r="J246" s="24">
        <f t="shared" ref="J246:J247" si="159">IF(AND( C246=C245,D246&gt;D245),J245,"")</f>
        <v>1768</v>
      </c>
      <c r="K246" s="24">
        <f t="shared" si="3"/>
        <v>0.00110913569</v>
      </c>
      <c r="L246" s="24">
        <f t="shared" ref="L246:L249" si="160">IF(AND(C246=C245,C246&gt;C245),C245,0)</f>
        <v>0</v>
      </c>
      <c r="M246" s="24">
        <f t="shared" si="5"/>
        <v>0</v>
      </c>
      <c r="N246" s="24">
        <f>IFNA(VLOOKUP(A246,'HUMAN RESOURCES processed'!$A$2:$M$2692,5,0))</f>
        <v>0.032</v>
      </c>
      <c r="O246" s="24">
        <f>IFNA(VLOOKUP(A246,'HUMAN RESOURCES processed'!$A$2:$M$2692,6,0))</f>
        <v>0.042</v>
      </c>
      <c r="P246" s="24">
        <f>IFNA(VLOOKUP(A246,'HUMAN RESOURCES processed'!$A$2:$M$2692,7,0))</f>
        <v>64</v>
      </c>
      <c r="Q246" s="24">
        <f>IFNA(VLOOKUP(A246,'HUMAN RESOURCES processed'!$A$2:$M$2692,8,0))</f>
        <v>62</v>
      </c>
      <c r="R246" s="24">
        <f t="shared" si="6"/>
        <v>63</v>
      </c>
      <c r="S246" s="24">
        <f>IFNA(VLOOKUP(A246,'HUMAN RESOURCES processed'!$A$2:$M$2692,9,0))</f>
        <v>0.385</v>
      </c>
      <c r="T246" s="24">
        <f>IFNA(VLOOKUP(A246,'HUMAN RESOURCES processed'!$A$2:$M$2692,10,0))</f>
        <v>0.562</v>
      </c>
      <c r="U246" s="24">
        <f>IFNA(VLOOKUP(A246,'HUMAN RESOURCES processed'!$A$2:$M$2692,11,0))</f>
        <v>0.053</v>
      </c>
      <c r="V246" s="24">
        <f>IFNA(VLOOKUP(A246,'HUMAN RESOURCES processed'!$A$2:$M$2692,12,0))</f>
        <v>1594034</v>
      </c>
      <c r="W246" s="24">
        <f>IFNA(VLOOKUP(A246,'HUMAN RESOURCES processed'!$A$2:$M$2692,13,0))</f>
        <v>0.86</v>
      </c>
      <c r="X246" s="24">
        <f t="shared" si="156"/>
        <v>13000000</v>
      </c>
      <c r="Y246" s="24">
        <f t="shared" si="157"/>
        <v>346000000</v>
      </c>
      <c r="Z246" s="24">
        <f t="shared" si="7"/>
        <v>217.0593601</v>
      </c>
      <c r="AA246" s="24">
        <f>IFNA(VLOOKUP(A246,'BUSINESS processed'!A246:J2936,5,0))</f>
        <v>0.435</v>
      </c>
      <c r="AB246" s="24">
        <f>IFNA(VLOOKUP(A246,'BUSINESS processed'!A246:J2936,6,0))</f>
        <v>57</v>
      </c>
      <c r="AC246" s="24">
        <f t="shared" si="154"/>
        <v>0</v>
      </c>
      <c r="AD246" s="24">
        <f>IFNA(VLOOKUP(A246,'BUSINESS processed'!A246:J2936,8,0))</f>
        <v>488</v>
      </c>
      <c r="AE246" s="24">
        <f>IFNA(VLOOKUP(A246,'BUSINESS processed'!A246:J2936,9,0))</f>
        <v>0.08</v>
      </c>
      <c r="AF246" s="27">
        <f>IFNA(VLOOKUP(A246,'BUSINESS processed'!A246:J2936,10,0))</f>
        <v>1.487</v>
      </c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</row>
    <row r="247">
      <c r="A247" s="18" t="str">
        <f t="shared" si="1"/>
        <v>Africa_Gabon-Africa_2012</v>
      </c>
      <c r="B247" s="19" t="s">
        <v>68</v>
      </c>
      <c r="C247" s="20" t="s">
        <v>109</v>
      </c>
      <c r="D247" s="21" t="s">
        <v>91</v>
      </c>
      <c r="E247" s="22">
        <v>1.7843815459E10</v>
      </c>
      <c r="F247" s="22">
        <f t="shared" si="2"/>
        <v>10929.87964</v>
      </c>
      <c r="G247" s="23">
        <v>0.035</v>
      </c>
      <c r="H247" s="23">
        <v>397.0</v>
      </c>
      <c r="I247" s="39">
        <f t="shared" si="158"/>
        <v>0.15</v>
      </c>
      <c r="J247" s="24">
        <f t="shared" si="159"/>
        <v>1768</v>
      </c>
      <c r="K247" s="24">
        <f t="shared" si="3"/>
        <v>0.001082953769</v>
      </c>
      <c r="L247" s="24">
        <f t="shared" si="160"/>
        <v>0</v>
      </c>
      <c r="M247" s="24">
        <f t="shared" si="5"/>
        <v>0</v>
      </c>
      <c r="N247" s="24">
        <f>IFNA(VLOOKUP(A247,'HUMAN RESOURCES processed'!$A$2:$M$2692,5,0))</f>
        <v>0.032</v>
      </c>
      <c r="O247" s="24">
        <f>IFNA(VLOOKUP(A247,'HUMAN RESOURCES processed'!$A$2:$M$2692,6,0))</f>
        <v>0.04</v>
      </c>
      <c r="P247" s="24">
        <f>IFNA(VLOOKUP(A247,'HUMAN RESOURCES processed'!$A$2:$M$2692,7,0))</f>
        <v>64</v>
      </c>
      <c r="Q247" s="24">
        <f>IFNA(VLOOKUP(A247,'HUMAN RESOURCES processed'!$A$2:$M$2692,8,0))</f>
        <v>62</v>
      </c>
      <c r="R247" s="24">
        <f t="shared" si="6"/>
        <v>63</v>
      </c>
      <c r="S247" s="24">
        <f>IFNA(VLOOKUP(A247,'HUMAN RESOURCES processed'!$A$2:$M$2692,9,0))</f>
        <v>0.385</v>
      </c>
      <c r="T247" s="24">
        <f>IFNA(VLOOKUP(A247,'HUMAN RESOURCES processed'!$A$2:$M$2692,10,0))</f>
        <v>0.563</v>
      </c>
      <c r="U247" s="24">
        <f>IFNA(VLOOKUP(A247,'HUMAN RESOURCES processed'!$A$2:$M$2692,11,0))</f>
        <v>0.052</v>
      </c>
      <c r="V247" s="24">
        <f>IFNA(VLOOKUP(A247,'HUMAN RESOURCES processed'!$A$2:$M$2692,12,0))</f>
        <v>1632572</v>
      </c>
      <c r="W247" s="24">
        <f>IFNA(VLOOKUP(A247,'HUMAN RESOURCES processed'!$A$2:$M$2692,13,0))</f>
        <v>0.864</v>
      </c>
      <c r="X247" s="24">
        <f t="shared" si="156"/>
        <v>13000000</v>
      </c>
      <c r="Y247" s="24">
        <f t="shared" si="157"/>
        <v>346000000</v>
      </c>
      <c r="Z247" s="24">
        <f t="shared" si="7"/>
        <v>211.9355226</v>
      </c>
      <c r="AA247" s="24">
        <f>IFNA(VLOOKUP(A247,'BUSINESS processed'!A247:J2937,5,0))</f>
        <v>0.435</v>
      </c>
      <c r="AB247" s="24">
        <f>IFNA(VLOOKUP(A247,'BUSINESS processed'!A247:J2937,6,0))</f>
        <v>57</v>
      </c>
      <c r="AC247" s="24">
        <f>IFNA(VLOOKUP(A247,'BUSINESS processed'!A247:J2937,7,0))</f>
        <v>169</v>
      </c>
      <c r="AD247" s="24">
        <f>IFNA(VLOOKUP(A247,'BUSINESS processed'!A247:J2937,8,0))</f>
        <v>488</v>
      </c>
      <c r="AE247" s="24">
        <f>IFNA(VLOOKUP(A247,'BUSINESS processed'!A247:J2937,9,0))</f>
        <v>0.086</v>
      </c>
      <c r="AF247" s="27">
        <f>IFNA(VLOOKUP(A247,'BUSINESS processed'!A247:J2937,10,0))</f>
        <v>1.795</v>
      </c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</row>
    <row r="248">
      <c r="A248" s="18" t="str">
        <f t="shared" si="1"/>
        <v>Africa_Gambia, The-Africa_2000</v>
      </c>
      <c r="B248" s="19" t="s">
        <v>68</v>
      </c>
      <c r="C248" s="20" t="s">
        <v>110</v>
      </c>
      <c r="D248" s="21" t="s">
        <v>70</v>
      </c>
      <c r="E248" s="22">
        <v>7.82913866E8</v>
      </c>
      <c r="F248" s="22">
        <f t="shared" si="2"/>
        <v>637.1042712</v>
      </c>
      <c r="G248" s="23">
        <v>0.045</v>
      </c>
      <c r="H248" s="23">
        <v>29.0</v>
      </c>
      <c r="I248" s="23">
        <v>0.24</v>
      </c>
      <c r="J248" s="24">
        <f t="shared" ref="J248:J252" si="161">IF(AND( C248=C247,D248&gt;D247),J247,0)</f>
        <v>0</v>
      </c>
      <c r="K248" s="24">
        <f t="shared" si="3"/>
        <v>0</v>
      </c>
      <c r="L248" s="24">
        <f t="shared" si="160"/>
        <v>0</v>
      </c>
      <c r="M248" s="24">
        <f t="shared" si="5"/>
        <v>0</v>
      </c>
      <c r="N248" s="24">
        <f>IFNA(VLOOKUP(A248,'HUMAN RESOURCES processed'!$A$2:$M$2692,5,0))</f>
        <v>0.045</v>
      </c>
      <c r="O248" s="24">
        <f>IFNA(VLOOKUP(A248,'HUMAN RESOURCES processed'!$A$2:$M$2692,6,0))</f>
        <v>0.063</v>
      </c>
      <c r="P248" s="24">
        <f>IFNA(VLOOKUP(A248,'HUMAN RESOURCES processed'!$A$2:$M$2692,7,0))</f>
        <v>56</v>
      </c>
      <c r="Q248" s="24">
        <f>IFNA(VLOOKUP(A248,'HUMAN RESOURCES processed'!$A$2:$M$2692,8,0))</f>
        <v>54</v>
      </c>
      <c r="R248" s="24">
        <f t="shared" si="6"/>
        <v>55</v>
      </c>
      <c r="S248" s="24">
        <f>IFNA(VLOOKUP(A248,'HUMAN RESOURCES processed'!$A$2:$M$2692,9,0))</f>
        <v>0.459</v>
      </c>
      <c r="T248" s="24">
        <f>IFNA(VLOOKUP(A248,'HUMAN RESOURCES processed'!$A$2:$M$2692,10,0))</f>
        <v>0.514</v>
      </c>
      <c r="U248" s="24">
        <f>IFNA(VLOOKUP(A248,'HUMAN RESOURCES processed'!$A$2:$M$2692,11,0))</f>
        <v>0.027</v>
      </c>
      <c r="V248" s="24">
        <f>IFNA(VLOOKUP(A248,'HUMAN RESOURCES processed'!$A$2:$M$2692,12,0))</f>
        <v>1228863</v>
      </c>
      <c r="W248" s="24">
        <f>IFNA(VLOOKUP(A248,'HUMAN RESOURCES processed'!$A$2:$M$2692,13,0))</f>
        <v>0.479</v>
      </c>
      <c r="X248" s="24">
        <f t="shared" si="156"/>
        <v>0</v>
      </c>
      <c r="Y248" s="24">
        <f t="shared" si="157"/>
        <v>0</v>
      </c>
      <c r="Z248" s="24">
        <f t="shared" si="7"/>
        <v>0</v>
      </c>
      <c r="AA248" s="24">
        <f t="shared" ref="AA248:AA252" si="162">IF(AND(C248=C247,D248&gt;D247),AA247,0)</f>
        <v>0</v>
      </c>
      <c r="AB248" s="24">
        <f t="shared" ref="AB248:AB252" si="163">IF(AND(C248=C247,D248&gt;D247),AB247,0)</f>
        <v>0</v>
      </c>
      <c r="AC248" s="24">
        <f t="shared" ref="AC248:AC259" si="164">IF(AND(C248=C247,D248&gt;D247),AC247,0)</f>
        <v>0</v>
      </c>
      <c r="AD248" s="24">
        <f t="shared" ref="AD248:AD252" si="165">IF(AND(C248=C247,D248&gt;D247),AD247,0)</f>
        <v>0</v>
      </c>
      <c r="AE248" s="24">
        <f>IFNA(VLOOKUP(A248,'BUSINESS processed'!A248:J2938,9,0))</f>
        <v>0.009</v>
      </c>
      <c r="AF248" s="27">
        <f>IFNA(VLOOKUP(A248,'BUSINESS processed'!A248:J2938,10,0))</f>
        <v>0.005</v>
      </c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</row>
    <row r="249">
      <c r="A249" s="18" t="str">
        <f t="shared" si="1"/>
        <v>Africa_Gambia, The-Africa_2001</v>
      </c>
      <c r="B249" s="19" t="s">
        <v>68</v>
      </c>
      <c r="C249" s="20" t="s">
        <v>110</v>
      </c>
      <c r="D249" s="21" t="s">
        <v>71</v>
      </c>
      <c r="E249" s="22">
        <v>6.87410629E8</v>
      </c>
      <c r="F249" s="22">
        <f t="shared" si="2"/>
        <v>542.6821766</v>
      </c>
      <c r="G249" s="23">
        <v>0.046</v>
      </c>
      <c r="H249" s="23">
        <v>25.0</v>
      </c>
      <c r="I249" s="23">
        <v>0.24</v>
      </c>
      <c r="J249" s="24">
        <f t="shared" si="161"/>
        <v>0</v>
      </c>
      <c r="K249" s="24">
        <f t="shared" si="3"/>
        <v>0</v>
      </c>
      <c r="L249" s="24">
        <f t="shared" si="160"/>
        <v>0</v>
      </c>
      <c r="M249" s="24">
        <f t="shared" si="5"/>
        <v>0</v>
      </c>
      <c r="N249" s="24">
        <f>IFNA(VLOOKUP(A249,'HUMAN RESOURCES processed'!$A$2:$M$2692,5,0))</f>
        <v>0.045</v>
      </c>
      <c r="O249" s="24">
        <f>IFNA(VLOOKUP(A249,'HUMAN RESOURCES processed'!$A$2:$M$2692,6,0))</f>
        <v>0.062</v>
      </c>
      <c r="P249" s="24">
        <f>IFNA(VLOOKUP(A249,'HUMAN RESOURCES processed'!$A$2:$M$2692,7,0))</f>
        <v>57</v>
      </c>
      <c r="Q249" s="24">
        <f>IFNA(VLOOKUP(A249,'HUMAN RESOURCES processed'!$A$2:$M$2692,8,0))</f>
        <v>54</v>
      </c>
      <c r="R249" s="24">
        <f t="shared" si="6"/>
        <v>55.5</v>
      </c>
      <c r="S249" s="24">
        <f>IFNA(VLOOKUP(A249,'HUMAN RESOURCES processed'!$A$2:$M$2692,9,0))</f>
        <v>0.459</v>
      </c>
      <c r="T249" s="24">
        <f>IFNA(VLOOKUP(A249,'HUMAN RESOURCES processed'!$A$2:$M$2692,10,0))</f>
        <v>0.515</v>
      </c>
      <c r="U249" s="24">
        <f>IFNA(VLOOKUP(A249,'HUMAN RESOURCES processed'!$A$2:$M$2692,11,0))</f>
        <v>0.027</v>
      </c>
      <c r="V249" s="24">
        <f>IFNA(VLOOKUP(A249,'HUMAN RESOURCES processed'!$A$2:$M$2692,12,0))</f>
        <v>1266691</v>
      </c>
      <c r="W249" s="24">
        <f>IFNA(VLOOKUP(A249,'HUMAN RESOURCES processed'!$A$2:$M$2692,13,0))</f>
        <v>0.488</v>
      </c>
      <c r="X249" s="24">
        <f t="shared" si="156"/>
        <v>0</v>
      </c>
      <c r="Y249" s="24">
        <f t="shared" si="157"/>
        <v>0</v>
      </c>
      <c r="Z249" s="24">
        <f t="shared" si="7"/>
        <v>0</v>
      </c>
      <c r="AA249" s="24">
        <f t="shared" si="162"/>
        <v>0</v>
      </c>
      <c r="AB249" s="24">
        <f t="shared" si="163"/>
        <v>0</v>
      </c>
      <c r="AC249" s="24">
        <f t="shared" si="164"/>
        <v>0</v>
      </c>
      <c r="AD249" s="24">
        <f t="shared" si="165"/>
        <v>0</v>
      </c>
      <c r="AE249" s="24">
        <f>IFNA(VLOOKUP(A249,'BUSINESS processed'!A249:J2939,9,0))</f>
        <v>0.013</v>
      </c>
      <c r="AF249" s="27">
        <f>IFNA(VLOOKUP(A249,'BUSINESS processed'!A249:J2939,10,0))</f>
        <v>0.043</v>
      </c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</row>
    <row r="250">
      <c r="A250" s="18" t="str">
        <f t="shared" si="1"/>
        <v>Africa_Gambia, The-Africa_2002</v>
      </c>
      <c r="B250" s="19" t="s">
        <v>68</v>
      </c>
      <c r="C250" s="20" t="s">
        <v>110</v>
      </c>
      <c r="D250" s="21" t="s">
        <v>72</v>
      </c>
      <c r="E250" s="22">
        <v>5.7823531E8</v>
      </c>
      <c r="F250" s="22">
        <f t="shared" si="2"/>
        <v>442.5269101</v>
      </c>
      <c r="G250" s="23">
        <v>0.038</v>
      </c>
      <c r="H250" s="23">
        <v>17.0</v>
      </c>
      <c r="I250" s="23">
        <v>0.24</v>
      </c>
      <c r="J250" s="24">
        <f t="shared" si="161"/>
        <v>0</v>
      </c>
      <c r="K250" s="24">
        <f t="shared" si="3"/>
        <v>0</v>
      </c>
      <c r="L250" s="24">
        <f>IFNA(VLOOKUP(A250,'ENERGY processed'!$A$2:$H$2692,8,0),"")</f>
        <v>473</v>
      </c>
      <c r="M250" s="24">
        <f t="shared" si="5"/>
        <v>0.0003619897036</v>
      </c>
      <c r="N250" s="24">
        <f>IFNA(VLOOKUP(A250,'HUMAN RESOURCES processed'!$A$2:$M$2692,5,0))</f>
        <v>0.045</v>
      </c>
      <c r="O250" s="24">
        <f>IFNA(VLOOKUP(A250,'HUMAN RESOURCES processed'!$A$2:$M$2692,6,0))</f>
        <v>0.061</v>
      </c>
      <c r="P250" s="24">
        <f>IFNA(VLOOKUP(A250,'HUMAN RESOURCES processed'!$A$2:$M$2692,7,0))</f>
        <v>57</v>
      </c>
      <c r="Q250" s="24">
        <f>IFNA(VLOOKUP(A250,'HUMAN RESOURCES processed'!$A$2:$M$2692,8,0))</f>
        <v>55</v>
      </c>
      <c r="R250" s="24">
        <f t="shared" si="6"/>
        <v>56</v>
      </c>
      <c r="S250" s="24">
        <f>IFNA(VLOOKUP(A250,'HUMAN RESOURCES processed'!$A$2:$M$2692,9,0))</f>
        <v>0.459</v>
      </c>
      <c r="T250" s="24">
        <f>IFNA(VLOOKUP(A250,'HUMAN RESOURCES processed'!$A$2:$M$2692,10,0))</f>
        <v>0.515</v>
      </c>
      <c r="U250" s="24">
        <f>IFNA(VLOOKUP(A250,'HUMAN RESOURCES processed'!$A$2:$M$2692,11,0))</f>
        <v>0.026</v>
      </c>
      <c r="V250" s="24">
        <f>IFNA(VLOOKUP(A250,'HUMAN RESOURCES processed'!$A$2:$M$2692,12,0))</f>
        <v>1306667</v>
      </c>
      <c r="W250" s="24">
        <f>IFNA(VLOOKUP(A250,'HUMAN RESOURCES processed'!$A$2:$M$2692,13,0))</f>
        <v>0.497</v>
      </c>
      <c r="X250" s="24">
        <f t="shared" si="156"/>
        <v>0</v>
      </c>
      <c r="Y250" s="24">
        <f t="shared" si="157"/>
        <v>0</v>
      </c>
      <c r="Z250" s="24">
        <f t="shared" si="7"/>
        <v>0</v>
      </c>
      <c r="AA250" s="24">
        <f t="shared" si="162"/>
        <v>0</v>
      </c>
      <c r="AB250" s="24">
        <f t="shared" si="163"/>
        <v>0</v>
      </c>
      <c r="AC250" s="24">
        <f t="shared" si="164"/>
        <v>0</v>
      </c>
      <c r="AD250" s="24">
        <f t="shared" si="165"/>
        <v>0</v>
      </c>
      <c r="AE250" s="24">
        <f>IFNA(VLOOKUP(A250,'BUSINESS processed'!A250:J2940,9,0))</f>
        <v>0.018</v>
      </c>
      <c r="AF250" s="27">
        <f>IFNA(VLOOKUP(A250,'BUSINESS processed'!A250:J2940,10,0))</f>
        <v>0.077</v>
      </c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</row>
    <row r="251">
      <c r="A251" s="18" t="str">
        <f t="shared" si="1"/>
        <v>Africa_Gambia, The-Africa_2003</v>
      </c>
      <c r="B251" s="19" t="s">
        <v>68</v>
      </c>
      <c r="C251" s="20" t="s">
        <v>110</v>
      </c>
      <c r="D251" s="21" t="s">
        <v>74</v>
      </c>
      <c r="E251" s="22">
        <v>4.87038678E8</v>
      </c>
      <c r="F251" s="22">
        <f t="shared" si="2"/>
        <v>361.1578364</v>
      </c>
      <c r="G251" s="23">
        <v>0.042</v>
      </c>
      <c r="H251" s="23">
        <v>15.0</v>
      </c>
      <c r="I251" s="23">
        <v>0.293</v>
      </c>
      <c r="J251" s="24">
        <f t="shared" si="161"/>
        <v>0</v>
      </c>
      <c r="K251" s="24">
        <f t="shared" si="3"/>
        <v>0</v>
      </c>
      <c r="L251" s="24">
        <f>IFNA(VLOOKUP(A251,'ENERGY processed'!$A$2:$H$2692,8,0),"")</f>
        <v>436</v>
      </c>
      <c r="M251" s="24">
        <f t="shared" si="5"/>
        <v>0.0003233107016</v>
      </c>
      <c r="N251" s="24">
        <f>IFNA(VLOOKUP(A251,'HUMAN RESOURCES processed'!$A$2:$M$2692,5,0))</f>
        <v>0.045</v>
      </c>
      <c r="O251" s="24">
        <f>IFNA(VLOOKUP(A251,'HUMAN RESOURCES processed'!$A$2:$M$2692,6,0))</f>
        <v>0.059</v>
      </c>
      <c r="P251" s="24">
        <f>IFNA(VLOOKUP(A251,'HUMAN RESOURCES processed'!$A$2:$M$2692,7,0))</f>
        <v>57</v>
      </c>
      <c r="Q251" s="24">
        <f>IFNA(VLOOKUP(A251,'HUMAN RESOURCES processed'!$A$2:$M$2692,8,0))</f>
        <v>55</v>
      </c>
      <c r="R251" s="24">
        <f t="shared" si="6"/>
        <v>56</v>
      </c>
      <c r="S251" s="24">
        <f>IFNA(VLOOKUP(A251,'HUMAN RESOURCES processed'!$A$2:$M$2692,9,0))</f>
        <v>0.459</v>
      </c>
      <c r="T251" s="24">
        <f>IFNA(VLOOKUP(A251,'HUMAN RESOURCES processed'!$A$2:$M$2692,10,0))</f>
        <v>0.515</v>
      </c>
      <c r="U251" s="24">
        <f>IFNA(VLOOKUP(A251,'HUMAN RESOURCES processed'!$A$2:$M$2692,11,0))</f>
        <v>0.026</v>
      </c>
      <c r="V251" s="24">
        <f>IFNA(VLOOKUP(A251,'HUMAN RESOURCES processed'!$A$2:$M$2692,12,0))</f>
        <v>1348548</v>
      </c>
      <c r="W251" s="24">
        <f>IFNA(VLOOKUP(A251,'HUMAN RESOURCES processed'!$A$2:$M$2692,13,0))</f>
        <v>0.506</v>
      </c>
      <c r="X251" s="24">
        <f>IFNA(VLOOKUP(A251,'TOURISM processed'!$A$2:$F$2692,5,0))</f>
        <v>58000000</v>
      </c>
      <c r="Y251" s="24">
        <f>IFNA(VLOOKUP(A251,'TOURISM processed'!$A$2:$F$2692,6,0))</f>
        <v>8000000</v>
      </c>
      <c r="Z251" s="24">
        <f t="shared" si="7"/>
        <v>5.932306451</v>
      </c>
      <c r="AA251" s="24">
        <f t="shared" si="162"/>
        <v>0</v>
      </c>
      <c r="AB251" s="24">
        <f t="shared" si="163"/>
        <v>0</v>
      </c>
      <c r="AC251" s="24">
        <f t="shared" si="164"/>
        <v>0</v>
      </c>
      <c r="AD251" s="24">
        <f t="shared" si="165"/>
        <v>0</v>
      </c>
      <c r="AE251" s="24">
        <f>IFNA(VLOOKUP(A251,'BUSINESS processed'!A251:J2941,9,0))</f>
        <v>0.024</v>
      </c>
      <c r="AF251" s="27">
        <f>IFNA(VLOOKUP(A251,'BUSINESS processed'!A251:J2941,10,0))</f>
        <v>0.111</v>
      </c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</row>
    <row r="252">
      <c r="A252" s="18" t="str">
        <f t="shared" si="1"/>
        <v>Africa_Gambia, The-Africa_2004</v>
      </c>
      <c r="B252" s="19" t="s">
        <v>68</v>
      </c>
      <c r="C252" s="20" t="s">
        <v>110</v>
      </c>
      <c r="D252" s="21" t="s">
        <v>83</v>
      </c>
      <c r="E252" s="22">
        <v>5.78785601E8</v>
      </c>
      <c r="F252" s="22">
        <f t="shared" si="2"/>
        <v>415.8139689</v>
      </c>
      <c r="G252" s="23">
        <v>0.044</v>
      </c>
      <c r="H252" s="23">
        <v>18.0</v>
      </c>
      <c r="I252" s="23">
        <v>0.365</v>
      </c>
      <c r="J252" s="24">
        <f t="shared" si="161"/>
        <v>0</v>
      </c>
      <c r="K252" s="24">
        <f t="shared" si="3"/>
        <v>0</v>
      </c>
      <c r="L252" s="24">
        <f>IFNA(VLOOKUP(A252,'ENERGY processed'!$A$2:$H$2692,8,0),"")</f>
        <v>411</v>
      </c>
      <c r="M252" s="24">
        <f t="shared" si="5"/>
        <v>0.0002952726207</v>
      </c>
      <c r="N252" s="24">
        <f>IFNA(VLOOKUP(A252,'HUMAN RESOURCES processed'!$A$2:$M$2692,5,0))</f>
        <v>0.044</v>
      </c>
      <c r="O252" s="24">
        <f>IFNA(VLOOKUP(A252,'HUMAN RESOURCES processed'!$A$2:$M$2692,6,0))</f>
        <v>0.058</v>
      </c>
      <c r="P252" s="24">
        <f>IFNA(VLOOKUP(A252,'HUMAN RESOURCES processed'!$A$2:$M$2692,7,0))</f>
        <v>58</v>
      </c>
      <c r="Q252" s="24">
        <f>IFNA(VLOOKUP(A252,'HUMAN RESOURCES processed'!$A$2:$M$2692,8,0))</f>
        <v>55</v>
      </c>
      <c r="R252" s="24">
        <f t="shared" si="6"/>
        <v>56.5</v>
      </c>
      <c r="S252" s="24">
        <f>IFNA(VLOOKUP(A252,'HUMAN RESOURCES processed'!$A$2:$M$2692,9,0))</f>
        <v>0.46</v>
      </c>
      <c r="T252" s="24">
        <f>IFNA(VLOOKUP(A252,'HUMAN RESOURCES processed'!$A$2:$M$2692,10,0))</f>
        <v>0.515</v>
      </c>
      <c r="U252" s="24">
        <f>IFNA(VLOOKUP(A252,'HUMAN RESOURCES processed'!$A$2:$M$2692,11,0))</f>
        <v>0.026</v>
      </c>
      <c r="V252" s="24">
        <f>IFNA(VLOOKUP(A252,'HUMAN RESOURCES processed'!$A$2:$M$2692,12,0))</f>
        <v>1391934</v>
      </c>
      <c r="W252" s="24">
        <f>IFNA(VLOOKUP(A252,'HUMAN RESOURCES processed'!$A$2:$M$2692,13,0))</f>
        <v>0.515</v>
      </c>
      <c r="X252" s="24">
        <f>IFNA(VLOOKUP(A252,'TOURISM processed'!$A$2:$F$2692,5,0))</f>
        <v>51000000</v>
      </c>
      <c r="Y252" s="24">
        <f>IFNA(VLOOKUP(A252,'TOURISM processed'!$A$2:$F$2692,6,0))</f>
        <v>6000000</v>
      </c>
      <c r="Z252" s="24">
        <f t="shared" si="7"/>
        <v>4.310549207</v>
      </c>
      <c r="AA252" s="24">
        <f t="shared" si="162"/>
        <v>0</v>
      </c>
      <c r="AB252" s="24">
        <f t="shared" si="163"/>
        <v>0</v>
      </c>
      <c r="AC252" s="24">
        <f t="shared" si="164"/>
        <v>0</v>
      </c>
      <c r="AD252" s="24">
        <f t="shared" si="165"/>
        <v>0</v>
      </c>
      <c r="AE252" s="24">
        <f>IFNA(VLOOKUP(A252,'BUSINESS processed'!A252:J2942,9,0))</f>
        <v>0.033</v>
      </c>
      <c r="AF252" s="27">
        <f>IFNA(VLOOKUP(A252,'BUSINESS processed'!A252:J2942,10,0))</f>
        <v>0.126</v>
      </c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</row>
    <row r="253">
      <c r="A253" s="18" t="str">
        <f t="shared" si="1"/>
        <v>Africa_Gambia, The-Africa_2005</v>
      </c>
      <c r="B253" s="19" t="s">
        <v>68</v>
      </c>
      <c r="C253" s="20" t="s">
        <v>110</v>
      </c>
      <c r="D253" s="21" t="s">
        <v>84</v>
      </c>
      <c r="E253" s="22">
        <v>6.24173996E8</v>
      </c>
      <c r="F253" s="22">
        <f t="shared" si="2"/>
        <v>434.4954443</v>
      </c>
      <c r="G253" s="23">
        <v>0.045</v>
      </c>
      <c r="H253" s="23">
        <v>20.0</v>
      </c>
      <c r="I253" s="23">
        <v>0.349</v>
      </c>
      <c r="J253" s="24">
        <f>IFNA(VLOOKUP(A253,'ENERGY processed'!$A$2:$H$2692,7,0),"")</f>
        <v>108</v>
      </c>
      <c r="K253" s="24">
        <f t="shared" si="3"/>
        <v>0.00007518017137</v>
      </c>
      <c r="L253" s="24">
        <f>IFNA(VLOOKUP(A253,'ENERGY processed'!$A$2:$H$2692,8,0),"")</f>
        <v>302.5</v>
      </c>
      <c r="M253" s="24">
        <f t="shared" si="5"/>
        <v>0.0002105740911</v>
      </c>
      <c r="N253" s="24">
        <f>IFNA(VLOOKUP(A253,'HUMAN RESOURCES processed'!$A$2:$M$2692,5,0))</f>
        <v>0.044</v>
      </c>
      <c r="O253" s="24">
        <f>IFNA(VLOOKUP(A253,'HUMAN RESOURCES processed'!$A$2:$M$2692,6,0))</f>
        <v>0.057</v>
      </c>
      <c r="P253" s="24">
        <f>IFNA(VLOOKUP(A253,'HUMAN RESOURCES processed'!$A$2:$M$2692,7,0))</f>
        <v>58</v>
      </c>
      <c r="Q253" s="24">
        <f>IFNA(VLOOKUP(A253,'HUMAN RESOURCES processed'!$A$2:$M$2692,8,0))</f>
        <v>56</v>
      </c>
      <c r="R253" s="24">
        <f t="shared" si="6"/>
        <v>57</v>
      </c>
      <c r="S253" s="24">
        <f>IFNA(VLOOKUP(A253,'HUMAN RESOURCES processed'!$A$2:$M$2692,9,0))</f>
        <v>0.46</v>
      </c>
      <c r="T253" s="24">
        <f>IFNA(VLOOKUP(A253,'HUMAN RESOURCES processed'!$A$2:$M$2692,10,0))</f>
        <v>0.515</v>
      </c>
      <c r="U253" s="24">
        <f>IFNA(VLOOKUP(A253,'HUMAN RESOURCES processed'!$A$2:$M$2692,11,0))</f>
        <v>0.025</v>
      </c>
      <c r="V253" s="24">
        <f>IFNA(VLOOKUP(A253,'HUMAN RESOURCES processed'!$A$2:$M$2692,12,0))</f>
        <v>1436549</v>
      </c>
      <c r="W253" s="24">
        <f>IFNA(VLOOKUP(A253,'HUMAN RESOURCES processed'!$A$2:$M$2692,13,0))</f>
        <v>0.523</v>
      </c>
      <c r="X253" s="24">
        <f>IFNA(VLOOKUP(A253,'TOURISM processed'!$A$2:$F$2692,5,0))</f>
        <v>59000000</v>
      </c>
      <c r="Y253" s="24">
        <f>IFNA(VLOOKUP(A253,'TOURISM processed'!$A$2:$F$2692,6,0))</f>
        <v>7000000</v>
      </c>
      <c r="Z253" s="24">
        <f t="shared" si="7"/>
        <v>4.872788885</v>
      </c>
      <c r="AA253" s="24">
        <f>IFNA(VLOOKUP(A253,'BUSINESS processed'!A253:J2943,5,0))</f>
        <v>2.86</v>
      </c>
      <c r="AB253" s="24">
        <f>IFNA(VLOOKUP(A253,'BUSINESS processed'!A253:J2943,6,0))</f>
        <v>27</v>
      </c>
      <c r="AC253" s="24">
        <f t="shared" si="164"/>
        <v>0</v>
      </c>
      <c r="AD253" s="24">
        <f>IFNA(VLOOKUP(A253,'BUSINESS processed'!A253:J2943,8,0))</f>
        <v>376</v>
      </c>
      <c r="AE253" s="24">
        <f>IFNA(VLOOKUP(A253,'BUSINESS processed'!A253:J2943,9,0))</f>
        <v>0.038</v>
      </c>
      <c r="AF253" s="27">
        <f>IFNA(VLOOKUP(A253,'BUSINESS processed'!A253:J2943,10,0))</f>
        <v>0.172</v>
      </c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</row>
    <row r="254">
      <c r="A254" s="18" t="str">
        <f t="shared" si="1"/>
        <v>Africa_Gambia, The-Africa_2006</v>
      </c>
      <c r="B254" s="19" t="s">
        <v>68</v>
      </c>
      <c r="C254" s="20" t="s">
        <v>110</v>
      </c>
      <c r="D254" s="21" t="s">
        <v>85</v>
      </c>
      <c r="E254" s="22">
        <v>6.55068112E8</v>
      </c>
      <c r="F254" s="22">
        <f t="shared" si="2"/>
        <v>441.9196559</v>
      </c>
      <c r="G254" s="23">
        <v>0.047</v>
      </c>
      <c r="H254" s="23">
        <v>21.0</v>
      </c>
      <c r="I254" s="23">
        <v>0.298</v>
      </c>
      <c r="J254" s="24">
        <f>IFNA(VLOOKUP(A254,'ENERGY processed'!$A$2:$H$2692,7,0),"")</f>
        <v>133</v>
      </c>
      <c r="K254" s="24">
        <f t="shared" si="3"/>
        <v>0.00008972397398</v>
      </c>
      <c r="L254" s="24">
        <f>IFNA(VLOOKUP(A254,'ENERGY processed'!$A$2:$H$2692,8,0),"")</f>
        <v>396</v>
      </c>
      <c r="M254" s="24">
        <f t="shared" si="5"/>
        <v>0.0002671480729</v>
      </c>
      <c r="N254" s="24">
        <f>IFNA(VLOOKUP(A254,'HUMAN RESOURCES processed'!$A$2:$M$2692,5,0))</f>
        <v>0.044</v>
      </c>
      <c r="O254" s="24">
        <f>IFNA(VLOOKUP(A254,'HUMAN RESOURCES processed'!$A$2:$M$2692,6,0))</f>
        <v>0.056</v>
      </c>
      <c r="P254" s="24">
        <f>IFNA(VLOOKUP(A254,'HUMAN RESOURCES processed'!$A$2:$M$2692,7,0))</f>
        <v>58</v>
      </c>
      <c r="Q254" s="24">
        <f>IFNA(VLOOKUP(A254,'HUMAN RESOURCES processed'!$A$2:$M$2692,8,0))</f>
        <v>56</v>
      </c>
      <c r="R254" s="24">
        <f t="shared" si="6"/>
        <v>57</v>
      </c>
      <c r="S254" s="24">
        <f>IFNA(VLOOKUP(A254,'HUMAN RESOURCES processed'!$A$2:$M$2692,9,0))</f>
        <v>0.46</v>
      </c>
      <c r="T254" s="24">
        <f>IFNA(VLOOKUP(A254,'HUMAN RESOURCES processed'!$A$2:$M$2692,10,0))</f>
        <v>0.515</v>
      </c>
      <c r="U254" s="24">
        <f>IFNA(VLOOKUP(A254,'HUMAN RESOURCES processed'!$A$2:$M$2692,11,0))</f>
        <v>0.025</v>
      </c>
      <c r="V254" s="24">
        <f>IFNA(VLOOKUP(A254,'HUMAN RESOURCES processed'!$A$2:$M$2692,12,0))</f>
        <v>1482324</v>
      </c>
      <c r="W254" s="24">
        <f>IFNA(VLOOKUP(A254,'HUMAN RESOURCES processed'!$A$2:$M$2692,13,0))</f>
        <v>0.532</v>
      </c>
      <c r="X254" s="24">
        <f>IFNA(VLOOKUP(A254,'TOURISM processed'!$A$2:$F$2692,5,0))</f>
        <v>69000000</v>
      </c>
      <c r="Y254" s="24">
        <f>IFNA(VLOOKUP(A254,'TOURISM processed'!$A$2:$F$2692,6,0))</f>
        <v>8000000</v>
      </c>
      <c r="Z254" s="24">
        <f t="shared" si="7"/>
        <v>5.396930765</v>
      </c>
      <c r="AA254" s="24">
        <f>IFNA(VLOOKUP(A254,'BUSINESS processed'!A254:J2944,5,0))</f>
        <v>2.921</v>
      </c>
      <c r="AB254" s="24">
        <f>IFNA(VLOOKUP(A254,'BUSINESS processed'!A254:J2944,6,0))</f>
        <v>27</v>
      </c>
      <c r="AC254" s="24">
        <f t="shared" si="164"/>
        <v>0</v>
      </c>
      <c r="AD254" s="24">
        <f>IFNA(VLOOKUP(A254,'BUSINESS processed'!A254:J2944,8,0))</f>
        <v>376</v>
      </c>
      <c r="AE254" s="24">
        <f>IFNA(VLOOKUP(A254,'BUSINESS processed'!A254:J2944,9,0))</f>
        <v>0.052</v>
      </c>
      <c r="AF254" s="27">
        <f>IFNA(VLOOKUP(A254,'BUSINESS processed'!A254:J2944,10,0))</f>
        <v>0.273</v>
      </c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</row>
    <row r="255">
      <c r="A255" s="18" t="str">
        <f t="shared" si="1"/>
        <v>Africa_Gambia, The-Africa_2007</v>
      </c>
      <c r="B255" s="19" t="s">
        <v>68</v>
      </c>
      <c r="C255" s="20" t="s">
        <v>110</v>
      </c>
      <c r="D255" s="21" t="s">
        <v>86</v>
      </c>
      <c r="E255" s="22">
        <v>7.98869805E8</v>
      </c>
      <c r="F255" s="22">
        <f t="shared" si="2"/>
        <v>522.3399182</v>
      </c>
      <c r="G255" s="23">
        <v>0.041</v>
      </c>
      <c r="H255" s="23">
        <v>21.0</v>
      </c>
      <c r="I255" s="23">
        <v>0.279</v>
      </c>
      <c r="J255" s="24">
        <f>IFNA(VLOOKUP(A255,'ENERGY processed'!$A$2:$H$2692,7,0),"")</f>
        <v>108</v>
      </c>
      <c r="K255" s="24">
        <f t="shared" si="3"/>
        <v>0.00007061565078</v>
      </c>
      <c r="L255" s="24">
        <f>IFNA(VLOOKUP(A255,'ENERGY processed'!$A$2:$H$2692,8,0),"")</f>
        <v>323</v>
      </c>
      <c r="M255" s="24">
        <f t="shared" si="5"/>
        <v>0.0002111931037</v>
      </c>
      <c r="N255" s="24">
        <f>IFNA(VLOOKUP(A255,'HUMAN RESOURCES processed'!$A$2:$M$2692,5,0))</f>
        <v>0.044</v>
      </c>
      <c r="O255" s="24">
        <f>IFNA(VLOOKUP(A255,'HUMAN RESOURCES processed'!$A$2:$M$2692,6,0))</f>
        <v>0.055</v>
      </c>
      <c r="P255" s="24">
        <f>IFNA(VLOOKUP(A255,'HUMAN RESOURCES processed'!$A$2:$M$2692,7,0))</f>
        <v>59</v>
      </c>
      <c r="Q255" s="24">
        <f>IFNA(VLOOKUP(A255,'HUMAN RESOURCES processed'!$A$2:$M$2692,8,0))</f>
        <v>56</v>
      </c>
      <c r="R255" s="24">
        <f t="shared" si="6"/>
        <v>57.5</v>
      </c>
      <c r="S255" s="24">
        <f>IFNA(VLOOKUP(A255,'HUMAN RESOURCES processed'!$A$2:$M$2692,9,0))</f>
        <v>0.46</v>
      </c>
      <c r="T255" s="24">
        <f>IFNA(VLOOKUP(A255,'HUMAN RESOURCES processed'!$A$2:$M$2692,10,0))</f>
        <v>0.514</v>
      </c>
      <c r="U255" s="24">
        <f>IFNA(VLOOKUP(A255,'HUMAN RESOURCES processed'!$A$2:$M$2692,11,0))</f>
        <v>0.025</v>
      </c>
      <c r="V255" s="24">
        <f>IFNA(VLOOKUP(A255,'HUMAN RESOURCES processed'!$A$2:$M$2692,12,0))</f>
        <v>1529406</v>
      </c>
      <c r="W255" s="24">
        <f>IFNA(VLOOKUP(A255,'HUMAN RESOURCES processed'!$A$2:$M$2692,13,0))</f>
        <v>0.54</v>
      </c>
      <c r="X255" s="24">
        <f>IFNA(VLOOKUP(A255,'TOURISM processed'!$A$2:$F$2692,5,0))</f>
        <v>87000000</v>
      </c>
      <c r="Y255" s="24">
        <f>IFNA(VLOOKUP(A255,'TOURISM processed'!$A$2:$F$2692,6,0))</f>
        <v>8000000</v>
      </c>
      <c r="Z255" s="24">
        <f t="shared" si="7"/>
        <v>5.230788947</v>
      </c>
      <c r="AA255" s="24">
        <f>IFNA(VLOOKUP(A255,'BUSINESS processed'!A255:J2945,5,0))</f>
        <v>2.921</v>
      </c>
      <c r="AB255" s="24">
        <f>IFNA(VLOOKUP(A255,'BUSINESS processed'!A255:J2945,6,0))</f>
        <v>32</v>
      </c>
      <c r="AC255" s="24">
        <f t="shared" si="164"/>
        <v>0</v>
      </c>
      <c r="AD255" s="24">
        <f>IFNA(VLOOKUP(A255,'BUSINESS processed'!A255:J2945,8,0))</f>
        <v>376</v>
      </c>
      <c r="AE255" s="24">
        <f>IFNA(VLOOKUP(A255,'BUSINESS processed'!A255:J2945,9,0))</f>
        <v>0.062</v>
      </c>
      <c r="AF255" s="27">
        <f>IFNA(VLOOKUP(A255,'BUSINESS processed'!A255:J2945,10,0))</f>
        <v>0.523</v>
      </c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</row>
    <row r="256">
      <c r="A256" s="18" t="str">
        <f t="shared" si="1"/>
        <v>Africa_Gambia, The-Africa_2008</v>
      </c>
      <c r="B256" s="19" t="s">
        <v>68</v>
      </c>
      <c r="C256" s="20" t="s">
        <v>110</v>
      </c>
      <c r="D256" s="21" t="s">
        <v>87</v>
      </c>
      <c r="E256" s="22">
        <v>9.65771303E8</v>
      </c>
      <c r="F256" s="22">
        <f t="shared" si="2"/>
        <v>612.0285776</v>
      </c>
      <c r="G256" s="23">
        <v>0.041</v>
      </c>
      <c r="H256" s="23">
        <v>25.0</v>
      </c>
      <c r="I256" s="23">
        <v>0.27</v>
      </c>
      <c r="J256" s="24">
        <f t="shared" ref="J256:J257" si="166">IF(AND( C256=C255,D256&gt;D255),J255,"")</f>
        <v>108</v>
      </c>
      <c r="K256" s="24">
        <f t="shared" si="3"/>
        <v>0.0000684417586</v>
      </c>
      <c r="L256" s="24">
        <f>IF(AND(C256=C255,C256&gt;C255),C255,0)</f>
        <v>0</v>
      </c>
      <c r="M256" s="24">
        <f t="shared" si="5"/>
        <v>0</v>
      </c>
      <c r="N256" s="24">
        <f>IFNA(VLOOKUP(A256,'HUMAN RESOURCES processed'!$A$2:$M$2692,5,0))</f>
        <v>0.044</v>
      </c>
      <c r="O256" s="24">
        <f>IFNA(VLOOKUP(A256,'HUMAN RESOURCES processed'!$A$2:$M$2692,6,0))</f>
        <v>0.054</v>
      </c>
      <c r="P256" s="24">
        <f>IFNA(VLOOKUP(A256,'HUMAN RESOURCES processed'!$A$2:$M$2692,7,0))</f>
        <v>59</v>
      </c>
      <c r="Q256" s="24">
        <f>IFNA(VLOOKUP(A256,'HUMAN RESOURCES processed'!$A$2:$M$2692,8,0))</f>
        <v>56</v>
      </c>
      <c r="R256" s="24">
        <f t="shared" si="6"/>
        <v>57.5</v>
      </c>
      <c r="S256" s="24">
        <f>IFNA(VLOOKUP(A256,'HUMAN RESOURCES processed'!$A$2:$M$2692,9,0))</f>
        <v>0.46</v>
      </c>
      <c r="T256" s="24">
        <f>IFNA(VLOOKUP(A256,'HUMAN RESOURCES processed'!$A$2:$M$2692,10,0))</f>
        <v>0.514</v>
      </c>
      <c r="U256" s="24">
        <f>IFNA(VLOOKUP(A256,'HUMAN RESOURCES processed'!$A$2:$M$2692,11,0))</f>
        <v>0.025</v>
      </c>
      <c r="V256" s="24">
        <f>IFNA(VLOOKUP(A256,'HUMAN RESOURCES processed'!$A$2:$M$2692,12,0))</f>
        <v>1577984</v>
      </c>
      <c r="W256" s="24">
        <f>IFNA(VLOOKUP(A256,'HUMAN RESOURCES processed'!$A$2:$M$2692,13,0))</f>
        <v>0.548</v>
      </c>
      <c r="X256" s="24">
        <f>IFNA(VLOOKUP(A256,'TOURISM processed'!$A$2:$F$2692,5,0))</f>
        <v>80000000</v>
      </c>
      <c r="Y256" s="24">
        <f>IFNA(VLOOKUP(A256,'TOURISM processed'!$A$2:$F$2692,6,0))</f>
        <v>8000000</v>
      </c>
      <c r="Z256" s="24">
        <f t="shared" si="7"/>
        <v>5.069759896</v>
      </c>
      <c r="AA256" s="24">
        <f>IFNA(VLOOKUP(A256,'BUSINESS processed'!A256:J2946,5,0))</f>
        <v>2.921</v>
      </c>
      <c r="AB256" s="24">
        <f>IFNA(VLOOKUP(A256,'BUSINESS processed'!A256:J2946,6,0))</f>
        <v>27</v>
      </c>
      <c r="AC256" s="24">
        <f t="shared" si="164"/>
        <v>0</v>
      </c>
      <c r="AD256" s="24">
        <f>IFNA(VLOOKUP(A256,'BUSINESS processed'!A256:J2946,8,0))</f>
        <v>376</v>
      </c>
      <c r="AE256" s="24">
        <f>IFNA(VLOOKUP(A256,'BUSINESS processed'!A256:J2946,9,0))</f>
        <v>0.069</v>
      </c>
      <c r="AF256" s="27">
        <f>IFNA(VLOOKUP(A256,'BUSINESS processed'!A256:J2946,10,0))</f>
        <v>0.739</v>
      </c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</row>
    <row r="257">
      <c r="A257" s="18" t="str">
        <f t="shared" si="1"/>
        <v>Africa_Gambia, The-Africa_2009</v>
      </c>
      <c r="B257" s="19" t="s">
        <v>68</v>
      </c>
      <c r="C257" s="20" t="s">
        <v>110</v>
      </c>
      <c r="D257" s="21" t="s">
        <v>88</v>
      </c>
      <c r="E257" s="22">
        <v>9.00629373E8</v>
      </c>
      <c r="F257" s="22">
        <f t="shared" si="2"/>
        <v>553.0993514</v>
      </c>
      <c r="G257" s="23">
        <v>0.045</v>
      </c>
      <c r="H257" s="23">
        <v>25.0</v>
      </c>
      <c r="I257" s="23">
        <v>0.27</v>
      </c>
      <c r="J257" s="24">
        <f t="shared" si="166"/>
        <v>108</v>
      </c>
      <c r="K257" s="24">
        <f t="shared" si="3"/>
        <v>0.00006632554049</v>
      </c>
      <c r="L257" s="24">
        <f>IFNA(VLOOKUP(A257,'ENERGY processed'!$A$2:$H$2692,8,0),"")</f>
        <v>315</v>
      </c>
      <c r="M257" s="24">
        <f t="shared" si="5"/>
        <v>0.0001934494931</v>
      </c>
      <c r="N257" s="24">
        <f>IFNA(VLOOKUP(A257,'HUMAN RESOURCES processed'!$A$2:$M$2692,5,0))</f>
        <v>0.043</v>
      </c>
      <c r="O257" s="24">
        <f>IFNA(VLOOKUP(A257,'HUMAN RESOURCES processed'!$A$2:$M$2692,6,0))</f>
        <v>0.053</v>
      </c>
      <c r="P257" s="24">
        <f>IFNA(VLOOKUP(A257,'HUMAN RESOURCES processed'!$A$2:$M$2692,7,0))</f>
        <v>59</v>
      </c>
      <c r="Q257" s="24">
        <f>IFNA(VLOOKUP(A257,'HUMAN RESOURCES processed'!$A$2:$M$2692,8,0))</f>
        <v>57</v>
      </c>
      <c r="R257" s="24">
        <f t="shared" si="6"/>
        <v>58</v>
      </c>
      <c r="S257" s="24">
        <f>IFNA(VLOOKUP(A257,'HUMAN RESOURCES processed'!$A$2:$M$2692,9,0))</f>
        <v>0.46</v>
      </c>
      <c r="T257" s="24">
        <f>IFNA(VLOOKUP(A257,'HUMAN RESOURCES processed'!$A$2:$M$2692,10,0))</f>
        <v>0.515</v>
      </c>
      <c r="U257" s="24">
        <f>IFNA(VLOOKUP(A257,'HUMAN RESOURCES processed'!$A$2:$M$2692,11,0))</f>
        <v>0.025</v>
      </c>
      <c r="V257" s="24">
        <f>IFNA(VLOOKUP(A257,'HUMAN RESOURCES processed'!$A$2:$M$2692,12,0))</f>
        <v>1628332</v>
      </c>
      <c r="W257" s="24">
        <f>IFNA(VLOOKUP(A257,'HUMAN RESOURCES processed'!$A$2:$M$2692,13,0))</f>
        <v>0.556</v>
      </c>
      <c r="X257" s="24">
        <f>IFNA(VLOOKUP(A257,'TOURISM processed'!$A$2:$F$2692,5,0))</f>
        <v>64000000</v>
      </c>
      <c r="Y257" s="24">
        <f>IFNA(VLOOKUP(A257,'TOURISM processed'!$A$2:$F$2692,6,0))</f>
        <v>9000000</v>
      </c>
      <c r="Z257" s="24">
        <f t="shared" si="7"/>
        <v>5.527128374</v>
      </c>
      <c r="AA257" s="24">
        <f>IFNA(VLOOKUP(A257,'BUSINESS processed'!A257:J2947,5,0))</f>
        <v>2.921</v>
      </c>
      <c r="AB257" s="24">
        <f>IFNA(VLOOKUP(A257,'BUSINESS processed'!A257:J2947,6,0))</f>
        <v>27</v>
      </c>
      <c r="AC257" s="24">
        <f t="shared" si="164"/>
        <v>0</v>
      </c>
      <c r="AD257" s="24">
        <f>IFNA(VLOOKUP(A257,'BUSINESS processed'!A257:J2947,8,0))</f>
        <v>376</v>
      </c>
      <c r="AE257" s="24">
        <f>IFNA(VLOOKUP(A257,'BUSINESS processed'!A257:J2947,9,0))</f>
        <v>0.076</v>
      </c>
      <c r="AF257" s="27">
        <f>IFNA(VLOOKUP(A257,'BUSINESS processed'!A257:J2947,10,0))</f>
        <v>0.806</v>
      </c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</row>
    <row r="258">
      <c r="A258" s="18" t="str">
        <f t="shared" si="1"/>
        <v>Africa_Gambia, The-Africa_2010</v>
      </c>
      <c r="B258" s="19" t="s">
        <v>68</v>
      </c>
      <c r="C258" s="20" t="s">
        <v>110</v>
      </c>
      <c r="D258" s="21" t="s">
        <v>89</v>
      </c>
      <c r="E258" s="22">
        <v>9.51805801E8</v>
      </c>
      <c r="F258" s="22">
        <f t="shared" si="2"/>
        <v>566.3353252</v>
      </c>
      <c r="G258" s="23">
        <v>0.047</v>
      </c>
      <c r="H258" s="23">
        <v>27.0</v>
      </c>
      <c r="I258" s="23">
        <v>0.27</v>
      </c>
      <c r="J258" s="24">
        <f>IFNA(VLOOKUP(A258,'ENERGY processed'!$A$2:$H$2692,7,0),"")</f>
        <v>114</v>
      </c>
      <c r="K258" s="24">
        <f t="shared" si="3"/>
        <v>0.00006783130236</v>
      </c>
      <c r="L258" s="24">
        <f>IFNA(VLOOKUP(A258,'ENERGY processed'!$A$2:$H$2692,8,0),"")</f>
        <v>337</v>
      </c>
      <c r="M258" s="24">
        <f t="shared" si="5"/>
        <v>0.00020051885</v>
      </c>
      <c r="N258" s="24">
        <f>IFNA(VLOOKUP(A258,'HUMAN RESOURCES processed'!$A$2:$M$2692,5,0))</f>
        <v>0.043</v>
      </c>
      <c r="O258" s="24">
        <f>IFNA(VLOOKUP(A258,'HUMAN RESOURCES processed'!$A$2:$M$2692,6,0))</f>
        <v>0.052</v>
      </c>
      <c r="P258" s="24">
        <f>IFNA(VLOOKUP(A258,'HUMAN RESOURCES processed'!$A$2:$M$2692,7,0))</f>
        <v>59</v>
      </c>
      <c r="Q258" s="24">
        <f>IFNA(VLOOKUP(A258,'HUMAN RESOURCES processed'!$A$2:$M$2692,8,0))</f>
        <v>57</v>
      </c>
      <c r="R258" s="24">
        <f t="shared" si="6"/>
        <v>58</v>
      </c>
      <c r="S258" s="24">
        <f>IFNA(VLOOKUP(A258,'HUMAN RESOURCES processed'!$A$2:$M$2692,9,0))</f>
        <v>0.46</v>
      </c>
      <c r="T258" s="24">
        <f>IFNA(VLOOKUP(A258,'HUMAN RESOURCES processed'!$A$2:$M$2692,10,0))</f>
        <v>0.515</v>
      </c>
      <c r="U258" s="24">
        <f>IFNA(VLOOKUP(A258,'HUMAN RESOURCES processed'!$A$2:$M$2692,11,0))</f>
        <v>0.025</v>
      </c>
      <c r="V258" s="24">
        <f>IFNA(VLOOKUP(A258,'HUMAN RESOURCES processed'!$A$2:$M$2692,12,0))</f>
        <v>1680640</v>
      </c>
      <c r="W258" s="24">
        <f>IFNA(VLOOKUP(A258,'HUMAN RESOURCES processed'!$A$2:$M$2692,13,0))</f>
        <v>0.563</v>
      </c>
      <c r="X258" s="24">
        <f>IFNA(VLOOKUP(A258,'TOURISM processed'!$A$2:$F$2692,5,0))</f>
        <v>80000000</v>
      </c>
      <c r="Y258" s="24">
        <f>IFNA(VLOOKUP(A258,'TOURISM processed'!$A$2:$F$2692,6,0))</f>
        <v>11000000</v>
      </c>
      <c r="Z258" s="24">
        <f t="shared" si="7"/>
        <v>6.545125666</v>
      </c>
      <c r="AA258" s="24">
        <f>IFNA(VLOOKUP(A258,'BUSINESS processed'!A258:J2948,5,0))</f>
        <v>2.921</v>
      </c>
      <c r="AB258" s="24">
        <f>IFNA(VLOOKUP(A258,'BUSINESS processed'!A258:J2948,6,0))</f>
        <v>27</v>
      </c>
      <c r="AC258" s="24">
        <f t="shared" si="164"/>
        <v>0</v>
      </c>
      <c r="AD258" s="24">
        <f>IFNA(VLOOKUP(A258,'BUSINESS processed'!A258:J2948,8,0))</f>
        <v>376</v>
      </c>
      <c r="AE258" s="24">
        <f>IFNA(VLOOKUP(A258,'BUSINESS processed'!A258:J2948,9,0))</f>
        <v>0.092</v>
      </c>
      <c r="AF258" s="27">
        <f>IFNA(VLOOKUP(A258,'BUSINESS processed'!A258:J2948,10,0))</f>
        <v>0.88</v>
      </c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</row>
    <row r="259">
      <c r="A259" s="18" t="str">
        <f t="shared" si="1"/>
        <v>Africa_Gambia, The-Africa_2011</v>
      </c>
      <c r="B259" s="19" t="s">
        <v>68</v>
      </c>
      <c r="C259" s="20" t="s">
        <v>110</v>
      </c>
      <c r="D259" s="21" t="s">
        <v>90</v>
      </c>
      <c r="E259" s="22">
        <v>8.98282866E8</v>
      </c>
      <c r="F259" s="22">
        <f t="shared" si="2"/>
        <v>517.752432</v>
      </c>
      <c r="G259" s="23">
        <v>0.047</v>
      </c>
      <c r="H259" s="23">
        <v>24.0</v>
      </c>
      <c r="I259" s="23">
        <v>0.28</v>
      </c>
      <c r="J259" s="24">
        <f t="shared" ref="J259:J260" si="167">IF(AND( C259=C258,D259&gt;D258),J258,"")</f>
        <v>114</v>
      </c>
      <c r="K259" s="24">
        <f t="shared" si="3"/>
        <v>0.00006570733951</v>
      </c>
      <c r="L259" s="24">
        <f t="shared" ref="L259:L262" si="168">IF(AND(C259=C258,C259&gt;C258),C258,0)</f>
        <v>0</v>
      </c>
      <c r="M259" s="24">
        <f t="shared" si="5"/>
        <v>0</v>
      </c>
      <c r="N259" s="24">
        <f>IFNA(VLOOKUP(A259,'HUMAN RESOURCES processed'!$A$2:$M$2692,5,0))</f>
        <v>0.043</v>
      </c>
      <c r="O259" s="24">
        <f>IFNA(VLOOKUP(A259,'HUMAN RESOURCES processed'!$A$2:$M$2692,6,0))</f>
        <v>0.051</v>
      </c>
      <c r="P259" s="24">
        <f>IFNA(VLOOKUP(A259,'HUMAN RESOURCES processed'!$A$2:$M$2692,7,0))</f>
        <v>60</v>
      </c>
      <c r="Q259" s="24">
        <f>IFNA(VLOOKUP(A259,'HUMAN RESOURCES processed'!$A$2:$M$2692,8,0))</f>
        <v>57</v>
      </c>
      <c r="R259" s="24">
        <f t="shared" si="6"/>
        <v>58.5</v>
      </c>
      <c r="S259" s="24">
        <f>IFNA(VLOOKUP(A259,'HUMAN RESOURCES processed'!$A$2:$M$2692,9,0))</f>
        <v>0.459</v>
      </c>
      <c r="T259" s="24">
        <f>IFNA(VLOOKUP(A259,'HUMAN RESOURCES processed'!$A$2:$M$2692,10,0))</f>
        <v>0.516</v>
      </c>
      <c r="U259" s="24">
        <f>IFNA(VLOOKUP(A259,'HUMAN RESOURCES processed'!$A$2:$M$2692,11,0))</f>
        <v>0.025</v>
      </c>
      <c r="V259" s="24">
        <f>IFNA(VLOOKUP(A259,'HUMAN RESOURCES processed'!$A$2:$M$2692,12,0))</f>
        <v>1734966</v>
      </c>
      <c r="W259" s="24">
        <f>IFNA(VLOOKUP(A259,'HUMAN RESOURCES processed'!$A$2:$M$2692,13,0))</f>
        <v>0.57</v>
      </c>
      <c r="X259" s="24">
        <f>IFNA(VLOOKUP(A259,'TOURISM processed'!$A$2:$F$2692,5,0))</f>
        <v>92000000</v>
      </c>
      <c r="Y259" s="24">
        <f>IFNA(VLOOKUP(A259,'TOURISM processed'!$A$2:$F$2692,6,0))</f>
        <v>11000000</v>
      </c>
      <c r="Z259" s="24">
        <f t="shared" si="7"/>
        <v>6.340181883</v>
      </c>
      <c r="AA259" s="24">
        <f>IFNA(VLOOKUP(A259,'BUSINESS processed'!A259:J2949,5,0))</f>
        <v>2.832</v>
      </c>
      <c r="AB259" s="24">
        <f>IFNA(VLOOKUP(A259,'BUSINESS processed'!A259:J2949,6,0))</f>
        <v>27</v>
      </c>
      <c r="AC259" s="24">
        <f t="shared" si="164"/>
        <v>0</v>
      </c>
      <c r="AD259" s="24">
        <f>IFNA(VLOOKUP(A259,'BUSINESS processed'!A259:J2949,8,0))</f>
        <v>376</v>
      </c>
      <c r="AE259" s="24">
        <f>IFNA(VLOOKUP(A259,'BUSINESS processed'!A259:J2949,9,0))</f>
        <v>0.109</v>
      </c>
      <c r="AF259" s="27">
        <f>IFNA(VLOOKUP(A259,'BUSINESS processed'!A259:J2949,10,0))</f>
        <v>0.808</v>
      </c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</row>
    <row r="260">
      <c r="A260" s="18" t="str">
        <f t="shared" si="1"/>
        <v>Africa_Gambia, The-Africa_2012</v>
      </c>
      <c r="B260" s="19" t="s">
        <v>68</v>
      </c>
      <c r="C260" s="20" t="s">
        <v>110</v>
      </c>
      <c r="D260" s="21" t="s">
        <v>91</v>
      </c>
      <c r="E260" s="22">
        <v>9.141091E8</v>
      </c>
      <c r="F260" s="22">
        <f t="shared" si="2"/>
        <v>510.3262293</v>
      </c>
      <c r="G260" s="23">
        <v>0.05</v>
      </c>
      <c r="H260" s="23">
        <v>26.0</v>
      </c>
      <c r="I260" s="23">
        <v>0.28</v>
      </c>
      <c r="J260" s="24">
        <f t="shared" si="167"/>
        <v>114</v>
      </c>
      <c r="K260" s="24">
        <f t="shared" si="3"/>
        <v>0.00006364359586</v>
      </c>
      <c r="L260" s="24">
        <f t="shared" si="168"/>
        <v>0</v>
      </c>
      <c r="M260" s="24">
        <f t="shared" si="5"/>
        <v>0</v>
      </c>
      <c r="N260" s="24">
        <f>IFNA(VLOOKUP(A260,'HUMAN RESOURCES processed'!$A$2:$M$2692,5,0))</f>
        <v>0.043</v>
      </c>
      <c r="O260" s="24">
        <f>IFNA(VLOOKUP(A260,'HUMAN RESOURCES processed'!$A$2:$M$2692,6,0))</f>
        <v>0.05</v>
      </c>
      <c r="P260" s="24">
        <f>IFNA(VLOOKUP(A260,'HUMAN RESOURCES processed'!$A$2:$M$2692,7,0))</f>
        <v>60</v>
      </c>
      <c r="Q260" s="24">
        <f>IFNA(VLOOKUP(A260,'HUMAN RESOURCES processed'!$A$2:$M$2692,8,0))</f>
        <v>57</v>
      </c>
      <c r="R260" s="24">
        <f t="shared" si="6"/>
        <v>58.5</v>
      </c>
      <c r="S260" s="24">
        <f>IFNA(VLOOKUP(A260,'HUMAN RESOURCES processed'!$A$2:$M$2692,9,0))</f>
        <v>0.459</v>
      </c>
      <c r="T260" s="24">
        <f>IFNA(VLOOKUP(A260,'HUMAN RESOURCES processed'!$A$2:$M$2692,10,0))</f>
        <v>0.517</v>
      </c>
      <c r="U260" s="24">
        <f>IFNA(VLOOKUP(A260,'HUMAN RESOURCES processed'!$A$2:$M$2692,11,0))</f>
        <v>0.024</v>
      </c>
      <c r="V260" s="24">
        <f>IFNA(VLOOKUP(A260,'HUMAN RESOURCES processed'!$A$2:$M$2692,12,0))</f>
        <v>1791225</v>
      </c>
      <c r="W260" s="24">
        <f>IFNA(VLOOKUP(A260,'HUMAN RESOURCES processed'!$A$2:$M$2692,13,0))</f>
        <v>0.577</v>
      </c>
      <c r="X260" s="24">
        <f>IFNA(VLOOKUP(A260,'TOURISM processed'!$A$2:$F$2692,5,0))</f>
        <v>99000000</v>
      </c>
      <c r="Y260" s="24">
        <f>IFNA(VLOOKUP(A260,'TOURISM processed'!$A$2:$F$2692,6,0))</f>
        <v>8000000</v>
      </c>
      <c r="Z260" s="24">
        <f t="shared" si="7"/>
        <v>4.466217254</v>
      </c>
      <c r="AA260" s="24">
        <f>IFNA(VLOOKUP(A260,'BUSINESS processed'!A260:J2950,5,0))</f>
        <v>2.832</v>
      </c>
      <c r="AB260" s="24">
        <f>IFNA(VLOOKUP(A260,'BUSINESS processed'!A260:J2950,6,0))</f>
        <v>27</v>
      </c>
      <c r="AC260" s="24">
        <f>IFNA(VLOOKUP(A260,'BUSINESS processed'!A260:J2950,7,0))</f>
        <v>148</v>
      </c>
      <c r="AD260" s="24">
        <f>IFNA(VLOOKUP(A260,'BUSINESS processed'!A260:J2950,8,0))</f>
        <v>376</v>
      </c>
      <c r="AE260" s="24">
        <f>IFNA(VLOOKUP(A260,'BUSINESS processed'!A260:J2950,9,0))</f>
        <v>0.124</v>
      </c>
      <c r="AF260" s="27">
        <f>IFNA(VLOOKUP(A260,'BUSINESS processed'!A260:J2950,10,0))</f>
        <v>0.852</v>
      </c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</row>
    <row r="261">
      <c r="A261" s="18" t="str">
        <f t="shared" si="1"/>
        <v>Africa_Ghana-Africa_2000</v>
      </c>
      <c r="B261" s="19" t="s">
        <v>68</v>
      </c>
      <c r="C261" s="20" t="s">
        <v>111</v>
      </c>
      <c r="D261" s="21" t="s">
        <v>70</v>
      </c>
      <c r="E261" s="22">
        <v>4.982849054E9</v>
      </c>
      <c r="F261" s="22">
        <f t="shared" si="2"/>
        <v>264.6926988</v>
      </c>
      <c r="G261" s="23">
        <v>0.048</v>
      </c>
      <c r="H261" s="23">
        <v>13.0</v>
      </c>
      <c r="I261" s="39">
        <f t="shared" ref="I261:I273" si="169">IF(AND(C261=C260,D261&gt;D260),I260,0)</f>
        <v>0</v>
      </c>
      <c r="J261" s="24">
        <f>IF(AND( C261=C260,D261&gt;D260),J260,0)</f>
        <v>0</v>
      </c>
      <c r="K261" s="24">
        <f t="shared" si="3"/>
        <v>0</v>
      </c>
      <c r="L261" s="24">
        <f t="shared" si="168"/>
        <v>0</v>
      </c>
      <c r="M261" s="24">
        <f t="shared" si="5"/>
        <v>0</v>
      </c>
      <c r="N261" s="24">
        <f>IFNA(VLOOKUP(A261,'HUMAN RESOURCES processed'!$A$2:$M$2692,5,0))</f>
        <v>0.035</v>
      </c>
      <c r="O261" s="24">
        <f>IFNA(VLOOKUP(A261,'HUMAN RESOURCES processed'!$A$2:$M$2692,6,0))</f>
        <v>0.065</v>
      </c>
      <c r="P261" s="24">
        <f>IFNA(VLOOKUP(A261,'HUMAN RESOURCES processed'!$A$2:$M$2692,7,0))</f>
        <v>58</v>
      </c>
      <c r="Q261" s="24">
        <f>IFNA(VLOOKUP(A261,'HUMAN RESOURCES processed'!$A$2:$M$2692,8,0))</f>
        <v>56</v>
      </c>
      <c r="R261" s="24">
        <f t="shared" si="6"/>
        <v>57</v>
      </c>
      <c r="S261" s="24">
        <f>IFNA(VLOOKUP(A261,'HUMAN RESOURCES processed'!$A$2:$M$2692,9,0))</f>
        <v>0.414</v>
      </c>
      <c r="T261" s="24">
        <f>IFNA(VLOOKUP(A261,'HUMAN RESOURCES processed'!$A$2:$M$2692,10,0))</f>
        <v>0.556</v>
      </c>
      <c r="U261" s="24">
        <f>IFNA(VLOOKUP(A261,'HUMAN RESOURCES processed'!$A$2:$M$2692,11,0))</f>
        <v>0.03</v>
      </c>
      <c r="V261" s="24">
        <f>IFNA(VLOOKUP(A261,'HUMAN RESOURCES processed'!$A$2:$M$2692,12,0))</f>
        <v>18825034</v>
      </c>
      <c r="W261" s="24">
        <f>IFNA(VLOOKUP(A261,'HUMAN RESOURCES processed'!$A$2:$M$2692,13,0))</f>
        <v>0.439</v>
      </c>
      <c r="X261" s="24">
        <f>IFNA(VLOOKUP(A261,'TOURISM processed'!$A$2:$F$2692,5,0))</f>
        <v>357000000</v>
      </c>
      <c r="Y261" s="24">
        <f>IFNA(VLOOKUP(A261,'TOURISM processed'!$A$2:$F$2692,6,0))</f>
        <v>162000000</v>
      </c>
      <c r="Z261" s="24">
        <f t="shared" si="7"/>
        <v>8.605562147</v>
      </c>
      <c r="AA261" s="24">
        <f t="shared" ref="AA261:AA265" si="170">IF(AND(C261=C260,D261&gt;D260),AA260,0)</f>
        <v>0</v>
      </c>
      <c r="AB261" s="24">
        <f t="shared" ref="AB261:AB263" si="171">IF(AND(C261=C260,D261&gt;D260),AB260,0)</f>
        <v>0</v>
      </c>
      <c r="AC261" s="24">
        <f t="shared" ref="AC261:AC272" si="172">IF(AND(C261=C260,D261&gt;D260),AC260,0)</f>
        <v>0</v>
      </c>
      <c r="AD261" s="24">
        <f t="shared" ref="AD261:AD265" si="173">IF(AND(C261=C260,D261&gt;D260),AD260,0)</f>
        <v>0</v>
      </c>
      <c r="AE261" s="24">
        <f>IFNA(VLOOKUP(A261,'BUSINESS processed'!A261:J2951,9,0))</f>
        <v>0.002</v>
      </c>
      <c r="AF261" s="27">
        <f>IFNA(VLOOKUP(A261,'BUSINESS processed'!A261:J2951,10,0))</f>
        <v>0.007</v>
      </c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</row>
    <row r="262">
      <c r="A262" s="18" t="str">
        <f t="shared" si="1"/>
        <v>Africa_Ghana-Africa_2001</v>
      </c>
      <c r="B262" s="19" t="s">
        <v>68</v>
      </c>
      <c r="C262" s="20" t="s">
        <v>111</v>
      </c>
      <c r="D262" s="21" t="s">
        <v>71</v>
      </c>
      <c r="E262" s="22">
        <v>5.314871684E9</v>
      </c>
      <c r="F262" s="22">
        <f t="shared" si="2"/>
        <v>275.476271</v>
      </c>
      <c r="G262" s="23">
        <v>0.056</v>
      </c>
      <c r="H262" s="23">
        <v>15.0</v>
      </c>
      <c r="I262" s="39">
        <f t="shared" si="169"/>
        <v>0</v>
      </c>
      <c r="J262" s="24">
        <f>IFNA(VLOOKUP(A262,'ENERGY processed'!$A$2:$H$2692,7,0),"")</f>
        <v>10550</v>
      </c>
      <c r="K262" s="24">
        <f t="shared" si="3"/>
        <v>0.0005468193462</v>
      </c>
      <c r="L262" s="24">
        <f t="shared" si="168"/>
        <v>0</v>
      </c>
      <c r="M262" s="24">
        <f t="shared" si="5"/>
        <v>0</v>
      </c>
      <c r="N262" s="24">
        <f>IFNA(VLOOKUP(A262,'HUMAN RESOURCES processed'!$A$2:$M$2692,5,0))</f>
        <v>0.034</v>
      </c>
      <c r="O262" s="24">
        <f>IFNA(VLOOKUP(A262,'HUMAN RESOURCES processed'!$A$2:$M$2692,6,0))</f>
        <v>0.063</v>
      </c>
      <c r="P262" s="24">
        <f>IFNA(VLOOKUP(A262,'HUMAN RESOURCES processed'!$A$2:$M$2692,7,0))</f>
        <v>58</v>
      </c>
      <c r="Q262" s="24">
        <f>IFNA(VLOOKUP(A262,'HUMAN RESOURCES processed'!$A$2:$M$2692,8,0))</f>
        <v>56</v>
      </c>
      <c r="R262" s="24">
        <f t="shared" si="6"/>
        <v>57</v>
      </c>
      <c r="S262" s="24">
        <f>IFNA(VLOOKUP(A262,'HUMAN RESOURCES processed'!$A$2:$M$2692,9,0))</f>
        <v>0.412</v>
      </c>
      <c r="T262" s="24">
        <f>IFNA(VLOOKUP(A262,'HUMAN RESOURCES processed'!$A$2:$M$2692,10,0))</f>
        <v>0.557</v>
      </c>
      <c r="U262" s="24">
        <f>IFNA(VLOOKUP(A262,'HUMAN RESOURCES processed'!$A$2:$M$2692,11,0))</f>
        <v>0.031</v>
      </c>
      <c r="V262" s="24">
        <f>IFNA(VLOOKUP(A262,'HUMAN RESOURCES processed'!$A$2:$M$2692,12,0))</f>
        <v>19293392</v>
      </c>
      <c r="W262" s="24">
        <f>IFNA(VLOOKUP(A262,'HUMAN RESOURCES processed'!$A$2:$M$2692,13,0))</f>
        <v>0.446</v>
      </c>
      <c r="X262" s="24">
        <f>IFNA(VLOOKUP(A262,'TOURISM processed'!$A$2:$F$2692,5,0))</f>
        <v>374000000</v>
      </c>
      <c r="Y262" s="24">
        <f>IFNA(VLOOKUP(A262,'TOURISM processed'!$A$2:$F$2692,6,0))</f>
        <v>165000000</v>
      </c>
      <c r="Z262" s="24">
        <f t="shared" si="7"/>
        <v>8.552150913</v>
      </c>
      <c r="AA262" s="24">
        <f t="shared" si="170"/>
        <v>0</v>
      </c>
      <c r="AB262" s="24">
        <f t="shared" si="171"/>
        <v>0</v>
      </c>
      <c r="AC262" s="24">
        <f t="shared" si="172"/>
        <v>0</v>
      </c>
      <c r="AD262" s="24">
        <f t="shared" si="173"/>
        <v>0</v>
      </c>
      <c r="AE262" s="24">
        <f>IFNA(VLOOKUP(A262,'BUSINESS processed'!A262:J2952,9,0))</f>
        <v>0.002</v>
      </c>
      <c r="AF262" s="27">
        <f>IFNA(VLOOKUP(A262,'BUSINESS processed'!A262:J2952,10,0))</f>
        <v>0.013</v>
      </c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</row>
    <row r="263">
      <c r="A263" s="18" t="str">
        <f t="shared" si="1"/>
        <v>Africa_Ghana-Africa_2002</v>
      </c>
      <c r="B263" s="19" t="s">
        <v>68</v>
      </c>
      <c r="C263" s="20" t="s">
        <v>111</v>
      </c>
      <c r="D263" s="21" t="s">
        <v>72</v>
      </c>
      <c r="E263" s="22">
        <v>6.166197192E9</v>
      </c>
      <c r="F263" s="22">
        <f t="shared" si="2"/>
        <v>311.6396199</v>
      </c>
      <c r="G263" s="23">
        <v>0.048</v>
      </c>
      <c r="H263" s="23">
        <v>15.0</v>
      </c>
      <c r="I263" s="39">
        <f t="shared" si="169"/>
        <v>0</v>
      </c>
      <c r="J263" s="24">
        <f>IFNA(VLOOKUP(A263,'ENERGY processed'!$A$2:$H$2692,7,0),"")</f>
        <v>10011</v>
      </c>
      <c r="K263" s="24">
        <f t="shared" si="3"/>
        <v>0.0005059559624</v>
      </c>
      <c r="L263" s="24">
        <f>IFNA(VLOOKUP(A263,'ENERGY processed'!$A$2:$H$2692,8,0),"")</f>
        <v>8999</v>
      </c>
      <c r="M263" s="24">
        <f t="shared" si="5"/>
        <v>0.0004548094801</v>
      </c>
      <c r="N263" s="24">
        <f>IFNA(VLOOKUP(A263,'HUMAN RESOURCES processed'!$A$2:$M$2692,5,0))</f>
        <v>0.034</v>
      </c>
      <c r="O263" s="24">
        <f>IFNA(VLOOKUP(A263,'HUMAN RESOURCES processed'!$A$2:$M$2692,6,0))</f>
        <v>0.062</v>
      </c>
      <c r="P263" s="24">
        <f>IFNA(VLOOKUP(A263,'HUMAN RESOURCES processed'!$A$2:$M$2692,7,0))</f>
        <v>58</v>
      </c>
      <c r="Q263" s="24">
        <f>IFNA(VLOOKUP(A263,'HUMAN RESOURCES processed'!$A$2:$M$2692,8,0))</f>
        <v>57</v>
      </c>
      <c r="R263" s="24">
        <f t="shared" si="6"/>
        <v>57.5</v>
      </c>
      <c r="S263" s="24">
        <f>IFNA(VLOOKUP(A263,'HUMAN RESOURCES processed'!$A$2:$M$2692,9,0))</f>
        <v>0.409</v>
      </c>
      <c r="T263" s="24">
        <f>IFNA(VLOOKUP(A263,'HUMAN RESOURCES processed'!$A$2:$M$2692,10,0))</f>
        <v>0.559</v>
      </c>
      <c r="U263" s="24">
        <f>IFNA(VLOOKUP(A263,'HUMAN RESOURCES processed'!$A$2:$M$2692,11,0))</f>
        <v>0.032</v>
      </c>
      <c r="V263" s="24">
        <f>IFNA(VLOOKUP(A263,'HUMAN RESOURCES processed'!$A$2:$M$2692,12,0))</f>
        <v>19786307</v>
      </c>
      <c r="W263" s="24">
        <f>IFNA(VLOOKUP(A263,'HUMAN RESOURCES processed'!$A$2:$M$2692,13,0))</f>
        <v>0.453</v>
      </c>
      <c r="X263" s="24">
        <f>IFNA(VLOOKUP(A263,'TOURISM processed'!$A$2:$F$2692,5,0))</f>
        <v>383000000</v>
      </c>
      <c r="Y263" s="24">
        <f>IFNA(VLOOKUP(A263,'TOURISM processed'!$A$2:$F$2692,6,0))</f>
        <v>184000000</v>
      </c>
      <c r="Z263" s="24">
        <f t="shared" si="7"/>
        <v>9.299360411</v>
      </c>
      <c r="AA263" s="24">
        <f t="shared" si="170"/>
        <v>0</v>
      </c>
      <c r="AB263" s="24">
        <f t="shared" si="171"/>
        <v>0</v>
      </c>
      <c r="AC263" s="24">
        <f t="shared" si="172"/>
        <v>0</v>
      </c>
      <c r="AD263" s="24">
        <f t="shared" si="173"/>
        <v>0</v>
      </c>
      <c r="AE263" s="24">
        <f>IFNA(VLOOKUP(A263,'BUSINESS processed'!A263:J2953,9,0))</f>
        <v>0.008</v>
      </c>
      <c r="AF263" s="27">
        <f>IFNA(VLOOKUP(A263,'BUSINESS processed'!A263:J2953,10,0))</f>
        <v>0.02</v>
      </c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</row>
    <row r="264">
      <c r="A264" s="18" t="str">
        <f t="shared" si="1"/>
        <v>Africa_Ghana-Africa_2003</v>
      </c>
      <c r="B264" s="19" t="s">
        <v>68</v>
      </c>
      <c r="C264" s="20" t="s">
        <v>111</v>
      </c>
      <c r="D264" s="21" t="s">
        <v>74</v>
      </c>
      <c r="E264" s="22">
        <v>7.63272068E9</v>
      </c>
      <c r="F264" s="22">
        <f t="shared" si="2"/>
        <v>375.9648672</v>
      </c>
      <c r="G264" s="23">
        <v>0.048</v>
      </c>
      <c r="H264" s="23">
        <v>18.0</v>
      </c>
      <c r="I264" s="39">
        <f t="shared" si="169"/>
        <v>0</v>
      </c>
      <c r="J264" s="24">
        <f>IFNA(VLOOKUP(A264,'ENERGY processed'!$A$2:$H$2692,7,0),"")</f>
        <v>9320</v>
      </c>
      <c r="K264" s="24">
        <f t="shared" si="3"/>
        <v>0.0004590751724</v>
      </c>
      <c r="L264" s="24">
        <f>IFNA(VLOOKUP(A264,'ENERGY processed'!$A$2:$H$2692,8,0),"")</f>
        <v>7444</v>
      </c>
      <c r="M264" s="24">
        <f t="shared" si="5"/>
        <v>0.000366669054</v>
      </c>
      <c r="N264" s="24">
        <f>IFNA(VLOOKUP(A264,'HUMAN RESOURCES processed'!$A$2:$M$2692,5,0))</f>
        <v>0.034</v>
      </c>
      <c r="O264" s="24">
        <f>IFNA(VLOOKUP(A264,'HUMAN RESOURCES processed'!$A$2:$M$2692,6,0))</f>
        <v>0.06</v>
      </c>
      <c r="P264" s="24">
        <f>IFNA(VLOOKUP(A264,'HUMAN RESOURCES processed'!$A$2:$M$2692,7,0))</f>
        <v>59</v>
      </c>
      <c r="Q264" s="24">
        <f>IFNA(VLOOKUP(A264,'HUMAN RESOURCES processed'!$A$2:$M$2692,8,0))</f>
        <v>57</v>
      </c>
      <c r="R264" s="24">
        <f t="shared" si="6"/>
        <v>58</v>
      </c>
      <c r="S264" s="24">
        <f>IFNA(VLOOKUP(A264,'HUMAN RESOURCES processed'!$A$2:$M$2692,9,0))</f>
        <v>0.407</v>
      </c>
      <c r="T264" s="24">
        <f>IFNA(VLOOKUP(A264,'HUMAN RESOURCES processed'!$A$2:$M$2692,10,0))</f>
        <v>0.561</v>
      </c>
      <c r="U264" s="24">
        <f>IFNA(VLOOKUP(A264,'HUMAN RESOURCES processed'!$A$2:$M$2692,11,0))</f>
        <v>0.032</v>
      </c>
      <c r="V264" s="24">
        <f>IFNA(VLOOKUP(A264,'HUMAN RESOURCES processed'!$A$2:$M$2692,12,0))</f>
        <v>20301686</v>
      </c>
      <c r="W264" s="24">
        <f>IFNA(VLOOKUP(A264,'HUMAN RESOURCES processed'!$A$2:$M$2692,13,0))</f>
        <v>0.46</v>
      </c>
      <c r="X264" s="24">
        <f>IFNA(VLOOKUP(A264,'TOURISM processed'!$A$2:$F$2692,5,0))</f>
        <v>441000000</v>
      </c>
      <c r="Y264" s="24">
        <f>IFNA(VLOOKUP(A264,'TOURISM processed'!$A$2:$F$2692,6,0))</f>
        <v>216000000</v>
      </c>
      <c r="Z264" s="24">
        <f t="shared" si="7"/>
        <v>10.63951043</v>
      </c>
      <c r="AA264" s="24">
        <f t="shared" si="170"/>
        <v>0</v>
      </c>
      <c r="AB264" s="24">
        <f>IFNA(VLOOKUP(A264,'BUSINESS processed'!A264:J2954,6,0))</f>
        <v>22</v>
      </c>
      <c r="AC264" s="24">
        <f t="shared" si="172"/>
        <v>0</v>
      </c>
      <c r="AD264" s="24">
        <f t="shared" si="173"/>
        <v>0</v>
      </c>
      <c r="AE264" s="24">
        <f>IFNA(VLOOKUP(A264,'BUSINESS processed'!A264:J2954,9,0))</f>
        <v>0.012</v>
      </c>
      <c r="AF264" s="27">
        <f>IFNA(VLOOKUP(A264,'BUSINESS processed'!A264:J2954,10,0))</f>
        <v>0.039</v>
      </c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</row>
    <row r="265">
      <c r="A265" s="18" t="str">
        <f t="shared" si="1"/>
        <v>Africa_Ghana-Africa_2004</v>
      </c>
      <c r="B265" s="19" t="s">
        <v>68</v>
      </c>
      <c r="C265" s="20" t="s">
        <v>111</v>
      </c>
      <c r="D265" s="21" t="s">
        <v>83</v>
      </c>
      <c r="E265" s="22">
        <v>8.881419348E9</v>
      </c>
      <c r="F265" s="22">
        <f t="shared" si="2"/>
        <v>426.2635108</v>
      </c>
      <c r="G265" s="23">
        <v>0.061</v>
      </c>
      <c r="H265" s="23">
        <v>26.0</v>
      </c>
      <c r="I265" s="39">
        <f t="shared" si="169"/>
        <v>0</v>
      </c>
      <c r="J265" s="24">
        <f>IFNA(VLOOKUP(A265,'ENERGY processed'!$A$2:$H$2692,7,0),"")</f>
        <v>8958</v>
      </c>
      <c r="K265" s="24">
        <f t="shared" si="3"/>
        <v>0.0004299389974</v>
      </c>
      <c r="L265" s="24">
        <f>IFNA(VLOOKUP(A265,'ENERGY processed'!$A$2:$H$2692,8,0),"")</f>
        <v>8529</v>
      </c>
      <c r="M265" s="24">
        <f t="shared" si="5"/>
        <v>0.0004093491526</v>
      </c>
      <c r="N265" s="24">
        <f>IFNA(VLOOKUP(A265,'HUMAN RESOURCES processed'!$A$2:$M$2692,5,0))</f>
        <v>0.034</v>
      </c>
      <c r="O265" s="24">
        <f>IFNA(VLOOKUP(A265,'HUMAN RESOURCES processed'!$A$2:$M$2692,6,0))</f>
        <v>0.059</v>
      </c>
      <c r="P265" s="24">
        <f>IFNA(VLOOKUP(A265,'HUMAN RESOURCES processed'!$A$2:$M$2692,7,0))</f>
        <v>59</v>
      </c>
      <c r="Q265" s="24">
        <f>IFNA(VLOOKUP(A265,'HUMAN RESOURCES processed'!$A$2:$M$2692,8,0))</f>
        <v>57</v>
      </c>
      <c r="R265" s="24">
        <f t="shared" si="6"/>
        <v>58</v>
      </c>
      <c r="S265" s="24">
        <f>IFNA(VLOOKUP(A265,'HUMAN RESOURCES processed'!$A$2:$M$2692,9,0))</f>
        <v>0.404</v>
      </c>
      <c r="T265" s="24">
        <f>IFNA(VLOOKUP(A265,'HUMAN RESOURCES processed'!$A$2:$M$2692,10,0))</f>
        <v>0.562</v>
      </c>
      <c r="U265" s="24">
        <f>IFNA(VLOOKUP(A265,'HUMAN RESOURCES processed'!$A$2:$M$2692,11,0))</f>
        <v>0.033</v>
      </c>
      <c r="V265" s="24">
        <f>IFNA(VLOOKUP(A265,'HUMAN RESOURCES processed'!$A$2:$M$2692,12,0))</f>
        <v>20835514</v>
      </c>
      <c r="W265" s="24">
        <f>IFNA(VLOOKUP(A265,'HUMAN RESOURCES processed'!$A$2:$M$2692,13,0))</f>
        <v>0.466</v>
      </c>
      <c r="X265" s="24">
        <f>IFNA(VLOOKUP(A265,'TOURISM processed'!$A$2:$F$2692,5,0))</f>
        <v>495000000</v>
      </c>
      <c r="Y265" s="24">
        <f>IFNA(VLOOKUP(A265,'TOURISM processed'!$A$2:$F$2692,6,0))</f>
        <v>270000000</v>
      </c>
      <c r="Z265" s="24">
        <f t="shared" si="7"/>
        <v>12.95864359</v>
      </c>
      <c r="AA265" s="24">
        <f t="shared" si="170"/>
        <v>0</v>
      </c>
      <c r="AB265" s="24">
        <f>IFNA(VLOOKUP(A265,'BUSINESS processed'!A265:J2955,6,0))</f>
        <v>22</v>
      </c>
      <c r="AC265" s="24">
        <f t="shared" si="172"/>
        <v>0</v>
      </c>
      <c r="AD265" s="24">
        <f t="shared" si="173"/>
        <v>0</v>
      </c>
      <c r="AE265" s="24">
        <f>IFNA(VLOOKUP(A265,'BUSINESS processed'!A265:J2955,9,0))</f>
        <v>0.017</v>
      </c>
      <c r="AF265" s="27">
        <f>IFNA(VLOOKUP(A265,'BUSINESS processed'!A265:J2955,10,0))</f>
        <v>0.081</v>
      </c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</row>
    <row r="266">
      <c r="A266" s="18" t="str">
        <f t="shared" si="1"/>
        <v>Africa_Ghana-Africa_2005</v>
      </c>
      <c r="B266" s="19" t="s">
        <v>68</v>
      </c>
      <c r="C266" s="20" t="s">
        <v>111</v>
      </c>
      <c r="D266" s="21" t="s">
        <v>84</v>
      </c>
      <c r="E266" s="22">
        <v>1.0731883141E10</v>
      </c>
      <c r="F266" s="22">
        <f t="shared" si="2"/>
        <v>501.8642947</v>
      </c>
      <c r="G266" s="23">
        <v>0.07</v>
      </c>
      <c r="H266" s="23">
        <v>35.0</v>
      </c>
      <c r="I266" s="39">
        <f t="shared" si="169"/>
        <v>0</v>
      </c>
      <c r="J266" s="24">
        <f>IFNA(VLOOKUP(A266,'ENERGY processed'!$A$2:$H$2692,7,0),"")</f>
        <v>8156</v>
      </c>
      <c r="K266" s="24">
        <f t="shared" si="3"/>
        <v>0.0003814060528</v>
      </c>
      <c r="L266" s="24">
        <f>IFNA(VLOOKUP(A266,'ENERGY processed'!$A$2:$H$2692,8,0),"")</f>
        <v>7134.5</v>
      </c>
      <c r="M266" s="24">
        <f t="shared" si="5"/>
        <v>0.0003336367684</v>
      </c>
      <c r="N266" s="24">
        <f>IFNA(VLOOKUP(A266,'HUMAN RESOURCES processed'!$A$2:$M$2692,5,0))</f>
        <v>0.034</v>
      </c>
      <c r="O266" s="24">
        <f>IFNA(VLOOKUP(A266,'HUMAN RESOURCES processed'!$A$2:$M$2692,6,0))</f>
        <v>0.058</v>
      </c>
      <c r="P266" s="24">
        <f>IFNA(VLOOKUP(A266,'HUMAN RESOURCES processed'!$A$2:$M$2692,7,0))</f>
        <v>60</v>
      </c>
      <c r="Q266" s="24">
        <f>IFNA(VLOOKUP(A266,'HUMAN RESOURCES processed'!$A$2:$M$2692,8,0))</f>
        <v>58</v>
      </c>
      <c r="R266" s="24">
        <f t="shared" si="6"/>
        <v>59</v>
      </c>
      <c r="S266" s="24">
        <f>IFNA(VLOOKUP(A266,'HUMAN RESOURCES processed'!$A$2:$M$2692,9,0))</f>
        <v>0.402</v>
      </c>
      <c r="T266" s="24">
        <f>IFNA(VLOOKUP(A266,'HUMAN RESOURCES processed'!$A$2:$M$2692,10,0))</f>
        <v>0.564</v>
      </c>
      <c r="U266" s="24">
        <f>IFNA(VLOOKUP(A266,'HUMAN RESOURCES processed'!$A$2:$M$2692,11,0))</f>
        <v>0.034</v>
      </c>
      <c r="V266" s="24">
        <f>IFNA(VLOOKUP(A266,'HUMAN RESOURCES processed'!$A$2:$M$2692,12,0))</f>
        <v>21384034</v>
      </c>
      <c r="W266" s="24">
        <f>IFNA(VLOOKUP(A266,'HUMAN RESOURCES processed'!$A$2:$M$2692,13,0))</f>
        <v>0.473</v>
      </c>
      <c r="X266" s="24">
        <f>IFNA(VLOOKUP(A266,'TOURISM processed'!$A$2:$F$2692,5,0))</f>
        <v>867000000</v>
      </c>
      <c r="Y266" s="24">
        <f>IFNA(VLOOKUP(A266,'TOURISM processed'!$A$2:$F$2692,6,0))</f>
        <v>472000000</v>
      </c>
      <c r="Z266" s="24">
        <f t="shared" si="7"/>
        <v>22.07254253</v>
      </c>
      <c r="AA266" s="24">
        <f>IFNA(VLOOKUP(A266,'BUSINESS processed'!A266:J2956,5,0))</f>
        <v>0.398</v>
      </c>
      <c r="AB266" s="24">
        <f>IFNA(VLOOKUP(A266,'BUSINESS processed'!A266:J2956,6,0))</f>
        <v>18</v>
      </c>
      <c r="AC266" s="24">
        <f t="shared" si="172"/>
        <v>0</v>
      </c>
      <c r="AD266" s="24">
        <f>IFNA(VLOOKUP(A266,'BUSINESS processed'!A266:J2956,8,0))</f>
        <v>304</v>
      </c>
      <c r="AE266" s="24">
        <f>IFNA(VLOOKUP(A266,'BUSINESS processed'!A266:J2956,9,0))</f>
        <v>0.018</v>
      </c>
      <c r="AF266" s="27">
        <f>IFNA(VLOOKUP(A266,'BUSINESS processed'!A266:J2956,10,0))</f>
        <v>0.134</v>
      </c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</row>
    <row r="267">
      <c r="A267" s="18" t="str">
        <f t="shared" si="1"/>
        <v>Africa_Ghana-Africa_2006</v>
      </c>
      <c r="B267" s="19" t="s">
        <v>68</v>
      </c>
      <c r="C267" s="20" t="s">
        <v>111</v>
      </c>
      <c r="D267" s="21" t="s">
        <v>85</v>
      </c>
      <c r="E267" s="22">
        <v>2.0410239313E10</v>
      </c>
      <c r="F267" s="22">
        <f t="shared" si="2"/>
        <v>929.9455454</v>
      </c>
      <c r="G267" s="23">
        <v>0.054</v>
      </c>
      <c r="H267" s="23">
        <v>48.0</v>
      </c>
      <c r="I267" s="39">
        <f t="shared" si="169"/>
        <v>0</v>
      </c>
      <c r="J267" s="24">
        <f>IFNA(VLOOKUP(A267,'ENERGY processed'!$A$2:$H$2692,7,0),"")</f>
        <v>9064</v>
      </c>
      <c r="K267" s="24">
        <f t="shared" si="3"/>
        <v>0.0004129802838</v>
      </c>
      <c r="L267" s="24">
        <f>IFNA(VLOOKUP(A267,'ENERGY processed'!$A$2:$H$2692,8,0),"")</f>
        <v>9578</v>
      </c>
      <c r="M267" s="24">
        <f t="shared" si="5"/>
        <v>0.0004363995099</v>
      </c>
      <c r="N267" s="24">
        <f>IFNA(VLOOKUP(A267,'HUMAN RESOURCES processed'!$A$2:$M$2692,5,0))</f>
        <v>0.034</v>
      </c>
      <c r="O267" s="24">
        <f>IFNA(VLOOKUP(A267,'HUMAN RESOURCES processed'!$A$2:$M$2692,6,0))</f>
        <v>0.057</v>
      </c>
      <c r="P267" s="24">
        <f>IFNA(VLOOKUP(A267,'HUMAN RESOURCES processed'!$A$2:$M$2692,7,0))</f>
        <v>60</v>
      </c>
      <c r="Q267" s="24">
        <f>IFNA(VLOOKUP(A267,'HUMAN RESOURCES processed'!$A$2:$M$2692,8,0))</f>
        <v>58</v>
      </c>
      <c r="R267" s="24">
        <f t="shared" si="6"/>
        <v>59</v>
      </c>
      <c r="S267" s="24">
        <f>IFNA(VLOOKUP(A267,'HUMAN RESOURCES processed'!$A$2:$M$2692,9,0))</f>
        <v>0.399</v>
      </c>
      <c r="T267" s="24">
        <f>IFNA(VLOOKUP(A267,'HUMAN RESOURCES processed'!$A$2:$M$2692,10,0))</f>
        <v>0.566</v>
      </c>
      <c r="U267" s="24">
        <f>IFNA(VLOOKUP(A267,'HUMAN RESOURCES processed'!$A$2:$M$2692,11,0))</f>
        <v>0.034</v>
      </c>
      <c r="V267" s="24">
        <f>IFNA(VLOOKUP(A267,'HUMAN RESOURCES processed'!$A$2:$M$2692,12,0))</f>
        <v>21947779</v>
      </c>
      <c r="W267" s="24">
        <f>IFNA(VLOOKUP(A267,'HUMAN RESOURCES processed'!$A$2:$M$2692,13,0))</f>
        <v>0.48</v>
      </c>
      <c r="X267" s="24">
        <f>IFNA(VLOOKUP(A267,'TOURISM processed'!$A$2:$F$2692,5,0))</f>
        <v>910000000</v>
      </c>
      <c r="Y267" s="24">
        <f>IFNA(VLOOKUP(A267,'TOURISM processed'!$A$2:$F$2692,6,0))</f>
        <v>575000000</v>
      </c>
      <c r="Z267" s="24">
        <f t="shared" si="7"/>
        <v>26.19855066</v>
      </c>
      <c r="AA267" s="24">
        <f>IFNA(VLOOKUP(A267,'BUSINESS processed'!A267:J2957,5,0))</f>
        <v>0.359</v>
      </c>
      <c r="AB267" s="24">
        <f>IFNA(VLOOKUP(A267,'BUSINESS processed'!A267:J2957,6,0))</f>
        <v>18</v>
      </c>
      <c r="AC267" s="24">
        <f t="shared" si="172"/>
        <v>0</v>
      </c>
      <c r="AD267" s="24">
        <f>IFNA(VLOOKUP(A267,'BUSINESS processed'!A267:J2957,8,0))</f>
        <v>304</v>
      </c>
      <c r="AE267" s="24">
        <f>IFNA(VLOOKUP(A267,'BUSINESS processed'!A267:J2957,9,0))</f>
        <v>0.027</v>
      </c>
      <c r="AF267" s="27">
        <f>IFNA(VLOOKUP(A267,'BUSINESS processed'!A267:J2957,10,0))</f>
        <v>0.237</v>
      </c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</row>
    <row r="268">
      <c r="A268" s="18" t="str">
        <f t="shared" si="1"/>
        <v>Africa_Ghana-Africa_2007</v>
      </c>
      <c r="B268" s="19" t="s">
        <v>68</v>
      </c>
      <c r="C268" s="20" t="s">
        <v>111</v>
      </c>
      <c r="D268" s="21" t="s">
        <v>86</v>
      </c>
      <c r="E268" s="22">
        <v>2.4757608488E10</v>
      </c>
      <c r="F268" s="22">
        <f t="shared" si="2"/>
        <v>1099.084759</v>
      </c>
      <c r="G268" s="23">
        <v>0.06</v>
      </c>
      <c r="H268" s="23">
        <v>66.0</v>
      </c>
      <c r="I268" s="39">
        <f t="shared" si="169"/>
        <v>0</v>
      </c>
      <c r="J268" s="24">
        <f>IFNA(VLOOKUP(A268,'ENERGY processed'!$A$2:$H$2692,7,0),"")</f>
        <v>8229</v>
      </c>
      <c r="K268" s="24">
        <f t="shared" si="3"/>
        <v>0.0003653167261</v>
      </c>
      <c r="L268" s="24">
        <f>IFNA(VLOOKUP(A268,'ENERGY processed'!$A$2:$H$2692,8,0),"")</f>
        <v>6956</v>
      </c>
      <c r="M268" s="24">
        <f t="shared" si="5"/>
        <v>0.0003088033962</v>
      </c>
      <c r="N268" s="24">
        <f>IFNA(VLOOKUP(A268,'HUMAN RESOURCES processed'!$A$2:$M$2692,5,0))</f>
        <v>0.033</v>
      </c>
      <c r="O268" s="24">
        <f>IFNA(VLOOKUP(A268,'HUMAN RESOURCES processed'!$A$2:$M$2692,6,0))</f>
        <v>0.057</v>
      </c>
      <c r="P268" s="24">
        <f>IFNA(VLOOKUP(A268,'HUMAN RESOURCES processed'!$A$2:$M$2692,7,0))</f>
        <v>61</v>
      </c>
      <c r="Q268" s="24">
        <f>IFNA(VLOOKUP(A268,'HUMAN RESOURCES processed'!$A$2:$M$2692,8,0))</f>
        <v>59</v>
      </c>
      <c r="R268" s="24">
        <f t="shared" si="6"/>
        <v>60</v>
      </c>
      <c r="S268" s="24">
        <f>IFNA(VLOOKUP(A268,'HUMAN RESOURCES processed'!$A$2:$M$2692,9,0))</f>
        <v>0.397</v>
      </c>
      <c r="T268" s="24">
        <f>IFNA(VLOOKUP(A268,'HUMAN RESOURCES processed'!$A$2:$M$2692,10,0))</f>
        <v>0.568</v>
      </c>
      <c r="U268" s="24">
        <f>IFNA(VLOOKUP(A268,'HUMAN RESOURCES processed'!$A$2:$M$2692,11,0))</f>
        <v>0.035</v>
      </c>
      <c r="V268" s="24">
        <f>IFNA(VLOOKUP(A268,'HUMAN RESOURCES processed'!$A$2:$M$2692,12,0))</f>
        <v>22525659</v>
      </c>
      <c r="W268" s="24">
        <f>IFNA(VLOOKUP(A268,'HUMAN RESOURCES processed'!$A$2:$M$2692,13,0))</f>
        <v>0.487</v>
      </c>
      <c r="X268" s="24">
        <f>IFNA(VLOOKUP(A268,'TOURISM processed'!$A$2:$F$2692,5,0))</f>
        <v>990000000</v>
      </c>
      <c r="Y268" s="24">
        <f>IFNA(VLOOKUP(A268,'TOURISM processed'!$A$2:$F$2692,6,0))</f>
        <v>816000000</v>
      </c>
      <c r="Z268" s="24">
        <f t="shared" si="7"/>
        <v>36.22535527</v>
      </c>
      <c r="AA268" s="24">
        <f>IFNA(VLOOKUP(A268,'BUSINESS processed'!A268:J2958,5,0))</f>
        <v>0.327</v>
      </c>
      <c r="AB268" s="24">
        <f>IFNA(VLOOKUP(A268,'BUSINESS processed'!A268:J2958,6,0))</f>
        <v>15</v>
      </c>
      <c r="AC268" s="24">
        <f t="shared" si="172"/>
        <v>0</v>
      </c>
      <c r="AD268" s="24">
        <f>IFNA(VLOOKUP(A268,'BUSINESS processed'!A268:J2958,8,0))</f>
        <v>304</v>
      </c>
      <c r="AE268" s="24">
        <f>IFNA(VLOOKUP(A268,'BUSINESS processed'!A268:J2958,9,0))</f>
        <v>0.039</v>
      </c>
      <c r="AF268" s="27">
        <f>IFNA(VLOOKUP(A268,'BUSINESS processed'!A268:J2958,10,0))</f>
        <v>0.338</v>
      </c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</row>
    <row r="269">
      <c r="A269" s="18" t="str">
        <f t="shared" si="1"/>
        <v>Africa_Ghana-Africa_2008</v>
      </c>
      <c r="B269" s="19" t="s">
        <v>68</v>
      </c>
      <c r="C269" s="20" t="s">
        <v>111</v>
      </c>
      <c r="D269" s="21" t="s">
        <v>87</v>
      </c>
      <c r="E269" s="22">
        <v>2.8528016511E10</v>
      </c>
      <c r="F269" s="22">
        <f t="shared" si="2"/>
        <v>1234.437253</v>
      </c>
      <c r="G269" s="23">
        <v>0.056</v>
      </c>
      <c r="H269" s="23">
        <v>69.0</v>
      </c>
      <c r="I269" s="39">
        <f t="shared" si="169"/>
        <v>0</v>
      </c>
      <c r="J269" s="24">
        <f>IF(AND( C269=C268,D269&gt;D268),J268,"")</f>
        <v>8229</v>
      </c>
      <c r="K269" s="24">
        <f t="shared" si="3"/>
        <v>0.0003560774775</v>
      </c>
      <c r="L269" s="24">
        <f>IF(AND(C269=C268,C269&gt;C268),C268,0)</f>
        <v>0</v>
      </c>
      <c r="M269" s="24">
        <f t="shared" si="5"/>
        <v>0</v>
      </c>
      <c r="N269" s="24">
        <f>IFNA(VLOOKUP(A269,'HUMAN RESOURCES processed'!$A$2:$M$2692,5,0))</f>
        <v>0.033</v>
      </c>
      <c r="O269" s="24">
        <f>IFNA(VLOOKUP(A269,'HUMAN RESOURCES processed'!$A$2:$M$2692,6,0))</f>
        <v>0.056</v>
      </c>
      <c r="P269" s="24">
        <f>IFNA(VLOOKUP(A269,'HUMAN RESOURCES processed'!$A$2:$M$2692,7,0))</f>
        <v>61</v>
      </c>
      <c r="Q269" s="24">
        <f>IFNA(VLOOKUP(A269,'HUMAN RESOURCES processed'!$A$2:$M$2692,8,0))</f>
        <v>59</v>
      </c>
      <c r="R269" s="24">
        <f t="shared" si="6"/>
        <v>60</v>
      </c>
      <c r="S269" s="24">
        <f>IFNA(VLOOKUP(A269,'HUMAN RESOURCES processed'!$A$2:$M$2692,9,0))</f>
        <v>0.394</v>
      </c>
      <c r="T269" s="24">
        <f>IFNA(VLOOKUP(A269,'HUMAN RESOURCES processed'!$A$2:$M$2692,10,0))</f>
        <v>0.571</v>
      </c>
      <c r="U269" s="24">
        <f>IFNA(VLOOKUP(A269,'HUMAN RESOURCES processed'!$A$2:$M$2692,11,0))</f>
        <v>0.035</v>
      </c>
      <c r="V269" s="24">
        <f>IFNA(VLOOKUP(A269,'HUMAN RESOURCES processed'!$A$2:$M$2692,12,0))</f>
        <v>23110139</v>
      </c>
      <c r="W269" s="24">
        <f>IFNA(VLOOKUP(A269,'HUMAN RESOURCES processed'!$A$2:$M$2692,13,0))</f>
        <v>0.494</v>
      </c>
      <c r="X269" s="24">
        <f>IFNA(VLOOKUP(A269,'TOURISM processed'!$A$2:$F$2692,5,0))</f>
        <v>970000000</v>
      </c>
      <c r="Y269" s="24">
        <f>IFNA(VLOOKUP(A269,'TOURISM processed'!$A$2:$F$2692,6,0))</f>
        <v>870000000</v>
      </c>
      <c r="Z269" s="24">
        <f t="shared" si="7"/>
        <v>37.64581425</v>
      </c>
      <c r="AA269" s="24">
        <f>IFNA(VLOOKUP(A269,'BUSINESS processed'!A269:J2959,5,0))</f>
        <v>0.325</v>
      </c>
      <c r="AB269" s="24">
        <f>IFNA(VLOOKUP(A269,'BUSINESS processed'!A269:J2959,6,0))</f>
        <v>13</v>
      </c>
      <c r="AC269" s="24">
        <f t="shared" si="172"/>
        <v>0</v>
      </c>
      <c r="AD269" s="24">
        <f>IFNA(VLOOKUP(A269,'BUSINESS processed'!A269:J2959,8,0))</f>
        <v>224</v>
      </c>
      <c r="AE269" s="24">
        <f>IFNA(VLOOKUP(A269,'BUSINESS processed'!A269:J2959,9,0))</f>
        <v>0.043</v>
      </c>
      <c r="AF269" s="27">
        <f>IFNA(VLOOKUP(A269,'BUSINESS processed'!A269:J2959,10,0))</f>
        <v>0.501</v>
      </c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</row>
    <row r="270">
      <c r="A270" s="18" t="str">
        <f t="shared" si="1"/>
        <v>Africa_Ghana-Africa_2009</v>
      </c>
      <c r="B270" s="19" t="s">
        <v>68</v>
      </c>
      <c r="C270" s="20" t="s">
        <v>111</v>
      </c>
      <c r="D270" s="21" t="s">
        <v>88</v>
      </c>
      <c r="E270" s="22">
        <v>2.5978563316E10</v>
      </c>
      <c r="F270" s="22">
        <f t="shared" si="2"/>
        <v>1096.533657</v>
      </c>
      <c r="G270" s="23">
        <v>0.051</v>
      </c>
      <c r="H270" s="23">
        <v>56.0</v>
      </c>
      <c r="I270" s="39">
        <f t="shared" si="169"/>
        <v>0</v>
      </c>
      <c r="J270" s="24">
        <f>IFNA(VLOOKUP(A270,'ENERGY processed'!$A$2:$H$2692,7,0),"")</f>
        <v>8245</v>
      </c>
      <c r="K270" s="24">
        <f t="shared" si="3"/>
        <v>0.0003480146262</v>
      </c>
      <c r="L270" s="24">
        <f>IFNA(VLOOKUP(A270,'ENERGY processed'!$A$2:$H$2692,8,0),"")</f>
        <v>7534</v>
      </c>
      <c r="M270" s="24">
        <f t="shared" si="5"/>
        <v>0.0003180039046</v>
      </c>
      <c r="N270" s="24">
        <f>IFNA(VLOOKUP(A270,'HUMAN RESOURCES processed'!$A$2:$M$2692,5,0))</f>
        <v>0.033</v>
      </c>
      <c r="O270" s="24">
        <f>IFNA(VLOOKUP(A270,'HUMAN RESOURCES processed'!$A$2:$M$2692,6,0))</f>
        <v>0.056</v>
      </c>
      <c r="P270" s="24">
        <f>IFNA(VLOOKUP(A270,'HUMAN RESOURCES processed'!$A$2:$M$2692,7,0))</f>
        <v>61</v>
      </c>
      <c r="Q270" s="24">
        <f>IFNA(VLOOKUP(A270,'HUMAN RESOURCES processed'!$A$2:$M$2692,8,0))</f>
        <v>59</v>
      </c>
      <c r="R270" s="24">
        <f t="shared" si="6"/>
        <v>60</v>
      </c>
      <c r="S270" s="24">
        <f>IFNA(VLOOKUP(A270,'HUMAN RESOURCES processed'!$A$2:$M$2692,9,0))</f>
        <v>0.392</v>
      </c>
      <c r="T270" s="24">
        <f>IFNA(VLOOKUP(A270,'HUMAN RESOURCES processed'!$A$2:$M$2692,10,0))</f>
        <v>0.573</v>
      </c>
      <c r="U270" s="24">
        <f>IFNA(VLOOKUP(A270,'HUMAN RESOURCES processed'!$A$2:$M$2692,11,0))</f>
        <v>0.035</v>
      </c>
      <c r="V270" s="24">
        <f>IFNA(VLOOKUP(A270,'HUMAN RESOURCES processed'!$A$2:$M$2692,12,0))</f>
        <v>23691533</v>
      </c>
      <c r="W270" s="24">
        <f>IFNA(VLOOKUP(A270,'HUMAN RESOURCES processed'!$A$2:$M$2692,13,0))</f>
        <v>0.5</v>
      </c>
      <c r="X270" s="24">
        <f>IFNA(VLOOKUP(A270,'TOURISM processed'!$A$2:$F$2692,5,0))</f>
        <v>849000000</v>
      </c>
      <c r="Y270" s="24">
        <f>IFNA(VLOOKUP(A270,'TOURISM processed'!$A$2:$F$2692,6,0))</f>
        <v>948000000</v>
      </c>
      <c r="Z270" s="24">
        <f t="shared" si="7"/>
        <v>40.0142954</v>
      </c>
      <c r="AA270" s="24">
        <f>IFNA(VLOOKUP(A270,'BUSINESS processed'!A270:J2960,5,0))</f>
        <v>0.325</v>
      </c>
      <c r="AB270" s="24">
        <f>IFNA(VLOOKUP(A270,'BUSINESS processed'!A270:J2960,6,0))</f>
        <v>12</v>
      </c>
      <c r="AC270" s="24">
        <f t="shared" si="172"/>
        <v>0</v>
      </c>
      <c r="AD270" s="24">
        <f>IFNA(VLOOKUP(A270,'BUSINESS processed'!A270:J2960,8,0))</f>
        <v>224</v>
      </c>
      <c r="AE270" s="24">
        <f>IFNA(VLOOKUP(A270,'BUSINESS processed'!A270:J2960,9,0))</f>
        <v>0.054</v>
      </c>
      <c r="AF270" s="27">
        <f>IFNA(VLOOKUP(A270,'BUSINESS processed'!A270:J2960,10,0))</f>
        <v>0.638</v>
      </c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</row>
    <row r="271">
      <c r="A271" s="18" t="str">
        <f t="shared" si="1"/>
        <v>Africa_Ghana-Africa_2010</v>
      </c>
      <c r="B271" s="19" t="s">
        <v>68</v>
      </c>
      <c r="C271" s="20" t="s">
        <v>111</v>
      </c>
      <c r="D271" s="21" t="s">
        <v>89</v>
      </c>
      <c r="E271" s="22">
        <v>3.2174210793E10</v>
      </c>
      <c r="F271" s="22">
        <f t="shared" si="2"/>
        <v>1326.066112</v>
      </c>
      <c r="G271" s="23">
        <v>0.053</v>
      </c>
      <c r="H271" s="23">
        <v>70.0</v>
      </c>
      <c r="I271" s="39">
        <f t="shared" si="169"/>
        <v>0</v>
      </c>
      <c r="J271" s="24">
        <f>IFNA(VLOOKUP(A271,'ENERGY processed'!$A$2:$H$2692,7,0),"")</f>
        <v>9062</v>
      </c>
      <c r="K271" s="24">
        <f t="shared" si="3"/>
        <v>0.0003734920239</v>
      </c>
      <c r="L271" s="24">
        <f>IFNA(VLOOKUP(A271,'ENERGY processed'!$A$2:$H$2692,8,0),"")</f>
        <v>9289</v>
      </c>
      <c r="M271" s="24">
        <f t="shared" si="5"/>
        <v>0.0003828478713</v>
      </c>
      <c r="N271" s="24">
        <f>IFNA(VLOOKUP(A271,'HUMAN RESOURCES processed'!$A$2:$M$2692,5,0))</f>
        <v>0.032</v>
      </c>
      <c r="O271" s="24">
        <f>IFNA(VLOOKUP(A271,'HUMAN RESOURCES processed'!$A$2:$M$2692,6,0))</f>
        <v>0.055</v>
      </c>
      <c r="P271" s="24">
        <f>IFNA(VLOOKUP(A271,'HUMAN RESOURCES processed'!$A$2:$M$2692,7,0))</f>
        <v>62</v>
      </c>
      <c r="Q271" s="24">
        <f>IFNA(VLOOKUP(A271,'HUMAN RESOURCES processed'!$A$2:$M$2692,8,0))</f>
        <v>60</v>
      </c>
      <c r="R271" s="24">
        <f t="shared" si="6"/>
        <v>61</v>
      </c>
      <c r="S271" s="24">
        <f>IFNA(VLOOKUP(A271,'HUMAN RESOURCES processed'!$A$2:$M$2692,9,0))</f>
        <v>0.39</v>
      </c>
      <c r="T271" s="24">
        <f>IFNA(VLOOKUP(A271,'HUMAN RESOURCES processed'!$A$2:$M$2692,10,0))</f>
        <v>0.575</v>
      </c>
      <c r="U271" s="24">
        <f>IFNA(VLOOKUP(A271,'HUMAN RESOURCES processed'!$A$2:$M$2692,11,0))</f>
        <v>0.035</v>
      </c>
      <c r="V271" s="24">
        <f>IFNA(VLOOKUP(A271,'HUMAN RESOURCES processed'!$A$2:$M$2692,12,0))</f>
        <v>24262901</v>
      </c>
      <c r="W271" s="24">
        <f>IFNA(VLOOKUP(A271,'HUMAN RESOURCES processed'!$A$2:$M$2692,13,0))</f>
        <v>0.507</v>
      </c>
      <c r="X271" s="24">
        <f>IFNA(VLOOKUP(A271,'TOURISM processed'!$A$2:$F$2692,5,0))</f>
        <v>706000000</v>
      </c>
      <c r="Y271" s="24">
        <f>IFNA(VLOOKUP(A271,'TOURISM processed'!$A$2:$F$2692,6,0))</f>
        <v>882000000</v>
      </c>
      <c r="Z271" s="24">
        <f t="shared" si="7"/>
        <v>36.35179487</v>
      </c>
      <c r="AA271" s="24">
        <f>IFNA(VLOOKUP(A271,'BUSINESS processed'!A271:J2961,5,0))</f>
        <v>0.325</v>
      </c>
      <c r="AB271" s="24">
        <f>IFNA(VLOOKUP(A271,'BUSINESS processed'!A271:J2961,6,0))</f>
        <v>12</v>
      </c>
      <c r="AC271" s="24">
        <f t="shared" si="172"/>
        <v>0</v>
      </c>
      <c r="AD271" s="24">
        <f>IFNA(VLOOKUP(A271,'BUSINESS processed'!A271:J2961,8,0))</f>
        <v>224</v>
      </c>
      <c r="AE271" s="24">
        <f>IFNA(VLOOKUP(A271,'BUSINESS processed'!A271:J2961,9,0))</f>
        <v>0.078</v>
      </c>
      <c r="AF271" s="27">
        <f>IFNA(VLOOKUP(A271,'BUSINESS processed'!A271:J2961,10,0))</f>
        <v>0.719</v>
      </c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</row>
    <row r="272">
      <c r="A272" s="18" t="str">
        <f t="shared" si="1"/>
        <v>Africa_Ghana-Africa_2011</v>
      </c>
      <c r="B272" s="19" t="s">
        <v>68</v>
      </c>
      <c r="C272" s="20" t="s">
        <v>111</v>
      </c>
      <c r="D272" s="21" t="s">
        <v>90</v>
      </c>
      <c r="E272" s="22">
        <v>3.956497007E10</v>
      </c>
      <c r="F272" s="22">
        <f t="shared" si="2"/>
        <v>1594.030809</v>
      </c>
      <c r="G272" s="23">
        <v>0.053</v>
      </c>
      <c r="H272" s="23">
        <v>83.0</v>
      </c>
      <c r="I272" s="39">
        <f t="shared" si="169"/>
        <v>0</v>
      </c>
      <c r="J272" s="24">
        <f t="shared" ref="J272:J273" si="174">IF(AND( C272=C271,D272&gt;D271),J271,"")</f>
        <v>9062</v>
      </c>
      <c r="K272" s="24">
        <f t="shared" si="3"/>
        <v>0.0003650983981</v>
      </c>
      <c r="L272" s="24">
        <f t="shared" ref="L272:L275" si="175">IF(AND(C272=C271,C272&gt;C271),C271,0)</f>
        <v>0</v>
      </c>
      <c r="M272" s="24">
        <f t="shared" si="5"/>
        <v>0</v>
      </c>
      <c r="N272" s="24">
        <f>IFNA(VLOOKUP(A272,'HUMAN RESOURCES processed'!$A$2:$M$2692,5,0))</f>
        <v>0.032</v>
      </c>
      <c r="O272" s="24">
        <f>IFNA(VLOOKUP(A272,'HUMAN RESOURCES processed'!$A$2:$M$2692,6,0))</f>
        <v>0.054</v>
      </c>
      <c r="P272" s="24">
        <f>IFNA(VLOOKUP(A272,'HUMAN RESOURCES processed'!$A$2:$M$2692,7,0))</f>
        <v>62</v>
      </c>
      <c r="Q272" s="24">
        <f>IFNA(VLOOKUP(A272,'HUMAN RESOURCES processed'!$A$2:$M$2692,8,0))</f>
        <v>60</v>
      </c>
      <c r="R272" s="24">
        <f t="shared" si="6"/>
        <v>61</v>
      </c>
      <c r="S272" s="24">
        <f>IFNA(VLOOKUP(A272,'HUMAN RESOURCES processed'!$A$2:$M$2692,9,0))</f>
        <v>0.388</v>
      </c>
      <c r="T272" s="24">
        <f>IFNA(VLOOKUP(A272,'HUMAN RESOURCES processed'!$A$2:$M$2692,10,0))</f>
        <v>0.577</v>
      </c>
      <c r="U272" s="24">
        <f>IFNA(VLOOKUP(A272,'HUMAN RESOURCES processed'!$A$2:$M$2692,11,0))</f>
        <v>0.035</v>
      </c>
      <c r="V272" s="24">
        <f>IFNA(VLOOKUP(A272,'HUMAN RESOURCES processed'!$A$2:$M$2692,12,0))</f>
        <v>24820706</v>
      </c>
      <c r="W272" s="24">
        <f>IFNA(VLOOKUP(A272,'HUMAN RESOURCES processed'!$A$2:$M$2692,13,0))</f>
        <v>0.514</v>
      </c>
      <c r="X272" s="24">
        <f>IFNA(VLOOKUP(A272,'TOURISM processed'!$A$2:$F$2692,5,0))</f>
        <v>797000000</v>
      </c>
      <c r="Y272" s="24">
        <f>IFNA(VLOOKUP(A272,'TOURISM processed'!$A$2:$F$2692,6,0))</f>
        <v>1026000000</v>
      </c>
      <c r="Z272" s="24">
        <f t="shared" si="7"/>
        <v>41.33645514</v>
      </c>
      <c r="AA272" s="24">
        <f>IFNA(VLOOKUP(A272,'BUSINESS processed'!A272:J2962,5,0))</f>
        <v>0.334</v>
      </c>
      <c r="AB272" s="24">
        <f>IFNA(VLOOKUP(A272,'BUSINESS processed'!A272:J2962,6,0))</f>
        <v>12</v>
      </c>
      <c r="AC272" s="24">
        <f t="shared" si="172"/>
        <v>0</v>
      </c>
      <c r="AD272" s="24">
        <f>IFNA(VLOOKUP(A272,'BUSINESS processed'!A272:J2962,8,0))</f>
        <v>224</v>
      </c>
      <c r="AE272" s="24">
        <f>IFNA(VLOOKUP(A272,'BUSINESS processed'!A272:J2962,9,0))</f>
        <v>0.141</v>
      </c>
      <c r="AF272" s="27">
        <f>IFNA(VLOOKUP(A272,'BUSINESS processed'!A272:J2962,10,0))</f>
        <v>0.853</v>
      </c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</row>
    <row r="273">
      <c r="A273" s="18" t="str">
        <f t="shared" si="1"/>
        <v>Africa_Ghana-Africa_2012</v>
      </c>
      <c r="B273" s="19" t="s">
        <v>68</v>
      </c>
      <c r="C273" s="20" t="s">
        <v>111</v>
      </c>
      <c r="D273" s="21" t="s">
        <v>91</v>
      </c>
      <c r="E273" s="22">
        <v>4.1740897827E10</v>
      </c>
      <c r="F273" s="22">
        <f t="shared" si="2"/>
        <v>1645.515162</v>
      </c>
      <c r="G273" s="23">
        <v>0.052</v>
      </c>
      <c r="H273" s="23">
        <v>83.0</v>
      </c>
      <c r="I273" s="39">
        <f t="shared" si="169"/>
        <v>0</v>
      </c>
      <c r="J273" s="24">
        <f t="shared" si="174"/>
        <v>9062</v>
      </c>
      <c r="K273" s="24">
        <f t="shared" si="3"/>
        <v>0.0003572433554</v>
      </c>
      <c r="L273" s="24">
        <f t="shared" si="175"/>
        <v>0</v>
      </c>
      <c r="M273" s="24">
        <f t="shared" si="5"/>
        <v>0</v>
      </c>
      <c r="N273" s="24">
        <f>IFNA(VLOOKUP(A273,'HUMAN RESOURCES processed'!$A$2:$M$2692,5,0))</f>
        <v>0.031</v>
      </c>
      <c r="O273" s="24">
        <f>IFNA(VLOOKUP(A273,'HUMAN RESOURCES processed'!$A$2:$M$2692,6,0))</f>
        <v>0.053</v>
      </c>
      <c r="P273" s="24">
        <f>IFNA(VLOOKUP(A273,'HUMAN RESOURCES processed'!$A$2:$M$2692,7,0))</f>
        <v>62</v>
      </c>
      <c r="Q273" s="24">
        <f>IFNA(VLOOKUP(A273,'HUMAN RESOURCES processed'!$A$2:$M$2692,8,0))</f>
        <v>60</v>
      </c>
      <c r="R273" s="24">
        <f t="shared" si="6"/>
        <v>61</v>
      </c>
      <c r="S273" s="24">
        <f>IFNA(VLOOKUP(A273,'HUMAN RESOURCES processed'!$A$2:$M$2692,9,0))</f>
        <v>0.386</v>
      </c>
      <c r="T273" s="24">
        <f>IFNA(VLOOKUP(A273,'HUMAN RESOURCES processed'!$A$2:$M$2692,10,0))</f>
        <v>0.579</v>
      </c>
      <c r="U273" s="24">
        <f>IFNA(VLOOKUP(A273,'HUMAN RESOURCES processed'!$A$2:$M$2692,11,0))</f>
        <v>0.035</v>
      </c>
      <c r="V273" s="24">
        <f>IFNA(VLOOKUP(A273,'HUMAN RESOURCES processed'!$A$2:$M$2692,12,0))</f>
        <v>25366462</v>
      </c>
      <c r="W273" s="24">
        <f>IFNA(VLOOKUP(A273,'HUMAN RESOURCES processed'!$A$2:$M$2692,13,0))</f>
        <v>0.521</v>
      </c>
      <c r="X273" s="24">
        <f>IFNA(VLOOKUP(A273,'TOURISM processed'!$A$2:$F$2692,5,0))</f>
        <v>1154000000</v>
      </c>
      <c r="Y273" s="24">
        <f>IFNA(VLOOKUP(A273,'TOURISM processed'!$A$2:$F$2692,6,0))</f>
        <v>979000000</v>
      </c>
      <c r="Z273" s="24">
        <f t="shared" si="7"/>
        <v>38.59426671</v>
      </c>
      <c r="AA273" s="24">
        <f>IFNA(VLOOKUP(A273,'BUSINESS processed'!A273:J2963,5,0))</f>
        <v>0.334</v>
      </c>
      <c r="AB273" s="24">
        <f>IFNA(VLOOKUP(A273,'BUSINESS processed'!A273:J2963,6,0))</f>
        <v>12</v>
      </c>
      <c r="AC273" s="24">
        <f>IFNA(VLOOKUP(A273,'BUSINESS processed'!A273:J2963,7,0))</f>
        <v>62</v>
      </c>
      <c r="AD273" s="24">
        <f>IFNA(VLOOKUP(A273,'BUSINESS processed'!A273:J2963,8,0))</f>
        <v>224</v>
      </c>
      <c r="AE273" s="24">
        <f>IFNA(VLOOKUP(A273,'BUSINESS processed'!A273:J2963,9,0))</f>
        <v>0.123</v>
      </c>
      <c r="AF273" s="27">
        <f>IFNA(VLOOKUP(A273,'BUSINESS processed'!A273:J2963,10,0))</f>
        <v>1.01</v>
      </c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</row>
    <row r="274">
      <c r="A274" s="18" t="str">
        <f t="shared" si="1"/>
        <v>Africa_Guinea-Africa_2000</v>
      </c>
      <c r="B274" s="19" t="s">
        <v>68</v>
      </c>
      <c r="C274" s="20" t="s">
        <v>112</v>
      </c>
      <c r="D274" s="21" t="s">
        <v>70</v>
      </c>
      <c r="E274" s="22">
        <v>2.995360969E9</v>
      </c>
      <c r="F274" s="22">
        <f t="shared" si="2"/>
        <v>342.4785195</v>
      </c>
      <c r="G274" s="23">
        <v>0.056</v>
      </c>
      <c r="H274" s="23">
        <v>19.0</v>
      </c>
      <c r="I274" s="23">
        <v>0.194</v>
      </c>
      <c r="J274" s="24">
        <f t="shared" ref="J274:J291" si="176">IF(AND( C274=C273,D274&gt;D273),J273,0)</f>
        <v>0</v>
      </c>
      <c r="K274" s="24">
        <f t="shared" si="3"/>
        <v>0</v>
      </c>
      <c r="L274" s="24">
        <f t="shared" si="175"/>
        <v>0</v>
      </c>
      <c r="M274" s="24">
        <f t="shared" si="5"/>
        <v>0</v>
      </c>
      <c r="N274" s="24">
        <f>IFNA(VLOOKUP(A274,'HUMAN RESOURCES processed'!$A$2:$M$2692,5,0))</f>
        <v>0.042</v>
      </c>
      <c r="O274" s="24">
        <f>IFNA(VLOOKUP(A274,'HUMAN RESOURCES processed'!$A$2:$M$2692,6,0))</f>
        <v>0.103</v>
      </c>
      <c r="P274" s="24">
        <f>IFNA(VLOOKUP(A274,'HUMAN RESOURCES processed'!$A$2:$M$2692,7,0))</f>
        <v>51</v>
      </c>
      <c r="Q274" s="24">
        <f>IFNA(VLOOKUP(A274,'HUMAN RESOURCES processed'!$A$2:$M$2692,8,0))</f>
        <v>51</v>
      </c>
      <c r="R274" s="24">
        <f t="shared" si="6"/>
        <v>51</v>
      </c>
      <c r="S274" s="24">
        <f>IFNA(VLOOKUP(A274,'HUMAN RESOURCES processed'!$A$2:$M$2692,9,0))</f>
        <v>0.44</v>
      </c>
      <c r="T274" s="24">
        <f>IFNA(VLOOKUP(A274,'HUMAN RESOURCES processed'!$A$2:$M$2692,10,0))</f>
        <v>0.525</v>
      </c>
      <c r="U274" s="24">
        <f>IFNA(VLOOKUP(A274,'HUMAN RESOURCES processed'!$A$2:$M$2692,11,0))</f>
        <v>0.034</v>
      </c>
      <c r="V274" s="24">
        <f>IFNA(VLOOKUP(A274,'HUMAN RESOURCES processed'!$A$2:$M$2692,12,0))</f>
        <v>8746128</v>
      </c>
      <c r="W274" s="24">
        <f>IFNA(VLOOKUP(A274,'HUMAN RESOURCES processed'!$A$2:$M$2692,13,0))</f>
        <v>0.31</v>
      </c>
      <c r="X274" s="24">
        <f>IFNA(VLOOKUP(A274,'TOURISM processed'!$A$2:$F$2692,5,0))</f>
        <v>7800000</v>
      </c>
      <c r="Y274" s="24">
        <f>IFNA(VLOOKUP(A274,'TOURISM processed'!$A$2:$F$2692,6,0))</f>
        <v>13000000</v>
      </c>
      <c r="Z274" s="24">
        <f t="shared" si="7"/>
        <v>1.486372027</v>
      </c>
      <c r="AA274" s="24">
        <f t="shared" ref="AA274:AA278" si="177">IF(AND(C274=C273,D274&gt;D273),AA273,0)</f>
        <v>0</v>
      </c>
      <c r="AB274" s="24">
        <f t="shared" ref="AB274:AB276" si="178">IF(AND(C274=C273,D274&gt;D273),AB273,0)</f>
        <v>0</v>
      </c>
      <c r="AC274" s="24">
        <f t="shared" ref="AC274:AC285" si="179">IF(AND(C274=C273,D274&gt;D273),AC273,0)</f>
        <v>0</v>
      </c>
      <c r="AD274" s="24">
        <f t="shared" ref="AD274:AD278" si="180">IF(AND(C274=C273,D274&gt;D273),AD273,0)</f>
        <v>0</v>
      </c>
      <c r="AE274" s="24">
        <f>IFNA(VLOOKUP(A274,'BUSINESS processed'!A274:J2964,9,0))</f>
        <v>0.001</v>
      </c>
      <c r="AF274" s="27">
        <f>IFNA(VLOOKUP(A274,'BUSINESS processed'!A274:J2964,10,0))</f>
        <v>0.005</v>
      </c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</row>
    <row r="275">
      <c r="A275" s="18" t="str">
        <f t="shared" si="1"/>
        <v>Africa_Guinea-Africa_2001</v>
      </c>
      <c r="B275" s="19" t="s">
        <v>68</v>
      </c>
      <c r="C275" s="20" t="s">
        <v>112</v>
      </c>
      <c r="D275" s="21" t="s">
        <v>71</v>
      </c>
      <c r="E275" s="22">
        <v>2.83344275E9</v>
      </c>
      <c r="F275" s="22">
        <f t="shared" si="2"/>
        <v>318.5306699</v>
      </c>
      <c r="G275" s="23">
        <v>0.059</v>
      </c>
      <c r="H275" s="23">
        <v>19.0</v>
      </c>
      <c r="I275" s="39">
        <f t="shared" ref="I275:I286" si="181">IF(AND(C275=C274,D275&gt;D274),I274,"")</f>
        <v>0.194</v>
      </c>
      <c r="J275" s="24">
        <f t="shared" si="176"/>
        <v>0</v>
      </c>
      <c r="K275" s="24">
        <f t="shared" si="3"/>
        <v>0</v>
      </c>
      <c r="L275" s="24">
        <f t="shared" si="175"/>
        <v>0</v>
      </c>
      <c r="M275" s="24">
        <f t="shared" si="5"/>
        <v>0</v>
      </c>
      <c r="N275" s="24">
        <f>IFNA(VLOOKUP(A275,'HUMAN RESOURCES processed'!$A$2:$M$2692,5,0))</f>
        <v>0.042</v>
      </c>
      <c r="O275" s="24">
        <f>IFNA(VLOOKUP(A275,'HUMAN RESOURCES processed'!$A$2:$M$2692,6,0))</f>
        <v>0.099</v>
      </c>
      <c r="P275" s="24">
        <f>IFNA(VLOOKUP(A275,'HUMAN RESOURCES processed'!$A$2:$M$2692,7,0))</f>
        <v>51</v>
      </c>
      <c r="Q275" s="24">
        <f>IFNA(VLOOKUP(A275,'HUMAN RESOURCES processed'!$A$2:$M$2692,8,0))</f>
        <v>51</v>
      </c>
      <c r="R275" s="24">
        <f t="shared" si="6"/>
        <v>51</v>
      </c>
      <c r="S275" s="24">
        <f>IFNA(VLOOKUP(A275,'HUMAN RESOURCES processed'!$A$2:$M$2692,9,0))</f>
        <v>0.44</v>
      </c>
      <c r="T275" s="24">
        <f>IFNA(VLOOKUP(A275,'HUMAN RESOURCES processed'!$A$2:$M$2692,10,0))</f>
        <v>0.526</v>
      </c>
      <c r="U275" s="24">
        <f>IFNA(VLOOKUP(A275,'HUMAN RESOURCES processed'!$A$2:$M$2692,11,0))</f>
        <v>0.034</v>
      </c>
      <c r="V275" s="24">
        <f>IFNA(VLOOKUP(A275,'HUMAN RESOURCES processed'!$A$2:$M$2692,12,0))</f>
        <v>8895353</v>
      </c>
      <c r="W275" s="24">
        <f>IFNA(VLOOKUP(A275,'HUMAN RESOURCES processed'!$A$2:$M$2692,13,0))</f>
        <v>0.314</v>
      </c>
      <c r="X275" s="24">
        <f>IFNA(VLOOKUP(A275,'TOURISM processed'!$A$2:$F$2692,5,0))</f>
        <v>8200000</v>
      </c>
      <c r="Y275" s="24">
        <f>IFNA(VLOOKUP(A275,'TOURISM processed'!$A$2:$F$2692,6,0))</f>
        <v>26000000</v>
      </c>
      <c r="Z275" s="24">
        <f t="shared" si="7"/>
        <v>2.922874449</v>
      </c>
      <c r="AA275" s="24">
        <f t="shared" si="177"/>
        <v>0</v>
      </c>
      <c r="AB275" s="24">
        <f t="shared" si="178"/>
        <v>0</v>
      </c>
      <c r="AC275" s="24">
        <f t="shared" si="179"/>
        <v>0</v>
      </c>
      <c r="AD275" s="24">
        <f t="shared" si="180"/>
        <v>0</v>
      </c>
      <c r="AE275" s="24">
        <f>IFNA(VLOOKUP(A275,'BUSINESS processed'!A275:J2965,9,0))</f>
        <v>0.002</v>
      </c>
      <c r="AF275" s="27">
        <f>IFNA(VLOOKUP(A275,'BUSINESS processed'!A275:J2965,10,0))</f>
        <v>0.006</v>
      </c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</row>
    <row r="276">
      <c r="A276" s="18" t="str">
        <f t="shared" si="1"/>
        <v>Africa_Guinea-Africa_2002</v>
      </c>
      <c r="B276" s="19" t="s">
        <v>68</v>
      </c>
      <c r="C276" s="20" t="s">
        <v>112</v>
      </c>
      <c r="D276" s="21" t="s">
        <v>72</v>
      </c>
      <c r="E276" s="22">
        <v>2.949637039E9</v>
      </c>
      <c r="F276" s="22">
        <f t="shared" si="2"/>
        <v>326.0799482</v>
      </c>
      <c r="G276" s="23">
        <v>0.061</v>
      </c>
      <c r="H276" s="23">
        <v>20.0</v>
      </c>
      <c r="I276" s="39">
        <f t="shared" si="181"/>
        <v>0.194</v>
      </c>
      <c r="J276" s="24">
        <f t="shared" si="176"/>
        <v>0</v>
      </c>
      <c r="K276" s="24">
        <f t="shared" si="3"/>
        <v>0</v>
      </c>
      <c r="L276" s="24">
        <f>IFNA(VLOOKUP(A276,'ENERGY processed'!$A$2:$H$2692,8,0),"")</f>
        <v>1236</v>
      </c>
      <c r="M276" s="24">
        <f t="shared" si="5"/>
        <v>0.0001366387832</v>
      </c>
      <c r="N276" s="24">
        <f>IFNA(VLOOKUP(A276,'HUMAN RESOURCES processed'!$A$2:$M$2692,5,0))</f>
        <v>0.041</v>
      </c>
      <c r="O276" s="24">
        <f>IFNA(VLOOKUP(A276,'HUMAN RESOURCES processed'!$A$2:$M$2692,6,0))</f>
        <v>0.095</v>
      </c>
      <c r="P276" s="24">
        <f>IFNA(VLOOKUP(A276,'HUMAN RESOURCES processed'!$A$2:$M$2692,7,0))</f>
        <v>51</v>
      </c>
      <c r="Q276" s="24">
        <f>IFNA(VLOOKUP(A276,'HUMAN RESOURCES processed'!$A$2:$M$2692,8,0))</f>
        <v>51</v>
      </c>
      <c r="R276" s="24">
        <f t="shared" si="6"/>
        <v>51</v>
      </c>
      <c r="S276" s="24">
        <f>IFNA(VLOOKUP(A276,'HUMAN RESOURCES processed'!$A$2:$M$2692,9,0))</f>
        <v>0.439</v>
      </c>
      <c r="T276" s="24">
        <f>IFNA(VLOOKUP(A276,'HUMAN RESOURCES processed'!$A$2:$M$2692,10,0))</f>
        <v>0.527</v>
      </c>
      <c r="U276" s="24">
        <f>IFNA(VLOOKUP(A276,'HUMAN RESOURCES processed'!$A$2:$M$2692,11,0))</f>
        <v>0.034</v>
      </c>
      <c r="V276" s="24">
        <f>IFNA(VLOOKUP(A276,'HUMAN RESOURCES processed'!$A$2:$M$2692,12,0))</f>
        <v>9045748</v>
      </c>
      <c r="W276" s="24">
        <f>IFNA(VLOOKUP(A276,'HUMAN RESOURCES processed'!$A$2:$M$2692,13,0))</f>
        <v>0.317</v>
      </c>
      <c r="X276" s="24">
        <f t="shared" ref="X276:X280" si="182">IF(AND(C276=C275,D276&gt;D275),X275,0)</f>
        <v>8200000</v>
      </c>
      <c r="Y276" s="24">
        <f>IFNA(VLOOKUP(A276,'TOURISM processed'!$A$2:$F$2692,6,0))</f>
        <v>38000000</v>
      </c>
      <c r="Z276" s="24">
        <f t="shared" si="7"/>
        <v>4.20086874</v>
      </c>
      <c r="AA276" s="24">
        <f t="shared" si="177"/>
        <v>0</v>
      </c>
      <c r="AB276" s="24">
        <f t="shared" si="178"/>
        <v>0</v>
      </c>
      <c r="AC276" s="24">
        <f t="shared" si="179"/>
        <v>0</v>
      </c>
      <c r="AD276" s="24">
        <f t="shared" si="180"/>
        <v>0</v>
      </c>
      <c r="AE276" s="24">
        <f>IFNA(VLOOKUP(A276,'BUSINESS processed'!A276:J2966,9,0))</f>
        <v>0.004</v>
      </c>
      <c r="AF276" s="27">
        <f>IFNA(VLOOKUP(A276,'BUSINESS processed'!A276:J2966,10,0))</f>
        <v>0.01</v>
      </c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</row>
    <row r="277">
      <c r="A277" s="18" t="str">
        <f t="shared" si="1"/>
        <v>Africa_Guinea-Africa_2003</v>
      </c>
      <c r="B277" s="19" t="s">
        <v>68</v>
      </c>
      <c r="C277" s="20" t="s">
        <v>112</v>
      </c>
      <c r="D277" s="21" t="s">
        <v>74</v>
      </c>
      <c r="E277" s="22">
        <v>3.446442219E9</v>
      </c>
      <c r="F277" s="22">
        <f t="shared" si="2"/>
        <v>374.4268445</v>
      </c>
      <c r="G277" s="23">
        <v>0.049</v>
      </c>
      <c r="H277" s="23">
        <v>18.0</v>
      </c>
      <c r="I277" s="39">
        <f t="shared" si="181"/>
        <v>0.194</v>
      </c>
      <c r="J277" s="24">
        <f t="shared" si="176"/>
        <v>0</v>
      </c>
      <c r="K277" s="24">
        <f t="shared" si="3"/>
        <v>0</v>
      </c>
      <c r="L277" s="24">
        <f>IFNA(VLOOKUP(A277,'ENERGY processed'!$A$2:$H$2692,8,0),"")</f>
        <v>1228</v>
      </c>
      <c r="M277" s="24">
        <f t="shared" si="5"/>
        <v>0.0001334118305</v>
      </c>
      <c r="N277" s="24">
        <f>IFNA(VLOOKUP(A277,'HUMAN RESOURCES processed'!$A$2:$M$2692,5,0))</f>
        <v>0.041</v>
      </c>
      <c r="O277" s="24">
        <f>IFNA(VLOOKUP(A277,'HUMAN RESOURCES processed'!$A$2:$M$2692,6,0))</f>
        <v>0.092</v>
      </c>
      <c r="P277" s="24">
        <f>IFNA(VLOOKUP(A277,'HUMAN RESOURCES processed'!$A$2:$M$2692,7,0))</f>
        <v>52</v>
      </c>
      <c r="Q277" s="24">
        <f>IFNA(VLOOKUP(A277,'HUMAN RESOURCES processed'!$A$2:$M$2692,8,0))</f>
        <v>52</v>
      </c>
      <c r="R277" s="24">
        <f t="shared" si="6"/>
        <v>52</v>
      </c>
      <c r="S277" s="24">
        <f>IFNA(VLOOKUP(A277,'HUMAN RESOURCES processed'!$A$2:$M$2692,9,0))</f>
        <v>0.438</v>
      </c>
      <c r="T277" s="24">
        <f>IFNA(VLOOKUP(A277,'HUMAN RESOURCES processed'!$A$2:$M$2692,10,0))</f>
        <v>0.529</v>
      </c>
      <c r="U277" s="24">
        <f>IFNA(VLOOKUP(A277,'HUMAN RESOURCES processed'!$A$2:$M$2692,11,0))</f>
        <v>0.033</v>
      </c>
      <c r="V277" s="24">
        <f>IFNA(VLOOKUP(A277,'HUMAN RESOURCES processed'!$A$2:$M$2692,12,0))</f>
        <v>9204581</v>
      </c>
      <c r="W277" s="24">
        <f>IFNA(VLOOKUP(A277,'HUMAN RESOURCES processed'!$A$2:$M$2692,13,0))</f>
        <v>0.321</v>
      </c>
      <c r="X277" s="24">
        <f t="shared" si="182"/>
        <v>8200000</v>
      </c>
      <c r="Y277" s="24">
        <f>IFNA(VLOOKUP(A277,'TOURISM processed'!$A$2:$F$2692,6,0))</f>
        <v>36000000</v>
      </c>
      <c r="Z277" s="24">
        <f t="shared" si="7"/>
        <v>3.911096008</v>
      </c>
      <c r="AA277" s="24">
        <f t="shared" si="177"/>
        <v>0</v>
      </c>
      <c r="AB277" s="24">
        <f>IFNA(VLOOKUP(A277,'BUSINESS processed'!A277:J2967,6,0))</f>
        <v>40</v>
      </c>
      <c r="AC277" s="24">
        <f t="shared" si="179"/>
        <v>0</v>
      </c>
      <c r="AD277" s="24">
        <f t="shared" si="180"/>
        <v>0</v>
      </c>
      <c r="AE277" s="24">
        <f>IFNA(VLOOKUP(A277,'BUSINESS processed'!A277:J2967,9,0))</f>
        <v>0.005</v>
      </c>
      <c r="AF277" s="27">
        <f>IFNA(VLOOKUP(A277,'BUSINESS processed'!A277:J2967,10,0))</f>
        <v>0.012</v>
      </c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</row>
    <row r="278">
      <c r="A278" s="18" t="str">
        <f t="shared" si="1"/>
        <v>Africa_Guinea-Africa_2004</v>
      </c>
      <c r="B278" s="19" t="s">
        <v>68</v>
      </c>
      <c r="C278" s="20" t="s">
        <v>112</v>
      </c>
      <c r="D278" s="21" t="s">
        <v>83</v>
      </c>
      <c r="E278" s="22">
        <v>3.666349049E9</v>
      </c>
      <c r="F278" s="22">
        <f t="shared" si="2"/>
        <v>390.8845623</v>
      </c>
      <c r="G278" s="23">
        <v>0.053</v>
      </c>
      <c r="H278" s="23">
        <v>20.0</v>
      </c>
      <c r="I278" s="39">
        <f t="shared" si="181"/>
        <v>0.194</v>
      </c>
      <c r="J278" s="24">
        <f t="shared" si="176"/>
        <v>0</v>
      </c>
      <c r="K278" s="24">
        <f t="shared" si="3"/>
        <v>0</v>
      </c>
      <c r="L278" s="24">
        <f>IFNA(VLOOKUP(A278,'ENERGY processed'!$A$2:$H$2692,8,0),"")</f>
        <v>1214</v>
      </c>
      <c r="M278" s="24">
        <f t="shared" si="5"/>
        <v>0.0001294295367</v>
      </c>
      <c r="N278" s="24">
        <f>IFNA(VLOOKUP(A278,'HUMAN RESOURCES processed'!$A$2:$M$2692,5,0))</f>
        <v>0.04</v>
      </c>
      <c r="O278" s="24">
        <f>IFNA(VLOOKUP(A278,'HUMAN RESOURCES processed'!$A$2:$M$2692,6,0))</f>
        <v>0.088</v>
      </c>
      <c r="P278" s="24">
        <f>IFNA(VLOOKUP(A278,'HUMAN RESOURCES processed'!$A$2:$M$2692,7,0))</f>
        <v>52</v>
      </c>
      <c r="Q278" s="24">
        <f>IFNA(VLOOKUP(A278,'HUMAN RESOURCES processed'!$A$2:$M$2692,8,0))</f>
        <v>52</v>
      </c>
      <c r="R278" s="24">
        <f t="shared" si="6"/>
        <v>52</v>
      </c>
      <c r="S278" s="24">
        <f>IFNA(VLOOKUP(A278,'HUMAN RESOURCES processed'!$A$2:$M$2692,9,0))</f>
        <v>0.437</v>
      </c>
      <c r="T278" s="24">
        <f>IFNA(VLOOKUP(A278,'HUMAN RESOURCES processed'!$A$2:$M$2692,10,0))</f>
        <v>0.53</v>
      </c>
      <c r="U278" s="24">
        <f>IFNA(VLOOKUP(A278,'HUMAN RESOURCES processed'!$A$2:$M$2692,11,0))</f>
        <v>0.033</v>
      </c>
      <c r="V278" s="24">
        <f>IFNA(VLOOKUP(A278,'HUMAN RESOURCES processed'!$A$2:$M$2692,12,0))</f>
        <v>9379621</v>
      </c>
      <c r="W278" s="24">
        <f>IFNA(VLOOKUP(A278,'HUMAN RESOURCES processed'!$A$2:$M$2692,13,0))</f>
        <v>0.324</v>
      </c>
      <c r="X278" s="24">
        <f t="shared" si="182"/>
        <v>8200000</v>
      </c>
      <c r="Y278" s="24">
        <f>IFNA(VLOOKUP(A278,'TOURISM processed'!$A$2:$F$2692,6,0))</f>
        <v>29000000</v>
      </c>
      <c r="Z278" s="24">
        <f t="shared" si="7"/>
        <v>3.09180936</v>
      </c>
      <c r="AA278" s="24">
        <f t="shared" si="177"/>
        <v>0</v>
      </c>
      <c r="AB278" s="24">
        <f>IFNA(VLOOKUP(A278,'BUSINESS processed'!A278:J2968,6,0))</f>
        <v>40</v>
      </c>
      <c r="AC278" s="24">
        <f t="shared" si="179"/>
        <v>0</v>
      </c>
      <c r="AD278" s="24">
        <f t="shared" si="180"/>
        <v>0</v>
      </c>
      <c r="AE278" s="24">
        <f>IFNA(VLOOKUP(A278,'BUSINESS processed'!A278:J2968,9,0))</f>
        <v>0.005</v>
      </c>
      <c r="AF278" s="27">
        <f>IFNA(VLOOKUP(A278,'BUSINESS processed'!A278:J2968,10,0))</f>
        <v>0.017</v>
      </c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</row>
    <row r="279">
      <c r="A279" s="18" t="str">
        <f t="shared" si="1"/>
        <v>Africa_Guinea-Africa_2005</v>
      </c>
      <c r="B279" s="19" t="s">
        <v>68</v>
      </c>
      <c r="C279" s="20" t="s">
        <v>112</v>
      </c>
      <c r="D279" s="21" t="s">
        <v>84</v>
      </c>
      <c r="E279" s="22">
        <v>2.937072009E9</v>
      </c>
      <c r="F279" s="22">
        <f t="shared" si="2"/>
        <v>306.7011791</v>
      </c>
      <c r="G279" s="23">
        <v>0.053</v>
      </c>
      <c r="H279" s="23">
        <v>16.0</v>
      </c>
      <c r="I279" s="39">
        <f t="shared" si="181"/>
        <v>0.194</v>
      </c>
      <c r="J279" s="24">
        <f t="shared" si="176"/>
        <v>0</v>
      </c>
      <c r="K279" s="24">
        <f t="shared" si="3"/>
        <v>0</v>
      </c>
      <c r="L279" s="24">
        <f>IFNA(VLOOKUP(A279,'ENERGY processed'!$A$2:$H$2692,8,0),"")</f>
        <v>1320</v>
      </c>
      <c r="M279" s="24">
        <f t="shared" si="5"/>
        <v>0.000137839847</v>
      </c>
      <c r="N279" s="24">
        <f>IFNA(VLOOKUP(A279,'HUMAN RESOURCES processed'!$A$2:$M$2692,5,0))</f>
        <v>0.04</v>
      </c>
      <c r="O279" s="24">
        <f>IFNA(VLOOKUP(A279,'HUMAN RESOURCES processed'!$A$2:$M$2692,6,0))</f>
        <v>0.085</v>
      </c>
      <c r="P279" s="24">
        <f>IFNA(VLOOKUP(A279,'HUMAN RESOURCES processed'!$A$2:$M$2692,7,0))</f>
        <v>53</v>
      </c>
      <c r="Q279" s="24">
        <f>IFNA(VLOOKUP(A279,'HUMAN RESOURCES processed'!$A$2:$M$2692,8,0))</f>
        <v>52</v>
      </c>
      <c r="R279" s="24">
        <f t="shared" si="6"/>
        <v>52.5</v>
      </c>
      <c r="S279" s="24">
        <f>IFNA(VLOOKUP(A279,'HUMAN RESOURCES processed'!$A$2:$M$2692,9,0))</f>
        <v>0.436</v>
      </c>
      <c r="T279" s="24">
        <f>IFNA(VLOOKUP(A279,'HUMAN RESOURCES processed'!$A$2:$M$2692,10,0))</f>
        <v>0.531</v>
      </c>
      <c r="U279" s="24">
        <f>IFNA(VLOOKUP(A279,'HUMAN RESOURCES processed'!$A$2:$M$2692,11,0))</f>
        <v>0.032</v>
      </c>
      <c r="V279" s="24">
        <f>IFNA(VLOOKUP(A279,'HUMAN RESOURCES processed'!$A$2:$M$2692,12,0))</f>
        <v>9576331</v>
      </c>
      <c r="W279" s="24">
        <f>IFNA(VLOOKUP(A279,'HUMAN RESOURCES processed'!$A$2:$M$2692,13,0))</f>
        <v>0.328</v>
      </c>
      <c r="X279" s="24">
        <f t="shared" si="182"/>
        <v>8200000</v>
      </c>
      <c r="Y279" s="24">
        <f>IFNA(VLOOKUP(A279,'TOURISM processed'!$A$2:$F$2692,6,0))</f>
        <v>38000000</v>
      </c>
      <c r="Z279" s="24">
        <f t="shared" si="7"/>
        <v>3.968116808</v>
      </c>
      <c r="AA279" s="24">
        <f>IFNA(VLOOKUP(A279,'BUSINESS processed'!A279:J2969,5,0))</f>
        <v>0.807</v>
      </c>
      <c r="AB279" s="24">
        <f>IFNA(VLOOKUP(A279,'BUSINESS processed'!A279:J2969,6,0))</f>
        <v>40</v>
      </c>
      <c r="AC279" s="24">
        <f t="shared" si="179"/>
        <v>0</v>
      </c>
      <c r="AD279" s="24">
        <f>IFNA(VLOOKUP(A279,'BUSINESS processed'!A279:J2969,8,0))</f>
        <v>416</v>
      </c>
      <c r="AE279" s="24">
        <f>IFNA(VLOOKUP(A279,'BUSINESS processed'!A279:J2969,9,0))</f>
        <v>0.005</v>
      </c>
      <c r="AF279" s="27">
        <f>IFNA(VLOOKUP(A279,'BUSINESS processed'!A279:J2969,10,0))</f>
        <v>0.02</v>
      </c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</row>
    <row r="280">
      <c r="A280" s="18" t="str">
        <f t="shared" si="1"/>
        <v>Africa_Guinea-Africa_2006</v>
      </c>
      <c r="B280" s="19" t="s">
        <v>68</v>
      </c>
      <c r="C280" s="20" t="s">
        <v>112</v>
      </c>
      <c r="D280" s="21" t="s">
        <v>85</v>
      </c>
      <c r="E280" s="22">
        <v>2.821346684E9</v>
      </c>
      <c r="F280" s="22">
        <f t="shared" si="2"/>
        <v>287.9229857</v>
      </c>
      <c r="G280" s="23">
        <v>0.055</v>
      </c>
      <c r="H280" s="23">
        <v>16.0</v>
      </c>
      <c r="I280" s="39">
        <f t="shared" si="181"/>
        <v>0.194</v>
      </c>
      <c r="J280" s="24">
        <f t="shared" si="176"/>
        <v>0</v>
      </c>
      <c r="K280" s="24">
        <f t="shared" si="3"/>
        <v>0</v>
      </c>
      <c r="L280" s="24">
        <f>IF(AND(C280=C279,C280&gt;C279),C279,0)</f>
        <v>0</v>
      </c>
      <c r="M280" s="24">
        <f t="shared" si="5"/>
        <v>0</v>
      </c>
      <c r="N280" s="24">
        <f>IFNA(VLOOKUP(A280,'HUMAN RESOURCES processed'!$A$2:$M$2692,5,0))</f>
        <v>0.04</v>
      </c>
      <c r="O280" s="24">
        <f>IFNA(VLOOKUP(A280,'HUMAN RESOURCES processed'!$A$2:$M$2692,6,0))</f>
        <v>0.082</v>
      </c>
      <c r="P280" s="24">
        <f>IFNA(VLOOKUP(A280,'HUMAN RESOURCES processed'!$A$2:$M$2692,7,0))</f>
        <v>54</v>
      </c>
      <c r="Q280" s="24">
        <f>IFNA(VLOOKUP(A280,'HUMAN RESOURCES processed'!$A$2:$M$2692,8,0))</f>
        <v>53</v>
      </c>
      <c r="R280" s="24">
        <f t="shared" si="6"/>
        <v>53.5</v>
      </c>
      <c r="S280" s="24">
        <f>IFNA(VLOOKUP(A280,'HUMAN RESOURCES processed'!$A$2:$M$2692,9,0))</f>
        <v>0.435</v>
      </c>
      <c r="T280" s="24">
        <f>IFNA(VLOOKUP(A280,'HUMAN RESOURCES processed'!$A$2:$M$2692,10,0))</f>
        <v>0.533</v>
      </c>
      <c r="U280" s="24">
        <f>IFNA(VLOOKUP(A280,'HUMAN RESOURCES processed'!$A$2:$M$2692,11,0))</f>
        <v>0.032</v>
      </c>
      <c r="V280" s="24">
        <f>IFNA(VLOOKUP(A280,'HUMAN RESOURCES processed'!$A$2:$M$2692,12,0))</f>
        <v>9798963</v>
      </c>
      <c r="W280" s="24">
        <f>IFNA(VLOOKUP(A280,'HUMAN RESOURCES processed'!$A$2:$M$2692,13,0))</f>
        <v>0.332</v>
      </c>
      <c r="X280" s="24">
        <f t="shared" si="182"/>
        <v>8200000</v>
      </c>
      <c r="Y280" s="24">
        <f>IFNA(VLOOKUP(A280,'TOURISM processed'!$A$2:$F$2692,6,0))</f>
        <v>41000000</v>
      </c>
      <c r="Z280" s="24">
        <f t="shared" si="7"/>
        <v>4.184116217</v>
      </c>
      <c r="AA280" s="24">
        <f>IFNA(VLOOKUP(A280,'BUSINESS processed'!A280:J2970,5,0))</f>
        <v>0.807</v>
      </c>
      <c r="AB280" s="24">
        <f>IFNA(VLOOKUP(A280,'BUSINESS processed'!A280:J2970,6,0))</f>
        <v>40</v>
      </c>
      <c r="AC280" s="24">
        <f t="shared" si="179"/>
        <v>0</v>
      </c>
      <c r="AD280" s="24">
        <f>IFNA(VLOOKUP(A280,'BUSINESS processed'!A280:J2970,8,0))</f>
        <v>416</v>
      </c>
      <c r="AE280" s="24">
        <f>IFNA(VLOOKUP(A280,'BUSINESS processed'!A280:J2970,9,0))</f>
        <v>0.006</v>
      </c>
      <c r="AF280" s="27">
        <f>IF(AND(C280=C279,D280&gt;D279),AF279,0)</f>
        <v>0.02</v>
      </c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</row>
    <row r="281">
      <c r="A281" s="18" t="str">
        <f t="shared" si="1"/>
        <v>Africa_Guinea-Africa_2007</v>
      </c>
      <c r="B281" s="19" t="s">
        <v>68</v>
      </c>
      <c r="C281" s="20" t="s">
        <v>112</v>
      </c>
      <c r="D281" s="21" t="s">
        <v>86</v>
      </c>
      <c r="E281" s="22">
        <v>4.134173271E9</v>
      </c>
      <c r="F281" s="22">
        <f t="shared" si="2"/>
        <v>411.4847069</v>
      </c>
      <c r="G281" s="23">
        <v>0.063</v>
      </c>
      <c r="H281" s="23">
        <v>26.0</v>
      </c>
      <c r="I281" s="39">
        <f t="shared" si="181"/>
        <v>0.194</v>
      </c>
      <c r="J281" s="24">
        <f t="shared" si="176"/>
        <v>0</v>
      </c>
      <c r="K281" s="24">
        <f t="shared" si="3"/>
        <v>0</v>
      </c>
      <c r="L281" s="24">
        <f>IFNA(VLOOKUP(A281,'ENERGY processed'!$A$2:$H$2692,8,0),"")</f>
        <v>1195.5</v>
      </c>
      <c r="M281" s="24">
        <f t="shared" si="5"/>
        <v>0.0001189911343</v>
      </c>
      <c r="N281" s="24">
        <f>IFNA(VLOOKUP(A281,'HUMAN RESOURCES processed'!$A$2:$M$2692,5,0))</f>
        <v>0.039</v>
      </c>
      <c r="O281" s="24">
        <f>IFNA(VLOOKUP(A281,'HUMAN RESOURCES processed'!$A$2:$M$2692,6,0))</f>
        <v>0.079</v>
      </c>
      <c r="P281" s="24">
        <f>IFNA(VLOOKUP(A281,'HUMAN RESOURCES processed'!$A$2:$M$2692,7,0))</f>
        <v>55</v>
      </c>
      <c r="Q281" s="24">
        <f>IFNA(VLOOKUP(A281,'HUMAN RESOURCES processed'!$A$2:$M$2692,8,0))</f>
        <v>53</v>
      </c>
      <c r="R281" s="24">
        <f t="shared" si="6"/>
        <v>54</v>
      </c>
      <c r="S281" s="24">
        <f>IFNA(VLOOKUP(A281,'HUMAN RESOURCES processed'!$A$2:$M$2692,9,0))</f>
        <v>0.433</v>
      </c>
      <c r="T281" s="24">
        <f>IFNA(VLOOKUP(A281,'HUMAN RESOURCES processed'!$A$2:$M$2692,10,0))</f>
        <v>0.534</v>
      </c>
      <c r="U281" s="24">
        <f>IFNA(VLOOKUP(A281,'HUMAN RESOURCES processed'!$A$2:$M$2692,11,0))</f>
        <v>0.032</v>
      </c>
      <c r="V281" s="24">
        <f>IFNA(VLOOKUP(A281,'HUMAN RESOURCES processed'!$A$2:$M$2692,12,0))</f>
        <v>10046967</v>
      </c>
      <c r="W281" s="24">
        <f>IFNA(VLOOKUP(A281,'HUMAN RESOURCES processed'!$A$2:$M$2692,13,0))</f>
        <v>0.336</v>
      </c>
      <c r="X281" s="24">
        <f>IFNA(VLOOKUP(A281,'TOURISM processed'!$A$2:$F$2692,5,0))</f>
        <v>1100000</v>
      </c>
      <c r="Y281" s="24">
        <f>IFNA(VLOOKUP(A281,'TOURISM processed'!$A$2:$F$2692,6,0))</f>
        <v>96000000</v>
      </c>
      <c r="Z281" s="24">
        <f t="shared" si="7"/>
        <v>9.555122456</v>
      </c>
      <c r="AA281" s="24">
        <f>IFNA(VLOOKUP(A281,'BUSINESS processed'!A281:J2971,5,0))</f>
        <v>0.807</v>
      </c>
      <c r="AB281" s="24">
        <f>IFNA(VLOOKUP(A281,'BUSINESS processed'!A281:J2971,6,0))</f>
        <v>40</v>
      </c>
      <c r="AC281" s="24">
        <f t="shared" si="179"/>
        <v>0</v>
      </c>
      <c r="AD281" s="24">
        <f>IFNA(VLOOKUP(A281,'BUSINESS processed'!A281:J2971,8,0))</f>
        <v>416</v>
      </c>
      <c r="AE281" s="24">
        <f>IFNA(VLOOKUP(A281,'BUSINESS processed'!A281:J2971,9,0))</f>
        <v>0.008</v>
      </c>
      <c r="AF281" s="27">
        <f>IFNA(VLOOKUP(A281,'BUSINESS processed'!A281:J2971,10,0))</f>
        <v>0.199</v>
      </c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</row>
    <row r="282">
      <c r="A282" s="18" t="str">
        <f t="shared" si="1"/>
        <v>Africa_Guinea-Africa_2008</v>
      </c>
      <c r="B282" s="19" t="s">
        <v>68</v>
      </c>
      <c r="C282" s="20" t="s">
        <v>112</v>
      </c>
      <c r="D282" s="21" t="s">
        <v>87</v>
      </c>
      <c r="E282" s="22">
        <v>4.515824643E9</v>
      </c>
      <c r="F282" s="22">
        <f t="shared" si="2"/>
        <v>437.8056826</v>
      </c>
      <c r="G282" s="23">
        <v>0.06</v>
      </c>
      <c r="H282" s="23">
        <v>26.0</v>
      </c>
      <c r="I282" s="39">
        <f t="shared" si="181"/>
        <v>0.194</v>
      </c>
      <c r="J282" s="24">
        <f t="shared" si="176"/>
        <v>0</v>
      </c>
      <c r="K282" s="24">
        <f t="shared" si="3"/>
        <v>0</v>
      </c>
      <c r="L282" s="24">
        <f t="shared" ref="L282:L283" si="183">IF(AND(C282=C281,C282&gt;C281),C281,0)</f>
        <v>0</v>
      </c>
      <c r="M282" s="24">
        <f t="shared" si="5"/>
        <v>0</v>
      </c>
      <c r="N282" s="24">
        <f>IFNA(VLOOKUP(A282,'HUMAN RESOURCES processed'!$A$2:$M$2692,5,0))</f>
        <v>0.039</v>
      </c>
      <c r="O282" s="24">
        <f>IFNA(VLOOKUP(A282,'HUMAN RESOURCES processed'!$A$2:$M$2692,6,0))</f>
        <v>0.077</v>
      </c>
      <c r="P282" s="24">
        <f>IFNA(VLOOKUP(A282,'HUMAN RESOURCES processed'!$A$2:$M$2692,7,0))</f>
        <v>55</v>
      </c>
      <c r="Q282" s="24">
        <f>IFNA(VLOOKUP(A282,'HUMAN RESOURCES processed'!$A$2:$M$2692,8,0))</f>
        <v>54</v>
      </c>
      <c r="R282" s="24">
        <f t="shared" si="6"/>
        <v>54.5</v>
      </c>
      <c r="S282" s="24">
        <f>IFNA(VLOOKUP(A282,'HUMAN RESOURCES processed'!$A$2:$M$2692,9,0))</f>
        <v>0.432</v>
      </c>
      <c r="T282" s="24">
        <f>IFNA(VLOOKUP(A282,'HUMAN RESOURCES processed'!$A$2:$M$2692,10,0))</f>
        <v>0.536</v>
      </c>
      <c r="U282" s="24">
        <f>IFNA(VLOOKUP(A282,'HUMAN RESOURCES processed'!$A$2:$M$2692,11,0))</f>
        <v>0.032</v>
      </c>
      <c r="V282" s="24">
        <f>IFNA(VLOOKUP(A282,'HUMAN RESOURCES processed'!$A$2:$M$2692,12,0))</f>
        <v>10314678</v>
      </c>
      <c r="W282" s="24">
        <f>IFNA(VLOOKUP(A282,'HUMAN RESOURCES processed'!$A$2:$M$2692,13,0))</f>
        <v>0.34</v>
      </c>
      <c r="X282" s="24">
        <f>IFNA(VLOOKUP(A282,'TOURISM processed'!$A$2:$F$2692,5,0))</f>
        <v>2400000</v>
      </c>
      <c r="Y282" s="24">
        <f>IFNA(VLOOKUP(A282,'TOURISM processed'!$A$2:$F$2692,6,0))</f>
        <v>30000000</v>
      </c>
      <c r="Z282" s="24">
        <f t="shared" si="7"/>
        <v>2.908476639</v>
      </c>
      <c r="AA282" s="24">
        <f>IFNA(VLOOKUP(A282,'BUSINESS processed'!A282:J2972,5,0))</f>
        <v>0.807</v>
      </c>
      <c r="AB282" s="24">
        <f>IFNA(VLOOKUP(A282,'BUSINESS processed'!A282:J2972,6,0))</f>
        <v>40</v>
      </c>
      <c r="AC282" s="24">
        <f t="shared" si="179"/>
        <v>0</v>
      </c>
      <c r="AD282" s="24">
        <f>IFNA(VLOOKUP(A282,'BUSINESS processed'!A282:J2972,8,0))</f>
        <v>416</v>
      </c>
      <c r="AE282" s="24">
        <f>IFNA(VLOOKUP(A282,'BUSINESS processed'!A282:J2972,9,0))</f>
        <v>0.009</v>
      </c>
      <c r="AF282" s="27">
        <f>IFNA(VLOOKUP(A282,'BUSINESS processed'!A282:J2972,10,0))</f>
        <v>0.267</v>
      </c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</row>
    <row r="283">
      <c r="A283" s="18" t="str">
        <f t="shared" si="1"/>
        <v>Africa_Guinea-Africa_2009</v>
      </c>
      <c r="B283" s="19" t="s">
        <v>68</v>
      </c>
      <c r="C283" s="20" t="s">
        <v>112</v>
      </c>
      <c r="D283" s="21" t="s">
        <v>88</v>
      </c>
      <c r="E283" s="22">
        <v>4.60992372E9</v>
      </c>
      <c r="F283" s="22">
        <f t="shared" si="2"/>
        <v>435.1756628</v>
      </c>
      <c r="G283" s="23">
        <v>0.063</v>
      </c>
      <c r="H283" s="23">
        <v>28.0</v>
      </c>
      <c r="I283" s="39">
        <f t="shared" si="181"/>
        <v>0.194</v>
      </c>
      <c r="J283" s="24">
        <f t="shared" si="176"/>
        <v>0</v>
      </c>
      <c r="K283" s="24">
        <f t="shared" si="3"/>
        <v>0</v>
      </c>
      <c r="L283" s="24">
        <f t="shared" si="183"/>
        <v>0</v>
      </c>
      <c r="M283" s="24">
        <f t="shared" si="5"/>
        <v>0</v>
      </c>
      <c r="N283" s="24">
        <f>IFNA(VLOOKUP(A283,'HUMAN RESOURCES processed'!$A$2:$M$2692,5,0))</f>
        <v>0.039</v>
      </c>
      <c r="O283" s="24">
        <f>IFNA(VLOOKUP(A283,'HUMAN RESOURCES processed'!$A$2:$M$2692,6,0))</f>
        <v>0.074</v>
      </c>
      <c r="P283" s="24">
        <f>IFNA(VLOOKUP(A283,'HUMAN RESOURCES processed'!$A$2:$M$2692,7,0))</f>
        <v>56</v>
      </c>
      <c r="Q283" s="24">
        <f>IFNA(VLOOKUP(A283,'HUMAN RESOURCES processed'!$A$2:$M$2692,8,0))</f>
        <v>54</v>
      </c>
      <c r="R283" s="24">
        <f t="shared" si="6"/>
        <v>55</v>
      </c>
      <c r="S283" s="24">
        <f>IFNA(VLOOKUP(A283,'HUMAN RESOURCES processed'!$A$2:$M$2692,9,0))</f>
        <v>0.43</v>
      </c>
      <c r="T283" s="24">
        <f>IFNA(VLOOKUP(A283,'HUMAN RESOURCES processed'!$A$2:$M$2692,10,0))</f>
        <v>0.538</v>
      </c>
      <c r="U283" s="24">
        <f>IFNA(VLOOKUP(A283,'HUMAN RESOURCES processed'!$A$2:$M$2692,11,0))</f>
        <v>0.032</v>
      </c>
      <c r="V283" s="24">
        <f>IFNA(VLOOKUP(A283,'HUMAN RESOURCES processed'!$A$2:$M$2692,12,0))</f>
        <v>10593248</v>
      </c>
      <c r="W283" s="24">
        <f>IFNA(VLOOKUP(A283,'HUMAN RESOURCES processed'!$A$2:$M$2692,13,0))</f>
        <v>0.344</v>
      </c>
      <c r="X283" s="24">
        <f>IFNA(VLOOKUP(A283,'TOURISM processed'!$A$2:$F$2692,5,0))</f>
        <v>4900000</v>
      </c>
      <c r="Y283" s="24">
        <f>IFNA(VLOOKUP(A283,'TOURISM processed'!$A$2:$F$2692,6,0))</f>
        <v>28000000</v>
      </c>
      <c r="Z283" s="24">
        <f t="shared" si="7"/>
        <v>2.643193098</v>
      </c>
      <c r="AA283" s="24">
        <f>IFNA(VLOOKUP(A283,'BUSINESS processed'!A283:J2973,5,0))</f>
        <v>0.807</v>
      </c>
      <c r="AB283" s="24">
        <f>IFNA(VLOOKUP(A283,'BUSINESS processed'!A283:J2973,6,0))</f>
        <v>40</v>
      </c>
      <c r="AC283" s="24">
        <f t="shared" si="179"/>
        <v>0</v>
      </c>
      <c r="AD283" s="24">
        <f>IFNA(VLOOKUP(A283,'BUSINESS processed'!A283:J2973,8,0))</f>
        <v>416</v>
      </c>
      <c r="AE283" s="24">
        <f>IFNA(VLOOKUP(A283,'BUSINESS processed'!A283:J2973,9,0))</f>
        <v>0.009</v>
      </c>
      <c r="AF283" s="27">
        <f>IFNA(VLOOKUP(A283,'BUSINESS processed'!A283:J2973,10,0))</f>
        <v>0.329</v>
      </c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</row>
    <row r="284">
      <c r="A284" s="18" t="str">
        <f t="shared" si="1"/>
        <v>Africa_Guinea-Africa_2010</v>
      </c>
      <c r="B284" s="19" t="s">
        <v>68</v>
      </c>
      <c r="C284" s="20" t="s">
        <v>112</v>
      </c>
      <c r="D284" s="21" t="s">
        <v>89</v>
      </c>
      <c r="E284" s="22">
        <v>4.735956476E9</v>
      </c>
      <c r="F284" s="22">
        <f t="shared" si="2"/>
        <v>435.448888</v>
      </c>
      <c r="G284" s="23">
        <v>0.062</v>
      </c>
      <c r="H284" s="23">
        <v>27.0</v>
      </c>
      <c r="I284" s="39">
        <f t="shared" si="181"/>
        <v>0.194</v>
      </c>
      <c r="J284" s="24">
        <f t="shared" si="176"/>
        <v>0</v>
      </c>
      <c r="K284" s="24">
        <f t="shared" si="3"/>
        <v>0</v>
      </c>
      <c r="L284" s="24">
        <f>IFNA(VLOOKUP(A284,'ENERGY processed'!$A$2:$H$2692,8,0),"")</f>
        <v>1333</v>
      </c>
      <c r="M284" s="24">
        <f t="shared" si="5"/>
        <v>0.0001225630706</v>
      </c>
      <c r="N284" s="24">
        <f>IFNA(VLOOKUP(A284,'HUMAN RESOURCES processed'!$A$2:$M$2692,5,0))</f>
        <v>0.038</v>
      </c>
      <c r="O284" s="24">
        <f>IFNA(VLOOKUP(A284,'HUMAN RESOURCES processed'!$A$2:$M$2692,6,0))</f>
        <v>0.071</v>
      </c>
      <c r="P284" s="24">
        <f>IFNA(VLOOKUP(A284,'HUMAN RESOURCES processed'!$A$2:$M$2692,7,0))</f>
        <v>56</v>
      </c>
      <c r="Q284" s="24">
        <f>IFNA(VLOOKUP(A284,'HUMAN RESOURCES processed'!$A$2:$M$2692,8,0))</f>
        <v>55</v>
      </c>
      <c r="R284" s="24">
        <f t="shared" si="6"/>
        <v>55.5</v>
      </c>
      <c r="S284" s="24">
        <f>IFNA(VLOOKUP(A284,'HUMAN RESOURCES processed'!$A$2:$M$2692,9,0))</f>
        <v>0.428</v>
      </c>
      <c r="T284" s="24">
        <f>IFNA(VLOOKUP(A284,'HUMAN RESOURCES processed'!$A$2:$M$2692,10,0))</f>
        <v>0.54</v>
      </c>
      <c r="U284" s="24">
        <f>IFNA(VLOOKUP(A284,'HUMAN RESOURCES processed'!$A$2:$M$2692,11,0))</f>
        <v>0.032</v>
      </c>
      <c r="V284" s="24">
        <f>IFNA(VLOOKUP(A284,'HUMAN RESOURCES processed'!$A$2:$M$2692,12,0))</f>
        <v>10876033</v>
      </c>
      <c r="W284" s="24">
        <f>IFNA(VLOOKUP(A284,'HUMAN RESOURCES processed'!$A$2:$M$2692,13,0))</f>
        <v>0.349</v>
      </c>
      <c r="X284" s="24">
        <f>IFNA(VLOOKUP(A284,'TOURISM processed'!$A$2:$F$2692,5,0))</f>
        <v>2000000</v>
      </c>
      <c r="Y284" s="24">
        <f>IFNA(VLOOKUP(A284,'TOURISM processed'!$A$2:$F$2692,6,0))</f>
        <v>17000000</v>
      </c>
      <c r="Z284" s="24">
        <f t="shared" si="7"/>
        <v>1.563069917</v>
      </c>
      <c r="AA284" s="24">
        <f>IFNA(VLOOKUP(A284,'BUSINESS processed'!A284:J2974,5,0))</f>
        <v>0.879</v>
      </c>
      <c r="AB284" s="24">
        <f>IFNA(VLOOKUP(A284,'BUSINESS processed'!A284:J2974,6,0))</f>
        <v>40</v>
      </c>
      <c r="AC284" s="24">
        <f t="shared" si="179"/>
        <v>0</v>
      </c>
      <c r="AD284" s="24">
        <f>IFNA(VLOOKUP(A284,'BUSINESS processed'!A284:J2974,8,0))</f>
        <v>416</v>
      </c>
      <c r="AE284" s="24">
        <f>IFNA(VLOOKUP(A284,'BUSINESS processed'!A284:J2974,9,0))</f>
        <v>0.01</v>
      </c>
      <c r="AF284" s="27">
        <f>IFNA(VLOOKUP(A284,'BUSINESS processed'!A284:J2974,10,0))</f>
        <v>0.368</v>
      </c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</row>
    <row r="285">
      <c r="A285" s="18" t="str">
        <f t="shared" si="1"/>
        <v>Africa_Guinea-Africa_2011</v>
      </c>
      <c r="B285" s="19" t="s">
        <v>68</v>
      </c>
      <c r="C285" s="20" t="s">
        <v>112</v>
      </c>
      <c r="D285" s="21" t="s">
        <v>90</v>
      </c>
      <c r="E285" s="22">
        <v>5.067360041E9</v>
      </c>
      <c r="F285" s="22">
        <f t="shared" si="2"/>
        <v>454.0022776</v>
      </c>
      <c r="G285" s="23">
        <v>0.06</v>
      </c>
      <c r="H285" s="23">
        <v>27.0</v>
      </c>
      <c r="I285" s="39">
        <f t="shared" si="181"/>
        <v>0.194</v>
      </c>
      <c r="J285" s="24">
        <f t="shared" si="176"/>
        <v>0</v>
      </c>
      <c r="K285" s="24">
        <f t="shared" si="3"/>
        <v>0</v>
      </c>
      <c r="L285" s="24">
        <f>IFNA(VLOOKUP(A285,'ENERGY processed'!$A$2:$H$2692,8,0),"")</f>
        <v>1181</v>
      </c>
      <c r="M285" s="24">
        <f t="shared" si="5"/>
        <v>0.0001058098666</v>
      </c>
      <c r="N285" s="24">
        <f>IFNA(VLOOKUP(A285,'HUMAN RESOURCES processed'!$A$2:$M$2692,5,0))</f>
        <v>0.038</v>
      </c>
      <c r="O285" s="24">
        <f>IFNA(VLOOKUP(A285,'HUMAN RESOURCES processed'!$A$2:$M$2692,6,0))</f>
        <v>0.069</v>
      </c>
      <c r="P285" s="24">
        <f>IFNA(VLOOKUP(A285,'HUMAN RESOURCES processed'!$A$2:$M$2692,7,0))</f>
        <v>56</v>
      </c>
      <c r="Q285" s="24">
        <f>IFNA(VLOOKUP(A285,'HUMAN RESOURCES processed'!$A$2:$M$2692,8,0))</f>
        <v>55</v>
      </c>
      <c r="R285" s="24">
        <f t="shared" si="6"/>
        <v>55.5</v>
      </c>
      <c r="S285" s="24">
        <f>IFNA(VLOOKUP(A285,'HUMAN RESOURCES processed'!$A$2:$M$2692,9,0))</f>
        <v>0.427</v>
      </c>
      <c r="T285" s="24">
        <f>IFNA(VLOOKUP(A285,'HUMAN RESOURCES processed'!$A$2:$M$2692,10,0))</f>
        <v>0.542</v>
      </c>
      <c r="U285" s="24">
        <f>IFNA(VLOOKUP(A285,'HUMAN RESOURCES processed'!$A$2:$M$2692,11,0))</f>
        <v>0.031</v>
      </c>
      <c r="V285" s="24">
        <f>IFNA(VLOOKUP(A285,'HUMAN RESOURCES processed'!$A$2:$M$2692,12,0))</f>
        <v>11161530</v>
      </c>
      <c r="W285" s="24">
        <f>IFNA(VLOOKUP(A285,'HUMAN RESOURCES processed'!$A$2:$M$2692,13,0))</f>
        <v>0.353</v>
      </c>
      <c r="X285" s="24">
        <f>IFNA(VLOOKUP(A285,'TOURISM processed'!$A$2:$F$2692,5,0))</f>
        <v>2100000</v>
      </c>
      <c r="Y285" s="24">
        <f>IFNA(VLOOKUP(A285,'TOURISM processed'!$A$2:$F$2692,6,0))</f>
        <v>49000000</v>
      </c>
      <c r="Z285" s="24">
        <f t="shared" si="7"/>
        <v>4.390079138</v>
      </c>
      <c r="AA285" s="24">
        <f>IFNA(VLOOKUP(A285,'BUSINESS processed'!A285:J2975,5,0))</f>
        <v>0.912</v>
      </c>
      <c r="AB285" s="24">
        <f>IFNA(VLOOKUP(A285,'BUSINESS processed'!A285:J2975,6,0))</f>
        <v>40</v>
      </c>
      <c r="AC285" s="24">
        <f t="shared" si="179"/>
        <v>0</v>
      </c>
      <c r="AD285" s="24">
        <f>IFNA(VLOOKUP(A285,'BUSINESS processed'!A285:J2975,8,0))</f>
        <v>416</v>
      </c>
      <c r="AE285" s="24">
        <f>IFNA(VLOOKUP(A285,'BUSINESS processed'!A285:J2975,9,0))</f>
        <v>0.013</v>
      </c>
      <c r="AF285" s="27">
        <f>IFNA(VLOOKUP(A285,'BUSINESS processed'!A285:J2975,10,0))</f>
        <v>0.435</v>
      </c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</row>
    <row r="286">
      <c r="A286" s="18" t="str">
        <f t="shared" si="1"/>
        <v>Africa_Guinea-Africa_2012</v>
      </c>
      <c r="B286" s="19" t="s">
        <v>68</v>
      </c>
      <c r="C286" s="20" t="s">
        <v>112</v>
      </c>
      <c r="D286" s="21" t="s">
        <v>91</v>
      </c>
      <c r="E286" s="22">
        <v>5.65108817E9</v>
      </c>
      <c r="F286" s="22">
        <f t="shared" si="2"/>
        <v>493.4899526</v>
      </c>
      <c r="G286" s="23">
        <v>0.063</v>
      </c>
      <c r="H286" s="23">
        <v>32.0</v>
      </c>
      <c r="I286" s="39">
        <f t="shared" si="181"/>
        <v>0.194</v>
      </c>
      <c r="J286" s="24">
        <f t="shared" si="176"/>
        <v>0</v>
      </c>
      <c r="K286" s="24">
        <f t="shared" si="3"/>
        <v>0</v>
      </c>
      <c r="L286" s="24">
        <f t="shared" ref="L286:L288" si="184">IF(AND(C286=C285,C286&gt;C285),C285,0)</f>
        <v>0</v>
      </c>
      <c r="M286" s="24">
        <f t="shared" si="5"/>
        <v>0</v>
      </c>
      <c r="N286" s="24">
        <f>IFNA(VLOOKUP(A286,'HUMAN RESOURCES processed'!$A$2:$M$2692,5,0))</f>
        <v>0.037</v>
      </c>
      <c r="O286" s="24">
        <f>IFNA(VLOOKUP(A286,'HUMAN RESOURCES processed'!$A$2:$M$2692,6,0))</f>
        <v>0.067</v>
      </c>
      <c r="P286" s="24">
        <f>IFNA(VLOOKUP(A286,'HUMAN RESOURCES processed'!$A$2:$M$2692,7,0))</f>
        <v>57</v>
      </c>
      <c r="Q286" s="24">
        <f>IFNA(VLOOKUP(A286,'HUMAN RESOURCES processed'!$A$2:$M$2692,8,0))</f>
        <v>55</v>
      </c>
      <c r="R286" s="24">
        <f t="shared" si="6"/>
        <v>56</v>
      </c>
      <c r="S286" s="24">
        <f>IFNA(VLOOKUP(A286,'HUMAN RESOURCES processed'!$A$2:$M$2692,9,0))</f>
        <v>0.425</v>
      </c>
      <c r="T286" s="24">
        <f>IFNA(VLOOKUP(A286,'HUMAN RESOURCES processed'!$A$2:$M$2692,10,0))</f>
        <v>0.544</v>
      </c>
      <c r="U286" s="24">
        <f>IFNA(VLOOKUP(A286,'HUMAN RESOURCES processed'!$A$2:$M$2692,11,0))</f>
        <v>0.031</v>
      </c>
      <c r="V286" s="24">
        <f>IFNA(VLOOKUP(A286,'HUMAN RESOURCES processed'!$A$2:$M$2692,12,0))</f>
        <v>11451273</v>
      </c>
      <c r="W286" s="24">
        <f>IFNA(VLOOKUP(A286,'HUMAN RESOURCES processed'!$A$2:$M$2692,13,0))</f>
        <v>0.357</v>
      </c>
      <c r="X286" s="24">
        <f>IFNA(VLOOKUP(A286,'TOURISM processed'!$A$2:$F$2692,5,0))</f>
        <v>1700000</v>
      </c>
      <c r="Y286" s="24">
        <f>IFNA(VLOOKUP(A286,'TOURISM processed'!$A$2:$F$2692,6,0))</f>
        <v>41000000</v>
      </c>
      <c r="Z286" s="24">
        <f t="shared" si="7"/>
        <v>3.580387962</v>
      </c>
      <c r="AA286" s="24">
        <f>IFNA(VLOOKUP(A286,'BUSINESS processed'!A286:J2976,5,0))</f>
        <v>0.912</v>
      </c>
      <c r="AB286" s="24">
        <f>IFNA(VLOOKUP(A286,'BUSINESS processed'!A286:J2976,6,0))</f>
        <v>35</v>
      </c>
      <c r="AC286" s="24">
        <f>IFNA(VLOOKUP(A286,'BUSINESS processed'!A286:J2976,7,0))</f>
        <v>179</v>
      </c>
      <c r="AD286" s="24">
        <f>IFNA(VLOOKUP(A286,'BUSINESS processed'!A286:J2976,8,0))</f>
        <v>416</v>
      </c>
      <c r="AE286" s="24">
        <f>IFNA(VLOOKUP(A286,'BUSINESS processed'!A286:J2976,9,0))</f>
        <v>0.015</v>
      </c>
      <c r="AF286" s="27">
        <f>IFNA(VLOOKUP(A286,'BUSINESS processed'!A286:J2976,10,0))</f>
        <v>0.488</v>
      </c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</row>
    <row r="287">
      <c r="A287" s="18" t="str">
        <f t="shared" si="1"/>
        <v>Africa_Guinea-Bissau-Africa_2000</v>
      </c>
      <c r="B287" s="19" t="s">
        <v>68</v>
      </c>
      <c r="C287" s="20" t="s">
        <v>113</v>
      </c>
      <c r="D287" s="21" t="s">
        <v>70</v>
      </c>
      <c r="E287" s="22">
        <v>3.61858968E8</v>
      </c>
      <c r="F287" s="22">
        <f t="shared" si="2"/>
        <v>284.1871969</v>
      </c>
      <c r="G287" s="23">
        <v>0.049</v>
      </c>
      <c r="H287" s="23">
        <v>16.0</v>
      </c>
      <c r="I287" s="39">
        <f t="shared" ref="I287:I299" si="185">IF(AND(C287=C286,D287&gt;D286),I286,0)</f>
        <v>0</v>
      </c>
      <c r="J287" s="24">
        <f t="shared" si="176"/>
        <v>0</v>
      </c>
      <c r="K287" s="24">
        <f t="shared" si="3"/>
        <v>0</v>
      </c>
      <c r="L287" s="24">
        <f t="shared" si="184"/>
        <v>0</v>
      </c>
      <c r="M287" s="24">
        <f t="shared" si="5"/>
        <v>0</v>
      </c>
      <c r="N287" s="24">
        <f>IFNA(VLOOKUP(A287,'HUMAN RESOURCES processed'!$A$2:$M$2692,5,0))</f>
        <v>0.042</v>
      </c>
      <c r="O287" s="24">
        <f>IFNA(VLOOKUP(A287,'HUMAN RESOURCES processed'!$A$2:$M$2692,6,0))</f>
        <v>0.109</v>
      </c>
      <c r="P287" s="24">
        <f>IFNA(VLOOKUP(A287,'HUMAN RESOURCES processed'!$A$2:$M$2692,7,0))</f>
        <v>53</v>
      </c>
      <c r="Q287" s="24">
        <f>IFNA(VLOOKUP(A287,'HUMAN RESOURCES processed'!$A$2:$M$2692,8,0))</f>
        <v>50</v>
      </c>
      <c r="R287" s="24">
        <f t="shared" si="6"/>
        <v>51.5</v>
      </c>
      <c r="S287" s="24">
        <f>IFNA(VLOOKUP(A287,'HUMAN RESOURCES processed'!$A$2:$M$2692,9,0))</f>
        <v>0.435</v>
      </c>
      <c r="T287" s="24">
        <f>IFNA(VLOOKUP(A287,'HUMAN RESOURCES processed'!$A$2:$M$2692,10,0))</f>
        <v>0.534</v>
      </c>
      <c r="U287" s="24">
        <f>IFNA(VLOOKUP(A287,'HUMAN RESOURCES processed'!$A$2:$M$2692,11,0))</f>
        <v>0.031</v>
      </c>
      <c r="V287" s="24">
        <f>IFNA(VLOOKUP(A287,'HUMAN RESOURCES processed'!$A$2:$M$2692,12,0))</f>
        <v>1273312</v>
      </c>
      <c r="W287" s="24">
        <f>IFNA(VLOOKUP(A287,'HUMAN RESOURCES processed'!$A$2:$M$2692,13,0))</f>
        <v>0.367</v>
      </c>
      <c r="X287" s="24">
        <f>IF(AND(C287=C286,D287&gt;D286),X286,0)</f>
        <v>0</v>
      </c>
      <c r="Y287" s="24">
        <f>IF(AND(C287=C286,D287&gt;D286),Y286,0)</f>
        <v>0</v>
      </c>
      <c r="Z287" s="24">
        <f t="shared" si="7"/>
        <v>0</v>
      </c>
      <c r="AA287" s="24">
        <f t="shared" ref="AA287:AA291" si="186">IF(AND(C287=C286,D287&gt;D286),AA286,0)</f>
        <v>0</v>
      </c>
      <c r="AB287" s="24">
        <f t="shared" ref="AB287:AB291" si="187">IF(AND(C287=C286,D287&gt;D286),AB286,0)</f>
        <v>0</v>
      </c>
      <c r="AC287" s="24">
        <f t="shared" ref="AC287:AC298" si="188">IF(AND(C287=C286,D287&gt;D286),AC286,0)</f>
        <v>0</v>
      </c>
      <c r="AD287" s="24">
        <f t="shared" ref="AD287:AD291" si="189">IF(AND(C287=C286,D287&gt;D286),AD286,0)</f>
        <v>0</v>
      </c>
      <c r="AE287" s="24">
        <f>IFNA(VLOOKUP(A287,'BUSINESS processed'!A287:J2977,9,0))</f>
        <v>0.002</v>
      </c>
      <c r="AF287" s="27">
        <f t="shared" ref="AF287:AF289" si="190">IF(AND(C287=C286,D287&gt;D286),AF286,0)</f>
        <v>0</v>
      </c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</row>
    <row r="288">
      <c r="A288" s="18" t="str">
        <f t="shared" si="1"/>
        <v>Africa_Guinea-Bissau-Africa_2001</v>
      </c>
      <c r="B288" s="19" t="s">
        <v>68</v>
      </c>
      <c r="C288" s="20" t="s">
        <v>113</v>
      </c>
      <c r="D288" s="21" t="s">
        <v>71</v>
      </c>
      <c r="E288" s="22">
        <v>3.842704E8</v>
      </c>
      <c r="F288" s="22">
        <f t="shared" si="2"/>
        <v>295.1956907</v>
      </c>
      <c r="G288" s="23">
        <v>0.05</v>
      </c>
      <c r="H288" s="23">
        <v>15.0</v>
      </c>
      <c r="I288" s="39">
        <f t="shared" si="185"/>
        <v>0</v>
      </c>
      <c r="J288" s="24">
        <f t="shared" si="176"/>
        <v>0</v>
      </c>
      <c r="K288" s="24">
        <f t="shared" si="3"/>
        <v>0</v>
      </c>
      <c r="L288" s="24">
        <f t="shared" si="184"/>
        <v>0</v>
      </c>
      <c r="M288" s="24">
        <f t="shared" si="5"/>
        <v>0</v>
      </c>
      <c r="N288" s="24">
        <f>IFNA(VLOOKUP(A288,'HUMAN RESOURCES processed'!$A$2:$M$2692,5,0))</f>
        <v>0.041</v>
      </c>
      <c r="O288" s="24">
        <f>IFNA(VLOOKUP(A288,'HUMAN RESOURCES processed'!$A$2:$M$2692,6,0))</f>
        <v>0.106</v>
      </c>
      <c r="P288" s="24">
        <f>IFNA(VLOOKUP(A288,'HUMAN RESOURCES processed'!$A$2:$M$2692,7,0))</f>
        <v>53</v>
      </c>
      <c r="Q288" s="24">
        <f>IFNA(VLOOKUP(A288,'HUMAN RESOURCES processed'!$A$2:$M$2692,8,0))</f>
        <v>51</v>
      </c>
      <c r="R288" s="24">
        <f t="shared" si="6"/>
        <v>52</v>
      </c>
      <c r="S288" s="24">
        <f>IFNA(VLOOKUP(A288,'HUMAN RESOURCES processed'!$A$2:$M$2692,9,0))</f>
        <v>0.434</v>
      </c>
      <c r="T288" s="24">
        <f>IFNA(VLOOKUP(A288,'HUMAN RESOURCES processed'!$A$2:$M$2692,10,0))</f>
        <v>0.535</v>
      </c>
      <c r="U288" s="24">
        <f>IFNA(VLOOKUP(A288,'HUMAN RESOURCES processed'!$A$2:$M$2692,11,0))</f>
        <v>0.031</v>
      </c>
      <c r="V288" s="24">
        <f>IFNA(VLOOKUP(A288,'HUMAN RESOURCES processed'!$A$2:$M$2692,12,0))</f>
        <v>1301748</v>
      </c>
      <c r="W288" s="24">
        <f>IFNA(VLOOKUP(A288,'HUMAN RESOURCES processed'!$A$2:$M$2692,13,0))</f>
        <v>0.375</v>
      </c>
      <c r="X288" s="24">
        <f>IFNA(VLOOKUP(A288,'TOURISM processed'!$A$2:$F$2692,5,0))</f>
        <v>2700000</v>
      </c>
      <c r="Y288" s="24">
        <f>IFNA(VLOOKUP(A288,'TOURISM processed'!$A$2:$F$2692,6,0))</f>
        <v>5500000</v>
      </c>
      <c r="Z288" s="24">
        <f t="shared" si="7"/>
        <v>4.225088112</v>
      </c>
      <c r="AA288" s="24">
        <f t="shared" si="186"/>
        <v>0</v>
      </c>
      <c r="AB288" s="24">
        <f t="shared" si="187"/>
        <v>0</v>
      </c>
      <c r="AC288" s="24">
        <f t="shared" si="188"/>
        <v>0</v>
      </c>
      <c r="AD288" s="24">
        <f t="shared" si="189"/>
        <v>0</v>
      </c>
      <c r="AE288" s="24">
        <f>IFNA(VLOOKUP(A288,'BUSINESS processed'!A288:J2978,9,0))</f>
        <v>0.003</v>
      </c>
      <c r="AF288" s="27">
        <f t="shared" si="190"/>
        <v>0</v>
      </c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</row>
    <row r="289">
      <c r="A289" s="18" t="str">
        <f t="shared" si="1"/>
        <v>Africa_Guinea-Bissau-Africa_2002</v>
      </c>
      <c r="B289" s="19" t="s">
        <v>68</v>
      </c>
      <c r="C289" s="20" t="s">
        <v>113</v>
      </c>
      <c r="D289" s="21" t="s">
        <v>72</v>
      </c>
      <c r="E289" s="22">
        <v>4.06669723E8</v>
      </c>
      <c r="F289" s="22">
        <f t="shared" si="2"/>
        <v>305.5716486</v>
      </c>
      <c r="G289" s="23">
        <v>0.058</v>
      </c>
      <c r="H289" s="23">
        <v>17.0</v>
      </c>
      <c r="I289" s="39">
        <f t="shared" si="185"/>
        <v>0</v>
      </c>
      <c r="J289" s="24">
        <f t="shared" si="176"/>
        <v>0</v>
      </c>
      <c r="K289" s="24">
        <f t="shared" si="3"/>
        <v>0</v>
      </c>
      <c r="L289" s="24">
        <f>IFNA(VLOOKUP(A289,'ENERGY processed'!$A$2:$H$2692,8,0),"")</f>
        <v>238</v>
      </c>
      <c r="M289" s="24">
        <f t="shared" si="5"/>
        <v>0.000178833211</v>
      </c>
      <c r="N289" s="24">
        <f>IFNA(VLOOKUP(A289,'HUMAN RESOURCES processed'!$A$2:$M$2692,5,0))</f>
        <v>0.041</v>
      </c>
      <c r="O289" s="24">
        <f>IFNA(VLOOKUP(A289,'HUMAN RESOURCES processed'!$A$2:$M$2692,6,0))</f>
        <v>0.104</v>
      </c>
      <c r="P289" s="24">
        <f>IFNA(VLOOKUP(A289,'HUMAN RESOURCES processed'!$A$2:$M$2692,7,0))</f>
        <v>53</v>
      </c>
      <c r="Q289" s="24">
        <f>IFNA(VLOOKUP(A289,'HUMAN RESOURCES processed'!$A$2:$M$2692,8,0))</f>
        <v>51</v>
      </c>
      <c r="R289" s="24">
        <f t="shared" si="6"/>
        <v>52</v>
      </c>
      <c r="S289" s="24">
        <f>IFNA(VLOOKUP(A289,'HUMAN RESOURCES processed'!$A$2:$M$2692,9,0))</f>
        <v>0.433</v>
      </c>
      <c r="T289" s="24">
        <f>IFNA(VLOOKUP(A289,'HUMAN RESOURCES processed'!$A$2:$M$2692,10,0))</f>
        <v>0.537</v>
      </c>
      <c r="U289" s="24">
        <f>IFNA(VLOOKUP(A289,'HUMAN RESOURCES processed'!$A$2:$M$2692,11,0))</f>
        <v>0.03</v>
      </c>
      <c r="V289" s="24">
        <f>IFNA(VLOOKUP(A289,'HUMAN RESOURCES processed'!$A$2:$M$2692,12,0))</f>
        <v>1330849</v>
      </c>
      <c r="W289" s="24">
        <f>IFNA(VLOOKUP(A289,'HUMAN RESOURCES processed'!$A$2:$M$2692,13,0))</f>
        <v>0.383</v>
      </c>
      <c r="X289" s="24">
        <f>IFNA(VLOOKUP(A289,'TOURISM processed'!$A$2:$F$2692,5,0))</f>
        <v>2300000</v>
      </c>
      <c r="Y289" s="24">
        <f>IFNA(VLOOKUP(A289,'TOURISM processed'!$A$2:$F$2692,6,0))</f>
        <v>10200000</v>
      </c>
      <c r="Z289" s="24">
        <f t="shared" si="7"/>
        <v>7.664280471</v>
      </c>
      <c r="AA289" s="24">
        <f t="shared" si="186"/>
        <v>0</v>
      </c>
      <c r="AB289" s="24">
        <f t="shared" si="187"/>
        <v>0</v>
      </c>
      <c r="AC289" s="24">
        <f t="shared" si="188"/>
        <v>0</v>
      </c>
      <c r="AD289" s="24">
        <f t="shared" si="189"/>
        <v>0</v>
      </c>
      <c r="AE289" s="24">
        <f>IFNA(VLOOKUP(A289,'BUSINESS processed'!A289:J2979,9,0))</f>
        <v>0.01</v>
      </c>
      <c r="AF289" s="27">
        <f t="shared" si="190"/>
        <v>0</v>
      </c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</row>
    <row r="290">
      <c r="A290" s="18" t="str">
        <f t="shared" si="1"/>
        <v>Africa_Guinea-Bissau-Africa_2003</v>
      </c>
      <c r="B290" s="19" t="s">
        <v>68</v>
      </c>
      <c r="C290" s="20" t="s">
        <v>113</v>
      </c>
      <c r="D290" s="21" t="s">
        <v>74</v>
      </c>
      <c r="E290" s="22">
        <v>4.65414408E8</v>
      </c>
      <c r="F290" s="22">
        <f t="shared" si="2"/>
        <v>342.0758732</v>
      </c>
      <c r="G290" s="23">
        <v>0.058</v>
      </c>
      <c r="H290" s="23">
        <v>20.0</v>
      </c>
      <c r="I290" s="39">
        <f t="shared" si="185"/>
        <v>0</v>
      </c>
      <c r="J290" s="24">
        <f t="shared" si="176"/>
        <v>0</v>
      </c>
      <c r="K290" s="24">
        <f t="shared" si="3"/>
        <v>0</v>
      </c>
      <c r="L290" s="24">
        <f>IFNA(VLOOKUP(A290,'ENERGY processed'!$A$2:$H$2692,8,0),"")</f>
        <v>235</v>
      </c>
      <c r="M290" s="24">
        <f t="shared" si="5"/>
        <v>0.0001727231234</v>
      </c>
      <c r="N290" s="24">
        <f>IFNA(VLOOKUP(A290,'HUMAN RESOURCES processed'!$A$2:$M$2692,5,0))</f>
        <v>0.041</v>
      </c>
      <c r="O290" s="24">
        <f>IFNA(VLOOKUP(A290,'HUMAN RESOURCES processed'!$A$2:$M$2692,6,0))</f>
        <v>0.101</v>
      </c>
      <c r="P290" s="24">
        <f>IFNA(VLOOKUP(A290,'HUMAN RESOURCES processed'!$A$2:$M$2692,7,0))</f>
        <v>53</v>
      </c>
      <c r="Q290" s="24">
        <f>IFNA(VLOOKUP(A290,'HUMAN RESOURCES processed'!$A$2:$M$2692,8,0))</f>
        <v>51</v>
      </c>
      <c r="R290" s="24">
        <f t="shared" si="6"/>
        <v>52</v>
      </c>
      <c r="S290" s="24">
        <f>IFNA(VLOOKUP(A290,'HUMAN RESOURCES processed'!$A$2:$M$2692,9,0))</f>
        <v>0.431</v>
      </c>
      <c r="T290" s="24">
        <f>IFNA(VLOOKUP(A290,'HUMAN RESOURCES processed'!$A$2:$M$2692,10,0))</f>
        <v>0.539</v>
      </c>
      <c r="U290" s="24">
        <f>IFNA(VLOOKUP(A290,'HUMAN RESOURCES processed'!$A$2:$M$2692,11,0))</f>
        <v>0.03</v>
      </c>
      <c r="V290" s="24">
        <f>IFNA(VLOOKUP(A290,'HUMAN RESOURCES processed'!$A$2:$M$2692,12,0))</f>
        <v>1360559</v>
      </c>
      <c r="W290" s="24">
        <f>IFNA(VLOOKUP(A290,'HUMAN RESOURCES processed'!$A$2:$M$2692,13,0))</f>
        <v>0.392</v>
      </c>
      <c r="X290" s="24">
        <f>IFNA(VLOOKUP(A290,'TOURISM processed'!$A$2:$F$2692,5,0))</f>
        <v>2400000</v>
      </c>
      <c r="Y290" s="24">
        <f>IFNA(VLOOKUP(A290,'TOURISM processed'!$A$2:$F$2692,6,0))</f>
        <v>21300000</v>
      </c>
      <c r="Z290" s="24">
        <f t="shared" si="7"/>
        <v>15.6553299</v>
      </c>
      <c r="AA290" s="24">
        <f t="shared" si="186"/>
        <v>0</v>
      </c>
      <c r="AB290" s="24">
        <f t="shared" si="187"/>
        <v>0</v>
      </c>
      <c r="AC290" s="24">
        <f t="shared" si="188"/>
        <v>0</v>
      </c>
      <c r="AD290" s="24">
        <f t="shared" si="189"/>
        <v>0</v>
      </c>
      <c r="AE290" s="24">
        <f>IFNA(VLOOKUP(A290,'BUSINESS processed'!A290:J2980,9,0))</f>
        <v>0.014</v>
      </c>
      <c r="AF290" s="27">
        <f>IFNA(VLOOKUP(A290,'BUSINESS processed'!A290:J2980,10,0))</f>
        <v>0.001</v>
      </c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</row>
    <row r="291">
      <c r="A291" s="18" t="str">
        <f t="shared" si="1"/>
        <v>Africa_Guinea-Bissau-Africa_2004</v>
      </c>
      <c r="B291" s="19" t="s">
        <v>68</v>
      </c>
      <c r="C291" s="20" t="s">
        <v>113</v>
      </c>
      <c r="D291" s="21" t="s">
        <v>83</v>
      </c>
      <c r="E291" s="22">
        <v>5.22651788E8</v>
      </c>
      <c r="F291" s="22">
        <f t="shared" si="2"/>
        <v>375.7946291</v>
      </c>
      <c r="G291" s="23">
        <v>0.053</v>
      </c>
      <c r="H291" s="23">
        <v>20.0</v>
      </c>
      <c r="I291" s="39">
        <f t="shared" si="185"/>
        <v>0</v>
      </c>
      <c r="J291" s="24">
        <f t="shared" si="176"/>
        <v>0</v>
      </c>
      <c r="K291" s="24">
        <f t="shared" si="3"/>
        <v>0</v>
      </c>
      <c r="L291" s="24">
        <f>IFNA(VLOOKUP(A291,'ENERGY processed'!$A$2:$H$2692,8,0),"")</f>
        <v>227</v>
      </c>
      <c r="M291" s="24">
        <f t="shared" si="5"/>
        <v>0.0001632164718</v>
      </c>
      <c r="N291" s="24">
        <f>IFNA(VLOOKUP(A291,'HUMAN RESOURCES processed'!$A$2:$M$2692,5,0))</f>
        <v>0.04</v>
      </c>
      <c r="O291" s="24">
        <f>IFNA(VLOOKUP(A291,'HUMAN RESOURCES processed'!$A$2:$M$2692,6,0))</f>
        <v>0.099</v>
      </c>
      <c r="P291" s="24">
        <f>IFNA(VLOOKUP(A291,'HUMAN RESOURCES processed'!$A$2:$M$2692,7,0))</f>
        <v>53</v>
      </c>
      <c r="Q291" s="24">
        <f>IFNA(VLOOKUP(A291,'HUMAN RESOURCES processed'!$A$2:$M$2692,8,0))</f>
        <v>51</v>
      </c>
      <c r="R291" s="24">
        <f t="shared" si="6"/>
        <v>52</v>
      </c>
      <c r="S291" s="24">
        <f>IFNA(VLOOKUP(A291,'HUMAN RESOURCES processed'!$A$2:$M$2692,9,0))</f>
        <v>0.43</v>
      </c>
      <c r="T291" s="24">
        <f>IFNA(VLOOKUP(A291,'HUMAN RESOURCES processed'!$A$2:$M$2692,10,0))</f>
        <v>0.54</v>
      </c>
      <c r="U291" s="24">
        <f>IFNA(VLOOKUP(A291,'HUMAN RESOURCES processed'!$A$2:$M$2692,11,0))</f>
        <v>0.029</v>
      </c>
      <c r="V291" s="24">
        <f>IFNA(VLOOKUP(A291,'HUMAN RESOURCES processed'!$A$2:$M$2692,12,0))</f>
        <v>1390791</v>
      </c>
      <c r="W291" s="24">
        <f>IFNA(VLOOKUP(A291,'HUMAN RESOURCES processed'!$A$2:$M$2692,13,0))</f>
        <v>0.4</v>
      </c>
      <c r="X291" s="24">
        <f>IFNA(VLOOKUP(A291,'TOURISM processed'!$A$2:$F$2692,5,0))</f>
        <v>2200000</v>
      </c>
      <c r="Y291" s="24">
        <f>IFNA(VLOOKUP(A291,'TOURISM processed'!$A$2:$F$2692,6,0))</f>
        <v>22300000</v>
      </c>
      <c r="Z291" s="24">
        <f t="shared" si="7"/>
        <v>16.03404106</v>
      </c>
      <c r="AA291" s="24">
        <f t="shared" si="186"/>
        <v>0</v>
      </c>
      <c r="AB291" s="24">
        <f t="shared" si="187"/>
        <v>0</v>
      </c>
      <c r="AC291" s="24">
        <f t="shared" si="188"/>
        <v>0</v>
      </c>
      <c r="AD291" s="24">
        <f t="shared" si="189"/>
        <v>0</v>
      </c>
      <c r="AE291" s="24">
        <f>IFNA(VLOOKUP(A291,'BUSINESS processed'!A291:J2981,9,0))</f>
        <v>0.018</v>
      </c>
      <c r="AF291" s="27">
        <f>IFNA(VLOOKUP(A291,'BUSINESS processed'!A291:J2981,10,0))</f>
        <v>0.028</v>
      </c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</row>
    <row r="292">
      <c r="A292" s="18" t="str">
        <f t="shared" si="1"/>
        <v>Africa_Guinea-Bissau-Africa_2005</v>
      </c>
      <c r="B292" s="19" t="s">
        <v>68</v>
      </c>
      <c r="C292" s="20" t="s">
        <v>113</v>
      </c>
      <c r="D292" s="21" t="s">
        <v>84</v>
      </c>
      <c r="E292" s="22">
        <v>5.72853554E8</v>
      </c>
      <c r="F292" s="22">
        <f t="shared" si="2"/>
        <v>402.9880473</v>
      </c>
      <c r="G292" s="23">
        <v>0.057</v>
      </c>
      <c r="H292" s="23">
        <v>24.0</v>
      </c>
      <c r="I292" s="39">
        <f t="shared" si="185"/>
        <v>0</v>
      </c>
      <c r="J292" s="24">
        <f>IFNA(VLOOKUP(A292,'ENERGY processed'!$A$2:$H$2692,7,0),"")</f>
        <v>86</v>
      </c>
      <c r="K292" s="24">
        <f t="shared" si="3"/>
        <v>0.00006049883399</v>
      </c>
      <c r="L292" s="24">
        <f>IFNA(VLOOKUP(A292,'ENERGY processed'!$A$2:$H$2692,8,0),"")</f>
        <v>176</v>
      </c>
      <c r="M292" s="24">
        <f t="shared" si="5"/>
        <v>0.0001238115672</v>
      </c>
      <c r="N292" s="24">
        <f>IFNA(VLOOKUP(A292,'HUMAN RESOURCES processed'!$A$2:$M$2692,5,0))</f>
        <v>0.04</v>
      </c>
      <c r="O292" s="24">
        <f>IFNA(VLOOKUP(A292,'HUMAN RESOURCES processed'!$A$2:$M$2692,6,0))</f>
        <v>0.096</v>
      </c>
      <c r="P292" s="24">
        <f>IFNA(VLOOKUP(A292,'HUMAN RESOURCES processed'!$A$2:$M$2692,7,0))</f>
        <v>53</v>
      </c>
      <c r="Q292" s="24">
        <f>IFNA(VLOOKUP(A292,'HUMAN RESOURCES processed'!$A$2:$M$2692,8,0))</f>
        <v>51</v>
      </c>
      <c r="R292" s="24">
        <f t="shared" si="6"/>
        <v>52</v>
      </c>
      <c r="S292" s="24">
        <f>IFNA(VLOOKUP(A292,'HUMAN RESOURCES processed'!$A$2:$M$2692,9,0))</f>
        <v>0.429</v>
      </c>
      <c r="T292" s="24">
        <f>IFNA(VLOOKUP(A292,'HUMAN RESOURCES processed'!$A$2:$M$2692,10,0))</f>
        <v>0.542</v>
      </c>
      <c r="U292" s="24">
        <f>IFNA(VLOOKUP(A292,'HUMAN RESOURCES processed'!$A$2:$M$2692,11,0))</f>
        <v>0.029</v>
      </c>
      <c r="V292" s="24">
        <f>IFNA(VLOOKUP(A292,'HUMAN RESOURCES processed'!$A$2:$M$2692,12,0))</f>
        <v>1421515</v>
      </c>
      <c r="W292" s="24">
        <f>IFNA(VLOOKUP(A292,'HUMAN RESOURCES processed'!$A$2:$M$2692,13,0))</f>
        <v>0.409</v>
      </c>
      <c r="X292" s="24">
        <f>IFNA(VLOOKUP(A292,'TOURISM processed'!$A$2:$F$2692,5,0))</f>
        <v>1600000</v>
      </c>
      <c r="Y292" s="24">
        <f>IFNA(VLOOKUP(A292,'TOURISM processed'!$A$2:$F$2692,6,0))</f>
        <v>18900000</v>
      </c>
      <c r="Z292" s="24">
        <f t="shared" si="7"/>
        <v>13.29567398</v>
      </c>
      <c r="AA292" s="24">
        <f>IFNA(VLOOKUP(A292,'BUSINESS processed'!A292:J2982,5,0))</f>
        <v>0.542</v>
      </c>
      <c r="AB292" s="24">
        <f>IFNA(VLOOKUP(A292,'BUSINESS processed'!A292:J2982,6,0))</f>
        <v>259</v>
      </c>
      <c r="AC292" s="24">
        <f t="shared" si="188"/>
        <v>0</v>
      </c>
      <c r="AD292" s="24">
        <f>IFNA(VLOOKUP(A292,'BUSINESS processed'!A292:J2982,8,0))</f>
        <v>208</v>
      </c>
      <c r="AE292" s="24">
        <f>IFNA(VLOOKUP(A292,'BUSINESS processed'!A292:J2982,9,0))</f>
        <v>0.019</v>
      </c>
      <c r="AF292" s="27">
        <f>IFNA(VLOOKUP(A292,'BUSINESS processed'!A292:J2982,10,0))</f>
        <v>0.07</v>
      </c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</row>
    <row r="293">
      <c r="A293" s="18" t="str">
        <f t="shared" si="1"/>
        <v>Africa_Guinea-Bissau-Africa_2006</v>
      </c>
      <c r="B293" s="19" t="s">
        <v>68</v>
      </c>
      <c r="C293" s="20" t="s">
        <v>113</v>
      </c>
      <c r="D293" s="21" t="s">
        <v>85</v>
      </c>
      <c r="E293" s="22">
        <v>5.78517349E8</v>
      </c>
      <c r="F293" s="22">
        <f t="shared" si="2"/>
        <v>398.2471791</v>
      </c>
      <c r="G293" s="23">
        <v>0.059</v>
      </c>
      <c r="H293" s="23">
        <v>24.0</v>
      </c>
      <c r="I293" s="39">
        <f t="shared" si="185"/>
        <v>0</v>
      </c>
      <c r="J293" s="24">
        <f>IF(AND( C293=C292,D293&gt;D292),J292,"")</f>
        <v>86</v>
      </c>
      <c r="K293" s="24">
        <f t="shared" si="3"/>
        <v>0.00005920178101</v>
      </c>
      <c r="L293" s="24">
        <f>IF(AND(C293=C292,C293&gt;C292),C292,0)</f>
        <v>0</v>
      </c>
      <c r="M293" s="24">
        <f t="shared" si="5"/>
        <v>0</v>
      </c>
      <c r="N293" s="24">
        <f>IFNA(VLOOKUP(A293,'HUMAN RESOURCES processed'!$A$2:$M$2692,5,0))</f>
        <v>0.04</v>
      </c>
      <c r="O293" s="24">
        <f>IFNA(VLOOKUP(A293,'HUMAN RESOURCES processed'!$A$2:$M$2692,6,0))</f>
        <v>0.094</v>
      </c>
      <c r="P293" s="24">
        <f>IFNA(VLOOKUP(A293,'HUMAN RESOURCES processed'!$A$2:$M$2692,7,0))</f>
        <v>54</v>
      </c>
      <c r="Q293" s="24">
        <f>IFNA(VLOOKUP(A293,'HUMAN RESOURCES processed'!$A$2:$M$2692,8,0))</f>
        <v>52</v>
      </c>
      <c r="R293" s="24">
        <f t="shared" si="6"/>
        <v>53</v>
      </c>
      <c r="S293" s="24">
        <f>IFNA(VLOOKUP(A293,'HUMAN RESOURCES processed'!$A$2:$M$2692,9,0))</f>
        <v>0.427</v>
      </c>
      <c r="T293" s="24">
        <f>IFNA(VLOOKUP(A293,'HUMAN RESOURCES processed'!$A$2:$M$2692,10,0))</f>
        <v>0.544</v>
      </c>
      <c r="U293" s="24">
        <f>IFNA(VLOOKUP(A293,'HUMAN RESOURCES processed'!$A$2:$M$2692,11,0))</f>
        <v>0.029</v>
      </c>
      <c r="V293" s="24">
        <f>IFNA(VLOOKUP(A293,'HUMAN RESOURCES processed'!$A$2:$M$2692,12,0))</f>
        <v>1452659</v>
      </c>
      <c r="W293" s="24">
        <f>IFNA(VLOOKUP(A293,'HUMAN RESOURCES processed'!$A$2:$M$2692,13,0))</f>
        <v>0.417</v>
      </c>
      <c r="X293" s="24">
        <f>IFNA(VLOOKUP(A293,'TOURISM processed'!$A$2:$F$2692,5,0))</f>
        <v>2800000</v>
      </c>
      <c r="Y293" s="24">
        <f>IFNA(VLOOKUP(A293,'TOURISM processed'!$A$2:$F$2692,6,0))</f>
        <v>17800000</v>
      </c>
      <c r="Z293" s="24">
        <f t="shared" si="7"/>
        <v>12.25339188</v>
      </c>
      <c r="AA293" s="24">
        <f>IFNA(VLOOKUP(A293,'BUSINESS processed'!A293:J2983,5,0))</f>
        <v>0.459</v>
      </c>
      <c r="AB293" s="24">
        <f>IFNA(VLOOKUP(A293,'BUSINESS processed'!A293:J2983,6,0))</f>
        <v>259</v>
      </c>
      <c r="AC293" s="24">
        <f t="shared" si="188"/>
        <v>0</v>
      </c>
      <c r="AD293" s="24">
        <f>IFNA(VLOOKUP(A293,'BUSINESS processed'!A293:J2983,8,0))</f>
        <v>208</v>
      </c>
      <c r="AE293" s="24">
        <f>IFNA(VLOOKUP(A293,'BUSINESS processed'!A293:J2983,9,0))</f>
        <v>0.021</v>
      </c>
      <c r="AF293" s="27">
        <f>IFNA(VLOOKUP(A293,'BUSINESS processed'!A293:J2983,10,0))</f>
        <v>0.108</v>
      </c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</row>
    <row r="294">
      <c r="A294" s="18" t="str">
        <f t="shared" si="1"/>
        <v>Africa_Guinea-Bissau-Africa_2007</v>
      </c>
      <c r="B294" s="19" t="s">
        <v>68</v>
      </c>
      <c r="C294" s="20" t="s">
        <v>113</v>
      </c>
      <c r="D294" s="21" t="s">
        <v>86</v>
      </c>
      <c r="E294" s="22">
        <v>6.90721769E8</v>
      </c>
      <c r="F294" s="22">
        <f t="shared" si="2"/>
        <v>465.3402624</v>
      </c>
      <c r="G294" s="23">
        <v>0.061</v>
      </c>
      <c r="H294" s="23">
        <v>29.0</v>
      </c>
      <c r="I294" s="39">
        <f t="shared" si="185"/>
        <v>0</v>
      </c>
      <c r="J294" s="24">
        <f>IFNA(VLOOKUP(A294,'ENERGY processed'!$A$2:$H$2692,7,0),"")</f>
        <v>95</v>
      </c>
      <c r="K294" s="24">
        <f t="shared" si="3"/>
        <v>0.00006400163844</v>
      </c>
      <c r="L294" s="24">
        <f>IFNA(VLOOKUP(A294,'ENERGY processed'!$A$2:$H$2692,8,0),"")</f>
        <v>231</v>
      </c>
      <c r="M294" s="24">
        <f t="shared" si="5"/>
        <v>0.0001556250366</v>
      </c>
      <c r="N294" s="24">
        <f>IFNA(VLOOKUP(A294,'HUMAN RESOURCES processed'!$A$2:$M$2692,5,0))</f>
        <v>0.04</v>
      </c>
      <c r="O294" s="24">
        <f>IFNA(VLOOKUP(A294,'HUMAN RESOURCES processed'!$A$2:$M$2692,6,0))</f>
        <v>0.091</v>
      </c>
      <c r="P294" s="24">
        <f>IFNA(VLOOKUP(A294,'HUMAN RESOURCES processed'!$A$2:$M$2692,7,0))</f>
        <v>54</v>
      </c>
      <c r="Q294" s="24">
        <f>IFNA(VLOOKUP(A294,'HUMAN RESOURCES processed'!$A$2:$M$2692,8,0))</f>
        <v>52</v>
      </c>
      <c r="R294" s="24">
        <f t="shared" si="6"/>
        <v>53</v>
      </c>
      <c r="S294" s="24">
        <f>IFNA(VLOOKUP(A294,'HUMAN RESOURCES processed'!$A$2:$M$2692,9,0))</f>
        <v>0.425</v>
      </c>
      <c r="T294" s="24">
        <f>IFNA(VLOOKUP(A294,'HUMAN RESOURCES processed'!$A$2:$M$2692,10,0))</f>
        <v>0.546</v>
      </c>
      <c r="U294" s="24">
        <f>IFNA(VLOOKUP(A294,'HUMAN RESOURCES processed'!$A$2:$M$2692,11,0))</f>
        <v>0.029</v>
      </c>
      <c r="V294" s="24">
        <f>IFNA(VLOOKUP(A294,'HUMAN RESOURCES processed'!$A$2:$M$2692,12,0))</f>
        <v>1484337</v>
      </c>
      <c r="W294" s="24">
        <f>IFNA(VLOOKUP(A294,'HUMAN RESOURCES processed'!$A$2:$M$2692,13,0))</f>
        <v>0.426</v>
      </c>
      <c r="X294" s="24">
        <f>IFNA(VLOOKUP(A294,'TOURISM processed'!$A$2:$F$2692,5,0))</f>
        <v>28400000</v>
      </c>
      <c r="Y294" s="24">
        <f>IFNA(VLOOKUP(A294,'TOURISM processed'!$A$2:$F$2692,6,0))</f>
        <v>40700000</v>
      </c>
      <c r="Z294" s="24">
        <f t="shared" si="7"/>
        <v>27.41964931</v>
      </c>
      <c r="AA294" s="24">
        <f>IFNA(VLOOKUP(A294,'BUSINESS processed'!A294:J2984,5,0))</f>
        <v>0.459</v>
      </c>
      <c r="AB294" s="24">
        <f>IFNA(VLOOKUP(A294,'BUSINESS processed'!A294:J2984,6,0))</f>
        <v>259</v>
      </c>
      <c r="AC294" s="24">
        <f t="shared" si="188"/>
        <v>0</v>
      </c>
      <c r="AD294" s="24">
        <f>IFNA(VLOOKUP(A294,'BUSINESS processed'!A294:J2984,8,0))</f>
        <v>208</v>
      </c>
      <c r="AE294" s="24">
        <f>IFNA(VLOOKUP(A294,'BUSINESS processed'!A294:J2984,9,0))</f>
        <v>0.022</v>
      </c>
      <c r="AF294" s="27">
        <f>IFNA(VLOOKUP(A294,'BUSINESS processed'!A294:J2984,10,0))</f>
        <v>0.2</v>
      </c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</row>
    <row r="295">
      <c r="A295" s="18" t="str">
        <f t="shared" si="1"/>
        <v>Africa_Guinea-Bissau-Africa_2008</v>
      </c>
      <c r="B295" s="19" t="s">
        <v>68</v>
      </c>
      <c r="C295" s="20" t="s">
        <v>113</v>
      </c>
      <c r="D295" s="21" t="s">
        <v>87</v>
      </c>
      <c r="E295" s="22">
        <v>8.42890956E8</v>
      </c>
      <c r="F295" s="22">
        <f t="shared" si="2"/>
        <v>555.6594652</v>
      </c>
      <c r="G295" s="23">
        <v>0.06</v>
      </c>
      <c r="H295" s="23">
        <v>34.0</v>
      </c>
      <c r="I295" s="39">
        <f t="shared" si="185"/>
        <v>0</v>
      </c>
      <c r="J295" s="24">
        <f>IFNA(VLOOKUP(A295,'ENERGY processed'!$A$2:$H$2692,7,0),"")</f>
        <v>87</v>
      </c>
      <c r="K295" s="24">
        <f t="shared" si="3"/>
        <v>0.00005735305751</v>
      </c>
      <c r="L295" s="24">
        <f>IFNA(VLOOKUP(A295,'ENERGY processed'!$A$2:$H$2692,8,0),"")</f>
        <v>213</v>
      </c>
      <c r="M295" s="24">
        <f t="shared" si="5"/>
        <v>0.0001404161063</v>
      </c>
      <c r="N295" s="24">
        <f>IFNA(VLOOKUP(A295,'HUMAN RESOURCES processed'!$A$2:$M$2692,5,0))</f>
        <v>0.039</v>
      </c>
      <c r="O295" s="24">
        <f>IFNA(VLOOKUP(A295,'HUMAN RESOURCES processed'!$A$2:$M$2692,6,0))</f>
        <v>0.089</v>
      </c>
      <c r="P295" s="24">
        <f>IFNA(VLOOKUP(A295,'HUMAN RESOURCES processed'!$A$2:$M$2692,7,0))</f>
        <v>55</v>
      </c>
      <c r="Q295" s="24">
        <f>IFNA(VLOOKUP(A295,'HUMAN RESOURCES processed'!$A$2:$M$2692,8,0))</f>
        <v>52</v>
      </c>
      <c r="R295" s="24">
        <f t="shared" si="6"/>
        <v>53.5</v>
      </c>
      <c r="S295" s="24">
        <f>IFNA(VLOOKUP(A295,'HUMAN RESOURCES processed'!$A$2:$M$2692,9,0))</f>
        <v>0.423</v>
      </c>
      <c r="T295" s="24">
        <f>IFNA(VLOOKUP(A295,'HUMAN RESOURCES processed'!$A$2:$M$2692,10,0))</f>
        <v>0.548</v>
      </c>
      <c r="U295" s="24">
        <f>IFNA(VLOOKUP(A295,'HUMAN RESOURCES processed'!$A$2:$M$2692,11,0))</f>
        <v>0.029</v>
      </c>
      <c r="V295" s="24">
        <f>IFNA(VLOOKUP(A295,'HUMAN RESOURCES processed'!$A$2:$M$2692,12,0))</f>
        <v>1516920</v>
      </c>
      <c r="W295" s="24">
        <f>IFNA(VLOOKUP(A295,'HUMAN RESOURCES processed'!$A$2:$M$2692,13,0))</f>
        <v>0.435</v>
      </c>
      <c r="X295" s="24">
        <f>IFNA(VLOOKUP(A295,'TOURISM processed'!$A$2:$F$2692,5,0))</f>
        <v>38200000</v>
      </c>
      <c r="Y295" s="24">
        <f>IFNA(VLOOKUP(A295,'TOURISM processed'!$A$2:$F$2692,6,0))</f>
        <v>46100000</v>
      </c>
      <c r="Z295" s="24">
        <f t="shared" si="7"/>
        <v>30.39052818</v>
      </c>
      <c r="AA295" s="24">
        <f>IFNA(VLOOKUP(A295,'BUSINESS processed'!A295:J2985,5,0))</f>
        <v>0.459</v>
      </c>
      <c r="AB295" s="24">
        <f>IFNA(VLOOKUP(A295,'BUSINESS processed'!A295:J2985,6,0))</f>
        <v>259</v>
      </c>
      <c r="AC295" s="24">
        <f t="shared" si="188"/>
        <v>0</v>
      </c>
      <c r="AD295" s="24">
        <f>IFNA(VLOOKUP(A295,'BUSINESS processed'!A295:J2985,8,0))</f>
        <v>208</v>
      </c>
      <c r="AE295" s="24">
        <f>IFNA(VLOOKUP(A295,'BUSINESS processed'!A295:J2985,9,0))</f>
        <v>0.024</v>
      </c>
      <c r="AF295" s="27">
        <f>IFNA(VLOOKUP(A295,'BUSINESS processed'!A295:J2985,10,0))</f>
        <v>0.33</v>
      </c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</row>
    <row r="296">
      <c r="A296" s="18" t="str">
        <f t="shared" si="1"/>
        <v>Africa_Guinea-Bissau-Africa_2009</v>
      </c>
      <c r="B296" s="19" t="s">
        <v>68</v>
      </c>
      <c r="C296" s="20" t="s">
        <v>113</v>
      </c>
      <c r="D296" s="21" t="s">
        <v>88</v>
      </c>
      <c r="E296" s="22">
        <v>8.32530157E8</v>
      </c>
      <c r="F296" s="22">
        <f t="shared" si="2"/>
        <v>536.8028067</v>
      </c>
      <c r="G296" s="23">
        <v>0.068</v>
      </c>
      <c r="H296" s="23">
        <v>36.0</v>
      </c>
      <c r="I296" s="39">
        <f t="shared" si="185"/>
        <v>0</v>
      </c>
      <c r="J296" s="24">
        <f t="shared" ref="J296:J297" si="191">IF(AND( C296=C295,D296&gt;D295),J295,"")</f>
        <v>87</v>
      </c>
      <c r="K296" s="24">
        <f t="shared" si="3"/>
        <v>0.00005609627927</v>
      </c>
      <c r="L296" s="24">
        <f>IF(AND(C296=C295,C296&gt;C295),C295,0)</f>
        <v>0</v>
      </c>
      <c r="M296" s="24">
        <f t="shared" si="5"/>
        <v>0</v>
      </c>
      <c r="N296" s="24">
        <f>IFNA(VLOOKUP(A296,'HUMAN RESOURCES processed'!$A$2:$M$2692,5,0))</f>
        <v>0.039</v>
      </c>
      <c r="O296" s="24">
        <f>IFNA(VLOOKUP(A296,'HUMAN RESOURCES processed'!$A$2:$M$2692,6,0))</f>
        <v>0.087</v>
      </c>
      <c r="P296" s="24">
        <f>IFNA(VLOOKUP(A296,'HUMAN RESOURCES processed'!$A$2:$M$2692,7,0))</f>
        <v>55</v>
      </c>
      <c r="Q296" s="24">
        <f>IFNA(VLOOKUP(A296,'HUMAN RESOURCES processed'!$A$2:$M$2692,8,0))</f>
        <v>52</v>
      </c>
      <c r="R296" s="24">
        <f t="shared" si="6"/>
        <v>53.5</v>
      </c>
      <c r="S296" s="24">
        <f>IFNA(VLOOKUP(A296,'HUMAN RESOURCES processed'!$A$2:$M$2692,9,0))</f>
        <v>0.421</v>
      </c>
      <c r="T296" s="24">
        <f>IFNA(VLOOKUP(A296,'HUMAN RESOURCES processed'!$A$2:$M$2692,10,0))</f>
        <v>0.55</v>
      </c>
      <c r="U296" s="24">
        <f>IFNA(VLOOKUP(A296,'HUMAN RESOURCES processed'!$A$2:$M$2692,11,0))</f>
        <v>0.03</v>
      </c>
      <c r="V296" s="24">
        <f>IFNA(VLOOKUP(A296,'HUMAN RESOURCES processed'!$A$2:$M$2692,12,0))</f>
        <v>1550905</v>
      </c>
      <c r="W296" s="24">
        <f>IFNA(VLOOKUP(A296,'HUMAN RESOURCES processed'!$A$2:$M$2692,13,0))</f>
        <v>0.443</v>
      </c>
      <c r="X296" s="24">
        <f>IFNA(VLOOKUP(A296,'TOURISM processed'!$A$2:$F$2692,5,0))</f>
        <v>12000000</v>
      </c>
      <c r="Y296" s="24">
        <f>IFNA(VLOOKUP(A296,'TOURISM processed'!$A$2:$F$2692,6,0))</f>
        <v>26000000</v>
      </c>
      <c r="Z296" s="24">
        <f t="shared" si="7"/>
        <v>16.7644053</v>
      </c>
      <c r="AA296" s="24">
        <f>IFNA(VLOOKUP(A296,'BUSINESS processed'!A296:J2986,5,0))</f>
        <v>0.459</v>
      </c>
      <c r="AB296" s="24">
        <f>IFNA(VLOOKUP(A296,'BUSINESS processed'!A296:J2986,6,0))</f>
        <v>216</v>
      </c>
      <c r="AC296" s="24">
        <f t="shared" si="188"/>
        <v>0</v>
      </c>
      <c r="AD296" s="24">
        <f>IFNA(VLOOKUP(A296,'BUSINESS processed'!A296:J2986,8,0))</f>
        <v>208</v>
      </c>
      <c r="AE296" s="24">
        <f>IFNA(VLOOKUP(A296,'BUSINESS processed'!A296:J2986,9,0))</f>
        <v>0.023</v>
      </c>
      <c r="AF296" s="27">
        <f>IFNA(VLOOKUP(A296,'BUSINESS processed'!A296:J2986,10,0))</f>
        <v>0.361</v>
      </c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</row>
    <row r="297">
      <c r="A297" s="18" t="str">
        <f t="shared" si="1"/>
        <v>Africa_Guinea-Bissau-Africa_2010</v>
      </c>
      <c r="B297" s="19" t="s">
        <v>68</v>
      </c>
      <c r="C297" s="20" t="s">
        <v>113</v>
      </c>
      <c r="D297" s="21" t="s">
        <v>89</v>
      </c>
      <c r="E297" s="22">
        <v>8.35390893E8</v>
      </c>
      <c r="F297" s="22">
        <f t="shared" si="2"/>
        <v>526.5210239</v>
      </c>
      <c r="G297" s="23">
        <v>0.071</v>
      </c>
      <c r="H297" s="23">
        <v>38.0</v>
      </c>
      <c r="I297" s="39">
        <f t="shared" si="185"/>
        <v>0</v>
      </c>
      <c r="J297" s="24">
        <f t="shared" si="191"/>
        <v>87</v>
      </c>
      <c r="K297" s="24">
        <f t="shared" si="3"/>
        <v>0.00005483340728</v>
      </c>
      <c r="L297" s="24">
        <f>IFNA(VLOOKUP(A297,'ENERGY processed'!$A$2:$H$2692,8,0),"")</f>
        <v>174</v>
      </c>
      <c r="M297" s="24">
        <f t="shared" si="5"/>
        <v>0.0001096668146</v>
      </c>
      <c r="N297" s="24">
        <f>IFNA(VLOOKUP(A297,'HUMAN RESOURCES processed'!$A$2:$M$2692,5,0))</f>
        <v>0.039</v>
      </c>
      <c r="O297" s="24">
        <f>IFNA(VLOOKUP(A297,'HUMAN RESOURCES processed'!$A$2:$M$2692,6,0))</f>
        <v>0.085</v>
      </c>
      <c r="P297" s="24">
        <f>IFNA(VLOOKUP(A297,'HUMAN RESOURCES processed'!$A$2:$M$2692,7,0))</f>
        <v>55</v>
      </c>
      <c r="Q297" s="24">
        <f>IFNA(VLOOKUP(A297,'HUMAN RESOURCES processed'!$A$2:$M$2692,8,0))</f>
        <v>52</v>
      </c>
      <c r="R297" s="24">
        <f t="shared" si="6"/>
        <v>53.5</v>
      </c>
      <c r="S297" s="24">
        <f>IFNA(VLOOKUP(A297,'HUMAN RESOURCES processed'!$A$2:$M$2692,9,0))</f>
        <v>0.419</v>
      </c>
      <c r="T297" s="24">
        <f>IFNA(VLOOKUP(A297,'HUMAN RESOURCES processed'!$A$2:$M$2692,10,0))</f>
        <v>0.551</v>
      </c>
      <c r="U297" s="24">
        <f>IFNA(VLOOKUP(A297,'HUMAN RESOURCES processed'!$A$2:$M$2692,11,0))</f>
        <v>0.03</v>
      </c>
      <c r="V297" s="24">
        <f>IFNA(VLOOKUP(A297,'HUMAN RESOURCES processed'!$A$2:$M$2692,12,0))</f>
        <v>1586624</v>
      </c>
      <c r="W297" s="24">
        <f>IFNA(VLOOKUP(A297,'HUMAN RESOURCES processed'!$A$2:$M$2692,13,0))</f>
        <v>0.452</v>
      </c>
      <c r="X297" s="24">
        <f>IFNA(VLOOKUP(A297,'TOURISM processed'!$A$2:$F$2692,5,0))</f>
        <v>13600000</v>
      </c>
      <c r="Y297" s="24">
        <f>IFNA(VLOOKUP(A297,'TOURISM processed'!$A$2:$F$2692,6,0))</f>
        <v>29500000</v>
      </c>
      <c r="Z297" s="24">
        <f t="shared" si="7"/>
        <v>18.59293695</v>
      </c>
      <c r="AA297" s="24">
        <f>IFNA(VLOOKUP(A297,'BUSINESS processed'!A297:J2987,5,0))</f>
        <v>0.459</v>
      </c>
      <c r="AB297" s="24">
        <f>IFNA(VLOOKUP(A297,'BUSINESS processed'!A297:J2987,6,0))</f>
        <v>216</v>
      </c>
      <c r="AC297" s="24">
        <f t="shared" si="188"/>
        <v>0</v>
      </c>
      <c r="AD297" s="24">
        <f>IFNA(VLOOKUP(A297,'BUSINESS processed'!A297:J2987,8,0))</f>
        <v>208</v>
      </c>
      <c r="AE297" s="24">
        <f>IFNA(VLOOKUP(A297,'BUSINESS processed'!A297:J2987,9,0))</f>
        <v>0.025</v>
      </c>
      <c r="AF297" s="27">
        <f>IFNA(VLOOKUP(A297,'BUSINESS processed'!A297:J2987,10,0))</f>
        <v>0.427</v>
      </c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</row>
    <row r="298">
      <c r="A298" s="18" t="str">
        <f t="shared" si="1"/>
        <v>Africa_Guinea-Bissau-Africa_2011</v>
      </c>
      <c r="B298" s="19" t="s">
        <v>68</v>
      </c>
      <c r="C298" s="20" t="s">
        <v>113</v>
      </c>
      <c r="D298" s="21" t="s">
        <v>90</v>
      </c>
      <c r="E298" s="22">
        <v>9.67762549E8</v>
      </c>
      <c r="F298" s="22">
        <f t="shared" si="2"/>
        <v>595.8292487</v>
      </c>
      <c r="G298" s="23">
        <v>0.063</v>
      </c>
      <c r="H298" s="23">
        <v>35.0</v>
      </c>
      <c r="I298" s="39">
        <f t="shared" si="185"/>
        <v>0</v>
      </c>
      <c r="J298" s="24">
        <f>IFNA(VLOOKUP(A298,'ENERGY processed'!$A$2:$H$2692,7,0),"")</f>
        <v>90</v>
      </c>
      <c r="K298" s="24">
        <f t="shared" si="3"/>
        <v>0.00005541093984</v>
      </c>
      <c r="L298" s="24">
        <f>IFNA(VLOOKUP(A298,'ENERGY processed'!$A$2:$H$2692,8,0),"")</f>
        <v>216</v>
      </c>
      <c r="M298" s="24">
        <f t="shared" si="5"/>
        <v>0.0001329862556</v>
      </c>
      <c r="N298" s="24">
        <f>IFNA(VLOOKUP(A298,'HUMAN RESOURCES processed'!$A$2:$M$2692,5,0))</f>
        <v>0.038</v>
      </c>
      <c r="O298" s="24">
        <f>IFNA(VLOOKUP(A298,'HUMAN RESOURCES processed'!$A$2:$M$2692,6,0))</f>
        <v>0.082</v>
      </c>
      <c r="P298" s="24">
        <f>IFNA(VLOOKUP(A298,'HUMAN RESOURCES processed'!$A$2:$M$2692,7,0))</f>
        <v>55</v>
      </c>
      <c r="Q298" s="24">
        <f>IFNA(VLOOKUP(A298,'HUMAN RESOURCES processed'!$A$2:$M$2692,8,0))</f>
        <v>52</v>
      </c>
      <c r="R298" s="24">
        <f t="shared" si="6"/>
        <v>53.5</v>
      </c>
      <c r="S298" s="24">
        <f>IFNA(VLOOKUP(A298,'HUMAN RESOURCES processed'!$A$2:$M$2692,9,0))</f>
        <v>0.417</v>
      </c>
      <c r="T298" s="24">
        <f>IFNA(VLOOKUP(A298,'HUMAN RESOURCES processed'!$A$2:$M$2692,10,0))</f>
        <v>0.553</v>
      </c>
      <c r="U298" s="24">
        <f>IFNA(VLOOKUP(A298,'HUMAN RESOURCES processed'!$A$2:$M$2692,11,0))</f>
        <v>0.029</v>
      </c>
      <c r="V298" s="24">
        <f>IFNA(VLOOKUP(A298,'HUMAN RESOURCES processed'!$A$2:$M$2692,12,0))</f>
        <v>1624228</v>
      </c>
      <c r="W298" s="24">
        <f>IFNA(VLOOKUP(A298,'HUMAN RESOURCES processed'!$A$2:$M$2692,13,0))</f>
        <v>0.461</v>
      </c>
      <c r="X298" s="24">
        <f t="shared" ref="X298:X299" si="192">IF(AND(C298=C297,D298&gt;D297),X297,0)</f>
        <v>13600000</v>
      </c>
      <c r="Y298" s="24">
        <f t="shared" ref="Y298:Y299" si="193">IF(AND(C298=C297,D298&gt;D297),Y297,0)</f>
        <v>29500000</v>
      </c>
      <c r="Z298" s="24">
        <f t="shared" si="7"/>
        <v>18.16247473</v>
      </c>
      <c r="AA298" s="24">
        <f>IFNA(VLOOKUP(A298,'BUSINESS processed'!A298:J2988,5,0))</f>
        <v>0.459</v>
      </c>
      <c r="AB298" s="24">
        <f>IFNA(VLOOKUP(A298,'BUSINESS processed'!A298:J2988,6,0))</f>
        <v>9</v>
      </c>
      <c r="AC298" s="24">
        <f t="shared" si="188"/>
        <v>0</v>
      </c>
      <c r="AD298" s="24">
        <f>IFNA(VLOOKUP(A298,'BUSINESS processed'!A298:J2988,8,0))</f>
        <v>208</v>
      </c>
      <c r="AE298" s="24">
        <f>IFNA(VLOOKUP(A298,'BUSINESS processed'!A298:J2988,9,0))</f>
        <v>0.027</v>
      </c>
      <c r="AF298" s="27">
        <f>IFNA(VLOOKUP(A298,'BUSINESS processed'!A298:J2988,10,0))</f>
        <v>0.451</v>
      </c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</row>
    <row r="299">
      <c r="A299" s="18" t="str">
        <f t="shared" si="1"/>
        <v>Africa_Guinea-Bissau-Africa_2012</v>
      </c>
      <c r="B299" s="19" t="s">
        <v>68</v>
      </c>
      <c r="C299" s="20" t="s">
        <v>113</v>
      </c>
      <c r="D299" s="21" t="s">
        <v>91</v>
      </c>
      <c r="E299" s="22">
        <v>8.22320638E8</v>
      </c>
      <c r="F299" s="22">
        <f t="shared" si="2"/>
        <v>494.314378</v>
      </c>
      <c r="G299" s="23">
        <v>0.059</v>
      </c>
      <c r="H299" s="23">
        <v>30.0</v>
      </c>
      <c r="I299" s="39">
        <f t="shared" si="185"/>
        <v>0</v>
      </c>
      <c r="J299" s="24">
        <f>IF(AND( C299=C298,D299&gt;D298),J298,"")</f>
        <v>90</v>
      </c>
      <c r="K299" s="24">
        <f t="shared" si="3"/>
        <v>0.00005410090902</v>
      </c>
      <c r="L299" s="24">
        <f t="shared" ref="L299:L301" si="194">IF(AND(C299=C298,C299&gt;C298),C298,0)</f>
        <v>0</v>
      </c>
      <c r="M299" s="24">
        <f t="shared" si="5"/>
        <v>0</v>
      </c>
      <c r="N299" s="24">
        <f>IFNA(VLOOKUP(A299,'HUMAN RESOURCES processed'!$A$2:$M$2692,5,0))</f>
        <v>0.038</v>
      </c>
      <c r="O299" s="24">
        <f>IFNA(VLOOKUP(A299,'HUMAN RESOURCES processed'!$A$2:$M$2692,6,0))</f>
        <v>0.08</v>
      </c>
      <c r="P299" s="24">
        <f>IFNA(VLOOKUP(A299,'HUMAN RESOURCES processed'!$A$2:$M$2692,7,0))</f>
        <v>56</v>
      </c>
      <c r="Q299" s="24">
        <f>IFNA(VLOOKUP(A299,'HUMAN RESOURCES processed'!$A$2:$M$2692,8,0))</f>
        <v>53</v>
      </c>
      <c r="R299" s="24">
        <f t="shared" si="6"/>
        <v>54.5</v>
      </c>
      <c r="S299" s="24">
        <f>IFNA(VLOOKUP(A299,'HUMAN RESOURCES processed'!$A$2:$M$2692,9,0))</f>
        <v>0.416</v>
      </c>
      <c r="T299" s="24">
        <f>IFNA(VLOOKUP(A299,'HUMAN RESOURCES processed'!$A$2:$M$2692,10,0))</f>
        <v>0.555</v>
      </c>
      <c r="U299" s="24">
        <f>IFNA(VLOOKUP(A299,'HUMAN RESOURCES processed'!$A$2:$M$2692,11,0))</f>
        <v>0.029</v>
      </c>
      <c r="V299" s="24">
        <f>IFNA(VLOOKUP(A299,'HUMAN RESOURCES processed'!$A$2:$M$2692,12,0))</f>
        <v>1663558</v>
      </c>
      <c r="W299" s="24">
        <f>IFNA(VLOOKUP(A299,'HUMAN RESOURCES processed'!$A$2:$M$2692,13,0))</f>
        <v>0.469</v>
      </c>
      <c r="X299" s="24">
        <f t="shared" si="192"/>
        <v>13600000</v>
      </c>
      <c r="Y299" s="24">
        <f t="shared" si="193"/>
        <v>29500000</v>
      </c>
      <c r="Z299" s="24">
        <f t="shared" si="7"/>
        <v>17.73307573</v>
      </c>
      <c r="AA299" s="24">
        <f>IFNA(VLOOKUP(A299,'BUSINESS processed'!A299:J2989,5,0))</f>
        <v>0.459</v>
      </c>
      <c r="AB299" s="24">
        <f>IFNA(VLOOKUP(A299,'BUSINESS processed'!A299:J2989,6,0))</f>
        <v>9</v>
      </c>
      <c r="AC299" s="24">
        <f>IFNA(VLOOKUP(A299,'BUSINESS processed'!A299:J2989,7,0))</f>
        <v>181</v>
      </c>
      <c r="AD299" s="24">
        <f>IFNA(VLOOKUP(A299,'BUSINESS processed'!A299:J2989,8,0))</f>
        <v>208</v>
      </c>
      <c r="AE299" s="24">
        <f>IFNA(VLOOKUP(A299,'BUSINESS processed'!A299:J2989,9,0))</f>
        <v>0.029</v>
      </c>
      <c r="AF299" s="27">
        <f>IFNA(VLOOKUP(A299,'BUSINESS processed'!A299:J2989,10,0))</f>
        <v>0.631</v>
      </c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</row>
    <row r="300">
      <c r="A300" s="18" t="str">
        <f t="shared" si="1"/>
        <v>Africa_Kenya-Africa_2000</v>
      </c>
      <c r="B300" s="19" t="s">
        <v>68</v>
      </c>
      <c r="C300" s="20" t="s">
        <v>114</v>
      </c>
      <c r="D300" s="21" t="s">
        <v>70</v>
      </c>
      <c r="E300" s="22">
        <v>1.2705350153E10</v>
      </c>
      <c r="F300" s="22">
        <f t="shared" si="2"/>
        <v>406.1157055</v>
      </c>
      <c r="G300" s="23">
        <v>0.047</v>
      </c>
      <c r="H300" s="23">
        <v>19.0</v>
      </c>
      <c r="I300" s="23">
        <v>0.223</v>
      </c>
      <c r="J300" s="24">
        <f>IF(AND( C300=C299,D300&gt;D299),J299,0)</f>
        <v>0</v>
      </c>
      <c r="K300" s="24">
        <f t="shared" si="3"/>
        <v>0</v>
      </c>
      <c r="L300" s="24">
        <f t="shared" si="194"/>
        <v>0</v>
      </c>
      <c r="M300" s="24">
        <f t="shared" si="5"/>
        <v>0</v>
      </c>
      <c r="N300" s="24">
        <f>IFNA(VLOOKUP(A300,'HUMAN RESOURCES processed'!$A$2:$M$2692,5,0))</f>
        <v>0.039</v>
      </c>
      <c r="O300" s="24">
        <f>IFNA(VLOOKUP(A300,'HUMAN RESOURCES processed'!$A$2:$M$2692,6,0))</f>
        <v>0.069</v>
      </c>
      <c r="P300" s="24">
        <f>IFNA(VLOOKUP(A300,'HUMAN RESOURCES processed'!$A$2:$M$2692,7,0))</f>
        <v>54</v>
      </c>
      <c r="Q300" s="24">
        <f>IFNA(VLOOKUP(A300,'HUMAN RESOURCES processed'!$A$2:$M$2692,8,0))</f>
        <v>52</v>
      </c>
      <c r="R300" s="24">
        <f t="shared" si="6"/>
        <v>53</v>
      </c>
      <c r="S300" s="24">
        <f>IFNA(VLOOKUP(A300,'HUMAN RESOURCES processed'!$A$2:$M$2692,9,0))</f>
        <v>0.442</v>
      </c>
      <c r="T300" s="24">
        <f>IFNA(VLOOKUP(A300,'HUMAN RESOURCES processed'!$A$2:$M$2692,10,0))</f>
        <v>0.531</v>
      </c>
      <c r="U300" s="24">
        <f>IFNA(VLOOKUP(A300,'HUMAN RESOURCES processed'!$A$2:$M$2692,11,0))</f>
        <v>0.028</v>
      </c>
      <c r="V300" s="24">
        <f>IFNA(VLOOKUP(A300,'HUMAN RESOURCES processed'!$A$2:$M$2692,12,0))</f>
        <v>31285050</v>
      </c>
      <c r="W300" s="24">
        <f>IFNA(VLOOKUP(A300,'HUMAN RESOURCES processed'!$A$2:$M$2692,13,0))</f>
        <v>0.199</v>
      </c>
      <c r="X300" s="24">
        <f>IFNA(VLOOKUP(A300,'TOURISM processed'!$A$2:$F$2692,5,0))</f>
        <v>500000000</v>
      </c>
      <c r="Y300" s="24">
        <f>IFNA(VLOOKUP(A300,'TOURISM processed'!$A$2:$F$2692,6,0))</f>
        <v>156000000</v>
      </c>
      <c r="Z300" s="24">
        <f t="shared" si="7"/>
        <v>4.986407246</v>
      </c>
      <c r="AA300" s="24">
        <f t="shared" ref="AA300:AA304" si="195">IF(AND(C300=C299,D300&gt;D299),AA299,0)</f>
        <v>0</v>
      </c>
      <c r="AB300" s="24">
        <f t="shared" ref="AB300:AB302" si="196">IF(AND(C300=C299,D300&gt;D299),AB299,0)</f>
        <v>0</v>
      </c>
      <c r="AC300" s="24">
        <f t="shared" ref="AC300:AC311" si="197">IF(AND(C300=C299,D300&gt;D299),AC299,0)</f>
        <v>0</v>
      </c>
      <c r="AD300" s="24">
        <f t="shared" ref="AD300:AD304" si="198">IF(AND(C300=C299,D300&gt;D299),AD299,0)</f>
        <v>0</v>
      </c>
      <c r="AE300" s="24">
        <f>IFNA(VLOOKUP(A300,'BUSINESS processed'!A300:J2990,9,0))</f>
        <v>0.003</v>
      </c>
      <c r="AF300" s="27">
        <f>IFNA(VLOOKUP(A300,'BUSINESS processed'!A300:J2990,10,0))</f>
        <v>0.004</v>
      </c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</row>
    <row r="301">
      <c r="A301" s="18" t="str">
        <f t="shared" si="1"/>
        <v>Africa_Kenya-Africa_2001</v>
      </c>
      <c r="B301" s="19" t="s">
        <v>68</v>
      </c>
      <c r="C301" s="20" t="s">
        <v>114</v>
      </c>
      <c r="D301" s="21" t="s">
        <v>71</v>
      </c>
      <c r="E301" s="22">
        <v>1.2985991723E10</v>
      </c>
      <c r="F301" s="22">
        <f t="shared" si="2"/>
        <v>404.2162063</v>
      </c>
      <c r="G301" s="23">
        <v>0.046</v>
      </c>
      <c r="H301" s="23">
        <v>19.0</v>
      </c>
      <c r="I301" s="23">
        <v>0.197</v>
      </c>
      <c r="J301" s="24">
        <f>IFNA(VLOOKUP(A301,'ENERGY processed'!$A$2:$H$2692,7,0),"")</f>
        <v>20179</v>
      </c>
      <c r="K301" s="24">
        <f t="shared" si="3"/>
        <v>0.0006281136628</v>
      </c>
      <c r="L301" s="24">
        <f t="shared" si="194"/>
        <v>0</v>
      </c>
      <c r="M301" s="24">
        <f t="shared" si="5"/>
        <v>0</v>
      </c>
      <c r="N301" s="24">
        <f>IFNA(VLOOKUP(A301,'HUMAN RESOURCES processed'!$A$2:$M$2692,5,0))</f>
        <v>0.039</v>
      </c>
      <c r="O301" s="24">
        <f>IFNA(VLOOKUP(A301,'HUMAN RESOURCES processed'!$A$2:$M$2692,6,0))</f>
        <v>0.068</v>
      </c>
      <c r="P301" s="24">
        <f>IFNA(VLOOKUP(A301,'HUMAN RESOURCES processed'!$A$2:$M$2692,7,0))</f>
        <v>54</v>
      </c>
      <c r="Q301" s="24">
        <f>IFNA(VLOOKUP(A301,'HUMAN RESOURCES processed'!$A$2:$M$2692,8,0))</f>
        <v>52</v>
      </c>
      <c r="R301" s="24">
        <f t="shared" si="6"/>
        <v>53</v>
      </c>
      <c r="S301" s="24">
        <f>IFNA(VLOOKUP(A301,'HUMAN RESOURCES processed'!$A$2:$M$2692,9,0))</f>
        <v>0.438</v>
      </c>
      <c r="T301" s="24">
        <f>IFNA(VLOOKUP(A301,'HUMAN RESOURCES processed'!$A$2:$M$2692,10,0))</f>
        <v>0.534</v>
      </c>
      <c r="U301" s="24">
        <f>IFNA(VLOOKUP(A301,'HUMAN RESOURCES processed'!$A$2:$M$2692,11,0))</f>
        <v>0.028</v>
      </c>
      <c r="V301" s="24">
        <f>IFNA(VLOOKUP(A301,'HUMAN RESOURCES processed'!$A$2:$M$2692,12,0))</f>
        <v>32126351</v>
      </c>
      <c r="W301" s="24">
        <f>IFNA(VLOOKUP(A301,'HUMAN RESOURCES processed'!$A$2:$M$2692,13,0))</f>
        <v>0.202</v>
      </c>
      <c r="X301" s="24">
        <f>IFNA(VLOOKUP(A301,'TOURISM processed'!$A$2:$F$2692,5,0))</f>
        <v>536000000</v>
      </c>
      <c r="Y301" s="24">
        <f>IFNA(VLOOKUP(A301,'TOURISM processed'!$A$2:$F$2692,6,0))</f>
        <v>183000000</v>
      </c>
      <c r="Z301" s="24">
        <f t="shared" si="7"/>
        <v>5.696258501</v>
      </c>
      <c r="AA301" s="24">
        <f t="shared" si="195"/>
        <v>0</v>
      </c>
      <c r="AB301" s="24">
        <f t="shared" si="196"/>
        <v>0</v>
      </c>
      <c r="AC301" s="24">
        <f t="shared" si="197"/>
        <v>0</v>
      </c>
      <c r="AD301" s="24">
        <f t="shared" si="198"/>
        <v>0</v>
      </c>
      <c r="AE301" s="24">
        <f>IFNA(VLOOKUP(A301,'BUSINESS processed'!A301:J2991,9,0))</f>
        <v>0.006</v>
      </c>
      <c r="AF301" s="27">
        <f>IFNA(VLOOKUP(A301,'BUSINESS processed'!A301:J2991,10,0))</f>
        <v>0.019</v>
      </c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</row>
    <row r="302">
      <c r="A302" s="18" t="str">
        <f t="shared" si="1"/>
        <v>Africa_Kenya-Africa_2002</v>
      </c>
      <c r="B302" s="19" t="s">
        <v>68</v>
      </c>
      <c r="C302" s="20" t="s">
        <v>114</v>
      </c>
      <c r="D302" s="21" t="s">
        <v>72</v>
      </c>
      <c r="E302" s="22">
        <v>1.3147736954E10</v>
      </c>
      <c r="F302" s="22">
        <f t="shared" si="2"/>
        <v>398.4099451</v>
      </c>
      <c r="G302" s="23">
        <v>0.045</v>
      </c>
      <c r="H302" s="23">
        <v>18.0</v>
      </c>
      <c r="I302" s="23">
        <v>0.185</v>
      </c>
      <c r="J302" s="24">
        <f>IFNA(VLOOKUP(A302,'ENERGY processed'!$A$2:$H$2692,7,0),"")</f>
        <v>19719</v>
      </c>
      <c r="K302" s="24">
        <f t="shared" si="3"/>
        <v>0.0005975359664</v>
      </c>
      <c r="L302" s="24">
        <f>IFNA(VLOOKUP(A302,'ENERGY processed'!$A$2:$H$2692,8,0),"")</f>
        <v>12427</v>
      </c>
      <c r="M302" s="24">
        <f t="shared" si="5"/>
        <v>0.0003765697781</v>
      </c>
      <c r="N302" s="24">
        <f>IFNA(VLOOKUP(A302,'HUMAN RESOURCES processed'!$A$2:$M$2692,5,0))</f>
        <v>0.039</v>
      </c>
      <c r="O302" s="24">
        <f>IFNA(VLOOKUP(A302,'HUMAN RESOURCES processed'!$A$2:$M$2692,6,0))</f>
        <v>0.066</v>
      </c>
      <c r="P302" s="24">
        <f>IFNA(VLOOKUP(A302,'HUMAN RESOURCES processed'!$A$2:$M$2692,7,0))</f>
        <v>54</v>
      </c>
      <c r="Q302" s="24">
        <f>IFNA(VLOOKUP(A302,'HUMAN RESOURCES processed'!$A$2:$M$2692,8,0))</f>
        <v>52</v>
      </c>
      <c r="R302" s="24">
        <f t="shared" si="6"/>
        <v>53</v>
      </c>
      <c r="S302" s="24">
        <f>IFNA(VLOOKUP(A302,'HUMAN RESOURCES processed'!$A$2:$M$2692,9,0))</f>
        <v>0.435</v>
      </c>
      <c r="T302" s="24">
        <f>IFNA(VLOOKUP(A302,'HUMAN RESOURCES processed'!$A$2:$M$2692,10,0))</f>
        <v>0.538</v>
      </c>
      <c r="U302" s="24">
        <f>IFNA(VLOOKUP(A302,'HUMAN RESOURCES processed'!$A$2:$M$2692,11,0))</f>
        <v>0.028</v>
      </c>
      <c r="V302" s="24">
        <f>IFNA(VLOOKUP(A302,'HUMAN RESOURCES processed'!$A$2:$M$2692,12,0))</f>
        <v>33000524</v>
      </c>
      <c r="W302" s="24">
        <f>IFNA(VLOOKUP(A302,'HUMAN RESOURCES processed'!$A$2:$M$2692,13,0))</f>
        <v>0.206</v>
      </c>
      <c r="X302" s="24">
        <f>IFNA(VLOOKUP(A302,'TOURISM processed'!$A$2:$F$2692,5,0))</f>
        <v>513000000</v>
      </c>
      <c r="Y302" s="24">
        <f>IFNA(VLOOKUP(A302,'TOURISM processed'!$A$2:$F$2692,6,0))</f>
        <v>126000000</v>
      </c>
      <c r="Z302" s="24">
        <f t="shared" si="7"/>
        <v>3.818121191</v>
      </c>
      <c r="AA302" s="24">
        <f t="shared" si="195"/>
        <v>0</v>
      </c>
      <c r="AB302" s="24">
        <f t="shared" si="196"/>
        <v>0</v>
      </c>
      <c r="AC302" s="24">
        <f t="shared" si="197"/>
        <v>0</v>
      </c>
      <c r="AD302" s="24">
        <f t="shared" si="198"/>
        <v>0</v>
      </c>
      <c r="AE302" s="24">
        <f>IFNA(VLOOKUP(A302,'BUSINESS processed'!A302:J2992,9,0))</f>
        <v>0.012</v>
      </c>
      <c r="AF302" s="27">
        <f>IFNA(VLOOKUP(A302,'BUSINESS processed'!A302:J2992,10,0))</f>
        <v>0.036</v>
      </c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</row>
    <row r="303">
      <c r="A303" s="18" t="str">
        <f t="shared" si="1"/>
        <v>Africa_Kenya-Africa_2003</v>
      </c>
      <c r="B303" s="19" t="s">
        <v>68</v>
      </c>
      <c r="C303" s="20" t="s">
        <v>114</v>
      </c>
      <c r="D303" s="21" t="s">
        <v>74</v>
      </c>
      <c r="E303" s="22">
        <v>1.4904504019E10</v>
      </c>
      <c r="F303" s="22">
        <f t="shared" si="2"/>
        <v>439.5959057</v>
      </c>
      <c r="G303" s="23">
        <v>0.044</v>
      </c>
      <c r="H303" s="23">
        <v>20.0</v>
      </c>
      <c r="I303" s="23">
        <v>0.166</v>
      </c>
      <c r="J303" s="24">
        <f>IFNA(VLOOKUP(A303,'ENERGY processed'!$A$2:$H$2692,7,0),"")</f>
        <v>18897</v>
      </c>
      <c r="K303" s="24">
        <f t="shared" si="3"/>
        <v>0.0005573512423</v>
      </c>
      <c r="L303" s="24">
        <f>IFNA(VLOOKUP(A303,'ENERGY processed'!$A$2:$H$2692,8,0),"")</f>
        <v>12350</v>
      </c>
      <c r="M303" s="24">
        <f t="shared" si="5"/>
        <v>0.0003642529418</v>
      </c>
      <c r="N303" s="24">
        <f>IFNA(VLOOKUP(A303,'HUMAN RESOURCES processed'!$A$2:$M$2692,5,0))</f>
        <v>0.039</v>
      </c>
      <c r="O303" s="24">
        <f>IFNA(VLOOKUP(A303,'HUMAN RESOURCES processed'!$A$2:$M$2692,6,0))</f>
        <v>0.065</v>
      </c>
      <c r="P303" s="24">
        <f>IFNA(VLOOKUP(A303,'HUMAN RESOURCES processed'!$A$2:$M$2692,7,0))</f>
        <v>54</v>
      </c>
      <c r="Q303" s="24">
        <f>IFNA(VLOOKUP(A303,'HUMAN RESOURCES processed'!$A$2:$M$2692,8,0))</f>
        <v>52</v>
      </c>
      <c r="R303" s="24">
        <f t="shared" si="6"/>
        <v>53</v>
      </c>
      <c r="S303" s="24">
        <f>IFNA(VLOOKUP(A303,'HUMAN RESOURCES processed'!$A$2:$M$2692,9,0))</f>
        <v>0.432</v>
      </c>
      <c r="T303" s="24">
        <f>IFNA(VLOOKUP(A303,'HUMAN RESOURCES processed'!$A$2:$M$2692,10,0))</f>
        <v>0.541</v>
      </c>
      <c r="U303" s="24">
        <f>IFNA(VLOOKUP(A303,'HUMAN RESOURCES processed'!$A$2:$M$2692,11,0))</f>
        <v>0.028</v>
      </c>
      <c r="V303" s="24">
        <f>IFNA(VLOOKUP(A303,'HUMAN RESOURCES processed'!$A$2:$M$2692,12,0))</f>
        <v>33905011</v>
      </c>
      <c r="W303" s="24">
        <f>IFNA(VLOOKUP(A303,'HUMAN RESOURCES processed'!$A$2:$M$2692,13,0))</f>
        <v>0.209</v>
      </c>
      <c r="X303" s="24">
        <f>IFNA(VLOOKUP(A303,'TOURISM processed'!$A$2:$F$2692,5,0))</f>
        <v>619000000</v>
      </c>
      <c r="Y303" s="24">
        <f>IFNA(VLOOKUP(A303,'TOURISM processed'!$A$2:$F$2692,6,0))</f>
        <v>127000000</v>
      </c>
      <c r="Z303" s="24">
        <f t="shared" si="7"/>
        <v>3.745758997</v>
      </c>
      <c r="AA303" s="24">
        <f t="shared" si="195"/>
        <v>0</v>
      </c>
      <c r="AB303" s="24">
        <f>IFNA(VLOOKUP(A303,'BUSINESS processed'!A303:J2993,6,0))</f>
        <v>60</v>
      </c>
      <c r="AC303" s="24">
        <f t="shared" si="197"/>
        <v>0</v>
      </c>
      <c r="AD303" s="24">
        <f t="shared" si="198"/>
        <v>0</v>
      </c>
      <c r="AE303" s="24">
        <f>IFNA(VLOOKUP(A303,'BUSINESS processed'!A303:J2993,9,0))</f>
        <v>0.029</v>
      </c>
      <c r="AF303" s="27">
        <f>IFNA(VLOOKUP(A303,'BUSINESS processed'!A303:J2993,10,0))</f>
        <v>0.047</v>
      </c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</row>
    <row r="304">
      <c r="A304" s="18" t="str">
        <f t="shared" si="1"/>
        <v>Africa_Kenya-Africa_2004</v>
      </c>
      <c r="B304" s="19" t="s">
        <v>68</v>
      </c>
      <c r="C304" s="20" t="s">
        <v>114</v>
      </c>
      <c r="D304" s="21" t="s">
        <v>83</v>
      </c>
      <c r="E304" s="22">
        <v>1.6095321631E10</v>
      </c>
      <c r="F304" s="22">
        <f t="shared" si="2"/>
        <v>462.0497683</v>
      </c>
      <c r="G304" s="23">
        <v>0.043</v>
      </c>
      <c r="H304" s="23">
        <v>20.0</v>
      </c>
      <c r="I304" s="23">
        <v>0.125</v>
      </c>
      <c r="J304" s="24">
        <f>IFNA(VLOOKUP(A304,'ENERGY processed'!$A$2:$H$2692,7,0),"")</f>
        <v>17806</v>
      </c>
      <c r="K304" s="24">
        <f t="shared" si="3"/>
        <v>0.0005111583579</v>
      </c>
      <c r="L304" s="24">
        <f>IFNA(VLOOKUP(A304,'ENERGY processed'!$A$2:$H$2692,8,0),"")</f>
        <v>10242</v>
      </c>
      <c r="M304" s="24">
        <f t="shared" si="5"/>
        <v>0.0002940179659</v>
      </c>
      <c r="N304" s="24">
        <f>IFNA(VLOOKUP(A304,'HUMAN RESOURCES processed'!$A$2:$M$2692,5,0))</f>
        <v>0.039</v>
      </c>
      <c r="O304" s="24">
        <f>IFNA(VLOOKUP(A304,'HUMAN RESOURCES processed'!$A$2:$M$2692,6,0))</f>
        <v>0.063</v>
      </c>
      <c r="P304" s="24">
        <f>IFNA(VLOOKUP(A304,'HUMAN RESOURCES processed'!$A$2:$M$2692,7,0))</f>
        <v>55</v>
      </c>
      <c r="Q304" s="24">
        <f>IFNA(VLOOKUP(A304,'HUMAN RESOURCES processed'!$A$2:$M$2692,8,0))</f>
        <v>53</v>
      </c>
      <c r="R304" s="24">
        <f t="shared" si="6"/>
        <v>54</v>
      </c>
      <c r="S304" s="24">
        <f>IFNA(VLOOKUP(A304,'HUMAN RESOURCES processed'!$A$2:$M$2692,9,0))</f>
        <v>0.429</v>
      </c>
      <c r="T304" s="24">
        <f>IFNA(VLOOKUP(A304,'HUMAN RESOURCES processed'!$A$2:$M$2692,10,0))</f>
        <v>0.543</v>
      </c>
      <c r="U304" s="24">
        <f>IFNA(VLOOKUP(A304,'HUMAN RESOURCES processed'!$A$2:$M$2692,11,0))</f>
        <v>0.027</v>
      </c>
      <c r="V304" s="24">
        <f>IFNA(VLOOKUP(A304,'HUMAN RESOURCES processed'!$A$2:$M$2692,12,0))</f>
        <v>34834606</v>
      </c>
      <c r="W304" s="24">
        <f>IFNA(VLOOKUP(A304,'HUMAN RESOURCES processed'!$A$2:$M$2692,13,0))</f>
        <v>0.213</v>
      </c>
      <c r="X304" s="24">
        <f>IFNA(VLOOKUP(A304,'TOURISM processed'!$A$2:$F$2692,5,0))</f>
        <v>799000000</v>
      </c>
      <c r="Y304" s="24">
        <f>IFNA(VLOOKUP(A304,'TOURISM processed'!$A$2:$F$2692,6,0))</f>
        <v>108000000</v>
      </c>
      <c r="Z304" s="24">
        <f t="shared" si="7"/>
        <v>3.100365194</v>
      </c>
      <c r="AA304" s="24">
        <f t="shared" si="195"/>
        <v>0</v>
      </c>
      <c r="AB304" s="24">
        <f>IFNA(VLOOKUP(A304,'BUSINESS processed'!A304:J2994,6,0))</f>
        <v>47</v>
      </c>
      <c r="AC304" s="24">
        <f t="shared" si="197"/>
        <v>0</v>
      </c>
      <c r="AD304" s="24">
        <f t="shared" si="198"/>
        <v>0</v>
      </c>
      <c r="AE304" s="24">
        <f>IFNA(VLOOKUP(A304,'BUSINESS processed'!A304:J2994,9,0))</f>
        <v>0.03</v>
      </c>
      <c r="AF304" s="27">
        <f>IFNA(VLOOKUP(A304,'BUSINESS processed'!A304:J2994,10,0))</f>
        <v>0.073</v>
      </c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</row>
    <row r="305">
      <c r="A305" s="18" t="str">
        <f t="shared" si="1"/>
        <v>Africa_Kenya-Africa_2005</v>
      </c>
      <c r="B305" s="19" t="s">
        <v>68</v>
      </c>
      <c r="C305" s="20" t="s">
        <v>114</v>
      </c>
      <c r="D305" s="21" t="s">
        <v>84</v>
      </c>
      <c r="E305" s="22">
        <v>1.8737895401E10</v>
      </c>
      <c r="F305" s="22">
        <f t="shared" si="2"/>
        <v>523.6137892</v>
      </c>
      <c r="G305" s="23">
        <v>0.044</v>
      </c>
      <c r="H305" s="23">
        <v>23.0</v>
      </c>
      <c r="I305" s="23">
        <v>0.129</v>
      </c>
      <c r="J305" s="24">
        <f>IFNA(VLOOKUP(A305,'ENERGY processed'!$A$2:$H$2692,7,0),"")</f>
        <v>14259</v>
      </c>
      <c r="K305" s="24">
        <f t="shared" si="3"/>
        <v>0.0003984550485</v>
      </c>
      <c r="L305" s="24">
        <f>IFNA(VLOOKUP(A305,'ENERGY processed'!$A$2:$H$2692,8,0),"")</f>
        <v>9369</v>
      </c>
      <c r="M305" s="24">
        <f t="shared" si="5"/>
        <v>0.0002618083561</v>
      </c>
      <c r="N305" s="24">
        <f>IFNA(VLOOKUP(A305,'HUMAN RESOURCES processed'!$A$2:$M$2692,5,0))</f>
        <v>0.039</v>
      </c>
      <c r="O305" s="24">
        <f>IFNA(VLOOKUP(A305,'HUMAN RESOURCES processed'!$A$2:$M$2692,6,0))</f>
        <v>0.061</v>
      </c>
      <c r="P305" s="24">
        <f>IFNA(VLOOKUP(A305,'HUMAN RESOURCES processed'!$A$2:$M$2692,7,0))</f>
        <v>56</v>
      </c>
      <c r="Q305" s="24">
        <f>IFNA(VLOOKUP(A305,'HUMAN RESOURCES processed'!$A$2:$M$2692,8,0))</f>
        <v>54</v>
      </c>
      <c r="R305" s="24">
        <f t="shared" si="6"/>
        <v>55</v>
      </c>
      <c r="S305" s="24">
        <f>IFNA(VLOOKUP(A305,'HUMAN RESOURCES processed'!$A$2:$M$2692,9,0))</f>
        <v>0.428</v>
      </c>
      <c r="T305" s="24">
        <f>IFNA(VLOOKUP(A305,'HUMAN RESOURCES processed'!$A$2:$M$2692,10,0))</f>
        <v>0.545</v>
      </c>
      <c r="U305" s="24">
        <f>IFNA(VLOOKUP(A305,'HUMAN RESOURCES processed'!$A$2:$M$2692,11,0))</f>
        <v>0.027</v>
      </c>
      <c r="V305" s="24">
        <f>IFNA(VLOOKUP(A305,'HUMAN RESOURCES processed'!$A$2:$M$2692,12,0))</f>
        <v>35785718</v>
      </c>
      <c r="W305" s="24">
        <f>IFNA(VLOOKUP(A305,'HUMAN RESOURCES processed'!$A$2:$M$2692,13,0))</f>
        <v>0.217</v>
      </c>
      <c r="X305" s="24">
        <f>IFNA(VLOOKUP(A305,'TOURISM processed'!$A$2:$F$2692,5,0))</f>
        <v>969000000</v>
      </c>
      <c r="Y305" s="24">
        <f>IFNA(VLOOKUP(A305,'TOURISM processed'!$A$2:$F$2692,6,0))</f>
        <v>124000000</v>
      </c>
      <c r="Z305" s="24">
        <f t="shared" si="7"/>
        <v>3.465069501</v>
      </c>
      <c r="AA305" s="24">
        <f>IFNA(VLOOKUP(A305,'BUSINESS processed'!A305:J2995,5,0))</f>
        <v>0.498</v>
      </c>
      <c r="AB305" s="24">
        <f>IFNA(VLOOKUP(A305,'BUSINESS processed'!A305:J2995,6,0))</f>
        <v>54</v>
      </c>
      <c r="AC305" s="24">
        <f t="shared" si="197"/>
        <v>0</v>
      </c>
      <c r="AD305" s="24">
        <f>IFNA(VLOOKUP(A305,'BUSINESS processed'!A305:J2995,8,0))</f>
        <v>372</v>
      </c>
      <c r="AE305" s="24">
        <f>IFNA(VLOOKUP(A305,'BUSINESS processed'!A305:J2995,9,0))</f>
        <v>0.031</v>
      </c>
      <c r="AF305" s="27">
        <f>IFNA(VLOOKUP(A305,'BUSINESS processed'!A305:J2995,10,0))</f>
        <v>0.129</v>
      </c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</row>
    <row r="306">
      <c r="A306" s="18" t="str">
        <f t="shared" si="1"/>
        <v>Africa_Kenya-Africa_2006</v>
      </c>
      <c r="B306" s="19" t="s">
        <v>68</v>
      </c>
      <c r="C306" s="20" t="s">
        <v>114</v>
      </c>
      <c r="D306" s="21" t="s">
        <v>85</v>
      </c>
      <c r="E306" s="22">
        <v>2.2504136042E10</v>
      </c>
      <c r="F306" s="22">
        <f t="shared" si="2"/>
        <v>612.2325312</v>
      </c>
      <c r="G306" s="23">
        <v>0.045</v>
      </c>
      <c r="H306" s="23">
        <v>28.0</v>
      </c>
      <c r="I306" s="23">
        <v>0.136</v>
      </c>
      <c r="J306" s="24">
        <f>IFNA(VLOOKUP(A306,'ENERGY processed'!$A$2:$H$2692,7,0),"")</f>
        <v>15552</v>
      </c>
      <c r="K306" s="24">
        <f t="shared" si="3"/>
        <v>0.0004230973501</v>
      </c>
      <c r="L306" s="24">
        <f>IFNA(VLOOKUP(A306,'ENERGY processed'!$A$2:$H$2692,8,0),"")</f>
        <v>7624</v>
      </c>
      <c r="M306" s="24">
        <f t="shared" si="5"/>
        <v>0.0002074134643</v>
      </c>
      <c r="N306" s="24">
        <f>IFNA(VLOOKUP(A306,'HUMAN RESOURCES processed'!$A$2:$M$2692,5,0))</f>
        <v>0.038</v>
      </c>
      <c r="O306" s="24">
        <f>IFNA(VLOOKUP(A306,'HUMAN RESOURCES processed'!$A$2:$M$2692,6,0))</f>
        <v>0.059</v>
      </c>
      <c r="P306" s="24">
        <f>IFNA(VLOOKUP(A306,'HUMAN RESOURCES processed'!$A$2:$M$2692,7,0))</f>
        <v>57</v>
      </c>
      <c r="Q306" s="24">
        <f>IFNA(VLOOKUP(A306,'HUMAN RESOURCES processed'!$A$2:$M$2692,8,0))</f>
        <v>55</v>
      </c>
      <c r="R306" s="24">
        <f t="shared" si="6"/>
        <v>56</v>
      </c>
      <c r="S306" s="24">
        <f>IFNA(VLOOKUP(A306,'HUMAN RESOURCES processed'!$A$2:$M$2692,9,0))</f>
        <v>0.427</v>
      </c>
      <c r="T306" s="24">
        <f>IFNA(VLOOKUP(A306,'HUMAN RESOURCES processed'!$A$2:$M$2692,10,0))</f>
        <v>0.546</v>
      </c>
      <c r="U306" s="24">
        <f>IFNA(VLOOKUP(A306,'HUMAN RESOURCES processed'!$A$2:$M$2692,11,0))</f>
        <v>0.027</v>
      </c>
      <c r="V306" s="24">
        <f>IFNA(VLOOKUP(A306,'HUMAN RESOURCES processed'!$A$2:$M$2692,12,0))</f>
        <v>36757498</v>
      </c>
      <c r="W306" s="24">
        <f>IFNA(VLOOKUP(A306,'HUMAN RESOURCES processed'!$A$2:$M$2692,13,0))</f>
        <v>0.22</v>
      </c>
      <c r="X306" s="24">
        <f>IFNA(VLOOKUP(A306,'TOURISM processed'!$A$2:$F$2692,5,0))</f>
        <v>1181000000</v>
      </c>
      <c r="Y306" s="24">
        <f>IFNA(VLOOKUP(A306,'TOURISM processed'!$A$2:$F$2692,6,0))</f>
        <v>178000000</v>
      </c>
      <c r="Z306" s="24">
        <f t="shared" si="7"/>
        <v>4.842549403</v>
      </c>
      <c r="AA306" s="24">
        <f>IFNA(VLOOKUP(A306,'BUSINESS processed'!A306:J2996,5,0))</f>
        <v>0.498</v>
      </c>
      <c r="AB306" s="24">
        <f>IFNA(VLOOKUP(A306,'BUSINESS processed'!A306:J2996,6,0))</f>
        <v>54</v>
      </c>
      <c r="AC306" s="24">
        <f t="shared" si="197"/>
        <v>0</v>
      </c>
      <c r="AD306" s="24">
        <f>IFNA(VLOOKUP(A306,'BUSINESS processed'!A306:J2996,8,0))</f>
        <v>432</v>
      </c>
      <c r="AE306" s="24">
        <f>IFNA(VLOOKUP(A306,'BUSINESS processed'!A306:J2996,9,0))</f>
        <v>0.075</v>
      </c>
      <c r="AF306" s="27">
        <f>IFNA(VLOOKUP(A306,'BUSINESS processed'!A306:J2996,10,0))</f>
        <v>0.2</v>
      </c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</row>
    <row r="307">
      <c r="A307" s="18" t="str">
        <f t="shared" si="1"/>
        <v>Africa_Kenya-Africa_2007</v>
      </c>
      <c r="B307" s="19" t="s">
        <v>68</v>
      </c>
      <c r="C307" s="20" t="s">
        <v>114</v>
      </c>
      <c r="D307" s="21" t="s">
        <v>86</v>
      </c>
      <c r="E307" s="22">
        <v>2.7236739896E10</v>
      </c>
      <c r="F307" s="22">
        <f t="shared" si="2"/>
        <v>721.4590107</v>
      </c>
      <c r="G307" s="23">
        <v>0.044</v>
      </c>
      <c r="H307" s="23">
        <v>32.0</v>
      </c>
      <c r="I307" s="23">
        <v>0.133</v>
      </c>
      <c r="J307" s="24">
        <f>IFNA(VLOOKUP(A307,'ENERGY processed'!$A$2:$H$2692,7,0),"")</f>
        <v>17230</v>
      </c>
      <c r="K307" s="24">
        <f t="shared" si="3"/>
        <v>0.0004563959858</v>
      </c>
      <c r="L307" s="24">
        <f>IFNA(VLOOKUP(A307,'ENERGY processed'!$A$2:$H$2692,8,0),"")</f>
        <v>9831</v>
      </c>
      <c r="M307" s="24">
        <f t="shared" si="5"/>
        <v>0.0002604079476</v>
      </c>
      <c r="N307" s="24">
        <f>IFNA(VLOOKUP(A307,'HUMAN RESOURCES processed'!$A$2:$M$2692,5,0))</f>
        <v>0.038</v>
      </c>
      <c r="O307" s="24">
        <f>IFNA(VLOOKUP(A307,'HUMAN RESOURCES processed'!$A$2:$M$2692,6,0))</f>
        <v>0.058</v>
      </c>
      <c r="P307" s="24">
        <f>IFNA(VLOOKUP(A307,'HUMAN RESOURCES processed'!$A$2:$M$2692,7,0))</f>
        <v>58</v>
      </c>
      <c r="Q307" s="24">
        <f>IFNA(VLOOKUP(A307,'HUMAN RESOURCES processed'!$A$2:$M$2692,8,0))</f>
        <v>55</v>
      </c>
      <c r="R307" s="24">
        <f t="shared" si="6"/>
        <v>56.5</v>
      </c>
      <c r="S307" s="24">
        <f>IFNA(VLOOKUP(A307,'HUMAN RESOURCES processed'!$A$2:$M$2692,9,0))</f>
        <v>0.426</v>
      </c>
      <c r="T307" s="24">
        <f>IFNA(VLOOKUP(A307,'HUMAN RESOURCES processed'!$A$2:$M$2692,10,0))</f>
        <v>0.547</v>
      </c>
      <c r="U307" s="24">
        <f>IFNA(VLOOKUP(A307,'HUMAN RESOURCES processed'!$A$2:$M$2692,11,0))</f>
        <v>0.027</v>
      </c>
      <c r="V307" s="24">
        <f>IFNA(VLOOKUP(A307,'HUMAN RESOURCES processed'!$A$2:$M$2692,12,0))</f>
        <v>37752304</v>
      </c>
      <c r="W307" s="24">
        <f>IFNA(VLOOKUP(A307,'HUMAN RESOURCES processed'!$A$2:$M$2692,13,0))</f>
        <v>0.224</v>
      </c>
      <c r="X307" s="24">
        <f>IFNA(VLOOKUP(A307,'TOURISM processed'!$A$2:$F$2692,5,0))</f>
        <v>1514000000</v>
      </c>
      <c r="Y307" s="24">
        <f>IFNA(VLOOKUP(A307,'TOURISM processed'!$A$2:$F$2692,6,0))</f>
        <v>265000000</v>
      </c>
      <c r="Z307" s="24">
        <f t="shared" si="7"/>
        <v>7.019439131</v>
      </c>
      <c r="AA307" s="24">
        <f>IFNA(VLOOKUP(A307,'BUSINESS processed'!A307:J2997,5,0))</f>
        <v>0.493</v>
      </c>
      <c r="AB307" s="24">
        <f>IFNA(VLOOKUP(A307,'BUSINESS processed'!A307:J2997,6,0))</f>
        <v>44</v>
      </c>
      <c r="AC307" s="24">
        <f t="shared" si="197"/>
        <v>0</v>
      </c>
      <c r="AD307" s="24">
        <f>IFNA(VLOOKUP(A307,'BUSINESS processed'!A307:J2997,8,0))</f>
        <v>432</v>
      </c>
      <c r="AE307" s="24">
        <f>IFNA(VLOOKUP(A307,'BUSINESS processed'!A307:J2997,9,0))</f>
        <v>0.08</v>
      </c>
      <c r="AF307" s="27">
        <f>IFNA(VLOOKUP(A307,'BUSINESS processed'!A307:J2997,10,0))</f>
        <v>0.301</v>
      </c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</row>
    <row r="308">
      <c r="A308" s="18" t="str">
        <f t="shared" si="1"/>
        <v>Africa_Kenya-Africa_2008</v>
      </c>
      <c r="B308" s="19" t="s">
        <v>68</v>
      </c>
      <c r="C308" s="20" t="s">
        <v>114</v>
      </c>
      <c r="D308" s="21" t="s">
        <v>87</v>
      </c>
      <c r="E308" s="22">
        <v>3.0465489796E10</v>
      </c>
      <c r="F308" s="22">
        <f t="shared" si="2"/>
        <v>785.7342003</v>
      </c>
      <c r="G308" s="23">
        <v>0.042</v>
      </c>
      <c r="H308" s="23">
        <v>33.0</v>
      </c>
      <c r="I308" s="23">
        <v>0.14</v>
      </c>
      <c r="J308" s="24">
        <f>IFNA(VLOOKUP(A308,'ENERGY processed'!$A$2:$H$2692,7,0),"")</f>
        <v>16151</v>
      </c>
      <c r="K308" s="24">
        <f t="shared" si="3"/>
        <v>0.0004165497799</v>
      </c>
      <c r="L308" s="24">
        <f>IFNA(VLOOKUP(A308,'ENERGY processed'!$A$2:$H$2692,8,0),"")</f>
        <v>8562</v>
      </c>
      <c r="M308" s="24">
        <f t="shared" si="5"/>
        <v>0.0002208221915</v>
      </c>
      <c r="N308" s="24">
        <f>IFNA(VLOOKUP(A308,'HUMAN RESOURCES processed'!$A$2:$M$2692,5,0))</f>
        <v>0.038</v>
      </c>
      <c r="O308" s="24">
        <f>IFNA(VLOOKUP(A308,'HUMAN RESOURCES processed'!$A$2:$M$2692,6,0))</f>
        <v>0.056</v>
      </c>
      <c r="P308" s="24">
        <f>IFNA(VLOOKUP(A308,'HUMAN RESOURCES processed'!$A$2:$M$2692,7,0))</f>
        <v>59</v>
      </c>
      <c r="Q308" s="24">
        <f>IFNA(VLOOKUP(A308,'HUMAN RESOURCES processed'!$A$2:$M$2692,8,0))</f>
        <v>56</v>
      </c>
      <c r="R308" s="24">
        <f t="shared" si="6"/>
        <v>57.5</v>
      </c>
      <c r="S308" s="24">
        <f>IFNA(VLOOKUP(A308,'HUMAN RESOURCES processed'!$A$2:$M$2692,9,0))</f>
        <v>0.426</v>
      </c>
      <c r="T308" s="24">
        <f>IFNA(VLOOKUP(A308,'HUMAN RESOURCES processed'!$A$2:$M$2692,10,0))</f>
        <v>0.547</v>
      </c>
      <c r="U308" s="24">
        <f>IFNA(VLOOKUP(A308,'HUMAN RESOURCES processed'!$A$2:$M$2692,11,0))</f>
        <v>0.026</v>
      </c>
      <c r="V308" s="24">
        <f>IFNA(VLOOKUP(A308,'HUMAN RESOURCES processed'!$A$2:$M$2692,12,0))</f>
        <v>38773277</v>
      </c>
      <c r="W308" s="24">
        <f>IFNA(VLOOKUP(A308,'HUMAN RESOURCES processed'!$A$2:$M$2692,13,0))</f>
        <v>0.228</v>
      </c>
      <c r="X308" s="24">
        <f>IFNA(VLOOKUP(A308,'TOURISM processed'!$A$2:$F$2692,5,0))</f>
        <v>1398000000</v>
      </c>
      <c r="Y308" s="24">
        <f>IFNA(VLOOKUP(A308,'TOURISM processed'!$A$2:$F$2692,6,0))</f>
        <v>266000000</v>
      </c>
      <c r="Z308" s="24">
        <f t="shared" si="7"/>
        <v>6.860395112</v>
      </c>
      <c r="AA308" s="24">
        <f>IFNA(VLOOKUP(A308,'BUSINESS processed'!A308:J2998,5,0))</f>
        <v>0.493</v>
      </c>
      <c r="AB308" s="24">
        <f>IFNA(VLOOKUP(A308,'BUSINESS processed'!A308:J2998,6,0))</f>
        <v>30</v>
      </c>
      <c r="AC308" s="24">
        <f t="shared" si="197"/>
        <v>0</v>
      </c>
      <c r="AD308" s="24">
        <f>IFNA(VLOOKUP(A308,'BUSINESS processed'!A308:J2998,8,0))</f>
        <v>417</v>
      </c>
      <c r="AE308" s="24">
        <f>IFNA(VLOOKUP(A308,'BUSINESS processed'!A308:J2998,9,0))</f>
        <v>0.087</v>
      </c>
      <c r="AF308" s="27">
        <f>IFNA(VLOOKUP(A308,'BUSINESS processed'!A308:J2998,10,0))</f>
        <v>0.42</v>
      </c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</row>
    <row r="309">
      <c r="A309" s="18" t="str">
        <f t="shared" si="1"/>
        <v>Africa_Kenya-Africa_2009</v>
      </c>
      <c r="B309" s="19" t="s">
        <v>68</v>
      </c>
      <c r="C309" s="20" t="s">
        <v>114</v>
      </c>
      <c r="D309" s="21" t="s">
        <v>88</v>
      </c>
      <c r="E309" s="22">
        <v>3.0716343757E10</v>
      </c>
      <c r="F309" s="22">
        <f t="shared" si="2"/>
        <v>771.2881085</v>
      </c>
      <c r="G309" s="23">
        <v>0.046</v>
      </c>
      <c r="H309" s="23">
        <v>36.0</v>
      </c>
      <c r="I309" s="23">
        <v>0.148</v>
      </c>
      <c r="J309" s="24">
        <f>IF(AND( C309=C308,D309&gt;D308),J308,"")</f>
        <v>16151</v>
      </c>
      <c r="K309" s="24">
        <f t="shared" si="3"/>
        <v>0.0004055519869</v>
      </c>
      <c r="L309" s="24">
        <f>IF(AND(C309=C308,C309&gt;C308),C308,0)</f>
        <v>0</v>
      </c>
      <c r="M309" s="24">
        <f t="shared" si="5"/>
        <v>0</v>
      </c>
      <c r="N309" s="24">
        <f>IFNA(VLOOKUP(A309,'HUMAN RESOURCES processed'!$A$2:$M$2692,5,0))</f>
        <v>0.037</v>
      </c>
      <c r="O309" s="24">
        <f>IFNA(VLOOKUP(A309,'HUMAN RESOURCES processed'!$A$2:$M$2692,6,0))</f>
        <v>0.054</v>
      </c>
      <c r="P309" s="24">
        <f>IFNA(VLOOKUP(A309,'HUMAN RESOURCES processed'!$A$2:$M$2692,7,0))</f>
        <v>60</v>
      </c>
      <c r="Q309" s="24">
        <f>IFNA(VLOOKUP(A309,'HUMAN RESOURCES processed'!$A$2:$M$2692,8,0))</f>
        <v>57</v>
      </c>
      <c r="R309" s="24">
        <f t="shared" si="6"/>
        <v>58.5</v>
      </c>
      <c r="S309" s="24">
        <f>IFNA(VLOOKUP(A309,'HUMAN RESOURCES processed'!$A$2:$M$2692,9,0))</f>
        <v>0.426</v>
      </c>
      <c r="T309" s="24">
        <f>IFNA(VLOOKUP(A309,'HUMAN RESOURCES processed'!$A$2:$M$2692,10,0))</f>
        <v>0.548</v>
      </c>
      <c r="U309" s="24">
        <f>IFNA(VLOOKUP(A309,'HUMAN RESOURCES processed'!$A$2:$M$2692,11,0))</f>
        <v>0.026</v>
      </c>
      <c r="V309" s="24">
        <f>IFNA(VLOOKUP(A309,'HUMAN RESOURCES processed'!$A$2:$M$2692,12,0))</f>
        <v>39824734</v>
      </c>
      <c r="W309" s="24">
        <f>IFNA(VLOOKUP(A309,'HUMAN RESOURCES processed'!$A$2:$M$2692,13,0))</f>
        <v>0.232</v>
      </c>
      <c r="X309" s="24">
        <f>IFNA(VLOOKUP(A309,'TOURISM processed'!$A$2:$F$2692,5,0))</f>
        <v>1124000000</v>
      </c>
      <c r="Y309" s="24">
        <f>IFNA(VLOOKUP(A309,'TOURISM processed'!$A$2:$F$2692,6,0))</f>
        <v>227000000</v>
      </c>
      <c r="Z309" s="24">
        <f t="shared" si="7"/>
        <v>5.699975297</v>
      </c>
      <c r="AA309" s="24">
        <f>IFNA(VLOOKUP(A309,'BUSINESS processed'!A309:J2999,5,0))</f>
        <v>0.493</v>
      </c>
      <c r="AB309" s="24">
        <f>IFNA(VLOOKUP(A309,'BUSINESS processed'!A309:J2999,6,0))</f>
        <v>34</v>
      </c>
      <c r="AC309" s="24">
        <f t="shared" si="197"/>
        <v>0</v>
      </c>
      <c r="AD309" s="24">
        <f>IFNA(VLOOKUP(A309,'BUSINESS processed'!A309:J2999,8,0))</f>
        <v>417</v>
      </c>
      <c r="AE309" s="24">
        <f>IFNA(VLOOKUP(A309,'BUSINESS processed'!A309:J2999,9,0))</f>
        <v>0.1</v>
      </c>
      <c r="AF309" s="27">
        <f>IFNA(VLOOKUP(A309,'BUSINESS processed'!A309:J2999,10,0))</f>
        <v>0.486</v>
      </c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</row>
    <row r="310">
      <c r="A310" s="18" t="str">
        <f t="shared" si="1"/>
        <v>Africa_Kenya-Africa_2010</v>
      </c>
      <c r="B310" s="19" t="s">
        <v>68</v>
      </c>
      <c r="C310" s="20" t="s">
        <v>114</v>
      </c>
      <c r="D310" s="21" t="s">
        <v>89</v>
      </c>
      <c r="E310" s="22">
        <v>3.2440133261E10</v>
      </c>
      <c r="F310" s="22">
        <f t="shared" si="2"/>
        <v>792.979037</v>
      </c>
      <c r="G310" s="23">
        <v>0.044</v>
      </c>
      <c r="H310" s="23">
        <v>35.0</v>
      </c>
      <c r="I310" s="23">
        <v>0.144</v>
      </c>
      <c r="J310" s="24">
        <f>IFNA(VLOOKUP(A310,'ENERGY processed'!$A$2:$H$2692,7,0),"")</f>
        <v>14412</v>
      </c>
      <c r="K310" s="24">
        <f t="shared" si="3"/>
        <v>0.0003522924456</v>
      </c>
      <c r="L310" s="24">
        <f>IFNA(VLOOKUP(A310,'ENERGY processed'!$A$2:$H$2692,8,0),"")</f>
        <v>8586.5</v>
      </c>
      <c r="M310" s="24">
        <f t="shared" si="5"/>
        <v>0.0002098916933</v>
      </c>
      <c r="N310" s="24">
        <f>IFNA(VLOOKUP(A310,'HUMAN RESOURCES processed'!$A$2:$M$2692,5,0))</f>
        <v>0.037</v>
      </c>
      <c r="O310" s="24">
        <f>IFNA(VLOOKUP(A310,'HUMAN RESOURCES processed'!$A$2:$M$2692,6,0))</f>
        <v>0.052</v>
      </c>
      <c r="P310" s="24">
        <f>IFNA(VLOOKUP(A310,'HUMAN RESOURCES processed'!$A$2:$M$2692,7,0))</f>
        <v>61</v>
      </c>
      <c r="Q310" s="24">
        <f>IFNA(VLOOKUP(A310,'HUMAN RESOURCES processed'!$A$2:$M$2692,8,0))</f>
        <v>58</v>
      </c>
      <c r="R310" s="24">
        <f t="shared" si="6"/>
        <v>59.5</v>
      </c>
      <c r="S310" s="24">
        <f>IFNA(VLOOKUP(A310,'HUMAN RESOURCES processed'!$A$2:$M$2692,9,0))</f>
        <v>0.426</v>
      </c>
      <c r="T310" s="24">
        <f>IFNA(VLOOKUP(A310,'HUMAN RESOURCES processed'!$A$2:$M$2692,10,0))</f>
        <v>0.548</v>
      </c>
      <c r="U310" s="24">
        <f>IFNA(VLOOKUP(A310,'HUMAN RESOURCES processed'!$A$2:$M$2692,11,0))</f>
        <v>0.026</v>
      </c>
      <c r="V310" s="24">
        <f>IFNA(VLOOKUP(A310,'HUMAN RESOURCES processed'!$A$2:$M$2692,12,0))</f>
        <v>40909194</v>
      </c>
      <c r="W310" s="24">
        <f>IFNA(VLOOKUP(A310,'HUMAN RESOURCES processed'!$A$2:$M$2692,13,0))</f>
        <v>0.236</v>
      </c>
      <c r="X310" s="24">
        <f>IFNA(VLOOKUP(A310,'TOURISM processed'!$A$2:$F$2692,5,0))</f>
        <v>1620000000</v>
      </c>
      <c r="Y310" s="24">
        <f>IFNA(VLOOKUP(A310,'TOURISM processed'!$A$2:$F$2692,6,0))</f>
        <v>212000000</v>
      </c>
      <c r="Z310" s="24">
        <f t="shared" si="7"/>
        <v>5.182209163</v>
      </c>
      <c r="AA310" s="24">
        <f>IFNA(VLOOKUP(A310,'BUSINESS processed'!A310:J3000,5,0))</f>
        <v>0.493</v>
      </c>
      <c r="AB310" s="24">
        <f>IFNA(VLOOKUP(A310,'BUSINESS processed'!A310:J3000,6,0))</f>
        <v>33</v>
      </c>
      <c r="AC310" s="24">
        <f t="shared" si="197"/>
        <v>0</v>
      </c>
      <c r="AD310" s="24">
        <f>IFNA(VLOOKUP(A310,'BUSINESS processed'!A310:J3000,8,0))</f>
        <v>393</v>
      </c>
      <c r="AE310" s="24">
        <f>IFNA(VLOOKUP(A310,'BUSINESS processed'!A310:J3000,9,0))</f>
        <v>0.14</v>
      </c>
      <c r="AF310" s="27">
        <f>IFNA(VLOOKUP(A310,'BUSINESS processed'!A310:J3000,10,0))</f>
        <v>0.61</v>
      </c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</row>
    <row r="311">
      <c r="A311" s="18" t="str">
        <f t="shared" si="1"/>
        <v>Africa_Kenya-Africa_2011</v>
      </c>
      <c r="B311" s="19" t="s">
        <v>68</v>
      </c>
      <c r="C311" s="20" t="s">
        <v>114</v>
      </c>
      <c r="D311" s="21" t="s">
        <v>90</v>
      </c>
      <c r="E311" s="22">
        <v>3.431331584E10</v>
      </c>
      <c r="F311" s="22">
        <f t="shared" si="2"/>
        <v>816.441535</v>
      </c>
      <c r="G311" s="23">
        <v>0.044</v>
      </c>
      <c r="H311" s="23">
        <v>35.0</v>
      </c>
      <c r="I311" s="23">
        <v>0.15</v>
      </c>
      <c r="J311" s="24">
        <f>IFNA(VLOOKUP(A311,'ENERGY processed'!$A$2:$H$2692,7,0),"")</f>
        <v>15675</v>
      </c>
      <c r="K311" s="24">
        <f t="shared" si="3"/>
        <v>0.0003729666092</v>
      </c>
      <c r="L311" s="24">
        <f>IFNA(VLOOKUP(A311,'ENERGY processed'!$A$2:$H$2692,8,0),"")</f>
        <v>8771.5</v>
      </c>
      <c r="M311" s="24">
        <f t="shared" si="5"/>
        <v>0.000208706642</v>
      </c>
      <c r="N311" s="24">
        <f>IFNA(VLOOKUP(A311,'HUMAN RESOURCES processed'!$A$2:$M$2692,5,0))</f>
        <v>0.036</v>
      </c>
      <c r="O311" s="24">
        <f>IFNA(VLOOKUP(A311,'HUMAN RESOURCES processed'!$A$2:$M$2692,6,0))</f>
        <v>0.05</v>
      </c>
      <c r="P311" s="24">
        <f>IFNA(VLOOKUP(A311,'HUMAN RESOURCES processed'!$A$2:$M$2692,7,0))</f>
        <v>62</v>
      </c>
      <c r="Q311" s="24">
        <f>IFNA(VLOOKUP(A311,'HUMAN RESOURCES processed'!$A$2:$M$2692,8,0))</f>
        <v>59</v>
      </c>
      <c r="R311" s="24">
        <f t="shared" si="6"/>
        <v>60.5</v>
      </c>
      <c r="S311" s="24">
        <f>IFNA(VLOOKUP(A311,'HUMAN RESOURCES processed'!$A$2:$M$2692,9,0))</f>
        <v>0.425</v>
      </c>
      <c r="T311" s="24">
        <f>IFNA(VLOOKUP(A311,'HUMAN RESOURCES processed'!$A$2:$M$2692,10,0))</f>
        <v>0.549</v>
      </c>
      <c r="U311" s="24">
        <f>IFNA(VLOOKUP(A311,'HUMAN RESOURCES processed'!$A$2:$M$2692,11,0))</f>
        <v>0.026</v>
      </c>
      <c r="V311" s="24">
        <f>IFNA(VLOOKUP(A311,'HUMAN RESOURCES processed'!$A$2:$M$2692,12,0))</f>
        <v>42027891</v>
      </c>
      <c r="W311" s="24">
        <f>IFNA(VLOOKUP(A311,'HUMAN RESOURCES processed'!$A$2:$M$2692,13,0))</f>
        <v>0.24</v>
      </c>
      <c r="X311" s="24">
        <f>IFNA(VLOOKUP(A311,'TOURISM processed'!$A$2:$F$2692,5,0))</f>
        <v>1844000000</v>
      </c>
      <c r="Y311" s="24">
        <f>IFNA(VLOOKUP(A311,'TOURISM processed'!$A$2:$F$2692,6,0))</f>
        <v>197000000</v>
      </c>
      <c r="Z311" s="24">
        <f t="shared" si="7"/>
        <v>4.687363446</v>
      </c>
      <c r="AA311" s="24">
        <f>IFNA(VLOOKUP(A311,'BUSINESS processed'!A311:J3001,5,0))</f>
        <v>0.493</v>
      </c>
      <c r="AB311" s="24">
        <f>IFNA(VLOOKUP(A311,'BUSINESS processed'!A311:J3001,6,0))</f>
        <v>33</v>
      </c>
      <c r="AC311" s="24">
        <f t="shared" si="197"/>
        <v>0</v>
      </c>
      <c r="AD311" s="24">
        <f>IFNA(VLOOKUP(A311,'BUSINESS processed'!A311:J3001,8,0))</f>
        <v>393</v>
      </c>
      <c r="AE311" s="24">
        <f>IFNA(VLOOKUP(A311,'BUSINESS processed'!A311:J3001,9,0))</f>
        <v>0.28</v>
      </c>
      <c r="AF311" s="27">
        <f>IFNA(VLOOKUP(A311,'BUSINESS processed'!A311:J3001,10,0))</f>
        <v>0.668</v>
      </c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</row>
    <row r="312">
      <c r="A312" s="18" t="str">
        <f t="shared" si="1"/>
        <v>Africa_Kenya-Africa_2012</v>
      </c>
      <c r="B312" s="19" t="s">
        <v>68</v>
      </c>
      <c r="C312" s="20" t="s">
        <v>114</v>
      </c>
      <c r="D312" s="21" t="s">
        <v>91</v>
      </c>
      <c r="E312" s="22">
        <v>4.0264403585E10</v>
      </c>
      <c r="F312" s="22">
        <f t="shared" si="2"/>
        <v>932.5182292</v>
      </c>
      <c r="G312" s="23">
        <v>0.047</v>
      </c>
      <c r="H312" s="23">
        <v>45.0</v>
      </c>
      <c r="I312" s="23">
        <v>0.197</v>
      </c>
      <c r="J312" s="24">
        <f>IF(AND( C312=C311,D312&gt;D311),J311,"")</f>
        <v>15675</v>
      </c>
      <c r="K312" s="24">
        <f t="shared" si="3"/>
        <v>0.0003630309142</v>
      </c>
      <c r="L312" s="24">
        <f t="shared" ref="L312:L314" si="199">IF(AND(C312=C311,C312&gt;C311),C311,0)</f>
        <v>0</v>
      </c>
      <c r="M312" s="24">
        <f t="shared" si="5"/>
        <v>0</v>
      </c>
      <c r="N312" s="24">
        <f>IFNA(VLOOKUP(A312,'HUMAN RESOURCES processed'!$A$2:$M$2692,5,0))</f>
        <v>0.036</v>
      </c>
      <c r="O312" s="24">
        <f>IFNA(VLOOKUP(A312,'HUMAN RESOURCES processed'!$A$2:$M$2692,6,0))</f>
        <v>0.049</v>
      </c>
      <c r="P312" s="24">
        <f>IFNA(VLOOKUP(A312,'HUMAN RESOURCES processed'!$A$2:$M$2692,7,0))</f>
        <v>63</v>
      </c>
      <c r="Q312" s="24">
        <f>IFNA(VLOOKUP(A312,'HUMAN RESOURCES processed'!$A$2:$M$2692,8,0))</f>
        <v>59</v>
      </c>
      <c r="R312" s="24">
        <f t="shared" si="6"/>
        <v>61</v>
      </c>
      <c r="S312" s="24">
        <f>IFNA(VLOOKUP(A312,'HUMAN RESOURCES processed'!$A$2:$M$2692,9,0))</f>
        <v>0.424</v>
      </c>
      <c r="T312" s="24">
        <f>IFNA(VLOOKUP(A312,'HUMAN RESOURCES processed'!$A$2:$M$2692,10,0))</f>
        <v>0.55</v>
      </c>
      <c r="U312" s="24">
        <f>IFNA(VLOOKUP(A312,'HUMAN RESOURCES processed'!$A$2:$M$2692,11,0))</f>
        <v>0.026</v>
      </c>
      <c r="V312" s="24">
        <f>IFNA(VLOOKUP(A312,'HUMAN RESOURCES processed'!$A$2:$M$2692,12,0))</f>
        <v>43178141</v>
      </c>
      <c r="W312" s="24">
        <f>IFNA(VLOOKUP(A312,'HUMAN RESOURCES processed'!$A$2:$M$2692,13,0))</f>
        <v>0.244</v>
      </c>
      <c r="X312" s="24">
        <f>IFNA(VLOOKUP(A312,'TOURISM processed'!$A$2:$F$2692,5,0))</f>
        <v>2004000000</v>
      </c>
      <c r="Y312" s="24">
        <f>IFNA(VLOOKUP(A312,'TOURISM processed'!$A$2:$F$2692,6,0))</f>
        <v>174000000</v>
      </c>
      <c r="Z312" s="24">
        <f t="shared" si="7"/>
        <v>4.029816846</v>
      </c>
      <c r="AA312" s="24">
        <f>IFNA(VLOOKUP(A312,'BUSINESS processed'!A312:J3002,5,0))</f>
        <v>0.442</v>
      </c>
      <c r="AB312" s="24">
        <f>IFNA(VLOOKUP(A312,'BUSINESS processed'!A312:J3002,6,0))</f>
        <v>32</v>
      </c>
      <c r="AC312" s="24">
        <f>IFNA(VLOOKUP(A312,'BUSINESS processed'!A312:J3002,7,0))</f>
        <v>122</v>
      </c>
      <c r="AD312" s="24">
        <f>IFNA(VLOOKUP(A312,'BUSINESS processed'!A312:J3002,8,0))</f>
        <v>340</v>
      </c>
      <c r="AE312" s="24">
        <f>IFNA(VLOOKUP(A312,'BUSINESS processed'!A312:J3002,9,0))</f>
        <v>0.321</v>
      </c>
      <c r="AF312" s="27">
        <f>IFNA(VLOOKUP(A312,'BUSINESS processed'!A312:J3002,10,0))</f>
        <v>0.712</v>
      </c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</row>
    <row r="313">
      <c r="A313" s="18" t="str">
        <f t="shared" si="1"/>
        <v>Africa_Lesotho-Africa_2000</v>
      </c>
      <c r="B313" s="19" t="s">
        <v>68</v>
      </c>
      <c r="C313" s="20" t="s">
        <v>115</v>
      </c>
      <c r="D313" s="21" t="s">
        <v>70</v>
      </c>
      <c r="E313" s="22">
        <v>7.71200632E8</v>
      </c>
      <c r="F313" s="22">
        <f t="shared" si="2"/>
        <v>415.4672155</v>
      </c>
      <c r="G313" s="23">
        <v>0.069</v>
      </c>
      <c r="H313" s="23">
        <v>29.0</v>
      </c>
      <c r="I313" s="23">
        <v>0.171</v>
      </c>
      <c r="J313" s="24">
        <f t="shared" ref="J313:J318" si="200">IF(AND( C313=C312,D313&gt;D312),J312,0)</f>
        <v>0</v>
      </c>
      <c r="K313" s="24">
        <f t="shared" si="3"/>
        <v>0</v>
      </c>
      <c r="L313" s="24">
        <f t="shared" si="199"/>
        <v>0</v>
      </c>
      <c r="M313" s="24">
        <f t="shared" si="5"/>
        <v>0</v>
      </c>
      <c r="N313" s="24">
        <f>IFNA(VLOOKUP(A313,'HUMAN RESOURCES processed'!$A$2:$M$2692,5,0))</f>
        <v>0.031</v>
      </c>
      <c r="O313" s="24">
        <f>IFNA(VLOOKUP(A313,'HUMAN RESOURCES processed'!$A$2:$M$2692,6,0))</f>
        <v>0.081</v>
      </c>
      <c r="P313" s="24">
        <f>IFNA(VLOOKUP(A313,'HUMAN RESOURCES processed'!$A$2:$M$2692,7,0))</f>
        <v>48</v>
      </c>
      <c r="Q313" s="24">
        <f>IFNA(VLOOKUP(A313,'HUMAN RESOURCES processed'!$A$2:$M$2692,8,0))</f>
        <v>47</v>
      </c>
      <c r="R313" s="24">
        <f t="shared" si="6"/>
        <v>47.5</v>
      </c>
      <c r="S313" s="24">
        <f>IFNA(VLOOKUP(A313,'HUMAN RESOURCES processed'!$A$2:$M$2692,9,0))</f>
        <v>0.412</v>
      </c>
      <c r="T313" s="24">
        <f>IFNA(VLOOKUP(A313,'HUMAN RESOURCES processed'!$A$2:$M$2692,10,0))</f>
        <v>0.543</v>
      </c>
      <c r="U313" s="24">
        <f>IFNA(VLOOKUP(A313,'HUMAN RESOURCES processed'!$A$2:$M$2692,11,0))</f>
        <v>0.045</v>
      </c>
      <c r="V313" s="24">
        <f>IFNA(VLOOKUP(A313,'HUMAN RESOURCES processed'!$A$2:$M$2692,12,0))</f>
        <v>1856225</v>
      </c>
      <c r="W313" s="24">
        <f>IFNA(VLOOKUP(A313,'HUMAN RESOURCES processed'!$A$2:$M$2692,13,0))</f>
        <v>0.195</v>
      </c>
      <c r="X313" s="24">
        <f>IFNA(VLOOKUP(A313,'TOURISM processed'!$A$2:$F$2692,5,0))</f>
        <v>18000000</v>
      </c>
      <c r="Y313" s="24">
        <f>IFNA(VLOOKUP(A313,'TOURISM processed'!$A$2:$F$2692,6,0))</f>
        <v>195000000</v>
      </c>
      <c r="Z313" s="24">
        <f t="shared" si="7"/>
        <v>105.0519199</v>
      </c>
      <c r="AA313" s="24">
        <f t="shared" ref="AA313:AA317" si="201">IF(AND(C313=C312,D313&gt;D312),AA312,0)</f>
        <v>0</v>
      </c>
      <c r="AB313" s="24">
        <f t="shared" ref="AB313:AB315" si="202">IF(AND(C313=C312,D313&gt;D312),AB312,0)</f>
        <v>0</v>
      </c>
      <c r="AC313" s="24">
        <f t="shared" ref="AC313:AC324" si="203">IF(AND(C313=C312,D313&gt;D312),AC312,0)</f>
        <v>0</v>
      </c>
      <c r="AD313" s="24">
        <f t="shared" ref="AD313:AD317" si="204">IF(AND(C313=C312,D313&gt;D312),AD312,0)</f>
        <v>0</v>
      </c>
      <c r="AE313" s="24">
        <f>IFNA(VLOOKUP(A313,'BUSINESS processed'!A313:J3003,9,0))</f>
        <v>0.002</v>
      </c>
      <c r="AF313" s="27">
        <f>IFNA(VLOOKUP(A313,'BUSINESS processed'!A313:J3003,10,0))</f>
        <v>0.012</v>
      </c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</row>
    <row r="314">
      <c r="A314" s="18" t="str">
        <f t="shared" si="1"/>
        <v>Africa_Lesotho-Africa_2001</v>
      </c>
      <c r="B314" s="19" t="s">
        <v>68</v>
      </c>
      <c r="C314" s="20" t="s">
        <v>115</v>
      </c>
      <c r="D314" s="21" t="s">
        <v>71</v>
      </c>
      <c r="E314" s="22">
        <v>7.06430933E8</v>
      </c>
      <c r="F314" s="22">
        <f t="shared" si="2"/>
        <v>377.4677708</v>
      </c>
      <c r="G314" s="23">
        <v>0.075</v>
      </c>
      <c r="H314" s="23">
        <v>28.0</v>
      </c>
      <c r="I314" s="23">
        <v>0.166</v>
      </c>
      <c r="J314" s="24">
        <f t="shared" si="200"/>
        <v>0</v>
      </c>
      <c r="K314" s="24">
        <f t="shared" si="3"/>
        <v>0</v>
      </c>
      <c r="L314" s="24">
        <f t="shared" si="199"/>
        <v>0</v>
      </c>
      <c r="M314" s="24">
        <f t="shared" si="5"/>
        <v>0</v>
      </c>
      <c r="N314" s="24">
        <f>IFNA(VLOOKUP(A314,'HUMAN RESOURCES processed'!$A$2:$M$2692,5,0))</f>
        <v>0.031</v>
      </c>
      <c r="O314" s="24">
        <f>IFNA(VLOOKUP(A314,'HUMAN RESOURCES processed'!$A$2:$M$2692,6,0))</f>
        <v>0.082</v>
      </c>
      <c r="P314" s="24">
        <f>IFNA(VLOOKUP(A314,'HUMAN RESOURCES processed'!$A$2:$M$2692,7,0))</f>
        <v>46</v>
      </c>
      <c r="Q314" s="24">
        <f>IFNA(VLOOKUP(A314,'HUMAN RESOURCES processed'!$A$2:$M$2692,8,0))</f>
        <v>45</v>
      </c>
      <c r="R314" s="24">
        <f t="shared" si="6"/>
        <v>45.5</v>
      </c>
      <c r="S314" s="24">
        <f>IFNA(VLOOKUP(A314,'HUMAN RESOURCES processed'!$A$2:$M$2692,9,0))</f>
        <v>0.41</v>
      </c>
      <c r="T314" s="24">
        <f>IFNA(VLOOKUP(A314,'HUMAN RESOURCES processed'!$A$2:$M$2692,10,0))</f>
        <v>0.545</v>
      </c>
      <c r="U314" s="24">
        <f>IFNA(VLOOKUP(A314,'HUMAN RESOURCES processed'!$A$2:$M$2692,11,0))</f>
        <v>0.046</v>
      </c>
      <c r="V314" s="24">
        <f>IFNA(VLOOKUP(A314,'HUMAN RESOURCES processed'!$A$2:$M$2692,12,0))</f>
        <v>1871500</v>
      </c>
      <c r="W314" s="24">
        <f>IFNA(VLOOKUP(A314,'HUMAN RESOURCES processed'!$A$2:$M$2692,13,0))</f>
        <v>0.201</v>
      </c>
      <c r="X314" s="24">
        <f>IFNA(VLOOKUP(A314,'TOURISM processed'!$A$2:$F$2692,5,0))</f>
        <v>16000000</v>
      </c>
      <c r="Y314" s="24">
        <f>IFNA(VLOOKUP(A314,'TOURISM processed'!$A$2:$F$2692,6,0))</f>
        <v>166000000</v>
      </c>
      <c r="Z314" s="24">
        <f t="shared" si="7"/>
        <v>88.69890462</v>
      </c>
      <c r="AA314" s="24">
        <f t="shared" si="201"/>
        <v>0</v>
      </c>
      <c r="AB314" s="24">
        <f t="shared" si="202"/>
        <v>0</v>
      </c>
      <c r="AC314" s="24">
        <f t="shared" si="203"/>
        <v>0</v>
      </c>
      <c r="AD314" s="24">
        <f t="shared" si="204"/>
        <v>0</v>
      </c>
      <c r="AE314" s="24">
        <f>IFNA(VLOOKUP(A314,'BUSINESS processed'!A314:J3004,9,0))</f>
        <v>0.003</v>
      </c>
      <c r="AF314" s="27">
        <f>IFNA(VLOOKUP(A314,'BUSINESS processed'!A314:J3004,10,0))</f>
        <v>0.03</v>
      </c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</row>
    <row r="315">
      <c r="A315" s="18" t="str">
        <f t="shared" si="1"/>
        <v>Africa_Lesotho-Africa_2002</v>
      </c>
      <c r="B315" s="19" t="s">
        <v>68</v>
      </c>
      <c r="C315" s="20" t="s">
        <v>115</v>
      </c>
      <c r="D315" s="21" t="s">
        <v>72</v>
      </c>
      <c r="E315" s="22">
        <v>6.56802669E8</v>
      </c>
      <c r="F315" s="22">
        <f t="shared" si="2"/>
        <v>348.346432</v>
      </c>
      <c r="G315" s="23">
        <v>0.069</v>
      </c>
      <c r="H315" s="23">
        <v>24.0</v>
      </c>
      <c r="I315" s="23">
        <v>0.171</v>
      </c>
      <c r="J315" s="24">
        <f t="shared" si="200"/>
        <v>0</v>
      </c>
      <c r="K315" s="24">
        <f t="shared" si="3"/>
        <v>0</v>
      </c>
      <c r="L315" s="24">
        <f>IFNA(VLOOKUP(A315,'ENERGY processed'!$A$2:$H$2692,8,0),"")</f>
        <v>18</v>
      </c>
      <c r="M315" s="24">
        <f t="shared" si="5"/>
        <v>0.000009546605201</v>
      </c>
      <c r="N315" s="24">
        <f>IFNA(VLOOKUP(A315,'HUMAN RESOURCES processed'!$A$2:$M$2692,5,0))</f>
        <v>0.03</v>
      </c>
      <c r="O315" s="24">
        <f>IFNA(VLOOKUP(A315,'HUMAN RESOURCES processed'!$A$2:$M$2692,6,0))</f>
        <v>0.082</v>
      </c>
      <c r="P315" s="24">
        <f>IFNA(VLOOKUP(A315,'HUMAN RESOURCES processed'!$A$2:$M$2692,7,0))</f>
        <v>45</v>
      </c>
      <c r="Q315" s="24">
        <f>IFNA(VLOOKUP(A315,'HUMAN RESOURCES processed'!$A$2:$M$2692,8,0))</f>
        <v>44</v>
      </c>
      <c r="R315" s="24">
        <f t="shared" si="6"/>
        <v>44.5</v>
      </c>
      <c r="S315" s="24">
        <f>IFNA(VLOOKUP(A315,'HUMAN RESOURCES processed'!$A$2:$M$2692,9,0))</f>
        <v>0.407</v>
      </c>
      <c r="T315" s="24">
        <f>IFNA(VLOOKUP(A315,'HUMAN RESOURCES processed'!$A$2:$M$2692,10,0))</f>
        <v>0.547</v>
      </c>
      <c r="U315" s="24">
        <f>IFNA(VLOOKUP(A315,'HUMAN RESOURCES processed'!$A$2:$M$2692,11,0))</f>
        <v>0.046</v>
      </c>
      <c r="V315" s="24">
        <f>IFNA(VLOOKUP(A315,'HUMAN RESOURCES processed'!$A$2:$M$2692,12,0))</f>
        <v>1885487</v>
      </c>
      <c r="W315" s="24">
        <f>IFNA(VLOOKUP(A315,'HUMAN RESOURCES processed'!$A$2:$M$2692,13,0))</f>
        <v>0.206</v>
      </c>
      <c r="X315" s="24">
        <f>IFNA(VLOOKUP(A315,'TOURISM processed'!$A$2:$F$2692,5,0))</f>
        <v>14000000</v>
      </c>
      <c r="Y315" s="24">
        <f>IFNA(VLOOKUP(A315,'TOURISM processed'!$A$2:$F$2692,6,0))</f>
        <v>164000000</v>
      </c>
      <c r="Z315" s="24">
        <f t="shared" si="7"/>
        <v>86.98018072</v>
      </c>
      <c r="AA315" s="24">
        <f t="shared" si="201"/>
        <v>0</v>
      </c>
      <c r="AB315" s="24">
        <f t="shared" si="202"/>
        <v>0</v>
      </c>
      <c r="AC315" s="24">
        <f t="shared" si="203"/>
        <v>0</v>
      </c>
      <c r="AD315" s="24">
        <f t="shared" si="204"/>
        <v>0</v>
      </c>
      <c r="AE315" s="24">
        <f>IFNA(VLOOKUP(A315,'BUSINESS processed'!A315:J3005,9,0))</f>
        <v>0.011</v>
      </c>
      <c r="AF315" s="27">
        <f>IFNA(VLOOKUP(A315,'BUSINESS processed'!A315:J3005,10,0))</f>
        <v>0.073</v>
      </c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</row>
    <row r="316">
      <c r="A316" s="18" t="str">
        <f t="shared" si="1"/>
        <v>Africa_Lesotho-Africa_2003</v>
      </c>
      <c r="B316" s="19" t="s">
        <v>68</v>
      </c>
      <c r="C316" s="20" t="s">
        <v>115</v>
      </c>
      <c r="D316" s="21" t="s">
        <v>74</v>
      </c>
      <c r="E316" s="22">
        <v>9.69181551E8</v>
      </c>
      <c r="F316" s="22">
        <f t="shared" si="2"/>
        <v>510.4294815</v>
      </c>
      <c r="G316" s="23">
        <v>0.071</v>
      </c>
      <c r="H316" s="23">
        <v>36.0</v>
      </c>
      <c r="I316" s="23">
        <v>0.16</v>
      </c>
      <c r="J316" s="24">
        <f t="shared" si="200"/>
        <v>0</v>
      </c>
      <c r="K316" s="24">
        <f t="shared" si="3"/>
        <v>0</v>
      </c>
      <c r="L316" s="24">
        <f>IFNA(VLOOKUP(A316,'ENERGY processed'!$A$2:$H$2692,8,0),"")</f>
        <v>26</v>
      </c>
      <c r="M316" s="24">
        <f t="shared" si="5"/>
        <v>0.00001369316874</v>
      </c>
      <c r="N316" s="24">
        <f>IFNA(VLOOKUP(A316,'HUMAN RESOURCES processed'!$A$2:$M$2692,5,0))</f>
        <v>0.03</v>
      </c>
      <c r="O316" s="24">
        <f>IFNA(VLOOKUP(A316,'HUMAN RESOURCES processed'!$A$2:$M$2692,6,0))</f>
        <v>0.083</v>
      </c>
      <c r="P316" s="24">
        <f>IFNA(VLOOKUP(A316,'HUMAN RESOURCES processed'!$A$2:$M$2692,7,0))</f>
        <v>44</v>
      </c>
      <c r="Q316" s="24">
        <f>IFNA(VLOOKUP(A316,'HUMAN RESOURCES processed'!$A$2:$M$2692,8,0))</f>
        <v>44</v>
      </c>
      <c r="R316" s="24">
        <f t="shared" si="6"/>
        <v>44</v>
      </c>
      <c r="S316" s="24">
        <f>IFNA(VLOOKUP(A316,'HUMAN RESOURCES processed'!$A$2:$M$2692,9,0))</f>
        <v>0.404</v>
      </c>
      <c r="T316" s="24">
        <f>IFNA(VLOOKUP(A316,'HUMAN RESOURCES processed'!$A$2:$M$2692,10,0))</f>
        <v>0.55</v>
      </c>
      <c r="U316" s="24">
        <f>IFNA(VLOOKUP(A316,'HUMAN RESOURCES processed'!$A$2:$M$2692,11,0))</f>
        <v>0.046</v>
      </c>
      <c r="V316" s="24">
        <f>IFNA(VLOOKUP(A316,'HUMAN RESOURCES processed'!$A$2:$M$2692,12,0))</f>
        <v>1898757</v>
      </c>
      <c r="W316" s="24">
        <f>IFNA(VLOOKUP(A316,'HUMAN RESOURCES processed'!$A$2:$M$2692,13,0))</f>
        <v>0.211</v>
      </c>
      <c r="X316" s="24">
        <f>IFNA(VLOOKUP(A316,'TOURISM processed'!$A$2:$F$2692,5,0))</f>
        <v>21000000</v>
      </c>
      <c r="Y316" s="24">
        <f>IFNA(VLOOKUP(A316,'TOURISM processed'!$A$2:$F$2692,6,0))</f>
        <v>242000000</v>
      </c>
      <c r="Z316" s="24">
        <f t="shared" si="7"/>
        <v>127.4518014</v>
      </c>
      <c r="AA316" s="24">
        <f t="shared" si="201"/>
        <v>0</v>
      </c>
      <c r="AB316" s="24">
        <f>IFNA(VLOOKUP(A316,'BUSINESS processed'!A316:J3006,6,0))</f>
        <v>93</v>
      </c>
      <c r="AC316" s="24">
        <f t="shared" si="203"/>
        <v>0</v>
      </c>
      <c r="AD316" s="24">
        <f t="shared" si="204"/>
        <v>0</v>
      </c>
      <c r="AE316" s="24">
        <f>IFNA(VLOOKUP(A316,'BUSINESS processed'!A316:J3006,9,0))</f>
        <v>0.015</v>
      </c>
      <c r="AF316" s="27">
        <f>IFNA(VLOOKUP(A316,'BUSINESS processed'!A316:J3006,10,0))</f>
        <v>0.066</v>
      </c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</row>
    <row r="317">
      <c r="A317" s="18" t="str">
        <f t="shared" si="1"/>
        <v>Africa_Lesotho-Africa_2004</v>
      </c>
      <c r="B317" s="19" t="s">
        <v>68</v>
      </c>
      <c r="C317" s="20" t="s">
        <v>115</v>
      </c>
      <c r="D317" s="21" t="s">
        <v>83</v>
      </c>
      <c r="E317" s="22">
        <v>1.234197704E9</v>
      </c>
      <c r="F317" s="22">
        <f t="shared" si="2"/>
        <v>645.493464</v>
      </c>
      <c r="G317" s="23">
        <v>0.07</v>
      </c>
      <c r="H317" s="23">
        <v>45.0</v>
      </c>
      <c r="I317" s="23">
        <v>0.124</v>
      </c>
      <c r="J317" s="24">
        <f t="shared" si="200"/>
        <v>0</v>
      </c>
      <c r="K317" s="24">
        <f t="shared" si="3"/>
        <v>0</v>
      </c>
      <c r="L317" s="24">
        <f>IFNA(VLOOKUP(A317,'ENERGY processed'!$A$2:$H$2692,8,0),"")</f>
        <v>18</v>
      </c>
      <c r="M317" s="24">
        <f t="shared" si="5"/>
        <v>0.00000941411762</v>
      </c>
      <c r="N317" s="24">
        <f>IFNA(VLOOKUP(A317,'HUMAN RESOURCES processed'!$A$2:$M$2692,5,0))</f>
        <v>0.029</v>
      </c>
      <c r="O317" s="24">
        <f>IFNA(VLOOKUP(A317,'HUMAN RESOURCES processed'!$A$2:$M$2692,6,0))</f>
        <v>0.084</v>
      </c>
      <c r="P317" s="24">
        <f>IFNA(VLOOKUP(A317,'HUMAN RESOURCES processed'!$A$2:$M$2692,7,0))</f>
        <v>44</v>
      </c>
      <c r="Q317" s="24">
        <f>IFNA(VLOOKUP(A317,'HUMAN RESOURCES processed'!$A$2:$M$2692,8,0))</f>
        <v>43</v>
      </c>
      <c r="R317" s="24">
        <f t="shared" si="6"/>
        <v>43.5</v>
      </c>
      <c r="S317" s="24">
        <f>IFNA(VLOOKUP(A317,'HUMAN RESOURCES processed'!$A$2:$M$2692,9,0))</f>
        <v>0.4</v>
      </c>
      <c r="T317" s="24">
        <f>IFNA(VLOOKUP(A317,'HUMAN RESOURCES processed'!$A$2:$M$2692,10,0))</f>
        <v>0.553</v>
      </c>
      <c r="U317" s="24">
        <f>IFNA(VLOOKUP(A317,'HUMAN RESOURCES processed'!$A$2:$M$2692,11,0))</f>
        <v>0.046</v>
      </c>
      <c r="V317" s="24">
        <f>IFNA(VLOOKUP(A317,'HUMAN RESOURCES processed'!$A$2:$M$2692,12,0))</f>
        <v>1912022</v>
      </c>
      <c r="W317" s="24">
        <f>IFNA(VLOOKUP(A317,'HUMAN RESOURCES processed'!$A$2:$M$2692,13,0))</f>
        <v>0.217</v>
      </c>
      <c r="X317" s="24">
        <f>IFNA(VLOOKUP(A317,'TOURISM processed'!$A$2:$F$2692,5,0))</f>
        <v>26000000</v>
      </c>
      <c r="Y317" s="24">
        <f>IFNA(VLOOKUP(A317,'TOURISM processed'!$A$2:$F$2692,6,0))</f>
        <v>278000000</v>
      </c>
      <c r="Z317" s="24">
        <f t="shared" si="7"/>
        <v>145.3958166</v>
      </c>
      <c r="AA317" s="24">
        <f t="shared" si="201"/>
        <v>0</v>
      </c>
      <c r="AB317" s="24">
        <f>IFNA(VLOOKUP(A317,'BUSINESS processed'!A317:J3007,6,0))</f>
        <v>93</v>
      </c>
      <c r="AC317" s="24">
        <f t="shared" si="203"/>
        <v>0</v>
      </c>
      <c r="AD317" s="24">
        <f t="shared" si="204"/>
        <v>0</v>
      </c>
      <c r="AE317" s="24">
        <f>IFNA(VLOOKUP(A317,'BUSINESS processed'!A317:J3007,9,0))</f>
        <v>0.022</v>
      </c>
      <c r="AF317" s="27">
        <f>IFNA(VLOOKUP(A317,'BUSINESS processed'!A317:J3007,10,0))</f>
        <v>0.103</v>
      </c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</row>
    <row r="318">
      <c r="A318" s="18" t="str">
        <f t="shared" si="1"/>
        <v>Africa_Lesotho-Africa_2005</v>
      </c>
      <c r="B318" s="19" t="s">
        <v>68</v>
      </c>
      <c r="C318" s="20" t="s">
        <v>115</v>
      </c>
      <c r="D318" s="21" t="s">
        <v>84</v>
      </c>
      <c r="E318" s="22">
        <v>1.368405301E9</v>
      </c>
      <c r="F318" s="22">
        <f t="shared" si="2"/>
        <v>710.5483627</v>
      </c>
      <c r="G318" s="23">
        <v>0.063</v>
      </c>
      <c r="H318" s="23">
        <v>45.0</v>
      </c>
      <c r="I318" s="23">
        <v>0.117</v>
      </c>
      <c r="J318" s="24">
        <f t="shared" si="200"/>
        <v>0</v>
      </c>
      <c r="K318" s="24">
        <f t="shared" si="3"/>
        <v>0</v>
      </c>
      <c r="L318" s="24">
        <f t="shared" ref="L318:L319" si="205">IF(AND(C318=C317,C318&gt;C317),C317,0)</f>
        <v>0</v>
      </c>
      <c r="M318" s="24">
        <f t="shared" si="5"/>
        <v>0</v>
      </c>
      <c r="N318" s="24">
        <f>IFNA(VLOOKUP(A318,'HUMAN RESOURCES processed'!$A$2:$M$2692,5,0))</f>
        <v>0.029</v>
      </c>
      <c r="O318" s="24">
        <f>IFNA(VLOOKUP(A318,'HUMAN RESOURCES processed'!$A$2:$M$2692,6,0))</f>
        <v>0.085</v>
      </c>
      <c r="P318" s="24">
        <f>IFNA(VLOOKUP(A318,'HUMAN RESOURCES processed'!$A$2:$M$2692,7,0))</f>
        <v>44</v>
      </c>
      <c r="Q318" s="24">
        <f>IFNA(VLOOKUP(A318,'HUMAN RESOURCES processed'!$A$2:$M$2692,8,0))</f>
        <v>44</v>
      </c>
      <c r="R318" s="24">
        <f t="shared" si="6"/>
        <v>44</v>
      </c>
      <c r="S318" s="24">
        <f>IFNA(VLOOKUP(A318,'HUMAN RESOURCES processed'!$A$2:$M$2692,9,0))</f>
        <v>0.397</v>
      </c>
      <c r="T318" s="24">
        <f>IFNA(VLOOKUP(A318,'HUMAN RESOURCES processed'!$A$2:$M$2692,10,0))</f>
        <v>0.557</v>
      </c>
      <c r="U318" s="24">
        <f>IFNA(VLOOKUP(A318,'HUMAN RESOURCES processed'!$A$2:$M$2692,11,0))</f>
        <v>0.046</v>
      </c>
      <c r="V318" s="24">
        <f>IFNA(VLOOKUP(A318,'HUMAN RESOURCES processed'!$A$2:$M$2692,12,0))</f>
        <v>1925844</v>
      </c>
      <c r="W318" s="24">
        <f>IFNA(VLOOKUP(A318,'HUMAN RESOURCES processed'!$A$2:$M$2692,13,0))</f>
        <v>0.222</v>
      </c>
      <c r="X318" s="24">
        <f>IFNA(VLOOKUP(A318,'TOURISM processed'!$A$2:$F$2692,5,0))</f>
        <v>27000000</v>
      </c>
      <c r="Y318" s="24">
        <f>IFNA(VLOOKUP(A318,'TOURISM processed'!$A$2:$F$2692,6,0))</f>
        <v>271000000</v>
      </c>
      <c r="Z318" s="24">
        <f t="shared" si="7"/>
        <v>140.7175244</v>
      </c>
      <c r="AA318" s="24">
        <f>IFNA(VLOOKUP(A318,'BUSINESS processed'!A318:J3008,5,0))</f>
        <v>0.288</v>
      </c>
      <c r="AB318" s="24">
        <f>IFNA(VLOOKUP(A318,'BUSINESS processed'!A318:J3008,6,0))</f>
        <v>93</v>
      </c>
      <c r="AC318" s="24">
        <f t="shared" si="203"/>
        <v>0</v>
      </c>
      <c r="AD318" s="24">
        <f>IFNA(VLOOKUP(A318,'BUSINESS processed'!A318:J3008,8,0))</f>
        <v>564</v>
      </c>
      <c r="AE318" s="24">
        <f>IFNA(VLOOKUP(A318,'BUSINESS processed'!A318:J3008,9,0))</f>
        <v>0.026</v>
      </c>
      <c r="AF318" s="27">
        <f>IFNA(VLOOKUP(A318,'BUSINESS processed'!A318:J3008,10,0))</f>
        <v>0.13</v>
      </c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</row>
    <row r="319">
      <c r="A319" s="18" t="str">
        <f t="shared" si="1"/>
        <v>Africa_Lesotho-Africa_2006</v>
      </c>
      <c r="B319" s="19" t="s">
        <v>68</v>
      </c>
      <c r="C319" s="20" t="s">
        <v>115</v>
      </c>
      <c r="D319" s="21" t="s">
        <v>85</v>
      </c>
      <c r="E319" s="22">
        <v>1.4288426E9</v>
      </c>
      <c r="F319" s="22">
        <f t="shared" si="2"/>
        <v>736.3600429</v>
      </c>
      <c r="G319" s="23">
        <v>0.071</v>
      </c>
      <c r="H319" s="23">
        <v>52.0</v>
      </c>
      <c r="I319" s="23">
        <v>0.122</v>
      </c>
      <c r="J319" s="24">
        <f>IFNA(VLOOKUP(A319,'ENERGY processed'!$A$2:$H$2692,7,0),"")</f>
        <v>28</v>
      </c>
      <c r="K319" s="24">
        <f t="shared" si="3"/>
        <v>0.00001442991775</v>
      </c>
      <c r="L319" s="24">
        <f t="shared" si="205"/>
        <v>0</v>
      </c>
      <c r="M319" s="24">
        <f t="shared" si="5"/>
        <v>0</v>
      </c>
      <c r="N319" s="24">
        <f>IFNA(VLOOKUP(A319,'HUMAN RESOURCES processed'!$A$2:$M$2692,5,0))</f>
        <v>0.029</v>
      </c>
      <c r="O319" s="24">
        <f>IFNA(VLOOKUP(A319,'HUMAN RESOURCES processed'!$A$2:$M$2692,6,0))</f>
        <v>0.084</v>
      </c>
      <c r="P319" s="24">
        <f>IFNA(VLOOKUP(A319,'HUMAN RESOURCES processed'!$A$2:$M$2692,7,0))</f>
        <v>44</v>
      </c>
      <c r="Q319" s="24">
        <f>IFNA(VLOOKUP(A319,'HUMAN RESOURCES processed'!$A$2:$M$2692,8,0))</f>
        <v>44</v>
      </c>
      <c r="R319" s="24">
        <f t="shared" si="6"/>
        <v>44</v>
      </c>
      <c r="S319" s="24">
        <f>IFNA(VLOOKUP(A319,'HUMAN RESOURCES processed'!$A$2:$M$2692,9,0))</f>
        <v>0.393</v>
      </c>
      <c r="T319" s="24">
        <f>IFNA(VLOOKUP(A319,'HUMAN RESOURCES processed'!$A$2:$M$2692,10,0))</f>
        <v>0.561</v>
      </c>
      <c r="U319" s="24">
        <f>IFNA(VLOOKUP(A319,'HUMAN RESOURCES processed'!$A$2:$M$2692,11,0))</f>
        <v>0.046</v>
      </c>
      <c r="V319" s="24">
        <f>IFNA(VLOOKUP(A319,'HUMAN RESOURCES processed'!$A$2:$M$2692,12,0))</f>
        <v>1940413</v>
      </c>
      <c r="W319" s="24">
        <f>IFNA(VLOOKUP(A319,'HUMAN RESOURCES processed'!$A$2:$M$2692,13,0))</f>
        <v>0.228</v>
      </c>
      <c r="X319" s="24">
        <f>IFNA(VLOOKUP(A319,'TOURISM processed'!$A$2:$F$2692,5,0))</f>
        <v>29000000</v>
      </c>
      <c r="Y319" s="24">
        <f>IFNA(VLOOKUP(A319,'TOURISM processed'!$A$2:$F$2692,6,0))</f>
        <v>263000000</v>
      </c>
      <c r="Z319" s="24">
        <f t="shared" si="7"/>
        <v>135.5381561</v>
      </c>
      <c r="AA319" s="24">
        <f>IFNA(VLOOKUP(A319,'BUSINESS processed'!A319:J3009,5,0))</f>
        <v>0.288</v>
      </c>
      <c r="AB319" s="24">
        <f>IFNA(VLOOKUP(A319,'BUSINESS processed'!A319:J3009,6,0))</f>
        <v>73</v>
      </c>
      <c r="AC319" s="24">
        <f t="shared" si="203"/>
        <v>0</v>
      </c>
      <c r="AD319" s="24">
        <f>IFNA(VLOOKUP(A319,'BUSINESS processed'!A319:J3009,8,0))</f>
        <v>564</v>
      </c>
      <c r="AE319" s="24">
        <f>IFNA(VLOOKUP(A319,'BUSINESS processed'!A319:J3009,9,0))</f>
        <v>0.03</v>
      </c>
      <c r="AF319" s="27">
        <f>IFNA(VLOOKUP(A319,'BUSINESS processed'!A319:J3009,10,0))</f>
        <v>0.184</v>
      </c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</row>
    <row r="320">
      <c r="A320" s="18" t="str">
        <f t="shared" si="1"/>
        <v>Africa_Lesotho-Africa_2007</v>
      </c>
      <c r="B320" s="19" t="s">
        <v>68</v>
      </c>
      <c r="C320" s="20" t="s">
        <v>115</v>
      </c>
      <c r="D320" s="21" t="s">
        <v>86</v>
      </c>
      <c r="E320" s="22">
        <v>1.597484736E9</v>
      </c>
      <c r="F320" s="22">
        <f t="shared" si="2"/>
        <v>816.8001865</v>
      </c>
      <c r="G320" s="23">
        <v>0.085</v>
      </c>
      <c r="H320" s="23">
        <v>69.0</v>
      </c>
      <c r="I320" s="23">
        <v>0.141</v>
      </c>
      <c r="J320" s="24">
        <f>IFNA(VLOOKUP(A320,'ENERGY processed'!$A$2:$H$2692,7,0),"")</f>
        <v>19</v>
      </c>
      <c r="K320" s="24">
        <f t="shared" si="3"/>
        <v>0.000009714774229</v>
      </c>
      <c r="L320" s="24">
        <f>IFNA(VLOOKUP(A320,'ENERGY processed'!$A$2:$H$2692,8,0),"")</f>
        <v>7</v>
      </c>
      <c r="M320" s="24">
        <f t="shared" si="5"/>
        <v>0.000003579127347</v>
      </c>
      <c r="N320" s="24">
        <f>IFNA(VLOOKUP(A320,'HUMAN RESOURCES processed'!$A$2:$M$2692,5,0))</f>
        <v>0.028</v>
      </c>
      <c r="O320" s="24">
        <f>IFNA(VLOOKUP(A320,'HUMAN RESOURCES processed'!$A$2:$M$2692,6,0))</f>
        <v>0.082</v>
      </c>
      <c r="P320" s="24">
        <f>IFNA(VLOOKUP(A320,'HUMAN RESOURCES processed'!$A$2:$M$2692,7,0))</f>
        <v>45</v>
      </c>
      <c r="Q320" s="24">
        <f>IFNA(VLOOKUP(A320,'HUMAN RESOURCES processed'!$A$2:$M$2692,8,0))</f>
        <v>45</v>
      </c>
      <c r="R320" s="24">
        <f t="shared" si="6"/>
        <v>45</v>
      </c>
      <c r="S320" s="24">
        <f>IFNA(VLOOKUP(A320,'HUMAN RESOURCES processed'!$A$2:$M$2692,9,0))</f>
        <v>0.389</v>
      </c>
      <c r="T320" s="24">
        <f>IFNA(VLOOKUP(A320,'HUMAN RESOURCES processed'!$A$2:$M$2692,10,0))</f>
        <v>0.566</v>
      </c>
      <c r="U320" s="24">
        <f>IFNA(VLOOKUP(A320,'HUMAN RESOURCES processed'!$A$2:$M$2692,11,0))</f>
        <v>0.045</v>
      </c>
      <c r="V320" s="24">
        <f>IFNA(VLOOKUP(A320,'HUMAN RESOURCES processed'!$A$2:$M$2692,12,0))</f>
        <v>1955784</v>
      </c>
      <c r="W320" s="24">
        <f>IFNA(VLOOKUP(A320,'HUMAN RESOURCES processed'!$A$2:$M$2692,13,0))</f>
        <v>0.233</v>
      </c>
      <c r="X320" s="24">
        <f>IFNA(VLOOKUP(A320,'TOURISM processed'!$A$2:$F$2692,5,0))</f>
        <v>31000000</v>
      </c>
      <c r="Y320" s="24">
        <f>IFNA(VLOOKUP(A320,'TOURISM processed'!$A$2:$F$2692,6,0))</f>
        <v>276000000</v>
      </c>
      <c r="Z320" s="24">
        <f t="shared" si="7"/>
        <v>141.1198783</v>
      </c>
      <c r="AA320" s="24">
        <f>IFNA(VLOOKUP(A320,'BUSINESS processed'!A320:J3010,5,0))</f>
        <v>0.224</v>
      </c>
      <c r="AB320" s="24">
        <f>IFNA(VLOOKUP(A320,'BUSINESS processed'!A320:J3010,6,0))</f>
        <v>73</v>
      </c>
      <c r="AC320" s="24">
        <f t="shared" si="203"/>
        <v>0</v>
      </c>
      <c r="AD320" s="24">
        <f>IFNA(VLOOKUP(A320,'BUSINESS processed'!A320:J3010,8,0))</f>
        <v>342</v>
      </c>
      <c r="AE320" s="24">
        <f>IFNA(VLOOKUP(A320,'BUSINESS processed'!A320:J3010,9,0))</f>
        <v>0.034</v>
      </c>
      <c r="AF320" s="27">
        <f>IFNA(VLOOKUP(A320,'BUSINESS processed'!A320:J3010,10,0))</f>
        <v>0.247</v>
      </c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</row>
    <row r="321">
      <c r="A321" s="18" t="str">
        <f t="shared" si="1"/>
        <v>Africa_Lesotho-Africa_2008</v>
      </c>
      <c r="B321" s="19" t="s">
        <v>68</v>
      </c>
      <c r="C321" s="20" t="s">
        <v>115</v>
      </c>
      <c r="D321" s="21" t="s">
        <v>87</v>
      </c>
      <c r="E321" s="22">
        <v>1.630667593E9</v>
      </c>
      <c r="F321" s="22">
        <f t="shared" si="2"/>
        <v>826.8271067</v>
      </c>
      <c r="G321" s="23">
        <v>0.089</v>
      </c>
      <c r="H321" s="23">
        <v>73.0</v>
      </c>
      <c r="I321" s="23">
        <v>0.162</v>
      </c>
      <c r="J321" s="24">
        <f>IFNA(VLOOKUP(A321,'ENERGY processed'!$A$2:$H$2692,7,0),"")</f>
        <v>33</v>
      </c>
      <c r="K321" s="24">
        <f t="shared" si="3"/>
        <v>0.00001673259139</v>
      </c>
      <c r="L321" s="24">
        <f t="shared" ref="L321:L327" si="206">IF(AND(C321=C320,C321&gt;C320),C320,0)</f>
        <v>0</v>
      </c>
      <c r="M321" s="24">
        <f t="shared" si="5"/>
        <v>0</v>
      </c>
      <c r="N321" s="24">
        <f>IFNA(VLOOKUP(A321,'HUMAN RESOURCES processed'!$A$2:$M$2692,5,0))</f>
        <v>0.028</v>
      </c>
      <c r="O321" s="24">
        <f>IFNA(VLOOKUP(A321,'HUMAN RESOURCES processed'!$A$2:$M$2692,6,0))</f>
        <v>0.082</v>
      </c>
      <c r="P321" s="24">
        <f>IFNA(VLOOKUP(A321,'HUMAN RESOURCES processed'!$A$2:$M$2692,7,0))</f>
        <v>46</v>
      </c>
      <c r="Q321" s="24">
        <f>IFNA(VLOOKUP(A321,'HUMAN RESOURCES processed'!$A$2:$M$2692,8,0))</f>
        <v>46</v>
      </c>
      <c r="R321" s="24">
        <f t="shared" si="6"/>
        <v>46</v>
      </c>
      <c r="S321" s="24">
        <f>IFNA(VLOOKUP(A321,'HUMAN RESOURCES processed'!$A$2:$M$2692,9,0))</f>
        <v>0.385</v>
      </c>
      <c r="T321" s="24">
        <f>IFNA(VLOOKUP(A321,'HUMAN RESOURCES processed'!$A$2:$M$2692,10,0))</f>
        <v>0.571</v>
      </c>
      <c r="U321" s="24">
        <f>IFNA(VLOOKUP(A321,'HUMAN RESOURCES processed'!$A$2:$M$2692,11,0))</f>
        <v>0.044</v>
      </c>
      <c r="V321" s="24">
        <f>IFNA(VLOOKUP(A321,'HUMAN RESOURCES processed'!$A$2:$M$2692,12,0))</f>
        <v>1972199</v>
      </c>
      <c r="W321" s="24">
        <f>IFNA(VLOOKUP(A321,'HUMAN RESOURCES processed'!$A$2:$M$2692,13,0))</f>
        <v>0.238</v>
      </c>
      <c r="X321" s="24">
        <f>IFNA(VLOOKUP(A321,'TOURISM processed'!$A$2:$F$2692,5,0))</f>
        <v>30000000</v>
      </c>
      <c r="Y321" s="24">
        <f>IFNA(VLOOKUP(A321,'TOURISM processed'!$A$2:$F$2692,6,0))</f>
        <v>248000000</v>
      </c>
      <c r="Z321" s="24">
        <f t="shared" si="7"/>
        <v>125.7479595</v>
      </c>
      <c r="AA321" s="24">
        <f>IFNA(VLOOKUP(A321,'BUSINESS processed'!A321:J3011,5,0))</f>
        <v>0.196</v>
      </c>
      <c r="AB321" s="24">
        <f>IFNA(VLOOKUP(A321,'BUSINESS processed'!A321:J3011,6,0))</f>
        <v>40</v>
      </c>
      <c r="AC321" s="24">
        <f t="shared" si="203"/>
        <v>0</v>
      </c>
      <c r="AD321" s="24">
        <f>IFNA(VLOOKUP(A321,'BUSINESS processed'!A321:J3011,8,0))</f>
        <v>324</v>
      </c>
      <c r="AE321" s="24">
        <f>IFNA(VLOOKUP(A321,'BUSINESS processed'!A321:J3011,9,0))</f>
        <v>0.036</v>
      </c>
      <c r="AF321" s="27">
        <f>IFNA(VLOOKUP(A321,'BUSINESS processed'!A321:J3011,10,0))</f>
        <v>0.301</v>
      </c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</row>
    <row r="322">
      <c r="A322" s="18" t="str">
        <f t="shared" si="1"/>
        <v>Africa_Lesotho-Africa_2009</v>
      </c>
      <c r="B322" s="19" t="s">
        <v>68</v>
      </c>
      <c r="C322" s="20" t="s">
        <v>115</v>
      </c>
      <c r="D322" s="21" t="s">
        <v>88</v>
      </c>
      <c r="E322" s="22">
        <v>1.708772782E9</v>
      </c>
      <c r="F322" s="22">
        <f t="shared" si="2"/>
        <v>858.7345936</v>
      </c>
      <c r="G322" s="23">
        <v>0.098</v>
      </c>
      <c r="H322" s="23">
        <v>84.0</v>
      </c>
      <c r="I322" s="23">
        <v>0.13</v>
      </c>
      <c r="J322" s="24">
        <f t="shared" ref="J322:J323" si="207">IF(AND( C322=C321,D322&gt;D321),J321,"")</f>
        <v>33</v>
      </c>
      <c r="K322" s="24">
        <f t="shared" si="3"/>
        <v>0.00001658397295</v>
      </c>
      <c r="L322" s="24">
        <f t="shared" si="206"/>
        <v>0</v>
      </c>
      <c r="M322" s="24">
        <f t="shared" si="5"/>
        <v>0</v>
      </c>
      <c r="N322" s="24">
        <f>IFNA(VLOOKUP(A322,'HUMAN RESOURCES processed'!$A$2:$M$2692,5,0))</f>
        <v>0.028</v>
      </c>
      <c r="O322" s="24">
        <f>IFNA(VLOOKUP(A322,'HUMAN RESOURCES processed'!$A$2:$M$2692,6,0))</f>
        <v>0.08</v>
      </c>
      <c r="P322" s="24">
        <f>IFNA(VLOOKUP(A322,'HUMAN RESOURCES processed'!$A$2:$M$2692,7,0))</f>
        <v>47</v>
      </c>
      <c r="Q322" s="24">
        <f>IFNA(VLOOKUP(A322,'HUMAN RESOURCES processed'!$A$2:$M$2692,8,0))</f>
        <v>46</v>
      </c>
      <c r="R322" s="24">
        <f t="shared" si="6"/>
        <v>46.5</v>
      </c>
      <c r="S322" s="24">
        <f>IFNA(VLOOKUP(A322,'HUMAN RESOURCES processed'!$A$2:$M$2692,9,0))</f>
        <v>0.381</v>
      </c>
      <c r="T322" s="24">
        <f>IFNA(VLOOKUP(A322,'HUMAN RESOURCES processed'!$A$2:$M$2692,10,0))</f>
        <v>0.576</v>
      </c>
      <c r="U322" s="24">
        <f>IFNA(VLOOKUP(A322,'HUMAN RESOURCES processed'!$A$2:$M$2692,11,0))</f>
        <v>0.043</v>
      </c>
      <c r="V322" s="24">
        <f>IFNA(VLOOKUP(A322,'HUMAN RESOURCES processed'!$A$2:$M$2692,12,0))</f>
        <v>1989873</v>
      </c>
      <c r="W322" s="24">
        <f>IFNA(VLOOKUP(A322,'HUMAN RESOURCES processed'!$A$2:$M$2692,13,0))</f>
        <v>0.243</v>
      </c>
      <c r="X322" s="24">
        <f>IFNA(VLOOKUP(A322,'TOURISM processed'!$A$2:$F$2692,5,0))</f>
        <v>30000000</v>
      </c>
      <c r="Y322" s="24">
        <f>IFNA(VLOOKUP(A322,'TOURISM processed'!$A$2:$F$2692,6,0))</f>
        <v>247000000</v>
      </c>
      <c r="Z322" s="24">
        <f t="shared" si="7"/>
        <v>124.1285248</v>
      </c>
      <c r="AA322" s="24">
        <f>IFNA(VLOOKUP(A322,'BUSINESS processed'!A322:J3012,5,0))</f>
        <v>0.199</v>
      </c>
      <c r="AB322" s="24">
        <f>IFNA(VLOOKUP(A322,'BUSINESS processed'!A322:J3012,6,0))</f>
        <v>40</v>
      </c>
      <c r="AC322" s="24">
        <f t="shared" si="203"/>
        <v>0</v>
      </c>
      <c r="AD322" s="24">
        <f>IFNA(VLOOKUP(A322,'BUSINESS processed'!A322:J3012,8,0))</f>
        <v>324</v>
      </c>
      <c r="AE322" s="24">
        <f>IFNA(VLOOKUP(A322,'BUSINESS processed'!A322:J3012,9,0))</f>
        <v>0.037</v>
      </c>
      <c r="AF322" s="27">
        <f>IFNA(VLOOKUP(A322,'BUSINESS processed'!A322:J3012,10,0))</f>
        <v>0.332</v>
      </c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</row>
    <row r="323">
      <c r="A323" s="18" t="str">
        <f t="shared" si="1"/>
        <v>Africa_Lesotho-Africa_2010</v>
      </c>
      <c r="B323" s="19" t="s">
        <v>68</v>
      </c>
      <c r="C323" s="20" t="s">
        <v>115</v>
      </c>
      <c r="D323" s="21" t="s">
        <v>89</v>
      </c>
      <c r="E323" s="22">
        <v>2.175685681E9</v>
      </c>
      <c r="F323" s="22">
        <f t="shared" si="2"/>
        <v>1083.012065</v>
      </c>
      <c r="G323" s="23">
        <v>0.108</v>
      </c>
      <c r="H323" s="23">
        <v>118.0</v>
      </c>
      <c r="I323" s="23">
        <v>0.112</v>
      </c>
      <c r="J323" s="24">
        <f t="shared" si="207"/>
        <v>33</v>
      </c>
      <c r="K323" s="24">
        <f t="shared" si="3"/>
        <v>0.00001642672858</v>
      </c>
      <c r="L323" s="24">
        <f t="shared" si="206"/>
        <v>0</v>
      </c>
      <c r="M323" s="24">
        <f t="shared" si="5"/>
        <v>0</v>
      </c>
      <c r="N323" s="24">
        <f>IFNA(VLOOKUP(A323,'HUMAN RESOURCES processed'!$A$2:$M$2692,5,0))</f>
        <v>0.028</v>
      </c>
      <c r="O323" s="24">
        <f>IFNA(VLOOKUP(A323,'HUMAN RESOURCES processed'!$A$2:$M$2692,6,0))</f>
        <v>0.077</v>
      </c>
      <c r="P323" s="24">
        <f>IFNA(VLOOKUP(A323,'HUMAN RESOURCES processed'!$A$2:$M$2692,7,0))</f>
        <v>48</v>
      </c>
      <c r="Q323" s="24">
        <f>IFNA(VLOOKUP(A323,'HUMAN RESOURCES processed'!$A$2:$M$2692,8,0))</f>
        <v>47</v>
      </c>
      <c r="R323" s="24">
        <f t="shared" si="6"/>
        <v>47.5</v>
      </c>
      <c r="S323" s="24">
        <f>IFNA(VLOOKUP(A323,'HUMAN RESOURCES processed'!$A$2:$M$2692,9,0))</f>
        <v>0.376</v>
      </c>
      <c r="T323" s="24">
        <f>IFNA(VLOOKUP(A323,'HUMAN RESOURCES processed'!$A$2:$M$2692,10,0))</f>
        <v>0.581</v>
      </c>
      <c r="U323" s="24">
        <f>IFNA(VLOOKUP(A323,'HUMAN RESOURCES processed'!$A$2:$M$2692,11,0))</f>
        <v>0.043</v>
      </c>
      <c r="V323" s="24">
        <f>IFNA(VLOOKUP(A323,'HUMAN RESOURCES processed'!$A$2:$M$2692,12,0))</f>
        <v>2008921</v>
      </c>
      <c r="W323" s="24">
        <f>IFNA(VLOOKUP(A323,'HUMAN RESOURCES processed'!$A$2:$M$2692,13,0))</f>
        <v>0.248</v>
      </c>
      <c r="X323" s="24">
        <f>IFNA(VLOOKUP(A323,'TOURISM processed'!$A$2:$F$2692,5,0))</f>
        <v>25000000</v>
      </c>
      <c r="Y323" s="24">
        <f>IFNA(VLOOKUP(A323,'TOURISM processed'!$A$2:$F$2692,6,0))</f>
        <v>278000000</v>
      </c>
      <c r="Z323" s="24">
        <f t="shared" si="7"/>
        <v>138.3827438</v>
      </c>
      <c r="AA323" s="24">
        <f>IFNA(VLOOKUP(A323,'BUSINESS processed'!A323:J3013,5,0))</f>
        <v>0.196</v>
      </c>
      <c r="AB323" s="24">
        <f>IFNA(VLOOKUP(A323,'BUSINESS processed'!A323:J3013,6,0))</f>
        <v>40</v>
      </c>
      <c r="AC323" s="24">
        <f t="shared" si="203"/>
        <v>0</v>
      </c>
      <c r="AD323" s="24">
        <f>IFNA(VLOOKUP(A323,'BUSINESS processed'!A323:J3013,8,0))</f>
        <v>324</v>
      </c>
      <c r="AE323" s="24">
        <f>IFNA(VLOOKUP(A323,'BUSINESS processed'!A323:J3013,9,0))</f>
        <v>0.039</v>
      </c>
      <c r="AF323" s="27">
        <f>IFNA(VLOOKUP(A323,'BUSINESS processed'!A323:J3013,10,0))</f>
        <v>0.492</v>
      </c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</row>
    <row r="324">
      <c r="A324" s="18" t="str">
        <f t="shared" si="1"/>
        <v>Africa_Lesotho-Africa_2011</v>
      </c>
      <c r="B324" s="19" t="s">
        <v>68</v>
      </c>
      <c r="C324" s="20" t="s">
        <v>115</v>
      </c>
      <c r="D324" s="21" t="s">
        <v>90</v>
      </c>
      <c r="E324" s="22">
        <v>2.487352968E9</v>
      </c>
      <c r="F324" s="22">
        <f t="shared" si="2"/>
        <v>1225.589238</v>
      </c>
      <c r="G324" s="23">
        <v>0.117</v>
      </c>
      <c r="H324" s="23">
        <v>146.0</v>
      </c>
      <c r="I324" s="23">
        <v>0.104</v>
      </c>
      <c r="J324" s="24">
        <f>IFNA(VLOOKUP(A324,'ENERGY processed'!$A$2:$H$2692,7,0),"")</f>
        <v>19</v>
      </c>
      <c r="K324" s="24">
        <f t="shared" si="3"/>
        <v>0.000009361837995</v>
      </c>
      <c r="L324" s="24">
        <f t="shared" si="206"/>
        <v>0</v>
      </c>
      <c r="M324" s="24">
        <f t="shared" si="5"/>
        <v>0</v>
      </c>
      <c r="N324" s="24">
        <f>IFNA(VLOOKUP(A324,'HUMAN RESOURCES processed'!$A$2:$M$2692,5,0))</f>
        <v>0.028</v>
      </c>
      <c r="O324" s="24">
        <f>IFNA(VLOOKUP(A324,'HUMAN RESOURCES processed'!$A$2:$M$2692,6,0))</f>
        <v>0.073</v>
      </c>
      <c r="P324" s="24">
        <f>IFNA(VLOOKUP(A324,'HUMAN RESOURCES processed'!$A$2:$M$2692,7,0))</f>
        <v>48</v>
      </c>
      <c r="Q324" s="24">
        <f>IFNA(VLOOKUP(A324,'HUMAN RESOURCES processed'!$A$2:$M$2692,8,0))</f>
        <v>48</v>
      </c>
      <c r="R324" s="24">
        <f t="shared" si="6"/>
        <v>48</v>
      </c>
      <c r="S324" s="24">
        <f>IFNA(VLOOKUP(A324,'HUMAN RESOURCES processed'!$A$2:$M$2692,9,0))</f>
        <v>0.372</v>
      </c>
      <c r="T324" s="24">
        <f>IFNA(VLOOKUP(A324,'HUMAN RESOURCES processed'!$A$2:$M$2692,10,0))</f>
        <v>0.586</v>
      </c>
      <c r="U324" s="24">
        <f>IFNA(VLOOKUP(A324,'HUMAN RESOURCES processed'!$A$2:$M$2692,11,0))</f>
        <v>0.042</v>
      </c>
      <c r="V324" s="24">
        <f>IFNA(VLOOKUP(A324,'HUMAN RESOURCES processed'!$A$2:$M$2692,12,0))</f>
        <v>2029516</v>
      </c>
      <c r="W324" s="24">
        <f>IFNA(VLOOKUP(A324,'HUMAN RESOURCES processed'!$A$2:$M$2692,13,0))</f>
        <v>0.253</v>
      </c>
      <c r="X324" s="24">
        <f>IFNA(VLOOKUP(A324,'TOURISM processed'!$A$2:$F$2692,5,0))</f>
        <v>29000000</v>
      </c>
      <c r="Y324" s="24">
        <f>IFNA(VLOOKUP(A324,'TOURISM processed'!$A$2:$F$2692,6,0))</f>
        <v>300000000</v>
      </c>
      <c r="Z324" s="24">
        <f t="shared" si="7"/>
        <v>147.8184947</v>
      </c>
      <c r="AA324" s="24">
        <f>IFNA(VLOOKUP(A324,'BUSINESS processed'!A324:J3014,5,0))</f>
        <v>0.16</v>
      </c>
      <c r="AB324" s="24">
        <f>IFNA(VLOOKUP(A324,'BUSINESS processed'!A324:J3014,6,0))</f>
        <v>40</v>
      </c>
      <c r="AC324" s="24">
        <f t="shared" si="203"/>
        <v>0</v>
      </c>
      <c r="AD324" s="24">
        <f>IFNA(VLOOKUP(A324,'BUSINESS processed'!A324:J3014,8,0))</f>
        <v>324</v>
      </c>
      <c r="AE324" s="24">
        <f>IFNA(VLOOKUP(A324,'BUSINESS processed'!A324:J3014,9,0))</f>
        <v>0.042</v>
      </c>
      <c r="AF324" s="27">
        <f>IFNA(VLOOKUP(A324,'BUSINESS processed'!A324:J3014,10,0))</f>
        <v>0.607</v>
      </c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</row>
    <row r="325">
      <c r="A325" s="18" t="str">
        <f t="shared" si="1"/>
        <v>Africa_Lesotho-Africa_2012</v>
      </c>
      <c r="B325" s="19" t="s">
        <v>68</v>
      </c>
      <c r="C325" s="20" t="s">
        <v>115</v>
      </c>
      <c r="D325" s="21" t="s">
        <v>91</v>
      </c>
      <c r="E325" s="22">
        <v>2.328196275E9</v>
      </c>
      <c r="F325" s="22">
        <f t="shared" si="2"/>
        <v>1134.85021</v>
      </c>
      <c r="G325" s="23">
        <v>0.116</v>
      </c>
      <c r="H325" s="23">
        <v>138.0</v>
      </c>
      <c r="I325" s="23">
        <v>0.101</v>
      </c>
      <c r="J325" s="24">
        <f>IF(AND( C325=C324,D325&gt;D324),J324,"")</f>
        <v>19</v>
      </c>
      <c r="K325" s="24">
        <f t="shared" si="3"/>
        <v>0.000009261312815</v>
      </c>
      <c r="L325" s="24">
        <f t="shared" si="206"/>
        <v>0</v>
      </c>
      <c r="M325" s="24">
        <f t="shared" si="5"/>
        <v>0</v>
      </c>
      <c r="N325" s="24">
        <f>IFNA(VLOOKUP(A325,'HUMAN RESOURCES processed'!$A$2:$M$2692,5,0))</f>
        <v>0.028</v>
      </c>
      <c r="O325" s="24">
        <f>IFNA(VLOOKUP(A325,'HUMAN RESOURCES processed'!$A$2:$M$2692,6,0))</f>
        <v>0.074</v>
      </c>
      <c r="P325" s="24">
        <f>IFNA(VLOOKUP(A325,'HUMAN RESOURCES processed'!$A$2:$M$2692,7,0))</f>
        <v>49</v>
      </c>
      <c r="Q325" s="24">
        <f>IFNA(VLOOKUP(A325,'HUMAN RESOURCES processed'!$A$2:$M$2692,8,0))</f>
        <v>49</v>
      </c>
      <c r="R325" s="24">
        <f t="shared" si="6"/>
        <v>49</v>
      </c>
      <c r="S325" s="24">
        <f>IFNA(VLOOKUP(A325,'HUMAN RESOURCES processed'!$A$2:$M$2692,9,0))</f>
        <v>0.368</v>
      </c>
      <c r="T325" s="24">
        <f>IFNA(VLOOKUP(A325,'HUMAN RESOURCES processed'!$A$2:$M$2692,10,0))</f>
        <v>0.591</v>
      </c>
      <c r="U325" s="24">
        <f>IFNA(VLOOKUP(A325,'HUMAN RESOURCES processed'!$A$2:$M$2692,11,0))</f>
        <v>0.042</v>
      </c>
      <c r="V325" s="24">
        <f>IFNA(VLOOKUP(A325,'HUMAN RESOURCES processed'!$A$2:$M$2692,12,0))</f>
        <v>2051545</v>
      </c>
      <c r="W325" s="24">
        <f>IFNA(VLOOKUP(A325,'HUMAN RESOURCES processed'!$A$2:$M$2692,13,0))</f>
        <v>0.258</v>
      </c>
      <c r="X325" s="24">
        <f>IFNA(VLOOKUP(A325,'TOURISM processed'!$A$2:$F$2692,5,0))</f>
        <v>46000000</v>
      </c>
      <c r="Y325" s="24">
        <f>IFNA(VLOOKUP(A325,'TOURISM processed'!$A$2:$F$2692,6,0))</f>
        <v>256000000</v>
      </c>
      <c r="Z325" s="24">
        <f t="shared" si="7"/>
        <v>124.7840043</v>
      </c>
      <c r="AA325" s="24">
        <f>IFNA(VLOOKUP(A325,'BUSINESS processed'!A325:J3015,5,0))</f>
        <v>0.16</v>
      </c>
      <c r="AB325" s="24">
        <f>IFNA(VLOOKUP(A325,'BUSINESS processed'!A325:J3015,6,0))</f>
        <v>29</v>
      </c>
      <c r="AC325" s="24">
        <f>IFNA(VLOOKUP(A325,'BUSINESS processed'!A325:J3015,7,0))</f>
        <v>139</v>
      </c>
      <c r="AD325" s="24">
        <f>IFNA(VLOOKUP(A325,'BUSINESS processed'!A325:J3015,8,0))</f>
        <v>324</v>
      </c>
      <c r="AE325" s="24">
        <f>IFNA(VLOOKUP(A325,'BUSINESS processed'!A325:J3015,9,0))</f>
        <v>0.046</v>
      </c>
      <c r="AF325" s="27">
        <f>IFNA(VLOOKUP(A325,'BUSINESS processed'!A325:J3015,10,0))</f>
        <v>0.753</v>
      </c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</row>
    <row r="326">
      <c r="A326" s="18" t="str">
        <f t="shared" si="1"/>
        <v>Africa_Liberia-Africa_2000</v>
      </c>
      <c r="B326" s="19" t="s">
        <v>68</v>
      </c>
      <c r="C326" s="20" t="s">
        <v>116</v>
      </c>
      <c r="D326" s="21" t="s">
        <v>70</v>
      </c>
      <c r="E326" s="22">
        <v>5.29064647E8</v>
      </c>
      <c r="F326" s="22">
        <f t="shared" si="2"/>
        <v>182.9427736</v>
      </c>
      <c r="G326" s="23">
        <v>0.059</v>
      </c>
      <c r="H326" s="23">
        <v>11.0</v>
      </c>
      <c r="I326" s="23">
        <v>0.205</v>
      </c>
      <c r="J326" s="24">
        <f t="shared" ref="J326:J339" si="208">IF(AND( C326=C325,D326&gt;D325),J325,0)</f>
        <v>0</v>
      </c>
      <c r="K326" s="24">
        <f t="shared" si="3"/>
        <v>0</v>
      </c>
      <c r="L326" s="24">
        <f t="shared" si="206"/>
        <v>0</v>
      </c>
      <c r="M326" s="24">
        <f t="shared" si="5"/>
        <v>0</v>
      </c>
      <c r="N326" s="24">
        <f>IFNA(VLOOKUP(A326,'HUMAN RESOURCES processed'!$A$2:$M$2692,5,0))</f>
        <v>0.043</v>
      </c>
      <c r="O326" s="24">
        <f>IFNA(VLOOKUP(A326,'HUMAN RESOURCES processed'!$A$2:$M$2692,6,0))</f>
        <v>0.119</v>
      </c>
      <c r="P326" s="24">
        <f>IFNA(VLOOKUP(A326,'HUMAN RESOURCES processed'!$A$2:$M$2692,7,0))</f>
        <v>53</v>
      </c>
      <c r="Q326" s="24">
        <f>IFNA(VLOOKUP(A326,'HUMAN RESOURCES processed'!$A$2:$M$2692,8,0))</f>
        <v>52</v>
      </c>
      <c r="R326" s="24">
        <f t="shared" si="6"/>
        <v>52.5</v>
      </c>
      <c r="S326" s="24">
        <f>IFNA(VLOOKUP(A326,'HUMAN RESOURCES processed'!$A$2:$M$2692,9,0))</f>
        <v>0.432</v>
      </c>
      <c r="T326" s="24">
        <f>IFNA(VLOOKUP(A326,'HUMAN RESOURCES processed'!$A$2:$M$2692,10,0))</f>
        <v>0.537</v>
      </c>
      <c r="U326" s="24">
        <f>IFNA(VLOOKUP(A326,'HUMAN RESOURCES processed'!$A$2:$M$2692,11,0))</f>
        <v>0.031</v>
      </c>
      <c r="V326" s="24">
        <f>IFNA(VLOOKUP(A326,'HUMAN RESOURCES processed'!$A$2:$M$2692,12,0))</f>
        <v>2891968</v>
      </c>
      <c r="W326" s="24">
        <f>IFNA(VLOOKUP(A326,'HUMAN RESOURCES processed'!$A$2:$M$2692,13,0))</f>
        <v>0.443</v>
      </c>
      <c r="X326" s="24">
        <f t="shared" ref="X326:X329" si="209">IF(AND(C326=C325,D326&gt;D325),X325,0)</f>
        <v>0</v>
      </c>
      <c r="Y326" s="24">
        <f t="shared" ref="Y326:Y329" si="210">IF(AND(C326=C325,D326&gt;D325),Y325,0)</f>
        <v>0</v>
      </c>
      <c r="Z326" s="24">
        <f t="shared" si="7"/>
        <v>0</v>
      </c>
      <c r="AA326" s="24">
        <f t="shared" ref="AA326:AA331" si="211">IF(AND(C326=C325,D326&gt;D325),AA325,0)</f>
        <v>0</v>
      </c>
      <c r="AB326" s="24">
        <f t="shared" ref="AB326:AB331" si="212">IF(AND(C326=C325,D326&gt;D325),AB325,0)</f>
        <v>0</v>
      </c>
      <c r="AC326" s="24">
        <f t="shared" ref="AC326:AC337" si="213">IF(AND(C326=C325,D326&gt;D325),AC325,0)</f>
        <v>0</v>
      </c>
      <c r="AD326" s="24">
        <f t="shared" ref="AD326:AD331" si="214">IF(AND(C326=C325,D326&gt;D325),AD325,0)</f>
        <v>0</v>
      </c>
      <c r="AE326" s="24">
        <f>IFNA(VLOOKUP(A326,'BUSINESS processed'!A326:J3016,9,0))</f>
        <v>0</v>
      </c>
      <c r="AF326" s="27">
        <f>IFNA(VLOOKUP(A326,'BUSINESS processed'!A326:J3016,10,0))</f>
        <v>0.001</v>
      </c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</row>
    <row r="327">
      <c r="A327" s="18" t="str">
        <f t="shared" si="1"/>
        <v>Africa_Liberia-Africa_2001</v>
      </c>
      <c r="B327" s="19" t="s">
        <v>68</v>
      </c>
      <c r="C327" s="20" t="s">
        <v>116</v>
      </c>
      <c r="D327" s="21" t="s">
        <v>71</v>
      </c>
      <c r="E327" s="22">
        <v>5.15E8</v>
      </c>
      <c r="F327" s="22">
        <f t="shared" si="2"/>
        <v>171.7370789</v>
      </c>
      <c r="G327" s="23">
        <v>0.064</v>
      </c>
      <c r="H327" s="23">
        <v>11.0</v>
      </c>
      <c r="I327" s="23">
        <v>0.221</v>
      </c>
      <c r="J327" s="24">
        <f t="shared" si="208"/>
        <v>0</v>
      </c>
      <c r="K327" s="24">
        <f t="shared" si="3"/>
        <v>0</v>
      </c>
      <c r="L327" s="24">
        <f t="shared" si="206"/>
        <v>0</v>
      </c>
      <c r="M327" s="24">
        <f t="shared" si="5"/>
        <v>0</v>
      </c>
      <c r="N327" s="24">
        <f>IFNA(VLOOKUP(A327,'HUMAN RESOURCES processed'!$A$2:$M$2692,5,0))</f>
        <v>0.042</v>
      </c>
      <c r="O327" s="24">
        <f>IFNA(VLOOKUP(A327,'HUMAN RESOURCES processed'!$A$2:$M$2692,6,0))</f>
        <v>0.112</v>
      </c>
      <c r="P327" s="24">
        <f>IFNA(VLOOKUP(A327,'HUMAN RESOURCES processed'!$A$2:$M$2692,7,0))</f>
        <v>53</v>
      </c>
      <c r="Q327" s="24">
        <f>IFNA(VLOOKUP(A327,'HUMAN RESOURCES processed'!$A$2:$M$2692,8,0))</f>
        <v>52</v>
      </c>
      <c r="R327" s="24">
        <f t="shared" si="6"/>
        <v>52.5</v>
      </c>
      <c r="S327" s="24">
        <f>IFNA(VLOOKUP(A327,'HUMAN RESOURCES processed'!$A$2:$M$2692,9,0))</f>
        <v>0.432</v>
      </c>
      <c r="T327" s="24">
        <f>IFNA(VLOOKUP(A327,'HUMAN RESOURCES processed'!$A$2:$M$2692,10,0))</f>
        <v>0.537</v>
      </c>
      <c r="U327" s="24">
        <f>IFNA(VLOOKUP(A327,'HUMAN RESOURCES processed'!$A$2:$M$2692,11,0))</f>
        <v>0.031</v>
      </c>
      <c r="V327" s="24">
        <f>IFNA(VLOOKUP(A327,'HUMAN RESOURCES processed'!$A$2:$M$2692,12,0))</f>
        <v>2998770</v>
      </c>
      <c r="W327" s="24">
        <f>IFNA(VLOOKUP(A327,'HUMAN RESOURCES processed'!$A$2:$M$2692,13,0))</f>
        <v>0.447</v>
      </c>
      <c r="X327" s="24">
        <f t="shared" si="209"/>
        <v>0</v>
      </c>
      <c r="Y327" s="24">
        <f t="shared" si="210"/>
        <v>0</v>
      </c>
      <c r="Z327" s="24">
        <f t="shared" si="7"/>
        <v>0</v>
      </c>
      <c r="AA327" s="24">
        <f t="shared" si="211"/>
        <v>0</v>
      </c>
      <c r="AB327" s="24">
        <f t="shared" si="212"/>
        <v>0</v>
      </c>
      <c r="AC327" s="24">
        <f t="shared" si="213"/>
        <v>0</v>
      </c>
      <c r="AD327" s="24">
        <f t="shared" si="214"/>
        <v>0</v>
      </c>
      <c r="AE327" s="24">
        <f>IFNA(VLOOKUP(A327,'BUSINESS processed'!A327:J3017,9,0))</f>
        <v>0</v>
      </c>
      <c r="AF327" s="27">
        <f>IFNA(VLOOKUP(A327,'BUSINESS processed'!A327:J3017,10,0))</f>
        <v>0.001</v>
      </c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</row>
    <row r="328">
      <c r="A328" s="18" t="str">
        <f t="shared" si="1"/>
        <v>Africa_Liberia-Africa_2002</v>
      </c>
      <c r="B328" s="19" t="s">
        <v>68</v>
      </c>
      <c r="C328" s="20" t="s">
        <v>116</v>
      </c>
      <c r="D328" s="21" t="s">
        <v>72</v>
      </c>
      <c r="E328" s="22">
        <v>5.36E8</v>
      </c>
      <c r="F328" s="22">
        <f t="shared" si="2"/>
        <v>174.5545683</v>
      </c>
      <c r="G328" s="23">
        <v>0.054</v>
      </c>
      <c r="H328" s="23">
        <v>9.0</v>
      </c>
      <c r="I328" s="23">
        <v>0.202</v>
      </c>
      <c r="J328" s="24">
        <f t="shared" si="208"/>
        <v>0</v>
      </c>
      <c r="K328" s="24">
        <f t="shared" si="3"/>
        <v>0</v>
      </c>
      <c r="L328" s="24">
        <f>IFNA(VLOOKUP(A328,'ENERGY processed'!$A$2:$H$2692,8,0),"")</f>
        <v>799</v>
      </c>
      <c r="M328" s="24">
        <f t="shared" si="5"/>
        <v>0.000260203545</v>
      </c>
      <c r="N328" s="24">
        <f>IFNA(VLOOKUP(A328,'HUMAN RESOURCES processed'!$A$2:$M$2692,5,0))</f>
        <v>0.042</v>
      </c>
      <c r="O328" s="24">
        <f>IFNA(VLOOKUP(A328,'HUMAN RESOURCES processed'!$A$2:$M$2692,6,0))</f>
        <v>0.104</v>
      </c>
      <c r="P328" s="24">
        <f>IFNA(VLOOKUP(A328,'HUMAN RESOURCES processed'!$A$2:$M$2692,7,0))</f>
        <v>54</v>
      </c>
      <c r="Q328" s="24">
        <f>IFNA(VLOOKUP(A328,'HUMAN RESOURCES processed'!$A$2:$M$2692,8,0))</f>
        <v>52</v>
      </c>
      <c r="R328" s="24">
        <f t="shared" si="6"/>
        <v>53</v>
      </c>
      <c r="S328" s="24">
        <f>IFNA(VLOOKUP(A328,'HUMAN RESOURCES processed'!$A$2:$M$2692,9,0))</f>
        <v>0.432</v>
      </c>
      <c r="T328" s="24">
        <f>IFNA(VLOOKUP(A328,'HUMAN RESOURCES processed'!$A$2:$M$2692,10,0))</f>
        <v>0.537</v>
      </c>
      <c r="U328" s="24">
        <f>IFNA(VLOOKUP(A328,'HUMAN RESOURCES processed'!$A$2:$M$2692,11,0))</f>
        <v>0.031</v>
      </c>
      <c r="V328" s="24">
        <f>IFNA(VLOOKUP(A328,'HUMAN RESOURCES processed'!$A$2:$M$2692,12,0))</f>
        <v>3070673</v>
      </c>
      <c r="W328" s="24">
        <f>IFNA(VLOOKUP(A328,'HUMAN RESOURCES processed'!$A$2:$M$2692,13,0))</f>
        <v>0.45</v>
      </c>
      <c r="X328" s="24">
        <f t="shared" si="209"/>
        <v>0</v>
      </c>
      <c r="Y328" s="24">
        <f t="shared" si="210"/>
        <v>0</v>
      </c>
      <c r="Z328" s="24">
        <f t="shared" si="7"/>
        <v>0</v>
      </c>
      <c r="AA328" s="24">
        <f t="shared" si="211"/>
        <v>0</v>
      </c>
      <c r="AB328" s="24">
        <f t="shared" si="212"/>
        <v>0</v>
      </c>
      <c r="AC328" s="24">
        <f t="shared" si="213"/>
        <v>0</v>
      </c>
      <c r="AD328" s="24">
        <f t="shared" si="214"/>
        <v>0</v>
      </c>
      <c r="AE328" s="24">
        <f>IFNA(VLOOKUP(A328,'BUSINESS processed'!A328:J3018,9,0))</f>
        <v>0</v>
      </c>
      <c r="AF328" s="27">
        <f>IFNA(VLOOKUP(A328,'BUSINESS processed'!A328:J3018,10,0))</f>
        <v>0.002</v>
      </c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</row>
    <row r="329">
      <c r="A329" s="18" t="str">
        <f t="shared" si="1"/>
        <v>Africa_Liberia-Africa_2003</v>
      </c>
      <c r="B329" s="19" t="s">
        <v>68</v>
      </c>
      <c r="C329" s="20" t="s">
        <v>116</v>
      </c>
      <c r="D329" s="21" t="s">
        <v>74</v>
      </c>
      <c r="E329" s="22">
        <v>4.09E8</v>
      </c>
      <c r="F329" s="22">
        <f t="shared" si="2"/>
        <v>130.912592</v>
      </c>
      <c r="G329" s="23">
        <v>0.034</v>
      </c>
      <c r="H329" s="23">
        <v>5.0</v>
      </c>
      <c r="I329" s="23">
        <v>0.171</v>
      </c>
      <c r="J329" s="24">
        <f t="shared" si="208"/>
        <v>0</v>
      </c>
      <c r="K329" s="24">
        <f t="shared" si="3"/>
        <v>0</v>
      </c>
      <c r="L329" s="24">
        <f>IFNA(VLOOKUP(A329,'ENERGY processed'!$A$2:$H$2692,8,0),"")</f>
        <v>528</v>
      </c>
      <c r="M329" s="24">
        <f t="shared" si="5"/>
        <v>0.0001690020748</v>
      </c>
      <c r="N329" s="24">
        <f>IFNA(VLOOKUP(A329,'HUMAN RESOURCES processed'!$A$2:$M$2692,5,0))</f>
        <v>0.041</v>
      </c>
      <c r="O329" s="24">
        <f>IFNA(VLOOKUP(A329,'HUMAN RESOURCES processed'!$A$2:$M$2692,6,0))</f>
        <v>0.097</v>
      </c>
      <c r="P329" s="24">
        <f>IFNA(VLOOKUP(A329,'HUMAN RESOURCES processed'!$A$2:$M$2692,7,0))</f>
        <v>54</v>
      </c>
      <c r="Q329" s="24">
        <f>IFNA(VLOOKUP(A329,'HUMAN RESOURCES processed'!$A$2:$M$2692,8,0))</f>
        <v>53</v>
      </c>
      <c r="R329" s="24">
        <f t="shared" si="6"/>
        <v>53.5</v>
      </c>
      <c r="S329" s="24">
        <f>IFNA(VLOOKUP(A329,'HUMAN RESOURCES processed'!$A$2:$M$2692,9,0))</f>
        <v>0.432</v>
      </c>
      <c r="T329" s="24">
        <f>IFNA(VLOOKUP(A329,'HUMAN RESOURCES processed'!$A$2:$M$2692,10,0))</f>
        <v>0.537</v>
      </c>
      <c r="U329" s="24">
        <f>IFNA(VLOOKUP(A329,'HUMAN RESOURCES processed'!$A$2:$M$2692,11,0))</f>
        <v>0.03</v>
      </c>
      <c r="V329" s="24">
        <f>IFNA(VLOOKUP(A329,'HUMAN RESOURCES processed'!$A$2:$M$2692,12,0))</f>
        <v>3124222</v>
      </c>
      <c r="W329" s="24">
        <f>IFNA(VLOOKUP(A329,'HUMAN RESOURCES processed'!$A$2:$M$2692,13,0))</f>
        <v>0.454</v>
      </c>
      <c r="X329" s="24">
        <f t="shared" si="209"/>
        <v>0</v>
      </c>
      <c r="Y329" s="24">
        <f t="shared" si="210"/>
        <v>0</v>
      </c>
      <c r="Z329" s="24">
        <f t="shared" si="7"/>
        <v>0</v>
      </c>
      <c r="AA329" s="24">
        <f t="shared" si="211"/>
        <v>0</v>
      </c>
      <c r="AB329" s="24">
        <f t="shared" si="212"/>
        <v>0</v>
      </c>
      <c r="AC329" s="24">
        <f t="shared" si="213"/>
        <v>0</v>
      </c>
      <c r="AD329" s="24">
        <f t="shared" si="214"/>
        <v>0</v>
      </c>
      <c r="AE329" s="24">
        <f>IFNA(VLOOKUP(A329,'BUSINESS processed'!A329:J3019,9,0))</f>
        <v>0</v>
      </c>
      <c r="AF329" s="27">
        <f>IFNA(VLOOKUP(A329,'BUSINESS processed'!A329:J3019,10,0))</f>
        <v>0.015</v>
      </c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</row>
    <row r="330">
      <c r="A330" s="18" t="str">
        <f t="shared" si="1"/>
        <v>Africa_Liberia-Africa_2004</v>
      </c>
      <c r="B330" s="19" t="s">
        <v>68</v>
      </c>
      <c r="C330" s="20" t="s">
        <v>116</v>
      </c>
      <c r="D330" s="21" t="s">
        <v>83</v>
      </c>
      <c r="E330" s="22">
        <v>4.67E8</v>
      </c>
      <c r="F330" s="22">
        <f t="shared" si="2"/>
        <v>146.6412405</v>
      </c>
      <c r="G330" s="23">
        <v>0.088</v>
      </c>
      <c r="H330" s="23">
        <v>13.0</v>
      </c>
      <c r="I330" s="23">
        <v>0.181</v>
      </c>
      <c r="J330" s="24">
        <f t="shared" si="208"/>
        <v>0</v>
      </c>
      <c r="K330" s="24">
        <f t="shared" si="3"/>
        <v>0</v>
      </c>
      <c r="L330" s="24">
        <f>IFNA(VLOOKUP(A330,'ENERGY processed'!$A$2:$H$2692,8,0),"")</f>
        <v>576</v>
      </c>
      <c r="M330" s="24">
        <f t="shared" si="5"/>
        <v>0.0001808679968</v>
      </c>
      <c r="N330" s="24">
        <f>IFNA(VLOOKUP(A330,'HUMAN RESOURCES processed'!$A$2:$M$2692,5,0))</f>
        <v>0.041</v>
      </c>
      <c r="O330" s="24">
        <f>IFNA(VLOOKUP(A330,'HUMAN RESOURCES processed'!$A$2:$M$2692,6,0))</f>
        <v>0.09</v>
      </c>
      <c r="P330" s="24">
        <f>IFNA(VLOOKUP(A330,'HUMAN RESOURCES processed'!$A$2:$M$2692,7,0))</f>
        <v>55</v>
      </c>
      <c r="Q330" s="24">
        <f>IFNA(VLOOKUP(A330,'HUMAN RESOURCES processed'!$A$2:$M$2692,8,0))</f>
        <v>53</v>
      </c>
      <c r="R330" s="24">
        <f t="shared" si="6"/>
        <v>54</v>
      </c>
      <c r="S330" s="24">
        <f>IFNA(VLOOKUP(A330,'HUMAN RESOURCES processed'!$A$2:$M$2692,9,0))</f>
        <v>0.433</v>
      </c>
      <c r="T330" s="24">
        <f>IFNA(VLOOKUP(A330,'HUMAN RESOURCES processed'!$A$2:$M$2692,10,0))</f>
        <v>0.537</v>
      </c>
      <c r="U330" s="24">
        <f>IFNA(VLOOKUP(A330,'HUMAN RESOURCES processed'!$A$2:$M$2692,11,0))</f>
        <v>0.03</v>
      </c>
      <c r="V330" s="24">
        <f>IFNA(VLOOKUP(A330,'HUMAN RESOURCES processed'!$A$2:$M$2692,12,0))</f>
        <v>3184643</v>
      </c>
      <c r="W330" s="24">
        <f>IFNA(VLOOKUP(A330,'HUMAN RESOURCES processed'!$A$2:$M$2692,13,0))</f>
        <v>0.457</v>
      </c>
      <c r="X330" s="24">
        <f>IFNA(VLOOKUP(A330,'TOURISM processed'!$A$2:$F$2692,5,0))</f>
        <v>59000000</v>
      </c>
      <c r="Y330" s="24">
        <f>IFNA(VLOOKUP(A330,'TOURISM processed'!$A$2:$F$2692,6,0))</f>
        <v>29000000</v>
      </c>
      <c r="Z330" s="24">
        <f t="shared" si="7"/>
        <v>9.106201229</v>
      </c>
      <c r="AA330" s="24">
        <f t="shared" si="211"/>
        <v>0</v>
      </c>
      <c r="AB330" s="24">
        <f t="shared" si="212"/>
        <v>0</v>
      </c>
      <c r="AC330" s="24">
        <f t="shared" si="213"/>
        <v>0</v>
      </c>
      <c r="AD330" s="24">
        <f t="shared" si="214"/>
        <v>0</v>
      </c>
      <c r="AE330" s="24">
        <f>IFNA(VLOOKUP(A330,'BUSINESS processed'!A330:J3020,9,0))</f>
        <v>0</v>
      </c>
      <c r="AF330" s="27">
        <f>IFNA(VLOOKUP(A330,'BUSINESS processed'!A330:J3020,10,0))</f>
        <v>0.03</v>
      </c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</row>
    <row r="331">
      <c r="A331" s="18" t="str">
        <f t="shared" si="1"/>
        <v>Africa_Liberia-Africa_2005</v>
      </c>
      <c r="B331" s="19" t="s">
        <v>68</v>
      </c>
      <c r="C331" s="20" t="s">
        <v>116</v>
      </c>
      <c r="D331" s="21" t="s">
        <v>84</v>
      </c>
      <c r="E331" s="22">
        <v>5.42E8</v>
      </c>
      <c r="F331" s="22">
        <f t="shared" si="2"/>
        <v>165.7600834</v>
      </c>
      <c r="G331" s="23">
        <v>0.08</v>
      </c>
      <c r="H331" s="23">
        <v>13.0</v>
      </c>
      <c r="I331" s="23">
        <v>0.17</v>
      </c>
      <c r="J331" s="24">
        <f t="shared" si="208"/>
        <v>0</v>
      </c>
      <c r="K331" s="24">
        <f t="shared" si="3"/>
        <v>0</v>
      </c>
      <c r="L331" s="24">
        <f>IFNA(VLOOKUP(A331,'ENERGY processed'!$A$2:$H$2692,8,0),"")</f>
        <v>502</v>
      </c>
      <c r="M331" s="24">
        <f t="shared" si="5"/>
        <v>0.0001535268669</v>
      </c>
      <c r="N331" s="24">
        <f>IFNA(VLOOKUP(A331,'HUMAN RESOURCES processed'!$A$2:$M$2692,5,0))</f>
        <v>0.04</v>
      </c>
      <c r="O331" s="24">
        <f>IFNA(VLOOKUP(A331,'HUMAN RESOURCES processed'!$A$2:$M$2692,6,0))</f>
        <v>0.083</v>
      </c>
      <c r="P331" s="24">
        <f>IFNA(VLOOKUP(A331,'HUMAN RESOURCES processed'!$A$2:$M$2692,7,0))</f>
        <v>56</v>
      </c>
      <c r="Q331" s="24">
        <f>IFNA(VLOOKUP(A331,'HUMAN RESOURCES processed'!$A$2:$M$2692,8,0))</f>
        <v>54</v>
      </c>
      <c r="R331" s="24">
        <f t="shared" si="6"/>
        <v>55</v>
      </c>
      <c r="S331" s="24">
        <f>IFNA(VLOOKUP(A331,'HUMAN RESOURCES processed'!$A$2:$M$2692,9,0))</f>
        <v>0.433</v>
      </c>
      <c r="T331" s="24">
        <f>IFNA(VLOOKUP(A331,'HUMAN RESOURCES processed'!$A$2:$M$2692,10,0))</f>
        <v>0.537</v>
      </c>
      <c r="U331" s="24">
        <f>IFNA(VLOOKUP(A331,'HUMAN RESOURCES processed'!$A$2:$M$2692,11,0))</f>
        <v>0.03</v>
      </c>
      <c r="V331" s="24">
        <f>IFNA(VLOOKUP(A331,'HUMAN RESOURCES processed'!$A$2:$M$2692,12,0))</f>
        <v>3269786</v>
      </c>
      <c r="W331" s="24">
        <f>IFNA(VLOOKUP(A331,'HUMAN RESOURCES processed'!$A$2:$M$2692,13,0))</f>
        <v>0.461</v>
      </c>
      <c r="X331" s="24">
        <f>IFNA(VLOOKUP(A331,'TOURISM processed'!$A$2:$F$2692,5,0))</f>
        <v>67000000</v>
      </c>
      <c r="Y331" s="24">
        <f>IFNA(VLOOKUP(A331,'TOURISM processed'!$A$2:$F$2692,6,0))</f>
        <v>33000000</v>
      </c>
      <c r="Z331" s="24">
        <f t="shared" si="7"/>
        <v>10.0924036</v>
      </c>
      <c r="AA331" s="24">
        <f t="shared" si="211"/>
        <v>0</v>
      </c>
      <c r="AB331" s="24">
        <f t="shared" si="212"/>
        <v>0</v>
      </c>
      <c r="AC331" s="24">
        <f t="shared" si="213"/>
        <v>0</v>
      </c>
      <c r="AD331" s="24">
        <f t="shared" si="214"/>
        <v>0</v>
      </c>
      <c r="AE331" s="24">
        <f t="shared" ref="AE331:AE332" si="215">IF(AND(C331=C330,D331&gt;211),AE330,0)</f>
        <v>0</v>
      </c>
      <c r="AF331" s="27">
        <f>IFNA(VLOOKUP(A331,'BUSINESS processed'!A331:J3021,10,0))</f>
        <v>0.049</v>
      </c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</row>
    <row r="332">
      <c r="A332" s="18" t="str">
        <f t="shared" si="1"/>
        <v>Africa_Liberia-Africa_2006</v>
      </c>
      <c r="B332" s="19" t="s">
        <v>68</v>
      </c>
      <c r="C332" s="20" t="s">
        <v>116</v>
      </c>
      <c r="D332" s="21" t="s">
        <v>85</v>
      </c>
      <c r="E332" s="22">
        <v>6.04028582E8</v>
      </c>
      <c r="F332" s="22">
        <f t="shared" si="2"/>
        <v>178.4537308</v>
      </c>
      <c r="G332" s="23">
        <v>0.109</v>
      </c>
      <c r="H332" s="23">
        <v>18.0</v>
      </c>
      <c r="I332" s="23">
        <v>0.155</v>
      </c>
      <c r="J332" s="24">
        <f t="shared" si="208"/>
        <v>0</v>
      </c>
      <c r="K332" s="24">
        <f t="shared" si="3"/>
        <v>0</v>
      </c>
      <c r="L332" s="24">
        <f>IFNA(VLOOKUP(A332,'ENERGY processed'!$A$2:$H$2692,8,0),"")</f>
        <v>627</v>
      </c>
      <c r="M332" s="24">
        <f t="shared" si="5"/>
        <v>0.0001852403885</v>
      </c>
      <c r="N332" s="24">
        <f>IFNA(VLOOKUP(A332,'HUMAN RESOURCES processed'!$A$2:$M$2692,5,0))</f>
        <v>0.04</v>
      </c>
      <c r="O332" s="24">
        <f>IFNA(VLOOKUP(A332,'HUMAN RESOURCES processed'!$A$2:$M$2692,6,0))</f>
        <v>0.077</v>
      </c>
      <c r="P332" s="24">
        <f>IFNA(VLOOKUP(A332,'HUMAN RESOURCES processed'!$A$2:$M$2692,7,0))</f>
        <v>57</v>
      </c>
      <c r="Q332" s="24">
        <f>IFNA(VLOOKUP(A332,'HUMAN RESOURCES processed'!$A$2:$M$2692,8,0))</f>
        <v>55</v>
      </c>
      <c r="R332" s="24">
        <f t="shared" si="6"/>
        <v>56</v>
      </c>
      <c r="S332" s="24">
        <f>IFNA(VLOOKUP(A332,'HUMAN RESOURCES processed'!$A$2:$M$2692,9,0))</f>
        <v>0.434</v>
      </c>
      <c r="T332" s="24">
        <f>IFNA(VLOOKUP(A332,'HUMAN RESOURCES processed'!$A$2:$M$2692,10,0))</f>
        <v>0.536</v>
      </c>
      <c r="U332" s="24">
        <f>IFNA(VLOOKUP(A332,'HUMAN RESOURCES processed'!$A$2:$M$2692,11,0))</f>
        <v>0.03</v>
      </c>
      <c r="V332" s="24">
        <f>IFNA(VLOOKUP(A332,'HUMAN RESOURCES processed'!$A$2:$M$2692,12,0))</f>
        <v>3384791</v>
      </c>
      <c r="W332" s="24">
        <f>IFNA(VLOOKUP(A332,'HUMAN RESOURCES processed'!$A$2:$M$2692,13,0))</f>
        <v>0.464</v>
      </c>
      <c r="X332" s="24">
        <f>IFNA(VLOOKUP(A332,'TOURISM processed'!$A$2:$F$2692,5,0))</f>
        <v>124000000</v>
      </c>
      <c r="Y332" s="24">
        <f>IFNA(VLOOKUP(A332,'TOURISM processed'!$A$2:$F$2692,6,0))</f>
        <v>41000000</v>
      </c>
      <c r="Z332" s="24">
        <f t="shared" si="7"/>
        <v>12.11300786</v>
      </c>
      <c r="AA332" s="24">
        <f>IFNA(VLOOKUP(A332,'BUSINESS processed'!A332:J3022,5,0))</f>
        <v>0.429</v>
      </c>
      <c r="AB332" s="24">
        <f>IFNA(VLOOKUP(A332,'BUSINESS processed'!A332:J3022,6,0))</f>
        <v>68</v>
      </c>
      <c r="AC332" s="24">
        <f t="shared" si="213"/>
        <v>0</v>
      </c>
      <c r="AD332" s="24">
        <f>IFNA(VLOOKUP(A332,'BUSINESS processed'!A332:J3022,8,0))</f>
        <v>158</v>
      </c>
      <c r="AE332" s="24">
        <f t="shared" si="215"/>
        <v>0</v>
      </c>
      <c r="AF332" s="27">
        <f>IFNA(VLOOKUP(A332,'BUSINESS processed'!A332:J3022,10,0))</f>
        <v>0.083</v>
      </c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</row>
    <row r="333">
      <c r="A333" s="18" t="str">
        <f t="shared" si="1"/>
        <v>Africa_Liberia-Africa_2007</v>
      </c>
      <c r="B333" s="19" t="s">
        <v>68</v>
      </c>
      <c r="C333" s="20" t="s">
        <v>116</v>
      </c>
      <c r="D333" s="21" t="s">
        <v>86</v>
      </c>
      <c r="E333" s="22">
        <v>7.39026892E8</v>
      </c>
      <c r="F333" s="22">
        <f t="shared" si="2"/>
        <v>209.8140848</v>
      </c>
      <c r="G333" s="23">
        <v>0.102</v>
      </c>
      <c r="H333" s="23">
        <v>21.0</v>
      </c>
      <c r="I333" s="23">
        <v>0.15</v>
      </c>
      <c r="J333" s="24">
        <f t="shared" si="208"/>
        <v>0</v>
      </c>
      <c r="K333" s="24">
        <f t="shared" si="3"/>
        <v>0</v>
      </c>
      <c r="L333" s="24">
        <f>IFNA(VLOOKUP(A333,'ENERGY processed'!$A$2:$H$2692,8,0),"")</f>
        <v>678</v>
      </c>
      <c r="M333" s="24">
        <f t="shared" si="5"/>
        <v>0.0001924881909</v>
      </c>
      <c r="N333" s="24">
        <f>IFNA(VLOOKUP(A333,'HUMAN RESOURCES processed'!$A$2:$M$2692,5,0))</f>
        <v>0.039</v>
      </c>
      <c r="O333" s="24">
        <f>IFNA(VLOOKUP(A333,'HUMAN RESOURCES processed'!$A$2:$M$2692,6,0))</f>
        <v>0.072</v>
      </c>
      <c r="P333" s="24">
        <f>IFNA(VLOOKUP(A333,'HUMAN RESOURCES processed'!$A$2:$M$2692,7,0))</f>
        <v>58</v>
      </c>
      <c r="Q333" s="24">
        <f>IFNA(VLOOKUP(A333,'HUMAN RESOURCES processed'!$A$2:$M$2692,8,0))</f>
        <v>56</v>
      </c>
      <c r="R333" s="24">
        <f t="shared" si="6"/>
        <v>57</v>
      </c>
      <c r="S333" s="24">
        <f>IFNA(VLOOKUP(A333,'HUMAN RESOURCES processed'!$A$2:$M$2692,9,0))</f>
        <v>0.434</v>
      </c>
      <c r="T333" s="24">
        <f>IFNA(VLOOKUP(A333,'HUMAN RESOURCES processed'!$A$2:$M$2692,10,0))</f>
        <v>0.535</v>
      </c>
      <c r="U333" s="24">
        <f>IFNA(VLOOKUP(A333,'HUMAN RESOURCES processed'!$A$2:$M$2692,11,0))</f>
        <v>0.03</v>
      </c>
      <c r="V333" s="24">
        <f>IFNA(VLOOKUP(A333,'HUMAN RESOURCES processed'!$A$2:$M$2692,12,0))</f>
        <v>3522294</v>
      </c>
      <c r="W333" s="24">
        <f>IFNA(VLOOKUP(A333,'HUMAN RESOURCES processed'!$A$2:$M$2692,13,0))</f>
        <v>0.467</v>
      </c>
      <c r="X333" s="24">
        <f>IFNA(VLOOKUP(A333,'TOURISM processed'!$A$2:$F$2692,5,0))</f>
        <v>131000000</v>
      </c>
      <c r="Y333" s="24">
        <f>IFNA(VLOOKUP(A333,'TOURISM processed'!$A$2:$F$2692,6,0))</f>
        <v>48000000</v>
      </c>
      <c r="Z333" s="24">
        <f t="shared" si="7"/>
        <v>13.62748254</v>
      </c>
      <c r="AA333" s="24">
        <f>IFNA(VLOOKUP(A333,'BUSINESS processed'!A333:J3023,5,0))</f>
        <v>0.429</v>
      </c>
      <c r="AB333" s="24">
        <f>IFNA(VLOOKUP(A333,'BUSINESS processed'!A333:J3023,6,0))</f>
        <v>68</v>
      </c>
      <c r="AC333" s="24">
        <f t="shared" si="213"/>
        <v>0</v>
      </c>
      <c r="AD333" s="24">
        <f>IFNA(VLOOKUP(A333,'BUSINESS processed'!A333:J3023,8,0))</f>
        <v>158</v>
      </c>
      <c r="AE333" s="24">
        <f>IFNA(VLOOKUP(A333,'BUSINESS processed'!A333:J3023,9,0))</f>
        <v>0.006</v>
      </c>
      <c r="AF333" s="27">
        <f>IFNA(VLOOKUP(A333,'BUSINESS processed'!A333:J3023,10,0))</f>
        <v>0.16</v>
      </c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</row>
    <row r="334">
      <c r="A334" s="18" t="str">
        <f t="shared" si="1"/>
        <v>Africa_Liberia-Africa_2008</v>
      </c>
      <c r="B334" s="19" t="s">
        <v>68</v>
      </c>
      <c r="C334" s="20" t="s">
        <v>116</v>
      </c>
      <c r="D334" s="21" t="s">
        <v>87</v>
      </c>
      <c r="E334" s="22">
        <v>8.50040459E8</v>
      </c>
      <c r="F334" s="22">
        <f t="shared" si="2"/>
        <v>231.447496</v>
      </c>
      <c r="G334" s="23">
        <v>0.118</v>
      </c>
      <c r="H334" s="23">
        <v>27.0</v>
      </c>
      <c r="I334" s="23">
        <v>0.144</v>
      </c>
      <c r="J334" s="24">
        <f t="shared" si="208"/>
        <v>0</v>
      </c>
      <c r="K334" s="24">
        <f t="shared" si="3"/>
        <v>0</v>
      </c>
      <c r="L334" s="24">
        <f>IFNA(VLOOKUP(A334,'ENERGY processed'!$A$2:$H$2692,8,0),"")</f>
        <v>741</v>
      </c>
      <c r="M334" s="24">
        <f t="shared" si="5"/>
        <v>0.0002017581549</v>
      </c>
      <c r="N334" s="24">
        <f>IFNA(VLOOKUP(A334,'HUMAN RESOURCES processed'!$A$2:$M$2692,5,0))</f>
        <v>0.038</v>
      </c>
      <c r="O334" s="24">
        <f>IFNA(VLOOKUP(A334,'HUMAN RESOURCES processed'!$A$2:$M$2692,6,0))</f>
        <v>0.067</v>
      </c>
      <c r="P334" s="24">
        <f>IFNA(VLOOKUP(A334,'HUMAN RESOURCES processed'!$A$2:$M$2692,7,0))</f>
        <v>59</v>
      </c>
      <c r="Q334" s="24">
        <f>IFNA(VLOOKUP(A334,'HUMAN RESOURCES processed'!$A$2:$M$2692,8,0))</f>
        <v>57</v>
      </c>
      <c r="R334" s="24">
        <f t="shared" si="6"/>
        <v>58</v>
      </c>
      <c r="S334" s="24">
        <f>IFNA(VLOOKUP(A334,'HUMAN RESOURCES processed'!$A$2:$M$2692,9,0))</f>
        <v>0.434</v>
      </c>
      <c r="T334" s="24">
        <f>IFNA(VLOOKUP(A334,'HUMAN RESOURCES processed'!$A$2:$M$2692,10,0))</f>
        <v>0.535</v>
      </c>
      <c r="U334" s="24">
        <f>IFNA(VLOOKUP(A334,'HUMAN RESOURCES processed'!$A$2:$M$2692,11,0))</f>
        <v>0.031</v>
      </c>
      <c r="V334" s="24">
        <f>IFNA(VLOOKUP(A334,'HUMAN RESOURCES processed'!$A$2:$M$2692,12,0))</f>
        <v>3672714</v>
      </c>
      <c r="W334" s="24">
        <f>IFNA(VLOOKUP(A334,'HUMAN RESOURCES processed'!$A$2:$M$2692,13,0))</f>
        <v>0.471</v>
      </c>
      <c r="X334" s="24">
        <f>IFNA(VLOOKUP(A334,'TOURISM processed'!$A$2:$F$2692,5,0))</f>
        <v>158000000</v>
      </c>
      <c r="Y334" s="24">
        <f>IFNA(VLOOKUP(A334,'TOURISM processed'!$A$2:$F$2692,6,0))</f>
        <v>58000000</v>
      </c>
      <c r="Z334" s="24">
        <f t="shared" si="7"/>
        <v>15.79213628</v>
      </c>
      <c r="AA334" s="24">
        <f>IFNA(VLOOKUP(A334,'BUSINESS processed'!A334:J3024,5,0))</f>
        <v>0.429</v>
      </c>
      <c r="AB334" s="24">
        <f>IFNA(VLOOKUP(A334,'BUSINESS processed'!A334:J3024,6,0))</f>
        <v>31</v>
      </c>
      <c r="AC334" s="24">
        <f t="shared" si="213"/>
        <v>0</v>
      </c>
      <c r="AD334" s="24">
        <f>IFNA(VLOOKUP(A334,'BUSINESS processed'!A334:J3024,8,0))</f>
        <v>158</v>
      </c>
      <c r="AE334" s="24">
        <f>IFNA(VLOOKUP(A334,'BUSINESS processed'!A334:J3024,9,0))</f>
        <v>0.005</v>
      </c>
      <c r="AF334" s="27">
        <f>IFNA(VLOOKUP(A334,'BUSINESS processed'!A334:J3024,10,0))</f>
        <v>0.233</v>
      </c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</row>
    <row r="335">
      <c r="A335" s="18" t="str">
        <f t="shared" si="1"/>
        <v>Africa_Liberia-Africa_2009</v>
      </c>
      <c r="B335" s="19" t="s">
        <v>68</v>
      </c>
      <c r="C335" s="20" t="s">
        <v>116</v>
      </c>
      <c r="D335" s="21" t="s">
        <v>88</v>
      </c>
      <c r="E335" s="22">
        <v>1.15514623E9</v>
      </c>
      <c r="F335" s="22">
        <f t="shared" si="2"/>
        <v>302.2803524</v>
      </c>
      <c r="G335" s="23">
        <v>0.144</v>
      </c>
      <c r="H335" s="23">
        <v>43.0</v>
      </c>
      <c r="I335" s="23">
        <v>0.142</v>
      </c>
      <c r="J335" s="24">
        <f t="shared" si="208"/>
        <v>0</v>
      </c>
      <c r="K335" s="24">
        <f t="shared" si="3"/>
        <v>0</v>
      </c>
      <c r="L335" s="24">
        <f>IF(AND(C335=C334,C335&gt;C334),C334,0)</f>
        <v>0</v>
      </c>
      <c r="M335" s="24">
        <f t="shared" si="5"/>
        <v>0</v>
      </c>
      <c r="N335" s="24">
        <f>IFNA(VLOOKUP(A335,'HUMAN RESOURCES processed'!$A$2:$M$2692,5,0))</f>
        <v>0.038</v>
      </c>
      <c r="O335" s="24">
        <f>IFNA(VLOOKUP(A335,'HUMAN RESOURCES processed'!$A$2:$M$2692,6,0))</f>
        <v>0.064</v>
      </c>
      <c r="P335" s="24">
        <f>IFNA(VLOOKUP(A335,'HUMAN RESOURCES processed'!$A$2:$M$2692,7,0))</f>
        <v>60</v>
      </c>
      <c r="Q335" s="24">
        <f>IFNA(VLOOKUP(A335,'HUMAN RESOURCES processed'!$A$2:$M$2692,8,0))</f>
        <v>58</v>
      </c>
      <c r="R335" s="24">
        <f t="shared" si="6"/>
        <v>59</v>
      </c>
      <c r="S335" s="24">
        <f>IFNA(VLOOKUP(A335,'HUMAN RESOURCES processed'!$A$2:$M$2692,9,0))</f>
        <v>0.434</v>
      </c>
      <c r="T335" s="24">
        <f>IFNA(VLOOKUP(A335,'HUMAN RESOURCES processed'!$A$2:$M$2692,10,0))</f>
        <v>0.535</v>
      </c>
      <c r="U335" s="24">
        <f>IFNA(VLOOKUP(A335,'HUMAN RESOURCES processed'!$A$2:$M$2692,11,0))</f>
        <v>0.031</v>
      </c>
      <c r="V335" s="24">
        <f>IFNA(VLOOKUP(A335,'HUMAN RESOURCES processed'!$A$2:$M$2692,12,0))</f>
        <v>3821440</v>
      </c>
      <c r="W335" s="24">
        <f>IFNA(VLOOKUP(A335,'HUMAN RESOURCES processed'!$A$2:$M$2692,13,0))</f>
        <v>0.474</v>
      </c>
      <c r="X335" s="24">
        <f>IFNA(VLOOKUP(A335,'TOURISM processed'!$A$2:$F$2692,5,0))</f>
        <v>123000000</v>
      </c>
      <c r="Y335" s="24">
        <f>IFNA(VLOOKUP(A335,'TOURISM processed'!$A$2:$F$2692,6,0))</f>
        <v>51000000</v>
      </c>
      <c r="Z335" s="24">
        <f t="shared" si="7"/>
        <v>13.34575448</v>
      </c>
      <c r="AA335" s="24">
        <f>IFNA(VLOOKUP(A335,'BUSINESS processed'!A335:J3025,5,0))</f>
        <v>0.429</v>
      </c>
      <c r="AB335" s="24">
        <f>IFNA(VLOOKUP(A335,'BUSINESS processed'!A335:J3025,6,0))</f>
        <v>20</v>
      </c>
      <c r="AC335" s="24">
        <f t="shared" si="213"/>
        <v>0</v>
      </c>
      <c r="AD335" s="24">
        <f>IFNA(VLOOKUP(A335,'BUSINESS processed'!A335:J3025,8,0))</f>
        <v>158</v>
      </c>
      <c r="AE335" s="24">
        <f>IFNA(VLOOKUP(A335,'BUSINESS processed'!A335:J3025,9,0))</f>
        <v>0.005</v>
      </c>
      <c r="AF335" s="27">
        <f>IFNA(VLOOKUP(A335,'BUSINESS processed'!A335:J3025,10,0))</f>
        <v>0.284</v>
      </c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</row>
    <row r="336">
      <c r="A336" s="18" t="str">
        <f t="shared" si="1"/>
        <v>Africa_Liberia-Africa_2010</v>
      </c>
      <c r="B336" s="19" t="s">
        <v>68</v>
      </c>
      <c r="C336" s="20" t="s">
        <v>116</v>
      </c>
      <c r="D336" s="21" t="s">
        <v>89</v>
      </c>
      <c r="E336" s="22">
        <v>1.292696476E9</v>
      </c>
      <c r="F336" s="22">
        <f t="shared" si="2"/>
        <v>326.6042805</v>
      </c>
      <c r="G336" s="23">
        <v>0.131</v>
      </c>
      <c r="H336" s="23">
        <v>43.0</v>
      </c>
      <c r="I336" s="23">
        <v>0.142</v>
      </c>
      <c r="J336" s="24">
        <f t="shared" si="208"/>
        <v>0</v>
      </c>
      <c r="K336" s="24">
        <f t="shared" si="3"/>
        <v>0</v>
      </c>
      <c r="L336" s="24">
        <f>IFNA(VLOOKUP(A336,'ENERGY processed'!$A$2:$H$2692,8,0),"")</f>
        <v>484</v>
      </c>
      <c r="M336" s="24">
        <f t="shared" si="5"/>
        <v>0.0001222842908</v>
      </c>
      <c r="N336" s="24">
        <f>IFNA(VLOOKUP(A336,'HUMAN RESOURCES processed'!$A$2:$M$2692,5,0))</f>
        <v>0.037</v>
      </c>
      <c r="O336" s="24">
        <f>IFNA(VLOOKUP(A336,'HUMAN RESOURCES processed'!$A$2:$M$2692,6,0))</f>
        <v>0.06</v>
      </c>
      <c r="P336" s="24">
        <f>IFNA(VLOOKUP(A336,'HUMAN RESOURCES processed'!$A$2:$M$2692,7,0))</f>
        <v>60</v>
      </c>
      <c r="Q336" s="24">
        <f>IFNA(VLOOKUP(A336,'HUMAN RESOURCES processed'!$A$2:$M$2692,8,0))</f>
        <v>59</v>
      </c>
      <c r="R336" s="24">
        <f t="shared" si="6"/>
        <v>59.5</v>
      </c>
      <c r="S336" s="24">
        <f>IFNA(VLOOKUP(A336,'HUMAN RESOURCES processed'!$A$2:$M$2692,9,0))</f>
        <v>0.433</v>
      </c>
      <c r="T336" s="24">
        <f>IFNA(VLOOKUP(A336,'HUMAN RESOURCES processed'!$A$2:$M$2692,10,0))</f>
        <v>0.536</v>
      </c>
      <c r="U336" s="24">
        <f>IFNA(VLOOKUP(A336,'HUMAN RESOURCES processed'!$A$2:$M$2692,11,0))</f>
        <v>0.031</v>
      </c>
      <c r="V336" s="24">
        <f>IFNA(VLOOKUP(A336,'HUMAN RESOURCES processed'!$A$2:$M$2692,12,0))</f>
        <v>3957990</v>
      </c>
      <c r="W336" s="24">
        <f>IFNA(VLOOKUP(A336,'HUMAN RESOURCES processed'!$A$2:$M$2692,13,0))</f>
        <v>0.478</v>
      </c>
      <c r="X336" s="24">
        <f>IFNA(VLOOKUP(A336,'TOURISM processed'!$A$2:$F$2692,5,0))</f>
        <v>12000000</v>
      </c>
      <c r="Y336" s="24">
        <f>IFNA(VLOOKUP(A336,'TOURISM processed'!$A$2:$F$2692,6,0))</f>
        <v>134000000</v>
      </c>
      <c r="Z336" s="24">
        <f t="shared" si="7"/>
        <v>33.8555681</v>
      </c>
      <c r="AA336" s="24">
        <f>IFNA(VLOOKUP(A336,'BUSINESS processed'!A336:J3026,5,0))</f>
        <v>0.429</v>
      </c>
      <c r="AB336" s="24">
        <f>IFNA(VLOOKUP(A336,'BUSINESS processed'!A336:J3026,6,0))</f>
        <v>20</v>
      </c>
      <c r="AC336" s="24">
        <f t="shared" si="213"/>
        <v>0</v>
      </c>
      <c r="AD336" s="24">
        <f>IFNA(VLOOKUP(A336,'BUSINESS processed'!A336:J3026,8,0))</f>
        <v>141</v>
      </c>
      <c r="AE336" s="24">
        <f>IFNA(VLOOKUP(A336,'BUSINESS processed'!A336:J3026,9,0))</f>
        <v>0.023</v>
      </c>
      <c r="AF336" s="27">
        <f>IFNA(VLOOKUP(A336,'BUSINESS processed'!A336:J3026,10,0))</f>
        <v>0.397</v>
      </c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</row>
    <row r="337">
      <c r="A337" s="18" t="str">
        <f t="shared" si="1"/>
        <v>Africa_Liberia-Africa_2011</v>
      </c>
      <c r="B337" s="19" t="s">
        <v>68</v>
      </c>
      <c r="C337" s="20" t="s">
        <v>116</v>
      </c>
      <c r="D337" s="21" t="s">
        <v>90</v>
      </c>
      <c r="E337" s="22">
        <v>1.537753885E9</v>
      </c>
      <c r="F337" s="22">
        <f t="shared" si="2"/>
        <v>376.9284545</v>
      </c>
      <c r="G337" s="23">
        <v>0.156</v>
      </c>
      <c r="H337" s="23">
        <v>59.0</v>
      </c>
      <c r="I337" s="23">
        <v>0.138</v>
      </c>
      <c r="J337" s="24">
        <f t="shared" si="208"/>
        <v>0</v>
      </c>
      <c r="K337" s="24">
        <f t="shared" si="3"/>
        <v>0</v>
      </c>
      <c r="L337" s="24">
        <f>IFNA(VLOOKUP(A337,'ENERGY processed'!$A$2:$H$2692,8,0),"")</f>
        <v>759</v>
      </c>
      <c r="M337" s="24">
        <f t="shared" si="5"/>
        <v>0.0001860432282</v>
      </c>
      <c r="N337" s="24">
        <f>IFNA(VLOOKUP(A337,'HUMAN RESOURCES processed'!$A$2:$M$2692,5,0))</f>
        <v>0.037</v>
      </c>
      <c r="O337" s="24">
        <f>IFNA(VLOOKUP(A337,'HUMAN RESOURCES processed'!$A$2:$M$2692,6,0))</f>
        <v>0.058</v>
      </c>
      <c r="P337" s="24">
        <f>IFNA(VLOOKUP(A337,'HUMAN RESOURCES processed'!$A$2:$M$2692,7,0))</f>
        <v>61</v>
      </c>
      <c r="Q337" s="24">
        <f>IFNA(VLOOKUP(A337,'HUMAN RESOURCES processed'!$A$2:$M$2692,8,0))</f>
        <v>59</v>
      </c>
      <c r="R337" s="24">
        <f t="shared" si="6"/>
        <v>60</v>
      </c>
      <c r="S337" s="24">
        <f>IFNA(VLOOKUP(A337,'HUMAN RESOURCES processed'!$A$2:$M$2692,9,0))</f>
        <v>0.432</v>
      </c>
      <c r="T337" s="24">
        <f>IFNA(VLOOKUP(A337,'HUMAN RESOURCES processed'!$A$2:$M$2692,10,0))</f>
        <v>0.537</v>
      </c>
      <c r="U337" s="24">
        <f>IFNA(VLOOKUP(A337,'HUMAN RESOURCES processed'!$A$2:$M$2692,11,0))</f>
        <v>0.031</v>
      </c>
      <c r="V337" s="24">
        <f>IFNA(VLOOKUP(A337,'HUMAN RESOURCES processed'!$A$2:$M$2692,12,0))</f>
        <v>4079697</v>
      </c>
      <c r="W337" s="24">
        <f>IFNA(VLOOKUP(A337,'HUMAN RESOURCES processed'!$A$2:$M$2692,13,0))</f>
        <v>0.482</v>
      </c>
      <c r="X337" s="24">
        <f>IFNA(VLOOKUP(A337,'TOURISM processed'!$A$2:$F$2692,5,0))</f>
        <v>232000000</v>
      </c>
      <c r="Y337" s="24">
        <f>IFNA(VLOOKUP(A337,'TOURISM processed'!$A$2:$F$2692,6,0))</f>
        <v>132000000</v>
      </c>
      <c r="Z337" s="24">
        <f t="shared" si="7"/>
        <v>32.35534404</v>
      </c>
      <c r="AA337" s="24">
        <f>IFNA(VLOOKUP(A337,'BUSINESS processed'!A337:J3027,5,0))</f>
        <v>0.429</v>
      </c>
      <c r="AB337" s="24">
        <f>IFNA(VLOOKUP(A337,'BUSINESS processed'!A337:J3027,6,0))</f>
        <v>6</v>
      </c>
      <c r="AC337" s="24">
        <f t="shared" si="213"/>
        <v>0</v>
      </c>
      <c r="AD337" s="24">
        <f>IFNA(VLOOKUP(A337,'BUSINESS processed'!A337:J3027,8,0))</f>
        <v>158</v>
      </c>
      <c r="AE337" s="24">
        <f>IFNA(VLOOKUP(A337,'BUSINESS processed'!A337:J3027,9,0))</f>
        <v>0.03</v>
      </c>
      <c r="AF337" s="27">
        <f>IFNA(VLOOKUP(A337,'BUSINESS processed'!A337:J3027,10,0))</f>
        <v>0.498</v>
      </c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</row>
    <row r="338">
      <c r="A338" s="18" t="str">
        <f t="shared" si="1"/>
        <v>Africa_Liberia-Africa_2012</v>
      </c>
      <c r="B338" s="19" t="s">
        <v>68</v>
      </c>
      <c r="C338" s="20" t="s">
        <v>116</v>
      </c>
      <c r="D338" s="21" t="s">
        <v>91</v>
      </c>
      <c r="E338" s="22">
        <v>1.733828405E9</v>
      </c>
      <c r="F338" s="22">
        <f t="shared" si="2"/>
        <v>413.7585728</v>
      </c>
      <c r="G338" s="23">
        <v>0.155</v>
      </c>
      <c r="H338" s="23">
        <v>65.0</v>
      </c>
      <c r="I338" s="23">
        <v>0.135</v>
      </c>
      <c r="J338" s="24">
        <f t="shared" si="208"/>
        <v>0</v>
      </c>
      <c r="K338" s="24">
        <f t="shared" si="3"/>
        <v>0</v>
      </c>
      <c r="L338" s="24">
        <f>IFNA(VLOOKUP(A338,'ENERGY processed'!$A$2:$H$2692,8,0),"")</f>
        <v>502</v>
      </c>
      <c r="M338" s="24">
        <f t="shared" si="5"/>
        <v>0.0001197966321</v>
      </c>
      <c r="N338" s="24">
        <f>IFNA(VLOOKUP(A338,'HUMAN RESOURCES processed'!$A$2:$M$2692,5,0))</f>
        <v>0.036</v>
      </c>
      <c r="O338" s="24">
        <f>IFNA(VLOOKUP(A338,'HUMAN RESOURCES processed'!$A$2:$M$2692,6,0))</f>
        <v>0.056</v>
      </c>
      <c r="P338" s="24">
        <f>IFNA(VLOOKUP(A338,'HUMAN RESOURCES processed'!$A$2:$M$2692,7,0))</f>
        <v>61</v>
      </c>
      <c r="Q338" s="24">
        <f>IFNA(VLOOKUP(A338,'HUMAN RESOURCES processed'!$A$2:$M$2692,8,0))</f>
        <v>59</v>
      </c>
      <c r="R338" s="24">
        <f t="shared" si="6"/>
        <v>60</v>
      </c>
      <c r="S338" s="24">
        <f>IFNA(VLOOKUP(A338,'HUMAN RESOURCES processed'!$A$2:$M$2692,9,0))</f>
        <v>0.431</v>
      </c>
      <c r="T338" s="24">
        <f>IFNA(VLOOKUP(A338,'HUMAN RESOURCES processed'!$A$2:$M$2692,10,0))</f>
        <v>0.539</v>
      </c>
      <c r="U338" s="24">
        <f>IFNA(VLOOKUP(A338,'HUMAN RESOURCES processed'!$A$2:$M$2692,11,0))</f>
        <v>0.03</v>
      </c>
      <c r="V338" s="24">
        <f>IFNA(VLOOKUP(A338,'HUMAN RESOURCES processed'!$A$2:$M$2692,12,0))</f>
        <v>4190435</v>
      </c>
      <c r="W338" s="24">
        <f>IFNA(VLOOKUP(A338,'HUMAN RESOURCES processed'!$A$2:$M$2692,13,0))</f>
        <v>0.485</v>
      </c>
      <c r="X338" s="24">
        <f>IF(AND(C338=C337,D338&gt;D337),X337,0)</f>
        <v>232000000</v>
      </c>
      <c r="Y338" s="24">
        <f>IF(AND(C338=C337,D338&gt;D337),Y337,0)</f>
        <v>132000000</v>
      </c>
      <c r="Z338" s="24">
        <f t="shared" si="7"/>
        <v>31.50030963</v>
      </c>
      <c r="AA338" s="24">
        <f>IFNA(VLOOKUP(A338,'BUSINESS processed'!A338:J3028,5,0))</f>
        <v>0.266</v>
      </c>
      <c r="AB338" s="24">
        <f>IFNA(VLOOKUP(A338,'BUSINESS processed'!A338:J3028,6,0))</f>
        <v>6</v>
      </c>
      <c r="AC338" s="24">
        <f>IFNA(VLOOKUP(A338,'BUSINESS processed'!A338:J3028,7,0))</f>
        <v>149</v>
      </c>
      <c r="AD338" s="24">
        <f>IFNA(VLOOKUP(A338,'BUSINESS processed'!A338:J3028,8,0))</f>
        <v>158</v>
      </c>
      <c r="AE338" s="24">
        <f>IFNA(VLOOKUP(A338,'BUSINESS processed'!A338:J3028,9,0))</f>
        <v>0.038</v>
      </c>
      <c r="AF338" s="27">
        <f>IFNA(VLOOKUP(A338,'BUSINESS processed'!A338:J3028,10,0))</f>
        <v>0.571</v>
      </c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</row>
    <row r="339">
      <c r="A339" s="18" t="str">
        <f t="shared" si="1"/>
        <v>Africa_Libya-Africa_2000</v>
      </c>
      <c r="B339" s="19" t="s">
        <v>68</v>
      </c>
      <c r="C339" s="20" t="s">
        <v>117</v>
      </c>
      <c r="D339" s="21" t="s">
        <v>70</v>
      </c>
      <c r="E339" s="22">
        <v>3.3896600871E10</v>
      </c>
      <c r="F339" s="22">
        <f t="shared" si="2"/>
        <v>6548.568274</v>
      </c>
      <c r="G339" s="23">
        <v>0.034</v>
      </c>
      <c r="H339" s="23">
        <v>252.0</v>
      </c>
      <c r="I339" s="23">
        <v>0.07</v>
      </c>
      <c r="J339" s="24">
        <f t="shared" si="208"/>
        <v>0</v>
      </c>
      <c r="K339" s="24">
        <f t="shared" si="3"/>
        <v>0</v>
      </c>
      <c r="L339" s="24">
        <f t="shared" ref="L339:L340" si="216">IF(AND(C339=C338,C339&gt;C338),C338,0)</f>
        <v>0</v>
      </c>
      <c r="M339" s="24">
        <f t="shared" si="5"/>
        <v>0</v>
      </c>
      <c r="N339" s="24">
        <f>IFNA(VLOOKUP(A339,'HUMAN RESOURCES processed'!$A$2:$M$2692,5,0))</f>
        <v>0.022</v>
      </c>
      <c r="O339" s="24">
        <f>IFNA(VLOOKUP(A339,'HUMAN RESOURCES processed'!$A$2:$M$2692,6,0))</f>
        <v>0.024</v>
      </c>
      <c r="P339" s="24">
        <f>IFNA(VLOOKUP(A339,'HUMAN RESOURCES processed'!$A$2:$M$2692,7,0))</f>
        <v>74</v>
      </c>
      <c r="Q339" s="24">
        <f>IFNA(VLOOKUP(A339,'HUMAN RESOURCES processed'!$A$2:$M$2692,8,0))</f>
        <v>70</v>
      </c>
      <c r="R339" s="24">
        <f t="shared" si="6"/>
        <v>72</v>
      </c>
      <c r="S339" s="24">
        <f>IFNA(VLOOKUP(A339,'HUMAN RESOURCES processed'!$A$2:$M$2692,9,0))</f>
        <v>0.333</v>
      </c>
      <c r="T339" s="24">
        <f>IFNA(VLOOKUP(A339,'HUMAN RESOURCES processed'!$A$2:$M$2692,10,0))</f>
        <v>0.628</v>
      </c>
      <c r="U339" s="24">
        <f>IFNA(VLOOKUP(A339,'HUMAN RESOURCES processed'!$A$2:$M$2692,11,0))</f>
        <v>0.039</v>
      </c>
      <c r="V339" s="24">
        <f>IFNA(VLOOKUP(A339,'HUMAN RESOURCES processed'!$A$2:$M$2692,12,0))</f>
        <v>5176185</v>
      </c>
      <c r="W339" s="24">
        <f>IFNA(VLOOKUP(A339,'HUMAN RESOURCES processed'!$A$2:$M$2692,13,0))</f>
        <v>0.763</v>
      </c>
      <c r="X339" s="24">
        <f>IFNA(VLOOKUP(A339,'TOURISM processed'!$A$2:$F$2692,5,0))</f>
        <v>84000000</v>
      </c>
      <c r="Y339" s="24">
        <f>IFNA(VLOOKUP(A339,'TOURISM processed'!$A$2:$F$2692,6,0))</f>
        <v>495000000</v>
      </c>
      <c r="Z339" s="24">
        <f t="shared" si="7"/>
        <v>95.63027597</v>
      </c>
      <c r="AA339" s="24">
        <f t="shared" ref="AA339:AA350" si="217">IF(AND(C339=C338,D339&gt;D338),AA338,0)</f>
        <v>0</v>
      </c>
      <c r="AB339" s="24">
        <f t="shared" ref="AB339:AB350" si="218">IF(AND(C339=C338,D339&gt;D338),AB338,0)</f>
        <v>0</v>
      </c>
      <c r="AC339" s="24">
        <f t="shared" ref="AC339:AC350" si="219">IF(AND(C339=C338,D339&gt;D338),AC338,0)</f>
        <v>0</v>
      </c>
      <c r="AD339" s="24">
        <f t="shared" ref="AD339:AD350" si="220">IF(AND(C339=C338,D339&gt;D338),AD338,0)</f>
        <v>0</v>
      </c>
      <c r="AE339" s="24">
        <f>IFNA(VLOOKUP(A339,'BUSINESS processed'!A339:J3029,9,0))</f>
        <v>0.002</v>
      </c>
      <c r="AF339" s="27">
        <f>IFNA(VLOOKUP(A339,'BUSINESS processed'!A339:J3029,10,0))</f>
        <v>0.008</v>
      </c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</row>
    <row r="340">
      <c r="A340" s="18" t="str">
        <f t="shared" si="1"/>
        <v>Africa_Libya-Africa_2001</v>
      </c>
      <c r="B340" s="19" t="s">
        <v>68</v>
      </c>
      <c r="C340" s="20" t="s">
        <v>117</v>
      </c>
      <c r="D340" s="21" t="s">
        <v>71</v>
      </c>
      <c r="E340" s="22">
        <v>2.8420321952E10</v>
      </c>
      <c r="F340" s="22">
        <f t="shared" si="2"/>
        <v>5404.462368</v>
      </c>
      <c r="G340" s="23">
        <v>0.041</v>
      </c>
      <c r="H340" s="23">
        <v>261.0</v>
      </c>
      <c r="I340" s="23">
        <v>0.07</v>
      </c>
      <c r="J340" s="24">
        <f>IFNA(VLOOKUP(A340,'ENERGY processed'!$A$2:$H$2692,7,0),"")</f>
        <v>13342</v>
      </c>
      <c r="K340" s="24">
        <f t="shared" si="3"/>
        <v>0.002537140045</v>
      </c>
      <c r="L340" s="24">
        <f t="shared" si="216"/>
        <v>0</v>
      </c>
      <c r="M340" s="24">
        <f t="shared" si="5"/>
        <v>0</v>
      </c>
      <c r="N340" s="24">
        <f>IFNA(VLOOKUP(A340,'HUMAN RESOURCES processed'!$A$2:$M$2692,5,0))</f>
        <v>0.022</v>
      </c>
      <c r="O340" s="24">
        <f>IFNA(VLOOKUP(A340,'HUMAN RESOURCES processed'!$A$2:$M$2692,6,0))</f>
        <v>0.024</v>
      </c>
      <c r="P340" s="24">
        <f>IFNA(VLOOKUP(A340,'HUMAN RESOURCES processed'!$A$2:$M$2692,7,0))</f>
        <v>74</v>
      </c>
      <c r="Q340" s="24">
        <f>IFNA(VLOOKUP(A340,'HUMAN RESOURCES processed'!$A$2:$M$2692,8,0))</f>
        <v>71</v>
      </c>
      <c r="R340" s="24">
        <f t="shared" si="6"/>
        <v>72.5</v>
      </c>
      <c r="S340" s="24">
        <f>IFNA(VLOOKUP(A340,'HUMAN RESOURCES processed'!$A$2:$M$2692,9,0))</f>
        <v>0.326</v>
      </c>
      <c r="T340" s="24">
        <f>IFNA(VLOOKUP(A340,'HUMAN RESOURCES processed'!$A$2:$M$2692,10,0))</f>
        <v>0.634</v>
      </c>
      <c r="U340" s="24">
        <f>IFNA(VLOOKUP(A340,'HUMAN RESOURCES processed'!$A$2:$M$2692,11,0))</f>
        <v>0.04</v>
      </c>
      <c r="V340" s="24">
        <f>IFNA(VLOOKUP(A340,'HUMAN RESOURCES processed'!$A$2:$M$2692,12,0))</f>
        <v>5258677</v>
      </c>
      <c r="W340" s="24">
        <f>IFNA(VLOOKUP(A340,'HUMAN RESOURCES processed'!$A$2:$M$2692,13,0))</f>
        <v>0.764</v>
      </c>
      <c r="X340" s="24">
        <f>IFNA(VLOOKUP(A340,'TOURISM processed'!$A$2:$F$2692,5,0))</f>
        <v>90000000</v>
      </c>
      <c r="Y340" s="24">
        <f>IFNA(VLOOKUP(A340,'TOURISM processed'!$A$2:$F$2692,6,0))</f>
        <v>572000000</v>
      </c>
      <c r="Z340" s="24">
        <f t="shared" si="7"/>
        <v>108.7726057</v>
      </c>
      <c r="AA340" s="24">
        <f t="shared" si="217"/>
        <v>0</v>
      </c>
      <c r="AB340" s="24">
        <f t="shared" si="218"/>
        <v>0</v>
      </c>
      <c r="AC340" s="24">
        <f t="shared" si="219"/>
        <v>0</v>
      </c>
      <c r="AD340" s="24">
        <f t="shared" si="220"/>
        <v>0</v>
      </c>
      <c r="AE340" s="24">
        <f>IFNA(VLOOKUP(A340,'BUSINESS processed'!A340:J3030,9,0))</f>
        <v>0.004</v>
      </c>
      <c r="AF340" s="27">
        <f>IFNA(VLOOKUP(A340,'BUSINESS processed'!A340:J3030,10,0))</f>
        <v>0.01</v>
      </c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</row>
    <row r="341">
      <c r="A341" s="18" t="str">
        <f t="shared" si="1"/>
        <v>Africa_Libya-Africa_2002</v>
      </c>
      <c r="B341" s="19" t="s">
        <v>68</v>
      </c>
      <c r="C341" s="20" t="s">
        <v>117</v>
      </c>
      <c r="D341" s="21" t="s">
        <v>72</v>
      </c>
      <c r="E341" s="22">
        <v>1.9842519685E10</v>
      </c>
      <c r="F341" s="22">
        <f t="shared" si="2"/>
        <v>3715.556991</v>
      </c>
      <c r="G341" s="23">
        <v>0.049</v>
      </c>
      <c r="H341" s="23">
        <v>185.0</v>
      </c>
      <c r="I341" s="23">
        <v>0.07</v>
      </c>
      <c r="J341" s="24">
        <f>IFNA(VLOOKUP(A341,'ENERGY processed'!$A$2:$H$2692,7,0),"")</f>
        <v>21611</v>
      </c>
      <c r="K341" s="24">
        <f t="shared" si="3"/>
        <v>0.004046708957</v>
      </c>
      <c r="L341" s="24">
        <f>IFNA(VLOOKUP(A341,'ENERGY processed'!$A$2:$H$2692,8,0),"")</f>
        <v>59035</v>
      </c>
      <c r="M341" s="24">
        <f t="shared" si="5"/>
        <v>0.01105443817</v>
      </c>
      <c r="N341" s="24">
        <f>IFNA(VLOOKUP(A341,'HUMAN RESOURCES processed'!$A$2:$M$2692,5,0))</f>
        <v>0.023</v>
      </c>
      <c r="O341" s="24">
        <f>IFNA(VLOOKUP(A341,'HUMAN RESOURCES processed'!$A$2:$M$2692,6,0))</f>
        <v>0.023</v>
      </c>
      <c r="P341" s="24">
        <f>IFNA(VLOOKUP(A341,'HUMAN RESOURCES processed'!$A$2:$M$2692,7,0))</f>
        <v>74</v>
      </c>
      <c r="Q341" s="24">
        <f>IFNA(VLOOKUP(A341,'HUMAN RESOURCES processed'!$A$2:$M$2692,8,0))</f>
        <v>71</v>
      </c>
      <c r="R341" s="24">
        <f t="shared" si="6"/>
        <v>72.5</v>
      </c>
      <c r="S341" s="24">
        <f>IFNA(VLOOKUP(A341,'HUMAN RESOURCES processed'!$A$2:$M$2692,9,0))</f>
        <v>0.32</v>
      </c>
      <c r="T341" s="24">
        <f>IFNA(VLOOKUP(A341,'HUMAN RESOURCES processed'!$A$2:$M$2692,10,0))</f>
        <v>0.64</v>
      </c>
      <c r="U341" s="24">
        <f>IFNA(VLOOKUP(A341,'HUMAN RESOURCES processed'!$A$2:$M$2692,11,0))</f>
        <v>0.041</v>
      </c>
      <c r="V341" s="24">
        <f>IFNA(VLOOKUP(A341,'HUMAN RESOURCES processed'!$A$2:$M$2692,12,0))</f>
        <v>5340389</v>
      </c>
      <c r="W341" s="24">
        <f>IFNA(VLOOKUP(A341,'HUMAN RESOURCES processed'!$A$2:$M$2692,13,0))</f>
        <v>0.765</v>
      </c>
      <c r="X341" s="24">
        <f>IFNA(VLOOKUP(A341,'TOURISM processed'!$A$2:$F$2692,5,0))</f>
        <v>202000000</v>
      </c>
      <c r="Y341" s="24">
        <f>IFNA(VLOOKUP(A341,'TOURISM processed'!$A$2:$F$2692,6,0))</f>
        <v>654000000</v>
      </c>
      <c r="Z341" s="24">
        <f t="shared" si="7"/>
        <v>122.4629891</v>
      </c>
      <c r="AA341" s="24">
        <f t="shared" si="217"/>
        <v>0</v>
      </c>
      <c r="AB341" s="24">
        <f t="shared" si="218"/>
        <v>0</v>
      </c>
      <c r="AC341" s="24">
        <f t="shared" si="219"/>
        <v>0</v>
      </c>
      <c r="AD341" s="24">
        <f t="shared" si="220"/>
        <v>0</v>
      </c>
      <c r="AE341" s="24">
        <f>IFNA(VLOOKUP(A341,'BUSINESS processed'!A341:J3031,9,0))</f>
        <v>0.022</v>
      </c>
      <c r="AF341" s="27">
        <f>IFNA(VLOOKUP(A341,'BUSINESS processed'!A341:J3031,10,0))</f>
        <v>0.013</v>
      </c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</row>
    <row r="342">
      <c r="A342" s="18" t="str">
        <f t="shared" si="1"/>
        <v>Africa_Libya-Africa_2003</v>
      </c>
      <c r="B342" s="19" t="s">
        <v>68</v>
      </c>
      <c r="C342" s="20" t="s">
        <v>117</v>
      </c>
      <c r="D342" s="21" t="s">
        <v>74</v>
      </c>
      <c r="E342" s="22">
        <v>2.40625E10</v>
      </c>
      <c r="F342" s="22">
        <f t="shared" si="2"/>
        <v>4437.437161</v>
      </c>
      <c r="G342" s="23">
        <v>0.041</v>
      </c>
      <c r="H342" s="23">
        <v>194.0</v>
      </c>
      <c r="I342" s="23">
        <v>0.07</v>
      </c>
      <c r="J342" s="24">
        <f>IFNA(VLOOKUP(A342,'ENERGY processed'!$A$2:$H$2692,7,0),"")</f>
        <v>20286</v>
      </c>
      <c r="K342" s="24">
        <f t="shared" si="3"/>
        <v>0.003741001569</v>
      </c>
      <c r="L342" s="24">
        <f>IFNA(VLOOKUP(A342,'ENERGY processed'!$A$2:$H$2692,8,0),"")</f>
        <v>67674</v>
      </c>
      <c r="M342" s="24">
        <f t="shared" si="5"/>
        <v>0.01247996353</v>
      </c>
      <c r="N342" s="24">
        <f>IFNA(VLOOKUP(A342,'HUMAN RESOURCES processed'!$A$2:$M$2692,5,0))</f>
        <v>0.023</v>
      </c>
      <c r="O342" s="24">
        <f>IFNA(VLOOKUP(A342,'HUMAN RESOURCES processed'!$A$2:$M$2692,6,0))</f>
        <v>0.022</v>
      </c>
      <c r="P342" s="24">
        <f>IFNA(VLOOKUP(A342,'HUMAN RESOURCES processed'!$A$2:$M$2692,7,0))</f>
        <v>75</v>
      </c>
      <c r="Q342" s="24">
        <f>IFNA(VLOOKUP(A342,'HUMAN RESOURCES processed'!$A$2:$M$2692,8,0))</f>
        <v>71</v>
      </c>
      <c r="R342" s="24">
        <f t="shared" si="6"/>
        <v>73</v>
      </c>
      <c r="S342" s="24">
        <f>IFNA(VLOOKUP(A342,'HUMAN RESOURCES processed'!$A$2:$M$2692,9,0))</f>
        <v>0.315</v>
      </c>
      <c r="T342" s="24">
        <f>IFNA(VLOOKUP(A342,'HUMAN RESOURCES processed'!$A$2:$M$2692,10,0))</f>
        <v>0.644</v>
      </c>
      <c r="U342" s="24">
        <f>IFNA(VLOOKUP(A342,'HUMAN RESOURCES processed'!$A$2:$M$2692,11,0))</f>
        <v>0.041</v>
      </c>
      <c r="V342" s="24">
        <f>IFNA(VLOOKUP(A342,'HUMAN RESOURCES processed'!$A$2:$M$2692,12,0))</f>
        <v>5422612</v>
      </c>
      <c r="W342" s="24">
        <f>IFNA(VLOOKUP(A342,'HUMAN RESOURCES processed'!$A$2:$M$2692,13,0))</f>
        <v>0.767</v>
      </c>
      <c r="X342" s="24">
        <f>IFNA(VLOOKUP(A342,'TOURISM processed'!$A$2:$F$2692,5,0))</f>
        <v>243000000</v>
      </c>
      <c r="Y342" s="24">
        <f>IFNA(VLOOKUP(A342,'TOURISM processed'!$A$2:$F$2692,6,0))</f>
        <v>689000000</v>
      </c>
      <c r="Z342" s="24">
        <f t="shared" si="7"/>
        <v>127.0605384</v>
      </c>
      <c r="AA342" s="24">
        <f t="shared" si="217"/>
        <v>0</v>
      </c>
      <c r="AB342" s="24">
        <f t="shared" si="218"/>
        <v>0</v>
      </c>
      <c r="AC342" s="24">
        <f t="shared" si="219"/>
        <v>0</v>
      </c>
      <c r="AD342" s="24">
        <f t="shared" si="220"/>
        <v>0</v>
      </c>
      <c r="AE342" s="24">
        <f>IFNA(VLOOKUP(A342,'BUSINESS processed'!A342:J3032,9,0))</f>
        <v>0.028</v>
      </c>
      <c r="AF342" s="27">
        <f>IFNA(VLOOKUP(A342,'BUSINESS processed'!A342:J3032,10,0))</f>
        <v>0.023</v>
      </c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</row>
    <row r="343">
      <c r="A343" s="18" t="str">
        <f t="shared" si="1"/>
        <v>Africa_Libya-Africa_2004</v>
      </c>
      <c r="B343" s="19" t="s">
        <v>68</v>
      </c>
      <c r="C343" s="20" t="s">
        <v>117</v>
      </c>
      <c r="D343" s="21" t="s">
        <v>83</v>
      </c>
      <c r="E343" s="22">
        <v>3.3384615385E10</v>
      </c>
      <c r="F343" s="22">
        <f t="shared" si="2"/>
        <v>6062.214524</v>
      </c>
      <c r="G343" s="23">
        <v>0.035</v>
      </c>
      <c r="H343" s="23">
        <v>205.0</v>
      </c>
      <c r="I343" s="23">
        <v>0.061</v>
      </c>
      <c r="J343" s="24">
        <f>IFNA(VLOOKUP(A343,'ENERGY processed'!$A$2:$H$2692,7,0),"")</f>
        <v>17738</v>
      </c>
      <c r="K343" s="24">
        <f t="shared" si="3"/>
        <v>0.003220991465</v>
      </c>
      <c r="L343" s="24">
        <f>IFNA(VLOOKUP(A343,'ENERGY processed'!$A$2:$H$2692,8,0),"")</f>
        <v>60392</v>
      </c>
      <c r="M343" s="24">
        <f t="shared" si="5"/>
        <v>0.01096640639</v>
      </c>
      <c r="N343" s="24">
        <f>IFNA(VLOOKUP(A343,'HUMAN RESOURCES processed'!$A$2:$M$2692,5,0))</f>
        <v>0.023</v>
      </c>
      <c r="O343" s="24">
        <f>IFNA(VLOOKUP(A343,'HUMAN RESOURCES processed'!$A$2:$M$2692,6,0))</f>
        <v>0.021</v>
      </c>
      <c r="P343" s="24">
        <f>IFNA(VLOOKUP(A343,'HUMAN RESOURCES processed'!$A$2:$M$2692,7,0))</f>
        <v>75</v>
      </c>
      <c r="Q343" s="24">
        <f>IFNA(VLOOKUP(A343,'HUMAN RESOURCES processed'!$A$2:$M$2692,8,0))</f>
        <v>72</v>
      </c>
      <c r="R343" s="24">
        <f t="shared" si="6"/>
        <v>73.5</v>
      </c>
      <c r="S343" s="24">
        <f>IFNA(VLOOKUP(A343,'HUMAN RESOURCES processed'!$A$2:$M$2692,9,0))</f>
        <v>0.31</v>
      </c>
      <c r="T343" s="24">
        <f>IFNA(VLOOKUP(A343,'HUMAN RESOURCES processed'!$A$2:$M$2692,10,0))</f>
        <v>0.648</v>
      </c>
      <c r="U343" s="24">
        <f>IFNA(VLOOKUP(A343,'HUMAN RESOURCES processed'!$A$2:$M$2692,11,0))</f>
        <v>0.042</v>
      </c>
      <c r="V343" s="24">
        <f>IFNA(VLOOKUP(A343,'HUMAN RESOURCES processed'!$A$2:$M$2692,12,0))</f>
        <v>5507000</v>
      </c>
      <c r="W343" s="24">
        <f>IFNA(VLOOKUP(A343,'HUMAN RESOURCES processed'!$A$2:$M$2692,13,0))</f>
        <v>0.768</v>
      </c>
      <c r="X343" s="24">
        <f>IFNA(VLOOKUP(A343,'TOURISM processed'!$A$2:$F$2692,5,0))</f>
        <v>261000000</v>
      </c>
      <c r="Y343" s="24">
        <f>IFNA(VLOOKUP(A343,'TOURISM processed'!$A$2:$F$2692,6,0))</f>
        <v>789000000</v>
      </c>
      <c r="Z343" s="24">
        <f t="shared" si="7"/>
        <v>143.272199</v>
      </c>
      <c r="AA343" s="24">
        <f t="shared" si="217"/>
        <v>0</v>
      </c>
      <c r="AB343" s="24">
        <f t="shared" si="218"/>
        <v>0</v>
      </c>
      <c r="AC343" s="24">
        <f t="shared" si="219"/>
        <v>0</v>
      </c>
      <c r="AD343" s="24">
        <f t="shared" si="220"/>
        <v>0</v>
      </c>
      <c r="AE343" s="24">
        <f>IFNA(VLOOKUP(A343,'BUSINESS processed'!A343:J3033,9,0))</f>
        <v>0.035</v>
      </c>
      <c r="AF343" s="27">
        <f>IFNA(VLOOKUP(A343,'BUSINESS processed'!A343:J3033,10,0))</f>
        <v>0.091</v>
      </c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</row>
    <row r="344">
      <c r="A344" s="18" t="str">
        <f t="shared" si="1"/>
        <v>Africa_Libya-Africa_2005</v>
      </c>
      <c r="B344" s="19" t="s">
        <v>68</v>
      </c>
      <c r="C344" s="20" t="s">
        <v>117</v>
      </c>
      <c r="D344" s="21" t="s">
        <v>84</v>
      </c>
      <c r="E344" s="22">
        <v>4.4E10</v>
      </c>
      <c r="F344" s="22">
        <f t="shared" si="2"/>
        <v>7864.937572</v>
      </c>
      <c r="G344" s="23">
        <v>0.026</v>
      </c>
      <c r="H344" s="23">
        <v>213.0</v>
      </c>
      <c r="I344" s="23">
        <v>0.061</v>
      </c>
      <c r="J344" s="24">
        <f>IF(AND( C344=C343,D344&gt;D343),J343,"")</f>
        <v>17738</v>
      </c>
      <c r="K344" s="24">
        <f t="shared" si="3"/>
        <v>0.003170642333</v>
      </c>
      <c r="L344" s="24">
        <f>IF(AND(C344=C343,C344&gt;C343),C343,0)</f>
        <v>0</v>
      </c>
      <c r="M344" s="24">
        <f t="shared" si="5"/>
        <v>0</v>
      </c>
      <c r="N344" s="24">
        <f>IFNA(VLOOKUP(A344,'HUMAN RESOURCES processed'!$A$2:$M$2692,5,0))</f>
        <v>0.023</v>
      </c>
      <c r="O344" s="24">
        <f>IFNA(VLOOKUP(A344,'HUMAN RESOURCES processed'!$A$2:$M$2692,6,0))</f>
        <v>0.02</v>
      </c>
      <c r="P344" s="24">
        <f>IFNA(VLOOKUP(A344,'HUMAN RESOURCES processed'!$A$2:$M$2692,7,0))</f>
        <v>75</v>
      </c>
      <c r="Q344" s="24">
        <f>IFNA(VLOOKUP(A344,'HUMAN RESOURCES processed'!$A$2:$M$2692,8,0))</f>
        <v>72</v>
      </c>
      <c r="R344" s="24">
        <f t="shared" si="6"/>
        <v>73.5</v>
      </c>
      <c r="S344" s="24">
        <f>IFNA(VLOOKUP(A344,'HUMAN RESOURCES processed'!$A$2:$M$2692,9,0))</f>
        <v>0.306</v>
      </c>
      <c r="T344" s="24">
        <f>IFNA(VLOOKUP(A344,'HUMAN RESOURCES processed'!$A$2:$M$2692,10,0))</f>
        <v>0.651</v>
      </c>
      <c r="U344" s="24">
        <f>IFNA(VLOOKUP(A344,'HUMAN RESOURCES processed'!$A$2:$M$2692,11,0))</f>
        <v>0.043</v>
      </c>
      <c r="V344" s="24">
        <f>IFNA(VLOOKUP(A344,'HUMAN RESOURCES processed'!$A$2:$M$2692,12,0))</f>
        <v>5594450</v>
      </c>
      <c r="W344" s="24">
        <f>IFNA(VLOOKUP(A344,'HUMAN RESOURCES processed'!$A$2:$M$2692,13,0))</f>
        <v>0.769</v>
      </c>
      <c r="X344" s="24">
        <f>IFNA(VLOOKUP(A344,'TOURISM processed'!$A$2:$F$2692,5,0))</f>
        <v>301000000</v>
      </c>
      <c r="Y344" s="24">
        <f>IFNA(VLOOKUP(A344,'TOURISM processed'!$A$2:$F$2692,6,0))</f>
        <v>920000000</v>
      </c>
      <c r="Z344" s="24">
        <f t="shared" si="7"/>
        <v>164.4486947</v>
      </c>
      <c r="AA344" s="24">
        <f t="shared" si="217"/>
        <v>0</v>
      </c>
      <c r="AB344" s="24">
        <f t="shared" si="218"/>
        <v>0</v>
      </c>
      <c r="AC344" s="24">
        <f t="shared" si="219"/>
        <v>0</v>
      </c>
      <c r="AD344" s="24">
        <f t="shared" si="220"/>
        <v>0</v>
      </c>
      <c r="AE344" s="24">
        <f>IFNA(VLOOKUP(A344,'BUSINESS processed'!A344:J3034,9,0))</f>
        <v>0.039</v>
      </c>
      <c r="AF344" s="27">
        <f>IFNA(VLOOKUP(A344,'BUSINESS processed'!A344:J3034,10,0))</f>
        <v>0.357</v>
      </c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</row>
    <row r="345">
      <c r="A345" s="18" t="str">
        <f t="shared" si="1"/>
        <v>Africa_Libya-Africa_2006</v>
      </c>
      <c r="B345" s="19" t="s">
        <v>68</v>
      </c>
      <c r="C345" s="20" t="s">
        <v>117</v>
      </c>
      <c r="D345" s="21" t="s">
        <v>85</v>
      </c>
      <c r="E345" s="22">
        <v>5.6484375E10</v>
      </c>
      <c r="F345" s="22">
        <f t="shared" si="2"/>
        <v>9933.108824</v>
      </c>
      <c r="G345" s="23">
        <v>0.025</v>
      </c>
      <c r="H345" s="23">
        <v>237.0</v>
      </c>
      <c r="I345" s="23">
        <v>0.063</v>
      </c>
      <c r="J345" s="24">
        <f>IFNA(VLOOKUP(A345,'ENERGY processed'!$A$2:$H$2692,7,0),"")</f>
        <v>17078.5</v>
      </c>
      <c r="K345" s="24">
        <f t="shared" si="3"/>
        <v>0.003003354451</v>
      </c>
      <c r="L345" s="24">
        <f>IFNA(VLOOKUP(A345,'ENERGY processed'!$A$2:$H$2692,8,0),"")</f>
        <v>49229.5</v>
      </c>
      <c r="M345" s="24">
        <f t="shared" si="5"/>
        <v>0.00865729648</v>
      </c>
      <c r="N345" s="24">
        <f>IFNA(VLOOKUP(A345,'HUMAN RESOURCES processed'!$A$2:$M$2692,5,0))</f>
        <v>0.023</v>
      </c>
      <c r="O345" s="24">
        <f>IFNA(VLOOKUP(A345,'HUMAN RESOURCES processed'!$A$2:$M$2692,6,0))</f>
        <v>0.019</v>
      </c>
      <c r="P345" s="24">
        <f>IFNA(VLOOKUP(A345,'HUMAN RESOURCES processed'!$A$2:$M$2692,7,0))</f>
        <v>76</v>
      </c>
      <c r="Q345" s="24">
        <f>IFNA(VLOOKUP(A345,'HUMAN RESOURCES processed'!$A$2:$M$2692,8,0))</f>
        <v>72</v>
      </c>
      <c r="R345" s="24">
        <f t="shared" si="6"/>
        <v>74</v>
      </c>
      <c r="S345" s="24">
        <f>IFNA(VLOOKUP(A345,'HUMAN RESOURCES processed'!$A$2:$M$2692,9,0))</f>
        <v>0.303</v>
      </c>
      <c r="T345" s="24">
        <f>IFNA(VLOOKUP(A345,'HUMAN RESOURCES processed'!$A$2:$M$2692,10,0))</f>
        <v>0.654</v>
      </c>
      <c r="U345" s="24">
        <f>IFNA(VLOOKUP(A345,'HUMAN RESOURCES processed'!$A$2:$M$2692,11,0))</f>
        <v>0.043</v>
      </c>
      <c r="V345" s="24">
        <f>IFNA(VLOOKUP(A345,'HUMAN RESOURCES processed'!$A$2:$M$2692,12,0))</f>
        <v>5686475</v>
      </c>
      <c r="W345" s="24">
        <f>IFNA(VLOOKUP(A345,'HUMAN RESOURCES processed'!$A$2:$M$2692,13,0))</f>
        <v>0.77</v>
      </c>
      <c r="X345" s="24">
        <f>IFNA(VLOOKUP(A345,'TOURISM processed'!$A$2:$F$2692,5,0))</f>
        <v>244000000</v>
      </c>
      <c r="Y345" s="24">
        <f>IFNA(VLOOKUP(A345,'TOURISM processed'!$A$2:$F$2692,6,0))</f>
        <v>915000000</v>
      </c>
      <c r="Z345" s="24">
        <f t="shared" si="7"/>
        <v>160.9081197</v>
      </c>
      <c r="AA345" s="24">
        <f t="shared" si="217"/>
        <v>0</v>
      </c>
      <c r="AB345" s="24">
        <f t="shared" si="218"/>
        <v>0</v>
      </c>
      <c r="AC345" s="24">
        <f t="shared" si="219"/>
        <v>0</v>
      </c>
      <c r="AD345" s="24">
        <f t="shared" si="220"/>
        <v>0</v>
      </c>
      <c r="AE345" s="24">
        <f>IFNA(VLOOKUP(A345,'BUSINESS processed'!A345:J3035,9,0))</f>
        <v>0.043</v>
      </c>
      <c r="AF345" s="27">
        <f>IFNA(VLOOKUP(A345,'BUSINESS processed'!A345:J3035,10,0))</f>
        <v>0.691</v>
      </c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</row>
    <row r="346">
      <c r="A346" s="18" t="str">
        <f t="shared" si="1"/>
        <v>Africa_Libya-Africa_2007</v>
      </c>
      <c r="B346" s="19" t="s">
        <v>68</v>
      </c>
      <c r="C346" s="20" t="s">
        <v>117</v>
      </c>
      <c r="D346" s="21" t="s">
        <v>86</v>
      </c>
      <c r="E346" s="22">
        <v>7.1803278689E10</v>
      </c>
      <c r="F346" s="22">
        <f t="shared" si="2"/>
        <v>12418.18359</v>
      </c>
      <c r="G346" s="23">
        <v>0.025</v>
      </c>
      <c r="H346" s="23">
        <v>276.0</v>
      </c>
      <c r="I346" s="23">
        <v>0.06</v>
      </c>
      <c r="J346" s="24">
        <f>IFNA(VLOOKUP(A346,'ENERGY processed'!$A$2:$H$2692,7,0),"")</f>
        <v>17525</v>
      </c>
      <c r="K346" s="24">
        <f t="shared" si="3"/>
        <v>0.003030901533</v>
      </c>
      <c r="L346" s="24">
        <f>IFNA(VLOOKUP(A346,'ENERGY processed'!$A$2:$H$2692,8,0),"")</f>
        <v>54209</v>
      </c>
      <c r="M346" s="24">
        <f t="shared" si="5"/>
        <v>0.009375300496</v>
      </c>
      <c r="N346" s="24">
        <f>IFNA(VLOOKUP(A346,'HUMAN RESOURCES processed'!$A$2:$M$2692,5,0))</f>
        <v>0.023</v>
      </c>
      <c r="O346" s="24">
        <f>IFNA(VLOOKUP(A346,'HUMAN RESOURCES processed'!$A$2:$M$2692,6,0))</f>
        <v>0.017</v>
      </c>
      <c r="P346" s="24">
        <f>IFNA(VLOOKUP(A346,'HUMAN RESOURCES processed'!$A$2:$M$2692,7,0))</f>
        <v>76</v>
      </c>
      <c r="Q346" s="24">
        <f>IFNA(VLOOKUP(A346,'HUMAN RESOURCES processed'!$A$2:$M$2692,8,0))</f>
        <v>72</v>
      </c>
      <c r="R346" s="24">
        <f t="shared" si="6"/>
        <v>74</v>
      </c>
      <c r="S346" s="24">
        <f>IFNA(VLOOKUP(A346,'HUMAN RESOURCES processed'!$A$2:$M$2692,9,0))</f>
        <v>0.3</v>
      </c>
      <c r="T346" s="24">
        <f>IFNA(VLOOKUP(A346,'HUMAN RESOURCES processed'!$A$2:$M$2692,10,0))</f>
        <v>0.656</v>
      </c>
      <c r="U346" s="24">
        <f>IFNA(VLOOKUP(A346,'HUMAN RESOURCES processed'!$A$2:$M$2692,11,0))</f>
        <v>0.044</v>
      </c>
      <c r="V346" s="24">
        <f>IFNA(VLOOKUP(A346,'HUMAN RESOURCES processed'!$A$2:$M$2692,12,0))</f>
        <v>5782108</v>
      </c>
      <c r="W346" s="24">
        <f>IFNA(VLOOKUP(A346,'HUMAN RESOURCES processed'!$A$2:$M$2692,13,0))</f>
        <v>0.772</v>
      </c>
      <c r="X346" s="24">
        <f>IFNA(VLOOKUP(A346,'TOURISM processed'!$A$2:$F$2692,5,0))</f>
        <v>99000000</v>
      </c>
      <c r="Y346" s="24">
        <f>IFNA(VLOOKUP(A346,'TOURISM processed'!$A$2:$F$2692,6,0))</f>
        <v>1010000000</v>
      </c>
      <c r="Z346" s="24">
        <f t="shared" si="7"/>
        <v>174.6767788</v>
      </c>
      <c r="AA346" s="24">
        <f t="shared" si="217"/>
        <v>0</v>
      </c>
      <c r="AB346" s="24">
        <f t="shared" si="218"/>
        <v>0</v>
      </c>
      <c r="AC346" s="24">
        <f t="shared" si="219"/>
        <v>0</v>
      </c>
      <c r="AD346" s="24">
        <f t="shared" si="220"/>
        <v>0</v>
      </c>
      <c r="AE346" s="24">
        <f>IFNA(VLOOKUP(A346,'BUSINESS processed'!A346:J3036,9,0))</f>
        <v>0.047</v>
      </c>
      <c r="AF346" s="27">
        <f>IFNA(VLOOKUP(A346,'BUSINESS processed'!A346:J3036,10,0))</f>
        <v>0.778</v>
      </c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</row>
    <row r="347">
      <c r="A347" s="18" t="str">
        <f t="shared" si="1"/>
        <v>Africa_Libya-Africa_2008</v>
      </c>
      <c r="B347" s="19" t="s">
        <v>68</v>
      </c>
      <c r="C347" s="20" t="s">
        <v>117</v>
      </c>
      <c r="D347" s="21" t="s">
        <v>87</v>
      </c>
      <c r="E347" s="22">
        <v>9.3167701863E10</v>
      </c>
      <c r="F347" s="22">
        <f t="shared" si="2"/>
        <v>15853.46151</v>
      </c>
      <c r="G347" s="23">
        <v>0.022</v>
      </c>
      <c r="H347" s="23">
        <v>318.0</v>
      </c>
      <c r="I347" s="23">
        <v>0.06</v>
      </c>
      <c r="J347" s="24">
        <f>IFNA(VLOOKUP(A347,'ENERGY processed'!$A$2:$H$2692,7,0),"")</f>
        <v>17670</v>
      </c>
      <c r="K347" s="24">
        <f t="shared" si="3"/>
        <v>0.003006735803</v>
      </c>
      <c r="L347" s="24">
        <f>IFNA(VLOOKUP(A347,'ENERGY processed'!$A$2:$H$2692,8,0),"")</f>
        <v>52108</v>
      </c>
      <c r="M347" s="24">
        <f t="shared" si="5"/>
        <v>0.008866722649</v>
      </c>
      <c r="N347" s="24">
        <f>IFNA(VLOOKUP(A347,'HUMAN RESOURCES processed'!$A$2:$M$2692,5,0))</f>
        <v>0.022</v>
      </c>
      <c r="O347" s="24">
        <f>IFNA(VLOOKUP(A347,'HUMAN RESOURCES processed'!$A$2:$M$2692,6,0))</f>
        <v>0.016</v>
      </c>
      <c r="P347" s="24">
        <f>IFNA(VLOOKUP(A347,'HUMAN RESOURCES processed'!$A$2:$M$2692,7,0))</f>
        <v>76</v>
      </c>
      <c r="Q347" s="24">
        <f>IFNA(VLOOKUP(A347,'HUMAN RESOURCES processed'!$A$2:$M$2692,8,0))</f>
        <v>73</v>
      </c>
      <c r="R347" s="24">
        <f t="shared" si="6"/>
        <v>74.5</v>
      </c>
      <c r="S347" s="24">
        <f>IFNA(VLOOKUP(A347,'HUMAN RESOURCES processed'!$A$2:$M$2692,9,0))</f>
        <v>0.297</v>
      </c>
      <c r="T347" s="24">
        <f>IFNA(VLOOKUP(A347,'HUMAN RESOURCES processed'!$A$2:$M$2692,10,0))</f>
        <v>0.658</v>
      </c>
      <c r="U347" s="24">
        <f>IFNA(VLOOKUP(A347,'HUMAN RESOURCES processed'!$A$2:$M$2692,11,0))</f>
        <v>0.044</v>
      </c>
      <c r="V347" s="24">
        <f>IFNA(VLOOKUP(A347,'HUMAN RESOURCES processed'!$A$2:$M$2692,12,0))</f>
        <v>5876805</v>
      </c>
      <c r="W347" s="24">
        <f>IFNA(VLOOKUP(A347,'HUMAN RESOURCES processed'!$A$2:$M$2692,13,0))</f>
        <v>0.773</v>
      </c>
      <c r="X347" s="24">
        <f>IFNA(VLOOKUP(A347,'TOURISM processed'!$A$2:$F$2692,5,0))</f>
        <v>99000000</v>
      </c>
      <c r="Y347" s="24">
        <f>IFNA(VLOOKUP(A347,'TOURISM processed'!$A$2:$F$2692,6,0))</f>
        <v>1339000000</v>
      </c>
      <c r="Z347" s="24">
        <f t="shared" si="7"/>
        <v>227.8448919</v>
      </c>
      <c r="AA347" s="24">
        <f t="shared" si="217"/>
        <v>0</v>
      </c>
      <c r="AB347" s="24">
        <f t="shared" si="218"/>
        <v>0</v>
      </c>
      <c r="AC347" s="24">
        <f t="shared" si="219"/>
        <v>0</v>
      </c>
      <c r="AD347" s="24">
        <f t="shared" si="220"/>
        <v>0</v>
      </c>
      <c r="AE347" s="24">
        <f>IFNA(VLOOKUP(A347,'BUSINESS processed'!A347:J3037,9,0))</f>
        <v>0.09</v>
      </c>
      <c r="AF347" s="27">
        <f>IFNA(VLOOKUP(A347,'BUSINESS processed'!A347:J3037,10,0))</f>
        <v>1.256</v>
      </c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</row>
    <row r="348">
      <c r="A348" s="18" t="str">
        <f t="shared" si="1"/>
        <v>Africa_Libya-Africa_2009</v>
      </c>
      <c r="B348" s="19" t="s">
        <v>68</v>
      </c>
      <c r="C348" s="20" t="s">
        <v>117</v>
      </c>
      <c r="D348" s="21" t="s">
        <v>88</v>
      </c>
      <c r="E348" s="22">
        <v>6.2360446571E10</v>
      </c>
      <c r="F348" s="22">
        <f t="shared" si="2"/>
        <v>10455.57487</v>
      </c>
      <c r="G348" s="23">
        <v>0.035</v>
      </c>
      <c r="H348" s="23">
        <v>349.0</v>
      </c>
      <c r="I348" s="23">
        <v>0.06</v>
      </c>
      <c r="J348" s="24">
        <f>IF(AND( C348=C347,D348&gt;D347),J347,"")</f>
        <v>17670</v>
      </c>
      <c r="K348" s="24">
        <f t="shared" si="3"/>
        <v>0.002962615216</v>
      </c>
      <c r="L348" s="24">
        <f>IF(AND(C348=C347,C348&gt;C347),C347,0)</f>
        <v>0</v>
      </c>
      <c r="M348" s="24">
        <f t="shared" si="5"/>
        <v>0</v>
      </c>
      <c r="N348" s="24">
        <f>IFNA(VLOOKUP(A348,'HUMAN RESOURCES processed'!$A$2:$M$2692,5,0))</f>
        <v>0.022</v>
      </c>
      <c r="O348" s="24">
        <f>IFNA(VLOOKUP(A348,'HUMAN RESOURCES processed'!$A$2:$M$2692,6,0))</f>
        <v>0.015</v>
      </c>
      <c r="P348" s="24">
        <f>IFNA(VLOOKUP(A348,'HUMAN RESOURCES processed'!$A$2:$M$2692,7,0))</f>
        <v>77</v>
      </c>
      <c r="Q348" s="24">
        <f>IFNA(VLOOKUP(A348,'HUMAN RESOURCES processed'!$A$2:$M$2692,8,0))</f>
        <v>73</v>
      </c>
      <c r="R348" s="24">
        <f t="shared" si="6"/>
        <v>75</v>
      </c>
      <c r="S348" s="24">
        <f>IFNA(VLOOKUP(A348,'HUMAN RESOURCES processed'!$A$2:$M$2692,9,0))</f>
        <v>0.295</v>
      </c>
      <c r="T348" s="24">
        <f>IFNA(VLOOKUP(A348,'HUMAN RESOURCES processed'!$A$2:$M$2692,10,0))</f>
        <v>0.659</v>
      </c>
      <c r="U348" s="24">
        <f>IFNA(VLOOKUP(A348,'HUMAN RESOURCES processed'!$A$2:$M$2692,11,0))</f>
        <v>0.045</v>
      </c>
      <c r="V348" s="24">
        <f>IFNA(VLOOKUP(A348,'HUMAN RESOURCES processed'!$A$2:$M$2692,12,0))</f>
        <v>5964325</v>
      </c>
      <c r="W348" s="24">
        <f>IFNA(VLOOKUP(A348,'HUMAN RESOURCES processed'!$A$2:$M$2692,13,0))</f>
        <v>0.775</v>
      </c>
      <c r="X348" s="24">
        <f>IFNA(VLOOKUP(A348,'TOURISM processed'!$A$2:$F$2692,5,0))</f>
        <v>159000000</v>
      </c>
      <c r="Y348" s="24">
        <f>IFNA(VLOOKUP(A348,'TOURISM processed'!$A$2:$F$2692,6,0))</f>
        <v>1683000000</v>
      </c>
      <c r="Z348" s="24">
        <f t="shared" si="7"/>
        <v>282.1777821</v>
      </c>
      <c r="AA348" s="24">
        <f t="shared" si="217"/>
        <v>0</v>
      </c>
      <c r="AB348" s="24">
        <f t="shared" si="218"/>
        <v>0</v>
      </c>
      <c r="AC348" s="24">
        <f t="shared" si="219"/>
        <v>0</v>
      </c>
      <c r="AD348" s="24">
        <f t="shared" si="220"/>
        <v>0</v>
      </c>
      <c r="AE348" s="24">
        <f>IFNA(VLOOKUP(A348,'BUSINESS processed'!A348:J3038,9,0))</f>
        <v>0.108</v>
      </c>
      <c r="AF348" s="27">
        <f>IFNA(VLOOKUP(A348,'BUSINESS processed'!A348:J3038,10,0))</f>
        <v>1.599</v>
      </c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</row>
    <row r="349">
      <c r="A349" s="18" t="str">
        <f t="shared" si="1"/>
        <v>Africa_Libya-Africa_2010</v>
      </c>
      <c r="B349" s="19" t="s">
        <v>68</v>
      </c>
      <c r="C349" s="20" t="s">
        <v>117</v>
      </c>
      <c r="D349" s="21" t="s">
        <v>89</v>
      </c>
      <c r="E349" s="22">
        <v>7.4755288917E10</v>
      </c>
      <c r="F349" s="22">
        <f t="shared" si="2"/>
        <v>12375.44953</v>
      </c>
      <c r="G349" s="23">
        <v>0.033</v>
      </c>
      <c r="H349" s="23">
        <v>389.0</v>
      </c>
      <c r="I349" s="23">
        <v>0.06</v>
      </c>
      <c r="J349" s="24">
        <f>IFNA(VLOOKUP(A349,'ENERGY processed'!$A$2:$H$2692,7,0),"")</f>
        <v>16671</v>
      </c>
      <c r="K349" s="24">
        <f t="shared" si="3"/>
        <v>0.0027598197</v>
      </c>
      <c r="L349" s="24">
        <f>IFNA(VLOOKUP(A349,'ENERGY processed'!$A$2:$H$2692,8,0),"")</f>
        <v>48140.5</v>
      </c>
      <c r="M349" s="24">
        <f t="shared" si="5"/>
        <v>0.007969473954</v>
      </c>
      <c r="N349" s="24">
        <f>IFNA(VLOOKUP(A349,'HUMAN RESOURCES processed'!$A$2:$M$2692,5,0))</f>
        <v>0.022</v>
      </c>
      <c r="O349" s="24">
        <f>IFNA(VLOOKUP(A349,'HUMAN RESOURCES processed'!$A$2:$M$2692,6,0))</f>
        <v>0.014</v>
      </c>
      <c r="P349" s="24">
        <f>IFNA(VLOOKUP(A349,'HUMAN RESOURCES processed'!$A$2:$M$2692,7,0))</f>
        <v>77</v>
      </c>
      <c r="Q349" s="24">
        <f>IFNA(VLOOKUP(A349,'HUMAN RESOURCES processed'!$A$2:$M$2692,8,0))</f>
        <v>73</v>
      </c>
      <c r="R349" s="24">
        <f t="shared" si="6"/>
        <v>75</v>
      </c>
      <c r="S349" s="24">
        <f>IFNA(VLOOKUP(A349,'HUMAN RESOURCES processed'!$A$2:$M$2692,9,0))</f>
        <v>0.294</v>
      </c>
      <c r="T349" s="24">
        <f>IFNA(VLOOKUP(A349,'HUMAN RESOURCES processed'!$A$2:$M$2692,10,0))</f>
        <v>0.66</v>
      </c>
      <c r="U349" s="24">
        <f>IFNA(VLOOKUP(A349,'HUMAN RESOURCES processed'!$A$2:$M$2692,11,0))</f>
        <v>0.046</v>
      </c>
      <c r="V349" s="24">
        <f>IFNA(VLOOKUP(A349,'HUMAN RESOURCES processed'!$A$2:$M$2692,12,0))</f>
        <v>6040612</v>
      </c>
      <c r="W349" s="24">
        <f>IFNA(VLOOKUP(A349,'HUMAN RESOURCES processed'!$A$2:$M$2692,13,0))</f>
        <v>0.776</v>
      </c>
      <c r="X349" s="24">
        <f>IFNA(VLOOKUP(A349,'TOURISM processed'!$A$2:$F$2692,5,0))</f>
        <v>170000000</v>
      </c>
      <c r="Y349" s="24">
        <f>IFNA(VLOOKUP(A349,'TOURISM processed'!$A$2:$F$2692,6,0))</f>
        <v>2184000000</v>
      </c>
      <c r="Z349" s="24">
        <f t="shared" si="7"/>
        <v>361.5527698</v>
      </c>
      <c r="AA349" s="24">
        <f t="shared" si="217"/>
        <v>0</v>
      </c>
      <c r="AB349" s="24">
        <f t="shared" si="218"/>
        <v>0</v>
      </c>
      <c r="AC349" s="24">
        <f t="shared" si="219"/>
        <v>0</v>
      </c>
      <c r="AD349" s="24">
        <f t="shared" si="220"/>
        <v>0</v>
      </c>
      <c r="AE349" s="24">
        <f>IFNA(VLOOKUP(A349,'BUSINESS processed'!A349:J3039,9,0))</f>
        <v>0.14</v>
      </c>
      <c r="AF349" s="27">
        <f>IFNA(VLOOKUP(A349,'BUSINESS processed'!A349:J3039,10,0))</f>
        <v>1.804</v>
      </c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</row>
    <row r="350">
      <c r="A350" s="18" t="str">
        <f t="shared" si="1"/>
        <v>Africa_Libya-Africa_2011</v>
      </c>
      <c r="B350" s="19" t="s">
        <v>68</v>
      </c>
      <c r="C350" s="20" t="s">
        <v>117</v>
      </c>
      <c r="D350" s="21" t="s">
        <v>90</v>
      </c>
      <c r="E350" s="22">
        <v>3.4699395524E10</v>
      </c>
      <c r="F350" s="22">
        <f t="shared" si="2"/>
        <v>5685.412227</v>
      </c>
      <c r="G350" s="23">
        <v>0.039</v>
      </c>
      <c r="H350" s="23">
        <v>211.0</v>
      </c>
      <c r="I350" s="23">
        <v>0.06</v>
      </c>
      <c r="J350" s="24">
        <f>IFNA(VLOOKUP(A350,'ENERGY processed'!$A$2:$H$2692,7,0),"")</f>
        <v>17899</v>
      </c>
      <c r="K350" s="24">
        <f t="shared" si="3"/>
        <v>0.00293270796</v>
      </c>
      <c r="L350" s="24">
        <f>IFNA(VLOOKUP(A350,'ENERGY processed'!$A$2:$H$2692,8,0),"")</f>
        <v>53788</v>
      </c>
      <c r="M350" s="24">
        <f t="shared" si="5"/>
        <v>0.00881303401</v>
      </c>
      <c r="N350" s="24">
        <f>IFNA(VLOOKUP(A350,'HUMAN RESOURCES processed'!$A$2:$M$2692,5,0))</f>
        <v>0.022</v>
      </c>
      <c r="O350" s="24">
        <f>IFNA(VLOOKUP(A350,'HUMAN RESOURCES processed'!$A$2:$M$2692,6,0))</f>
        <v>0.014</v>
      </c>
      <c r="P350" s="24">
        <f>IFNA(VLOOKUP(A350,'HUMAN RESOURCES processed'!$A$2:$M$2692,7,0))</f>
        <v>77</v>
      </c>
      <c r="Q350" s="24">
        <f>IFNA(VLOOKUP(A350,'HUMAN RESOURCES processed'!$A$2:$M$2692,8,0))</f>
        <v>73</v>
      </c>
      <c r="R350" s="24">
        <f t="shared" si="6"/>
        <v>75</v>
      </c>
      <c r="S350" s="24">
        <f>IFNA(VLOOKUP(A350,'HUMAN RESOURCES processed'!$A$2:$M$2692,9,0))</f>
        <v>0.294</v>
      </c>
      <c r="T350" s="24">
        <f>IFNA(VLOOKUP(A350,'HUMAN RESOURCES processed'!$A$2:$M$2692,10,0))</f>
        <v>0.659</v>
      </c>
      <c r="U350" s="24">
        <f>IFNA(VLOOKUP(A350,'HUMAN RESOURCES processed'!$A$2:$M$2692,11,0))</f>
        <v>0.046</v>
      </c>
      <c r="V350" s="24">
        <f>IFNA(VLOOKUP(A350,'HUMAN RESOURCES processed'!$A$2:$M$2692,12,0))</f>
        <v>6103233</v>
      </c>
      <c r="W350" s="24">
        <f>IFNA(VLOOKUP(A350,'HUMAN RESOURCES processed'!$A$2:$M$2692,13,0))</f>
        <v>0.778</v>
      </c>
      <c r="X350" s="24">
        <f t="shared" ref="X350:X351" si="221">IF(AND(C350=C349,D350&gt;D349),X349,0)</f>
        <v>170000000</v>
      </c>
      <c r="Y350" s="24">
        <f>IF(AND(C350=C349,D350&gt;D349),Y349,0)</f>
        <v>2184000000</v>
      </c>
      <c r="Z350" s="24">
        <f t="shared" si="7"/>
        <v>357.84313</v>
      </c>
      <c r="AA350" s="24">
        <f t="shared" si="217"/>
        <v>0</v>
      </c>
      <c r="AB350" s="24">
        <f t="shared" si="218"/>
        <v>0</v>
      </c>
      <c r="AC350" s="24">
        <f t="shared" si="219"/>
        <v>0</v>
      </c>
      <c r="AD350" s="24">
        <f t="shared" si="220"/>
        <v>0</v>
      </c>
      <c r="AE350" s="24">
        <f>IFNA(VLOOKUP(A350,'BUSINESS processed'!A350:J3040,9,0))</f>
        <v>0.14</v>
      </c>
      <c r="AF350" s="27">
        <f>IFNA(VLOOKUP(A350,'BUSINESS processed'!A350:J3040,10,0))</f>
        <v>1.638</v>
      </c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</row>
    <row r="351">
      <c r="A351" s="18" t="str">
        <f t="shared" si="1"/>
        <v>Africa_Libya-Africa_2012</v>
      </c>
      <c r="B351" s="19" t="s">
        <v>68</v>
      </c>
      <c r="C351" s="20" t="s">
        <v>117</v>
      </c>
      <c r="D351" s="21" t="s">
        <v>91</v>
      </c>
      <c r="E351" s="22">
        <v>8.1873662519E10</v>
      </c>
      <c r="F351" s="22">
        <f t="shared" si="2"/>
        <v>13302.79085</v>
      </c>
      <c r="G351" s="23">
        <v>0.039</v>
      </c>
      <c r="H351" s="23">
        <v>578.0</v>
      </c>
      <c r="I351" s="23">
        <v>0.06</v>
      </c>
      <c r="J351" s="24">
        <f>IFNA(VLOOKUP(A351,'ENERGY processed'!$A$2:$H$2692,7,0),"")</f>
        <v>16951</v>
      </c>
      <c r="K351" s="24">
        <f t="shared" si="3"/>
        <v>0.002754189818</v>
      </c>
      <c r="L351" s="24">
        <f>IFNA(VLOOKUP(A351,'ENERGY processed'!$A$2:$H$2692,8,0),"")</f>
        <v>47832</v>
      </c>
      <c r="M351" s="24">
        <f t="shared" si="5"/>
        <v>0.007771718918</v>
      </c>
      <c r="N351" s="24">
        <f>IFNA(VLOOKUP(A351,'HUMAN RESOURCES processed'!$A$2:$M$2692,5,0))</f>
        <v>0.021</v>
      </c>
      <c r="O351" s="24">
        <f>IFNA(VLOOKUP(A351,'HUMAN RESOURCES processed'!$A$2:$M$2692,6,0))</f>
        <v>0.013</v>
      </c>
      <c r="P351" s="24">
        <f>IFNA(VLOOKUP(A351,'HUMAN RESOURCES processed'!$A$2:$M$2692,7,0))</f>
        <v>77</v>
      </c>
      <c r="Q351" s="24">
        <f>IFNA(VLOOKUP(A351,'HUMAN RESOURCES processed'!$A$2:$M$2692,8,0))</f>
        <v>73</v>
      </c>
      <c r="R351" s="24">
        <f t="shared" si="6"/>
        <v>75</v>
      </c>
      <c r="S351" s="24">
        <f>IFNA(VLOOKUP(A351,'HUMAN RESOURCES processed'!$A$2:$M$2692,9,0))</f>
        <v>0.295</v>
      </c>
      <c r="T351" s="24">
        <f>IFNA(VLOOKUP(A351,'HUMAN RESOURCES processed'!$A$2:$M$2692,10,0))</f>
        <v>0.658</v>
      </c>
      <c r="U351" s="24">
        <f>IFNA(VLOOKUP(A351,'HUMAN RESOURCES processed'!$A$2:$M$2692,11,0))</f>
        <v>0.047</v>
      </c>
      <c r="V351" s="24">
        <f>IFNA(VLOOKUP(A351,'HUMAN RESOURCES processed'!$A$2:$M$2692,12,0))</f>
        <v>6154623</v>
      </c>
      <c r="W351" s="24">
        <f>IFNA(VLOOKUP(A351,'HUMAN RESOURCES processed'!$A$2:$M$2692,13,0))</f>
        <v>0.78</v>
      </c>
      <c r="X351" s="24">
        <f t="shared" si="221"/>
        <v>170000000</v>
      </c>
      <c r="Y351" s="24">
        <f>IFNA(VLOOKUP(A351,'TOURISM processed'!$A$2:$F$2692,6,0))</f>
        <v>2654000000</v>
      </c>
      <c r="Z351" s="24">
        <f t="shared" si="7"/>
        <v>431.2205638</v>
      </c>
      <c r="AA351" s="24">
        <f>IFNA(VLOOKUP(A351,'BUSINESS processed'!A351:J3041,5,0))</f>
        <v>0.316</v>
      </c>
      <c r="AB351" s="24">
        <f>IFNA(VLOOKUP(A351,'BUSINESS processed'!A351:J3041,6,0))</f>
        <v>35</v>
      </c>
      <c r="AC351" s="24">
        <f>IFNA(VLOOKUP(A351,'BUSINESS processed'!A351:J3041,7,0))</f>
        <v>188</v>
      </c>
      <c r="AD351" s="24">
        <f>IFNA(VLOOKUP(A351,'BUSINESS processed'!A351:J3041,8,0))</f>
        <v>889</v>
      </c>
      <c r="AE351" s="24">
        <f>IF(AND(C351=C350,D351&gt;211),AE350,0)</f>
        <v>0.14</v>
      </c>
      <c r="AF351" s="27">
        <f>IFNA(VLOOKUP(A351,'BUSINESS processed'!A351:J3041,10,0))</f>
        <v>1.558</v>
      </c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</row>
    <row r="352">
      <c r="A352" s="18" t="str">
        <f t="shared" si="1"/>
        <v>Africa_Madagascar-Africa_2000</v>
      </c>
      <c r="B352" s="19" t="s">
        <v>68</v>
      </c>
      <c r="C352" s="20" t="s">
        <v>118</v>
      </c>
      <c r="D352" s="21" t="s">
        <v>70</v>
      </c>
      <c r="E352" s="22">
        <v>3.877673635E9</v>
      </c>
      <c r="F352" s="22">
        <f t="shared" si="2"/>
        <v>246.282641</v>
      </c>
      <c r="G352" s="23">
        <v>0.05</v>
      </c>
      <c r="H352" s="23">
        <v>12.0</v>
      </c>
      <c r="I352" s="23">
        <v>0.265</v>
      </c>
      <c r="J352" s="24">
        <f t="shared" ref="J352:J409" si="222">IF(AND( C352=C351,D352&gt;D351),J351,0)</f>
        <v>0</v>
      </c>
      <c r="K352" s="24">
        <f t="shared" si="3"/>
        <v>0</v>
      </c>
      <c r="L352" s="24">
        <f t="shared" ref="L352:L353" si="223">IF(AND(C352=C351,C352&gt;C351),C351,0)</f>
        <v>0</v>
      </c>
      <c r="M352" s="24">
        <f t="shared" si="5"/>
        <v>0</v>
      </c>
      <c r="N352" s="24">
        <f>IFNA(VLOOKUP(A352,'HUMAN RESOURCES processed'!$A$2:$M$2692,5,0))</f>
        <v>0.041</v>
      </c>
      <c r="O352" s="24">
        <f>IFNA(VLOOKUP(A352,'HUMAN RESOURCES processed'!$A$2:$M$2692,6,0))</f>
        <v>0.071</v>
      </c>
      <c r="P352" s="24">
        <f>IFNA(VLOOKUP(A352,'HUMAN RESOURCES processed'!$A$2:$M$2692,7,0))</f>
        <v>60</v>
      </c>
      <c r="Q352" s="24">
        <f>IFNA(VLOOKUP(A352,'HUMAN RESOURCES processed'!$A$2:$M$2692,8,0))</f>
        <v>57</v>
      </c>
      <c r="R352" s="24">
        <f t="shared" si="6"/>
        <v>58.5</v>
      </c>
      <c r="S352" s="24">
        <f>IFNA(VLOOKUP(A352,'HUMAN RESOURCES processed'!$A$2:$M$2692,9,0))</f>
        <v>0.455</v>
      </c>
      <c r="T352" s="24">
        <f>IFNA(VLOOKUP(A352,'HUMAN RESOURCES processed'!$A$2:$M$2692,10,0))</f>
        <v>0.515</v>
      </c>
      <c r="U352" s="24">
        <f>IFNA(VLOOKUP(A352,'HUMAN RESOURCES processed'!$A$2:$M$2692,11,0))</f>
        <v>0.03</v>
      </c>
      <c r="V352" s="24">
        <f>IFNA(VLOOKUP(A352,'HUMAN RESOURCES processed'!$A$2:$M$2692,12,0))</f>
        <v>15744811</v>
      </c>
      <c r="W352" s="24">
        <f>IFNA(VLOOKUP(A352,'HUMAN RESOURCES processed'!$A$2:$M$2692,13,0))</f>
        <v>0.271</v>
      </c>
      <c r="X352" s="24">
        <f>IFNA(VLOOKUP(A352,'TOURISM processed'!$A$2:$F$2692,5,0))</f>
        <v>152000000</v>
      </c>
      <c r="Y352" s="24">
        <f>IFNA(VLOOKUP(A352,'TOURISM processed'!$A$2:$F$2692,6,0))</f>
        <v>139000000</v>
      </c>
      <c r="Z352" s="24">
        <f t="shared" si="7"/>
        <v>8.828305402</v>
      </c>
      <c r="AA352" s="24">
        <f t="shared" ref="AA352:AA356" si="224">IF(AND(C352=C351,D352&gt;D351),AA351,0)</f>
        <v>0</v>
      </c>
      <c r="AB352" s="24">
        <f t="shared" ref="AB352:AB354" si="225">IF(AND(C352=C351,D352&gt;D351),AB351,0)</f>
        <v>0</v>
      </c>
      <c r="AC352" s="24">
        <f t="shared" ref="AC352:AC363" si="226">IF(AND(C352=C351,D352&gt;D351),AC351,0)</f>
        <v>0</v>
      </c>
      <c r="AD352" s="24">
        <f t="shared" ref="AD352:AD356" si="227">IF(AND(C352=C351,D352&gt;D351),AD351,0)</f>
        <v>0</v>
      </c>
      <c r="AE352" s="24">
        <f>IFNA(VLOOKUP(A352,'BUSINESS processed'!A352:J3042,9,0))</f>
        <v>0.002</v>
      </c>
      <c r="AF352" s="27">
        <f>IFNA(VLOOKUP(A352,'BUSINESS processed'!A352:J3042,10,0))</f>
        <v>0.004</v>
      </c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</row>
    <row r="353">
      <c r="A353" s="18" t="str">
        <f t="shared" si="1"/>
        <v>Africa_Madagascar-Africa_2001</v>
      </c>
      <c r="B353" s="19" t="s">
        <v>68</v>
      </c>
      <c r="C353" s="20" t="s">
        <v>118</v>
      </c>
      <c r="D353" s="21" t="s">
        <v>71</v>
      </c>
      <c r="E353" s="22">
        <v>4.529575233E9</v>
      </c>
      <c r="F353" s="22">
        <f t="shared" si="2"/>
        <v>278.9874499</v>
      </c>
      <c r="G353" s="23">
        <v>0.05</v>
      </c>
      <c r="H353" s="23">
        <v>14.0</v>
      </c>
      <c r="I353" s="23">
        <v>0.253</v>
      </c>
      <c r="J353" s="24">
        <f t="shared" si="222"/>
        <v>0</v>
      </c>
      <c r="K353" s="24">
        <f t="shared" si="3"/>
        <v>0</v>
      </c>
      <c r="L353" s="24">
        <f t="shared" si="223"/>
        <v>0</v>
      </c>
      <c r="M353" s="24">
        <f t="shared" si="5"/>
        <v>0</v>
      </c>
      <c r="N353" s="24">
        <f>IFNA(VLOOKUP(A353,'HUMAN RESOURCES processed'!$A$2:$M$2692,5,0))</f>
        <v>0.04</v>
      </c>
      <c r="O353" s="24">
        <f>IFNA(VLOOKUP(A353,'HUMAN RESOURCES processed'!$A$2:$M$2692,6,0))</f>
        <v>0.067</v>
      </c>
      <c r="P353" s="24">
        <f>IFNA(VLOOKUP(A353,'HUMAN RESOURCES processed'!$A$2:$M$2692,7,0))</f>
        <v>60</v>
      </c>
      <c r="Q353" s="24">
        <f>IFNA(VLOOKUP(A353,'HUMAN RESOURCES processed'!$A$2:$M$2692,8,0))</f>
        <v>58</v>
      </c>
      <c r="R353" s="24">
        <f t="shared" si="6"/>
        <v>59</v>
      </c>
      <c r="S353" s="24">
        <f>IFNA(VLOOKUP(A353,'HUMAN RESOURCES processed'!$A$2:$M$2692,9,0))</f>
        <v>0.455</v>
      </c>
      <c r="T353" s="24">
        <f>IFNA(VLOOKUP(A353,'HUMAN RESOURCES processed'!$A$2:$M$2692,10,0))</f>
        <v>0.516</v>
      </c>
      <c r="U353" s="24">
        <f>IFNA(VLOOKUP(A353,'HUMAN RESOURCES processed'!$A$2:$M$2692,11,0))</f>
        <v>0.03</v>
      </c>
      <c r="V353" s="24">
        <f>IFNA(VLOOKUP(A353,'HUMAN RESOURCES processed'!$A$2:$M$2692,12,0))</f>
        <v>16235767</v>
      </c>
      <c r="W353" s="24">
        <f>IFNA(VLOOKUP(A353,'HUMAN RESOURCES processed'!$A$2:$M$2692,13,0))</f>
        <v>0.274</v>
      </c>
      <c r="X353" s="24">
        <f>IFNA(VLOOKUP(A353,'TOURISM processed'!$A$2:$F$2692,5,0))</f>
        <v>149000000</v>
      </c>
      <c r="Y353" s="24">
        <f>IFNA(VLOOKUP(A353,'TOURISM processed'!$A$2:$F$2692,6,0))</f>
        <v>179000000</v>
      </c>
      <c r="Z353" s="24">
        <f t="shared" si="7"/>
        <v>11.02504119</v>
      </c>
      <c r="AA353" s="24">
        <f t="shared" si="224"/>
        <v>0</v>
      </c>
      <c r="AB353" s="24">
        <f t="shared" si="225"/>
        <v>0</v>
      </c>
      <c r="AC353" s="24">
        <f t="shared" si="226"/>
        <v>0</v>
      </c>
      <c r="AD353" s="24">
        <f t="shared" si="227"/>
        <v>0</v>
      </c>
      <c r="AE353" s="24">
        <f>IFNA(VLOOKUP(A353,'BUSINESS processed'!A353:J3043,9,0))</f>
        <v>0.002</v>
      </c>
      <c r="AF353" s="27">
        <f>IFNA(VLOOKUP(A353,'BUSINESS processed'!A353:J3043,10,0))</f>
        <v>0.009</v>
      </c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</row>
    <row r="354">
      <c r="A354" s="18" t="str">
        <f t="shared" si="1"/>
        <v>Africa_Madagascar-Africa_2002</v>
      </c>
      <c r="B354" s="19" t="s">
        <v>68</v>
      </c>
      <c r="C354" s="20" t="s">
        <v>118</v>
      </c>
      <c r="D354" s="21" t="s">
        <v>72</v>
      </c>
      <c r="E354" s="22">
        <v>4.397254715E9</v>
      </c>
      <c r="F354" s="22">
        <f t="shared" si="2"/>
        <v>262.7418198</v>
      </c>
      <c r="G354" s="23">
        <v>0.052</v>
      </c>
      <c r="H354" s="23">
        <v>14.0</v>
      </c>
      <c r="I354" s="23">
        <v>0.253</v>
      </c>
      <c r="J354" s="24">
        <f t="shared" si="222"/>
        <v>0</v>
      </c>
      <c r="K354" s="24">
        <f t="shared" si="3"/>
        <v>0</v>
      </c>
      <c r="L354" s="24">
        <f>IFNA(VLOOKUP(A354,'ENERGY processed'!$A$2:$H$2692,8,0),"")</f>
        <v>2013</v>
      </c>
      <c r="M354" s="24">
        <f t="shared" si="5"/>
        <v>0.0001202794283</v>
      </c>
      <c r="N354" s="24">
        <f>IFNA(VLOOKUP(A354,'HUMAN RESOURCES processed'!$A$2:$M$2692,5,0))</f>
        <v>0.04</v>
      </c>
      <c r="O354" s="24">
        <f>IFNA(VLOOKUP(A354,'HUMAN RESOURCES processed'!$A$2:$M$2692,6,0))</f>
        <v>0.064</v>
      </c>
      <c r="P354" s="24">
        <f>IFNA(VLOOKUP(A354,'HUMAN RESOURCES processed'!$A$2:$M$2692,7,0))</f>
        <v>61</v>
      </c>
      <c r="Q354" s="24">
        <f>IFNA(VLOOKUP(A354,'HUMAN RESOURCES processed'!$A$2:$M$2692,8,0))</f>
        <v>59</v>
      </c>
      <c r="R354" s="24">
        <f t="shared" si="6"/>
        <v>60</v>
      </c>
      <c r="S354" s="24">
        <f>IFNA(VLOOKUP(A354,'HUMAN RESOURCES processed'!$A$2:$M$2692,9,0))</f>
        <v>0.454</v>
      </c>
      <c r="T354" s="24">
        <f>IFNA(VLOOKUP(A354,'HUMAN RESOURCES processed'!$A$2:$M$2692,10,0))</f>
        <v>0.517</v>
      </c>
      <c r="U354" s="24">
        <f>IFNA(VLOOKUP(A354,'HUMAN RESOURCES processed'!$A$2:$M$2692,11,0))</f>
        <v>0.03</v>
      </c>
      <c r="V354" s="24">
        <f>IFNA(VLOOKUP(A354,'HUMAN RESOURCES processed'!$A$2:$M$2692,12,0))</f>
        <v>16736029</v>
      </c>
      <c r="W354" s="24">
        <f>IFNA(VLOOKUP(A354,'HUMAN RESOURCES processed'!$A$2:$M$2692,13,0))</f>
        <v>0.277</v>
      </c>
      <c r="X354" s="24">
        <f>IFNA(VLOOKUP(A354,'TOURISM processed'!$A$2:$F$2692,5,0))</f>
        <v>109000000</v>
      </c>
      <c r="Y354" s="24">
        <f>IFNA(VLOOKUP(A354,'TOURISM processed'!$A$2:$F$2692,6,0))</f>
        <v>192000000</v>
      </c>
      <c r="Z354" s="24">
        <f t="shared" si="7"/>
        <v>11.47225546</v>
      </c>
      <c r="AA354" s="24">
        <f t="shared" si="224"/>
        <v>0</v>
      </c>
      <c r="AB354" s="24">
        <f t="shared" si="225"/>
        <v>0</v>
      </c>
      <c r="AC354" s="24">
        <f t="shared" si="226"/>
        <v>0</v>
      </c>
      <c r="AD354" s="24">
        <f t="shared" si="227"/>
        <v>0</v>
      </c>
      <c r="AE354" s="24">
        <f>IFNA(VLOOKUP(A354,'BUSINESS processed'!A354:J3044,9,0))</f>
        <v>0.003</v>
      </c>
      <c r="AF354" s="27">
        <f>IFNA(VLOOKUP(A354,'BUSINESS processed'!A354:J3044,10,0))</f>
        <v>0.01</v>
      </c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</row>
    <row r="355">
      <c r="A355" s="18" t="str">
        <f t="shared" si="1"/>
        <v>Africa_Madagascar-Africa_2003</v>
      </c>
      <c r="B355" s="19" t="s">
        <v>68</v>
      </c>
      <c r="C355" s="20" t="s">
        <v>118</v>
      </c>
      <c r="D355" s="21" t="s">
        <v>74</v>
      </c>
      <c r="E355" s="22">
        <v>5.474030228E9</v>
      </c>
      <c r="F355" s="22">
        <f t="shared" si="2"/>
        <v>317.4220317</v>
      </c>
      <c r="G355" s="23">
        <v>0.048</v>
      </c>
      <c r="H355" s="23">
        <v>15.0</v>
      </c>
      <c r="I355" s="23">
        <v>0.243</v>
      </c>
      <c r="J355" s="24">
        <f t="shared" si="222"/>
        <v>0</v>
      </c>
      <c r="K355" s="24">
        <f t="shared" si="3"/>
        <v>0</v>
      </c>
      <c r="L355" s="24">
        <f>IFNA(VLOOKUP(A355,'ENERGY processed'!$A$2:$H$2692,8,0),"")</f>
        <v>1822</v>
      </c>
      <c r="M355" s="24">
        <f t="shared" si="5"/>
        <v>0.0001056521279</v>
      </c>
      <c r="N355" s="24">
        <f>IFNA(VLOOKUP(A355,'HUMAN RESOURCES processed'!$A$2:$M$2692,5,0))</f>
        <v>0.039</v>
      </c>
      <c r="O355" s="24">
        <f>IFNA(VLOOKUP(A355,'HUMAN RESOURCES processed'!$A$2:$M$2692,6,0))</f>
        <v>0.061</v>
      </c>
      <c r="P355" s="24">
        <f>IFNA(VLOOKUP(A355,'HUMAN RESOURCES processed'!$A$2:$M$2692,7,0))</f>
        <v>62</v>
      </c>
      <c r="Q355" s="24">
        <f>IFNA(VLOOKUP(A355,'HUMAN RESOURCES processed'!$A$2:$M$2692,8,0))</f>
        <v>59</v>
      </c>
      <c r="R355" s="24">
        <f t="shared" si="6"/>
        <v>60.5</v>
      </c>
      <c r="S355" s="24">
        <f>IFNA(VLOOKUP(A355,'HUMAN RESOURCES processed'!$A$2:$M$2692,9,0))</f>
        <v>0.452</v>
      </c>
      <c r="T355" s="24">
        <f>IFNA(VLOOKUP(A355,'HUMAN RESOURCES processed'!$A$2:$M$2692,10,0))</f>
        <v>0.518</v>
      </c>
      <c r="U355" s="24">
        <f>IFNA(VLOOKUP(A355,'HUMAN RESOURCES processed'!$A$2:$M$2692,11,0))</f>
        <v>0.029</v>
      </c>
      <c r="V355" s="24">
        <f>IFNA(VLOOKUP(A355,'HUMAN RESOURCES processed'!$A$2:$M$2692,12,0))</f>
        <v>17245275</v>
      </c>
      <c r="W355" s="24">
        <f>IFNA(VLOOKUP(A355,'HUMAN RESOURCES processed'!$A$2:$M$2692,13,0))</f>
        <v>0.279</v>
      </c>
      <c r="X355" s="24">
        <f>IFNA(VLOOKUP(A355,'TOURISM processed'!$A$2:$F$2692,5,0))</f>
        <v>119000000</v>
      </c>
      <c r="Y355" s="24">
        <f>IFNA(VLOOKUP(A355,'TOURISM processed'!$A$2:$F$2692,6,0))</f>
        <v>67000000</v>
      </c>
      <c r="Z355" s="24">
        <f t="shared" si="7"/>
        <v>3.885122157</v>
      </c>
      <c r="AA355" s="24">
        <f t="shared" si="224"/>
        <v>0</v>
      </c>
      <c r="AB355" s="24">
        <f>IFNA(VLOOKUP(A355,'BUSINESS processed'!A355:J3045,6,0))</f>
        <v>67</v>
      </c>
      <c r="AC355" s="24">
        <f t="shared" si="226"/>
        <v>0</v>
      </c>
      <c r="AD355" s="24">
        <f t="shared" si="227"/>
        <v>0</v>
      </c>
      <c r="AE355" s="24">
        <f>IFNA(VLOOKUP(A355,'BUSINESS processed'!A355:J3045,9,0))</f>
        <v>0.004</v>
      </c>
      <c r="AF355" s="27">
        <f>IFNA(VLOOKUP(A355,'BUSINESS processed'!A355:J3045,10,0))</f>
        <v>0.016</v>
      </c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</row>
    <row r="356">
      <c r="A356" s="18" t="str">
        <f t="shared" si="1"/>
        <v>Africa_Madagascar-Africa_2004</v>
      </c>
      <c r="B356" s="19" t="s">
        <v>68</v>
      </c>
      <c r="C356" s="20" t="s">
        <v>118</v>
      </c>
      <c r="D356" s="21" t="s">
        <v>83</v>
      </c>
      <c r="E356" s="22">
        <v>4.363934417E9</v>
      </c>
      <c r="F356" s="22">
        <f t="shared" si="2"/>
        <v>245.670453</v>
      </c>
      <c r="G356" s="23">
        <v>0.049</v>
      </c>
      <c r="H356" s="23">
        <v>12.0</v>
      </c>
      <c r="I356" s="23">
        <v>0.255</v>
      </c>
      <c r="J356" s="24">
        <f t="shared" si="222"/>
        <v>0</v>
      </c>
      <c r="K356" s="24">
        <f t="shared" si="3"/>
        <v>0</v>
      </c>
      <c r="L356" s="24">
        <f>IFNA(VLOOKUP(A356,'ENERGY processed'!$A$2:$H$2692,8,0),"")</f>
        <v>1944</v>
      </c>
      <c r="M356" s="24">
        <f t="shared" si="5"/>
        <v>0.0001094387117</v>
      </c>
      <c r="N356" s="24">
        <f>IFNA(VLOOKUP(A356,'HUMAN RESOURCES processed'!$A$2:$M$2692,5,0))</f>
        <v>0.038</v>
      </c>
      <c r="O356" s="24">
        <f>IFNA(VLOOKUP(A356,'HUMAN RESOURCES processed'!$A$2:$M$2692,6,0))</f>
        <v>0.058</v>
      </c>
      <c r="P356" s="24">
        <f>IFNA(VLOOKUP(A356,'HUMAN RESOURCES processed'!$A$2:$M$2692,7,0))</f>
        <v>62</v>
      </c>
      <c r="Q356" s="24">
        <f>IFNA(VLOOKUP(A356,'HUMAN RESOURCES processed'!$A$2:$M$2692,8,0))</f>
        <v>59</v>
      </c>
      <c r="R356" s="24">
        <f t="shared" si="6"/>
        <v>60.5</v>
      </c>
      <c r="S356" s="24">
        <f>IFNA(VLOOKUP(A356,'HUMAN RESOURCES processed'!$A$2:$M$2692,9,0))</f>
        <v>0.45</v>
      </c>
      <c r="T356" s="24">
        <f>IFNA(VLOOKUP(A356,'HUMAN RESOURCES processed'!$A$2:$M$2692,10,0))</f>
        <v>0.52</v>
      </c>
      <c r="U356" s="24">
        <f>IFNA(VLOOKUP(A356,'HUMAN RESOURCES processed'!$A$2:$M$2692,11,0))</f>
        <v>0.029</v>
      </c>
      <c r="V356" s="24">
        <f>IFNA(VLOOKUP(A356,'HUMAN RESOURCES processed'!$A$2:$M$2692,12,0))</f>
        <v>17763367</v>
      </c>
      <c r="W356" s="24">
        <f>IFNA(VLOOKUP(A356,'HUMAN RESOURCES processed'!$A$2:$M$2692,13,0))</f>
        <v>0.282</v>
      </c>
      <c r="X356" s="24">
        <f>IFNA(VLOOKUP(A356,'TOURISM processed'!$A$2:$F$2692,5,0))</f>
        <v>239000000</v>
      </c>
      <c r="Y356" s="24">
        <f>IFNA(VLOOKUP(A356,'TOURISM processed'!$A$2:$F$2692,6,0))</f>
        <v>108000000</v>
      </c>
      <c r="Z356" s="24">
        <f t="shared" si="7"/>
        <v>6.079928428</v>
      </c>
      <c r="AA356" s="24">
        <f t="shared" si="224"/>
        <v>0</v>
      </c>
      <c r="AB356" s="24">
        <f>IFNA(VLOOKUP(A356,'BUSINESS processed'!A356:J3046,6,0))</f>
        <v>44</v>
      </c>
      <c r="AC356" s="24">
        <f t="shared" si="226"/>
        <v>0</v>
      </c>
      <c r="AD356" s="24">
        <f t="shared" si="227"/>
        <v>0</v>
      </c>
      <c r="AE356" s="24">
        <f>IFNA(VLOOKUP(A356,'BUSINESS processed'!A356:J3046,9,0))</f>
        <v>0.005</v>
      </c>
      <c r="AF356" s="27">
        <f>IFNA(VLOOKUP(A356,'BUSINESS processed'!A356:J3046,10,0))</f>
        <v>0.019</v>
      </c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</row>
    <row r="357">
      <c r="A357" s="18" t="str">
        <f t="shared" si="1"/>
        <v>Africa_Madagascar-Africa_2005</v>
      </c>
      <c r="B357" s="19" t="s">
        <v>68</v>
      </c>
      <c r="C357" s="20" t="s">
        <v>118</v>
      </c>
      <c r="D357" s="21" t="s">
        <v>84</v>
      </c>
      <c r="E357" s="22">
        <v>5.038577519E9</v>
      </c>
      <c r="F357" s="22">
        <f t="shared" si="2"/>
        <v>275.4767076</v>
      </c>
      <c r="G357" s="23">
        <v>0.049</v>
      </c>
      <c r="H357" s="23">
        <v>13.0</v>
      </c>
      <c r="I357" s="23">
        <v>0.27</v>
      </c>
      <c r="J357" s="24">
        <f t="shared" si="222"/>
        <v>0</v>
      </c>
      <c r="K357" s="24">
        <f t="shared" si="3"/>
        <v>0</v>
      </c>
      <c r="L357" s="24">
        <f>IF(AND(C357=C356,C357&gt;C356),C356,0)</f>
        <v>0</v>
      </c>
      <c r="M357" s="24">
        <f t="shared" si="5"/>
        <v>0</v>
      </c>
      <c r="N357" s="24">
        <f>IFNA(VLOOKUP(A357,'HUMAN RESOURCES processed'!$A$2:$M$2692,5,0))</f>
        <v>0.038</v>
      </c>
      <c r="O357" s="24">
        <f>IFNA(VLOOKUP(A357,'HUMAN RESOURCES processed'!$A$2:$M$2692,6,0))</f>
        <v>0.055</v>
      </c>
      <c r="P357" s="24">
        <f>IFNA(VLOOKUP(A357,'HUMAN RESOURCES processed'!$A$2:$M$2692,7,0))</f>
        <v>63</v>
      </c>
      <c r="Q357" s="24">
        <f>IFNA(VLOOKUP(A357,'HUMAN RESOURCES processed'!$A$2:$M$2692,8,0))</f>
        <v>60</v>
      </c>
      <c r="R357" s="24">
        <f t="shared" si="6"/>
        <v>61.5</v>
      </c>
      <c r="S357" s="24">
        <f>IFNA(VLOOKUP(A357,'HUMAN RESOURCES processed'!$A$2:$M$2692,9,0))</f>
        <v>0.448</v>
      </c>
      <c r="T357" s="24">
        <f>IFNA(VLOOKUP(A357,'HUMAN RESOURCES processed'!$A$2:$M$2692,10,0))</f>
        <v>0.523</v>
      </c>
      <c r="U357" s="24">
        <f>IFNA(VLOOKUP(A357,'HUMAN RESOURCES processed'!$A$2:$M$2692,11,0))</f>
        <v>0.029</v>
      </c>
      <c r="V357" s="24">
        <f>IFNA(VLOOKUP(A357,'HUMAN RESOURCES processed'!$A$2:$M$2692,12,0))</f>
        <v>18290394</v>
      </c>
      <c r="W357" s="24">
        <f>IFNA(VLOOKUP(A357,'HUMAN RESOURCES processed'!$A$2:$M$2692,13,0))</f>
        <v>0.288</v>
      </c>
      <c r="X357" s="24">
        <f>IFNA(VLOOKUP(A357,'TOURISM processed'!$A$2:$F$2692,5,0))</f>
        <v>290000000</v>
      </c>
      <c r="Y357" s="24">
        <f>IFNA(VLOOKUP(A357,'TOURISM processed'!$A$2:$F$2692,6,0))</f>
        <v>80000000</v>
      </c>
      <c r="Z357" s="24">
        <f t="shared" si="7"/>
        <v>4.373880628</v>
      </c>
      <c r="AA357" s="24">
        <f>IFNA(VLOOKUP(A357,'BUSINESS processed'!A357:J3047,5,0))</f>
        <v>0.469</v>
      </c>
      <c r="AB357" s="24">
        <f>IFNA(VLOOKUP(A357,'BUSINESS processed'!A357:J3047,6,0))</f>
        <v>38</v>
      </c>
      <c r="AC357" s="24">
        <f t="shared" si="226"/>
        <v>0</v>
      </c>
      <c r="AD357" s="24">
        <f>IFNA(VLOOKUP(A357,'BUSINESS processed'!A357:J3047,8,0))</f>
        <v>400</v>
      </c>
      <c r="AE357" s="24">
        <f>IFNA(VLOOKUP(A357,'BUSINESS processed'!A357:J3047,9,0))</f>
        <v>0.006</v>
      </c>
      <c r="AF357" s="27">
        <f>IFNA(VLOOKUP(A357,'BUSINESS processed'!A357:J3047,10,0))</f>
        <v>0.028</v>
      </c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</row>
    <row r="358">
      <c r="A358" s="18" t="str">
        <f t="shared" si="1"/>
        <v>Africa_Madagascar-Africa_2006</v>
      </c>
      <c r="B358" s="19" t="s">
        <v>68</v>
      </c>
      <c r="C358" s="20" t="s">
        <v>118</v>
      </c>
      <c r="D358" s="21" t="s">
        <v>85</v>
      </c>
      <c r="E358" s="22">
        <v>5.515236338E9</v>
      </c>
      <c r="F358" s="22">
        <f t="shared" si="2"/>
        <v>292.9565189</v>
      </c>
      <c r="G358" s="23">
        <v>0.05</v>
      </c>
      <c r="H358" s="23">
        <v>15.0</v>
      </c>
      <c r="I358" s="23">
        <v>0.295</v>
      </c>
      <c r="J358" s="24">
        <f t="shared" si="222"/>
        <v>0</v>
      </c>
      <c r="K358" s="24">
        <f t="shared" si="3"/>
        <v>0</v>
      </c>
      <c r="L358" s="24">
        <f>IFNA(VLOOKUP(A358,'ENERGY processed'!$A$2:$H$2692,8,0),"")</f>
        <v>1775</v>
      </c>
      <c r="M358" s="24">
        <f t="shared" si="5"/>
        <v>0.00009428386913</v>
      </c>
      <c r="N358" s="24">
        <f>IFNA(VLOOKUP(A358,'HUMAN RESOURCES processed'!$A$2:$M$2692,5,0))</f>
        <v>0.037</v>
      </c>
      <c r="O358" s="24">
        <f>IFNA(VLOOKUP(A358,'HUMAN RESOURCES processed'!$A$2:$M$2692,6,0))</f>
        <v>0.052</v>
      </c>
      <c r="P358" s="24">
        <f>IFNA(VLOOKUP(A358,'HUMAN RESOURCES processed'!$A$2:$M$2692,7,0))</f>
        <v>63</v>
      </c>
      <c r="Q358" s="24">
        <f>IFNA(VLOOKUP(A358,'HUMAN RESOURCES processed'!$A$2:$M$2692,8,0))</f>
        <v>60</v>
      </c>
      <c r="R358" s="24">
        <f t="shared" si="6"/>
        <v>61.5</v>
      </c>
      <c r="S358" s="24">
        <f>IFNA(VLOOKUP(A358,'HUMAN RESOURCES processed'!$A$2:$M$2692,9,0))</f>
        <v>0.446</v>
      </c>
      <c r="T358" s="24">
        <f>IFNA(VLOOKUP(A358,'HUMAN RESOURCES processed'!$A$2:$M$2692,10,0))</f>
        <v>0.525</v>
      </c>
      <c r="U358" s="24">
        <f>IFNA(VLOOKUP(A358,'HUMAN RESOURCES processed'!$A$2:$M$2692,11,0))</f>
        <v>0.029</v>
      </c>
      <c r="V358" s="24">
        <f>IFNA(VLOOKUP(A358,'HUMAN RESOURCES processed'!$A$2:$M$2692,12,0))</f>
        <v>18826126</v>
      </c>
      <c r="W358" s="24">
        <f>IFNA(VLOOKUP(A358,'HUMAN RESOURCES processed'!$A$2:$M$2692,13,0))</f>
        <v>0.294</v>
      </c>
      <c r="X358" s="24">
        <f>IFNA(VLOOKUP(A358,'TOURISM processed'!$A$2:$F$2692,5,0))</f>
        <v>386000000</v>
      </c>
      <c r="Y358" s="24">
        <f>IFNA(VLOOKUP(A358,'TOURISM processed'!$A$2:$F$2692,6,0))</f>
        <v>86000000</v>
      </c>
      <c r="Z358" s="24">
        <f t="shared" si="7"/>
        <v>4.568119856</v>
      </c>
      <c r="AA358" s="24">
        <f>IFNA(VLOOKUP(A358,'BUSINESS processed'!A358:J3048,5,0))</f>
        <v>0.465</v>
      </c>
      <c r="AB358" s="24">
        <f>IFNA(VLOOKUP(A358,'BUSINESS processed'!A358:J3048,6,0))</f>
        <v>21</v>
      </c>
      <c r="AC358" s="24">
        <f t="shared" si="226"/>
        <v>0</v>
      </c>
      <c r="AD358" s="24">
        <f>IFNA(VLOOKUP(A358,'BUSINESS processed'!A358:J3048,8,0))</f>
        <v>304</v>
      </c>
      <c r="AE358" s="24">
        <f>IFNA(VLOOKUP(A358,'BUSINESS processed'!A358:J3048,9,0))</f>
        <v>0.006</v>
      </c>
      <c r="AF358" s="27">
        <f>IFNA(VLOOKUP(A358,'BUSINESS processed'!A358:J3048,10,0))</f>
        <v>0.056</v>
      </c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</row>
    <row r="359">
      <c r="A359" s="18" t="str">
        <f t="shared" si="1"/>
        <v>Africa_Madagascar-Africa_2007</v>
      </c>
      <c r="B359" s="19" t="s">
        <v>68</v>
      </c>
      <c r="C359" s="20" t="s">
        <v>118</v>
      </c>
      <c r="D359" s="21" t="s">
        <v>86</v>
      </c>
      <c r="E359" s="22">
        <v>7.342905883E9</v>
      </c>
      <c r="F359" s="22">
        <f t="shared" si="2"/>
        <v>379.0664996</v>
      </c>
      <c r="G359" s="23">
        <v>0.05</v>
      </c>
      <c r="H359" s="23">
        <v>19.0</v>
      </c>
      <c r="I359" s="23">
        <v>0.45</v>
      </c>
      <c r="J359" s="24">
        <f t="shared" si="222"/>
        <v>0</v>
      </c>
      <c r="K359" s="24">
        <f t="shared" si="3"/>
        <v>0</v>
      </c>
      <c r="L359" s="24">
        <f>IFNA(VLOOKUP(A359,'ENERGY processed'!$A$2:$H$2692,8,0),"")</f>
        <v>1815</v>
      </c>
      <c r="M359" s="24">
        <f t="shared" si="5"/>
        <v>0.00009369665195</v>
      </c>
      <c r="N359" s="24">
        <f>IFNA(VLOOKUP(A359,'HUMAN RESOURCES processed'!$A$2:$M$2692,5,0))</f>
        <v>0.037</v>
      </c>
      <c r="O359" s="24">
        <f>IFNA(VLOOKUP(A359,'HUMAN RESOURCES processed'!$A$2:$M$2692,6,0))</f>
        <v>0.049</v>
      </c>
      <c r="P359" s="24">
        <f>IFNA(VLOOKUP(A359,'HUMAN RESOURCES processed'!$A$2:$M$2692,7,0))</f>
        <v>63</v>
      </c>
      <c r="Q359" s="24">
        <f>IFNA(VLOOKUP(A359,'HUMAN RESOURCES processed'!$A$2:$M$2692,8,0))</f>
        <v>61</v>
      </c>
      <c r="R359" s="24">
        <f t="shared" si="6"/>
        <v>62</v>
      </c>
      <c r="S359" s="24">
        <f>IFNA(VLOOKUP(A359,'HUMAN RESOURCES processed'!$A$2:$M$2692,9,0))</f>
        <v>0.443</v>
      </c>
      <c r="T359" s="24">
        <f>IFNA(VLOOKUP(A359,'HUMAN RESOURCES processed'!$A$2:$M$2692,10,0))</f>
        <v>0.528</v>
      </c>
      <c r="U359" s="24">
        <f>IFNA(VLOOKUP(A359,'HUMAN RESOURCES processed'!$A$2:$M$2692,11,0))</f>
        <v>0.029</v>
      </c>
      <c r="V359" s="24">
        <f>IFNA(VLOOKUP(A359,'HUMAN RESOURCES processed'!$A$2:$M$2692,12,0))</f>
        <v>19371023</v>
      </c>
      <c r="W359" s="24">
        <f>IFNA(VLOOKUP(A359,'HUMAN RESOURCES processed'!$A$2:$M$2692,13,0))</f>
        <v>0.3</v>
      </c>
      <c r="X359" s="24">
        <f>IFNA(VLOOKUP(A359,'TOURISM processed'!$A$2:$F$2692,5,0))</f>
        <v>506000000</v>
      </c>
      <c r="Y359" s="24">
        <f>IFNA(VLOOKUP(A359,'TOURISM processed'!$A$2:$F$2692,6,0))</f>
        <v>94000000</v>
      </c>
      <c r="Z359" s="24">
        <f t="shared" si="7"/>
        <v>4.852608972</v>
      </c>
      <c r="AA359" s="24">
        <f>IFNA(VLOOKUP(A359,'BUSINESS processed'!A359:J3049,5,0))</f>
        <v>0.465</v>
      </c>
      <c r="AB359" s="24">
        <f>IFNA(VLOOKUP(A359,'BUSINESS processed'!A359:J3049,6,0))</f>
        <v>7</v>
      </c>
      <c r="AC359" s="24">
        <f t="shared" si="226"/>
        <v>0</v>
      </c>
      <c r="AD359" s="24">
        <f>IFNA(VLOOKUP(A359,'BUSINESS processed'!A359:J3049,8,0))</f>
        <v>238</v>
      </c>
      <c r="AE359" s="24">
        <f>IFNA(VLOOKUP(A359,'BUSINESS processed'!A359:J3049,9,0))</f>
        <v>0.007</v>
      </c>
      <c r="AF359" s="27">
        <f>IFNA(VLOOKUP(A359,'BUSINESS processed'!A359:J3049,10,0))</f>
        <v>0.114</v>
      </c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</row>
    <row r="360">
      <c r="A360" s="18" t="str">
        <f t="shared" si="1"/>
        <v>Africa_Madagascar-Africa_2008</v>
      </c>
      <c r="B360" s="19" t="s">
        <v>68</v>
      </c>
      <c r="C360" s="20" t="s">
        <v>118</v>
      </c>
      <c r="D360" s="21" t="s">
        <v>87</v>
      </c>
      <c r="E360" s="22">
        <v>9.413002737E9</v>
      </c>
      <c r="F360" s="22">
        <f t="shared" si="2"/>
        <v>472.3793997</v>
      </c>
      <c r="G360" s="23">
        <v>0.043</v>
      </c>
      <c r="H360" s="23">
        <v>20.0</v>
      </c>
      <c r="I360" s="23">
        <v>0.45</v>
      </c>
      <c r="J360" s="24">
        <f t="shared" si="222"/>
        <v>0</v>
      </c>
      <c r="K360" s="24">
        <f t="shared" si="3"/>
        <v>0</v>
      </c>
      <c r="L360" s="24">
        <f>IF(AND(C360=C359,C360&gt;C359),C359,0)</f>
        <v>0</v>
      </c>
      <c r="M360" s="24">
        <f t="shared" si="5"/>
        <v>0</v>
      </c>
      <c r="N360" s="24">
        <f>IFNA(VLOOKUP(A360,'HUMAN RESOURCES processed'!$A$2:$M$2692,5,0))</f>
        <v>0.036</v>
      </c>
      <c r="O360" s="24">
        <f>IFNA(VLOOKUP(A360,'HUMAN RESOURCES processed'!$A$2:$M$2692,6,0))</f>
        <v>0.047</v>
      </c>
      <c r="P360" s="24">
        <f>IFNA(VLOOKUP(A360,'HUMAN RESOURCES processed'!$A$2:$M$2692,7,0))</f>
        <v>64</v>
      </c>
      <c r="Q360" s="24">
        <f>IFNA(VLOOKUP(A360,'HUMAN RESOURCES processed'!$A$2:$M$2692,8,0))</f>
        <v>61</v>
      </c>
      <c r="R360" s="24">
        <f t="shared" si="6"/>
        <v>62.5</v>
      </c>
      <c r="S360" s="24">
        <f>IFNA(VLOOKUP(A360,'HUMAN RESOURCES processed'!$A$2:$M$2692,9,0))</f>
        <v>0.44</v>
      </c>
      <c r="T360" s="24">
        <f>IFNA(VLOOKUP(A360,'HUMAN RESOURCES processed'!$A$2:$M$2692,10,0))</f>
        <v>0.531</v>
      </c>
      <c r="U360" s="24">
        <f>IFNA(VLOOKUP(A360,'HUMAN RESOURCES processed'!$A$2:$M$2692,11,0))</f>
        <v>0.029</v>
      </c>
      <c r="V360" s="24">
        <f>IFNA(VLOOKUP(A360,'HUMAN RESOURCES processed'!$A$2:$M$2692,12,0))</f>
        <v>19926785</v>
      </c>
      <c r="W360" s="24">
        <f>IFNA(VLOOKUP(A360,'HUMAN RESOURCES processed'!$A$2:$M$2692,13,0))</f>
        <v>0.307</v>
      </c>
      <c r="X360" s="24">
        <f>IFNA(VLOOKUP(A360,'TOURISM processed'!$A$2:$F$2692,5,0))</f>
        <v>620000000</v>
      </c>
      <c r="Y360" s="24">
        <f>IFNA(VLOOKUP(A360,'TOURISM processed'!$A$2:$F$2692,6,0))</f>
        <v>143000000</v>
      </c>
      <c r="Z360" s="24">
        <f t="shared" si="7"/>
        <v>7.176270532</v>
      </c>
      <c r="AA360" s="24">
        <f>IFNA(VLOOKUP(A360,'BUSINESS processed'!A360:J3050,5,0))</f>
        <v>0.426</v>
      </c>
      <c r="AB360" s="24">
        <f>IFNA(VLOOKUP(A360,'BUSINESS processed'!A360:J3050,6,0))</f>
        <v>7</v>
      </c>
      <c r="AC360" s="24">
        <f t="shared" si="226"/>
        <v>0</v>
      </c>
      <c r="AD360" s="24">
        <f>IFNA(VLOOKUP(A360,'BUSINESS processed'!A360:J3050,8,0))</f>
        <v>238</v>
      </c>
      <c r="AE360" s="24">
        <f>IFNA(VLOOKUP(A360,'BUSINESS processed'!A360:J3050,9,0))</f>
        <v>0.017</v>
      </c>
      <c r="AF360" s="27">
        <f>IFNA(VLOOKUP(A360,'BUSINESS processed'!A360:J3050,10,0))</f>
        <v>0.243</v>
      </c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</row>
    <row r="361">
      <c r="A361" s="18" t="str">
        <f t="shared" si="1"/>
        <v>Africa_Madagascar-Africa_2009</v>
      </c>
      <c r="B361" s="19" t="s">
        <v>68</v>
      </c>
      <c r="C361" s="20" t="s">
        <v>118</v>
      </c>
      <c r="D361" s="21" t="s">
        <v>88</v>
      </c>
      <c r="E361" s="22">
        <v>8.550363829E9</v>
      </c>
      <c r="F361" s="22">
        <f t="shared" si="2"/>
        <v>417.178526</v>
      </c>
      <c r="G361" s="23">
        <v>0.045</v>
      </c>
      <c r="H361" s="23">
        <v>19.0</v>
      </c>
      <c r="I361" s="23">
        <v>0.45</v>
      </c>
      <c r="J361" s="24">
        <f t="shared" si="222"/>
        <v>0</v>
      </c>
      <c r="K361" s="24">
        <f t="shared" si="3"/>
        <v>0</v>
      </c>
      <c r="L361" s="24">
        <f>IFNA(VLOOKUP(A361,'ENERGY processed'!$A$2:$H$2692,8,0),"")</f>
        <v>1742</v>
      </c>
      <c r="M361" s="24">
        <f t="shared" si="5"/>
        <v>0.00008499345838</v>
      </c>
      <c r="N361" s="24">
        <f>IFNA(VLOOKUP(A361,'HUMAN RESOURCES processed'!$A$2:$M$2692,5,0))</f>
        <v>0.036</v>
      </c>
      <c r="O361" s="24">
        <f>IFNA(VLOOKUP(A361,'HUMAN RESOURCES processed'!$A$2:$M$2692,6,0))</f>
        <v>0.045</v>
      </c>
      <c r="P361" s="24">
        <f>IFNA(VLOOKUP(A361,'HUMAN RESOURCES processed'!$A$2:$M$2692,7,0))</f>
        <v>64</v>
      </c>
      <c r="Q361" s="24">
        <f>IFNA(VLOOKUP(A361,'HUMAN RESOURCES processed'!$A$2:$M$2692,8,0))</f>
        <v>61</v>
      </c>
      <c r="R361" s="24">
        <f t="shared" si="6"/>
        <v>62.5</v>
      </c>
      <c r="S361" s="24">
        <f>IFNA(VLOOKUP(A361,'HUMAN RESOURCES processed'!$A$2:$M$2692,9,0))</f>
        <v>0.437</v>
      </c>
      <c r="T361" s="24">
        <f>IFNA(VLOOKUP(A361,'HUMAN RESOURCES processed'!$A$2:$M$2692,10,0))</f>
        <v>0.534</v>
      </c>
      <c r="U361" s="24">
        <f>IFNA(VLOOKUP(A361,'HUMAN RESOURCES processed'!$A$2:$M$2692,11,0))</f>
        <v>0.029</v>
      </c>
      <c r="V361" s="24">
        <f>IFNA(VLOOKUP(A361,'HUMAN RESOURCES processed'!$A$2:$M$2692,12,0))</f>
        <v>20495695</v>
      </c>
      <c r="W361" s="24">
        <f>IFNA(VLOOKUP(A361,'HUMAN RESOURCES processed'!$A$2:$M$2692,13,0))</f>
        <v>0.313</v>
      </c>
      <c r="X361" s="24">
        <f>IFNA(VLOOKUP(A361,'TOURISM processed'!$A$2:$F$2692,5,0))</f>
        <v>518000000</v>
      </c>
      <c r="Y361" s="24">
        <f>IFNA(VLOOKUP(A361,'TOURISM processed'!$A$2:$F$2692,6,0))</f>
        <v>123000000</v>
      </c>
      <c r="Z361" s="24">
        <f t="shared" si="7"/>
        <v>6.001260265</v>
      </c>
      <c r="AA361" s="24">
        <f>IFNA(VLOOKUP(A361,'BUSINESS processed'!A361:J3051,5,0))</f>
        <v>0.384</v>
      </c>
      <c r="AB361" s="24">
        <f>IFNA(VLOOKUP(A361,'BUSINESS processed'!A361:J3051,6,0))</f>
        <v>7</v>
      </c>
      <c r="AC361" s="24">
        <f t="shared" si="226"/>
        <v>0</v>
      </c>
      <c r="AD361" s="24">
        <f>IFNA(VLOOKUP(A361,'BUSINESS processed'!A361:J3051,8,0))</f>
        <v>201</v>
      </c>
      <c r="AE361" s="24">
        <f>IFNA(VLOOKUP(A361,'BUSINESS processed'!A361:J3051,9,0))</f>
        <v>0.016</v>
      </c>
      <c r="AF361" s="27">
        <f>IFNA(VLOOKUP(A361,'BUSINESS processed'!A361:J3051,10,0))</f>
        <v>0.307</v>
      </c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</row>
    <row r="362">
      <c r="A362" s="18" t="str">
        <f t="shared" si="1"/>
        <v>Africa_Madagascar-Africa_2010</v>
      </c>
      <c r="B362" s="19" t="s">
        <v>68</v>
      </c>
      <c r="C362" s="20" t="s">
        <v>118</v>
      </c>
      <c r="D362" s="21" t="s">
        <v>89</v>
      </c>
      <c r="E362" s="22">
        <v>8.704983553E9</v>
      </c>
      <c r="F362" s="22">
        <f t="shared" si="2"/>
        <v>412.9590521</v>
      </c>
      <c r="G362" s="23">
        <v>0.045</v>
      </c>
      <c r="H362" s="23">
        <v>19.0</v>
      </c>
      <c r="I362" s="23">
        <v>0.49</v>
      </c>
      <c r="J362" s="24">
        <f t="shared" si="222"/>
        <v>0</v>
      </c>
      <c r="K362" s="24">
        <f t="shared" si="3"/>
        <v>0</v>
      </c>
      <c r="L362" s="24">
        <f>IFNA(VLOOKUP(A362,'ENERGY processed'!$A$2:$H$2692,8,0),"")</f>
        <v>1787.5</v>
      </c>
      <c r="M362" s="24">
        <f t="shared" si="5"/>
        <v>0.00008479789779</v>
      </c>
      <c r="N362" s="24">
        <f>IFNA(VLOOKUP(A362,'HUMAN RESOURCES processed'!$A$2:$M$2692,5,0))</f>
        <v>0.035</v>
      </c>
      <c r="O362" s="24">
        <f>IFNA(VLOOKUP(A362,'HUMAN RESOURCES processed'!$A$2:$M$2692,6,0))</f>
        <v>0.044</v>
      </c>
      <c r="P362" s="24">
        <f>IFNA(VLOOKUP(A362,'HUMAN RESOURCES processed'!$A$2:$M$2692,7,0))</f>
        <v>65</v>
      </c>
      <c r="Q362" s="24">
        <f>IFNA(VLOOKUP(A362,'HUMAN RESOURCES processed'!$A$2:$M$2692,8,0))</f>
        <v>62</v>
      </c>
      <c r="R362" s="24">
        <f t="shared" si="6"/>
        <v>63.5</v>
      </c>
      <c r="S362" s="24">
        <f>IFNA(VLOOKUP(A362,'HUMAN RESOURCES processed'!$A$2:$M$2692,9,0))</f>
        <v>0.434</v>
      </c>
      <c r="T362" s="24">
        <f>IFNA(VLOOKUP(A362,'HUMAN RESOURCES processed'!$A$2:$M$2692,10,0))</f>
        <v>0.537</v>
      </c>
      <c r="U362" s="24">
        <f>IFNA(VLOOKUP(A362,'HUMAN RESOURCES processed'!$A$2:$M$2692,11,0))</f>
        <v>0.028</v>
      </c>
      <c r="V362" s="24">
        <f>IFNA(VLOOKUP(A362,'HUMAN RESOURCES processed'!$A$2:$M$2692,12,0))</f>
        <v>21079532</v>
      </c>
      <c r="W362" s="24">
        <f>IFNA(VLOOKUP(A362,'HUMAN RESOURCES processed'!$A$2:$M$2692,13,0))</f>
        <v>0.319</v>
      </c>
      <c r="X362" s="24">
        <f>IFNA(VLOOKUP(A362,'TOURISM processed'!$A$2:$F$2692,5,0))</f>
        <v>633000000</v>
      </c>
      <c r="Y362" s="24">
        <f>IFNA(VLOOKUP(A362,'TOURISM processed'!$A$2:$F$2692,6,0))</f>
        <v>110000000</v>
      </c>
      <c r="Z362" s="24">
        <f t="shared" si="7"/>
        <v>5.218332172</v>
      </c>
      <c r="AA362" s="24">
        <f>IFNA(VLOOKUP(A362,'BUSINESS processed'!A362:J3052,5,0))</f>
        <v>0.377</v>
      </c>
      <c r="AB362" s="24">
        <f>IFNA(VLOOKUP(A362,'BUSINESS processed'!A362:J3052,6,0))</f>
        <v>7</v>
      </c>
      <c r="AC362" s="24">
        <f t="shared" si="226"/>
        <v>0</v>
      </c>
      <c r="AD362" s="24">
        <f>IFNA(VLOOKUP(A362,'BUSINESS processed'!A362:J3052,8,0))</f>
        <v>201</v>
      </c>
      <c r="AE362" s="24">
        <f>IFNA(VLOOKUP(A362,'BUSINESS processed'!A362:J3052,9,0))</f>
        <v>0.017</v>
      </c>
      <c r="AF362" s="27">
        <f>IFNA(VLOOKUP(A362,'BUSINESS processed'!A362:J3052,10,0))</f>
        <v>0.366</v>
      </c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</row>
    <row r="363">
      <c r="A363" s="18" t="str">
        <f t="shared" si="1"/>
        <v>Africa_Madagascar-Africa_2011</v>
      </c>
      <c r="B363" s="19" t="s">
        <v>68</v>
      </c>
      <c r="C363" s="20" t="s">
        <v>118</v>
      </c>
      <c r="D363" s="21" t="s">
        <v>90</v>
      </c>
      <c r="E363" s="22">
        <v>9.853981624E9</v>
      </c>
      <c r="F363" s="22">
        <f t="shared" si="2"/>
        <v>454.5417973</v>
      </c>
      <c r="G363" s="23">
        <v>0.041</v>
      </c>
      <c r="H363" s="23">
        <v>19.0</v>
      </c>
      <c r="I363" s="23">
        <v>0.525</v>
      </c>
      <c r="J363" s="24">
        <f t="shared" si="222"/>
        <v>0</v>
      </c>
      <c r="K363" s="24">
        <f t="shared" si="3"/>
        <v>0</v>
      </c>
      <c r="L363" s="24">
        <f>IFNA(VLOOKUP(A363,'ENERGY processed'!$A$2:$H$2692,8,0),"")</f>
        <v>1683</v>
      </c>
      <c r="M363" s="24">
        <f t="shared" si="5"/>
        <v>0.00007763296848</v>
      </c>
      <c r="N363" s="24">
        <f>IFNA(VLOOKUP(A363,'HUMAN RESOURCES processed'!$A$2:$M$2692,5,0))</f>
        <v>0.035</v>
      </c>
      <c r="O363" s="24">
        <f>IFNA(VLOOKUP(A363,'HUMAN RESOURCES processed'!$A$2:$M$2692,6,0))</f>
        <v>0.042</v>
      </c>
      <c r="P363" s="24">
        <f>IFNA(VLOOKUP(A363,'HUMAN RESOURCES processed'!$A$2:$M$2692,7,0))</f>
        <v>65</v>
      </c>
      <c r="Q363" s="24">
        <f>IFNA(VLOOKUP(A363,'HUMAN RESOURCES processed'!$A$2:$M$2692,8,0))</f>
        <v>62</v>
      </c>
      <c r="R363" s="24">
        <f t="shared" si="6"/>
        <v>63.5</v>
      </c>
      <c r="S363" s="24">
        <f>IFNA(VLOOKUP(A363,'HUMAN RESOURCES processed'!$A$2:$M$2692,9,0))</f>
        <v>0.431</v>
      </c>
      <c r="T363" s="24">
        <f>IFNA(VLOOKUP(A363,'HUMAN RESOURCES processed'!$A$2:$M$2692,10,0))</f>
        <v>0.541</v>
      </c>
      <c r="U363" s="24">
        <f>IFNA(VLOOKUP(A363,'HUMAN RESOURCES processed'!$A$2:$M$2692,11,0))</f>
        <v>0.028</v>
      </c>
      <c r="V363" s="24">
        <f>IFNA(VLOOKUP(A363,'HUMAN RESOURCES processed'!$A$2:$M$2692,12,0))</f>
        <v>21678934</v>
      </c>
      <c r="W363" s="24">
        <f>IFNA(VLOOKUP(A363,'HUMAN RESOURCES processed'!$A$2:$M$2692,13,0))</f>
        <v>0.326</v>
      </c>
      <c r="X363" s="24">
        <f t="shared" ref="X363:X364" si="228">IF(AND(C363=C362,D363&gt;D362),X362,0)</f>
        <v>633000000</v>
      </c>
      <c r="Y363" s="24">
        <f t="shared" ref="Y363:Y364" si="229">IF(AND(C363=C362,D363&gt;D362),Y362,0)</f>
        <v>110000000</v>
      </c>
      <c r="Z363" s="24">
        <f t="shared" si="7"/>
        <v>5.074050228</v>
      </c>
      <c r="AA363" s="24">
        <f>IFNA(VLOOKUP(A363,'BUSINESS processed'!A363:J3053,5,0))</f>
        <v>0.371</v>
      </c>
      <c r="AB363" s="24">
        <f>IFNA(VLOOKUP(A363,'BUSINESS processed'!A363:J3053,6,0))</f>
        <v>8</v>
      </c>
      <c r="AC363" s="24">
        <f t="shared" si="226"/>
        <v>0</v>
      </c>
      <c r="AD363" s="24">
        <f>IFNA(VLOOKUP(A363,'BUSINESS processed'!A363:J3053,8,0))</f>
        <v>201</v>
      </c>
      <c r="AE363" s="24">
        <f>IFNA(VLOOKUP(A363,'BUSINESS processed'!A363:J3053,9,0))</f>
        <v>0.019</v>
      </c>
      <c r="AF363" s="27">
        <f>IFNA(VLOOKUP(A363,'BUSINESS processed'!A363:J3053,10,0))</f>
        <v>0.4</v>
      </c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</row>
    <row r="364">
      <c r="A364" s="18" t="str">
        <f t="shared" si="1"/>
        <v>Africa_Madagascar-Africa_2012</v>
      </c>
      <c r="B364" s="19" t="s">
        <v>68</v>
      </c>
      <c r="C364" s="20" t="s">
        <v>118</v>
      </c>
      <c r="D364" s="21" t="s">
        <v>91</v>
      </c>
      <c r="E364" s="22">
        <v>9.880703883E9</v>
      </c>
      <c r="F364" s="22">
        <f t="shared" si="2"/>
        <v>443.201848</v>
      </c>
      <c r="G364" s="23">
        <v>0.041</v>
      </c>
      <c r="H364" s="23">
        <v>18.0</v>
      </c>
      <c r="I364" s="23">
        <v>0.6</v>
      </c>
      <c r="J364" s="24">
        <f t="shared" si="222"/>
        <v>0</v>
      </c>
      <c r="K364" s="24">
        <f t="shared" si="3"/>
        <v>0</v>
      </c>
      <c r="L364" s="24">
        <f>IFNA(VLOOKUP(A364,'ENERGY processed'!$A$2:$H$2692,8,0),"")</f>
        <v>1236</v>
      </c>
      <c r="M364" s="24">
        <f t="shared" si="5"/>
        <v>0.00005544113968</v>
      </c>
      <c r="N364" s="24">
        <f>IFNA(VLOOKUP(A364,'HUMAN RESOURCES processed'!$A$2:$M$2692,5,0))</f>
        <v>0.035</v>
      </c>
      <c r="O364" s="24">
        <f>IFNA(VLOOKUP(A364,'HUMAN RESOURCES processed'!$A$2:$M$2692,6,0))</f>
        <v>0.041</v>
      </c>
      <c r="P364" s="24">
        <f>IFNA(VLOOKUP(A364,'HUMAN RESOURCES processed'!$A$2:$M$2692,7,0))</f>
        <v>66</v>
      </c>
      <c r="Q364" s="24">
        <f>IFNA(VLOOKUP(A364,'HUMAN RESOURCES processed'!$A$2:$M$2692,8,0))</f>
        <v>63</v>
      </c>
      <c r="R364" s="24">
        <f t="shared" si="6"/>
        <v>64.5</v>
      </c>
      <c r="S364" s="24">
        <f>IFNA(VLOOKUP(A364,'HUMAN RESOURCES processed'!$A$2:$M$2692,9,0))</f>
        <v>0.427</v>
      </c>
      <c r="T364" s="24">
        <f>IFNA(VLOOKUP(A364,'HUMAN RESOURCES processed'!$A$2:$M$2692,10,0))</f>
        <v>0.545</v>
      </c>
      <c r="U364" s="24">
        <f>IFNA(VLOOKUP(A364,'HUMAN RESOURCES processed'!$A$2:$M$2692,11,0))</f>
        <v>0.028</v>
      </c>
      <c r="V364" s="24">
        <f>IFNA(VLOOKUP(A364,'HUMAN RESOURCES processed'!$A$2:$M$2692,12,0))</f>
        <v>22293914</v>
      </c>
      <c r="W364" s="24">
        <f>IFNA(VLOOKUP(A364,'HUMAN RESOURCES processed'!$A$2:$M$2692,13,0))</f>
        <v>0.332</v>
      </c>
      <c r="X364" s="24">
        <f t="shared" si="228"/>
        <v>633000000</v>
      </c>
      <c r="Y364" s="24">
        <f t="shared" si="229"/>
        <v>110000000</v>
      </c>
      <c r="Z364" s="24">
        <f t="shared" si="7"/>
        <v>4.93408201</v>
      </c>
      <c r="AA364" s="24">
        <f>IFNA(VLOOKUP(A364,'BUSINESS processed'!A364:J3054,5,0))</f>
        <v>0.364</v>
      </c>
      <c r="AB364" s="24">
        <f>IFNA(VLOOKUP(A364,'BUSINESS processed'!A364:J3054,6,0))</f>
        <v>8</v>
      </c>
      <c r="AC364" s="24">
        <f>IFNA(VLOOKUP(A364,'BUSINESS processed'!A364:J3054,7,0))</f>
        <v>144</v>
      </c>
      <c r="AD364" s="24">
        <f>IFNA(VLOOKUP(A364,'BUSINESS processed'!A364:J3054,8,0))</f>
        <v>201</v>
      </c>
      <c r="AE364" s="24">
        <f>IFNA(VLOOKUP(A364,'BUSINESS processed'!A364:J3054,9,0))</f>
        <v>0.021</v>
      </c>
      <c r="AF364" s="27">
        <f>IFNA(VLOOKUP(A364,'BUSINESS processed'!A364:J3054,10,0))</f>
        <v>0.394</v>
      </c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</row>
    <row r="365">
      <c r="A365" s="18" t="str">
        <f t="shared" si="1"/>
        <v>Africa_Malawi-Africa_2000</v>
      </c>
      <c r="B365" s="19" t="s">
        <v>68</v>
      </c>
      <c r="C365" s="20" t="s">
        <v>119</v>
      </c>
      <c r="D365" s="21" t="s">
        <v>70</v>
      </c>
      <c r="E365" s="22">
        <v>1.743506287E9</v>
      </c>
      <c r="F365" s="22">
        <f t="shared" si="2"/>
        <v>153.9996381</v>
      </c>
      <c r="G365" s="23">
        <v>0.061</v>
      </c>
      <c r="H365" s="23">
        <v>9.0</v>
      </c>
      <c r="I365" s="23">
        <v>0.531</v>
      </c>
      <c r="J365" s="24">
        <f t="shared" si="222"/>
        <v>0</v>
      </c>
      <c r="K365" s="24">
        <f t="shared" si="3"/>
        <v>0</v>
      </c>
      <c r="L365" s="24">
        <f t="shared" ref="L365:L366" si="230">IF(AND(C365=C364,C365&gt;C364),C364,0)</f>
        <v>0</v>
      </c>
      <c r="M365" s="24">
        <f t="shared" si="5"/>
        <v>0</v>
      </c>
      <c r="N365" s="24">
        <f>IFNA(VLOOKUP(A365,'HUMAN RESOURCES processed'!$A$2:$M$2692,5,0))</f>
        <v>0.045</v>
      </c>
      <c r="O365" s="24">
        <f>IFNA(VLOOKUP(A365,'HUMAN RESOURCES processed'!$A$2:$M$2692,6,0))</f>
        <v>0.103</v>
      </c>
      <c r="P365" s="24">
        <f>IFNA(VLOOKUP(A365,'HUMAN RESOURCES processed'!$A$2:$M$2692,7,0))</f>
        <v>46</v>
      </c>
      <c r="Q365" s="24">
        <f>IFNA(VLOOKUP(A365,'HUMAN RESOURCES processed'!$A$2:$M$2692,8,0))</f>
        <v>46</v>
      </c>
      <c r="R365" s="24">
        <f t="shared" si="6"/>
        <v>46</v>
      </c>
      <c r="S365" s="24">
        <f>IFNA(VLOOKUP(A365,'HUMAN RESOURCES processed'!$A$2:$M$2692,9,0))</f>
        <v>0.458</v>
      </c>
      <c r="T365" s="24">
        <f>IFNA(VLOOKUP(A365,'HUMAN RESOURCES processed'!$A$2:$M$2692,10,0))</f>
        <v>0.511</v>
      </c>
      <c r="U365" s="24">
        <f>IFNA(VLOOKUP(A365,'HUMAN RESOURCES processed'!$A$2:$M$2692,11,0))</f>
        <v>0.031</v>
      </c>
      <c r="V365" s="24">
        <f>IFNA(VLOOKUP(A365,'HUMAN RESOURCES processed'!$A$2:$M$2692,12,0))</f>
        <v>11321496</v>
      </c>
      <c r="W365" s="24">
        <f>IFNA(VLOOKUP(A365,'HUMAN RESOURCES processed'!$A$2:$M$2692,13,0))</f>
        <v>0.146</v>
      </c>
      <c r="X365" s="24">
        <f>IFNA(VLOOKUP(A365,'TOURISM processed'!$A$2:$F$2692,5,0))</f>
        <v>29000000</v>
      </c>
      <c r="Y365" s="24">
        <f>IFNA(VLOOKUP(A365,'TOURISM processed'!$A$2:$F$2692,6,0))</f>
        <v>53000000</v>
      </c>
      <c r="Z365" s="24">
        <f t="shared" si="7"/>
        <v>4.681360131</v>
      </c>
      <c r="AA365" s="24">
        <f t="shared" ref="AA365:AA369" si="231">IF(AND(C365=C364,D365&gt;D364),AA364,0)</f>
        <v>0</v>
      </c>
      <c r="AB365" s="24">
        <f t="shared" ref="AB365:AB367" si="232">IF(AND(C365=C364,D365&gt;D364),AB364,0)</f>
        <v>0</v>
      </c>
      <c r="AC365" s="24">
        <f t="shared" ref="AC365:AC376" si="233">IF(AND(C365=C364,D365&gt;D364),AC364,0)</f>
        <v>0</v>
      </c>
      <c r="AD365" s="24">
        <f t="shared" ref="AD365:AD369" si="234">IF(AND(C365=C364,D365&gt;D364),AD364,0)</f>
        <v>0</v>
      </c>
      <c r="AE365" s="24">
        <f>IFNA(VLOOKUP(A365,'BUSINESS processed'!A365:J3055,9,0))</f>
        <v>0.001</v>
      </c>
      <c r="AF365" s="27">
        <f>IFNA(VLOOKUP(A365,'BUSINESS processed'!A365:J3055,10,0))</f>
        <v>0.004</v>
      </c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</row>
    <row r="366">
      <c r="A366" s="18" t="str">
        <f t="shared" si="1"/>
        <v>Africa_Malawi-Africa_2001</v>
      </c>
      <c r="B366" s="19" t="s">
        <v>68</v>
      </c>
      <c r="C366" s="20" t="s">
        <v>119</v>
      </c>
      <c r="D366" s="21" t="s">
        <v>71</v>
      </c>
      <c r="E366" s="22">
        <v>1.716502069E9</v>
      </c>
      <c r="F366" s="22">
        <f t="shared" si="2"/>
        <v>147.6793904</v>
      </c>
      <c r="G366" s="23">
        <v>0.051</v>
      </c>
      <c r="H366" s="23">
        <v>8.0</v>
      </c>
      <c r="I366" s="23">
        <v>0.562</v>
      </c>
      <c r="J366" s="24">
        <f t="shared" si="222"/>
        <v>0</v>
      </c>
      <c r="K366" s="24">
        <f t="shared" si="3"/>
        <v>0</v>
      </c>
      <c r="L366" s="24">
        <f t="shared" si="230"/>
        <v>0</v>
      </c>
      <c r="M366" s="24">
        <f t="shared" si="5"/>
        <v>0</v>
      </c>
      <c r="N366" s="24">
        <f>IFNA(VLOOKUP(A366,'HUMAN RESOURCES processed'!$A$2:$M$2692,5,0))</f>
        <v>0.045</v>
      </c>
      <c r="O366" s="24">
        <f>IFNA(VLOOKUP(A366,'HUMAN RESOURCES processed'!$A$2:$M$2692,6,0))</f>
        <v>0.097</v>
      </c>
      <c r="P366" s="24">
        <f>IFNA(VLOOKUP(A366,'HUMAN RESOURCES processed'!$A$2:$M$2692,7,0))</f>
        <v>46</v>
      </c>
      <c r="Q366" s="24">
        <f>IFNA(VLOOKUP(A366,'HUMAN RESOURCES processed'!$A$2:$M$2692,8,0))</f>
        <v>46</v>
      </c>
      <c r="R366" s="24">
        <f t="shared" si="6"/>
        <v>46</v>
      </c>
      <c r="S366" s="24">
        <f>IFNA(VLOOKUP(A366,'HUMAN RESOURCES processed'!$A$2:$M$2692,9,0))</f>
        <v>0.46</v>
      </c>
      <c r="T366" s="24">
        <f>IFNA(VLOOKUP(A366,'HUMAN RESOURCES processed'!$A$2:$M$2692,10,0))</f>
        <v>0.51</v>
      </c>
      <c r="U366" s="24">
        <f>IFNA(VLOOKUP(A366,'HUMAN RESOURCES processed'!$A$2:$M$2692,11,0))</f>
        <v>0.03</v>
      </c>
      <c r="V366" s="24">
        <f>IFNA(VLOOKUP(A366,'HUMAN RESOURCES processed'!$A$2:$M$2692,12,0))</f>
        <v>11623166</v>
      </c>
      <c r="W366" s="24">
        <f>IFNA(VLOOKUP(A366,'HUMAN RESOURCES processed'!$A$2:$M$2692,13,0))</f>
        <v>0.147</v>
      </c>
      <c r="X366" s="24">
        <f>IFNA(VLOOKUP(A366,'TOURISM processed'!$A$2:$F$2692,5,0))</f>
        <v>40000000</v>
      </c>
      <c r="Y366" s="24">
        <f>IFNA(VLOOKUP(A366,'TOURISM processed'!$A$2:$F$2692,6,0))</f>
        <v>52000000</v>
      </c>
      <c r="Z366" s="24">
        <f t="shared" si="7"/>
        <v>4.473824085</v>
      </c>
      <c r="AA366" s="24">
        <f t="shared" si="231"/>
        <v>0</v>
      </c>
      <c r="AB366" s="24">
        <f t="shared" si="232"/>
        <v>0</v>
      </c>
      <c r="AC366" s="24">
        <f t="shared" si="233"/>
        <v>0</v>
      </c>
      <c r="AD366" s="24">
        <f t="shared" si="234"/>
        <v>0</v>
      </c>
      <c r="AE366" s="24">
        <f>IFNA(VLOOKUP(A366,'BUSINESS processed'!A366:J3056,9,0))</f>
        <v>0.002</v>
      </c>
      <c r="AF366" s="27">
        <f>IFNA(VLOOKUP(A366,'BUSINESS processed'!A366:J3056,10,0))</f>
        <v>0.005</v>
      </c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</row>
    <row r="367">
      <c r="A367" s="18" t="str">
        <f t="shared" si="1"/>
        <v>Africa_Malawi-Africa_2002</v>
      </c>
      <c r="B367" s="19" t="s">
        <v>68</v>
      </c>
      <c r="C367" s="20" t="s">
        <v>119</v>
      </c>
      <c r="D367" s="21" t="s">
        <v>72</v>
      </c>
      <c r="E367" s="22">
        <v>2.665158943E9</v>
      </c>
      <c r="F367" s="22">
        <f t="shared" si="2"/>
        <v>223.4600948</v>
      </c>
      <c r="G367" s="23">
        <v>0.048</v>
      </c>
      <c r="H367" s="23">
        <v>11.0</v>
      </c>
      <c r="I367" s="23">
        <v>0.505</v>
      </c>
      <c r="J367" s="24">
        <f t="shared" si="222"/>
        <v>0</v>
      </c>
      <c r="K367" s="24">
        <f t="shared" si="3"/>
        <v>0</v>
      </c>
      <c r="L367" s="24">
        <f>IFNA(VLOOKUP(A367,'ENERGY processed'!$A$2:$H$2692,8,0),"")</f>
        <v>1239</v>
      </c>
      <c r="M367" s="24">
        <f t="shared" si="5"/>
        <v>0.0001038838821</v>
      </c>
      <c r="N367" s="24">
        <f>IFNA(VLOOKUP(A367,'HUMAN RESOURCES processed'!$A$2:$M$2692,5,0))</f>
        <v>0.044</v>
      </c>
      <c r="O367" s="24">
        <f>IFNA(VLOOKUP(A367,'HUMAN RESOURCES processed'!$A$2:$M$2692,6,0))</f>
        <v>0.09</v>
      </c>
      <c r="P367" s="24">
        <f>IFNA(VLOOKUP(A367,'HUMAN RESOURCES processed'!$A$2:$M$2692,7,0))</f>
        <v>47</v>
      </c>
      <c r="Q367" s="24">
        <f>IFNA(VLOOKUP(A367,'HUMAN RESOURCES processed'!$A$2:$M$2692,8,0))</f>
        <v>47</v>
      </c>
      <c r="R367" s="24">
        <f t="shared" si="6"/>
        <v>47</v>
      </c>
      <c r="S367" s="24">
        <f>IFNA(VLOOKUP(A367,'HUMAN RESOURCES processed'!$A$2:$M$2692,9,0))</f>
        <v>0.461</v>
      </c>
      <c r="T367" s="24">
        <f>IFNA(VLOOKUP(A367,'HUMAN RESOURCES processed'!$A$2:$M$2692,10,0))</f>
        <v>0.509</v>
      </c>
      <c r="U367" s="24">
        <f>IFNA(VLOOKUP(A367,'HUMAN RESOURCES processed'!$A$2:$M$2692,11,0))</f>
        <v>0.03</v>
      </c>
      <c r="V367" s="24">
        <f>IFNA(VLOOKUP(A367,'HUMAN RESOURCES processed'!$A$2:$M$2692,12,0))</f>
        <v>11926778</v>
      </c>
      <c r="W367" s="24">
        <f>IFNA(VLOOKUP(A367,'HUMAN RESOURCES processed'!$A$2:$M$2692,13,0))</f>
        <v>0.148</v>
      </c>
      <c r="X367" s="24">
        <f>IFNA(VLOOKUP(A367,'TOURISM processed'!$A$2:$F$2692,5,0))</f>
        <v>45000000</v>
      </c>
      <c r="Y367" s="24">
        <f>IFNA(VLOOKUP(A367,'TOURISM processed'!$A$2:$F$2692,6,0))</f>
        <v>86000000</v>
      </c>
      <c r="Z367" s="24">
        <f t="shared" si="7"/>
        <v>7.210664942</v>
      </c>
      <c r="AA367" s="24">
        <f t="shared" si="231"/>
        <v>0</v>
      </c>
      <c r="AB367" s="24">
        <f t="shared" si="232"/>
        <v>0</v>
      </c>
      <c r="AC367" s="24">
        <f t="shared" si="233"/>
        <v>0</v>
      </c>
      <c r="AD367" s="24">
        <f t="shared" si="234"/>
        <v>0</v>
      </c>
      <c r="AE367" s="24">
        <f>IFNA(VLOOKUP(A367,'BUSINESS processed'!A367:J3057,9,0))</f>
        <v>0.002</v>
      </c>
      <c r="AF367" s="27">
        <f>IFNA(VLOOKUP(A367,'BUSINESS processed'!A367:J3057,10,0))</f>
        <v>0.007</v>
      </c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</row>
    <row r="368">
      <c r="A368" s="18" t="str">
        <f t="shared" si="1"/>
        <v>Africa_Malawi-Africa_2003</v>
      </c>
      <c r="B368" s="19" t="s">
        <v>68</v>
      </c>
      <c r="C368" s="20" t="s">
        <v>119</v>
      </c>
      <c r="D368" s="21" t="s">
        <v>74</v>
      </c>
      <c r="E368" s="22">
        <v>2.424656666E9</v>
      </c>
      <c r="F368" s="22">
        <f t="shared" si="2"/>
        <v>198.1132751</v>
      </c>
      <c r="G368" s="23">
        <v>0.063</v>
      </c>
      <c r="H368" s="23">
        <v>13.0</v>
      </c>
      <c r="I368" s="23">
        <v>0.489</v>
      </c>
      <c r="J368" s="24">
        <f t="shared" si="222"/>
        <v>0</v>
      </c>
      <c r="K368" s="24">
        <f t="shared" si="3"/>
        <v>0</v>
      </c>
      <c r="L368" s="24">
        <f>IFNA(VLOOKUP(A368,'ENERGY processed'!$A$2:$H$2692,8,0),"")</f>
        <v>1060</v>
      </c>
      <c r="M368" s="24">
        <f t="shared" si="5"/>
        <v>0.00008661023002</v>
      </c>
      <c r="N368" s="24">
        <f>IFNA(VLOOKUP(A368,'HUMAN RESOURCES processed'!$A$2:$M$2692,5,0))</f>
        <v>0.043</v>
      </c>
      <c r="O368" s="24">
        <f>IFNA(VLOOKUP(A368,'HUMAN RESOURCES processed'!$A$2:$M$2692,6,0))</f>
        <v>0.084</v>
      </c>
      <c r="P368" s="24">
        <f>IFNA(VLOOKUP(A368,'HUMAN RESOURCES processed'!$A$2:$M$2692,7,0))</f>
        <v>47</v>
      </c>
      <c r="Q368" s="24">
        <f>IFNA(VLOOKUP(A368,'HUMAN RESOURCES processed'!$A$2:$M$2692,8,0))</f>
        <v>47</v>
      </c>
      <c r="R368" s="24">
        <f t="shared" si="6"/>
        <v>47</v>
      </c>
      <c r="S368" s="24">
        <f>IFNA(VLOOKUP(A368,'HUMAN RESOURCES processed'!$A$2:$M$2692,9,0))</f>
        <v>0.461</v>
      </c>
      <c r="T368" s="24">
        <f>IFNA(VLOOKUP(A368,'HUMAN RESOURCES processed'!$A$2:$M$2692,10,0))</f>
        <v>0.509</v>
      </c>
      <c r="U368" s="24">
        <f>IFNA(VLOOKUP(A368,'HUMAN RESOURCES processed'!$A$2:$M$2692,11,0))</f>
        <v>0.03</v>
      </c>
      <c r="V368" s="24">
        <f>IFNA(VLOOKUP(A368,'HUMAN RESOURCES processed'!$A$2:$M$2692,12,0))</f>
        <v>12238739</v>
      </c>
      <c r="W368" s="24">
        <f>IFNA(VLOOKUP(A368,'HUMAN RESOURCES processed'!$A$2:$M$2692,13,0))</f>
        <v>0.149</v>
      </c>
      <c r="X368" s="24">
        <f>IFNA(VLOOKUP(A368,'TOURISM processed'!$A$2:$F$2692,5,0))</f>
        <v>66000000</v>
      </c>
      <c r="Y368" s="24">
        <f>IFNA(VLOOKUP(A368,'TOURISM processed'!$A$2:$F$2692,6,0))</f>
        <v>70000000</v>
      </c>
      <c r="Z368" s="24">
        <f t="shared" si="7"/>
        <v>5.719543492</v>
      </c>
      <c r="AA368" s="24">
        <f t="shared" si="231"/>
        <v>0</v>
      </c>
      <c r="AB368" s="24">
        <f>IFNA(VLOOKUP(A368,'BUSINESS processed'!A368:J3058,6,0))</f>
        <v>45</v>
      </c>
      <c r="AC368" s="24">
        <f t="shared" si="233"/>
        <v>0</v>
      </c>
      <c r="AD368" s="24">
        <f t="shared" si="234"/>
        <v>0</v>
      </c>
      <c r="AE368" s="24">
        <f>IFNA(VLOOKUP(A368,'BUSINESS processed'!A368:J3058,9,0))</f>
        <v>0.003</v>
      </c>
      <c r="AF368" s="27">
        <f>IFNA(VLOOKUP(A368,'BUSINESS processed'!A368:J3058,10,0))</f>
        <v>0.011</v>
      </c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</row>
    <row r="369">
      <c r="A369" s="18" t="str">
        <f t="shared" si="1"/>
        <v>Africa_Malawi-Africa_2004</v>
      </c>
      <c r="B369" s="19" t="s">
        <v>68</v>
      </c>
      <c r="C369" s="20" t="s">
        <v>119</v>
      </c>
      <c r="D369" s="21" t="s">
        <v>83</v>
      </c>
      <c r="E369" s="22">
        <v>2.625127098E9</v>
      </c>
      <c r="F369" s="22">
        <f t="shared" si="2"/>
        <v>208.8557636</v>
      </c>
      <c r="G369" s="23">
        <v>0.078</v>
      </c>
      <c r="H369" s="23">
        <v>16.0</v>
      </c>
      <c r="I369" s="23">
        <v>0.368</v>
      </c>
      <c r="J369" s="24">
        <f t="shared" si="222"/>
        <v>0</v>
      </c>
      <c r="K369" s="24">
        <f t="shared" si="3"/>
        <v>0</v>
      </c>
      <c r="L369" s="24">
        <f>IFNA(VLOOKUP(A369,'ENERGY processed'!$A$2:$H$2692,8,0),"")</f>
        <v>1155</v>
      </c>
      <c r="M369" s="24">
        <f t="shared" si="5"/>
        <v>0.00009189208671</v>
      </c>
      <c r="N369" s="24">
        <f>IFNA(VLOOKUP(A369,'HUMAN RESOURCES processed'!$A$2:$M$2692,5,0))</f>
        <v>0.043</v>
      </c>
      <c r="O369" s="24">
        <f>IFNA(VLOOKUP(A369,'HUMAN RESOURCES processed'!$A$2:$M$2692,6,0))</f>
        <v>0.078</v>
      </c>
      <c r="P369" s="24">
        <f>IFNA(VLOOKUP(A369,'HUMAN RESOURCES processed'!$A$2:$M$2692,7,0))</f>
        <v>48</v>
      </c>
      <c r="Q369" s="24">
        <f>IFNA(VLOOKUP(A369,'HUMAN RESOURCES processed'!$A$2:$M$2692,8,0))</f>
        <v>48</v>
      </c>
      <c r="R369" s="24">
        <f t="shared" si="6"/>
        <v>48</v>
      </c>
      <c r="S369" s="24">
        <f>IFNA(VLOOKUP(A369,'HUMAN RESOURCES processed'!$A$2:$M$2692,9,0))</f>
        <v>0.461</v>
      </c>
      <c r="T369" s="24">
        <f>IFNA(VLOOKUP(A369,'HUMAN RESOURCES processed'!$A$2:$M$2692,10,0))</f>
        <v>0.508</v>
      </c>
      <c r="U369" s="24">
        <f>IFNA(VLOOKUP(A369,'HUMAN RESOURCES processed'!$A$2:$M$2692,11,0))</f>
        <v>0.03</v>
      </c>
      <c r="V369" s="24">
        <f>IFNA(VLOOKUP(A369,'HUMAN RESOURCES processed'!$A$2:$M$2692,12,0))</f>
        <v>12569091</v>
      </c>
      <c r="W369" s="24">
        <f>IFNA(VLOOKUP(A369,'HUMAN RESOURCES processed'!$A$2:$M$2692,13,0))</f>
        <v>0.15</v>
      </c>
      <c r="X369" s="24">
        <f>IFNA(VLOOKUP(A369,'TOURISM processed'!$A$2:$F$2692,5,0))</f>
        <v>74000000</v>
      </c>
      <c r="Y369" s="24">
        <f>IFNA(VLOOKUP(A369,'TOURISM processed'!$A$2:$F$2692,6,0))</f>
        <v>70000000</v>
      </c>
      <c r="Z369" s="24">
        <f t="shared" si="7"/>
        <v>5.569217376</v>
      </c>
      <c r="AA369" s="24">
        <f t="shared" si="231"/>
        <v>0</v>
      </c>
      <c r="AB369" s="24">
        <f>IFNA(VLOOKUP(A369,'BUSINESS processed'!A369:J3059,6,0))</f>
        <v>39</v>
      </c>
      <c r="AC369" s="24">
        <f t="shared" si="233"/>
        <v>0</v>
      </c>
      <c r="AD369" s="24">
        <f t="shared" si="234"/>
        <v>0</v>
      </c>
      <c r="AE369" s="24">
        <f>IFNA(VLOOKUP(A369,'BUSINESS processed'!A369:J3059,9,0))</f>
        <v>0.003</v>
      </c>
      <c r="AF369" s="27">
        <f>IFNA(VLOOKUP(A369,'BUSINESS processed'!A369:J3059,10,0))</f>
        <v>0.018</v>
      </c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</row>
    <row r="370">
      <c r="A370" s="18" t="str">
        <f t="shared" si="1"/>
        <v>Africa_Malawi-Africa_2005</v>
      </c>
      <c r="B370" s="19" t="s">
        <v>68</v>
      </c>
      <c r="C370" s="20" t="s">
        <v>119</v>
      </c>
      <c r="D370" s="21" t="s">
        <v>84</v>
      </c>
      <c r="E370" s="22">
        <v>2.754995877E9</v>
      </c>
      <c r="F370" s="22">
        <f t="shared" si="2"/>
        <v>213.1566746</v>
      </c>
      <c r="G370" s="23">
        <v>0.082</v>
      </c>
      <c r="H370" s="23">
        <v>17.0</v>
      </c>
      <c r="I370" s="23">
        <v>0.331</v>
      </c>
      <c r="J370" s="24">
        <f t="shared" si="222"/>
        <v>0</v>
      </c>
      <c r="K370" s="24">
        <f t="shared" si="3"/>
        <v>0</v>
      </c>
      <c r="L370" s="24">
        <f>IF(AND(C370=C369,C370&gt;C369),C369,0)</f>
        <v>0</v>
      </c>
      <c r="M370" s="24">
        <f t="shared" si="5"/>
        <v>0</v>
      </c>
      <c r="N370" s="24">
        <f>IFNA(VLOOKUP(A370,'HUMAN RESOURCES processed'!$A$2:$M$2692,5,0))</f>
        <v>0.042</v>
      </c>
      <c r="O370" s="24">
        <f>IFNA(VLOOKUP(A370,'HUMAN RESOURCES processed'!$A$2:$M$2692,6,0))</f>
        <v>0.073</v>
      </c>
      <c r="P370" s="24">
        <f>IFNA(VLOOKUP(A370,'HUMAN RESOURCES processed'!$A$2:$M$2692,7,0))</f>
        <v>49</v>
      </c>
      <c r="Q370" s="24">
        <f>IFNA(VLOOKUP(A370,'HUMAN RESOURCES processed'!$A$2:$M$2692,8,0))</f>
        <v>49</v>
      </c>
      <c r="R370" s="24">
        <f t="shared" si="6"/>
        <v>49</v>
      </c>
      <c r="S370" s="24">
        <f>IFNA(VLOOKUP(A370,'HUMAN RESOURCES processed'!$A$2:$M$2692,9,0))</f>
        <v>0.461</v>
      </c>
      <c r="T370" s="24">
        <f>IFNA(VLOOKUP(A370,'HUMAN RESOURCES processed'!$A$2:$M$2692,10,0))</f>
        <v>0.508</v>
      </c>
      <c r="U370" s="24">
        <f>IFNA(VLOOKUP(A370,'HUMAN RESOURCES processed'!$A$2:$M$2692,11,0))</f>
        <v>0.031</v>
      </c>
      <c r="V370" s="24">
        <f>IFNA(VLOOKUP(A370,'HUMAN RESOURCES processed'!$A$2:$M$2692,12,0))</f>
        <v>12924746</v>
      </c>
      <c r="W370" s="24">
        <f>IFNA(VLOOKUP(A370,'HUMAN RESOURCES processed'!$A$2:$M$2692,13,0))</f>
        <v>0.151</v>
      </c>
      <c r="X370" s="24">
        <f>IFNA(VLOOKUP(A370,'TOURISM processed'!$A$2:$F$2692,5,0))</f>
        <v>48000000</v>
      </c>
      <c r="Y370" s="24">
        <f>IFNA(VLOOKUP(A370,'TOURISM processed'!$A$2:$F$2692,6,0))</f>
        <v>84000000</v>
      </c>
      <c r="Z370" s="24">
        <f t="shared" si="7"/>
        <v>6.499160602</v>
      </c>
      <c r="AA370" s="24">
        <f>IFNA(VLOOKUP(A370,'BUSINESS processed'!A370:J3060,5,0))</f>
        <v>0.334</v>
      </c>
      <c r="AB370" s="24">
        <f>IFNA(VLOOKUP(A370,'BUSINESS processed'!A370:J3060,6,0))</f>
        <v>39</v>
      </c>
      <c r="AC370" s="24">
        <f t="shared" si="233"/>
        <v>0</v>
      </c>
      <c r="AD370" s="24">
        <f>IFNA(VLOOKUP(A370,'BUSINESS processed'!A370:J3060,8,0))</f>
        <v>370</v>
      </c>
      <c r="AE370" s="24">
        <f>IFNA(VLOOKUP(A370,'BUSINESS processed'!A370:J3060,9,0))</f>
        <v>0.004</v>
      </c>
      <c r="AF370" s="27">
        <f>IFNA(VLOOKUP(A370,'BUSINESS processed'!A370:J3060,10,0))</f>
        <v>0.033</v>
      </c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</row>
    <row r="371">
      <c r="A371" s="18" t="str">
        <f t="shared" si="1"/>
        <v>Africa_Malawi-Africa_2006</v>
      </c>
      <c r="B371" s="19" t="s">
        <v>68</v>
      </c>
      <c r="C371" s="20" t="s">
        <v>119</v>
      </c>
      <c r="D371" s="21" t="s">
        <v>85</v>
      </c>
      <c r="E371" s="22">
        <v>3.116789658E9</v>
      </c>
      <c r="F371" s="22">
        <f t="shared" si="2"/>
        <v>234.2123961</v>
      </c>
      <c r="G371" s="23">
        <v>0.09</v>
      </c>
      <c r="H371" s="23">
        <v>21.0</v>
      </c>
      <c r="I371" s="23">
        <v>0.323</v>
      </c>
      <c r="J371" s="24">
        <f t="shared" si="222"/>
        <v>0</v>
      </c>
      <c r="K371" s="24">
        <f t="shared" si="3"/>
        <v>0</v>
      </c>
      <c r="L371" s="24">
        <f>IFNA(VLOOKUP(A371,'ENERGY processed'!$A$2:$H$2692,8,0),"")</f>
        <v>940.5</v>
      </c>
      <c r="M371" s="24">
        <f t="shared" si="5"/>
        <v>0.00007067424583</v>
      </c>
      <c r="N371" s="24">
        <f>IFNA(VLOOKUP(A371,'HUMAN RESOURCES processed'!$A$2:$M$2692,5,0))</f>
        <v>0.042</v>
      </c>
      <c r="O371" s="24">
        <f>IFNA(VLOOKUP(A371,'HUMAN RESOURCES processed'!$A$2:$M$2692,6,0))</f>
        <v>0.068</v>
      </c>
      <c r="P371" s="24">
        <f>IFNA(VLOOKUP(A371,'HUMAN RESOURCES processed'!$A$2:$M$2692,7,0))</f>
        <v>50</v>
      </c>
      <c r="Q371" s="24">
        <f>IFNA(VLOOKUP(A371,'HUMAN RESOURCES processed'!$A$2:$M$2692,8,0))</f>
        <v>50</v>
      </c>
      <c r="R371" s="24">
        <f t="shared" si="6"/>
        <v>50</v>
      </c>
      <c r="S371" s="24">
        <f>IFNA(VLOOKUP(A371,'HUMAN RESOURCES processed'!$A$2:$M$2692,9,0))</f>
        <v>0.461</v>
      </c>
      <c r="T371" s="24">
        <f>IFNA(VLOOKUP(A371,'HUMAN RESOURCES processed'!$A$2:$M$2692,10,0))</f>
        <v>0.508</v>
      </c>
      <c r="U371" s="24">
        <f>IFNA(VLOOKUP(A371,'HUMAN RESOURCES processed'!$A$2:$M$2692,11,0))</f>
        <v>0.03</v>
      </c>
      <c r="V371" s="24">
        <f>IFNA(VLOOKUP(A371,'HUMAN RESOURCES processed'!$A$2:$M$2692,12,0))</f>
        <v>13307535</v>
      </c>
      <c r="W371" s="24">
        <f>IFNA(VLOOKUP(A371,'HUMAN RESOURCES processed'!$A$2:$M$2692,13,0))</f>
        <v>0.151</v>
      </c>
      <c r="X371" s="24">
        <f>IFNA(VLOOKUP(A371,'TOURISM processed'!$A$2:$F$2692,5,0))</f>
        <v>45000000</v>
      </c>
      <c r="Y371" s="24">
        <f>IFNA(VLOOKUP(A371,'TOURISM processed'!$A$2:$F$2692,6,0))</f>
        <v>85000000</v>
      </c>
      <c r="Z371" s="24">
        <f t="shared" si="7"/>
        <v>6.387358741</v>
      </c>
      <c r="AA371" s="24">
        <f>IFNA(VLOOKUP(A371,'BUSINESS processed'!A371:J3061,5,0))</f>
        <v>0.334</v>
      </c>
      <c r="AB371" s="24">
        <f>IFNA(VLOOKUP(A371,'BUSINESS processed'!A371:J3061,6,0))</f>
        <v>39</v>
      </c>
      <c r="AC371" s="24">
        <f t="shared" si="233"/>
        <v>0</v>
      </c>
      <c r="AD371" s="24">
        <f>IFNA(VLOOKUP(A371,'BUSINESS processed'!A371:J3061,8,0))</f>
        <v>370</v>
      </c>
      <c r="AE371" s="24">
        <f>IFNA(VLOOKUP(A371,'BUSINESS processed'!A371:J3061,9,0))</f>
        <v>0.004</v>
      </c>
      <c r="AF371" s="27">
        <f>IFNA(VLOOKUP(A371,'BUSINESS processed'!A371:J3061,10,0))</f>
        <v>0.047</v>
      </c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</row>
    <row r="372">
      <c r="A372" s="18" t="str">
        <f t="shared" si="1"/>
        <v>Africa_Malawi-Africa_2007</v>
      </c>
      <c r="B372" s="19" t="s">
        <v>68</v>
      </c>
      <c r="C372" s="20" t="s">
        <v>119</v>
      </c>
      <c r="D372" s="21" t="s">
        <v>86</v>
      </c>
      <c r="E372" s="22">
        <v>3.647817219E9</v>
      </c>
      <c r="F372" s="22">
        <f t="shared" si="2"/>
        <v>265.9969076</v>
      </c>
      <c r="G372" s="23">
        <v>0.067</v>
      </c>
      <c r="H372" s="23">
        <v>18.0</v>
      </c>
      <c r="I372" s="23">
        <v>0.277</v>
      </c>
      <c r="J372" s="24">
        <f t="shared" si="222"/>
        <v>0</v>
      </c>
      <c r="K372" s="24">
        <f t="shared" si="3"/>
        <v>0</v>
      </c>
      <c r="L372" s="24">
        <f>IFNA(VLOOKUP(A372,'ENERGY processed'!$A$2:$H$2692,8,0),"")</f>
        <v>953</v>
      </c>
      <c r="M372" s="24">
        <f t="shared" si="5"/>
        <v>0.00006949225734</v>
      </c>
      <c r="N372" s="24">
        <f>IFNA(VLOOKUP(A372,'HUMAN RESOURCES processed'!$A$2:$M$2692,5,0))</f>
        <v>0.042</v>
      </c>
      <c r="O372" s="24">
        <f>IFNA(VLOOKUP(A372,'HUMAN RESOURCES processed'!$A$2:$M$2692,6,0))</f>
        <v>0.064</v>
      </c>
      <c r="P372" s="24">
        <f>IFNA(VLOOKUP(A372,'HUMAN RESOURCES processed'!$A$2:$M$2692,7,0))</f>
        <v>51</v>
      </c>
      <c r="Q372" s="24">
        <f>IFNA(VLOOKUP(A372,'HUMAN RESOURCES processed'!$A$2:$M$2692,8,0))</f>
        <v>51</v>
      </c>
      <c r="R372" s="24">
        <f t="shared" si="6"/>
        <v>51</v>
      </c>
      <c r="S372" s="24">
        <f>IFNA(VLOOKUP(A372,'HUMAN RESOURCES processed'!$A$2:$M$2692,9,0))</f>
        <v>0.461</v>
      </c>
      <c r="T372" s="24">
        <f>IFNA(VLOOKUP(A372,'HUMAN RESOURCES processed'!$A$2:$M$2692,10,0))</f>
        <v>0.509</v>
      </c>
      <c r="U372" s="24">
        <f>IFNA(VLOOKUP(A372,'HUMAN RESOURCES processed'!$A$2:$M$2692,11,0))</f>
        <v>0.03</v>
      </c>
      <c r="V372" s="24">
        <f>IFNA(VLOOKUP(A372,'HUMAN RESOURCES processed'!$A$2:$M$2692,12,0))</f>
        <v>13713758</v>
      </c>
      <c r="W372" s="24">
        <f>IFNA(VLOOKUP(A372,'HUMAN RESOURCES processed'!$A$2:$M$2692,13,0))</f>
        <v>0.152</v>
      </c>
      <c r="X372" s="24">
        <f>IFNA(VLOOKUP(A372,'TOURISM processed'!$A$2:$F$2692,5,0))</f>
        <v>43000000</v>
      </c>
      <c r="Y372" s="24">
        <f>IFNA(VLOOKUP(A372,'TOURISM processed'!$A$2:$F$2692,6,0))</f>
        <v>79000000</v>
      </c>
      <c r="Z372" s="24">
        <f t="shared" si="7"/>
        <v>5.760638331</v>
      </c>
      <c r="AA372" s="24">
        <f>IFNA(VLOOKUP(A372,'BUSINESS processed'!A372:J3062,5,0))</f>
        <v>0.33</v>
      </c>
      <c r="AB372" s="24">
        <f>IFNA(VLOOKUP(A372,'BUSINESS processed'!A372:J3062,6,0))</f>
        <v>39</v>
      </c>
      <c r="AC372" s="24">
        <f t="shared" si="233"/>
        <v>0</v>
      </c>
      <c r="AD372" s="24">
        <f>IFNA(VLOOKUP(A372,'BUSINESS processed'!A372:J3062,8,0))</f>
        <v>370</v>
      </c>
      <c r="AE372" s="24">
        <f>IFNA(VLOOKUP(A372,'BUSINESS processed'!A372:J3062,9,0))</f>
        <v>0.01</v>
      </c>
      <c r="AF372" s="27">
        <f>IFNA(VLOOKUP(A372,'BUSINESS processed'!A372:J3062,10,0))</f>
        <v>0.077</v>
      </c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</row>
    <row r="373">
      <c r="A373" s="18" t="str">
        <f t="shared" si="1"/>
        <v>Africa_Malawi-Africa_2008</v>
      </c>
      <c r="B373" s="19" t="s">
        <v>68</v>
      </c>
      <c r="C373" s="20" t="s">
        <v>119</v>
      </c>
      <c r="D373" s="21" t="s">
        <v>87</v>
      </c>
      <c r="E373" s="22">
        <v>4.276769712E9</v>
      </c>
      <c r="F373" s="22">
        <f t="shared" si="2"/>
        <v>302.4973189</v>
      </c>
      <c r="G373" s="23">
        <v>0.084</v>
      </c>
      <c r="H373" s="23">
        <v>25.0</v>
      </c>
      <c r="I373" s="23">
        <v>0.253</v>
      </c>
      <c r="J373" s="24">
        <f t="shared" si="222"/>
        <v>0</v>
      </c>
      <c r="K373" s="24">
        <f t="shared" si="3"/>
        <v>0</v>
      </c>
      <c r="L373" s="24">
        <f>IF(AND(C373=C372,C373&gt;C372),C372,0)</f>
        <v>0</v>
      </c>
      <c r="M373" s="24">
        <f t="shared" si="5"/>
        <v>0</v>
      </c>
      <c r="N373" s="24">
        <f>IFNA(VLOOKUP(A373,'HUMAN RESOURCES processed'!$A$2:$M$2692,5,0))</f>
        <v>0.042</v>
      </c>
      <c r="O373" s="24">
        <f>IFNA(VLOOKUP(A373,'HUMAN RESOURCES processed'!$A$2:$M$2692,6,0))</f>
        <v>0.059</v>
      </c>
      <c r="P373" s="24">
        <f>IFNA(VLOOKUP(A373,'HUMAN RESOURCES processed'!$A$2:$M$2692,7,0))</f>
        <v>52</v>
      </c>
      <c r="Q373" s="24">
        <f>IFNA(VLOOKUP(A373,'HUMAN RESOURCES processed'!$A$2:$M$2692,8,0))</f>
        <v>52</v>
      </c>
      <c r="R373" s="24">
        <f t="shared" si="6"/>
        <v>52</v>
      </c>
      <c r="S373" s="24">
        <f>IFNA(VLOOKUP(A373,'HUMAN RESOURCES processed'!$A$2:$M$2692,9,0))</f>
        <v>0.46</v>
      </c>
      <c r="T373" s="24">
        <f>IFNA(VLOOKUP(A373,'HUMAN RESOURCES processed'!$A$2:$M$2692,10,0))</f>
        <v>0.509</v>
      </c>
      <c r="U373" s="24">
        <f>IFNA(VLOOKUP(A373,'HUMAN RESOURCES processed'!$A$2:$M$2692,11,0))</f>
        <v>0.03</v>
      </c>
      <c r="V373" s="24">
        <f>IFNA(VLOOKUP(A373,'HUMAN RESOURCES processed'!$A$2:$M$2692,12,0))</f>
        <v>14138207</v>
      </c>
      <c r="W373" s="24">
        <f>IFNA(VLOOKUP(A373,'HUMAN RESOURCES processed'!$A$2:$M$2692,13,0))</f>
        <v>0.153</v>
      </c>
      <c r="X373" s="24">
        <f>IFNA(VLOOKUP(A373,'TOURISM processed'!$A$2:$F$2692,5,0))</f>
        <v>43000000</v>
      </c>
      <c r="Y373" s="24">
        <f>IFNA(VLOOKUP(A373,'TOURISM processed'!$A$2:$F$2692,6,0))</f>
        <v>86000000</v>
      </c>
      <c r="Z373" s="24">
        <f t="shared" si="7"/>
        <v>6.082808096</v>
      </c>
      <c r="AA373" s="24">
        <f>IFNA(VLOOKUP(A373,'BUSINESS processed'!A373:J3063,5,0))</f>
        <v>0.322</v>
      </c>
      <c r="AB373" s="24">
        <f>IFNA(VLOOKUP(A373,'BUSINESS processed'!A373:J3063,6,0))</f>
        <v>39</v>
      </c>
      <c r="AC373" s="24">
        <f t="shared" si="233"/>
        <v>0</v>
      </c>
      <c r="AD373" s="24">
        <f>IFNA(VLOOKUP(A373,'BUSINESS processed'!A373:J3063,8,0))</f>
        <v>292</v>
      </c>
      <c r="AE373" s="24">
        <f>IFNA(VLOOKUP(A373,'BUSINESS processed'!A373:J3063,9,0))</f>
        <v>0.007</v>
      </c>
      <c r="AF373" s="27">
        <f>IFNA(VLOOKUP(A373,'BUSINESS processed'!A373:J3063,10,0))</f>
        <v>0.107</v>
      </c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</row>
    <row r="374">
      <c r="A374" s="18" t="str">
        <f t="shared" si="1"/>
        <v>Africa_Malawi-Africa_2009</v>
      </c>
      <c r="B374" s="19" t="s">
        <v>68</v>
      </c>
      <c r="C374" s="20" t="s">
        <v>119</v>
      </c>
      <c r="D374" s="21" t="s">
        <v>88</v>
      </c>
      <c r="E374" s="22">
        <v>5.030639934E9</v>
      </c>
      <c r="F374" s="22">
        <f t="shared" si="2"/>
        <v>345.1947614</v>
      </c>
      <c r="G374" s="23">
        <v>0.083</v>
      </c>
      <c r="H374" s="23">
        <v>29.0</v>
      </c>
      <c r="I374" s="23">
        <v>0.253</v>
      </c>
      <c r="J374" s="24">
        <f t="shared" si="222"/>
        <v>0</v>
      </c>
      <c r="K374" s="24">
        <f t="shared" si="3"/>
        <v>0</v>
      </c>
      <c r="L374" s="24">
        <f>IFNA(VLOOKUP(A374,'ENERGY processed'!$A$2:$H$2692,8,0),"")</f>
        <v>917</v>
      </c>
      <c r="M374" s="24">
        <f t="shared" si="5"/>
        <v>0.00006292312715</v>
      </c>
      <c r="N374" s="24">
        <f>IFNA(VLOOKUP(A374,'HUMAN RESOURCES processed'!$A$2:$M$2692,5,0))</f>
        <v>0.041</v>
      </c>
      <c r="O374" s="24">
        <f>IFNA(VLOOKUP(A374,'HUMAN RESOURCES processed'!$A$2:$M$2692,6,0))</f>
        <v>0.055</v>
      </c>
      <c r="P374" s="24">
        <f>IFNA(VLOOKUP(A374,'HUMAN RESOURCES processed'!$A$2:$M$2692,7,0))</f>
        <v>53</v>
      </c>
      <c r="Q374" s="24">
        <f>IFNA(VLOOKUP(A374,'HUMAN RESOURCES processed'!$A$2:$M$2692,8,0))</f>
        <v>53</v>
      </c>
      <c r="R374" s="24">
        <f t="shared" si="6"/>
        <v>53</v>
      </c>
      <c r="S374" s="24">
        <f>IFNA(VLOOKUP(A374,'HUMAN RESOURCES processed'!$A$2:$M$2692,9,0))</f>
        <v>0.459</v>
      </c>
      <c r="T374" s="24">
        <f>IFNA(VLOOKUP(A374,'HUMAN RESOURCES processed'!$A$2:$M$2692,10,0))</f>
        <v>0.51</v>
      </c>
      <c r="U374" s="24">
        <f>IFNA(VLOOKUP(A374,'HUMAN RESOURCES processed'!$A$2:$M$2692,11,0))</f>
        <v>0.031</v>
      </c>
      <c r="V374" s="24">
        <f>IFNA(VLOOKUP(A374,'HUMAN RESOURCES processed'!$A$2:$M$2692,12,0))</f>
        <v>14573338</v>
      </c>
      <c r="W374" s="24">
        <f>IFNA(VLOOKUP(A374,'HUMAN RESOURCES processed'!$A$2:$M$2692,13,0))</f>
        <v>0.154</v>
      </c>
      <c r="X374" s="24">
        <f>IFNA(VLOOKUP(A374,'TOURISM processed'!$A$2:$F$2692,5,0))</f>
        <v>46000000</v>
      </c>
      <c r="Y374" s="24">
        <f>IFNA(VLOOKUP(A374,'TOURISM processed'!$A$2:$F$2692,6,0))</f>
        <v>91000000</v>
      </c>
      <c r="Z374" s="24">
        <f t="shared" si="7"/>
        <v>6.244279794</v>
      </c>
      <c r="AA374" s="24">
        <f>IFNA(VLOOKUP(A374,'BUSINESS processed'!A374:J3064,5,0))</f>
        <v>0.263</v>
      </c>
      <c r="AB374" s="24">
        <f>IFNA(VLOOKUP(A374,'BUSINESS processed'!A374:J3064,6,0))</f>
        <v>39</v>
      </c>
      <c r="AC374" s="24">
        <f t="shared" si="233"/>
        <v>0</v>
      </c>
      <c r="AD374" s="24">
        <f>IFNA(VLOOKUP(A374,'BUSINESS processed'!A374:J3064,8,0))</f>
        <v>157</v>
      </c>
      <c r="AE374" s="24">
        <f>IFNA(VLOOKUP(A374,'BUSINESS processed'!A374:J3064,9,0))</f>
        <v>0.011</v>
      </c>
      <c r="AF374" s="27">
        <f>IFNA(VLOOKUP(A374,'BUSINESS processed'!A374:J3064,10,0))</f>
        <v>0.171</v>
      </c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</row>
    <row r="375">
      <c r="A375" s="18" t="str">
        <f t="shared" si="1"/>
        <v>Africa_Malawi-Africa_2010</v>
      </c>
      <c r="B375" s="19" t="s">
        <v>68</v>
      </c>
      <c r="C375" s="20" t="s">
        <v>119</v>
      </c>
      <c r="D375" s="21" t="s">
        <v>89</v>
      </c>
      <c r="E375" s="22">
        <v>5.398616985E9</v>
      </c>
      <c r="F375" s="22">
        <f t="shared" si="2"/>
        <v>359.5795269</v>
      </c>
      <c r="G375" s="23">
        <v>0.085</v>
      </c>
      <c r="H375" s="23">
        <v>30.0</v>
      </c>
      <c r="I375" s="23">
        <v>0.246</v>
      </c>
      <c r="J375" s="24">
        <f t="shared" si="222"/>
        <v>0</v>
      </c>
      <c r="K375" s="24">
        <f t="shared" si="3"/>
        <v>0</v>
      </c>
      <c r="L375" s="24">
        <f>IFNA(VLOOKUP(A375,'ENERGY processed'!$A$2:$H$2692,8,0),"")</f>
        <v>931.5</v>
      </c>
      <c r="M375" s="24">
        <f t="shared" si="5"/>
        <v>0.00006204335855</v>
      </c>
      <c r="N375" s="24">
        <f>IFNA(VLOOKUP(A375,'HUMAN RESOURCES processed'!$A$2:$M$2692,5,0))</f>
        <v>0.041</v>
      </c>
      <c r="O375" s="24">
        <f>IFNA(VLOOKUP(A375,'HUMAN RESOURCES processed'!$A$2:$M$2692,6,0))</f>
        <v>0.053</v>
      </c>
      <c r="P375" s="24">
        <f>IFNA(VLOOKUP(A375,'HUMAN RESOURCES processed'!$A$2:$M$2692,7,0))</f>
        <v>54</v>
      </c>
      <c r="Q375" s="24">
        <f>IFNA(VLOOKUP(A375,'HUMAN RESOURCES processed'!$A$2:$M$2692,8,0))</f>
        <v>53</v>
      </c>
      <c r="R375" s="24">
        <f t="shared" si="6"/>
        <v>53.5</v>
      </c>
      <c r="S375" s="24">
        <f>IFNA(VLOOKUP(A375,'HUMAN RESOURCES processed'!$A$2:$M$2692,9,0))</f>
        <v>0.458</v>
      </c>
      <c r="T375" s="24">
        <f>IFNA(VLOOKUP(A375,'HUMAN RESOURCES processed'!$A$2:$M$2692,10,0))</f>
        <v>0.511</v>
      </c>
      <c r="U375" s="24">
        <f>IFNA(VLOOKUP(A375,'HUMAN RESOURCES processed'!$A$2:$M$2692,11,0))</f>
        <v>0.031</v>
      </c>
      <c r="V375" s="24">
        <f>IFNA(VLOOKUP(A375,'HUMAN RESOURCES processed'!$A$2:$M$2692,12,0))</f>
        <v>15013694</v>
      </c>
      <c r="W375" s="24">
        <f>IFNA(VLOOKUP(A375,'HUMAN RESOURCES processed'!$A$2:$M$2692,13,0))</f>
        <v>0.155</v>
      </c>
      <c r="X375" s="24">
        <f>IFNA(VLOOKUP(A375,'TOURISM processed'!$A$2:$F$2692,5,0))</f>
        <v>47000000</v>
      </c>
      <c r="Y375" s="24">
        <f>IFNA(VLOOKUP(A375,'TOURISM processed'!$A$2:$F$2692,6,0))</f>
        <v>93000000</v>
      </c>
      <c r="Z375" s="24">
        <f t="shared" si="7"/>
        <v>6.194344976</v>
      </c>
      <c r="AA375" s="24">
        <f>IFNA(VLOOKUP(A375,'BUSINESS processed'!A375:J3065,5,0))</f>
        <v>0.259</v>
      </c>
      <c r="AB375" s="24">
        <f>IFNA(VLOOKUP(A375,'BUSINESS processed'!A375:J3065,6,0))</f>
        <v>39</v>
      </c>
      <c r="AC375" s="24">
        <f t="shared" si="233"/>
        <v>0</v>
      </c>
      <c r="AD375" s="24">
        <f>IFNA(VLOOKUP(A375,'BUSINESS processed'!A375:J3065,8,0))</f>
        <v>157</v>
      </c>
      <c r="AE375" s="24">
        <f>IFNA(VLOOKUP(A375,'BUSINESS processed'!A375:J3065,9,0))</f>
        <v>0.023</v>
      </c>
      <c r="AF375" s="27">
        <f>IFNA(VLOOKUP(A375,'BUSINESS processed'!A375:J3065,10,0))</f>
        <v>0.208</v>
      </c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</row>
    <row r="376">
      <c r="A376" s="18" t="str">
        <f t="shared" si="1"/>
        <v>Africa_Malawi-Africa_2011</v>
      </c>
      <c r="B376" s="19" t="s">
        <v>68</v>
      </c>
      <c r="C376" s="20" t="s">
        <v>119</v>
      </c>
      <c r="D376" s="21" t="s">
        <v>90</v>
      </c>
      <c r="E376" s="22">
        <v>5.627898037E9</v>
      </c>
      <c r="F376" s="22">
        <f t="shared" si="2"/>
        <v>364.0877729</v>
      </c>
      <c r="G376" s="23">
        <v>0.083</v>
      </c>
      <c r="H376" s="23">
        <v>30.0</v>
      </c>
      <c r="I376" s="23">
        <v>0.238</v>
      </c>
      <c r="J376" s="24">
        <f t="shared" si="222"/>
        <v>0</v>
      </c>
      <c r="K376" s="24">
        <f t="shared" si="3"/>
        <v>0</v>
      </c>
      <c r="L376" s="24">
        <f>IFNA(VLOOKUP(A376,'ENERGY processed'!$A$2:$H$2692,8,0),"")</f>
        <v>953</v>
      </c>
      <c r="M376" s="24">
        <f t="shared" si="5"/>
        <v>0.00006165279565</v>
      </c>
      <c r="N376" s="24">
        <f>IFNA(VLOOKUP(A376,'HUMAN RESOURCES processed'!$A$2:$M$2692,5,0))</f>
        <v>0.04</v>
      </c>
      <c r="O376" s="24">
        <f>IFNA(VLOOKUP(A376,'HUMAN RESOURCES processed'!$A$2:$M$2692,6,0))</f>
        <v>0.049</v>
      </c>
      <c r="P376" s="24">
        <f>IFNA(VLOOKUP(A376,'HUMAN RESOURCES processed'!$A$2:$M$2692,7,0))</f>
        <v>54</v>
      </c>
      <c r="Q376" s="24">
        <f>IFNA(VLOOKUP(A376,'HUMAN RESOURCES processed'!$A$2:$M$2692,8,0))</f>
        <v>54</v>
      </c>
      <c r="R376" s="24">
        <f t="shared" si="6"/>
        <v>54</v>
      </c>
      <c r="S376" s="24">
        <f>IFNA(VLOOKUP(A376,'HUMAN RESOURCES processed'!$A$2:$M$2692,9,0))</f>
        <v>0.456</v>
      </c>
      <c r="T376" s="24">
        <f>IFNA(VLOOKUP(A376,'HUMAN RESOURCES processed'!$A$2:$M$2692,10,0))</f>
        <v>0.512</v>
      </c>
      <c r="U376" s="24">
        <f>IFNA(VLOOKUP(A376,'HUMAN RESOURCES processed'!$A$2:$M$2692,11,0))</f>
        <v>0.031</v>
      </c>
      <c r="V376" s="24">
        <f>IFNA(VLOOKUP(A376,'HUMAN RESOURCES processed'!$A$2:$M$2692,12,0))</f>
        <v>15457531</v>
      </c>
      <c r="W376" s="24">
        <f>IFNA(VLOOKUP(A376,'HUMAN RESOURCES processed'!$A$2:$M$2692,13,0))</f>
        <v>0.157</v>
      </c>
      <c r="X376" s="24">
        <f>IFNA(VLOOKUP(A376,'TOURISM processed'!$A$2:$F$2692,5,0))</f>
        <v>39000000</v>
      </c>
      <c r="Y376" s="24">
        <f>IFNA(VLOOKUP(A376,'TOURISM processed'!$A$2:$F$2692,6,0))</f>
        <v>97000000</v>
      </c>
      <c r="Z376" s="24">
        <f t="shared" si="7"/>
        <v>6.275258319</v>
      </c>
      <c r="AA376" s="24">
        <f>IFNA(VLOOKUP(A376,'BUSINESS processed'!A376:J3066,5,0))</f>
        <v>0.29</v>
      </c>
      <c r="AB376" s="24">
        <f>IFNA(VLOOKUP(A376,'BUSINESS processed'!A376:J3066,6,0))</f>
        <v>39</v>
      </c>
      <c r="AC376" s="24">
        <f t="shared" si="233"/>
        <v>0</v>
      </c>
      <c r="AD376" s="24">
        <f>IFNA(VLOOKUP(A376,'BUSINESS processed'!A376:J3066,8,0))</f>
        <v>157</v>
      </c>
      <c r="AE376" s="24">
        <f>IFNA(VLOOKUP(A376,'BUSINESS processed'!A376:J3066,9,0))</f>
        <v>0.033</v>
      </c>
      <c r="AF376" s="27">
        <f>IFNA(VLOOKUP(A376,'BUSINESS processed'!A376:J3066,10,0))</f>
        <v>0.256</v>
      </c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</row>
    <row r="377">
      <c r="A377" s="18" t="str">
        <f t="shared" si="1"/>
        <v>Africa_Malawi-Africa_2012</v>
      </c>
      <c r="B377" s="19" t="s">
        <v>68</v>
      </c>
      <c r="C377" s="20" t="s">
        <v>119</v>
      </c>
      <c r="D377" s="21" t="s">
        <v>91</v>
      </c>
      <c r="E377" s="22">
        <v>4.240492849E9</v>
      </c>
      <c r="F377" s="22">
        <f t="shared" si="2"/>
        <v>266.5889656</v>
      </c>
      <c r="G377" s="23">
        <v>0.092</v>
      </c>
      <c r="H377" s="23">
        <v>25.0</v>
      </c>
      <c r="I377" s="23">
        <v>0.323</v>
      </c>
      <c r="J377" s="24">
        <f t="shared" si="222"/>
        <v>0</v>
      </c>
      <c r="K377" s="24">
        <f t="shared" si="3"/>
        <v>0</v>
      </c>
      <c r="L377" s="24">
        <f>IFNA(VLOOKUP(A377,'ENERGY processed'!$A$2:$H$2692,8,0),"")</f>
        <v>884</v>
      </c>
      <c r="M377" s="24">
        <f t="shared" si="5"/>
        <v>0.00005557482443</v>
      </c>
      <c r="N377" s="24">
        <f>IFNA(VLOOKUP(A377,'HUMAN RESOURCES processed'!$A$2:$M$2692,5,0))</f>
        <v>0.04</v>
      </c>
      <c r="O377" s="24">
        <f>IFNA(VLOOKUP(A377,'HUMAN RESOURCES processed'!$A$2:$M$2692,6,0))</f>
        <v>0.046</v>
      </c>
      <c r="P377" s="24">
        <f>IFNA(VLOOKUP(A377,'HUMAN RESOURCES processed'!$A$2:$M$2692,7,0))</f>
        <v>55</v>
      </c>
      <c r="Q377" s="24">
        <f>IFNA(VLOOKUP(A377,'HUMAN RESOURCES processed'!$A$2:$M$2692,8,0))</f>
        <v>55</v>
      </c>
      <c r="R377" s="24">
        <f t="shared" si="6"/>
        <v>55</v>
      </c>
      <c r="S377" s="24">
        <f>IFNA(VLOOKUP(A377,'HUMAN RESOURCES processed'!$A$2:$M$2692,9,0))</f>
        <v>0.454</v>
      </c>
      <c r="T377" s="24">
        <f>IFNA(VLOOKUP(A377,'HUMAN RESOURCES processed'!$A$2:$M$2692,10,0))</f>
        <v>0.514</v>
      </c>
      <c r="U377" s="24">
        <f>IFNA(VLOOKUP(A377,'HUMAN RESOURCES processed'!$A$2:$M$2692,11,0))</f>
        <v>0.031</v>
      </c>
      <c r="V377" s="24">
        <f>IFNA(VLOOKUP(A377,'HUMAN RESOURCES processed'!$A$2:$M$2692,12,0))</f>
        <v>15906483</v>
      </c>
      <c r="W377" s="24">
        <f>IFNA(VLOOKUP(A377,'HUMAN RESOURCES processed'!$A$2:$M$2692,13,0))</f>
        <v>0.158</v>
      </c>
      <c r="X377" s="24">
        <f>IFNA(VLOOKUP(A377,'TOURISM processed'!$A$2:$F$2692,5,0))</f>
        <v>38000000</v>
      </c>
      <c r="Y377" s="24">
        <f>IFNA(VLOOKUP(A377,'TOURISM processed'!$A$2:$F$2692,6,0))</f>
        <v>101000000</v>
      </c>
      <c r="Z377" s="24">
        <f t="shared" si="7"/>
        <v>6.349612293</v>
      </c>
      <c r="AA377" s="24">
        <f>IFNA(VLOOKUP(A377,'BUSINESS processed'!A377:J3067,5,0))</f>
        <v>0.324</v>
      </c>
      <c r="AB377" s="24">
        <f>IFNA(VLOOKUP(A377,'BUSINESS processed'!A377:J3067,6,0))</f>
        <v>40</v>
      </c>
      <c r="AC377" s="24">
        <f>IFNA(VLOOKUP(A377,'BUSINESS processed'!A377:J3067,7,0))</f>
        <v>161</v>
      </c>
      <c r="AD377" s="24">
        <f>IFNA(VLOOKUP(A377,'BUSINESS processed'!A377:J3067,8,0))</f>
        <v>175</v>
      </c>
      <c r="AE377" s="24">
        <f>IFNA(VLOOKUP(A377,'BUSINESS processed'!A377:J3067,9,0))</f>
        <v>0.044</v>
      </c>
      <c r="AF377" s="27">
        <f>IFNA(VLOOKUP(A377,'BUSINESS processed'!A377:J3067,10,0))</f>
        <v>0.292</v>
      </c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</row>
    <row r="378">
      <c r="A378" s="18" t="str">
        <f t="shared" si="1"/>
        <v>Africa_Mali-Africa_2000</v>
      </c>
      <c r="B378" s="19" t="s">
        <v>68</v>
      </c>
      <c r="C378" s="20" t="s">
        <v>120</v>
      </c>
      <c r="D378" s="21" t="s">
        <v>70</v>
      </c>
      <c r="E378" s="22">
        <v>2.422482318E9</v>
      </c>
      <c r="F378" s="22">
        <f t="shared" si="2"/>
        <v>236.0961102</v>
      </c>
      <c r="G378" s="23">
        <v>0.063</v>
      </c>
      <c r="H378" s="23">
        <v>16.0</v>
      </c>
      <c r="I378" s="39">
        <f t="shared" ref="I378:I390" si="235">IF(AND(C378=C377,D378&gt;D377),I377,0)</f>
        <v>0</v>
      </c>
      <c r="J378" s="24">
        <f t="shared" si="222"/>
        <v>0</v>
      </c>
      <c r="K378" s="24">
        <f t="shared" si="3"/>
        <v>0</v>
      </c>
      <c r="L378" s="24">
        <f t="shared" ref="L378:L379" si="236">IF(AND(C378=C377,C378&gt;C377),C377,0)</f>
        <v>0</v>
      </c>
      <c r="M378" s="24">
        <f t="shared" si="5"/>
        <v>0</v>
      </c>
      <c r="N378" s="24">
        <f>IFNA(VLOOKUP(A378,'HUMAN RESOURCES processed'!$A$2:$M$2692,5,0))</f>
        <v>0.048</v>
      </c>
      <c r="O378" s="24">
        <f>IFNA(VLOOKUP(A378,'HUMAN RESOURCES processed'!$A$2:$M$2692,6,0))</f>
        <v>0.116</v>
      </c>
      <c r="P378" s="24">
        <f>IFNA(VLOOKUP(A378,'HUMAN RESOURCES processed'!$A$2:$M$2692,7,0))</f>
        <v>49</v>
      </c>
      <c r="Q378" s="24">
        <f>IFNA(VLOOKUP(A378,'HUMAN RESOURCES processed'!$A$2:$M$2692,8,0))</f>
        <v>49</v>
      </c>
      <c r="R378" s="24">
        <f t="shared" si="6"/>
        <v>49</v>
      </c>
      <c r="S378" s="24">
        <f>IFNA(VLOOKUP(A378,'HUMAN RESOURCES processed'!$A$2:$M$2692,9,0))</f>
        <v>0.461</v>
      </c>
      <c r="T378" s="24">
        <f>IFNA(VLOOKUP(A378,'HUMAN RESOURCES processed'!$A$2:$M$2692,10,0))</f>
        <v>0.504</v>
      </c>
      <c r="U378" s="24">
        <f>IFNA(VLOOKUP(A378,'HUMAN RESOURCES processed'!$A$2:$M$2692,11,0))</f>
        <v>0.035</v>
      </c>
      <c r="V378" s="24">
        <f>IFNA(VLOOKUP(A378,'HUMAN RESOURCES processed'!$A$2:$M$2692,12,0))</f>
        <v>10260577</v>
      </c>
      <c r="W378" s="24">
        <f>IFNA(VLOOKUP(A378,'HUMAN RESOURCES processed'!$A$2:$M$2692,13,0))</f>
        <v>0.284</v>
      </c>
      <c r="X378" s="24">
        <f>IFNA(VLOOKUP(A378,'TOURISM processed'!$A$2:$F$2692,5,0))</f>
        <v>47000000</v>
      </c>
      <c r="Y378" s="24">
        <f>IFNA(VLOOKUP(A378,'TOURISM processed'!$A$2:$F$2692,6,0))</f>
        <v>66000000</v>
      </c>
      <c r="Z378" s="24">
        <f t="shared" si="7"/>
        <v>6.432386795</v>
      </c>
      <c r="AA378" s="24">
        <f t="shared" ref="AA378:AA382" si="237">IF(AND(C378=C377,D378&gt;D377),AA377,0)</f>
        <v>0</v>
      </c>
      <c r="AB378" s="24">
        <f t="shared" ref="AB378:AB380" si="238">IF(AND(C378=C377,D378&gt;D377),AB377,0)</f>
        <v>0</v>
      </c>
      <c r="AC378" s="24">
        <f t="shared" ref="AC378:AC389" si="239">IF(AND(C378=C377,D378&gt;D377),AC377,0)</f>
        <v>0</v>
      </c>
      <c r="AD378" s="24">
        <f t="shared" ref="AD378:AD382" si="240">IF(AND(C378=C377,D378&gt;D377),AD377,0)</f>
        <v>0</v>
      </c>
      <c r="AE378" s="24">
        <f>IFNA(VLOOKUP(A378,'BUSINESS processed'!A378:J3068,9,0))</f>
        <v>0.001</v>
      </c>
      <c r="AF378" s="27">
        <f>IFNA(VLOOKUP(A378,'BUSINESS processed'!A378:J3068,10,0))</f>
        <v>0.001</v>
      </c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</row>
    <row r="379">
      <c r="A379" s="18" t="str">
        <f t="shared" si="1"/>
        <v>Africa_Mali-Africa_2001</v>
      </c>
      <c r="B379" s="19" t="s">
        <v>68</v>
      </c>
      <c r="C379" s="20" t="s">
        <v>120</v>
      </c>
      <c r="D379" s="21" t="s">
        <v>71</v>
      </c>
      <c r="E379" s="22">
        <v>2.629739067E9</v>
      </c>
      <c r="F379" s="22">
        <f t="shared" si="2"/>
        <v>248.9630622</v>
      </c>
      <c r="G379" s="23">
        <v>0.064</v>
      </c>
      <c r="H379" s="23">
        <v>18.0</v>
      </c>
      <c r="I379" s="39">
        <f t="shared" si="235"/>
        <v>0</v>
      </c>
      <c r="J379" s="24">
        <f t="shared" si="222"/>
        <v>0</v>
      </c>
      <c r="K379" s="24">
        <f t="shared" si="3"/>
        <v>0</v>
      </c>
      <c r="L379" s="24">
        <f t="shared" si="236"/>
        <v>0</v>
      </c>
      <c r="M379" s="24">
        <f t="shared" si="5"/>
        <v>0</v>
      </c>
      <c r="N379" s="24">
        <f>IFNA(VLOOKUP(A379,'HUMAN RESOURCES processed'!$A$2:$M$2692,5,0))</f>
        <v>0.048</v>
      </c>
      <c r="O379" s="24">
        <f>IFNA(VLOOKUP(A379,'HUMAN RESOURCES processed'!$A$2:$M$2692,6,0))</f>
        <v>0.113</v>
      </c>
      <c r="P379" s="24">
        <f>IFNA(VLOOKUP(A379,'HUMAN RESOURCES processed'!$A$2:$M$2692,7,0))</f>
        <v>49</v>
      </c>
      <c r="Q379" s="24">
        <f>IFNA(VLOOKUP(A379,'HUMAN RESOURCES processed'!$A$2:$M$2692,8,0))</f>
        <v>50</v>
      </c>
      <c r="R379" s="24">
        <f t="shared" si="6"/>
        <v>49.5</v>
      </c>
      <c r="S379" s="24">
        <f>IFNA(VLOOKUP(A379,'HUMAN RESOURCES processed'!$A$2:$M$2692,9,0))</f>
        <v>0.461</v>
      </c>
      <c r="T379" s="24">
        <f>IFNA(VLOOKUP(A379,'HUMAN RESOURCES processed'!$A$2:$M$2692,10,0))</f>
        <v>0.505</v>
      </c>
      <c r="U379" s="24">
        <f>IFNA(VLOOKUP(A379,'HUMAN RESOURCES processed'!$A$2:$M$2692,11,0))</f>
        <v>0.034</v>
      </c>
      <c r="V379" s="24">
        <f>IFNA(VLOOKUP(A379,'HUMAN RESOURCES processed'!$A$2:$M$2692,12,0))</f>
        <v>10562768</v>
      </c>
      <c r="W379" s="24">
        <f>IFNA(VLOOKUP(A379,'HUMAN RESOURCES processed'!$A$2:$M$2692,13,0))</f>
        <v>0.291</v>
      </c>
      <c r="X379" s="24">
        <f>IFNA(VLOOKUP(A379,'TOURISM processed'!$A$2:$F$2692,5,0))</f>
        <v>91000000</v>
      </c>
      <c r="Y379" s="24">
        <f>IFNA(VLOOKUP(A379,'TOURISM processed'!$A$2:$F$2692,6,0))</f>
        <v>65000000</v>
      </c>
      <c r="Z379" s="24">
        <f t="shared" si="7"/>
        <v>6.153690018</v>
      </c>
      <c r="AA379" s="24">
        <f t="shared" si="237"/>
        <v>0</v>
      </c>
      <c r="AB379" s="24">
        <f t="shared" si="238"/>
        <v>0</v>
      </c>
      <c r="AC379" s="24">
        <f t="shared" si="239"/>
        <v>0</v>
      </c>
      <c r="AD379" s="24">
        <f t="shared" si="240"/>
        <v>0</v>
      </c>
      <c r="AE379" s="24">
        <f>IFNA(VLOOKUP(A379,'BUSINESS processed'!A379:J3069,9,0))</f>
        <v>0.002</v>
      </c>
      <c r="AF379" s="27">
        <f>IFNA(VLOOKUP(A379,'BUSINESS processed'!A379:J3069,10,0))</f>
        <v>0.002</v>
      </c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</row>
    <row r="380">
      <c r="A380" s="18" t="str">
        <f t="shared" si="1"/>
        <v>Africa_Mali-Africa_2002</v>
      </c>
      <c r="B380" s="19" t="s">
        <v>68</v>
      </c>
      <c r="C380" s="20" t="s">
        <v>120</v>
      </c>
      <c r="D380" s="21" t="s">
        <v>72</v>
      </c>
      <c r="E380" s="22">
        <v>3.34282426E9</v>
      </c>
      <c r="F380" s="22">
        <f t="shared" si="2"/>
        <v>307.1697219</v>
      </c>
      <c r="G380" s="23">
        <v>0.063</v>
      </c>
      <c r="H380" s="23">
        <v>19.0</v>
      </c>
      <c r="I380" s="39">
        <f t="shared" si="235"/>
        <v>0</v>
      </c>
      <c r="J380" s="24">
        <f t="shared" si="222"/>
        <v>0</v>
      </c>
      <c r="K380" s="24">
        <f t="shared" si="3"/>
        <v>0</v>
      </c>
      <c r="L380" s="24">
        <f>IFNA(VLOOKUP(A380,'ENERGY processed'!$A$2:$H$2692,8,0),"")</f>
        <v>623</v>
      </c>
      <c r="M380" s="24">
        <f t="shared" si="5"/>
        <v>0.00005724702283</v>
      </c>
      <c r="N380" s="24">
        <f>IFNA(VLOOKUP(A380,'HUMAN RESOURCES processed'!$A$2:$M$2692,5,0))</f>
        <v>0.048</v>
      </c>
      <c r="O380" s="24">
        <f>IFNA(VLOOKUP(A380,'HUMAN RESOURCES processed'!$A$2:$M$2692,6,0))</f>
        <v>0.109</v>
      </c>
      <c r="P380" s="24">
        <f>IFNA(VLOOKUP(A380,'HUMAN RESOURCES processed'!$A$2:$M$2692,7,0))</f>
        <v>50</v>
      </c>
      <c r="Q380" s="24">
        <f>IFNA(VLOOKUP(A380,'HUMAN RESOURCES processed'!$A$2:$M$2692,8,0))</f>
        <v>50</v>
      </c>
      <c r="R380" s="24">
        <f t="shared" si="6"/>
        <v>50</v>
      </c>
      <c r="S380" s="24">
        <f>IFNA(VLOOKUP(A380,'HUMAN RESOURCES processed'!$A$2:$M$2692,9,0))</f>
        <v>0.461</v>
      </c>
      <c r="T380" s="24">
        <f>IFNA(VLOOKUP(A380,'HUMAN RESOURCES processed'!$A$2:$M$2692,10,0))</f>
        <v>0.506</v>
      </c>
      <c r="U380" s="24">
        <f>IFNA(VLOOKUP(A380,'HUMAN RESOURCES processed'!$A$2:$M$2692,11,0))</f>
        <v>0.033</v>
      </c>
      <c r="V380" s="24">
        <f>IFNA(VLOOKUP(A380,'HUMAN RESOURCES processed'!$A$2:$M$2692,12,0))</f>
        <v>10882662</v>
      </c>
      <c r="W380" s="24">
        <f>IFNA(VLOOKUP(A380,'HUMAN RESOURCES processed'!$A$2:$M$2692,13,0))</f>
        <v>0.298</v>
      </c>
      <c r="X380" s="24">
        <f>IFNA(VLOOKUP(A380,'TOURISM processed'!$A$2:$F$2692,5,0))</f>
        <v>105000000</v>
      </c>
      <c r="Y380" s="24">
        <f>IFNA(VLOOKUP(A380,'TOURISM processed'!$A$2:$F$2692,6,0))</f>
        <v>62000000</v>
      </c>
      <c r="Z380" s="24">
        <f t="shared" si="7"/>
        <v>5.697135499</v>
      </c>
      <c r="AA380" s="24">
        <f t="shared" si="237"/>
        <v>0</v>
      </c>
      <c r="AB380" s="24">
        <f t="shared" si="238"/>
        <v>0</v>
      </c>
      <c r="AC380" s="24">
        <f t="shared" si="239"/>
        <v>0</v>
      </c>
      <c r="AD380" s="24">
        <f t="shared" si="240"/>
        <v>0</v>
      </c>
      <c r="AE380" s="24">
        <f>IFNA(VLOOKUP(A380,'BUSINESS processed'!A380:J3070,9,0))</f>
        <v>0.002</v>
      </c>
      <c r="AF380" s="27">
        <f>IFNA(VLOOKUP(A380,'BUSINESS processed'!A380:J3070,10,0))</f>
        <v>0.004</v>
      </c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</row>
    <row r="381">
      <c r="A381" s="18" t="str">
        <f t="shared" si="1"/>
        <v>Africa_Mali-Africa_2003</v>
      </c>
      <c r="B381" s="19" t="s">
        <v>68</v>
      </c>
      <c r="C381" s="20" t="s">
        <v>120</v>
      </c>
      <c r="D381" s="21" t="s">
        <v>74</v>
      </c>
      <c r="E381" s="22">
        <v>4.362439887E9</v>
      </c>
      <c r="F381" s="22">
        <f t="shared" si="2"/>
        <v>388.8183731</v>
      </c>
      <c r="G381" s="23">
        <v>0.062</v>
      </c>
      <c r="H381" s="23">
        <v>24.0</v>
      </c>
      <c r="I381" s="39">
        <f t="shared" si="235"/>
        <v>0</v>
      </c>
      <c r="J381" s="24">
        <f t="shared" si="222"/>
        <v>0</v>
      </c>
      <c r="K381" s="24">
        <f t="shared" si="3"/>
        <v>0</v>
      </c>
      <c r="L381" s="24">
        <f>IFNA(VLOOKUP(A381,'ENERGY processed'!$A$2:$H$2692,8,0),"")</f>
        <v>612</v>
      </c>
      <c r="M381" s="24">
        <f t="shared" si="5"/>
        <v>0.00005454673314</v>
      </c>
      <c r="N381" s="24">
        <f>IFNA(VLOOKUP(A381,'HUMAN RESOURCES processed'!$A$2:$M$2692,5,0))</f>
        <v>0.048</v>
      </c>
      <c r="O381" s="24">
        <f>IFNA(VLOOKUP(A381,'HUMAN RESOURCES processed'!$A$2:$M$2692,6,0))</f>
        <v>0.105</v>
      </c>
      <c r="P381" s="24">
        <f>IFNA(VLOOKUP(A381,'HUMAN RESOURCES processed'!$A$2:$M$2692,7,0))</f>
        <v>50</v>
      </c>
      <c r="Q381" s="24">
        <f>IFNA(VLOOKUP(A381,'HUMAN RESOURCES processed'!$A$2:$M$2692,8,0))</f>
        <v>51</v>
      </c>
      <c r="R381" s="24">
        <f t="shared" si="6"/>
        <v>50.5</v>
      </c>
      <c r="S381" s="24">
        <f>IFNA(VLOOKUP(A381,'HUMAN RESOURCES processed'!$A$2:$M$2692,9,0))</f>
        <v>0.462</v>
      </c>
      <c r="T381" s="24">
        <f>IFNA(VLOOKUP(A381,'HUMAN RESOURCES processed'!$A$2:$M$2692,10,0))</f>
        <v>0.506</v>
      </c>
      <c r="U381" s="24">
        <f>IFNA(VLOOKUP(A381,'HUMAN RESOURCES processed'!$A$2:$M$2692,11,0))</f>
        <v>0.032</v>
      </c>
      <c r="V381" s="24">
        <f>IFNA(VLOOKUP(A381,'HUMAN RESOURCES processed'!$A$2:$M$2692,12,0))</f>
        <v>11219737</v>
      </c>
      <c r="W381" s="24">
        <f>IFNA(VLOOKUP(A381,'HUMAN RESOURCES processed'!$A$2:$M$2692,13,0))</f>
        <v>0.305</v>
      </c>
      <c r="X381" s="24">
        <f>IFNA(VLOOKUP(A381,'TOURISM processed'!$A$2:$F$2692,5,0))</f>
        <v>136000000</v>
      </c>
      <c r="Y381" s="24">
        <f>IFNA(VLOOKUP(A381,'TOURISM processed'!$A$2:$F$2692,6,0))</f>
        <v>94000000</v>
      </c>
      <c r="Z381" s="24">
        <f t="shared" si="7"/>
        <v>8.378092998</v>
      </c>
      <c r="AA381" s="24">
        <f t="shared" si="237"/>
        <v>0</v>
      </c>
      <c r="AB381" s="24">
        <f>IFNA(VLOOKUP(A381,'BUSINESS processed'!A381:J3071,6,0))</f>
        <v>41</v>
      </c>
      <c r="AC381" s="24">
        <f t="shared" si="239"/>
        <v>0</v>
      </c>
      <c r="AD381" s="24">
        <f t="shared" si="240"/>
        <v>0</v>
      </c>
      <c r="AE381" s="24">
        <f>IFNA(VLOOKUP(A381,'BUSINESS processed'!A381:J3071,9,0))</f>
        <v>0.003</v>
      </c>
      <c r="AF381" s="27">
        <f>IFNA(VLOOKUP(A381,'BUSINESS processed'!A381:J3071,10,0))</f>
        <v>0.022</v>
      </c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</row>
    <row r="382">
      <c r="A382" s="18" t="str">
        <f t="shared" si="1"/>
        <v>Africa_Mali-Africa_2004</v>
      </c>
      <c r="B382" s="19" t="s">
        <v>68</v>
      </c>
      <c r="C382" s="20" t="s">
        <v>120</v>
      </c>
      <c r="D382" s="21" t="s">
        <v>83</v>
      </c>
      <c r="E382" s="22">
        <v>4.874178417E9</v>
      </c>
      <c r="F382" s="22">
        <f t="shared" si="2"/>
        <v>421.1704287</v>
      </c>
      <c r="G382" s="23">
        <v>0.063</v>
      </c>
      <c r="H382" s="23">
        <v>27.0</v>
      </c>
      <c r="I382" s="39">
        <f t="shared" si="235"/>
        <v>0</v>
      </c>
      <c r="J382" s="24">
        <f t="shared" si="222"/>
        <v>0</v>
      </c>
      <c r="K382" s="24">
        <f t="shared" si="3"/>
        <v>0</v>
      </c>
      <c r="L382" s="24">
        <f>IFNA(VLOOKUP(A382,'ENERGY processed'!$A$2:$H$2692,8,0),"")</f>
        <v>594</v>
      </c>
      <c r="M382" s="24">
        <f t="shared" si="5"/>
        <v>0.00005132664693</v>
      </c>
      <c r="N382" s="24">
        <f>IFNA(VLOOKUP(A382,'HUMAN RESOURCES processed'!$A$2:$M$2692,5,0))</f>
        <v>0.048</v>
      </c>
      <c r="O382" s="24">
        <f>IFNA(VLOOKUP(A382,'HUMAN RESOURCES processed'!$A$2:$M$2692,6,0))</f>
        <v>0.101</v>
      </c>
      <c r="P382" s="24">
        <f>IFNA(VLOOKUP(A382,'HUMAN RESOURCES processed'!$A$2:$M$2692,7,0))</f>
        <v>51</v>
      </c>
      <c r="Q382" s="24">
        <f>IFNA(VLOOKUP(A382,'HUMAN RESOURCES processed'!$A$2:$M$2692,8,0))</f>
        <v>51</v>
      </c>
      <c r="R382" s="24">
        <f t="shared" si="6"/>
        <v>51</v>
      </c>
      <c r="S382" s="24">
        <f>IFNA(VLOOKUP(A382,'HUMAN RESOURCES processed'!$A$2:$M$2692,9,0))</f>
        <v>0.462</v>
      </c>
      <c r="T382" s="24">
        <f>IFNA(VLOOKUP(A382,'HUMAN RESOURCES processed'!$A$2:$M$2692,10,0))</f>
        <v>0.506</v>
      </c>
      <c r="U382" s="24">
        <f>IFNA(VLOOKUP(A382,'HUMAN RESOURCES processed'!$A$2:$M$2692,11,0))</f>
        <v>0.031</v>
      </c>
      <c r="V382" s="24">
        <f>IFNA(VLOOKUP(A382,'HUMAN RESOURCES processed'!$A$2:$M$2692,12,0))</f>
        <v>11572936</v>
      </c>
      <c r="W382" s="24">
        <f>IFNA(VLOOKUP(A382,'HUMAN RESOURCES processed'!$A$2:$M$2692,13,0))</f>
        <v>0.313</v>
      </c>
      <c r="X382" s="24">
        <f>IFNA(VLOOKUP(A382,'TOURISM processed'!$A$2:$F$2692,5,0))</f>
        <v>142000000</v>
      </c>
      <c r="Y382" s="24">
        <f>IFNA(VLOOKUP(A382,'TOURISM processed'!$A$2:$F$2692,6,0))</f>
        <v>125000000</v>
      </c>
      <c r="Z382" s="24">
        <f t="shared" si="7"/>
        <v>10.80106206</v>
      </c>
      <c r="AA382" s="24">
        <f t="shared" si="237"/>
        <v>0</v>
      </c>
      <c r="AB382" s="24">
        <f>IFNA(VLOOKUP(A382,'BUSINESS processed'!A382:J3072,6,0))</f>
        <v>41</v>
      </c>
      <c r="AC382" s="24">
        <f t="shared" si="239"/>
        <v>0</v>
      </c>
      <c r="AD382" s="24">
        <f t="shared" si="240"/>
        <v>0</v>
      </c>
      <c r="AE382" s="24">
        <f>IFNA(VLOOKUP(A382,'BUSINESS processed'!A382:J3072,9,0))</f>
        <v>0.004</v>
      </c>
      <c r="AF382" s="27">
        <f>IFNA(VLOOKUP(A382,'BUSINESS processed'!A382:J3072,10,0))</f>
        <v>0.035</v>
      </c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</row>
    <row r="383">
      <c r="A383" s="18" t="str">
        <f t="shared" si="1"/>
        <v>Africa_Mali-Africa_2005</v>
      </c>
      <c r="B383" s="19" t="s">
        <v>68</v>
      </c>
      <c r="C383" s="20" t="s">
        <v>120</v>
      </c>
      <c r="D383" s="21" t="s">
        <v>84</v>
      </c>
      <c r="E383" s="22">
        <v>5.305317555E9</v>
      </c>
      <c r="F383" s="22">
        <f t="shared" si="2"/>
        <v>444.2846436</v>
      </c>
      <c r="G383" s="23">
        <v>0.063</v>
      </c>
      <c r="H383" s="23">
        <v>29.0</v>
      </c>
      <c r="I383" s="39">
        <f t="shared" si="235"/>
        <v>0</v>
      </c>
      <c r="J383" s="24">
        <f t="shared" si="222"/>
        <v>0</v>
      </c>
      <c r="K383" s="24">
        <f t="shared" si="3"/>
        <v>0</v>
      </c>
      <c r="L383" s="24">
        <f>IFNA(VLOOKUP(A383,'ENERGY processed'!$A$2:$H$2692,8,0),"")</f>
        <v>554</v>
      </c>
      <c r="M383" s="24">
        <f t="shared" si="5"/>
        <v>0.00004639377191</v>
      </c>
      <c r="N383" s="24">
        <f>IFNA(VLOOKUP(A383,'HUMAN RESOURCES processed'!$A$2:$M$2692,5,0))</f>
        <v>0.048</v>
      </c>
      <c r="O383" s="24">
        <f>IFNA(VLOOKUP(A383,'HUMAN RESOURCES processed'!$A$2:$M$2692,6,0))</f>
        <v>0.097</v>
      </c>
      <c r="P383" s="24">
        <f>IFNA(VLOOKUP(A383,'HUMAN RESOURCES processed'!$A$2:$M$2692,7,0))</f>
        <v>51</v>
      </c>
      <c r="Q383" s="24">
        <f>IFNA(VLOOKUP(A383,'HUMAN RESOURCES processed'!$A$2:$M$2692,8,0))</f>
        <v>52</v>
      </c>
      <c r="R383" s="24">
        <f t="shared" si="6"/>
        <v>51.5</v>
      </c>
      <c r="S383" s="24">
        <f>IFNA(VLOOKUP(A383,'HUMAN RESOURCES processed'!$A$2:$M$2692,9,0))</f>
        <v>0.463</v>
      </c>
      <c r="T383" s="24">
        <f>IFNA(VLOOKUP(A383,'HUMAN RESOURCES processed'!$A$2:$M$2692,10,0))</f>
        <v>0.506</v>
      </c>
      <c r="U383" s="24">
        <f>IFNA(VLOOKUP(A383,'HUMAN RESOURCES processed'!$A$2:$M$2692,11,0))</f>
        <v>0.031</v>
      </c>
      <c r="V383" s="24">
        <f>IFNA(VLOOKUP(A383,'HUMAN RESOURCES processed'!$A$2:$M$2692,12,0))</f>
        <v>11941258</v>
      </c>
      <c r="W383" s="24">
        <f>IFNA(VLOOKUP(A383,'HUMAN RESOURCES processed'!$A$2:$M$2692,13,0))</f>
        <v>0.321</v>
      </c>
      <c r="X383" s="24">
        <f>IFNA(VLOOKUP(A383,'TOURISM processed'!$A$2:$F$2692,5,0))</f>
        <v>149000000</v>
      </c>
      <c r="Y383" s="24">
        <f>IFNA(VLOOKUP(A383,'TOURISM processed'!$A$2:$F$2692,6,0))</f>
        <v>133000000</v>
      </c>
      <c r="Z383" s="24">
        <f t="shared" si="7"/>
        <v>11.13785499</v>
      </c>
      <c r="AA383" s="24">
        <f>IFNA(VLOOKUP(A383,'BUSINESS processed'!A383:J3073,5,0))</f>
        <v>0.514</v>
      </c>
      <c r="AB383" s="24">
        <f>IFNA(VLOOKUP(A383,'BUSINESS processed'!A383:J3073,6,0))</f>
        <v>41</v>
      </c>
      <c r="AC383" s="24">
        <f t="shared" si="239"/>
        <v>0</v>
      </c>
      <c r="AD383" s="24">
        <f>IFNA(VLOOKUP(A383,'BUSINESS processed'!A383:J3073,8,0))</f>
        <v>270</v>
      </c>
      <c r="AE383" s="24">
        <f>IFNA(VLOOKUP(A383,'BUSINESS processed'!A383:J3073,9,0))</f>
        <v>0.005</v>
      </c>
      <c r="AF383" s="27">
        <f>IFNA(VLOOKUP(A383,'BUSINESS processed'!A383:J3073,10,0))</f>
        <v>0.064</v>
      </c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</row>
    <row r="384">
      <c r="A384" s="18" t="str">
        <f t="shared" si="1"/>
        <v>Africa_Mali-Africa_2006</v>
      </c>
      <c r="B384" s="19" t="s">
        <v>68</v>
      </c>
      <c r="C384" s="20" t="s">
        <v>120</v>
      </c>
      <c r="D384" s="21" t="s">
        <v>85</v>
      </c>
      <c r="E384" s="22">
        <v>6.122644015E9</v>
      </c>
      <c r="F384" s="22">
        <f t="shared" si="2"/>
        <v>496.7442831</v>
      </c>
      <c r="G384" s="23">
        <v>0.066</v>
      </c>
      <c r="H384" s="23">
        <v>33.0</v>
      </c>
      <c r="I384" s="39">
        <f t="shared" si="235"/>
        <v>0</v>
      </c>
      <c r="J384" s="24">
        <f t="shared" si="222"/>
        <v>0</v>
      </c>
      <c r="K384" s="24">
        <f t="shared" si="3"/>
        <v>0</v>
      </c>
      <c r="L384" s="24">
        <f>IFNA(VLOOKUP(A384,'ENERGY processed'!$A$2:$H$2692,8,0),"")</f>
        <v>555.5</v>
      </c>
      <c r="M384" s="24">
        <f t="shared" si="5"/>
        <v>0.00004506900101</v>
      </c>
      <c r="N384" s="24">
        <f>IFNA(VLOOKUP(A384,'HUMAN RESOURCES processed'!$A$2:$M$2692,5,0))</f>
        <v>0.048</v>
      </c>
      <c r="O384" s="24">
        <f>IFNA(VLOOKUP(A384,'HUMAN RESOURCES processed'!$A$2:$M$2692,6,0))</f>
        <v>0.093</v>
      </c>
      <c r="P384" s="24">
        <f>IFNA(VLOOKUP(A384,'HUMAN RESOURCES processed'!$A$2:$M$2692,7,0))</f>
        <v>52</v>
      </c>
      <c r="Q384" s="24">
        <f>IFNA(VLOOKUP(A384,'HUMAN RESOURCES processed'!$A$2:$M$2692,8,0))</f>
        <v>52</v>
      </c>
      <c r="R384" s="24">
        <f t="shared" si="6"/>
        <v>52</v>
      </c>
      <c r="S384" s="24">
        <f>IFNA(VLOOKUP(A384,'HUMAN RESOURCES processed'!$A$2:$M$2692,9,0))</f>
        <v>0.464</v>
      </c>
      <c r="T384" s="24">
        <f>IFNA(VLOOKUP(A384,'HUMAN RESOURCES processed'!$A$2:$M$2692,10,0))</f>
        <v>0.506</v>
      </c>
      <c r="U384" s="24">
        <f>IFNA(VLOOKUP(A384,'HUMAN RESOURCES processed'!$A$2:$M$2692,11,0))</f>
        <v>0.03</v>
      </c>
      <c r="V384" s="24">
        <f>IFNA(VLOOKUP(A384,'HUMAN RESOURCES processed'!$A$2:$M$2692,12,0))</f>
        <v>12325545</v>
      </c>
      <c r="W384" s="24">
        <f>IFNA(VLOOKUP(A384,'HUMAN RESOURCES processed'!$A$2:$M$2692,13,0))</f>
        <v>0.328</v>
      </c>
      <c r="X384" s="24">
        <f>IFNA(VLOOKUP(A384,'TOURISM processed'!$A$2:$F$2692,5,0))</f>
        <v>175000000</v>
      </c>
      <c r="Y384" s="24">
        <f>IFNA(VLOOKUP(A384,'TOURISM processed'!$A$2:$F$2692,6,0))</f>
        <v>196000000</v>
      </c>
      <c r="Z384" s="24">
        <f t="shared" si="7"/>
        <v>15.90193375</v>
      </c>
      <c r="AA384" s="24">
        <f>IFNA(VLOOKUP(A384,'BUSINESS processed'!A384:J3074,5,0))</f>
        <v>0.514</v>
      </c>
      <c r="AB384" s="24">
        <f>IFNA(VLOOKUP(A384,'BUSINESS processed'!A384:J3074,6,0))</f>
        <v>41</v>
      </c>
      <c r="AC384" s="24">
        <f t="shared" si="239"/>
        <v>0</v>
      </c>
      <c r="AD384" s="24">
        <f>IFNA(VLOOKUP(A384,'BUSINESS processed'!A384:J3074,8,0))</f>
        <v>270</v>
      </c>
      <c r="AE384" s="24">
        <f>IFNA(VLOOKUP(A384,'BUSINESS processed'!A384:J3074,9,0))</f>
        <v>0.007</v>
      </c>
      <c r="AF384" s="27">
        <f>IFNA(VLOOKUP(A384,'BUSINESS processed'!A384:J3074,10,0))</f>
        <v>0.123</v>
      </c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</row>
    <row r="385">
      <c r="A385" s="18" t="str">
        <f t="shared" si="1"/>
        <v>Africa_Mali-Africa_2007</v>
      </c>
      <c r="B385" s="19" t="s">
        <v>68</v>
      </c>
      <c r="C385" s="20" t="s">
        <v>120</v>
      </c>
      <c r="D385" s="21" t="s">
        <v>86</v>
      </c>
      <c r="E385" s="22">
        <v>7.145394015E9</v>
      </c>
      <c r="F385" s="22">
        <f t="shared" si="2"/>
        <v>561.4963327</v>
      </c>
      <c r="G385" s="23">
        <v>0.07</v>
      </c>
      <c r="H385" s="23">
        <v>39.0</v>
      </c>
      <c r="I385" s="39">
        <f t="shared" si="235"/>
        <v>0</v>
      </c>
      <c r="J385" s="24">
        <f t="shared" si="222"/>
        <v>0</v>
      </c>
      <c r="K385" s="24">
        <f t="shared" si="3"/>
        <v>0</v>
      </c>
      <c r="L385" s="24">
        <f>IFNA(VLOOKUP(A385,'ENERGY processed'!$A$2:$H$2692,8,0),"")</f>
        <v>579</v>
      </c>
      <c r="M385" s="24">
        <f t="shared" si="5"/>
        <v>0.0000454987333</v>
      </c>
      <c r="N385" s="24">
        <f>IFNA(VLOOKUP(A385,'HUMAN RESOURCES processed'!$A$2:$M$2692,5,0))</f>
        <v>0.048</v>
      </c>
      <c r="O385" s="24">
        <f>IFNA(VLOOKUP(A385,'HUMAN RESOURCES processed'!$A$2:$M$2692,6,0))</f>
        <v>0.09</v>
      </c>
      <c r="P385" s="24">
        <f>IFNA(VLOOKUP(A385,'HUMAN RESOURCES processed'!$A$2:$M$2692,7,0))</f>
        <v>52</v>
      </c>
      <c r="Q385" s="24">
        <f>IFNA(VLOOKUP(A385,'HUMAN RESOURCES processed'!$A$2:$M$2692,8,0))</f>
        <v>53</v>
      </c>
      <c r="R385" s="24">
        <f t="shared" si="6"/>
        <v>52.5</v>
      </c>
      <c r="S385" s="24">
        <f>IFNA(VLOOKUP(A385,'HUMAN RESOURCES processed'!$A$2:$M$2692,9,0))</f>
        <v>0.464</v>
      </c>
      <c r="T385" s="24">
        <f>IFNA(VLOOKUP(A385,'HUMAN RESOURCES processed'!$A$2:$M$2692,10,0))</f>
        <v>0.506</v>
      </c>
      <c r="U385" s="24">
        <f>IFNA(VLOOKUP(A385,'HUMAN RESOURCES processed'!$A$2:$M$2692,11,0))</f>
        <v>0.03</v>
      </c>
      <c r="V385" s="24">
        <f>IFNA(VLOOKUP(A385,'HUMAN RESOURCES processed'!$A$2:$M$2692,12,0))</f>
        <v>12725629</v>
      </c>
      <c r="W385" s="24">
        <f>IFNA(VLOOKUP(A385,'HUMAN RESOURCES processed'!$A$2:$M$2692,13,0))</f>
        <v>0.336</v>
      </c>
      <c r="X385" s="24">
        <f>IFNA(VLOOKUP(A385,'TOURISM processed'!$A$2:$F$2692,5,0))</f>
        <v>227000000</v>
      </c>
      <c r="Y385" s="24">
        <f>IFNA(VLOOKUP(A385,'TOURISM processed'!$A$2:$F$2692,6,0))</f>
        <v>201000000</v>
      </c>
      <c r="Z385" s="24">
        <f t="shared" si="7"/>
        <v>15.79489705</v>
      </c>
      <c r="AA385" s="24">
        <f>IFNA(VLOOKUP(A385,'BUSINESS processed'!A385:J3075,5,0))</f>
        <v>0.514</v>
      </c>
      <c r="AB385" s="24">
        <f>IFNA(VLOOKUP(A385,'BUSINESS processed'!A385:J3075,6,0))</f>
        <v>25</v>
      </c>
      <c r="AC385" s="24">
        <f t="shared" si="239"/>
        <v>0</v>
      </c>
      <c r="AD385" s="24">
        <f>IFNA(VLOOKUP(A385,'BUSINESS processed'!A385:J3075,8,0))</f>
        <v>270</v>
      </c>
      <c r="AE385" s="24">
        <f>IFNA(VLOOKUP(A385,'BUSINESS processed'!A385:J3075,9,0))</f>
        <v>0.008</v>
      </c>
      <c r="AF385" s="27">
        <f>IFNA(VLOOKUP(A385,'BUSINESS processed'!A385:J3075,10,0))</f>
        <v>0.199</v>
      </c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</row>
    <row r="386">
      <c r="A386" s="18" t="str">
        <f t="shared" si="1"/>
        <v>Africa_Mali-Africa_2008</v>
      </c>
      <c r="B386" s="19" t="s">
        <v>68</v>
      </c>
      <c r="C386" s="20" t="s">
        <v>120</v>
      </c>
      <c r="D386" s="21" t="s">
        <v>87</v>
      </c>
      <c r="E386" s="22">
        <v>8.737687353E9</v>
      </c>
      <c r="F386" s="22">
        <f t="shared" si="2"/>
        <v>665.0546888</v>
      </c>
      <c r="G386" s="23">
        <v>0.067</v>
      </c>
      <c r="H386" s="23">
        <v>45.0</v>
      </c>
      <c r="I386" s="39">
        <f t="shared" si="235"/>
        <v>0</v>
      </c>
      <c r="J386" s="24">
        <f t="shared" si="222"/>
        <v>0</v>
      </c>
      <c r="K386" s="24">
        <f t="shared" si="3"/>
        <v>0</v>
      </c>
      <c r="L386" s="24">
        <f>IF(AND(C386=C385,C386&gt;C385),C385,0)</f>
        <v>0</v>
      </c>
      <c r="M386" s="24">
        <f t="shared" si="5"/>
        <v>0</v>
      </c>
      <c r="N386" s="24">
        <f>IFNA(VLOOKUP(A386,'HUMAN RESOURCES processed'!$A$2:$M$2692,5,0))</f>
        <v>0.048</v>
      </c>
      <c r="O386" s="24">
        <f>IFNA(VLOOKUP(A386,'HUMAN RESOURCES processed'!$A$2:$M$2692,6,0))</f>
        <v>0.088</v>
      </c>
      <c r="P386" s="24">
        <f>IFNA(VLOOKUP(A386,'HUMAN RESOURCES processed'!$A$2:$M$2692,7,0))</f>
        <v>53</v>
      </c>
      <c r="Q386" s="24">
        <f>IFNA(VLOOKUP(A386,'HUMAN RESOURCES processed'!$A$2:$M$2692,8,0))</f>
        <v>53</v>
      </c>
      <c r="R386" s="24">
        <f t="shared" si="6"/>
        <v>53</v>
      </c>
      <c r="S386" s="24">
        <f>IFNA(VLOOKUP(A386,'HUMAN RESOURCES processed'!$A$2:$M$2692,9,0))</f>
        <v>0.465</v>
      </c>
      <c r="T386" s="24">
        <f>IFNA(VLOOKUP(A386,'HUMAN RESOURCES processed'!$A$2:$M$2692,10,0))</f>
        <v>0.505</v>
      </c>
      <c r="U386" s="24">
        <f>IFNA(VLOOKUP(A386,'HUMAN RESOURCES processed'!$A$2:$M$2692,11,0))</f>
        <v>0.03</v>
      </c>
      <c r="V386" s="24">
        <f>IFNA(VLOOKUP(A386,'HUMAN RESOURCES processed'!$A$2:$M$2692,12,0))</f>
        <v>13138299</v>
      </c>
      <c r="W386" s="24">
        <f>IFNA(VLOOKUP(A386,'HUMAN RESOURCES processed'!$A$2:$M$2692,13,0))</f>
        <v>0.344</v>
      </c>
      <c r="X386" s="24">
        <f>IFNA(VLOOKUP(A386,'TOURISM processed'!$A$2:$F$2692,5,0))</f>
        <v>286000000</v>
      </c>
      <c r="Y386" s="24">
        <f>IFNA(VLOOKUP(A386,'TOURISM processed'!$A$2:$F$2692,6,0))</f>
        <v>228000000</v>
      </c>
      <c r="Z386" s="24">
        <f t="shared" si="7"/>
        <v>17.35384466</v>
      </c>
      <c r="AA386" s="24">
        <f>IFNA(VLOOKUP(A386,'BUSINESS processed'!A386:J3076,5,0))</f>
        <v>0.514</v>
      </c>
      <c r="AB386" s="24">
        <f>IFNA(VLOOKUP(A386,'BUSINESS processed'!A386:J3076,6,0))</f>
        <v>25</v>
      </c>
      <c r="AC386" s="24">
        <f t="shared" si="239"/>
        <v>0</v>
      </c>
      <c r="AD386" s="24">
        <f>IFNA(VLOOKUP(A386,'BUSINESS processed'!A386:J3076,8,0))</f>
        <v>270</v>
      </c>
      <c r="AE386" s="24">
        <f>IFNA(VLOOKUP(A386,'BUSINESS processed'!A386:J3076,9,0))</f>
        <v>0.016</v>
      </c>
      <c r="AF386" s="27">
        <f>IFNA(VLOOKUP(A386,'BUSINESS processed'!A386:J3076,10,0))</f>
        <v>0.262</v>
      </c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</row>
    <row r="387">
      <c r="A387" s="18" t="str">
        <f t="shared" si="1"/>
        <v>Africa_Mali-Africa_2009</v>
      </c>
      <c r="B387" s="19" t="s">
        <v>68</v>
      </c>
      <c r="C387" s="20" t="s">
        <v>120</v>
      </c>
      <c r="D387" s="21" t="s">
        <v>88</v>
      </c>
      <c r="E387" s="22">
        <v>8.96448057E9</v>
      </c>
      <c r="F387" s="22">
        <f t="shared" si="2"/>
        <v>661.1317114</v>
      </c>
      <c r="G387" s="23">
        <v>0.068</v>
      </c>
      <c r="H387" s="23">
        <v>45.0</v>
      </c>
      <c r="I387" s="39">
        <f t="shared" si="235"/>
        <v>0</v>
      </c>
      <c r="J387" s="24">
        <f t="shared" si="222"/>
        <v>0</v>
      </c>
      <c r="K387" s="24">
        <f t="shared" si="3"/>
        <v>0</v>
      </c>
      <c r="L387" s="24">
        <f>IFNA(VLOOKUP(A387,'ENERGY processed'!$A$2:$H$2692,8,0),"")</f>
        <v>568</v>
      </c>
      <c r="M387" s="24">
        <f t="shared" si="5"/>
        <v>0.00004189008043</v>
      </c>
      <c r="N387" s="24">
        <f>IFNA(VLOOKUP(A387,'HUMAN RESOURCES processed'!$A$2:$M$2692,5,0))</f>
        <v>0.048</v>
      </c>
      <c r="O387" s="24">
        <f>IFNA(VLOOKUP(A387,'HUMAN RESOURCES processed'!$A$2:$M$2692,6,0))</f>
        <v>0.085</v>
      </c>
      <c r="P387" s="24">
        <f>IFNA(VLOOKUP(A387,'HUMAN RESOURCES processed'!$A$2:$M$2692,7,0))</f>
        <v>53</v>
      </c>
      <c r="Q387" s="24">
        <f>IFNA(VLOOKUP(A387,'HUMAN RESOURCES processed'!$A$2:$M$2692,8,0))</f>
        <v>54</v>
      </c>
      <c r="R387" s="24">
        <f t="shared" si="6"/>
        <v>53.5</v>
      </c>
      <c r="S387" s="24">
        <f>IFNA(VLOOKUP(A387,'HUMAN RESOURCES processed'!$A$2:$M$2692,9,0))</f>
        <v>0.467</v>
      </c>
      <c r="T387" s="24">
        <f>IFNA(VLOOKUP(A387,'HUMAN RESOURCES processed'!$A$2:$M$2692,10,0))</f>
        <v>0.504</v>
      </c>
      <c r="U387" s="24">
        <f>IFNA(VLOOKUP(A387,'HUMAN RESOURCES processed'!$A$2:$M$2692,11,0))</f>
        <v>0.029</v>
      </c>
      <c r="V387" s="24">
        <f>IFNA(VLOOKUP(A387,'HUMAN RESOURCES processed'!$A$2:$M$2692,12,0))</f>
        <v>13559296</v>
      </c>
      <c r="W387" s="24">
        <f>IFNA(VLOOKUP(A387,'HUMAN RESOURCES processed'!$A$2:$M$2692,13,0))</f>
        <v>0.352</v>
      </c>
      <c r="X387" s="24">
        <f>IFNA(VLOOKUP(A387,'TOURISM processed'!$A$2:$F$2692,5,0))</f>
        <v>290000000</v>
      </c>
      <c r="Y387" s="24">
        <f>IFNA(VLOOKUP(A387,'TOURISM processed'!$A$2:$F$2692,6,0))</f>
        <v>231000000</v>
      </c>
      <c r="Z387" s="24">
        <f t="shared" si="7"/>
        <v>17.03628271</v>
      </c>
      <c r="AA387" s="24">
        <f>IFNA(VLOOKUP(A387,'BUSINESS processed'!A387:J3077,5,0))</f>
        <v>0.514</v>
      </c>
      <c r="AB387" s="24">
        <f>IFNA(VLOOKUP(A387,'BUSINESS processed'!A387:J3077,6,0))</f>
        <v>8</v>
      </c>
      <c r="AC387" s="24">
        <f t="shared" si="239"/>
        <v>0</v>
      </c>
      <c r="AD387" s="24">
        <f>IFNA(VLOOKUP(A387,'BUSINESS processed'!A387:J3077,8,0))</f>
        <v>270</v>
      </c>
      <c r="AE387" s="24">
        <f>IFNA(VLOOKUP(A387,'BUSINESS processed'!A387:J3077,9,0))</f>
        <v>0.018</v>
      </c>
      <c r="AF387" s="27">
        <f>IFNA(VLOOKUP(A387,'BUSINESS processed'!A387:J3077,10,0))</f>
        <v>0.329</v>
      </c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</row>
    <row r="388">
      <c r="A388" s="18" t="str">
        <f t="shared" si="1"/>
        <v>Africa_Mali-Africa_2010</v>
      </c>
      <c r="B388" s="19" t="s">
        <v>68</v>
      </c>
      <c r="C388" s="20" t="s">
        <v>120</v>
      </c>
      <c r="D388" s="21" t="s">
        <v>89</v>
      </c>
      <c r="E388" s="22">
        <v>9.42226726E9</v>
      </c>
      <c r="F388" s="22">
        <f t="shared" si="2"/>
        <v>673.6946614</v>
      </c>
      <c r="G388" s="23">
        <v>0.069</v>
      </c>
      <c r="H388" s="23">
        <v>46.0</v>
      </c>
      <c r="I388" s="39">
        <f t="shared" si="235"/>
        <v>0</v>
      </c>
      <c r="J388" s="24">
        <f t="shared" si="222"/>
        <v>0</v>
      </c>
      <c r="K388" s="24">
        <f t="shared" si="3"/>
        <v>0</v>
      </c>
      <c r="L388" s="24">
        <f>IFNA(VLOOKUP(A388,'ENERGY processed'!$A$2:$H$2692,8,0),"")</f>
        <v>541</v>
      </c>
      <c r="M388" s="24">
        <f t="shared" si="5"/>
        <v>0.00003868164655</v>
      </c>
      <c r="N388" s="24">
        <f>IFNA(VLOOKUP(A388,'HUMAN RESOURCES processed'!$A$2:$M$2692,5,0))</f>
        <v>0.048</v>
      </c>
      <c r="O388" s="24">
        <f>IFNA(VLOOKUP(A388,'HUMAN RESOURCES processed'!$A$2:$M$2692,6,0))</f>
        <v>0.083</v>
      </c>
      <c r="P388" s="24">
        <f>IFNA(VLOOKUP(A388,'HUMAN RESOURCES processed'!$A$2:$M$2692,7,0))</f>
        <v>54</v>
      </c>
      <c r="Q388" s="24">
        <f>IFNA(VLOOKUP(A388,'HUMAN RESOURCES processed'!$A$2:$M$2692,8,0))</f>
        <v>54</v>
      </c>
      <c r="R388" s="24">
        <f t="shared" si="6"/>
        <v>54</v>
      </c>
      <c r="S388" s="24">
        <f>IFNA(VLOOKUP(A388,'HUMAN RESOURCES processed'!$A$2:$M$2692,9,0))</f>
        <v>0.468</v>
      </c>
      <c r="T388" s="24">
        <f>IFNA(VLOOKUP(A388,'HUMAN RESOURCES processed'!$A$2:$M$2692,10,0))</f>
        <v>0.503</v>
      </c>
      <c r="U388" s="24">
        <f>IFNA(VLOOKUP(A388,'HUMAN RESOURCES processed'!$A$2:$M$2692,11,0))</f>
        <v>0.029</v>
      </c>
      <c r="V388" s="24">
        <f>IFNA(VLOOKUP(A388,'HUMAN RESOURCES processed'!$A$2:$M$2692,12,0))</f>
        <v>13985961</v>
      </c>
      <c r="W388" s="24">
        <f>IFNA(VLOOKUP(A388,'HUMAN RESOURCES processed'!$A$2:$M$2692,13,0))</f>
        <v>0.36</v>
      </c>
      <c r="X388" s="24">
        <f>IFNA(VLOOKUP(A388,'TOURISM processed'!$A$2:$F$2692,5,0))</f>
        <v>296000000</v>
      </c>
      <c r="Y388" s="24">
        <f>IFNA(VLOOKUP(A388,'TOURISM processed'!$A$2:$F$2692,6,0))</f>
        <v>235000000</v>
      </c>
      <c r="Z388" s="24">
        <f t="shared" si="7"/>
        <v>16.80256366</v>
      </c>
      <c r="AA388" s="24">
        <f>IFNA(VLOOKUP(A388,'BUSINESS processed'!A388:J3078,5,0))</f>
        <v>0.514</v>
      </c>
      <c r="AB388" s="24">
        <f>IFNA(VLOOKUP(A388,'BUSINESS processed'!A388:J3078,6,0))</f>
        <v>8</v>
      </c>
      <c r="AC388" s="24">
        <f t="shared" si="239"/>
        <v>0</v>
      </c>
      <c r="AD388" s="24">
        <f>IFNA(VLOOKUP(A388,'BUSINESS processed'!A388:J3078,8,0))</f>
        <v>270</v>
      </c>
      <c r="AE388" s="24">
        <f>IFNA(VLOOKUP(A388,'BUSINESS processed'!A388:J3078,9,0))</f>
        <v>0.019</v>
      </c>
      <c r="AF388" s="27">
        <f>IFNA(VLOOKUP(A388,'BUSINESS processed'!A388:J3078,10,0))</f>
        <v>0.532</v>
      </c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</row>
    <row r="389">
      <c r="A389" s="18" t="str">
        <f t="shared" si="1"/>
        <v>Africa_Mali-Africa_2011</v>
      </c>
      <c r="B389" s="19" t="s">
        <v>68</v>
      </c>
      <c r="C389" s="20" t="s">
        <v>120</v>
      </c>
      <c r="D389" s="21" t="s">
        <v>90</v>
      </c>
      <c r="E389" s="22">
        <v>1.064754567E10</v>
      </c>
      <c r="F389" s="22">
        <f t="shared" si="2"/>
        <v>738.554478</v>
      </c>
      <c r="G389" s="23">
        <v>0.068</v>
      </c>
      <c r="H389" s="23">
        <v>51.0</v>
      </c>
      <c r="I389" s="39">
        <f t="shared" si="235"/>
        <v>0</v>
      </c>
      <c r="J389" s="24">
        <f t="shared" si="222"/>
        <v>0</v>
      </c>
      <c r="K389" s="24">
        <f t="shared" si="3"/>
        <v>0</v>
      </c>
      <c r="L389" s="24">
        <f>IFNA(VLOOKUP(A389,'ENERGY processed'!$A$2:$H$2692,8,0),"")</f>
        <v>568</v>
      </c>
      <c r="M389" s="24">
        <f t="shared" si="5"/>
        <v>0.00003939865172</v>
      </c>
      <c r="N389" s="24">
        <f>IFNA(VLOOKUP(A389,'HUMAN RESOURCES processed'!$A$2:$M$2692,5,0))</f>
        <v>0.048</v>
      </c>
      <c r="O389" s="24">
        <f>IFNA(VLOOKUP(A389,'HUMAN RESOURCES processed'!$A$2:$M$2692,6,0))</f>
        <v>0.081</v>
      </c>
      <c r="P389" s="24">
        <f>IFNA(VLOOKUP(A389,'HUMAN RESOURCES processed'!$A$2:$M$2692,7,0))</f>
        <v>54</v>
      </c>
      <c r="Q389" s="24">
        <f>IFNA(VLOOKUP(A389,'HUMAN RESOURCES processed'!$A$2:$M$2692,8,0))</f>
        <v>54</v>
      </c>
      <c r="R389" s="24">
        <f t="shared" si="6"/>
        <v>54</v>
      </c>
      <c r="S389" s="24">
        <f>IFNA(VLOOKUP(A389,'HUMAN RESOURCES processed'!$A$2:$M$2692,9,0))</f>
        <v>0.47</v>
      </c>
      <c r="T389" s="24">
        <f>IFNA(VLOOKUP(A389,'HUMAN RESOURCES processed'!$A$2:$M$2692,10,0))</f>
        <v>0.502</v>
      </c>
      <c r="U389" s="24">
        <f>IFNA(VLOOKUP(A389,'HUMAN RESOURCES processed'!$A$2:$M$2692,11,0))</f>
        <v>0.029</v>
      </c>
      <c r="V389" s="24">
        <f>IFNA(VLOOKUP(A389,'HUMAN RESOURCES processed'!$A$2:$M$2692,12,0))</f>
        <v>14416737</v>
      </c>
      <c r="W389" s="24">
        <f>IFNA(VLOOKUP(A389,'HUMAN RESOURCES processed'!$A$2:$M$2692,13,0))</f>
        <v>0.368</v>
      </c>
      <c r="X389" s="24">
        <f>IFNA(VLOOKUP(A389,'TOURISM processed'!$A$2:$F$2692,5,0))</f>
        <v>274000000</v>
      </c>
      <c r="Y389" s="24">
        <f>IFNA(VLOOKUP(A389,'TOURISM processed'!$A$2:$F$2692,6,0))</f>
        <v>224000000</v>
      </c>
      <c r="Z389" s="24">
        <f t="shared" si="7"/>
        <v>15.53749645</v>
      </c>
      <c r="AA389" s="24">
        <f>IFNA(VLOOKUP(A389,'BUSINESS processed'!A389:J3079,5,0))</f>
        <v>0.511</v>
      </c>
      <c r="AB389" s="24">
        <f>IFNA(VLOOKUP(A389,'BUSINESS processed'!A389:J3079,6,0))</f>
        <v>8</v>
      </c>
      <c r="AC389" s="24">
        <f t="shared" si="239"/>
        <v>0</v>
      </c>
      <c r="AD389" s="24">
        <f>IFNA(VLOOKUP(A389,'BUSINESS processed'!A389:J3079,8,0))</f>
        <v>270</v>
      </c>
      <c r="AE389" s="24">
        <f>IFNA(VLOOKUP(A389,'BUSINESS processed'!A389:J3079,9,0))</f>
        <v>0.02</v>
      </c>
      <c r="AF389" s="27">
        <f>IFNA(VLOOKUP(A389,'BUSINESS processed'!A389:J3079,10,0))</f>
        <v>0.751</v>
      </c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</row>
    <row r="390">
      <c r="A390" s="18" t="str">
        <f t="shared" si="1"/>
        <v>Africa_Mali-Africa_2012</v>
      </c>
      <c r="B390" s="19" t="s">
        <v>68</v>
      </c>
      <c r="C390" s="20" t="s">
        <v>120</v>
      </c>
      <c r="D390" s="21" t="s">
        <v>91</v>
      </c>
      <c r="E390" s="22">
        <v>1.034079411E10</v>
      </c>
      <c r="F390" s="22">
        <f t="shared" si="2"/>
        <v>696.1823129</v>
      </c>
      <c r="G390" s="23">
        <v>0.058</v>
      </c>
      <c r="H390" s="23">
        <v>42.0</v>
      </c>
      <c r="I390" s="39">
        <f t="shared" si="235"/>
        <v>0</v>
      </c>
      <c r="J390" s="24">
        <f t="shared" si="222"/>
        <v>0</v>
      </c>
      <c r="K390" s="24">
        <f t="shared" si="3"/>
        <v>0</v>
      </c>
      <c r="L390" s="24">
        <f t="shared" ref="L390:L392" si="241">IF(AND(C390=C389,C390&gt;C389),C389,0)</f>
        <v>0</v>
      </c>
      <c r="M390" s="24">
        <f t="shared" si="5"/>
        <v>0</v>
      </c>
      <c r="N390" s="24">
        <f>IFNA(VLOOKUP(A390,'HUMAN RESOURCES processed'!$A$2:$M$2692,5,0))</f>
        <v>0.047</v>
      </c>
      <c r="O390" s="24">
        <f>IFNA(VLOOKUP(A390,'HUMAN RESOURCES processed'!$A$2:$M$2692,6,0))</f>
        <v>0.079</v>
      </c>
      <c r="P390" s="24">
        <f>IFNA(VLOOKUP(A390,'HUMAN RESOURCES processed'!$A$2:$M$2692,7,0))</f>
        <v>54</v>
      </c>
      <c r="Q390" s="24">
        <f>IFNA(VLOOKUP(A390,'HUMAN RESOURCES processed'!$A$2:$M$2692,8,0))</f>
        <v>55</v>
      </c>
      <c r="R390" s="24">
        <f t="shared" si="6"/>
        <v>54.5</v>
      </c>
      <c r="S390" s="24">
        <f>IFNA(VLOOKUP(A390,'HUMAN RESOURCES processed'!$A$2:$M$2692,9,0))</f>
        <v>0.471</v>
      </c>
      <c r="T390" s="24">
        <f>IFNA(VLOOKUP(A390,'HUMAN RESOURCES processed'!$A$2:$M$2692,10,0))</f>
        <v>0.5</v>
      </c>
      <c r="U390" s="24">
        <f>IFNA(VLOOKUP(A390,'HUMAN RESOURCES processed'!$A$2:$M$2692,11,0))</f>
        <v>0.028</v>
      </c>
      <c r="V390" s="24">
        <f>IFNA(VLOOKUP(A390,'HUMAN RESOURCES processed'!$A$2:$M$2692,12,0))</f>
        <v>14853572</v>
      </c>
      <c r="W390" s="24">
        <f>IFNA(VLOOKUP(A390,'HUMAN RESOURCES processed'!$A$2:$M$2692,13,0))</f>
        <v>0.376</v>
      </c>
      <c r="X390" s="24">
        <f t="shared" ref="X390:X403" si="242">IF(AND(C390=C389,D390&gt;D389),X389,0)</f>
        <v>274000000</v>
      </c>
      <c r="Y390" s="24">
        <f t="shared" ref="Y390:Y403" si="243">IF(AND(C390=C389,D390&gt;D389),Y389,0)</f>
        <v>224000000</v>
      </c>
      <c r="Z390" s="24">
        <f t="shared" si="7"/>
        <v>15.08054763</v>
      </c>
      <c r="AA390" s="24">
        <f>IFNA(VLOOKUP(A390,'BUSINESS processed'!A390:J3080,5,0))</f>
        <v>0.511</v>
      </c>
      <c r="AB390" s="24">
        <f>IFNA(VLOOKUP(A390,'BUSINESS processed'!A390:J3080,6,0))</f>
        <v>8</v>
      </c>
      <c r="AC390" s="24">
        <f>IFNA(VLOOKUP(A390,'BUSINESS processed'!A390:J3080,7,0))</f>
        <v>153</v>
      </c>
      <c r="AD390" s="24">
        <f>IFNA(VLOOKUP(A390,'BUSINESS processed'!A390:J3080,8,0))</f>
        <v>270</v>
      </c>
      <c r="AE390" s="24">
        <f>IFNA(VLOOKUP(A390,'BUSINESS processed'!A390:J3080,9,0))</f>
        <v>0.022</v>
      </c>
      <c r="AF390" s="27">
        <f>IFNA(VLOOKUP(A390,'BUSINESS processed'!A390:J3080,10,0))</f>
        <v>0.984</v>
      </c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</row>
    <row r="391">
      <c r="A391" s="18" t="str">
        <f t="shared" si="1"/>
        <v>Africa_Mauritania-Africa_2000</v>
      </c>
      <c r="B391" s="19" t="s">
        <v>68</v>
      </c>
      <c r="C391" s="20" t="s">
        <v>121</v>
      </c>
      <c r="D391" s="21" t="s">
        <v>70</v>
      </c>
      <c r="E391" s="22">
        <v>1.293653473E9</v>
      </c>
      <c r="F391" s="22">
        <f t="shared" si="2"/>
        <v>477.6987044</v>
      </c>
      <c r="G391" s="23">
        <v>0.06</v>
      </c>
      <c r="H391" s="23">
        <v>24.0</v>
      </c>
      <c r="I391" s="23">
        <v>0.256</v>
      </c>
      <c r="J391" s="24">
        <f t="shared" si="222"/>
        <v>0</v>
      </c>
      <c r="K391" s="24">
        <f t="shared" si="3"/>
        <v>0</v>
      </c>
      <c r="L391" s="24">
        <f t="shared" si="241"/>
        <v>0</v>
      </c>
      <c r="M391" s="24">
        <f t="shared" si="5"/>
        <v>0</v>
      </c>
      <c r="N391" s="24">
        <f>IFNA(VLOOKUP(A391,'HUMAN RESOURCES processed'!$A$2:$M$2692,5,0))</f>
        <v>0.038</v>
      </c>
      <c r="O391" s="24">
        <f>IFNA(VLOOKUP(A391,'HUMAN RESOURCES processed'!$A$2:$M$2692,6,0))</f>
        <v>0.076</v>
      </c>
      <c r="P391" s="24">
        <f>IFNA(VLOOKUP(A391,'HUMAN RESOURCES processed'!$A$2:$M$2692,7,0))</f>
        <v>61</v>
      </c>
      <c r="Q391" s="24">
        <f>IFNA(VLOOKUP(A391,'HUMAN RESOURCES processed'!$A$2:$M$2692,8,0))</f>
        <v>58</v>
      </c>
      <c r="R391" s="24">
        <f t="shared" si="6"/>
        <v>59.5</v>
      </c>
      <c r="S391" s="24">
        <f>IFNA(VLOOKUP(A391,'HUMAN RESOURCES processed'!$A$2:$M$2692,9,0))</f>
        <v>0.428</v>
      </c>
      <c r="T391" s="24">
        <f>IFNA(VLOOKUP(A391,'HUMAN RESOURCES processed'!$A$2:$M$2692,10,0))</f>
        <v>0.54</v>
      </c>
      <c r="U391" s="24">
        <f>IFNA(VLOOKUP(A391,'HUMAN RESOURCES processed'!$A$2:$M$2692,11,0))</f>
        <v>0.032</v>
      </c>
      <c r="V391" s="24">
        <f>IFNA(VLOOKUP(A391,'HUMAN RESOURCES processed'!$A$2:$M$2692,12,0))</f>
        <v>2708095</v>
      </c>
      <c r="W391" s="24">
        <f>IFNA(VLOOKUP(A391,'HUMAN RESOURCES processed'!$A$2:$M$2692,13,0))</f>
        <v>0.492</v>
      </c>
      <c r="X391" s="24">
        <f t="shared" si="242"/>
        <v>0</v>
      </c>
      <c r="Y391" s="24">
        <f t="shared" si="243"/>
        <v>0</v>
      </c>
      <c r="Z391" s="24">
        <f t="shared" si="7"/>
        <v>0</v>
      </c>
      <c r="AA391" s="24">
        <f t="shared" ref="AA391:AA395" si="244">IF(AND(C391=C390,D391&gt;D390),AA390,0)</f>
        <v>0</v>
      </c>
      <c r="AB391" s="24">
        <f t="shared" ref="AB391:AB393" si="245">IF(AND(C391=C390,D391&gt;D390),AB390,0)</f>
        <v>0</v>
      </c>
      <c r="AC391" s="24">
        <f t="shared" ref="AC391:AC402" si="246">IF(AND(C391=C390,D391&gt;D390),AC390,0)</f>
        <v>0</v>
      </c>
      <c r="AD391" s="24">
        <f t="shared" ref="AD391:AD395" si="247">IF(AND(C391=C390,D391&gt;D390),AD390,0)</f>
        <v>0</v>
      </c>
      <c r="AE391" s="24">
        <f>IFNA(VLOOKUP(A391,'BUSINESS processed'!A391:J3081,9,0))</f>
        <v>0.002</v>
      </c>
      <c r="AF391" s="27">
        <f>IFNA(VLOOKUP(A391,'BUSINESS processed'!A391:J3081,10,0))</f>
        <v>0.006</v>
      </c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</row>
    <row r="392">
      <c r="A392" s="18" t="str">
        <f t="shared" si="1"/>
        <v>Africa_Mauritania-Africa_2001</v>
      </c>
      <c r="B392" s="19" t="s">
        <v>68</v>
      </c>
      <c r="C392" s="20" t="s">
        <v>121</v>
      </c>
      <c r="D392" s="21" t="s">
        <v>71</v>
      </c>
      <c r="E392" s="22">
        <v>1.295536829E9</v>
      </c>
      <c r="F392" s="22">
        <f t="shared" si="2"/>
        <v>464.1167288</v>
      </c>
      <c r="G392" s="23">
        <v>0.048</v>
      </c>
      <c r="H392" s="23">
        <v>19.0</v>
      </c>
      <c r="I392" s="23">
        <v>0.225</v>
      </c>
      <c r="J392" s="24">
        <f t="shared" si="222"/>
        <v>0</v>
      </c>
      <c r="K392" s="24">
        <f t="shared" si="3"/>
        <v>0</v>
      </c>
      <c r="L392" s="24">
        <f t="shared" si="241"/>
        <v>0</v>
      </c>
      <c r="M392" s="24">
        <f t="shared" si="5"/>
        <v>0</v>
      </c>
      <c r="N392" s="24">
        <f>IFNA(VLOOKUP(A392,'HUMAN RESOURCES processed'!$A$2:$M$2692,5,0))</f>
        <v>0.038</v>
      </c>
      <c r="O392" s="24">
        <f>IFNA(VLOOKUP(A392,'HUMAN RESOURCES processed'!$A$2:$M$2692,6,0))</f>
        <v>0.076</v>
      </c>
      <c r="P392" s="24">
        <f>IFNA(VLOOKUP(A392,'HUMAN RESOURCES processed'!$A$2:$M$2692,7,0))</f>
        <v>61</v>
      </c>
      <c r="Q392" s="24">
        <f>IFNA(VLOOKUP(A392,'HUMAN RESOURCES processed'!$A$2:$M$2692,8,0))</f>
        <v>58</v>
      </c>
      <c r="R392" s="24">
        <f t="shared" si="6"/>
        <v>59.5</v>
      </c>
      <c r="S392" s="24">
        <f>IFNA(VLOOKUP(A392,'HUMAN RESOURCES processed'!$A$2:$M$2692,9,0))</f>
        <v>0.426</v>
      </c>
      <c r="T392" s="24">
        <f>IFNA(VLOOKUP(A392,'HUMAN RESOURCES processed'!$A$2:$M$2692,10,0))</f>
        <v>0.543</v>
      </c>
      <c r="U392" s="24">
        <f>IFNA(VLOOKUP(A392,'HUMAN RESOURCES processed'!$A$2:$M$2692,11,0))</f>
        <v>0.032</v>
      </c>
      <c r="V392" s="24">
        <f>IFNA(VLOOKUP(A392,'HUMAN RESOURCES processed'!$A$2:$M$2692,12,0))</f>
        <v>2791403</v>
      </c>
      <c r="W392" s="24">
        <f>IFNA(VLOOKUP(A392,'HUMAN RESOURCES processed'!$A$2:$M$2692,13,0))</f>
        <v>0.5</v>
      </c>
      <c r="X392" s="24">
        <f t="shared" si="242"/>
        <v>0</v>
      </c>
      <c r="Y392" s="24">
        <f t="shared" si="243"/>
        <v>0</v>
      </c>
      <c r="Z392" s="24">
        <f t="shared" si="7"/>
        <v>0</v>
      </c>
      <c r="AA392" s="24">
        <f t="shared" si="244"/>
        <v>0</v>
      </c>
      <c r="AB392" s="24">
        <f t="shared" si="245"/>
        <v>0</v>
      </c>
      <c r="AC392" s="24">
        <f t="shared" si="246"/>
        <v>0</v>
      </c>
      <c r="AD392" s="24">
        <f t="shared" si="247"/>
        <v>0</v>
      </c>
      <c r="AE392" s="24">
        <f>IFNA(VLOOKUP(A392,'BUSINESS processed'!A392:J3082,9,0))</f>
        <v>0.003</v>
      </c>
      <c r="AF392" s="27">
        <f>IFNA(VLOOKUP(A392,'BUSINESS processed'!A392:J3082,10,0))</f>
        <v>0.04</v>
      </c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</row>
    <row r="393">
      <c r="A393" s="18" t="str">
        <f t="shared" si="1"/>
        <v>Africa_Mauritania-Africa_2002</v>
      </c>
      <c r="B393" s="19" t="s">
        <v>68</v>
      </c>
      <c r="C393" s="20" t="s">
        <v>121</v>
      </c>
      <c r="D393" s="21" t="s">
        <v>72</v>
      </c>
      <c r="E393" s="22">
        <v>1.324424463E9</v>
      </c>
      <c r="F393" s="22">
        <f t="shared" si="2"/>
        <v>460.2801815</v>
      </c>
      <c r="G393" s="23">
        <v>0.06</v>
      </c>
      <c r="H393" s="23">
        <v>24.0</v>
      </c>
      <c r="I393" s="23">
        <v>0.21</v>
      </c>
      <c r="J393" s="24">
        <f t="shared" si="222"/>
        <v>0</v>
      </c>
      <c r="K393" s="24">
        <f t="shared" si="3"/>
        <v>0</v>
      </c>
      <c r="L393" s="24">
        <f>IFNA(VLOOKUP(A393,'ENERGY processed'!$A$2:$H$2692,8,0),"")</f>
        <v>2215</v>
      </c>
      <c r="M393" s="24">
        <f t="shared" si="5"/>
        <v>0.0007697838801</v>
      </c>
      <c r="N393" s="24">
        <f>IFNA(VLOOKUP(A393,'HUMAN RESOURCES processed'!$A$2:$M$2692,5,0))</f>
        <v>0.038</v>
      </c>
      <c r="O393" s="24">
        <f>IFNA(VLOOKUP(A393,'HUMAN RESOURCES processed'!$A$2:$M$2692,6,0))</f>
        <v>0.076</v>
      </c>
      <c r="P393" s="24">
        <f>IFNA(VLOOKUP(A393,'HUMAN RESOURCES processed'!$A$2:$M$2692,7,0))</f>
        <v>61</v>
      </c>
      <c r="Q393" s="24">
        <f>IFNA(VLOOKUP(A393,'HUMAN RESOURCES processed'!$A$2:$M$2692,8,0))</f>
        <v>58</v>
      </c>
      <c r="R393" s="24">
        <f t="shared" si="6"/>
        <v>59.5</v>
      </c>
      <c r="S393" s="24">
        <f>IFNA(VLOOKUP(A393,'HUMAN RESOURCES processed'!$A$2:$M$2692,9,0))</f>
        <v>0.423</v>
      </c>
      <c r="T393" s="24">
        <f>IFNA(VLOOKUP(A393,'HUMAN RESOURCES processed'!$A$2:$M$2692,10,0))</f>
        <v>0.545</v>
      </c>
      <c r="U393" s="24">
        <f>IFNA(VLOOKUP(A393,'HUMAN RESOURCES processed'!$A$2:$M$2692,11,0))</f>
        <v>0.032</v>
      </c>
      <c r="V393" s="24">
        <f>IFNA(VLOOKUP(A393,'HUMAN RESOURCES processed'!$A$2:$M$2692,12,0))</f>
        <v>2877431</v>
      </c>
      <c r="W393" s="24">
        <f>IFNA(VLOOKUP(A393,'HUMAN RESOURCES processed'!$A$2:$M$2692,13,0))</f>
        <v>0.508</v>
      </c>
      <c r="X393" s="24">
        <f t="shared" si="242"/>
        <v>0</v>
      </c>
      <c r="Y393" s="24">
        <f t="shared" si="243"/>
        <v>0</v>
      </c>
      <c r="Z393" s="24">
        <f t="shared" si="7"/>
        <v>0</v>
      </c>
      <c r="AA393" s="24">
        <f t="shared" si="244"/>
        <v>0</v>
      </c>
      <c r="AB393" s="24">
        <f t="shared" si="245"/>
        <v>0</v>
      </c>
      <c r="AC393" s="24">
        <f t="shared" si="246"/>
        <v>0</v>
      </c>
      <c r="AD393" s="24">
        <f t="shared" si="247"/>
        <v>0</v>
      </c>
      <c r="AE393" s="24">
        <f>IFNA(VLOOKUP(A393,'BUSINESS processed'!A393:J3083,9,0))</f>
        <v>0.004</v>
      </c>
      <c r="AF393" s="27">
        <f>IFNA(VLOOKUP(A393,'BUSINESS processed'!A393:J3083,10,0))</f>
        <v>0.086</v>
      </c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</row>
    <row r="394">
      <c r="A394" s="18" t="str">
        <f t="shared" si="1"/>
        <v>Africa_Mauritania-Africa_2003</v>
      </c>
      <c r="B394" s="19" t="s">
        <v>68</v>
      </c>
      <c r="C394" s="20" t="s">
        <v>121</v>
      </c>
      <c r="D394" s="21" t="s">
        <v>74</v>
      </c>
      <c r="E394" s="22">
        <v>1.563072653E9</v>
      </c>
      <c r="F394" s="22">
        <f t="shared" si="2"/>
        <v>527.0560225</v>
      </c>
      <c r="G394" s="23">
        <v>0.054</v>
      </c>
      <c r="H394" s="23">
        <v>23.0</v>
      </c>
      <c r="I394" s="23">
        <v>0.21</v>
      </c>
      <c r="J394" s="24">
        <f t="shared" si="222"/>
        <v>0</v>
      </c>
      <c r="K394" s="24">
        <f t="shared" si="3"/>
        <v>0</v>
      </c>
      <c r="L394" s="24">
        <f>IFNA(VLOOKUP(A394,'ENERGY processed'!$A$2:$H$2692,8,0),"")</f>
        <v>2211</v>
      </c>
      <c r="M394" s="24">
        <f t="shared" si="5"/>
        <v>0.0007455321181</v>
      </c>
      <c r="N394" s="24">
        <f>IFNA(VLOOKUP(A394,'HUMAN RESOURCES processed'!$A$2:$M$2692,5,0))</f>
        <v>0.037</v>
      </c>
      <c r="O394" s="24">
        <f>IFNA(VLOOKUP(A394,'HUMAN RESOURCES processed'!$A$2:$M$2692,6,0))</f>
        <v>0.076</v>
      </c>
      <c r="P394" s="24">
        <f>IFNA(VLOOKUP(A394,'HUMAN RESOURCES processed'!$A$2:$M$2692,7,0))</f>
        <v>62</v>
      </c>
      <c r="Q394" s="24">
        <f>IFNA(VLOOKUP(A394,'HUMAN RESOURCES processed'!$A$2:$M$2692,8,0))</f>
        <v>59</v>
      </c>
      <c r="R394" s="24">
        <f t="shared" si="6"/>
        <v>60.5</v>
      </c>
      <c r="S394" s="24">
        <f>IFNA(VLOOKUP(A394,'HUMAN RESOURCES processed'!$A$2:$M$2692,9,0))</f>
        <v>0.42</v>
      </c>
      <c r="T394" s="24">
        <f>IFNA(VLOOKUP(A394,'HUMAN RESOURCES processed'!$A$2:$M$2692,10,0))</f>
        <v>0.548</v>
      </c>
      <c r="U394" s="24">
        <f>IFNA(VLOOKUP(A394,'HUMAN RESOURCES processed'!$A$2:$M$2692,11,0))</f>
        <v>0.032</v>
      </c>
      <c r="V394" s="24">
        <f>IFNA(VLOOKUP(A394,'HUMAN RESOURCES processed'!$A$2:$M$2692,12,0))</f>
        <v>2965667</v>
      </c>
      <c r="W394" s="24">
        <f>IFNA(VLOOKUP(A394,'HUMAN RESOURCES processed'!$A$2:$M$2692,13,0))</f>
        <v>0.516</v>
      </c>
      <c r="X394" s="24">
        <f t="shared" si="242"/>
        <v>0</v>
      </c>
      <c r="Y394" s="24">
        <f t="shared" si="243"/>
        <v>0</v>
      </c>
      <c r="Z394" s="24">
        <f t="shared" si="7"/>
        <v>0</v>
      </c>
      <c r="AA394" s="24">
        <f t="shared" si="244"/>
        <v>0</v>
      </c>
      <c r="AB394" s="24">
        <f>IFNA(VLOOKUP(A394,'BUSINESS processed'!A394:J3084,6,0))</f>
        <v>82</v>
      </c>
      <c r="AC394" s="24">
        <f t="shared" si="246"/>
        <v>0</v>
      </c>
      <c r="AD394" s="24">
        <f t="shared" si="247"/>
        <v>0</v>
      </c>
      <c r="AE394" s="24">
        <f>IFNA(VLOOKUP(A394,'BUSINESS processed'!A394:J3084,9,0))</f>
        <v>0.004</v>
      </c>
      <c r="AF394" s="27">
        <f>IFNA(VLOOKUP(A394,'BUSINESS processed'!A394:J3084,10,0))</f>
        <v>0.118</v>
      </c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</row>
    <row r="395">
      <c r="A395" s="18" t="str">
        <f t="shared" si="1"/>
        <v>Africa_Mauritania-Africa_2004</v>
      </c>
      <c r="B395" s="19" t="s">
        <v>68</v>
      </c>
      <c r="C395" s="20" t="s">
        <v>121</v>
      </c>
      <c r="D395" s="21" t="s">
        <v>83</v>
      </c>
      <c r="E395" s="22">
        <v>1.833445283E9</v>
      </c>
      <c r="F395" s="22">
        <f t="shared" si="2"/>
        <v>600.0622771</v>
      </c>
      <c r="G395" s="23">
        <v>0.059</v>
      </c>
      <c r="H395" s="23">
        <v>28.0</v>
      </c>
      <c r="I395" s="23">
        <v>0.21</v>
      </c>
      <c r="J395" s="24">
        <f t="shared" si="222"/>
        <v>0</v>
      </c>
      <c r="K395" s="24">
        <f t="shared" si="3"/>
        <v>0</v>
      </c>
      <c r="L395" s="24">
        <f>IFNA(VLOOKUP(A395,'ENERGY processed'!$A$2:$H$2692,8,0),"")</f>
        <v>2021</v>
      </c>
      <c r="M395" s="24">
        <f t="shared" si="5"/>
        <v>0.0006614464436</v>
      </c>
      <c r="N395" s="24">
        <f>IFNA(VLOOKUP(A395,'HUMAN RESOURCES processed'!$A$2:$M$2692,5,0))</f>
        <v>0.037</v>
      </c>
      <c r="O395" s="24">
        <f>IFNA(VLOOKUP(A395,'HUMAN RESOURCES processed'!$A$2:$M$2692,6,0))</f>
        <v>0.075</v>
      </c>
      <c r="P395" s="24">
        <f>IFNA(VLOOKUP(A395,'HUMAN RESOURCES processed'!$A$2:$M$2692,7,0))</f>
        <v>62</v>
      </c>
      <c r="Q395" s="24">
        <f>IFNA(VLOOKUP(A395,'HUMAN RESOURCES processed'!$A$2:$M$2692,8,0))</f>
        <v>59</v>
      </c>
      <c r="R395" s="24">
        <f t="shared" si="6"/>
        <v>60.5</v>
      </c>
      <c r="S395" s="24">
        <f>IFNA(VLOOKUP(A395,'HUMAN RESOURCES processed'!$A$2:$M$2692,9,0))</f>
        <v>0.418</v>
      </c>
      <c r="T395" s="24">
        <f>IFNA(VLOOKUP(A395,'HUMAN RESOURCES processed'!$A$2:$M$2692,10,0))</f>
        <v>0.551</v>
      </c>
      <c r="U395" s="24">
        <f>IFNA(VLOOKUP(A395,'HUMAN RESOURCES processed'!$A$2:$M$2692,11,0))</f>
        <v>0.032</v>
      </c>
      <c r="V395" s="24">
        <f>IFNA(VLOOKUP(A395,'HUMAN RESOURCES processed'!$A$2:$M$2692,12,0))</f>
        <v>3055425</v>
      </c>
      <c r="W395" s="24">
        <f>IFNA(VLOOKUP(A395,'HUMAN RESOURCES processed'!$A$2:$M$2692,13,0))</f>
        <v>0.524</v>
      </c>
      <c r="X395" s="24">
        <f t="shared" si="242"/>
        <v>0</v>
      </c>
      <c r="Y395" s="24">
        <f t="shared" si="243"/>
        <v>0</v>
      </c>
      <c r="Z395" s="24">
        <f t="shared" si="7"/>
        <v>0</v>
      </c>
      <c r="AA395" s="24">
        <f t="shared" si="244"/>
        <v>0</v>
      </c>
      <c r="AB395" s="24">
        <f>IFNA(VLOOKUP(A395,'BUSINESS processed'!A395:J3085,6,0))</f>
        <v>82</v>
      </c>
      <c r="AC395" s="24">
        <f t="shared" si="246"/>
        <v>0</v>
      </c>
      <c r="AD395" s="24">
        <f t="shared" si="247"/>
        <v>0</v>
      </c>
      <c r="AE395" s="24">
        <f>IFNA(VLOOKUP(A395,'BUSINESS processed'!A395:J3085,9,0))</f>
        <v>0.005</v>
      </c>
      <c r="AF395" s="27">
        <f>IFNA(VLOOKUP(A395,'BUSINESS processed'!A395:J3085,10,0))</f>
        <v>0.171</v>
      </c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</row>
    <row r="396">
      <c r="A396" s="18" t="str">
        <f t="shared" si="1"/>
        <v>Africa_Mauritania-Africa_2005</v>
      </c>
      <c r="B396" s="19" t="s">
        <v>68</v>
      </c>
      <c r="C396" s="20" t="s">
        <v>121</v>
      </c>
      <c r="D396" s="21" t="s">
        <v>84</v>
      </c>
      <c r="E396" s="22">
        <v>2.184444849E9</v>
      </c>
      <c r="F396" s="22">
        <f t="shared" si="2"/>
        <v>694.3200828</v>
      </c>
      <c r="G396" s="23">
        <v>0.05</v>
      </c>
      <c r="H396" s="23">
        <v>29.0</v>
      </c>
      <c r="I396" s="23">
        <v>0.231</v>
      </c>
      <c r="J396" s="24">
        <f t="shared" si="222"/>
        <v>0</v>
      </c>
      <c r="K396" s="24">
        <f t="shared" si="3"/>
        <v>0</v>
      </c>
      <c r="L396" s="24">
        <f>IFNA(VLOOKUP(A396,'ENERGY processed'!$A$2:$H$2692,8,0),"")</f>
        <v>1434</v>
      </c>
      <c r="M396" s="24">
        <f t="shared" si="5"/>
        <v>0.00045579315</v>
      </c>
      <c r="N396" s="24">
        <f>IFNA(VLOOKUP(A396,'HUMAN RESOURCES processed'!$A$2:$M$2692,5,0))</f>
        <v>0.037</v>
      </c>
      <c r="O396" s="24">
        <f>IFNA(VLOOKUP(A396,'HUMAN RESOURCES processed'!$A$2:$M$2692,6,0))</f>
        <v>0.075</v>
      </c>
      <c r="P396" s="24">
        <f>IFNA(VLOOKUP(A396,'HUMAN RESOURCES processed'!$A$2:$M$2692,7,0))</f>
        <v>62</v>
      </c>
      <c r="Q396" s="24">
        <f>IFNA(VLOOKUP(A396,'HUMAN RESOURCES processed'!$A$2:$M$2692,8,0))</f>
        <v>59</v>
      </c>
      <c r="R396" s="24">
        <f t="shared" si="6"/>
        <v>60.5</v>
      </c>
      <c r="S396" s="24">
        <f>IFNA(VLOOKUP(A396,'HUMAN RESOURCES processed'!$A$2:$M$2692,9,0))</f>
        <v>0.416</v>
      </c>
      <c r="T396" s="24">
        <f>IFNA(VLOOKUP(A396,'HUMAN RESOURCES processed'!$A$2:$M$2692,10,0))</f>
        <v>0.553</v>
      </c>
      <c r="U396" s="24">
        <f>IFNA(VLOOKUP(A396,'HUMAN RESOURCES processed'!$A$2:$M$2692,11,0))</f>
        <v>0.031</v>
      </c>
      <c r="V396" s="24">
        <f>IFNA(VLOOKUP(A396,'HUMAN RESOURCES processed'!$A$2:$M$2692,12,0))</f>
        <v>3146164</v>
      </c>
      <c r="W396" s="24">
        <f>IFNA(VLOOKUP(A396,'HUMAN RESOURCES processed'!$A$2:$M$2692,13,0))</f>
        <v>0.531</v>
      </c>
      <c r="X396" s="24">
        <f t="shared" si="242"/>
        <v>0</v>
      </c>
      <c r="Y396" s="24">
        <f t="shared" si="243"/>
        <v>0</v>
      </c>
      <c r="Z396" s="24">
        <f t="shared" si="7"/>
        <v>0</v>
      </c>
      <c r="AA396" s="24">
        <f>IFNA(VLOOKUP(A396,'BUSINESS processed'!A396:J3086,5,0))</f>
        <v>0.947</v>
      </c>
      <c r="AB396" s="24">
        <f>IFNA(VLOOKUP(A396,'BUSINESS processed'!A396:J3086,6,0))</f>
        <v>82</v>
      </c>
      <c r="AC396" s="24">
        <f t="shared" si="246"/>
        <v>0</v>
      </c>
      <c r="AD396" s="24">
        <f>IFNA(VLOOKUP(A396,'BUSINESS processed'!A396:J3086,8,0))</f>
        <v>696</v>
      </c>
      <c r="AE396" s="24">
        <f>IFNA(VLOOKUP(A396,'BUSINESS processed'!A396:J3086,9,0))</f>
        <v>0.007</v>
      </c>
      <c r="AF396" s="27">
        <f>IFNA(VLOOKUP(A396,'BUSINESS processed'!A396:J3086,10,0))</f>
        <v>0.237</v>
      </c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</row>
    <row r="397">
      <c r="A397" s="18" t="str">
        <f t="shared" si="1"/>
        <v>Africa_Mauritania-Africa_2006</v>
      </c>
      <c r="B397" s="19" t="s">
        <v>68</v>
      </c>
      <c r="C397" s="20" t="s">
        <v>121</v>
      </c>
      <c r="D397" s="21" t="s">
        <v>85</v>
      </c>
      <c r="E397" s="22">
        <v>3.040718541E9</v>
      </c>
      <c r="F397" s="22">
        <f t="shared" si="2"/>
        <v>939.1562937</v>
      </c>
      <c r="G397" s="23">
        <v>0.035</v>
      </c>
      <c r="H397" s="23">
        <v>30.0</v>
      </c>
      <c r="I397" s="23">
        <v>0.24</v>
      </c>
      <c r="J397" s="24">
        <f t="shared" si="222"/>
        <v>0</v>
      </c>
      <c r="K397" s="24">
        <f t="shared" si="3"/>
        <v>0</v>
      </c>
      <c r="L397" s="24">
        <f>IFNA(VLOOKUP(A397,'ENERGY processed'!$A$2:$H$2692,8,0),"")</f>
        <v>1490.5</v>
      </c>
      <c r="M397" s="24">
        <f t="shared" si="5"/>
        <v>0.0004603558129</v>
      </c>
      <c r="N397" s="24">
        <f>IFNA(VLOOKUP(A397,'HUMAN RESOURCES processed'!$A$2:$M$2692,5,0))</f>
        <v>0.037</v>
      </c>
      <c r="O397" s="24">
        <f>IFNA(VLOOKUP(A397,'HUMAN RESOURCES processed'!$A$2:$M$2692,6,0))</f>
        <v>0.074</v>
      </c>
      <c r="P397" s="24">
        <f>IFNA(VLOOKUP(A397,'HUMAN RESOURCES processed'!$A$2:$M$2692,7,0))</f>
        <v>62</v>
      </c>
      <c r="Q397" s="24">
        <f>IFNA(VLOOKUP(A397,'HUMAN RESOURCES processed'!$A$2:$M$2692,8,0))</f>
        <v>59</v>
      </c>
      <c r="R397" s="24">
        <f t="shared" si="6"/>
        <v>60.5</v>
      </c>
      <c r="S397" s="24">
        <f>IFNA(VLOOKUP(A397,'HUMAN RESOURCES processed'!$A$2:$M$2692,9,0))</f>
        <v>0.413</v>
      </c>
      <c r="T397" s="24">
        <f>IFNA(VLOOKUP(A397,'HUMAN RESOURCES processed'!$A$2:$M$2692,10,0))</f>
        <v>0.555</v>
      </c>
      <c r="U397" s="24">
        <f>IFNA(VLOOKUP(A397,'HUMAN RESOURCES processed'!$A$2:$M$2692,11,0))</f>
        <v>0.031</v>
      </c>
      <c r="V397" s="24">
        <f>IFNA(VLOOKUP(A397,'HUMAN RESOURCES processed'!$A$2:$M$2692,12,0))</f>
        <v>3237713</v>
      </c>
      <c r="W397" s="24">
        <f>IFNA(VLOOKUP(A397,'HUMAN RESOURCES processed'!$A$2:$M$2692,13,0))</f>
        <v>0.539</v>
      </c>
      <c r="X397" s="24">
        <f t="shared" si="242"/>
        <v>0</v>
      </c>
      <c r="Y397" s="24">
        <f t="shared" si="243"/>
        <v>0</v>
      </c>
      <c r="Z397" s="24">
        <f t="shared" si="7"/>
        <v>0</v>
      </c>
      <c r="AA397" s="24">
        <f>IFNA(VLOOKUP(A397,'BUSINESS processed'!A397:J3087,5,0))</f>
        <v>0.947</v>
      </c>
      <c r="AB397" s="24">
        <f>IFNA(VLOOKUP(A397,'BUSINESS processed'!A397:J3087,6,0))</f>
        <v>82</v>
      </c>
      <c r="AC397" s="24">
        <f t="shared" si="246"/>
        <v>0</v>
      </c>
      <c r="AD397" s="24">
        <f>IFNA(VLOOKUP(A397,'BUSINESS processed'!A397:J3087,8,0))</f>
        <v>696</v>
      </c>
      <c r="AE397" s="24">
        <f>IFNA(VLOOKUP(A397,'BUSINESS processed'!A397:J3087,9,0))</f>
        <v>0.01</v>
      </c>
      <c r="AF397" s="27">
        <f>IFNA(VLOOKUP(A397,'BUSINESS processed'!A397:J3087,10,0))</f>
        <v>0.327</v>
      </c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</row>
    <row r="398">
      <c r="A398" s="18" t="str">
        <f t="shared" si="1"/>
        <v>Africa_Mauritania-Africa_2007</v>
      </c>
      <c r="B398" s="19" t="s">
        <v>68</v>
      </c>
      <c r="C398" s="20" t="s">
        <v>121</v>
      </c>
      <c r="D398" s="21" t="s">
        <v>86</v>
      </c>
      <c r="E398" s="22">
        <v>3.356758534E9</v>
      </c>
      <c r="F398" s="22">
        <f t="shared" si="2"/>
        <v>1008.024396</v>
      </c>
      <c r="G398" s="23">
        <v>0.044</v>
      </c>
      <c r="H398" s="23">
        <v>37.0</v>
      </c>
      <c r="I398" s="23">
        <v>0.235</v>
      </c>
      <c r="J398" s="24">
        <f t="shared" si="222"/>
        <v>0</v>
      </c>
      <c r="K398" s="24">
        <f t="shared" si="3"/>
        <v>0</v>
      </c>
      <c r="L398" s="24">
        <f>IFNA(VLOOKUP(A398,'ENERGY processed'!$A$2:$H$2692,8,0),"")</f>
        <v>1914</v>
      </c>
      <c r="M398" s="24">
        <f t="shared" si="5"/>
        <v>0.0005747683885</v>
      </c>
      <c r="N398" s="24">
        <f>IFNA(VLOOKUP(A398,'HUMAN RESOURCES processed'!$A$2:$M$2692,5,0))</f>
        <v>0.036</v>
      </c>
      <c r="O398" s="24">
        <f>IFNA(VLOOKUP(A398,'HUMAN RESOURCES processed'!$A$2:$M$2692,6,0))</f>
        <v>0.073</v>
      </c>
      <c r="P398" s="24">
        <f>IFNA(VLOOKUP(A398,'HUMAN RESOURCES processed'!$A$2:$M$2692,7,0))</f>
        <v>62</v>
      </c>
      <c r="Q398" s="24">
        <f>IFNA(VLOOKUP(A398,'HUMAN RESOURCES processed'!$A$2:$M$2692,8,0))</f>
        <v>59</v>
      </c>
      <c r="R398" s="24">
        <f t="shared" si="6"/>
        <v>60.5</v>
      </c>
      <c r="S398" s="24">
        <f>IFNA(VLOOKUP(A398,'HUMAN RESOURCES processed'!$A$2:$M$2692,9,0))</f>
        <v>0.411</v>
      </c>
      <c r="T398" s="24">
        <f>IFNA(VLOOKUP(A398,'HUMAN RESOURCES processed'!$A$2:$M$2692,10,0))</f>
        <v>0.557</v>
      </c>
      <c r="U398" s="24">
        <f>IFNA(VLOOKUP(A398,'HUMAN RESOURCES processed'!$A$2:$M$2692,11,0))</f>
        <v>0.031</v>
      </c>
      <c r="V398" s="24">
        <f>IFNA(VLOOKUP(A398,'HUMAN RESOURCES processed'!$A$2:$M$2692,12,0))</f>
        <v>3330037</v>
      </c>
      <c r="W398" s="24">
        <f>IFNA(VLOOKUP(A398,'HUMAN RESOURCES processed'!$A$2:$M$2692,13,0))</f>
        <v>0.546</v>
      </c>
      <c r="X398" s="24">
        <f t="shared" si="242"/>
        <v>0</v>
      </c>
      <c r="Y398" s="24">
        <f t="shared" si="243"/>
        <v>0</v>
      </c>
      <c r="Z398" s="24">
        <f t="shared" si="7"/>
        <v>0</v>
      </c>
      <c r="AA398" s="24">
        <f>IFNA(VLOOKUP(A398,'BUSINESS processed'!A398:J3088,5,0))</f>
        <v>0.947</v>
      </c>
      <c r="AB398" s="24">
        <f>IFNA(VLOOKUP(A398,'BUSINESS processed'!A398:J3088,6,0))</f>
        <v>65</v>
      </c>
      <c r="AC398" s="24">
        <f t="shared" si="246"/>
        <v>0</v>
      </c>
      <c r="AD398" s="24">
        <f>IFNA(VLOOKUP(A398,'BUSINESS processed'!A398:J3088,8,0))</f>
        <v>696</v>
      </c>
      <c r="AE398" s="24">
        <f>IFNA(VLOOKUP(A398,'BUSINESS processed'!A398:J3088,9,0))</f>
        <v>0.014</v>
      </c>
      <c r="AF398" s="27">
        <f>IFNA(VLOOKUP(A398,'BUSINESS processed'!A398:J3088,10,0))</f>
        <v>0.425</v>
      </c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</row>
    <row r="399">
      <c r="A399" s="18" t="str">
        <f t="shared" si="1"/>
        <v>Africa_Mauritania-Africa_2008</v>
      </c>
      <c r="B399" s="19" t="s">
        <v>68</v>
      </c>
      <c r="C399" s="20" t="s">
        <v>121</v>
      </c>
      <c r="D399" s="21" t="s">
        <v>87</v>
      </c>
      <c r="E399" s="22">
        <v>3.790240831E9</v>
      </c>
      <c r="F399" s="22">
        <f t="shared" si="2"/>
        <v>1107.318275</v>
      </c>
      <c r="G399" s="23">
        <v>0.043</v>
      </c>
      <c r="H399" s="23">
        <v>46.0</v>
      </c>
      <c r="I399" s="23">
        <v>0.203</v>
      </c>
      <c r="J399" s="24">
        <f t="shared" si="222"/>
        <v>0</v>
      </c>
      <c r="K399" s="24">
        <f t="shared" si="3"/>
        <v>0</v>
      </c>
      <c r="L399" s="24">
        <f>IF(AND(C399=C398,C399&gt;C398),C398,0)</f>
        <v>0</v>
      </c>
      <c r="M399" s="24">
        <f t="shared" si="5"/>
        <v>0</v>
      </c>
      <c r="N399" s="24">
        <f>IFNA(VLOOKUP(A399,'HUMAN RESOURCES processed'!$A$2:$M$2692,5,0))</f>
        <v>0.036</v>
      </c>
      <c r="O399" s="24">
        <f>IFNA(VLOOKUP(A399,'HUMAN RESOURCES processed'!$A$2:$M$2692,6,0))</f>
        <v>0.072</v>
      </c>
      <c r="P399" s="24">
        <f>IFNA(VLOOKUP(A399,'HUMAN RESOURCES processed'!$A$2:$M$2692,7,0))</f>
        <v>62</v>
      </c>
      <c r="Q399" s="24">
        <f>IFNA(VLOOKUP(A399,'HUMAN RESOURCES processed'!$A$2:$M$2692,8,0))</f>
        <v>59</v>
      </c>
      <c r="R399" s="24">
        <f t="shared" si="6"/>
        <v>60.5</v>
      </c>
      <c r="S399" s="24">
        <f>IFNA(VLOOKUP(A399,'HUMAN RESOURCES processed'!$A$2:$M$2692,9,0))</f>
        <v>0.409</v>
      </c>
      <c r="T399" s="24">
        <f>IFNA(VLOOKUP(A399,'HUMAN RESOURCES processed'!$A$2:$M$2692,10,0))</f>
        <v>0.559</v>
      </c>
      <c r="U399" s="24">
        <f>IFNA(VLOOKUP(A399,'HUMAN RESOURCES processed'!$A$2:$M$2692,11,0))</f>
        <v>0.031</v>
      </c>
      <c r="V399" s="24">
        <f>IFNA(VLOOKUP(A399,'HUMAN RESOURCES processed'!$A$2:$M$2692,12,0))</f>
        <v>3422901</v>
      </c>
      <c r="W399" s="24">
        <f>IFNA(VLOOKUP(A399,'HUMAN RESOURCES processed'!$A$2:$M$2692,13,0))</f>
        <v>0.553</v>
      </c>
      <c r="X399" s="24">
        <f t="shared" si="242"/>
        <v>0</v>
      </c>
      <c r="Y399" s="24">
        <f t="shared" si="243"/>
        <v>0</v>
      </c>
      <c r="Z399" s="24">
        <f t="shared" si="7"/>
        <v>0</v>
      </c>
      <c r="AA399" s="24">
        <f>IFNA(VLOOKUP(A399,'BUSINESS processed'!A399:J3089,5,0))</f>
        <v>0.858</v>
      </c>
      <c r="AB399" s="24">
        <f>IFNA(VLOOKUP(A399,'BUSINESS processed'!A399:J3089,6,0))</f>
        <v>19</v>
      </c>
      <c r="AC399" s="24">
        <f t="shared" si="246"/>
        <v>0</v>
      </c>
      <c r="AD399" s="24">
        <f>IFNA(VLOOKUP(A399,'BUSINESS processed'!A399:J3089,8,0))</f>
        <v>696</v>
      </c>
      <c r="AE399" s="24">
        <f>IFNA(VLOOKUP(A399,'BUSINESS processed'!A399:J3089,9,0))</f>
        <v>0.019</v>
      </c>
      <c r="AF399" s="27">
        <f>IFNA(VLOOKUP(A399,'BUSINESS processed'!A399:J3089,10,0))</f>
        <v>0.611</v>
      </c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</row>
    <row r="400">
      <c r="A400" s="18" t="str">
        <f t="shared" si="1"/>
        <v>Africa_Mauritania-Africa_2009</v>
      </c>
      <c r="B400" s="19" t="s">
        <v>68</v>
      </c>
      <c r="C400" s="20" t="s">
        <v>121</v>
      </c>
      <c r="D400" s="21" t="s">
        <v>88</v>
      </c>
      <c r="E400" s="22">
        <v>3.027032864E9</v>
      </c>
      <c r="F400" s="22">
        <f t="shared" si="2"/>
        <v>860.9119948</v>
      </c>
      <c r="G400" s="23">
        <v>0.054</v>
      </c>
      <c r="H400" s="23">
        <v>46.0</v>
      </c>
      <c r="I400" s="23">
        <v>0.195</v>
      </c>
      <c r="J400" s="24">
        <f t="shared" si="222"/>
        <v>0</v>
      </c>
      <c r="K400" s="24">
        <f t="shared" si="3"/>
        <v>0</v>
      </c>
      <c r="L400" s="24">
        <f>IFNA(VLOOKUP(A400,'ENERGY processed'!$A$2:$H$2692,8,0),"")</f>
        <v>1676</v>
      </c>
      <c r="M400" s="24">
        <f t="shared" si="5"/>
        <v>0.0004766676043</v>
      </c>
      <c r="N400" s="24">
        <f>IFNA(VLOOKUP(A400,'HUMAN RESOURCES processed'!$A$2:$M$2692,5,0))</f>
        <v>0.036</v>
      </c>
      <c r="O400" s="24">
        <f>IFNA(VLOOKUP(A400,'HUMAN RESOURCES processed'!$A$2:$M$2692,6,0))</f>
        <v>0.071</v>
      </c>
      <c r="P400" s="24">
        <f>IFNA(VLOOKUP(A400,'HUMAN RESOURCES processed'!$A$2:$M$2692,7,0))</f>
        <v>62</v>
      </c>
      <c r="Q400" s="24">
        <f>IFNA(VLOOKUP(A400,'HUMAN RESOURCES processed'!$A$2:$M$2692,8,0))</f>
        <v>59</v>
      </c>
      <c r="R400" s="24">
        <f t="shared" si="6"/>
        <v>60.5</v>
      </c>
      <c r="S400" s="24">
        <f>IFNA(VLOOKUP(A400,'HUMAN RESOURCES processed'!$A$2:$M$2692,9,0))</f>
        <v>0.407</v>
      </c>
      <c r="T400" s="24">
        <f>IFNA(VLOOKUP(A400,'HUMAN RESOURCES processed'!$A$2:$M$2692,10,0))</f>
        <v>0.561</v>
      </c>
      <c r="U400" s="24">
        <f>IFNA(VLOOKUP(A400,'HUMAN RESOURCES processed'!$A$2:$M$2692,11,0))</f>
        <v>0.031</v>
      </c>
      <c r="V400" s="24">
        <f>IFNA(VLOOKUP(A400,'HUMAN RESOURCES processed'!$A$2:$M$2692,12,0))</f>
        <v>3516077</v>
      </c>
      <c r="W400" s="24">
        <f>IFNA(VLOOKUP(A400,'HUMAN RESOURCES processed'!$A$2:$M$2692,13,0))</f>
        <v>0.56</v>
      </c>
      <c r="X400" s="24">
        <f t="shared" si="242"/>
        <v>0</v>
      </c>
      <c r="Y400" s="24">
        <f t="shared" si="243"/>
        <v>0</v>
      </c>
      <c r="Z400" s="24">
        <f t="shared" si="7"/>
        <v>0</v>
      </c>
      <c r="AA400" s="24">
        <f>IFNA(VLOOKUP(A400,'BUSINESS processed'!A400:J3090,5,0))</f>
        <v>0.858</v>
      </c>
      <c r="AB400" s="24">
        <f>IFNA(VLOOKUP(A400,'BUSINESS processed'!A400:J3090,6,0))</f>
        <v>19</v>
      </c>
      <c r="AC400" s="24">
        <f t="shared" si="246"/>
        <v>0</v>
      </c>
      <c r="AD400" s="24">
        <f>IFNA(VLOOKUP(A400,'BUSINESS processed'!A400:J3090,8,0))</f>
        <v>696</v>
      </c>
      <c r="AE400" s="24">
        <f>IFNA(VLOOKUP(A400,'BUSINESS processed'!A400:J3090,9,0))</f>
        <v>0.023</v>
      </c>
      <c r="AF400" s="27">
        <f>IFNA(VLOOKUP(A400,'BUSINESS processed'!A400:J3090,10,0))</f>
        <v>0.621</v>
      </c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</row>
    <row r="401">
      <c r="A401" s="18" t="str">
        <f t="shared" si="1"/>
        <v>Africa_Mauritania-Africa_2010</v>
      </c>
      <c r="B401" s="19" t="s">
        <v>68</v>
      </c>
      <c r="C401" s="20" t="s">
        <v>121</v>
      </c>
      <c r="D401" s="21" t="s">
        <v>89</v>
      </c>
      <c r="E401" s="22">
        <v>3.526946625E9</v>
      </c>
      <c r="F401" s="22">
        <f t="shared" si="2"/>
        <v>977.1505186</v>
      </c>
      <c r="G401" s="23">
        <v>0.06</v>
      </c>
      <c r="H401" s="23">
        <v>58.0</v>
      </c>
      <c r="I401" s="23">
        <v>0.17</v>
      </c>
      <c r="J401" s="24">
        <f t="shared" si="222"/>
        <v>0</v>
      </c>
      <c r="K401" s="24">
        <f t="shared" si="3"/>
        <v>0</v>
      </c>
      <c r="L401" s="24">
        <f>IFNA(VLOOKUP(A401,'ENERGY processed'!$A$2:$H$2692,8,0),"")</f>
        <v>1355</v>
      </c>
      <c r="M401" s="24">
        <f t="shared" si="5"/>
        <v>0.000375406575</v>
      </c>
      <c r="N401" s="24">
        <f>IFNA(VLOOKUP(A401,'HUMAN RESOURCES processed'!$A$2:$M$2692,5,0))</f>
        <v>0.035</v>
      </c>
      <c r="O401" s="24">
        <f>IFNA(VLOOKUP(A401,'HUMAN RESOURCES processed'!$A$2:$M$2692,6,0))</f>
        <v>0.07</v>
      </c>
      <c r="P401" s="24">
        <f>IFNA(VLOOKUP(A401,'HUMAN RESOURCES processed'!$A$2:$M$2692,7,0))</f>
        <v>63</v>
      </c>
      <c r="Q401" s="24">
        <f>IFNA(VLOOKUP(A401,'HUMAN RESOURCES processed'!$A$2:$M$2692,8,0))</f>
        <v>60</v>
      </c>
      <c r="R401" s="24">
        <f t="shared" si="6"/>
        <v>61.5</v>
      </c>
      <c r="S401" s="24">
        <f>IFNA(VLOOKUP(A401,'HUMAN RESOURCES processed'!$A$2:$M$2692,9,0))</f>
        <v>0.406</v>
      </c>
      <c r="T401" s="24">
        <f>IFNA(VLOOKUP(A401,'HUMAN RESOURCES processed'!$A$2:$M$2692,10,0))</f>
        <v>0.563</v>
      </c>
      <c r="U401" s="24">
        <f>IFNA(VLOOKUP(A401,'HUMAN RESOURCES processed'!$A$2:$M$2692,11,0))</f>
        <v>0.031</v>
      </c>
      <c r="V401" s="24">
        <f>IFNA(VLOOKUP(A401,'HUMAN RESOURCES processed'!$A$2:$M$2692,12,0))</f>
        <v>3609420</v>
      </c>
      <c r="W401" s="24">
        <f>IFNA(VLOOKUP(A401,'HUMAN RESOURCES processed'!$A$2:$M$2692,13,0))</f>
        <v>0.567</v>
      </c>
      <c r="X401" s="24">
        <f t="shared" si="242"/>
        <v>0</v>
      </c>
      <c r="Y401" s="24">
        <f t="shared" si="243"/>
        <v>0</v>
      </c>
      <c r="Z401" s="24">
        <f t="shared" si="7"/>
        <v>0</v>
      </c>
      <c r="AA401" s="24">
        <f>IFNA(VLOOKUP(A401,'BUSINESS processed'!A401:J3091,5,0))</f>
        <v>0.682</v>
      </c>
      <c r="AB401" s="24">
        <f>IFNA(VLOOKUP(A401,'BUSINESS processed'!A401:J3091,6,0))</f>
        <v>19</v>
      </c>
      <c r="AC401" s="24">
        <f t="shared" si="246"/>
        <v>0</v>
      </c>
      <c r="AD401" s="24">
        <f>IFNA(VLOOKUP(A401,'BUSINESS processed'!A401:J3091,8,0))</f>
        <v>696</v>
      </c>
      <c r="AE401" s="24">
        <f>IFNA(VLOOKUP(A401,'BUSINESS processed'!A401:J3091,9,0))</f>
        <v>0.04</v>
      </c>
      <c r="AF401" s="27">
        <f>IFNA(VLOOKUP(A401,'BUSINESS processed'!A401:J3091,10,0))</f>
        <v>0.769</v>
      </c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</row>
    <row r="402">
      <c r="A402" s="18" t="str">
        <f t="shared" si="1"/>
        <v>Africa_Mauritania-Africa_2011</v>
      </c>
      <c r="B402" s="19" t="s">
        <v>68</v>
      </c>
      <c r="C402" s="20" t="s">
        <v>121</v>
      </c>
      <c r="D402" s="21" t="s">
        <v>90</v>
      </c>
      <c r="E402" s="22">
        <v>4.136083856E9</v>
      </c>
      <c r="F402" s="22">
        <f t="shared" si="2"/>
        <v>1117.026355</v>
      </c>
      <c r="G402" s="23">
        <v>0.059</v>
      </c>
      <c r="H402" s="23">
        <v>51.0</v>
      </c>
      <c r="I402" s="23">
        <v>0.17</v>
      </c>
      <c r="J402" s="24">
        <f t="shared" si="222"/>
        <v>0</v>
      </c>
      <c r="K402" s="24">
        <f t="shared" si="3"/>
        <v>0</v>
      </c>
      <c r="L402" s="24">
        <f>IFNA(VLOOKUP(A402,'ENERGY processed'!$A$2:$H$2692,8,0),"")</f>
        <v>1676</v>
      </c>
      <c r="M402" s="24">
        <f t="shared" si="5"/>
        <v>0.0004526349648</v>
      </c>
      <c r="N402" s="24">
        <f>IFNA(VLOOKUP(A402,'HUMAN RESOURCES processed'!$A$2:$M$2692,5,0))</f>
        <v>0.035</v>
      </c>
      <c r="O402" s="24">
        <f>IFNA(VLOOKUP(A402,'HUMAN RESOURCES processed'!$A$2:$M$2692,6,0))</f>
        <v>0.069</v>
      </c>
      <c r="P402" s="24">
        <f>IFNA(VLOOKUP(A402,'HUMAN RESOURCES processed'!$A$2:$M$2692,7,0))</f>
        <v>63</v>
      </c>
      <c r="Q402" s="24">
        <f>IFNA(VLOOKUP(A402,'HUMAN RESOURCES processed'!$A$2:$M$2692,8,0))</f>
        <v>60</v>
      </c>
      <c r="R402" s="24">
        <f t="shared" si="6"/>
        <v>61.5</v>
      </c>
      <c r="S402" s="24">
        <f>IFNA(VLOOKUP(A402,'HUMAN RESOURCES processed'!$A$2:$M$2692,9,0))</f>
        <v>0.404</v>
      </c>
      <c r="T402" s="24">
        <f>IFNA(VLOOKUP(A402,'HUMAN RESOURCES processed'!$A$2:$M$2692,10,0))</f>
        <v>0.565</v>
      </c>
      <c r="U402" s="24">
        <f>IFNA(VLOOKUP(A402,'HUMAN RESOURCES processed'!$A$2:$M$2692,11,0))</f>
        <v>0.031</v>
      </c>
      <c r="V402" s="24">
        <f>IFNA(VLOOKUP(A402,'HUMAN RESOURCES processed'!$A$2:$M$2692,12,0))</f>
        <v>3702763</v>
      </c>
      <c r="W402" s="24">
        <f>IFNA(VLOOKUP(A402,'HUMAN RESOURCES processed'!$A$2:$M$2692,13,0))</f>
        <v>0.573</v>
      </c>
      <c r="X402" s="24">
        <f t="shared" si="242"/>
        <v>0</v>
      </c>
      <c r="Y402" s="24">
        <f t="shared" si="243"/>
        <v>0</v>
      </c>
      <c r="Z402" s="24">
        <f t="shared" si="7"/>
        <v>0</v>
      </c>
      <c r="AA402" s="24">
        <f>IFNA(VLOOKUP(A402,'BUSINESS processed'!A402:J3092,5,0))</f>
        <v>0.682</v>
      </c>
      <c r="AB402" s="24">
        <f>IFNA(VLOOKUP(A402,'BUSINESS processed'!A402:J3092,6,0))</f>
        <v>19</v>
      </c>
      <c r="AC402" s="24">
        <f t="shared" si="246"/>
        <v>0</v>
      </c>
      <c r="AD402" s="24">
        <f>IFNA(VLOOKUP(A402,'BUSINESS processed'!A402:J3092,8,0))</f>
        <v>696</v>
      </c>
      <c r="AE402" s="24">
        <f>IFNA(VLOOKUP(A402,'BUSINESS processed'!A402:J3092,9,0))</f>
        <v>0.045</v>
      </c>
      <c r="AF402" s="27">
        <f>IFNA(VLOOKUP(A402,'BUSINESS processed'!A402:J3092,10,0))</f>
        <v>0.895</v>
      </c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</row>
    <row r="403">
      <c r="A403" s="18" t="str">
        <f t="shared" si="1"/>
        <v>Africa_Mauritania-Africa_2012</v>
      </c>
      <c r="B403" s="19" t="s">
        <v>68</v>
      </c>
      <c r="C403" s="20" t="s">
        <v>121</v>
      </c>
      <c r="D403" s="21" t="s">
        <v>91</v>
      </c>
      <c r="E403" s="22">
        <v>3.958701369E9</v>
      </c>
      <c r="F403" s="22">
        <f t="shared" si="2"/>
        <v>1042.822532</v>
      </c>
      <c r="G403" s="23">
        <v>0.064</v>
      </c>
      <c r="H403" s="23">
        <v>52.0</v>
      </c>
      <c r="I403" s="23">
        <v>0.17</v>
      </c>
      <c r="J403" s="24">
        <f t="shared" si="222"/>
        <v>0</v>
      </c>
      <c r="K403" s="24">
        <f t="shared" si="3"/>
        <v>0</v>
      </c>
      <c r="L403" s="24">
        <f t="shared" ref="L403:L405" si="248">IF(AND(C403=C402,C403&gt;C402),C402,0)</f>
        <v>0</v>
      </c>
      <c r="M403" s="24">
        <f t="shared" si="5"/>
        <v>0</v>
      </c>
      <c r="N403" s="24">
        <f>IFNA(VLOOKUP(A403,'HUMAN RESOURCES processed'!$A$2:$M$2692,5,0))</f>
        <v>0.034</v>
      </c>
      <c r="O403" s="24">
        <f>IFNA(VLOOKUP(A403,'HUMAN RESOURCES processed'!$A$2:$M$2692,6,0))</f>
        <v>0.068</v>
      </c>
      <c r="P403" s="24">
        <f>IFNA(VLOOKUP(A403,'HUMAN RESOURCES processed'!$A$2:$M$2692,7,0))</f>
        <v>63</v>
      </c>
      <c r="Q403" s="24">
        <f>IFNA(VLOOKUP(A403,'HUMAN RESOURCES processed'!$A$2:$M$2692,8,0))</f>
        <v>60</v>
      </c>
      <c r="R403" s="24">
        <f t="shared" si="6"/>
        <v>61.5</v>
      </c>
      <c r="S403" s="24">
        <f>IFNA(VLOOKUP(A403,'HUMAN RESOURCES processed'!$A$2:$M$2692,9,0))</f>
        <v>0.402</v>
      </c>
      <c r="T403" s="24">
        <f>IFNA(VLOOKUP(A403,'HUMAN RESOURCES processed'!$A$2:$M$2692,10,0))</f>
        <v>0.566</v>
      </c>
      <c r="U403" s="24">
        <f>IFNA(VLOOKUP(A403,'HUMAN RESOURCES processed'!$A$2:$M$2692,11,0))</f>
        <v>0.032</v>
      </c>
      <c r="V403" s="24">
        <f>IFNA(VLOOKUP(A403,'HUMAN RESOURCES processed'!$A$2:$M$2692,12,0))</f>
        <v>3796141</v>
      </c>
      <c r="W403" s="24">
        <f>IFNA(VLOOKUP(A403,'HUMAN RESOURCES processed'!$A$2:$M$2692,13,0))</f>
        <v>0.58</v>
      </c>
      <c r="X403" s="24">
        <f t="shared" si="242"/>
        <v>0</v>
      </c>
      <c r="Y403" s="24">
        <f t="shared" si="243"/>
        <v>0</v>
      </c>
      <c r="Z403" s="24">
        <f t="shared" si="7"/>
        <v>0</v>
      </c>
      <c r="AA403" s="24">
        <f>IFNA(VLOOKUP(A403,'BUSINESS processed'!A403:J3093,5,0))</f>
        <v>0.682</v>
      </c>
      <c r="AB403" s="24">
        <f>IFNA(VLOOKUP(A403,'BUSINESS processed'!A403:J3093,6,0))</f>
        <v>19</v>
      </c>
      <c r="AC403" s="24">
        <f>IFNA(VLOOKUP(A403,'BUSINESS processed'!A403:J3093,7,0))</f>
        <v>171</v>
      </c>
      <c r="AD403" s="24">
        <f>IFNA(VLOOKUP(A403,'BUSINESS processed'!A403:J3093,8,0))</f>
        <v>696</v>
      </c>
      <c r="AE403" s="24">
        <f>IFNA(VLOOKUP(A403,'BUSINESS processed'!A403:J3093,9,0))</f>
        <v>0.054</v>
      </c>
      <c r="AF403" s="27">
        <f>IFNA(VLOOKUP(A403,'BUSINESS processed'!A403:J3093,10,0))</f>
        <v>1.06</v>
      </c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</row>
    <row r="404">
      <c r="A404" s="18" t="str">
        <f t="shared" si="1"/>
        <v>Africa_Mauritius-Africa_2000</v>
      </c>
      <c r="B404" s="19" t="s">
        <v>68</v>
      </c>
      <c r="C404" s="20" t="s">
        <v>122</v>
      </c>
      <c r="D404" s="21" t="s">
        <v>70</v>
      </c>
      <c r="E404" s="22">
        <v>4.582562398E9</v>
      </c>
      <c r="F404" s="22">
        <f t="shared" si="2"/>
        <v>3861.038542</v>
      </c>
      <c r="G404" s="23">
        <v>0.037</v>
      </c>
      <c r="H404" s="23">
        <v>146.0</v>
      </c>
      <c r="I404" s="23">
        <v>0.208</v>
      </c>
      <c r="J404" s="24">
        <f t="shared" si="222"/>
        <v>0</v>
      </c>
      <c r="K404" s="24">
        <f t="shared" si="3"/>
        <v>0</v>
      </c>
      <c r="L404" s="24">
        <f t="shared" si="248"/>
        <v>0</v>
      </c>
      <c r="M404" s="24">
        <f t="shared" si="5"/>
        <v>0</v>
      </c>
      <c r="N404" s="24">
        <f>IFNA(VLOOKUP(A404,'HUMAN RESOURCES processed'!$A$2:$M$2692,5,0))</f>
        <v>0.017</v>
      </c>
      <c r="O404" s="24">
        <f>IFNA(VLOOKUP(A404,'HUMAN RESOURCES processed'!$A$2:$M$2692,6,0))</f>
        <v>0.016</v>
      </c>
      <c r="P404" s="24">
        <f>IFNA(VLOOKUP(A404,'HUMAN RESOURCES processed'!$A$2:$M$2692,7,0))</f>
        <v>75</v>
      </c>
      <c r="Q404" s="24">
        <f>IFNA(VLOOKUP(A404,'HUMAN RESOURCES processed'!$A$2:$M$2692,8,0))</f>
        <v>68</v>
      </c>
      <c r="R404" s="24">
        <f t="shared" si="6"/>
        <v>71.5</v>
      </c>
      <c r="S404" s="24">
        <f>IFNA(VLOOKUP(A404,'HUMAN RESOURCES processed'!$A$2:$M$2692,9,0))</f>
        <v>0.258</v>
      </c>
      <c r="T404" s="24">
        <f>IFNA(VLOOKUP(A404,'HUMAN RESOURCES processed'!$A$2:$M$2692,10,0))</f>
        <v>0.681</v>
      </c>
      <c r="U404" s="24">
        <f>IFNA(VLOOKUP(A404,'HUMAN RESOURCES processed'!$A$2:$M$2692,11,0))</f>
        <v>0.061</v>
      </c>
      <c r="V404" s="24">
        <f>IFNA(VLOOKUP(A404,'HUMAN RESOURCES processed'!$A$2:$M$2692,12,0))</f>
        <v>1186873</v>
      </c>
      <c r="W404" s="24">
        <f>IFNA(VLOOKUP(A404,'HUMAN RESOURCES processed'!$A$2:$M$2692,13,0))</f>
        <v>0.427</v>
      </c>
      <c r="X404" s="24">
        <f>IFNA(VLOOKUP(A404,'TOURISM processed'!$A$2:$F$2692,5,0))</f>
        <v>732000000</v>
      </c>
      <c r="Y404" s="24">
        <f>IFNA(VLOOKUP(A404,'TOURISM processed'!$A$2:$F$2692,6,0))</f>
        <v>203000000</v>
      </c>
      <c r="Z404" s="24">
        <f t="shared" si="7"/>
        <v>171.0376763</v>
      </c>
      <c r="AA404" s="24">
        <f t="shared" ref="AA404:AA408" si="249">IF(AND(C404=C403,D404&gt;D403),AA403,0)</f>
        <v>0</v>
      </c>
      <c r="AB404" s="24">
        <f t="shared" ref="AB404:AB407" si="250">IF(AND(C404=C403,D404&gt;D403),AB403,0)</f>
        <v>0</v>
      </c>
      <c r="AC404" s="24">
        <f t="shared" ref="AC404:AC415" si="251">IF(AND(C404=C403,D404&gt;D403),AC403,0)</f>
        <v>0</v>
      </c>
      <c r="AD404" s="24">
        <f t="shared" ref="AD404:AD408" si="252">IF(AND(C404=C403,D404&gt;D403),AD403,0)</f>
        <v>0</v>
      </c>
      <c r="AE404" s="24">
        <f>IFNA(VLOOKUP(A404,'BUSINESS processed'!A404:J3094,9,0))</f>
        <v>0.073</v>
      </c>
      <c r="AF404" s="27">
        <f>IFNA(VLOOKUP(A404,'BUSINESS processed'!A404:J3094,10,0))</f>
        <v>0.152</v>
      </c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</row>
    <row r="405">
      <c r="A405" s="18" t="str">
        <f t="shared" si="1"/>
        <v>Africa_Mauritius-Africa_2001</v>
      </c>
      <c r="B405" s="19" t="s">
        <v>68</v>
      </c>
      <c r="C405" s="20" t="s">
        <v>122</v>
      </c>
      <c r="D405" s="21" t="s">
        <v>71</v>
      </c>
      <c r="E405" s="22">
        <v>4.536544699E9</v>
      </c>
      <c r="F405" s="22">
        <f t="shared" si="2"/>
        <v>3780.828848</v>
      </c>
      <c r="G405" s="23">
        <v>0.038</v>
      </c>
      <c r="H405" s="23">
        <v>147.0</v>
      </c>
      <c r="I405" s="23">
        <v>0.211</v>
      </c>
      <c r="J405" s="24">
        <f t="shared" si="222"/>
        <v>0</v>
      </c>
      <c r="K405" s="24">
        <f t="shared" si="3"/>
        <v>0</v>
      </c>
      <c r="L405" s="24">
        <f t="shared" si="248"/>
        <v>0</v>
      </c>
      <c r="M405" s="24">
        <f t="shared" si="5"/>
        <v>0</v>
      </c>
      <c r="N405" s="24">
        <f>IFNA(VLOOKUP(A405,'HUMAN RESOURCES processed'!$A$2:$M$2692,5,0))</f>
        <v>0.016</v>
      </c>
      <c r="O405" s="24">
        <f>IFNA(VLOOKUP(A405,'HUMAN RESOURCES processed'!$A$2:$M$2692,6,0))</f>
        <v>0.015</v>
      </c>
      <c r="P405" s="24">
        <f>IFNA(VLOOKUP(A405,'HUMAN RESOURCES processed'!$A$2:$M$2692,7,0))</f>
        <v>75</v>
      </c>
      <c r="Q405" s="24">
        <f>IFNA(VLOOKUP(A405,'HUMAN RESOURCES processed'!$A$2:$M$2692,8,0))</f>
        <v>68</v>
      </c>
      <c r="R405" s="24">
        <f t="shared" si="6"/>
        <v>71.5</v>
      </c>
      <c r="S405" s="24">
        <f>IFNA(VLOOKUP(A405,'HUMAN RESOURCES processed'!$A$2:$M$2692,9,0))</f>
        <v>0.255</v>
      </c>
      <c r="T405" s="24">
        <f>IFNA(VLOOKUP(A405,'HUMAN RESOURCES processed'!$A$2:$M$2692,10,0))</f>
        <v>0.683</v>
      </c>
      <c r="U405" s="24">
        <f>IFNA(VLOOKUP(A405,'HUMAN RESOURCES processed'!$A$2:$M$2692,11,0))</f>
        <v>0.063</v>
      </c>
      <c r="V405" s="24">
        <f>IFNA(VLOOKUP(A405,'HUMAN RESOURCES processed'!$A$2:$M$2692,12,0))</f>
        <v>1199881</v>
      </c>
      <c r="W405" s="24">
        <f>IFNA(VLOOKUP(A405,'HUMAN RESOURCES processed'!$A$2:$M$2692,13,0))</f>
        <v>0.425</v>
      </c>
      <c r="X405" s="24">
        <f>IFNA(VLOOKUP(A405,'TOURISM processed'!$A$2:$F$2692,5,0))</f>
        <v>820000000</v>
      </c>
      <c r="Y405" s="24">
        <f>IFNA(VLOOKUP(A405,'TOURISM processed'!$A$2:$F$2692,6,0))</f>
        <v>216000000</v>
      </c>
      <c r="Z405" s="24">
        <f t="shared" si="7"/>
        <v>180.0178518</v>
      </c>
      <c r="AA405" s="24">
        <f t="shared" si="249"/>
        <v>0</v>
      </c>
      <c r="AB405" s="24">
        <f t="shared" si="250"/>
        <v>0</v>
      </c>
      <c r="AC405" s="24">
        <f t="shared" si="251"/>
        <v>0</v>
      </c>
      <c r="AD405" s="24">
        <f t="shared" si="252"/>
        <v>0</v>
      </c>
      <c r="AE405" s="24">
        <f>IFNA(VLOOKUP(A405,'BUSINESS processed'!A405:J3095,9,0))</f>
        <v>0.088</v>
      </c>
      <c r="AF405" s="27">
        <f>IFNA(VLOOKUP(A405,'BUSINESS processed'!A405:J3095,10,0))</f>
        <v>0.228</v>
      </c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</row>
    <row r="406">
      <c r="A406" s="18" t="str">
        <f t="shared" si="1"/>
        <v>Africa_Mauritius-Africa_2002</v>
      </c>
      <c r="B406" s="19" t="s">
        <v>68</v>
      </c>
      <c r="C406" s="20" t="s">
        <v>122</v>
      </c>
      <c r="D406" s="21" t="s">
        <v>72</v>
      </c>
      <c r="E406" s="22">
        <v>4.767303153E9</v>
      </c>
      <c r="F406" s="22">
        <f t="shared" si="2"/>
        <v>3939.281863</v>
      </c>
      <c r="G406" s="23">
        <v>0.042</v>
      </c>
      <c r="H406" s="23">
        <v>168.0</v>
      </c>
      <c r="I406" s="23">
        <v>0.21</v>
      </c>
      <c r="J406" s="24">
        <f t="shared" si="222"/>
        <v>0</v>
      </c>
      <c r="K406" s="24">
        <f t="shared" si="3"/>
        <v>0</v>
      </c>
      <c r="L406" s="24">
        <f>IFNA(VLOOKUP(A406,'ENERGY processed'!$A$2:$H$2692,8,0),"")</f>
        <v>4118</v>
      </c>
      <c r="M406" s="24">
        <f t="shared" si="5"/>
        <v>0.003402754595</v>
      </c>
      <c r="N406" s="24">
        <f>IFNA(VLOOKUP(A406,'HUMAN RESOURCES processed'!$A$2:$M$2692,5,0))</f>
        <v>0.017</v>
      </c>
      <c r="O406" s="24">
        <f>IFNA(VLOOKUP(A406,'HUMAN RESOURCES processed'!$A$2:$M$2692,6,0))</f>
        <v>0.014</v>
      </c>
      <c r="P406" s="24">
        <f>IFNA(VLOOKUP(A406,'HUMAN RESOURCES processed'!$A$2:$M$2692,7,0))</f>
        <v>76</v>
      </c>
      <c r="Q406" s="24">
        <f>IFNA(VLOOKUP(A406,'HUMAN RESOURCES processed'!$A$2:$M$2692,8,0))</f>
        <v>69</v>
      </c>
      <c r="R406" s="24">
        <f t="shared" si="6"/>
        <v>72.5</v>
      </c>
      <c r="S406" s="24">
        <f>IFNA(VLOOKUP(A406,'HUMAN RESOURCES processed'!$A$2:$M$2692,9,0))</f>
        <v>0.252</v>
      </c>
      <c r="T406" s="24">
        <f>IFNA(VLOOKUP(A406,'HUMAN RESOURCES processed'!$A$2:$M$2692,10,0))</f>
        <v>0.685</v>
      </c>
      <c r="U406" s="24">
        <f>IFNA(VLOOKUP(A406,'HUMAN RESOURCES processed'!$A$2:$M$2692,11,0))</f>
        <v>0.064</v>
      </c>
      <c r="V406" s="24">
        <f>IFNA(VLOOKUP(A406,'HUMAN RESOURCES processed'!$A$2:$M$2692,12,0))</f>
        <v>1210196</v>
      </c>
      <c r="W406" s="24">
        <f>IFNA(VLOOKUP(A406,'HUMAN RESOURCES processed'!$A$2:$M$2692,13,0))</f>
        <v>0.423</v>
      </c>
      <c r="X406" s="24">
        <f>IFNA(VLOOKUP(A406,'TOURISM processed'!$A$2:$F$2692,5,0))</f>
        <v>829000000</v>
      </c>
      <c r="Y406" s="24">
        <f>IFNA(VLOOKUP(A406,'TOURISM processed'!$A$2:$F$2692,6,0))</f>
        <v>223000000</v>
      </c>
      <c r="Z406" s="24">
        <f t="shared" si="7"/>
        <v>184.2676723</v>
      </c>
      <c r="AA406" s="24">
        <f t="shared" si="249"/>
        <v>0</v>
      </c>
      <c r="AB406" s="24">
        <f t="shared" si="250"/>
        <v>0</v>
      </c>
      <c r="AC406" s="24">
        <f t="shared" si="251"/>
        <v>0</v>
      </c>
      <c r="AD406" s="24">
        <f t="shared" si="252"/>
        <v>0</v>
      </c>
      <c r="AE406" s="24">
        <f>IFNA(VLOOKUP(A406,'BUSINESS processed'!A406:J3096,9,0))</f>
        <v>0.103</v>
      </c>
      <c r="AF406" s="27">
        <f>IFNA(VLOOKUP(A406,'BUSINESS processed'!A406:J3096,10,0))</f>
        <v>0.29</v>
      </c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</row>
    <row r="407">
      <c r="A407" s="18" t="str">
        <f t="shared" si="1"/>
        <v>Africa_Mauritius-Africa_2003</v>
      </c>
      <c r="B407" s="19" t="s">
        <v>68</v>
      </c>
      <c r="C407" s="20" t="s">
        <v>122</v>
      </c>
      <c r="D407" s="21" t="s">
        <v>74</v>
      </c>
      <c r="E407" s="22">
        <v>5.609836354E9</v>
      </c>
      <c r="F407" s="22">
        <f t="shared" si="2"/>
        <v>4587.656109</v>
      </c>
      <c r="G407" s="23">
        <v>0.039</v>
      </c>
      <c r="H407" s="23">
        <v>188.0</v>
      </c>
      <c r="I407" s="23">
        <v>0.21</v>
      </c>
      <c r="J407" s="24">
        <f t="shared" si="222"/>
        <v>0</v>
      </c>
      <c r="K407" s="24">
        <f t="shared" si="3"/>
        <v>0</v>
      </c>
      <c r="L407" s="24">
        <f>IFNA(VLOOKUP(A407,'ENERGY processed'!$A$2:$H$2692,8,0),"")</f>
        <v>3865</v>
      </c>
      <c r="M407" s="24">
        <f t="shared" si="5"/>
        <v>0.003160750108</v>
      </c>
      <c r="N407" s="24">
        <f>IFNA(VLOOKUP(A407,'HUMAN RESOURCES processed'!$A$2:$M$2692,5,0))</f>
        <v>0.016</v>
      </c>
      <c r="O407" s="24">
        <f>IFNA(VLOOKUP(A407,'HUMAN RESOURCES processed'!$A$2:$M$2692,6,0))</f>
        <v>0.014</v>
      </c>
      <c r="P407" s="24">
        <f>IFNA(VLOOKUP(A407,'HUMAN RESOURCES processed'!$A$2:$M$2692,7,0))</f>
        <v>76</v>
      </c>
      <c r="Q407" s="24">
        <f>IFNA(VLOOKUP(A407,'HUMAN RESOURCES processed'!$A$2:$M$2692,8,0))</f>
        <v>69</v>
      </c>
      <c r="R407" s="24">
        <f t="shared" si="6"/>
        <v>72.5</v>
      </c>
      <c r="S407" s="24">
        <f>IFNA(VLOOKUP(A407,'HUMAN RESOURCES processed'!$A$2:$M$2692,9,0))</f>
        <v>0.249</v>
      </c>
      <c r="T407" s="24">
        <f>IFNA(VLOOKUP(A407,'HUMAN RESOURCES processed'!$A$2:$M$2692,10,0))</f>
        <v>0.687</v>
      </c>
      <c r="U407" s="24">
        <f>IFNA(VLOOKUP(A407,'HUMAN RESOURCES processed'!$A$2:$M$2692,11,0))</f>
        <v>0.064</v>
      </c>
      <c r="V407" s="24">
        <f>IFNA(VLOOKUP(A407,'HUMAN RESOURCES processed'!$A$2:$M$2692,12,0))</f>
        <v>1222811</v>
      </c>
      <c r="W407" s="24">
        <f>IFNA(VLOOKUP(A407,'HUMAN RESOURCES processed'!$A$2:$M$2692,13,0))</f>
        <v>0.42</v>
      </c>
      <c r="X407" s="24">
        <f>IFNA(VLOOKUP(A407,'TOURISM processed'!$A$2:$F$2692,5,0))</f>
        <v>960000000</v>
      </c>
      <c r="Y407" s="24">
        <f>IFNA(VLOOKUP(A407,'TOURISM processed'!$A$2:$F$2692,6,0))</f>
        <v>236000000</v>
      </c>
      <c r="Z407" s="24">
        <f t="shared" si="7"/>
        <v>192.9979367</v>
      </c>
      <c r="AA407" s="24">
        <f t="shared" si="249"/>
        <v>0</v>
      </c>
      <c r="AB407" s="24">
        <f t="shared" si="250"/>
        <v>0</v>
      </c>
      <c r="AC407" s="24">
        <f t="shared" si="251"/>
        <v>0</v>
      </c>
      <c r="AD407" s="24">
        <f t="shared" si="252"/>
        <v>0</v>
      </c>
      <c r="AE407" s="24">
        <f>IFNA(VLOOKUP(A407,'BUSINESS processed'!A407:J3097,9,0))</f>
        <v>0.122</v>
      </c>
      <c r="AF407" s="27">
        <f>IFNA(VLOOKUP(A407,'BUSINESS processed'!A407:J3097,10,0))</f>
        <v>0.384</v>
      </c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</row>
    <row r="408">
      <c r="A408" s="18" t="str">
        <f t="shared" si="1"/>
        <v>Africa_Mauritius-Africa_2004</v>
      </c>
      <c r="B408" s="19" t="s">
        <v>68</v>
      </c>
      <c r="C408" s="20" t="s">
        <v>122</v>
      </c>
      <c r="D408" s="21" t="s">
        <v>83</v>
      </c>
      <c r="E408" s="22">
        <v>6.385691315E9</v>
      </c>
      <c r="F408" s="22">
        <f t="shared" si="2"/>
        <v>5177.366465</v>
      </c>
      <c r="G408" s="23">
        <v>0.042</v>
      </c>
      <c r="H408" s="23">
        <v>227.0</v>
      </c>
      <c r="I408" s="23">
        <v>0.21</v>
      </c>
      <c r="J408" s="24">
        <f t="shared" si="222"/>
        <v>0</v>
      </c>
      <c r="K408" s="24">
        <f t="shared" si="3"/>
        <v>0</v>
      </c>
      <c r="L408" s="24">
        <f>IFNA(VLOOKUP(A408,'ENERGY processed'!$A$2:$H$2692,8,0),"")</f>
        <v>3953</v>
      </c>
      <c r="M408" s="24">
        <f t="shared" si="5"/>
        <v>0.003204998273</v>
      </c>
      <c r="N408" s="24">
        <f>IFNA(VLOOKUP(A408,'HUMAN RESOURCES processed'!$A$2:$M$2692,5,0))</f>
        <v>0.016</v>
      </c>
      <c r="O408" s="24">
        <f>IFNA(VLOOKUP(A408,'HUMAN RESOURCES processed'!$A$2:$M$2692,6,0))</f>
        <v>0.014</v>
      </c>
      <c r="P408" s="24">
        <f>IFNA(VLOOKUP(A408,'HUMAN RESOURCES processed'!$A$2:$M$2692,7,0))</f>
        <v>76</v>
      </c>
      <c r="Q408" s="24">
        <f>IFNA(VLOOKUP(A408,'HUMAN RESOURCES processed'!$A$2:$M$2692,8,0))</f>
        <v>69</v>
      </c>
      <c r="R408" s="24">
        <f t="shared" si="6"/>
        <v>72.5</v>
      </c>
      <c r="S408" s="24">
        <f>IFNA(VLOOKUP(A408,'HUMAN RESOURCES processed'!$A$2:$M$2692,9,0))</f>
        <v>0.246</v>
      </c>
      <c r="T408" s="24">
        <f>IFNA(VLOOKUP(A408,'HUMAN RESOURCES processed'!$A$2:$M$2692,10,0))</f>
        <v>0.689</v>
      </c>
      <c r="U408" s="24">
        <f>IFNA(VLOOKUP(A408,'HUMAN RESOURCES processed'!$A$2:$M$2692,11,0))</f>
        <v>0.065</v>
      </c>
      <c r="V408" s="24">
        <f>IFNA(VLOOKUP(A408,'HUMAN RESOURCES processed'!$A$2:$M$2692,12,0))</f>
        <v>1233386</v>
      </c>
      <c r="W408" s="24">
        <f>IFNA(VLOOKUP(A408,'HUMAN RESOURCES processed'!$A$2:$M$2692,13,0))</f>
        <v>0.418</v>
      </c>
      <c r="X408" s="24">
        <f>IFNA(VLOOKUP(A408,'TOURISM processed'!$A$2:$F$2692,5,0))</f>
        <v>1156000000</v>
      </c>
      <c r="Y408" s="24">
        <f>IFNA(VLOOKUP(A408,'TOURISM processed'!$A$2:$F$2692,6,0))</f>
        <v>277000000</v>
      </c>
      <c r="Z408" s="24">
        <f t="shared" si="7"/>
        <v>224.5850042</v>
      </c>
      <c r="AA408" s="24">
        <f t="shared" si="249"/>
        <v>0</v>
      </c>
      <c r="AB408" s="24">
        <f>IFNA(VLOOKUP(A408,'BUSINESS processed'!A408:J3098,6,0))</f>
        <v>46</v>
      </c>
      <c r="AC408" s="24">
        <f t="shared" si="251"/>
        <v>0</v>
      </c>
      <c r="AD408" s="24">
        <f t="shared" si="252"/>
        <v>0</v>
      </c>
      <c r="AE408" s="24">
        <f>IFNA(VLOOKUP(A408,'BUSINESS processed'!A408:J3098,9,0))</f>
        <v>0.137</v>
      </c>
      <c r="AF408" s="27">
        <f>IFNA(VLOOKUP(A408,'BUSINESS processed'!A408:J3098,10,0))</f>
        <v>0.453</v>
      </c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</row>
    <row r="409">
      <c r="A409" s="18" t="str">
        <f t="shared" si="1"/>
        <v>Africa_Mauritius-Africa_2005</v>
      </c>
      <c r="B409" s="19" t="s">
        <v>68</v>
      </c>
      <c r="C409" s="20" t="s">
        <v>122</v>
      </c>
      <c r="D409" s="21" t="s">
        <v>84</v>
      </c>
      <c r="E409" s="22">
        <v>6.283796155E9</v>
      </c>
      <c r="F409" s="22">
        <f t="shared" si="2"/>
        <v>5054.318111</v>
      </c>
      <c r="G409" s="23">
        <v>0.045</v>
      </c>
      <c r="H409" s="23">
        <v>239.0</v>
      </c>
      <c r="I409" s="23">
        <v>0.21</v>
      </c>
      <c r="J409" s="24">
        <f t="shared" si="222"/>
        <v>0</v>
      </c>
      <c r="K409" s="24">
        <f t="shared" si="3"/>
        <v>0</v>
      </c>
      <c r="L409" s="24">
        <f>IFNA(VLOOKUP(A409,'ENERGY processed'!$A$2:$H$2692,8,0),"")</f>
        <v>2981</v>
      </c>
      <c r="M409" s="24">
        <f t="shared" si="5"/>
        <v>0.002397742053</v>
      </c>
      <c r="N409" s="24">
        <f>IFNA(VLOOKUP(A409,'HUMAN RESOURCES processed'!$A$2:$M$2692,5,0))</f>
        <v>0.015</v>
      </c>
      <c r="O409" s="24">
        <f>IFNA(VLOOKUP(A409,'HUMAN RESOURCES processed'!$A$2:$M$2692,6,0))</f>
        <v>0.014</v>
      </c>
      <c r="P409" s="24">
        <f>IFNA(VLOOKUP(A409,'HUMAN RESOURCES processed'!$A$2:$M$2692,7,0))</f>
        <v>76</v>
      </c>
      <c r="Q409" s="24">
        <f>IFNA(VLOOKUP(A409,'HUMAN RESOURCES processed'!$A$2:$M$2692,8,0))</f>
        <v>69</v>
      </c>
      <c r="R409" s="24">
        <f t="shared" si="6"/>
        <v>72.5</v>
      </c>
      <c r="S409" s="24">
        <f>IFNA(VLOOKUP(A409,'HUMAN RESOURCES processed'!$A$2:$M$2692,9,0))</f>
        <v>0.242</v>
      </c>
      <c r="T409" s="24">
        <f>IFNA(VLOOKUP(A409,'HUMAN RESOURCES processed'!$A$2:$M$2692,10,0))</f>
        <v>0.692</v>
      </c>
      <c r="U409" s="24">
        <f>IFNA(VLOOKUP(A409,'HUMAN RESOURCES processed'!$A$2:$M$2692,11,0))</f>
        <v>0.066</v>
      </c>
      <c r="V409" s="24">
        <f>IFNA(VLOOKUP(A409,'HUMAN RESOURCES processed'!$A$2:$M$2692,12,0))</f>
        <v>1243253</v>
      </c>
      <c r="W409" s="24">
        <f>IFNA(VLOOKUP(A409,'HUMAN RESOURCES processed'!$A$2:$M$2692,13,0))</f>
        <v>0.416</v>
      </c>
      <c r="X409" s="24">
        <f>IFNA(VLOOKUP(A409,'TOURISM processed'!$A$2:$F$2692,5,0))</f>
        <v>1189000000</v>
      </c>
      <c r="Y409" s="24">
        <f>IFNA(VLOOKUP(A409,'TOURISM processed'!$A$2:$F$2692,6,0))</f>
        <v>295000000</v>
      </c>
      <c r="Z409" s="24">
        <f t="shared" si="7"/>
        <v>237.2807466</v>
      </c>
      <c r="AA409" s="24">
        <f>IFNA(VLOOKUP(A409,'BUSINESS processed'!A409:J3099,5,0))</f>
        <v>0.262</v>
      </c>
      <c r="AB409" s="24">
        <f>IFNA(VLOOKUP(A409,'BUSINESS processed'!A409:J3099,6,0))</f>
        <v>46</v>
      </c>
      <c r="AC409" s="24">
        <f t="shared" si="251"/>
        <v>0</v>
      </c>
      <c r="AD409" s="24">
        <f>IFNA(VLOOKUP(A409,'BUSINESS processed'!A409:J3099,8,0))</f>
        <v>161</v>
      </c>
      <c r="AE409" s="24">
        <f>IFNA(VLOOKUP(A409,'BUSINESS processed'!A409:J3099,9,0))</f>
        <v>0.152</v>
      </c>
      <c r="AF409" s="27">
        <f>IFNA(VLOOKUP(A409,'BUSINESS processed'!A409:J3099,10,0))</f>
        <v>0.542</v>
      </c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</row>
    <row r="410">
      <c r="A410" s="18" t="str">
        <f t="shared" si="1"/>
        <v>Africa_Mauritius-Africa_2006</v>
      </c>
      <c r="B410" s="19" t="s">
        <v>68</v>
      </c>
      <c r="C410" s="20" t="s">
        <v>122</v>
      </c>
      <c r="D410" s="21" t="s">
        <v>85</v>
      </c>
      <c r="E410" s="22">
        <v>6.731536244E9</v>
      </c>
      <c r="F410" s="22">
        <f t="shared" si="2"/>
        <v>5373.630551</v>
      </c>
      <c r="G410" s="23">
        <v>0.048</v>
      </c>
      <c r="H410" s="23">
        <v>269.0</v>
      </c>
      <c r="I410" s="23">
        <v>0.211</v>
      </c>
      <c r="J410" s="24">
        <f>IFNA(VLOOKUP(A410,'ENERGY processed'!$A$2:$H$2692,7,0),"")</f>
        <v>1019</v>
      </c>
      <c r="K410" s="24">
        <f t="shared" si="3"/>
        <v>0.0008134442619</v>
      </c>
      <c r="L410" s="24">
        <f>IFNA(VLOOKUP(A410,'ENERGY processed'!$A$2:$H$2692,8,0),"")</f>
        <v>3080.5</v>
      </c>
      <c r="M410" s="24">
        <f t="shared" si="5"/>
        <v>0.002459092295</v>
      </c>
      <c r="N410" s="24">
        <f>IFNA(VLOOKUP(A410,'HUMAN RESOURCES processed'!$A$2:$M$2692,5,0))</f>
        <v>0.014</v>
      </c>
      <c r="O410" s="24">
        <f>IFNA(VLOOKUP(A410,'HUMAN RESOURCES processed'!$A$2:$M$2692,6,0))</f>
        <v>0.014</v>
      </c>
      <c r="P410" s="24">
        <f>IFNA(VLOOKUP(A410,'HUMAN RESOURCES processed'!$A$2:$M$2692,7,0))</f>
        <v>76</v>
      </c>
      <c r="Q410" s="24">
        <f>IFNA(VLOOKUP(A410,'HUMAN RESOURCES processed'!$A$2:$M$2692,8,0))</f>
        <v>69</v>
      </c>
      <c r="R410" s="24">
        <f t="shared" si="6"/>
        <v>72.5</v>
      </c>
      <c r="S410" s="24">
        <f>IFNA(VLOOKUP(A410,'HUMAN RESOURCES processed'!$A$2:$M$2692,9,0))</f>
        <v>0.236</v>
      </c>
      <c r="T410" s="24">
        <f>IFNA(VLOOKUP(A410,'HUMAN RESOURCES processed'!$A$2:$M$2692,10,0))</f>
        <v>0.696</v>
      </c>
      <c r="U410" s="24">
        <f>IFNA(VLOOKUP(A410,'HUMAN RESOURCES processed'!$A$2:$M$2692,11,0))</f>
        <v>0.068</v>
      </c>
      <c r="V410" s="24">
        <f>IFNA(VLOOKUP(A410,'HUMAN RESOURCES processed'!$A$2:$M$2692,12,0))</f>
        <v>1252698</v>
      </c>
      <c r="W410" s="24">
        <f>IFNA(VLOOKUP(A410,'HUMAN RESOURCES processed'!$A$2:$M$2692,13,0))</f>
        <v>0.414</v>
      </c>
      <c r="X410" s="24">
        <f>IFNA(VLOOKUP(A410,'TOURISM processed'!$A$2:$F$2692,5,0))</f>
        <v>1302000000</v>
      </c>
      <c r="Y410" s="24">
        <f>IFNA(VLOOKUP(A410,'TOURISM processed'!$A$2:$F$2692,6,0))</f>
        <v>347000000</v>
      </c>
      <c r="Z410" s="24">
        <f t="shared" si="7"/>
        <v>277.0021186</v>
      </c>
      <c r="AA410" s="24">
        <f>IFNA(VLOOKUP(A410,'BUSINESS processed'!A410:J3100,5,0))</f>
        <v>0.26</v>
      </c>
      <c r="AB410" s="24">
        <f>IFNA(VLOOKUP(A410,'BUSINESS processed'!A410:J3100,6,0))</f>
        <v>46</v>
      </c>
      <c r="AC410" s="24">
        <f t="shared" si="251"/>
        <v>0</v>
      </c>
      <c r="AD410" s="24">
        <f>IFNA(VLOOKUP(A410,'BUSINESS processed'!A410:J3100,8,0))</f>
        <v>161</v>
      </c>
      <c r="AE410" s="24">
        <f>IFNA(VLOOKUP(A410,'BUSINESS processed'!A410:J3100,9,0))</f>
        <v>0.167</v>
      </c>
      <c r="AF410" s="27">
        <f>IFNA(VLOOKUP(A410,'BUSINESS processed'!A410:J3100,10,0))</f>
        <v>0.635</v>
      </c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</row>
    <row r="411">
      <c r="A411" s="18" t="str">
        <f t="shared" si="1"/>
        <v>Africa_Mauritius-Africa_2007</v>
      </c>
      <c r="B411" s="19" t="s">
        <v>68</v>
      </c>
      <c r="C411" s="20" t="s">
        <v>122</v>
      </c>
      <c r="D411" s="21" t="s">
        <v>86</v>
      </c>
      <c r="E411" s="22">
        <v>7.792063567E9</v>
      </c>
      <c r="F411" s="22">
        <f t="shared" si="2"/>
        <v>6182.200111</v>
      </c>
      <c r="G411" s="23">
        <v>0.05</v>
      </c>
      <c r="H411" s="23">
        <v>316.0</v>
      </c>
      <c r="I411" s="23">
        <v>0.219</v>
      </c>
      <c r="J411" s="24">
        <f>IFNA(VLOOKUP(A411,'ENERGY processed'!$A$2:$H$2692,7,0),"")</f>
        <v>1194</v>
      </c>
      <c r="K411" s="24">
        <f t="shared" si="3"/>
        <v>0.0009473160568</v>
      </c>
      <c r="L411" s="24">
        <f>IFNA(VLOOKUP(A411,'ENERGY processed'!$A$2:$H$2692,8,0),"")</f>
        <v>3887</v>
      </c>
      <c r="M411" s="24">
        <f t="shared" si="5"/>
        <v>0.003083934265</v>
      </c>
      <c r="N411" s="24">
        <f>IFNA(VLOOKUP(A411,'HUMAN RESOURCES processed'!$A$2:$M$2692,5,0))</f>
        <v>0.014</v>
      </c>
      <c r="O411" s="24">
        <f>IFNA(VLOOKUP(A411,'HUMAN RESOURCES processed'!$A$2:$M$2692,6,0))</f>
        <v>0.014</v>
      </c>
      <c r="P411" s="24">
        <f>IFNA(VLOOKUP(A411,'HUMAN RESOURCES processed'!$A$2:$M$2692,7,0))</f>
        <v>76</v>
      </c>
      <c r="Q411" s="24">
        <f>IFNA(VLOOKUP(A411,'HUMAN RESOURCES processed'!$A$2:$M$2692,8,0))</f>
        <v>69</v>
      </c>
      <c r="R411" s="24">
        <f t="shared" si="6"/>
        <v>72.5</v>
      </c>
      <c r="S411" s="24">
        <f>IFNA(VLOOKUP(A411,'HUMAN RESOURCES processed'!$A$2:$M$2692,9,0))</f>
        <v>0.23</v>
      </c>
      <c r="T411" s="24">
        <f>IFNA(VLOOKUP(A411,'HUMAN RESOURCES processed'!$A$2:$M$2692,10,0))</f>
        <v>0.7</v>
      </c>
      <c r="U411" s="24">
        <f>IFNA(VLOOKUP(A411,'HUMAN RESOURCES processed'!$A$2:$M$2692,11,0))</f>
        <v>0.07</v>
      </c>
      <c r="V411" s="24">
        <f>IFNA(VLOOKUP(A411,'HUMAN RESOURCES processed'!$A$2:$M$2692,12,0))</f>
        <v>1260403</v>
      </c>
      <c r="W411" s="24">
        <f>IFNA(VLOOKUP(A411,'HUMAN RESOURCES processed'!$A$2:$M$2692,13,0))</f>
        <v>0.412</v>
      </c>
      <c r="X411" s="24">
        <f>IFNA(VLOOKUP(A411,'TOURISM processed'!$A$2:$F$2692,5,0))</f>
        <v>1663000000</v>
      </c>
      <c r="Y411" s="24">
        <f>IFNA(VLOOKUP(A411,'TOURISM processed'!$A$2:$F$2692,6,0))</f>
        <v>384000000</v>
      </c>
      <c r="Z411" s="24">
        <f t="shared" si="7"/>
        <v>304.6644605</v>
      </c>
      <c r="AA411" s="24">
        <f>IFNA(VLOOKUP(A411,'BUSINESS processed'!A411:J3101,5,0))</f>
        <v>0.242</v>
      </c>
      <c r="AB411" s="24">
        <f>IFNA(VLOOKUP(A411,'BUSINESS processed'!A411:J3101,6,0))</f>
        <v>7</v>
      </c>
      <c r="AC411" s="24">
        <f t="shared" si="251"/>
        <v>0</v>
      </c>
      <c r="AD411" s="24">
        <f>IFNA(VLOOKUP(A411,'BUSINESS processed'!A411:J3101,8,0))</f>
        <v>161</v>
      </c>
      <c r="AE411" s="24">
        <f>IFNA(VLOOKUP(A411,'BUSINESS processed'!A411:J3101,9,0))</f>
        <v>0.202</v>
      </c>
      <c r="AF411" s="27">
        <f>IFNA(VLOOKUP(A411,'BUSINESS processed'!A411:J3101,10,0))</f>
        <v>0.761</v>
      </c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</row>
    <row r="412">
      <c r="A412" s="18" t="str">
        <f t="shared" si="1"/>
        <v>Africa_Mauritius-Africa_2008</v>
      </c>
      <c r="B412" s="19" t="s">
        <v>68</v>
      </c>
      <c r="C412" s="20" t="s">
        <v>122</v>
      </c>
      <c r="D412" s="21" t="s">
        <v>87</v>
      </c>
      <c r="E412" s="22">
        <v>9.641077098E9</v>
      </c>
      <c r="F412" s="22">
        <f t="shared" si="2"/>
        <v>7599.986676</v>
      </c>
      <c r="G412" s="23">
        <v>0.046</v>
      </c>
      <c r="H412" s="23">
        <v>362.0</v>
      </c>
      <c r="I412" s="23">
        <v>0.115</v>
      </c>
      <c r="J412" s="24">
        <f>IF(AND( C412=C411,D412&gt;D411),J411,"")</f>
        <v>1194</v>
      </c>
      <c r="K412" s="24">
        <f t="shared" si="3"/>
        <v>0.0009412209859</v>
      </c>
      <c r="L412" s="24">
        <f>IF(AND(C412=C411,C412&gt;C411),C411,0)</f>
        <v>0</v>
      </c>
      <c r="M412" s="24">
        <f t="shared" si="5"/>
        <v>0</v>
      </c>
      <c r="N412" s="24">
        <f>IFNA(VLOOKUP(A412,'HUMAN RESOURCES processed'!$A$2:$M$2692,5,0))</f>
        <v>0.013</v>
      </c>
      <c r="O412" s="24">
        <f>IFNA(VLOOKUP(A412,'HUMAN RESOURCES processed'!$A$2:$M$2692,6,0))</f>
        <v>0.014</v>
      </c>
      <c r="P412" s="24">
        <f>IFNA(VLOOKUP(A412,'HUMAN RESOURCES processed'!$A$2:$M$2692,7,0))</f>
        <v>76</v>
      </c>
      <c r="Q412" s="24">
        <f>IFNA(VLOOKUP(A412,'HUMAN RESOURCES processed'!$A$2:$M$2692,8,0))</f>
        <v>69</v>
      </c>
      <c r="R412" s="24">
        <f t="shared" si="6"/>
        <v>72.5</v>
      </c>
      <c r="S412" s="24">
        <f>IFNA(VLOOKUP(A412,'HUMAN RESOURCES processed'!$A$2:$M$2692,9,0))</f>
        <v>0.224</v>
      </c>
      <c r="T412" s="24">
        <f>IFNA(VLOOKUP(A412,'HUMAN RESOURCES processed'!$A$2:$M$2692,10,0))</f>
        <v>0.704</v>
      </c>
      <c r="U412" s="24">
        <f>IFNA(VLOOKUP(A412,'HUMAN RESOURCES processed'!$A$2:$M$2692,11,0))</f>
        <v>0.072</v>
      </c>
      <c r="V412" s="24">
        <f>IFNA(VLOOKUP(A412,'HUMAN RESOURCES processed'!$A$2:$M$2692,12,0))</f>
        <v>1268565</v>
      </c>
      <c r="W412" s="24">
        <f>IFNA(VLOOKUP(A412,'HUMAN RESOURCES processed'!$A$2:$M$2692,13,0))</f>
        <v>0.41</v>
      </c>
      <c r="X412" s="24">
        <f>IFNA(VLOOKUP(A412,'TOURISM processed'!$A$2:$F$2692,5,0))</f>
        <v>1823000000</v>
      </c>
      <c r="Y412" s="24">
        <f>IFNA(VLOOKUP(A412,'TOURISM processed'!$A$2:$F$2692,6,0))</f>
        <v>489000000</v>
      </c>
      <c r="Z412" s="24">
        <f t="shared" si="7"/>
        <v>385.4749264</v>
      </c>
      <c r="AA412" s="24">
        <f>IFNA(VLOOKUP(A412,'BUSINESS processed'!A412:J3102,5,0))</f>
        <v>0.258</v>
      </c>
      <c r="AB412" s="24">
        <f>IFNA(VLOOKUP(A412,'BUSINESS processed'!A412:J3102,6,0))</f>
        <v>6</v>
      </c>
      <c r="AC412" s="24">
        <f t="shared" si="251"/>
        <v>0</v>
      </c>
      <c r="AD412" s="24">
        <f>IFNA(VLOOKUP(A412,'BUSINESS processed'!A412:J3102,8,0))</f>
        <v>161</v>
      </c>
      <c r="AE412" s="24">
        <f>IFNA(VLOOKUP(A412,'BUSINESS processed'!A412:J3102,9,0))</f>
        <v>0.218</v>
      </c>
      <c r="AF412" s="27">
        <f>IFNA(VLOOKUP(A412,'BUSINESS processed'!A412:J3102,10,0))</f>
        <v>0.845</v>
      </c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</row>
    <row r="413">
      <c r="A413" s="18" t="str">
        <f t="shared" si="1"/>
        <v>Africa_Mauritius-Africa_2009</v>
      </c>
      <c r="B413" s="19" t="s">
        <v>68</v>
      </c>
      <c r="C413" s="20" t="s">
        <v>122</v>
      </c>
      <c r="D413" s="21" t="s">
        <v>88</v>
      </c>
      <c r="E413" s="22">
        <v>8.834661043E9</v>
      </c>
      <c r="F413" s="22">
        <f t="shared" si="2"/>
        <v>6928.972012</v>
      </c>
      <c r="G413" s="23">
        <v>0.05</v>
      </c>
      <c r="H413" s="23">
        <v>357.0</v>
      </c>
      <c r="I413" s="23">
        <v>0.093</v>
      </c>
      <c r="J413" s="24">
        <f>IFNA(VLOOKUP(A413,'ENERGY processed'!$A$2:$H$2692,7,0),"")</f>
        <v>1077</v>
      </c>
      <c r="K413" s="24">
        <f t="shared" si="3"/>
        <v>0.0008446846824</v>
      </c>
      <c r="L413" s="24">
        <f>IFNA(VLOOKUP(A413,'ENERGY processed'!$A$2:$H$2692,8,0),"")</f>
        <v>3410</v>
      </c>
      <c r="M413" s="24">
        <f t="shared" si="5"/>
        <v>0.002674442681</v>
      </c>
      <c r="N413" s="24">
        <f>IFNA(VLOOKUP(A413,'HUMAN RESOURCES processed'!$A$2:$M$2692,5,0))</f>
        <v>0.012</v>
      </c>
      <c r="O413" s="24">
        <f>IFNA(VLOOKUP(A413,'HUMAN RESOURCES processed'!$A$2:$M$2692,6,0))</f>
        <v>0.014</v>
      </c>
      <c r="P413" s="24">
        <f>IFNA(VLOOKUP(A413,'HUMAN RESOURCES processed'!$A$2:$M$2692,7,0))</f>
        <v>77</v>
      </c>
      <c r="Q413" s="24">
        <f>IFNA(VLOOKUP(A413,'HUMAN RESOURCES processed'!$A$2:$M$2692,8,0))</f>
        <v>69</v>
      </c>
      <c r="R413" s="24">
        <f t="shared" si="6"/>
        <v>73</v>
      </c>
      <c r="S413" s="24">
        <f>IFNA(VLOOKUP(A413,'HUMAN RESOURCES processed'!$A$2:$M$2692,9,0))</f>
        <v>0.217</v>
      </c>
      <c r="T413" s="24">
        <f>IFNA(VLOOKUP(A413,'HUMAN RESOURCES processed'!$A$2:$M$2692,10,0))</f>
        <v>0.708</v>
      </c>
      <c r="U413" s="24">
        <f>IFNA(VLOOKUP(A413,'HUMAN RESOURCES processed'!$A$2:$M$2692,11,0))</f>
        <v>0.075</v>
      </c>
      <c r="V413" s="24">
        <f>IFNA(VLOOKUP(A413,'HUMAN RESOURCES processed'!$A$2:$M$2692,12,0))</f>
        <v>1275032</v>
      </c>
      <c r="W413" s="24">
        <f>IFNA(VLOOKUP(A413,'HUMAN RESOURCES processed'!$A$2:$M$2692,13,0))</f>
        <v>0.408</v>
      </c>
      <c r="X413" s="24">
        <f>IFNA(VLOOKUP(A413,'TOURISM processed'!$A$2:$F$2692,5,0))</f>
        <v>1390000000</v>
      </c>
      <c r="Y413" s="24">
        <f>IFNA(VLOOKUP(A413,'TOURISM processed'!$A$2:$F$2692,6,0))</f>
        <v>384000000</v>
      </c>
      <c r="Z413" s="24">
        <f t="shared" si="7"/>
        <v>301.1689118</v>
      </c>
      <c r="AA413" s="24">
        <f>IFNA(VLOOKUP(A413,'BUSINESS processed'!A413:J3103,5,0))</f>
        <v>0.26</v>
      </c>
      <c r="AB413" s="24">
        <f>IFNA(VLOOKUP(A413,'BUSINESS processed'!A413:J3103,6,0))</f>
        <v>6</v>
      </c>
      <c r="AC413" s="24">
        <f t="shared" si="251"/>
        <v>0</v>
      </c>
      <c r="AD413" s="24">
        <f>IFNA(VLOOKUP(A413,'BUSINESS processed'!A413:J3103,8,0))</f>
        <v>161</v>
      </c>
      <c r="AE413" s="24">
        <f>IFNA(VLOOKUP(A413,'BUSINESS processed'!A413:J3103,9,0))</f>
        <v>0.225</v>
      </c>
      <c r="AF413" s="27">
        <f>IFNA(VLOOKUP(A413,'BUSINESS processed'!A413:J3103,10,0))</f>
        <v>0.886</v>
      </c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</row>
    <row r="414">
      <c r="A414" s="18" t="str">
        <f t="shared" si="1"/>
        <v>Africa_Mauritius-Africa_2010</v>
      </c>
      <c r="B414" s="19" t="s">
        <v>68</v>
      </c>
      <c r="C414" s="20" t="s">
        <v>122</v>
      </c>
      <c r="D414" s="21" t="s">
        <v>89</v>
      </c>
      <c r="E414" s="22">
        <v>9.718331363E9</v>
      </c>
      <c r="F414" s="22">
        <f t="shared" si="2"/>
        <v>7586.969534</v>
      </c>
      <c r="G414" s="23">
        <v>0.054</v>
      </c>
      <c r="H414" s="23">
        <v>427.0</v>
      </c>
      <c r="I414" s="23">
        <v>0.089</v>
      </c>
      <c r="J414" s="24">
        <f>IF(AND( C414=C413,D414&gt;D413),J413,"")</f>
        <v>1077</v>
      </c>
      <c r="K414" s="24">
        <f t="shared" si="3"/>
        <v>0.000840799298</v>
      </c>
      <c r="L414" s="24">
        <f>IFNA(VLOOKUP(A414,'ENERGY processed'!$A$2:$H$2692,8,0),"")</f>
        <v>3146</v>
      </c>
      <c r="M414" s="24">
        <f t="shared" si="5"/>
        <v>0.002456039546</v>
      </c>
      <c r="N414" s="24">
        <f>IFNA(VLOOKUP(A414,'HUMAN RESOURCES processed'!$A$2:$M$2692,5,0))</f>
        <v>0.012</v>
      </c>
      <c r="O414" s="24">
        <f>IFNA(VLOOKUP(A414,'HUMAN RESOURCES processed'!$A$2:$M$2692,6,0))</f>
        <v>0.013</v>
      </c>
      <c r="P414" s="24">
        <f>IFNA(VLOOKUP(A414,'HUMAN RESOURCES processed'!$A$2:$M$2692,7,0))</f>
        <v>77</v>
      </c>
      <c r="Q414" s="24">
        <f>IFNA(VLOOKUP(A414,'HUMAN RESOURCES processed'!$A$2:$M$2692,8,0))</f>
        <v>69</v>
      </c>
      <c r="R414" s="24">
        <f t="shared" si="6"/>
        <v>73</v>
      </c>
      <c r="S414" s="24">
        <f>IFNA(VLOOKUP(A414,'HUMAN RESOURCES processed'!$A$2:$M$2692,9,0))</f>
        <v>0.212</v>
      </c>
      <c r="T414" s="24">
        <f>IFNA(VLOOKUP(A414,'HUMAN RESOURCES processed'!$A$2:$M$2692,10,0))</f>
        <v>0.711</v>
      </c>
      <c r="U414" s="24">
        <f>IFNA(VLOOKUP(A414,'HUMAN RESOURCES processed'!$A$2:$M$2692,11,0))</f>
        <v>0.077</v>
      </c>
      <c r="V414" s="24">
        <f>IFNA(VLOOKUP(A414,'HUMAN RESOURCES processed'!$A$2:$M$2692,12,0))</f>
        <v>1280924</v>
      </c>
      <c r="W414" s="24">
        <f>IFNA(VLOOKUP(A414,'HUMAN RESOURCES processed'!$A$2:$M$2692,13,0))</f>
        <v>0.406</v>
      </c>
      <c r="X414" s="24">
        <f>IFNA(VLOOKUP(A414,'TOURISM processed'!$A$2:$F$2692,5,0))</f>
        <v>1585000000</v>
      </c>
      <c r="Y414" s="24">
        <f>IFNA(VLOOKUP(A414,'TOURISM processed'!$A$2:$F$2692,6,0))</f>
        <v>423000000</v>
      </c>
      <c r="Z414" s="24">
        <f t="shared" si="7"/>
        <v>330.230365</v>
      </c>
      <c r="AA414" s="24">
        <f>IFNA(VLOOKUP(A414,'BUSINESS processed'!A414:J3104,5,0))</f>
        <v>0.272</v>
      </c>
      <c r="AB414" s="24">
        <f>IFNA(VLOOKUP(A414,'BUSINESS processed'!A414:J3104,6,0))</f>
        <v>6</v>
      </c>
      <c r="AC414" s="24">
        <f t="shared" si="251"/>
        <v>0</v>
      </c>
      <c r="AD414" s="24">
        <f>IFNA(VLOOKUP(A414,'BUSINESS processed'!A414:J3104,8,0))</f>
        <v>161</v>
      </c>
      <c r="AE414" s="24">
        <f>IFNA(VLOOKUP(A414,'BUSINESS processed'!A414:J3104,9,0))</f>
        <v>0.283</v>
      </c>
      <c r="AF414" s="27">
        <f>IFNA(VLOOKUP(A414,'BUSINESS processed'!A414:J3104,10,0))</f>
        <v>0.968</v>
      </c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</row>
    <row r="415">
      <c r="A415" s="18" t="str">
        <f t="shared" si="1"/>
        <v>Africa_Mauritius-Africa_2011</v>
      </c>
      <c r="B415" s="19" t="s">
        <v>68</v>
      </c>
      <c r="C415" s="20" t="s">
        <v>122</v>
      </c>
      <c r="D415" s="21" t="s">
        <v>90</v>
      </c>
      <c r="E415" s="22">
        <v>1.125240586E10</v>
      </c>
      <c r="F415" s="22">
        <f t="shared" si="2"/>
        <v>8749.579807</v>
      </c>
      <c r="G415" s="23">
        <v>0.049</v>
      </c>
      <c r="H415" s="23">
        <v>450.0</v>
      </c>
      <c r="I415" s="23">
        <v>0.089</v>
      </c>
      <c r="J415" s="24">
        <f>IFNA(VLOOKUP(A415,'ENERGY processed'!$A$2:$H$2692,7,0),"")</f>
        <v>1173</v>
      </c>
      <c r="K415" s="24">
        <f t="shared" si="3"/>
        <v>0.0009120944659</v>
      </c>
      <c r="L415" s="24">
        <f>IFNA(VLOOKUP(A415,'ENERGY processed'!$A$2:$H$2692,8,0),"")</f>
        <v>3273</v>
      </c>
      <c r="M415" s="24">
        <f t="shared" si="5"/>
        <v>0.002545000159</v>
      </c>
      <c r="N415" s="24">
        <f>IFNA(VLOOKUP(A415,'HUMAN RESOURCES processed'!$A$2:$M$2692,5,0))</f>
        <v>0.011</v>
      </c>
      <c r="O415" s="24">
        <f>IFNA(VLOOKUP(A415,'HUMAN RESOURCES processed'!$A$2:$M$2692,6,0))</f>
        <v>0.013</v>
      </c>
      <c r="P415" s="24">
        <f>IFNA(VLOOKUP(A415,'HUMAN RESOURCES processed'!$A$2:$M$2692,7,0))</f>
        <v>77</v>
      </c>
      <c r="Q415" s="24">
        <f>IFNA(VLOOKUP(A415,'HUMAN RESOURCES processed'!$A$2:$M$2692,8,0))</f>
        <v>70</v>
      </c>
      <c r="R415" s="24">
        <f t="shared" si="6"/>
        <v>73.5</v>
      </c>
      <c r="S415" s="24">
        <f>IFNA(VLOOKUP(A415,'HUMAN RESOURCES processed'!$A$2:$M$2692,9,0))</f>
        <v>0.206</v>
      </c>
      <c r="T415" s="24">
        <f>IFNA(VLOOKUP(A415,'HUMAN RESOURCES processed'!$A$2:$M$2692,10,0))</f>
        <v>0.713</v>
      </c>
      <c r="U415" s="24">
        <f>IFNA(VLOOKUP(A415,'HUMAN RESOURCES processed'!$A$2:$M$2692,11,0))</f>
        <v>0.08</v>
      </c>
      <c r="V415" s="24">
        <f>IFNA(VLOOKUP(A415,'HUMAN RESOURCES processed'!$A$2:$M$2692,12,0))</f>
        <v>1286051</v>
      </c>
      <c r="W415" s="24">
        <f>IFNA(VLOOKUP(A415,'HUMAN RESOURCES processed'!$A$2:$M$2692,13,0))</f>
        <v>0.404</v>
      </c>
      <c r="X415" s="24">
        <f>IFNA(VLOOKUP(A415,'TOURISM processed'!$A$2:$F$2692,5,0))</f>
        <v>1808000000</v>
      </c>
      <c r="Y415" s="24">
        <f>IFNA(VLOOKUP(A415,'TOURISM processed'!$A$2:$F$2692,6,0))</f>
        <v>427000000</v>
      </c>
      <c r="Z415" s="24">
        <f t="shared" si="7"/>
        <v>332.0241577</v>
      </c>
      <c r="AA415" s="24">
        <f>IFNA(VLOOKUP(A415,'BUSINESS processed'!A415:J3105,5,0))</f>
        <v>0.277</v>
      </c>
      <c r="AB415" s="24">
        <f>IFNA(VLOOKUP(A415,'BUSINESS processed'!A415:J3105,6,0))</f>
        <v>6</v>
      </c>
      <c r="AC415" s="24">
        <f t="shared" si="251"/>
        <v>0</v>
      </c>
      <c r="AD415" s="24">
        <f>IFNA(VLOOKUP(A415,'BUSINESS processed'!A415:J3105,8,0))</f>
        <v>161</v>
      </c>
      <c r="AE415" s="24">
        <f>IFNA(VLOOKUP(A415,'BUSINESS processed'!A415:J3105,9,0))</f>
        <v>0.35</v>
      </c>
      <c r="AF415" s="27">
        <f>IFNA(VLOOKUP(A415,'BUSINESS processed'!A415:J3105,10,0))</f>
        <v>1.048</v>
      </c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</row>
    <row r="416">
      <c r="A416" s="18" t="str">
        <f t="shared" si="1"/>
        <v>Africa_Mauritius-Africa_2012</v>
      </c>
      <c r="B416" s="19" t="s">
        <v>68</v>
      </c>
      <c r="C416" s="20" t="s">
        <v>122</v>
      </c>
      <c r="D416" s="21" t="s">
        <v>91</v>
      </c>
      <c r="E416" s="22">
        <v>1.1442063228E10</v>
      </c>
      <c r="F416" s="22">
        <f t="shared" si="2"/>
        <v>8861.799618</v>
      </c>
      <c r="G416" s="23">
        <v>0.048</v>
      </c>
      <c r="H416" s="23">
        <v>444.0</v>
      </c>
      <c r="I416" s="23">
        <v>0.087</v>
      </c>
      <c r="J416" s="24">
        <f>IF(AND( C416=C415,D416&gt;D415),J415,"")</f>
        <v>1173</v>
      </c>
      <c r="K416" s="24">
        <f t="shared" si="3"/>
        <v>0.0009084804677</v>
      </c>
      <c r="L416" s="24">
        <f t="shared" ref="L416:L418" si="253">IF(AND(C416=C415,C416&gt;C415),C415,0)</f>
        <v>0</v>
      </c>
      <c r="M416" s="24">
        <f t="shared" si="5"/>
        <v>0</v>
      </c>
      <c r="N416" s="24">
        <f>IFNA(VLOOKUP(A416,'HUMAN RESOURCES processed'!$A$2:$M$2692,5,0))</f>
        <v>0.011</v>
      </c>
      <c r="O416" s="24">
        <f>IFNA(VLOOKUP(A416,'HUMAN RESOURCES processed'!$A$2:$M$2692,6,0))</f>
        <v>0.013</v>
      </c>
      <c r="P416" s="24">
        <f>IFNA(VLOOKUP(A416,'HUMAN RESOURCES processed'!$A$2:$M$2692,7,0))</f>
        <v>77</v>
      </c>
      <c r="Q416" s="24">
        <f>IFNA(VLOOKUP(A416,'HUMAN RESOURCES processed'!$A$2:$M$2692,8,0))</f>
        <v>70</v>
      </c>
      <c r="R416" s="24">
        <f t="shared" si="6"/>
        <v>73.5</v>
      </c>
      <c r="S416" s="24">
        <f>IFNA(VLOOKUP(A416,'HUMAN RESOURCES processed'!$A$2:$M$2692,9,0))</f>
        <v>0.202</v>
      </c>
      <c r="T416" s="24">
        <f>IFNA(VLOOKUP(A416,'HUMAN RESOURCES processed'!$A$2:$M$2692,10,0))</f>
        <v>0.715</v>
      </c>
      <c r="U416" s="24">
        <f>IFNA(VLOOKUP(A416,'HUMAN RESOURCES processed'!$A$2:$M$2692,11,0))</f>
        <v>0.084</v>
      </c>
      <c r="V416" s="24">
        <f>IFNA(VLOOKUP(A416,'HUMAN RESOURCES processed'!$A$2:$M$2692,12,0))</f>
        <v>1291167</v>
      </c>
      <c r="W416" s="24">
        <f>IFNA(VLOOKUP(A416,'HUMAN RESOURCES processed'!$A$2:$M$2692,13,0))</f>
        <v>0.402</v>
      </c>
      <c r="X416" s="24">
        <f>IFNA(VLOOKUP(A416,'TOURISM processed'!$A$2:$F$2692,5,0))</f>
        <v>1778000000</v>
      </c>
      <c r="Y416" s="24">
        <f>IFNA(VLOOKUP(A416,'TOURISM processed'!$A$2:$F$2692,6,0))</f>
        <v>394000000</v>
      </c>
      <c r="Z416" s="24">
        <f t="shared" si="7"/>
        <v>305.150302</v>
      </c>
      <c r="AA416" s="24">
        <f>IFNA(VLOOKUP(A416,'BUSINESS processed'!A416:J3106,5,0))</f>
        <v>0.275</v>
      </c>
      <c r="AB416" s="24">
        <f>IFNA(VLOOKUP(A416,'BUSINESS processed'!A416:J3106,6,0))</f>
        <v>6</v>
      </c>
      <c r="AC416" s="24">
        <f>IFNA(VLOOKUP(A416,'BUSINESS processed'!A416:J3106,7,0))</f>
        <v>20</v>
      </c>
      <c r="AD416" s="24">
        <f>IFNA(VLOOKUP(A416,'BUSINESS processed'!A416:J3106,8,0))</f>
        <v>161</v>
      </c>
      <c r="AE416" s="24">
        <f>IFNA(VLOOKUP(A416,'BUSINESS processed'!A416:J3106,9,0))</f>
        <v>0.354</v>
      </c>
      <c r="AF416" s="27">
        <f>IFNA(VLOOKUP(A416,'BUSINESS processed'!A416:J3106,10,0))</f>
        <v>1.199</v>
      </c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</row>
    <row r="417">
      <c r="A417" s="18" t="str">
        <f t="shared" si="1"/>
        <v>Africa_Morocco-Africa_2000</v>
      </c>
      <c r="B417" s="19" t="s">
        <v>68</v>
      </c>
      <c r="C417" s="20" t="s">
        <v>123</v>
      </c>
      <c r="D417" s="21" t="s">
        <v>70</v>
      </c>
      <c r="E417" s="22">
        <v>3.7020609825E10</v>
      </c>
      <c r="F417" s="22">
        <f t="shared" si="2"/>
        <v>1289.461903</v>
      </c>
      <c r="G417" s="23">
        <v>0.042</v>
      </c>
      <c r="H417" s="23">
        <v>54.0</v>
      </c>
      <c r="I417" s="23">
        <v>0.133</v>
      </c>
      <c r="J417" s="24">
        <f>IF(AND( C417=C416,D417&gt;D416),J416,0)</f>
        <v>0</v>
      </c>
      <c r="K417" s="24">
        <f t="shared" si="3"/>
        <v>0</v>
      </c>
      <c r="L417" s="24">
        <f t="shared" si="253"/>
        <v>0</v>
      </c>
      <c r="M417" s="24">
        <f t="shared" si="5"/>
        <v>0</v>
      </c>
      <c r="N417" s="24">
        <f>IFNA(VLOOKUP(A417,'HUMAN RESOURCES processed'!$A$2:$M$2692,5,0))</f>
        <v>0.022</v>
      </c>
      <c r="O417" s="24">
        <f>IFNA(VLOOKUP(A417,'HUMAN RESOURCES processed'!$A$2:$M$2692,6,0))</f>
        <v>0.043</v>
      </c>
      <c r="P417" s="24">
        <f>IFNA(VLOOKUP(A417,'HUMAN RESOURCES processed'!$A$2:$M$2692,7,0))</f>
        <v>70</v>
      </c>
      <c r="Q417" s="24">
        <f>IFNA(VLOOKUP(A417,'HUMAN RESOURCES processed'!$A$2:$M$2692,8,0))</f>
        <v>67</v>
      </c>
      <c r="R417" s="24">
        <f t="shared" si="6"/>
        <v>68.5</v>
      </c>
      <c r="S417" s="24">
        <f>IFNA(VLOOKUP(A417,'HUMAN RESOURCES processed'!$A$2:$M$2692,9,0))</f>
        <v>0.341</v>
      </c>
      <c r="T417" s="24">
        <f>IFNA(VLOOKUP(A417,'HUMAN RESOURCES processed'!$A$2:$M$2692,10,0))</f>
        <v>0.613</v>
      </c>
      <c r="U417" s="24">
        <f>IFNA(VLOOKUP(A417,'HUMAN RESOURCES processed'!$A$2:$M$2692,11,0))</f>
        <v>0.047</v>
      </c>
      <c r="V417" s="24">
        <f>IFNA(VLOOKUP(A417,'HUMAN RESOURCES processed'!$A$2:$M$2692,12,0))</f>
        <v>28710123</v>
      </c>
      <c r="W417" s="24">
        <f>IFNA(VLOOKUP(A417,'HUMAN RESOURCES processed'!$A$2:$M$2692,13,0))</f>
        <v>0.533</v>
      </c>
      <c r="X417" s="24">
        <f>IFNA(VLOOKUP(A417,'TOURISM processed'!$A$2:$F$2692,5,0))</f>
        <v>2280000000</v>
      </c>
      <c r="Y417" s="24">
        <f>IFNA(VLOOKUP(A417,'TOURISM processed'!$A$2:$F$2692,6,0))</f>
        <v>506000000</v>
      </c>
      <c r="Z417" s="24">
        <f t="shared" si="7"/>
        <v>17.62444557</v>
      </c>
      <c r="AA417" s="24">
        <f t="shared" ref="AA417:AA421" si="254">IF(AND(C417=C416,D417&gt;D416),AA416,0)</f>
        <v>0</v>
      </c>
      <c r="AB417" s="24">
        <f t="shared" ref="AB417:AB419" si="255">IF(AND(C417=C416,D417&gt;D416),AB416,0)</f>
        <v>0</v>
      </c>
      <c r="AC417" s="24">
        <f t="shared" ref="AC417:AC428" si="256">IF(AND(C417=C416,D417&gt;D416),AC416,0)</f>
        <v>0</v>
      </c>
      <c r="AD417" s="24">
        <f t="shared" ref="AD417:AD421" si="257">IF(AND(C417=C416,D417&gt;D416),AD416,0)</f>
        <v>0</v>
      </c>
      <c r="AE417" s="24">
        <f>IFNA(VLOOKUP(A417,'BUSINESS processed'!A417:J3107,9,0))</f>
        <v>0.007</v>
      </c>
      <c r="AF417" s="27">
        <f>IFNA(VLOOKUP(A417,'BUSINESS processed'!A417:J3107,10,0))</f>
        <v>0.082</v>
      </c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</row>
    <row r="418">
      <c r="A418" s="18" t="str">
        <f t="shared" si="1"/>
        <v>Africa_Morocco-Africa_2001</v>
      </c>
      <c r="B418" s="19" t="s">
        <v>68</v>
      </c>
      <c r="C418" s="20" t="s">
        <v>123</v>
      </c>
      <c r="D418" s="21" t="s">
        <v>71</v>
      </c>
      <c r="E418" s="22">
        <v>3.7724674865E10</v>
      </c>
      <c r="F418" s="22">
        <f t="shared" si="2"/>
        <v>1299.902556</v>
      </c>
      <c r="G418" s="23">
        <v>0.044</v>
      </c>
      <c r="H418" s="23">
        <v>58.0</v>
      </c>
      <c r="I418" s="23">
        <v>0.133</v>
      </c>
      <c r="J418" s="24">
        <f>IFNA(VLOOKUP(A418,'ENERGY processed'!$A$2:$H$2692,7,0),"")</f>
        <v>17283</v>
      </c>
      <c r="K418" s="24">
        <f t="shared" si="3"/>
        <v>0.0005955310671</v>
      </c>
      <c r="L418" s="24">
        <f t="shared" si="253"/>
        <v>0</v>
      </c>
      <c r="M418" s="24">
        <f t="shared" si="5"/>
        <v>0</v>
      </c>
      <c r="N418" s="24">
        <f>IFNA(VLOOKUP(A418,'HUMAN RESOURCES processed'!$A$2:$M$2692,5,0))</f>
        <v>0.021</v>
      </c>
      <c r="O418" s="24">
        <f>IFNA(VLOOKUP(A418,'HUMAN RESOURCES processed'!$A$2:$M$2692,6,0))</f>
        <v>0.041</v>
      </c>
      <c r="P418" s="24">
        <f>IFNA(VLOOKUP(A418,'HUMAN RESOURCES processed'!$A$2:$M$2692,7,0))</f>
        <v>70</v>
      </c>
      <c r="Q418" s="24">
        <f>IFNA(VLOOKUP(A418,'HUMAN RESOURCES processed'!$A$2:$M$2692,8,0))</f>
        <v>67</v>
      </c>
      <c r="R418" s="24">
        <f t="shared" si="6"/>
        <v>68.5</v>
      </c>
      <c r="S418" s="24">
        <f>IFNA(VLOOKUP(A418,'HUMAN RESOURCES processed'!$A$2:$M$2692,9,0))</f>
        <v>0.333</v>
      </c>
      <c r="T418" s="24">
        <f>IFNA(VLOOKUP(A418,'HUMAN RESOURCES processed'!$A$2:$M$2692,10,0))</f>
        <v>0.619</v>
      </c>
      <c r="U418" s="24">
        <f>IFNA(VLOOKUP(A418,'HUMAN RESOURCES processed'!$A$2:$M$2692,11,0))</f>
        <v>0.048</v>
      </c>
      <c r="V418" s="24">
        <f>IFNA(VLOOKUP(A418,'HUMAN RESOURCES processed'!$A$2:$M$2692,12,0))</f>
        <v>29021156</v>
      </c>
      <c r="W418" s="24">
        <f>IFNA(VLOOKUP(A418,'HUMAN RESOURCES processed'!$A$2:$M$2692,13,0))</f>
        <v>0.537</v>
      </c>
      <c r="X418" s="24">
        <f>IFNA(VLOOKUP(A418,'TOURISM processed'!$A$2:$F$2692,5,0))</f>
        <v>2966000000</v>
      </c>
      <c r="Y418" s="24">
        <f>IFNA(VLOOKUP(A418,'TOURISM processed'!$A$2:$F$2692,6,0))</f>
        <v>589000000</v>
      </c>
      <c r="Z418" s="24">
        <f t="shared" si="7"/>
        <v>20.29553888</v>
      </c>
      <c r="AA418" s="24">
        <f t="shared" si="254"/>
        <v>0</v>
      </c>
      <c r="AB418" s="24">
        <f t="shared" si="255"/>
        <v>0</v>
      </c>
      <c r="AC418" s="24">
        <f t="shared" si="256"/>
        <v>0</v>
      </c>
      <c r="AD418" s="24">
        <f t="shared" si="257"/>
        <v>0</v>
      </c>
      <c r="AE418" s="24">
        <f>IFNA(VLOOKUP(A418,'BUSINESS processed'!A418:J3108,9,0))</f>
        <v>0.014</v>
      </c>
      <c r="AF418" s="27">
        <f>IFNA(VLOOKUP(A418,'BUSINESS processed'!A418:J3108,10,0))</f>
        <v>0.164</v>
      </c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</row>
    <row r="419">
      <c r="A419" s="18" t="str">
        <f t="shared" si="1"/>
        <v>Africa_Morocco-Africa_2002</v>
      </c>
      <c r="B419" s="19" t="s">
        <v>68</v>
      </c>
      <c r="C419" s="20" t="s">
        <v>123</v>
      </c>
      <c r="D419" s="21" t="s">
        <v>72</v>
      </c>
      <c r="E419" s="22">
        <v>4.041611469E10</v>
      </c>
      <c r="F419" s="22">
        <f t="shared" si="2"/>
        <v>1378.851075</v>
      </c>
      <c r="G419" s="23">
        <v>0.053</v>
      </c>
      <c r="H419" s="23">
        <v>73.0</v>
      </c>
      <c r="I419" s="23">
        <v>0.131</v>
      </c>
      <c r="J419" s="24">
        <f>IFNA(VLOOKUP(A419,'ENERGY processed'!$A$2:$H$2692,7,0),"")</f>
        <v>16183</v>
      </c>
      <c r="K419" s="24">
        <f t="shared" si="3"/>
        <v>0.0005521051966</v>
      </c>
      <c r="L419" s="24">
        <f>IFNA(VLOOKUP(A419,'ENERGY processed'!$A$2:$H$2692,8,0),"")</f>
        <v>50608</v>
      </c>
      <c r="M419" s="24">
        <f t="shared" si="5"/>
        <v>0.001726561193</v>
      </c>
      <c r="N419" s="24">
        <f>IFNA(VLOOKUP(A419,'HUMAN RESOURCES processed'!$A$2:$M$2692,5,0))</f>
        <v>0.021</v>
      </c>
      <c r="O419" s="24">
        <f>IFNA(VLOOKUP(A419,'HUMAN RESOURCES processed'!$A$2:$M$2692,6,0))</f>
        <v>0.04</v>
      </c>
      <c r="P419" s="24">
        <f>IFNA(VLOOKUP(A419,'HUMAN RESOURCES processed'!$A$2:$M$2692,7,0))</f>
        <v>70</v>
      </c>
      <c r="Q419" s="24">
        <f>IFNA(VLOOKUP(A419,'HUMAN RESOURCES processed'!$A$2:$M$2692,8,0))</f>
        <v>67</v>
      </c>
      <c r="R419" s="24">
        <f t="shared" si="6"/>
        <v>68.5</v>
      </c>
      <c r="S419" s="24">
        <f>IFNA(VLOOKUP(A419,'HUMAN RESOURCES processed'!$A$2:$M$2692,9,0))</f>
        <v>0.327</v>
      </c>
      <c r="T419" s="24">
        <f>IFNA(VLOOKUP(A419,'HUMAN RESOURCES processed'!$A$2:$M$2692,10,0))</f>
        <v>0.625</v>
      </c>
      <c r="U419" s="24">
        <f>IFNA(VLOOKUP(A419,'HUMAN RESOURCES processed'!$A$2:$M$2692,11,0))</f>
        <v>0.048</v>
      </c>
      <c r="V419" s="24">
        <f>IFNA(VLOOKUP(A419,'HUMAN RESOURCES processed'!$A$2:$M$2692,12,0))</f>
        <v>29311443</v>
      </c>
      <c r="W419" s="24">
        <f>IFNA(VLOOKUP(A419,'HUMAN RESOURCES processed'!$A$2:$M$2692,13,0))</f>
        <v>0.54</v>
      </c>
      <c r="X419" s="24">
        <f>IFNA(VLOOKUP(A419,'TOURISM processed'!$A$2:$F$2692,5,0))</f>
        <v>3157000000</v>
      </c>
      <c r="Y419" s="24">
        <f>IFNA(VLOOKUP(A419,'TOURISM processed'!$A$2:$F$2692,6,0))</f>
        <v>669000000</v>
      </c>
      <c r="Z419" s="24">
        <f t="shared" si="7"/>
        <v>22.82385074</v>
      </c>
      <c r="AA419" s="24">
        <f t="shared" si="254"/>
        <v>0</v>
      </c>
      <c r="AB419" s="24">
        <f t="shared" si="255"/>
        <v>0</v>
      </c>
      <c r="AC419" s="24">
        <f t="shared" si="256"/>
        <v>0</v>
      </c>
      <c r="AD419" s="24">
        <f t="shared" si="257"/>
        <v>0</v>
      </c>
      <c r="AE419" s="24">
        <f>IFNA(VLOOKUP(A419,'BUSINESS processed'!A419:J3109,9,0))</f>
        <v>0.024</v>
      </c>
      <c r="AF419" s="27">
        <f>IFNA(VLOOKUP(A419,'BUSINESS processed'!A419:J3109,10,0))</f>
        <v>0.211</v>
      </c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</row>
    <row r="420">
      <c r="A420" s="18" t="str">
        <f t="shared" si="1"/>
        <v>Africa_Morocco-Africa_2003</v>
      </c>
      <c r="B420" s="19" t="s">
        <v>68</v>
      </c>
      <c r="C420" s="20" t="s">
        <v>123</v>
      </c>
      <c r="D420" s="21" t="s">
        <v>74</v>
      </c>
      <c r="E420" s="22">
        <v>4.9822651702E10</v>
      </c>
      <c r="F420" s="22">
        <f t="shared" si="2"/>
        <v>1683.940845</v>
      </c>
      <c r="G420" s="23">
        <v>0.053</v>
      </c>
      <c r="H420" s="23">
        <v>88.0</v>
      </c>
      <c r="I420" s="23">
        <v>0.126</v>
      </c>
      <c r="J420" s="24">
        <f>IFNA(VLOOKUP(A420,'ENERGY processed'!$A$2:$H$2692,7,0),"")</f>
        <v>15054</v>
      </c>
      <c r="K420" s="24">
        <f t="shared" si="3"/>
        <v>0.0005088056259</v>
      </c>
      <c r="L420" s="24">
        <f>IFNA(VLOOKUP(A420,'ENERGY processed'!$A$2:$H$2692,8,0),"")</f>
        <v>49541</v>
      </c>
      <c r="M420" s="24">
        <f t="shared" si="5"/>
        <v>0.001674421384</v>
      </c>
      <c r="N420" s="24">
        <f>IFNA(VLOOKUP(A420,'HUMAN RESOURCES processed'!$A$2:$M$2692,5,0))</f>
        <v>0.021</v>
      </c>
      <c r="O420" s="24">
        <f>IFNA(VLOOKUP(A420,'HUMAN RESOURCES processed'!$A$2:$M$2692,6,0))</f>
        <v>0.038</v>
      </c>
      <c r="P420" s="24">
        <f>IFNA(VLOOKUP(A420,'HUMAN RESOURCES processed'!$A$2:$M$2692,7,0))</f>
        <v>70</v>
      </c>
      <c r="Q420" s="24">
        <f>IFNA(VLOOKUP(A420,'HUMAN RESOURCES processed'!$A$2:$M$2692,8,0))</f>
        <v>67</v>
      </c>
      <c r="R420" s="24">
        <f t="shared" si="6"/>
        <v>68.5</v>
      </c>
      <c r="S420" s="24">
        <f>IFNA(VLOOKUP(A420,'HUMAN RESOURCES processed'!$A$2:$M$2692,9,0))</f>
        <v>0.32</v>
      </c>
      <c r="T420" s="24">
        <f>IFNA(VLOOKUP(A420,'HUMAN RESOURCES processed'!$A$2:$M$2692,10,0))</f>
        <v>0.631</v>
      </c>
      <c r="U420" s="24">
        <f>IFNA(VLOOKUP(A420,'HUMAN RESOURCES processed'!$A$2:$M$2692,11,0))</f>
        <v>0.049</v>
      </c>
      <c r="V420" s="24">
        <f>IFNA(VLOOKUP(A420,'HUMAN RESOURCES processed'!$A$2:$M$2692,12,0))</f>
        <v>29586937</v>
      </c>
      <c r="W420" s="24">
        <f>IFNA(VLOOKUP(A420,'HUMAN RESOURCES processed'!$A$2:$M$2692,13,0))</f>
        <v>0.543</v>
      </c>
      <c r="X420" s="24">
        <f>IFNA(VLOOKUP(A420,'TOURISM processed'!$A$2:$F$2692,5,0))</f>
        <v>3802000000</v>
      </c>
      <c r="Y420" s="24">
        <f>IFNA(VLOOKUP(A420,'TOURISM processed'!$A$2:$F$2692,6,0))</f>
        <v>845000000</v>
      </c>
      <c r="Z420" s="24">
        <f t="shared" si="7"/>
        <v>28.55990128</v>
      </c>
      <c r="AA420" s="24">
        <f t="shared" si="254"/>
        <v>0</v>
      </c>
      <c r="AB420" s="24">
        <f>IFNA(VLOOKUP(A420,'BUSINESS processed'!A420:J3110,6,0))</f>
        <v>36</v>
      </c>
      <c r="AC420" s="24">
        <f t="shared" si="256"/>
        <v>0</v>
      </c>
      <c r="AD420" s="24">
        <f t="shared" si="257"/>
        <v>0</v>
      </c>
      <c r="AE420" s="24">
        <f>IFNA(VLOOKUP(A420,'BUSINESS processed'!A420:J3110,9,0))</f>
        <v>0.034</v>
      </c>
      <c r="AF420" s="27">
        <f>IFNA(VLOOKUP(A420,'BUSINESS processed'!A420:J3110,10,0))</f>
        <v>0.249</v>
      </c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</row>
    <row r="421">
      <c r="A421" s="18" t="str">
        <f t="shared" si="1"/>
        <v>Africa_Morocco-Africa_2004</v>
      </c>
      <c r="B421" s="19" t="s">
        <v>68</v>
      </c>
      <c r="C421" s="20" t="s">
        <v>123</v>
      </c>
      <c r="D421" s="21" t="s">
        <v>83</v>
      </c>
      <c r="E421" s="22">
        <v>5.6948015336E10</v>
      </c>
      <c r="F421" s="22">
        <f t="shared" si="2"/>
        <v>1907.434307</v>
      </c>
      <c r="G421" s="23">
        <v>0.052</v>
      </c>
      <c r="H421" s="23">
        <v>99.0</v>
      </c>
      <c r="I421" s="23">
        <v>0.115</v>
      </c>
      <c r="J421" s="24">
        <f>IFNA(VLOOKUP(A421,'ENERGY processed'!$A$2:$H$2692,7,0),"")</f>
        <v>14933</v>
      </c>
      <c r="K421" s="24">
        <f t="shared" si="3"/>
        <v>0.000500170486</v>
      </c>
      <c r="L421" s="24">
        <f>IFNA(VLOOKUP(A421,'ENERGY processed'!$A$2:$H$2692,8,0),"")</f>
        <v>49934</v>
      </c>
      <c r="M421" s="24">
        <f t="shared" si="5"/>
        <v>0.001672504724</v>
      </c>
      <c r="N421" s="24">
        <f>IFNA(VLOOKUP(A421,'HUMAN RESOURCES processed'!$A$2:$M$2692,5,0))</f>
        <v>0.02</v>
      </c>
      <c r="O421" s="24">
        <f>IFNA(VLOOKUP(A421,'HUMAN RESOURCES processed'!$A$2:$M$2692,6,0))</f>
        <v>0.037</v>
      </c>
      <c r="P421" s="24">
        <f>IFNA(VLOOKUP(A421,'HUMAN RESOURCES processed'!$A$2:$M$2692,7,0))</f>
        <v>71</v>
      </c>
      <c r="Q421" s="24">
        <f>IFNA(VLOOKUP(A421,'HUMAN RESOURCES processed'!$A$2:$M$2692,8,0))</f>
        <v>67</v>
      </c>
      <c r="R421" s="24">
        <f t="shared" si="6"/>
        <v>69</v>
      </c>
      <c r="S421" s="24">
        <f>IFNA(VLOOKUP(A421,'HUMAN RESOURCES processed'!$A$2:$M$2692,9,0))</f>
        <v>0.314</v>
      </c>
      <c r="T421" s="24">
        <f>IFNA(VLOOKUP(A421,'HUMAN RESOURCES processed'!$A$2:$M$2692,10,0))</f>
        <v>0.636</v>
      </c>
      <c r="U421" s="24">
        <f>IFNA(VLOOKUP(A421,'HUMAN RESOURCES processed'!$A$2:$M$2692,11,0))</f>
        <v>0.049</v>
      </c>
      <c r="V421" s="24">
        <f>IFNA(VLOOKUP(A421,'HUMAN RESOURCES processed'!$A$2:$M$2692,12,0))</f>
        <v>29855820</v>
      </c>
      <c r="W421" s="24">
        <f>IFNA(VLOOKUP(A421,'HUMAN RESOURCES processed'!$A$2:$M$2692,13,0))</f>
        <v>0.546</v>
      </c>
      <c r="X421" s="24">
        <f>IFNA(VLOOKUP(A421,'TOURISM processed'!$A$2:$F$2692,5,0))</f>
        <v>4540000000</v>
      </c>
      <c r="Y421" s="24">
        <f>IFNA(VLOOKUP(A421,'TOURISM processed'!$A$2:$F$2692,6,0))</f>
        <v>912000000</v>
      </c>
      <c r="Z421" s="24">
        <f t="shared" si="7"/>
        <v>30.54680796</v>
      </c>
      <c r="AA421" s="24">
        <f t="shared" si="254"/>
        <v>0</v>
      </c>
      <c r="AB421" s="24">
        <f>IFNA(VLOOKUP(A421,'BUSINESS processed'!A421:J3111,6,0))</f>
        <v>12</v>
      </c>
      <c r="AC421" s="24">
        <f t="shared" si="256"/>
        <v>0</v>
      </c>
      <c r="AD421" s="24">
        <f t="shared" si="257"/>
        <v>0</v>
      </c>
      <c r="AE421" s="24">
        <f>IFNA(VLOOKUP(A421,'BUSINESS processed'!A421:J3111,9,0))</f>
        <v>0.116</v>
      </c>
      <c r="AF421" s="27">
        <f>IFNA(VLOOKUP(A421,'BUSINESS processed'!A421:J3111,10,0))</f>
        <v>0.313</v>
      </c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</row>
    <row r="422">
      <c r="A422" s="18" t="str">
        <f t="shared" si="1"/>
        <v>Africa_Morocco-Africa_2005</v>
      </c>
      <c r="B422" s="19" t="s">
        <v>68</v>
      </c>
      <c r="C422" s="20" t="s">
        <v>123</v>
      </c>
      <c r="D422" s="21" t="s">
        <v>84</v>
      </c>
      <c r="E422" s="22">
        <v>5.9523857868E10</v>
      </c>
      <c r="F422" s="22">
        <f t="shared" si="2"/>
        <v>1975.86651</v>
      </c>
      <c r="G422" s="23">
        <v>0.051</v>
      </c>
      <c r="H422" s="23">
        <v>100.0</v>
      </c>
      <c r="I422" s="23">
        <v>0.115</v>
      </c>
      <c r="J422" s="24">
        <f>IFNA(VLOOKUP(A422,'ENERGY processed'!$A$2:$H$2692,7,0),"")</f>
        <v>11079</v>
      </c>
      <c r="K422" s="24">
        <f t="shared" si="3"/>
        <v>0.0003677622024</v>
      </c>
      <c r="L422" s="24">
        <f>IFNA(VLOOKUP(A422,'ENERGY processed'!$A$2:$H$2692,8,0),"")</f>
        <v>38254</v>
      </c>
      <c r="M422" s="24">
        <f t="shared" si="5"/>
        <v>0.001269823566</v>
      </c>
      <c r="N422" s="24">
        <f>IFNA(VLOOKUP(A422,'HUMAN RESOURCES processed'!$A$2:$M$2692,5,0))</f>
        <v>0.02</v>
      </c>
      <c r="O422" s="24">
        <f>IFNA(VLOOKUP(A422,'HUMAN RESOURCES processed'!$A$2:$M$2692,6,0))</f>
        <v>0.035</v>
      </c>
      <c r="P422" s="24">
        <f>IFNA(VLOOKUP(A422,'HUMAN RESOURCES processed'!$A$2:$M$2692,7,0))</f>
        <v>71</v>
      </c>
      <c r="Q422" s="24">
        <f>IFNA(VLOOKUP(A422,'HUMAN RESOURCES processed'!$A$2:$M$2692,8,0))</f>
        <v>67</v>
      </c>
      <c r="R422" s="24">
        <f t="shared" si="6"/>
        <v>69</v>
      </c>
      <c r="S422" s="24">
        <f>IFNA(VLOOKUP(A422,'HUMAN RESOURCES processed'!$A$2:$M$2692,9,0))</f>
        <v>0.308</v>
      </c>
      <c r="T422" s="24">
        <f>IFNA(VLOOKUP(A422,'HUMAN RESOURCES processed'!$A$2:$M$2692,10,0))</f>
        <v>0.642</v>
      </c>
      <c r="U422" s="24">
        <f>IFNA(VLOOKUP(A422,'HUMAN RESOURCES processed'!$A$2:$M$2692,11,0))</f>
        <v>0.05</v>
      </c>
      <c r="V422" s="24">
        <f>IFNA(VLOOKUP(A422,'HUMAN RESOURCES processed'!$A$2:$M$2692,12,0))</f>
        <v>30125445</v>
      </c>
      <c r="W422" s="24">
        <f>IFNA(VLOOKUP(A422,'HUMAN RESOURCES processed'!$A$2:$M$2692,13,0))</f>
        <v>0.551</v>
      </c>
      <c r="X422" s="24">
        <f>IFNA(VLOOKUP(A422,'TOURISM processed'!$A$2:$F$2692,5,0))</f>
        <v>5426000000</v>
      </c>
      <c r="Y422" s="24">
        <f>IFNA(VLOOKUP(A422,'TOURISM processed'!$A$2:$F$2692,6,0))</f>
        <v>999000000</v>
      </c>
      <c r="Z422" s="24">
        <f t="shared" si="7"/>
        <v>33.16133587</v>
      </c>
      <c r="AA422" s="24">
        <f>IFNA(VLOOKUP(A422,'BUSINESS processed'!A422:J3112,5,0))</f>
        <v>0.517</v>
      </c>
      <c r="AB422" s="24">
        <f>IFNA(VLOOKUP(A422,'BUSINESS processed'!A422:J3112,6,0))</f>
        <v>12</v>
      </c>
      <c r="AC422" s="24">
        <f t="shared" si="256"/>
        <v>0</v>
      </c>
      <c r="AD422" s="24">
        <f>IFNA(VLOOKUP(A422,'BUSINESS processed'!A422:J3112,8,0))</f>
        <v>358</v>
      </c>
      <c r="AE422" s="24">
        <f>IFNA(VLOOKUP(A422,'BUSINESS processed'!A422:J3112,9,0))</f>
        <v>0.151</v>
      </c>
      <c r="AF422" s="27">
        <f>IFNA(VLOOKUP(A422,'BUSINESS processed'!A422:J3112,10,0))</f>
        <v>0.411</v>
      </c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</row>
    <row r="423">
      <c r="A423" s="18" t="str">
        <f t="shared" si="1"/>
        <v>Africa_Morocco-Africa_2006</v>
      </c>
      <c r="B423" s="19" t="s">
        <v>68</v>
      </c>
      <c r="C423" s="20" t="s">
        <v>123</v>
      </c>
      <c r="D423" s="21" t="s">
        <v>85</v>
      </c>
      <c r="E423" s="22">
        <v>6.5637107776E10</v>
      </c>
      <c r="F423" s="22">
        <f t="shared" si="2"/>
        <v>2159.463672</v>
      </c>
      <c r="G423" s="23">
        <v>0.052</v>
      </c>
      <c r="H423" s="23">
        <v>113.0</v>
      </c>
      <c r="I423" s="39">
        <f t="shared" ref="I423:I429" si="258">IF(AND(C423=C422,D423&gt;D422),I422,"")</f>
        <v>0.115</v>
      </c>
      <c r="J423" s="24">
        <f>IFNA(VLOOKUP(A423,'ENERGY processed'!$A$2:$H$2692,7,0),"")</f>
        <v>11557.5</v>
      </c>
      <c r="K423" s="24">
        <f t="shared" si="3"/>
        <v>0.0003802422476</v>
      </c>
      <c r="L423" s="24">
        <f>IFNA(VLOOKUP(A423,'ENERGY processed'!$A$2:$H$2692,8,0),"")</f>
        <v>40513</v>
      </c>
      <c r="M423" s="24">
        <f t="shared" si="5"/>
        <v>0.001332879444</v>
      </c>
      <c r="N423" s="24">
        <f>IFNA(VLOOKUP(A423,'HUMAN RESOURCES processed'!$A$2:$M$2692,5,0))</f>
        <v>0.02</v>
      </c>
      <c r="O423" s="24">
        <f>IFNA(VLOOKUP(A423,'HUMAN RESOURCES processed'!$A$2:$M$2692,6,0))</f>
        <v>0.034</v>
      </c>
      <c r="P423" s="24">
        <f>IFNA(VLOOKUP(A423,'HUMAN RESOURCES processed'!$A$2:$M$2692,7,0))</f>
        <v>71</v>
      </c>
      <c r="Q423" s="24">
        <f>IFNA(VLOOKUP(A423,'HUMAN RESOURCES processed'!$A$2:$M$2692,8,0))</f>
        <v>68</v>
      </c>
      <c r="R423" s="24">
        <f t="shared" si="6"/>
        <v>69.5</v>
      </c>
      <c r="S423" s="24">
        <f>IFNA(VLOOKUP(A423,'HUMAN RESOURCES processed'!$A$2:$M$2692,9,0))</f>
        <v>0.302</v>
      </c>
      <c r="T423" s="24">
        <f>IFNA(VLOOKUP(A423,'HUMAN RESOURCES processed'!$A$2:$M$2692,10,0))</f>
        <v>0.648</v>
      </c>
      <c r="U423" s="24">
        <f>IFNA(VLOOKUP(A423,'HUMAN RESOURCES processed'!$A$2:$M$2692,11,0))</f>
        <v>0.05</v>
      </c>
      <c r="V423" s="24">
        <f>IFNA(VLOOKUP(A423,'HUMAN RESOURCES processed'!$A$2:$M$2692,12,0))</f>
        <v>30395097</v>
      </c>
      <c r="W423" s="24">
        <f>IFNA(VLOOKUP(A423,'HUMAN RESOURCES processed'!$A$2:$M$2692,13,0))</f>
        <v>0.556</v>
      </c>
      <c r="X423" s="24">
        <f>IFNA(VLOOKUP(A423,'TOURISM processed'!$A$2:$F$2692,5,0))</f>
        <v>6900000000</v>
      </c>
      <c r="Y423" s="24">
        <f>IFNA(VLOOKUP(A423,'TOURISM processed'!$A$2:$F$2692,6,0))</f>
        <v>1113000000</v>
      </c>
      <c r="Z423" s="24">
        <f t="shared" si="7"/>
        <v>36.61774792</v>
      </c>
      <c r="AA423" s="24">
        <f>IFNA(VLOOKUP(A423,'BUSINESS processed'!A423:J3113,5,0))</f>
        <v>0.517</v>
      </c>
      <c r="AB423" s="24">
        <f>IFNA(VLOOKUP(A423,'BUSINESS processed'!A423:J3113,6,0))</f>
        <v>12</v>
      </c>
      <c r="AC423" s="24">
        <f t="shared" si="256"/>
        <v>0</v>
      </c>
      <c r="AD423" s="24">
        <f>IFNA(VLOOKUP(A423,'BUSINESS processed'!A423:J3113,8,0))</f>
        <v>358</v>
      </c>
      <c r="AE423" s="24">
        <f>IFNA(VLOOKUP(A423,'BUSINESS processed'!A423:J3113,9,0))</f>
        <v>0.198</v>
      </c>
      <c r="AF423" s="27">
        <f>IFNA(VLOOKUP(A423,'BUSINESS processed'!A423:J3113,10,0))</f>
        <v>0.527</v>
      </c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</row>
    <row r="424">
      <c r="A424" s="18" t="str">
        <f t="shared" si="1"/>
        <v>Africa_Morocco-Africa_2007</v>
      </c>
      <c r="B424" s="19" t="s">
        <v>68</v>
      </c>
      <c r="C424" s="20" t="s">
        <v>123</v>
      </c>
      <c r="D424" s="21" t="s">
        <v>86</v>
      </c>
      <c r="E424" s="22">
        <v>7.5226318359E10</v>
      </c>
      <c r="F424" s="22">
        <f t="shared" si="2"/>
        <v>2452.998578</v>
      </c>
      <c r="G424" s="23">
        <v>0.055</v>
      </c>
      <c r="H424" s="23">
        <v>134.0</v>
      </c>
      <c r="I424" s="39">
        <f t="shared" si="258"/>
        <v>0.115</v>
      </c>
      <c r="J424" s="24">
        <f>IF(AND( C424=C423,D424&gt;D423),J423,"")</f>
        <v>11557.5</v>
      </c>
      <c r="K424" s="24">
        <f t="shared" si="3"/>
        <v>0.0003768698467</v>
      </c>
      <c r="L424" s="24">
        <f>IF(AND(C424=C423,C424&gt;C423),C423,0)</f>
        <v>0</v>
      </c>
      <c r="M424" s="24">
        <f t="shared" si="5"/>
        <v>0</v>
      </c>
      <c r="N424" s="24">
        <f>IFNA(VLOOKUP(A424,'HUMAN RESOURCES processed'!$A$2:$M$2692,5,0))</f>
        <v>0.02</v>
      </c>
      <c r="O424" s="24">
        <f>IFNA(VLOOKUP(A424,'HUMAN RESOURCES processed'!$A$2:$M$2692,6,0))</f>
        <v>0.033</v>
      </c>
      <c r="P424" s="24">
        <f>IFNA(VLOOKUP(A424,'HUMAN RESOURCES processed'!$A$2:$M$2692,7,0))</f>
        <v>71</v>
      </c>
      <c r="Q424" s="24">
        <f>IFNA(VLOOKUP(A424,'HUMAN RESOURCES processed'!$A$2:$M$2692,8,0))</f>
        <v>68</v>
      </c>
      <c r="R424" s="24">
        <f t="shared" si="6"/>
        <v>69.5</v>
      </c>
      <c r="S424" s="24">
        <f>IFNA(VLOOKUP(A424,'HUMAN RESOURCES processed'!$A$2:$M$2692,9,0))</f>
        <v>0.295</v>
      </c>
      <c r="T424" s="24">
        <f>IFNA(VLOOKUP(A424,'HUMAN RESOURCES processed'!$A$2:$M$2692,10,0))</f>
        <v>0.654</v>
      </c>
      <c r="U424" s="24">
        <f>IFNA(VLOOKUP(A424,'HUMAN RESOURCES processed'!$A$2:$M$2692,11,0))</f>
        <v>0.05</v>
      </c>
      <c r="V424" s="24">
        <f>IFNA(VLOOKUP(A424,'HUMAN RESOURCES processed'!$A$2:$M$2692,12,0))</f>
        <v>30667086</v>
      </c>
      <c r="W424" s="24">
        <f>IFNA(VLOOKUP(A424,'HUMAN RESOURCES processed'!$A$2:$M$2692,13,0))</f>
        <v>0.562</v>
      </c>
      <c r="X424" s="24">
        <f>IFNA(VLOOKUP(A424,'TOURISM processed'!$A$2:$F$2692,5,0))</f>
        <v>8307000000</v>
      </c>
      <c r="Y424" s="24">
        <f>IFNA(VLOOKUP(A424,'TOURISM processed'!$A$2:$F$2692,6,0))</f>
        <v>1418000000</v>
      </c>
      <c r="Z424" s="24">
        <f t="shared" si="7"/>
        <v>46.23849817</v>
      </c>
      <c r="AA424" s="24">
        <f>IFNA(VLOOKUP(A424,'BUSINESS processed'!A424:J3114,5,0))</f>
        <v>0.444</v>
      </c>
      <c r="AB424" s="24">
        <f>IFNA(VLOOKUP(A424,'BUSINESS processed'!A424:J3114,6,0))</f>
        <v>12</v>
      </c>
      <c r="AC424" s="24">
        <f t="shared" si="256"/>
        <v>0</v>
      </c>
      <c r="AD424" s="24">
        <f>IFNA(VLOOKUP(A424,'BUSINESS processed'!A424:J3114,8,0))</f>
        <v>358</v>
      </c>
      <c r="AE424" s="24">
        <f>IFNA(VLOOKUP(A424,'BUSINESS processed'!A424:J3114,9,0))</f>
        <v>0.215</v>
      </c>
      <c r="AF424" s="27">
        <f>IFNA(VLOOKUP(A424,'BUSINESS processed'!A424:J3114,10,0))</f>
        <v>0.653</v>
      </c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</row>
    <row r="425">
      <c r="A425" s="18" t="str">
        <f t="shared" si="1"/>
        <v>Africa_Morocco-Africa_2008</v>
      </c>
      <c r="B425" s="19" t="s">
        <v>68</v>
      </c>
      <c r="C425" s="20" t="s">
        <v>123</v>
      </c>
      <c r="D425" s="21" t="s">
        <v>87</v>
      </c>
      <c r="E425" s="22">
        <v>8.8882967742E10</v>
      </c>
      <c r="F425" s="22">
        <f t="shared" si="2"/>
        <v>2871.346605</v>
      </c>
      <c r="G425" s="23">
        <v>0.054</v>
      </c>
      <c r="H425" s="23">
        <v>156.0</v>
      </c>
      <c r="I425" s="39">
        <f t="shared" si="258"/>
        <v>0.115</v>
      </c>
      <c r="J425" s="24">
        <f>IFNA(VLOOKUP(A425,'ENERGY processed'!$A$2:$H$2692,7,0),"")</f>
        <v>14457</v>
      </c>
      <c r="K425" s="24">
        <f t="shared" si="3"/>
        <v>0.0004670305113</v>
      </c>
      <c r="L425" s="24">
        <f>IFNA(VLOOKUP(A425,'ENERGY processed'!$A$2:$H$2692,8,0),"")</f>
        <v>50267</v>
      </c>
      <c r="M425" s="24">
        <f t="shared" si="5"/>
        <v>0.001623865443</v>
      </c>
      <c r="N425" s="24">
        <f>IFNA(VLOOKUP(A425,'HUMAN RESOURCES processed'!$A$2:$M$2692,5,0))</f>
        <v>0.021</v>
      </c>
      <c r="O425" s="24">
        <f>IFNA(VLOOKUP(A425,'HUMAN RESOURCES processed'!$A$2:$M$2692,6,0))</f>
        <v>0.031</v>
      </c>
      <c r="P425" s="24">
        <f>IFNA(VLOOKUP(A425,'HUMAN RESOURCES processed'!$A$2:$M$2692,7,0))</f>
        <v>71</v>
      </c>
      <c r="Q425" s="24">
        <f>IFNA(VLOOKUP(A425,'HUMAN RESOURCES processed'!$A$2:$M$2692,8,0))</f>
        <v>68</v>
      </c>
      <c r="R425" s="24">
        <f t="shared" si="6"/>
        <v>69.5</v>
      </c>
      <c r="S425" s="24">
        <f>IFNA(VLOOKUP(A425,'HUMAN RESOURCES processed'!$A$2:$M$2692,9,0))</f>
        <v>0.289</v>
      </c>
      <c r="T425" s="24">
        <f>IFNA(VLOOKUP(A425,'HUMAN RESOURCES processed'!$A$2:$M$2692,10,0))</f>
        <v>0.66</v>
      </c>
      <c r="U425" s="24">
        <f>IFNA(VLOOKUP(A425,'HUMAN RESOURCES processed'!$A$2:$M$2692,11,0))</f>
        <v>0.05</v>
      </c>
      <c r="V425" s="24">
        <f>IFNA(VLOOKUP(A425,'HUMAN RESOURCES processed'!$A$2:$M$2692,12,0))</f>
        <v>30955151</v>
      </c>
      <c r="W425" s="24">
        <f>IFNA(VLOOKUP(A425,'HUMAN RESOURCES processed'!$A$2:$M$2692,13,0))</f>
        <v>0.567</v>
      </c>
      <c r="X425" s="24">
        <f>IFNA(VLOOKUP(A425,'TOURISM processed'!$A$2:$F$2692,5,0))</f>
        <v>8885000000</v>
      </c>
      <c r="Y425" s="24">
        <f>IFNA(VLOOKUP(A425,'TOURISM processed'!$A$2:$F$2692,6,0))</f>
        <v>1910000000</v>
      </c>
      <c r="Z425" s="24">
        <f t="shared" si="7"/>
        <v>61.70217034</v>
      </c>
      <c r="AA425" s="24">
        <f>IFNA(VLOOKUP(A425,'BUSINESS processed'!A425:J3115,5,0))</f>
        <v>0.529</v>
      </c>
      <c r="AB425" s="24">
        <f>IFNA(VLOOKUP(A425,'BUSINESS processed'!A425:J3115,6,0))</f>
        <v>12</v>
      </c>
      <c r="AC425" s="24">
        <f t="shared" si="256"/>
        <v>0</v>
      </c>
      <c r="AD425" s="24">
        <f>IFNA(VLOOKUP(A425,'BUSINESS processed'!A425:J3115,8,0))</f>
        <v>358</v>
      </c>
      <c r="AE425" s="24">
        <f>IFNA(VLOOKUP(A425,'BUSINESS processed'!A425:J3115,9,0))</f>
        <v>0.331</v>
      </c>
      <c r="AF425" s="27">
        <f>IFNA(VLOOKUP(A425,'BUSINESS processed'!A425:J3115,10,0))</f>
        <v>0.737</v>
      </c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</row>
    <row r="426">
      <c r="A426" s="18" t="str">
        <f t="shared" si="1"/>
        <v>Africa_Morocco-Africa_2009</v>
      </c>
      <c r="B426" s="19" t="s">
        <v>68</v>
      </c>
      <c r="C426" s="20" t="s">
        <v>123</v>
      </c>
      <c r="D426" s="21" t="s">
        <v>88</v>
      </c>
      <c r="E426" s="22">
        <v>9.0908402631E10</v>
      </c>
      <c r="F426" s="22">
        <f t="shared" si="2"/>
        <v>2906.598136</v>
      </c>
      <c r="G426" s="23">
        <v>0.057</v>
      </c>
      <c r="H426" s="23">
        <v>165.0</v>
      </c>
      <c r="I426" s="39">
        <f t="shared" si="258"/>
        <v>0.115</v>
      </c>
      <c r="J426" s="24">
        <f>IFNA(VLOOKUP(A426,'ENERGY processed'!$A$2:$H$2692,7,0),"")</f>
        <v>13327</v>
      </c>
      <c r="K426" s="24">
        <f t="shared" si="3"/>
        <v>0.000426101793</v>
      </c>
      <c r="L426" s="24">
        <f>IFNA(VLOOKUP(A426,'ENERGY processed'!$A$2:$H$2692,8,0),"")</f>
        <v>45771</v>
      </c>
      <c r="M426" s="24">
        <f t="shared" si="5"/>
        <v>0.001463428016</v>
      </c>
      <c r="N426" s="24">
        <f>IFNA(VLOOKUP(A426,'HUMAN RESOURCES processed'!$A$2:$M$2692,5,0))</f>
        <v>0.021</v>
      </c>
      <c r="O426" s="24">
        <f>IFNA(VLOOKUP(A426,'HUMAN RESOURCES processed'!$A$2:$M$2692,6,0))</f>
        <v>0.03</v>
      </c>
      <c r="P426" s="24">
        <f>IFNA(VLOOKUP(A426,'HUMAN RESOURCES processed'!$A$2:$M$2692,7,0))</f>
        <v>72</v>
      </c>
      <c r="Q426" s="24">
        <f>IFNA(VLOOKUP(A426,'HUMAN RESOURCES processed'!$A$2:$M$2692,8,0))</f>
        <v>68</v>
      </c>
      <c r="R426" s="24">
        <f t="shared" si="6"/>
        <v>70</v>
      </c>
      <c r="S426" s="24">
        <f>IFNA(VLOOKUP(A426,'HUMAN RESOURCES processed'!$A$2:$M$2692,9,0))</f>
        <v>0.285</v>
      </c>
      <c r="T426" s="24">
        <f>IFNA(VLOOKUP(A426,'HUMAN RESOURCES processed'!$A$2:$M$2692,10,0))</f>
        <v>0.665</v>
      </c>
      <c r="U426" s="24">
        <f>IFNA(VLOOKUP(A426,'HUMAN RESOURCES processed'!$A$2:$M$2692,11,0))</f>
        <v>0.05</v>
      </c>
      <c r="V426" s="24">
        <f>IFNA(VLOOKUP(A426,'HUMAN RESOURCES processed'!$A$2:$M$2692,12,0))</f>
        <v>31276564</v>
      </c>
      <c r="W426" s="24">
        <f>IFNA(VLOOKUP(A426,'HUMAN RESOURCES processed'!$A$2:$M$2692,13,0))</f>
        <v>0.572</v>
      </c>
      <c r="X426" s="24">
        <f>IFNA(VLOOKUP(A426,'TOURISM processed'!$A$2:$F$2692,5,0))</f>
        <v>7980000000</v>
      </c>
      <c r="Y426" s="24">
        <f>IFNA(VLOOKUP(A426,'TOURISM processed'!$A$2:$F$2692,6,0))</f>
        <v>1713000000</v>
      </c>
      <c r="Z426" s="24">
        <f t="shared" si="7"/>
        <v>54.76944334</v>
      </c>
      <c r="AA426" s="24">
        <f>IFNA(VLOOKUP(A426,'BUSINESS processed'!A426:J3116,5,0))</f>
        <v>0.493</v>
      </c>
      <c r="AB426" s="24">
        <f>IFNA(VLOOKUP(A426,'BUSINESS processed'!A426:J3116,6,0))</f>
        <v>12</v>
      </c>
      <c r="AC426" s="24">
        <f t="shared" si="256"/>
        <v>0</v>
      </c>
      <c r="AD426" s="24">
        <f>IFNA(VLOOKUP(A426,'BUSINESS processed'!A426:J3116,8,0))</f>
        <v>358</v>
      </c>
      <c r="AE426" s="24">
        <f>IFNA(VLOOKUP(A426,'BUSINESS processed'!A426:J3116,9,0))</f>
        <v>0.413</v>
      </c>
      <c r="AF426" s="27">
        <f>IFNA(VLOOKUP(A426,'BUSINESS processed'!A426:J3116,10,0))</f>
        <v>0.809</v>
      </c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</row>
    <row r="427">
      <c r="A427" s="18" t="str">
        <f t="shared" si="1"/>
        <v>Africa_Morocco-Africa_2010</v>
      </c>
      <c r="B427" s="19" t="s">
        <v>68</v>
      </c>
      <c r="C427" s="20" t="s">
        <v>123</v>
      </c>
      <c r="D427" s="21" t="s">
        <v>89</v>
      </c>
      <c r="E427" s="22">
        <v>9.0770671432E10</v>
      </c>
      <c r="F427" s="22">
        <f t="shared" si="2"/>
        <v>2868.644167</v>
      </c>
      <c r="G427" s="23">
        <v>0.059</v>
      </c>
      <c r="H427" s="23">
        <v>168.0</v>
      </c>
      <c r="I427" s="39">
        <f t="shared" si="258"/>
        <v>0.115</v>
      </c>
      <c r="J427" s="24">
        <f>IF(AND( C427=C426,D427&gt;D426),J426,"")</f>
        <v>13327</v>
      </c>
      <c r="K427" s="24">
        <f t="shared" si="3"/>
        <v>0.0004211759173</v>
      </c>
      <c r="L427" s="24">
        <f>IF(AND(C427=C426,C427&gt;C426),C426,0)</f>
        <v>0</v>
      </c>
      <c r="M427" s="24">
        <f t="shared" si="5"/>
        <v>0</v>
      </c>
      <c r="N427" s="24">
        <f>IFNA(VLOOKUP(A427,'HUMAN RESOURCES processed'!$A$2:$M$2692,5,0))</f>
        <v>0.022</v>
      </c>
      <c r="O427" s="24">
        <f>IFNA(VLOOKUP(A427,'HUMAN RESOURCES processed'!$A$2:$M$2692,6,0))</f>
        <v>0.029</v>
      </c>
      <c r="P427" s="24">
        <f>IFNA(VLOOKUP(A427,'HUMAN RESOURCES processed'!$A$2:$M$2692,7,0))</f>
        <v>72</v>
      </c>
      <c r="Q427" s="24">
        <f>IFNA(VLOOKUP(A427,'HUMAN RESOURCES processed'!$A$2:$M$2692,8,0))</f>
        <v>68</v>
      </c>
      <c r="R427" s="24">
        <f t="shared" si="6"/>
        <v>70</v>
      </c>
      <c r="S427" s="24">
        <f>IFNA(VLOOKUP(A427,'HUMAN RESOURCES processed'!$A$2:$M$2692,9,0))</f>
        <v>0.281</v>
      </c>
      <c r="T427" s="24">
        <f>IFNA(VLOOKUP(A427,'HUMAN RESOURCES processed'!$A$2:$M$2692,10,0))</f>
        <v>0.669</v>
      </c>
      <c r="U427" s="24">
        <f>IFNA(VLOOKUP(A427,'HUMAN RESOURCES processed'!$A$2:$M$2692,11,0))</f>
        <v>0.05</v>
      </c>
      <c r="V427" s="24">
        <f>IFNA(VLOOKUP(A427,'HUMAN RESOURCES processed'!$A$2:$M$2692,12,0))</f>
        <v>31642360</v>
      </c>
      <c r="W427" s="24">
        <f>IFNA(VLOOKUP(A427,'HUMAN RESOURCES processed'!$A$2:$M$2692,13,0))</f>
        <v>0.577</v>
      </c>
      <c r="X427" s="24">
        <f>IFNA(VLOOKUP(A427,'TOURISM processed'!$A$2:$F$2692,5,0))</f>
        <v>8176000000</v>
      </c>
      <c r="Y427" s="24">
        <f>IFNA(VLOOKUP(A427,'TOURISM processed'!$A$2:$F$2692,6,0))</f>
        <v>1879000000</v>
      </c>
      <c r="Z427" s="24">
        <f t="shared" si="7"/>
        <v>59.3824228</v>
      </c>
      <c r="AA427" s="24">
        <f>IFNA(VLOOKUP(A427,'BUSINESS processed'!A427:J3117,5,0))</f>
        <v>0.496</v>
      </c>
      <c r="AB427" s="24">
        <f>IFNA(VLOOKUP(A427,'BUSINESS processed'!A427:J3117,6,0))</f>
        <v>12</v>
      </c>
      <c r="AC427" s="24">
        <f t="shared" si="256"/>
        <v>0</v>
      </c>
      <c r="AD427" s="24">
        <f>IFNA(VLOOKUP(A427,'BUSINESS processed'!A427:J3117,8,0))</f>
        <v>358</v>
      </c>
      <c r="AE427" s="24">
        <f>IFNA(VLOOKUP(A427,'BUSINESS processed'!A427:J3117,9,0))</f>
        <v>0.52</v>
      </c>
      <c r="AF427" s="27">
        <f>IFNA(VLOOKUP(A427,'BUSINESS processed'!A427:J3117,10,0))</f>
        <v>1.011</v>
      </c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</row>
    <row r="428">
      <c r="A428" s="18" t="str">
        <f t="shared" si="1"/>
        <v>Africa_Morocco-Africa_2011</v>
      </c>
      <c r="B428" s="19" t="s">
        <v>68</v>
      </c>
      <c r="C428" s="20" t="s">
        <v>123</v>
      </c>
      <c r="D428" s="21" t="s">
        <v>90</v>
      </c>
      <c r="E428" s="22">
        <v>9.9211339029E10</v>
      </c>
      <c r="F428" s="22">
        <f t="shared" si="2"/>
        <v>3094.607658</v>
      </c>
      <c r="G428" s="23">
        <v>0.063</v>
      </c>
      <c r="H428" s="23">
        <v>195.0</v>
      </c>
      <c r="I428" s="39">
        <f t="shared" si="258"/>
        <v>0.115</v>
      </c>
      <c r="J428" s="24">
        <f>IFNA(VLOOKUP(A428,'ENERGY processed'!$A$2:$H$2692,7,0),"")</f>
        <v>12333</v>
      </c>
      <c r="K428" s="24">
        <f t="shared" si="3"/>
        <v>0.0003846918772</v>
      </c>
      <c r="L428" s="24">
        <f>IFNA(VLOOKUP(A428,'ENERGY processed'!$A$2:$H$2692,8,0),"")</f>
        <v>42493</v>
      </c>
      <c r="M428" s="24">
        <f t="shared" si="5"/>
        <v>0.001325444899</v>
      </c>
      <c r="N428" s="24">
        <f>IFNA(VLOOKUP(A428,'HUMAN RESOURCES processed'!$A$2:$M$2692,5,0))</f>
        <v>0.022</v>
      </c>
      <c r="O428" s="24">
        <f>IFNA(VLOOKUP(A428,'HUMAN RESOURCES processed'!$A$2:$M$2692,6,0))</f>
        <v>0.028</v>
      </c>
      <c r="P428" s="24">
        <f>IFNA(VLOOKUP(A428,'HUMAN RESOURCES processed'!$A$2:$M$2692,7,0))</f>
        <v>72</v>
      </c>
      <c r="Q428" s="24">
        <f>IFNA(VLOOKUP(A428,'HUMAN RESOURCES processed'!$A$2:$M$2692,8,0))</f>
        <v>69</v>
      </c>
      <c r="R428" s="24">
        <f t="shared" si="6"/>
        <v>70.5</v>
      </c>
      <c r="S428" s="24">
        <f>IFNA(VLOOKUP(A428,'HUMAN RESOURCES processed'!$A$2:$M$2692,9,0))</f>
        <v>0.279</v>
      </c>
      <c r="T428" s="24">
        <f>IFNA(VLOOKUP(A428,'HUMAN RESOURCES processed'!$A$2:$M$2692,10,0))</f>
        <v>0.671</v>
      </c>
      <c r="U428" s="24">
        <f>IFNA(VLOOKUP(A428,'HUMAN RESOURCES processed'!$A$2:$M$2692,11,0))</f>
        <v>0.05</v>
      </c>
      <c r="V428" s="24">
        <f>IFNA(VLOOKUP(A428,'HUMAN RESOURCES processed'!$A$2:$M$2692,12,0))</f>
        <v>32059424</v>
      </c>
      <c r="W428" s="24">
        <f>IFNA(VLOOKUP(A428,'HUMAN RESOURCES processed'!$A$2:$M$2692,13,0))</f>
        <v>0.582</v>
      </c>
      <c r="X428" s="24">
        <f>IFNA(VLOOKUP(A428,'TOURISM processed'!$A$2:$F$2692,5,0))</f>
        <v>9101000000</v>
      </c>
      <c r="Y428" s="24">
        <f>IFNA(VLOOKUP(A428,'TOURISM processed'!$A$2:$F$2692,6,0))</f>
        <v>2260000000</v>
      </c>
      <c r="Z428" s="24">
        <f t="shared" si="7"/>
        <v>70.49409247</v>
      </c>
      <c r="AA428" s="24">
        <f>IFNA(VLOOKUP(A428,'BUSINESS processed'!A428:J3118,5,0))</f>
        <v>0.496</v>
      </c>
      <c r="AB428" s="24">
        <f>IFNA(VLOOKUP(A428,'BUSINESS processed'!A428:J3118,6,0))</f>
        <v>12</v>
      </c>
      <c r="AC428" s="24">
        <f t="shared" si="256"/>
        <v>0</v>
      </c>
      <c r="AD428" s="24">
        <f>IFNA(VLOOKUP(A428,'BUSINESS processed'!A428:J3118,8,0))</f>
        <v>238</v>
      </c>
      <c r="AE428" s="24">
        <f>IFNA(VLOOKUP(A428,'BUSINESS processed'!A428:J3118,9,0))</f>
        <v>0.461</v>
      </c>
      <c r="AF428" s="27">
        <f>IFNA(VLOOKUP(A428,'BUSINESS processed'!A428:J3118,10,0))</f>
        <v>1.14</v>
      </c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</row>
    <row r="429">
      <c r="A429" s="18" t="str">
        <f t="shared" si="1"/>
        <v>Africa_Morocco-Africa_2012</v>
      </c>
      <c r="B429" s="19" t="s">
        <v>68</v>
      </c>
      <c r="C429" s="20" t="s">
        <v>123</v>
      </c>
      <c r="D429" s="21" t="s">
        <v>91</v>
      </c>
      <c r="E429" s="22">
        <v>9.5981572517E10</v>
      </c>
      <c r="F429" s="22">
        <f t="shared" si="2"/>
        <v>2951.359136</v>
      </c>
      <c r="G429" s="23">
        <v>0.064</v>
      </c>
      <c r="H429" s="23">
        <v>190.0</v>
      </c>
      <c r="I429" s="39">
        <f t="shared" si="258"/>
        <v>0.115</v>
      </c>
      <c r="J429" s="24">
        <f>IF(AND( C429=C428,D429&gt;D428),J428,"")</f>
        <v>12333</v>
      </c>
      <c r="K429" s="24">
        <f t="shared" si="3"/>
        <v>0.0003792302134</v>
      </c>
      <c r="L429" s="24">
        <f t="shared" ref="L429:L431" si="259">IF(AND(C429=C428,C429&gt;C428),C428,0)</f>
        <v>0</v>
      </c>
      <c r="M429" s="24">
        <f t="shared" si="5"/>
        <v>0</v>
      </c>
      <c r="N429" s="24">
        <f>IFNA(VLOOKUP(A429,'HUMAN RESOURCES processed'!$A$2:$M$2692,5,0))</f>
        <v>0.023</v>
      </c>
      <c r="O429" s="24">
        <f>IFNA(VLOOKUP(A429,'HUMAN RESOURCES processed'!$A$2:$M$2692,6,0))</f>
        <v>0.027</v>
      </c>
      <c r="P429" s="24">
        <f>IFNA(VLOOKUP(A429,'HUMAN RESOURCES processed'!$A$2:$M$2692,7,0))</f>
        <v>72</v>
      </c>
      <c r="Q429" s="24">
        <f>IFNA(VLOOKUP(A429,'HUMAN RESOURCES processed'!$A$2:$M$2692,8,0))</f>
        <v>69</v>
      </c>
      <c r="R429" s="24">
        <f t="shared" si="6"/>
        <v>70.5</v>
      </c>
      <c r="S429" s="24">
        <f>IFNA(VLOOKUP(A429,'HUMAN RESOURCES processed'!$A$2:$M$2692,9,0))</f>
        <v>0.278</v>
      </c>
      <c r="T429" s="24">
        <f>IFNA(VLOOKUP(A429,'HUMAN RESOURCES processed'!$A$2:$M$2692,10,0))</f>
        <v>0.672</v>
      </c>
      <c r="U429" s="24">
        <f>IFNA(VLOOKUP(A429,'HUMAN RESOURCES processed'!$A$2:$M$2692,11,0))</f>
        <v>0.05</v>
      </c>
      <c r="V429" s="24">
        <f>IFNA(VLOOKUP(A429,'HUMAN RESOURCES processed'!$A$2:$M$2692,12,0))</f>
        <v>32521143</v>
      </c>
      <c r="W429" s="24">
        <f>IFNA(VLOOKUP(A429,'HUMAN RESOURCES processed'!$A$2:$M$2692,13,0))</f>
        <v>0.587</v>
      </c>
      <c r="X429" s="24">
        <f>IFNA(VLOOKUP(A429,'TOURISM processed'!$A$2:$F$2692,5,0))</f>
        <v>8491000000</v>
      </c>
      <c r="Y429" s="24">
        <f>IFNA(VLOOKUP(A429,'TOURISM processed'!$A$2:$F$2692,6,0))</f>
        <v>2095000000</v>
      </c>
      <c r="Z429" s="24">
        <f t="shared" si="7"/>
        <v>64.41963002</v>
      </c>
      <c r="AA429" s="24">
        <f>IFNA(VLOOKUP(A429,'BUSINESS processed'!A429:J3119,5,0))</f>
        <v>0.496</v>
      </c>
      <c r="AB429" s="24">
        <f>IFNA(VLOOKUP(A429,'BUSINESS processed'!A429:J3119,6,0))</f>
        <v>12</v>
      </c>
      <c r="AC429" s="24">
        <f>IFNA(VLOOKUP(A429,'BUSINESS processed'!A429:J3119,7,0))</f>
        <v>95</v>
      </c>
      <c r="AD429" s="24">
        <f>IFNA(VLOOKUP(A429,'BUSINESS processed'!A429:J3119,8,0))</f>
        <v>238</v>
      </c>
      <c r="AE429" s="24">
        <f>IFNA(VLOOKUP(A429,'BUSINESS processed'!A429:J3119,9,0))</f>
        <v>0.554</v>
      </c>
      <c r="AF429" s="27">
        <f>IFNA(VLOOKUP(A429,'BUSINESS processed'!A429:J3119,10,0))</f>
        <v>1.2</v>
      </c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</row>
    <row r="430">
      <c r="A430" s="18" t="str">
        <f t="shared" si="1"/>
        <v>Africa_Mozambique-Africa_2000</v>
      </c>
      <c r="B430" s="19" t="s">
        <v>68</v>
      </c>
      <c r="C430" s="20" t="s">
        <v>124</v>
      </c>
      <c r="D430" s="21" t="s">
        <v>70</v>
      </c>
      <c r="E430" s="22">
        <v>4.310090791E9</v>
      </c>
      <c r="F430" s="22">
        <f t="shared" si="2"/>
        <v>235.838306</v>
      </c>
      <c r="G430" s="23">
        <v>0.062</v>
      </c>
      <c r="H430" s="23">
        <v>15.0</v>
      </c>
      <c r="I430" s="23">
        <v>0.19</v>
      </c>
      <c r="J430" s="24">
        <f>IF(AND( C430=C429,D430&gt;D429),J429,0)</f>
        <v>0</v>
      </c>
      <c r="K430" s="24">
        <f t="shared" si="3"/>
        <v>0</v>
      </c>
      <c r="L430" s="24">
        <f t="shared" si="259"/>
        <v>0</v>
      </c>
      <c r="M430" s="24">
        <f t="shared" si="5"/>
        <v>0</v>
      </c>
      <c r="N430" s="24">
        <f>IFNA(VLOOKUP(A430,'HUMAN RESOURCES processed'!$A$2:$M$2692,5,0))</f>
        <v>0.044</v>
      </c>
      <c r="O430" s="24">
        <f>IFNA(VLOOKUP(A430,'HUMAN RESOURCES processed'!$A$2:$M$2692,6,0))</f>
        <v>0.114</v>
      </c>
      <c r="P430" s="24">
        <f>IFNA(VLOOKUP(A430,'HUMAN RESOURCES processed'!$A$2:$M$2692,7,0))</f>
        <v>49</v>
      </c>
      <c r="Q430" s="24">
        <f>IFNA(VLOOKUP(A430,'HUMAN RESOURCES processed'!$A$2:$M$2692,8,0))</f>
        <v>46</v>
      </c>
      <c r="R430" s="24">
        <f t="shared" si="6"/>
        <v>47.5</v>
      </c>
      <c r="S430" s="24">
        <f>IFNA(VLOOKUP(A430,'HUMAN RESOURCES processed'!$A$2:$M$2692,9,0))</f>
        <v>0.438</v>
      </c>
      <c r="T430" s="24">
        <f>IFNA(VLOOKUP(A430,'HUMAN RESOURCES processed'!$A$2:$M$2692,10,0))</f>
        <v>0.53</v>
      </c>
      <c r="U430" s="24">
        <f>IFNA(VLOOKUP(A430,'HUMAN RESOURCES processed'!$A$2:$M$2692,11,0))</f>
        <v>0.032</v>
      </c>
      <c r="V430" s="24">
        <f>IFNA(VLOOKUP(A430,'HUMAN RESOURCES processed'!$A$2:$M$2692,12,0))</f>
        <v>18275618</v>
      </c>
      <c r="W430" s="24">
        <f>IFNA(VLOOKUP(A430,'HUMAN RESOURCES processed'!$A$2:$M$2692,13,0))</f>
        <v>0.291</v>
      </c>
      <c r="X430" s="24">
        <f>IFNA(VLOOKUP(A430,'TOURISM processed'!$A$2:$F$2692,5,0))</f>
        <v>74000000</v>
      </c>
      <c r="Y430" s="24">
        <f>IFNA(VLOOKUP(A430,'TOURISM processed'!$A$2:$F$2692,6,0))</f>
        <v>122000000</v>
      </c>
      <c r="Z430" s="24">
        <f t="shared" si="7"/>
        <v>6.675560848</v>
      </c>
      <c r="AA430" s="24">
        <f t="shared" ref="AA430:AA434" si="260">IF(AND(C430=C429,D430&gt;D429),AA429,0)</f>
        <v>0</v>
      </c>
      <c r="AB430" s="24">
        <f t="shared" ref="AB430:AB432" si="261">IF(AND(C430=C429,D430&gt;D429),AB429,0)</f>
        <v>0</v>
      </c>
      <c r="AC430" s="24">
        <f t="shared" ref="AC430:AC441" si="262">IF(AND(C430=C429,D430&gt;D429),AC429,0)</f>
        <v>0</v>
      </c>
      <c r="AD430" s="24">
        <f t="shared" ref="AD430:AD434" si="263">IF(AND(C430=C429,D430&gt;D429),AD429,0)</f>
        <v>0</v>
      </c>
      <c r="AE430" s="24">
        <f>IFNA(VLOOKUP(A430,'BUSINESS processed'!A430:J3120,9,0))</f>
        <v>0.001</v>
      </c>
      <c r="AF430" s="27">
        <f>IFNA(VLOOKUP(A430,'BUSINESS processed'!A430:J3120,10,0))</f>
        <v>0.003</v>
      </c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</row>
    <row r="431">
      <c r="A431" s="18" t="str">
        <f t="shared" si="1"/>
        <v>Africa_Mozambique-Africa_2001</v>
      </c>
      <c r="B431" s="19" t="s">
        <v>68</v>
      </c>
      <c r="C431" s="20" t="s">
        <v>124</v>
      </c>
      <c r="D431" s="21" t="s">
        <v>71</v>
      </c>
      <c r="E431" s="22">
        <v>4.075049537E9</v>
      </c>
      <c r="F431" s="22">
        <f t="shared" si="2"/>
        <v>216.9227346</v>
      </c>
      <c r="G431" s="23">
        <v>0.056</v>
      </c>
      <c r="H431" s="23">
        <v>12.0</v>
      </c>
      <c r="I431" s="23">
        <v>0.227</v>
      </c>
      <c r="J431" s="24">
        <f>IFNA(VLOOKUP(A431,'ENERGY processed'!$A$2:$H$2692,7,0),"")</f>
        <v>10202</v>
      </c>
      <c r="K431" s="24">
        <f t="shared" si="3"/>
        <v>0.0005430721071</v>
      </c>
      <c r="L431" s="24">
        <f t="shared" si="259"/>
        <v>0</v>
      </c>
      <c r="M431" s="24">
        <f t="shared" si="5"/>
        <v>0</v>
      </c>
      <c r="N431" s="24">
        <f>IFNA(VLOOKUP(A431,'HUMAN RESOURCES processed'!$A$2:$M$2692,5,0))</f>
        <v>0.045</v>
      </c>
      <c r="O431" s="24">
        <f>IFNA(VLOOKUP(A431,'HUMAN RESOURCES processed'!$A$2:$M$2692,6,0))</f>
        <v>0.109</v>
      </c>
      <c r="P431" s="24">
        <f>IFNA(VLOOKUP(A431,'HUMAN RESOURCES processed'!$A$2:$M$2692,7,0))</f>
        <v>49</v>
      </c>
      <c r="Q431" s="24">
        <f>IFNA(VLOOKUP(A431,'HUMAN RESOURCES processed'!$A$2:$M$2692,8,0))</f>
        <v>46</v>
      </c>
      <c r="R431" s="24">
        <f t="shared" si="6"/>
        <v>47.5</v>
      </c>
      <c r="S431" s="24">
        <f>IFNA(VLOOKUP(A431,'HUMAN RESOURCES processed'!$A$2:$M$2692,9,0))</f>
        <v>0.44</v>
      </c>
      <c r="T431" s="24">
        <f>IFNA(VLOOKUP(A431,'HUMAN RESOURCES processed'!$A$2:$M$2692,10,0))</f>
        <v>0.529</v>
      </c>
      <c r="U431" s="24">
        <f>IFNA(VLOOKUP(A431,'HUMAN RESOURCES processed'!$A$2:$M$2692,11,0))</f>
        <v>0.032</v>
      </c>
      <c r="V431" s="24">
        <f>IFNA(VLOOKUP(A431,'HUMAN RESOURCES processed'!$A$2:$M$2692,12,0))</f>
        <v>18785719</v>
      </c>
      <c r="W431" s="24">
        <f>IFNA(VLOOKUP(A431,'HUMAN RESOURCES processed'!$A$2:$M$2692,13,0))</f>
        <v>0.293</v>
      </c>
      <c r="X431" s="24">
        <f>IFNA(VLOOKUP(A431,'TOURISM processed'!$A$2:$F$2692,5,0))</f>
        <v>64000000</v>
      </c>
      <c r="Y431" s="24">
        <f>IFNA(VLOOKUP(A431,'TOURISM processed'!$A$2:$F$2692,6,0))</f>
        <v>132000000</v>
      </c>
      <c r="Z431" s="24">
        <f t="shared" si="7"/>
        <v>7.026614206</v>
      </c>
      <c r="AA431" s="24">
        <f t="shared" si="260"/>
        <v>0</v>
      </c>
      <c r="AB431" s="24">
        <f t="shared" si="261"/>
        <v>0</v>
      </c>
      <c r="AC431" s="24">
        <f t="shared" si="262"/>
        <v>0</v>
      </c>
      <c r="AD431" s="24">
        <f t="shared" si="263"/>
        <v>0</v>
      </c>
      <c r="AE431" s="24">
        <f>IFNA(VLOOKUP(A431,'BUSINESS processed'!A431:J3121,9,0))</f>
        <v>0.002</v>
      </c>
      <c r="AF431" s="27">
        <f>IFNA(VLOOKUP(A431,'BUSINESS processed'!A431:J3121,10,0))</f>
        <v>0.008</v>
      </c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</row>
    <row r="432">
      <c r="A432" s="18" t="str">
        <f t="shared" si="1"/>
        <v>Africa_Mozambique-Africa_2002</v>
      </c>
      <c r="B432" s="19" t="s">
        <v>68</v>
      </c>
      <c r="C432" s="20" t="s">
        <v>124</v>
      </c>
      <c r="D432" s="21" t="s">
        <v>72</v>
      </c>
      <c r="E432" s="22">
        <v>4.201332885E9</v>
      </c>
      <c r="F432" s="22">
        <f t="shared" si="2"/>
        <v>217.4614874</v>
      </c>
      <c r="G432" s="23">
        <v>0.064</v>
      </c>
      <c r="H432" s="23">
        <v>14.0</v>
      </c>
      <c r="I432" s="23">
        <v>0.267</v>
      </c>
      <c r="J432" s="24">
        <f>IFNA(VLOOKUP(A432,'ENERGY processed'!$A$2:$H$2692,7,0),"")</f>
        <v>9875</v>
      </c>
      <c r="K432" s="24">
        <f t="shared" si="3"/>
        <v>0.0005111311687</v>
      </c>
      <c r="L432" s="24">
        <f>IFNA(VLOOKUP(A432,'ENERGY processed'!$A$2:$H$2692,8,0),"")</f>
        <v>2882</v>
      </c>
      <c r="M432" s="24">
        <f t="shared" si="5"/>
        <v>0.0001491726611</v>
      </c>
      <c r="N432" s="24">
        <f>IFNA(VLOOKUP(A432,'HUMAN RESOURCES processed'!$A$2:$M$2692,5,0))</f>
        <v>0.045</v>
      </c>
      <c r="O432" s="24">
        <f>IFNA(VLOOKUP(A432,'HUMAN RESOURCES processed'!$A$2:$M$2692,6,0))</f>
        <v>0.104</v>
      </c>
      <c r="P432" s="24">
        <f>IFNA(VLOOKUP(A432,'HUMAN RESOURCES processed'!$A$2:$M$2692,7,0))</f>
        <v>49</v>
      </c>
      <c r="Q432" s="24">
        <f>IFNA(VLOOKUP(A432,'HUMAN RESOURCES processed'!$A$2:$M$2692,8,0))</f>
        <v>46</v>
      </c>
      <c r="R432" s="24">
        <f t="shared" si="6"/>
        <v>47.5</v>
      </c>
      <c r="S432" s="24">
        <f>IFNA(VLOOKUP(A432,'HUMAN RESOURCES processed'!$A$2:$M$2692,9,0))</f>
        <v>0.441</v>
      </c>
      <c r="T432" s="24">
        <f>IFNA(VLOOKUP(A432,'HUMAN RESOURCES processed'!$A$2:$M$2692,10,0))</f>
        <v>0.527</v>
      </c>
      <c r="U432" s="24">
        <f>IFNA(VLOOKUP(A432,'HUMAN RESOURCES processed'!$A$2:$M$2692,11,0))</f>
        <v>0.032</v>
      </c>
      <c r="V432" s="24">
        <f>IFNA(VLOOKUP(A432,'HUMAN RESOURCES processed'!$A$2:$M$2692,12,0))</f>
        <v>19319894</v>
      </c>
      <c r="W432" s="24">
        <f>IFNA(VLOOKUP(A432,'HUMAN RESOURCES processed'!$A$2:$M$2692,13,0))</f>
        <v>0.295</v>
      </c>
      <c r="X432" s="24">
        <f>IFNA(VLOOKUP(A432,'TOURISM processed'!$A$2:$F$2692,5,0))</f>
        <v>65000000</v>
      </c>
      <c r="Y432" s="24">
        <f>IFNA(VLOOKUP(A432,'TOURISM processed'!$A$2:$F$2692,6,0))</f>
        <v>115000000</v>
      </c>
      <c r="Z432" s="24">
        <f t="shared" si="7"/>
        <v>5.952413611</v>
      </c>
      <c r="AA432" s="24">
        <f t="shared" si="260"/>
        <v>0</v>
      </c>
      <c r="AB432" s="24">
        <f t="shared" si="261"/>
        <v>0</v>
      </c>
      <c r="AC432" s="24">
        <f t="shared" si="262"/>
        <v>0</v>
      </c>
      <c r="AD432" s="24">
        <f t="shared" si="263"/>
        <v>0</v>
      </c>
      <c r="AE432" s="24">
        <f>IFNA(VLOOKUP(A432,'BUSINESS processed'!A432:J3122,9,0))</f>
        <v>0.003</v>
      </c>
      <c r="AF432" s="27">
        <f>IFNA(VLOOKUP(A432,'BUSINESS processed'!A432:J3122,10,0))</f>
        <v>0.013</v>
      </c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</row>
    <row r="433">
      <c r="A433" s="18" t="str">
        <f t="shared" si="1"/>
        <v>Africa_Mozambique-Africa_2003</v>
      </c>
      <c r="B433" s="19" t="s">
        <v>68</v>
      </c>
      <c r="C433" s="20" t="s">
        <v>124</v>
      </c>
      <c r="D433" s="21" t="s">
        <v>74</v>
      </c>
      <c r="E433" s="22">
        <v>4.666197195E9</v>
      </c>
      <c r="F433" s="22">
        <f t="shared" si="2"/>
        <v>234.7954103</v>
      </c>
      <c r="G433" s="23">
        <v>0.064</v>
      </c>
      <c r="H433" s="23">
        <v>15.0</v>
      </c>
      <c r="I433" s="23">
        <v>0.247</v>
      </c>
      <c r="J433" s="24">
        <f>IFNA(VLOOKUP(A433,'ENERGY processed'!$A$2:$H$2692,7,0),"")</f>
        <v>9554</v>
      </c>
      <c r="K433" s="24">
        <f t="shared" si="3"/>
        <v>0.0004807416524</v>
      </c>
      <c r="L433" s="24">
        <f>IFNA(VLOOKUP(A433,'ENERGY processed'!$A$2:$H$2692,8,0),"")</f>
        <v>2574</v>
      </c>
      <c r="M433" s="24">
        <f t="shared" si="5"/>
        <v>0.0001295194697</v>
      </c>
      <c r="N433" s="24">
        <f>IFNA(VLOOKUP(A433,'HUMAN RESOURCES processed'!$A$2:$M$2692,5,0))</f>
        <v>0.045</v>
      </c>
      <c r="O433" s="24">
        <f>IFNA(VLOOKUP(A433,'HUMAN RESOURCES processed'!$A$2:$M$2692,6,0))</f>
        <v>0.099</v>
      </c>
      <c r="P433" s="24">
        <f>IFNA(VLOOKUP(A433,'HUMAN RESOURCES processed'!$A$2:$M$2692,7,0))</f>
        <v>49</v>
      </c>
      <c r="Q433" s="24">
        <f>IFNA(VLOOKUP(A433,'HUMAN RESOURCES processed'!$A$2:$M$2692,8,0))</f>
        <v>46</v>
      </c>
      <c r="R433" s="24">
        <f t="shared" si="6"/>
        <v>47.5</v>
      </c>
      <c r="S433" s="24">
        <f>IFNA(VLOOKUP(A433,'HUMAN RESOURCES processed'!$A$2:$M$2692,9,0))</f>
        <v>0.444</v>
      </c>
      <c r="T433" s="24">
        <f>IFNA(VLOOKUP(A433,'HUMAN RESOURCES processed'!$A$2:$M$2692,10,0))</f>
        <v>0.525</v>
      </c>
      <c r="U433" s="24">
        <f>IFNA(VLOOKUP(A433,'HUMAN RESOURCES processed'!$A$2:$M$2692,11,0))</f>
        <v>0.032</v>
      </c>
      <c r="V433" s="24">
        <f>IFNA(VLOOKUP(A433,'HUMAN RESOURCES processed'!$A$2:$M$2692,12,0))</f>
        <v>19873460</v>
      </c>
      <c r="W433" s="24">
        <f>IFNA(VLOOKUP(A433,'HUMAN RESOURCES processed'!$A$2:$M$2692,13,0))</f>
        <v>0.296</v>
      </c>
      <c r="X433" s="24">
        <f>IFNA(VLOOKUP(A433,'TOURISM processed'!$A$2:$F$2692,5,0))</f>
        <v>106000000</v>
      </c>
      <c r="Y433" s="24">
        <f>IFNA(VLOOKUP(A433,'TOURISM processed'!$A$2:$F$2692,6,0))</f>
        <v>141000000</v>
      </c>
      <c r="Z433" s="24">
        <f t="shared" si="7"/>
        <v>7.094889365</v>
      </c>
      <c r="AA433" s="24">
        <f t="shared" si="260"/>
        <v>0</v>
      </c>
      <c r="AB433" s="24">
        <f>IFNA(VLOOKUP(A433,'BUSINESS processed'!A433:J3123,6,0))</f>
        <v>153</v>
      </c>
      <c r="AC433" s="24">
        <f t="shared" si="262"/>
        <v>0</v>
      </c>
      <c r="AD433" s="24">
        <f t="shared" si="263"/>
        <v>0</v>
      </c>
      <c r="AE433" s="24">
        <f>IFNA(VLOOKUP(A433,'BUSINESS processed'!A433:J3123,9,0))</f>
        <v>0.004</v>
      </c>
      <c r="AF433" s="27">
        <f>IFNA(VLOOKUP(A433,'BUSINESS processed'!A433:J3123,10,0))</f>
        <v>0.022</v>
      </c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</row>
    <row r="434">
      <c r="A434" s="18" t="str">
        <f t="shared" si="1"/>
        <v>Africa_Mozambique-Africa_2004</v>
      </c>
      <c r="B434" s="19" t="s">
        <v>68</v>
      </c>
      <c r="C434" s="20" t="s">
        <v>124</v>
      </c>
      <c r="D434" s="21" t="s">
        <v>83</v>
      </c>
      <c r="E434" s="22">
        <v>5.697991241E9</v>
      </c>
      <c r="F434" s="22">
        <f t="shared" si="2"/>
        <v>278.7826934</v>
      </c>
      <c r="G434" s="23">
        <v>0.059</v>
      </c>
      <c r="H434" s="23">
        <v>16.0</v>
      </c>
      <c r="I434" s="23">
        <v>0.221</v>
      </c>
      <c r="J434" s="24">
        <f>IFNA(VLOOKUP(A434,'ENERGY processed'!$A$2:$H$2692,7,0),"")</f>
        <v>9264</v>
      </c>
      <c r="K434" s="24">
        <f t="shared" si="3"/>
        <v>0.000453254974</v>
      </c>
      <c r="L434" s="24">
        <f>IFNA(VLOOKUP(A434,'ENERGY processed'!$A$2:$H$2692,8,0),"")</f>
        <v>2340</v>
      </c>
      <c r="M434" s="24">
        <f t="shared" si="5"/>
        <v>0.0001144879792</v>
      </c>
      <c r="N434" s="24">
        <f>IFNA(VLOOKUP(A434,'HUMAN RESOURCES processed'!$A$2:$M$2692,5,0))</f>
        <v>0.044</v>
      </c>
      <c r="O434" s="24">
        <f>IFNA(VLOOKUP(A434,'HUMAN RESOURCES processed'!$A$2:$M$2692,6,0))</f>
        <v>0.095</v>
      </c>
      <c r="P434" s="24">
        <f>IFNA(VLOOKUP(A434,'HUMAN RESOURCES processed'!$A$2:$M$2692,7,0))</f>
        <v>49</v>
      </c>
      <c r="Q434" s="24">
        <f>IFNA(VLOOKUP(A434,'HUMAN RESOURCES processed'!$A$2:$M$2692,8,0))</f>
        <v>46</v>
      </c>
      <c r="R434" s="24">
        <f t="shared" si="6"/>
        <v>47.5</v>
      </c>
      <c r="S434" s="24">
        <f>IFNA(VLOOKUP(A434,'HUMAN RESOURCES processed'!$A$2:$M$2692,9,0))</f>
        <v>0.446</v>
      </c>
      <c r="T434" s="24">
        <f>IFNA(VLOOKUP(A434,'HUMAN RESOURCES processed'!$A$2:$M$2692,10,0))</f>
        <v>0.522</v>
      </c>
      <c r="U434" s="24">
        <f>IFNA(VLOOKUP(A434,'HUMAN RESOURCES processed'!$A$2:$M$2692,11,0))</f>
        <v>0.032</v>
      </c>
      <c r="V434" s="24">
        <f>IFNA(VLOOKUP(A434,'HUMAN RESOURCES processed'!$A$2:$M$2692,12,0))</f>
        <v>20438827</v>
      </c>
      <c r="W434" s="24">
        <f>IFNA(VLOOKUP(A434,'HUMAN RESOURCES processed'!$A$2:$M$2692,13,0))</f>
        <v>0.298</v>
      </c>
      <c r="X434" s="24">
        <f>IFNA(VLOOKUP(A434,'TOURISM processed'!$A$2:$F$2692,5,0))</f>
        <v>96000000</v>
      </c>
      <c r="Y434" s="24">
        <f>IFNA(VLOOKUP(A434,'TOURISM processed'!$A$2:$F$2692,6,0))</f>
        <v>140000000</v>
      </c>
      <c r="Z434" s="24">
        <f t="shared" si="7"/>
        <v>6.849708156</v>
      </c>
      <c r="AA434" s="24">
        <f t="shared" si="260"/>
        <v>0</v>
      </c>
      <c r="AB434" s="24">
        <f>IFNA(VLOOKUP(A434,'BUSINESS processed'!A434:J3124,6,0))</f>
        <v>153</v>
      </c>
      <c r="AC434" s="24">
        <f t="shared" si="262"/>
        <v>0</v>
      </c>
      <c r="AD434" s="24">
        <f t="shared" si="263"/>
        <v>0</v>
      </c>
      <c r="AE434" s="24">
        <f>IFNA(VLOOKUP(A434,'BUSINESS processed'!A434:J3124,9,0))</f>
        <v>0.007</v>
      </c>
      <c r="AF434" s="27">
        <f>IFNA(VLOOKUP(A434,'BUSINESS processed'!A434:J3124,10,0))</f>
        <v>0.035</v>
      </c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</row>
    <row r="435">
      <c r="A435" s="18" t="str">
        <f t="shared" si="1"/>
        <v>Africa_Mozambique-Africa_2005</v>
      </c>
      <c r="B435" s="19" t="s">
        <v>68</v>
      </c>
      <c r="C435" s="20" t="s">
        <v>124</v>
      </c>
      <c r="D435" s="21" t="s">
        <v>84</v>
      </c>
      <c r="E435" s="22">
        <v>6.578515331E9</v>
      </c>
      <c r="F435" s="22">
        <f t="shared" si="2"/>
        <v>313.1079297</v>
      </c>
      <c r="G435" s="23">
        <v>0.069</v>
      </c>
      <c r="H435" s="23">
        <v>22.0</v>
      </c>
      <c r="I435" s="23">
        <v>0.195</v>
      </c>
      <c r="J435" s="24">
        <f>IFNA(VLOOKUP(A435,'ENERGY processed'!$A$2:$H$2692,7,0),"")</f>
        <v>7645</v>
      </c>
      <c r="K435" s="24">
        <f t="shared" si="3"/>
        <v>0.0003638678337</v>
      </c>
      <c r="L435" s="24">
        <f>IFNA(VLOOKUP(A435,'ENERGY processed'!$A$2:$H$2692,8,0),"")</f>
        <v>1588</v>
      </c>
      <c r="M435" s="24">
        <f t="shared" si="5"/>
        <v>0.00007558170306</v>
      </c>
      <c r="N435" s="24">
        <f>IFNA(VLOOKUP(A435,'HUMAN RESOURCES processed'!$A$2:$M$2692,5,0))</f>
        <v>0.044</v>
      </c>
      <c r="O435" s="24">
        <f>IFNA(VLOOKUP(A435,'HUMAN RESOURCES processed'!$A$2:$M$2692,6,0))</f>
        <v>0.091</v>
      </c>
      <c r="P435" s="24">
        <f>IFNA(VLOOKUP(A435,'HUMAN RESOURCES processed'!$A$2:$M$2692,7,0))</f>
        <v>49</v>
      </c>
      <c r="Q435" s="24">
        <f>IFNA(VLOOKUP(A435,'HUMAN RESOURCES processed'!$A$2:$M$2692,8,0))</f>
        <v>47</v>
      </c>
      <c r="R435" s="24">
        <f t="shared" si="6"/>
        <v>48</v>
      </c>
      <c r="S435" s="24">
        <f>IFNA(VLOOKUP(A435,'HUMAN RESOURCES processed'!$A$2:$M$2692,9,0))</f>
        <v>0.448</v>
      </c>
      <c r="T435" s="24">
        <f>IFNA(VLOOKUP(A435,'HUMAN RESOURCES processed'!$A$2:$M$2692,10,0))</f>
        <v>0.52</v>
      </c>
      <c r="U435" s="24">
        <f>IFNA(VLOOKUP(A435,'HUMAN RESOURCES processed'!$A$2:$M$2692,11,0))</f>
        <v>0.032</v>
      </c>
      <c r="V435" s="24">
        <f>IFNA(VLOOKUP(A435,'HUMAN RESOURCES processed'!$A$2:$M$2692,12,0))</f>
        <v>21010376</v>
      </c>
      <c r="W435" s="24">
        <f>IFNA(VLOOKUP(A435,'HUMAN RESOURCES processed'!$A$2:$M$2692,13,0))</f>
        <v>0.3</v>
      </c>
      <c r="X435" s="24">
        <f>IFNA(VLOOKUP(A435,'TOURISM processed'!$A$2:$F$2692,5,0))</f>
        <v>138000000</v>
      </c>
      <c r="Y435" s="24">
        <f>IFNA(VLOOKUP(A435,'TOURISM processed'!$A$2:$F$2692,6,0))</f>
        <v>187000000</v>
      </c>
      <c r="Z435" s="24">
        <f t="shared" si="7"/>
        <v>8.900364277</v>
      </c>
      <c r="AA435" s="24">
        <f>IFNA(VLOOKUP(A435,'BUSINESS processed'!A435:J3125,5,0))</f>
        <v>0.375</v>
      </c>
      <c r="AB435" s="24">
        <f>IFNA(VLOOKUP(A435,'BUSINESS processed'!A435:J3125,6,0))</f>
        <v>153</v>
      </c>
      <c r="AC435" s="24">
        <f t="shared" si="262"/>
        <v>0</v>
      </c>
      <c r="AD435" s="24">
        <f>IFNA(VLOOKUP(A435,'BUSINESS processed'!A435:J3125,8,0))</f>
        <v>230</v>
      </c>
      <c r="AE435" s="24">
        <f>IFNA(VLOOKUP(A435,'BUSINESS processed'!A435:J3125,9,0))</f>
        <v>0.009</v>
      </c>
      <c r="AF435" s="27">
        <f>IFNA(VLOOKUP(A435,'BUSINESS processed'!A435:J3125,10,0))</f>
        <v>0.072</v>
      </c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</row>
    <row r="436">
      <c r="A436" s="18" t="str">
        <f t="shared" si="1"/>
        <v>Africa_Mozambique-Africa_2006</v>
      </c>
      <c r="B436" s="19" t="s">
        <v>68</v>
      </c>
      <c r="C436" s="20" t="s">
        <v>124</v>
      </c>
      <c r="D436" s="21" t="s">
        <v>85</v>
      </c>
      <c r="E436" s="22">
        <v>7.095910828E9</v>
      </c>
      <c r="F436" s="22">
        <f t="shared" si="2"/>
        <v>328.7073993</v>
      </c>
      <c r="G436" s="23">
        <v>0.065</v>
      </c>
      <c r="H436" s="23">
        <v>21.0</v>
      </c>
      <c r="I436" s="23">
        <v>0.186</v>
      </c>
      <c r="J436" s="24">
        <f>IFNA(VLOOKUP(A436,'ENERGY processed'!$A$2:$H$2692,7,0),"")</f>
        <v>7961</v>
      </c>
      <c r="K436" s="24">
        <f t="shared" si="3"/>
        <v>0.0003687813543</v>
      </c>
      <c r="L436" s="24">
        <f>IFNA(VLOOKUP(A436,'ENERGY processed'!$A$2:$H$2692,8,0),"")</f>
        <v>1751</v>
      </c>
      <c r="M436" s="24">
        <f t="shared" si="5"/>
        <v>0.00008111244209</v>
      </c>
      <c r="N436" s="24">
        <f>IFNA(VLOOKUP(A436,'HUMAN RESOURCES processed'!$A$2:$M$2692,5,0))</f>
        <v>0.043</v>
      </c>
      <c r="O436" s="24">
        <f>IFNA(VLOOKUP(A436,'HUMAN RESOURCES processed'!$A$2:$M$2692,6,0))</f>
        <v>0.087</v>
      </c>
      <c r="P436" s="24">
        <f>IFNA(VLOOKUP(A436,'HUMAN RESOURCES processed'!$A$2:$M$2692,7,0))</f>
        <v>49</v>
      </c>
      <c r="Q436" s="24">
        <f>IFNA(VLOOKUP(A436,'HUMAN RESOURCES processed'!$A$2:$M$2692,8,0))</f>
        <v>47</v>
      </c>
      <c r="R436" s="24">
        <f t="shared" si="6"/>
        <v>48</v>
      </c>
      <c r="S436" s="24">
        <f>IFNA(VLOOKUP(A436,'HUMAN RESOURCES processed'!$A$2:$M$2692,9,0))</f>
        <v>0.45</v>
      </c>
      <c r="T436" s="24">
        <f>IFNA(VLOOKUP(A436,'HUMAN RESOURCES processed'!$A$2:$M$2692,10,0))</f>
        <v>0.519</v>
      </c>
      <c r="U436" s="24">
        <f>IFNA(VLOOKUP(A436,'HUMAN RESOURCES processed'!$A$2:$M$2692,11,0))</f>
        <v>0.032</v>
      </c>
      <c r="V436" s="24">
        <f>IFNA(VLOOKUP(A436,'HUMAN RESOURCES processed'!$A$2:$M$2692,12,0))</f>
        <v>21587317</v>
      </c>
      <c r="W436" s="24">
        <f>IFNA(VLOOKUP(A436,'HUMAN RESOURCES processed'!$A$2:$M$2692,13,0))</f>
        <v>0.302</v>
      </c>
      <c r="X436" s="24">
        <f>IFNA(VLOOKUP(A436,'TOURISM processed'!$A$2:$F$2692,5,0))</f>
        <v>145000000</v>
      </c>
      <c r="Y436" s="24">
        <f>IFNA(VLOOKUP(A436,'TOURISM processed'!$A$2:$F$2692,6,0))</f>
        <v>196000000</v>
      </c>
      <c r="Z436" s="24">
        <f t="shared" si="7"/>
        <v>9.079405282</v>
      </c>
      <c r="AA436" s="24">
        <f>IFNA(VLOOKUP(A436,'BUSINESS processed'!A436:J3126,5,0))</f>
        <v>0.375</v>
      </c>
      <c r="AB436" s="24">
        <f>IFNA(VLOOKUP(A436,'BUSINESS processed'!A436:J3126,6,0))</f>
        <v>113</v>
      </c>
      <c r="AC436" s="24">
        <f t="shared" si="262"/>
        <v>0</v>
      </c>
      <c r="AD436" s="24">
        <f>IFNA(VLOOKUP(A436,'BUSINESS processed'!A436:J3126,8,0))</f>
        <v>230</v>
      </c>
      <c r="AE436" s="24">
        <f>IFNA(VLOOKUP(A436,'BUSINESS processed'!A436:J3126,9,0))</f>
        <v>0.008</v>
      </c>
      <c r="AF436" s="27">
        <f>IFNA(VLOOKUP(A436,'BUSINESS processed'!A436:J3126,10,0))</f>
        <v>0.108</v>
      </c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</row>
    <row r="437">
      <c r="A437" s="18" t="str">
        <f t="shared" si="1"/>
        <v>Africa_Mozambique-Africa_2007</v>
      </c>
      <c r="B437" s="19" t="s">
        <v>68</v>
      </c>
      <c r="C437" s="20" t="s">
        <v>124</v>
      </c>
      <c r="D437" s="21" t="s">
        <v>86</v>
      </c>
      <c r="E437" s="22">
        <v>8.035635713E9</v>
      </c>
      <c r="F437" s="22">
        <f t="shared" si="2"/>
        <v>362.4324248</v>
      </c>
      <c r="G437" s="23">
        <v>0.06</v>
      </c>
      <c r="H437" s="23">
        <v>22.0</v>
      </c>
      <c r="I437" s="23">
        <v>0.195</v>
      </c>
      <c r="J437" s="24">
        <f>IF(AND( C437=C436,D437&gt;D436),J436,"")</f>
        <v>7961</v>
      </c>
      <c r="K437" s="24">
        <f t="shared" si="3"/>
        <v>0.0003590661196</v>
      </c>
      <c r="L437" s="24">
        <f>IF(AND(C437=C436,C437&gt;C436),C436,0)</f>
        <v>0</v>
      </c>
      <c r="M437" s="24">
        <f t="shared" si="5"/>
        <v>0</v>
      </c>
      <c r="N437" s="24">
        <f>IFNA(VLOOKUP(A437,'HUMAN RESOURCES processed'!$A$2:$M$2692,5,0))</f>
        <v>0.043</v>
      </c>
      <c r="O437" s="24">
        <f>IFNA(VLOOKUP(A437,'HUMAN RESOURCES processed'!$A$2:$M$2692,6,0))</f>
        <v>0.082</v>
      </c>
      <c r="P437" s="24">
        <f>IFNA(VLOOKUP(A437,'HUMAN RESOURCES processed'!$A$2:$M$2692,7,0))</f>
        <v>49</v>
      </c>
      <c r="Q437" s="24">
        <f>IFNA(VLOOKUP(A437,'HUMAN RESOURCES processed'!$A$2:$M$2692,8,0))</f>
        <v>47</v>
      </c>
      <c r="R437" s="24">
        <f t="shared" si="6"/>
        <v>48</v>
      </c>
      <c r="S437" s="24">
        <f>IFNA(VLOOKUP(A437,'HUMAN RESOURCES processed'!$A$2:$M$2692,9,0))</f>
        <v>0.451</v>
      </c>
      <c r="T437" s="24">
        <f>IFNA(VLOOKUP(A437,'HUMAN RESOURCES processed'!$A$2:$M$2692,10,0))</f>
        <v>0.517</v>
      </c>
      <c r="U437" s="24">
        <f>IFNA(VLOOKUP(A437,'HUMAN RESOURCES processed'!$A$2:$M$2692,11,0))</f>
        <v>0.032</v>
      </c>
      <c r="V437" s="24">
        <f>IFNA(VLOOKUP(A437,'HUMAN RESOURCES processed'!$A$2:$M$2692,12,0))</f>
        <v>22171404</v>
      </c>
      <c r="W437" s="24">
        <f>IFNA(VLOOKUP(A437,'HUMAN RESOURCES processed'!$A$2:$M$2692,13,0))</f>
        <v>0.304</v>
      </c>
      <c r="X437" s="24">
        <f>IFNA(VLOOKUP(A437,'TOURISM processed'!$A$2:$F$2692,5,0))</f>
        <v>182000000</v>
      </c>
      <c r="Y437" s="24">
        <f>IFNA(VLOOKUP(A437,'TOURISM processed'!$A$2:$F$2692,6,0))</f>
        <v>209000000</v>
      </c>
      <c r="Z437" s="24">
        <f t="shared" si="7"/>
        <v>9.426556839</v>
      </c>
      <c r="AA437" s="24">
        <f>IFNA(VLOOKUP(A437,'BUSINESS processed'!A437:J3127,5,0))</f>
        <v>0.375</v>
      </c>
      <c r="AB437" s="24">
        <f>IFNA(VLOOKUP(A437,'BUSINESS processed'!A437:J3127,6,0))</f>
        <v>29</v>
      </c>
      <c r="AC437" s="24">
        <f t="shared" si="262"/>
        <v>0</v>
      </c>
      <c r="AD437" s="24">
        <f>IFNA(VLOOKUP(A437,'BUSINESS processed'!A437:J3127,8,0))</f>
        <v>230</v>
      </c>
      <c r="AE437" s="24">
        <f>IFNA(VLOOKUP(A437,'BUSINESS processed'!A437:J3127,9,0))</f>
        <v>0.009</v>
      </c>
      <c r="AF437" s="27">
        <f>IFNA(VLOOKUP(A437,'BUSINESS processed'!A437:J3127,10,0))</f>
        <v>0.139</v>
      </c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</row>
    <row r="438">
      <c r="A438" s="18" t="str">
        <f t="shared" si="1"/>
        <v>Africa_Mozambique-Africa_2008</v>
      </c>
      <c r="B438" s="19" t="s">
        <v>68</v>
      </c>
      <c r="C438" s="20" t="s">
        <v>124</v>
      </c>
      <c r="D438" s="21" t="s">
        <v>87</v>
      </c>
      <c r="E438" s="22">
        <v>9.891003405E9</v>
      </c>
      <c r="F438" s="22">
        <f t="shared" si="2"/>
        <v>434.5301501</v>
      </c>
      <c r="G438" s="23">
        <v>0.055</v>
      </c>
      <c r="H438" s="23">
        <v>24.0</v>
      </c>
      <c r="I438" s="23">
        <v>0.183</v>
      </c>
      <c r="J438" s="24">
        <f>IFNA(VLOOKUP(A438,'ENERGY processed'!$A$2:$H$2692,7,0),"")</f>
        <v>9144</v>
      </c>
      <c r="K438" s="24">
        <f t="shared" si="3"/>
        <v>0.0004017129031</v>
      </c>
      <c r="L438" s="24">
        <f>IFNA(VLOOKUP(A438,'ENERGY processed'!$A$2:$H$2692,8,0),"")</f>
        <v>2391</v>
      </c>
      <c r="M438" s="24">
        <f t="shared" si="5"/>
        <v>0.0001050410708</v>
      </c>
      <c r="N438" s="24">
        <f>IFNA(VLOOKUP(A438,'HUMAN RESOURCES processed'!$A$2:$M$2692,5,0))</f>
        <v>0.042</v>
      </c>
      <c r="O438" s="24">
        <f>IFNA(VLOOKUP(A438,'HUMAN RESOURCES processed'!$A$2:$M$2692,6,0))</f>
        <v>0.078</v>
      </c>
      <c r="P438" s="24">
        <f>IFNA(VLOOKUP(A438,'HUMAN RESOURCES processed'!$A$2:$M$2692,7,0))</f>
        <v>50</v>
      </c>
      <c r="Q438" s="24">
        <f>IFNA(VLOOKUP(A438,'HUMAN RESOURCES processed'!$A$2:$M$2692,8,0))</f>
        <v>47</v>
      </c>
      <c r="R438" s="24">
        <f t="shared" si="6"/>
        <v>48.5</v>
      </c>
      <c r="S438" s="24">
        <f>IFNA(VLOOKUP(A438,'HUMAN RESOURCES processed'!$A$2:$M$2692,9,0))</f>
        <v>0.452</v>
      </c>
      <c r="T438" s="24">
        <f>IFNA(VLOOKUP(A438,'HUMAN RESOURCES processed'!$A$2:$M$2692,10,0))</f>
        <v>0.516</v>
      </c>
      <c r="U438" s="24">
        <f>IFNA(VLOOKUP(A438,'HUMAN RESOURCES processed'!$A$2:$M$2692,11,0))</f>
        <v>0.032</v>
      </c>
      <c r="V438" s="24">
        <f>IFNA(VLOOKUP(A438,'HUMAN RESOURCES processed'!$A$2:$M$2692,12,0))</f>
        <v>22762525</v>
      </c>
      <c r="W438" s="24">
        <f>IFNA(VLOOKUP(A438,'HUMAN RESOURCES processed'!$A$2:$M$2692,13,0))</f>
        <v>0.305</v>
      </c>
      <c r="X438" s="24">
        <f>IFNA(VLOOKUP(A438,'TOURISM processed'!$A$2:$F$2692,5,0))</f>
        <v>213000000</v>
      </c>
      <c r="Y438" s="24">
        <f>IFNA(VLOOKUP(A438,'TOURISM processed'!$A$2:$F$2692,6,0))</f>
        <v>235000000</v>
      </c>
      <c r="Z438" s="24">
        <f t="shared" si="7"/>
        <v>10.32398646</v>
      </c>
      <c r="AA438" s="24">
        <f>IFNA(VLOOKUP(A438,'BUSINESS processed'!A438:J3128,5,0))</f>
        <v>0.375</v>
      </c>
      <c r="AB438" s="24">
        <f>IFNA(VLOOKUP(A438,'BUSINESS processed'!A438:J3128,6,0))</f>
        <v>26</v>
      </c>
      <c r="AC438" s="24">
        <f t="shared" si="262"/>
        <v>0</v>
      </c>
      <c r="AD438" s="24">
        <f>IFNA(VLOOKUP(A438,'BUSINESS processed'!A438:J3128,8,0))</f>
        <v>230</v>
      </c>
      <c r="AE438" s="24">
        <f>IFNA(VLOOKUP(A438,'BUSINESS processed'!A438:J3128,9,0))</f>
        <v>0.016</v>
      </c>
      <c r="AF438" s="27">
        <f>IFNA(VLOOKUP(A438,'BUSINESS processed'!A438:J3128,10,0))</f>
        <v>0.194</v>
      </c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</row>
    <row r="439">
      <c r="A439" s="18" t="str">
        <f t="shared" si="1"/>
        <v>Africa_Mozambique-Africa_2009</v>
      </c>
      <c r="B439" s="19" t="s">
        <v>68</v>
      </c>
      <c r="C439" s="20" t="s">
        <v>124</v>
      </c>
      <c r="D439" s="21" t="s">
        <v>88</v>
      </c>
      <c r="E439" s="22">
        <v>9.674037707E9</v>
      </c>
      <c r="F439" s="22">
        <f t="shared" si="2"/>
        <v>414.110156</v>
      </c>
      <c r="G439" s="23">
        <v>0.06</v>
      </c>
      <c r="H439" s="23">
        <v>25.0</v>
      </c>
      <c r="I439" s="23">
        <v>0.157</v>
      </c>
      <c r="J439" s="24">
        <f>IFNA(VLOOKUP(A439,'ENERGY processed'!$A$2:$H$2692,7,0),"")</f>
        <v>8489</v>
      </c>
      <c r="K439" s="24">
        <f t="shared" si="3"/>
        <v>0.0003633830279</v>
      </c>
      <c r="L439" s="24">
        <f>IFNA(VLOOKUP(A439,'ENERGY processed'!$A$2:$H$2692,8,0),"")</f>
        <v>1822</v>
      </c>
      <c r="M439" s="24">
        <f t="shared" si="5"/>
        <v>0.00007799315313</v>
      </c>
      <c r="N439" s="24">
        <f>IFNA(VLOOKUP(A439,'HUMAN RESOURCES processed'!$A$2:$M$2692,5,0))</f>
        <v>0.041</v>
      </c>
      <c r="O439" s="24">
        <f>IFNA(VLOOKUP(A439,'HUMAN RESOURCES processed'!$A$2:$M$2692,6,0))</f>
        <v>0.074</v>
      </c>
      <c r="P439" s="24">
        <f>IFNA(VLOOKUP(A439,'HUMAN RESOURCES processed'!$A$2:$M$2692,7,0))</f>
        <v>50</v>
      </c>
      <c r="Q439" s="24">
        <f>IFNA(VLOOKUP(A439,'HUMAN RESOURCES processed'!$A$2:$M$2692,8,0))</f>
        <v>48</v>
      </c>
      <c r="R439" s="24">
        <f t="shared" si="6"/>
        <v>49</v>
      </c>
      <c r="S439" s="24">
        <f>IFNA(VLOOKUP(A439,'HUMAN RESOURCES processed'!$A$2:$M$2692,9,0))</f>
        <v>0.453</v>
      </c>
      <c r="T439" s="24">
        <f>IFNA(VLOOKUP(A439,'HUMAN RESOURCES processed'!$A$2:$M$2692,10,0))</f>
        <v>0.515</v>
      </c>
      <c r="U439" s="24">
        <f>IFNA(VLOOKUP(A439,'HUMAN RESOURCES processed'!$A$2:$M$2692,11,0))</f>
        <v>0.032</v>
      </c>
      <c r="V439" s="24">
        <f>IFNA(VLOOKUP(A439,'HUMAN RESOURCES processed'!$A$2:$M$2692,12,0))</f>
        <v>23361025</v>
      </c>
      <c r="W439" s="24">
        <f>IFNA(VLOOKUP(A439,'HUMAN RESOURCES processed'!$A$2:$M$2692,13,0))</f>
        <v>0.307</v>
      </c>
      <c r="X439" s="24">
        <f>IFNA(VLOOKUP(A439,'TOURISM processed'!$A$2:$F$2692,5,0))</f>
        <v>217000000</v>
      </c>
      <c r="Y439" s="24">
        <f>IFNA(VLOOKUP(A439,'TOURISM processed'!$A$2:$F$2692,6,0))</f>
        <v>247000000</v>
      </c>
      <c r="Z439" s="24">
        <f t="shared" si="7"/>
        <v>10.5731662</v>
      </c>
      <c r="AA439" s="24">
        <f>IFNA(VLOOKUP(A439,'BUSINESS processed'!A439:J3129,5,0))</f>
        <v>0.375</v>
      </c>
      <c r="AB439" s="24">
        <f>IFNA(VLOOKUP(A439,'BUSINESS processed'!A439:J3129,6,0))</f>
        <v>26</v>
      </c>
      <c r="AC439" s="24">
        <f t="shared" si="262"/>
        <v>0</v>
      </c>
      <c r="AD439" s="24">
        <f>IFNA(VLOOKUP(A439,'BUSINESS processed'!A439:J3129,8,0))</f>
        <v>230</v>
      </c>
      <c r="AE439" s="24">
        <f>IFNA(VLOOKUP(A439,'BUSINESS processed'!A439:J3129,9,0))</f>
        <v>0.027</v>
      </c>
      <c r="AF439" s="27">
        <f>IFNA(VLOOKUP(A439,'BUSINESS processed'!A439:J3129,10,0))</f>
        <v>0.256</v>
      </c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</row>
    <row r="440">
      <c r="A440" s="18" t="str">
        <f t="shared" si="1"/>
        <v>Africa_Mozambique-Africa_2010</v>
      </c>
      <c r="B440" s="19" t="s">
        <v>68</v>
      </c>
      <c r="C440" s="20" t="s">
        <v>124</v>
      </c>
      <c r="D440" s="21" t="s">
        <v>89</v>
      </c>
      <c r="E440" s="22">
        <v>9.274448732E9</v>
      </c>
      <c r="F440" s="22">
        <f t="shared" si="2"/>
        <v>386.9631655</v>
      </c>
      <c r="G440" s="23">
        <v>0.057</v>
      </c>
      <c r="H440" s="23">
        <v>22.0</v>
      </c>
      <c r="I440" s="23">
        <v>0.163</v>
      </c>
      <c r="J440" s="24">
        <f>IF(AND( C440=C439,D440&gt;D439),J439,"")</f>
        <v>8489</v>
      </c>
      <c r="K440" s="24">
        <f t="shared" si="3"/>
        <v>0.0003541914357</v>
      </c>
      <c r="L440" s="24">
        <f>IF(AND(C440=C439,C440&gt;C439),C439,0)</f>
        <v>0</v>
      </c>
      <c r="M440" s="24">
        <f t="shared" si="5"/>
        <v>0</v>
      </c>
      <c r="N440" s="24">
        <f>IFNA(VLOOKUP(A440,'HUMAN RESOURCES processed'!$A$2:$M$2692,5,0))</f>
        <v>0.041</v>
      </c>
      <c r="O440" s="24">
        <f>IFNA(VLOOKUP(A440,'HUMAN RESOURCES processed'!$A$2:$M$2692,6,0))</f>
        <v>0.072</v>
      </c>
      <c r="P440" s="24">
        <f>IFNA(VLOOKUP(A440,'HUMAN RESOURCES processed'!$A$2:$M$2692,7,0))</f>
        <v>50</v>
      </c>
      <c r="Q440" s="24">
        <f>IFNA(VLOOKUP(A440,'HUMAN RESOURCES processed'!$A$2:$M$2692,8,0))</f>
        <v>48</v>
      </c>
      <c r="R440" s="24">
        <f t="shared" si="6"/>
        <v>49</v>
      </c>
      <c r="S440" s="24">
        <f>IFNA(VLOOKUP(A440,'HUMAN RESOURCES processed'!$A$2:$M$2692,9,0))</f>
        <v>0.453</v>
      </c>
      <c r="T440" s="24">
        <f>IFNA(VLOOKUP(A440,'HUMAN RESOURCES processed'!$A$2:$M$2692,10,0))</f>
        <v>0.514</v>
      </c>
      <c r="U440" s="24">
        <f>IFNA(VLOOKUP(A440,'HUMAN RESOURCES processed'!$A$2:$M$2692,11,0))</f>
        <v>0.032</v>
      </c>
      <c r="V440" s="24">
        <f>IFNA(VLOOKUP(A440,'HUMAN RESOURCES processed'!$A$2:$M$2692,12,0))</f>
        <v>23967265</v>
      </c>
      <c r="W440" s="24">
        <f>IFNA(VLOOKUP(A440,'HUMAN RESOURCES processed'!$A$2:$M$2692,13,0))</f>
        <v>0.31</v>
      </c>
      <c r="X440" s="24">
        <f>IFNA(VLOOKUP(A440,'TOURISM processed'!$A$2:$F$2692,5,0))</f>
        <v>224000000</v>
      </c>
      <c r="Y440" s="24">
        <f>IFNA(VLOOKUP(A440,'TOURISM processed'!$A$2:$F$2692,6,0))</f>
        <v>260000000</v>
      </c>
      <c r="Z440" s="24">
        <f t="shared" si="7"/>
        <v>10.84812973</v>
      </c>
      <c r="AA440" s="24">
        <f>IFNA(VLOOKUP(A440,'BUSINESS processed'!A440:J3130,5,0))</f>
        <v>0.375</v>
      </c>
      <c r="AB440" s="24">
        <f>IFNA(VLOOKUP(A440,'BUSINESS processed'!A440:J3130,6,0))</f>
        <v>13</v>
      </c>
      <c r="AC440" s="24">
        <f t="shared" si="262"/>
        <v>0</v>
      </c>
      <c r="AD440" s="24">
        <f>IFNA(VLOOKUP(A440,'BUSINESS processed'!A440:J3130,8,0))</f>
        <v>230</v>
      </c>
      <c r="AE440" s="24">
        <f>IFNA(VLOOKUP(A440,'BUSINESS processed'!A440:J3130,9,0))</f>
        <v>0.042</v>
      </c>
      <c r="AF440" s="27">
        <f>IFNA(VLOOKUP(A440,'BUSINESS processed'!A440:J3130,10,0))</f>
        <v>0.301</v>
      </c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</row>
    <row r="441">
      <c r="A441" s="18" t="str">
        <f t="shared" si="1"/>
        <v>Africa_Mozambique-Africa_2011</v>
      </c>
      <c r="B441" s="19" t="s">
        <v>68</v>
      </c>
      <c r="C441" s="20" t="s">
        <v>124</v>
      </c>
      <c r="D441" s="21" t="s">
        <v>90</v>
      </c>
      <c r="E441" s="22">
        <v>1.25478884E10</v>
      </c>
      <c r="F441" s="22">
        <f t="shared" si="2"/>
        <v>510.4634091</v>
      </c>
      <c r="G441" s="23">
        <v>0.064</v>
      </c>
      <c r="H441" s="23">
        <v>33.0</v>
      </c>
      <c r="I441" s="23">
        <v>0.191</v>
      </c>
      <c r="J441" s="24">
        <f>IFNA(VLOOKUP(A441,'ENERGY processed'!$A$2:$H$2692,7,0),"")</f>
        <v>8402.5</v>
      </c>
      <c r="K441" s="24">
        <f t="shared" si="3"/>
        <v>0.0003418239515</v>
      </c>
      <c r="L441" s="24">
        <f>IFNA(VLOOKUP(A441,'ENERGY processed'!$A$2:$H$2692,8,0),"")</f>
        <v>1949</v>
      </c>
      <c r="M441" s="24">
        <f t="shared" si="5"/>
        <v>0.00007928769787</v>
      </c>
      <c r="N441" s="24">
        <f>IFNA(VLOOKUP(A441,'HUMAN RESOURCES processed'!$A$2:$M$2692,5,0))</f>
        <v>0.04</v>
      </c>
      <c r="O441" s="24">
        <f>IFNA(VLOOKUP(A441,'HUMAN RESOURCES processed'!$A$2:$M$2692,6,0))</f>
        <v>0.068</v>
      </c>
      <c r="P441" s="24">
        <f>IFNA(VLOOKUP(A441,'HUMAN RESOURCES processed'!$A$2:$M$2692,7,0))</f>
        <v>50</v>
      </c>
      <c r="Q441" s="24">
        <f>IFNA(VLOOKUP(A441,'HUMAN RESOURCES processed'!$A$2:$M$2692,8,0))</f>
        <v>49</v>
      </c>
      <c r="R441" s="24">
        <f t="shared" si="6"/>
        <v>49.5</v>
      </c>
      <c r="S441" s="24">
        <f>IFNA(VLOOKUP(A441,'HUMAN RESOURCES processed'!$A$2:$M$2692,9,0))</f>
        <v>0.454</v>
      </c>
      <c r="T441" s="24">
        <f>IFNA(VLOOKUP(A441,'HUMAN RESOURCES processed'!$A$2:$M$2692,10,0))</f>
        <v>0.514</v>
      </c>
      <c r="U441" s="24">
        <f>IFNA(VLOOKUP(A441,'HUMAN RESOURCES processed'!$A$2:$M$2692,11,0))</f>
        <v>0.032</v>
      </c>
      <c r="V441" s="24">
        <f>IFNA(VLOOKUP(A441,'HUMAN RESOURCES processed'!$A$2:$M$2692,12,0))</f>
        <v>24581367</v>
      </c>
      <c r="W441" s="24">
        <f>IFNA(VLOOKUP(A441,'HUMAN RESOURCES processed'!$A$2:$M$2692,13,0))</f>
        <v>0.312</v>
      </c>
      <c r="X441" s="24">
        <f>IFNA(VLOOKUP(A441,'TOURISM processed'!$A$2:$F$2692,5,0))</f>
        <v>266000000</v>
      </c>
      <c r="Y441" s="24">
        <f>IFNA(VLOOKUP(A441,'TOURISM processed'!$A$2:$F$2692,6,0))</f>
        <v>256000000</v>
      </c>
      <c r="Z441" s="24">
        <f t="shared" si="7"/>
        <v>10.41439233</v>
      </c>
      <c r="AA441" s="24">
        <f>IFNA(VLOOKUP(A441,'BUSINESS processed'!A441:J3131,5,0))</f>
        <v>0.375</v>
      </c>
      <c r="AB441" s="24">
        <f>IFNA(VLOOKUP(A441,'BUSINESS processed'!A441:J3131,6,0))</f>
        <v>13</v>
      </c>
      <c r="AC441" s="24">
        <f t="shared" si="262"/>
        <v>0</v>
      </c>
      <c r="AD441" s="24">
        <f>IFNA(VLOOKUP(A441,'BUSINESS processed'!A441:J3131,8,0))</f>
        <v>230</v>
      </c>
      <c r="AE441" s="24">
        <f>IFNA(VLOOKUP(A441,'BUSINESS processed'!A441:J3131,9,0))</f>
        <v>0.043</v>
      </c>
      <c r="AF441" s="27">
        <f>IFNA(VLOOKUP(A441,'BUSINESS processed'!A441:J3131,10,0))</f>
        <v>0.32</v>
      </c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</row>
    <row r="442">
      <c r="A442" s="18" t="str">
        <f t="shared" si="1"/>
        <v>Africa_Mozambique-Africa_2012</v>
      </c>
      <c r="B442" s="19" t="s">
        <v>68</v>
      </c>
      <c r="C442" s="20" t="s">
        <v>124</v>
      </c>
      <c r="D442" s="21" t="s">
        <v>91</v>
      </c>
      <c r="E442" s="22">
        <v>1.4376457305E10</v>
      </c>
      <c r="F442" s="22">
        <f t="shared" si="2"/>
        <v>570.4174896</v>
      </c>
      <c r="G442" s="23">
        <v>0.064</v>
      </c>
      <c r="H442" s="23">
        <v>37.0</v>
      </c>
      <c r="I442" s="23">
        <v>0.168</v>
      </c>
      <c r="J442" s="24">
        <f>IF(AND( C442=C441,D442&gt;D441),J441,"")</f>
        <v>8402.5</v>
      </c>
      <c r="K442" s="24">
        <f t="shared" si="3"/>
        <v>0.000333387625</v>
      </c>
      <c r="L442" s="24">
        <f t="shared" ref="L442:L444" si="264">IF(AND(C442=C441,C442&gt;C441),C441,0)</f>
        <v>0</v>
      </c>
      <c r="M442" s="24">
        <f t="shared" si="5"/>
        <v>0</v>
      </c>
      <c r="N442" s="24">
        <f>IFNA(VLOOKUP(A442,'HUMAN RESOURCES processed'!$A$2:$M$2692,5,0))</f>
        <v>0.039</v>
      </c>
      <c r="O442" s="24">
        <f>IFNA(VLOOKUP(A442,'HUMAN RESOURCES processed'!$A$2:$M$2692,6,0))</f>
        <v>0.064</v>
      </c>
      <c r="P442" s="24">
        <f>IFNA(VLOOKUP(A442,'HUMAN RESOURCES processed'!$A$2:$M$2692,7,0))</f>
        <v>51</v>
      </c>
      <c r="Q442" s="24">
        <f>IFNA(VLOOKUP(A442,'HUMAN RESOURCES processed'!$A$2:$M$2692,8,0))</f>
        <v>49</v>
      </c>
      <c r="R442" s="24">
        <f t="shared" si="6"/>
        <v>50</v>
      </c>
      <c r="S442" s="24">
        <f>IFNA(VLOOKUP(A442,'HUMAN RESOURCES processed'!$A$2:$M$2692,9,0))</f>
        <v>0.454</v>
      </c>
      <c r="T442" s="24">
        <f>IFNA(VLOOKUP(A442,'HUMAN RESOURCES processed'!$A$2:$M$2692,10,0))</f>
        <v>0.514</v>
      </c>
      <c r="U442" s="24">
        <f>IFNA(VLOOKUP(A442,'HUMAN RESOURCES processed'!$A$2:$M$2692,11,0))</f>
        <v>0.033</v>
      </c>
      <c r="V442" s="24">
        <f>IFNA(VLOOKUP(A442,'HUMAN RESOURCES processed'!$A$2:$M$2692,12,0))</f>
        <v>25203395</v>
      </c>
      <c r="W442" s="24">
        <f>IFNA(VLOOKUP(A442,'HUMAN RESOURCES processed'!$A$2:$M$2692,13,0))</f>
        <v>0.314</v>
      </c>
      <c r="X442" s="24">
        <f>IFNA(VLOOKUP(A442,'TOURISM processed'!$A$2:$F$2692,5,0))</f>
        <v>289000000</v>
      </c>
      <c r="Y442" s="24">
        <f>IFNA(VLOOKUP(A442,'TOURISM processed'!$A$2:$F$2692,6,0))</f>
        <v>230000000</v>
      </c>
      <c r="Z442" s="24">
        <f t="shared" si="7"/>
        <v>9.125754685</v>
      </c>
      <c r="AA442" s="24">
        <f>IFNA(VLOOKUP(A442,'BUSINESS processed'!A442:J3132,5,0))</f>
        <v>0.375</v>
      </c>
      <c r="AB442" s="24">
        <f>IFNA(VLOOKUP(A442,'BUSINESS processed'!A442:J3132,6,0))</f>
        <v>13</v>
      </c>
      <c r="AC442" s="24">
        <f>IFNA(VLOOKUP(A442,'BUSINESS processed'!A442:J3132,7,0))</f>
        <v>142</v>
      </c>
      <c r="AD442" s="24">
        <f>IFNA(VLOOKUP(A442,'BUSINESS processed'!A442:J3132,8,0))</f>
        <v>230</v>
      </c>
      <c r="AE442" s="24">
        <f>IFNA(VLOOKUP(A442,'BUSINESS processed'!A442:J3132,9,0))</f>
        <v>0.048</v>
      </c>
      <c r="AF442" s="27">
        <f>IFNA(VLOOKUP(A442,'BUSINESS processed'!A442:J3132,10,0))</f>
        <v>0.349</v>
      </c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</row>
    <row r="443">
      <c r="A443" s="18" t="str">
        <f t="shared" si="1"/>
        <v>Africa_Namibia-Africa_2000</v>
      </c>
      <c r="B443" s="19" t="s">
        <v>68</v>
      </c>
      <c r="C443" s="20" t="s">
        <v>125</v>
      </c>
      <c r="D443" s="21" t="s">
        <v>70</v>
      </c>
      <c r="E443" s="22">
        <v>3.908645566E9</v>
      </c>
      <c r="F443" s="22">
        <f t="shared" si="2"/>
        <v>2059.40061</v>
      </c>
      <c r="G443" s="23">
        <v>0.061</v>
      </c>
      <c r="H443" s="23">
        <v>126.0</v>
      </c>
      <c r="I443" s="23">
        <v>0.153</v>
      </c>
      <c r="J443" s="24">
        <f>IF(AND( C443=C442,D443&gt;D442),J442,0)</f>
        <v>0</v>
      </c>
      <c r="K443" s="24">
        <f t="shared" si="3"/>
        <v>0</v>
      </c>
      <c r="L443" s="24">
        <f t="shared" si="264"/>
        <v>0</v>
      </c>
      <c r="M443" s="24">
        <f t="shared" si="5"/>
        <v>0</v>
      </c>
      <c r="N443" s="24">
        <f>IFNA(VLOOKUP(A443,'HUMAN RESOURCES processed'!$A$2:$M$2692,5,0))</f>
        <v>0.032</v>
      </c>
      <c r="O443" s="24">
        <f>IFNA(VLOOKUP(A443,'HUMAN RESOURCES processed'!$A$2:$M$2692,6,0))</f>
        <v>0.049</v>
      </c>
      <c r="P443" s="24">
        <f>IFNA(VLOOKUP(A443,'HUMAN RESOURCES processed'!$A$2:$M$2692,7,0))</f>
        <v>57</v>
      </c>
      <c r="Q443" s="24">
        <f>IFNA(VLOOKUP(A443,'HUMAN RESOURCES processed'!$A$2:$M$2692,8,0))</f>
        <v>53</v>
      </c>
      <c r="R443" s="24">
        <f t="shared" si="6"/>
        <v>55</v>
      </c>
      <c r="S443" s="24">
        <f>IFNA(VLOOKUP(A443,'HUMAN RESOURCES processed'!$A$2:$M$2692,9,0))</f>
        <v>0.405</v>
      </c>
      <c r="T443" s="24">
        <f>IFNA(VLOOKUP(A443,'HUMAN RESOURCES processed'!$A$2:$M$2692,10,0))</f>
        <v>0.562</v>
      </c>
      <c r="U443" s="24">
        <f>IFNA(VLOOKUP(A443,'HUMAN RESOURCES processed'!$A$2:$M$2692,11,0))</f>
        <v>0.033</v>
      </c>
      <c r="V443" s="24">
        <f>IFNA(VLOOKUP(A443,'HUMAN RESOURCES processed'!$A$2:$M$2692,12,0))</f>
        <v>1897953</v>
      </c>
      <c r="W443" s="24">
        <f>IFNA(VLOOKUP(A443,'HUMAN RESOURCES processed'!$A$2:$M$2692,13,0))</f>
        <v>0.324</v>
      </c>
      <c r="X443" s="24">
        <f>IFNA(VLOOKUP(A443,'TOURISM processed'!$A$2:$F$2692,5,0))</f>
        <v>193000000</v>
      </c>
      <c r="Y443" s="24">
        <f>IFNA(VLOOKUP(A443,'TOURISM processed'!$A$2:$F$2692,6,0))</f>
        <v>86000000</v>
      </c>
      <c r="Z443" s="24">
        <f t="shared" si="7"/>
        <v>45.31197559</v>
      </c>
      <c r="AA443" s="24">
        <f t="shared" ref="AA443:AA447" si="265">IF(AND(C443=C442,D443&gt;D442),AA442,0)</f>
        <v>0</v>
      </c>
      <c r="AB443" s="24">
        <f t="shared" ref="AB443:AB445" si="266">IF(AND(C443=C442,D443&gt;D442),AB442,0)</f>
        <v>0</v>
      </c>
      <c r="AC443" s="24">
        <f t="shared" ref="AC443:AC454" si="267">IF(AND(C443=C442,D443&gt;D442),AC442,0)</f>
        <v>0</v>
      </c>
      <c r="AD443" s="24">
        <f t="shared" ref="AD443:AD447" si="268">IF(AND(C443=C442,D443&gt;D442),AD442,0)</f>
        <v>0</v>
      </c>
      <c r="AE443" s="24">
        <f>IFNA(VLOOKUP(A443,'BUSINESS processed'!A443:J3133,9,0))</f>
        <v>0.016</v>
      </c>
      <c r="AF443" s="27">
        <f>IFNA(VLOOKUP(A443,'BUSINESS processed'!A443:J3133,10,0))</f>
        <v>0.043</v>
      </c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</row>
    <row r="444">
      <c r="A444" s="18" t="str">
        <f t="shared" si="1"/>
        <v>Africa_Namibia-Africa_2001</v>
      </c>
      <c r="B444" s="19" t="s">
        <v>68</v>
      </c>
      <c r="C444" s="20" t="s">
        <v>125</v>
      </c>
      <c r="D444" s="21" t="s">
        <v>71</v>
      </c>
      <c r="E444" s="22">
        <v>3.546791603E9</v>
      </c>
      <c r="F444" s="22">
        <f t="shared" si="2"/>
        <v>1836.495966</v>
      </c>
      <c r="G444" s="23">
        <v>0.062</v>
      </c>
      <c r="H444" s="23">
        <v>113.0</v>
      </c>
      <c r="I444" s="23">
        <v>0.145</v>
      </c>
      <c r="J444" s="24">
        <f>IFNA(VLOOKUP(A444,'ENERGY processed'!$A$2:$H$2692,7,0),"")</f>
        <v>1589</v>
      </c>
      <c r="K444" s="24">
        <f t="shared" si="3"/>
        <v>0.0008227695386</v>
      </c>
      <c r="L444" s="24">
        <f t="shared" si="264"/>
        <v>0</v>
      </c>
      <c r="M444" s="24">
        <f t="shared" si="5"/>
        <v>0</v>
      </c>
      <c r="N444" s="24">
        <f>IFNA(VLOOKUP(A444,'HUMAN RESOURCES processed'!$A$2:$M$2692,5,0))</f>
        <v>0.031</v>
      </c>
      <c r="O444" s="24">
        <f>IFNA(VLOOKUP(A444,'HUMAN RESOURCES processed'!$A$2:$M$2692,6,0))</f>
        <v>0.049</v>
      </c>
      <c r="P444" s="24">
        <f>IFNA(VLOOKUP(A444,'HUMAN RESOURCES processed'!$A$2:$M$2692,7,0))</f>
        <v>56</v>
      </c>
      <c r="Q444" s="24">
        <f>IFNA(VLOOKUP(A444,'HUMAN RESOURCES processed'!$A$2:$M$2692,8,0))</f>
        <v>52</v>
      </c>
      <c r="R444" s="24">
        <f t="shared" si="6"/>
        <v>54</v>
      </c>
      <c r="S444" s="24">
        <f>IFNA(VLOOKUP(A444,'HUMAN RESOURCES processed'!$A$2:$M$2692,9,0))</f>
        <v>0.403</v>
      </c>
      <c r="T444" s="24">
        <f>IFNA(VLOOKUP(A444,'HUMAN RESOURCES processed'!$A$2:$M$2692,10,0))</f>
        <v>0.564</v>
      </c>
      <c r="U444" s="24">
        <f>IFNA(VLOOKUP(A444,'HUMAN RESOURCES processed'!$A$2:$M$2692,11,0))</f>
        <v>0.033</v>
      </c>
      <c r="V444" s="24">
        <f>IFNA(VLOOKUP(A444,'HUMAN RESOURCES processed'!$A$2:$M$2692,12,0))</f>
        <v>1931282</v>
      </c>
      <c r="W444" s="24">
        <f>IFNA(VLOOKUP(A444,'HUMAN RESOURCES processed'!$A$2:$M$2692,13,0))</f>
        <v>0.329</v>
      </c>
      <c r="X444" s="24">
        <f>IFNA(VLOOKUP(A444,'TOURISM processed'!$A$2:$F$2692,5,0))</f>
        <v>264000000</v>
      </c>
      <c r="Y444" s="24">
        <f>IFNA(VLOOKUP(A444,'TOURISM processed'!$A$2:$F$2692,6,0))</f>
        <v>71000000</v>
      </c>
      <c r="Z444" s="24">
        <f t="shared" si="7"/>
        <v>36.7631449</v>
      </c>
      <c r="AA444" s="24">
        <f t="shared" si="265"/>
        <v>0</v>
      </c>
      <c r="AB444" s="24">
        <f t="shared" si="266"/>
        <v>0</v>
      </c>
      <c r="AC444" s="24">
        <f t="shared" si="267"/>
        <v>0</v>
      </c>
      <c r="AD444" s="24">
        <f t="shared" si="268"/>
        <v>0</v>
      </c>
      <c r="AE444" s="24">
        <f>IFNA(VLOOKUP(A444,'BUSINESS processed'!A444:J3134,9,0))</f>
        <v>0.024</v>
      </c>
      <c r="AF444" s="27">
        <f>IFNA(VLOOKUP(A444,'BUSINESS processed'!A444:J3134,10,0))</f>
        <v>0.055</v>
      </c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</row>
    <row r="445">
      <c r="A445" s="18" t="str">
        <f t="shared" si="1"/>
        <v>Africa_Namibia-Africa_2002</v>
      </c>
      <c r="B445" s="19" t="s">
        <v>68</v>
      </c>
      <c r="C445" s="20" t="s">
        <v>125</v>
      </c>
      <c r="D445" s="21" t="s">
        <v>72</v>
      </c>
      <c r="E445" s="22">
        <v>3.361236321E9</v>
      </c>
      <c r="F445" s="22">
        <f t="shared" si="2"/>
        <v>1716.40258</v>
      </c>
      <c r="G445" s="23">
        <v>0.062</v>
      </c>
      <c r="H445" s="23">
        <v>106.0</v>
      </c>
      <c r="I445" s="23">
        <v>0.138</v>
      </c>
      <c r="J445" s="24">
        <f>IFNA(VLOOKUP(A445,'ENERGY processed'!$A$2:$H$2692,7,0),"")</f>
        <v>1552</v>
      </c>
      <c r="K445" s="24">
        <f t="shared" si="3"/>
        <v>0.000792522914</v>
      </c>
      <c r="L445" s="24">
        <f>IFNA(VLOOKUP(A445,'ENERGY processed'!$A$2:$H$2692,8,0),"")</f>
        <v>3176</v>
      </c>
      <c r="M445" s="24">
        <f t="shared" si="5"/>
        <v>0.001621812355</v>
      </c>
      <c r="N445" s="24">
        <f>IFNA(VLOOKUP(A445,'HUMAN RESOURCES processed'!$A$2:$M$2692,5,0))</f>
        <v>0.031</v>
      </c>
      <c r="O445" s="24">
        <f>IFNA(VLOOKUP(A445,'HUMAN RESOURCES processed'!$A$2:$M$2692,6,0))</f>
        <v>0.049</v>
      </c>
      <c r="P445" s="24">
        <f>IFNA(VLOOKUP(A445,'HUMAN RESOURCES processed'!$A$2:$M$2692,7,0))</f>
        <v>56</v>
      </c>
      <c r="Q445" s="24">
        <f>IFNA(VLOOKUP(A445,'HUMAN RESOURCES processed'!$A$2:$M$2692,8,0))</f>
        <v>52</v>
      </c>
      <c r="R445" s="24">
        <f t="shared" si="6"/>
        <v>54</v>
      </c>
      <c r="S445" s="24">
        <f>IFNA(VLOOKUP(A445,'HUMAN RESOURCES processed'!$A$2:$M$2692,9,0))</f>
        <v>0.402</v>
      </c>
      <c r="T445" s="24">
        <f>IFNA(VLOOKUP(A445,'HUMAN RESOURCES processed'!$A$2:$M$2692,10,0))</f>
        <v>0.565</v>
      </c>
      <c r="U445" s="24">
        <f>IFNA(VLOOKUP(A445,'HUMAN RESOURCES processed'!$A$2:$M$2692,11,0))</f>
        <v>0.033</v>
      </c>
      <c r="V445" s="24">
        <f>IFNA(VLOOKUP(A445,'HUMAN RESOURCES processed'!$A$2:$M$2692,12,0))</f>
        <v>1958303</v>
      </c>
      <c r="W445" s="24">
        <f>IFNA(VLOOKUP(A445,'HUMAN RESOURCES processed'!$A$2:$M$2692,13,0))</f>
        <v>0.338</v>
      </c>
      <c r="X445" s="24">
        <f>IFNA(VLOOKUP(A445,'TOURISM processed'!$A$2:$F$2692,5,0))</f>
        <v>251000000</v>
      </c>
      <c r="Y445" s="24">
        <f>IFNA(VLOOKUP(A445,'TOURISM processed'!$A$2:$F$2692,6,0))</f>
        <v>65000000</v>
      </c>
      <c r="Z445" s="24">
        <f t="shared" si="7"/>
        <v>33.19200348</v>
      </c>
      <c r="AA445" s="24">
        <f t="shared" si="265"/>
        <v>0</v>
      </c>
      <c r="AB445" s="24">
        <f t="shared" si="266"/>
        <v>0</v>
      </c>
      <c r="AC445" s="24">
        <f t="shared" si="267"/>
        <v>0</v>
      </c>
      <c r="AD445" s="24">
        <f t="shared" si="268"/>
        <v>0</v>
      </c>
      <c r="AE445" s="24">
        <f>IFNA(VLOOKUP(A445,'BUSINESS processed'!A445:J3135,9,0))</f>
        <v>0.026</v>
      </c>
      <c r="AF445" s="27">
        <f>IFNA(VLOOKUP(A445,'BUSINESS processed'!A445:J3135,10,0))</f>
        <v>0.077</v>
      </c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</row>
    <row r="446">
      <c r="A446" s="18" t="str">
        <f t="shared" si="1"/>
        <v>Africa_Namibia-Africa_2003</v>
      </c>
      <c r="B446" s="19" t="s">
        <v>68</v>
      </c>
      <c r="C446" s="20" t="s">
        <v>125</v>
      </c>
      <c r="D446" s="21" t="s">
        <v>74</v>
      </c>
      <c r="E446" s="22">
        <v>4.931280096E9</v>
      </c>
      <c r="F446" s="22">
        <f t="shared" si="2"/>
        <v>2488.990512</v>
      </c>
      <c r="G446" s="23">
        <v>0.065</v>
      </c>
      <c r="H446" s="23">
        <v>162.0</v>
      </c>
      <c r="I446" s="23">
        <v>0.147</v>
      </c>
      <c r="J446" s="24">
        <f>IFNA(VLOOKUP(A446,'ENERGY processed'!$A$2:$H$2692,7,0),"")</f>
        <v>1497</v>
      </c>
      <c r="K446" s="24">
        <f t="shared" si="3"/>
        <v>0.000755588554</v>
      </c>
      <c r="L446" s="24">
        <f>IFNA(VLOOKUP(A446,'ENERGY processed'!$A$2:$H$2692,8,0),"")</f>
        <v>3183</v>
      </c>
      <c r="M446" s="24">
        <f t="shared" si="5"/>
        <v>0.001606572056</v>
      </c>
      <c r="N446" s="24">
        <f>IFNA(VLOOKUP(A446,'HUMAN RESOURCES processed'!$A$2:$M$2692,5,0))</f>
        <v>0.03</v>
      </c>
      <c r="O446" s="24">
        <f>IFNA(VLOOKUP(A446,'HUMAN RESOURCES processed'!$A$2:$M$2692,6,0))</f>
        <v>0.049</v>
      </c>
      <c r="P446" s="24">
        <f>IFNA(VLOOKUP(A446,'HUMAN RESOURCES processed'!$A$2:$M$2692,7,0))</f>
        <v>56</v>
      </c>
      <c r="Q446" s="24">
        <f>IFNA(VLOOKUP(A446,'HUMAN RESOURCES processed'!$A$2:$M$2692,8,0))</f>
        <v>52</v>
      </c>
      <c r="R446" s="24">
        <f t="shared" si="6"/>
        <v>54</v>
      </c>
      <c r="S446" s="24">
        <f>IFNA(VLOOKUP(A446,'HUMAN RESOURCES processed'!$A$2:$M$2692,9,0))</f>
        <v>0.401</v>
      </c>
      <c r="T446" s="24">
        <f>IFNA(VLOOKUP(A446,'HUMAN RESOURCES processed'!$A$2:$M$2692,10,0))</f>
        <v>0.565</v>
      </c>
      <c r="U446" s="24">
        <f>IFNA(VLOOKUP(A446,'HUMAN RESOURCES processed'!$A$2:$M$2692,11,0))</f>
        <v>0.033</v>
      </c>
      <c r="V446" s="24">
        <f>IFNA(VLOOKUP(A446,'HUMAN RESOURCES processed'!$A$2:$M$2692,12,0))</f>
        <v>1981237</v>
      </c>
      <c r="W446" s="24">
        <f>IFNA(VLOOKUP(A446,'HUMAN RESOURCES processed'!$A$2:$M$2692,13,0))</f>
        <v>0.347</v>
      </c>
      <c r="X446" s="24">
        <f>IFNA(VLOOKUP(A446,'TOURISM processed'!$A$2:$F$2692,5,0))</f>
        <v>383000000</v>
      </c>
      <c r="Y446" s="24">
        <f>IFNA(VLOOKUP(A446,'TOURISM processed'!$A$2:$F$2692,6,0))</f>
        <v>101000000</v>
      </c>
      <c r="Z446" s="24">
        <f t="shared" si="7"/>
        <v>50.97825248</v>
      </c>
      <c r="AA446" s="24">
        <f t="shared" si="265"/>
        <v>0</v>
      </c>
      <c r="AB446" s="24">
        <f>IFNA(VLOOKUP(A446,'BUSINESS processed'!A446:J3136,6,0))</f>
        <v>85</v>
      </c>
      <c r="AC446" s="24">
        <f t="shared" si="267"/>
        <v>0</v>
      </c>
      <c r="AD446" s="24">
        <f t="shared" si="268"/>
        <v>0</v>
      </c>
      <c r="AE446" s="24">
        <f>IFNA(VLOOKUP(A446,'BUSINESS processed'!A446:J3136,9,0))</f>
        <v>0.034</v>
      </c>
      <c r="AF446" s="27">
        <f>IFNA(VLOOKUP(A446,'BUSINESS processed'!A446:J3136,10,0))</f>
        <v>0.113</v>
      </c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</row>
    <row r="447">
      <c r="A447" s="18" t="str">
        <f t="shared" si="1"/>
        <v>Africa_Namibia-Africa_2004</v>
      </c>
      <c r="B447" s="19" t="s">
        <v>68</v>
      </c>
      <c r="C447" s="20" t="s">
        <v>125</v>
      </c>
      <c r="D447" s="21" t="s">
        <v>83</v>
      </c>
      <c r="E447" s="22">
        <v>6.60686645E9</v>
      </c>
      <c r="F447" s="22">
        <f t="shared" si="2"/>
        <v>3297.958614</v>
      </c>
      <c r="G447" s="23">
        <v>0.065</v>
      </c>
      <c r="H447" s="23">
        <v>213.0</v>
      </c>
      <c r="I447" s="23">
        <v>0.114</v>
      </c>
      <c r="J447" s="24">
        <f>IFNA(VLOOKUP(A447,'ENERGY processed'!$A$2:$H$2692,7,0),"")</f>
        <v>1455</v>
      </c>
      <c r="K447" s="24">
        <f t="shared" si="3"/>
        <v>0.0007262943514</v>
      </c>
      <c r="L447" s="24">
        <f>IFNA(VLOOKUP(A447,'ENERGY processed'!$A$2:$H$2692,8,0),"")</f>
        <v>3579</v>
      </c>
      <c r="M447" s="24">
        <f t="shared" si="5"/>
        <v>0.001786534353</v>
      </c>
      <c r="N447" s="24">
        <f>IFNA(VLOOKUP(A447,'HUMAN RESOURCES processed'!$A$2:$M$2692,5,0))</f>
        <v>0.03</v>
      </c>
      <c r="O447" s="24">
        <f>IFNA(VLOOKUP(A447,'HUMAN RESOURCES processed'!$A$2:$M$2692,6,0))</f>
        <v>0.048</v>
      </c>
      <c r="P447" s="24">
        <f>IFNA(VLOOKUP(A447,'HUMAN RESOURCES processed'!$A$2:$M$2692,7,0))</f>
        <v>57</v>
      </c>
      <c r="Q447" s="24">
        <f>IFNA(VLOOKUP(A447,'HUMAN RESOURCES processed'!$A$2:$M$2692,8,0))</f>
        <v>53</v>
      </c>
      <c r="R447" s="24">
        <f t="shared" si="6"/>
        <v>55</v>
      </c>
      <c r="S447" s="24">
        <f>IFNA(VLOOKUP(A447,'HUMAN RESOURCES processed'!$A$2:$M$2692,9,0))</f>
        <v>0.4</v>
      </c>
      <c r="T447" s="24">
        <f>IFNA(VLOOKUP(A447,'HUMAN RESOURCES processed'!$A$2:$M$2692,10,0))</f>
        <v>0.567</v>
      </c>
      <c r="U447" s="24">
        <f>IFNA(VLOOKUP(A447,'HUMAN RESOURCES processed'!$A$2:$M$2692,11,0))</f>
        <v>0.033</v>
      </c>
      <c r="V447" s="24">
        <f>IFNA(VLOOKUP(A447,'HUMAN RESOURCES processed'!$A$2:$M$2692,12,0))</f>
        <v>2003320</v>
      </c>
      <c r="W447" s="24">
        <f>IFNA(VLOOKUP(A447,'HUMAN RESOURCES processed'!$A$2:$M$2692,13,0))</f>
        <v>0.357</v>
      </c>
      <c r="X447" s="24">
        <f>IFNA(VLOOKUP(A447,'TOURISM processed'!$A$2:$F$2692,5,0))</f>
        <v>426000000</v>
      </c>
      <c r="Y447" s="24">
        <f>IFNA(VLOOKUP(A447,'TOURISM processed'!$A$2:$F$2692,6,0))</f>
        <v>123000000</v>
      </c>
      <c r="Z447" s="24">
        <f t="shared" si="7"/>
        <v>61.39807919</v>
      </c>
      <c r="AA447" s="24">
        <f t="shared" si="265"/>
        <v>0</v>
      </c>
      <c r="AB447" s="24">
        <f>IFNA(VLOOKUP(A447,'BUSINESS processed'!A447:J3137,6,0))</f>
        <v>85</v>
      </c>
      <c r="AC447" s="24">
        <f t="shared" si="267"/>
        <v>0</v>
      </c>
      <c r="AD447" s="24">
        <f t="shared" si="268"/>
        <v>0</v>
      </c>
      <c r="AE447" s="24">
        <f>IFNA(VLOOKUP(A447,'BUSINESS processed'!A447:J3137,9,0))</f>
        <v>0.038</v>
      </c>
      <c r="AF447" s="27">
        <f>IFNA(VLOOKUP(A447,'BUSINESS processed'!A447:J3137,10,0))</f>
        <v>0.143</v>
      </c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</row>
    <row r="448">
      <c r="A448" s="18" t="str">
        <f t="shared" si="1"/>
        <v>Africa_Namibia-Africa_2005</v>
      </c>
      <c r="B448" s="19" t="s">
        <v>68</v>
      </c>
      <c r="C448" s="20" t="s">
        <v>125</v>
      </c>
      <c r="D448" s="21" t="s">
        <v>84</v>
      </c>
      <c r="E448" s="22">
        <v>7.261366632E9</v>
      </c>
      <c r="F448" s="22">
        <f t="shared" si="2"/>
        <v>3582.27602</v>
      </c>
      <c r="G448" s="23">
        <v>0.073</v>
      </c>
      <c r="H448" s="23">
        <v>262.0</v>
      </c>
      <c r="I448" s="23">
        <v>0.106</v>
      </c>
      <c r="J448" s="24">
        <f>IF(AND( C448=C447,D448&gt;D447),J447,"")</f>
        <v>1455</v>
      </c>
      <c r="K448" s="24">
        <f t="shared" si="3"/>
        <v>0.0007178003637</v>
      </c>
      <c r="L448" s="24">
        <f>IF(AND(C448=C447,C448&gt;C447),C447,0)</f>
        <v>0</v>
      </c>
      <c r="M448" s="24">
        <f t="shared" si="5"/>
        <v>0</v>
      </c>
      <c r="N448" s="24">
        <f>IFNA(VLOOKUP(A448,'HUMAN RESOURCES processed'!$A$2:$M$2692,5,0))</f>
        <v>0.029</v>
      </c>
      <c r="O448" s="24">
        <f>IFNA(VLOOKUP(A448,'HUMAN RESOURCES processed'!$A$2:$M$2692,6,0))</f>
        <v>0.046</v>
      </c>
      <c r="P448" s="24">
        <f>IFNA(VLOOKUP(A448,'HUMAN RESOURCES processed'!$A$2:$M$2692,7,0))</f>
        <v>58</v>
      </c>
      <c r="Q448" s="24">
        <f>IFNA(VLOOKUP(A448,'HUMAN RESOURCES processed'!$A$2:$M$2692,8,0))</f>
        <v>54</v>
      </c>
      <c r="R448" s="24">
        <f t="shared" si="6"/>
        <v>56</v>
      </c>
      <c r="S448" s="24">
        <f>IFNA(VLOOKUP(A448,'HUMAN RESOURCES processed'!$A$2:$M$2692,9,0))</f>
        <v>0.398</v>
      </c>
      <c r="T448" s="24">
        <f>IFNA(VLOOKUP(A448,'HUMAN RESOURCES processed'!$A$2:$M$2692,10,0))</f>
        <v>0.569</v>
      </c>
      <c r="U448" s="24">
        <f>IFNA(VLOOKUP(A448,'HUMAN RESOURCES processed'!$A$2:$M$2692,11,0))</f>
        <v>0.033</v>
      </c>
      <c r="V448" s="24">
        <f>IFNA(VLOOKUP(A448,'HUMAN RESOURCES processed'!$A$2:$M$2692,12,0))</f>
        <v>2027026</v>
      </c>
      <c r="W448" s="24">
        <f>IFNA(VLOOKUP(A448,'HUMAN RESOURCES processed'!$A$2:$M$2692,13,0))</f>
        <v>0.366</v>
      </c>
      <c r="X448" s="24">
        <f>IFNA(VLOOKUP(A448,'TOURISM processed'!$A$2:$F$2692,5,0))</f>
        <v>363000000</v>
      </c>
      <c r="Y448" s="24">
        <f>IFNA(VLOOKUP(A448,'TOURISM processed'!$A$2:$F$2692,6,0))</f>
        <v>108000000</v>
      </c>
      <c r="Z448" s="24">
        <f t="shared" si="7"/>
        <v>53.280027</v>
      </c>
      <c r="AA448" s="24">
        <f>IFNA(VLOOKUP(A448,'BUSINESS processed'!A448:J3138,5,0))</f>
        <v>0.258</v>
      </c>
      <c r="AB448" s="24">
        <f>IFNA(VLOOKUP(A448,'BUSINESS processed'!A448:J3138,6,0))</f>
        <v>95</v>
      </c>
      <c r="AC448" s="24">
        <f t="shared" si="267"/>
        <v>0</v>
      </c>
      <c r="AD448" s="24">
        <f>IFNA(VLOOKUP(A448,'BUSINESS processed'!A448:J3138,8,0))</f>
        <v>339</v>
      </c>
      <c r="AE448" s="24">
        <f>IFNA(VLOOKUP(A448,'BUSINESS processed'!A448:J3138,9,0))</f>
        <v>0.04</v>
      </c>
      <c r="AF448" s="27">
        <f>IFNA(VLOOKUP(A448,'BUSINESS processed'!A448:J3138,10,0))</f>
        <v>0.221</v>
      </c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</row>
    <row r="449">
      <c r="A449" s="18" t="str">
        <f t="shared" si="1"/>
        <v>Africa_Namibia-Africa_2006</v>
      </c>
      <c r="B449" s="19" t="s">
        <v>68</v>
      </c>
      <c r="C449" s="20" t="s">
        <v>125</v>
      </c>
      <c r="D449" s="21" t="s">
        <v>85</v>
      </c>
      <c r="E449" s="22">
        <v>7.978609422E9</v>
      </c>
      <c r="F449" s="22">
        <f t="shared" si="2"/>
        <v>3886.447923</v>
      </c>
      <c r="G449" s="23">
        <v>0.072</v>
      </c>
      <c r="H449" s="23">
        <v>280.0</v>
      </c>
      <c r="I449" s="23">
        <v>0.112</v>
      </c>
      <c r="J449" s="24">
        <f>IFNA(VLOOKUP(A449,'ENERGY processed'!$A$2:$H$2692,7,0),"")</f>
        <v>1086.5</v>
      </c>
      <c r="K449" s="24">
        <f t="shared" si="3"/>
        <v>0.0005292433111</v>
      </c>
      <c r="L449" s="24">
        <f>IFNA(VLOOKUP(A449,'ENERGY processed'!$A$2:$H$2692,8,0),"")</f>
        <v>1861</v>
      </c>
      <c r="M449" s="24">
        <f t="shared" si="5"/>
        <v>0.0009065087916</v>
      </c>
      <c r="N449" s="24">
        <f>IFNA(VLOOKUP(A449,'HUMAN RESOURCES processed'!$A$2:$M$2692,5,0))</f>
        <v>0.029</v>
      </c>
      <c r="O449" s="24">
        <f>IFNA(VLOOKUP(A449,'HUMAN RESOURCES processed'!$A$2:$M$2692,6,0))</f>
        <v>0.044</v>
      </c>
      <c r="P449" s="24">
        <f>IFNA(VLOOKUP(A449,'HUMAN RESOURCES processed'!$A$2:$M$2692,7,0))</f>
        <v>60</v>
      </c>
      <c r="Q449" s="24">
        <f>IFNA(VLOOKUP(A449,'HUMAN RESOURCES processed'!$A$2:$M$2692,8,0))</f>
        <v>55</v>
      </c>
      <c r="R449" s="24">
        <f t="shared" si="6"/>
        <v>57.5</v>
      </c>
      <c r="S449" s="24">
        <f>IFNA(VLOOKUP(A449,'HUMAN RESOURCES processed'!$A$2:$M$2692,9,0))</f>
        <v>0.395</v>
      </c>
      <c r="T449" s="24">
        <f>IFNA(VLOOKUP(A449,'HUMAN RESOURCES processed'!$A$2:$M$2692,10,0))</f>
        <v>0.571</v>
      </c>
      <c r="U449" s="24">
        <f>IFNA(VLOOKUP(A449,'HUMAN RESOURCES processed'!$A$2:$M$2692,11,0))</f>
        <v>0.033</v>
      </c>
      <c r="V449" s="24">
        <f>IFNA(VLOOKUP(A449,'HUMAN RESOURCES processed'!$A$2:$M$2692,12,0))</f>
        <v>2052931</v>
      </c>
      <c r="W449" s="24">
        <f>IFNA(VLOOKUP(A449,'HUMAN RESOURCES processed'!$A$2:$M$2692,13,0))</f>
        <v>0.376</v>
      </c>
      <c r="X449" s="24">
        <f>IFNA(VLOOKUP(A449,'TOURISM processed'!$A$2:$F$2692,5,0))</f>
        <v>473000000</v>
      </c>
      <c r="Y449" s="24">
        <f>IFNA(VLOOKUP(A449,'TOURISM processed'!$A$2:$F$2692,6,0))</f>
        <v>118000000</v>
      </c>
      <c r="Z449" s="24">
        <f t="shared" si="7"/>
        <v>57.47879495</v>
      </c>
      <c r="AA449" s="24">
        <f>IFNA(VLOOKUP(A449,'BUSINESS processed'!A449:J3139,5,0))</f>
        <v>0.258</v>
      </c>
      <c r="AB449" s="24">
        <f>IFNA(VLOOKUP(A449,'BUSINESS processed'!A449:J3139,6,0))</f>
        <v>95</v>
      </c>
      <c r="AC449" s="24">
        <f t="shared" si="267"/>
        <v>0</v>
      </c>
      <c r="AD449" s="24">
        <f>IFNA(VLOOKUP(A449,'BUSINESS processed'!A449:J3139,8,0))</f>
        <v>339</v>
      </c>
      <c r="AE449" s="24">
        <f>IFNA(VLOOKUP(A449,'BUSINESS processed'!A449:J3139,9,0))</f>
        <v>0.044</v>
      </c>
      <c r="AF449" s="27">
        <f>IFNA(VLOOKUP(A449,'BUSINESS processed'!A449:J3139,10,0))</f>
        <v>0.297</v>
      </c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</row>
    <row r="450">
      <c r="A450" s="18" t="str">
        <f t="shared" si="1"/>
        <v>Africa_Namibia-Africa_2007</v>
      </c>
      <c r="B450" s="19" t="s">
        <v>68</v>
      </c>
      <c r="C450" s="20" t="s">
        <v>125</v>
      </c>
      <c r="D450" s="21" t="s">
        <v>86</v>
      </c>
      <c r="E450" s="22">
        <v>8.83606369E9</v>
      </c>
      <c r="F450" s="22">
        <f t="shared" si="2"/>
        <v>4246.678373</v>
      </c>
      <c r="G450" s="23">
        <v>0.069</v>
      </c>
      <c r="H450" s="23">
        <v>294.0</v>
      </c>
      <c r="I450" s="23">
        <v>0.129</v>
      </c>
      <c r="J450" s="24">
        <f>IF(AND( C450=C449,D450&gt;D449),J449,"")</f>
        <v>1086.5</v>
      </c>
      <c r="K450" s="24">
        <f t="shared" si="3"/>
        <v>0.0005221800356</v>
      </c>
      <c r="L450" s="24">
        <f>IF(AND(C450=C449,C450&gt;C449),C449,0)</f>
        <v>0</v>
      </c>
      <c r="M450" s="24">
        <f t="shared" si="5"/>
        <v>0</v>
      </c>
      <c r="N450" s="24">
        <f>IFNA(VLOOKUP(A450,'HUMAN RESOURCES processed'!$A$2:$M$2692,5,0))</f>
        <v>0.028</v>
      </c>
      <c r="O450" s="24">
        <f>IFNA(VLOOKUP(A450,'HUMAN RESOURCES processed'!$A$2:$M$2692,6,0))</f>
        <v>0.042</v>
      </c>
      <c r="P450" s="24">
        <f>IFNA(VLOOKUP(A450,'HUMAN RESOURCES processed'!$A$2:$M$2692,7,0))</f>
        <v>62</v>
      </c>
      <c r="Q450" s="24">
        <f>IFNA(VLOOKUP(A450,'HUMAN RESOURCES processed'!$A$2:$M$2692,8,0))</f>
        <v>56</v>
      </c>
      <c r="R450" s="24">
        <f t="shared" si="6"/>
        <v>59</v>
      </c>
      <c r="S450" s="24">
        <f>IFNA(VLOOKUP(A450,'HUMAN RESOURCES processed'!$A$2:$M$2692,9,0))</f>
        <v>0.391</v>
      </c>
      <c r="T450" s="24">
        <f>IFNA(VLOOKUP(A450,'HUMAN RESOURCES processed'!$A$2:$M$2692,10,0))</f>
        <v>0.575</v>
      </c>
      <c r="U450" s="24">
        <f>IFNA(VLOOKUP(A450,'HUMAN RESOURCES processed'!$A$2:$M$2692,11,0))</f>
        <v>0.034</v>
      </c>
      <c r="V450" s="24">
        <f>IFNA(VLOOKUP(A450,'HUMAN RESOURCES processed'!$A$2:$M$2692,12,0))</f>
        <v>2080700</v>
      </c>
      <c r="W450" s="24">
        <f>IFNA(VLOOKUP(A450,'HUMAN RESOURCES processed'!$A$2:$M$2692,13,0))</f>
        <v>0.386</v>
      </c>
      <c r="X450" s="24">
        <f>IFNA(VLOOKUP(A450,'TOURISM processed'!$A$2:$F$2692,5,0))</f>
        <v>542000000</v>
      </c>
      <c r="Y450" s="24">
        <f>IFNA(VLOOKUP(A450,'TOURISM processed'!$A$2:$F$2692,6,0))</f>
        <v>132000000</v>
      </c>
      <c r="Z450" s="24">
        <f t="shared" si="7"/>
        <v>63.4401884</v>
      </c>
      <c r="AA450" s="24">
        <f>IFNA(VLOOKUP(A450,'BUSINESS processed'!A450:J3140,5,0))</f>
        <v>0.258</v>
      </c>
      <c r="AB450" s="24">
        <f>IFNA(VLOOKUP(A450,'BUSINESS processed'!A450:J3140,6,0))</f>
        <v>99</v>
      </c>
      <c r="AC450" s="24">
        <f t="shared" si="267"/>
        <v>0</v>
      </c>
      <c r="AD450" s="24">
        <f>IFNA(VLOOKUP(A450,'BUSINESS processed'!A450:J3140,8,0))</f>
        <v>339</v>
      </c>
      <c r="AE450" s="24">
        <f>IFNA(VLOOKUP(A450,'BUSINESS processed'!A450:J3140,9,0))</f>
        <v>0.048</v>
      </c>
      <c r="AF450" s="27">
        <f>IFNA(VLOOKUP(A450,'BUSINESS processed'!A450:J3140,10,0))</f>
        <v>0.385</v>
      </c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</row>
    <row r="451">
      <c r="A451" s="18" t="str">
        <f t="shared" si="1"/>
        <v>Africa_Namibia-Africa_2008</v>
      </c>
      <c r="B451" s="19" t="s">
        <v>68</v>
      </c>
      <c r="C451" s="20" t="s">
        <v>125</v>
      </c>
      <c r="D451" s="21" t="s">
        <v>87</v>
      </c>
      <c r="E451" s="22">
        <v>8.493167843E9</v>
      </c>
      <c r="F451" s="22">
        <f t="shared" si="2"/>
        <v>4023.689623</v>
      </c>
      <c r="G451" s="23">
        <v>0.069</v>
      </c>
      <c r="H451" s="23">
        <v>287.0</v>
      </c>
      <c r="I451" s="23">
        <v>0.137</v>
      </c>
      <c r="J451" s="24">
        <f>IFNA(VLOOKUP(A451,'ENERGY processed'!$A$2:$H$2692,7,0),"")</f>
        <v>1345</v>
      </c>
      <c r="K451" s="24">
        <f t="shared" si="3"/>
        <v>0.0006372018831</v>
      </c>
      <c r="L451" s="24">
        <f>IFNA(VLOOKUP(A451,'ENERGY processed'!$A$2:$H$2692,8,0),"")</f>
        <v>2409</v>
      </c>
      <c r="M451" s="24">
        <f t="shared" si="5"/>
        <v>0.001141278317</v>
      </c>
      <c r="N451" s="24">
        <f>IFNA(VLOOKUP(A451,'HUMAN RESOURCES processed'!$A$2:$M$2692,5,0))</f>
        <v>0.028</v>
      </c>
      <c r="O451" s="24">
        <f>IFNA(VLOOKUP(A451,'HUMAN RESOURCES processed'!$A$2:$M$2692,6,0))</f>
        <v>0.041</v>
      </c>
      <c r="P451" s="24">
        <f>IFNA(VLOOKUP(A451,'HUMAN RESOURCES processed'!$A$2:$M$2692,7,0))</f>
        <v>63</v>
      </c>
      <c r="Q451" s="24">
        <f>IFNA(VLOOKUP(A451,'HUMAN RESOURCES processed'!$A$2:$M$2692,8,0))</f>
        <v>57</v>
      </c>
      <c r="R451" s="24">
        <f t="shared" si="6"/>
        <v>60</v>
      </c>
      <c r="S451" s="24">
        <f>IFNA(VLOOKUP(A451,'HUMAN RESOURCES processed'!$A$2:$M$2692,9,0))</f>
        <v>0.387</v>
      </c>
      <c r="T451" s="24">
        <f>IFNA(VLOOKUP(A451,'HUMAN RESOURCES processed'!$A$2:$M$2692,10,0))</f>
        <v>0.579</v>
      </c>
      <c r="U451" s="24">
        <f>IFNA(VLOOKUP(A451,'HUMAN RESOURCES processed'!$A$2:$M$2692,11,0))</f>
        <v>0.034</v>
      </c>
      <c r="V451" s="24">
        <f>IFNA(VLOOKUP(A451,'HUMAN RESOURCES processed'!$A$2:$M$2692,12,0))</f>
        <v>2110791</v>
      </c>
      <c r="W451" s="24">
        <f>IFNA(VLOOKUP(A451,'HUMAN RESOURCES processed'!$A$2:$M$2692,13,0))</f>
        <v>0.396</v>
      </c>
      <c r="X451" s="24">
        <f>IFNA(VLOOKUP(A451,'TOURISM processed'!$A$2:$F$2692,5,0))</f>
        <v>484000000</v>
      </c>
      <c r="Y451" s="24">
        <f>IFNA(VLOOKUP(A451,'TOURISM processed'!$A$2:$F$2692,6,0))</f>
        <v>114000000</v>
      </c>
      <c r="Z451" s="24">
        <f t="shared" si="7"/>
        <v>54.00818935</v>
      </c>
      <c r="AA451" s="24">
        <f>IFNA(VLOOKUP(A451,'BUSINESS processed'!A451:J3141,5,0))</f>
        <v>0.228</v>
      </c>
      <c r="AB451" s="24">
        <f>IFNA(VLOOKUP(A451,'BUSINESS processed'!A451:J3141,6,0))</f>
        <v>66</v>
      </c>
      <c r="AC451" s="24">
        <f t="shared" si="267"/>
        <v>0</v>
      </c>
      <c r="AD451" s="24">
        <f>IFNA(VLOOKUP(A451,'BUSINESS processed'!A451:J3141,8,0))</f>
        <v>339</v>
      </c>
      <c r="AE451" s="24">
        <f>IFNA(VLOOKUP(A451,'BUSINESS processed'!A451:J3141,9,0))</f>
        <v>0.053</v>
      </c>
      <c r="AF451" s="27">
        <f>IFNA(VLOOKUP(A451,'BUSINESS processed'!A451:J3141,10,0))</f>
        <v>0.498</v>
      </c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</row>
    <row r="452">
      <c r="A452" s="18" t="str">
        <f t="shared" si="1"/>
        <v>Africa_Namibia-Africa_2009</v>
      </c>
      <c r="B452" s="19" t="s">
        <v>68</v>
      </c>
      <c r="C452" s="20" t="s">
        <v>125</v>
      </c>
      <c r="D452" s="21" t="s">
        <v>88</v>
      </c>
      <c r="E452" s="22">
        <v>8.724107049E9</v>
      </c>
      <c r="F452" s="22">
        <f t="shared" si="2"/>
        <v>4070.032745</v>
      </c>
      <c r="G452" s="23">
        <v>0.079</v>
      </c>
      <c r="H452" s="23">
        <v>326.0</v>
      </c>
      <c r="I452" s="23">
        <v>0.111</v>
      </c>
      <c r="J452" s="24">
        <f>IFNA(VLOOKUP(A452,'ENERGY processed'!$A$2:$H$2692,7,0),"")</f>
        <v>1294</v>
      </c>
      <c r="K452" s="24">
        <f t="shared" si="3"/>
        <v>0.0006036861243</v>
      </c>
      <c r="L452" s="24">
        <f>IFNA(VLOOKUP(A452,'ENERGY processed'!$A$2:$H$2692,8,0),"")</f>
        <v>2310</v>
      </c>
      <c r="M452" s="24">
        <f t="shared" si="5"/>
        <v>0.001077677703</v>
      </c>
      <c r="N452" s="24">
        <f>IFNA(VLOOKUP(A452,'HUMAN RESOURCES processed'!$A$2:$M$2692,5,0))</f>
        <v>0.027</v>
      </c>
      <c r="O452" s="24">
        <f>IFNA(VLOOKUP(A452,'HUMAN RESOURCES processed'!$A$2:$M$2692,6,0))</f>
        <v>0.039</v>
      </c>
      <c r="P452" s="24">
        <f>IFNA(VLOOKUP(A452,'HUMAN RESOURCES processed'!$A$2:$M$2692,7,0))</f>
        <v>64</v>
      </c>
      <c r="Q452" s="24">
        <f>IFNA(VLOOKUP(A452,'HUMAN RESOURCES processed'!$A$2:$M$2692,8,0))</f>
        <v>59</v>
      </c>
      <c r="R452" s="24">
        <f t="shared" si="6"/>
        <v>61.5</v>
      </c>
      <c r="S452" s="24">
        <f>IFNA(VLOOKUP(A452,'HUMAN RESOURCES processed'!$A$2:$M$2692,9,0))</f>
        <v>0.382</v>
      </c>
      <c r="T452" s="24">
        <f>IFNA(VLOOKUP(A452,'HUMAN RESOURCES processed'!$A$2:$M$2692,10,0))</f>
        <v>0.584</v>
      </c>
      <c r="U452" s="24">
        <f>IFNA(VLOOKUP(A452,'HUMAN RESOURCES processed'!$A$2:$M$2692,11,0))</f>
        <v>0.034</v>
      </c>
      <c r="V452" s="24">
        <f>IFNA(VLOOKUP(A452,'HUMAN RESOURCES processed'!$A$2:$M$2692,12,0))</f>
        <v>2143498</v>
      </c>
      <c r="W452" s="24">
        <f>IFNA(VLOOKUP(A452,'HUMAN RESOURCES processed'!$A$2:$M$2692,13,0))</f>
        <v>0.406</v>
      </c>
      <c r="X452" s="24">
        <f>IFNA(VLOOKUP(A452,'TOURISM processed'!$A$2:$F$2692,5,0))</f>
        <v>511000000</v>
      </c>
      <c r="Y452" s="24">
        <f>IFNA(VLOOKUP(A452,'TOURISM processed'!$A$2:$F$2692,6,0))</f>
        <v>120000000</v>
      </c>
      <c r="Z452" s="24">
        <f t="shared" si="7"/>
        <v>55.98325727</v>
      </c>
      <c r="AA452" s="24">
        <f>IFNA(VLOOKUP(A452,'BUSINESS processed'!A452:J3142,5,0))</f>
        <v>0.223</v>
      </c>
      <c r="AB452" s="24">
        <f>IFNA(VLOOKUP(A452,'BUSINESS processed'!A452:J3142,6,0))</f>
        <v>66</v>
      </c>
      <c r="AC452" s="24">
        <f t="shared" si="267"/>
        <v>0</v>
      </c>
      <c r="AD452" s="24">
        <f>IFNA(VLOOKUP(A452,'BUSINESS processed'!A452:J3142,8,0))</f>
        <v>339</v>
      </c>
      <c r="AE452" s="24">
        <f>IFNA(VLOOKUP(A452,'BUSINESS processed'!A452:J3142,9,0))</f>
        <v>0.065</v>
      </c>
      <c r="AF452" s="27">
        <f>IFNA(VLOOKUP(A452,'BUSINESS processed'!A452:J3142,10,0))</f>
        <v>0.761</v>
      </c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</row>
    <row r="453">
      <c r="A453" s="18" t="str">
        <f t="shared" si="1"/>
        <v>Africa_Namibia-Africa_2010</v>
      </c>
      <c r="B453" s="19" t="s">
        <v>68</v>
      </c>
      <c r="C453" s="20" t="s">
        <v>125</v>
      </c>
      <c r="D453" s="21" t="s">
        <v>89</v>
      </c>
      <c r="E453" s="22">
        <v>1.1141417478E10</v>
      </c>
      <c r="F453" s="22">
        <f t="shared" si="2"/>
        <v>5113.164852</v>
      </c>
      <c r="G453" s="23">
        <v>0.082</v>
      </c>
      <c r="H453" s="23">
        <v>416.0</v>
      </c>
      <c r="I453" s="23">
        <v>0.097</v>
      </c>
      <c r="J453" s="24">
        <f>IF(AND( C453=C452,D453&gt;D452),J452,"")</f>
        <v>1294</v>
      </c>
      <c r="K453" s="24">
        <f t="shared" si="3"/>
        <v>0.0005938593838</v>
      </c>
      <c r="L453" s="24">
        <f>IF(AND(C453=C452,C453&gt;C452),C452,0)</f>
        <v>0</v>
      </c>
      <c r="M453" s="24">
        <f t="shared" si="5"/>
        <v>0</v>
      </c>
      <c r="N453" s="24">
        <f>IFNA(VLOOKUP(A453,'HUMAN RESOURCES processed'!$A$2:$M$2692,5,0))</f>
        <v>0.027</v>
      </c>
      <c r="O453" s="24">
        <f>IFNA(VLOOKUP(A453,'HUMAN RESOURCES processed'!$A$2:$M$2692,6,0))</f>
        <v>0.038</v>
      </c>
      <c r="P453" s="24">
        <f>IFNA(VLOOKUP(A453,'HUMAN RESOURCES processed'!$A$2:$M$2692,7,0))</f>
        <v>65</v>
      </c>
      <c r="Q453" s="24">
        <f>IFNA(VLOOKUP(A453,'HUMAN RESOURCES processed'!$A$2:$M$2692,8,0))</f>
        <v>60</v>
      </c>
      <c r="R453" s="24">
        <f t="shared" si="6"/>
        <v>62.5</v>
      </c>
      <c r="S453" s="24">
        <f>IFNA(VLOOKUP(A453,'HUMAN RESOURCES processed'!$A$2:$M$2692,9,0))</f>
        <v>0.377</v>
      </c>
      <c r="T453" s="24">
        <f>IFNA(VLOOKUP(A453,'HUMAN RESOURCES processed'!$A$2:$M$2692,10,0))</f>
        <v>0.589</v>
      </c>
      <c r="U453" s="24">
        <f>IFNA(VLOOKUP(A453,'HUMAN RESOURCES processed'!$A$2:$M$2692,11,0))</f>
        <v>0.034</v>
      </c>
      <c r="V453" s="24">
        <f>IFNA(VLOOKUP(A453,'HUMAN RESOURCES processed'!$A$2:$M$2692,12,0))</f>
        <v>2178967</v>
      </c>
      <c r="W453" s="24">
        <f>IFNA(VLOOKUP(A453,'HUMAN RESOURCES processed'!$A$2:$M$2692,13,0))</f>
        <v>0.416</v>
      </c>
      <c r="X453" s="24">
        <f>IFNA(VLOOKUP(A453,'TOURISM processed'!$A$2:$F$2692,5,0))</f>
        <v>560000000</v>
      </c>
      <c r="Y453" s="24">
        <f>IFNA(VLOOKUP(A453,'TOURISM processed'!$A$2:$F$2692,6,0))</f>
        <v>145000000</v>
      </c>
      <c r="Z453" s="24">
        <f t="shared" si="7"/>
        <v>66.54529417</v>
      </c>
      <c r="AA453" s="24">
        <f>IFNA(VLOOKUP(A453,'BUSINESS processed'!A453:J3143,5,0))</f>
        <v>0.223</v>
      </c>
      <c r="AB453" s="24">
        <f>IFNA(VLOOKUP(A453,'BUSINESS processed'!A453:J3143,6,0))</f>
        <v>66</v>
      </c>
      <c r="AC453" s="24">
        <f t="shared" si="267"/>
        <v>0</v>
      </c>
      <c r="AD453" s="24">
        <f>IFNA(VLOOKUP(A453,'BUSINESS processed'!A453:J3143,8,0))</f>
        <v>339</v>
      </c>
      <c r="AE453" s="24">
        <f>IFNA(VLOOKUP(A453,'BUSINESS processed'!A453:J3143,9,0))</f>
        <v>0.116</v>
      </c>
      <c r="AF453" s="27">
        <f>IFNA(VLOOKUP(A453,'BUSINESS processed'!A453:J3143,10,0))</f>
        <v>0.895</v>
      </c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</row>
    <row r="454">
      <c r="A454" s="18" t="str">
        <f t="shared" si="1"/>
        <v>Africa_Namibia-Africa_2011</v>
      </c>
      <c r="B454" s="19" t="s">
        <v>68</v>
      </c>
      <c r="C454" s="20" t="s">
        <v>125</v>
      </c>
      <c r="D454" s="21" t="s">
        <v>90</v>
      </c>
      <c r="E454" s="22">
        <v>1.2451760766E10</v>
      </c>
      <c r="F454" s="22">
        <f t="shared" si="2"/>
        <v>5614.92591</v>
      </c>
      <c r="G454" s="23">
        <v>0.086</v>
      </c>
      <c r="H454" s="23">
        <v>486.0</v>
      </c>
      <c r="I454" s="23">
        <v>0.087</v>
      </c>
      <c r="J454" s="24">
        <f>IFNA(VLOOKUP(A454,'ENERGY processed'!$A$2:$H$2692,7,0),"")</f>
        <v>1027</v>
      </c>
      <c r="K454" s="24">
        <f t="shared" si="3"/>
        <v>0.0004631095166</v>
      </c>
      <c r="L454" s="24">
        <f>IFNA(VLOOKUP(A454,'ENERGY processed'!$A$2:$H$2692,8,0),"")</f>
        <v>1758.5</v>
      </c>
      <c r="M454" s="24">
        <f t="shared" si="5"/>
        <v>0.0007929679503</v>
      </c>
      <c r="N454" s="24">
        <f>IFNA(VLOOKUP(A454,'HUMAN RESOURCES processed'!$A$2:$M$2692,5,0))</f>
        <v>0.027</v>
      </c>
      <c r="O454" s="24">
        <f>IFNA(VLOOKUP(A454,'HUMAN RESOURCES processed'!$A$2:$M$2692,6,0))</f>
        <v>0.036</v>
      </c>
      <c r="P454" s="24">
        <f>IFNA(VLOOKUP(A454,'HUMAN RESOURCES processed'!$A$2:$M$2692,7,0))</f>
        <v>66</v>
      </c>
      <c r="Q454" s="24">
        <f>IFNA(VLOOKUP(A454,'HUMAN RESOURCES processed'!$A$2:$M$2692,8,0))</f>
        <v>61</v>
      </c>
      <c r="R454" s="24">
        <f t="shared" si="6"/>
        <v>63.5</v>
      </c>
      <c r="S454" s="24">
        <f>IFNA(VLOOKUP(A454,'HUMAN RESOURCES processed'!$A$2:$M$2692,9,0))</f>
        <v>0.371</v>
      </c>
      <c r="T454" s="24">
        <f>IFNA(VLOOKUP(A454,'HUMAN RESOURCES processed'!$A$2:$M$2692,10,0))</f>
        <v>0.594</v>
      </c>
      <c r="U454" s="24">
        <f>IFNA(VLOOKUP(A454,'HUMAN RESOURCES processed'!$A$2:$M$2692,11,0))</f>
        <v>0.035</v>
      </c>
      <c r="V454" s="24">
        <f>IFNA(VLOOKUP(A454,'HUMAN RESOURCES processed'!$A$2:$M$2692,12,0))</f>
        <v>2217618</v>
      </c>
      <c r="W454" s="24">
        <f>IFNA(VLOOKUP(A454,'HUMAN RESOURCES processed'!$A$2:$M$2692,13,0))</f>
        <v>0.426</v>
      </c>
      <c r="X454" s="24">
        <f>IFNA(VLOOKUP(A454,'TOURISM processed'!$A$2:$F$2692,5,0))</f>
        <v>645000000</v>
      </c>
      <c r="Y454" s="24">
        <f>IFNA(VLOOKUP(A454,'TOURISM processed'!$A$2:$F$2692,6,0))</f>
        <v>207000000</v>
      </c>
      <c r="Z454" s="24">
        <f t="shared" si="7"/>
        <v>93.34339819</v>
      </c>
      <c r="AA454" s="24">
        <f>IFNA(VLOOKUP(A454,'BUSINESS processed'!A454:J3144,5,0))</f>
        <v>0.218</v>
      </c>
      <c r="AB454" s="24">
        <f>IFNA(VLOOKUP(A454,'BUSINESS processed'!A454:J3144,6,0))</f>
        <v>66</v>
      </c>
      <c r="AC454" s="24">
        <f t="shared" si="267"/>
        <v>0</v>
      </c>
      <c r="AD454" s="24">
        <f>IFNA(VLOOKUP(A454,'BUSINESS processed'!A454:J3144,8,0))</f>
        <v>339</v>
      </c>
      <c r="AE454" s="24">
        <f>IFNA(VLOOKUP(A454,'BUSINESS processed'!A454:J3144,9,0))</f>
        <v>0.12</v>
      </c>
      <c r="AF454" s="27">
        <f>IFNA(VLOOKUP(A454,'BUSINESS processed'!A454:J3144,10,0))</f>
        <v>0.99</v>
      </c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</row>
    <row r="455">
      <c r="A455" s="18" t="str">
        <f t="shared" si="1"/>
        <v>Africa_Namibia-Africa_2012</v>
      </c>
      <c r="B455" s="19" t="s">
        <v>68</v>
      </c>
      <c r="C455" s="20" t="s">
        <v>125</v>
      </c>
      <c r="D455" s="21" t="s">
        <v>91</v>
      </c>
      <c r="E455" s="22">
        <v>1.339938655E10</v>
      </c>
      <c r="F455" s="22">
        <f t="shared" si="2"/>
        <v>5930.524946</v>
      </c>
      <c r="G455" s="23">
        <v>0.083</v>
      </c>
      <c r="H455" s="23">
        <v>473.0</v>
      </c>
      <c r="I455" s="23">
        <v>0.087</v>
      </c>
      <c r="J455" s="24">
        <f>IFNA(VLOOKUP(A455,'ENERGY processed'!$A$2:$H$2692,7,0),"")</f>
        <v>1294</v>
      </c>
      <c r="K455" s="24">
        <f t="shared" si="3"/>
        <v>0.0005727201952</v>
      </c>
      <c r="L455" s="24">
        <f>IFNA(VLOOKUP(A455,'ENERGY processed'!$A$2:$H$2692,8,0),"")</f>
        <v>2329</v>
      </c>
      <c r="M455" s="24">
        <f t="shared" si="5"/>
        <v>0.001030807832</v>
      </c>
      <c r="N455" s="24">
        <f>IFNA(VLOOKUP(A455,'HUMAN RESOURCES processed'!$A$2:$M$2692,5,0))</f>
        <v>0.026</v>
      </c>
      <c r="O455" s="24">
        <f>IFNA(VLOOKUP(A455,'HUMAN RESOURCES processed'!$A$2:$M$2692,6,0))</f>
        <v>0.036</v>
      </c>
      <c r="P455" s="24">
        <f>IFNA(VLOOKUP(A455,'HUMAN RESOURCES processed'!$A$2:$M$2692,7,0))</f>
        <v>67</v>
      </c>
      <c r="Q455" s="24">
        <f>IFNA(VLOOKUP(A455,'HUMAN RESOURCES processed'!$A$2:$M$2692,8,0))</f>
        <v>61</v>
      </c>
      <c r="R455" s="24">
        <f t="shared" si="6"/>
        <v>64</v>
      </c>
      <c r="S455" s="24">
        <f>IFNA(VLOOKUP(A455,'HUMAN RESOURCES processed'!$A$2:$M$2692,9,0))</f>
        <v>0.366</v>
      </c>
      <c r="T455" s="24">
        <f>IFNA(VLOOKUP(A455,'HUMAN RESOURCES processed'!$A$2:$M$2692,10,0))</f>
        <v>0.599</v>
      </c>
      <c r="U455" s="24">
        <f>IFNA(VLOOKUP(A455,'HUMAN RESOURCES processed'!$A$2:$M$2692,11,0))</f>
        <v>0.035</v>
      </c>
      <c r="V455" s="24">
        <f>IFNA(VLOOKUP(A455,'HUMAN RESOURCES processed'!$A$2:$M$2692,12,0))</f>
        <v>2259393</v>
      </c>
      <c r="W455" s="24">
        <f>IFNA(VLOOKUP(A455,'HUMAN RESOURCES processed'!$A$2:$M$2692,13,0))</f>
        <v>0.437</v>
      </c>
      <c r="X455" s="24">
        <f>IF(AND(C455=C454,D455&gt;D454),X454,0)</f>
        <v>645000000</v>
      </c>
      <c r="Y455" s="24">
        <f>IF(AND(C455=C454,D455&gt;D454),Y454,0)</f>
        <v>207000000</v>
      </c>
      <c r="Z455" s="24">
        <f t="shared" si="7"/>
        <v>91.61752736</v>
      </c>
      <c r="AA455" s="24">
        <f>IFNA(VLOOKUP(A455,'BUSINESS processed'!A455:J3145,5,0))</f>
        <v>0.218</v>
      </c>
      <c r="AB455" s="24">
        <f>IFNA(VLOOKUP(A455,'BUSINESS processed'!A455:J3145,6,0))</f>
        <v>66</v>
      </c>
      <c r="AC455" s="24">
        <f>IFNA(VLOOKUP(A455,'BUSINESS processed'!A455:J3145,7,0))</f>
        <v>94</v>
      </c>
      <c r="AD455" s="24">
        <f>IFNA(VLOOKUP(A455,'BUSINESS processed'!A455:J3145,8,0))</f>
        <v>314</v>
      </c>
      <c r="AE455" s="24">
        <f>IFNA(VLOOKUP(A455,'BUSINESS processed'!A455:J3145,9,0))</f>
        <v>0.129</v>
      </c>
      <c r="AF455" s="27">
        <f>IFNA(VLOOKUP(A455,'BUSINESS processed'!A455:J3145,10,0))</f>
        <v>0.95</v>
      </c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</row>
    <row r="456">
      <c r="A456" s="18" t="str">
        <f t="shared" si="1"/>
        <v>Africa_Niger-Africa_2000</v>
      </c>
      <c r="B456" s="19" t="s">
        <v>68</v>
      </c>
      <c r="C456" s="20" t="s">
        <v>126</v>
      </c>
      <c r="D456" s="21" t="s">
        <v>70</v>
      </c>
      <c r="E456" s="22">
        <v>1.798374533E9</v>
      </c>
      <c r="F456" s="22">
        <f t="shared" si="2"/>
        <v>163.6401098</v>
      </c>
      <c r="G456" s="23">
        <v>0.064</v>
      </c>
      <c r="H456" s="23">
        <v>10.0</v>
      </c>
      <c r="I456" s="39">
        <f t="shared" ref="I456:I468" si="269">IF(AND(C456=C455,D456&gt;D455),I455,0)</f>
        <v>0</v>
      </c>
      <c r="J456" s="24">
        <f t="shared" ref="J456:J469" si="270">IF(AND( C456=C455,D456&gt;D455),J455,0)</f>
        <v>0</v>
      </c>
      <c r="K456" s="24">
        <f t="shared" si="3"/>
        <v>0</v>
      </c>
      <c r="L456" s="24">
        <f t="shared" ref="L456:L457" si="271">IF(AND(C456=C455,C456&gt;C455),C455,0)</f>
        <v>0</v>
      </c>
      <c r="M456" s="24">
        <f t="shared" si="5"/>
        <v>0</v>
      </c>
      <c r="N456" s="24">
        <f>IFNA(VLOOKUP(A456,'HUMAN RESOURCES processed'!$A$2:$M$2692,5,0))</f>
        <v>0.053</v>
      </c>
      <c r="O456" s="24">
        <f>IFNA(VLOOKUP(A456,'HUMAN RESOURCES processed'!$A$2:$M$2692,6,0))</f>
        <v>0.101</v>
      </c>
      <c r="P456" s="24">
        <f>IFNA(VLOOKUP(A456,'HUMAN RESOURCES processed'!$A$2:$M$2692,7,0))</f>
        <v>51</v>
      </c>
      <c r="Q456" s="24">
        <f>IFNA(VLOOKUP(A456,'HUMAN RESOURCES processed'!$A$2:$M$2692,8,0))</f>
        <v>51</v>
      </c>
      <c r="R456" s="24">
        <f t="shared" si="6"/>
        <v>51</v>
      </c>
      <c r="S456" s="24">
        <f>IFNA(VLOOKUP(A456,'HUMAN RESOURCES processed'!$A$2:$M$2692,9,0))</f>
        <v>0.479</v>
      </c>
      <c r="T456" s="24">
        <f>IFNA(VLOOKUP(A456,'HUMAN RESOURCES processed'!$A$2:$M$2692,10,0))</f>
        <v>0.495</v>
      </c>
      <c r="U456" s="24">
        <f>IFNA(VLOOKUP(A456,'HUMAN RESOURCES processed'!$A$2:$M$2692,11,0))</f>
        <v>0.025</v>
      </c>
      <c r="V456" s="24">
        <f>IFNA(VLOOKUP(A456,'HUMAN RESOURCES processed'!$A$2:$M$2692,12,0))</f>
        <v>10989815</v>
      </c>
      <c r="W456" s="24">
        <f>IFNA(VLOOKUP(A456,'HUMAN RESOURCES processed'!$A$2:$M$2692,13,0))</f>
        <v>0.162</v>
      </c>
      <c r="X456" s="24">
        <f>IFNA(VLOOKUP(A456,'TOURISM processed'!$A$2:$F$2692,5,0))</f>
        <v>23000000</v>
      </c>
      <c r="Y456" s="24">
        <f>IFNA(VLOOKUP(A456,'TOURISM processed'!$A$2:$F$2692,6,0))</f>
        <v>32000000</v>
      </c>
      <c r="Z456" s="24">
        <f t="shared" si="7"/>
        <v>2.911786959</v>
      </c>
      <c r="AA456" s="24">
        <f t="shared" ref="AA456:AA460" si="272">IF(AND(C456=C455,D456&gt;D455),AA455,0)</f>
        <v>0</v>
      </c>
      <c r="AB456" s="24">
        <f t="shared" ref="AB456:AB458" si="273">IF(AND(C456=C455,D456&gt;D455),AB455,0)</f>
        <v>0</v>
      </c>
      <c r="AC456" s="24">
        <f t="shared" ref="AC456:AC467" si="274">IF(AND(C456=C455,D456&gt;D455),AC455,0)</f>
        <v>0</v>
      </c>
      <c r="AD456" s="24">
        <f t="shared" ref="AD456:AD460" si="275">IF(AND(C456=C455,D456&gt;D455),AD455,0)</f>
        <v>0</v>
      </c>
      <c r="AE456" s="24">
        <f>IFNA(VLOOKUP(A456,'BUSINESS processed'!A456:J3146,9,0))</f>
        <v>0</v>
      </c>
      <c r="AF456" s="27">
        <f>IFNA(VLOOKUP(A456,'BUSINESS processed'!A456:J3146,10,0))</f>
        <v>0</v>
      </c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</row>
    <row r="457">
      <c r="A457" s="18" t="str">
        <f t="shared" si="1"/>
        <v>Africa_Niger-Africa_2001</v>
      </c>
      <c r="B457" s="19" t="s">
        <v>68</v>
      </c>
      <c r="C457" s="20" t="s">
        <v>126</v>
      </c>
      <c r="D457" s="21" t="s">
        <v>71</v>
      </c>
      <c r="E457" s="22">
        <v>1.945327546E9</v>
      </c>
      <c r="F457" s="22">
        <f t="shared" si="2"/>
        <v>170.6961622</v>
      </c>
      <c r="G457" s="23">
        <v>0.074</v>
      </c>
      <c r="H457" s="23">
        <v>12.0</v>
      </c>
      <c r="I457" s="39">
        <f t="shared" si="269"/>
        <v>0</v>
      </c>
      <c r="J457" s="24">
        <f t="shared" si="270"/>
        <v>0</v>
      </c>
      <c r="K457" s="24">
        <f t="shared" si="3"/>
        <v>0</v>
      </c>
      <c r="L457" s="24">
        <f t="shared" si="271"/>
        <v>0</v>
      </c>
      <c r="M457" s="24">
        <f t="shared" si="5"/>
        <v>0</v>
      </c>
      <c r="N457" s="24">
        <f>IFNA(VLOOKUP(A457,'HUMAN RESOURCES processed'!$A$2:$M$2692,5,0))</f>
        <v>0.053</v>
      </c>
      <c r="O457" s="24">
        <f>IFNA(VLOOKUP(A457,'HUMAN RESOURCES processed'!$A$2:$M$2692,6,0))</f>
        <v>0.098</v>
      </c>
      <c r="P457" s="24">
        <f>IFNA(VLOOKUP(A457,'HUMAN RESOURCES processed'!$A$2:$M$2692,7,0))</f>
        <v>51</v>
      </c>
      <c r="Q457" s="24">
        <f>IFNA(VLOOKUP(A457,'HUMAN RESOURCES processed'!$A$2:$M$2692,8,0))</f>
        <v>51</v>
      </c>
      <c r="R457" s="24">
        <f t="shared" si="6"/>
        <v>51</v>
      </c>
      <c r="S457" s="24">
        <f>IFNA(VLOOKUP(A457,'HUMAN RESOURCES processed'!$A$2:$M$2692,9,0))</f>
        <v>0.481</v>
      </c>
      <c r="T457" s="24">
        <f>IFNA(VLOOKUP(A457,'HUMAN RESOURCES processed'!$A$2:$M$2692,10,0))</f>
        <v>0.494</v>
      </c>
      <c r="U457" s="24">
        <f>IFNA(VLOOKUP(A457,'HUMAN RESOURCES processed'!$A$2:$M$2692,11,0))</f>
        <v>0.025</v>
      </c>
      <c r="V457" s="24">
        <f>IFNA(VLOOKUP(A457,'HUMAN RESOURCES processed'!$A$2:$M$2692,12,0))</f>
        <v>11396434</v>
      </c>
      <c r="W457" s="24">
        <f>IFNA(VLOOKUP(A457,'HUMAN RESOURCES processed'!$A$2:$M$2692,13,0))</f>
        <v>0.163</v>
      </c>
      <c r="X457" s="24">
        <f>IFNA(VLOOKUP(A457,'TOURISM processed'!$A$2:$F$2692,5,0))</f>
        <v>30000000</v>
      </c>
      <c r="Y457" s="24">
        <f>IFNA(VLOOKUP(A457,'TOURISM processed'!$A$2:$F$2692,6,0))</f>
        <v>33000000</v>
      </c>
      <c r="Z457" s="24">
        <f t="shared" si="7"/>
        <v>2.895642619</v>
      </c>
      <c r="AA457" s="24">
        <f t="shared" si="272"/>
        <v>0</v>
      </c>
      <c r="AB457" s="24">
        <f t="shared" si="273"/>
        <v>0</v>
      </c>
      <c r="AC457" s="24">
        <f t="shared" si="274"/>
        <v>0</v>
      </c>
      <c r="AD457" s="24">
        <f t="shared" si="275"/>
        <v>0</v>
      </c>
      <c r="AE457" s="24">
        <f>IFNA(VLOOKUP(A457,'BUSINESS processed'!A457:J3147,9,0))</f>
        <v>0.001</v>
      </c>
      <c r="AF457" s="27">
        <f>IFNA(VLOOKUP(A457,'BUSINESS processed'!A457:J3147,10,0))</f>
        <v>0</v>
      </c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</row>
    <row r="458">
      <c r="A458" s="18" t="str">
        <f t="shared" si="1"/>
        <v>Africa_Niger-Africa_2002</v>
      </c>
      <c r="B458" s="19" t="s">
        <v>68</v>
      </c>
      <c r="C458" s="20" t="s">
        <v>126</v>
      </c>
      <c r="D458" s="21" t="s">
        <v>72</v>
      </c>
      <c r="E458" s="22">
        <v>2.170481498E9</v>
      </c>
      <c r="F458" s="22">
        <f t="shared" si="2"/>
        <v>183.669878</v>
      </c>
      <c r="G458" s="23">
        <v>0.07</v>
      </c>
      <c r="H458" s="23">
        <v>12.0</v>
      </c>
      <c r="I458" s="39">
        <f t="shared" si="269"/>
        <v>0</v>
      </c>
      <c r="J458" s="24">
        <f t="shared" si="270"/>
        <v>0</v>
      </c>
      <c r="K458" s="24">
        <f t="shared" si="3"/>
        <v>0</v>
      </c>
      <c r="L458" s="24">
        <f>IFNA(VLOOKUP(A458,'ENERGY processed'!$A$2:$H$2692,8,0),"")</f>
        <v>1412</v>
      </c>
      <c r="M458" s="24">
        <f t="shared" si="5"/>
        <v>0.0001194858689</v>
      </c>
      <c r="N458" s="24">
        <f>IFNA(VLOOKUP(A458,'HUMAN RESOURCES processed'!$A$2:$M$2692,5,0))</f>
        <v>0.052</v>
      </c>
      <c r="O458" s="24">
        <f>IFNA(VLOOKUP(A458,'HUMAN RESOURCES processed'!$A$2:$M$2692,6,0))</f>
        <v>0.094</v>
      </c>
      <c r="P458" s="24">
        <f>IFNA(VLOOKUP(A458,'HUMAN RESOURCES processed'!$A$2:$M$2692,7,0))</f>
        <v>52</v>
      </c>
      <c r="Q458" s="24">
        <f>IFNA(VLOOKUP(A458,'HUMAN RESOURCES processed'!$A$2:$M$2692,8,0))</f>
        <v>52</v>
      </c>
      <c r="R458" s="24">
        <f t="shared" si="6"/>
        <v>52</v>
      </c>
      <c r="S458" s="24">
        <f>IFNA(VLOOKUP(A458,'HUMAN RESOURCES processed'!$A$2:$M$2692,9,0))</f>
        <v>0.483</v>
      </c>
      <c r="T458" s="24">
        <f>IFNA(VLOOKUP(A458,'HUMAN RESOURCES processed'!$A$2:$M$2692,10,0))</f>
        <v>0.491</v>
      </c>
      <c r="U458" s="24">
        <f>IFNA(VLOOKUP(A458,'HUMAN RESOURCES processed'!$A$2:$M$2692,11,0))</f>
        <v>0.025</v>
      </c>
      <c r="V458" s="24">
        <f>IFNA(VLOOKUP(A458,'HUMAN RESOURCES processed'!$A$2:$M$2692,12,0))</f>
        <v>11817297</v>
      </c>
      <c r="W458" s="24">
        <f>IFNA(VLOOKUP(A458,'HUMAN RESOURCES processed'!$A$2:$M$2692,13,0))</f>
        <v>0.164</v>
      </c>
      <c r="X458" s="24">
        <f>IFNA(VLOOKUP(A458,'TOURISM processed'!$A$2:$F$2692,5,0))</f>
        <v>20000000</v>
      </c>
      <c r="Y458" s="24">
        <f>IFNA(VLOOKUP(A458,'TOURISM processed'!$A$2:$F$2692,6,0))</f>
        <v>29000000</v>
      </c>
      <c r="Z458" s="24">
        <f t="shared" si="7"/>
        <v>2.454029885</v>
      </c>
      <c r="AA458" s="24">
        <f t="shared" si="272"/>
        <v>0</v>
      </c>
      <c r="AB458" s="24">
        <f t="shared" si="273"/>
        <v>0</v>
      </c>
      <c r="AC458" s="24">
        <f t="shared" si="274"/>
        <v>0</v>
      </c>
      <c r="AD458" s="24">
        <f t="shared" si="275"/>
        <v>0</v>
      </c>
      <c r="AE458" s="24">
        <f>IFNA(VLOOKUP(A458,'BUSINESS processed'!A458:J3148,9,0))</f>
        <v>0.001</v>
      </c>
      <c r="AF458" s="27">
        <f>IFNA(VLOOKUP(A458,'BUSINESS processed'!A458:J3148,10,0))</f>
        <v>0.005</v>
      </c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</row>
    <row r="459">
      <c r="A459" s="18" t="str">
        <f t="shared" si="1"/>
        <v>Africa_Niger-Africa_2003</v>
      </c>
      <c r="B459" s="19" t="s">
        <v>68</v>
      </c>
      <c r="C459" s="20" t="s">
        <v>126</v>
      </c>
      <c r="D459" s="21" t="s">
        <v>74</v>
      </c>
      <c r="E459" s="22">
        <v>2.731416281E9</v>
      </c>
      <c r="F459" s="22">
        <f t="shared" si="2"/>
        <v>222.8992464</v>
      </c>
      <c r="G459" s="23">
        <v>0.068</v>
      </c>
      <c r="H459" s="23">
        <v>15.0</v>
      </c>
      <c r="I459" s="39">
        <f t="shared" si="269"/>
        <v>0</v>
      </c>
      <c r="J459" s="24">
        <f t="shared" si="270"/>
        <v>0</v>
      </c>
      <c r="K459" s="24">
        <f t="shared" si="3"/>
        <v>0</v>
      </c>
      <c r="L459" s="24">
        <f>IFNA(VLOOKUP(A459,'ENERGY processed'!$A$2:$H$2692,8,0),"")</f>
        <v>1085</v>
      </c>
      <c r="M459" s="24">
        <f t="shared" si="5"/>
        <v>0.00008854222771</v>
      </c>
      <c r="N459" s="24">
        <f>IFNA(VLOOKUP(A459,'HUMAN RESOURCES processed'!$A$2:$M$2692,5,0))</f>
        <v>0.052</v>
      </c>
      <c r="O459" s="24">
        <f>IFNA(VLOOKUP(A459,'HUMAN RESOURCES processed'!$A$2:$M$2692,6,0))</f>
        <v>0.09</v>
      </c>
      <c r="P459" s="24">
        <f>IFNA(VLOOKUP(A459,'HUMAN RESOURCES processed'!$A$2:$M$2692,7,0))</f>
        <v>53</v>
      </c>
      <c r="Q459" s="24">
        <f>IFNA(VLOOKUP(A459,'HUMAN RESOURCES processed'!$A$2:$M$2692,8,0))</f>
        <v>53</v>
      </c>
      <c r="R459" s="24">
        <f t="shared" si="6"/>
        <v>53</v>
      </c>
      <c r="S459" s="24">
        <f>IFNA(VLOOKUP(A459,'HUMAN RESOURCES processed'!$A$2:$M$2692,9,0))</f>
        <v>0.486</v>
      </c>
      <c r="T459" s="24">
        <f>IFNA(VLOOKUP(A459,'HUMAN RESOURCES processed'!$A$2:$M$2692,10,0))</f>
        <v>0.489</v>
      </c>
      <c r="U459" s="24">
        <f>IFNA(VLOOKUP(A459,'HUMAN RESOURCES processed'!$A$2:$M$2692,11,0))</f>
        <v>0.025</v>
      </c>
      <c r="V459" s="24">
        <f>IFNA(VLOOKUP(A459,'HUMAN RESOURCES processed'!$A$2:$M$2692,12,0))</f>
        <v>12254040</v>
      </c>
      <c r="W459" s="24">
        <f>IFNA(VLOOKUP(A459,'HUMAN RESOURCES processed'!$A$2:$M$2692,13,0))</f>
        <v>0.165</v>
      </c>
      <c r="X459" s="24">
        <f>IFNA(VLOOKUP(A459,'TOURISM processed'!$A$2:$F$2692,5,0))</f>
        <v>28000000</v>
      </c>
      <c r="Y459" s="24">
        <f>IFNA(VLOOKUP(A459,'TOURISM processed'!$A$2:$F$2692,6,0))</f>
        <v>39000000</v>
      </c>
      <c r="Z459" s="24">
        <f t="shared" si="7"/>
        <v>3.182623853</v>
      </c>
      <c r="AA459" s="24">
        <f t="shared" si="272"/>
        <v>0</v>
      </c>
      <c r="AB459" s="24">
        <f>IFNA(VLOOKUP(A459,'BUSINESS processed'!A459:J3149,6,0))</f>
        <v>35</v>
      </c>
      <c r="AC459" s="24">
        <f t="shared" si="274"/>
        <v>0</v>
      </c>
      <c r="AD459" s="24">
        <f t="shared" si="275"/>
        <v>0</v>
      </c>
      <c r="AE459" s="24">
        <f>IFNA(VLOOKUP(A459,'BUSINESS processed'!A459:J3149,9,0))</f>
        <v>0.002</v>
      </c>
      <c r="AF459" s="27">
        <f>IFNA(VLOOKUP(A459,'BUSINESS processed'!A459:J3149,10,0))</f>
        <v>0.007</v>
      </c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</row>
    <row r="460">
      <c r="A460" s="18" t="str">
        <f t="shared" si="1"/>
        <v>Africa_Niger-Africa_2004</v>
      </c>
      <c r="B460" s="19" t="s">
        <v>68</v>
      </c>
      <c r="C460" s="20" t="s">
        <v>126</v>
      </c>
      <c r="D460" s="21" t="s">
        <v>83</v>
      </c>
      <c r="E460" s="22">
        <v>3.052898686E9</v>
      </c>
      <c r="F460" s="22">
        <f t="shared" si="2"/>
        <v>240.2174387</v>
      </c>
      <c r="G460" s="23">
        <v>0.071</v>
      </c>
      <c r="H460" s="23">
        <v>16.0</v>
      </c>
      <c r="I460" s="39">
        <f t="shared" si="269"/>
        <v>0</v>
      </c>
      <c r="J460" s="24">
        <f t="shared" si="270"/>
        <v>0</v>
      </c>
      <c r="K460" s="24">
        <f t="shared" si="3"/>
        <v>0</v>
      </c>
      <c r="L460" s="24">
        <f>IFNA(VLOOKUP(A460,'ENERGY processed'!$A$2:$H$2692,8,0),"")</f>
        <v>917</v>
      </c>
      <c r="M460" s="24">
        <f t="shared" si="5"/>
        <v>0.00007215417672</v>
      </c>
      <c r="N460" s="24">
        <f>IFNA(VLOOKUP(A460,'HUMAN RESOURCES processed'!$A$2:$M$2692,5,0))</f>
        <v>0.052</v>
      </c>
      <c r="O460" s="24">
        <f>IFNA(VLOOKUP(A460,'HUMAN RESOURCES processed'!$A$2:$M$2692,6,0))</f>
        <v>0.086</v>
      </c>
      <c r="P460" s="24">
        <f>IFNA(VLOOKUP(A460,'HUMAN RESOURCES processed'!$A$2:$M$2692,7,0))</f>
        <v>53</v>
      </c>
      <c r="Q460" s="24">
        <f>IFNA(VLOOKUP(A460,'HUMAN RESOURCES processed'!$A$2:$M$2692,8,0))</f>
        <v>53</v>
      </c>
      <c r="R460" s="24">
        <f t="shared" si="6"/>
        <v>53</v>
      </c>
      <c r="S460" s="24">
        <f>IFNA(VLOOKUP(A460,'HUMAN RESOURCES processed'!$A$2:$M$2692,9,0))</f>
        <v>0.488</v>
      </c>
      <c r="T460" s="24">
        <f>IFNA(VLOOKUP(A460,'HUMAN RESOURCES processed'!$A$2:$M$2692,10,0))</f>
        <v>0.487</v>
      </c>
      <c r="U460" s="24">
        <f>IFNA(VLOOKUP(A460,'HUMAN RESOURCES processed'!$A$2:$M$2692,11,0))</f>
        <v>0.025</v>
      </c>
      <c r="V460" s="24">
        <f>IFNA(VLOOKUP(A460,'HUMAN RESOURCES processed'!$A$2:$M$2692,12,0))</f>
        <v>12708897</v>
      </c>
      <c r="W460" s="24">
        <f>IFNA(VLOOKUP(A460,'HUMAN RESOURCES processed'!$A$2:$M$2692,13,0))</f>
        <v>0.166</v>
      </c>
      <c r="X460" s="24">
        <f>IFNA(VLOOKUP(A460,'TOURISM processed'!$A$2:$F$2692,5,0))</f>
        <v>32000000</v>
      </c>
      <c r="Y460" s="24">
        <f>IFNA(VLOOKUP(A460,'TOURISM processed'!$A$2:$F$2692,6,0))</f>
        <v>42000000</v>
      </c>
      <c r="Z460" s="24">
        <f t="shared" si="7"/>
        <v>3.304771453</v>
      </c>
      <c r="AA460" s="24">
        <f t="shared" si="272"/>
        <v>0</v>
      </c>
      <c r="AB460" s="24">
        <f>IFNA(VLOOKUP(A460,'BUSINESS processed'!A460:J3150,6,0))</f>
        <v>35</v>
      </c>
      <c r="AC460" s="24">
        <f t="shared" si="274"/>
        <v>0</v>
      </c>
      <c r="AD460" s="24">
        <f t="shared" si="275"/>
        <v>0</v>
      </c>
      <c r="AE460" s="24">
        <f>IFNA(VLOOKUP(A460,'BUSINESS processed'!A460:J3150,9,0))</f>
        <v>0.002</v>
      </c>
      <c r="AF460" s="27">
        <f>IFNA(VLOOKUP(A460,'BUSINESS processed'!A460:J3150,10,0))</f>
        <v>0.014</v>
      </c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</row>
    <row r="461">
      <c r="A461" s="18" t="str">
        <f t="shared" si="1"/>
        <v>Africa_Niger-Africa_2005</v>
      </c>
      <c r="B461" s="19" t="s">
        <v>68</v>
      </c>
      <c r="C461" s="20" t="s">
        <v>126</v>
      </c>
      <c r="D461" s="21" t="s">
        <v>84</v>
      </c>
      <c r="E461" s="22">
        <v>3.405134555E9</v>
      </c>
      <c r="F461" s="22">
        <f t="shared" si="2"/>
        <v>258.2817603</v>
      </c>
      <c r="G461" s="23">
        <v>0.077</v>
      </c>
      <c r="H461" s="23">
        <v>20.0</v>
      </c>
      <c r="I461" s="39">
        <f t="shared" si="269"/>
        <v>0</v>
      </c>
      <c r="J461" s="24">
        <f t="shared" si="270"/>
        <v>0</v>
      </c>
      <c r="K461" s="24">
        <f t="shared" si="3"/>
        <v>0</v>
      </c>
      <c r="L461" s="24">
        <f>IF(AND(C461=C460,C461&gt;C460),C460,0)</f>
        <v>0</v>
      </c>
      <c r="M461" s="24">
        <f t="shared" si="5"/>
        <v>0</v>
      </c>
      <c r="N461" s="24">
        <f>IFNA(VLOOKUP(A461,'HUMAN RESOURCES processed'!$A$2:$M$2692,5,0))</f>
        <v>0.051</v>
      </c>
      <c r="O461" s="24">
        <f>IFNA(VLOOKUP(A461,'HUMAN RESOURCES processed'!$A$2:$M$2692,6,0))</f>
        <v>0.082</v>
      </c>
      <c r="P461" s="24">
        <f>IFNA(VLOOKUP(A461,'HUMAN RESOURCES processed'!$A$2:$M$2692,7,0))</f>
        <v>54</v>
      </c>
      <c r="Q461" s="24">
        <f>IFNA(VLOOKUP(A461,'HUMAN RESOURCES processed'!$A$2:$M$2692,8,0))</f>
        <v>54</v>
      </c>
      <c r="R461" s="24">
        <f t="shared" si="6"/>
        <v>54</v>
      </c>
      <c r="S461" s="24">
        <f>IFNA(VLOOKUP(A461,'HUMAN RESOURCES processed'!$A$2:$M$2692,9,0))</f>
        <v>0.49</v>
      </c>
      <c r="T461" s="24">
        <f>IFNA(VLOOKUP(A461,'HUMAN RESOURCES processed'!$A$2:$M$2692,10,0))</f>
        <v>0.485</v>
      </c>
      <c r="U461" s="24">
        <f>IFNA(VLOOKUP(A461,'HUMAN RESOURCES processed'!$A$2:$M$2692,11,0))</f>
        <v>0.025</v>
      </c>
      <c r="V461" s="24">
        <f>IFNA(VLOOKUP(A461,'HUMAN RESOURCES processed'!$A$2:$M$2692,12,0))</f>
        <v>13183798</v>
      </c>
      <c r="W461" s="24">
        <f>IFNA(VLOOKUP(A461,'HUMAN RESOURCES processed'!$A$2:$M$2692,13,0))</f>
        <v>0.167</v>
      </c>
      <c r="X461" s="24">
        <f>IFNA(VLOOKUP(A461,'TOURISM processed'!$A$2:$F$2692,5,0))</f>
        <v>44000000</v>
      </c>
      <c r="Y461" s="24">
        <f>IFNA(VLOOKUP(A461,'TOURISM processed'!$A$2:$F$2692,6,0))</f>
        <v>42000000</v>
      </c>
      <c r="Z461" s="24">
        <f t="shared" si="7"/>
        <v>3.185728422</v>
      </c>
      <c r="AA461" s="24">
        <f>IFNA(VLOOKUP(A461,'BUSINESS processed'!A461:J3151,5,0))</f>
        <v>0.423</v>
      </c>
      <c r="AB461" s="24">
        <f>IFNA(VLOOKUP(A461,'BUSINESS processed'!A461:J3151,6,0))</f>
        <v>35</v>
      </c>
      <c r="AC461" s="24">
        <f t="shared" si="274"/>
        <v>0</v>
      </c>
      <c r="AD461" s="24">
        <f>IFNA(VLOOKUP(A461,'BUSINESS processed'!A461:J3151,8,0))</f>
        <v>270</v>
      </c>
      <c r="AE461" s="24">
        <f>IFNA(VLOOKUP(A461,'BUSINESS processed'!A461:J3151,9,0))</f>
        <v>0.002</v>
      </c>
      <c r="AF461" s="27">
        <f>IFNA(VLOOKUP(A461,'BUSINESS processed'!A461:J3151,10,0))</f>
        <v>0.025</v>
      </c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</row>
    <row r="462">
      <c r="A462" s="18" t="str">
        <f t="shared" si="1"/>
        <v>Africa_Niger-Africa_2006</v>
      </c>
      <c r="B462" s="19" t="s">
        <v>68</v>
      </c>
      <c r="C462" s="20" t="s">
        <v>126</v>
      </c>
      <c r="D462" s="21" t="s">
        <v>85</v>
      </c>
      <c r="E462" s="22">
        <v>3.646727993E9</v>
      </c>
      <c r="F462" s="22">
        <f t="shared" si="2"/>
        <v>266.5794323</v>
      </c>
      <c r="G462" s="23">
        <v>0.079</v>
      </c>
      <c r="H462" s="23">
        <v>21.0</v>
      </c>
      <c r="I462" s="39">
        <f t="shared" si="269"/>
        <v>0</v>
      </c>
      <c r="J462" s="24">
        <f t="shared" si="270"/>
        <v>0</v>
      </c>
      <c r="K462" s="24">
        <f t="shared" si="3"/>
        <v>0</v>
      </c>
      <c r="L462" s="24">
        <f>IFNA(VLOOKUP(A462,'ENERGY processed'!$A$2:$H$2692,8,0),"")</f>
        <v>889</v>
      </c>
      <c r="M462" s="24">
        <f t="shared" si="5"/>
        <v>0.00006498678151</v>
      </c>
      <c r="N462" s="24">
        <f>IFNA(VLOOKUP(A462,'HUMAN RESOURCES processed'!$A$2:$M$2692,5,0))</f>
        <v>0.051</v>
      </c>
      <c r="O462" s="24">
        <f>IFNA(VLOOKUP(A462,'HUMAN RESOURCES processed'!$A$2:$M$2692,6,0))</f>
        <v>0.079</v>
      </c>
      <c r="P462" s="24">
        <f>IFNA(VLOOKUP(A462,'HUMAN RESOURCES processed'!$A$2:$M$2692,7,0))</f>
        <v>55</v>
      </c>
      <c r="Q462" s="24">
        <f>IFNA(VLOOKUP(A462,'HUMAN RESOURCES processed'!$A$2:$M$2692,8,0))</f>
        <v>55</v>
      </c>
      <c r="R462" s="24">
        <f t="shared" si="6"/>
        <v>55</v>
      </c>
      <c r="S462" s="24">
        <f>IFNA(VLOOKUP(A462,'HUMAN RESOURCES processed'!$A$2:$M$2692,9,0))</f>
        <v>0.492</v>
      </c>
      <c r="T462" s="24">
        <f>IFNA(VLOOKUP(A462,'HUMAN RESOURCES processed'!$A$2:$M$2692,10,0))</f>
        <v>0.483</v>
      </c>
      <c r="U462" s="24">
        <f>IFNA(VLOOKUP(A462,'HUMAN RESOURCES processed'!$A$2:$M$2692,11,0))</f>
        <v>0.025</v>
      </c>
      <c r="V462" s="24">
        <f>IFNA(VLOOKUP(A462,'HUMAN RESOURCES processed'!$A$2:$M$2692,12,0))</f>
        <v>13679705</v>
      </c>
      <c r="W462" s="24">
        <f>IFNA(VLOOKUP(A462,'HUMAN RESOURCES processed'!$A$2:$M$2692,13,0))</f>
        <v>0.169</v>
      </c>
      <c r="X462" s="24">
        <f>IFNA(VLOOKUP(A462,'TOURISM processed'!$A$2:$F$2692,5,0))</f>
        <v>39000000</v>
      </c>
      <c r="Y462" s="24">
        <f>IFNA(VLOOKUP(A462,'TOURISM processed'!$A$2:$F$2692,6,0))</f>
        <v>42000000</v>
      </c>
      <c r="Z462" s="24">
        <f t="shared" si="7"/>
        <v>3.070241646</v>
      </c>
      <c r="AA462" s="24">
        <f>IFNA(VLOOKUP(A462,'BUSINESS processed'!A462:J3152,5,0))</f>
        <v>0.423</v>
      </c>
      <c r="AB462" s="24">
        <f>IFNA(VLOOKUP(A462,'BUSINESS processed'!A462:J3152,6,0))</f>
        <v>24</v>
      </c>
      <c r="AC462" s="24">
        <f t="shared" si="274"/>
        <v>0</v>
      </c>
      <c r="AD462" s="24">
        <f>IFNA(VLOOKUP(A462,'BUSINESS processed'!A462:J3152,8,0))</f>
        <v>270</v>
      </c>
      <c r="AE462" s="24">
        <f>IFNA(VLOOKUP(A462,'BUSINESS processed'!A462:J3152,9,0))</f>
        <v>0.003</v>
      </c>
      <c r="AF462" s="27">
        <f>IFNA(VLOOKUP(A462,'BUSINESS processed'!A462:J3152,10,0))</f>
        <v>0.035</v>
      </c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</row>
    <row r="463">
      <c r="A463" s="18" t="str">
        <f t="shared" si="1"/>
        <v>Africa_Niger-Africa_2007</v>
      </c>
      <c r="B463" s="19" t="s">
        <v>68</v>
      </c>
      <c r="C463" s="20" t="s">
        <v>126</v>
      </c>
      <c r="D463" s="21" t="s">
        <v>86</v>
      </c>
      <c r="E463" s="22">
        <v>4.291363547E9</v>
      </c>
      <c r="F463" s="22">
        <f t="shared" si="2"/>
        <v>302.2664078</v>
      </c>
      <c r="G463" s="23">
        <v>0.074</v>
      </c>
      <c r="H463" s="23">
        <v>22.0</v>
      </c>
      <c r="I463" s="39">
        <f t="shared" si="269"/>
        <v>0</v>
      </c>
      <c r="J463" s="24">
        <f t="shared" si="270"/>
        <v>0</v>
      </c>
      <c r="K463" s="24">
        <f t="shared" si="3"/>
        <v>0</v>
      </c>
      <c r="L463" s="24">
        <f>IF(AND(C463=C462,C463&gt;C462),C462,0)</f>
        <v>0</v>
      </c>
      <c r="M463" s="24">
        <f t="shared" si="5"/>
        <v>0</v>
      </c>
      <c r="N463" s="24">
        <f>IFNA(VLOOKUP(A463,'HUMAN RESOURCES processed'!$A$2:$M$2692,5,0))</f>
        <v>0.051</v>
      </c>
      <c r="O463" s="24">
        <f>IFNA(VLOOKUP(A463,'HUMAN RESOURCES processed'!$A$2:$M$2692,6,0))</f>
        <v>0.075</v>
      </c>
      <c r="P463" s="24">
        <f>IFNA(VLOOKUP(A463,'HUMAN RESOURCES processed'!$A$2:$M$2692,7,0))</f>
        <v>55</v>
      </c>
      <c r="Q463" s="24">
        <f>IFNA(VLOOKUP(A463,'HUMAN RESOURCES processed'!$A$2:$M$2692,8,0))</f>
        <v>55</v>
      </c>
      <c r="R463" s="24">
        <f t="shared" si="6"/>
        <v>55</v>
      </c>
      <c r="S463" s="24">
        <f>IFNA(VLOOKUP(A463,'HUMAN RESOURCES processed'!$A$2:$M$2692,9,0))</f>
        <v>0.494</v>
      </c>
      <c r="T463" s="24">
        <f>IFNA(VLOOKUP(A463,'HUMAN RESOURCES processed'!$A$2:$M$2692,10,0))</f>
        <v>0.481</v>
      </c>
      <c r="U463" s="24">
        <f>IFNA(VLOOKUP(A463,'HUMAN RESOURCES processed'!$A$2:$M$2692,11,0))</f>
        <v>0.025</v>
      </c>
      <c r="V463" s="24">
        <f>IFNA(VLOOKUP(A463,'HUMAN RESOURCES processed'!$A$2:$M$2692,12,0))</f>
        <v>14197289</v>
      </c>
      <c r="W463" s="24">
        <f>IFNA(VLOOKUP(A463,'HUMAN RESOURCES processed'!$A$2:$M$2692,13,0))</f>
        <v>0.17</v>
      </c>
      <c r="X463" s="24">
        <f>IFNA(VLOOKUP(A463,'TOURISM processed'!$A$2:$F$2692,5,0))</f>
        <v>44000000</v>
      </c>
      <c r="Y463" s="24">
        <f>IFNA(VLOOKUP(A463,'TOURISM processed'!$A$2:$F$2692,6,0))</f>
        <v>48000000</v>
      </c>
      <c r="Z463" s="24">
        <f t="shared" si="7"/>
        <v>3.380927162</v>
      </c>
      <c r="AA463" s="24">
        <f>IFNA(VLOOKUP(A463,'BUSINESS processed'!A463:J3153,5,0))</f>
        <v>0.424</v>
      </c>
      <c r="AB463" s="24">
        <f>IFNA(VLOOKUP(A463,'BUSINESS processed'!A463:J3153,6,0))</f>
        <v>23</v>
      </c>
      <c r="AC463" s="24">
        <f t="shared" si="274"/>
        <v>0</v>
      </c>
      <c r="AD463" s="24">
        <f>IFNA(VLOOKUP(A463,'BUSINESS processed'!A463:J3153,8,0))</f>
        <v>270</v>
      </c>
      <c r="AE463" s="24">
        <f>IFNA(VLOOKUP(A463,'BUSINESS processed'!A463:J3153,9,0))</f>
        <v>0.004</v>
      </c>
      <c r="AF463" s="27">
        <f>IFNA(VLOOKUP(A463,'BUSINESS processed'!A463:J3153,10,0))</f>
        <v>0.063</v>
      </c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</row>
    <row r="464">
      <c r="A464" s="18" t="str">
        <f t="shared" si="1"/>
        <v>Africa_Niger-Africa_2008</v>
      </c>
      <c r="B464" s="19" t="s">
        <v>68</v>
      </c>
      <c r="C464" s="20" t="s">
        <v>126</v>
      </c>
      <c r="D464" s="21" t="s">
        <v>87</v>
      </c>
      <c r="E464" s="22">
        <v>5.403364454E9</v>
      </c>
      <c r="F464" s="22">
        <f t="shared" si="2"/>
        <v>366.6306792</v>
      </c>
      <c r="G464" s="23">
        <v>0.071</v>
      </c>
      <c r="H464" s="23">
        <v>26.0</v>
      </c>
      <c r="I464" s="39">
        <f t="shared" si="269"/>
        <v>0</v>
      </c>
      <c r="J464" s="24">
        <f t="shared" si="270"/>
        <v>0</v>
      </c>
      <c r="K464" s="24">
        <f t="shared" si="3"/>
        <v>0</v>
      </c>
      <c r="L464" s="24">
        <f>IFNA(VLOOKUP(A464,'ENERGY processed'!$A$2:$H$2692,8,0),"")</f>
        <v>821</v>
      </c>
      <c r="M464" s="24">
        <f t="shared" si="5"/>
        <v>0.00005570673424</v>
      </c>
      <c r="N464" s="24">
        <f>IFNA(VLOOKUP(A464,'HUMAN RESOURCES processed'!$A$2:$M$2692,5,0))</f>
        <v>0.05</v>
      </c>
      <c r="O464" s="24">
        <f>IFNA(VLOOKUP(A464,'HUMAN RESOURCES processed'!$A$2:$M$2692,6,0))</f>
        <v>0.072</v>
      </c>
      <c r="P464" s="24">
        <f>IFNA(VLOOKUP(A464,'HUMAN RESOURCES processed'!$A$2:$M$2692,7,0))</f>
        <v>56</v>
      </c>
      <c r="Q464" s="24">
        <f>IFNA(VLOOKUP(A464,'HUMAN RESOURCES processed'!$A$2:$M$2692,8,0))</f>
        <v>56</v>
      </c>
      <c r="R464" s="24">
        <f t="shared" si="6"/>
        <v>56</v>
      </c>
      <c r="S464" s="24">
        <f>IFNA(VLOOKUP(A464,'HUMAN RESOURCES processed'!$A$2:$M$2692,9,0))</f>
        <v>0.496</v>
      </c>
      <c r="T464" s="24">
        <f>IFNA(VLOOKUP(A464,'HUMAN RESOURCES processed'!$A$2:$M$2692,10,0))</f>
        <v>0.479</v>
      </c>
      <c r="U464" s="24">
        <f>IFNA(VLOOKUP(A464,'HUMAN RESOURCES processed'!$A$2:$M$2692,11,0))</f>
        <v>0.026</v>
      </c>
      <c r="V464" s="24">
        <f>IFNA(VLOOKUP(A464,'HUMAN RESOURCES processed'!$A$2:$M$2692,12,0))</f>
        <v>14737895</v>
      </c>
      <c r="W464" s="24">
        <f>IFNA(VLOOKUP(A464,'HUMAN RESOURCES processed'!$A$2:$M$2692,13,0))</f>
        <v>0.172</v>
      </c>
      <c r="X464" s="24">
        <f>IFNA(VLOOKUP(A464,'TOURISM processed'!$A$2:$F$2692,5,0))</f>
        <v>86000000</v>
      </c>
      <c r="Y464" s="24">
        <f>IFNA(VLOOKUP(A464,'TOURISM processed'!$A$2:$F$2692,6,0))</f>
        <v>98000000</v>
      </c>
      <c r="Z464" s="24">
        <f t="shared" si="7"/>
        <v>6.649524915</v>
      </c>
      <c r="AA464" s="24">
        <f>IFNA(VLOOKUP(A464,'BUSINESS processed'!A464:J3154,5,0))</f>
        <v>0.423</v>
      </c>
      <c r="AB464" s="24">
        <f>IFNA(VLOOKUP(A464,'BUSINESS processed'!A464:J3154,6,0))</f>
        <v>19</v>
      </c>
      <c r="AC464" s="24">
        <f t="shared" si="274"/>
        <v>0</v>
      </c>
      <c r="AD464" s="24">
        <f>IFNA(VLOOKUP(A464,'BUSINESS processed'!A464:J3154,8,0))</f>
        <v>270</v>
      </c>
      <c r="AE464" s="24">
        <f>IFNA(VLOOKUP(A464,'BUSINESS processed'!A464:J3154,9,0))</f>
        <v>0.007</v>
      </c>
      <c r="AF464" s="27">
        <f>IFNA(VLOOKUP(A464,'BUSINESS processed'!A464:J3154,10,0))</f>
        <v>0.129</v>
      </c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</row>
    <row r="465">
      <c r="A465" s="18" t="str">
        <f t="shared" si="1"/>
        <v>Africa_Niger-Africa_2009</v>
      </c>
      <c r="B465" s="19" t="s">
        <v>68</v>
      </c>
      <c r="C465" s="20" t="s">
        <v>126</v>
      </c>
      <c r="D465" s="21" t="s">
        <v>88</v>
      </c>
      <c r="E465" s="22">
        <v>5.397121962E9</v>
      </c>
      <c r="F465" s="22">
        <f t="shared" si="2"/>
        <v>352.6851141</v>
      </c>
      <c r="G465" s="23">
        <v>0.077</v>
      </c>
      <c r="H465" s="23">
        <v>27.0</v>
      </c>
      <c r="I465" s="39">
        <f t="shared" si="269"/>
        <v>0</v>
      </c>
      <c r="J465" s="24">
        <f t="shared" si="270"/>
        <v>0</v>
      </c>
      <c r="K465" s="24">
        <f t="shared" si="3"/>
        <v>0</v>
      </c>
      <c r="L465" s="24">
        <f>IFNA(VLOOKUP(A465,'ENERGY processed'!$A$2:$H$2692,8,0),"")</f>
        <v>829</v>
      </c>
      <c r="M465" s="24">
        <f t="shared" si="5"/>
        <v>0.00005417256858</v>
      </c>
      <c r="N465" s="24">
        <f>IFNA(VLOOKUP(A465,'HUMAN RESOURCES processed'!$A$2:$M$2692,5,0))</f>
        <v>0.05</v>
      </c>
      <c r="O465" s="24">
        <f>IFNA(VLOOKUP(A465,'HUMAN RESOURCES processed'!$A$2:$M$2692,6,0))</f>
        <v>0.069</v>
      </c>
      <c r="P465" s="24">
        <f>IFNA(VLOOKUP(A465,'HUMAN RESOURCES processed'!$A$2:$M$2692,7,0))</f>
        <v>57</v>
      </c>
      <c r="Q465" s="24">
        <f>IFNA(VLOOKUP(A465,'HUMAN RESOURCES processed'!$A$2:$M$2692,8,0))</f>
        <v>56</v>
      </c>
      <c r="R465" s="24">
        <f t="shared" si="6"/>
        <v>56.5</v>
      </c>
      <c r="S465" s="24">
        <f>IFNA(VLOOKUP(A465,'HUMAN RESOURCES processed'!$A$2:$M$2692,9,0))</f>
        <v>0.497</v>
      </c>
      <c r="T465" s="24">
        <f>IFNA(VLOOKUP(A465,'HUMAN RESOURCES processed'!$A$2:$M$2692,10,0))</f>
        <v>0.477</v>
      </c>
      <c r="U465" s="24">
        <f>IFNA(VLOOKUP(A465,'HUMAN RESOURCES processed'!$A$2:$M$2692,11,0))</f>
        <v>0.026</v>
      </c>
      <c r="V465" s="24">
        <f>IFNA(VLOOKUP(A465,'HUMAN RESOURCES processed'!$A$2:$M$2692,12,0))</f>
        <v>15302948</v>
      </c>
      <c r="W465" s="24">
        <f>IFNA(VLOOKUP(A465,'HUMAN RESOURCES processed'!$A$2:$M$2692,13,0))</f>
        <v>0.174</v>
      </c>
      <c r="X465" s="24">
        <f>IFNA(VLOOKUP(A465,'TOURISM processed'!$A$2:$F$2692,5,0))</f>
        <v>69000000</v>
      </c>
      <c r="Y465" s="24">
        <f>IFNA(VLOOKUP(A465,'TOURISM processed'!$A$2:$F$2692,6,0))</f>
        <v>84000000</v>
      </c>
      <c r="Z465" s="24">
        <f t="shared" si="7"/>
        <v>5.489138433</v>
      </c>
      <c r="AA465" s="24">
        <f>IFNA(VLOOKUP(A465,'BUSINESS processed'!A465:J3155,5,0))</f>
        <v>0.465</v>
      </c>
      <c r="AB465" s="24">
        <f>IFNA(VLOOKUP(A465,'BUSINESS processed'!A465:J3155,6,0))</f>
        <v>17</v>
      </c>
      <c r="AC465" s="24">
        <f t="shared" si="274"/>
        <v>0</v>
      </c>
      <c r="AD465" s="24">
        <f>IFNA(VLOOKUP(A465,'BUSINESS processed'!A465:J3155,8,0))</f>
        <v>270</v>
      </c>
      <c r="AE465" s="24">
        <f>IFNA(VLOOKUP(A465,'BUSINESS processed'!A465:J3155,9,0))</f>
        <v>0.008</v>
      </c>
      <c r="AF465" s="27">
        <f>IFNA(VLOOKUP(A465,'BUSINESS processed'!A465:J3155,10,0))</f>
        <v>0.17</v>
      </c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</row>
    <row r="466">
      <c r="A466" s="18" t="str">
        <f t="shared" si="1"/>
        <v>Africa_Niger-Africa_2010</v>
      </c>
      <c r="B466" s="19" t="s">
        <v>68</v>
      </c>
      <c r="C466" s="20" t="s">
        <v>126</v>
      </c>
      <c r="D466" s="21" t="s">
        <v>89</v>
      </c>
      <c r="E466" s="22">
        <v>5.71858955E9</v>
      </c>
      <c r="F466" s="22">
        <f t="shared" si="2"/>
        <v>359.8012419</v>
      </c>
      <c r="G466" s="23">
        <v>0.069</v>
      </c>
      <c r="H466" s="23">
        <v>24.0</v>
      </c>
      <c r="I466" s="39">
        <f t="shared" si="269"/>
        <v>0</v>
      </c>
      <c r="J466" s="24">
        <f t="shared" si="270"/>
        <v>0</v>
      </c>
      <c r="K466" s="24">
        <f t="shared" si="3"/>
        <v>0</v>
      </c>
      <c r="L466" s="24">
        <f>IF(AND(C466=C465,C466&gt;C465),C465,0)</f>
        <v>0</v>
      </c>
      <c r="M466" s="24">
        <f t="shared" si="5"/>
        <v>0</v>
      </c>
      <c r="N466" s="24">
        <f>IFNA(VLOOKUP(A466,'HUMAN RESOURCES processed'!$A$2:$M$2692,5,0))</f>
        <v>0.05</v>
      </c>
      <c r="O466" s="24">
        <f>IFNA(VLOOKUP(A466,'HUMAN RESOURCES processed'!$A$2:$M$2692,6,0))</f>
        <v>0.066</v>
      </c>
      <c r="P466" s="24">
        <f>IFNA(VLOOKUP(A466,'HUMAN RESOURCES processed'!$A$2:$M$2692,7,0))</f>
        <v>57</v>
      </c>
      <c r="Q466" s="24">
        <f>IFNA(VLOOKUP(A466,'HUMAN RESOURCES processed'!$A$2:$M$2692,8,0))</f>
        <v>57</v>
      </c>
      <c r="R466" s="24">
        <f t="shared" si="6"/>
        <v>57</v>
      </c>
      <c r="S466" s="24">
        <f>IFNA(VLOOKUP(A466,'HUMAN RESOURCES processed'!$A$2:$M$2692,9,0))</f>
        <v>0.498</v>
      </c>
      <c r="T466" s="24">
        <f>IFNA(VLOOKUP(A466,'HUMAN RESOURCES processed'!$A$2:$M$2692,10,0))</f>
        <v>0.476</v>
      </c>
      <c r="U466" s="24">
        <f>IFNA(VLOOKUP(A466,'HUMAN RESOURCES processed'!$A$2:$M$2692,11,0))</f>
        <v>0.026</v>
      </c>
      <c r="V466" s="24">
        <f>IFNA(VLOOKUP(A466,'HUMAN RESOURCES processed'!$A$2:$M$2692,12,0))</f>
        <v>15893746</v>
      </c>
      <c r="W466" s="24">
        <f>IFNA(VLOOKUP(A466,'HUMAN RESOURCES processed'!$A$2:$M$2692,13,0))</f>
        <v>0.176</v>
      </c>
      <c r="X466" s="24">
        <f>IFNA(VLOOKUP(A466,'TOURISM processed'!$A$2:$F$2692,5,0))</f>
        <v>86000000</v>
      </c>
      <c r="Y466" s="24">
        <f t="shared" ref="Y466:Y468" si="276">IF(AND(C466=C465,D466&gt;D465),Y465,0)</f>
        <v>84000000</v>
      </c>
      <c r="Z466" s="24">
        <f t="shared" si="7"/>
        <v>5.285097673</v>
      </c>
      <c r="AA466" s="24">
        <f>IFNA(VLOOKUP(A466,'BUSINESS processed'!A466:J3156,5,0))</f>
        <v>0.465</v>
      </c>
      <c r="AB466" s="24">
        <f>IFNA(VLOOKUP(A466,'BUSINESS processed'!A466:J3156,6,0))</f>
        <v>17</v>
      </c>
      <c r="AC466" s="24">
        <f t="shared" si="274"/>
        <v>0</v>
      </c>
      <c r="AD466" s="24">
        <f>IFNA(VLOOKUP(A466,'BUSINESS processed'!A466:J3156,8,0))</f>
        <v>270</v>
      </c>
      <c r="AE466" s="24">
        <f>IFNA(VLOOKUP(A466,'BUSINESS processed'!A466:J3156,9,0))</f>
        <v>0.008</v>
      </c>
      <c r="AF466" s="27">
        <f>IFNA(VLOOKUP(A466,'BUSINESS processed'!A466:J3156,10,0))</f>
        <v>0.231</v>
      </c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</row>
    <row r="467">
      <c r="A467" s="18" t="str">
        <f t="shared" si="1"/>
        <v>Africa_Niger-Africa_2011</v>
      </c>
      <c r="B467" s="19" t="s">
        <v>68</v>
      </c>
      <c r="C467" s="20" t="s">
        <v>126</v>
      </c>
      <c r="D467" s="21" t="s">
        <v>90</v>
      </c>
      <c r="E467" s="22">
        <v>6.411842066E9</v>
      </c>
      <c r="F467" s="22">
        <f t="shared" si="2"/>
        <v>388.3267312</v>
      </c>
      <c r="G467" s="23">
        <v>0.068</v>
      </c>
      <c r="H467" s="23">
        <v>25.0</v>
      </c>
      <c r="I467" s="39">
        <f t="shared" si="269"/>
        <v>0</v>
      </c>
      <c r="J467" s="24">
        <f t="shared" si="270"/>
        <v>0</v>
      </c>
      <c r="K467" s="24">
        <f t="shared" si="3"/>
        <v>0</v>
      </c>
      <c r="L467" s="24">
        <f>IFNA(VLOOKUP(A467,'ENERGY processed'!$A$2:$H$2692,8,0),"")</f>
        <v>838</v>
      </c>
      <c r="M467" s="24">
        <f t="shared" si="5"/>
        <v>0.00005075262263</v>
      </c>
      <c r="N467" s="24">
        <f>IFNA(VLOOKUP(A467,'HUMAN RESOURCES processed'!$A$2:$M$2692,5,0))</f>
        <v>0.05</v>
      </c>
      <c r="O467" s="24">
        <f>IFNA(VLOOKUP(A467,'HUMAN RESOURCES processed'!$A$2:$M$2692,6,0))</f>
        <v>0.064</v>
      </c>
      <c r="P467" s="24">
        <f>IFNA(VLOOKUP(A467,'HUMAN RESOURCES processed'!$A$2:$M$2692,7,0))</f>
        <v>58</v>
      </c>
      <c r="Q467" s="24">
        <f>IFNA(VLOOKUP(A467,'HUMAN RESOURCES processed'!$A$2:$M$2692,8,0))</f>
        <v>57</v>
      </c>
      <c r="R467" s="24">
        <f t="shared" si="6"/>
        <v>57.5</v>
      </c>
      <c r="S467" s="24">
        <f>IFNA(VLOOKUP(A467,'HUMAN RESOURCES processed'!$A$2:$M$2692,9,0))</f>
        <v>0.499</v>
      </c>
      <c r="T467" s="24">
        <f>IFNA(VLOOKUP(A467,'HUMAN RESOURCES processed'!$A$2:$M$2692,10,0))</f>
        <v>0.475</v>
      </c>
      <c r="U467" s="24">
        <f>IFNA(VLOOKUP(A467,'HUMAN RESOURCES processed'!$A$2:$M$2692,11,0))</f>
        <v>0.026</v>
      </c>
      <c r="V467" s="24">
        <f>IFNA(VLOOKUP(A467,'HUMAN RESOURCES processed'!$A$2:$M$2692,12,0))</f>
        <v>16511462</v>
      </c>
      <c r="W467" s="24">
        <f>IFNA(VLOOKUP(A467,'HUMAN RESOURCES processed'!$A$2:$M$2692,13,0))</f>
        <v>0.178</v>
      </c>
      <c r="X467" s="24">
        <f>IFNA(VLOOKUP(A467,'TOURISM processed'!$A$2:$F$2692,5,0))</f>
        <v>86000000</v>
      </c>
      <c r="Y467" s="24">
        <f t="shared" si="276"/>
        <v>84000000</v>
      </c>
      <c r="Z467" s="24">
        <f t="shared" si="7"/>
        <v>5.087375061</v>
      </c>
      <c r="AA467" s="24">
        <f>IFNA(VLOOKUP(A467,'BUSINESS processed'!A467:J3157,5,0))</f>
        <v>0.438</v>
      </c>
      <c r="AB467" s="24">
        <f>IFNA(VLOOKUP(A467,'BUSINESS processed'!A467:J3157,6,0))</f>
        <v>17</v>
      </c>
      <c r="AC467" s="24">
        <f t="shared" si="274"/>
        <v>0</v>
      </c>
      <c r="AD467" s="24">
        <f>IFNA(VLOOKUP(A467,'BUSINESS processed'!A467:J3157,8,0))</f>
        <v>270</v>
      </c>
      <c r="AE467" s="24">
        <f>IFNA(VLOOKUP(A467,'BUSINESS processed'!A467:J3157,9,0))</f>
        <v>0.013</v>
      </c>
      <c r="AF467" s="27">
        <f>IFNA(VLOOKUP(A467,'BUSINESS processed'!A467:J3157,10,0))</f>
        <v>0.287</v>
      </c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</row>
    <row r="468">
      <c r="A468" s="18" t="str">
        <f t="shared" si="1"/>
        <v>Africa_Niger-Africa_2012</v>
      </c>
      <c r="B468" s="19" t="s">
        <v>68</v>
      </c>
      <c r="C468" s="20" t="s">
        <v>126</v>
      </c>
      <c r="D468" s="21" t="s">
        <v>91</v>
      </c>
      <c r="E468" s="22">
        <v>6.773185511E9</v>
      </c>
      <c r="F468" s="22">
        <f t="shared" si="2"/>
        <v>394.7758309</v>
      </c>
      <c r="G468" s="23">
        <v>0.072</v>
      </c>
      <c r="H468" s="23">
        <v>25.0</v>
      </c>
      <c r="I468" s="39">
        <f t="shared" si="269"/>
        <v>0</v>
      </c>
      <c r="J468" s="24">
        <f t="shared" si="270"/>
        <v>0</v>
      </c>
      <c r="K468" s="24">
        <f t="shared" si="3"/>
        <v>0</v>
      </c>
      <c r="L468" s="24">
        <f>IFNA(VLOOKUP(A468,'ENERGY processed'!$A$2:$H$2692,8,0),"")</f>
        <v>807</v>
      </c>
      <c r="M468" s="24">
        <f t="shared" si="5"/>
        <v>0.00004703608</v>
      </c>
      <c r="N468" s="24">
        <f>IFNA(VLOOKUP(A468,'HUMAN RESOURCES processed'!$A$2:$M$2692,5,0))</f>
        <v>0.05</v>
      </c>
      <c r="O468" s="24">
        <f>IFNA(VLOOKUP(A468,'HUMAN RESOURCES processed'!$A$2:$M$2692,6,0))</f>
        <v>0.062</v>
      </c>
      <c r="P468" s="24">
        <f>IFNA(VLOOKUP(A468,'HUMAN RESOURCES processed'!$A$2:$M$2692,7,0))</f>
        <v>58</v>
      </c>
      <c r="Q468" s="24">
        <f>IFNA(VLOOKUP(A468,'HUMAN RESOURCES processed'!$A$2:$M$2692,8,0))</f>
        <v>58</v>
      </c>
      <c r="R468" s="24">
        <f t="shared" si="6"/>
        <v>58</v>
      </c>
      <c r="S468" s="24">
        <f>IFNA(VLOOKUP(A468,'HUMAN RESOURCES processed'!$A$2:$M$2692,9,0))</f>
        <v>0.5</v>
      </c>
      <c r="T468" s="24">
        <f>IFNA(VLOOKUP(A468,'HUMAN RESOURCES processed'!$A$2:$M$2692,10,0))</f>
        <v>0.474</v>
      </c>
      <c r="U468" s="24">
        <f>IFNA(VLOOKUP(A468,'HUMAN RESOURCES processed'!$A$2:$M$2692,11,0))</f>
        <v>0.026</v>
      </c>
      <c r="V468" s="24">
        <f>IFNA(VLOOKUP(A468,'HUMAN RESOURCES processed'!$A$2:$M$2692,12,0))</f>
        <v>17157042</v>
      </c>
      <c r="W468" s="24">
        <f>IFNA(VLOOKUP(A468,'HUMAN RESOURCES processed'!$A$2:$M$2692,13,0))</f>
        <v>0.18</v>
      </c>
      <c r="X468" s="24">
        <f>IF(AND(C468=C467,D468&gt;D467),X467,0)</f>
        <v>86000000</v>
      </c>
      <c r="Y468" s="24">
        <f t="shared" si="276"/>
        <v>84000000</v>
      </c>
      <c r="Z468" s="24">
        <f t="shared" si="7"/>
        <v>4.895948847</v>
      </c>
      <c r="AA468" s="24">
        <f>IFNA(VLOOKUP(A468,'BUSINESS processed'!A468:J3158,5,0))</f>
        <v>0.438</v>
      </c>
      <c r="AB468" s="24">
        <f>IFNA(VLOOKUP(A468,'BUSINESS processed'!A468:J3158,6,0))</f>
        <v>17</v>
      </c>
      <c r="AC468" s="24">
        <f>IFNA(VLOOKUP(A468,'BUSINESS processed'!A468:J3158,7,0))</f>
        <v>174</v>
      </c>
      <c r="AD468" s="24">
        <f>IFNA(VLOOKUP(A468,'BUSINESS processed'!A468:J3158,8,0))</f>
        <v>270</v>
      </c>
      <c r="AE468" s="24">
        <f>IFNA(VLOOKUP(A468,'BUSINESS processed'!A468:J3158,9,0))</f>
        <v>0.014</v>
      </c>
      <c r="AF468" s="27">
        <f>IFNA(VLOOKUP(A468,'BUSINESS processed'!A468:J3158,10,0))</f>
        <v>0.314</v>
      </c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</row>
    <row r="469">
      <c r="A469" s="18" t="str">
        <f t="shared" si="1"/>
        <v>Africa_Nigeria-Africa_2000</v>
      </c>
      <c r="B469" s="19" t="s">
        <v>68</v>
      </c>
      <c r="C469" s="20" t="s">
        <v>127</v>
      </c>
      <c r="D469" s="21" t="s">
        <v>70</v>
      </c>
      <c r="E469" s="22">
        <v>4.6385996027E10</v>
      </c>
      <c r="F469" s="22">
        <f t="shared" si="2"/>
        <v>377.500257</v>
      </c>
      <c r="G469" s="23">
        <v>0.046</v>
      </c>
      <c r="H469" s="23">
        <v>17.0</v>
      </c>
      <c r="I469" s="23">
        <v>0.213</v>
      </c>
      <c r="J469" s="24">
        <f t="shared" si="270"/>
        <v>0</v>
      </c>
      <c r="K469" s="24">
        <f t="shared" si="3"/>
        <v>0</v>
      </c>
      <c r="L469" s="24">
        <f t="shared" ref="L469:L470" si="277">IF(AND(C469=C468,C469&gt;C468),C468,0)</f>
        <v>0</v>
      </c>
      <c r="M469" s="24">
        <f t="shared" si="5"/>
        <v>0</v>
      </c>
      <c r="N469" s="24">
        <f>IFNA(VLOOKUP(A469,'HUMAN RESOURCES processed'!$A$2:$M$2692,5,0))</f>
        <v>0.043</v>
      </c>
      <c r="O469" s="24">
        <f>IFNA(VLOOKUP(A469,'HUMAN RESOURCES processed'!$A$2:$M$2692,6,0))</f>
        <v>0.113</v>
      </c>
      <c r="P469" s="24">
        <f>IFNA(VLOOKUP(A469,'HUMAN RESOURCES processed'!$A$2:$M$2692,7,0))</f>
        <v>47</v>
      </c>
      <c r="Q469" s="24">
        <f>IFNA(VLOOKUP(A469,'HUMAN RESOURCES processed'!$A$2:$M$2692,8,0))</f>
        <v>46</v>
      </c>
      <c r="R469" s="24">
        <f t="shared" si="6"/>
        <v>46.5</v>
      </c>
      <c r="S469" s="24">
        <f>IFNA(VLOOKUP(A469,'HUMAN RESOURCES processed'!$A$2:$M$2692,9,0))</f>
        <v>0.435</v>
      </c>
      <c r="T469" s="24">
        <f>IFNA(VLOOKUP(A469,'HUMAN RESOURCES processed'!$A$2:$M$2692,10,0))</f>
        <v>0.537</v>
      </c>
      <c r="U469" s="24">
        <f>IFNA(VLOOKUP(A469,'HUMAN RESOURCES processed'!$A$2:$M$2692,11,0))</f>
        <v>0.028</v>
      </c>
      <c r="V469" s="24">
        <f>IFNA(VLOOKUP(A469,'HUMAN RESOURCES processed'!$A$2:$M$2692,12,0))</f>
        <v>122876727</v>
      </c>
      <c r="W469" s="24">
        <f>IFNA(VLOOKUP(A469,'HUMAN RESOURCES processed'!$A$2:$M$2692,13,0))</f>
        <v>0.348</v>
      </c>
      <c r="X469" s="24">
        <f>IFNA(VLOOKUP(A469,'TOURISM processed'!$A$2:$F$2692,5,0))</f>
        <v>186000000</v>
      </c>
      <c r="Y469" s="24">
        <f>IFNA(VLOOKUP(A469,'TOURISM processed'!$A$2:$F$2692,6,0))</f>
        <v>610000000</v>
      </c>
      <c r="Z469" s="24">
        <f t="shared" si="7"/>
        <v>4.964324937</v>
      </c>
      <c r="AA469" s="24">
        <f t="shared" ref="AA469:AA473" si="278">IF(AND(C469=C468,D469&gt;D468),AA468,0)</f>
        <v>0</v>
      </c>
      <c r="AB469" s="24">
        <f t="shared" ref="AB469:AB471" si="279">IF(AND(C469=C468,D469&gt;D468),AB468,0)</f>
        <v>0</v>
      </c>
      <c r="AC469" s="24">
        <f t="shared" ref="AC469:AC480" si="280">IF(AND(C469=C468,D469&gt;D468),AC468,0)</f>
        <v>0</v>
      </c>
      <c r="AD469" s="24">
        <f t="shared" ref="AD469:AD473" si="281">IF(AND(C469=C468,D469&gt;D468),AD468,0)</f>
        <v>0</v>
      </c>
      <c r="AE469" s="24">
        <f>IFNA(VLOOKUP(A469,'BUSINESS processed'!A469:J3159,9,0))</f>
        <v>0.001</v>
      </c>
      <c r="AF469" s="27">
        <f>IFNA(VLOOKUP(A469,'BUSINESS processed'!A469:J3159,10,0))</f>
        <v>0</v>
      </c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</row>
    <row r="470">
      <c r="A470" s="18" t="str">
        <f t="shared" si="1"/>
        <v>Africa_Nigeria-Africa_2001</v>
      </c>
      <c r="B470" s="19" t="s">
        <v>68</v>
      </c>
      <c r="C470" s="20" t="s">
        <v>127</v>
      </c>
      <c r="D470" s="21" t="s">
        <v>71</v>
      </c>
      <c r="E470" s="22">
        <v>4.4138014092E10</v>
      </c>
      <c r="F470" s="22">
        <f t="shared" si="2"/>
        <v>350.2878211</v>
      </c>
      <c r="G470" s="23">
        <v>0.048</v>
      </c>
      <c r="H470" s="23">
        <v>18.0</v>
      </c>
      <c r="I470" s="23">
        <v>0.234</v>
      </c>
      <c r="J470" s="24">
        <f>IFNA(VLOOKUP(A470,'ENERGY processed'!$A$2:$H$2692,7,0),"")</f>
        <v>118325</v>
      </c>
      <c r="K470" s="24">
        <f t="shared" si="3"/>
        <v>0.0009390500973</v>
      </c>
      <c r="L470" s="24">
        <f t="shared" si="277"/>
        <v>0</v>
      </c>
      <c r="M470" s="24">
        <f t="shared" si="5"/>
        <v>0</v>
      </c>
      <c r="N470" s="24">
        <f>IFNA(VLOOKUP(A470,'HUMAN RESOURCES processed'!$A$2:$M$2692,5,0))</f>
        <v>0.043</v>
      </c>
      <c r="O470" s="24">
        <f>IFNA(VLOOKUP(A470,'HUMAN RESOURCES processed'!$A$2:$M$2692,6,0))</f>
        <v>0.11</v>
      </c>
      <c r="P470" s="24">
        <f>IFNA(VLOOKUP(A470,'HUMAN RESOURCES processed'!$A$2:$M$2692,7,0))</f>
        <v>47</v>
      </c>
      <c r="Q470" s="24">
        <f>IFNA(VLOOKUP(A470,'HUMAN RESOURCES processed'!$A$2:$M$2692,8,0))</f>
        <v>46</v>
      </c>
      <c r="R470" s="24">
        <f t="shared" si="6"/>
        <v>46.5</v>
      </c>
      <c r="S470" s="24">
        <f>IFNA(VLOOKUP(A470,'HUMAN RESOURCES processed'!$A$2:$M$2692,9,0))</f>
        <v>0.435</v>
      </c>
      <c r="T470" s="24">
        <f>IFNA(VLOOKUP(A470,'HUMAN RESOURCES processed'!$A$2:$M$2692,10,0))</f>
        <v>0.538</v>
      </c>
      <c r="U470" s="24">
        <f>IFNA(VLOOKUP(A470,'HUMAN RESOURCES processed'!$A$2:$M$2692,11,0))</f>
        <v>0.028</v>
      </c>
      <c r="V470" s="24">
        <f>IFNA(VLOOKUP(A470,'HUMAN RESOURCES processed'!$A$2:$M$2692,12,0))</f>
        <v>126004992</v>
      </c>
      <c r="W470" s="24">
        <f>IFNA(VLOOKUP(A470,'HUMAN RESOURCES processed'!$A$2:$M$2692,13,0))</f>
        <v>0.357</v>
      </c>
      <c r="X470" s="24">
        <f>IFNA(VLOOKUP(A470,'TOURISM processed'!$A$2:$F$2692,5,0))</f>
        <v>168000000</v>
      </c>
      <c r="Y470" s="24">
        <f>IFNA(VLOOKUP(A470,'TOURISM processed'!$A$2:$F$2692,6,0))</f>
        <v>858000000</v>
      </c>
      <c r="Z470" s="24">
        <f t="shared" si="7"/>
        <v>6.809254033</v>
      </c>
      <c r="AA470" s="24">
        <f t="shared" si="278"/>
        <v>0</v>
      </c>
      <c r="AB470" s="24">
        <f t="shared" si="279"/>
        <v>0</v>
      </c>
      <c r="AC470" s="24">
        <f t="shared" si="280"/>
        <v>0</v>
      </c>
      <c r="AD470" s="24">
        <f t="shared" si="281"/>
        <v>0</v>
      </c>
      <c r="AE470" s="24">
        <f>IFNA(VLOOKUP(A470,'BUSINESS processed'!A470:J3160,9,0))</f>
        <v>0.001</v>
      </c>
      <c r="AF470" s="27">
        <f>IFNA(VLOOKUP(A470,'BUSINESS processed'!A470:J3160,10,0))</f>
        <v>0.002</v>
      </c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</row>
    <row r="471">
      <c r="A471" s="18" t="str">
        <f t="shared" si="1"/>
        <v>Africa_Nigeria-Africa_2002</v>
      </c>
      <c r="B471" s="19" t="s">
        <v>68</v>
      </c>
      <c r="C471" s="20" t="s">
        <v>127</v>
      </c>
      <c r="D471" s="21" t="s">
        <v>72</v>
      </c>
      <c r="E471" s="22">
        <v>5.911686825E10</v>
      </c>
      <c r="F471" s="22">
        <f t="shared" si="2"/>
        <v>457.4736505</v>
      </c>
      <c r="G471" s="23">
        <v>0.039</v>
      </c>
      <c r="H471" s="23">
        <v>18.0</v>
      </c>
      <c r="I471" s="23">
        <v>0.248</v>
      </c>
      <c r="J471" s="24">
        <f>IFNA(VLOOKUP(A471,'ENERGY processed'!$A$2:$H$2692,7,0),"")</f>
        <v>115138</v>
      </c>
      <c r="K471" s="24">
        <f t="shared" si="3"/>
        <v>0.0008909910611</v>
      </c>
      <c r="L471" s="24">
        <f>IFNA(VLOOKUP(A471,'ENERGY processed'!$A$2:$H$2692,8,0),"")</f>
        <v>78910</v>
      </c>
      <c r="M471" s="24">
        <f t="shared" si="5"/>
        <v>0.0006106420524</v>
      </c>
      <c r="N471" s="24">
        <f>IFNA(VLOOKUP(A471,'HUMAN RESOURCES processed'!$A$2:$M$2692,5,0))</f>
        <v>0.043</v>
      </c>
      <c r="O471" s="24">
        <f>IFNA(VLOOKUP(A471,'HUMAN RESOURCES processed'!$A$2:$M$2692,6,0))</f>
        <v>0.106</v>
      </c>
      <c r="P471" s="24">
        <f>IFNA(VLOOKUP(A471,'HUMAN RESOURCES processed'!$A$2:$M$2692,7,0))</f>
        <v>48</v>
      </c>
      <c r="Q471" s="24">
        <f>IFNA(VLOOKUP(A471,'HUMAN RESOURCES processed'!$A$2:$M$2692,8,0))</f>
        <v>47</v>
      </c>
      <c r="R471" s="24">
        <f t="shared" si="6"/>
        <v>47.5</v>
      </c>
      <c r="S471" s="24">
        <f>IFNA(VLOOKUP(A471,'HUMAN RESOURCES processed'!$A$2:$M$2692,9,0))</f>
        <v>0.434</v>
      </c>
      <c r="T471" s="24">
        <f>IFNA(VLOOKUP(A471,'HUMAN RESOURCES processed'!$A$2:$M$2692,10,0))</f>
        <v>0.538</v>
      </c>
      <c r="U471" s="24">
        <f>IFNA(VLOOKUP(A471,'HUMAN RESOURCES processed'!$A$2:$M$2692,11,0))</f>
        <v>0.028</v>
      </c>
      <c r="V471" s="24">
        <f>IFNA(VLOOKUP(A471,'HUMAN RESOURCES processed'!$A$2:$M$2692,12,0))</f>
        <v>129224641</v>
      </c>
      <c r="W471" s="24">
        <f>IFNA(VLOOKUP(A471,'HUMAN RESOURCES processed'!$A$2:$M$2692,13,0))</f>
        <v>0.365</v>
      </c>
      <c r="X471" s="24">
        <f>IFNA(VLOOKUP(A471,'TOURISM processed'!$A$2:$F$2692,5,0))</f>
        <v>256000000</v>
      </c>
      <c r="Y471" s="24">
        <f>IFNA(VLOOKUP(A471,'TOURISM processed'!$A$2:$F$2692,6,0))</f>
        <v>910000000</v>
      </c>
      <c r="Z471" s="24">
        <f t="shared" si="7"/>
        <v>7.042000604</v>
      </c>
      <c r="AA471" s="24">
        <f t="shared" si="278"/>
        <v>0</v>
      </c>
      <c r="AB471" s="24">
        <f t="shared" si="279"/>
        <v>0</v>
      </c>
      <c r="AC471" s="24">
        <f t="shared" si="280"/>
        <v>0</v>
      </c>
      <c r="AD471" s="24">
        <f t="shared" si="281"/>
        <v>0</v>
      </c>
      <c r="AE471" s="24">
        <f>IFNA(VLOOKUP(A471,'BUSINESS processed'!A471:J3161,9,0))</f>
        <v>0.003</v>
      </c>
      <c r="AF471" s="27">
        <f>IFNA(VLOOKUP(A471,'BUSINESS processed'!A471:J3161,10,0))</f>
        <v>0.012</v>
      </c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</row>
    <row r="472">
      <c r="A472" s="18" t="str">
        <f t="shared" si="1"/>
        <v>Africa_Nigeria-Africa_2003</v>
      </c>
      <c r="B472" s="19" t="s">
        <v>68</v>
      </c>
      <c r="C472" s="20" t="s">
        <v>127</v>
      </c>
      <c r="D472" s="21" t="s">
        <v>74</v>
      </c>
      <c r="E472" s="22">
        <v>6.7655840108E10</v>
      </c>
      <c r="F472" s="22">
        <f t="shared" si="2"/>
        <v>510.4169414</v>
      </c>
      <c r="G472" s="23">
        <v>0.075</v>
      </c>
      <c r="H472" s="23">
        <v>39.0</v>
      </c>
      <c r="I472" s="23">
        <v>0.207</v>
      </c>
      <c r="J472" s="24">
        <f>IFNA(VLOOKUP(A472,'ENERGY processed'!$A$2:$H$2692,7,0),"")</f>
        <v>109255</v>
      </c>
      <c r="K472" s="24">
        <f t="shared" si="3"/>
        <v>0.0008242540902</v>
      </c>
      <c r="L472" s="24">
        <f>IFNA(VLOOKUP(A472,'ENERGY processed'!$A$2:$H$2692,8,0),"")</f>
        <v>71719</v>
      </c>
      <c r="M472" s="24">
        <f t="shared" si="5"/>
        <v>0.0005410706979</v>
      </c>
      <c r="N472" s="24">
        <f>IFNA(VLOOKUP(A472,'HUMAN RESOURCES processed'!$A$2:$M$2692,5,0))</f>
        <v>0.043</v>
      </c>
      <c r="O472" s="24">
        <f>IFNA(VLOOKUP(A472,'HUMAN RESOURCES processed'!$A$2:$M$2692,6,0))</f>
        <v>0.103</v>
      </c>
      <c r="P472" s="24">
        <f>IFNA(VLOOKUP(A472,'HUMAN RESOURCES processed'!$A$2:$M$2692,7,0))</f>
        <v>48</v>
      </c>
      <c r="Q472" s="24">
        <f>IFNA(VLOOKUP(A472,'HUMAN RESOURCES processed'!$A$2:$M$2692,8,0))</f>
        <v>47</v>
      </c>
      <c r="R472" s="24">
        <f t="shared" si="6"/>
        <v>47.5</v>
      </c>
      <c r="S472" s="24">
        <f>IFNA(VLOOKUP(A472,'HUMAN RESOURCES processed'!$A$2:$M$2692,9,0))</f>
        <v>0.435</v>
      </c>
      <c r="T472" s="24">
        <f>IFNA(VLOOKUP(A472,'HUMAN RESOURCES processed'!$A$2:$M$2692,10,0))</f>
        <v>0.538</v>
      </c>
      <c r="U472" s="24">
        <f>IFNA(VLOOKUP(A472,'HUMAN RESOURCES processed'!$A$2:$M$2692,11,0))</f>
        <v>0.028</v>
      </c>
      <c r="V472" s="24">
        <f>IFNA(VLOOKUP(A472,'HUMAN RESOURCES processed'!$A$2:$M$2692,12,0))</f>
        <v>132550146</v>
      </c>
      <c r="W472" s="24">
        <f>IFNA(VLOOKUP(A472,'HUMAN RESOURCES processed'!$A$2:$M$2692,13,0))</f>
        <v>0.374</v>
      </c>
      <c r="X472" s="24">
        <f>IFNA(VLOOKUP(A472,'TOURISM processed'!$A$2:$F$2692,5,0))</f>
        <v>58000000</v>
      </c>
      <c r="Y472" s="24">
        <f>IFNA(VLOOKUP(A472,'TOURISM processed'!$A$2:$F$2692,6,0))</f>
        <v>2076000000</v>
      </c>
      <c r="Z472" s="24">
        <f t="shared" si="7"/>
        <v>15.66199708</v>
      </c>
      <c r="AA472" s="24">
        <f t="shared" si="278"/>
        <v>0</v>
      </c>
      <c r="AB472" s="24">
        <f>IFNA(VLOOKUP(A472,'BUSINESS processed'!A472:J3162,6,0))</f>
        <v>36</v>
      </c>
      <c r="AC472" s="24">
        <f t="shared" si="280"/>
        <v>0</v>
      </c>
      <c r="AD472" s="24">
        <f t="shared" si="281"/>
        <v>0</v>
      </c>
      <c r="AE472" s="24">
        <f>IFNA(VLOOKUP(A472,'BUSINESS processed'!A472:J3162,9,0))</f>
        <v>0.006</v>
      </c>
      <c r="AF472" s="27">
        <f>IFNA(VLOOKUP(A472,'BUSINESS processed'!A472:J3162,10,0))</f>
        <v>0.024</v>
      </c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</row>
    <row r="473">
      <c r="A473" s="18" t="str">
        <f t="shared" si="1"/>
        <v>Africa_Nigeria-Africa_2004</v>
      </c>
      <c r="B473" s="19" t="s">
        <v>68</v>
      </c>
      <c r="C473" s="20" t="s">
        <v>127</v>
      </c>
      <c r="D473" s="21" t="s">
        <v>83</v>
      </c>
      <c r="E473" s="22">
        <v>8.7845403978E10</v>
      </c>
      <c r="F473" s="22">
        <f t="shared" si="2"/>
        <v>645.9256502</v>
      </c>
      <c r="G473" s="23">
        <v>0.07</v>
      </c>
      <c r="H473" s="23">
        <v>45.0</v>
      </c>
      <c r="I473" s="23">
        <v>0.192</v>
      </c>
      <c r="J473" s="24">
        <f>IFNA(VLOOKUP(A473,'ENERGY processed'!$A$2:$H$2692,7,0),"")</f>
        <v>111225</v>
      </c>
      <c r="K473" s="24">
        <f t="shared" si="3"/>
        <v>0.0008178353925</v>
      </c>
      <c r="L473" s="24">
        <f>IFNA(VLOOKUP(A473,'ENERGY processed'!$A$2:$H$2692,8,0),"")</f>
        <v>92621</v>
      </c>
      <c r="M473" s="24">
        <f t="shared" si="5"/>
        <v>0.0006810405204</v>
      </c>
      <c r="N473" s="24">
        <f>IFNA(VLOOKUP(A473,'HUMAN RESOURCES processed'!$A$2:$M$2692,5,0))</f>
        <v>0.043</v>
      </c>
      <c r="O473" s="24">
        <f>IFNA(VLOOKUP(A473,'HUMAN RESOURCES processed'!$A$2:$M$2692,6,0))</f>
        <v>0.1</v>
      </c>
      <c r="P473" s="24">
        <f>IFNA(VLOOKUP(A473,'HUMAN RESOURCES processed'!$A$2:$M$2692,7,0))</f>
        <v>49</v>
      </c>
      <c r="Q473" s="24">
        <f>IFNA(VLOOKUP(A473,'HUMAN RESOURCES processed'!$A$2:$M$2692,8,0))</f>
        <v>48</v>
      </c>
      <c r="R473" s="24">
        <f t="shared" si="6"/>
        <v>48.5</v>
      </c>
      <c r="S473" s="24">
        <f>IFNA(VLOOKUP(A473,'HUMAN RESOURCES processed'!$A$2:$M$2692,9,0))</f>
        <v>0.435</v>
      </c>
      <c r="T473" s="24">
        <f>IFNA(VLOOKUP(A473,'HUMAN RESOURCES processed'!$A$2:$M$2692,10,0))</f>
        <v>0.538</v>
      </c>
      <c r="U473" s="24">
        <f>IFNA(VLOOKUP(A473,'HUMAN RESOURCES processed'!$A$2:$M$2692,11,0))</f>
        <v>0.027</v>
      </c>
      <c r="V473" s="24">
        <f>IFNA(VLOOKUP(A473,'HUMAN RESOURCES processed'!$A$2:$M$2692,12,0))</f>
        <v>135999250</v>
      </c>
      <c r="W473" s="24">
        <f>IFNA(VLOOKUP(A473,'HUMAN RESOURCES processed'!$A$2:$M$2692,13,0))</f>
        <v>0.382</v>
      </c>
      <c r="X473" s="24">
        <f>IFNA(VLOOKUP(A473,'TOURISM processed'!$A$2:$F$2692,5,0))</f>
        <v>49000000</v>
      </c>
      <c r="Y473" s="24">
        <f>IF(AND(C473=C472,D473&gt;D472),Y472,0)</f>
        <v>2076000000</v>
      </c>
      <c r="Z473" s="24">
        <f t="shared" si="7"/>
        <v>15.26479006</v>
      </c>
      <c r="AA473" s="24">
        <f t="shared" si="278"/>
        <v>0</v>
      </c>
      <c r="AB473" s="24">
        <f>IFNA(VLOOKUP(A473,'BUSINESS processed'!A473:J3163,6,0))</f>
        <v>36</v>
      </c>
      <c r="AC473" s="24">
        <f t="shared" si="280"/>
        <v>0</v>
      </c>
      <c r="AD473" s="24">
        <f t="shared" si="281"/>
        <v>0</v>
      </c>
      <c r="AE473" s="24">
        <f>IFNA(VLOOKUP(A473,'BUSINESS processed'!A473:J3163,9,0))</f>
        <v>0.013</v>
      </c>
      <c r="AF473" s="27">
        <f>IFNA(VLOOKUP(A473,'BUSINESS processed'!A473:J3163,10,0))</f>
        <v>0.067</v>
      </c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</row>
    <row r="474">
      <c r="A474" s="18" t="str">
        <f t="shared" si="1"/>
        <v>Africa_Nigeria-Africa_2005</v>
      </c>
      <c r="B474" s="19" t="s">
        <v>68</v>
      </c>
      <c r="C474" s="20" t="s">
        <v>127</v>
      </c>
      <c r="D474" s="21" t="s">
        <v>84</v>
      </c>
      <c r="E474" s="22">
        <v>1.12E11</v>
      </c>
      <c r="F474" s="22">
        <f t="shared" si="2"/>
        <v>802.3733573</v>
      </c>
      <c r="G474" s="23">
        <v>0.066</v>
      </c>
      <c r="H474" s="23">
        <v>53.0</v>
      </c>
      <c r="I474" s="23">
        <v>0.179</v>
      </c>
      <c r="J474" s="24">
        <f>IF(AND( C474=C473,D474&gt;D473),J473,"")</f>
        <v>111225</v>
      </c>
      <c r="K474" s="24">
        <f t="shared" si="3"/>
        <v>0.0007968212203</v>
      </c>
      <c r="L474" s="24">
        <f>IF(AND(C474=C473,C474&gt;C473),C473,0)</f>
        <v>0</v>
      </c>
      <c r="M474" s="24">
        <f t="shared" si="5"/>
        <v>0</v>
      </c>
      <c r="N474" s="24">
        <f>IFNA(VLOOKUP(A474,'HUMAN RESOURCES processed'!$A$2:$M$2692,5,0))</f>
        <v>0.042</v>
      </c>
      <c r="O474" s="24">
        <f>IFNA(VLOOKUP(A474,'HUMAN RESOURCES processed'!$A$2:$M$2692,6,0))</f>
        <v>0.097</v>
      </c>
      <c r="P474" s="24">
        <f>IFNA(VLOOKUP(A474,'HUMAN RESOURCES processed'!$A$2:$M$2692,7,0))</f>
        <v>49</v>
      </c>
      <c r="Q474" s="24">
        <f>IFNA(VLOOKUP(A474,'HUMAN RESOURCES processed'!$A$2:$M$2692,8,0))</f>
        <v>48</v>
      </c>
      <c r="R474" s="24">
        <f t="shared" si="6"/>
        <v>48.5</v>
      </c>
      <c r="S474" s="24">
        <f>IFNA(VLOOKUP(A474,'HUMAN RESOURCES processed'!$A$2:$M$2692,9,0))</f>
        <v>0.436</v>
      </c>
      <c r="T474" s="24">
        <f>IFNA(VLOOKUP(A474,'HUMAN RESOURCES processed'!$A$2:$M$2692,10,0))</f>
        <v>0.537</v>
      </c>
      <c r="U474" s="24">
        <f>IFNA(VLOOKUP(A474,'HUMAN RESOURCES processed'!$A$2:$M$2692,11,0))</f>
        <v>0.027</v>
      </c>
      <c r="V474" s="24">
        <f>IFNA(VLOOKUP(A474,'HUMAN RESOURCES processed'!$A$2:$M$2692,12,0))</f>
        <v>139585891</v>
      </c>
      <c r="W474" s="24">
        <f>IFNA(VLOOKUP(A474,'HUMAN RESOURCES processed'!$A$2:$M$2692,13,0))</f>
        <v>0.391</v>
      </c>
      <c r="X474" s="24">
        <f>IFNA(VLOOKUP(A474,'TOURISM processed'!$A$2:$F$2692,5,0))</f>
        <v>139000000</v>
      </c>
      <c r="Y474" s="24">
        <f>IFNA(VLOOKUP(A474,'TOURISM processed'!$A$2:$F$2692,6,0))</f>
        <v>501000000</v>
      </c>
      <c r="Z474" s="24">
        <f t="shared" si="7"/>
        <v>3.589187965</v>
      </c>
      <c r="AA474" s="24">
        <f>IFNA(VLOOKUP(A474,'BUSINESS processed'!A474:J3164,5,0))</f>
        <v>0.316</v>
      </c>
      <c r="AB474" s="24">
        <f>IFNA(VLOOKUP(A474,'BUSINESS processed'!A474:J3164,6,0))</f>
        <v>35</v>
      </c>
      <c r="AC474" s="24">
        <f t="shared" si="280"/>
        <v>0</v>
      </c>
      <c r="AD474" s="24">
        <f>IFNA(VLOOKUP(A474,'BUSINESS processed'!A474:J3164,8,0))</f>
        <v>1120</v>
      </c>
      <c r="AE474" s="24">
        <f>IFNA(VLOOKUP(A474,'BUSINESS processed'!A474:J3164,9,0))</f>
        <v>0.035</v>
      </c>
      <c r="AF474" s="27">
        <f>IFNA(VLOOKUP(A474,'BUSINESS processed'!A474:J3164,10,0))</f>
        <v>0.133</v>
      </c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</row>
    <row r="475">
      <c r="A475" s="18" t="str">
        <f t="shared" si="1"/>
        <v>Africa_Nigeria-Africa_2006</v>
      </c>
      <c r="B475" s="19" t="s">
        <v>68</v>
      </c>
      <c r="C475" s="20" t="s">
        <v>127</v>
      </c>
      <c r="D475" s="21" t="s">
        <v>85</v>
      </c>
      <c r="E475" s="22">
        <v>1.45E11</v>
      </c>
      <c r="F475" s="22">
        <f t="shared" si="2"/>
        <v>1011.75796</v>
      </c>
      <c r="G475" s="23">
        <v>0.057</v>
      </c>
      <c r="H475" s="23">
        <v>59.0</v>
      </c>
      <c r="I475" s="23">
        <v>0.169</v>
      </c>
      <c r="J475" s="24">
        <f>IFNA(VLOOKUP(A475,'ENERGY processed'!$A$2:$H$2692,7,0),"")</f>
        <v>96011</v>
      </c>
      <c r="K475" s="24">
        <f t="shared" si="3"/>
        <v>0.0006699303001</v>
      </c>
      <c r="L475" s="24">
        <f>IFNA(VLOOKUP(A475,'ENERGY processed'!$A$2:$H$2692,8,0),"")</f>
        <v>90738</v>
      </c>
      <c r="M475" s="24">
        <f t="shared" si="5"/>
        <v>0.0006331371986</v>
      </c>
      <c r="N475" s="24">
        <f>IFNA(VLOOKUP(A475,'HUMAN RESOURCES processed'!$A$2:$M$2692,5,0))</f>
        <v>0.042</v>
      </c>
      <c r="O475" s="24">
        <f>IFNA(VLOOKUP(A475,'HUMAN RESOURCES processed'!$A$2:$M$2692,6,0))</f>
        <v>0.094</v>
      </c>
      <c r="P475" s="24">
        <f>IFNA(VLOOKUP(A475,'HUMAN RESOURCES processed'!$A$2:$M$2692,7,0))</f>
        <v>50</v>
      </c>
      <c r="Q475" s="24">
        <f>IFNA(VLOOKUP(A475,'HUMAN RESOURCES processed'!$A$2:$M$2692,8,0))</f>
        <v>49</v>
      </c>
      <c r="R475" s="24">
        <f t="shared" si="6"/>
        <v>49.5</v>
      </c>
      <c r="S475" s="24">
        <f>IFNA(VLOOKUP(A475,'HUMAN RESOURCES processed'!$A$2:$M$2692,9,0))</f>
        <v>0.436</v>
      </c>
      <c r="T475" s="24">
        <f>IFNA(VLOOKUP(A475,'HUMAN RESOURCES processed'!$A$2:$M$2692,10,0))</f>
        <v>0.536</v>
      </c>
      <c r="U475" s="24">
        <f>IFNA(VLOOKUP(A475,'HUMAN RESOURCES processed'!$A$2:$M$2692,11,0))</f>
        <v>0.027</v>
      </c>
      <c r="V475" s="24">
        <f>IFNA(VLOOKUP(A475,'HUMAN RESOURCES processed'!$A$2:$M$2692,12,0))</f>
        <v>143314909</v>
      </c>
      <c r="W475" s="24">
        <f>IFNA(VLOOKUP(A475,'HUMAN RESOURCES processed'!$A$2:$M$2692,13,0))</f>
        <v>0.399</v>
      </c>
      <c r="X475" s="24">
        <f>IFNA(VLOOKUP(A475,'TOURISM processed'!$A$2:$F$2692,5,0))</f>
        <v>209000000</v>
      </c>
      <c r="Y475" s="24">
        <f>IFNA(VLOOKUP(A475,'TOURISM processed'!$A$2:$F$2692,6,0))</f>
        <v>3536000000</v>
      </c>
      <c r="Z475" s="24">
        <f t="shared" si="7"/>
        <v>24.67293895</v>
      </c>
      <c r="AA475" s="24">
        <f>IFNA(VLOOKUP(A475,'BUSINESS processed'!A475:J3165,5,0))</f>
        <v>0.322</v>
      </c>
      <c r="AB475" s="24">
        <f>IFNA(VLOOKUP(A475,'BUSINESS processed'!A475:J3165,6,0))</f>
        <v>35</v>
      </c>
      <c r="AC475" s="24">
        <f t="shared" si="280"/>
        <v>0</v>
      </c>
      <c r="AD475" s="24">
        <f>IFNA(VLOOKUP(A475,'BUSINESS processed'!A475:J3165,8,0))</f>
        <v>1120</v>
      </c>
      <c r="AE475" s="24">
        <f>IFNA(VLOOKUP(A475,'BUSINESS processed'!A475:J3165,9,0))</f>
        <v>0.055</v>
      </c>
      <c r="AF475" s="27">
        <f>IFNA(VLOOKUP(A475,'BUSINESS processed'!A475:J3165,10,0))</f>
        <v>0.226</v>
      </c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</row>
    <row r="476">
      <c r="A476" s="18" t="str">
        <f t="shared" si="1"/>
        <v>Africa_Nigeria-Africa_2007</v>
      </c>
      <c r="B476" s="19" t="s">
        <v>68</v>
      </c>
      <c r="C476" s="20" t="s">
        <v>127</v>
      </c>
      <c r="D476" s="21" t="s">
        <v>86</v>
      </c>
      <c r="E476" s="22">
        <v>1.66E11</v>
      </c>
      <c r="F476" s="22">
        <f t="shared" si="2"/>
        <v>1127.81429</v>
      </c>
      <c r="G476" s="23">
        <v>0.072</v>
      </c>
      <c r="H476" s="23">
        <v>81.0</v>
      </c>
      <c r="I476" s="23">
        <v>0.169</v>
      </c>
      <c r="J476" s="24">
        <f>IFNA(VLOOKUP(A476,'ENERGY processed'!$A$2:$H$2692,7,0),"")</f>
        <v>101751</v>
      </c>
      <c r="K476" s="24">
        <f t="shared" si="3"/>
        <v>0.0006913026012</v>
      </c>
      <c r="L476" s="24">
        <f>IFNA(VLOOKUP(A476,'ENERGY processed'!$A$2:$H$2692,8,0),"")</f>
        <v>97047</v>
      </c>
      <c r="M476" s="24">
        <f t="shared" si="5"/>
        <v>0.0006593433337</v>
      </c>
      <c r="N476" s="24">
        <f>IFNA(VLOOKUP(A476,'HUMAN RESOURCES processed'!$A$2:$M$2692,5,0))</f>
        <v>0.042</v>
      </c>
      <c r="O476" s="24">
        <f>IFNA(VLOOKUP(A476,'HUMAN RESOURCES processed'!$A$2:$M$2692,6,0))</f>
        <v>0.091</v>
      </c>
      <c r="P476" s="24">
        <f>IFNA(VLOOKUP(A476,'HUMAN RESOURCES processed'!$A$2:$M$2692,7,0))</f>
        <v>50</v>
      </c>
      <c r="Q476" s="24">
        <f>IFNA(VLOOKUP(A476,'HUMAN RESOURCES processed'!$A$2:$M$2692,8,0))</f>
        <v>49</v>
      </c>
      <c r="R476" s="24">
        <f t="shared" si="6"/>
        <v>49.5</v>
      </c>
      <c r="S476" s="24">
        <f>IFNA(VLOOKUP(A476,'HUMAN RESOURCES processed'!$A$2:$M$2692,9,0))</f>
        <v>0.437</v>
      </c>
      <c r="T476" s="24">
        <f>IFNA(VLOOKUP(A476,'HUMAN RESOURCES processed'!$A$2:$M$2692,10,0))</f>
        <v>0.536</v>
      </c>
      <c r="U476" s="24">
        <f>IFNA(VLOOKUP(A476,'HUMAN RESOURCES processed'!$A$2:$M$2692,11,0))</f>
        <v>0.027</v>
      </c>
      <c r="V476" s="24">
        <f>IFNA(VLOOKUP(A476,'HUMAN RESOURCES processed'!$A$2:$M$2692,12,0))</f>
        <v>147187353</v>
      </c>
      <c r="W476" s="24">
        <f>IFNA(VLOOKUP(A476,'HUMAN RESOURCES processed'!$A$2:$M$2692,13,0))</f>
        <v>0.408</v>
      </c>
      <c r="X476" s="24">
        <f>IFNA(VLOOKUP(A476,'TOURISM processed'!$A$2:$F$2692,5,0))</f>
        <v>337000000</v>
      </c>
      <c r="Y476" s="24">
        <f>IFNA(VLOOKUP(A476,'TOURISM processed'!$A$2:$F$2692,6,0))</f>
        <v>6664000000</v>
      </c>
      <c r="Z476" s="24">
        <f t="shared" si="7"/>
        <v>45.27562908</v>
      </c>
      <c r="AA476" s="24">
        <f>IFNA(VLOOKUP(A476,'BUSINESS processed'!A476:J3166,5,0))</f>
        <v>0.322</v>
      </c>
      <c r="AB476" s="24">
        <f>IFNA(VLOOKUP(A476,'BUSINESS processed'!A476:J3166,6,0))</f>
        <v>27</v>
      </c>
      <c r="AC476" s="24">
        <f t="shared" si="280"/>
        <v>0</v>
      </c>
      <c r="AD476" s="24">
        <f>IFNA(VLOOKUP(A476,'BUSINESS processed'!A476:J3166,8,0))</f>
        <v>1120</v>
      </c>
      <c r="AE476" s="24">
        <f>IFNA(VLOOKUP(A476,'BUSINESS processed'!A476:J3166,9,0))</f>
        <v>0.068</v>
      </c>
      <c r="AF476" s="27">
        <f>IFNA(VLOOKUP(A476,'BUSINESS processed'!A476:J3166,10,0))</f>
        <v>0.274</v>
      </c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</row>
    <row r="477">
      <c r="A477" s="18" t="str">
        <f t="shared" si="1"/>
        <v>Africa_Nigeria-Africa_2008</v>
      </c>
      <c r="B477" s="19" t="s">
        <v>68</v>
      </c>
      <c r="C477" s="20" t="s">
        <v>127</v>
      </c>
      <c r="D477" s="21" t="s">
        <v>87</v>
      </c>
      <c r="E477" s="22">
        <v>2.08E11</v>
      </c>
      <c r="F477" s="22">
        <f t="shared" si="2"/>
        <v>1375.587865</v>
      </c>
      <c r="G477" s="23">
        <v>0.065</v>
      </c>
      <c r="H477" s="23">
        <v>88.0</v>
      </c>
      <c r="I477" s="23">
        <v>0.155</v>
      </c>
      <c r="J477" s="24">
        <f>IFNA(VLOOKUP(A477,'ENERGY processed'!$A$2:$H$2692,7,0),"")</f>
        <v>107683</v>
      </c>
      <c r="K477" s="24">
        <f t="shared" si="3"/>
        <v>0.0007121510967</v>
      </c>
      <c r="L477" s="24">
        <f>IFNA(VLOOKUP(A477,'ENERGY processed'!$A$2:$H$2692,8,0),"")</f>
        <v>95210</v>
      </c>
      <c r="M477" s="24">
        <f t="shared" si="5"/>
        <v>0.0006296621186</v>
      </c>
      <c r="N477" s="24">
        <f>IFNA(VLOOKUP(A477,'HUMAN RESOURCES processed'!$A$2:$M$2692,5,0))</f>
        <v>0.042</v>
      </c>
      <c r="O477" s="24">
        <f>IFNA(VLOOKUP(A477,'HUMAN RESOURCES processed'!$A$2:$M$2692,6,0))</f>
        <v>0.088</v>
      </c>
      <c r="P477" s="24">
        <f>IFNA(VLOOKUP(A477,'HUMAN RESOURCES processed'!$A$2:$M$2692,7,0))</f>
        <v>51</v>
      </c>
      <c r="Q477" s="24">
        <f>IFNA(VLOOKUP(A477,'HUMAN RESOURCES processed'!$A$2:$M$2692,8,0))</f>
        <v>50</v>
      </c>
      <c r="R477" s="24">
        <f t="shared" si="6"/>
        <v>50.5</v>
      </c>
      <c r="S477" s="24">
        <f>IFNA(VLOOKUP(A477,'HUMAN RESOURCES processed'!$A$2:$M$2692,9,0))</f>
        <v>0.438</v>
      </c>
      <c r="T477" s="24">
        <f>IFNA(VLOOKUP(A477,'HUMAN RESOURCES processed'!$A$2:$M$2692,10,0))</f>
        <v>0.535</v>
      </c>
      <c r="U477" s="24">
        <f>IFNA(VLOOKUP(A477,'HUMAN RESOURCES processed'!$A$2:$M$2692,11,0))</f>
        <v>0.027</v>
      </c>
      <c r="V477" s="24">
        <f>IFNA(VLOOKUP(A477,'HUMAN RESOURCES processed'!$A$2:$M$2692,12,0))</f>
        <v>151208080</v>
      </c>
      <c r="W477" s="24">
        <f>IFNA(VLOOKUP(A477,'HUMAN RESOURCES processed'!$A$2:$M$2692,13,0))</f>
        <v>0.417</v>
      </c>
      <c r="X477" s="24">
        <f>IFNA(VLOOKUP(A477,'TOURISM processed'!$A$2:$F$2692,5,0))</f>
        <v>959000000</v>
      </c>
      <c r="Y477" s="24">
        <f>IFNA(VLOOKUP(A477,'TOURISM processed'!$A$2:$F$2692,6,0))</f>
        <v>11009000000</v>
      </c>
      <c r="Z477" s="24">
        <f t="shared" si="7"/>
        <v>72.80695582</v>
      </c>
      <c r="AA477" s="24">
        <f>IFNA(VLOOKUP(A477,'BUSINESS processed'!A477:J3167,5,0))</f>
        <v>0.322</v>
      </c>
      <c r="AB477" s="24">
        <f>IFNA(VLOOKUP(A477,'BUSINESS processed'!A477:J3167,6,0))</f>
        <v>25</v>
      </c>
      <c r="AC477" s="24">
        <f t="shared" si="280"/>
        <v>0</v>
      </c>
      <c r="AD477" s="24">
        <f>IFNA(VLOOKUP(A477,'BUSINESS processed'!A477:J3167,8,0))</f>
        <v>938</v>
      </c>
      <c r="AE477" s="24">
        <f>IFNA(VLOOKUP(A477,'BUSINESS processed'!A477:J3167,9,0))</f>
        <v>0.159</v>
      </c>
      <c r="AF477" s="27">
        <f>IFNA(VLOOKUP(A477,'BUSINESS processed'!A477:J3167,10,0))</f>
        <v>0.417</v>
      </c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</row>
    <row r="478">
      <c r="A478" s="18" t="str">
        <f t="shared" si="1"/>
        <v>Africa_Nigeria-Africa_2009</v>
      </c>
      <c r="B478" s="19" t="s">
        <v>68</v>
      </c>
      <c r="C478" s="20" t="s">
        <v>127</v>
      </c>
      <c r="D478" s="21" t="s">
        <v>88</v>
      </c>
      <c r="E478" s="22">
        <v>1.69E11</v>
      </c>
      <c r="F478" s="22">
        <f t="shared" si="2"/>
        <v>1087.648929</v>
      </c>
      <c r="G478" s="23">
        <v>0.068</v>
      </c>
      <c r="H478" s="23">
        <v>74.0</v>
      </c>
      <c r="I478" s="23">
        <v>0.184</v>
      </c>
      <c r="J478" s="24">
        <f>IFNA(VLOOKUP(A478,'ENERGY processed'!$A$2:$H$2692,7,0),"")</f>
        <v>106509</v>
      </c>
      <c r="K478" s="24">
        <f t="shared" si="3"/>
        <v>0.0006854698212</v>
      </c>
      <c r="L478" s="24">
        <f>IFNA(VLOOKUP(A478,'ENERGY processed'!$A$2:$H$2692,8,0),"")</f>
        <v>104697</v>
      </c>
      <c r="M478" s="24">
        <f t="shared" si="5"/>
        <v>0.0006738081652</v>
      </c>
      <c r="N478" s="24">
        <f>IFNA(VLOOKUP(A478,'HUMAN RESOURCES processed'!$A$2:$M$2692,5,0))</f>
        <v>0.042</v>
      </c>
      <c r="O478" s="24">
        <f>IFNA(VLOOKUP(A478,'HUMAN RESOURCES processed'!$A$2:$M$2692,6,0))</f>
        <v>0.085</v>
      </c>
      <c r="P478" s="24">
        <f>IFNA(VLOOKUP(A478,'HUMAN RESOURCES processed'!$A$2:$M$2692,7,0))</f>
        <v>51</v>
      </c>
      <c r="Q478" s="24">
        <f>IFNA(VLOOKUP(A478,'HUMAN RESOURCES processed'!$A$2:$M$2692,8,0))</f>
        <v>51</v>
      </c>
      <c r="R478" s="24">
        <f t="shared" si="6"/>
        <v>51</v>
      </c>
      <c r="S478" s="24">
        <f>IFNA(VLOOKUP(A478,'HUMAN RESOURCES processed'!$A$2:$M$2692,9,0))</f>
        <v>0.439</v>
      </c>
      <c r="T478" s="24">
        <f>IFNA(VLOOKUP(A478,'HUMAN RESOURCES processed'!$A$2:$M$2692,10,0))</f>
        <v>0.534</v>
      </c>
      <c r="U478" s="24">
        <f>IFNA(VLOOKUP(A478,'HUMAN RESOURCES processed'!$A$2:$M$2692,11,0))</f>
        <v>0.027</v>
      </c>
      <c r="V478" s="24">
        <f>IFNA(VLOOKUP(A478,'HUMAN RESOURCES processed'!$A$2:$M$2692,12,0))</f>
        <v>155381020</v>
      </c>
      <c r="W478" s="24">
        <f>IFNA(VLOOKUP(A478,'HUMAN RESOURCES processed'!$A$2:$M$2692,13,0))</f>
        <v>0.426</v>
      </c>
      <c r="X478" s="24">
        <f>IFNA(VLOOKUP(A478,'TOURISM processed'!$A$2:$F$2692,5,0))</f>
        <v>791000000</v>
      </c>
      <c r="Y478" s="24">
        <f>IFNA(VLOOKUP(A478,'TOURISM processed'!$A$2:$F$2692,6,0))</f>
        <v>6236000000</v>
      </c>
      <c r="Z478" s="24">
        <f t="shared" si="7"/>
        <v>40.1336019</v>
      </c>
      <c r="AA478" s="24">
        <f>IFNA(VLOOKUP(A478,'BUSINESS processed'!A478:J3168,5,0))</f>
        <v>0.322</v>
      </c>
      <c r="AB478" s="24">
        <f>IFNA(VLOOKUP(A478,'BUSINESS processed'!A478:J3168,6,0))</f>
        <v>25</v>
      </c>
      <c r="AC478" s="24">
        <f t="shared" si="280"/>
        <v>0</v>
      </c>
      <c r="AD478" s="24">
        <f>IFNA(VLOOKUP(A478,'BUSINESS processed'!A478:J3168,8,0))</f>
        <v>938</v>
      </c>
      <c r="AE478" s="24">
        <f>IFNA(VLOOKUP(A478,'BUSINESS processed'!A478:J3168,9,0))</f>
        <v>0.2</v>
      </c>
      <c r="AF478" s="27">
        <f>IFNA(VLOOKUP(A478,'BUSINESS processed'!A478:J3168,10,0))</f>
        <v>0.48</v>
      </c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</row>
    <row r="479">
      <c r="A479" s="18" t="str">
        <f t="shared" si="1"/>
        <v>Africa_Nigeria-Africa_2010</v>
      </c>
      <c r="B479" s="19" t="s">
        <v>68</v>
      </c>
      <c r="C479" s="20" t="s">
        <v>127</v>
      </c>
      <c r="D479" s="21" t="s">
        <v>89</v>
      </c>
      <c r="E479" s="22">
        <v>3.69E11</v>
      </c>
      <c r="F479" s="22">
        <f t="shared" si="2"/>
        <v>2310.469784</v>
      </c>
      <c r="G479" s="23">
        <v>0.056</v>
      </c>
      <c r="H479" s="23">
        <v>80.0</v>
      </c>
      <c r="I479" s="23">
        <v>0.176</v>
      </c>
      <c r="J479" s="24">
        <f>IF(AND( C479=C478,D479&gt;D478),J478,"")</f>
        <v>106509</v>
      </c>
      <c r="K479" s="24">
        <f t="shared" si="3"/>
        <v>0.0006668992581</v>
      </c>
      <c r="L479" s="24">
        <f>IF(AND(C479=C478,C479&gt;C478),C478,0)</f>
        <v>0</v>
      </c>
      <c r="M479" s="24">
        <f t="shared" si="5"/>
        <v>0</v>
      </c>
      <c r="N479" s="24">
        <f>IFNA(VLOOKUP(A479,'HUMAN RESOURCES processed'!$A$2:$M$2692,5,0))</f>
        <v>0.042</v>
      </c>
      <c r="O479" s="24">
        <f>IFNA(VLOOKUP(A479,'HUMAN RESOURCES processed'!$A$2:$M$2692,6,0))</f>
        <v>0.082</v>
      </c>
      <c r="P479" s="24">
        <f>IFNA(VLOOKUP(A479,'HUMAN RESOURCES processed'!$A$2:$M$2692,7,0))</f>
        <v>52</v>
      </c>
      <c r="Q479" s="24">
        <f>IFNA(VLOOKUP(A479,'HUMAN RESOURCES processed'!$A$2:$M$2692,8,0))</f>
        <v>51</v>
      </c>
      <c r="R479" s="24">
        <f t="shared" si="6"/>
        <v>51.5</v>
      </c>
      <c r="S479" s="24">
        <f>IFNA(VLOOKUP(A479,'HUMAN RESOURCES processed'!$A$2:$M$2692,9,0))</f>
        <v>0.44</v>
      </c>
      <c r="T479" s="24">
        <f>IFNA(VLOOKUP(A479,'HUMAN RESOURCES processed'!$A$2:$M$2692,10,0))</f>
        <v>0.532</v>
      </c>
      <c r="U479" s="24">
        <f>IFNA(VLOOKUP(A479,'HUMAN RESOURCES processed'!$A$2:$M$2692,11,0))</f>
        <v>0.027</v>
      </c>
      <c r="V479" s="24">
        <f>IFNA(VLOOKUP(A479,'HUMAN RESOURCES processed'!$A$2:$M$2692,12,0))</f>
        <v>159707780</v>
      </c>
      <c r="W479" s="24">
        <f>IFNA(VLOOKUP(A479,'HUMAN RESOURCES processed'!$A$2:$M$2692,13,0))</f>
        <v>0.435</v>
      </c>
      <c r="X479" s="24">
        <f>IFNA(VLOOKUP(A479,'TOURISM processed'!$A$2:$F$2692,5,0))</f>
        <v>738000000</v>
      </c>
      <c r="Y479" s="24">
        <f>IFNA(VLOOKUP(A479,'TOURISM processed'!$A$2:$F$2692,6,0))</f>
        <v>8379000000</v>
      </c>
      <c r="Z479" s="24">
        <f t="shared" si="7"/>
        <v>52.46456998</v>
      </c>
      <c r="AA479" s="24">
        <f>IFNA(VLOOKUP(A479,'BUSINESS processed'!A479:J3169,5,0))</f>
        <v>0.322</v>
      </c>
      <c r="AB479" s="24">
        <f>IFNA(VLOOKUP(A479,'BUSINESS processed'!A479:J3169,6,0))</f>
        <v>25</v>
      </c>
      <c r="AC479" s="24">
        <f t="shared" si="280"/>
        <v>0</v>
      </c>
      <c r="AD479" s="24">
        <f>IFNA(VLOOKUP(A479,'BUSINESS processed'!A479:J3169,8,0))</f>
        <v>938</v>
      </c>
      <c r="AE479" s="24">
        <f>IFNA(VLOOKUP(A479,'BUSINESS processed'!A479:J3169,9,0))</f>
        <v>0.24</v>
      </c>
      <c r="AF479" s="27">
        <f>IFNA(VLOOKUP(A479,'BUSINESS processed'!A479:J3169,10,0))</f>
        <v>0.547</v>
      </c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</row>
    <row r="480">
      <c r="A480" s="18" t="str">
        <f t="shared" si="1"/>
        <v>Africa_Nigeria-Africa_2011</v>
      </c>
      <c r="B480" s="19" t="s">
        <v>68</v>
      </c>
      <c r="C480" s="20" t="s">
        <v>127</v>
      </c>
      <c r="D480" s="21" t="s">
        <v>90</v>
      </c>
      <c r="E480" s="22">
        <v>4.12E11</v>
      </c>
      <c r="F480" s="22">
        <f t="shared" si="2"/>
        <v>2509.243318</v>
      </c>
      <c r="G480" s="23">
        <v>0.057</v>
      </c>
      <c r="H480" s="23">
        <v>85.0</v>
      </c>
      <c r="I480" s="23">
        <v>0.16</v>
      </c>
      <c r="J480" s="24">
        <f>IFNA(VLOOKUP(A480,'ENERGY processed'!$A$2:$H$2692,7,0),"")</f>
        <v>94801.5</v>
      </c>
      <c r="K480" s="24">
        <f t="shared" si="3"/>
        <v>0.0005773787147</v>
      </c>
      <c r="L480" s="24">
        <f>IFNA(VLOOKUP(A480,'ENERGY processed'!$A$2:$H$2692,8,0),"")</f>
        <v>86160</v>
      </c>
      <c r="M480" s="24">
        <f t="shared" si="5"/>
        <v>0.0005247485542</v>
      </c>
      <c r="N480" s="24">
        <f>IFNA(VLOOKUP(A480,'HUMAN RESOURCES processed'!$A$2:$M$2692,5,0))</f>
        <v>0.042</v>
      </c>
      <c r="O480" s="24">
        <f>IFNA(VLOOKUP(A480,'HUMAN RESOURCES processed'!$A$2:$M$2692,6,0))</f>
        <v>0.079</v>
      </c>
      <c r="P480" s="24">
        <f>IFNA(VLOOKUP(A480,'HUMAN RESOURCES processed'!$A$2:$M$2692,7,0))</f>
        <v>52</v>
      </c>
      <c r="Q480" s="24">
        <f>IFNA(VLOOKUP(A480,'HUMAN RESOURCES processed'!$A$2:$M$2692,8,0))</f>
        <v>51</v>
      </c>
      <c r="R480" s="24">
        <f t="shared" si="6"/>
        <v>51.5</v>
      </c>
      <c r="S480" s="24">
        <f>IFNA(VLOOKUP(A480,'HUMAN RESOURCES processed'!$A$2:$M$2692,9,0))</f>
        <v>0.441</v>
      </c>
      <c r="T480" s="24">
        <f>IFNA(VLOOKUP(A480,'HUMAN RESOURCES processed'!$A$2:$M$2692,10,0))</f>
        <v>0.531</v>
      </c>
      <c r="U480" s="24">
        <f>IFNA(VLOOKUP(A480,'HUMAN RESOURCES processed'!$A$2:$M$2692,11,0))</f>
        <v>0.027</v>
      </c>
      <c r="V480" s="24">
        <f>IFNA(VLOOKUP(A480,'HUMAN RESOURCES processed'!$A$2:$M$2692,12,0))</f>
        <v>164192925</v>
      </c>
      <c r="W480" s="24">
        <f>IFNA(VLOOKUP(A480,'HUMAN RESOURCES processed'!$A$2:$M$2692,13,0))</f>
        <v>0.444</v>
      </c>
      <c r="X480" s="24">
        <f>IFNA(VLOOKUP(A480,'TOURISM processed'!$A$2:$F$2692,5,0))</f>
        <v>688000000</v>
      </c>
      <c r="Y480" s="24">
        <f>IFNA(VLOOKUP(A480,'TOURISM processed'!$A$2:$F$2692,6,0))</f>
        <v>9534000000</v>
      </c>
      <c r="Z480" s="24">
        <f t="shared" si="7"/>
        <v>58.06583932</v>
      </c>
      <c r="AA480" s="24">
        <f>IFNA(VLOOKUP(A480,'BUSINESS processed'!A480:J3170,5,0))</f>
        <v>0.327</v>
      </c>
      <c r="AB480" s="24">
        <f>IFNA(VLOOKUP(A480,'BUSINESS processed'!A480:J3170,6,0))</f>
        <v>28</v>
      </c>
      <c r="AC480" s="24">
        <f t="shared" si="280"/>
        <v>0</v>
      </c>
      <c r="AD480" s="24">
        <f>IFNA(VLOOKUP(A480,'BUSINESS processed'!A480:J3170,8,0))</f>
        <v>938</v>
      </c>
      <c r="AE480" s="24">
        <f>IFNA(VLOOKUP(A480,'BUSINESS processed'!A480:J3170,9,0))</f>
        <v>0.284</v>
      </c>
      <c r="AF480" s="27">
        <f>IFNA(VLOOKUP(A480,'BUSINESS processed'!A480:J3170,10,0))</f>
        <v>0.58</v>
      </c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</row>
    <row r="481">
      <c r="A481" s="18" t="str">
        <f t="shared" si="1"/>
        <v>Africa_Nigeria-Africa_2012</v>
      </c>
      <c r="B481" s="19" t="s">
        <v>68</v>
      </c>
      <c r="C481" s="20" t="s">
        <v>127</v>
      </c>
      <c r="D481" s="21" t="s">
        <v>91</v>
      </c>
      <c r="E481" s="22">
        <v>4.63E11</v>
      </c>
      <c r="F481" s="22">
        <f t="shared" si="2"/>
        <v>2742.342267</v>
      </c>
      <c r="G481" s="23">
        <v>0.061</v>
      </c>
      <c r="H481" s="23">
        <v>94.0</v>
      </c>
      <c r="I481" s="23">
        <v>0.168</v>
      </c>
      <c r="J481" s="24">
        <f>IFNA(VLOOKUP(A481,'ENERGY processed'!$A$2:$H$2692,7,0),"")</f>
        <v>107005</v>
      </c>
      <c r="K481" s="24">
        <f t="shared" si="3"/>
        <v>0.0006337890589</v>
      </c>
      <c r="L481" s="24">
        <f>IFNA(VLOOKUP(A481,'ENERGY processed'!$A$2:$H$2692,8,0),"")</f>
        <v>98514</v>
      </c>
      <c r="M481" s="24">
        <f t="shared" si="5"/>
        <v>0.0005834969894</v>
      </c>
      <c r="N481" s="24">
        <f>IFNA(VLOOKUP(A481,'HUMAN RESOURCES processed'!$A$2:$M$2692,5,0))</f>
        <v>0.042</v>
      </c>
      <c r="O481" s="24">
        <f>IFNA(VLOOKUP(A481,'HUMAN RESOURCES processed'!$A$2:$M$2692,6,0))</f>
        <v>0.077</v>
      </c>
      <c r="P481" s="24">
        <f>IFNA(VLOOKUP(A481,'HUMAN RESOURCES processed'!$A$2:$M$2692,7,0))</f>
        <v>52</v>
      </c>
      <c r="Q481" s="24">
        <f>IFNA(VLOOKUP(A481,'HUMAN RESOURCES processed'!$A$2:$M$2692,8,0))</f>
        <v>52</v>
      </c>
      <c r="R481" s="24">
        <f t="shared" si="6"/>
        <v>52</v>
      </c>
      <c r="S481" s="24">
        <f>IFNA(VLOOKUP(A481,'HUMAN RESOURCES processed'!$A$2:$M$2692,9,0))</f>
        <v>0.442</v>
      </c>
      <c r="T481" s="24">
        <f>IFNA(VLOOKUP(A481,'HUMAN RESOURCES processed'!$A$2:$M$2692,10,0))</f>
        <v>0.531</v>
      </c>
      <c r="U481" s="24">
        <f>IFNA(VLOOKUP(A481,'HUMAN RESOURCES processed'!$A$2:$M$2692,11,0))</f>
        <v>0.027</v>
      </c>
      <c r="V481" s="24">
        <f>IFNA(VLOOKUP(A481,'HUMAN RESOURCES processed'!$A$2:$M$2692,12,0))</f>
        <v>168833776</v>
      </c>
      <c r="W481" s="24">
        <f>IFNA(VLOOKUP(A481,'HUMAN RESOURCES processed'!$A$2:$M$2692,13,0))</f>
        <v>0.452</v>
      </c>
      <c r="X481" s="24">
        <f>IFNA(VLOOKUP(A481,'TOURISM processed'!$A$2:$F$2692,5,0))</f>
        <v>641000000</v>
      </c>
      <c r="Y481" s="24">
        <f>IFNA(VLOOKUP(A481,'TOURISM processed'!$A$2:$F$2692,6,0))</f>
        <v>9280000000</v>
      </c>
      <c r="Z481" s="24">
        <f t="shared" si="7"/>
        <v>54.96530505</v>
      </c>
      <c r="AA481" s="24">
        <f>IFNA(VLOOKUP(A481,'BUSINESS processed'!A481:J3171,5,0))</f>
        <v>0.338</v>
      </c>
      <c r="AB481" s="24">
        <f>IFNA(VLOOKUP(A481,'BUSINESS processed'!A481:J3171,6,0))</f>
        <v>28</v>
      </c>
      <c r="AC481" s="24">
        <f>IFNA(VLOOKUP(A481,'BUSINESS processed'!A481:J3171,7,0))</f>
        <v>138</v>
      </c>
      <c r="AD481" s="24">
        <f>IFNA(VLOOKUP(A481,'BUSINESS processed'!A481:J3171,8,0))</f>
        <v>956</v>
      </c>
      <c r="AE481" s="24">
        <f>IFNA(VLOOKUP(A481,'BUSINESS processed'!A481:J3171,9,0))</f>
        <v>0.328</v>
      </c>
      <c r="AF481" s="27">
        <f>IFNA(VLOOKUP(A481,'BUSINESS processed'!A481:J3171,10,0))</f>
        <v>0.668</v>
      </c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</row>
    <row r="482">
      <c r="A482" s="18" t="str">
        <f t="shared" si="1"/>
        <v>Africa_Rwanda-Africa_2000</v>
      </c>
      <c r="B482" s="19" t="s">
        <v>68</v>
      </c>
      <c r="C482" s="20" t="s">
        <v>128</v>
      </c>
      <c r="D482" s="21" t="s">
        <v>70</v>
      </c>
      <c r="E482" s="22">
        <v>1.73493819E9</v>
      </c>
      <c r="F482" s="22">
        <f t="shared" si="2"/>
        <v>206.6490713</v>
      </c>
      <c r="G482" s="23">
        <v>0.042</v>
      </c>
      <c r="H482" s="23">
        <v>9.0</v>
      </c>
      <c r="I482" s="23">
        <v>0.17</v>
      </c>
      <c r="J482" s="24">
        <f t="shared" ref="J482:J501" si="282">IF(AND( C482=C481,D482&gt;D481),J481,0)</f>
        <v>0</v>
      </c>
      <c r="K482" s="24">
        <f t="shared" si="3"/>
        <v>0</v>
      </c>
      <c r="L482" s="24">
        <f t="shared" ref="L482:L483" si="283">IF(AND(C482=C481,C482&gt;C481),C481,0)</f>
        <v>0</v>
      </c>
      <c r="M482" s="24">
        <f t="shared" si="5"/>
        <v>0</v>
      </c>
      <c r="N482" s="24">
        <f>IFNA(VLOOKUP(A482,'HUMAN RESOURCES processed'!$A$2:$M$2692,5,0))</f>
        <v>0.041</v>
      </c>
      <c r="O482" s="24">
        <f>IFNA(VLOOKUP(A482,'HUMAN RESOURCES processed'!$A$2:$M$2692,6,0))</f>
        <v>0.108</v>
      </c>
      <c r="P482" s="24">
        <f>IFNA(VLOOKUP(A482,'HUMAN RESOURCES processed'!$A$2:$M$2692,7,0))</f>
        <v>49</v>
      </c>
      <c r="Q482" s="24">
        <f>IFNA(VLOOKUP(A482,'HUMAN RESOURCES processed'!$A$2:$M$2692,8,0))</f>
        <v>47</v>
      </c>
      <c r="R482" s="24">
        <f t="shared" si="6"/>
        <v>48</v>
      </c>
      <c r="S482" s="24">
        <f>IFNA(VLOOKUP(A482,'HUMAN RESOURCES processed'!$A$2:$M$2692,9,0))</f>
        <v>0.466</v>
      </c>
      <c r="T482" s="24">
        <f>IFNA(VLOOKUP(A482,'HUMAN RESOURCES processed'!$A$2:$M$2692,10,0))</f>
        <v>0.505</v>
      </c>
      <c r="U482" s="24">
        <f>IFNA(VLOOKUP(A482,'HUMAN RESOURCES processed'!$A$2:$M$2692,11,0))</f>
        <v>0.03</v>
      </c>
      <c r="V482" s="24">
        <f>IFNA(VLOOKUP(A482,'HUMAN RESOURCES processed'!$A$2:$M$2692,12,0))</f>
        <v>8395577</v>
      </c>
      <c r="W482" s="24">
        <f>IFNA(VLOOKUP(A482,'HUMAN RESOURCES processed'!$A$2:$M$2692,13,0))</f>
        <v>0.149</v>
      </c>
      <c r="X482" s="24">
        <f>IFNA(VLOOKUP(A482,'TOURISM processed'!$A$2:$F$2692,5,0))</f>
        <v>27000000</v>
      </c>
      <c r="Y482" s="24">
        <f>IFNA(VLOOKUP(A482,'TOURISM processed'!$A$2:$F$2692,6,0))</f>
        <v>35000000</v>
      </c>
      <c r="Z482" s="24">
        <f t="shared" si="7"/>
        <v>4.168861771</v>
      </c>
      <c r="AA482" s="24">
        <f t="shared" ref="AA482:AA486" si="284">IF(AND(C482=C481,D482&gt;D481),AA481,0)</f>
        <v>0</v>
      </c>
      <c r="AB482" s="24">
        <f t="shared" ref="AB482:AB484" si="285">IF(AND(C482=C481,D482&gt;D481),AB481,0)</f>
        <v>0</v>
      </c>
      <c r="AC482" s="24">
        <f t="shared" ref="AC482:AC493" si="286">IF(AND(C482=C481,D482&gt;D481),AC481,0)</f>
        <v>0</v>
      </c>
      <c r="AD482" s="24">
        <f t="shared" ref="AD482:AD486" si="287">IF(AND(C482=C481,D482&gt;D481),AD481,0)</f>
        <v>0</v>
      </c>
      <c r="AE482" s="24">
        <f>IFNA(VLOOKUP(A482,'BUSINESS processed'!A482:J3172,9,0))</f>
        <v>0.001</v>
      </c>
      <c r="AF482" s="27">
        <f>IFNA(VLOOKUP(A482,'BUSINESS processed'!A482:J3172,10,0))</f>
        <v>0.005</v>
      </c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</row>
    <row r="483">
      <c r="A483" s="18" t="str">
        <f t="shared" si="1"/>
        <v>Africa_Rwanda-Africa_2001</v>
      </c>
      <c r="B483" s="19" t="s">
        <v>68</v>
      </c>
      <c r="C483" s="20" t="s">
        <v>128</v>
      </c>
      <c r="D483" s="21" t="s">
        <v>71</v>
      </c>
      <c r="E483" s="22">
        <v>1.674685126E9</v>
      </c>
      <c r="F483" s="22">
        <f t="shared" si="2"/>
        <v>191.1740357</v>
      </c>
      <c r="G483" s="23">
        <v>0.044</v>
      </c>
      <c r="H483" s="23">
        <v>8.0</v>
      </c>
      <c r="I483" s="23">
        <v>0.173</v>
      </c>
      <c r="J483" s="24">
        <f t="shared" si="282"/>
        <v>0</v>
      </c>
      <c r="K483" s="24">
        <f t="shared" si="3"/>
        <v>0</v>
      </c>
      <c r="L483" s="24">
        <f t="shared" si="283"/>
        <v>0</v>
      </c>
      <c r="M483" s="24">
        <f t="shared" si="5"/>
        <v>0</v>
      </c>
      <c r="N483" s="24">
        <f>IFNA(VLOOKUP(A483,'HUMAN RESOURCES processed'!$A$2:$M$2692,5,0))</f>
        <v>0.04</v>
      </c>
      <c r="O483" s="24">
        <f>IFNA(VLOOKUP(A483,'HUMAN RESOURCES processed'!$A$2:$M$2692,6,0))</f>
        <v>0.101</v>
      </c>
      <c r="P483" s="24">
        <f>IFNA(VLOOKUP(A483,'HUMAN RESOURCES processed'!$A$2:$M$2692,7,0))</f>
        <v>50</v>
      </c>
      <c r="Q483" s="24">
        <f>IFNA(VLOOKUP(A483,'HUMAN RESOURCES processed'!$A$2:$M$2692,8,0))</f>
        <v>48</v>
      </c>
      <c r="R483" s="24">
        <f t="shared" si="6"/>
        <v>49</v>
      </c>
      <c r="S483" s="24">
        <f>IFNA(VLOOKUP(A483,'HUMAN RESOURCES processed'!$A$2:$M$2692,9,0))</f>
        <v>0.464</v>
      </c>
      <c r="T483" s="24">
        <f>IFNA(VLOOKUP(A483,'HUMAN RESOURCES processed'!$A$2:$M$2692,10,0))</f>
        <v>0.507</v>
      </c>
      <c r="U483" s="24">
        <f>IFNA(VLOOKUP(A483,'HUMAN RESOURCES processed'!$A$2:$M$2692,11,0))</f>
        <v>0.029</v>
      </c>
      <c r="V483" s="24">
        <f>IFNA(VLOOKUP(A483,'HUMAN RESOURCES processed'!$A$2:$M$2692,12,0))</f>
        <v>8760003</v>
      </c>
      <c r="W483" s="24">
        <f>IFNA(VLOOKUP(A483,'HUMAN RESOURCES processed'!$A$2:$M$2692,13,0))</f>
        <v>0.158</v>
      </c>
      <c r="X483" s="24">
        <f>IFNA(VLOOKUP(A483,'TOURISM processed'!$A$2:$F$2692,5,0))</f>
        <v>29000000</v>
      </c>
      <c r="Y483" s="24">
        <f>IFNA(VLOOKUP(A483,'TOURISM processed'!$A$2:$F$2692,6,0))</f>
        <v>33000000</v>
      </c>
      <c r="Z483" s="24">
        <f t="shared" si="7"/>
        <v>3.767121998</v>
      </c>
      <c r="AA483" s="24">
        <f t="shared" si="284"/>
        <v>0</v>
      </c>
      <c r="AB483" s="24">
        <f t="shared" si="285"/>
        <v>0</v>
      </c>
      <c r="AC483" s="24">
        <f t="shared" si="286"/>
        <v>0</v>
      </c>
      <c r="AD483" s="24">
        <f t="shared" si="287"/>
        <v>0</v>
      </c>
      <c r="AE483" s="24">
        <f>IFNA(VLOOKUP(A483,'BUSINESS processed'!A483:J3173,9,0))</f>
        <v>0.002</v>
      </c>
      <c r="AF483" s="27">
        <f>IFNA(VLOOKUP(A483,'BUSINESS processed'!A483:J3173,10,0))</f>
        <v>0.007</v>
      </c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</row>
    <row r="484">
      <c r="A484" s="18" t="str">
        <f t="shared" si="1"/>
        <v>Africa_Rwanda-Africa_2002</v>
      </c>
      <c r="B484" s="19" t="s">
        <v>68</v>
      </c>
      <c r="C484" s="20" t="s">
        <v>128</v>
      </c>
      <c r="D484" s="21" t="s">
        <v>72</v>
      </c>
      <c r="E484" s="22">
        <v>1.677447003E9</v>
      </c>
      <c r="F484" s="22">
        <f t="shared" si="2"/>
        <v>186.641748</v>
      </c>
      <c r="G484" s="23">
        <v>0.042</v>
      </c>
      <c r="H484" s="23">
        <v>8.0</v>
      </c>
      <c r="I484" s="23">
        <v>0.164</v>
      </c>
      <c r="J484" s="24">
        <f t="shared" si="282"/>
        <v>0</v>
      </c>
      <c r="K484" s="24">
        <f t="shared" si="3"/>
        <v>0</v>
      </c>
      <c r="L484" s="24">
        <f>IFNA(VLOOKUP(A484,'ENERGY processed'!$A$2:$H$2692,8,0),"")</f>
        <v>594</v>
      </c>
      <c r="M484" s="24">
        <f t="shared" si="5"/>
        <v>0.00006609162502</v>
      </c>
      <c r="N484" s="24">
        <f>IFNA(VLOOKUP(A484,'HUMAN RESOURCES processed'!$A$2:$M$2692,5,0))</f>
        <v>0.04</v>
      </c>
      <c r="O484" s="24">
        <f>IFNA(VLOOKUP(A484,'HUMAN RESOURCES processed'!$A$2:$M$2692,6,0))</f>
        <v>0.092</v>
      </c>
      <c r="P484" s="24">
        <f>IFNA(VLOOKUP(A484,'HUMAN RESOURCES processed'!$A$2:$M$2692,7,0))</f>
        <v>51</v>
      </c>
      <c r="Q484" s="24">
        <f>IFNA(VLOOKUP(A484,'HUMAN RESOURCES processed'!$A$2:$M$2692,8,0))</f>
        <v>50</v>
      </c>
      <c r="R484" s="24">
        <f t="shared" si="6"/>
        <v>50.5</v>
      </c>
      <c r="S484" s="24">
        <f>IFNA(VLOOKUP(A484,'HUMAN RESOURCES processed'!$A$2:$M$2692,9,0))</f>
        <v>0.459</v>
      </c>
      <c r="T484" s="24">
        <f>IFNA(VLOOKUP(A484,'HUMAN RESOURCES processed'!$A$2:$M$2692,10,0))</f>
        <v>0.513</v>
      </c>
      <c r="U484" s="24">
        <f>IFNA(VLOOKUP(A484,'HUMAN RESOURCES processed'!$A$2:$M$2692,11,0))</f>
        <v>0.029</v>
      </c>
      <c r="V484" s="24">
        <f>IFNA(VLOOKUP(A484,'HUMAN RESOURCES processed'!$A$2:$M$2692,12,0))</f>
        <v>8987523</v>
      </c>
      <c r="W484" s="24">
        <f>IFNA(VLOOKUP(A484,'HUMAN RESOURCES processed'!$A$2:$M$2692,13,0))</f>
        <v>0.168</v>
      </c>
      <c r="X484" s="24">
        <f>IFNA(VLOOKUP(A484,'TOURISM processed'!$A$2:$F$2692,5,0))</f>
        <v>31000000</v>
      </c>
      <c r="Y484" s="24">
        <f>IFNA(VLOOKUP(A484,'TOURISM processed'!$A$2:$F$2692,6,0))</f>
        <v>24000000</v>
      </c>
      <c r="Z484" s="24">
        <f t="shared" si="7"/>
        <v>2.670368688</v>
      </c>
      <c r="AA484" s="24">
        <f t="shared" si="284"/>
        <v>0</v>
      </c>
      <c r="AB484" s="24">
        <f t="shared" si="285"/>
        <v>0</v>
      </c>
      <c r="AC484" s="24">
        <f t="shared" si="286"/>
        <v>0</v>
      </c>
      <c r="AD484" s="24">
        <f t="shared" si="287"/>
        <v>0</v>
      </c>
      <c r="AE484" s="24">
        <f>IFNA(VLOOKUP(A484,'BUSINESS processed'!A484:J3174,9,0))</f>
        <v>0.003</v>
      </c>
      <c r="AF484" s="27">
        <f>IFNA(VLOOKUP(A484,'BUSINESS processed'!A484:J3174,10,0))</f>
        <v>0.009</v>
      </c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</row>
    <row r="485">
      <c r="A485" s="18" t="str">
        <f t="shared" si="1"/>
        <v>Africa_Rwanda-Africa_2003</v>
      </c>
      <c r="B485" s="19" t="s">
        <v>68</v>
      </c>
      <c r="C485" s="20" t="s">
        <v>128</v>
      </c>
      <c r="D485" s="21" t="s">
        <v>74</v>
      </c>
      <c r="E485" s="22">
        <v>1.845979351E9</v>
      </c>
      <c r="F485" s="22">
        <f t="shared" si="2"/>
        <v>202.2732382</v>
      </c>
      <c r="G485" s="23">
        <v>0.063</v>
      </c>
      <c r="H485" s="23">
        <v>13.0</v>
      </c>
      <c r="I485" s="23">
        <v>0.171</v>
      </c>
      <c r="J485" s="24">
        <f t="shared" si="282"/>
        <v>0</v>
      </c>
      <c r="K485" s="24">
        <f t="shared" si="3"/>
        <v>0</v>
      </c>
      <c r="L485" s="24">
        <f>IFNA(VLOOKUP(A485,'ENERGY processed'!$A$2:$H$2692,8,0),"")</f>
        <v>576</v>
      </c>
      <c r="M485" s="24">
        <f t="shared" si="5"/>
        <v>0.00006311521584</v>
      </c>
      <c r="N485" s="24">
        <f>IFNA(VLOOKUP(A485,'HUMAN RESOURCES processed'!$A$2:$M$2692,5,0))</f>
        <v>0.039</v>
      </c>
      <c r="O485" s="24">
        <f>IFNA(VLOOKUP(A485,'HUMAN RESOURCES processed'!$A$2:$M$2692,6,0))</f>
        <v>0.083</v>
      </c>
      <c r="P485" s="24">
        <f>IFNA(VLOOKUP(A485,'HUMAN RESOURCES processed'!$A$2:$M$2692,7,0))</f>
        <v>53</v>
      </c>
      <c r="Q485" s="24">
        <f>IFNA(VLOOKUP(A485,'HUMAN RESOURCES processed'!$A$2:$M$2692,8,0))</f>
        <v>51</v>
      </c>
      <c r="R485" s="24">
        <f t="shared" si="6"/>
        <v>52</v>
      </c>
      <c r="S485" s="24">
        <f>IFNA(VLOOKUP(A485,'HUMAN RESOURCES processed'!$A$2:$M$2692,9,0))</f>
        <v>0.452</v>
      </c>
      <c r="T485" s="24">
        <f>IFNA(VLOOKUP(A485,'HUMAN RESOURCES processed'!$A$2:$M$2692,10,0))</f>
        <v>0.521</v>
      </c>
      <c r="U485" s="24">
        <f>IFNA(VLOOKUP(A485,'HUMAN RESOURCES processed'!$A$2:$M$2692,11,0))</f>
        <v>0.027</v>
      </c>
      <c r="V485" s="24">
        <f>IFNA(VLOOKUP(A485,'HUMAN RESOURCES processed'!$A$2:$M$2692,12,0))</f>
        <v>9126167</v>
      </c>
      <c r="W485" s="24">
        <f>IFNA(VLOOKUP(A485,'HUMAN RESOURCES processed'!$A$2:$M$2692,13,0))</f>
        <v>0.176</v>
      </c>
      <c r="X485" s="24">
        <f>IFNA(VLOOKUP(A485,'TOURISM processed'!$A$2:$F$2692,5,0))</f>
        <v>30000000</v>
      </c>
      <c r="Y485" s="24">
        <f>IFNA(VLOOKUP(A485,'TOURISM processed'!$A$2:$F$2692,6,0))</f>
        <v>26000000</v>
      </c>
      <c r="Z485" s="24">
        <f t="shared" si="7"/>
        <v>2.848950715</v>
      </c>
      <c r="AA485" s="24">
        <f t="shared" si="284"/>
        <v>0</v>
      </c>
      <c r="AB485" s="24">
        <f>IFNA(VLOOKUP(A485,'BUSINESS processed'!A485:J3175,6,0))</f>
        <v>18</v>
      </c>
      <c r="AC485" s="24">
        <f t="shared" si="286"/>
        <v>0</v>
      </c>
      <c r="AD485" s="24">
        <f t="shared" si="287"/>
        <v>0</v>
      </c>
      <c r="AE485" s="24">
        <f>IFNA(VLOOKUP(A485,'BUSINESS processed'!A485:J3175,9,0))</f>
        <v>0.004</v>
      </c>
      <c r="AF485" s="27">
        <f>IFNA(VLOOKUP(A485,'BUSINESS processed'!A485:J3175,10,0))</f>
        <v>0.014</v>
      </c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</row>
    <row r="486">
      <c r="A486" s="18" t="str">
        <f t="shared" si="1"/>
        <v>Africa_Rwanda-Africa_2004</v>
      </c>
      <c r="B486" s="19" t="s">
        <v>68</v>
      </c>
      <c r="C486" s="20" t="s">
        <v>128</v>
      </c>
      <c r="D486" s="21" t="s">
        <v>83</v>
      </c>
      <c r="E486" s="22">
        <v>2.089188921E9</v>
      </c>
      <c r="F486" s="22">
        <f t="shared" si="2"/>
        <v>225.7513898</v>
      </c>
      <c r="G486" s="23">
        <v>0.058</v>
      </c>
      <c r="H486" s="23">
        <v>13.0</v>
      </c>
      <c r="I486" s="23">
        <v>0.165</v>
      </c>
      <c r="J486" s="24">
        <f t="shared" si="282"/>
        <v>0</v>
      </c>
      <c r="K486" s="24">
        <f t="shared" si="3"/>
        <v>0</v>
      </c>
      <c r="L486" s="24">
        <f>IFNA(VLOOKUP(A486,'ENERGY processed'!$A$2:$H$2692,8,0),"")</f>
        <v>543</v>
      </c>
      <c r="M486" s="24">
        <f t="shared" si="5"/>
        <v>0.00005867492568</v>
      </c>
      <c r="N486" s="24">
        <f>IFNA(VLOOKUP(A486,'HUMAN RESOURCES processed'!$A$2:$M$2692,5,0))</f>
        <v>0.039</v>
      </c>
      <c r="O486" s="24">
        <f>IFNA(VLOOKUP(A486,'HUMAN RESOURCES processed'!$A$2:$M$2692,6,0))</f>
        <v>0.075</v>
      </c>
      <c r="P486" s="24">
        <f>IFNA(VLOOKUP(A486,'HUMAN RESOURCES processed'!$A$2:$M$2692,7,0))</f>
        <v>55</v>
      </c>
      <c r="Q486" s="24">
        <f>IFNA(VLOOKUP(A486,'HUMAN RESOURCES processed'!$A$2:$M$2692,8,0))</f>
        <v>52</v>
      </c>
      <c r="R486" s="24">
        <f t="shared" si="6"/>
        <v>53.5</v>
      </c>
      <c r="S486" s="24">
        <f>IFNA(VLOOKUP(A486,'HUMAN RESOURCES processed'!$A$2:$M$2692,9,0))</f>
        <v>0.446</v>
      </c>
      <c r="T486" s="24">
        <f>IFNA(VLOOKUP(A486,'HUMAN RESOURCES processed'!$A$2:$M$2692,10,0))</f>
        <v>0.528</v>
      </c>
      <c r="U486" s="24">
        <f>IFNA(VLOOKUP(A486,'HUMAN RESOURCES processed'!$A$2:$M$2692,11,0))</f>
        <v>0.026</v>
      </c>
      <c r="V486" s="24">
        <f>IFNA(VLOOKUP(A486,'HUMAN RESOURCES processed'!$A$2:$M$2692,12,0))</f>
        <v>9254379</v>
      </c>
      <c r="W486" s="24">
        <f>IFNA(VLOOKUP(A486,'HUMAN RESOURCES processed'!$A$2:$M$2692,13,0))</f>
        <v>0.184</v>
      </c>
      <c r="X486" s="24">
        <f>IFNA(VLOOKUP(A486,'TOURISM processed'!$A$2:$F$2692,5,0))</f>
        <v>44000000</v>
      </c>
      <c r="Y486" s="24">
        <f>IFNA(VLOOKUP(A486,'TOURISM processed'!$A$2:$F$2692,6,0))</f>
        <v>31000000</v>
      </c>
      <c r="Z486" s="24">
        <f t="shared" si="7"/>
        <v>3.349765554</v>
      </c>
      <c r="AA486" s="24">
        <f t="shared" si="284"/>
        <v>0</v>
      </c>
      <c r="AB486" s="24">
        <f>IFNA(VLOOKUP(A486,'BUSINESS processed'!A486:J3176,6,0))</f>
        <v>18</v>
      </c>
      <c r="AC486" s="24">
        <f t="shared" si="286"/>
        <v>0</v>
      </c>
      <c r="AD486" s="24">
        <f t="shared" si="287"/>
        <v>0</v>
      </c>
      <c r="AE486" s="24">
        <f>IFNA(VLOOKUP(A486,'BUSINESS processed'!A486:J3176,9,0))</f>
        <v>0.004</v>
      </c>
      <c r="AF486" s="27">
        <f>IFNA(VLOOKUP(A486,'BUSINESS processed'!A486:J3176,10,0))</f>
        <v>0.015</v>
      </c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</row>
    <row r="487">
      <c r="A487" s="18" t="str">
        <f t="shared" si="1"/>
        <v>Africa_Rwanda-Africa_2005</v>
      </c>
      <c r="B487" s="19" t="s">
        <v>68</v>
      </c>
      <c r="C487" s="20" t="s">
        <v>128</v>
      </c>
      <c r="D487" s="21" t="s">
        <v>84</v>
      </c>
      <c r="E487" s="22">
        <v>2.581286407E9</v>
      </c>
      <c r="F487" s="22">
        <f t="shared" si="2"/>
        <v>273.7470893</v>
      </c>
      <c r="G487" s="23">
        <v>0.061</v>
      </c>
      <c r="H487" s="23">
        <v>17.0</v>
      </c>
      <c r="I487" s="23">
        <v>0.161</v>
      </c>
      <c r="J487" s="24">
        <f t="shared" si="282"/>
        <v>0</v>
      </c>
      <c r="K487" s="24">
        <f t="shared" si="3"/>
        <v>0</v>
      </c>
      <c r="L487" s="24">
        <f t="shared" ref="L487:L488" si="288">IF(AND(C487=C486,C487&gt;C486),C486,0)</f>
        <v>0</v>
      </c>
      <c r="M487" s="24">
        <f t="shared" si="5"/>
        <v>0</v>
      </c>
      <c r="N487" s="24">
        <f>IFNA(VLOOKUP(A487,'HUMAN RESOURCES processed'!$A$2:$M$2692,5,0))</f>
        <v>0.038</v>
      </c>
      <c r="O487" s="24">
        <f>IFNA(VLOOKUP(A487,'HUMAN RESOURCES processed'!$A$2:$M$2692,6,0))</f>
        <v>0.067</v>
      </c>
      <c r="P487" s="24">
        <f>IFNA(VLOOKUP(A487,'HUMAN RESOURCES processed'!$A$2:$M$2692,7,0))</f>
        <v>56</v>
      </c>
      <c r="Q487" s="24">
        <f>IFNA(VLOOKUP(A487,'HUMAN RESOURCES processed'!$A$2:$M$2692,8,0))</f>
        <v>54</v>
      </c>
      <c r="R487" s="24">
        <f t="shared" si="6"/>
        <v>55</v>
      </c>
      <c r="S487" s="24">
        <f>IFNA(VLOOKUP(A487,'HUMAN RESOURCES processed'!$A$2:$M$2692,9,0))</f>
        <v>0.442</v>
      </c>
      <c r="T487" s="24">
        <f>IFNA(VLOOKUP(A487,'HUMAN RESOURCES processed'!$A$2:$M$2692,10,0))</f>
        <v>0.532</v>
      </c>
      <c r="U487" s="24">
        <f>IFNA(VLOOKUP(A487,'HUMAN RESOURCES processed'!$A$2:$M$2692,11,0))</f>
        <v>0.025</v>
      </c>
      <c r="V487" s="24">
        <f>IFNA(VLOOKUP(A487,'HUMAN RESOURCES processed'!$A$2:$M$2692,12,0))</f>
        <v>9429457</v>
      </c>
      <c r="W487" s="24">
        <f>IFNA(VLOOKUP(A487,'HUMAN RESOURCES processed'!$A$2:$M$2692,13,0))</f>
        <v>0.193</v>
      </c>
      <c r="X487" s="24">
        <f>IFNA(VLOOKUP(A487,'TOURISM processed'!$A$2:$F$2692,5,0))</f>
        <v>67000000</v>
      </c>
      <c r="Y487" s="24">
        <f>IFNA(VLOOKUP(A487,'TOURISM processed'!$A$2:$F$2692,6,0))</f>
        <v>75000000</v>
      </c>
      <c r="Z487" s="24">
        <f t="shared" si="7"/>
        <v>7.9537984</v>
      </c>
      <c r="AA487" s="24">
        <f>IFNA(VLOOKUP(A487,'BUSINESS processed'!A487:J3177,5,0))</f>
        <v>0.468</v>
      </c>
      <c r="AB487" s="24">
        <f>IFNA(VLOOKUP(A487,'BUSINESS processed'!A487:J3177,6,0))</f>
        <v>18</v>
      </c>
      <c r="AC487" s="24">
        <f t="shared" si="286"/>
        <v>0</v>
      </c>
      <c r="AD487" s="24">
        <f>IFNA(VLOOKUP(A487,'BUSINESS processed'!A487:J3177,8,0))</f>
        <v>168</v>
      </c>
      <c r="AE487" s="24">
        <f>IFNA(VLOOKUP(A487,'BUSINESS processed'!A487:J3177,9,0))</f>
        <v>0.006</v>
      </c>
      <c r="AF487" s="27">
        <f>IFNA(VLOOKUP(A487,'BUSINESS processed'!A487:J3177,10,0))</f>
        <v>0.024</v>
      </c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</row>
    <row r="488">
      <c r="A488" s="18" t="str">
        <f t="shared" si="1"/>
        <v>Africa_Rwanda-Africa_2006</v>
      </c>
      <c r="B488" s="19" t="s">
        <v>68</v>
      </c>
      <c r="C488" s="20" t="s">
        <v>128</v>
      </c>
      <c r="D488" s="21" t="s">
        <v>85</v>
      </c>
      <c r="E488" s="22">
        <v>3.110327823E9</v>
      </c>
      <c r="F488" s="22">
        <f t="shared" si="2"/>
        <v>321.9485776</v>
      </c>
      <c r="G488" s="23">
        <v>0.1</v>
      </c>
      <c r="H488" s="23">
        <v>32.0</v>
      </c>
      <c r="I488" s="23">
        <v>0.161</v>
      </c>
      <c r="J488" s="24">
        <f t="shared" si="282"/>
        <v>0</v>
      </c>
      <c r="K488" s="24">
        <f t="shared" si="3"/>
        <v>0</v>
      </c>
      <c r="L488" s="24">
        <f t="shared" si="288"/>
        <v>0</v>
      </c>
      <c r="M488" s="24">
        <f t="shared" si="5"/>
        <v>0</v>
      </c>
      <c r="N488" s="24">
        <f>IFNA(VLOOKUP(A488,'HUMAN RESOURCES processed'!$A$2:$M$2692,5,0))</f>
        <v>0.038</v>
      </c>
      <c r="O488" s="24">
        <f>IFNA(VLOOKUP(A488,'HUMAN RESOURCES processed'!$A$2:$M$2692,6,0))</f>
        <v>0.061</v>
      </c>
      <c r="P488" s="24">
        <f>IFNA(VLOOKUP(A488,'HUMAN RESOURCES processed'!$A$2:$M$2692,7,0))</f>
        <v>58</v>
      </c>
      <c r="Q488" s="24">
        <f>IFNA(VLOOKUP(A488,'HUMAN RESOURCES processed'!$A$2:$M$2692,8,0))</f>
        <v>56</v>
      </c>
      <c r="R488" s="24">
        <f t="shared" si="6"/>
        <v>57</v>
      </c>
      <c r="S488" s="24">
        <f>IFNA(VLOOKUP(A488,'HUMAN RESOURCES processed'!$A$2:$M$2692,9,0))</f>
        <v>0.442</v>
      </c>
      <c r="T488" s="24">
        <f>IFNA(VLOOKUP(A488,'HUMAN RESOURCES processed'!$A$2:$M$2692,10,0))</f>
        <v>0.533</v>
      </c>
      <c r="U488" s="24">
        <f>IFNA(VLOOKUP(A488,'HUMAN RESOURCES processed'!$A$2:$M$2692,11,0))</f>
        <v>0.024</v>
      </c>
      <c r="V488" s="24">
        <f>IFNA(VLOOKUP(A488,'HUMAN RESOURCES processed'!$A$2:$M$2692,12,0))</f>
        <v>9660946</v>
      </c>
      <c r="W488" s="24">
        <f>IFNA(VLOOKUP(A488,'HUMAN RESOURCES processed'!$A$2:$M$2692,13,0))</f>
        <v>0.202</v>
      </c>
      <c r="X488" s="24">
        <f>IFNA(VLOOKUP(A488,'TOURISM processed'!$A$2:$F$2692,5,0))</f>
        <v>148000000</v>
      </c>
      <c r="Y488" s="24">
        <f>IFNA(VLOOKUP(A488,'TOURISM processed'!$A$2:$F$2692,6,0))</f>
        <v>84000000</v>
      </c>
      <c r="Z488" s="24">
        <f t="shared" si="7"/>
        <v>8.694800696</v>
      </c>
      <c r="AA488" s="24">
        <f>IFNA(VLOOKUP(A488,'BUSINESS processed'!A488:J3178,5,0))</f>
        <v>0.369</v>
      </c>
      <c r="AB488" s="24">
        <f>IFNA(VLOOKUP(A488,'BUSINESS processed'!A488:J3178,6,0))</f>
        <v>16</v>
      </c>
      <c r="AC488" s="24">
        <f t="shared" si="286"/>
        <v>0</v>
      </c>
      <c r="AD488" s="24">
        <f>IFNA(VLOOKUP(A488,'BUSINESS processed'!A488:J3178,8,0))</f>
        <v>168</v>
      </c>
      <c r="AE488" s="24">
        <f>IF(AND(C488=C487,D488&gt;211),AE487,0)</f>
        <v>0.006</v>
      </c>
      <c r="AF488" s="27">
        <f>IFNA(VLOOKUP(A488,'BUSINESS processed'!A488:J3178,10,0))</f>
        <v>0.033</v>
      </c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</row>
    <row r="489">
      <c r="A489" s="18" t="str">
        <f t="shared" si="1"/>
        <v>Africa_Rwanda-Africa_2007</v>
      </c>
      <c r="B489" s="19" t="s">
        <v>68</v>
      </c>
      <c r="C489" s="20" t="s">
        <v>128</v>
      </c>
      <c r="D489" s="21" t="s">
        <v>86</v>
      </c>
      <c r="E489" s="22">
        <v>3.707800459E9</v>
      </c>
      <c r="F489" s="22">
        <f t="shared" si="2"/>
        <v>373.4636436</v>
      </c>
      <c r="G489" s="23">
        <v>0.1</v>
      </c>
      <c r="H489" s="23">
        <v>38.0</v>
      </c>
      <c r="I489" s="23">
        <v>0.161</v>
      </c>
      <c r="J489" s="24">
        <f t="shared" si="282"/>
        <v>0</v>
      </c>
      <c r="K489" s="24">
        <f t="shared" si="3"/>
        <v>0</v>
      </c>
      <c r="L489" s="24">
        <f>IFNA(VLOOKUP(A489,'ENERGY processed'!$A$2:$H$2692,8,0),"")</f>
        <v>689</v>
      </c>
      <c r="M489" s="24">
        <f t="shared" si="5"/>
        <v>0.00006939867808</v>
      </c>
      <c r="N489" s="24">
        <f>IFNA(VLOOKUP(A489,'HUMAN RESOURCES processed'!$A$2:$M$2692,5,0))</f>
        <v>0.038</v>
      </c>
      <c r="O489" s="24">
        <f>IFNA(VLOOKUP(A489,'HUMAN RESOURCES processed'!$A$2:$M$2692,6,0))</f>
        <v>0.055</v>
      </c>
      <c r="P489" s="24">
        <f>IFNA(VLOOKUP(A489,'HUMAN RESOURCES processed'!$A$2:$M$2692,7,0))</f>
        <v>60</v>
      </c>
      <c r="Q489" s="24">
        <f>IFNA(VLOOKUP(A489,'HUMAN RESOURCES processed'!$A$2:$M$2692,8,0))</f>
        <v>57</v>
      </c>
      <c r="R489" s="24">
        <f t="shared" si="6"/>
        <v>58.5</v>
      </c>
      <c r="S489" s="24">
        <f>IFNA(VLOOKUP(A489,'HUMAN RESOURCES processed'!$A$2:$M$2692,9,0))</f>
        <v>0.445</v>
      </c>
      <c r="T489" s="24">
        <f>IFNA(VLOOKUP(A489,'HUMAN RESOURCES processed'!$A$2:$M$2692,10,0))</f>
        <v>0.532</v>
      </c>
      <c r="U489" s="24">
        <f>IFNA(VLOOKUP(A489,'HUMAN RESOURCES processed'!$A$2:$M$2692,11,0))</f>
        <v>0.024</v>
      </c>
      <c r="V489" s="24">
        <f>IFNA(VLOOKUP(A489,'HUMAN RESOURCES processed'!$A$2:$M$2692,12,0))</f>
        <v>9928143</v>
      </c>
      <c r="W489" s="24">
        <f>IFNA(VLOOKUP(A489,'HUMAN RESOURCES processed'!$A$2:$M$2692,13,0))</f>
        <v>0.211</v>
      </c>
      <c r="X489" s="24">
        <f>IFNA(VLOOKUP(A489,'TOURISM processed'!$A$2:$F$2692,5,0))</f>
        <v>177000000</v>
      </c>
      <c r="Y489" s="24">
        <f>IFNA(VLOOKUP(A489,'TOURISM processed'!$A$2:$F$2692,6,0))</f>
        <v>98000000</v>
      </c>
      <c r="Z489" s="24">
        <f t="shared" si="7"/>
        <v>9.870929538</v>
      </c>
      <c r="AA489" s="24">
        <f>IFNA(VLOOKUP(A489,'BUSINESS processed'!A489:J3179,5,0))</f>
        <v>0.335</v>
      </c>
      <c r="AB489" s="24">
        <f>IFNA(VLOOKUP(A489,'BUSINESS processed'!A489:J3179,6,0))</f>
        <v>16</v>
      </c>
      <c r="AC489" s="24">
        <f t="shared" si="286"/>
        <v>0</v>
      </c>
      <c r="AD489" s="24">
        <f>IFNA(VLOOKUP(A489,'BUSINESS processed'!A489:J3179,8,0))</f>
        <v>168</v>
      </c>
      <c r="AE489" s="24">
        <f>IFNA(VLOOKUP(A489,'BUSINESS processed'!A489:J3179,9,0))</f>
        <v>0.021</v>
      </c>
      <c r="AF489" s="27">
        <f>IFNA(VLOOKUP(A489,'BUSINESS processed'!A489:J3179,10,0))</f>
        <v>0.064</v>
      </c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</row>
    <row r="490">
      <c r="A490" s="18" t="str">
        <f t="shared" si="1"/>
        <v>Africa_Rwanda-Africa_2008</v>
      </c>
      <c r="B490" s="19" t="s">
        <v>68</v>
      </c>
      <c r="C490" s="20" t="s">
        <v>128</v>
      </c>
      <c r="D490" s="21" t="s">
        <v>87</v>
      </c>
      <c r="E490" s="22">
        <v>4.674053754E9</v>
      </c>
      <c r="F490" s="22">
        <f t="shared" si="2"/>
        <v>457.2113455</v>
      </c>
      <c r="G490" s="23">
        <v>0.101</v>
      </c>
      <c r="H490" s="23">
        <v>47.0</v>
      </c>
      <c r="I490" s="23">
        <v>0.165</v>
      </c>
      <c r="J490" s="24">
        <f t="shared" si="282"/>
        <v>0</v>
      </c>
      <c r="K490" s="24">
        <f t="shared" si="3"/>
        <v>0</v>
      </c>
      <c r="L490" s="24">
        <f>IFNA(VLOOKUP(A490,'ENERGY processed'!$A$2:$H$2692,8,0),"")</f>
        <v>557</v>
      </c>
      <c r="M490" s="24">
        <f t="shared" si="5"/>
        <v>0.0000544851927</v>
      </c>
      <c r="N490" s="24">
        <f>IFNA(VLOOKUP(A490,'HUMAN RESOURCES processed'!$A$2:$M$2692,5,0))</f>
        <v>0.038</v>
      </c>
      <c r="O490" s="24">
        <f>IFNA(VLOOKUP(A490,'HUMAN RESOURCES processed'!$A$2:$M$2692,6,0))</f>
        <v>0.05</v>
      </c>
      <c r="P490" s="24">
        <f>IFNA(VLOOKUP(A490,'HUMAN RESOURCES processed'!$A$2:$M$2692,7,0))</f>
        <v>61</v>
      </c>
      <c r="Q490" s="24">
        <f>IFNA(VLOOKUP(A490,'HUMAN RESOURCES processed'!$A$2:$M$2692,8,0))</f>
        <v>59</v>
      </c>
      <c r="R490" s="24">
        <f t="shared" si="6"/>
        <v>60</v>
      </c>
      <c r="S490" s="24">
        <f>IFNA(VLOOKUP(A490,'HUMAN RESOURCES processed'!$A$2:$M$2692,9,0))</f>
        <v>0.447</v>
      </c>
      <c r="T490" s="24">
        <f>IFNA(VLOOKUP(A490,'HUMAN RESOURCES processed'!$A$2:$M$2692,10,0))</f>
        <v>0.53</v>
      </c>
      <c r="U490" s="24">
        <f>IFNA(VLOOKUP(A490,'HUMAN RESOURCES processed'!$A$2:$M$2692,11,0))</f>
        <v>0.023</v>
      </c>
      <c r="V490" s="24">
        <f>IFNA(VLOOKUP(A490,'HUMAN RESOURCES processed'!$A$2:$M$2692,12,0))</f>
        <v>10222961</v>
      </c>
      <c r="W490" s="24">
        <f>IFNA(VLOOKUP(A490,'HUMAN RESOURCES processed'!$A$2:$M$2692,13,0))</f>
        <v>0.22</v>
      </c>
      <c r="X490" s="24">
        <f>IFNA(VLOOKUP(A490,'TOURISM processed'!$A$2:$F$2692,5,0))</f>
        <v>224000000</v>
      </c>
      <c r="Y490" s="24">
        <f>IFNA(VLOOKUP(A490,'TOURISM processed'!$A$2:$F$2692,6,0))</f>
        <v>146000000</v>
      </c>
      <c r="Z490" s="24">
        <f t="shared" si="7"/>
        <v>14.28157654</v>
      </c>
      <c r="AA490" s="24">
        <f>IFNA(VLOOKUP(A490,'BUSINESS processed'!A490:J3180,5,0))</f>
        <v>0.334</v>
      </c>
      <c r="AB490" s="24">
        <f>IFNA(VLOOKUP(A490,'BUSINESS processed'!A490:J3180,6,0))</f>
        <v>14</v>
      </c>
      <c r="AC490" s="24">
        <f t="shared" si="286"/>
        <v>0</v>
      </c>
      <c r="AD490" s="24">
        <f>IFNA(VLOOKUP(A490,'BUSINESS processed'!A490:J3180,8,0))</f>
        <v>160</v>
      </c>
      <c r="AE490" s="24">
        <f>IFNA(VLOOKUP(A490,'BUSINESS processed'!A490:J3180,9,0))</f>
        <v>0.045</v>
      </c>
      <c r="AF490" s="27">
        <f>IFNA(VLOOKUP(A490,'BUSINESS processed'!A490:J3180,10,0))</f>
        <v>0.129</v>
      </c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</row>
    <row r="491">
      <c r="A491" s="18" t="str">
        <f t="shared" si="1"/>
        <v>Africa_Rwanda-Africa_2009</v>
      </c>
      <c r="B491" s="19" t="s">
        <v>68</v>
      </c>
      <c r="C491" s="20" t="s">
        <v>128</v>
      </c>
      <c r="D491" s="21" t="s">
        <v>88</v>
      </c>
      <c r="E491" s="22">
        <v>5.208687775E9</v>
      </c>
      <c r="F491" s="22">
        <f t="shared" si="2"/>
        <v>494.6678067</v>
      </c>
      <c r="G491" s="23">
        <v>0.1</v>
      </c>
      <c r="H491" s="23">
        <v>50.0</v>
      </c>
      <c r="I491" s="23">
        <v>0.161</v>
      </c>
      <c r="J491" s="24">
        <f t="shared" si="282"/>
        <v>0</v>
      </c>
      <c r="K491" s="24">
        <f t="shared" si="3"/>
        <v>0</v>
      </c>
      <c r="L491" s="24">
        <f>IF(AND(C491=C490,C491&gt;C490),C490,0)</f>
        <v>0</v>
      </c>
      <c r="M491" s="24">
        <f t="shared" si="5"/>
        <v>0</v>
      </c>
      <c r="N491" s="24">
        <f>IFNA(VLOOKUP(A491,'HUMAN RESOURCES processed'!$A$2:$M$2692,5,0))</f>
        <v>0.037</v>
      </c>
      <c r="O491" s="24">
        <f>IFNA(VLOOKUP(A491,'HUMAN RESOURCES processed'!$A$2:$M$2692,6,0))</f>
        <v>0.047</v>
      </c>
      <c r="P491" s="24">
        <f>IFNA(VLOOKUP(A491,'HUMAN RESOURCES processed'!$A$2:$M$2692,7,0))</f>
        <v>63</v>
      </c>
      <c r="Q491" s="24">
        <f>IFNA(VLOOKUP(A491,'HUMAN RESOURCES processed'!$A$2:$M$2692,8,0))</f>
        <v>60</v>
      </c>
      <c r="R491" s="24">
        <f t="shared" si="6"/>
        <v>61.5</v>
      </c>
      <c r="S491" s="24">
        <f>IFNA(VLOOKUP(A491,'HUMAN RESOURCES processed'!$A$2:$M$2692,9,0))</f>
        <v>0.448</v>
      </c>
      <c r="T491" s="24">
        <f>IFNA(VLOOKUP(A491,'HUMAN RESOURCES processed'!$A$2:$M$2692,10,0))</f>
        <v>0.529</v>
      </c>
      <c r="U491" s="24">
        <f>IFNA(VLOOKUP(A491,'HUMAN RESOURCES processed'!$A$2:$M$2692,11,0))</f>
        <v>0.023</v>
      </c>
      <c r="V491" s="24">
        <f>IFNA(VLOOKUP(A491,'HUMAN RESOURCES processed'!$A$2:$M$2692,12,0))</f>
        <v>10529668</v>
      </c>
      <c r="W491" s="24">
        <f>IFNA(VLOOKUP(A491,'HUMAN RESOURCES processed'!$A$2:$M$2692,13,0))</f>
        <v>0.23</v>
      </c>
      <c r="X491" s="24">
        <f>IFNA(VLOOKUP(A491,'TOURISM processed'!$A$2:$F$2692,5,0))</f>
        <v>223000000</v>
      </c>
      <c r="Y491" s="24">
        <f>IFNA(VLOOKUP(A491,'TOURISM processed'!$A$2:$F$2692,6,0))</f>
        <v>148000000</v>
      </c>
      <c r="Z491" s="24">
        <f t="shared" si="7"/>
        <v>14.05552388</v>
      </c>
      <c r="AA491" s="24">
        <f>IFNA(VLOOKUP(A491,'BUSINESS processed'!A491:J3181,5,0))</f>
        <v>0.31</v>
      </c>
      <c r="AB491" s="24">
        <f>IFNA(VLOOKUP(A491,'BUSINESS processed'!A491:J3181,6,0))</f>
        <v>3</v>
      </c>
      <c r="AC491" s="24">
        <f t="shared" si="286"/>
        <v>0</v>
      </c>
      <c r="AD491" s="24">
        <f>IFNA(VLOOKUP(A491,'BUSINESS processed'!A491:J3181,8,0))</f>
        <v>160</v>
      </c>
      <c r="AE491" s="24">
        <f>IFNA(VLOOKUP(A491,'BUSINESS processed'!A491:J3181,9,0))</f>
        <v>0.077</v>
      </c>
      <c r="AF491" s="27">
        <f>IFNA(VLOOKUP(A491,'BUSINESS processed'!A491:J3181,10,0))</f>
        <v>0.231</v>
      </c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</row>
    <row r="492">
      <c r="A492" s="18" t="str">
        <f t="shared" si="1"/>
        <v>Africa_Rwanda-Africa_2010</v>
      </c>
      <c r="B492" s="19" t="s">
        <v>68</v>
      </c>
      <c r="C492" s="20" t="s">
        <v>128</v>
      </c>
      <c r="D492" s="21" t="s">
        <v>89</v>
      </c>
      <c r="E492" s="22">
        <v>5.624809049E9</v>
      </c>
      <c r="F492" s="22">
        <f t="shared" si="2"/>
        <v>519.0503049</v>
      </c>
      <c r="G492" s="23">
        <v>0.108</v>
      </c>
      <c r="H492" s="23">
        <v>56.0</v>
      </c>
      <c r="I492" s="23">
        <v>0.167</v>
      </c>
      <c r="J492" s="24">
        <f t="shared" si="282"/>
        <v>0</v>
      </c>
      <c r="K492" s="24">
        <f t="shared" si="3"/>
        <v>0</v>
      </c>
      <c r="L492" s="24">
        <f>IFNA(VLOOKUP(A492,'ENERGY processed'!$A$2:$H$2692,8,0),"")</f>
        <v>528</v>
      </c>
      <c r="M492" s="24">
        <f t="shared" si="5"/>
        <v>0.00004872317595</v>
      </c>
      <c r="N492" s="24">
        <f>IFNA(VLOOKUP(A492,'HUMAN RESOURCES processed'!$A$2:$M$2692,5,0))</f>
        <v>0.037</v>
      </c>
      <c r="O492" s="24">
        <f>IFNA(VLOOKUP(A492,'HUMAN RESOURCES processed'!$A$2:$M$2692,6,0))</f>
        <v>0.044</v>
      </c>
      <c r="P492" s="24">
        <f>IFNA(VLOOKUP(A492,'HUMAN RESOURCES processed'!$A$2:$M$2692,7,0))</f>
        <v>64</v>
      </c>
      <c r="Q492" s="24">
        <f>IFNA(VLOOKUP(A492,'HUMAN RESOURCES processed'!$A$2:$M$2692,8,0))</f>
        <v>61</v>
      </c>
      <c r="R492" s="24">
        <f t="shared" si="6"/>
        <v>62.5</v>
      </c>
      <c r="S492" s="24">
        <f>IFNA(VLOOKUP(A492,'HUMAN RESOURCES processed'!$A$2:$M$2692,9,0))</f>
        <v>0.447</v>
      </c>
      <c r="T492" s="24">
        <f>IFNA(VLOOKUP(A492,'HUMAN RESOURCES processed'!$A$2:$M$2692,10,0))</f>
        <v>0.53</v>
      </c>
      <c r="U492" s="24">
        <f>IFNA(VLOOKUP(A492,'HUMAN RESOURCES processed'!$A$2:$M$2692,11,0))</f>
        <v>0.023</v>
      </c>
      <c r="V492" s="24">
        <f>IFNA(VLOOKUP(A492,'HUMAN RESOURCES processed'!$A$2:$M$2692,12,0))</f>
        <v>10836732</v>
      </c>
      <c r="W492" s="24">
        <f>IFNA(VLOOKUP(A492,'HUMAN RESOURCES processed'!$A$2:$M$2692,13,0))</f>
        <v>0.24</v>
      </c>
      <c r="X492" s="24">
        <f>IFNA(VLOOKUP(A492,'TOURISM processed'!$A$2:$F$2692,5,0))</f>
        <v>224000000</v>
      </c>
      <c r="Y492" s="24">
        <f>IFNA(VLOOKUP(A492,'TOURISM processed'!$A$2:$F$2692,6,0))</f>
        <v>120000000</v>
      </c>
      <c r="Z492" s="24">
        <f t="shared" si="7"/>
        <v>11.07344908</v>
      </c>
      <c r="AA492" s="24">
        <f>IFNA(VLOOKUP(A492,'BUSINESS processed'!A492:J3182,5,0))</f>
        <v>0.31</v>
      </c>
      <c r="AB492" s="24">
        <f>IFNA(VLOOKUP(A492,'BUSINESS processed'!A492:J3182,6,0))</f>
        <v>3</v>
      </c>
      <c r="AC492" s="24">
        <f t="shared" si="286"/>
        <v>0</v>
      </c>
      <c r="AD492" s="24">
        <f>IFNA(VLOOKUP(A492,'BUSINESS processed'!A492:J3182,8,0))</f>
        <v>148</v>
      </c>
      <c r="AE492" s="24">
        <f>IFNA(VLOOKUP(A492,'BUSINESS processed'!A492:J3182,9,0))</f>
        <v>0.08</v>
      </c>
      <c r="AF492" s="27">
        <f>IFNA(VLOOKUP(A492,'BUSINESS processed'!A492:J3182,10,0))</f>
        <v>0.327</v>
      </c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</row>
    <row r="493">
      <c r="A493" s="18" t="str">
        <f t="shared" si="1"/>
        <v>Africa_Rwanda-Africa_2011</v>
      </c>
      <c r="B493" s="19" t="s">
        <v>68</v>
      </c>
      <c r="C493" s="20" t="s">
        <v>128</v>
      </c>
      <c r="D493" s="21" t="s">
        <v>90</v>
      </c>
      <c r="E493" s="22">
        <v>6.40672702E9</v>
      </c>
      <c r="F493" s="22">
        <f t="shared" si="2"/>
        <v>574.8874668</v>
      </c>
      <c r="G493" s="23">
        <v>0.11</v>
      </c>
      <c r="H493" s="23">
        <v>62.0</v>
      </c>
      <c r="I493" s="39">
        <f t="shared" ref="I493:I494" si="289">IF(AND(C493=C492,D493&gt;D492),I492,"")</f>
        <v>0.167</v>
      </c>
      <c r="J493" s="24">
        <f t="shared" si="282"/>
        <v>0</v>
      </c>
      <c r="K493" s="24">
        <f t="shared" si="3"/>
        <v>0</v>
      </c>
      <c r="L493" s="24">
        <f>IFNA(VLOOKUP(A493,'ENERGY processed'!$A$2:$H$2692,8,0),"")</f>
        <v>684</v>
      </c>
      <c r="M493" s="24">
        <f t="shared" si="5"/>
        <v>0.00006137658528</v>
      </c>
      <c r="N493" s="24">
        <f>IFNA(VLOOKUP(A493,'HUMAN RESOURCES processed'!$A$2:$M$2692,5,0))</f>
        <v>0.036</v>
      </c>
      <c r="O493" s="24">
        <f>IFNA(VLOOKUP(A493,'HUMAN RESOURCES processed'!$A$2:$M$2692,6,0))</f>
        <v>0.041</v>
      </c>
      <c r="P493" s="24">
        <f>IFNA(VLOOKUP(A493,'HUMAN RESOURCES processed'!$A$2:$M$2692,7,0))</f>
        <v>65</v>
      </c>
      <c r="Q493" s="24">
        <f>IFNA(VLOOKUP(A493,'HUMAN RESOURCES processed'!$A$2:$M$2692,8,0))</f>
        <v>61</v>
      </c>
      <c r="R493" s="24">
        <f t="shared" si="6"/>
        <v>63</v>
      </c>
      <c r="S493" s="24">
        <f>IFNA(VLOOKUP(A493,'HUMAN RESOURCES processed'!$A$2:$M$2692,9,0))</f>
        <v>0.442</v>
      </c>
      <c r="T493" s="24">
        <f>IFNA(VLOOKUP(A493,'HUMAN RESOURCES processed'!$A$2:$M$2692,10,0))</f>
        <v>0.535</v>
      </c>
      <c r="U493" s="24">
        <f>IFNA(VLOOKUP(A493,'HUMAN RESOURCES processed'!$A$2:$M$2692,11,0))</f>
        <v>0.023</v>
      </c>
      <c r="V493" s="24">
        <f>IFNA(VLOOKUP(A493,'HUMAN RESOURCES processed'!$A$2:$M$2692,12,0))</f>
        <v>11144315</v>
      </c>
      <c r="W493" s="24">
        <f>IFNA(VLOOKUP(A493,'HUMAN RESOURCES processed'!$A$2:$M$2692,13,0))</f>
        <v>0.249</v>
      </c>
      <c r="X493" s="24">
        <f>IFNA(VLOOKUP(A493,'TOURISM processed'!$A$2:$F$2692,5,0))</f>
        <v>298000000</v>
      </c>
      <c r="Y493" s="24">
        <f>IFNA(VLOOKUP(A493,'TOURISM processed'!$A$2:$F$2692,6,0))</f>
        <v>147000000</v>
      </c>
      <c r="Z493" s="24">
        <f t="shared" si="7"/>
        <v>13.19058192</v>
      </c>
      <c r="AA493" s="24">
        <f>IFNA(VLOOKUP(A493,'BUSINESS processed'!A493:J3183,5,0))</f>
        <v>0.31</v>
      </c>
      <c r="AB493" s="24">
        <f>IFNA(VLOOKUP(A493,'BUSINESS processed'!A493:J3183,6,0))</f>
        <v>3</v>
      </c>
      <c r="AC493" s="24">
        <f t="shared" si="286"/>
        <v>0</v>
      </c>
      <c r="AD493" s="24">
        <f>IFNA(VLOOKUP(A493,'BUSINESS processed'!A493:J3183,8,0))</f>
        <v>148</v>
      </c>
      <c r="AE493" s="24">
        <f>IFNA(VLOOKUP(A493,'BUSINESS processed'!A493:J3183,9,0))</f>
        <v>0.07</v>
      </c>
      <c r="AF493" s="27">
        <f>IFNA(VLOOKUP(A493,'BUSINESS processed'!A493:J3183,10,0))</f>
        <v>0.399</v>
      </c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</row>
    <row r="494">
      <c r="A494" s="18" t="str">
        <f t="shared" si="1"/>
        <v>Africa_Rwanda-Africa_2012</v>
      </c>
      <c r="B494" s="19" t="s">
        <v>68</v>
      </c>
      <c r="C494" s="20" t="s">
        <v>128</v>
      </c>
      <c r="D494" s="21" t="s">
        <v>91</v>
      </c>
      <c r="E494" s="22">
        <v>7.133378888E9</v>
      </c>
      <c r="F494" s="22">
        <f t="shared" si="2"/>
        <v>622.5783541</v>
      </c>
      <c r="G494" s="23">
        <v>0.107</v>
      </c>
      <c r="H494" s="23">
        <v>66.0</v>
      </c>
      <c r="I494" s="39">
        <f t="shared" si="289"/>
        <v>0.167</v>
      </c>
      <c r="J494" s="24">
        <f t="shared" si="282"/>
        <v>0</v>
      </c>
      <c r="K494" s="24">
        <f t="shared" si="3"/>
        <v>0</v>
      </c>
      <c r="L494" s="24">
        <f>IFNA(VLOOKUP(A494,'ENERGY processed'!$A$2:$H$2692,8,0),"")</f>
        <v>528</v>
      </c>
      <c r="M494" s="24">
        <f t="shared" si="5"/>
        <v>0.00004608214089</v>
      </c>
      <c r="N494" s="24">
        <f>IFNA(VLOOKUP(A494,'HUMAN RESOURCES processed'!$A$2:$M$2692,5,0))</f>
        <v>0.036</v>
      </c>
      <c r="O494" s="24">
        <f>IFNA(VLOOKUP(A494,'HUMAN RESOURCES processed'!$A$2:$M$2692,6,0))</f>
        <v>0.039</v>
      </c>
      <c r="P494" s="24">
        <f>IFNA(VLOOKUP(A494,'HUMAN RESOURCES processed'!$A$2:$M$2692,7,0))</f>
        <v>65</v>
      </c>
      <c r="Q494" s="24">
        <f>IFNA(VLOOKUP(A494,'HUMAN RESOURCES processed'!$A$2:$M$2692,8,0))</f>
        <v>62</v>
      </c>
      <c r="R494" s="24">
        <f t="shared" si="6"/>
        <v>63.5</v>
      </c>
      <c r="S494" s="24">
        <f>IFNA(VLOOKUP(A494,'HUMAN RESOURCES processed'!$A$2:$M$2692,9,0))</f>
        <v>0.436</v>
      </c>
      <c r="T494" s="24">
        <f>IFNA(VLOOKUP(A494,'HUMAN RESOURCES processed'!$A$2:$M$2692,10,0))</f>
        <v>0.541</v>
      </c>
      <c r="U494" s="24">
        <f>IFNA(VLOOKUP(A494,'HUMAN RESOURCES processed'!$A$2:$M$2692,11,0))</f>
        <v>0.023</v>
      </c>
      <c r="V494" s="24">
        <f>IFNA(VLOOKUP(A494,'HUMAN RESOURCES processed'!$A$2:$M$2692,12,0))</f>
        <v>11457801</v>
      </c>
      <c r="W494" s="24">
        <f>IFNA(VLOOKUP(A494,'HUMAN RESOURCES processed'!$A$2:$M$2692,13,0))</f>
        <v>0.259</v>
      </c>
      <c r="X494" s="24">
        <f>IFNA(VLOOKUP(A494,'TOURISM processed'!$A$2:$F$2692,5,0))</f>
        <v>337000000</v>
      </c>
      <c r="Y494" s="24">
        <f>IFNA(VLOOKUP(A494,'TOURISM processed'!$A$2:$F$2692,6,0))</f>
        <v>133000000</v>
      </c>
      <c r="Z494" s="24">
        <f t="shared" si="7"/>
        <v>11.60781201</v>
      </c>
      <c r="AA494" s="24">
        <f>IFNA(VLOOKUP(A494,'BUSINESS processed'!A494:J3184,5,0))</f>
        <v>0.308</v>
      </c>
      <c r="AB494" s="24">
        <f>IFNA(VLOOKUP(A494,'BUSINESS processed'!A494:J3184,6,0))</f>
        <v>3</v>
      </c>
      <c r="AC494" s="24">
        <f>IFNA(VLOOKUP(A494,'BUSINESS processed'!A494:J3184,7,0))</f>
        <v>54</v>
      </c>
      <c r="AD494" s="24">
        <f>IFNA(VLOOKUP(A494,'BUSINESS processed'!A494:J3184,8,0))</f>
        <v>134</v>
      </c>
      <c r="AE494" s="24">
        <f>IFNA(VLOOKUP(A494,'BUSINESS processed'!A494:J3184,9,0))</f>
        <v>0.08</v>
      </c>
      <c r="AF494" s="27">
        <f>IFNA(VLOOKUP(A494,'BUSINESS processed'!A494:J3184,10,0))</f>
        <v>0.497</v>
      </c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</row>
    <row r="495">
      <c r="A495" s="18" t="str">
        <f t="shared" si="1"/>
        <v>Africa_Sao Tome and Principe-Africa_2000</v>
      </c>
      <c r="B495" s="19" t="s">
        <v>68</v>
      </c>
      <c r="C495" s="20" t="s">
        <v>129</v>
      </c>
      <c r="D495" s="21" t="s">
        <v>70</v>
      </c>
      <c r="E495" s="22">
        <v>7.6709305E7</v>
      </c>
      <c r="F495" s="22">
        <f t="shared" si="2"/>
        <v>550.1714505</v>
      </c>
      <c r="G495" s="23">
        <v>0.089</v>
      </c>
      <c r="H495" s="23">
        <v>46.0</v>
      </c>
      <c r="I495" s="23">
        <v>0.397</v>
      </c>
      <c r="J495" s="24">
        <f t="shared" si="282"/>
        <v>0</v>
      </c>
      <c r="K495" s="24">
        <f t="shared" si="3"/>
        <v>0</v>
      </c>
      <c r="L495" s="24">
        <f t="shared" ref="L495:L496" si="290">IF(AND(C495=C494,C495&gt;C494),C494,0)</f>
        <v>0</v>
      </c>
      <c r="M495" s="24">
        <f t="shared" si="5"/>
        <v>0</v>
      </c>
      <c r="N495" s="24">
        <f>IFNA(VLOOKUP(A495,'HUMAN RESOURCES processed'!$A$2:$M$2692,5,0))</f>
        <v>0.036</v>
      </c>
      <c r="O495" s="24">
        <f>IFNA(VLOOKUP(A495,'HUMAN RESOURCES processed'!$A$2:$M$2692,6,0))</f>
        <v>0.058</v>
      </c>
      <c r="P495" s="24">
        <f>IFNA(VLOOKUP(A495,'HUMAN RESOURCES processed'!$A$2:$M$2692,7,0))</f>
        <v>65</v>
      </c>
      <c r="Q495" s="24">
        <f>IFNA(VLOOKUP(A495,'HUMAN RESOURCES processed'!$A$2:$M$2692,8,0))</f>
        <v>62</v>
      </c>
      <c r="R495" s="24">
        <f t="shared" si="6"/>
        <v>63.5</v>
      </c>
      <c r="S495" s="24">
        <f>IFNA(VLOOKUP(A495,'HUMAN RESOURCES processed'!$A$2:$M$2692,9,0))</f>
        <v>0.44</v>
      </c>
      <c r="T495" s="24">
        <f>IFNA(VLOOKUP(A495,'HUMAN RESOURCES processed'!$A$2:$M$2692,10,0))</f>
        <v>0.52</v>
      </c>
      <c r="U495" s="24">
        <f>IFNA(VLOOKUP(A495,'HUMAN RESOURCES processed'!$A$2:$M$2692,11,0))</f>
        <v>0.04</v>
      </c>
      <c r="V495" s="24">
        <f>IFNA(VLOOKUP(A495,'HUMAN RESOURCES processed'!$A$2:$M$2692,12,0))</f>
        <v>139428</v>
      </c>
      <c r="W495" s="24">
        <f>IFNA(VLOOKUP(A495,'HUMAN RESOURCES processed'!$A$2:$M$2692,13,0))</f>
        <v>0.534</v>
      </c>
      <c r="X495" s="24">
        <f>IFNA(VLOOKUP(A495,'TOURISM processed'!$A$2:$F$2692,5,0))</f>
        <v>9900000</v>
      </c>
      <c r="Y495" s="24">
        <f>IFNA(VLOOKUP(A495,'TOURISM processed'!$A$2:$F$2692,6,0))</f>
        <v>2200000</v>
      </c>
      <c r="Z495" s="24">
        <f t="shared" si="7"/>
        <v>15.77875319</v>
      </c>
      <c r="AA495" s="24">
        <f t="shared" ref="AA495:AA499" si="291">IF(AND(C495=C494,D495&gt;D494),AA494,0)</f>
        <v>0</v>
      </c>
      <c r="AB495" s="24">
        <f t="shared" ref="AB495:AB498" si="292">IF(AND(C495=C494,D495&gt;D494),AB494,0)</f>
        <v>0</v>
      </c>
      <c r="AC495" s="24">
        <f t="shared" ref="AC495:AC506" si="293">IF(AND(C495=C494,D495&gt;D494),AC494,0)</f>
        <v>0</v>
      </c>
      <c r="AD495" s="24">
        <f t="shared" ref="AD495:AD499" si="294">IF(AND(C495=C494,D495&gt;D494),AD494,0)</f>
        <v>0</v>
      </c>
      <c r="AE495" s="24">
        <f>IFNA(VLOOKUP(A495,'BUSINESS processed'!A495:J3185,9,0))</f>
        <v>0.046</v>
      </c>
      <c r="AF495" s="27">
        <f t="shared" ref="AF495:AF496" si="295">IF(AND(C495=C494,D495&gt;D494),AF494,0)</f>
        <v>0</v>
      </c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</row>
    <row r="496">
      <c r="A496" s="18" t="str">
        <f t="shared" si="1"/>
        <v>Africa_Sao Tome and Principe-Africa_2001</v>
      </c>
      <c r="B496" s="19" t="s">
        <v>68</v>
      </c>
      <c r="C496" s="20" t="s">
        <v>129</v>
      </c>
      <c r="D496" s="21" t="s">
        <v>71</v>
      </c>
      <c r="E496" s="22">
        <v>7.6553443E7</v>
      </c>
      <c r="F496" s="22">
        <f t="shared" si="2"/>
        <v>539.9338637</v>
      </c>
      <c r="G496" s="23">
        <v>0.103</v>
      </c>
      <c r="H496" s="23">
        <v>52.0</v>
      </c>
      <c r="I496" s="23">
        <v>0.37</v>
      </c>
      <c r="J496" s="24">
        <f t="shared" si="282"/>
        <v>0</v>
      </c>
      <c r="K496" s="24">
        <f t="shared" si="3"/>
        <v>0</v>
      </c>
      <c r="L496" s="24">
        <f t="shared" si="290"/>
        <v>0</v>
      </c>
      <c r="M496" s="24">
        <f t="shared" si="5"/>
        <v>0</v>
      </c>
      <c r="N496" s="24">
        <f>IFNA(VLOOKUP(A496,'HUMAN RESOURCES processed'!$A$2:$M$2692,5,0))</f>
        <v>0.037</v>
      </c>
      <c r="O496" s="24">
        <f>IFNA(VLOOKUP(A496,'HUMAN RESOURCES processed'!$A$2:$M$2692,6,0))</f>
        <v>0.056</v>
      </c>
      <c r="P496" s="24">
        <f>IFNA(VLOOKUP(A496,'HUMAN RESOURCES processed'!$A$2:$M$2692,7,0))</f>
        <v>65</v>
      </c>
      <c r="Q496" s="24">
        <f>IFNA(VLOOKUP(A496,'HUMAN RESOURCES processed'!$A$2:$M$2692,8,0))</f>
        <v>62</v>
      </c>
      <c r="R496" s="24">
        <f t="shared" si="6"/>
        <v>63.5</v>
      </c>
      <c r="S496" s="24">
        <f>IFNA(VLOOKUP(A496,'HUMAN RESOURCES processed'!$A$2:$M$2692,9,0))</f>
        <v>0.434</v>
      </c>
      <c r="T496" s="24">
        <f>IFNA(VLOOKUP(A496,'HUMAN RESOURCES processed'!$A$2:$M$2692,10,0))</f>
        <v>0.526</v>
      </c>
      <c r="U496" s="24">
        <f>IFNA(VLOOKUP(A496,'HUMAN RESOURCES processed'!$A$2:$M$2692,11,0))</f>
        <v>0.04</v>
      </c>
      <c r="V496" s="24">
        <f>IFNA(VLOOKUP(A496,'HUMAN RESOURCES processed'!$A$2:$M$2692,12,0))</f>
        <v>141783</v>
      </c>
      <c r="W496" s="24">
        <f>IFNA(VLOOKUP(A496,'HUMAN RESOURCES processed'!$A$2:$M$2692,13,0))</f>
        <v>0.544</v>
      </c>
      <c r="X496" s="24">
        <f>IFNA(VLOOKUP(A496,'TOURISM processed'!$A$2:$F$2692,5,0))</f>
        <v>6200000</v>
      </c>
      <c r="Y496" s="24">
        <f>IFNA(VLOOKUP(A496,'TOURISM processed'!$A$2:$F$2692,6,0))</f>
        <v>2000000</v>
      </c>
      <c r="Z496" s="24">
        <f t="shared" si="7"/>
        <v>14.10606349</v>
      </c>
      <c r="AA496" s="24">
        <f t="shared" si="291"/>
        <v>0</v>
      </c>
      <c r="AB496" s="24">
        <f t="shared" si="292"/>
        <v>0</v>
      </c>
      <c r="AC496" s="24">
        <f t="shared" si="293"/>
        <v>0</v>
      </c>
      <c r="AD496" s="24">
        <f t="shared" si="294"/>
        <v>0</v>
      </c>
      <c r="AE496" s="24">
        <f>IFNA(VLOOKUP(A496,'BUSINESS processed'!A496:J3186,9,0))</f>
        <v>0.063</v>
      </c>
      <c r="AF496" s="27">
        <f t="shared" si="295"/>
        <v>0</v>
      </c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</row>
    <row r="497">
      <c r="A497" s="18" t="str">
        <f t="shared" si="1"/>
        <v>Africa_Sao Tome and Principe-Africa_2002</v>
      </c>
      <c r="B497" s="19" t="s">
        <v>68</v>
      </c>
      <c r="C497" s="20" t="s">
        <v>129</v>
      </c>
      <c r="D497" s="21" t="s">
        <v>72</v>
      </c>
      <c r="E497" s="22">
        <v>8.4617971E7</v>
      </c>
      <c r="F497" s="22">
        <f t="shared" si="2"/>
        <v>585.806358</v>
      </c>
      <c r="G497" s="23">
        <v>0.106</v>
      </c>
      <c r="H497" s="23">
        <v>59.0</v>
      </c>
      <c r="I497" s="23">
        <v>0.374</v>
      </c>
      <c r="J497" s="24">
        <f t="shared" si="282"/>
        <v>0</v>
      </c>
      <c r="K497" s="24">
        <f t="shared" si="3"/>
        <v>0</v>
      </c>
      <c r="L497" s="24">
        <f>IFNA(VLOOKUP(A497,'ENERGY processed'!$A$2:$H$2692,8,0),"")</f>
        <v>99</v>
      </c>
      <c r="M497" s="24">
        <f t="shared" si="5"/>
        <v>0.0006853724896</v>
      </c>
      <c r="N497" s="24">
        <f>IFNA(VLOOKUP(A497,'HUMAN RESOURCES processed'!$A$2:$M$2692,5,0))</f>
        <v>0.037</v>
      </c>
      <c r="O497" s="24">
        <f>IFNA(VLOOKUP(A497,'HUMAN RESOURCES processed'!$A$2:$M$2692,6,0))</f>
        <v>0.054</v>
      </c>
      <c r="P497" s="24">
        <f>IFNA(VLOOKUP(A497,'HUMAN RESOURCES processed'!$A$2:$M$2692,7,0))</f>
        <v>66</v>
      </c>
      <c r="Q497" s="24">
        <f>IFNA(VLOOKUP(A497,'HUMAN RESOURCES processed'!$A$2:$M$2692,8,0))</f>
        <v>62</v>
      </c>
      <c r="R497" s="24">
        <f t="shared" si="6"/>
        <v>64</v>
      </c>
      <c r="S497" s="24">
        <f>IFNA(VLOOKUP(A497,'HUMAN RESOURCES processed'!$A$2:$M$2692,9,0))</f>
        <v>0.429</v>
      </c>
      <c r="T497" s="24">
        <f>IFNA(VLOOKUP(A497,'HUMAN RESOURCES processed'!$A$2:$M$2692,10,0))</f>
        <v>0.53</v>
      </c>
      <c r="U497" s="24">
        <f>IFNA(VLOOKUP(A497,'HUMAN RESOURCES processed'!$A$2:$M$2692,11,0))</f>
        <v>0.04</v>
      </c>
      <c r="V497" s="24">
        <f>IFNA(VLOOKUP(A497,'HUMAN RESOURCES processed'!$A$2:$M$2692,12,0))</f>
        <v>144447</v>
      </c>
      <c r="W497" s="24">
        <f>IFNA(VLOOKUP(A497,'HUMAN RESOURCES processed'!$A$2:$M$2692,13,0))</f>
        <v>0.553</v>
      </c>
      <c r="X497" s="24">
        <f>IFNA(VLOOKUP(A497,'TOURISM processed'!$A$2:$F$2692,5,0))</f>
        <v>6900000</v>
      </c>
      <c r="Y497" s="24">
        <f>IFNA(VLOOKUP(A497,'TOURISM processed'!$A$2:$F$2692,6,0))</f>
        <v>1800000</v>
      </c>
      <c r="Z497" s="24">
        <f t="shared" si="7"/>
        <v>12.46131799</v>
      </c>
      <c r="AA497" s="24">
        <f t="shared" si="291"/>
        <v>0</v>
      </c>
      <c r="AB497" s="24">
        <f t="shared" si="292"/>
        <v>0</v>
      </c>
      <c r="AC497" s="24">
        <f t="shared" si="293"/>
        <v>0</v>
      </c>
      <c r="AD497" s="24">
        <f t="shared" si="294"/>
        <v>0</v>
      </c>
      <c r="AE497" s="24">
        <f>IFNA(VLOOKUP(A497,'BUSINESS processed'!A497:J3187,9,0))</f>
        <v>0.076</v>
      </c>
      <c r="AF497" s="27">
        <f>IFNA(VLOOKUP(A497,'BUSINESS processed'!A497:J3187,10,0))</f>
        <v>0.014</v>
      </c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</row>
    <row r="498">
      <c r="A498" s="18" t="str">
        <f t="shared" si="1"/>
        <v>Africa_Sao Tome and Principe-Africa_2003</v>
      </c>
      <c r="B498" s="19" t="s">
        <v>68</v>
      </c>
      <c r="C498" s="20" t="s">
        <v>129</v>
      </c>
      <c r="D498" s="21" t="s">
        <v>74</v>
      </c>
      <c r="E498" s="22">
        <v>1.013154E8</v>
      </c>
      <c r="F498" s="22">
        <f t="shared" si="2"/>
        <v>687.0936896</v>
      </c>
      <c r="G498" s="23">
        <v>0.118</v>
      </c>
      <c r="H498" s="23">
        <v>78.0</v>
      </c>
      <c r="I498" s="23">
        <v>0.296</v>
      </c>
      <c r="J498" s="24">
        <f t="shared" si="282"/>
        <v>0</v>
      </c>
      <c r="K498" s="24">
        <f t="shared" si="3"/>
        <v>0</v>
      </c>
      <c r="L498" s="24">
        <f>IFNA(VLOOKUP(A498,'ENERGY processed'!$A$2:$H$2692,8,0),"")</f>
        <v>92</v>
      </c>
      <c r="M498" s="24">
        <f t="shared" si="5"/>
        <v>0.0006239191618</v>
      </c>
      <c r="N498" s="24">
        <f>IFNA(VLOOKUP(A498,'HUMAN RESOURCES processed'!$A$2:$M$2692,5,0))</f>
        <v>0.037</v>
      </c>
      <c r="O498" s="24">
        <f>IFNA(VLOOKUP(A498,'HUMAN RESOURCES processed'!$A$2:$M$2692,6,0))</f>
        <v>0.052</v>
      </c>
      <c r="P498" s="24">
        <f>IFNA(VLOOKUP(A498,'HUMAN RESOURCES processed'!$A$2:$M$2692,7,0))</f>
        <v>66</v>
      </c>
      <c r="Q498" s="24">
        <f>IFNA(VLOOKUP(A498,'HUMAN RESOURCES processed'!$A$2:$M$2692,8,0))</f>
        <v>62</v>
      </c>
      <c r="R498" s="24">
        <f t="shared" si="6"/>
        <v>64</v>
      </c>
      <c r="S498" s="24">
        <f>IFNA(VLOOKUP(A498,'HUMAN RESOURCES processed'!$A$2:$M$2692,9,0))</f>
        <v>0.426</v>
      </c>
      <c r="T498" s="24">
        <f>IFNA(VLOOKUP(A498,'HUMAN RESOURCES processed'!$A$2:$M$2692,10,0))</f>
        <v>0.534</v>
      </c>
      <c r="U498" s="24">
        <f>IFNA(VLOOKUP(A498,'HUMAN RESOURCES processed'!$A$2:$M$2692,11,0))</f>
        <v>0.04</v>
      </c>
      <c r="V498" s="24">
        <f>IFNA(VLOOKUP(A498,'HUMAN RESOURCES processed'!$A$2:$M$2692,12,0))</f>
        <v>147455</v>
      </c>
      <c r="W498" s="24">
        <f>IFNA(VLOOKUP(A498,'HUMAN RESOURCES processed'!$A$2:$M$2692,13,0))</f>
        <v>0.563</v>
      </c>
      <c r="X498" s="24">
        <f>IFNA(VLOOKUP(A498,'TOURISM processed'!$A$2:$F$2692,5,0))</f>
        <v>7400000</v>
      </c>
      <c r="Y498" s="24">
        <f>IFNA(VLOOKUP(A498,'TOURISM processed'!$A$2:$F$2692,6,0))</f>
        <v>1800000</v>
      </c>
      <c r="Z498" s="24">
        <f t="shared" si="7"/>
        <v>12.20711403</v>
      </c>
      <c r="AA498" s="24">
        <f t="shared" si="291"/>
        <v>0</v>
      </c>
      <c r="AB498" s="24">
        <f t="shared" si="292"/>
        <v>0</v>
      </c>
      <c r="AC498" s="24">
        <f t="shared" si="293"/>
        <v>0</v>
      </c>
      <c r="AD498" s="24">
        <f t="shared" si="294"/>
        <v>0</v>
      </c>
      <c r="AE498" s="24">
        <f>IFNA(VLOOKUP(A498,'BUSINESS processed'!A498:J3188,9,0))</f>
        <v>0.102</v>
      </c>
      <c r="AF498" s="27">
        <f>IFNA(VLOOKUP(A498,'BUSINESS processed'!A498:J3188,10,0))</f>
        <v>0.033</v>
      </c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</row>
    <row r="499">
      <c r="A499" s="18" t="str">
        <f t="shared" si="1"/>
        <v>Africa_Sao Tome and Principe-Africa_2004</v>
      </c>
      <c r="B499" s="19" t="s">
        <v>68</v>
      </c>
      <c r="C499" s="20" t="s">
        <v>129</v>
      </c>
      <c r="D499" s="21" t="s">
        <v>83</v>
      </c>
      <c r="E499" s="22">
        <v>1.10723362E8</v>
      </c>
      <c r="F499" s="22">
        <f t="shared" si="2"/>
        <v>734.0353615</v>
      </c>
      <c r="G499" s="23">
        <v>0.11</v>
      </c>
      <c r="H499" s="23">
        <v>79.0</v>
      </c>
      <c r="I499" s="23">
        <v>0.298</v>
      </c>
      <c r="J499" s="24">
        <f t="shared" si="282"/>
        <v>0</v>
      </c>
      <c r="K499" s="24">
        <f t="shared" si="3"/>
        <v>0</v>
      </c>
      <c r="L499" s="24">
        <f>IFNA(VLOOKUP(A499,'ENERGY processed'!$A$2:$H$2692,8,0),"")</f>
        <v>84</v>
      </c>
      <c r="M499" s="24">
        <f t="shared" si="5"/>
        <v>0.0005568740802</v>
      </c>
      <c r="N499" s="24">
        <f>IFNA(VLOOKUP(A499,'HUMAN RESOURCES processed'!$A$2:$M$2692,5,0))</f>
        <v>0.038</v>
      </c>
      <c r="O499" s="24">
        <f>IFNA(VLOOKUP(A499,'HUMAN RESOURCES processed'!$A$2:$M$2692,6,0))</f>
        <v>0.05</v>
      </c>
      <c r="P499" s="24">
        <f>IFNA(VLOOKUP(A499,'HUMAN RESOURCES processed'!$A$2:$M$2692,7,0))</f>
        <v>66</v>
      </c>
      <c r="Q499" s="24">
        <f>IFNA(VLOOKUP(A499,'HUMAN RESOURCES processed'!$A$2:$M$2692,8,0))</f>
        <v>62</v>
      </c>
      <c r="R499" s="24">
        <f t="shared" si="6"/>
        <v>64</v>
      </c>
      <c r="S499" s="24">
        <f>IFNA(VLOOKUP(A499,'HUMAN RESOURCES processed'!$A$2:$M$2692,9,0))</f>
        <v>0.422</v>
      </c>
      <c r="T499" s="24">
        <f>IFNA(VLOOKUP(A499,'HUMAN RESOURCES processed'!$A$2:$M$2692,10,0))</f>
        <v>0.537</v>
      </c>
      <c r="U499" s="24">
        <f>IFNA(VLOOKUP(A499,'HUMAN RESOURCES processed'!$A$2:$M$2692,11,0))</f>
        <v>0.04</v>
      </c>
      <c r="V499" s="24">
        <f>IFNA(VLOOKUP(A499,'HUMAN RESOURCES processed'!$A$2:$M$2692,12,0))</f>
        <v>150842</v>
      </c>
      <c r="W499" s="24">
        <f>IFNA(VLOOKUP(A499,'HUMAN RESOURCES processed'!$A$2:$M$2692,13,0))</f>
        <v>0.571</v>
      </c>
      <c r="X499" s="24">
        <f>IFNA(VLOOKUP(A499,'TOURISM processed'!$A$2:$F$2692,5,0))</f>
        <v>7700000</v>
      </c>
      <c r="Y499" s="24">
        <f>IFNA(VLOOKUP(A499,'TOURISM processed'!$A$2:$F$2692,6,0))</f>
        <v>2100000</v>
      </c>
      <c r="Z499" s="24">
        <f t="shared" si="7"/>
        <v>13.921852</v>
      </c>
      <c r="AA499" s="24">
        <f t="shared" si="291"/>
        <v>0</v>
      </c>
      <c r="AB499" s="24">
        <f>IFNA(VLOOKUP(A499,'BUSINESS processed'!A499:J3189,6,0))</f>
        <v>192</v>
      </c>
      <c r="AC499" s="24">
        <f t="shared" si="293"/>
        <v>0</v>
      </c>
      <c r="AD499" s="24">
        <f t="shared" si="294"/>
        <v>0</v>
      </c>
      <c r="AE499" s="24">
        <f>IFNA(VLOOKUP(A499,'BUSINESS processed'!A499:J3189,9,0))</f>
        <v>0.133</v>
      </c>
      <c r="AF499" s="27">
        <f>IFNA(VLOOKUP(A499,'BUSINESS processed'!A499:J3189,10,0))</f>
        <v>0.051</v>
      </c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</row>
    <row r="500">
      <c r="A500" s="18" t="str">
        <f t="shared" si="1"/>
        <v>Africa_Sao Tome and Principe-Africa_2005</v>
      </c>
      <c r="B500" s="19" t="s">
        <v>68</v>
      </c>
      <c r="C500" s="20" t="s">
        <v>129</v>
      </c>
      <c r="D500" s="21" t="s">
        <v>84</v>
      </c>
      <c r="E500" s="22">
        <v>1.23258507E8</v>
      </c>
      <c r="F500" s="22">
        <f t="shared" si="2"/>
        <v>797.196307</v>
      </c>
      <c r="G500" s="23">
        <v>0.1</v>
      </c>
      <c r="H500" s="23">
        <v>81.0</v>
      </c>
      <c r="I500" s="23">
        <v>0.312</v>
      </c>
      <c r="J500" s="24">
        <f t="shared" si="282"/>
        <v>0</v>
      </c>
      <c r="K500" s="24">
        <f t="shared" si="3"/>
        <v>0</v>
      </c>
      <c r="L500" s="24">
        <f t="shared" ref="L500:L501" si="296">IF(AND(C500=C499,C500&gt;C499),C499,0)</f>
        <v>0</v>
      </c>
      <c r="M500" s="24">
        <f t="shared" si="5"/>
        <v>0</v>
      </c>
      <c r="N500" s="24">
        <f>IFNA(VLOOKUP(A500,'HUMAN RESOURCES processed'!$A$2:$M$2692,5,0))</f>
        <v>0.038</v>
      </c>
      <c r="O500" s="24">
        <f>IFNA(VLOOKUP(A500,'HUMAN RESOURCES processed'!$A$2:$M$2692,6,0))</f>
        <v>0.048</v>
      </c>
      <c r="P500" s="24">
        <f>IFNA(VLOOKUP(A500,'HUMAN RESOURCES processed'!$A$2:$M$2692,7,0))</f>
        <v>66</v>
      </c>
      <c r="Q500" s="24">
        <f>IFNA(VLOOKUP(A500,'HUMAN RESOURCES processed'!$A$2:$M$2692,8,0))</f>
        <v>63</v>
      </c>
      <c r="R500" s="24">
        <f t="shared" si="6"/>
        <v>64.5</v>
      </c>
      <c r="S500" s="24">
        <f>IFNA(VLOOKUP(A500,'HUMAN RESOURCES processed'!$A$2:$M$2692,9,0))</f>
        <v>0.42</v>
      </c>
      <c r="T500" s="24">
        <f>IFNA(VLOOKUP(A500,'HUMAN RESOURCES processed'!$A$2:$M$2692,10,0))</f>
        <v>0.54</v>
      </c>
      <c r="U500" s="24">
        <f>IFNA(VLOOKUP(A500,'HUMAN RESOURCES processed'!$A$2:$M$2692,11,0))</f>
        <v>0.04</v>
      </c>
      <c r="V500" s="24">
        <f>IFNA(VLOOKUP(A500,'HUMAN RESOURCES processed'!$A$2:$M$2692,12,0))</f>
        <v>154615</v>
      </c>
      <c r="W500" s="24">
        <f>IFNA(VLOOKUP(A500,'HUMAN RESOURCES processed'!$A$2:$M$2692,13,0))</f>
        <v>0.58</v>
      </c>
      <c r="X500" s="24">
        <f>IFNA(VLOOKUP(A500,'TOURISM processed'!$A$2:$F$2692,5,0))</f>
        <v>7300000</v>
      </c>
      <c r="Y500" s="24">
        <f>IFNA(VLOOKUP(A500,'TOURISM processed'!$A$2:$F$2692,6,0))</f>
        <v>500000</v>
      </c>
      <c r="Z500" s="24">
        <f t="shared" si="7"/>
        <v>3.23383889</v>
      </c>
      <c r="AA500" s="24">
        <f>IFNA(VLOOKUP(A500,'BUSINESS processed'!A500:J3190,5,0))</f>
        <v>0.469</v>
      </c>
      <c r="AB500" s="24">
        <f>IFNA(VLOOKUP(A500,'BUSINESS processed'!A500:J3190,6,0))</f>
        <v>144</v>
      </c>
      <c r="AC500" s="24">
        <f t="shared" si="293"/>
        <v>0</v>
      </c>
      <c r="AD500" s="24">
        <f>IFNA(VLOOKUP(A500,'BUSINESS processed'!A500:J3190,8,0))</f>
        <v>424</v>
      </c>
      <c r="AE500" s="24">
        <f>IFNA(VLOOKUP(A500,'BUSINESS processed'!A500:J3190,9,0))</f>
        <v>0.138</v>
      </c>
      <c r="AF500" s="27">
        <f>IFNA(VLOOKUP(A500,'BUSINESS processed'!A500:J3190,10,0))</f>
        <v>0.077</v>
      </c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</row>
    <row r="501">
      <c r="A501" s="18" t="str">
        <f t="shared" si="1"/>
        <v>Africa_Sao Tome and Principe-Africa_2006</v>
      </c>
      <c r="B501" s="19" t="s">
        <v>68</v>
      </c>
      <c r="C501" s="20" t="s">
        <v>129</v>
      </c>
      <c r="D501" s="21" t="s">
        <v>85</v>
      </c>
      <c r="E501" s="22">
        <v>1.35181862E8</v>
      </c>
      <c r="F501" s="22">
        <f t="shared" si="2"/>
        <v>851.2390086</v>
      </c>
      <c r="G501" s="23">
        <v>0.078</v>
      </c>
      <c r="H501" s="23">
        <v>68.0</v>
      </c>
      <c r="I501" s="23">
        <v>0.293</v>
      </c>
      <c r="J501" s="24">
        <f t="shared" si="282"/>
        <v>0</v>
      </c>
      <c r="K501" s="24">
        <f t="shared" si="3"/>
        <v>0</v>
      </c>
      <c r="L501" s="24">
        <f t="shared" si="296"/>
        <v>0</v>
      </c>
      <c r="M501" s="24">
        <f t="shared" si="5"/>
        <v>0</v>
      </c>
      <c r="N501" s="24">
        <f>IFNA(VLOOKUP(A501,'HUMAN RESOURCES processed'!$A$2:$M$2692,5,0))</f>
        <v>0.038</v>
      </c>
      <c r="O501" s="24">
        <f>IFNA(VLOOKUP(A501,'HUMAN RESOURCES processed'!$A$2:$M$2692,6,0))</f>
        <v>0.046</v>
      </c>
      <c r="P501" s="24">
        <f>IFNA(VLOOKUP(A501,'HUMAN RESOURCES processed'!$A$2:$M$2692,7,0))</f>
        <v>67</v>
      </c>
      <c r="Q501" s="24">
        <f>IFNA(VLOOKUP(A501,'HUMAN RESOURCES processed'!$A$2:$M$2692,8,0))</f>
        <v>63</v>
      </c>
      <c r="R501" s="24">
        <f t="shared" si="6"/>
        <v>65</v>
      </c>
      <c r="S501" s="24">
        <f>IFNA(VLOOKUP(A501,'HUMAN RESOURCES processed'!$A$2:$M$2692,9,0))</f>
        <v>0.418</v>
      </c>
      <c r="T501" s="24">
        <f>IFNA(VLOOKUP(A501,'HUMAN RESOURCES processed'!$A$2:$M$2692,10,0))</f>
        <v>0.542</v>
      </c>
      <c r="U501" s="24">
        <f>IFNA(VLOOKUP(A501,'HUMAN RESOURCES processed'!$A$2:$M$2692,11,0))</f>
        <v>0.039</v>
      </c>
      <c r="V501" s="24">
        <f>IFNA(VLOOKUP(A501,'HUMAN RESOURCES processed'!$A$2:$M$2692,12,0))</f>
        <v>158806</v>
      </c>
      <c r="W501" s="24">
        <f>IFNA(VLOOKUP(A501,'HUMAN RESOURCES processed'!$A$2:$M$2692,13,0))</f>
        <v>0.588</v>
      </c>
      <c r="X501" s="24">
        <f>IFNA(VLOOKUP(A501,'TOURISM processed'!$A$2:$F$2692,5,0))</f>
        <v>6700000</v>
      </c>
      <c r="Y501" s="24">
        <f>IFNA(VLOOKUP(A501,'TOURISM processed'!$A$2:$F$2692,6,0))</f>
        <v>1100000</v>
      </c>
      <c r="Z501" s="24">
        <f t="shared" si="7"/>
        <v>6.926690427</v>
      </c>
      <c r="AA501" s="24">
        <f>IFNA(VLOOKUP(A501,'BUSINESS processed'!A501:J3191,5,0))</f>
        <v>0.487</v>
      </c>
      <c r="AB501" s="24">
        <f>IFNA(VLOOKUP(A501,'BUSINESS processed'!A501:J3191,6,0))</f>
        <v>144</v>
      </c>
      <c r="AC501" s="24">
        <f t="shared" si="293"/>
        <v>0</v>
      </c>
      <c r="AD501" s="24">
        <f>IFNA(VLOOKUP(A501,'BUSINESS processed'!A501:J3191,8,0))</f>
        <v>424</v>
      </c>
      <c r="AE501" s="24">
        <f>IFNA(VLOOKUP(A501,'BUSINESS processed'!A501:J3191,9,0))</f>
        <v>0.142</v>
      </c>
      <c r="AF501" s="27">
        <f>IFNA(VLOOKUP(A501,'BUSINESS processed'!A501:J3191,10,0))</f>
        <v>0.116</v>
      </c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</row>
    <row r="502">
      <c r="A502" s="18" t="str">
        <f t="shared" si="1"/>
        <v>Africa_Sao Tome and Principe-Africa_2007</v>
      </c>
      <c r="B502" s="19" t="s">
        <v>68</v>
      </c>
      <c r="C502" s="20" t="s">
        <v>129</v>
      </c>
      <c r="D502" s="21" t="s">
        <v>86</v>
      </c>
      <c r="E502" s="22">
        <v>1.44259257E8</v>
      </c>
      <c r="F502" s="22">
        <f t="shared" si="2"/>
        <v>882.9136238</v>
      </c>
      <c r="G502" s="23">
        <v>0.071</v>
      </c>
      <c r="H502" s="23">
        <v>66.0</v>
      </c>
      <c r="I502" s="23">
        <v>0.324</v>
      </c>
      <c r="J502" s="24">
        <f>IFNA(VLOOKUP(A502,'ENERGY processed'!$A$2:$H$2692,7,0),"")</f>
        <v>38</v>
      </c>
      <c r="K502" s="24">
        <f t="shared" si="3"/>
        <v>0.0002325723729</v>
      </c>
      <c r="L502" s="24">
        <f>IFNA(VLOOKUP(A502,'ENERGY processed'!$A$2:$H$2692,8,0),"")</f>
        <v>66</v>
      </c>
      <c r="M502" s="24">
        <f t="shared" si="5"/>
        <v>0.0004039414897</v>
      </c>
      <c r="N502" s="24">
        <f>IFNA(VLOOKUP(A502,'HUMAN RESOURCES processed'!$A$2:$M$2692,5,0))</f>
        <v>0.038</v>
      </c>
      <c r="O502" s="24">
        <f>IFNA(VLOOKUP(A502,'HUMAN RESOURCES processed'!$A$2:$M$2692,6,0))</f>
        <v>0.044</v>
      </c>
      <c r="P502" s="24">
        <f>IFNA(VLOOKUP(A502,'HUMAN RESOURCES processed'!$A$2:$M$2692,7,0))</f>
        <v>67</v>
      </c>
      <c r="Q502" s="24">
        <f>IFNA(VLOOKUP(A502,'HUMAN RESOURCES processed'!$A$2:$M$2692,8,0))</f>
        <v>63</v>
      </c>
      <c r="R502" s="24">
        <f t="shared" si="6"/>
        <v>65</v>
      </c>
      <c r="S502" s="24">
        <f>IFNA(VLOOKUP(A502,'HUMAN RESOURCES processed'!$A$2:$M$2692,9,0))</f>
        <v>0.417</v>
      </c>
      <c r="T502" s="24">
        <f>IFNA(VLOOKUP(A502,'HUMAN RESOURCES processed'!$A$2:$M$2692,10,0))</f>
        <v>0.544</v>
      </c>
      <c r="U502" s="24">
        <f>IFNA(VLOOKUP(A502,'HUMAN RESOURCES processed'!$A$2:$M$2692,11,0))</f>
        <v>0.039</v>
      </c>
      <c r="V502" s="24">
        <f>IFNA(VLOOKUP(A502,'HUMAN RESOURCES processed'!$A$2:$M$2692,12,0))</f>
        <v>163390</v>
      </c>
      <c r="W502" s="24">
        <f>IFNA(VLOOKUP(A502,'HUMAN RESOURCES processed'!$A$2:$M$2692,13,0))</f>
        <v>0.597</v>
      </c>
      <c r="X502" s="24">
        <f>IFNA(VLOOKUP(A502,'TOURISM processed'!$A$2:$F$2692,5,0))</f>
        <v>5000000</v>
      </c>
      <c r="Y502" s="24">
        <f>IFNA(VLOOKUP(A502,'TOURISM processed'!$A$2:$F$2692,6,0))</f>
        <v>700000</v>
      </c>
      <c r="Z502" s="24">
        <f t="shared" si="7"/>
        <v>4.284227921</v>
      </c>
      <c r="AA502" s="24">
        <f>IFNA(VLOOKUP(A502,'BUSINESS processed'!A502:J3192,5,0))</f>
        <v>0.487</v>
      </c>
      <c r="AB502" s="24">
        <f>IFNA(VLOOKUP(A502,'BUSINESS processed'!A502:J3192,6,0))</f>
        <v>144</v>
      </c>
      <c r="AC502" s="24">
        <f t="shared" si="293"/>
        <v>0</v>
      </c>
      <c r="AD502" s="24">
        <f>IFNA(VLOOKUP(A502,'BUSINESS processed'!A502:J3192,8,0))</f>
        <v>424</v>
      </c>
      <c r="AE502" s="24">
        <f>IFNA(VLOOKUP(A502,'BUSINESS processed'!A502:J3192,9,0))</f>
        <v>0.146</v>
      </c>
      <c r="AF502" s="27">
        <f>IFNA(VLOOKUP(A502,'BUSINESS processed'!A502:J3192,10,0))</f>
        <v>0.184</v>
      </c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</row>
    <row r="503">
      <c r="A503" s="18" t="str">
        <f t="shared" si="1"/>
        <v>Africa_Sao Tome and Principe-Africa_2008</v>
      </c>
      <c r="B503" s="19" t="s">
        <v>68</v>
      </c>
      <c r="C503" s="20" t="s">
        <v>129</v>
      </c>
      <c r="D503" s="21" t="s">
        <v>87</v>
      </c>
      <c r="E503" s="22">
        <v>1.83464986E8</v>
      </c>
      <c r="F503" s="22">
        <f t="shared" si="2"/>
        <v>1090.41138</v>
      </c>
      <c r="G503" s="23">
        <v>0.063</v>
      </c>
      <c r="H503" s="23">
        <v>75.0</v>
      </c>
      <c r="I503" s="23">
        <v>0.324</v>
      </c>
      <c r="J503" s="24">
        <f>IFNA(VLOOKUP(A503,'ENERGY processed'!$A$2:$H$2692,7,0),"")</f>
        <v>44</v>
      </c>
      <c r="K503" s="24">
        <f t="shared" si="3"/>
        <v>0.0002615109389</v>
      </c>
      <c r="L503" s="24">
        <f>IFNA(VLOOKUP(A503,'ENERGY processed'!$A$2:$H$2692,8,0),"")</f>
        <v>84</v>
      </c>
      <c r="M503" s="24">
        <f t="shared" si="5"/>
        <v>0.0004992481561</v>
      </c>
      <c r="N503" s="24">
        <f>IFNA(VLOOKUP(A503,'HUMAN RESOURCES processed'!$A$2:$M$2692,5,0))</f>
        <v>0.037</v>
      </c>
      <c r="O503" s="24">
        <f>IFNA(VLOOKUP(A503,'HUMAN RESOURCES processed'!$A$2:$M$2692,6,0))</f>
        <v>0.043</v>
      </c>
      <c r="P503" s="24">
        <f>IFNA(VLOOKUP(A503,'HUMAN RESOURCES processed'!$A$2:$M$2692,7,0))</f>
        <v>67</v>
      </c>
      <c r="Q503" s="24">
        <f>IFNA(VLOOKUP(A503,'HUMAN RESOURCES processed'!$A$2:$M$2692,8,0))</f>
        <v>64</v>
      </c>
      <c r="R503" s="24">
        <f t="shared" si="6"/>
        <v>65.5</v>
      </c>
      <c r="S503" s="24">
        <f>IFNA(VLOOKUP(A503,'HUMAN RESOURCES processed'!$A$2:$M$2692,9,0))</f>
        <v>0.416</v>
      </c>
      <c r="T503" s="24">
        <f>IFNA(VLOOKUP(A503,'HUMAN RESOURCES processed'!$A$2:$M$2692,10,0))</f>
        <v>0.546</v>
      </c>
      <c r="U503" s="24">
        <f>IFNA(VLOOKUP(A503,'HUMAN RESOURCES processed'!$A$2:$M$2692,11,0))</f>
        <v>0.038</v>
      </c>
      <c r="V503" s="24">
        <f>IFNA(VLOOKUP(A503,'HUMAN RESOURCES processed'!$A$2:$M$2692,12,0))</f>
        <v>168253</v>
      </c>
      <c r="W503" s="24">
        <f>IFNA(VLOOKUP(A503,'HUMAN RESOURCES processed'!$A$2:$M$2692,13,0))</f>
        <v>0.604</v>
      </c>
      <c r="X503" s="24">
        <f>IFNA(VLOOKUP(A503,'TOURISM processed'!$A$2:$F$2692,5,0))</f>
        <v>7700000</v>
      </c>
      <c r="Y503" s="24">
        <f>IFNA(VLOOKUP(A503,'TOURISM processed'!$A$2:$F$2692,6,0))</f>
        <v>300000</v>
      </c>
      <c r="Z503" s="24">
        <f t="shared" si="7"/>
        <v>1.783029129</v>
      </c>
      <c r="AA503" s="24">
        <f>IFNA(VLOOKUP(A503,'BUSINESS processed'!A503:J3193,5,0))</f>
        <v>0.472</v>
      </c>
      <c r="AB503" s="24">
        <f>IFNA(VLOOKUP(A503,'BUSINESS processed'!A503:J3193,6,0))</f>
        <v>144</v>
      </c>
      <c r="AC503" s="24">
        <f t="shared" si="293"/>
        <v>0</v>
      </c>
      <c r="AD503" s="24">
        <f>IFNA(VLOOKUP(A503,'BUSINESS processed'!A503:J3193,8,0))</f>
        <v>424</v>
      </c>
      <c r="AE503" s="24">
        <f>IFNA(VLOOKUP(A503,'BUSINESS processed'!A503:J3193,9,0))</f>
        <v>0.155</v>
      </c>
      <c r="AF503" s="27">
        <f>IFNA(VLOOKUP(A503,'BUSINESS processed'!A503:J3193,10,0))</f>
        <v>0.3</v>
      </c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</row>
    <row r="504">
      <c r="A504" s="18" t="str">
        <f t="shared" si="1"/>
        <v>Africa_Sao Tome and Principe-Africa_2009</v>
      </c>
      <c r="B504" s="19" t="s">
        <v>68</v>
      </c>
      <c r="C504" s="20" t="s">
        <v>129</v>
      </c>
      <c r="D504" s="21" t="s">
        <v>88</v>
      </c>
      <c r="E504" s="22">
        <v>1.96473839E8</v>
      </c>
      <c r="F504" s="22">
        <f t="shared" si="2"/>
        <v>1134.113594</v>
      </c>
      <c r="G504" s="23">
        <v>0.075</v>
      </c>
      <c r="H504" s="23">
        <v>94.0</v>
      </c>
      <c r="I504" s="23">
        <v>0.311</v>
      </c>
      <c r="J504" s="24">
        <f>IF(AND( C504=C503,D504&gt;D503),J503,"")</f>
        <v>44</v>
      </c>
      <c r="K504" s="24">
        <f t="shared" si="3"/>
        <v>0.0002539829139</v>
      </c>
      <c r="L504" s="24">
        <f>IF(AND(C504=C503,C504&gt;C503),C503,0)</f>
        <v>0</v>
      </c>
      <c r="M504" s="24">
        <f t="shared" si="5"/>
        <v>0</v>
      </c>
      <c r="N504" s="24">
        <f>IFNA(VLOOKUP(A504,'HUMAN RESOURCES processed'!$A$2:$M$2692,5,0))</f>
        <v>0.037</v>
      </c>
      <c r="O504" s="24">
        <f>IFNA(VLOOKUP(A504,'HUMAN RESOURCES processed'!$A$2:$M$2692,6,0))</f>
        <v>0.041</v>
      </c>
      <c r="P504" s="24">
        <f>IFNA(VLOOKUP(A504,'HUMAN RESOURCES processed'!$A$2:$M$2692,7,0))</f>
        <v>68</v>
      </c>
      <c r="Q504" s="24">
        <f>IFNA(VLOOKUP(A504,'HUMAN RESOURCES processed'!$A$2:$M$2692,8,0))</f>
        <v>64</v>
      </c>
      <c r="R504" s="24">
        <f t="shared" si="6"/>
        <v>66</v>
      </c>
      <c r="S504" s="24">
        <f>IFNA(VLOOKUP(A504,'HUMAN RESOURCES processed'!$A$2:$M$2692,9,0))</f>
        <v>0.416</v>
      </c>
      <c r="T504" s="24">
        <f>IFNA(VLOOKUP(A504,'HUMAN RESOURCES processed'!$A$2:$M$2692,10,0))</f>
        <v>0.547</v>
      </c>
      <c r="U504" s="24">
        <f>IFNA(VLOOKUP(A504,'HUMAN RESOURCES processed'!$A$2:$M$2692,11,0))</f>
        <v>0.037</v>
      </c>
      <c r="V504" s="24">
        <f>IFNA(VLOOKUP(A504,'HUMAN RESOURCES processed'!$A$2:$M$2692,12,0))</f>
        <v>173240</v>
      </c>
      <c r="W504" s="24">
        <f>IFNA(VLOOKUP(A504,'HUMAN RESOURCES processed'!$A$2:$M$2692,13,0))</f>
        <v>0.612</v>
      </c>
      <c r="X504" s="24">
        <f>IFNA(VLOOKUP(A504,'TOURISM processed'!$A$2:$F$2692,5,0))</f>
        <v>8300000</v>
      </c>
      <c r="Y504" s="24">
        <f>IFNA(VLOOKUP(A504,'TOURISM processed'!$A$2:$F$2692,6,0))</f>
        <v>400000</v>
      </c>
      <c r="Z504" s="24">
        <f t="shared" si="7"/>
        <v>2.308935581</v>
      </c>
      <c r="AA504" s="24">
        <f>IFNA(VLOOKUP(A504,'BUSINESS processed'!A504:J3194,5,0))</f>
        <v>0.472</v>
      </c>
      <c r="AB504" s="24">
        <f>IFNA(VLOOKUP(A504,'BUSINESS processed'!A504:J3194,6,0))</f>
        <v>144</v>
      </c>
      <c r="AC504" s="24">
        <f t="shared" si="293"/>
        <v>0</v>
      </c>
      <c r="AD504" s="24">
        <f>IFNA(VLOOKUP(A504,'BUSINESS processed'!A504:J3194,8,0))</f>
        <v>424</v>
      </c>
      <c r="AE504" s="24">
        <f>IFNA(VLOOKUP(A504,'BUSINESS processed'!A504:J3194,9,0))</f>
        <v>0.164</v>
      </c>
      <c r="AF504" s="27">
        <f>IFNA(VLOOKUP(A504,'BUSINESS processed'!A504:J3194,10,0))</f>
        <v>0.467</v>
      </c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</row>
    <row r="505">
      <c r="A505" s="18" t="str">
        <f t="shared" si="1"/>
        <v>Africa_Sao Tome and Principe-Africa_2010</v>
      </c>
      <c r="B505" s="19" t="s">
        <v>68</v>
      </c>
      <c r="C505" s="20" t="s">
        <v>129</v>
      </c>
      <c r="D505" s="21" t="s">
        <v>89</v>
      </c>
      <c r="E505" s="22">
        <v>2.01037917E8</v>
      </c>
      <c r="F505" s="22">
        <f t="shared" si="2"/>
        <v>1127.98167</v>
      </c>
      <c r="G505" s="23">
        <v>0.071</v>
      </c>
      <c r="H505" s="23">
        <v>86.0</v>
      </c>
      <c r="I505" s="23">
        <v>0.289</v>
      </c>
      <c r="J505" s="24">
        <f>IFNA(VLOOKUP(A505,'ENERGY processed'!$A$2:$H$2692,7,0),"")</f>
        <v>43</v>
      </c>
      <c r="K505" s="24">
        <f t="shared" si="3"/>
        <v>0.0002412639989</v>
      </c>
      <c r="L505" s="24">
        <f>IFNA(VLOOKUP(A505,'ENERGY processed'!$A$2:$H$2692,8,0),"")</f>
        <v>77</v>
      </c>
      <c r="M505" s="24">
        <f t="shared" si="5"/>
        <v>0.0004320308818</v>
      </c>
      <c r="N505" s="24">
        <f>IFNA(VLOOKUP(A505,'HUMAN RESOURCES processed'!$A$2:$M$2692,5,0))</f>
        <v>0.036</v>
      </c>
      <c r="O505" s="24">
        <f>IFNA(VLOOKUP(A505,'HUMAN RESOURCES processed'!$A$2:$M$2692,6,0))</f>
        <v>0.04</v>
      </c>
      <c r="P505" s="24">
        <f>IFNA(VLOOKUP(A505,'HUMAN RESOURCES processed'!$A$2:$M$2692,7,0))</f>
        <v>68</v>
      </c>
      <c r="Q505" s="24">
        <f>IFNA(VLOOKUP(A505,'HUMAN RESOURCES processed'!$A$2:$M$2692,8,0))</f>
        <v>64</v>
      </c>
      <c r="R505" s="24">
        <f t="shared" si="6"/>
        <v>66</v>
      </c>
      <c r="S505" s="24">
        <f>IFNA(VLOOKUP(A505,'HUMAN RESOURCES processed'!$A$2:$M$2692,9,0))</f>
        <v>0.416</v>
      </c>
      <c r="T505" s="24">
        <f>IFNA(VLOOKUP(A505,'HUMAN RESOURCES processed'!$A$2:$M$2692,10,0))</f>
        <v>0.548</v>
      </c>
      <c r="U505" s="24">
        <f>IFNA(VLOOKUP(A505,'HUMAN RESOURCES processed'!$A$2:$M$2692,11,0))</f>
        <v>0.036</v>
      </c>
      <c r="V505" s="24">
        <f>IFNA(VLOOKUP(A505,'HUMAN RESOURCES processed'!$A$2:$M$2692,12,0))</f>
        <v>178228</v>
      </c>
      <c r="W505" s="24">
        <f>IFNA(VLOOKUP(A505,'HUMAN RESOURCES processed'!$A$2:$M$2692,13,0))</f>
        <v>0.619</v>
      </c>
      <c r="X505" s="24">
        <f>IFNA(VLOOKUP(A505,'TOURISM processed'!$A$2:$F$2692,5,0))</f>
        <v>11100000</v>
      </c>
      <c r="Y505" s="24">
        <f>IFNA(VLOOKUP(A505,'TOURISM processed'!$A$2:$F$2692,6,0))</f>
        <v>600000</v>
      </c>
      <c r="Z505" s="24">
        <f t="shared" si="7"/>
        <v>3.366474404</v>
      </c>
      <c r="AA505" s="24">
        <f>IFNA(VLOOKUP(A505,'BUSINESS processed'!A505:J3195,5,0))</f>
        <v>0.333</v>
      </c>
      <c r="AB505" s="24">
        <f>IFNA(VLOOKUP(A505,'BUSINESS processed'!A505:J3195,6,0))</f>
        <v>144</v>
      </c>
      <c r="AC505" s="24">
        <f t="shared" si="293"/>
        <v>0</v>
      </c>
      <c r="AD505" s="24">
        <f>IFNA(VLOOKUP(A505,'BUSINESS processed'!A505:J3195,8,0))</f>
        <v>424</v>
      </c>
      <c r="AE505" s="24">
        <f>IFNA(VLOOKUP(A505,'BUSINESS processed'!A505:J3195,9,0))</f>
        <v>0.188</v>
      </c>
      <c r="AF505" s="27">
        <f>IFNA(VLOOKUP(A505,'BUSINESS processed'!A505:J3195,10,0))</f>
        <v>0.576</v>
      </c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</row>
    <row r="506">
      <c r="A506" s="18" t="str">
        <f t="shared" si="1"/>
        <v>Africa_Sao Tome and Principe-Africa_2011</v>
      </c>
      <c r="B506" s="19" t="s">
        <v>68</v>
      </c>
      <c r="C506" s="20" t="s">
        <v>129</v>
      </c>
      <c r="D506" s="21" t="s">
        <v>90</v>
      </c>
      <c r="E506" s="22">
        <v>2.48286778E8</v>
      </c>
      <c r="F506" s="22">
        <f t="shared" si="2"/>
        <v>1355.447343</v>
      </c>
      <c r="G506" s="23">
        <v>0.076</v>
      </c>
      <c r="H506" s="23">
        <v>108.0</v>
      </c>
      <c r="I506" s="23">
        <v>0.27</v>
      </c>
      <c r="J506" s="24">
        <f>IF(AND( C506=C505,D506&gt;D505),J505,"")</f>
        <v>43</v>
      </c>
      <c r="K506" s="24">
        <f t="shared" si="3"/>
        <v>0.0002347456285</v>
      </c>
      <c r="L506" s="24">
        <f>IFNA(VLOOKUP(A506,'ENERGY processed'!$A$2:$H$2692,8,0),"")</f>
        <v>57</v>
      </c>
      <c r="M506" s="24">
        <f t="shared" si="5"/>
        <v>0.0003111744378</v>
      </c>
      <c r="N506" s="24">
        <f>IFNA(VLOOKUP(A506,'HUMAN RESOURCES processed'!$A$2:$M$2692,5,0))</f>
        <v>0.036</v>
      </c>
      <c r="O506" s="24">
        <f>IFNA(VLOOKUP(A506,'HUMAN RESOURCES processed'!$A$2:$M$2692,6,0))</f>
        <v>0.039</v>
      </c>
      <c r="P506" s="24">
        <f>IFNA(VLOOKUP(A506,'HUMAN RESOURCES processed'!$A$2:$M$2692,7,0))</f>
        <v>68</v>
      </c>
      <c r="Q506" s="24">
        <f>IFNA(VLOOKUP(A506,'HUMAN RESOURCES processed'!$A$2:$M$2692,8,0))</f>
        <v>64</v>
      </c>
      <c r="R506" s="24">
        <f t="shared" si="6"/>
        <v>66</v>
      </c>
      <c r="S506" s="24">
        <f>IFNA(VLOOKUP(A506,'HUMAN RESOURCES processed'!$A$2:$M$2692,9,0))</f>
        <v>0.416</v>
      </c>
      <c r="T506" s="24">
        <f>IFNA(VLOOKUP(A506,'HUMAN RESOURCES processed'!$A$2:$M$2692,10,0))</f>
        <v>0.549</v>
      </c>
      <c r="U506" s="24">
        <f>IFNA(VLOOKUP(A506,'HUMAN RESOURCES processed'!$A$2:$M$2692,11,0))</f>
        <v>0.035</v>
      </c>
      <c r="V506" s="24">
        <f>IFNA(VLOOKUP(A506,'HUMAN RESOURCES processed'!$A$2:$M$2692,12,0))</f>
        <v>183177</v>
      </c>
      <c r="W506" s="24">
        <f>IFNA(VLOOKUP(A506,'HUMAN RESOURCES processed'!$A$2:$M$2692,13,0))</f>
        <v>0.626</v>
      </c>
      <c r="X506" s="24">
        <f>IFNA(VLOOKUP(A506,'TOURISM processed'!$A$2:$F$2692,5,0))</f>
        <v>15900000</v>
      </c>
      <c r="Y506" s="24">
        <f>IFNA(VLOOKUP(A506,'TOURISM processed'!$A$2:$F$2692,6,0))</f>
        <v>1400000</v>
      </c>
      <c r="Z506" s="24">
        <f t="shared" si="7"/>
        <v>7.642880929</v>
      </c>
      <c r="AA506" s="24">
        <f>IFNA(VLOOKUP(A506,'BUSINESS processed'!A506:J3196,5,0))</f>
        <v>0.325</v>
      </c>
      <c r="AB506" s="24">
        <f>IFNA(VLOOKUP(A506,'BUSINESS processed'!A506:J3196,6,0))</f>
        <v>10</v>
      </c>
      <c r="AC506" s="24">
        <f t="shared" si="293"/>
        <v>0</v>
      </c>
      <c r="AD506" s="24">
        <f>IFNA(VLOOKUP(A506,'BUSINESS processed'!A506:J3196,8,0))</f>
        <v>424</v>
      </c>
      <c r="AE506" s="24">
        <f>IFNA(VLOOKUP(A506,'BUSINESS processed'!A506:J3196,9,0))</f>
        <v>0.202</v>
      </c>
      <c r="AF506" s="27">
        <f>IFNA(VLOOKUP(A506,'BUSINESS processed'!A506:J3196,10,0))</f>
        <v>0.628</v>
      </c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</row>
    <row r="507">
      <c r="A507" s="18" t="str">
        <f t="shared" si="1"/>
        <v>Africa_Sao Tome and Principe-Africa_2012</v>
      </c>
      <c r="B507" s="19" t="s">
        <v>68</v>
      </c>
      <c r="C507" s="20" t="s">
        <v>129</v>
      </c>
      <c r="D507" s="21" t="s">
        <v>91</v>
      </c>
      <c r="E507" s="22">
        <v>2.6332845E8</v>
      </c>
      <c r="F507" s="22">
        <f t="shared" si="2"/>
        <v>1399.953482</v>
      </c>
      <c r="G507" s="23">
        <v>0.079</v>
      </c>
      <c r="H507" s="23">
        <v>109.0</v>
      </c>
      <c r="I507" s="23">
        <v>0.262</v>
      </c>
      <c r="J507" s="24">
        <f>IFNA(VLOOKUP(A507,'ENERGY processed'!$A$2:$H$2692,7,0),"")</f>
        <v>44</v>
      </c>
      <c r="K507" s="24">
        <f t="shared" si="3"/>
        <v>0.0002339206158</v>
      </c>
      <c r="L507" s="24">
        <f>IFNA(VLOOKUP(A507,'ENERGY processed'!$A$2:$H$2692,8,0),"")</f>
        <v>84</v>
      </c>
      <c r="M507" s="24">
        <f t="shared" si="5"/>
        <v>0.0004465757212</v>
      </c>
      <c r="N507" s="24">
        <f>IFNA(VLOOKUP(A507,'HUMAN RESOURCES processed'!$A$2:$M$2692,5,0))</f>
        <v>0.035</v>
      </c>
      <c r="O507" s="24">
        <f>IFNA(VLOOKUP(A507,'HUMAN RESOURCES processed'!$A$2:$M$2692,6,0))</f>
        <v>0.038</v>
      </c>
      <c r="P507" s="24">
        <f>IFNA(VLOOKUP(A507,'HUMAN RESOURCES processed'!$A$2:$M$2692,7,0))</f>
        <v>68</v>
      </c>
      <c r="Q507" s="24">
        <f>IFNA(VLOOKUP(A507,'HUMAN RESOURCES processed'!$A$2:$M$2692,8,0))</f>
        <v>64</v>
      </c>
      <c r="R507" s="24">
        <f t="shared" si="6"/>
        <v>66</v>
      </c>
      <c r="S507" s="24">
        <f>IFNA(VLOOKUP(A507,'HUMAN RESOURCES processed'!$A$2:$M$2692,9,0))</f>
        <v>0.416</v>
      </c>
      <c r="T507" s="24">
        <f>IFNA(VLOOKUP(A507,'HUMAN RESOURCES processed'!$A$2:$M$2692,10,0))</f>
        <v>0.55</v>
      </c>
      <c r="U507" s="24">
        <f>IFNA(VLOOKUP(A507,'HUMAN RESOURCES processed'!$A$2:$M$2692,11,0))</f>
        <v>0.034</v>
      </c>
      <c r="V507" s="24">
        <f>IFNA(VLOOKUP(A507,'HUMAN RESOURCES processed'!$A$2:$M$2692,12,0))</f>
        <v>188098</v>
      </c>
      <c r="W507" s="24">
        <f>IFNA(VLOOKUP(A507,'HUMAN RESOURCES processed'!$A$2:$M$2692,13,0))</f>
        <v>0.633</v>
      </c>
      <c r="X507" s="24">
        <f>IFNA(VLOOKUP(A507,'TOURISM processed'!$A$2:$F$2692,5,0))</f>
        <v>15000000</v>
      </c>
      <c r="Y507" s="24">
        <f>IFNA(VLOOKUP(A507,'TOURISM processed'!$A$2:$F$2692,6,0))</f>
        <v>1300000</v>
      </c>
      <c r="Z507" s="24">
        <f t="shared" si="7"/>
        <v>6.911290923</v>
      </c>
      <c r="AA507" s="24">
        <f>IFNA(VLOOKUP(A507,'BUSINESS processed'!A507:J3197,5,0))</f>
        <v>0.325</v>
      </c>
      <c r="AB507" s="24">
        <f>IFNA(VLOOKUP(A507,'BUSINESS processed'!A507:J3197,6,0))</f>
        <v>5</v>
      </c>
      <c r="AC507" s="24">
        <f>IFNA(VLOOKUP(A507,'BUSINESS processed'!A507:J3197,7,0))</f>
        <v>166</v>
      </c>
      <c r="AD507" s="24">
        <f>IFNA(VLOOKUP(A507,'BUSINESS processed'!A507:J3197,8,0))</f>
        <v>424</v>
      </c>
      <c r="AE507" s="24">
        <f>IFNA(VLOOKUP(A507,'BUSINESS processed'!A507:J3197,9,0))</f>
        <v>0.216</v>
      </c>
      <c r="AF507" s="27">
        <f>IFNA(VLOOKUP(A507,'BUSINESS processed'!A507:J3197,10,0))</f>
        <v>0.65</v>
      </c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</row>
    <row r="508">
      <c r="A508" s="18" t="str">
        <f t="shared" si="1"/>
        <v>Africa_Senegal-Africa_2000</v>
      </c>
      <c r="B508" s="19" t="s">
        <v>68</v>
      </c>
      <c r="C508" s="20" t="s">
        <v>130</v>
      </c>
      <c r="D508" s="21" t="s">
        <v>70</v>
      </c>
      <c r="E508" s="22">
        <v>4.679604922E9</v>
      </c>
      <c r="F508" s="22">
        <f t="shared" si="2"/>
        <v>474.5241578</v>
      </c>
      <c r="G508" s="23">
        <v>0.046</v>
      </c>
      <c r="H508" s="23">
        <v>22.0</v>
      </c>
      <c r="I508" s="39">
        <f t="shared" ref="I508:I520" si="297">IF(AND(C508=C507,D508&gt;D507),I507,0)</f>
        <v>0</v>
      </c>
      <c r="J508" s="24">
        <f>IF(AND( C508=C507,D508&gt;D507),J507,0)</f>
        <v>0</v>
      </c>
      <c r="K508" s="24">
        <f t="shared" si="3"/>
        <v>0</v>
      </c>
      <c r="L508" s="24">
        <f t="shared" ref="L508:L509" si="298">IF(AND(C508=C507,C508&gt;C507),C507,0)</f>
        <v>0</v>
      </c>
      <c r="M508" s="24">
        <f t="shared" si="5"/>
        <v>0</v>
      </c>
      <c r="N508" s="24">
        <f>IFNA(VLOOKUP(A508,'HUMAN RESOURCES processed'!$A$2:$M$2692,5,0))</f>
        <v>0.04</v>
      </c>
      <c r="O508" s="24">
        <f>IFNA(VLOOKUP(A508,'HUMAN RESOURCES processed'!$A$2:$M$2692,6,0))</f>
        <v>0.069</v>
      </c>
      <c r="P508" s="24">
        <f>IFNA(VLOOKUP(A508,'HUMAN RESOURCES processed'!$A$2:$M$2692,7,0))</f>
        <v>59</v>
      </c>
      <c r="Q508" s="24">
        <f>IFNA(VLOOKUP(A508,'HUMAN RESOURCES processed'!$A$2:$M$2692,8,0))</f>
        <v>56</v>
      </c>
      <c r="R508" s="24">
        <f t="shared" si="6"/>
        <v>57.5</v>
      </c>
      <c r="S508" s="24">
        <f>IFNA(VLOOKUP(A508,'HUMAN RESOURCES processed'!$A$2:$M$2692,9,0))</f>
        <v>0.451</v>
      </c>
      <c r="T508" s="24">
        <f>IFNA(VLOOKUP(A508,'HUMAN RESOURCES processed'!$A$2:$M$2692,10,0))</f>
        <v>0.517</v>
      </c>
      <c r="U508" s="24">
        <f>IFNA(VLOOKUP(A508,'HUMAN RESOURCES processed'!$A$2:$M$2692,11,0))</f>
        <v>0.032</v>
      </c>
      <c r="V508" s="24">
        <f>IFNA(VLOOKUP(A508,'HUMAN RESOURCES processed'!$A$2:$M$2692,12,0))</f>
        <v>9861679</v>
      </c>
      <c r="W508" s="24">
        <f>IFNA(VLOOKUP(A508,'HUMAN RESOURCES processed'!$A$2:$M$2692,13,0))</f>
        <v>0.403</v>
      </c>
      <c r="X508" s="24">
        <f>IFNA(VLOOKUP(A508,'TOURISM processed'!$A$2:$F$2692,5,0))</f>
        <v>152000000</v>
      </c>
      <c r="Y508" s="24">
        <f>IFNA(VLOOKUP(A508,'TOURISM processed'!$A$2:$F$2692,6,0))</f>
        <v>125000000</v>
      </c>
      <c r="Z508" s="24">
        <f t="shared" si="7"/>
        <v>12.67532638</v>
      </c>
      <c r="AA508" s="24">
        <f t="shared" ref="AA508:AA512" si="299">IF(AND(C508=C507,D508&gt;D507),AA507,0)</f>
        <v>0</v>
      </c>
      <c r="AB508" s="24">
        <f t="shared" ref="AB508:AB510" si="300">IF(AND(C508=C507,D508&gt;D507),AB507,0)</f>
        <v>0</v>
      </c>
      <c r="AC508" s="24">
        <f t="shared" ref="AC508:AC519" si="301">IF(AND(C508=C507,D508&gt;D507),AC507,0)</f>
        <v>0</v>
      </c>
      <c r="AD508" s="24">
        <f t="shared" ref="AD508:AD512" si="302">IF(AND(C508=C507,D508&gt;D507),AD507,0)</f>
        <v>0</v>
      </c>
      <c r="AE508" s="24">
        <f>IFNA(VLOOKUP(A508,'BUSINESS processed'!A508:J3198,9,0))</f>
        <v>0.004</v>
      </c>
      <c r="AF508" s="27">
        <f>IFNA(VLOOKUP(A508,'BUSINESS processed'!A508:J3198,10,0))</f>
        <v>0.025</v>
      </c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</row>
    <row r="509">
      <c r="A509" s="18" t="str">
        <f t="shared" si="1"/>
        <v>Africa_Senegal-Africa_2001</v>
      </c>
      <c r="B509" s="19" t="s">
        <v>68</v>
      </c>
      <c r="C509" s="20" t="s">
        <v>130</v>
      </c>
      <c r="D509" s="21" t="s">
        <v>71</v>
      </c>
      <c r="E509" s="22">
        <v>4.877602012E9</v>
      </c>
      <c r="F509" s="22">
        <f t="shared" si="2"/>
        <v>482.0184933</v>
      </c>
      <c r="G509" s="23">
        <v>0.05</v>
      </c>
      <c r="H509" s="23">
        <v>24.0</v>
      </c>
      <c r="I509" s="39">
        <f t="shared" si="297"/>
        <v>0</v>
      </c>
      <c r="J509" s="24">
        <f>IFNA(VLOOKUP(A509,'ENERGY processed'!$A$2:$H$2692,7,0),"")</f>
        <v>3515</v>
      </c>
      <c r="K509" s="24">
        <f t="shared" si="3"/>
        <v>0.0003473622899</v>
      </c>
      <c r="L509" s="24">
        <f t="shared" si="298"/>
        <v>0</v>
      </c>
      <c r="M509" s="24">
        <f t="shared" si="5"/>
        <v>0</v>
      </c>
      <c r="N509" s="24">
        <f>IFNA(VLOOKUP(A509,'HUMAN RESOURCES processed'!$A$2:$M$2692,5,0))</f>
        <v>0.04</v>
      </c>
      <c r="O509" s="24">
        <f>IFNA(VLOOKUP(A509,'HUMAN RESOURCES processed'!$A$2:$M$2692,6,0))</f>
        <v>0.067</v>
      </c>
      <c r="P509" s="24">
        <f>IFNA(VLOOKUP(A509,'HUMAN RESOURCES processed'!$A$2:$M$2692,7,0))</f>
        <v>60</v>
      </c>
      <c r="Q509" s="24">
        <f>IFNA(VLOOKUP(A509,'HUMAN RESOURCES processed'!$A$2:$M$2692,8,0))</f>
        <v>57</v>
      </c>
      <c r="R509" s="24">
        <f t="shared" si="6"/>
        <v>58.5</v>
      </c>
      <c r="S509" s="24">
        <f>IFNA(VLOOKUP(A509,'HUMAN RESOURCES processed'!$A$2:$M$2692,9,0))</f>
        <v>0.449</v>
      </c>
      <c r="T509" s="24">
        <f>IFNA(VLOOKUP(A509,'HUMAN RESOURCES processed'!$A$2:$M$2692,10,0))</f>
        <v>0.519</v>
      </c>
      <c r="U509" s="24">
        <f>IFNA(VLOOKUP(A509,'HUMAN RESOURCES processed'!$A$2:$M$2692,11,0))</f>
        <v>0.032</v>
      </c>
      <c r="V509" s="24">
        <f>IFNA(VLOOKUP(A509,'HUMAN RESOURCES processed'!$A$2:$M$2692,12,0))</f>
        <v>10119118</v>
      </c>
      <c r="W509" s="24">
        <f>IFNA(VLOOKUP(A509,'HUMAN RESOURCES processed'!$A$2:$M$2692,13,0))</f>
        <v>0.405</v>
      </c>
      <c r="X509" s="24">
        <f>IFNA(VLOOKUP(A509,'TOURISM processed'!$A$2:$F$2692,5,0))</f>
        <v>175000000</v>
      </c>
      <c r="Y509" s="24">
        <f>IFNA(VLOOKUP(A509,'TOURISM processed'!$A$2:$F$2692,6,0))</f>
        <v>112000000</v>
      </c>
      <c r="Z509" s="24">
        <f t="shared" si="7"/>
        <v>11.06815831</v>
      </c>
      <c r="AA509" s="24">
        <f t="shared" si="299"/>
        <v>0</v>
      </c>
      <c r="AB509" s="24">
        <f t="shared" si="300"/>
        <v>0</v>
      </c>
      <c r="AC509" s="24">
        <f t="shared" si="301"/>
        <v>0</v>
      </c>
      <c r="AD509" s="24">
        <f t="shared" si="302"/>
        <v>0</v>
      </c>
      <c r="AE509" s="24">
        <f>IFNA(VLOOKUP(A509,'BUSINESS processed'!A509:J3199,9,0))</f>
        <v>0.01</v>
      </c>
      <c r="AF509" s="27">
        <f>IFNA(VLOOKUP(A509,'BUSINESS processed'!A509:J3199,10,0))</f>
        <v>0.03</v>
      </c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</row>
    <row r="510">
      <c r="A510" s="18" t="str">
        <f t="shared" si="1"/>
        <v>Africa_Senegal-Africa_2002</v>
      </c>
      <c r="B510" s="19" t="s">
        <v>68</v>
      </c>
      <c r="C510" s="20" t="s">
        <v>130</v>
      </c>
      <c r="D510" s="21" t="s">
        <v>72</v>
      </c>
      <c r="E510" s="22">
        <v>5.333862344E9</v>
      </c>
      <c r="F510" s="22">
        <f t="shared" si="2"/>
        <v>513.362529</v>
      </c>
      <c r="G510" s="23">
        <v>0.051</v>
      </c>
      <c r="H510" s="23">
        <v>26.0</v>
      </c>
      <c r="I510" s="39">
        <f t="shared" si="297"/>
        <v>0</v>
      </c>
      <c r="J510" s="24">
        <f>IFNA(VLOOKUP(A510,'ENERGY processed'!$A$2:$H$2692,7,0),"")</f>
        <v>3426</v>
      </c>
      <c r="K510" s="24">
        <f t="shared" si="3"/>
        <v>0.0003297385479</v>
      </c>
      <c r="L510" s="24">
        <f>IFNA(VLOOKUP(A510,'ENERGY processed'!$A$2:$H$2692,8,0),"")</f>
        <v>7059</v>
      </c>
      <c r="M510" s="24">
        <f t="shared" si="5"/>
        <v>0.0006794000029</v>
      </c>
      <c r="N510" s="24">
        <f>IFNA(VLOOKUP(A510,'HUMAN RESOURCES processed'!$A$2:$M$2692,5,0))</f>
        <v>0.04</v>
      </c>
      <c r="O510" s="24">
        <f>IFNA(VLOOKUP(A510,'HUMAN RESOURCES processed'!$A$2:$M$2692,6,0))</f>
        <v>0.065</v>
      </c>
      <c r="P510" s="24">
        <f>IFNA(VLOOKUP(A510,'HUMAN RESOURCES processed'!$A$2:$M$2692,7,0))</f>
        <v>60</v>
      </c>
      <c r="Q510" s="24">
        <f>IFNA(VLOOKUP(A510,'HUMAN RESOURCES processed'!$A$2:$M$2692,8,0))</f>
        <v>57</v>
      </c>
      <c r="R510" s="24">
        <f t="shared" si="6"/>
        <v>58.5</v>
      </c>
      <c r="S510" s="24">
        <f>IFNA(VLOOKUP(A510,'HUMAN RESOURCES processed'!$A$2:$M$2692,9,0))</f>
        <v>0.447</v>
      </c>
      <c r="T510" s="24">
        <f>IFNA(VLOOKUP(A510,'HUMAN RESOURCES processed'!$A$2:$M$2692,10,0))</f>
        <v>0.521</v>
      </c>
      <c r="U510" s="24">
        <f>IFNA(VLOOKUP(A510,'HUMAN RESOURCES processed'!$A$2:$M$2692,11,0))</f>
        <v>0.032</v>
      </c>
      <c r="V510" s="24">
        <f>IFNA(VLOOKUP(A510,'HUMAN RESOURCES processed'!$A$2:$M$2692,12,0))</f>
        <v>10390050</v>
      </c>
      <c r="W510" s="24">
        <f>IFNA(VLOOKUP(A510,'HUMAN RESOURCES processed'!$A$2:$M$2692,13,0))</f>
        <v>0.406</v>
      </c>
      <c r="X510" s="24">
        <f>IFNA(VLOOKUP(A510,'TOURISM processed'!$A$2:$F$2692,5,0))</f>
        <v>210000000</v>
      </c>
      <c r="Y510" s="24">
        <f>IFNA(VLOOKUP(A510,'TOURISM processed'!$A$2:$F$2692,6,0))</f>
        <v>112000000</v>
      </c>
      <c r="Z510" s="24">
        <f t="shared" si="7"/>
        <v>10.77954389</v>
      </c>
      <c r="AA510" s="24">
        <f t="shared" si="299"/>
        <v>0</v>
      </c>
      <c r="AB510" s="24">
        <f t="shared" si="300"/>
        <v>0</v>
      </c>
      <c r="AC510" s="24">
        <f t="shared" si="301"/>
        <v>0</v>
      </c>
      <c r="AD510" s="24">
        <f t="shared" si="302"/>
        <v>0</v>
      </c>
      <c r="AE510" s="24">
        <f>IFNA(VLOOKUP(A510,'BUSINESS processed'!A510:J3200,9,0))</f>
        <v>0.01</v>
      </c>
      <c r="AF510" s="27">
        <f>IFNA(VLOOKUP(A510,'BUSINESS processed'!A510:J3200,10,0))</f>
        <v>0.053</v>
      </c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</row>
    <row r="511">
      <c r="A511" s="18" t="str">
        <f t="shared" si="1"/>
        <v>Africa_Senegal-Africa_2003</v>
      </c>
      <c r="B511" s="19" t="s">
        <v>68</v>
      </c>
      <c r="C511" s="20" t="s">
        <v>130</v>
      </c>
      <c r="D511" s="21" t="s">
        <v>74</v>
      </c>
      <c r="E511" s="22">
        <v>6.858952717E9</v>
      </c>
      <c r="F511" s="22">
        <f t="shared" si="2"/>
        <v>642.6130347</v>
      </c>
      <c r="G511" s="23">
        <v>0.054</v>
      </c>
      <c r="H511" s="23">
        <v>35.0</v>
      </c>
      <c r="I511" s="39">
        <f t="shared" si="297"/>
        <v>0</v>
      </c>
      <c r="J511" s="24">
        <f>IFNA(VLOOKUP(A511,'ENERGY processed'!$A$2:$H$2692,7,0),"")</f>
        <v>3270</v>
      </c>
      <c r="K511" s="24">
        <f t="shared" si="3"/>
        <v>0.0003063652295</v>
      </c>
      <c r="L511" s="24">
        <f>IFNA(VLOOKUP(A511,'ENERGY processed'!$A$2:$H$2692,8,0),"")</f>
        <v>5849</v>
      </c>
      <c r="M511" s="24">
        <f t="shared" si="5"/>
        <v>0.0005479908952</v>
      </c>
      <c r="N511" s="24">
        <f>IFNA(VLOOKUP(A511,'HUMAN RESOURCES processed'!$A$2:$M$2692,5,0))</f>
        <v>0.039</v>
      </c>
      <c r="O511" s="24">
        <f>IFNA(VLOOKUP(A511,'HUMAN RESOURCES processed'!$A$2:$M$2692,6,0))</f>
        <v>0.062</v>
      </c>
      <c r="P511" s="24">
        <f>IFNA(VLOOKUP(A511,'HUMAN RESOURCES processed'!$A$2:$M$2692,7,0))</f>
        <v>61</v>
      </c>
      <c r="Q511" s="24">
        <f>IFNA(VLOOKUP(A511,'HUMAN RESOURCES processed'!$A$2:$M$2692,8,0))</f>
        <v>58</v>
      </c>
      <c r="R511" s="24">
        <f t="shared" si="6"/>
        <v>59.5</v>
      </c>
      <c r="S511" s="24">
        <f>IFNA(VLOOKUP(A511,'HUMAN RESOURCES processed'!$A$2:$M$2692,9,0))</f>
        <v>0.445</v>
      </c>
      <c r="T511" s="24">
        <f>IFNA(VLOOKUP(A511,'HUMAN RESOURCES processed'!$A$2:$M$2692,10,0))</f>
        <v>0.524</v>
      </c>
      <c r="U511" s="24">
        <f>IFNA(VLOOKUP(A511,'HUMAN RESOURCES processed'!$A$2:$M$2692,11,0))</f>
        <v>0.032</v>
      </c>
      <c r="V511" s="24">
        <f>IFNA(VLOOKUP(A511,'HUMAN RESOURCES processed'!$A$2:$M$2692,12,0))</f>
        <v>10673535</v>
      </c>
      <c r="W511" s="24">
        <f>IFNA(VLOOKUP(A511,'HUMAN RESOURCES processed'!$A$2:$M$2692,13,0))</f>
        <v>0.408</v>
      </c>
      <c r="X511" s="24">
        <f>IFNA(VLOOKUP(A511,'TOURISM processed'!$A$2:$F$2692,5,0))</f>
        <v>269000000</v>
      </c>
      <c r="Y511" s="24">
        <f>IFNA(VLOOKUP(A511,'TOURISM processed'!$A$2:$F$2692,6,0))</f>
        <v>129000000</v>
      </c>
      <c r="Z511" s="24">
        <f t="shared" si="7"/>
        <v>12.08596777</v>
      </c>
      <c r="AA511" s="24">
        <f t="shared" si="299"/>
        <v>0</v>
      </c>
      <c r="AB511" s="24">
        <f>IFNA(VLOOKUP(A511,'BUSINESS processed'!A511:J3201,6,0))</f>
        <v>59</v>
      </c>
      <c r="AC511" s="24">
        <f t="shared" si="301"/>
        <v>0</v>
      </c>
      <c r="AD511" s="24">
        <f t="shared" si="302"/>
        <v>0</v>
      </c>
      <c r="AE511" s="24">
        <f>IFNA(VLOOKUP(A511,'BUSINESS processed'!A511:J3201,9,0))</f>
        <v>0.021</v>
      </c>
      <c r="AF511" s="27">
        <f>IFNA(VLOOKUP(A511,'BUSINESS processed'!A511:J3201,10,0))</f>
        <v>0.073</v>
      </c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</row>
    <row r="512">
      <c r="A512" s="18" t="str">
        <f t="shared" si="1"/>
        <v>Africa_Senegal-Africa_2004</v>
      </c>
      <c r="B512" s="19" t="s">
        <v>68</v>
      </c>
      <c r="C512" s="20" t="s">
        <v>130</v>
      </c>
      <c r="D512" s="21" t="s">
        <v>83</v>
      </c>
      <c r="E512" s="22">
        <v>8.03134424E9</v>
      </c>
      <c r="F512" s="22">
        <f t="shared" si="2"/>
        <v>732.281235</v>
      </c>
      <c r="G512" s="23">
        <v>0.057</v>
      </c>
      <c r="H512" s="23">
        <v>42.0</v>
      </c>
      <c r="I512" s="39">
        <f t="shared" si="297"/>
        <v>0</v>
      </c>
      <c r="J512" s="24">
        <f>IFNA(VLOOKUP(A512,'ENERGY processed'!$A$2:$H$2692,7,0),"")</f>
        <v>3036</v>
      </c>
      <c r="K512" s="24">
        <f t="shared" si="3"/>
        <v>0.0002768161547</v>
      </c>
      <c r="L512" s="24">
        <f>IFNA(VLOOKUP(A512,'ENERGY processed'!$A$2:$H$2692,8,0),"")</f>
        <v>5442</v>
      </c>
      <c r="M512" s="24">
        <f t="shared" si="5"/>
        <v>0.0004961902219</v>
      </c>
      <c r="N512" s="24">
        <f>IFNA(VLOOKUP(A512,'HUMAN RESOURCES processed'!$A$2:$M$2692,5,0))</f>
        <v>0.039</v>
      </c>
      <c r="O512" s="24">
        <f>IFNA(VLOOKUP(A512,'HUMAN RESOURCES processed'!$A$2:$M$2692,6,0))</f>
        <v>0.059</v>
      </c>
      <c r="P512" s="24">
        <f>IFNA(VLOOKUP(A512,'HUMAN RESOURCES processed'!$A$2:$M$2692,7,0))</f>
        <v>62</v>
      </c>
      <c r="Q512" s="24">
        <f>IFNA(VLOOKUP(A512,'HUMAN RESOURCES processed'!$A$2:$M$2692,8,0))</f>
        <v>58</v>
      </c>
      <c r="R512" s="24">
        <f t="shared" si="6"/>
        <v>60</v>
      </c>
      <c r="S512" s="24">
        <f>IFNA(VLOOKUP(A512,'HUMAN RESOURCES processed'!$A$2:$M$2692,9,0))</f>
        <v>0.443</v>
      </c>
      <c r="T512" s="24">
        <f>IFNA(VLOOKUP(A512,'HUMAN RESOURCES processed'!$A$2:$M$2692,10,0))</f>
        <v>0.526</v>
      </c>
      <c r="U512" s="24">
        <f>IFNA(VLOOKUP(A512,'HUMAN RESOURCES processed'!$A$2:$M$2692,11,0))</f>
        <v>0.032</v>
      </c>
      <c r="V512" s="24">
        <f>IFNA(VLOOKUP(A512,'HUMAN RESOURCES processed'!$A$2:$M$2692,12,0))</f>
        <v>10967568</v>
      </c>
      <c r="W512" s="24">
        <f>IFNA(VLOOKUP(A512,'HUMAN RESOURCES processed'!$A$2:$M$2692,13,0))</f>
        <v>0.409</v>
      </c>
      <c r="X512" s="24">
        <f>IFNA(VLOOKUP(A512,'TOURISM processed'!$A$2:$F$2692,5,0))</f>
        <v>286000000</v>
      </c>
      <c r="Y512" s="24">
        <f>IFNA(VLOOKUP(A512,'TOURISM processed'!$A$2:$F$2692,6,0))</f>
        <v>138000000</v>
      </c>
      <c r="Z512" s="24">
        <f t="shared" si="7"/>
        <v>12.58255249</v>
      </c>
      <c r="AA512" s="24">
        <f t="shared" si="299"/>
        <v>0</v>
      </c>
      <c r="AB512" s="24">
        <f>IFNA(VLOOKUP(A512,'BUSINESS processed'!A512:J3202,6,0))</f>
        <v>59</v>
      </c>
      <c r="AC512" s="24">
        <f t="shared" si="301"/>
        <v>0</v>
      </c>
      <c r="AD512" s="24">
        <f t="shared" si="302"/>
        <v>0</v>
      </c>
      <c r="AE512" s="24">
        <f>IFNA(VLOOKUP(A512,'BUSINESS processed'!A512:J3202,9,0))</f>
        <v>0.044</v>
      </c>
      <c r="AF512" s="27">
        <f>IFNA(VLOOKUP(A512,'BUSINESS processed'!A512:J3202,10,0))</f>
        <v>0.102</v>
      </c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</row>
    <row r="513">
      <c r="A513" s="18" t="str">
        <f t="shared" si="1"/>
        <v>Africa_Senegal-Africa_2005</v>
      </c>
      <c r="B513" s="19" t="s">
        <v>68</v>
      </c>
      <c r="C513" s="20" t="s">
        <v>130</v>
      </c>
      <c r="D513" s="21" t="s">
        <v>84</v>
      </c>
      <c r="E513" s="22">
        <v>8.707015064E9</v>
      </c>
      <c r="F513" s="22">
        <f t="shared" si="2"/>
        <v>772.526793</v>
      </c>
      <c r="G513" s="23">
        <v>0.054</v>
      </c>
      <c r="H513" s="23">
        <v>41.0</v>
      </c>
      <c r="I513" s="39">
        <f t="shared" si="297"/>
        <v>0</v>
      </c>
      <c r="J513" s="24">
        <f t="shared" ref="J513:J514" si="303">IF(AND( C513=C512,D513&gt;D512),J512,"")</f>
        <v>3036</v>
      </c>
      <c r="K513" s="24">
        <f t="shared" si="3"/>
        <v>0.0002693680126</v>
      </c>
      <c r="L513" s="24">
        <f t="shared" ref="L513:L514" si="304">IF(AND(C513=C512,C513&gt;C512),C512,0)</f>
        <v>0</v>
      </c>
      <c r="M513" s="24">
        <f t="shared" si="5"/>
        <v>0</v>
      </c>
      <c r="N513" s="24">
        <f>IFNA(VLOOKUP(A513,'HUMAN RESOURCES processed'!$A$2:$M$2692,5,0))</f>
        <v>0.039</v>
      </c>
      <c r="O513" s="24">
        <f>IFNA(VLOOKUP(A513,'HUMAN RESOURCES processed'!$A$2:$M$2692,6,0))</f>
        <v>0.057</v>
      </c>
      <c r="P513" s="24">
        <f>IFNA(VLOOKUP(A513,'HUMAN RESOURCES processed'!$A$2:$M$2692,7,0))</f>
        <v>62</v>
      </c>
      <c r="Q513" s="24">
        <f>IFNA(VLOOKUP(A513,'HUMAN RESOURCES processed'!$A$2:$M$2692,8,0))</f>
        <v>59</v>
      </c>
      <c r="R513" s="24">
        <f t="shared" si="6"/>
        <v>60.5</v>
      </c>
      <c r="S513" s="24">
        <f>IFNA(VLOOKUP(A513,'HUMAN RESOURCES processed'!$A$2:$M$2692,9,0))</f>
        <v>0.441</v>
      </c>
      <c r="T513" s="24">
        <f>IFNA(VLOOKUP(A513,'HUMAN RESOURCES processed'!$A$2:$M$2692,10,0))</f>
        <v>0.527</v>
      </c>
      <c r="U513" s="24">
        <f>IFNA(VLOOKUP(A513,'HUMAN RESOURCES processed'!$A$2:$M$2692,11,0))</f>
        <v>0.032</v>
      </c>
      <c r="V513" s="24">
        <f>IFNA(VLOOKUP(A513,'HUMAN RESOURCES processed'!$A$2:$M$2692,12,0))</f>
        <v>11270826</v>
      </c>
      <c r="W513" s="24">
        <f>IFNA(VLOOKUP(A513,'HUMAN RESOURCES processed'!$A$2:$M$2692,13,0))</f>
        <v>0.411</v>
      </c>
      <c r="X513" s="24">
        <f>IFNA(VLOOKUP(A513,'TOURISM processed'!$A$2:$F$2692,5,0))</f>
        <v>334000000</v>
      </c>
      <c r="Y513" s="24">
        <f>IFNA(VLOOKUP(A513,'TOURISM processed'!$A$2:$F$2692,6,0))</f>
        <v>144000000</v>
      </c>
      <c r="Z513" s="24">
        <f t="shared" si="7"/>
        <v>12.77634842</v>
      </c>
      <c r="AA513" s="24">
        <f>IFNA(VLOOKUP(A513,'BUSINESS processed'!A513:J3203,5,0))</f>
        <v>0.503</v>
      </c>
      <c r="AB513" s="24">
        <f>IFNA(VLOOKUP(A513,'BUSINESS processed'!A513:J3203,6,0))</f>
        <v>59</v>
      </c>
      <c r="AC513" s="24">
        <f t="shared" si="301"/>
        <v>0</v>
      </c>
      <c r="AD513" s="24">
        <f>IFNA(VLOOKUP(A513,'BUSINESS processed'!A513:J3203,8,0))</f>
        <v>696</v>
      </c>
      <c r="AE513" s="24">
        <f>IFNA(VLOOKUP(A513,'BUSINESS processed'!A513:J3203,9,0))</f>
        <v>0.048</v>
      </c>
      <c r="AF513" s="27">
        <f>IFNA(VLOOKUP(A513,'BUSINESS processed'!A513:J3203,10,0))</f>
        <v>0.154</v>
      </c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</row>
    <row r="514">
      <c r="A514" s="18" t="str">
        <f t="shared" si="1"/>
        <v>Africa_Senegal-Africa_2006</v>
      </c>
      <c r="B514" s="19" t="s">
        <v>68</v>
      </c>
      <c r="C514" s="20" t="s">
        <v>130</v>
      </c>
      <c r="D514" s="21" t="s">
        <v>85</v>
      </c>
      <c r="E514" s="22">
        <v>9.358710763E9</v>
      </c>
      <c r="F514" s="22">
        <f t="shared" si="2"/>
        <v>807.9747355</v>
      </c>
      <c r="G514" s="23">
        <v>0.054</v>
      </c>
      <c r="H514" s="23">
        <v>44.0</v>
      </c>
      <c r="I514" s="39">
        <f t="shared" si="297"/>
        <v>0</v>
      </c>
      <c r="J514" s="24">
        <f t="shared" si="303"/>
        <v>3036</v>
      </c>
      <c r="K514" s="24">
        <f t="shared" si="3"/>
        <v>0.0002621099593</v>
      </c>
      <c r="L514" s="24">
        <f t="shared" si="304"/>
        <v>0</v>
      </c>
      <c r="M514" s="24">
        <f t="shared" si="5"/>
        <v>0</v>
      </c>
      <c r="N514" s="24">
        <f>IFNA(VLOOKUP(A514,'HUMAN RESOURCES processed'!$A$2:$M$2692,5,0))</f>
        <v>0.039</v>
      </c>
      <c r="O514" s="24">
        <f>IFNA(VLOOKUP(A514,'HUMAN RESOURCES processed'!$A$2:$M$2692,6,0))</f>
        <v>0.055</v>
      </c>
      <c r="P514" s="24">
        <f>IFNA(VLOOKUP(A514,'HUMAN RESOURCES processed'!$A$2:$M$2692,7,0))</f>
        <v>63</v>
      </c>
      <c r="Q514" s="24">
        <f>IFNA(VLOOKUP(A514,'HUMAN RESOURCES processed'!$A$2:$M$2692,8,0))</f>
        <v>60</v>
      </c>
      <c r="R514" s="24">
        <f t="shared" si="6"/>
        <v>61.5</v>
      </c>
      <c r="S514" s="24">
        <f>IFNA(VLOOKUP(A514,'HUMAN RESOURCES processed'!$A$2:$M$2692,9,0))</f>
        <v>0.44</v>
      </c>
      <c r="T514" s="24">
        <f>IFNA(VLOOKUP(A514,'HUMAN RESOURCES processed'!$A$2:$M$2692,10,0))</f>
        <v>0.529</v>
      </c>
      <c r="U514" s="24">
        <f>IFNA(VLOOKUP(A514,'HUMAN RESOURCES processed'!$A$2:$M$2692,11,0))</f>
        <v>0.032</v>
      </c>
      <c r="V514" s="24">
        <f>IFNA(VLOOKUP(A514,'HUMAN RESOURCES processed'!$A$2:$M$2692,12,0))</f>
        <v>11582925</v>
      </c>
      <c r="W514" s="24">
        <f>IFNA(VLOOKUP(A514,'HUMAN RESOURCES processed'!$A$2:$M$2692,13,0))</f>
        <v>0.413</v>
      </c>
      <c r="X514" s="24">
        <f>IFNA(VLOOKUP(A514,'TOURISM processed'!$A$2:$F$2692,5,0))</f>
        <v>329000000</v>
      </c>
      <c r="Y514" s="24">
        <f>IFNA(VLOOKUP(A514,'TOURISM processed'!$A$2:$F$2692,6,0))</f>
        <v>139000000</v>
      </c>
      <c r="Z514" s="24">
        <f t="shared" si="7"/>
        <v>12.00042304</v>
      </c>
      <c r="AA514" s="24">
        <f>IFNA(VLOOKUP(A514,'BUSINESS processed'!A514:J3204,5,0))</f>
        <v>0.455</v>
      </c>
      <c r="AB514" s="24">
        <f>IFNA(VLOOKUP(A514,'BUSINESS processed'!A514:J3204,6,0))</f>
        <v>59</v>
      </c>
      <c r="AC514" s="24">
        <f t="shared" si="301"/>
        <v>0</v>
      </c>
      <c r="AD514" s="24">
        <f>IFNA(VLOOKUP(A514,'BUSINESS processed'!A514:J3204,8,0))</f>
        <v>696</v>
      </c>
      <c r="AE514" s="24">
        <f>IFNA(VLOOKUP(A514,'BUSINESS processed'!A514:J3204,9,0))</f>
        <v>0.056</v>
      </c>
      <c r="AF514" s="27">
        <f>IFNA(VLOOKUP(A514,'BUSINESS processed'!A514:J3204,10,0))</f>
        <v>0.258</v>
      </c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</row>
    <row r="515">
      <c r="A515" s="18" t="str">
        <f t="shared" si="1"/>
        <v>Africa_Senegal-Africa_2007</v>
      </c>
      <c r="B515" s="19" t="s">
        <v>68</v>
      </c>
      <c r="C515" s="20" t="s">
        <v>130</v>
      </c>
      <c r="D515" s="21" t="s">
        <v>86</v>
      </c>
      <c r="E515" s="22">
        <v>1.1284603481E10</v>
      </c>
      <c r="F515" s="22">
        <f t="shared" si="2"/>
        <v>947.8898048</v>
      </c>
      <c r="G515" s="23">
        <v>0.047</v>
      </c>
      <c r="H515" s="23">
        <v>45.0</v>
      </c>
      <c r="I515" s="39">
        <f t="shared" si="297"/>
        <v>0</v>
      </c>
      <c r="J515" s="24">
        <f>IFNA(VLOOKUP(A515,'ENERGY processed'!$A$2:$H$2692,7,0),"")</f>
        <v>2684</v>
      </c>
      <c r="K515" s="24">
        <f t="shared" si="3"/>
        <v>0.0002254519833</v>
      </c>
      <c r="L515" s="24">
        <f>IFNA(VLOOKUP(A515,'ENERGY processed'!$A$2:$H$2692,8,0),"")</f>
        <v>4913.5</v>
      </c>
      <c r="M515" s="24">
        <f t="shared" si="5"/>
        <v>0.0004127266469</v>
      </c>
      <c r="N515" s="24">
        <f>IFNA(VLOOKUP(A515,'HUMAN RESOURCES processed'!$A$2:$M$2692,5,0))</f>
        <v>0.039</v>
      </c>
      <c r="O515" s="24">
        <f>IFNA(VLOOKUP(A515,'HUMAN RESOURCES processed'!$A$2:$M$2692,6,0))</f>
        <v>0.052</v>
      </c>
      <c r="P515" s="24">
        <f>IFNA(VLOOKUP(A515,'HUMAN RESOURCES processed'!$A$2:$M$2692,7,0))</f>
        <v>63</v>
      </c>
      <c r="Q515" s="24">
        <f>IFNA(VLOOKUP(A515,'HUMAN RESOURCES processed'!$A$2:$M$2692,8,0))</f>
        <v>60</v>
      </c>
      <c r="R515" s="24">
        <f t="shared" si="6"/>
        <v>61.5</v>
      </c>
      <c r="S515" s="24">
        <f>IFNA(VLOOKUP(A515,'HUMAN RESOURCES processed'!$A$2:$M$2692,9,0))</f>
        <v>0.439</v>
      </c>
      <c r="T515" s="24">
        <f>IFNA(VLOOKUP(A515,'HUMAN RESOURCES processed'!$A$2:$M$2692,10,0))</f>
        <v>0.53</v>
      </c>
      <c r="U515" s="24">
        <f>IFNA(VLOOKUP(A515,'HUMAN RESOURCES processed'!$A$2:$M$2692,11,0))</f>
        <v>0.031</v>
      </c>
      <c r="V515" s="24">
        <f>IFNA(VLOOKUP(A515,'HUMAN RESOURCES processed'!$A$2:$M$2692,12,0))</f>
        <v>11904974</v>
      </c>
      <c r="W515" s="24">
        <f>IFNA(VLOOKUP(A515,'HUMAN RESOURCES processed'!$A$2:$M$2692,13,0))</f>
        <v>0.415</v>
      </c>
      <c r="X515" s="24">
        <f>IFNA(VLOOKUP(A515,'TOURISM processed'!$A$2:$F$2692,5,0))</f>
        <v>622000000</v>
      </c>
      <c r="Y515" s="24">
        <f>IFNA(VLOOKUP(A515,'TOURISM processed'!$A$2:$F$2692,6,0))</f>
        <v>352000000</v>
      </c>
      <c r="Z515" s="24">
        <f t="shared" si="7"/>
        <v>29.56747323</v>
      </c>
      <c r="AA515" s="24">
        <f>IFNA(VLOOKUP(A515,'BUSINESS processed'!A515:J3205,5,0))</f>
        <v>0.455</v>
      </c>
      <c r="AB515" s="24">
        <f>IFNA(VLOOKUP(A515,'BUSINESS processed'!A515:J3205,6,0))</f>
        <v>59</v>
      </c>
      <c r="AC515" s="24">
        <f t="shared" si="301"/>
        <v>0</v>
      </c>
      <c r="AD515" s="24">
        <f>IFNA(VLOOKUP(A515,'BUSINESS processed'!A515:J3205,8,0))</f>
        <v>696</v>
      </c>
      <c r="AE515" s="24">
        <f>IFNA(VLOOKUP(A515,'BUSINESS processed'!A515:J3205,9,0))</f>
        <v>0.077</v>
      </c>
      <c r="AF515" s="27">
        <f>IFNA(VLOOKUP(A515,'BUSINESS processed'!A515:J3205,10,0))</f>
        <v>0.305</v>
      </c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</row>
    <row r="516">
      <c r="A516" s="18" t="str">
        <f t="shared" si="1"/>
        <v>Africa_Senegal-Africa_2008</v>
      </c>
      <c r="B516" s="19" t="s">
        <v>68</v>
      </c>
      <c r="C516" s="20" t="s">
        <v>130</v>
      </c>
      <c r="D516" s="21" t="s">
        <v>87</v>
      </c>
      <c r="E516" s="22">
        <v>1.3386346543E10</v>
      </c>
      <c r="F516" s="22">
        <f t="shared" si="2"/>
        <v>1093.763799</v>
      </c>
      <c r="G516" s="23">
        <v>0.049</v>
      </c>
      <c r="H516" s="23">
        <v>54.0</v>
      </c>
      <c r="I516" s="39">
        <f t="shared" si="297"/>
        <v>0</v>
      </c>
      <c r="J516" s="24">
        <f>IFNA(VLOOKUP(A516,'ENERGY processed'!$A$2:$H$2692,7,0),"")</f>
        <v>3000</v>
      </c>
      <c r="K516" s="24">
        <f t="shared" si="3"/>
        <v>0.000245122251</v>
      </c>
      <c r="L516" s="24">
        <f>IFNA(VLOOKUP(A516,'ENERGY processed'!$A$2:$H$2692,8,0),"")</f>
        <v>5335</v>
      </c>
      <c r="M516" s="24">
        <f t="shared" si="5"/>
        <v>0.0004359090698</v>
      </c>
      <c r="N516" s="24">
        <f>IFNA(VLOOKUP(A516,'HUMAN RESOURCES processed'!$A$2:$M$2692,5,0))</f>
        <v>0.039</v>
      </c>
      <c r="O516" s="24">
        <f>IFNA(VLOOKUP(A516,'HUMAN RESOURCES processed'!$A$2:$M$2692,6,0))</f>
        <v>0.051</v>
      </c>
      <c r="P516" s="24">
        <f>IFNA(VLOOKUP(A516,'HUMAN RESOURCES processed'!$A$2:$M$2692,7,0))</f>
        <v>64</v>
      </c>
      <c r="Q516" s="24">
        <f>IFNA(VLOOKUP(A516,'HUMAN RESOURCES processed'!$A$2:$M$2692,8,0))</f>
        <v>61</v>
      </c>
      <c r="R516" s="24">
        <f t="shared" si="6"/>
        <v>62.5</v>
      </c>
      <c r="S516" s="24">
        <f>IFNA(VLOOKUP(A516,'HUMAN RESOURCES processed'!$A$2:$M$2692,9,0))</f>
        <v>0.438</v>
      </c>
      <c r="T516" s="24">
        <f>IFNA(VLOOKUP(A516,'HUMAN RESOURCES processed'!$A$2:$M$2692,10,0))</f>
        <v>0.531</v>
      </c>
      <c r="U516" s="24">
        <f>IFNA(VLOOKUP(A516,'HUMAN RESOURCES processed'!$A$2:$M$2692,11,0))</f>
        <v>0.031</v>
      </c>
      <c r="V516" s="24">
        <f>IFNA(VLOOKUP(A516,'HUMAN RESOURCES processed'!$A$2:$M$2692,12,0))</f>
        <v>12238791</v>
      </c>
      <c r="W516" s="24">
        <f>IFNA(VLOOKUP(A516,'HUMAN RESOURCES processed'!$A$2:$M$2692,13,0))</f>
        <v>0.417</v>
      </c>
      <c r="X516" s="24">
        <f>IFNA(VLOOKUP(A516,'TOURISM processed'!$A$2:$F$2692,5,0))</f>
        <v>637000000</v>
      </c>
      <c r="Y516" s="24">
        <f>IFNA(VLOOKUP(A516,'TOURISM processed'!$A$2:$F$2692,6,0))</f>
        <v>276000000</v>
      </c>
      <c r="Z516" s="24">
        <f t="shared" si="7"/>
        <v>22.5512471</v>
      </c>
      <c r="AA516" s="24">
        <f>IFNA(VLOOKUP(A516,'BUSINESS processed'!A516:J3206,5,0))</f>
        <v>0.455</v>
      </c>
      <c r="AB516" s="24">
        <f>IFNA(VLOOKUP(A516,'BUSINESS processed'!A516:J3206,6,0))</f>
        <v>9</v>
      </c>
      <c r="AC516" s="24">
        <f t="shared" si="301"/>
        <v>0</v>
      </c>
      <c r="AD516" s="24">
        <f>IFNA(VLOOKUP(A516,'BUSINESS processed'!A516:J3206,8,0))</f>
        <v>666</v>
      </c>
      <c r="AE516" s="24">
        <f>IFNA(VLOOKUP(A516,'BUSINESS processed'!A516:J3206,9,0))</f>
        <v>0.106</v>
      </c>
      <c r="AF516" s="27">
        <f>IFNA(VLOOKUP(A516,'BUSINESS processed'!A516:J3206,10,0))</f>
        <v>0.44</v>
      </c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</row>
    <row r="517">
      <c r="A517" s="18" t="str">
        <f t="shared" si="1"/>
        <v>Africa_Senegal-Africa_2009</v>
      </c>
      <c r="B517" s="19" t="s">
        <v>68</v>
      </c>
      <c r="C517" s="20" t="s">
        <v>130</v>
      </c>
      <c r="D517" s="21" t="s">
        <v>88</v>
      </c>
      <c r="E517" s="22">
        <v>1.281299467E10</v>
      </c>
      <c r="F517" s="22">
        <f t="shared" si="2"/>
        <v>1017.968601</v>
      </c>
      <c r="G517" s="23">
        <v>0.048</v>
      </c>
      <c r="H517" s="23">
        <v>49.0</v>
      </c>
      <c r="I517" s="39">
        <f t="shared" si="297"/>
        <v>0</v>
      </c>
      <c r="J517" s="24">
        <f>IF(AND( C517=C516,D517&gt;D516),J516,"")</f>
        <v>3000</v>
      </c>
      <c r="K517" s="24">
        <f t="shared" si="3"/>
        <v>0.0002383444215</v>
      </c>
      <c r="L517" s="24">
        <f>IF(AND(C517=C516,C517&gt;C516),C516,0)</f>
        <v>0</v>
      </c>
      <c r="M517" s="24">
        <f t="shared" si="5"/>
        <v>0</v>
      </c>
      <c r="N517" s="24">
        <f>IFNA(VLOOKUP(A517,'HUMAN RESOURCES processed'!$A$2:$M$2692,5,0))</f>
        <v>0.039</v>
      </c>
      <c r="O517" s="24">
        <f>IFNA(VLOOKUP(A517,'HUMAN RESOURCES processed'!$A$2:$M$2692,6,0))</f>
        <v>0.049</v>
      </c>
      <c r="P517" s="24">
        <f>IFNA(VLOOKUP(A517,'HUMAN RESOURCES processed'!$A$2:$M$2692,7,0))</f>
        <v>64</v>
      </c>
      <c r="Q517" s="24">
        <f>IFNA(VLOOKUP(A517,'HUMAN RESOURCES processed'!$A$2:$M$2692,8,0))</f>
        <v>61</v>
      </c>
      <c r="R517" s="24">
        <f t="shared" si="6"/>
        <v>62.5</v>
      </c>
      <c r="S517" s="24">
        <f>IFNA(VLOOKUP(A517,'HUMAN RESOURCES processed'!$A$2:$M$2692,9,0))</f>
        <v>0.437</v>
      </c>
      <c r="T517" s="24">
        <f>IFNA(VLOOKUP(A517,'HUMAN RESOURCES processed'!$A$2:$M$2692,10,0))</f>
        <v>0.532</v>
      </c>
      <c r="U517" s="24">
        <f>IFNA(VLOOKUP(A517,'HUMAN RESOURCES processed'!$A$2:$M$2692,11,0))</f>
        <v>0.031</v>
      </c>
      <c r="V517" s="24">
        <f>IFNA(VLOOKUP(A517,'HUMAN RESOURCES processed'!$A$2:$M$2692,12,0))</f>
        <v>12586827</v>
      </c>
      <c r="W517" s="24">
        <f>IFNA(VLOOKUP(A517,'HUMAN RESOURCES processed'!$A$2:$M$2692,13,0))</f>
        <v>0.42</v>
      </c>
      <c r="X517" s="24">
        <f>IFNA(VLOOKUP(A517,'TOURISM processed'!$A$2:$F$2692,5,0))</f>
        <v>474000000</v>
      </c>
      <c r="Y517" s="24">
        <f>IFNA(VLOOKUP(A517,'TOURISM processed'!$A$2:$F$2692,6,0))</f>
        <v>258000000</v>
      </c>
      <c r="Z517" s="24">
        <f t="shared" si="7"/>
        <v>20.49762025</v>
      </c>
      <c r="AA517" s="24">
        <f>IFNA(VLOOKUP(A517,'BUSINESS processed'!A517:J3207,5,0))</f>
        <v>0.455</v>
      </c>
      <c r="AB517" s="24">
        <f>IFNA(VLOOKUP(A517,'BUSINESS processed'!A517:J3207,6,0))</f>
        <v>9</v>
      </c>
      <c r="AC517" s="24">
        <f t="shared" si="301"/>
        <v>0</v>
      </c>
      <c r="AD517" s="24">
        <f>IFNA(VLOOKUP(A517,'BUSINESS processed'!A517:J3207,8,0))</f>
        <v>666</v>
      </c>
      <c r="AE517" s="24">
        <f>IFNA(VLOOKUP(A517,'BUSINESS processed'!A517:J3207,9,0))</f>
        <v>0.145</v>
      </c>
      <c r="AF517" s="27">
        <f>IFNA(VLOOKUP(A517,'BUSINESS processed'!A517:J3207,10,0))</f>
        <v>0.548</v>
      </c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</row>
    <row r="518">
      <c r="A518" s="18" t="str">
        <f t="shared" si="1"/>
        <v>Africa_Senegal-Africa_2010</v>
      </c>
      <c r="B518" s="19" t="s">
        <v>68</v>
      </c>
      <c r="C518" s="20" t="s">
        <v>130</v>
      </c>
      <c r="D518" s="21" t="s">
        <v>89</v>
      </c>
      <c r="E518" s="22">
        <v>1.2932427724E10</v>
      </c>
      <c r="F518" s="22">
        <f t="shared" si="2"/>
        <v>998.5995764</v>
      </c>
      <c r="G518" s="23">
        <v>0.048</v>
      </c>
      <c r="H518" s="23">
        <v>48.0</v>
      </c>
      <c r="I518" s="39">
        <f t="shared" si="297"/>
        <v>0</v>
      </c>
      <c r="J518" s="24">
        <f>IFNA(VLOOKUP(A518,'ENERGY processed'!$A$2:$H$2692,7,0),"")</f>
        <v>2791</v>
      </c>
      <c r="K518" s="24">
        <f t="shared" si="3"/>
        <v>0.0002155118495</v>
      </c>
      <c r="L518" s="24">
        <f>IFNA(VLOOKUP(A518,'ENERGY processed'!$A$2:$H$2692,8,0),"")</f>
        <v>5860</v>
      </c>
      <c r="M518" s="24">
        <f t="shared" si="5"/>
        <v>0.0004524899456</v>
      </c>
      <c r="N518" s="24">
        <f>IFNA(VLOOKUP(A518,'HUMAN RESOURCES processed'!$A$2:$M$2692,5,0))</f>
        <v>0.039</v>
      </c>
      <c r="O518" s="24">
        <f>IFNA(VLOOKUP(A518,'HUMAN RESOURCES processed'!$A$2:$M$2692,6,0))</f>
        <v>0.047</v>
      </c>
      <c r="P518" s="24">
        <f>IFNA(VLOOKUP(A518,'HUMAN RESOURCES processed'!$A$2:$M$2692,7,0))</f>
        <v>64</v>
      </c>
      <c r="Q518" s="24">
        <f>IFNA(VLOOKUP(A518,'HUMAN RESOURCES processed'!$A$2:$M$2692,8,0))</f>
        <v>61</v>
      </c>
      <c r="R518" s="24">
        <f t="shared" si="6"/>
        <v>62.5</v>
      </c>
      <c r="S518" s="24">
        <f>IFNA(VLOOKUP(A518,'HUMAN RESOURCES processed'!$A$2:$M$2692,9,0))</f>
        <v>0.436</v>
      </c>
      <c r="T518" s="24">
        <f>IFNA(VLOOKUP(A518,'HUMAN RESOURCES processed'!$A$2:$M$2692,10,0))</f>
        <v>0.533</v>
      </c>
      <c r="U518" s="24">
        <f>IFNA(VLOOKUP(A518,'HUMAN RESOURCES processed'!$A$2:$M$2692,11,0))</f>
        <v>0.031</v>
      </c>
      <c r="V518" s="24">
        <f>IFNA(VLOOKUP(A518,'HUMAN RESOURCES processed'!$A$2:$M$2692,12,0))</f>
        <v>12950564</v>
      </c>
      <c r="W518" s="24">
        <f>IFNA(VLOOKUP(A518,'HUMAN RESOURCES processed'!$A$2:$M$2692,13,0))</f>
        <v>0.422</v>
      </c>
      <c r="X518" s="24">
        <f>IFNA(VLOOKUP(A518,'TOURISM processed'!$A$2:$F$2692,5,0))</f>
        <v>464000000</v>
      </c>
      <c r="Y518" s="24">
        <f>IFNA(VLOOKUP(A518,'TOURISM processed'!$A$2:$F$2692,6,0))</f>
        <v>217000000</v>
      </c>
      <c r="Z518" s="24">
        <f t="shared" si="7"/>
        <v>16.756027</v>
      </c>
      <c r="AA518" s="24">
        <f>IFNA(VLOOKUP(A518,'BUSINESS processed'!A518:J3208,5,0))</f>
        <v>0.455</v>
      </c>
      <c r="AB518" s="24">
        <f>IFNA(VLOOKUP(A518,'BUSINESS processed'!A518:J3208,6,0))</f>
        <v>9</v>
      </c>
      <c r="AC518" s="24">
        <f t="shared" si="301"/>
        <v>0</v>
      </c>
      <c r="AD518" s="24">
        <f>IFNA(VLOOKUP(A518,'BUSINESS processed'!A518:J3208,8,0))</f>
        <v>666</v>
      </c>
      <c r="AE518" s="24">
        <f>IFNA(VLOOKUP(A518,'BUSINESS processed'!A518:J3208,9,0))</f>
        <v>0.16</v>
      </c>
      <c r="AF518" s="27">
        <f>IFNA(VLOOKUP(A518,'BUSINESS processed'!A518:J3208,10,0))</f>
        <v>0.644</v>
      </c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</row>
    <row r="519">
      <c r="A519" s="18" t="str">
        <f t="shared" si="1"/>
        <v>Africa_Senegal-Africa_2011</v>
      </c>
      <c r="B519" s="19" t="s">
        <v>68</v>
      </c>
      <c r="C519" s="20" t="s">
        <v>130</v>
      </c>
      <c r="D519" s="21" t="s">
        <v>90</v>
      </c>
      <c r="E519" s="22">
        <v>1.4440676498E10</v>
      </c>
      <c r="F519" s="22">
        <f t="shared" si="2"/>
        <v>1083.261675</v>
      </c>
      <c r="G519" s="23">
        <v>0.05</v>
      </c>
      <c r="H519" s="23">
        <v>54.0</v>
      </c>
      <c r="I519" s="39">
        <f t="shared" si="297"/>
        <v>0</v>
      </c>
      <c r="J519" s="24">
        <f>IFNA(VLOOKUP(A519,'ENERGY processed'!$A$2:$H$2692,7,0),"")</f>
        <v>2477</v>
      </c>
      <c r="K519" s="24">
        <f t="shared" si="3"/>
        <v>0.0001858111821</v>
      </c>
      <c r="L519" s="24">
        <f>IFNA(VLOOKUP(A519,'ENERGY processed'!$A$2:$H$2692,8,0),"")</f>
        <v>4475.5</v>
      </c>
      <c r="M519" s="24">
        <f t="shared" si="5"/>
        <v>0.0003357278746</v>
      </c>
      <c r="N519" s="24">
        <f>IFNA(VLOOKUP(A519,'HUMAN RESOURCES processed'!$A$2:$M$2692,5,0))</f>
        <v>0.038</v>
      </c>
      <c r="O519" s="24">
        <f>IFNA(VLOOKUP(A519,'HUMAN RESOURCES processed'!$A$2:$M$2692,6,0))</f>
        <v>0.046</v>
      </c>
      <c r="P519" s="24">
        <f>IFNA(VLOOKUP(A519,'HUMAN RESOURCES processed'!$A$2:$M$2692,7,0))</f>
        <v>65</v>
      </c>
      <c r="Q519" s="24">
        <f>IFNA(VLOOKUP(A519,'HUMAN RESOURCES processed'!$A$2:$M$2692,8,0))</f>
        <v>62</v>
      </c>
      <c r="R519" s="24">
        <f t="shared" si="6"/>
        <v>63.5</v>
      </c>
      <c r="S519" s="24">
        <f>IFNA(VLOOKUP(A519,'HUMAN RESOURCES processed'!$A$2:$M$2692,9,0))</f>
        <v>0.436</v>
      </c>
      <c r="T519" s="24">
        <f>IFNA(VLOOKUP(A519,'HUMAN RESOURCES processed'!$A$2:$M$2692,10,0))</f>
        <v>0.534</v>
      </c>
      <c r="U519" s="24">
        <f>IFNA(VLOOKUP(A519,'HUMAN RESOURCES processed'!$A$2:$M$2692,11,0))</f>
        <v>0.031</v>
      </c>
      <c r="V519" s="24">
        <f>IFNA(VLOOKUP(A519,'HUMAN RESOURCES processed'!$A$2:$M$2692,12,0))</f>
        <v>13330737</v>
      </c>
      <c r="W519" s="24">
        <f>IFNA(VLOOKUP(A519,'HUMAN RESOURCES processed'!$A$2:$M$2692,13,0))</f>
        <v>0.425</v>
      </c>
      <c r="X519" s="24">
        <f t="shared" ref="X519:X520" si="305">IF(AND(C519=C518,D519&gt;D518),X518,0)</f>
        <v>464000000</v>
      </c>
      <c r="Y519" s="24">
        <f t="shared" ref="Y519:Y520" si="306">IF(AND(C519=C518,D519&gt;D518),Y518,0)</f>
        <v>217000000</v>
      </c>
      <c r="Z519" s="24">
        <f t="shared" si="7"/>
        <v>16.27816977</v>
      </c>
      <c r="AA519" s="24">
        <f>IFNA(VLOOKUP(A519,'BUSINESS processed'!A519:J3209,5,0))</f>
        <v>0.455</v>
      </c>
      <c r="AB519" s="24">
        <f>IFNA(VLOOKUP(A519,'BUSINESS processed'!A519:J3209,6,0))</f>
        <v>6</v>
      </c>
      <c r="AC519" s="24">
        <f t="shared" si="301"/>
        <v>0</v>
      </c>
      <c r="AD519" s="24">
        <f>IFNA(VLOOKUP(A519,'BUSINESS processed'!A519:J3209,8,0))</f>
        <v>666</v>
      </c>
      <c r="AE519" s="24">
        <f>IFNA(VLOOKUP(A519,'BUSINESS processed'!A519:J3209,9,0))</f>
        <v>0.175</v>
      </c>
      <c r="AF519" s="27">
        <f>IFNA(VLOOKUP(A519,'BUSINESS processed'!A519:J3209,10,0))</f>
        <v>0.702</v>
      </c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</row>
    <row r="520">
      <c r="A520" s="18" t="str">
        <f t="shared" si="1"/>
        <v>Africa_Senegal-Africa_2012</v>
      </c>
      <c r="B520" s="19" t="s">
        <v>68</v>
      </c>
      <c r="C520" s="20" t="s">
        <v>130</v>
      </c>
      <c r="D520" s="21" t="s">
        <v>91</v>
      </c>
      <c r="E520" s="22">
        <v>1.4045680427E10</v>
      </c>
      <c r="F520" s="22">
        <f t="shared" si="2"/>
        <v>1023.288572</v>
      </c>
      <c r="G520" s="23">
        <v>0.05</v>
      </c>
      <c r="H520" s="23">
        <v>51.0</v>
      </c>
      <c r="I520" s="39">
        <f t="shared" si="297"/>
        <v>0</v>
      </c>
      <c r="J520" s="24">
        <f>IFNA(VLOOKUP(A520,'ENERGY processed'!$A$2:$H$2692,7,0),"")</f>
        <v>2798</v>
      </c>
      <c r="K520" s="24">
        <f t="shared" si="3"/>
        <v>0.0002038464024</v>
      </c>
      <c r="L520" s="24">
        <f>IFNA(VLOOKUP(A520,'ENERGY processed'!$A$2:$H$2692,8,0),"")</f>
        <v>4789</v>
      </c>
      <c r="M520" s="24">
        <f t="shared" si="5"/>
        <v>0.0003488993642</v>
      </c>
      <c r="N520" s="24">
        <f>IFNA(VLOOKUP(A520,'HUMAN RESOURCES processed'!$A$2:$M$2692,5,0))</f>
        <v>0.038</v>
      </c>
      <c r="O520" s="24">
        <f>IFNA(VLOOKUP(A520,'HUMAN RESOURCES processed'!$A$2:$M$2692,6,0))</f>
        <v>0.045</v>
      </c>
      <c r="P520" s="24">
        <f>IFNA(VLOOKUP(A520,'HUMAN RESOURCES processed'!$A$2:$M$2692,7,0))</f>
        <v>65</v>
      </c>
      <c r="Q520" s="24">
        <f>IFNA(VLOOKUP(A520,'HUMAN RESOURCES processed'!$A$2:$M$2692,8,0))</f>
        <v>62</v>
      </c>
      <c r="R520" s="24">
        <f t="shared" si="6"/>
        <v>63.5</v>
      </c>
      <c r="S520" s="24">
        <f>IFNA(VLOOKUP(A520,'HUMAN RESOURCES processed'!$A$2:$M$2692,9,0))</f>
        <v>0.435</v>
      </c>
      <c r="T520" s="24">
        <f>IFNA(VLOOKUP(A520,'HUMAN RESOURCES processed'!$A$2:$M$2692,10,0))</f>
        <v>0.534</v>
      </c>
      <c r="U520" s="24">
        <f>IFNA(VLOOKUP(A520,'HUMAN RESOURCES processed'!$A$2:$M$2692,11,0))</f>
        <v>0.03</v>
      </c>
      <c r="V520" s="24">
        <f>IFNA(VLOOKUP(A520,'HUMAN RESOURCES processed'!$A$2:$M$2692,12,0))</f>
        <v>13726021</v>
      </c>
      <c r="W520" s="24">
        <f>IFNA(VLOOKUP(A520,'HUMAN RESOURCES processed'!$A$2:$M$2692,13,0))</f>
        <v>0.428</v>
      </c>
      <c r="X520" s="24">
        <f t="shared" si="305"/>
        <v>464000000</v>
      </c>
      <c r="Y520" s="24">
        <f t="shared" si="306"/>
        <v>217000000</v>
      </c>
      <c r="Z520" s="24">
        <f t="shared" si="7"/>
        <v>15.80938861</v>
      </c>
      <c r="AA520" s="24">
        <f>IFNA(VLOOKUP(A520,'BUSINESS processed'!A520:J3210,5,0))</f>
        <v>0.455</v>
      </c>
      <c r="AB520" s="24">
        <f>IFNA(VLOOKUP(A520,'BUSINESS processed'!A520:J3210,6,0))</f>
        <v>6</v>
      </c>
      <c r="AC520" s="24">
        <f>IFNA(VLOOKUP(A520,'BUSINESS processed'!A520:J3210,7,0))</f>
        <v>176</v>
      </c>
      <c r="AD520" s="24">
        <f>IFNA(VLOOKUP(A520,'BUSINESS processed'!A520:J3210,8,0))</f>
        <v>666</v>
      </c>
      <c r="AE520" s="24">
        <f>IFNA(VLOOKUP(A520,'BUSINESS processed'!A520:J3210,9,0))</f>
        <v>0.192</v>
      </c>
      <c r="AF520" s="27">
        <f>IFNA(VLOOKUP(A520,'BUSINESS processed'!A520:J3210,10,0))</f>
        <v>0.836</v>
      </c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</row>
    <row r="521">
      <c r="A521" s="18" t="str">
        <f t="shared" si="1"/>
        <v>Africa_Seychelles-Africa_2000</v>
      </c>
      <c r="B521" s="19" t="s">
        <v>68</v>
      </c>
      <c r="C521" s="20" t="s">
        <v>131</v>
      </c>
      <c r="D521" s="21" t="s">
        <v>70</v>
      </c>
      <c r="E521" s="22">
        <v>6.14877971E8</v>
      </c>
      <c r="F521" s="22">
        <f t="shared" si="2"/>
        <v>7578.828943</v>
      </c>
      <c r="G521" s="23">
        <v>0.048</v>
      </c>
      <c r="H521" s="23">
        <v>371.0</v>
      </c>
      <c r="I521" s="23">
        <v>0.107</v>
      </c>
      <c r="J521" s="24">
        <f t="shared" ref="J521:J527" si="307">IF(AND( C521=C520,D521&gt;D520),J520,0)</f>
        <v>0</v>
      </c>
      <c r="K521" s="24">
        <f t="shared" si="3"/>
        <v>0</v>
      </c>
      <c r="L521" s="24">
        <f t="shared" ref="L521:L522" si="308">IF(AND(C521=C520,C521&gt;C520),C520,0)</f>
        <v>0</v>
      </c>
      <c r="M521" s="24">
        <f t="shared" si="5"/>
        <v>0</v>
      </c>
      <c r="N521" s="24">
        <f>IFNA(VLOOKUP(A521,'HUMAN RESOURCES processed'!$A$2:$M$2692,5,0))</f>
        <v>0.019</v>
      </c>
      <c r="O521" s="24">
        <f>IFNA(VLOOKUP(A521,'HUMAN RESOURCES processed'!$A$2:$M$2692,6,0))</f>
        <v>0.012</v>
      </c>
      <c r="P521" s="24">
        <f t="shared" ref="P521:P522" si="309">IF(AND(C521=C520,D521&gt;D520),P520,0)</f>
        <v>0</v>
      </c>
      <c r="Q521" s="24">
        <f t="shared" ref="Q521:Q522" si="310">IF(AND(C521=C520,D521&gt;D520),Q520,0)</f>
        <v>0</v>
      </c>
      <c r="R521" s="24">
        <f t="shared" si="6"/>
        <v>0</v>
      </c>
      <c r="S521" s="24">
        <f>IFNA(VLOOKUP(A521,'HUMAN RESOURCES processed'!$A$2:$M$2692,9,0))</f>
        <v>0.282</v>
      </c>
      <c r="T521" s="24">
        <f>IFNA(VLOOKUP(A521,'HUMAN RESOURCES processed'!$A$2:$M$2692,10,0))</f>
        <v>0.637</v>
      </c>
      <c r="U521" s="24">
        <f>IFNA(VLOOKUP(A521,'HUMAN RESOURCES processed'!$A$2:$M$2692,11,0))</f>
        <v>0.081</v>
      </c>
      <c r="V521" s="24">
        <f>IFNA(VLOOKUP(A521,'HUMAN RESOURCES processed'!$A$2:$M$2692,12,0))</f>
        <v>81131</v>
      </c>
      <c r="W521" s="24">
        <f>IFNA(VLOOKUP(A521,'HUMAN RESOURCES processed'!$A$2:$M$2692,13,0))</f>
        <v>0.501</v>
      </c>
      <c r="X521" s="24">
        <f>IFNA(VLOOKUP(A521,'TOURISM processed'!$A$2:$F$2692,5,0))</f>
        <v>225000000</v>
      </c>
      <c r="Y521" s="24">
        <f>IFNA(VLOOKUP(A521,'TOURISM processed'!$A$2:$F$2692,6,0))</f>
        <v>44000000</v>
      </c>
      <c r="Z521" s="24">
        <f t="shared" si="7"/>
        <v>542.3327705</v>
      </c>
      <c r="AA521" s="24">
        <f t="shared" ref="AA521:AA525" si="311">IF(AND(C521=C520,D521&gt;D520),AA520,0)</f>
        <v>0</v>
      </c>
      <c r="AB521" s="24">
        <f t="shared" ref="AB521:AB525" si="312">IF(AND(C521=C520,D521&gt;D520),AB520,0)</f>
        <v>0</v>
      </c>
      <c r="AC521" s="24">
        <f t="shared" ref="AC521:AC532" si="313">IF(AND(C521=C520,D521&gt;D520),AC520,0)</f>
        <v>0</v>
      </c>
      <c r="AD521" s="24">
        <f t="shared" ref="AD521:AD525" si="314">IF(AND(C521=C520,D521&gt;D520),AD520,0)</f>
        <v>0</v>
      </c>
      <c r="AE521" s="24">
        <f>IFNA(VLOOKUP(A521,'BUSINESS processed'!A521:J3211,9,0))</f>
        <v>0.074</v>
      </c>
      <c r="AF521" s="27">
        <f>IFNA(VLOOKUP(A521,'BUSINESS processed'!A521:J3211,10,0))</f>
        <v>0.325</v>
      </c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</row>
    <row r="522">
      <c r="A522" s="18" t="str">
        <f t="shared" si="1"/>
        <v>Africa_Seychelles-Africa_2001</v>
      </c>
      <c r="B522" s="19" t="s">
        <v>68</v>
      </c>
      <c r="C522" s="20" t="s">
        <v>131</v>
      </c>
      <c r="D522" s="21" t="s">
        <v>71</v>
      </c>
      <c r="E522" s="22">
        <v>6.18433501E8</v>
      </c>
      <c r="F522" s="22">
        <f t="shared" si="2"/>
        <v>7615.988535</v>
      </c>
      <c r="G522" s="23">
        <v>0.047</v>
      </c>
      <c r="H522" s="23">
        <v>356.0</v>
      </c>
      <c r="I522" s="23">
        <v>0.106</v>
      </c>
      <c r="J522" s="24">
        <f t="shared" si="307"/>
        <v>0</v>
      </c>
      <c r="K522" s="24">
        <f t="shared" si="3"/>
        <v>0</v>
      </c>
      <c r="L522" s="24">
        <f t="shared" si="308"/>
        <v>0</v>
      </c>
      <c r="M522" s="24">
        <f t="shared" si="5"/>
        <v>0</v>
      </c>
      <c r="N522" s="24">
        <f>IFNA(VLOOKUP(A522,'HUMAN RESOURCES processed'!$A$2:$M$2692,5,0))</f>
        <v>0.018</v>
      </c>
      <c r="O522" s="24">
        <f>IFNA(VLOOKUP(A522,'HUMAN RESOURCES processed'!$A$2:$M$2692,6,0))</f>
        <v>0.012</v>
      </c>
      <c r="P522" s="24">
        <f t="shared" si="309"/>
        <v>0</v>
      </c>
      <c r="Q522" s="24">
        <f t="shared" si="310"/>
        <v>0</v>
      </c>
      <c r="R522" s="24">
        <f t="shared" si="6"/>
        <v>0</v>
      </c>
      <c r="S522" s="24">
        <f>IFNA(VLOOKUP(A522,'HUMAN RESOURCES processed'!$A$2:$M$2692,9,0))</f>
        <v>0.275</v>
      </c>
      <c r="T522" s="24">
        <f>IFNA(VLOOKUP(A522,'HUMAN RESOURCES processed'!$A$2:$M$2692,10,0))</f>
        <v>0.645</v>
      </c>
      <c r="U522" s="24">
        <f>IFNA(VLOOKUP(A522,'HUMAN RESOURCES processed'!$A$2:$M$2692,11,0))</f>
        <v>0.08</v>
      </c>
      <c r="V522" s="24">
        <f>IFNA(VLOOKUP(A522,'HUMAN RESOURCES processed'!$A$2:$M$2692,12,0))</f>
        <v>81202</v>
      </c>
      <c r="W522" s="24">
        <f>IFNA(VLOOKUP(A522,'HUMAN RESOURCES processed'!$A$2:$M$2692,13,0))</f>
        <v>0.503</v>
      </c>
      <c r="X522" s="24">
        <f>IFNA(VLOOKUP(A522,'TOURISM processed'!$A$2:$F$2692,5,0))</f>
        <v>221000000</v>
      </c>
      <c r="Y522" s="24">
        <f>IFNA(VLOOKUP(A522,'TOURISM processed'!$A$2:$F$2692,6,0))</f>
        <v>41000000</v>
      </c>
      <c r="Z522" s="24">
        <f t="shared" si="7"/>
        <v>504.9136721</v>
      </c>
      <c r="AA522" s="24">
        <f t="shared" si="311"/>
        <v>0</v>
      </c>
      <c r="AB522" s="24">
        <f t="shared" si="312"/>
        <v>0</v>
      </c>
      <c r="AC522" s="24">
        <f t="shared" si="313"/>
        <v>0</v>
      </c>
      <c r="AD522" s="24">
        <f t="shared" si="314"/>
        <v>0</v>
      </c>
      <c r="AE522" s="24">
        <f>IFNA(VLOOKUP(A522,'BUSINESS processed'!A522:J3212,9,0))</f>
        <v>0.11</v>
      </c>
      <c r="AF522" s="27">
        <f>IFNA(VLOOKUP(A522,'BUSINESS processed'!A522:J3212,10,0))</f>
        <v>0.452</v>
      </c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</row>
    <row r="523">
      <c r="A523" s="18" t="str">
        <f t="shared" si="1"/>
        <v>Africa_Seychelles-Africa_2002</v>
      </c>
      <c r="B523" s="19" t="s">
        <v>68</v>
      </c>
      <c r="C523" s="20" t="s">
        <v>131</v>
      </c>
      <c r="D523" s="21" t="s">
        <v>72</v>
      </c>
      <c r="E523" s="22">
        <v>6.98083345E8</v>
      </c>
      <c r="F523" s="22">
        <f t="shared" si="2"/>
        <v>8340.302808</v>
      </c>
      <c r="G523" s="23">
        <v>0.044</v>
      </c>
      <c r="H523" s="23">
        <v>371.0</v>
      </c>
      <c r="I523" s="23">
        <v>0.106</v>
      </c>
      <c r="J523" s="24">
        <f t="shared" si="307"/>
        <v>0</v>
      </c>
      <c r="K523" s="24">
        <f t="shared" si="3"/>
        <v>0</v>
      </c>
      <c r="L523" s="24">
        <f>IFNA(VLOOKUP(A523,'ENERGY processed'!$A$2:$H$2692,8,0),"")</f>
        <v>704</v>
      </c>
      <c r="M523" s="24">
        <f t="shared" si="5"/>
        <v>0.008410991637</v>
      </c>
      <c r="N523" s="24">
        <f>IFNA(VLOOKUP(A523,'HUMAN RESOURCES processed'!$A$2:$M$2692,5,0))</f>
        <v>0.018</v>
      </c>
      <c r="O523" s="24">
        <f>IFNA(VLOOKUP(A523,'HUMAN RESOURCES processed'!$A$2:$M$2692,6,0))</f>
        <v>0.012</v>
      </c>
      <c r="P523" s="24">
        <f>IFNA(VLOOKUP(A523,'HUMAN RESOURCES processed'!$A$2:$M$2692,7,0))</f>
        <v>77</v>
      </c>
      <c r="Q523" s="24">
        <f>IFNA(VLOOKUP(A523,'HUMAN RESOURCES processed'!$A$2:$M$2692,8,0))</f>
        <v>69</v>
      </c>
      <c r="R523" s="24">
        <f t="shared" si="6"/>
        <v>73</v>
      </c>
      <c r="S523" s="24">
        <f>IFNA(VLOOKUP(A523,'HUMAN RESOURCES processed'!$A$2:$M$2692,9,0))</f>
        <v>0.267</v>
      </c>
      <c r="T523" s="24">
        <f>IFNA(VLOOKUP(A523,'HUMAN RESOURCES processed'!$A$2:$M$2692,10,0))</f>
        <v>0.654</v>
      </c>
      <c r="U523" s="24">
        <f>IFNA(VLOOKUP(A523,'HUMAN RESOURCES processed'!$A$2:$M$2692,11,0))</f>
        <v>0.079</v>
      </c>
      <c r="V523" s="24">
        <f>IFNA(VLOOKUP(A523,'HUMAN RESOURCES processed'!$A$2:$M$2692,12,0))</f>
        <v>83700</v>
      </c>
      <c r="W523" s="24">
        <f>IFNA(VLOOKUP(A523,'HUMAN RESOURCES processed'!$A$2:$M$2692,13,0))</f>
        <v>0.505</v>
      </c>
      <c r="X523" s="24">
        <f>IFNA(VLOOKUP(A523,'TOURISM processed'!$A$2:$F$2692,5,0))</f>
        <v>247000000</v>
      </c>
      <c r="Y523" s="24">
        <f>IFNA(VLOOKUP(A523,'TOURISM processed'!$A$2:$F$2692,6,0))</f>
        <v>53000000</v>
      </c>
      <c r="Z523" s="24">
        <f t="shared" si="7"/>
        <v>633.213859</v>
      </c>
      <c r="AA523" s="24">
        <f t="shared" si="311"/>
        <v>0</v>
      </c>
      <c r="AB523" s="24">
        <f t="shared" si="312"/>
        <v>0</v>
      </c>
      <c r="AC523" s="24">
        <f t="shared" si="313"/>
        <v>0</v>
      </c>
      <c r="AD523" s="24">
        <f t="shared" si="314"/>
        <v>0</v>
      </c>
      <c r="AE523" s="24">
        <f>IFNA(VLOOKUP(A523,'BUSINESS processed'!A523:J3213,9,0))</f>
        <v>0.143</v>
      </c>
      <c r="AF523" s="27">
        <f>IFNA(VLOOKUP(A523,'BUSINESS processed'!A523:J3213,10,0))</f>
        <v>0.541</v>
      </c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</row>
    <row r="524">
      <c r="A524" s="18" t="str">
        <f t="shared" si="1"/>
        <v>Africa_Seychelles-Africa_2003</v>
      </c>
      <c r="B524" s="19" t="s">
        <v>68</v>
      </c>
      <c r="C524" s="20" t="s">
        <v>131</v>
      </c>
      <c r="D524" s="21" t="s">
        <v>74</v>
      </c>
      <c r="E524" s="22">
        <v>7.03096503E8</v>
      </c>
      <c r="F524" s="22">
        <f t="shared" si="2"/>
        <v>8491.503659</v>
      </c>
      <c r="G524" s="23">
        <v>0.048</v>
      </c>
      <c r="H524" s="23">
        <v>403.0</v>
      </c>
      <c r="I524" s="23">
        <v>0.106</v>
      </c>
      <c r="J524" s="24">
        <f t="shared" si="307"/>
        <v>0</v>
      </c>
      <c r="K524" s="24">
        <f t="shared" si="3"/>
        <v>0</v>
      </c>
      <c r="L524" s="24">
        <f>IFNA(VLOOKUP(A524,'ENERGY processed'!$A$2:$H$2692,8,0),"")</f>
        <v>755</v>
      </c>
      <c r="M524" s="24">
        <f t="shared" si="5"/>
        <v>0.009118357488</v>
      </c>
      <c r="N524" s="24">
        <f>IFNA(VLOOKUP(A524,'HUMAN RESOURCES processed'!$A$2:$M$2692,5,0))</f>
        <v>0.018</v>
      </c>
      <c r="O524" s="24">
        <f>IFNA(VLOOKUP(A524,'HUMAN RESOURCES processed'!$A$2:$M$2692,6,0))</f>
        <v>0.012</v>
      </c>
      <c r="P524" s="24">
        <f>IFNA(VLOOKUP(A524,'HUMAN RESOURCES processed'!$A$2:$M$2692,7,0))</f>
        <v>76</v>
      </c>
      <c r="Q524" s="24">
        <f>IFNA(VLOOKUP(A524,'HUMAN RESOURCES processed'!$A$2:$M$2692,8,0))</f>
        <v>66</v>
      </c>
      <c r="R524" s="24">
        <f t="shared" si="6"/>
        <v>71</v>
      </c>
      <c r="S524" s="24">
        <f>IFNA(VLOOKUP(A524,'HUMAN RESOURCES processed'!$A$2:$M$2692,9,0))</f>
        <v>0.258</v>
      </c>
      <c r="T524" s="24">
        <f>IFNA(VLOOKUP(A524,'HUMAN RESOURCES processed'!$A$2:$M$2692,10,0))</f>
        <v>0.664</v>
      </c>
      <c r="U524" s="24">
        <f>IFNA(VLOOKUP(A524,'HUMAN RESOURCES processed'!$A$2:$M$2692,11,0))</f>
        <v>0.078</v>
      </c>
      <c r="V524" s="24">
        <f>IFNA(VLOOKUP(A524,'HUMAN RESOURCES processed'!$A$2:$M$2692,12,0))</f>
        <v>82800</v>
      </c>
      <c r="W524" s="24">
        <f>IFNA(VLOOKUP(A524,'HUMAN RESOURCES processed'!$A$2:$M$2692,13,0))</f>
        <v>0.506</v>
      </c>
      <c r="X524" s="24">
        <f>IFNA(VLOOKUP(A524,'TOURISM processed'!$A$2:$F$2692,5,0))</f>
        <v>258000000</v>
      </c>
      <c r="Y524" s="24">
        <f>IFNA(VLOOKUP(A524,'TOURISM processed'!$A$2:$F$2692,6,0))</f>
        <v>54000000</v>
      </c>
      <c r="Z524" s="24">
        <f t="shared" si="7"/>
        <v>652.173913</v>
      </c>
      <c r="AA524" s="24">
        <f t="shared" si="311"/>
        <v>0</v>
      </c>
      <c r="AB524" s="24">
        <f t="shared" si="312"/>
        <v>0</v>
      </c>
      <c r="AC524" s="24">
        <f t="shared" si="313"/>
        <v>0</v>
      </c>
      <c r="AD524" s="24">
        <f t="shared" si="314"/>
        <v>0</v>
      </c>
      <c r="AE524" s="24">
        <f>IFNA(VLOOKUP(A524,'BUSINESS processed'!A524:J3214,9,0))</f>
        <v>0.146</v>
      </c>
      <c r="AF524" s="27">
        <f>IFNA(VLOOKUP(A524,'BUSINESS processed'!A524:J3214,10,0))</f>
        <v>0.585</v>
      </c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</row>
    <row r="525">
      <c r="A525" s="18" t="str">
        <f t="shared" si="1"/>
        <v>Africa_Seychelles-Africa_2004</v>
      </c>
      <c r="B525" s="19" t="s">
        <v>68</v>
      </c>
      <c r="C525" s="20" t="s">
        <v>131</v>
      </c>
      <c r="D525" s="21" t="s">
        <v>83</v>
      </c>
      <c r="E525" s="22">
        <v>8.39319935E8</v>
      </c>
      <c r="F525" s="22">
        <f t="shared" si="2"/>
        <v>10173.57497</v>
      </c>
      <c r="G525" s="23">
        <v>0.043</v>
      </c>
      <c r="H525" s="23">
        <v>421.0</v>
      </c>
      <c r="I525" s="23">
        <v>0.1</v>
      </c>
      <c r="J525" s="24">
        <f t="shared" si="307"/>
        <v>0</v>
      </c>
      <c r="K525" s="24">
        <f t="shared" si="3"/>
        <v>0</v>
      </c>
      <c r="L525" s="24">
        <f>IFNA(VLOOKUP(A525,'ENERGY processed'!$A$2:$H$2692,8,0),"")</f>
        <v>708</v>
      </c>
      <c r="M525" s="24">
        <f t="shared" si="5"/>
        <v>0.008581818182</v>
      </c>
      <c r="N525" s="24">
        <f>IFNA(VLOOKUP(A525,'HUMAN RESOURCES processed'!$A$2:$M$2692,5,0))</f>
        <v>0.017</v>
      </c>
      <c r="O525" s="24">
        <f>IFNA(VLOOKUP(A525,'HUMAN RESOURCES processed'!$A$2:$M$2692,6,0))</f>
        <v>0.012</v>
      </c>
      <c r="P525" s="24">
        <f>IFNA(VLOOKUP(A525,'HUMAN RESOURCES processed'!$A$2:$M$2692,7,0))</f>
        <v>76</v>
      </c>
      <c r="Q525" s="24">
        <f>IFNA(VLOOKUP(A525,'HUMAN RESOURCES processed'!$A$2:$M$2692,8,0))</f>
        <v>69</v>
      </c>
      <c r="R525" s="24">
        <f t="shared" si="6"/>
        <v>72.5</v>
      </c>
      <c r="S525" s="24">
        <f>IFNA(VLOOKUP(A525,'HUMAN RESOURCES processed'!$A$2:$M$2692,9,0))</f>
        <v>0.25</v>
      </c>
      <c r="T525" s="24">
        <f>IFNA(VLOOKUP(A525,'HUMAN RESOURCES processed'!$A$2:$M$2692,10,0))</f>
        <v>0.673</v>
      </c>
      <c r="U525" s="24">
        <f>IFNA(VLOOKUP(A525,'HUMAN RESOURCES processed'!$A$2:$M$2692,11,0))</f>
        <v>0.076</v>
      </c>
      <c r="V525" s="24">
        <f>IFNA(VLOOKUP(A525,'HUMAN RESOURCES processed'!$A$2:$M$2692,12,0))</f>
        <v>82500</v>
      </c>
      <c r="W525" s="24">
        <f>IFNA(VLOOKUP(A525,'HUMAN RESOURCES processed'!$A$2:$M$2692,13,0))</f>
        <v>0.508</v>
      </c>
      <c r="X525" s="24">
        <f>IFNA(VLOOKUP(A525,'TOURISM processed'!$A$2:$F$2692,5,0))</f>
        <v>256000000</v>
      </c>
      <c r="Y525" s="24">
        <f>IFNA(VLOOKUP(A525,'TOURISM processed'!$A$2:$F$2692,6,0))</f>
        <v>53000000</v>
      </c>
      <c r="Z525" s="24">
        <f t="shared" si="7"/>
        <v>642.4242424</v>
      </c>
      <c r="AA525" s="24">
        <f t="shared" si="311"/>
        <v>0</v>
      </c>
      <c r="AB525" s="24">
        <f t="shared" si="312"/>
        <v>0</v>
      </c>
      <c r="AC525" s="24">
        <f t="shared" si="313"/>
        <v>0</v>
      </c>
      <c r="AD525" s="24">
        <f t="shared" si="314"/>
        <v>0</v>
      </c>
      <c r="AE525" s="24">
        <f>IFNA(VLOOKUP(A525,'BUSINESS processed'!A525:J3215,9,0))</f>
        <v>0.243</v>
      </c>
      <c r="AF525" s="27">
        <f>IFNA(VLOOKUP(A525,'BUSINESS processed'!A525:J3215,10,0))</f>
        <v>0.634</v>
      </c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</row>
    <row r="526">
      <c r="A526" s="18" t="str">
        <f t="shared" si="1"/>
        <v>Africa_Seychelles-Africa_2005</v>
      </c>
      <c r="B526" s="19" t="s">
        <v>68</v>
      </c>
      <c r="C526" s="20" t="s">
        <v>131</v>
      </c>
      <c r="D526" s="21" t="s">
        <v>84</v>
      </c>
      <c r="E526" s="22">
        <v>9.19103262E8</v>
      </c>
      <c r="F526" s="22">
        <f t="shared" si="2"/>
        <v>11086.89098</v>
      </c>
      <c r="G526" s="23">
        <v>0.04</v>
      </c>
      <c r="H526" s="23">
        <v>423.0</v>
      </c>
      <c r="I526" s="23">
        <v>0.098</v>
      </c>
      <c r="J526" s="24">
        <f t="shared" si="307"/>
        <v>0</v>
      </c>
      <c r="K526" s="24">
        <f t="shared" si="3"/>
        <v>0</v>
      </c>
      <c r="L526" s="24">
        <f t="shared" ref="L526:L527" si="315">IF(AND(C526=C525,C526&gt;C525),C525,0)</f>
        <v>0</v>
      </c>
      <c r="M526" s="24">
        <f t="shared" si="5"/>
        <v>0</v>
      </c>
      <c r="N526" s="24">
        <f>IFNA(VLOOKUP(A526,'HUMAN RESOURCES processed'!$A$2:$M$2692,5,0))</f>
        <v>0.019</v>
      </c>
      <c r="O526" s="24">
        <f>IFNA(VLOOKUP(A526,'HUMAN RESOURCES processed'!$A$2:$M$2692,6,0))</f>
        <v>0.012</v>
      </c>
      <c r="P526" s="24">
        <f>IFNA(VLOOKUP(A526,'HUMAN RESOURCES processed'!$A$2:$M$2692,7,0))</f>
        <v>77</v>
      </c>
      <c r="Q526" s="24">
        <f>IFNA(VLOOKUP(A526,'HUMAN RESOURCES processed'!$A$2:$M$2692,8,0))</f>
        <v>67</v>
      </c>
      <c r="R526" s="24">
        <f t="shared" si="6"/>
        <v>72</v>
      </c>
      <c r="S526" s="24">
        <f>IFNA(VLOOKUP(A526,'HUMAN RESOURCES processed'!$A$2:$M$2692,9,0))</f>
        <v>0.243</v>
      </c>
      <c r="T526" s="24">
        <f>IFNA(VLOOKUP(A526,'HUMAN RESOURCES processed'!$A$2:$M$2692,10,0))</f>
        <v>0.681</v>
      </c>
      <c r="U526" s="24">
        <f>IFNA(VLOOKUP(A526,'HUMAN RESOURCES processed'!$A$2:$M$2692,11,0))</f>
        <v>0.075</v>
      </c>
      <c r="V526" s="24">
        <f>IFNA(VLOOKUP(A526,'HUMAN RESOURCES processed'!$A$2:$M$2692,12,0))</f>
        <v>82900</v>
      </c>
      <c r="W526" s="24">
        <f>IFNA(VLOOKUP(A526,'HUMAN RESOURCES processed'!$A$2:$M$2692,13,0))</f>
        <v>0.511</v>
      </c>
      <c r="X526" s="24">
        <f>IFNA(VLOOKUP(A526,'TOURISM processed'!$A$2:$F$2692,5,0))</f>
        <v>269000000</v>
      </c>
      <c r="Y526" s="24">
        <f>IFNA(VLOOKUP(A526,'TOURISM processed'!$A$2:$F$2692,6,0))</f>
        <v>59000000</v>
      </c>
      <c r="Z526" s="24">
        <f t="shared" si="7"/>
        <v>711.7008444</v>
      </c>
      <c r="AA526" s="24">
        <f>IFNA(VLOOKUP(A526,'BUSINESS processed'!A526:J3216,5,0))</f>
        <v>0.484</v>
      </c>
      <c r="AB526" s="24">
        <f>IFNA(VLOOKUP(A526,'BUSINESS processed'!A526:J3216,6,0))</f>
        <v>39</v>
      </c>
      <c r="AC526" s="24">
        <f t="shared" si="313"/>
        <v>0</v>
      </c>
      <c r="AD526" s="24">
        <f>IFNA(VLOOKUP(A526,'BUSINESS processed'!A526:J3216,8,0))</f>
        <v>76</v>
      </c>
      <c r="AE526" s="24">
        <f>IFNA(VLOOKUP(A526,'BUSINESS processed'!A526:J3216,9,0))</f>
        <v>0.254</v>
      </c>
      <c r="AF526" s="27">
        <f>IFNA(VLOOKUP(A526,'BUSINESS processed'!A526:J3216,10,0))</f>
        <v>0.675</v>
      </c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</row>
    <row r="527">
      <c r="A527" s="18" t="str">
        <f t="shared" si="1"/>
        <v>Africa_Seychelles-Africa_2006</v>
      </c>
      <c r="B527" s="19" t="s">
        <v>68</v>
      </c>
      <c r="C527" s="20" t="s">
        <v>131</v>
      </c>
      <c r="D527" s="21" t="s">
        <v>85</v>
      </c>
      <c r="E527" s="22">
        <v>1.016419769E9</v>
      </c>
      <c r="F527" s="22">
        <f t="shared" si="2"/>
        <v>12014.41807</v>
      </c>
      <c r="G527" s="23">
        <v>0.038</v>
      </c>
      <c r="H527" s="23">
        <v>438.0</v>
      </c>
      <c r="I527" s="23">
        <v>0.1</v>
      </c>
      <c r="J527" s="24">
        <f t="shared" si="307"/>
        <v>0</v>
      </c>
      <c r="K527" s="24">
        <f t="shared" si="3"/>
        <v>0</v>
      </c>
      <c r="L527" s="24">
        <f t="shared" si="315"/>
        <v>0</v>
      </c>
      <c r="M527" s="24">
        <f t="shared" si="5"/>
        <v>0</v>
      </c>
      <c r="N527" s="24">
        <f>IFNA(VLOOKUP(A527,'HUMAN RESOURCES processed'!$A$2:$M$2692,5,0))</f>
        <v>0.017</v>
      </c>
      <c r="O527" s="24">
        <f>IFNA(VLOOKUP(A527,'HUMAN RESOURCES processed'!$A$2:$M$2692,6,0))</f>
        <v>0.012</v>
      </c>
      <c r="P527" s="24">
        <f>IFNA(VLOOKUP(A527,'HUMAN RESOURCES processed'!$A$2:$M$2692,7,0))</f>
        <v>76</v>
      </c>
      <c r="Q527" s="24">
        <f>IFNA(VLOOKUP(A527,'HUMAN RESOURCES processed'!$A$2:$M$2692,8,0))</f>
        <v>69</v>
      </c>
      <c r="R527" s="24">
        <f t="shared" si="6"/>
        <v>72.5</v>
      </c>
      <c r="S527" s="24">
        <f>IFNA(VLOOKUP(A527,'HUMAN RESOURCES processed'!$A$2:$M$2692,9,0))</f>
        <v>0.238</v>
      </c>
      <c r="T527" s="24">
        <f>IFNA(VLOOKUP(A527,'HUMAN RESOURCES processed'!$A$2:$M$2692,10,0))</f>
        <v>0.688</v>
      </c>
      <c r="U527" s="24">
        <f>IFNA(VLOOKUP(A527,'HUMAN RESOURCES processed'!$A$2:$M$2692,11,0))</f>
        <v>0.075</v>
      </c>
      <c r="V527" s="24">
        <f>IFNA(VLOOKUP(A527,'HUMAN RESOURCES processed'!$A$2:$M$2692,12,0))</f>
        <v>84600</v>
      </c>
      <c r="W527" s="24">
        <f>IFNA(VLOOKUP(A527,'HUMAN RESOURCES processed'!$A$2:$M$2692,13,0))</f>
        <v>0.513</v>
      </c>
      <c r="X527" s="24">
        <f>IFNA(VLOOKUP(A527,'TOURISM processed'!$A$2:$F$2692,5,0))</f>
        <v>323000000</v>
      </c>
      <c r="Y527" s="24">
        <f>IFNA(VLOOKUP(A527,'TOURISM processed'!$A$2:$F$2692,6,0))</f>
        <v>56000000</v>
      </c>
      <c r="Z527" s="24">
        <f t="shared" si="7"/>
        <v>661.9385343</v>
      </c>
      <c r="AA527" s="24">
        <f>IFNA(VLOOKUP(A527,'BUSINESS processed'!A527:J3217,5,0))</f>
        <v>0.484</v>
      </c>
      <c r="AB527" s="24">
        <f>IFNA(VLOOKUP(A527,'BUSINESS processed'!A527:J3217,6,0))</f>
        <v>39</v>
      </c>
      <c r="AC527" s="24">
        <f t="shared" si="313"/>
        <v>0</v>
      </c>
      <c r="AD527" s="24">
        <f>IFNA(VLOOKUP(A527,'BUSINESS processed'!A527:J3217,8,0))</f>
        <v>76</v>
      </c>
      <c r="AE527" s="24">
        <f>IFNA(VLOOKUP(A527,'BUSINESS processed'!A527:J3217,9,0))</f>
        <v>0.35</v>
      </c>
      <c r="AF527" s="27">
        <f>IFNA(VLOOKUP(A527,'BUSINESS processed'!A527:J3217,10,0))</f>
        <v>0.797</v>
      </c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</row>
    <row r="528">
      <c r="A528" s="18" t="str">
        <f t="shared" si="1"/>
        <v>Africa_Seychelles-Africa_2007</v>
      </c>
      <c r="B528" s="19" t="s">
        <v>68</v>
      </c>
      <c r="C528" s="20" t="s">
        <v>131</v>
      </c>
      <c r="D528" s="21" t="s">
        <v>86</v>
      </c>
      <c r="E528" s="22">
        <v>1.033635773E9</v>
      </c>
      <c r="F528" s="22">
        <f t="shared" si="2"/>
        <v>12155.70159</v>
      </c>
      <c r="G528" s="23">
        <v>0.034</v>
      </c>
      <c r="H528" s="23">
        <v>393.0</v>
      </c>
      <c r="I528" s="23">
        <v>0.109</v>
      </c>
      <c r="J528" s="24">
        <f>IFNA(VLOOKUP(A528,'ENERGY processed'!$A$2:$H$2692,7,0),"")</f>
        <v>256</v>
      </c>
      <c r="K528" s="24">
        <f t="shared" si="3"/>
        <v>0.003010595886</v>
      </c>
      <c r="L528" s="24">
        <f>IFNA(VLOOKUP(A528,'ENERGY processed'!$A$2:$H$2692,8,0),"")</f>
        <v>693</v>
      </c>
      <c r="M528" s="24">
        <f t="shared" si="5"/>
        <v>0.008149777145</v>
      </c>
      <c r="N528" s="24">
        <f>IFNA(VLOOKUP(A528,'HUMAN RESOURCES processed'!$A$2:$M$2692,5,0))</f>
        <v>0.018</v>
      </c>
      <c r="O528" s="24">
        <f>IFNA(VLOOKUP(A528,'HUMAN RESOURCES processed'!$A$2:$M$2692,6,0))</f>
        <v>0.012</v>
      </c>
      <c r="P528" s="24">
        <f>IFNA(VLOOKUP(A528,'HUMAN RESOURCES processed'!$A$2:$M$2692,7,0))</f>
        <v>78</v>
      </c>
      <c r="Q528" s="24">
        <f>IFNA(VLOOKUP(A528,'HUMAN RESOURCES processed'!$A$2:$M$2692,8,0))</f>
        <v>69</v>
      </c>
      <c r="R528" s="24">
        <f t="shared" si="6"/>
        <v>73.5</v>
      </c>
      <c r="S528" s="24">
        <f>IFNA(VLOOKUP(A528,'HUMAN RESOURCES processed'!$A$2:$M$2692,9,0))</f>
        <v>0.233</v>
      </c>
      <c r="T528" s="24">
        <f>IFNA(VLOOKUP(A528,'HUMAN RESOURCES processed'!$A$2:$M$2692,10,0))</f>
        <v>0.693</v>
      </c>
      <c r="U528" s="24">
        <f>IFNA(VLOOKUP(A528,'HUMAN RESOURCES processed'!$A$2:$M$2692,11,0))</f>
        <v>0.075</v>
      </c>
      <c r="V528" s="24">
        <f>IFNA(VLOOKUP(A528,'HUMAN RESOURCES processed'!$A$2:$M$2692,12,0))</f>
        <v>85033</v>
      </c>
      <c r="W528" s="24">
        <f>IFNA(VLOOKUP(A528,'HUMAN RESOURCES processed'!$A$2:$M$2692,13,0))</f>
        <v>0.515</v>
      </c>
      <c r="X528" s="24">
        <f>IFNA(VLOOKUP(A528,'TOURISM processed'!$A$2:$F$2692,5,0))</f>
        <v>60000000</v>
      </c>
      <c r="Y528" s="24">
        <f>IFNA(VLOOKUP(A528,'TOURISM processed'!$A$2:$F$2692,6,0))</f>
        <v>11000000</v>
      </c>
      <c r="Z528" s="24">
        <f t="shared" si="7"/>
        <v>129.361542</v>
      </c>
      <c r="AA528" s="24">
        <f>IFNA(VLOOKUP(A528,'BUSINESS processed'!A528:J3218,5,0))</f>
        <v>0.484</v>
      </c>
      <c r="AB528" s="24">
        <f>IFNA(VLOOKUP(A528,'BUSINESS processed'!A528:J3218,6,0))</f>
        <v>39</v>
      </c>
      <c r="AC528" s="24">
        <f t="shared" si="313"/>
        <v>0</v>
      </c>
      <c r="AD528" s="24">
        <f>IFNA(VLOOKUP(A528,'BUSINESS processed'!A528:J3218,8,0))</f>
        <v>76</v>
      </c>
      <c r="AE528" s="24">
        <f>IFNA(VLOOKUP(A528,'BUSINESS processed'!A528:J3218,9,0))</f>
        <v>0.384</v>
      </c>
      <c r="AF528" s="27">
        <f>IFNA(VLOOKUP(A528,'BUSINESS processed'!A528:J3218,10,0))</f>
        <v>0.867</v>
      </c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</row>
    <row r="529">
      <c r="A529" s="18" t="str">
        <f t="shared" si="1"/>
        <v>Africa_Seychelles-Africa_2008</v>
      </c>
      <c r="B529" s="19" t="s">
        <v>68</v>
      </c>
      <c r="C529" s="20" t="s">
        <v>131</v>
      </c>
      <c r="D529" s="21" t="s">
        <v>87</v>
      </c>
      <c r="E529" s="22">
        <v>9.67211975E8</v>
      </c>
      <c r="F529" s="22">
        <f t="shared" si="2"/>
        <v>11123.00445</v>
      </c>
      <c r="G529" s="23">
        <v>0.027</v>
      </c>
      <c r="H529" s="23">
        <v>289.0</v>
      </c>
      <c r="I529" s="23">
        <v>0.118</v>
      </c>
      <c r="J529" s="24">
        <f>IFNA(VLOOKUP(A529,'ENERGY processed'!$A$2:$H$2692,7,0),"")</f>
        <v>205</v>
      </c>
      <c r="K529" s="24">
        <f t="shared" si="3"/>
        <v>0.002357514145</v>
      </c>
      <c r="L529" s="24">
        <f>IFNA(VLOOKUP(A529,'ENERGY processed'!$A$2:$H$2692,8,0),"")</f>
        <v>598</v>
      </c>
      <c r="M529" s="24">
        <f t="shared" si="5"/>
        <v>0.006877041262</v>
      </c>
      <c r="N529" s="24">
        <f>IFNA(VLOOKUP(A529,'HUMAN RESOURCES processed'!$A$2:$M$2692,5,0))</f>
        <v>0.018</v>
      </c>
      <c r="O529" s="24">
        <f>IFNA(VLOOKUP(A529,'HUMAN RESOURCES processed'!$A$2:$M$2692,6,0))</f>
        <v>0.012</v>
      </c>
      <c r="P529" s="24">
        <f>IFNA(VLOOKUP(A529,'HUMAN RESOURCES processed'!$A$2:$M$2692,7,0))</f>
        <v>79</v>
      </c>
      <c r="Q529" s="24">
        <f>IFNA(VLOOKUP(A529,'HUMAN RESOURCES processed'!$A$2:$M$2692,8,0))</f>
        <v>68</v>
      </c>
      <c r="R529" s="24">
        <f t="shared" si="6"/>
        <v>73.5</v>
      </c>
      <c r="S529" s="24">
        <f>IFNA(VLOOKUP(A529,'HUMAN RESOURCES processed'!$A$2:$M$2692,9,0))</f>
        <v>0.229</v>
      </c>
      <c r="T529" s="24">
        <f>IFNA(VLOOKUP(A529,'HUMAN RESOURCES processed'!$A$2:$M$2692,10,0))</f>
        <v>0.696</v>
      </c>
      <c r="U529" s="24">
        <f>IFNA(VLOOKUP(A529,'HUMAN RESOURCES processed'!$A$2:$M$2692,11,0))</f>
        <v>0.075</v>
      </c>
      <c r="V529" s="24">
        <f>IFNA(VLOOKUP(A529,'HUMAN RESOURCES processed'!$A$2:$M$2692,12,0))</f>
        <v>86956</v>
      </c>
      <c r="W529" s="24">
        <f>IFNA(VLOOKUP(A529,'HUMAN RESOURCES processed'!$A$2:$M$2692,13,0))</f>
        <v>0.518</v>
      </c>
      <c r="X529" s="24">
        <f>IFNA(VLOOKUP(A529,'TOURISM processed'!$A$2:$F$2692,5,0))</f>
        <v>46000000</v>
      </c>
      <c r="Y529" s="24">
        <f>IFNA(VLOOKUP(A529,'TOURISM processed'!$A$2:$F$2692,6,0))</f>
        <v>7000000</v>
      </c>
      <c r="Z529" s="24">
        <f t="shared" si="7"/>
        <v>80.500483</v>
      </c>
      <c r="AA529" s="24">
        <f>IFNA(VLOOKUP(A529,'BUSINESS processed'!A529:J3219,5,0))</f>
        <v>0.466</v>
      </c>
      <c r="AB529" s="24">
        <f>IFNA(VLOOKUP(A529,'BUSINESS processed'!A529:J3219,6,0))</f>
        <v>39</v>
      </c>
      <c r="AC529" s="24">
        <f t="shared" si="313"/>
        <v>0</v>
      </c>
      <c r="AD529" s="24">
        <f>IFNA(VLOOKUP(A529,'BUSINESS processed'!A529:J3219,8,0))</f>
        <v>76</v>
      </c>
      <c r="AE529" s="24">
        <f>IFNA(VLOOKUP(A529,'BUSINESS processed'!A529:J3219,9,0))</f>
        <v>0.404</v>
      </c>
      <c r="AF529" s="27">
        <f>IFNA(VLOOKUP(A529,'BUSINESS processed'!A529:J3219,10,0))</f>
        <v>1.04</v>
      </c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</row>
    <row r="530">
      <c r="A530" s="18" t="str">
        <f t="shared" si="1"/>
        <v>Africa_Seychelles-Africa_2009</v>
      </c>
      <c r="B530" s="19" t="s">
        <v>68</v>
      </c>
      <c r="C530" s="20" t="s">
        <v>131</v>
      </c>
      <c r="D530" s="21" t="s">
        <v>88</v>
      </c>
      <c r="E530" s="22">
        <v>8.47424852E8</v>
      </c>
      <c r="F530" s="22">
        <f t="shared" si="2"/>
        <v>9707.265367</v>
      </c>
      <c r="G530" s="23">
        <v>0.027</v>
      </c>
      <c r="H530" s="23">
        <v>250.0</v>
      </c>
      <c r="I530" s="23">
        <v>0.153</v>
      </c>
      <c r="J530" s="24">
        <f>IF(AND( C530=C529,D530&gt;D529),J529,"")</f>
        <v>205</v>
      </c>
      <c r="K530" s="24">
        <f t="shared" si="3"/>
        <v>0.002348278311</v>
      </c>
      <c r="L530" s="24">
        <f>IF(AND(C530=C529,C530&gt;C529),C529,0)</f>
        <v>0</v>
      </c>
      <c r="M530" s="24">
        <f t="shared" si="5"/>
        <v>0</v>
      </c>
      <c r="N530" s="24">
        <f>IFNA(VLOOKUP(A530,'HUMAN RESOURCES processed'!$A$2:$M$2692,5,0))</f>
        <v>0.018</v>
      </c>
      <c r="O530" s="24">
        <f>IFNA(VLOOKUP(A530,'HUMAN RESOURCES processed'!$A$2:$M$2692,6,0))</f>
        <v>0.012</v>
      </c>
      <c r="P530" s="24">
        <f>IFNA(VLOOKUP(A530,'HUMAN RESOURCES processed'!$A$2:$M$2692,7,0))</f>
        <v>78</v>
      </c>
      <c r="Q530" s="24">
        <f>IFNA(VLOOKUP(A530,'HUMAN RESOURCES processed'!$A$2:$M$2692,8,0))</f>
        <v>68</v>
      </c>
      <c r="R530" s="24">
        <f t="shared" si="6"/>
        <v>73</v>
      </c>
      <c r="S530" s="24">
        <f>IFNA(VLOOKUP(A530,'HUMAN RESOURCES processed'!$A$2:$M$2692,9,0))</f>
        <v>0.225</v>
      </c>
      <c r="T530" s="24">
        <f>IFNA(VLOOKUP(A530,'HUMAN RESOURCES processed'!$A$2:$M$2692,10,0))</f>
        <v>0.699</v>
      </c>
      <c r="U530" s="24">
        <f>IFNA(VLOOKUP(A530,'HUMAN RESOURCES processed'!$A$2:$M$2692,11,0))</f>
        <v>0.076</v>
      </c>
      <c r="V530" s="24">
        <f>IFNA(VLOOKUP(A530,'HUMAN RESOURCES processed'!$A$2:$M$2692,12,0))</f>
        <v>87298</v>
      </c>
      <c r="W530" s="24">
        <f>IFNA(VLOOKUP(A530,'HUMAN RESOURCES processed'!$A$2:$M$2692,13,0))</f>
        <v>0.52</v>
      </c>
      <c r="X530" s="24">
        <f>IFNA(VLOOKUP(A530,'TOURISM processed'!$A$2:$F$2692,5,0))</f>
        <v>27000000</v>
      </c>
      <c r="Y530" s="24">
        <f>IFNA(VLOOKUP(A530,'TOURISM processed'!$A$2:$F$2692,6,0))</f>
        <v>5000000</v>
      </c>
      <c r="Z530" s="24">
        <f t="shared" si="7"/>
        <v>57.27508076</v>
      </c>
      <c r="AA530" s="24">
        <f>IFNA(VLOOKUP(A530,'BUSINESS processed'!A530:J3220,5,0))</f>
        <v>0.441</v>
      </c>
      <c r="AB530" s="24">
        <f>IFNA(VLOOKUP(A530,'BUSINESS processed'!A530:J3220,6,0))</f>
        <v>39</v>
      </c>
      <c r="AC530" s="24">
        <f t="shared" si="313"/>
        <v>0</v>
      </c>
      <c r="AD530" s="24">
        <f>IFNA(VLOOKUP(A530,'BUSINESS processed'!A530:J3220,8,0))</f>
        <v>76</v>
      </c>
      <c r="AE530" s="24">
        <f>IF(AND(C530=C529,D530&gt;211),AE529,0)</f>
        <v>0.404</v>
      </c>
      <c r="AF530" s="27">
        <f>IFNA(VLOOKUP(A530,'BUSINESS processed'!A530:J3220,10,0))</f>
        <v>1.222</v>
      </c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</row>
    <row r="531">
      <c r="A531" s="18" t="str">
        <f t="shared" si="1"/>
        <v>Africa_Seychelles-Africa_2010</v>
      </c>
      <c r="B531" s="19" t="s">
        <v>68</v>
      </c>
      <c r="C531" s="20" t="s">
        <v>131</v>
      </c>
      <c r="D531" s="21" t="s">
        <v>89</v>
      </c>
      <c r="E531" s="22">
        <v>9.73355738E8</v>
      </c>
      <c r="F531" s="22">
        <f t="shared" si="2"/>
        <v>10842.77306</v>
      </c>
      <c r="G531" s="23">
        <v>0.037</v>
      </c>
      <c r="H531" s="23">
        <v>394.0</v>
      </c>
      <c r="I531" s="23">
        <v>0.127</v>
      </c>
      <c r="J531" s="24">
        <f>IFNA(VLOOKUP(A531,'ENERGY processed'!$A$2:$H$2692,7,0),"")</f>
        <v>228</v>
      </c>
      <c r="K531" s="24">
        <f t="shared" si="3"/>
        <v>0.002539823995</v>
      </c>
      <c r="L531" s="24">
        <f>IFNA(VLOOKUP(A531,'ENERGY processed'!$A$2:$H$2692,8,0),"")</f>
        <v>697</v>
      </c>
      <c r="M531" s="24">
        <f t="shared" si="5"/>
        <v>0.00776428651</v>
      </c>
      <c r="N531" s="24">
        <f>IFNA(VLOOKUP(A531,'HUMAN RESOURCES processed'!$A$2:$M$2692,5,0))</f>
        <v>0.017</v>
      </c>
      <c r="O531" s="24">
        <f>IFNA(VLOOKUP(A531,'HUMAN RESOURCES processed'!$A$2:$M$2692,6,0))</f>
        <v>0.012</v>
      </c>
      <c r="P531" s="24">
        <f>IFNA(VLOOKUP(A531,'HUMAN RESOURCES processed'!$A$2:$M$2692,7,0))</f>
        <v>78</v>
      </c>
      <c r="Q531" s="24">
        <f>IFNA(VLOOKUP(A531,'HUMAN RESOURCES processed'!$A$2:$M$2692,8,0))</f>
        <v>69</v>
      </c>
      <c r="R531" s="24">
        <f t="shared" si="6"/>
        <v>73.5</v>
      </c>
      <c r="S531" s="24">
        <f>IFNA(VLOOKUP(A531,'HUMAN RESOURCES processed'!$A$2:$M$2692,9,0))</f>
        <v>0.223</v>
      </c>
      <c r="T531" s="24">
        <f>IFNA(VLOOKUP(A531,'HUMAN RESOURCES processed'!$A$2:$M$2692,10,0))</f>
        <v>0.701</v>
      </c>
      <c r="U531" s="24">
        <f>IFNA(VLOOKUP(A531,'HUMAN RESOURCES processed'!$A$2:$M$2692,11,0))</f>
        <v>0.076</v>
      </c>
      <c r="V531" s="24">
        <f>IFNA(VLOOKUP(A531,'HUMAN RESOURCES processed'!$A$2:$M$2692,12,0))</f>
        <v>89770</v>
      </c>
      <c r="W531" s="24">
        <f>IFNA(VLOOKUP(A531,'HUMAN RESOURCES processed'!$A$2:$M$2692,13,0))</f>
        <v>0.523</v>
      </c>
      <c r="X531" s="24">
        <f>IFNA(VLOOKUP(A531,'TOURISM processed'!$A$2:$F$2692,5,0))</f>
        <v>29000000</v>
      </c>
      <c r="Y531" s="24">
        <f>IFNA(VLOOKUP(A531,'TOURISM processed'!$A$2:$F$2692,6,0))</f>
        <v>5000000</v>
      </c>
      <c r="Z531" s="24">
        <f t="shared" si="7"/>
        <v>55.69789462</v>
      </c>
      <c r="AA531" s="24">
        <f>IFNA(VLOOKUP(A531,'BUSINESS processed'!A531:J3221,5,0))</f>
        <v>0.441</v>
      </c>
      <c r="AB531" s="24">
        <f>IFNA(VLOOKUP(A531,'BUSINESS processed'!A531:J3221,6,0))</f>
        <v>39</v>
      </c>
      <c r="AC531" s="24">
        <f t="shared" si="313"/>
        <v>0</v>
      </c>
      <c r="AD531" s="24">
        <f>IFNA(VLOOKUP(A531,'BUSINESS processed'!A531:J3221,8,0))</f>
        <v>76</v>
      </c>
      <c r="AE531" s="24">
        <f>IFNA(VLOOKUP(A531,'BUSINESS processed'!A531:J3221,9,0))</f>
        <v>0.41</v>
      </c>
      <c r="AF531" s="27">
        <f>IFNA(VLOOKUP(A531,'BUSINESS processed'!A531:J3221,10,0))</f>
        <v>1.289</v>
      </c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</row>
    <row r="532">
      <c r="A532" s="18" t="str">
        <f t="shared" si="1"/>
        <v>Africa_Seychelles-Africa_2011</v>
      </c>
      <c r="B532" s="19" t="s">
        <v>68</v>
      </c>
      <c r="C532" s="20" t="s">
        <v>131</v>
      </c>
      <c r="D532" s="21" t="s">
        <v>90</v>
      </c>
      <c r="E532" s="22">
        <v>1.059593023E9</v>
      </c>
      <c r="F532" s="22">
        <f t="shared" si="2"/>
        <v>12117.80541</v>
      </c>
      <c r="G532" s="23">
        <v>0.036</v>
      </c>
      <c r="H532" s="23">
        <v>413.0</v>
      </c>
      <c r="I532" s="23">
        <v>0.112</v>
      </c>
      <c r="J532" s="24">
        <f>IF(AND( C532=C531,D532&gt;D531),J531,"")</f>
        <v>228</v>
      </c>
      <c r="K532" s="24">
        <f t="shared" si="3"/>
        <v>0.002607472467</v>
      </c>
      <c r="L532" s="24">
        <f>IFNA(VLOOKUP(A532,'ENERGY processed'!$A$2:$H$2692,8,0),"")</f>
        <v>561</v>
      </c>
      <c r="M532" s="24">
        <f t="shared" si="5"/>
        <v>0.006415754623</v>
      </c>
      <c r="N532" s="24">
        <f>IFNA(VLOOKUP(A532,'HUMAN RESOURCES processed'!$A$2:$M$2692,5,0))</f>
        <v>0.019</v>
      </c>
      <c r="O532" s="24">
        <f>IFNA(VLOOKUP(A532,'HUMAN RESOURCES processed'!$A$2:$M$2692,6,0))</f>
        <v>0.012</v>
      </c>
      <c r="P532" s="24">
        <f>IFNA(VLOOKUP(A532,'HUMAN RESOURCES processed'!$A$2:$M$2692,7,0))</f>
        <v>78</v>
      </c>
      <c r="Q532" s="24">
        <f>IFNA(VLOOKUP(A532,'HUMAN RESOURCES processed'!$A$2:$M$2692,8,0))</f>
        <v>68</v>
      </c>
      <c r="R532" s="24">
        <f t="shared" si="6"/>
        <v>73</v>
      </c>
      <c r="S532" s="24">
        <f>IFNA(VLOOKUP(A532,'HUMAN RESOURCES processed'!$A$2:$M$2692,9,0))</f>
        <v>0.222</v>
      </c>
      <c r="T532" s="24">
        <f>IFNA(VLOOKUP(A532,'HUMAN RESOURCES processed'!$A$2:$M$2692,10,0))</f>
        <v>0.702</v>
      </c>
      <c r="U532" s="24">
        <f>IFNA(VLOOKUP(A532,'HUMAN RESOURCES processed'!$A$2:$M$2692,11,0))</f>
        <v>0.076</v>
      </c>
      <c r="V532" s="24">
        <f>IFNA(VLOOKUP(A532,'HUMAN RESOURCES processed'!$A$2:$M$2692,12,0))</f>
        <v>87441</v>
      </c>
      <c r="W532" s="24">
        <f>IFNA(VLOOKUP(A532,'HUMAN RESOURCES processed'!$A$2:$M$2692,13,0))</f>
        <v>0.526</v>
      </c>
      <c r="X532" s="24">
        <f>IFNA(VLOOKUP(A532,'TOURISM processed'!$A$2:$F$2692,5,0))</f>
        <v>31000000</v>
      </c>
      <c r="Y532" s="24">
        <f>IFNA(VLOOKUP(A532,'TOURISM processed'!$A$2:$F$2692,6,0))</f>
        <v>5000000</v>
      </c>
      <c r="Z532" s="24">
        <f t="shared" si="7"/>
        <v>57.18141375</v>
      </c>
      <c r="AA532" s="24">
        <f>IFNA(VLOOKUP(A532,'BUSINESS processed'!A532:J3222,5,0))</f>
        <v>0.322</v>
      </c>
      <c r="AB532" s="24">
        <f>IFNA(VLOOKUP(A532,'BUSINESS processed'!A532:J3222,6,0))</f>
        <v>39</v>
      </c>
      <c r="AC532" s="24">
        <f t="shared" si="313"/>
        <v>0</v>
      </c>
      <c r="AD532" s="24">
        <f>IFNA(VLOOKUP(A532,'BUSINESS processed'!A532:J3222,8,0))</f>
        <v>76</v>
      </c>
      <c r="AE532" s="24">
        <f>IFNA(VLOOKUP(A532,'BUSINESS processed'!A532:J3222,9,0))</f>
        <v>0.432</v>
      </c>
      <c r="AF532" s="27">
        <f>IFNA(VLOOKUP(A532,'BUSINESS processed'!A532:J3222,10,0))</f>
        <v>1.379</v>
      </c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</row>
    <row r="533">
      <c r="A533" s="18" t="str">
        <f t="shared" si="1"/>
        <v>Africa_Seychelles-Africa_2012</v>
      </c>
      <c r="B533" s="19" t="s">
        <v>68</v>
      </c>
      <c r="C533" s="20" t="s">
        <v>131</v>
      </c>
      <c r="D533" s="21" t="s">
        <v>91</v>
      </c>
      <c r="E533" s="22">
        <v>1.032199341E9</v>
      </c>
      <c r="F533" s="22">
        <f t="shared" si="2"/>
        <v>11689.28962</v>
      </c>
      <c r="G533" s="23">
        <v>0.047</v>
      </c>
      <c r="H533" s="23">
        <v>521.0</v>
      </c>
      <c r="I533" s="23">
        <v>0.122</v>
      </c>
      <c r="J533" s="24">
        <f>IFNA(VLOOKUP(A533,'ENERGY processed'!$A$2:$H$2692,7,0),"")</f>
        <v>243</v>
      </c>
      <c r="K533" s="24">
        <f t="shared" si="3"/>
        <v>0.002751888384</v>
      </c>
      <c r="L533" s="24">
        <f>IFNA(VLOOKUP(A533,'ENERGY processed'!$A$2:$H$2692,8,0),"")</f>
        <v>744</v>
      </c>
      <c r="M533" s="24">
        <f t="shared" si="5"/>
        <v>0.008425534806</v>
      </c>
      <c r="N533" s="24">
        <f>IFNA(VLOOKUP(A533,'HUMAN RESOURCES processed'!$A$2:$M$2692,5,0))</f>
        <v>0.019</v>
      </c>
      <c r="O533" s="24">
        <f>IFNA(VLOOKUP(A533,'HUMAN RESOURCES processed'!$A$2:$M$2692,6,0))</f>
        <v>0.012</v>
      </c>
      <c r="P533" s="24">
        <f>IFNA(VLOOKUP(A533,'HUMAN RESOURCES processed'!$A$2:$M$2692,7,0))</f>
        <v>78</v>
      </c>
      <c r="Q533" s="24">
        <f>IFNA(VLOOKUP(A533,'HUMAN RESOURCES processed'!$A$2:$M$2692,8,0))</f>
        <v>68</v>
      </c>
      <c r="R533" s="24">
        <f t="shared" si="6"/>
        <v>73</v>
      </c>
      <c r="S533" s="24">
        <f>IFNA(VLOOKUP(A533,'HUMAN RESOURCES processed'!$A$2:$M$2692,9,0))</f>
        <v>0.221</v>
      </c>
      <c r="T533" s="24">
        <f>IFNA(VLOOKUP(A533,'HUMAN RESOURCES processed'!$A$2:$M$2692,10,0))</f>
        <v>0.702</v>
      </c>
      <c r="U533" s="24">
        <f>IFNA(VLOOKUP(A533,'HUMAN RESOURCES processed'!$A$2:$M$2692,11,0))</f>
        <v>0.077</v>
      </c>
      <c r="V533" s="24">
        <f>IFNA(VLOOKUP(A533,'HUMAN RESOURCES processed'!$A$2:$M$2692,12,0))</f>
        <v>88303</v>
      </c>
      <c r="W533" s="24">
        <f>IFNA(VLOOKUP(A533,'HUMAN RESOURCES processed'!$A$2:$M$2692,13,0))</f>
        <v>0.529</v>
      </c>
      <c r="X533" s="24">
        <f>IFNA(VLOOKUP(A533,'TOURISM processed'!$A$2:$F$2692,5,0))</f>
        <v>26000000</v>
      </c>
      <c r="Y533" s="24">
        <f>IFNA(VLOOKUP(A533,'TOURISM processed'!$A$2:$F$2692,6,0))</f>
        <v>4000000</v>
      </c>
      <c r="Z533" s="24">
        <f t="shared" si="7"/>
        <v>45.29857423</v>
      </c>
      <c r="AA533" s="24">
        <f>IFNA(VLOOKUP(A533,'BUSINESS processed'!A533:J3223,5,0))</f>
        <v>0.257</v>
      </c>
      <c r="AB533" s="24">
        <f>IFNA(VLOOKUP(A533,'BUSINESS processed'!A533:J3223,6,0))</f>
        <v>39</v>
      </c>
      <c r="AC533" s="24">
        <f>IFNA(VLOOKUP(A533,'BUSINESS processed'!A533:J3223,7,0))</f>
        <v>77</v>
      </c>
      <c r="AD533" s="24">
        <f>IFNA(VLOOKUP(A533,'BUSINESS processed'!A533:J3223,8,0))</f>
        <v>76</v>
      </c>
      <c r="AE533" s="24">
        <f>IFNA(VLOOKUP(A533,'BUSINESS processed'!A533:J3223,9,0))</f>
        <v>0.471</v>
      </c>
      <c r="AF533" s="27">
        <f>IFNA(VLOOKUP(A533,'BUSINESS processed'!A533:J3223,10,0))</f>
        <v>1.478</v>
      </c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</row>
    <row r="534">
      <c r="A534" s="18" t="str">
        <f t="shared" si="1"/>
        <v>Africa_Sierra Leone-Africa_2000</v>
      </c>
      <c r="B534" s="19" t="s">
        <v>68</v>
      </c>
      <c r="C534" s="20" t="s">
        <v>132</v>
      </c>
      <c r="D534" s="21" t="s">
        <v>70</v>
      </c>
      <c r="E534" s="22">
        <v>6.35874002E8</v>
      </c>
      <c r="F534" s="22">
        <f t="shared" si="2"/>
        <v>153.6017699</v>
      </c>
      <c r="G534" s="23">
        <v>0.184</v>
      </c>
      <c r="H534" s="23">
        <v>28.0</v>
      </c>
      <c r="I534" s="23">
        <v>0.263</v>
      </c>
      <c r="J534" s="24">
        <f t="shared" ref="J534:J560" si="316">IF(AND( C534=C533,D534&gt;D533),J533,0)</f>
        <v>0</v>
      </c>
      <c r="K534" s="24">
        <f t="shared" si="3"/>
        <v>0</v>
      </c>
      <c r="L534" s="24">
        <f t="shared" ref="L534:L535" si="317">IF(AND(C534=C533,C534&gt;C533),C533,0)</f>
        <v>0</v>
      </c>
      <c r="M534" s="24">
        <f t="shared" si="5"/>
        <v>0</v>
      </c>
      <c r="N534" s="24">
        <f>IFNA(VLOOKUP(A534,'HUMAN RESOURCES processed'!$A$2:$M$2692,5,0))</f>
        <v>0.044</v>
      </c>
      <c r="O534" s="24">
        <f>IFNA(VLOOKUP(A534,'HUMAN RESOURCES processed'!$A$2:$M$2692,6,0))</f>
        <v>0.141</v>
      </c>
      <c r="P534" s="24">
        <f>IFNA(VLOOKUP(A534,'HUMAN RESOURCES processed'!$A$2:$M$2692,7,0))</f>
        <v>39</v>
      </c>
      <c r="Q534" s="24">
        <f>IFNA(VLOOKUP(A534,'HUMAN RESOURCES processed'!$A$2:$M$2692,8,0))</f>
        <v>37</v>
      </c>
      <c r="R534" s="24">
        <f t="shared" si="6"/>
        <v>38</v>
      </c>
      <c r="S534" s="24">
        <f>IFNA(VLOOKUP(A534,'HUMAN RESOURCES processed'!$A$2:$M$2692,9,0))</f>
        <v>0.43</v>
      </c>
      <c r="T534" s="24">
        <f>IFNA(VLOOKUP(A534,'HUMAN RESOURCES processed'!$A$2:$M$2692,10,0))</f>
        <v>0.546</v>
      </c>
      <c r="U534" s="24">
        <f>IFNA(VLOOKUP(A534,'HUMAN RESOURCES processed'!$A$2:$M$2692,11,0))</f>
        <v>0.025</v>
      </c>
      <c r="V534" s="24">
        <f>IFNA(VLOOKUP(A534,'HUMAN RESOURCES processed'!$A$2:$M$2692,12,0))</f>
        <v>4139757</v>
      </c>
      <c r="W534" s="24">
        <f>IFNA(VLOOKUP(A534,'HUMAN RESOURCES processed'!$A$2:$M$2692,13,0))</f>
        <v>0.356</v>
      </c>
      <c r="X534" s="24">
        <f>IFNA(VLOOKUP(A534,'TOURISM processed'!$A$2:$F$2692,5,0))</f>
        <v>10000000</v>
      </c>
      <c r="Y534" s="24">
        <f>IFNA(VLOOKUP(A534,'TOURISM processed'!$A$2:$F$2692,6,0))</f>
        <v>35000000</v>
      </c>
      <c r="Z534" s="24">
        <f t="shared" si="7"/>
        <v>8.454602529</v>
      </c>
      <c r="AA534" s="24">
        <f t="shared" ref="AA534:AA538" si="318">IF(AND(C534=C533,D534&gt;D533),AA533,0)</f>
        <v>0</v>
      </c>
      <c r="AB534" s="24">
        <f t="shared" ref="AB534:AB536" si="319">IF(AND(C534=C533,D534&gt;D533),AB533,0)</f>
        <v>0</v>
      </c>
      <c r="AC534" s="24">
        <f t="shared" ref="AC534:AC545" si="320">IF(AND(C534=C533,D534&gt;D533),AC533,0)</f>
        <v>0</v>
      </c>
      <c r="AD534" s="24">
        <f t="shared" ref="AD534:AD538" si="321">IF(AND(C534=C533,D534&gt;D533),AD533,0)</f>
        <v>0</v>
      </c>
      <c r="AE534" s="24">
        <f>IFNA(VLOOKUP(A534,'BUSINESS processed'!A534:J3224,9,0))</f>
        <v>0.001</v>
      </c>
      <c r="AF534" s="27">
        <f>IFNA(VLOOKUP(A534,'BUSINESS processed'!A534:J3224,10,0))</f>
        <v>0.003</v>
      </c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</row>
    <row r="535">
      <c r="A535" s="18" t="str">
        <f t="shared" si="1"/>
        <v>Africa_Sierra Leone-Africa_2001</v>
      </c>
      <c r="B535" s="19" t="s">
        <v>68</v>
      </c>
      <c r="C535" s="20" t="s">
        <v>132</v>
      </c>
      <c r="D535" s="21" t="s">
        <v>71</v>
      </c>
      <c r="E535" s="22">
        <v>1.079478388E9</v>
      </c>
      <c r="F535" s="22">
        <f t="shared" si="2"/>
        <v>251.2947088</v>
      </c>
      <c r="G535" s="23">
        <v>0.16</v>
      </c>
      <c r="H535" s="23">
        <v>40.0</v>
      </c>
      <c r="I535" s="23">
        <v>0.243</v>
      </c>
      <c r="J535" s="24">
        <f t="shared" si="316"/>
        <v>0</v>
      </c>
      <c r="K535" s="24">
        <f t="shared" si="3"/>
        <v>0</v>
      </c>
      <c r="L535" s="24">
        <f t="shared" si="317"/>
        <v>0</v>
      </c>
      <c r="M535" s="24">
        <f t="shared" si="5"/>
        <v>0</v>
      </c>
      <c r="N535" s="24">
        <f>IFNA(VLOOKUP(A535,'HUMAN RESOURCES processed'!$A$2:$M$2692,5,0))</f>
        <v>0.044</v>
      </c>
      <c r="O535" s="24">
        <f>IFNA(VLOOKUP(A535,'HUMAN RESOURCES processed'!$A$2:$M$2692,6,0))</f>
        <v>0.139</v>
      </c>
      <c r="P535" s="24">
        <f>IFNA(VLOOKUP(A535,'HUMAN RESOURCES processed'!$A$2:$M$2692,7,0))</f>
        <v>40</v>
      </c>
      <c r="Q535" s="24">
        <f>IFNA(VLOOKUP(A535,'HUMAN RESOURCES processed'!$A$2:$M$2692,8,0))</f>
        <v>38</v>
      </c>
      <c r="R535" s="24">
        <f t="shared" si="6"/>
        <v>39</v>
      </c>
      <c r="S535" s="24">
        <f>IFNA(VLOOKUP(A535,'HUMAN RESOURCES processed'!$A$2:$M$2692,9,0))</f>
        <v>0.429</v>
      </c>
      <c r="T535" s="24">
        <f>IFNA(VLOOKUP(A535,'HUMAN RESOURCES processed'!$A$2:$M$2692,10,0))</f>
        <v>0.547</v>
      </c>
      <c r="U535" s="24">
        <f>IFNA(VLOOKUP(A535,'HUMAN RESOURCES processed'!$A$2:$M$2692,11,0))</f>
        <v>0.024</v>
      </c>
      <c r="V535" s="24">
        <f>IFNA(VLOOKUP(A535,'HUMAN RESOURCES processed'!$A$2:$M$2692,12,0))</f>
        <v>4295667</v>
      </c>
      <c r="W535" s="24">
        <f>IFNA(VLOOKUP(A535,'HUMAN RESOURCES processed'!$A$2:$M$2692,13,0))</f>
        <v>0.359</v>
      </c>
      <c r="X535" s="24">
        <f>IFNA(VLOOKUP(A535,'TOURISM processed'!$A$2:$F$2692,5,0))</f>
        <v>14000000</v>
      </c>
      <c r="Y535" s="24">
        <f>IFNA(VLOOKUP(A535,'TOURISM processed'!$A$2:$F$2692,6,0))</f>
        <v>42000000</v>
      </c>
      <c r="Z535" s="24">
        <f t="shared" si="7"/>
        <v>9.77729419</v>
      </c>
      <c r="AA535" s="24">
        <f t="shared" si="318"/>
        <v>0</v>
      </c>
      <c r="AB535" s="24">
        <f t="shared" si="319"/>
        <v>0</v>
      </c>
      <c r="AC535" s="24">
        <f t="shared" si="320"/>
        <v>0</v>
      </c>
      <c r="AD535" s="24">
        <f t="shared" si="321"/>
        <v>0</v>
      </c>
      <c r="AE535" s="24">
        <f>IFNA(VLOOKUP(A535,'BUSINESS processed'!A535:J3225,9,0))</f>
        <v>0.002</v>
      </c>
      <c r="AF535" s="27">
        <f>IFNA(VLOOKUP(A535,'BUSINESS processed'!A535:J3225,10,0))</f>
        <v>0.006</v>
      </c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</row>
    <row r="536">
      <c r="A536" s="18" t="str">
        <f t="shared" si="1"/>
        <v>Africa_Sierra Leone-Africa_2002</v>
      </c>
      <c r="B536" s="19" t="s">
        <v>68</v>
      </c>
      <c r="C536" s="20" t="s">
        <v>132</v>
      </c>
      <c r="D536" s="21" t="s">
        <v>72</v>
      </c>
      <c r="E536" s="22">
        <v>1.239004288E9</v>
      </c>
      <c r="F536" s="22">
        <f t="shared" si="2"/>
        <v>275.7603666</v>
      </c>
      <c r="G536" s="23">
        <v>0.16</v>
      </c>
      <c r="H536" s="23">
        <v>44.0</v>
      </c>
      <c r="I536" s="23">
        <v>0.222</v>
      </c>
      <c r="J536" s="24">
        <f t="shared" si="316"/>
        <v>0</v>
      </c>
      <c r="K536" s="24">
        <f t="shared" si="3"/>
        <v>0</v>
      </c>
      <c r="L536" s="24">
        <f>IFNA(VLOOKUP(A536,'ENERGY processed'!$A$2:$H$2692,8,0),"")</f>
        <v>689</v>
      </c>
      <c r="M536" s="24">
        <f t="shared" si="5"/>
        <v>0.0001533480509</v>
      </c>
      <c r="N536" s="24">
        <f>IFNA(VLOOKUP(A536,'HUMAN RESOURCES processed'!$A$2:$M$2692,5,0))</f>
        <v>0.043</v>
      </c>
      <c r="O536" s="24">
        <f>IFNA(VLOOKUP(A536,'HUMAN RESOURCES processed'!$A$2:$M$2692,6,0))</f>
        <v>0.136</v>
      </c>
      <c r="P536" s="24">
        <f>IFNA(VLOOKUP(A536,'HUMAN RESOURCES processed'!$A$2:$M$2692,7,0))</f>
        <v>40</v>
      </c>
      <c r="Q536" s="24">
        <f>IFNA(VLOOKUP(A536,'HUMAN RESOURCES processed'!$A$2:$M$2692,8,0))</f>
        <v>39</v>
      </c>
      <c r="R536" s="24">
        <f t="shared" si="6"/>
        <v>39.5</v>
      </c>
      <c r="S536" s="24">
        <f>IFNA(VLOOKUP(A536,'HUMAN RESOURCES processed'!$A$2:$M$2692,9,0))</f>
        <v>0.428</v>
      </c>
      <c r="T536" s="24">
        <f>IFNA(VLOOKUP(A536,'HUMAN RESOURCES processed'!$A$2:$M$2692,10,0))</f>
        <v>0.548</v>
      </c>
      <c r="U536" s="24">
        <f>IFNA(VLOOKUP(A536,'HUMAN RESOURCES processed'!$A$2:$M$2692,11,0))</f>
        <v>0.024</v>
      </c>
      <c r="V536" s="24">
        <f>IFNA(VLOOKUP(A536,'HUMAN RESOURCES processed'!$A$2:$M$2692,12,0))</f>
        <v>4493047</v>
      </c>
      <c r="W536" s="24">
        <f>IFNA(VLOOKUP(A536,'HUMAN RESOURCES processed'!$A$2:$M$2692,13,0))</f>
        <v>0.361</v>
      </c>
      <c r="X536" s="24">
        <f>IFNA(VLOOKUP(A536,'TOURISM processed'!$A$2:$F$2692,5,0))</f>
        <v>38000000</v>
      </c>
      <c r="Y536" s="24">
        <f>IFNA(VLOOKUP(A536,'TOURISM processed'!$A$2:$F$2692,6,0))</f>
        <v>39000000</v>
      </c>
      <c r="Z536" s="24">
        <f t="shared" si="7"/>
        <v>8.680078352</v>
      </c>
      <c r="AA536" s="24">
        <f t="shared" si="318"/>
        <v>0</v>
      </c>
      <c r="AB536" s="24">
        <f t="shared" si="319"/>
        <v>0</v>
      </c>
      <c r="AC536" s="24">
        <f t="shared" si="320"/>
        <v>0</v>
      </c>
      <c r="AD536" s="24">
        <f t="shared" si="321"/>
        <v>0</v>
      </c>
      <c r="AE536" s="24">
        <f>IFNA(VLOOKUP(A536,'BUSINESS processed'!A536:J3226,9,0))</f>
        <v>0.002</v>
      </c>
      <c r="AF536" s="27">
        <f>IFNA(VLOOKUP(A536,'BUSINESS processed'!A536:J3226,10,0))</f>
        <v>0.015</v>
      </c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</row>
    <row r="537">
      <c r="A537" s="18" t="str">
        <f t="shared" si="1"/>
        <v>Africa_Sierra Leone-Africa_2003</v>
      </c>
      <c r="B537" s="19" t="s">
        <v>68</v>
      </c>
      <c r="C537" s="20" t="s">
        <v>132</v>
      </c>
      <c r="D537" s="21" t="s">
        <v>74</v>
      </c>
      <c r="E537" s="22">
        <v>1.371442566E9</v>
      </c>
      <c r="F537" s="22">
        <f t="shared" si="2"/>
        <v>291.0060544</v>
      </c>
      <c r="G537" s="23">
        <v>0.155</v>
      </c>
      <c r="H537" s="23">
        <v>45.0</v>
      </c>
      <c r="I537" s="23">
        <v>0.2</v>
      </c>
      <c r="J537" s="24">
        <f t="shared" si="316"/>
        <v>0</v>
      </c>
      <c r="K537" s="24">
        <f t="shared" si="3"/>
        <v>0</v>
      </c>
      <c r="L537" s="24">
        <f>IFNA(VLOOKUP(A537,'ENERGY processed'!$A$2:$H$2692,8,0),"")</f>
        <v>653</v>
      </c>
      <c r="M537" s="24">
        <f t="shared" si="5"/>
        <v>0.0001385599064</v>
      </c>
      <c r="N537" s="24">
        <f>IFNA(VLOOKUP(A537,'HUMAN RESOURCES processed'!$A$2:$M$2692,5,0))</f>
        <v>0.043</v>
      </c>
      <c r="O537" s="24">
        <f>IFNA(VLOOKUP(A537,'HUMAN RESOURCES processed'!$A$2:$M$2692,6,0))</f>
        <v>0.133</v>
      </c>
      <c r="P537" s="24">
        <f>IFNA(VLOOKUP(A537,'HUMAN RESOURCES processed'!$A$2:$M$2692,7,0))</f>
        <v>41</v>
      </c>
      <c r="Q537" s="24">
        <f>IFNA(VLOOKUP(A537,'HUMAN RESOURCES processed'!$A$2:$M$2692,8,0))</f>
        <v>40</v>
      </c>
      <c r="R537" s="24">
        <f t="shared" si="6"/>
        <v>40.5</v>
      </c>
      <c r="S537" s="24">
        <f>IFNA(VLOOKUP(A537,'HUMAN RESOURCES processed'!$A$2:$M$2692,9,0))</f>
        <v>0.428</v>
      </c>
      <c r="T537" s="24">
        <f>IFNA(VLOOKUP(A537,'HUMAN RESOURCES processed'!$A$2:$M$2692,10,0))</f>
        <v>0.548</v>
      </c>
      <c r="U537" s="24">
        <f>IFNA(VLOOKUP(A537,'HUMAN RESOURCES processed'!$A$2:$M$2692,11,0))</f>
        <v>0.024</v>
      </c>
      <c r="V537" s="24">
        <f>IFNA(VLOOKUP(A537,'HUMAN RESOURCES processed'!$A$2:$M$2692,12,0))</f>
        <v>4712763</v>
      </c>
      <c r="W537" s="24">
        <f>IFNA(VLOOKUP(A537,'HUMAN RESOURCES processed'!$A$2:$M$2692,13,0))</f>
        <v>0.364</v>
      </c>
      <c r="X537" s="24">
        <f>IFNA(VLOOKUP(A537,'TOURISM processed'!$A$2:$F$2692,5,0))</f>
        <v>60000000</v>
      </c>
      <c r="Y537" s="24">
        <f>IFNA(VLOOKUP(A537,'TOURISM processed'!$A$2:$F$2692,6,0))</f>
        <v>38000000</v>
      </c>
      <c r="Z537" s="24">
        <f t="shared" si="7"/>
        <v>8.063210478</v>
      </c>
      <c r="AA537" s="24">
        <f t="shared" si="318"/>
        <v>0</v>
      </c>
      <c r="AB537" s="24">
        <f>IFNA(VLOOKUP(A537,'BUSINESS processed'!A537:J3227,6,0))</f>
        <v>26</v>
      </c>
      <c r="AC537" s="24">
        <f t="shared" si="320"/>
        <v>0</v>
      </c>
      <c r="AD537" s="24">
        <f t="shared" si="321"/>
        <v>0</v>
      </c>
      <c r="AE537" s="24">
        <f>IFNA(VLOOKUP(A537,'BUSINESS processed'!A537:J3227,9,0))</f>
        <v>0.002</v>
      </c>
      <c r="AF537" s="27">
        <f>IFNA(VLOOKUP(A537,'BUSINESS processed'!A537:J3227,10,0))</f>
        <v>0.024</v>
      </c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</row>
    <row r="538">
      <c r="A538" s="18" t="str">
        <f t="shared" si="1"/>
        <v>Africa_Sierra Leone-Africa_2004</v>
      </c>
      <c r="B538" s="19" t="s">
        <v>68</v>
      </c>
      <c r="C538" s="20" t="s">
        <v>132</v>
      </c>
      <c r="D538" s="21" t="s">
        <v>83</v>
      </c>
      <c r="E538" s="22">
        <v>1.431208677E9</v>
      </c>
      <c r="F538" s="22">
        <f t="shared" si="2"/>
        <v>290.4135257</v>
      </c>
      <c r="G538" s="23">
        <v>0.154</v>
      </c>
      <c r="H538" s="23">
        <v>45.0</v>
      </c>
      <c r="I538" s="23">
        <v>0.221</v>
      </c>
      <c r="J538" s="24">
        <f t="shared" si="316"/>
        <v>0</v>
      </c>
      <c r="K538" s="24">
        <f t="shared" si="3"/>
        <v>0</v>
      </c>
      <c r="L538" s="24">
        <f>IFNA(VLOOKUP(A538,'ENERGY processed'!$A$2:$H$2692,8,0),"")</f>
        <v>664</v>
      </c>
      <c r="M538" s="24">
        <f t="shared" si="5"/>
        <v>0.0001347354751</v>
      </c>
      <c r="N538" s="24">
        <f>IFNA(VLOOKUP(A538,'HUMAN RESOURCES processed'!$A$2:$M$2692,5,0))</f>
        <v>0.042</v>
      </c>
      <c r="O538" s="24">
        <f>IFNA(VLOOKUP(A538,'HUMAN RESOURCES processed'!$A$2:$M$2692,6,0))</f>
        <v>0.13</v>
      </c>
      <c r="P538" s="24">
        <f>IFNA(VLOOKUP(A538,'HUMAN RESOURCES processed'!$A$2:$M$2692,7,0))</f>
        <v>42</v>
      </c>
      <c r="Q538" s="24">
        <f>IFNA(VLOOKUP(A538,'HUMAN RESOURCES processed'!$A$2:$M$2692,8,0))</f>
        <v>41</v>
      </c>
      <c r="R538" s="24">
        <f t="shared" si="6"/>
        <v>41.5</v>
      </c>
      <c r="S538" s="24">
        <f>IFNA(VLOOKUP(A538,'HUMAN RESOURCES processed'!$A$2:$M$2692,9,0))</f>
        <v>0.427</v>
      </c>
      <c r="T538" s="24">
        <f>IFNA(VLOOKUP(A538,'HUMAN RESOURCES processed'!$A$2:$M$2692,10,0))</f>
        <v>0.549</v>
      </c>
      <c r="U538" s="24">
        <f>IFNA(VLOOKUP(A538,'HUMAN RESOURCES processed'!$A$2:$M$2692,11,0))</f>
        <v>0.024</v>
      </c>
      <c r="V538" s="24">
        <f>IFNA(VLOOKUP(A538,'HUMAN RESOURCES processed'!$A$2:$M$2692,12,0))</f>
        <v>4928175</v>
      </c>
      <c r="W538" s="24">
        <f>IFNA(VLOOKUP(A538,'HUMAN RESOURCES processed'!$A$2:$M$2692,13,0))</f>
        <v>0.366</v>
      </c>
      <c r="X538" s="24">
        <f>IFNA(VLOOKUP(A538,'TOURISM processed'!$A$2:$F$2692,5,0))</f>
        <v>58000000</v>
      </c>
      <c r="Y538" s="24">
        <f>IFNA(VLOOKUP(A538,'TOURISM processed'!$A$2:$F$2692,6,0))</f>
        <v>30000000</v>
      </c>
      <c r="Z538" s="24">
        <f t="shared" si="7"/>
        <v>6.087446164</v>
      </c>
      <c r="AA538" s="24">
        <f t="shared" si="318"/>
        <v>0</v>
      </c>
      <c r="AB538" s="24">
        <f>IFNA(VLOOKUP(A538,'BUSINESS processed'!A538:J3228,6,0))</f>
        <v>26</v>
      </c>
      <c r="AC538" s="24">
        <f t="shared" si="320"/>
        <v>0</v>
      </c>
      <c r="AD538" s="24">
        <f t="shared" si="321"/>
        <v>0</v>
      </c>
      <c r="AE538" s="24">
        <f>IFNA(VLOOKUP(A538,'BUSINESS processed'!A538:J3228,9,0))</f>
        <v>0.002</v>
      </c>
      <c r="AF538" s="27">
        <f t="shared" ref="AF538:AF540" si="322">IF(AND(C538=C537,D538&gt;D537),AF537,0)</f>
        <v>0.024</v>
      </c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</row>
    <row r="539">
      <c r="A539" s="18" t="str">
        <f t="shared" si="1"/>
        <v>Africa_Sierra Leone-Africa_2005</v>
      </c>
      <c r="B539" s="19" t="s">
        <v>68</v>
      </c>
      <c r="C539" s="20" t="s">
        <v>132</v>
      </c>
      <c r="D539" s="21" t="s">
        <v>84</v>
      </c>
      <c r="E539" s="22">
        <v>1.627853086E9</v>
      </c>
      <c r="F539" s="22">
        <f t="shared" si="2"/>
        <v>317.9465762</v>
      </c>
      <c r="G539" s="23">
        <v>0.159</v>
      </c>
      <c r="H539" s="23">
        <v>51.0</v>
      </c>
      <c r="I539" s="23">
        <v>0.246</v>
      </c>
      <c r="J539" s="24">
        <f t="shared" si="316"/>
        <v>0</v>
      </c>
      <c r="K539" s="24">
        <f t="shared" si="3"/>
        <v>0</v>
      </c>
      <c r="L539" s="24">
        <f t="shared" ref="L539:L540" si="323">IF(AND(C539=C538,C539&gt;C538),C538,0)</f>
        <v>0</v>
      </c>
      <c r="M539" s="24">
        <f t="shared" si="5"/>
        <v>0</v>
      </c>
      <c r="N539" s="24">
        <f>IFNA(VLOOKUP(A539,'HUMAN RESOURCES processed'!$A$2:$M$2692,5,0))</f>
        <v>0.042</v>
      </c>
      <c r="O539" s="24">
        <f>IFNA(VLOOKUP(A539,'HUMAN RESOURCES processed'!$A$2:$M$2692,6,0))</f>
        <v>0.128</v>
      </c>
      <c r="P539" s="24">
        <f>IFNA(VLOOKUP(A539,'HUMAN RESOURCES processed'!$A$2:$M$2692,7,0))</f>
        <v>42</v>
      </c>
      <c r="Q539" s="24">
        <f>IFNA(VLOOKUP(A539,'HUMAN RESOURCES processed'!$A$2:$M$2692,8,0))</f>
        <v>42</v>
      </c>
      <c r="R539" s="24">
        <f t="shared" si="6"/>
        <v>42</v>
      </c>
      <c r="S539" s="24">
        <f>IFNA(VLOOKUP(A539,'HUMAN RESOURCES processed'!$A$2:$M$2692,9,0))</f>
        <v>0.427</v>
      </c>
      <c r="T539" s="24">
        <f>IFNA(VLOOKUP(A539,'HUMAN RESOURCES processed'!$A$2:$M$2692,10,0))</f>
        <v>0.549</v>
      </c>
      <c r="U539" s="24">
        <f>IFNA(VLOOKUP(A539,'HUMAN RESOURCES processed'!$A$2:$M$2692,11,0))</f>
        <v>0.024</v>
      </c>
      <c r="V539" s="24">
        <f>IFNA(VLOOKUP(A539,'HUMAN RESOURCES processed'!$A$2:$M$2692,12,0))</f>
        <v>5119895</v>
      </c>
      <c r="W539" s="24">
        <f>IFNA(VLOOKUP(A539,'HUMAN RESOURCES processed'!$A$2:$M$2692,13,0))</f>
        <v>0.368</v>
      </c>
      <c r="X539" s="24">
        <f>IFNA(VLOOKUP(A539,'TOURISM processed'!$A$2:$F$2692,5,0))</f>
        <v>64000000</v>
      </c>
      <c r="Y539" s="24">
        <f>IFNA(VLOOKUP(A539,'TOURISM processed'!$A$2:$F$2692,6,0))</f>
        <v>34000000</v>
      </c>
      <c r="Z539" s="24">
        <f t="shared" si="7"/>
        <v>6.640761187</v>
      </c>
      <c r="AA539" s="24">
        <f>IFNA(VLOOKUP(A539,'BUSINESS processed'!A539:J3229,5,0))</f>
        <v>2.72</v>
      </c>
      <c r="AB539" s="24">
        <f>IFNA(VLOOKUP(A539,'BUSINESS processed'!A539:J3229,6,0))</f>
        <v>26</v>
      </c>
      <c r="AC539" s="24">
        <f t="shared" si="320"/>
        <v>0</v>
      </c>
      <c r="AD539" s="24">
        <f>IFNA(VLOOKUP(A539,'BUSINESS processed'!A539:J3229,8,0))</f>
        <v>399</v>
      </c>
      <c r="AE539" s="24">
        <f>IFNA(VLOOKUP(A539,'BUSINESS processed'!A539:J3229,9,0))</f>
        <v>0.002</v>
      </c>
      <c r="AF539" s="27">
        <f t="shared" si="322"/>
        <v>0.024</v>
      </c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</row>
    <row r="540">
      <c r="A540" s="18" t="str">
        <f t="shared" si="1"/>
        <v>Africa_Sierra Leone-Africa_2006</v>
      </c>
      <c r="B540" s="19" t="s">
        <v>68</v>
      </c>
      <c r="C540" s="20" t="s">
        <v>132</v>
      </c>
      <c r="D540" s="21" t="s">
        <v>85</v>
      </c>
      <c r="E540" s="22">
        <v>1.887429109E9</v>
      </c>
      <c r="F540" s="22">
        <f t="shared" si="2"/>
        <v>357.4061036</v>
      </c>
      <c r="G540" s="23">
        <v>0.142</v>
      </c>
      <c r="H540" s="23">
        <v>51.0</v>
      </c>
      <c r="I540" s="23">
        <v>0.24</v>
      </c>
      <c r="J540" s="24">
        <f t="shared" si="316"/>
        <v>0</v>
      </c>
      <c r="K540" s="24">
        <f t="shared" si="3"/>
        <v>0</v>
      </c>
      <c r="L540" s="24">
        <f t="shared" si="323"/>
        <v>0</v>
      </c>
      <c r="M540" s="24">
        <f t="shared" si="5"/>
        <v>0</v>
      </c>
      <c r="N540" s="24">
        <f>IFNA(VLOOKUP(A540,'HUMAN RESOURCES processed'!$A$2:$M$2692,5,0))</f>
        <v>0.041</v>
      </c>
      <c r="O540" s="24">
        <f>IFNA(VLOOKUP(A540,'HUMAN RESOURCES processed'!$A$2:$M$2692,6,0))</f>
        <v>0.125</v>
      </c>
      <c r="P540" s="24">
        <f>IFNA(VLOOKUP(A540,'HUMAN RESOURCES processed'!$A$2:$M$2692,7,0))</f>
        <v>43</v>
      </c>
      <c r="Q540" s="24">
        <f>IFNA(VLOOKUP(A540,'HUMAN RESOURCES processed'!$A$2:$M$2692,8,0))</f>
        <v>43</v>
      </c>
      <c r="R540" s="24">
        <f t="shared" si="6"/>
        <v>43</v>
      </c>
      <c r="S540" s="24">
        <f>IFNA(VLOOKUP(A540,'HUMAN RESOURCES processed'!$A$2:$M$2692,9,0))</f>
        <v>0.426</v>
      </c>
      <c r="T540" s="24">
        <f>IFNA(VLOOKUP(A540,'HUMAN RESOURCES processed'!$A$2:$M$2692,10,0))</f>
        <v>0.549</v>
      </c>
      <c r="U540" s="24">
        <f>IFNA(VLOOKUP(A540,'HUMAN RESOURCES processed'!$A$2:$M$2692,11,0))</f>
        <v>0.025</v>
      </c>
      <c r="V540" s="24">
        <f>IFNA(VLOOKUP(A540,'HUMAN RESOURCES processed'!$A$2:$M$2692,12,0))</f>
        <v>5280909</v>
      </c>
      <c r="W540" s="24">
        <f>IFNA(VLOOKUP(A540,'HUMAN RESOURCES processed'!$A$2:$M$2692,13,0))</f>
        <v>0.371</v>
      </c>
      <c r="X540" s="24">
        <f>IFNA(VLOOKUP(A540,'TOURISM processed'!$A$2:$F$2692,5,0))</f>
        <v>23000000</v>
      </c>
      <c r="Y540" s="24">
        <f>IFNA(VLOOKUP(A540,'TOURISM processed'!$A$2:$F$2692,6,0))</f>
        <v>15000000</v>
      </c>
      <c r="Z540" s="24">
        <f t="shared" si="7"/>
        <v>2.840420087</v>
      </c>
      <c r="AA540" s="24">
        <f>IFNA(VLOOKUP(A540,'BUSINESS processed'!A540:J3230,5,0))</f>
        <v>2.72</v>
      </c>
      <c r="AB540" s="24">
        <f>IFNA(VLOOKUP(A540,'BUSINESS processed'!A540:J3230,6,0))</f>
        <v>26</v>
      </c>
      <c r="AC540" s="24">
        <f t="shared" si="320"/>
        <v>0</v>
      </c>
      <c r="AD540" s="24">
        <f>IFNA(VLOOKUP(A540,'BUSINESS processed'!A540:J3230,8,0))</f>
        <v>399</v>
      </c>
      <c r="AE540" s="24">
        <f>IFNA(VLOOKUP(A540,'BUSINESS processed'!A540:J3230,9,0))</f>
        <v>0.002</v>
      </c>
      <c r="AF540" s="27">
        <f t="shared" si="322"/>
        <v>0.024</v>
      </c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</row>
    <row r="541">
      <c r="A541" s="18" t="str">
        <f t="shared" si="1"/>
        <v>Africa_Sierra Leone-Africa_2007</v>
      </c>
      <c r="B541" s="19" t="s">
        <v>68</v>
      </c>
      <c r="C541" s="20" t="s">
        <v>132</v>
      </c>
      <c r="D541" s="21" t="s">
        <v>86</v>
      </c>
      <c r="E541" s="22">
        <v>2.158653216E9</v>
      </c>
      <c r="F541" s="22">
        <f t="shared" si="2"/>
        <v>398.5685446</v>
      </c>
      <c r="G541" s="23">
        <v>0.14</v>
      </c>
      <c r="H541" s="23">
        <v>56.0</v>
      </c>
      <c r="I541" s="23">
        <v>0.25</v>
      </c>
      <c r="J541" s="24">
        <f t="shared" si="316"/>
        <v>0</v>
      </c>
      <c r="K541" s="24">
        <f t="shared" si="3"/>
        <v>0</v>
      </c>
      <c r="L541" s="24">
        <f>IFNA(VLOOKUP(A541,'ENERGY processed'!$A$2:$H$2692,8,0),"")</f>
        <v>605</v>
      </c>
      <c r="M541" s="24">
        <f t="shared" si="5"/>
        <v>0.0001117057468</v>
      </c>
      <c r="N541" s="24">
        <f>IFNA(VLOOKUP(A541,'HUMAN RESOURCES processed'!$A$2:$M$2692,5,0))</f>
        <v>0.04</v>
      </c>
      <c r="O541" s="24">
        <f>IFNA(VLOOKUP(A541,'HUMAN RESOURCES processed'!$A$2:$M$2692,6,0))</f>
        <v>0.122</v>
      </c>
      <c r="P541" s="24">
        <f>IFNA(VLOOKUP(A541,'HUMAN RESOURCES processed'!$A$2:$M$2692,7,0))</f>
        <v>44</v>
      </c>
      <c r="Q541" s="24">
        <f>IFNA(VLOOKUP(A541,'HUMAN RESOURCES processed'!$A$2:$M$2692,8,0))</f>
        <v>43</v>
      </c>
      <c r="R541" s="24">
        <f t="shared" si="6"/>
        <v>43.5</v>
      </c>
      <c r="S541" s="24">
        <f>IFNA(VLOOKUP(A541,'HUMAN RESOURCES processed'!$A$2:$M$2692,9,0))</f>
        <v>0.425</v>
      </c>
      <c r="T541" s="24">
        <f>IFNA(VLOOKUP(A541,'HUMAN RESOURCES processed'!$A$2:$M$2692,10,0))</f>
        <v>0.55</v>
      </c>
      <c r="U541" s="24">
        <f>IFNA(VLOOKUP(A541,'HUMAN RESOURCES processed'!$A$2:$M$2692,11,0))</f>
        <v>0.025</v>
      </c>
      <c r="V541" s="24">
        <f>IFNA(VLOOKUP(A541,'HUMAN RESOURCES processed'!$A$2:$M$2692,12,0))</f>
        <v>5416015</v>
      </c>
      <c r="W541" s="24">
        <f>IFNA(VLOOKUP(A541,'HUMAN RESOURCES processed'!$A$2:$M$2692,13,0))</f>
        <v>0.374</v>
      </c>
      <c r="X541" s="24">
        <f>IFNA(VLOOKUP(A541,'TOURISM processed'!$A$2:$F$2692,5,0))</f>
        <v>22000000</v>
      </c>
      <c r="Y541" s="24">
        <f>IFNA(VLOOKUP(A541,'TOURISM processed'!$A$2:$F$2692,6,0))</f>
        <v>17000000</v>
      </c>
      <c r="Z541" s="24">
        <f t="shared" si="7"/>
        <v>3.138839165</v>
      </c>
      <c r="AA541" s="24">
        <f>IFNA(VLOOKUP(A541,'BUSINESS processed'!A541:J3231,5,0))</f>
        <v>2.352</v>
      </c>
      <c r="AB541" s="24">
        <f>IFNA(VLOOKUP(A541,'BUSINESS processed'!A541:J3231,6,0))</f>
        <v>26</v>
      </c>
      <c r="AC541" s="24">
        <f t="shared" si="320"/>
        <v>0</v>
      </c>
      <c r="AD541" s="24">
        <f>IFNA(VLOOKUP(A541,'BUSINESS processed'!A541:J3231,8,0))</f>
        <v>399</v>
      </c>
      <c r="AE541" s="24">
        <f>IFNA(VLOOKUP(A541,'BUSINESS processed'!A541:J3231,9,0))</f>
        <v>0.002</v>
      </c>
      <c r="AF541" s="27">
        <f>IFNA(VLOOKUP(A541,'BUSINESS processed'!A541:J3231,10,0))</f>
        <v>0.143</v>
      </c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</row>
    <row r="542">
      <c r="A542" s="18" t="str">
        <f t="shared" si="1"/>
        <v>Africa_Sierra Leone-Africa_2008</v>
      </c>
      <c r="B542" s="19" t="s">
        <v>68</v>
      </c>
      <c r="C542" s="20" t="s">
        <v>132</v>
      </c>
      <c r="D542" s="21" t="s">
        <v>87</v>
      </c>
      <c r="E542" s="22">
        <v>2.505620416E9</v>
      </c>
      <c r="F542" s="22">
        <f t="shared" si="2"/>
        <v>452.9207267</v>
      </c>
      <c r="G542" s="23">
        <v>0.142</v>
      </c>
      <c r="H542" s="23">
        <v>64.0</v>
      </c>
      <c r="I542" s="23">
        <v>0.245</v>
      </c>
      <c r="J542" s="24">
        <f t="shared" si="316"/>
        <v>0</v>
      </c>
      <c r="K542" s="24">
        <f t="shared" si="3"/>
        <v>0</v>
      </c>
      <c r="L542" s="24">
        <f>IFNA(VLOOKUP(A542,'ENERGY processed'!$A$2:$H$2692,8,0),"")</f>
        <v>621.5</v>
      </c>
      <c r="M542" s="24">
        <f t="shared" si="5"/>
        <v>0.0001123435257</v>
      </c>
      <c r="N542" s="24">
        <f>IFNA(VLOOKUP(A542,'HUMAN RESOURCES processed'!$A$2:$M$2692,5,0))</f>
        <v>0.04</v>
      </c>
      <c r="O542" s="24">
        <f>IFNA(VLOOKUP(A542,'HUMAN RESOURCES processed'!$A$2:$M$2692,6,0))</f>
        <v>0.12</v>
      </c>
      <c r="P542" s="24">
        <f>IFNA(VLOOKUP(A542,'HUMAN RESOURCES processed'!$A$2:$M$2692,7,0))</f>
        <v>44</v>
      </c>
      <c r="Q542" s="24">
        <f>IFNA(VLOOKUP(A542,'HUMAN RESOURCES processed'!$A$2:$M$2692,8,0))</f>
        <v>44</v>
      </c>
      <c r="R542" s="24">
        <f t="shared" si="6"/>
        <v>44</v>
      </c>
      <c r="S542" s="24">
        <f>IFNA(VLOOKUP(A542,'HUMAN RESOURCES processed'!$A$2:$M$2692,9,0))</f>
        <v>0.424</v>
      </c>
      <c r="T542" s="24">
        <f>IFNA(VLOOKUP(A542,'HUMAN RESOURCES processed'!$A$2:$M$2692,10,0))</f>
        <v>0.551</v>
      </c>
      <c r="U542" s="24">
        <f>IFNA(VLOOKUP(A542,'HUMAN RESOURCES processed'!$A$2:$M$2692,11,0))</f>
        <v>0.025</v>
      </c>
      <c r="V542" s="24">
        <f>IFNA(VLOOKUP(A542,'HUMAN RESOURCES processed'!$A$2:$M$2692,12,0))</f>
        <v>5532139</v>
      </c>
      <c r="W542" s="24">
        <f>IFNA(VLOOKUP(A542,'HUMAN RESOURCES processed'!$A$2:$M$2692,13,0))</f>
        <v>0.376</v>
      </c>
      <c r="X542" s="24">
        <f>IFNA(VLOOKUP(A542,'TOURISM processed'!$A$2:$F$2692,5,0))</f>
        <v>34000000</v>
      </c>
      <c r="Y542" s="24">
        <f>IFNA(VLOOKUP(A542,'TOURISM processed'!$A$2:$F$2692,6,0))</f>
        <v>24000000</v>
      </c>
      <c r="Z542" s="24">
        <f t="shared" si="7"/>
        <v>4.338285788</v>
      </c>
      <c r="AA542" s="24">
        <f>IFNA(VLOOKUP(A542,'BUSINESS processed'!A542:J3232,5,0))</f>
        <v>2.352</v>
      </c>
      <c r="AB542" s="24">
        <f>IFNA(VLOOKUP(A542,'BUSINESS processed'!A542:J3232,6,0))</f>
        <v>17</v>
      </c>
      <c r="AC542" s="24">
        <f t="shared" si="320"/>
        <v>0</v>
      </c>
      <c r="AD542" s="24">
        <f>IFNA(VLOOKUP(A542,'BUSINESS processed'!A542:J3232,8,0))</f>
        <v>399</v>
      </c>
      <c r="AE542" s="24">
        <f>IFNA(VLOOKUP(A542,'BUSINESS processed'!A542:J3232,9,0))</f>
        <v>0.003</v>
      </c>
      <c r="AF542" s="27">
        <f>IFNA(VLOOKUP(A542,'BUSINESS processed'!A542:J3232,10,0))</f>
        <v>0.182</v>
      </c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</row>
    <row r="543">
      <c r="A543" s="18" t="str">
        <f t="shared" si="1"/>
        <v>Africa_Sierra Leone-Africa_2009</v>
      </c>
      <c r="B543" s="19" t="s">
        <v>68</v>
      </c>
      <c r="C543" s="20" t="s">
        <v>132</v>
      </c>
      <c r="D543" s="21" t="s">
        <v>88</v>
      </c>
      <c r="E543" s="22">
        <v>2.453972797E9</v>
      </c>
      <c r="F543" s="22">
        <f t="shared" si="2"/>
        <v>435.0103927</v>
      </c>
      <c r="G543" s="23">
        <v>0.169</v>
      </c>
      <c r="H543" s="23">
        <v>74.0</v>
      </c>
      <c r="I543" s="23">
        <v>0.222</v>
      </c>
      <c r="J543" s="24">
        <f t="shared" si="316"/>
        <v>0</v>
      </c>
      <c r="K543" s="24">
        <f t="shared" si="3"/>
        <v>0</v>
      </c>
      <c r="L543" s="24">
        <f>IF(AND(C543=C542,C543&gt;C542),C542,0)</f>
        <v>0</v>
      </c>
      <c r="M543" s="24">
        <f t="shared" si="5"/>
        <v>0</v>
      </c>
      <c r="N543" s="24">
        <f>IFNA(VLOOKUP(A543,'HUMAN RESOURCES processed'!$A$2:$M$2692,5,0))</f>
        <v>0.039</v>
      </c>
      <c r="O543" s="24">
        <f>IFNA(VLOOKUP(A543,'HUMAN RESOURCES processed'!$A$2:$M$2692,6,0))</f>
        <v>0.117</v>
      </c>
      <c r="P543" s="24">
        <f>IFNA(VLOOKUP(A543,'HUMAN RESOURCES processed'!$A$2:$M$2692,7,0))</f>
        <v>45</v>
      </c>
      <c r="Q543" s="24">
        <f>IFNA(VLOOKUP(A543,'HUMAN RESOURCES processed'!$A$2:$M$2692,8,0))</f>
        <v>44</v>
      </c>
      <c r="R543" s="24">
        <f t="shared" si="6"/>
        <v>44.5</v>
      </c>
      <c r="S543" s="24">
        <f>IFNA(VLOOKUP(A543,'HUMAN RESOURCES processed'!$A$2:$M$2692,9,0))</f>
        <v>0.423</v>
      </c>
      <c r="T543" s="24">
        <f>IFNA(VLOOKUP(A543,'HUMAN RESOURCES processed'!$A$2:$M$2692,10,0))</f>
        <v>0.551</v>
      </c>
      <c r="U543" s="24">
        <f>IFNA(VLOOKUP(A543,'HUMAN RESOURCES processed'!$A$2:$M$2692,11,0))</f>
        <v>0.025</v>
      </c>
      <c r="V543" s="24">
        <f>IFNA(VLOOKUP(A543,'HUMAN RESOURCES processed'!$A$2:$M$2692,12,0))</f>
        <v>5641182</v>
      </c>
      <c r="W543" s="24">
        <f>IFNA(VLOOKUP(A543,'HUMAN RESOURCES processed'!$A$2:$M$2692,13,0))</f>
        <v>0.379</v>
      </c>
      <c r="X543" s="24">
        <f>IFNA(VLOOKUP(A543,'TOURISM processed'!$A$2:$F$2692,5,0))</f>
        <v>25000000</v>
      </c>
      <c r="Y543" s="24">
        <f>IFNA(VLOOKUP(A543,'TOURISM processed'!$A$2:$F$2692,6,0))</f>
        <v>22000000</v>
      </c>
      <c r="Z543" s="24">
        <f t="shared" si="7"/>
        <v>3.899891902</v>
      </c>
      <c r="AA543" s="24">
        <f>IFNA(VLOOKUP(A543,'BUSINESS processed'!A543:J3233,5,0))</f>
        <v>2.352</v>
      </c>
      <c r="AB543" s="24">
        <f>IFNA(VLOOKUP(A543,'BUSINESS processed'!A543:J3233,6,0))</f>
        <v>12</v>
      </c>
      <c r="AC543" s="24">
        <f t="shared" si="320"/>
        <v>0</v>
      </c>
      <c r="AD543" s="24">
        <f>IFNA(VLOOKUP(A543,'BUSINESS processed'!A543:J3233,8,0))</f>
        <v>357</v>
      </c>
      <c r="AE543" s="24">
        <f>IFNA(VLOOKUP(A543,'BUSINESS processed'!A543:J3233,9,0))</f>
        <v>0.003</v>
      </c>
      <c r="AF543" s="27">
        <f>IFNA(VLOOKUP(A543,'BUSINESS processed'!A543:J3233,10,0))</f>
        <v>0.206</v>
      </c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</row>
    <row r="544">
      <c r="A544" s="18" t="str">
        <f t="shared" si="1"/>
        <v>Africa_Sierra Leone-Africa_2010</v>
      </c>
      <c r="B544" s="19" t="s">
        <v>68</v>
      </c>
      <c r="C544" s="20" t="s">
        <v>132</v>
      </c>
      <c r="D544" s="21" t="s">
        <v>89</v>
      </c>
      <c r="E544" s="22">
        <v>2.578159463E9</v>
      </c>
      <c r="F544" s="22">
        <f t="shared" si="2"/>
        <v>448.2215265</v>
      </c>
      <c r="G544" s="23">
        <v>0.154</v>
      </c>
      <c r="H544" s="23">
        <v>69.0</v>
      </c>
      <c r="I544" s="23">
        <v>0.213</v>
      </c>
      <c r="J544" s="24">
        <f t="shared" si="316"/>
        <v>0</v>
      </c>
      <c r="K544" s="24">
        <f t="shared" si="3"/>
        <v>0</v>
      </c>
      <c r="L544" s="24">
        <f>IFNA(VLOOKUP(A544,'ENERGY processed'!$A$2:$H$2692,8,0),"")</f>
        <v>546</v>
      </c>
      <c r="M544" s="24">
        <f t="shared" si="5"/>
        <v>0.00009492390093</v>
      </c>
      <c r="N544" s="24">
        <f>IFNA(VLOOKUP(A544,'HUMAN RESOURCES processed'!$A$2:$M$2692,5,0))</f>
        <v>0.038</v>
      </c>
      <c r="O544" s="24">
        <f>IFNA(VLOOKUP(A544,'HUMAN RESOURCES processed'!$A$2:$M$2692,6,0))</f>
        <v>0.114</v>
      </c>
      <c r="P544" s="24">
        <f>IFNA(VLOOKUP(A544,'HUMAN RESOURCES processed'!$A$2:$M$2692,7,0))</f>
        <v>45</v>
      </c>
      <c r="Q544" s="24">
        <f>IFNA(VLOOKUP(A544,'HUMAN RESOURCES processed'!$A$2:$M$2692,8,0))</f>
        <v>45</v>
      </c>
      <c r="R544" s="24">
        <f t="shared" si="6"/>
        <v>45</v>
      </c>
      <c r="S544" s="24">
        <f>IFNA(VLOOKUP(A544,'HUMAN RESOURCES processed'!$A$2:$M$2692,9,0))</f>
        <v>0.422</v>
      </c>
      <c r="T544" s="24">
        <f>IFNA(VLOOKUP(A544,'HUMAN RESOURCES processed'!$A$2:$M$2692,10,0))</f>
        <v>0.553</v>
      </c>
      <c r="U544" s="24">
        <f>IFNA(VLOOKUP(A544,'HUMAN RESOURCES processed'!$A$2:$M$2692,11,0))</f>
        <v>0.026</v>
      </c>
      <c r="V544" s="24">
        <f>IFNA(VLOOKUP(A544,'HUMAN RESOURCES processed'!$A$2:$M$2692,12,0))</f>
        <v>5751976</v>
      </c>
      <c r="W544" s="24">
        <f>IFNA(VLOOKUP(A544,'HUMAN RESOURCES processed'!$A$2:$M$2692,13,0))</f>
        <v>0.382</v>
      </c>
      <c r="X544" s="24">
        <f>IFNA(VLOOKUP(A544,'TOURISM processed'!$A$2:$F$2692,5,0))</f>
        <v>26000000</v>
      </c>
      <c r="Y544" s="24">
        <f>IFNA(VLOOKUP(A544,'TOURISM processed'!$A$2:$F$2692,6,0))</f>
        <v>22000000</v>
      </c>
      <c r="Z544" s="24">
        <f t="shared" si="7"/>
        <v>3.824772565</v>
      </c>
      <c r="AA544" s="24">
        <f>IFNA(VLOOKUP(A544,'BUSINESS processed'!A544:J3234,5,0))</f>
        <v>2.352</v>
      </c>
      <c r="AB544" s="24">
        <f>IFNA(VLOOKUP(A544,'BUSINESS processed'!A544:J3234,6,0))</f>
        <v>12</v>
      </c>
      <c r="AC544" s="24">
        <f t="shared" si="320"/>
        <v>0</v>
      </c>
      <c r="AD544" s="24">
        <f>IFNA(VLOOKUP(A544,'BUSINESS processed'!A544:J3234,8,0))</f>
        <v>357</v>
      </c>
      <c r="AE544" s="24">
        <f>IFNA(VLOOKUP(A544,'BUSINESS processed'!A544:J3234,9,0))</f>
        <v>0.006</v>
      </c>
      <c r="AF544" s="27">
        <f>IFNA(VLOOKUP(A544,'BUSINESS processed'!A544:J3234,10,0))</f>
        <v>0.348</v>
      </c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</row>
    <row r="545">
      <c r="A545" s="18" t="str">
        <f t="shared" si="1"/>
        <v>Africa_Sierra Leone-Africa_2011</v>
      </c>
      <c r="B545" s="19" t="s">
        <v>68</v>
      </c>
      <c r="C545" s="20" t="s">
        <v>132</v>
      </c>
      <c r="D545" s="21" t="s">
        <v>90</v>
      </c>
      <c r="E545" s="22">
        <v>2.932273988E9</v>
      </c>
      <c r="F545" s="22">
        <f t="shared" si="2"/>
        <v>499.9196125</v>
      </c>
      <c r="G545" s="23">
        <v>0.163</v>
      </c>
      <c r="H545" s="23">
        <v>82.0</v>
      </c>
      <c r="I545" s="23">
        <v>0.21</v>
      </c>
      <c r="J545" s="24">
        <f t="shared" si="316"/>
        <v>0</v>
      </c>
      <c r="K545" s="24">
        <f t="shared" si="3"/>
        <v>0</v>
      </c>
      <c r="L545" s="24">
        <f>IFNA(VLOOKUP(A545,'ENERGY processed'!$A$2:$H$2692,8,0),"")</f>
        <v>539</v>
      </c>
      <c r="M545" s="24">
        <f t="shared" si="5"/>
        <v>0.00009189341523</v>
      </c>
      <c r="N545" s="24">
        <f>IFNA(VLOOKUP(A545,'HUMAN RESOURCES processed'!$A$2:$M$2692,5,0))</f>
        <v>0.038</v>
      </c>
      <c r="O545" s="24">
        <f>IFNA(VLOOKUP(A545,'HUMAN RESOURCES processed'!$A$2:$M$2692,6,0))</f>
        <v>0.112</v>
      </c>
      <c r="P545" s="24">
        <f>IFNA(VLOOKUP(A545,'HUMAN RESOURCES processed'!$A$2:$M$2692,7,0))</f>
        <v>45</v>
      </c>
      <c r="Q545" s="24">
        <f>IFNA(VLOOKUP(A545,'HUMAN RESOURCES processed'!$A$2:$M$2692,8,0))</f>
        <v>45</v>
      </c>
      <c r="R545" s="24">
        <f t="shared" si="6"/>
        <v>45</v>
      </c>
      <c r="S545" s="24">
        <f>IFNA(VLOOKUP(A545,'HUMAN RESOURCES processed'!$A$2:$M$2692,9,0))</f>
        <v>0.42</v>
      </c>
      <c r="T545" s="24">
        <f>IFNA(VLOOKUP(A545,'HUMAN RESOURCES processed'!$A$2:$M$2692,10,0))</f>
        <v>0.554</v>
      </c>
      <c r="U545" s="24">
        <f>IFNA(VLOOKUP(A545,'HUMAN RESOURCES processed'!$A$2:$M$2692,11,0))</f>
        <v>0.026</v>
      </c>
      <c r="V545" s="24">
        <f>IFNA(VLOOKUP(A545,'HUMAN RESOURCES processed'!$A$2:$M$2692,12,0))</f>
        <v>5865491</v>
      </c>
      <c r="W545" s="24">
        <f>IFNA(VLOOKUP(A545,'HUMAN RESOURCES processed'!$A$2:$M$2692,13,0))</f>
        <v>0.386</v>
      </c>
      <c r="X545" s="24">
        <f>IFNA(VLOOKUP(A545,'TOURISM processed'!$A$2:$F$2692,5,0))</f>
        <v>44000000</v>
      </c>
      <c r="Y545" s="24">
        <f>IFNA(VLOOKUP(A545,'TOURISM processed'!$A$2:$F$2692,6,0))</f>
        <v>29000000</v>
      </c>
      <c r="Z545" s="24">
        <f t="shared" si="7"/>
        <v>4.944172619</v>
      </c>
      <c r="AA545" s="24">
        <f>IFNA(VLOOKUP(A545,'BUSINESS processed'!A545:J3235,5,0))</f>
        <v>0.324</v>
      </c>
      <c r="AB545" s="24">
        <f>IFNA(VLOOKUP(A545,'BUSINESS processed'!A545:J3235,6,0))</f>
        <v>12</v>
      </c>
      <c r="AC545" s="24">
        <f t="shared" si="320"/>
        <v>0</v>
      </c>
      <c r="AD545" s="24">
        <f>IFNA(VLOOKUP(A545,'BUSINESS processed'!A545:J3235,8,0))</f>
        <v>357</v>
      </c>
      <c r="AE545" s="24">
        <f>IFNA(VLOOKUP(A545,'BUSINESS processed'!A545:J3235,9,0))</f>
        <v>0.009</v>
      </c>
      <c r="AF545" s="27">
        <f>IFNA(VLOOKUP(A545,'BUSINESS processed'!A545:J3235,10,0))</f>
        <v>0.364</v>
      </c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</row>
    <row r="546">
      <c r="A546" s="18" t="str">
        <f t="shared" si="1"/>
        <v>Africa_Sierra Leone-Africa_2012</v>
      </c>
      <c r="B546" s="19" t="s">
        <v>68</v>
      </c>
      <c r="C546" s="20" t="s">
        <v>132</v>
      </c>
      <c r="D546" s="21" t="s">
        <v>91</v>
      </c>
      <c r="E546" s="22">
        <v>3.787392596E9</v>
      </c>
      <c r="F546" s="22">
        <f t="shared" si="2"/>
        <v>633.4780959</v>
      </c>
      <c r="G546" s="23">
        <v>0.151</v>
      </c>
      <c r="H546" s="23">
        <v>96.0</v>
      </c>
      <c r="I546" s="23">
        <v>0.21</v>
      </c>
      <c r="J546" s="24">
        <f t="shared" si="316"/>
        <v>0</v>
      </c>
      <c r="K546" s="24">
        <f t="shared" si="3"/>
        <v>0</v>
      </c>
      <c r="L546" s="24">
        <f>IFNA(VLOOKUP(A546,'ENERGY processed'!$A$2:$H$2692,8,0),"")</f>
        <v>733</v>
      </c>
      <c r="M546" s="24">
        <f t="shared" si="5"/>
        <v>0.0001226013498</v>
      </c>
      <c r="N546" s="24">
        <f>IFNA(VLOOKUP(A546,'HUMAN RESOURCES processed'!$A$2:$M$2692,5,0))</f>
        <v>0.037</v>
      </c>
      <c r="O546" s="24">
        <f>IFNA(VLOOKUP(A546,'HUMAN RESOURCES processed'!$A$2:$M$2692,6,0))</f>
        <v>0.11</v>
      </c>
      <c r="P546" s="24">
        <f>IFNA(VLOOKUP(A546,'HUMAN RESOURCES processed'!$A$2:$M$2692,7,0))</f>
        <v>46</v>
      </c>
      <c r="Q546" s="24">
        <f>IFNA(VLOOKUP(A546,'HUMAN RESOURCES processed'!$A$2:$M$2692,8,0))</f>
        <v>45</v>
      </c>
      <c r="R546" s="24">
        <f t="shared" si="6"/>
        <v>45.5</v>
      </c>
      <c r="S546" s="24">
        <f>IFNA(VLOOKUP(A546,'HUMAN RESOURCES processed'!$A$2:$M$2692,9,0))</f>
        <v>0.417</v>
      </c>
      <c r="T546" s="24">
        <f>IFNA(VLOOKUP(A546,'HUMAN RESOURCES processed'!$A$2:$M$2692,10,0))</f>
        <v>0.556</v>
      </c>
      <c r="U546" s="24">
        <f>IFNA(VLOOKUP(A546,'HUMAN RESOURCES processed'!$A$2:$M$2692,11,0))</f>
        <v>0.026</v>
      </c>
      <c r="V546" s="24">
        <f>IFNA(VLOOKUP(A546,'HUMAN RESOURCES processed'!$A$2:$M$2692,12,0))</f>
        <v>5978727</v>
      </c>
      <c r="W546" s="24">
        <f>IFNA(VLOOKUP(A546,'HUMAN RESOURCES processed'!$A$2:$M$2692,13,0))</f>
        <v>0.389</v>
      </c>
      <c r="X546" s="24">
        <f>IFNA(VLOOKUP(A546,'TOURISM processed'!$A$2:$F$2692,5,0))</f>
        <v>41000000</v>
      </c>
      <c r="Y546" s="24">
        <f>IFNA(VLOOKUP(A546,'TOURISM processed'!$A$2:$F$2692,6,0))</f>
        <v>25000000</v>
      </c>
      <c r="Z546" s="24">
        <f t="shared" si="7"/>
        <v>4.181492147</v>
      </c>
      <c r="AA546" s="24">
        <f>IFNA(VLOOKUP(A546,'BUSINESS processed'!A546:J3236,5,0))</f>
        <v>0.324</v>
      </c>
      <c r="AB546" s="24">
        <f>IFNA(VLOOKUP(A546,'BUSINESS processed'!A546:J3236,6,0))</f>
        <v>12</v>
      </c>
      <c r="AC546" s="24">
        <f>IFNA(VLOOKUP(A546,'BUSINESS processed'!A546:J3236,7,0))</f>
        <v>137</v>
      </c>
      <c r="AD546" s="24">
        <f>IFNA(VLOOKUP(A546,'BUSINESS processed'!A546:J3236,8,0))</f>
        <v>357</v>
      </c>
      <c r="AE546" s="24">
        <f>IFNA(VLOOKUP(A546,'BUSINESS processed'!A546:J3236,9,0))</f>
        <v>0.013</v>
      </c>
      <c r="AF546" s="27">
        <f>IFNA(VLOOKUP(A546,'BUSINESS processed'!A546:J3236,10,0))</f>
        <v>0.37</v>
      </c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</row>
    <row r="547">
      <c r="A547" s="18" t="str">
        <f t="shared" si="1"/>
        <v>Africa_Somalia-Africa_2000</v>
      </c>
      <c r="B547" s="19" t="s">
        <v>68</v>
      </c>
      <c r="C547" s="20" t="s">
        <v>133</v>
      </c>
      <c r="D547" s="21" t="s">
        <v>70</v>
      </c>
      <c r="E547" s="20">
        <f t="shared" ref="E547:E559" si="324">IF(AND(C547=C546,D547&gt;D546),E546,0)</f>
        <v>0</v>
      </c>
      <c r="F547" s="22">
        <f t="shared" si="2"/>
        <v>0</v>
      </c>
      <c r="G547" s="39">
        <f t="shared" ref="G547:G559" si="325">IF(AND(C547=C546,D547&gt;D546),G546,0)</f>
        <v>0</v>
      </c>
      <c r="H547" s="39">
        <f t="shared" ref="H547:H559" si="326">IF(AND(C547=C546,C547&gt;C546),C546,0)</f>
        <v>0</v>
      </c>
      <c r="I547" s="39">
        <f t="shared" ref="I547:I559" si="327">IF(AND(C547=C546,D547&gt;D546),I546,0)</f>
        <v>0</v>
      </c>
      <c r="J547" s="24">
        <f t="shared" si="316"/>
        <v>0</v>
      </c>
      <c r="K547" s="24">
        <f t="shared" si="3"/>
        <v>0</v>
      </c>
      <c r="L547" s="24">
        <f t="shared" ref="L547:L548" si="328">IF(AND(C547=C546,C547&gt;C546),C546,0)</f>
        <v>0</v>
      </c>
      <c r="M547" s="24">
        <f t="shared" si="5"/>
        <v>0</v>
      </c>
      <c r="N547" s="24">
        <f>IFNA(VLOOKUP(A547,'HUMAN RESOURCES processed'!$A$2:$M$2692,5,0))</f>
        <v>0.049</v>
      </c>
      <c r="O547" s="24">
        <f>IFNA(VLOOKUP(A547,'HUMAN RESOURCES processed'!$A$2:$M$2692,6,0))</f>
        <v>0.105</v>
      </c>
      <c r="P547" s="24">
        <f>IFNA(VLOOKUP(A547,'HUMAN RESOURCES processed'!$A$2:$M$2692,7,0))</f>
        <v>52</v>
      </c>
      <c r="Q547" s="24">
        <f>IFNA(VLOOKUP(A547,'HUMAN RESOURCES processed'!$A$2:$M$2692,8,0))</f>
        <v>49</v>
      </c>
      <c r="R547" s="24">
        <f t="shared" si="6"/>
        <v>50.5</v>
      </c>
      <c r="S547" s="24">
        <f>IFNA(VLOOKUP(A547,'HUMAN RESOURCES processed'!$A$2:$M$2692,9,0))</f>
        <v>0.472</v>
      </c>
      <c r="T547" s="24">
        <f>IFNA(VLOOKUP(A547,'HUMAN RESOURCES processed'!$A$2:$M$2692,10,0))</f>
        <v>0.499</v>
      </c>
      <c r="U547" s="24">
        <f>IFNA(VLOOKUP(A547,'HUMAN RESOURCES processed'!$A$2:$M$2692,11,0))</f>
        <v>0.029</v>
      </c>
      <c r="V547" s="24">
        <f>IFNA(VLOOKUP(A547,'HUMAN RESOURCES processed'!$A$2:$M$2692,12,0))</f>
        <v>7385416</v>
      </c>
      <c r="W547" s="24">
        <f>IFNA(VLOOKUP(A547,'HUMAN RESOURCES processed'!$A$2:$M$2692,13,0))</f>
        <v>0.332</v>
      </c>
      <c r="X547" s="24">
        <f t="shared" ref="X547:X559" si="329">IF(AND(C547=C546,D547&gt;D546),X546,0)</f>
        <v>0</v>
      </c>
      <c r="Y547" s="24">
        <f t="shared" ref="Y547:Y559" si="330">IF(AND(C547=C546,D547&gt;D546),Y546,0)</f>
        <v>0</v>
      </c>
      <c r="Z547" s="24">
        <f t="shared" si="7"/>
        <v>0</v>
      </c>
      <c r="AA547" s="24">
        <f t="shared" ref="AA547:AA564" si="331">IF(AND(C547=C546,D547&gt;D546),AA546,0)</f>
        <v>0</v>
      </c>
      <c r="AB547" s="24">
        <f t="shared" ref="AB547:AB562" si="332">IF(AND(C547=C546,D547&gt;D546),AB546,0)</f>
        <v>0</v>
      </c>
      <c r="AC547" s="24">
        <f t="shared" ref="AC547:AC571" si="333">IF(AND(C547=C546,D547&gt;D546),AC546,0)</f>
        <v>0</v>
      </c>
      <c r="AD547" s="24">
        <f t="shared" ref="AD547:AD564" si="334">IF(AND(C547=C546,D547&gt;D546),AD546,0)</f>
        <v>0</v>
      </c>
      <c r="AE547" s="24">
        <f>IFNA(VLOOKUP(A547,'BUSINESS processed'!A547:J3237,9,0))</f>
        <v>0</v>
      </c>
      <c r="AF547" s="27">
        <f>IFNA(VLOOKUP(A547,'BUSINESS processed'!A547:J3237,10,0))</f>
        <v>0.011</v>
      </c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</row>
    <row r="548">
      <c r="A548" s="18" t="str">
        <f t="shared" si="1"/>
        <v>Africa_Somalia-Africa_2001</v>
      </c>
      <c r="B548" s="19" t="s">
        <v>68</v>
      </c>
      <c r="C548" s="20" t="s">
        <v>133</v>
      </c>
      <c r="D548" s="21" t="s">
        <v>71</v>
      </c>
      <c r="E548" s="20">
        <f t="shared" si="324"/>
        <v>0</v>
      </c>
      <c r="F548" s="22">
        <f t="shared" si="2"/>
        <v>0</v>
      </c>
      <c r="G548" s="39">
        <f t="shared" si="325"/>
        <v>0</v>
      </c>
      <c r="H548" s="39">
        <f t="shared" si="326"/>
        <v>0</v>
      </c>
      <c r="I548" s="39">
        <f t="shared" si="327"/>
        <v>0</v>
      </c>
      <c r="J548" s="24">
        <f t="shared" si="316"/>
        <v>0</v>
      </c>
      <c r="K548" s="24">
        <f t="shared" si="3"/>
        <v>0</v>
      </c>
      <c r="L548" s="24">
        <f t="shared" si="328"/>
        <v>0</v>
      </c>
      <c r="M548" s="24">
        <f t="shared" si="5"/>
        <v>0</v>
      </c>
      <c r="N548" s="24">
        <f>IFNA(VLOOKUP(A548,'HUMAN RESOURCES processed'!$A$2:$M$2692,5,0))</f>
        <v>0.048</v>
      </c>
      <c r="O548" s="24">
        <f>IFNA(VLOOKUP(A548,'HUMAN RESOURCES processed'!$A$2:$M$2692,6,0))</f>
        <v>0.105</v>
      </c>
      <c r="P548" s="24">
        <f>IFNA(VLOOKUP(A548,'HUMAN RESOURCES processed'!$A$2:$M$2692,7,0))</f>
        <v>53</v>
      </c>
      <c r="Q548" s="24">
        <f>IFNA(VLOOKUP(A548,'HUMAN RESOURCES processed'!$A$2:$M$2692,8,0))</f>
        <v>50</v>
      </c>
      <c r="R548" s="24">
        <f t="shared" si="6"/>
        <v>51.5</v>
      </c>
      <c r="S548" s="24">
        <f>IFNA(VLOOKUP(A548,'HUMAN RESOURCES processed'!$A$2:$M$2692,9,0))</f>
        <v>0.473</v>
      </c>
      <c r="T548" s="24">
        <f>IFNA(VLOOKUP(A548,'HUMAN RESOURCES processed'!$A$2:$M$2692,10,0))</f>
        <v>0.497</v>
      </c>
      <c r="U548" s="24">
        <f>IFNA(VLOOKUP(A548,'HUMAN RESOURCES processed'!$A$2:$M$2692,11,0))</f>
        <v>0.029</v>
      </c>
      <c r="V548" s="24">
        <f>IFNA(VLOOKUP(A548,'HUMAN RESOURCES processed'!$A$2:$M$2692,12,0))</f>
        <v>7609265</v>
      </c>
      <c r="W548" s="24">
        <f>IFNA(VLOOKUP(A548,'HUMAN RESOURCES processed'!$A$2:$M$2692,13,0))</f>
        <v>0.336</v>
      </c>
      <c r="X548" s="24">
        <f t="shared" si="329"/>
        <v>0</v>
      </c>
      <c r="Y548" s="24">
        <f t="shared" si="330"/>
        <v>0</v>
      </c>
      <c r="Z548" s="24">
        <f t="shared" si="7"/>
        <v>0</v>
      </c>
      <c r="AA548" s="24">
        <f t="shared" si="331"/>
        <v>0</v>
      </c>
      <c r="AB548" s="24">
        <f t="shared" si="332"/>
        <v>0</v>
      </c>
      <c r="AC548" s="24">
        <f t="shared" si="333"/>
        <v>0</v>
      </c>
      <c r="AD548" s="24">
        <f t="shared" si="334"/>
        <v>0</v>
      </c>
      <c r="AE548" s="24">
        <f>IFNA(VLOOKUP(A548,'BUSINESS processed'!A548:J3238,9,0))</f>
        <v>0.001</v>
      </c>
      <c r="AF548" s="27">
        <f>IFNA(VLOOKUP(A548,'BUSINESS processed'!A548:J3238,10,0))</f>
        <v>0.011</v>
      </c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</row>
    <row r="549">
      <c r="A549" s="18" t="str">
        <f t="shared" si="1"/>
        <v>Africa_Somalia-Africa_2002</v>
      </c>
      <c r="B549" s="19" t="s">
        <v>68</v>
      </c>
      <c r="C549" s="20" t="s">
        <v>133</v>
      </c>
      <c r="D549" s="21" t="s">
        <v>72</v>
      </c>
      <c r="E549" s="20">
        <f t="shared" si="324"/>
        <v>0</v>
      </c>
      <c r="F549" s="22">
        <f t="shared" si="2"/>
        <v>0</v>
      </c>
      <c r="G549" s="39">
        <f t="shared" si="325"/>
        <v>0</v>
      </c>
      <c r="H549" s="39">
        <f t="shared" si="326"/>
        <v>0</v>
      </c>
      <c r="I549" s="39">
        <f t="shared" si="327"/>
        <v>0</v>
      </c>
      <c r="J549" s="24">
        <f t="shared" si="316"/>
        <v>0</v>
      </c>
      <c r="K549" s="24">
        <f t="shared" si="3"/>
        <v>0</v>
      </c>
      <c r="L549" s="24">
        <f>IFNA(VLOOKUP(A549,'ENERGY processed'!$A$2:$H$2692,8,0),"")</f>
        <v>609</v>
      </c>
      <c r="M549" s="24">
        <f t="shared" si="5"/>
        <v>0.00007781828702</v>
      </c>
      <c r="N549" s="24">
        <f>IFNA(VLOOKUP(A549,'HUMAN RESOURCES processed'!$A$2:$M$2692,5,0))</f>
        <v>0.048</v>
      </c>
      <c r="O549" s="24">
        <f>IFNA(VLOOKUP(A549,'HUMAN RESOURCES processed'!$A$2:$M$2692,6,0))</f>
        <v>0.105</v>
      </c>
      <c r="P549" s="24">
        <f>IFNA(VLOOKUP(A549,'HUMAN RESOURCES processed'!$A$2:$M$2692,7,0))</f>
        <v>53</v>
      </c>
      <c r="Q549" s="24">
        <f>IFNA(VLOOKUP(A549,'HUMAN RESOURCES processed'!$A$2:$M$2692,8,0))</f>
        <v>50</v>
      </c>
      <c r="R549" s="24">
        <f t="shared" si="6"/>
        <v>51.5</v>
      </c>
      <c r="S549" s="24">
        <f>IFNA(VLOOKUP(A549,'HUMAN RESOURCES processed'!$A$2:$M$2692,9,0))</f>
        <v>0.475</v>
      </c>
      <c r="T549" s="24">
        <f>IFNA(VLOOKUP(A549,'HUMAN RESOURCES processed'!$A$2:$M$2692,10,0))</f>
        <v>0.496</v>
      </c>
      <c r="U549" s="24">
        <f>IFNA(VLOOKUP(A549,'HUMAN RESOURCES processed'!$A$2:$M$2692,11,0))</f>
        <v>0.029</v>
      </c>
      <c r="V549" s="24">
        <f>IFNA(VLOOKUP(A549,'HUMAN RESOURCES processed'!$A$2:$M$2692,12,0))</f>
        <v>7825924</v>
      </c>
      <c r="W549" s="24">
        <f>IFNA(VLOOKUP(A549,'HUMAN RESOURCES processed'!$A$2:$M$2692,13,0))</f>
        <v>0.34</v>
      </c>
      <c r="X549" s="24">
        <f t="shared" si="329"/>
        <v>0</v>
      </c>
      <c r="Y549" s="24">
        <f t="shared" si="330"/>
        <v>0</v>
      </c>
      <c r="Z549" s="24">
        <f t="shared" si="7"/>
        <v>0</v>
      </c>
      <c r="AA549" s="24">
        <f t="shared" si="331"/>
        <v>0</v>
      </c>
      <c r="AB549" s="24">
        <f t="shared" si="332"/>
        <v>0</v>
      </c>
      <c r="AC549" s="24">
        <f t="shared" si="333"/>
        <v>0</v>
      </c>
      <c r="AD549" s="24">
        <f t="shared" si="334"/>
        <v>0</v>
      </c>
      <c r="AE549" s="24">
        <f>IFNA(VLOOKUP(A549,'BUSINESS processed'!A549:J3239,9,0))</f>
        <v>0.001</v>
      </c>
      <c r="AF549" s="27">
        <f>IFNA(VLOOKUP(A549,'BUSINESS processed'!A549:J3239,10,0))</f>
        <v>0.013</v>
      </c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</row>
    <row r="550">
      <c r="A550" s="18" t="str">
        <f t="shared" si="1"/>
        <v>Africa_Somalia-Africa_2003</v>
      </c>
      <c r="B550" s="19" t="s">
        <v>68</v>
      </c>
      <c r="C550" s="20" t="s">
        <v>133</v>
      </c>
      <c r="D550" s="21" t="s">
        <v>74</v>
      </c>
      <c r="E550" s="20">
        <f t="shared" si="324"/>
        <v>0</v>
      </c>
      <c r="F550" s="22">
        <f t="shared" si="2"/>
        <v>0</v>
      </c>
      <c r="G550" s="39">
        <f t="shared" si="325"/>
        <v>0</v>
      </c>
      <c r="H550" s="39">
        <f t="shared" si="326"/>
        <v>0</v>
      </c>
      <c r="I550" s="39">
        <f t="shared" si="327"/>
        <v>0</v>
      </c>
      <c r="J550" s="24">
        <f t="shared" si="316"/>
        <v>0</v>
      </c>
      <c r="K550" s="24">
        <f t="shared" si="3"/>
        <v>0</v>
      </c>
      <c r="L550" s="24">
        <f>IFNA(VLOOKUP(A550,'ENERGY processed'!$A$2:$H$2692,8,0),"")</f>
        <v>594</v>
      </c>
      <c r="M550" s="24">
        <f t="shared" si="5"/>
        <v>0.00007390168289</v>
      </c>
      <c r="N550" s="24">
        <f>IFNA(VLOOKUP(A550,'HUMAN RESOURCES processed'!$A$2:$M$2692,5,0))</f>
        <v>0.047</v>
      </c>
      <c r="O550" s="24">
        <f>IFNA(VLOOKUP(A550,'HUMAN RESOURCES processed'!$A$2:$M$2692,6,0))</f>
        <v>0.105</v>
      </c>
      <c r="P550" s="24">
        <f>IFNA(VLOOKUP(A550,'HUMAN RESOURCES processed'!$A$2:$M$2692,7,0))</f>
        <v>53</v>
      </c>
      <c r="Q550" s="24">
        <f>IFNA(VLOOKUP(A550,'HUMAN RESOURCES processed'!$A$2:$M$2692,8,0))</f>
        <v>50</v>
      </c>
      <c r="R550" s="24">
        <f t="shared" si="6"/>
        <v>51.5</v>
      </c>
      <c r="S550" s="24">
        <f>IFNA(VLOOKUP(A550,'HUMAN RESOURCES processed'!$A$2:$M$2692,9,0))</f>
        <v>0.476</v>
      </c>
      <c r="T550" s="24">
        <f>IFNA(VLOOKUP(A550,'HUMAN RESOURCES processed'!$A$2:$M$2692,10,0))</f>
        <v>0.495</v>
      </c>
      <c r="U550" s="24">
        <f>IFNA(VLOOKUP(A550,'HUMAN RESOURCES processed'!$A$2:$M$2692,11,0))</f>
        <v>0.029</v>
      </c>
      <c r="V550" s="24">
        <f>IFNA(VLOOKUP(A550,'HUMAN RESOURCES processed'!$A$2:$M$2692,12,0))</f>
        <v>8037706</v>
      </c>
      <c r="W550" s="24">
        <f>IFNA(VLOOKUP(A550,'HUMAN RESOURCES processed'!$A$2:$M$2692,13,0))</f>
        <v>0.344</v>
      </c>
      <c r="X550" s="24">
        <f t="shared" si="329"/>
        <v>0</v>
      </c>
      <c r="Y550" s="24">
        <f t="shared" si="330"/>
        <v>0</v>
      </c>
      <c r="Z550" s="24">
        <f t="shared" si="7"/>
        <v>0</v>
      </c>
      <c r="AA550" s="24">
        <f t="shared" si="331"/>
        <v>0</v>
      </c>
      <c r="AB550" s="24">
        <f t="shared" si="332"/>
        <v>0</v>
      </c>
      <c r="AC550" s="24">
        <f t="shared" si="333"/>
        <v>0</v>
      </c>
      <c r="AD550" s="24">
        <f t="shared" si="334"/>
        <v>0</v>
      </c>
      <c r="AE550" s="24">
        <f>IFNA(VLOOKUP(A550,'BUSINESS processed'!A550:J3240,9,0))</f>
        <v>0.004</v>
      </c>
      <c r="AF550" s="27">
        <f>IFNA(VLOOKUP(A550,'BUSINESS processed'!A550:J3240,10,0))</f>
        <v>0.025</v>
      </c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</row>
    <row r="551">
      <c r="A551" s="18" t="str">
        <f t="shared" si="1"/>
        <v>Africa_Somalia-Africa_2004</v>
      </c>
      <c r="B551" s="19" t="s">
        <v>68</v>
      </c>
      <c r="C551" s="20" t="s">
        <v>133</v>
      </c>
      <c r="D551" s="21" t="s">
        <v>83</v>
      </c>
      <c r="E551" s="20">
        <f t="shared" si="324"/>
        <v>0</v>
      </c>
      <c r="F551" s="22">
        <f t="shared" si="2"/>
        <v>0</v>
      </c>
      <c r="G551" s="39">
        <f t="shared" si="325"/>
        <v>0</v>
      </c>
      <c r="H551" s="39">
        <f t="shared" si="326"/>
        <v>0</v>
      </c>
      <c r="I551" s="39">
        <f t="shared" si="327"/>
        <v>0</v>
      </c>
      <c r="J551" s="24">
        <f t="shared" si="316"/>
        <v>0</v>
      </c>
      <c r="K551" s="24">
        <f t="shared" si="3"/>
        <v>0</v>
      </c>
      <c r="L551" s="24">
        <f>IFNA(VLOOKUP(A551,'ENERGY processed'!$A$2:$H$2692,8,0),"")</f>
        <v>609</v>
      </c>
      <c r="M551" s="24">
        <f t="shared" si="5"/>
        <v>0.00007381849499</v>
      </c>
      <c r="N551" s="24">
        <f>IFNA(VLOOKUP(A551,'HUMAN RESOURCES processed'!$A$2:$M$2692,5,0))</f>
        <v>0.047</v>
      </c>
      <c r="O551" s="24">
        <f>IFNA(VLOOKUP(A551,'HUMAN RESOURCES processed'!$A$2:$M$2692,6,0))</f>
        <v>0.105</v>
      </c>
      <c r="P551" s="24">
        <f>IFNA(VLOOKUP(A551,'HUMAN RESOURCES processed'!$A$2:$M$2692,7,0))</f>
        <v>54</v>
      </c>
      <c r="Q551" s="24">
        <f>IFNA(VLOOKUP(A551,'HUMAN RESOURCES processed'!$A$2:$M$2692,8,0))</f>
        <v>51</v>
      </c>
      <c r="R551" s="24">
        <f t="shared" si="6"/>
        <v>52.5</v>
      </c>
      <c r="S551" s="24">
        <f>IFNA(VLOOKUP(A551,'HUMAN RESOURCES processed'!$A$2:$M$2692,9,0))</f>
        <v>0.477</v>
      </c>
      <c r="T551" s="24">
        <f>IFNA(VLOOKUP(A551,'HUMAN RESOURCES processed'!$A$2:$M$2692,10,0))</f>
        <v>0.494</v>
      </c>
      <c r="U551" s="24">
        <f>IFNA(VLOOKUP(A551,'HUMAN RESOURCES processed'!$A$2:$M$2692,11,0))</f>
        <v>0.029</v>
      </c>
      <c r="V551" s="24">
        <f>IFNA(VLOOKUP(A551,'HUMAN RESOURCES processed'!$A$2:$M$2692,12,0))</f>
        <v>8249965</v>
      </c>
      <c r="W551" s="24">
        <f>IFNA(VLOOKUP(A551,'HUMAN RESOURCES processed'!$A$2:$M$2692,13,0))</f>
        <v>0.348</v>
      </c>
      <c r="X551" s="24">
        <f t="shared" si="329"/>
        <v>0</v>
      </c>
      <c r="Y551" s="24">
        <f t="shared" si="330"/>
        <v>0</v>
      </c>
      <c r="Z551" s="24">
        <f t="shared" si="7"/>
        <v>0</v>
      </c>
      <c r="AA551" s="24">
        <f t="shared" si="331"/>
        <v>0</v>
      </c>
      <c r="AB551" s="24">
        <f t="shared" si="332"/>
        <v>0</v>
      </c>
      <c r="AC551" s="24">
        <f t="shared" si="333"/>
        <v>0</v>
      </c>
      <c r="AD551" s="24">
        <f t="shared" si="334"/>
        <v>0</v>
      </c>
      <c r="AE551" s="24">
        <f>IFNA(VLOOKUP(A551,'BUSINESS processed'!A551:J3241,9,0))</f>
        <v>0.011</v>
      </c>
      <c r="AF551" s="27">
        <f>IFNA(VLOOKUP(A551,'BUSINESS processed'!A551:J3241,10,0))</f>
        <v>0.061</v>
      </c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</row>
    <row r="552">
      <c r="A552" s="18" t="str">
        <f t="shared" si="1"/>
        <v>Africa_Somalia-Africa_2005</v>
      </c>
      <c r="B552" s="19" t="s">
        <v>68</v>
      </c>
      <c r="C552" s="20" t="s">
        <v>133</v>
      </c>
      <c r="D552" s="21" t="s">
        <v>84</v>
      </c>
      <c r="E552" s="20">
        <f t="shared" si="324"/>
        <v>0</v>
      </c>
      <c r="F552" s="22">
        <f t="shared" si="2"/>
        <v>0</v>
      </c>
      <c r="G552" s="39">
        <f t="shared" si="325"/>
        <v>0</v>
      </c>
      <c r="H552" s="39">
        <f t="shared" si="326"/>
        <v>0</v>
      </c>
      <c r="I552" s="39">
        <f t="shared" si="327"/>
        <v>0</v>
      </c>
      <c r="J552" s="24">
        <f t="shared" si="316"/>
        <v>0</v>
      </c>
      <c r="K552" s="24">
        <f t="shared" si="3"/>
        <v>0</v>
      </c>
      <c r="L552" s="24">
        <f t="shared" ref="L552:L553" si="335">IF(AND(C552=C551,C552&gt;C551),C551,0)</f>
        <v>0</v>
      </c>
      <c r="M552" s="24">
        <f t="shared" si="5"/>
        <v>0</v>
      </c>
      <c r="N552" s="24">
        <f>IFNA(VLOOKUP(A552,'HUMAN RESOURCES processed'!$A$2:$M$2692,5,0))</f>
        <v>0.047</v>
      </c>
      <c r="O552" s="24">
        <f>IFNA(VLOOKUP(A552,'HUMAN RESOURCES processed'!$A$2:$M$2692,6,0))</f>
        <v>0.105</v>
      </c>
      <c r="P552" s="24">
        <f>IFNA(VLOOKUP(A552,'HUMAN RESOURCES processed'!$A$2:$M$2692,7,0))</f>
        <v>54</v>
      </c>
      <c r="Q552" s="24">
        <f>IFNA(VLOOKUP(A552,'HUMAN RESOURCES processed'!$A$2:$M$2692,8,0))</f>
        <v>51</v>
      </c>
      <c r="R552" s="24">
        <f t="shared" si="6"/>
        <v>52.5</v>
      </c>
      <c r="S552" s="24">
        <f>IFNA(VLOOKUP(A552,'HUMAN RESOURCES processed'!$A$2:$M$2692,9,0))</f>
        <v>0.477</v>
      </c>
      <c r="T552" s="24">
        <f>IFNA(VLOOKUP(A552,'HUMAN RESOURCES processed'!$A$2:$M$2692,10,0))</f>
        <v>0.494</v>
      </c>
      <c r="U552" s="24">
        <f>IFNA(VLOOKUP(A552,'HUMAN RESOURCES processed'!$A$2:$M$2692,11,0))</f>
        <v>0.029</v>
      </c>
      <c r="V552" s="24">
        <f>IFNA(VLOOKUP(A552,'HUMAN RESOURCES processed'!$A$2:$M$2692,12,0))</f>
        <v>8466938</v>
      </c>
      <c r="W552" s="24">
        <f>IFNA(VLOOKUP(A552,'HUMAN RESOURCES processed'!$A$2:$M$2692,13,0))</f>
        <v>0.352</v>
      </c>
      <c r="X552" s="24">
        <f t="shared" si="329"/>
        <v>0</v>
      </c>
      <c r="Y552" s="24">
        <f t="shared" si="330"/>
        <v>0</v>
      </c>
      <c r="Z552" s="24">
        <f t="shared" si="7"/>
        <v>0</v>
      </c>
      <c r="AA552" s="24">
        <f t="shared" si="331"/>
        <v>0</v>
      </c>
      <c r="AB552" s="24">
        <f t="shared" si="332"/>
        <v>0</v>
      </c>
      <c r="AC552" s="24">
        <f t="shared" si="333"/>
        <v>0</v>
      </c>
      <c r="AD552" s="24">
        <f t="shared" si="334"/>
        <v>0</v>
      </c>
      <c r="AE552" s="24">
        <f>IFNA(VLOOKUP(A552,'BUSINESS processed'!A552:J3242,9,0))</f>
        <v>0.011</v>
      </c>
      <c r="AF552" s="27">
        <f>IFNA(VLOOKUP(A552,'BUSINESS processed'!A552:J3242,10,0))</f>
        <v>0.059</v>
      </c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</row>
    <row r="553">
      <c r="A553" s="18" t="str">
        <f t="shared" si="1"/>
        <v>Africa_Somalia-Africa_2006</v>
      </c>
      <c r="B553" s="19" t="s">
        <v>68</v>
      </c>
      <c r="C553" s="20" t="s">
        <v>133</v>
      </c>
      <c r="D553" s="21" t="s">
        <v>85</v>
      </c>
      <c r="E553" s="20">
        <f t="shared" si="324"/>
        <v>0</v>
      </c>
      <c r="F553" s="22">
        <f t="shared" si="2"/>
        <v>0</v>
      </c>
      <c r="G553" s="39">
        <f t="shared" si="325"/>
        <v>0</v>
      </c>
      <c r="H553" s="39">
        <f t="shared" si="326"/>
        <v>0</v>
      </c>
      <c r="I553" s="39">
        <f t="shared" si="327"/>
        <v>0</v>
      </c>
      <c r="J553" s="24">
        <f t="shared" si="316"/>
        <v>0</v>
      </c>
      <c r="K553" s="24">
        <f t="shared" si="3"/>
        <v>0</v>
      </c>
      <c r="L553" s="24">
        <f t="shared" si="335"/>
        <v>0</v>
      </c>
      <c r="M553" s="24">
        <f t="shared" si="5"/>
        <v>0</v>
      </c>
      <c r="N553" s="24">
        <f>IFNA(VLOOKUP(A553,'HUMAN RESOURCES processed'!$A$2:$M$2692,5,0))</f>
        <v>0.047</v>
      </c>
      <c r="O553" s="24">
        <f>IFNA(VLOOKUP(A553,'HUMAN RESOURCES processed'!$A$2:$M$2692,6,0))</f>
        <v>0.105</v>
      </c>
      <c r="P553" s="24">
        <f>IFNA(VLOOKUP(A553,'HUMAN RESOURCES processed'!$A$2:$M$2692,7,0))</f>
        <v>54</v>
      </c>
      <c r="Q553" s="24">
        <f>IFNA(VLOOKUP(A553,'HUMAN RESOURCES processed'!$A$2:$M$2692,8,0))</f>
        <v>51</v>
      </c>
      <c r="R553" s="24">
        <f t="shared" si="6"/>
        <v>52.5</v>
      </c>
      <c r="S553" s="24">
        <f>IFNA(VLOOKUP(A553,'HUMAN RESOURCES processed'!$A$2:$M$2692,9,0))</f>
        <v>0.478</v>
      </c>
      <c r="T553" s="24">
        <f>IFNA(VLOOKUP(A553,'HUMAN RESOURCES processed'!$A$2:$M$2692,10,0))</f>
        <v>0.493</v>
      </c>
      <c r="U553" s="24">
        <f>IFNA(VLOOKUP(A553,'HUMAN RESOURCES processed'!$A$2:$M$2692,11,0))</f>
        <v>0.029</v>
      </c>
      <c r="V553" s="24">
        <f>IFNA(VLOOKUP(A553,'HUMAN RESOURCES processed'!$A$2:$M$2692,12,0))</f>
        <v>8687671</v>
      </c>
      <c r="W553" s="24">
        <f>IFNA(VLOOKUP(A553,'HUMAN RESOURCES processed'!$A$2:$M$2692,13,0))</f>
        <v>0.356</v>
      </c>
      <c r="X553" s="24">
        <f t="shared" si="329"/>
        <v>0</v>
      </c>
      <c r="Y553" s="24">
        <f t="shared" si="330"/>
        <v>0</v>
      </c>
      <c r="Z553" s="24">
        <f t="shared" si="7"/>
        <v>0</v>
      </c>
      <c r="AA553" s="24">
        <f t="shared" si="331"/>
        <v>0</v>
      </c>
      <c r="AB553" s="24">
        <f t="shared" si="332"/>
        <v>0</v>
      </c>
      <c r="AC553" s="24">
        <f t="shared" si="333"/>
        <v>0</v>
      </c>
      <c r="AD553" s="24">
        <f t="shared" si="334"/>
        <v>0</v>
      </c>
      <c r="AE553" s="24">
        <f>IFNA(VLOOKUP(A553,'BUSINESS processed'!A553:J3243,9,0))</f>
        <v>0.011</v>
      </c>
      <c r="AF553" s="27">
        <f>IFNA(VLOOKUP(A553,'BUSINESS processed'!A553:J3243,10,0))</f>
        <v>0.063</v>
      </c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</row>
    <row r="554">
      <c r="A554" s="18" t="str">
        <f t="shared" si="1"/>
        <v>Africa_Somalia-Africa_2007</v>
      </c>
      <c r="B554" s="19" t="s">
        <v>68</v>
      </c>
      <c r="C554" s="20" t="s">
        <v>133</v>
      </c>
      <c r="D554" s="21" t="s">
        <v>86</v>
      </c>
      <c r="E554" s="20">
        <f t="shared" si="324"/>
        <v>0</v>
      </c>
      <c r="F554" s="22">
        <f t="shared" si="2"/>
        <v>0</v>
      </c>
      <c r="G554" s="39">
        <f t="shared" si="325"/>
        <v>0</v>
      </c>
      <c r="H554" s="39">
        <f t="shared" si="326"/>
        <v>0</v>
      </c>
      <c r="I554" s="39">
        <f t="shared" si="327"/>
        <v>0</v>
      </c>
      <c r="J554" s="24">
        <f t="shared" si="316"/>
        <v>0</v>
      </c>
      <c r="K554" s="24">
        <f t="shared" si="3"/>
        <v>0</v>
      </c>
      <c r="L554" s="24">
        <f>IFNA(VLOOKUP(A554,'ENERGY processed'!$A$2:$H$2692,8,0),"")</f>
        <v>539</v>
      </c>
      <c r="M554" s="24">
        <f t="shared" si="5"/>
        <v>0.00006048804991</v>
      </c>
      <c r="N554" s="24">
        <f>IFNA(VLOOKUP(A554,'HUMAN RESOURCES processed'!$A$2:$M$2692,5,0))</f>
        <v>0.046</v>
      </c>
      <c r="O554" s="24">
        <f>IFNA(VLOOKUP(A554,'HUMAN RESOURCES processed'!$A$2:$M$2692,6,0))</f>
        <v>0.104</v>
      </c>
      <c r="P554" s="24">
        <f>IFNA(VLOOKUP(A554,'HUMAN RESOURCES processed'!$A$2:$M$2692,7,0))</f>
        <v>55</v>
      </c>
      <c r="Q554" s="24">
        <f>IFNA(VLOOKUP(A554,'HUMAN RESOURCES processed'!$A$2:$M$2692,8,0))</f>
        <v>51</v>
      </c>
      <c r="R554" s="24">
        <f t="shared" si="6"/>
        <v>53</v>
      </c>
      <c r="S554" s="24">
        <f>IFNA(VLOOKUP(A554,'HUMAN RESOURCES processed'!$A$2:$M$2692,9,0))</f>
        <v>0.478</v>
      </c>
      <c r="T554" s="24">
        <f>IFNA(VLOOKUP(A554,'HUMAN RESOURCES processed'!$A$2:$M$2692,10,0))</f>
        <v>0.493</v>
      </c>
      <c r="U554" s="24">
        <f>IFNA(VLOOKUP(A554,'HUMAN RESOURCES processed'!$A$2:$M$2692,11,0))</f>
        <v>0.029</v>
      </c>
      <c r="V554" s="24">
        <f>IFNA(VLOOKUP(A554,'HUMAN RESOURCES processed'!$A$2:$M$2692,12,0))</f>
        <v>8910851</v>
      </c>
      <c r="W554" s="24">
        <f>IFNA(VLOOKUP(A554,'HUMAN RESOURCES processed'!$A$2:$M$2692,13,0))</f>
        <v>0.36</v>
      </c>
      <c r="X554" s="24">
        <f t="shared" si="329"/>
        <v>0</v>
      </c>
      <c r="Y554" s="24">
        <f t="shared" si="330"/>
        <v>0</v>
      </c>
      <c r="Z554" s="24">
        <f t="shared" si="7"/>
        <v>0</v>
      </c>
      <c r="AA554" s="24">
        <f t="shared" si="331"/>
        <v>0</v>
      </c>
      <c r="AB554" s="24">
        <f t="shared" si="332"/>
        <v>0</v>
      </c>
      <c r="AC554" s="24">
        <f t="shared" si="333"/>
        <v>0</v>
      </c>
      <c r="AD554" s="24">
        <f t="shared" si="334"/>
        <v>0</v>
      </c>
      <c r="AE554" s="24">
        <f>IFNA(VLOOKUP(A554,'BUSINESS processed'!A554:J3244,9,0))</f>
        <v>0.011</v>
      </c>
      <c r="AF554" s="27">
        <f>IFNA(VLOOKUP(A554,'BUSINESS processed'!A554:J3244,10,0))</f>
        <v>0.067</v>
      </c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</row>
    <row r="555">
      <c r="A555" s="18" t="str">
        <f t="shared" si="1"/>
        <v>Africa_Somalia-Africa_2008</v>
      </c>
      <c r="B555" s="19" t="s">
        <v>68</v>
      </c>
      <c r="C555" s="20" t="s">
        <v>133</v>
      </c>
      <c r="D555" s="21" t="s">
        <v>87</v>
      </c>
      <c r="E555" s="20">
        <f t="shared" si="324"/>
        <v>0</v>
      </c>
      <c r="F555" s="22">
        <f t="shared" si="2"/>
        <v>0</v>
      </c>
      <c r="G555" s="39">
        <f t="shared" si="325"/>
        <v>0</v>
      </c>
      <c r="H555" s="39">
        <f t="shared" si="326"/>
        <v>0</v>
      </c>
      <c r="I555" s="39">
        <f t="shared" si="327"/>
        <v>0</v>
      </c>
      <c r="J555" s="24">
        <f t="shared" si="316"/>
        <v>0</v>
      </c>
      <c r="K555" s="24">
        <f t="shared" si="3"/>
        <v>0</v>
      </c>
      <c r="L555" s="24">
        <f>IFNA(VLOOKUP(A555,'ENERGY processed'!$A$2:$H$2692,8,0),"")</f>
        <v>588.5</v>
      </c>
      <c r="M555" s="24">
        <f t="shared" si="5"/>
        <v>0.00006438548404</v>
      </c>
      <c r="N555" s="24">
        <f>IFNA(VLOOKUP(A555,'HUMAN RESOURCES processed'!$A$2:$M$2692,5,0))</f>
        <v>0.046</v>
      </c>
      <c r="O555" s="24">
        <f>IFNA(VLOOKUP(A555,'HUMAN RESOURCES processed'!$A$2:$M$2692,6,0))</f>
        <v>0.102</v>
      </c>
      <c r="P555" s="24">
        <f>IFNA(VLOOKUP(A555,'HUMAN RESOURCES processed'!$A$2:$M$2692,7,0))</f>
        <v>55</v>
      </c>
      <c r="Q555" s="24">
        <f>IFNA(VLOOKUP(A555,'HUMAN RESOURCES processed'!$A$2:$M$2692,8,0))</f>
        <v>52</v>
      </c>
      <c r="R555" s="24">
        <f t="shared" si="6"/>
        <v>53.5</v>
      </c>
      <c r="S555" s="24">
        <f>IFNA(VLOOKUP(A555,'HUMAN RESOURCES processed'!$A$2:$M$2692,9,0))</f>
        <v>0.478</v>
      </c>
      <c r="T555" s="24">
        <f>IFNA(VLOOKUP(A555,'HUMAN RESOURCES processed'!$A$2:$M$2692,10,0))</f>
        <v>0.493</v>
      </c>
      <c r="U555" s="24">
        <f>IFNA(VLOOKUP(A555,'HUMAN RESOURCES processed'!$A$2:$M$2692,11,0))</f>
        <v>0.029</v>
      </c>
      <c r="V555" s="24">
        <f>IFNA(VLOOKUP(A555,'HUMAN RESOURCES processed'!$A$2:$M$2692,12,0))</f>
        <v>9140259</v>
      </c>
      <c r="W555" s="24">
        <f>IFNA(VLOOKUP(A555,'HUMAN RESOURCES processed'!$A$2:$M$2692,13,0))</f>
        <v>0.364</v>
      </c>
      <c r="X555" s="24">
        <f t="shared" si="329"/>
        <v>0</v>
      </c>
      <c r="Y555" s="24">
        <f t="shared" si="330"/>
        <v>0</v>
      </c>
      <c r="Z555" s="24">
        <f t="shared" si="7"/>
        <v>0</v>
      </c>
      <c r="AA555" s="24">
        <f t="shared" si="331"/>
        <v>0</v>
      </c>
      <c r="AB555" s="24">
        <f t="shared" si="332"/>
        <v>0</v>
      </c>
      <c r="AC555" s="24">
        <f t="shared" si="333"/>
        <v>0</v>
      </c>
      <c r="AD555" s="24">
        <f t="shared" si="334"/>
        <v>0</v>
      </c>
      <c r="AE555" s="24">
        <f>IFNA(VLOOKUP(A555,'BUSINESS processed'!A555:J3245,9,0))</f>
        <v>0.011</v>
      </c>
      <c r="AF555" s="27">
        <f>IFNA(VLOOKUP(A555,'BUSINESS processed'!A555:J3245,10,0))</f>
        <v>0.069</v>
      </c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</row>
    <row r="556">
      <c r="A556" s="18" t="str">
        <f t="shared" si="1"/>
        <v>Africa_Somalia-Africa_2009</v>
      </c>
      <c r="B556" s="19" t="s">
        <v>68</v>
      </c>
      <c r="C556" s="20" t="s">
        <v>133</v>
      </c>
      <c r="D556" s="21" t="s">
        <v>88</v>
      </c>
      <c r="E556" s="20">
        <f t="shared" si="324"/>
        <v>0</v>
      </c>
      <c r="F556" s="22">
        <f t="shared" si="2"/>
        <v>0</v>
      </c>
      <c r="G556" s="39">
        <f t="shared" si="325"/>
        <v>0</v>
      </c>
      <c r="H556" s="39">
        <f t="shared" si="326"/>
        <v>0</v>
      </c>
      <c r="I556" s="39">
        <f t="shared" si="327"/>
        <v>0</v>
      </c>
      <c r="J556" s="24">
        <f t="shared" si="316"/>
        <v>0</v>
      </c>
      <c r="K556" s="24">
        <f t="shared" si="3"/>
        <v>0</v>
      </c>
      <c r="L556" s="24">
        <f>IF(AND(C556=C555,C556&gt;C555),C555,0)</f>
        <v>0</v>
      </c>
      <c r="M556" s="24">
        <f t="shared" si="5"/>
        <v>0</v>
      </c>
      <c r="N556" s="24">
        <f>IFNA(VLOOKUP(A556,'HUMAN RESOURCES processed'!$A$2:$M$2692,5,0))</f>
        <v>0.046</v>
      </c>
      <c r="O556" s="24">
        <f>IFNA(VLOOKUP(A556,'HUMAN RESOURCES processed'!$A$2:$M$2692,6,0))</f>
        <v>0.1</v>
      </c>
      <c r="P556" s="24">
        <f>IFNA(VLOOKUP(A556,'HUMAN RESOURCES processed'!$A$2:$M$2692,7,0))</f>
        <v>55</v>
      </c>
      <c r="Q556" s="24">
        <f>IFNA(VLOOKUP(A556,'HUMAN RESOURCES processed'!$A$2:$M$2692,8,0))</f>
        <v>52</v>
      </c>
      <c r="R556" s="24">
        <f t="shared" si="6"/>
        <v>53.5</v>
      </c>
      <c r="S556" s="24">
        <f>IFNA(VLOOKUP(A556,'HUMAN RESOURCES processed'!$A$2:$M$2692,9,0))</f>
        <v>0.478</v>
      </c>
      <c r="T556" s="24">
        <f>IFNA(VLOOKUP(A556,'HUMAN RESOURCES processed'!$A$2:$M$2692,10,0))</f>
        <v>0.494</v>
      </c>
      <c r="U556" s="24">
        <f>IFNA(VLOOKUP(A556,'HUMAN RESOURCES processed'!$A$2:$M$2692,11,0))</f>
        <v>0.028</v>
      </c>
      <c r="V556" s="24">
        <f>IFNA(VLOOKUP(A556,'HUMAN RESOURCES processed'!$A$2:$M$2692,12,0))</f>
        <v>9380854</v>
      </c>
      <c r="W556" s="24">
        <f>IFNA(VLOOKUP(A556,'HUMAN RESOURCES processed'!$A$2:$M$2692,13,0))</f>
        <v>0.368</v>
      </c>
      <c r="X556" s="24">
        <f t="shared" si="329"/>
        <v>0</v>
      </c>
      <c r="Y556" s="24">
        <f t="shared" si="330"/>
        <v>0</v>
      </c>
      <c r="Z556" s="24">
        <f t="shared" si="7"/>
        <v>0</v>
      </c>
      <c r="AA556" s="24">
        <f t="shared" si="331"/>
        <v>0</v>
      </c>
      <c r="AB556" s="24">
        <f t="shared" si="332"/>
        <v>0</v>
      </c>
      <c r="AC556" s="24">
        <f t="shared" si="333"/>
        <v>0</v>
      </c>
      <c r="AD556" s="24">
        <f t="shared" si="334"/>
        <v>0</v>
      </c>
      <c r="AE556" s="24">
        <f>IFNA(VLOOKUP(A556,'BUSINESS processed'!A556:J3246,9,0))</f>
        <v>0.012</v>
      </c>
      <c r="AF556" s="27">
        <f>IFNA(VLOOKUP(A556,'BUSINESS processed'!A556:J3246,10,0))</f>
        <v>0.068</v>
      </c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</row>
    <row r="557">
      <c r="A557" s="18" t="str">
        <f t="shared" si="1"/>
        <v>Africa_Somalia-Africa_2010</v>
      </c>
      <c r="B557" s="19" t="s">
        <v>68</v>
      </c>
      <c r="C557" s="20" t="s">
        <v>133</v>
      </c>
      <c r="D557" s="21" t="s">
        <v>89</v>
      </c>
      <c r="E557" s="20">
        <f t="shared" si="324"/>
        <v>0</v>
      </c>
      <c r="F557" s="22">
        <f t="shared" si="2"/>
        <v>0</v>
      </c>
      <c r="G557" s="39">
        <f t="shared" si="325"/>
        <v>0</v>
      </c>
      <c r="H557" s="39">
        <f t="shared" si="326"/>
        <v>0</v>
      </c>
      <c r="I557" s="39">
        <f t="shared" si="327"/>
        <v>0</v>
      </c>
      <c r="J557" s="24">
        <f t="shared" si="316"/>
        <v>0</v>
      </c>
      <c r="K557" s="24">
        <f t="shared" si="3"/>
        <v>0</v>
      </c>
      <c r="L557" s="24">
        <f>IFNA(VLOOKUP(A557,'ENERGY processed'!$A$2:$H$2692,8,0),"")</f>
        <v>579</v>
      </c>
      <c r="M557" s="24">
        <f t="shared" si="5"/>
        <v>0.00006008609434</v>
      </c>
      <c r="N557" s="24">
        <f>IFNA(VLOOKUP(A557,'HUMAN RESOURCES processed'!$A$2:$M$2692,5,0))</f>
        <v>0.045</v>
      </c>
      <c r="O557" s="24">
        <f>IFNA(VLOOKUP(A557,'HUMAN RESOURCES processed'!$A$2:$M$2692,6,0))</f>
        <v>0.097</v>
      </c>
      <c r="P557" s="24">
        <f>IFNA(VLOOKUP(A557,'HUMAN RESOURCES processed'!$A$2:$M$2692,7,0))</f>
        <v>56</v>
      </c>
      <c r="Q557" s="24">
        <f>IFNA(VLOOKUP(A557,'HUMAN RESOURCES processed'!$A$2:$M$2692,8,0))</f>
        <v>52</v>
      </c>
      <c r="R557" s="24">
        <f t="shared" si="6"/>
        <v>54</v>
      </c>
      <c r="S557" s="24">
        <f>IFNA(VLOOKUP(A557,'HUMAN RESOURCES processed'!$A$2:$M$2692,9,0))</f>
        <v>0.477</v>
      </c>
      <c r="T557" s="24">
        <f>IFNA(VLOOKUP(A557,'HUMAN RESOURCES processed'!$A$2:$M$2692,10,0))</f>
        <v>0.495</v>
      </c>
      <c r="U557" s="24">
        <f>IFNA(VLOOKUP(A557,'HUMAN RESOURCES processed'!$A$2:$M$2692,11,0))</f>
        <v>0.028</v>
      </c>
      <c r="V557" s="24">
        <f>IFNA(VLOOKUP(A557,'HUMAN RESOURCES processed'!$A$2:$M$2692,12,0))</f>
        <v>9636173</v>
      </c>
      <c r="W557" s="24">
        <f>IFNA(VLOOKUP(A557,'HUMAN RESOURCES processed'!$A$2:$M$2692,13,0))</f>
        <v>0.373</v>
      </c>
      <c r="X557" s="24">
        <f t="shared" si="329"/>
        <v>0</v>
      </c>
      <c r="Y557" s="24">
        <f t="shared" si="330"/>
        <v>0</v>
      </c>
      <c r="Z557" s="24">
        <f t="shared" si="7"/>
        <v>0</v>
      </c>
      <c r="AA557" s="24">
        <f t="shared" si="331"/>
        <v>0</v>
      </c>
      <c r="AB557" s="24">
        <f t="shared" si="332"/>
        <v>0</v>
      </c>
      <c r="AC557" s="24">
        <f t="shared" si="333"/>
        <v>0</v>
      </c>
      <c r="AD557" s="24">
        <f t="shared" si="334"/>
        <v>0</v>
      </c>
      <c r="AE557" s="24">
        <f>IF(AND(C557=C556,D557&gt;211),AE556,0)</f>
        <v>0.012</v>
      </c>
      <c r="AF557" s="27">
        <f>IFNA(VLOOKUP(A557,'BUSINESS processed'!A557:J3247,10,0))</f>
        <v>0.067</v>
      </c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</row>
    <row r="558">
      <c r="A558" s="18" t="str">
        <f t="shared" si="1"/>
        <v>Africa_Somalia-Africa_2011</v>
      </c>
      <c r="B558" s="19" t="s">
        <v>68</v>
      </c>
      <c r="C558" s="20" t="s">
        <v>133</v>
      </c>
      <c r="D558" s="21" t="s">
        <v>90</v>
      </c>
      <c r="E558" s="20">
        <f t="shared" si="324"/>
        <v>0</v>
      </c>
      <c r="F558" s="22">
        <f t="shared" si="2"/>
        <v>0</v>
      </c>
      <c r="G558" s="39">
        <f t="shared" si="325"/>
        <v>0</v>
      </c>
      <c r="H558" s="39">
        <f t="shared" si="326"/>
        <v>0</v>
      </c>
      <c r="I558" s="39">
        <f t="shared" si="327"/>
        <v>0</v>
      </c>
      <c r="J558" s="24">
        <f t="shared" si="316"/>
        <v>0</v>
      </c>
      <c r="K558" s="24">
        <f t="shared" si="3"/>
        <v>0</v>
      </c>
      <c r="L558" s="24">
        <f>IFNA(VLOOKUP(A558,'ENERGY processed'!$A$2:$H$2692,8,0),"")</f>
        <v>576</v>
      </c>
      <c r="M558" s="24">
        <f t="shared" si="5"/>
        <v>0.00005813540968</v>
      </c>
      <c r="N558" s="24">
        <f>IFNA(VLOOKUP(A558,'HUMAN RESOURCES processed'!$A$2:$M$2692,5,0))</f>
        <v>0.045</v>
      </c>
      <c r="O558" s="24">
        <f>IFNA(VLOOKUP(A558,'HUMAN RESOURCES processed'!$A$2:$M$2692,6,0))</f>
        <v>0.095</v>
      </c>
      <c r="P558" s="24">
        <f>IFNA(VLOOKUP(A558,'HUMAN RESOURCES processed'!$A$2:$M$2692,7,0))</f>
        <v>56</v>
      </c>
      <c r="Q558" s="24">
        <f>IFNA(VLOOKUP(A558,'HUMAN RESOURCES processed'!$A$2:$M$2692,8,0))</f>
        <v>53</v>
      </c>
      <c r="R558" s="24">
        <f t="shared" si="6"/>
        <v>54.5</v>
      </c>
      <c r="S558" s="24">
        <f>IFNA(VLOOKUP(A558,'HUMAN RESOURCES processed'!$A$2:$M$2692,9,0))</f>
        <v>0.475</v>
      </c>
      <c r="T558" s="24">
        <f>IFNA(VLOOKUP(A558,'HUMAN RESOURCES processed'!$A$2:$M$2692,10,0))</f>
        <v>0.496</v>
      </c>
      <c r="U558" s="24">
        <f>IFNA(VLOOKUP(A558,'HUMAN RESOURCES processed'!$A$2:$M$2692,11,0))</f>
        <v>0.028</v>
      </c>
      <c r="V558" s="24">
        <f>IFNA(VLOOKUP(A558,'HUMAN RESOURCES processed'!$A$2:$M$2692,12,0))</f>
        <v>9907903</v>
      </c>
      <c r="W558" s="24">
        <f>IFNA(VLOOKUP(A558,'HUMAN RESOURCES processed'!$A$2:$M$2692,13,0))</f>
        <v>0.377</v>
      </c>
      <c r="X558" s="24">
        <f t="shared" si="329"/>
        <v>0</v>
      </c>
      <c r="Y558" s="24">
        <f t="shared" si="330"/>
        <v>0</v>
      </c>
      <c r="Z558" s="24">
        <f t="shared" si="7"/>
        <v>0</v>
      </c>
      <c r="AA558" s="24">
        <f t="shared" si="331"/>
        <v>0</v>
      </c>
      <c r="AB558" s="24">
        <f t="shared" si="332"/>
        <v>0</v>
      </c>
      <c r="AC558" s="24">
        <f t="shared" si="333"/>
        <v>0</v>
      </c>
      <c r="AD558" s="24">
        <f t="shared" si="334"/>
        <v>0</v>
      </c>
      <c r="AE558" s="24">
        <f>IFNA(VLOOKUP(A558,'BUSINESS processed'!A558:J3248,9,0))</f>
        <v>0.013</v>
      </c>
      <c r="AF558" s="27">
        <f>IFNA(VLOOKUP(A558,'BUSINESS processed'!A558:J3248,10,0))</f>
        <v>0.182</v>
      </c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</row>
    <row r="559">
      <c r="A559" s="18" t="str">
        <f t="shared" si="1"/>
        <v>Africa_Somalia-Africa_2012</v>
      </c>
      <c r="B559" s="19" t="s">
        <v>68</v>
      </c>
      <c r="C559" s="20" t="s">
        <v>133</v>
      </c>
      <c r="D559" s="21" t="s">
        <v>91</v>
      </c>
      <c r="E559" s="20">
        <f t="shared" si="324"/>
        <v>0</v>
      </c>
      <c r="F559" s="22">
        <f t="shared" si="2"/>
        <v>0</v>
      </c>
      <c r="G559" s="39">
        <f t="shared" si="325"/>
        <v>0</v>
      </c>
      <c r="H559" s="39">
        <f t="shared" si="326"/>
        <v>0</v>
      </c>
      <c r="I559" s="39">
        <f t="shared" si="327"/>
        <v>0</v>
      </c>
      <c r="J559" s="24">
        <f t="shared" si="316"/>
        <v>0</v>
      </c>
      <c r="K559" s="24">
        <f t="shared" si="3"/>
        <v>0</v>
      </c>
      <c r="L559" s="24">
        <f>IFNA(VLOOKUP(A559,'ENERGY processed'!$A$2:$H$2692,8,0),"")</f>
        <v>546.5</v>
      </c>
      <c r="M559" s="24">
        <f t="shared" si="5"/>
        <v>0.00005360400364</v>
      </c>
      <c r="N559" s="24">
        <f>IFNA(VLOOKUP(A559,'HUMAN RESOURCES processed'!$A$2:$M$2692,5,0))</f>
        <v>0.044</v>
      </c>
      <c r="O559" s="24">
        <f>IFNA(VLOOKUP(A559,'HUMAN RESOURCES processed'!$A$2:$M$2692,6,0))</f>
        <v>0.092</v>
      </c>
      <c r="P559" s="24">
        <f>IFNA(VLOOKUP(A559,'HUMAN RESOURCES processed'!$A$2:$M$2692,7,0))</f>
        <v>56</v>
      </c>
      <c r="Q559" s="24">
        <f>IFNA(VLOOKUP(A559,'HUMAN RESOURCES processed'!$A$2:$M$2692,8,0))</f>
        <v>53</v>
      </c>
      <c r="R559" s="24">
        <f t="shared" si="6"/>
        <v>54.5</v>
      </c>
      <c r="S559" s="24">
        <f>IFNA(VLOOKUP(A559,'HUMAN RESOURCES processed'!$A$2:$M$2692,9,0))</f>
        <v>0.473</v>
      </c>
      <c r="T559" s="24">
        <f>IFNA(VLOOKUP(A559,'HUMAN RESOURCES processed'!$A$2:$M$2692,10,0))</f>
        <v>0.498</v>
      </c>
      <c r="U559" s="24">
        <f>IFNA(VLOOKUP(A559,'HUMAN RESOURCES processed'!$A$2:$M$2692,11,0))</f>
        <v>0.028</v>
      </c>
      <c r="V559" s="24">
        <f>IFNA(VLOOKUP(A559,'HUMAN RESOURCES processed'!$A$2:$M$2692,12,0))</f>
        <v>10195134</v>
      </c>
      <c r="W559" s="24">
        <f>IFNA(VLOOKUP(A559,'HUMAN RESOURCES processed'!$A$2:$M$2692,13,0))</f>
        <v>0.382</v>
      </c>
      <c r="X559" s="24">
        <f t="shared" si="329"/>
        <v>0</v>
      </c>
      <c r="Y559" s="24">
        <f t="shared" si="330"/>
        <v>0</v>
      </c>
      <c r="Z559" s="24">
        <f t="shared" si="7"/>
        <v>0</v>
      </c>
      <c r="AA559" s="24">
        <f t="shared" si="331"/>
        <v>0</v>
      </c>
      <c r="AB559" s="24">
        <f t="shared" si="332"/>
        <v>0</v>
      </c>
      <c r="AC559" s="24">
        <f t="shared" si="333"/>
        <v>0</v>
      </c>
      <c r="AD559" s="24">
        <f t="shared" si="334"/>
        <v>0</v>
      </c>
      <c r="AE559" s="24">
        <f>IFNA(VLOOKUP(A559,'BUSINESS processed'!A559:J3249,9,0))</f>
        <v>0.014</v>
      </c>
      <c r="AF559" s="27">
        <f>IFNA(VLOOKUP(A559,'BUSINESS processed'!A559:J3249,10,0))</f>
        <v>0.226</v>
      </c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</row>
    <row r="560">
      <c r="A560" s="18" t="str">
        <f t="shared" si="1"/>
        <v>Africa_South Africa-Africa_2000</v>
      </c>
      <c r="B560" s="19" t="s">
        <v>68</v>
      </c>
      <c r="C560" s="20" t="s">
        <v>134</v>
      </c>
      <c r="D560" s="21" t="s">
        <v>70</v>
      </c>
      <c r="E560" s="22">
        <v>1.33E11</v>
      </c>
      <c r="F560" s="22">
        <f t="shared" si="2"/>
        <v>3022.727273</v>
      </c>
      <c r="G560" s="23">
        <v>0.083</v>
      </c>
      <c r="H560" s="23">
        <v>246.0</v>
      </c>
      <c r="I560" s="23">
        <v>0.145</v>
      </c>
      <c r="J560" s="24">
        <f t="shared" si="316"/>
        <v>0</v>
      </c>
      <c r="K560" s="24">
        <f t="shared" si="3"/>
        <v>0</v>
      </c>
      <c r="L560" s="24">
        <f t="shared" ref="L560:L561" si="336">IF(AND(C560=C559,C560&gt;C559),C559,0)</f>
        <v>0</v>
      </c>
      <c r="M560" s="24">
        <f t="shared" si="5"/>
        <v>0</v>
      </c>
      <c r="N560" s="24">
        <f>IFNA(VLOOKUP(A560,'HUMAN RESOURCES processed'!$A$2:$M$2692,5,0))</f>
        <v>0.024</v>
      </c>
      <c r="O560" s="24">
        <f>IFNA(VLOOKUP(A560,'HUMAN RESOURCES processed'!$A$2:$M$2692,6,0))</f>
        <v>0.052</v>
      </c>
      <c r="P560" s="24">
        <f>IFNA(VLOOKUP(A560,'HUMAN RESOURCES processed'!$A$2:$M$2692,7,0))</f>
        <v>58</v>
      </c>
      <c r="Q560" s="24">
        <f>IFNA(VLOOKUP(A560,'HUMAN RESOURCES processed'!$A$2:$M$2692,8,0))</f>
        <v>54</v>
      </c>
      <c r="R560" s="24">
        <f t="shared" si="6"/>
        <v>56</v>
      </c>
      <c r="S560" s="24">
        <f>IFNA(VLOOKUP(A560,'HUMAN RESOURCES processed'!$A$2:$M$2692,9,0))</f>
        <v>0.33</v>
      </c>
      <c r="T560" s="24">
        <f>IFNA(VLOOKUP(A560,'HUMAN RESOURCES processed'!$A$2:$M$2692,10,0))</f>
        <v>0.636</v>
      </c>
      <c r="U560" s="24">
        <f>IFNA(VLOOKUP(A560,'HUMAN RESOURCES processed'!$A$2:$M$2692,11,0))</f>
        <v>0.034</v>
      </c>
      <c r="V560" s="24">
        <f>IFNA(VLOOKUP(A560,'HUMAN RESOURCES processed'!$A$2:$M$2692,12,0))</f>
        <v>44000000</v>
      </c>
      <c r="W560" s="24">
        <f>IFNA(VLOOKUP(A560,'HUMAN RESOURCES processed'!$A$2:$M$2692,13,0))</f>
        <v>0.569</v>
      </c>
      <c r="X560" s="24">
        <f>IFNA(VLOOKUP(A560,'TOURISM processed'!$A$2:$F$2692,5,0))</f>
        <v>3338000000</v>
      </c>
      <c r="Y560" s="24">
        <f>IFNA(VLOOKUP(A560,'TOURISM processed'!$A$2:$F$2692,6,0))</f>
        <v>2684000000</v>
      </c>
      <c r="Z560" s="24">
        <f t="shared" si="7"/>
        <v>61</v>
      </c>
      <c r="AA560" s="24">
        <f t="shared" si="331"/>
        <v>0</v>
      </c>
      <c r="AB560" s="24">
        <f t="shared" si="332"/>
        <v>0</v>
      </c>
      <c r="AC560" s="24">
        <f t="shared" si="333"/>
        <v>0</v>
      </c>
      <c r="AD560" s="24">
        <f t="shared" si="334"/>
        <v>0</v>
      </c>
      <c r="AE560" s="24">
        <f>IFNA(VLOOKUP(A560,'BUSINESS processed'!A560:J3250,9,0))</f>
        <v>0.053</v>
      </c>
      <c r="AF560" s="27">
        <f>IFNA(VLOOKUP(A560,'BUSINESS processed'!A560:J3250,10,0))</f>
        <v>0.186</v>
      </c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</row>
    <row r="561">
      <c r="A561" s="18" t="str">
        <f t="shared" si="1"/>
        <v>Africa_South Africa-Africa_2001</v>
      </c>
      <c r="B561" s="19" t="s">
        <v>68</v>
      </c>
      <c r="C561" s="20" t="s">
        <v>134</v>
      </c>
      <c r="D561" s="21" t="s">
        <v>71</v>
      </c>
      <c r="E561" s="22">
        <v>1.18E11</v>
      </c>
      <c r="F561" s="22">
        <f t="shared" si="2"/>
        <v>2627.492505</v>
      </c>
      <c r="G561" s="23">
        <v>0.086</v>
      </c>
      <c r="H561" s="23">
        <v>223.0</v>
      </c>
      <c r="I561" s="23">
        <v>0.138</v>
      </c>
      <c r="J561" s="24">
        <f>IFNA(VLOOKUP(A561,'ENERGY processed'!$A$2:$H$2692,7,0),"")</f>
        <v>141372</v>
      </c>
      <c r="K561" s="24">
        <f t="shared" si="3"/>
        <v>0.003147914156</v>
      </c>
      <c r="L561" s="24">
        <f t="shared" si="336"/>
        <v>0</v>
      </c>
      <c r="M561" s="24">
        <f t="shared" si="5"/>
        <v>0</v>
      </c>
      <c r="N561" s="24">
        <f>IFNA(VLOOKUP(A561,'HUMAN RESOURCES processed'!$A$2:$M$2692,5,0))</f>
        <v>0.024</v>
      </c>
      <c r="O561" s="24">
        <f>IFNA(VLOOKUP(A561,'HUMAN RESOURCES processed'!$A$2:$M$2692,6,0))</f>
        <v>0.053</v>
      </c>
      <c r="P561" s="24">
        <f>IFNA(VLOOKUP(A561,'HUMAN RESOURCES processed'!$A$2:$M$2692,7,0))</f>
        <v>57</v>
      </c>
      <c r="Q561" s="24">
        <f>IFNA(VLOOKUP(A561,'HUMAN RESOURCES processed'!$A$2:$M$2692,8,0))</f>
        <v>53</v>
      </c>
      <c r="R561" s="24">
        <f t="shared" si="6"/>
        <v>55</v>
      </c>
      <c r="S561" s="24">
        <f>IFNA(VLOOKUP(A561,'HUMAN RESOURCES processed'!$A$2:$M$2692,9,0))</f>
        <v>0.325</v>
      </c>
      <c r="T561" s="24">
        <f>IFNA(VLOOKUP(A561,'HUMAN RESOURCES processed'!$A$2:$M$2692,10,0))</f>
        <v>0.64</v>
      </c>
      <c r="U561" s="24">
        <f>IFNA(VLOOKUP(A561,'HUMAN RESOURCES processed'!$A$2:$M$2692,11,0))</f>
        <v>0.036</v>
      </c>
      <c r="V561" s="24">
        <f>IFNA(VLOOKUP(A561,'HUMAN RESOURCES processed'!$A$2:$M$2692,12,0))</f>
        <v>44909738</v>
      </c>
      <c r="W561" s="24">
        <f>IFNA(VLOOKUP(A561,'HUMAN RESOURCES processed'!$A$2:$M$2692,13,0))</f>
        <v>0.574</v>
      </c>
      <c r="X561" s="24">
        <f>IFNA(VLOOKUP(A561,'TOURISM processed'!$A$2:$F$2692,5,0))</f>
        <v>3256000000</v>
      </c>
      <c r="Y561" s="24">
        <f>IFNA(VLOOKUP(A561,'TOURISM processed'!$A$2:$F$2692,6,0))</f>
        <v>2366000000</v>
      </c>
      <c r="Z561" s="24">
        <f t="shared" si="7"/>
        <v>52.68345142</v>
      </c>
      <c r="AA561" s="24">
        <f t="shared" si="331"/>
        <v>0</v>
      </c>
      <c r="AB561" s="24">
        <f t="shared" si="332"/>
        <v>0</v>
      </c>
      <c r="AC561" s="24">
        <f t="shared" si="333"/>
        <v>0</v>
      </c>
      <c r="AD561" s="24">
        <f t="shared" si="334"/>
        <v>0</v>
      </c>
      <c r="AE561" s="24">
        <f>IFNA(VLOOKUP(A561,'BUSINESS processed'!A561:J3251,9,0))</f>
        <v>0.063</v>
      </c>
      <c r="AF561" s="27">
        <f>IFNA(VLOOKUP(A561,'BUSINESS processed'!A561:J3251,10,0))</f>
        <v>0.237</v>
      </c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</row>
    <row r="562">
      <c r="A562" s="18" t="str">
        <f t="shared" si="1"/>
        <v>Africa_South Africa-Africa_2002</v>
      </c>
      <c r="B562" s="19" t="s">
        <v>68</v>
      </c>
      <c r="C562" s="20" t="s">
        <v>134</v>
      </c>
      <c r="D562" s="21" t="s">
        <v>72</v>
      </c>
      <c r="E562" s="22">
        <v>1.11E11</v>
      </c>
      <c r="F562" s="22">
        <f t="shared" si="2"/>
        <v>2423.118595</v>
      </c>
      <c r="G562" s="23">
        <v>0.085</v>
      </c>
      <c r="H562" s="23">
        <v>205.0</v>
      </c>
      <c r="I562" s="23">
        <v>0.158</v>
      </c>
      <c r="J562" s="24">
        <f>IFNA(VLOOKUP(A562,'ENERGY processed'!$A$2:$H$2692,7,0),"")</f>
        <v>142291</v>
      </c>
      <c r="K562" s="24">
        <f t="shared" si="3"/>
        <v>0.003106197909</v>
      </c>
      <c r="L562" s="24">
        <f>IFNA(VLOOKUP(A562,'ENERGY processed'!$A$2:$H$2692,8,0),"")</f>
        <v>460124</v>
      </c>
      <c r="M562" s="24">
        <f t="shared" si="5"/>
        <v>0.01004445964</v>
      </c>
      <c r="N562" s="24">
        <f>IFNA(VLOOKUP(A562,'HUMAN RESOURCES processed'!$A$2:$M$2692,5,0))</f>
        <v>0.024</v>
      </c>
      <c r="O562" s="24">
        <f>IFNA(VLOOKUP(A562,'HUMAN RESOURCES processed'!$A$2:$M$2692,6,0))</f>
        <v>0.053</v>
      </c>
      <c r="P562" s="24">
        <f>IFNA(VLOOKUP(A562,'HUMAN RESOURCES processed'!$A$2:$M$2692,7,0))</f>
        <v>55</v>
      </c>
      <c r="Q562" s="24">
        <f>IFNA(VLOOKUP(A562,'HUMAN RESOURCES processed'!$A$2:$M$2692,8,0))</f>
        <v>52</v>
      </c>
      <c r="R562" s="24">
        <f t="shared" si="6"/>
        <v>53.5</v>
      </c>
      <c r="S562" s="24">
        <f>IFNA(VLOOKUP(A562,'HUMAN RESOURCES processed'!$A$2:$M$2692,9,0))</f>
        <v>0.32</v>
      </c>
      <c r="T562" s="24">
        <f>IFNA(VLOOKUP(A562,'HUMAN RESOURCES processed'!$A$2:$M$2692,10,0))</f>
        <v>0.643</v>
      </c>
      <c r="U562" s="24">
        <f>IFNA(VLOOKUP(A562,'HUMAN RESOURCES processed'!$A$2:$M$2692,11,0))</f>
        <v>0.037</v>
      </c>
      <c r="V562" s="24">
        <f>IFNA(VLOOKUP(A562,'HUMAN RESOURCES processed'!$A$2:$M$2692,12,0))</f>
        <v>45808736</v>
      </c>
      <c r="W562" s="24">
        <f>IFNA(VLOOKUP(A562,'HUMAN RESOURCES processed'!$A$2:$M$2692,13,0))</f>
        <v>0.579</v>
      </c>
      <c r="X562" s="24">
        <f>IFNA(VLOOKUP(A562,'TOURISM processed'!$A$2:$F$2692,5,0))</f>
        <v>3695000000</v>
      </c>
      <c r="Y562" s="24">
        <f>IFNA(VLOOKUP(A562,'TOURISM processed'!$A$2:$F$2692,6,0))</f>
        <v>2251000000</v>
      </c>
      <c r="Z562" s="24">
        <f t="shared" si="7"/>
        <v>49.13909871</v>
      </c>
      <c r="AA562" s="24">
        <f t="shared" si="331"/>
        <v>0</v>
      </c>
      <c r="AB562" s="24">
        <f t="shared" si="332"/>
        <v>0</v>
      </c>
      <c r="AC562" s="24">
        <f t="shared" si="333"/>
        <v>0</v>
      </c>
      <c r="AD562" s="24">
        <f t="shared" si="334"/>
        <v>0</v>
      </c>
      <c r="AE562" s="24">
        <f>IFNA(VLOOKUP(A562,'BUSINESS processed'!A562:J3252,9,0))</f>
        <v>0.067</v>
      </c>
      <c r="AF562" s="27">
        <f>IFNA(VLOOKUP(A562,'BUSINESS processed'!A562:J3252,10,0))</f>
        <v>0.297</v>
      </c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</row>
    <row r="563">
      <c r="A563" s="18" t="str">
        <f t="shared" si="1"/>
        <v>Africa_South Africa-Africa_2003</v>
      </c>
      <c r="B563" s="19" t="s">
        <v>68</v>
      </c>
      <c r="C563" s="20" t="s">
        <v>134</v>
      </c>
      <c r="D563" s="21" t="s">
        <v>74</v>
      </c>
      <c r="E563" s="22">
        <v>1.68E11</v>
      </c>
      <c r="F563" s="22">
        <f t="shared" si="2"/>
        <v>3619.968548</v>
      </c>
      <c r="G563" s="23">
        <v>0.086</v>
      </c>
      <c r="H563" s="23">
        <v>310.0</v>
      </c>
      <c r="I563" s="23">
        <v>0.15</v>
      </c>
      <c r="J563" s="24">
        <f>IFNA(VLOOKUP(A563,'ENERGY processed'!$A$2:$H$2692,7,0),"")</f>
        <v>142761</v>
      </c>
      <c r="K563" s="24">
        <f t="shared" si="3"/>
        <v>0.003076132916</v>
      </c>
      <c r="L563" s="24">
        <f>IFNA(VLOOKUP(A563,'ENERGY processed'!$A$2:$H$2692,8,0),"")</f>
        <v>503941</v>
      </c>
      <c r="M563" s="24">
        <f t="shared" si="5"/>
        <v>0.01085863435</v>
      </c>
      <c r="N563" s="24">
        <f>IFNA(VLOOKUP(A563,'HUMAN RESOURCES processed'!$A$2:$M$2692,5,0))</f>
        <v>0.023</v>
      </c>
      <c r="O563" s="24">
        <f>IFNA(VLOOKUP(A563,'HUMAN RESOURCES processed'!$A$2:$M$2692,6,0))</f>
        <v>0.053</v>
      </c>
      <c r="P563" s="24">
        <f>IFNA(VLOOKUP(A563,'HUMAN RESOURCES processed'!$A$2:$M$2692,7,0))</f>
        <v>54</v>
      </c>
      <c r="Q563" s="24">
        <f>IFNA(VLOOKUP(A563,'HUMAN RESOURCES processed'!$A$2:$M$2692,8,0))</f>
        <v>51</v>
      </c>
      <c r="R563" s="24">
        <f t="shared" si="6"/>
        <v>52.5</v>
      </c>
      <c r="S563" s="24">
        <f>IFNA(VLOOKUP(A563,'HUMAN RESOURCES processed'!$A$2:$M$2692,9,0))</f>
        <v>0.316</v>
      </c>
      <c r="T563" s="24">
        <f>IFNA(VLOOKUP(A563,'HUMAN RESOURCES processed'!$A$2:$M$2692,10,0))</f>
        <v>0.645</v>
      </c>
      <c r="U563" s="24">
        <f>IFNA(VLOOKUP(A563,'HUMAN RESOURCES processed'!$A$2:$M$2692,11,0))</f>
        <v>0.039</v>
      </c>
      <c r="V563" s="24">
        <f>IFNA(VLOOKUP(A563,'HUMAN RESOURCES processed'!$A$2:$M$2692,12,0))</f>
        <v>46409243</v>
      </c>
      <c r="W563" s="24">
        <f>IFNA(VLOOKUP(A563,'HUMAN RESOURCES processed'!$A$2:$M$2692,13,0))</f>
        <v>0.584</v>
      </c>
      <c r="X563" s="24">
        <f>IFNA(VLOOKUP(A563,'TOURISM processed'!$A$2:$F$2692,5,0))</f>
        <v>6674000000</v>
      </c>
      <c r="Y563" s="24">
        <f>IFNA(VLOOKUP(A563,'TOURISM processed'!$A$2:$F$2692,6,0))</f>
        <v>3655000000</v>
      </c>
      <c r="Z563" s="24">
        <f t="shared" si="7"/>
        <v>78.75586335</v>
      </c>
      <c r="AA563" s="24">
        <f t="shared" si="331"/>
        <v>0</v>
      </c>
      <c r="AB563" s="24">
        <f>IFNA(VLOOKUP(A563,'BUSINESS processed'!A563:J3253,6,0))</f>
        <v>38</v>
      </c>
      <c r="AC563" s="24">
        <f t="shared" si="333"/>
        <v>0</v>
      </c>
      <c r="AD563" s="24">
        <f t="shared" si="334"/>
        <v>0</v>
      </c>
      <c r="AE563" s="24">
        <f>IFNA(VLOOKUP(A563,'BUSINESS processed'!A563:J3253,9,0))</f>
        <v>0.07</v>
      </c>
      <c r="AF563" s="27">
        <f>IFNA(VLOOKUP(A563,'BUSINESS processed'!A563:J3253,10,0))</f>
        <v>0.36</v>
      </c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</row>
    <row r="564">
      <c r="A564" s="18" t="str">
        <f t="shared" si="1"/>
        <v>Africa_South Africa-Africa_2004</v>
      </c>
      <c r="B564" s="19" t="s">
        <v>68</v>
      </c>
      <c r="C564" s="20" t="s">
        <v>134</v>
      </c>
      <c r="D564" s="21" t="s">
        <v>83</v>
      </c>
      <c r="E564" s="22">
        <v>2.19E11</v>
      </c>
      <c r="F564" s="22">
        <f t="shared" si="2"/>
        <v>4657.646797</v>
      </c>
      <c r="G564" s="23">
        <v>0.089</v>
      </c>
      <c r="H564" s="23">
        <v>410.0</v>
      </c>
      <c r="I564" s="23">
        <v>0.113</v>
      </c>
      <c r="J564" s="24">
        <f>IFNA(VLOOKUP(A564,'ENERGY processed'!$A$2:$H$2692,7,0),"")</f>
        <v>146768</v>
      </c>
      <c r="K564" s="24">
        <f t="shared" si="3"/>
        <v>0.00312143153</v>
      </c>
      <c r="L564" s="24">
        <f>IFNA(VLOOKUP(A564,'ENERGY processed'!$A$2:$H$2692,8,0),"")</f>
        <v>465023</v>
      </c>
      <c r="M564" s="24">
        <f t="shared" si="5"/>
        <v>0.00989001318</v>
      </c>
      <c r="N564" s="24">
        <f>IFNA(VLOOKUP(A564,'HUMAN RESOURCES processed'!$A$2:$M$2692,5,0))</f>
        <v>0.023</v>
      </c>
      <c r="O564" s="24">
        <f>IFNA(VLOOKUP(A564,'HUMAN RESOURCES processed'!$A$2:$M$2692,6,0))</f>
        <v>0.052</v>
      </c>
      <c r="P564" s="24">
        <f>IFNA(VLOOKUP(A564,'HUMAN RESOURCES processed'!$A$2:$M$2692,7,0))</f>
        <v>53</v>
      </c>
      <c r="Q564" s="24">
        <f>IFNA(VLOOKUP(A564,'HUMAN RESOURCES processed'!$A$2:$M$2692,8,0))</f>
        <v>51</v>
      </c>
      <c r="R564" s="24">
        <f t="shared" si="6"/>
        <v>52</v>
      </c>
      <c r="S564" s="24">
        <f>IFNA(VLOOKUP(A564,'HUMAN RESOURCES processed'!$A$2:$M$2692,9,0))</f>
        <v>0.312</v>
      </c>
      <c r="T564" s="24">
        <f>IFNA(VLOOKUP(A564,'HUMAN RESOURCES processed'!$A$2:$M$2692,10,0))</f>
        <v>0.647</v>
      </c>
      <c r="U564" s="24">
        <f>IFNA(VLOOKUP(A564,'HUMAN RESOURCES processed'!$A$2:$M$2692,11,0))</f>
        <v>0.042</v>
      </c>
      <c r="V564" s="24">
        <f>IFNA(VLOOKUP(A564,'HUMAN RESOURCES processed'!$A$2:$M$2692,12,0))</f>
        <v>47019452</v>
      </c>
      <c r="W564" s="24">
        <f>IFNA(VLOOKUP(A564,'HUMAN RESOURCES processed'!$A$2:$M$2692,13,0))</f>
        <v>0.59</v>
      </c>
      <c r="X564" s="24">
        <f>IFNA(VLOOKUP(A564,'TOURISM processed'!$A$2:$F$2692,5,0))</f>
        <v>7571000000</v>
      </c>
      <c r="Y564" s="24">
        <f>IFNA(VLOOKUP(A564,'TOURISM processed'!$A$2:$F$2692,6,0))</f>
        <v>4237000000</v>
      </c>
      <c r="Z564" s="24">
        <f t="shared" si="7"/>
        <v>90.11164145</v>
      </c>
      <c r="AA564" s="24">
        <f t="shared" si="331"/>
        <v>0</v>
      </c>
      <c r="AB564" s="24">
        <f>IFNA(VLOOKUP(A564,'BUSINESS processed'!A564:J3254,6,0))</f>
        <v>38</v>
      </c>
      <c r="AC564" s="24">
        <f t="shared" si="333"/>
        <v>0</v>
      </c>
      <c r="AD564" s="24">
        <f t="shared" si="334"/>
        <v>0</v>
      </c>
      <c r="AE564" s="24">
        <f>IFNA(VLOOKUP(A564,'BUSINESS processed'!A564:J3254,9,0))</f>
        <v>0.084</v>
      </c>
      <c r="AF564" s="27">
        <f>IFNA(VLOOKUP(A564,'BUSINESS processed'!A564:J3254,10,0))</f>
        <v>0.438</v>
      </c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</row>
    <row r="565">
      <c r="A565" s="18" t="str">
        <f t="shared" si="1"/>
        <v>Africa_South Africa-Africa_2005</v>
      </c>
      <c r="B565" s="19" t="s">
        <v>68</v>
      </c>
      <c r="C565" s="20" t="s">
        <v>134</v>
      </c>
      <c r="D565" s="21" t="s">
        <v>84</v>
      </c>
      <c r="E565" s="22">
        <v>2.47E11</v>
      </c>
      <c r="F565" s="22">
        <f t="shared" si="2"/>
        <v>5184.767045</v>
      </c>
      <c r="G565" s="23">
        <v>0.088</v>
      </c>
      <c r="H565" s="23">
        <v>450.0</v>
      </c>
      <c r="I565" s="23">
        <v>0.106</v>
      </c>
      <c r="J565" s="24">
        <f t="shared" ref="J565:J566" si="337">IF(AND( C565=C564,D565&gt;D564),J564,"")</f>
        <v>146768</v>
      </c>
      <c r="K565" s="24">
        <f t="shared" si="3"/>
        <v>0.003080801173</v>
      </c>
      <c r="L565" s="24">
        <f t="shared" ref="L565:L566" si="338">IF(AND(C565=C564,C565&gt;C564),C564,0)</f>
        <v>0</v>
      </c>
      <c r="M565" s="24">
        <f t="shared" si="5"/>
        <v>0</v>
      </c>
      <c r="N565" s="24">
        <f>IFNA(VLOOKUP(A565,'HUMAN RESOURCES processed'!$A$2:$M$2692,5,0))</f>
        <v>0.023</v>
      </c>
      <c r="O565" s="24">
        <f>IFNA(VLOOKUP(A565,'HUMAN RESOURCES processed'!$A$2:$M$2692,6,0))</f>
        <v>0.051</v>
      </c>
      <c r="P565" s="24">
        <f>IFNA(VLOOKUP(A565,'HUMAN RESOURCES processed'!$A$2:$M$2692,7,0))</f>
        <v>53</v>
      </c>
      <c r="Q565" s="24">
        <f>IFNA(VLOOKUP(A565,'HUMAN RESOURCES processed'!$A$2:$M$2692,8,0))</f>
        <v>50</v>
      </c>
      <c r="R565" s="24">
        <f t="shared" si="6"/>
        <v>51.5</v>
      </c>
      <c r="S565" s="24">
        <f>IFNA(VLOOKUP(A565,'HUMAN RESOURCES processed'!$A$2:$M$2692,9,0))</f>
        <v>0.308</v>
      </c>
      <c r="T565" s="24">
        <f>IFNA(VLOOKUP(A565,'HUMAN RESOURCES processed'!$A$2:$M$2692,10,0))</f>
        <v>0.648</v>
      </c>
      <c r="U565" s="24">
        <f>IFNA(VLOOKUP(A565,'HUMAN RESOURCES processed'!$A$2:$M$2692,11,0))</f>
        <v>0.044</v>
      </c>
      <c r="V565" s="24">
        <f>IFNA(VLOOKUP(A565,'HUMAN RESOURCES processed'!$A$2:$M$2692,12,0))</f>
        <v>47639556</v>
      </c>
      <c r="W565" s="24">
        <f>IFNA(VLOOKUP(A565,'HUMAN RESOURCES processed'!$A$2:$M$2692,13,0))</f>
        <v>0.595</v>
      </c>
      <c r="X565" s="24">
        <f>IFNA(VLOOKUP(A565,'TOURISM processed'!$A$2:$F$2692,5,0))</f>
        <v>8629000000</v>
      </c>
      <c r="Y565" s="24">
        <f>IFNA(VLOOKUP(A565,'TOURISM processed'!$A$2:$F$2692,6,0))</f>
        <v>4812000000</v>
      </c>
      <c r="Z565" s="24">
        <f t="shared" si="7"/>
        <v>101.0084981</v>
      </c>
      <c r="AA565" s="24">
        <f>IFNA(VLOOKUP(A565,'BUSINESS processed'!A565:J3255,5,0))</f>
        <v>0.376</v>
      </c>
      <c r="AB565" s="24">
        <f>IFNA(VLOOKUP(A565,'BUSINESS processed'!A565:J3255,6,0))</f>
        <v>35</v>
      </c>
      <c r="AC565" s="24">
        <f t="shared" si="333"/>
        <v>0</v>
      </c>
      <c r="AD565" s="24">
        <f>IFNA(VLOOKUP(A565,'BUSINESS processed'!A565:J3255,8,0))</f>
        <v>350</v>
      </c>
      <c r="AE565" s="24">
        <f>IFNA(VLOOKUP(A565,'BUSINESS processed'!A565:J3255,9,0))</f>
        <v>0.075</v>
      </c>
      <c r="AF565" s="27">
        <f>IFNA(VLOOKUP(A565,'BUSINESS processed'!A565:J3255,10,0))</f>
        <v>0.704</v>
      </c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</row>
    <row r="566">
      <c r="A566" s="18" t="str">
        <f t="shared" si="1"/>
        <v>Africa_South Africa-Africa_2006</v>
      </c>
      <c r="B566" s="19" t="s">
        <v>68</v>
      </c>
      <c r="C566" s="20" t="s">
        <v>134</v>
      </c>
      <c r="D566" s="21" t="s">
        <v>85</v>
      </c>
      <c r="E566" s="22">
        <v>2.61E11</v>
      </c>
      <c r="F566" s="22">
        <f t="shared" si="2"/>
        <v>5407.112815</v>
      </c>
      <c r="G566" s="23">
        <v>0.085</v>
      </c>
      <c r="H566" s="23">
        <v>455.0</v>
      </c>
      <c r="I566" s="23">
        <v>0.112</v>
      </c>
      <c r="J566" s="24">
        <f t="shared" si="337"/>
        <v>146768</v>
      </c>
      <c r="K566" s="24">
        <f t="shared" si="3"/>
        <v>0.003040579056</v>
      </c>
      <c r="L566" s="24">
        <f t="shared" si="338"/>
        <v>0</v>
      </c>
      <c r="M566" s="24">
        <f t="shared" si="5"/>
        <v>0</v>
      </c>
      <c r="N566" s="24">
        <f>IFNA(VLOOKUP(A566,'HUMAN RESOURCES processed'!$A$2:$M$2692,5,0))</f>
        <v>0.023</v>
      </c>
      <c r="O566" s="24">
        <f>IFNA(VLOOKUP(A566,'HUMAN RESOURCES processed'!$A$2:$M$2692,6,0))</f>
        <v>0.05</v>
      </c>
      <c r="P566" s="24">
        <f>IFNA(VLOOKUP(A566,'HUMAN RESOURCES processed'!$A$2:$M$2692,7,0))</f>
        <v>53</v>
      </c>
      <c r="Q566" s="24">
        <f>IFNA(VLOOKUP(A566,'HUMAN RESOURCES processed'!$A$2:$M$2692,8,0))</f>
        <v>50</v>
      </c>
      <c r="R566" s="24">
        <f t="shared" si="6"/>
        <v>51.5</v>
      </c>
      <c r="S566" s="24">
        <f>IFNA(VLOOKUP(A566,'HUMAN RESOURCES processed'!$A$2:$M$2692,9,0))</f>
        <v>0.305</v>
      </c>
      <c r="T566" s="24">
        <f>IFNA(VLOOKUP(A566,'HUMAN RESOURCES processed'!$A$2:$M$2692,10,0))</f>
        <v>0.649</v>
      </c>
      <c r="U566" s="24">
        <f>IFNA(VLOOKUP(A566,'HUMAN RESOURCES processed'!$A$2:$M$2692,11,0))</f>
        <v>0.046</v>
      </c>
      <c r="V566" s="24">
        <f>IFNA(VLOOKUP(A566,'HUMAN RESOURCES processed'!$A$2:$M$2692,12,0))</f>
        <v>48269753</v>
      </c>
      <c r="W566" s="24">
        <f>IFNA(VLOOKUP(A566,'HUMAN RESOURCES processed'!$A$2:$M$2692,13,0))</f>
        <v>0.601</v>
      </c>
      <c r="X566" s="24">
        <f>IFNA(VLOOKUP(A566,'TOURISM processed'!$A$2:$F$2692,5,0))</f>
        <v>9211000000</v>
      </c>
      <c r="Y566" s="24">
        <f>IFNA(VLOOKUP(A566,'TOURISM processed'!$A$2:$F$2692,6,0))</f>
        <v>5230000000</v>
      </c>
      <c r="Z566" s="24">
        <f t="shared" si="7"/>
        <v>108.3494254</v>
      </c>
      <c r="AA566" s="24">
        <f>IFNA(VLOOKUP(A566,'BUSINESS processed'!A566:J3256,5,0))</f>
        <v>0.371</v>
      </c>
      <c r="AB566" s="24">
        <f>IFNA(VLOOKUP(A566,'BUSINESS processed'!A566:J3256,6,0))</f>
        <v>35</v>
      </c>
      <c r="AC566" s="24">
        <f t="shared" si="333"/>
        <v>0</v>
      </c>
      <c r="AD566" s="24">
        <f>IFNA(VLOOKUP(A566,'BUSINESS processed'!A566:J3256,8,0))</f>
        <v>350</v>
      </c>
      <c r="AE566" s="24">
        <f>IFNA(VLOOKUP(A566,'BUSINESS processed'!A566:J3256,9,0))</f>
        <v>0.076</v>
      </c>
      <c r="AF566" s="27">
        <f>IFNA(VLOOKUP(A566,'BUSINESS processed'!A566:J3256,10,0))</f>
        <v>0.811</v>
      </c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</row>
    <row r="567">
      <c r="A567" s="18" t="str">
        <f t="shared" si="1"/>
        <v>Africa_South Africa-Africa_2007</v>
      </c>
      <c r="B567" s="19" t="s">
        <v>68</v>
      </c>
      <c r="C567" s="20" t="s">
        <v>134</v>
      </c>
      <c r="D567" s="21" t="s">
        <v>86</v>
      </c>
      <c r="E567" s="22">
        <v>2.86E11</v>
      </c>
      <c r="F567" s="22">
        <f t="shared" si="2"/>
        <v>5847.445304</v>
      </c>
      <c r="G567" s="23">
        <v>0.078</v>
      </c>
      <c r="H567" s="23">
        <v>449.0</v>
      </c>
      <c r="I567" s="23">
        <v>0.132</v>
      </c>
      <c r="J567" s="24">
        <f>IFNA(VLOOKUP(A567,'ENERGY processed'!$A$2:$H$2692,7,0),"")</f>
        <v>120560.5</v>
      </c>
      <c r="K567" s="24">
        <f t="shared" si="3"/>
        <v>0.00246493332</v>
      </c>
      <c r="L567" s="24">
        <f>IFNA(VLOOKUP(A567,'ENERGY processed'!$A$2:$H$2692,8,0),"")</f>
        <v>394937.5</v>
      </c>
      <c r="M567" s="24">
        <f t="shared" si="5"/>
        <v>0.008074739265</v>
      </c>
      <c r="N567" s="24">
        <f>IFNA(VLOOKUP(A567,'HUMAN RESOURCES processed'!$A$2:$M$2692,5,0))</f>
        <v>0.022</v>
      </c>
      <c r="O567" s="24">
        <f>IFNA(VLOOKUP(A567,'HUMAN RESOURCES processed'!$A$2:$M$2692,6,0))</f>
        <v>0.047</v>
      </c>
      <c r="P567" s="24">
        <f>IFNA(VLOOKUP(A567,'HUMAN RESOURCES processed'!$A$2:$M$2692,7,0))</f>
        <v>53</v>
      </c>
      <c r="Q567" s="24">
        <f>IFNA(VLOOKUP(A567,'HUMAN RESOURCES processed'!$A$2:$M$2692,8,0))</f>
        <v>51</v>
      </c>
      <c r="R567" s="24">
        <f t="shared" si="6"/>
        <v>52</v>
      </c>
      <c r="S567" s="24">
        <f>IFNA(VLOOKUP(A567,'HUMAN RESOURCES processed'!$A$2:$M$2692,9,0))</f>
        <v>0.303</v>
      </c>
      <c r="T567" s="24">
        <f>IFNA(VLOOKUP(A567,'HUMAN RESOURCES processed'!$A$2:$M$2692,10,0))</f>
        <v>0.65</v>
      </c>
      <c r="U567" s="24">
        <f>IFNA(VLOOKUP(A567,'HUMAN RESOURCES processed'!$A$2:$M$2692,11,0))</f>
        <v>0.048</v>
      </c>
      <c r="V567" s="24">
        <f>IFNA(VLOOKUP(A567,'HUMAN RESOURCES processed'!$A$2:$M$2692,12,0))</f>
        <v>48910248</v>
      </c>
      <c r="W567" s="24">
        <f>IFNA(VLOOKUP(A567,'HUMAN RESOURCES processed'!$A$2:$M$2692,13,0))</f>
        <v>0.606</v>
      </c>
      <c r="X567" s="24">
        <f>IFNA(VLOOKUP(A567,'TOURISM processed'!$A$2:$F$2692,5,0))</f>
        <v>10226000000</v>
      </c>
      <c r="Y567" s="24">
        <f>IFNA(VLOOKUP(A567,'TOURISM processed'!$A$2:$F$2692,6,0))</f>
        <v>6103000000</v>
      </c>
      <c r="Z567" s="24">
        <f t="shared" si="7"/>
        <v>124.7795758</v>
      </c>
      <c r="AA567" s="24">
        <f>IFNA(VLOOKUP(A567,'BUSINESS processed'!A567:J3257,5,0))</f>
        <v>0.365</v>
      </c>
      <c r="AB567" s="24">
        <f>IFNA(VLOOKUP(A567,'BUSINESS processed'!A567:J3257,6,0))</f>
        <v>31</v>
      </c>
      <c r="AC567" s="24">
        <f t="shared" si="333"/>
        <v>0</v>
      </c>
      <c r="AD567" s="24">
        <f>IFNA(VLOOKUP(A567,'BUSINESS processed'!A567:J3257,8,0))</f>
        <v>350</v>
      </c>
      <c r="AE567" s="24">
        <f>IFNA(VLOOKUP(A567,'BUSINESS processed'!A567:J3257,9,0))</f>
        <v>0.081</v>
      </c>
      <c r="AF567" s="27">
        <f>IFNA(VLOOKUP(A567,'BUSINESS processed'!A567:J3257,10,0))</f>
        <v>0.853</v>
      </c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</row>
    <row r="568">
      <c r="A568" s="18" t="str">
        <f t="shared" si="1"/>
        <v>Africa_South Africa-Africa_2008</v>
      </c>
      <c r="B568" s="19" t="s">
        <v>68</v>
      </c>
      <c r="C568" s="20" t="s">
        <v>134</v>
      </c>
      <c r="D568" s="21" t="s">
        <v>87</v>
      </c>
      <c r="E568" s="22">
        <v>2.73E11</v>
      </c>
      <c r="F568" s="22">
        <f t="shared" si="2"/>
        <v>5508.334978</v>
      </c>
      <c r="G568" s="23">
        <v>0.08</v>
      </c>
      <c r="H568" s="23">
        <v>437.0</v>
      </c>
      <c r="I568" s="23">
        <v>0.151</v>
      </c>
      <c r="J568" s="24">
        <f>IFNA(VLOOKUP(A568,'ENERGY processed'!$A$2:$H$2692,7,0),"")</f>
        <v>123256</v>
      </c>
      <c r="K568" s="24">
        <f t="shared" si="3"/>
        <v>0.002486942623</v>
      </c>
      <c r="L568" s="24">
        <f>IFNA(VLOOKUP(A568,'ENERGY processed'!$A$2:$H$2692,8,0),"")</f>
        <v>395667.5</v>
      </c>
      <c r="M568" s="24">
        <f t="shared" si="5"/>
        <v>0.007983403407</v>
      </c>
      <c r="N568" s="24">
        <f>IFNA(VLOOKUP(A568,'HUMAN RESOURCES processed'!$A$2:$M$2692,5,0))</f>
        <v>0.022</v>
      </c>
      <c r="O568" s="24">
        <f>IFNA(VLOOKUP(A568,'HUMAN RESOURCES processed'!$A$2:$M$2692,6,0))</f>
        <v>0.046</v>
      </c>
      <c r="P568" s="24">
        <f>IFNA(VLOOKUP(A568,'HUMAN RESOURCES processed'!$A$2:$M$2692,7,0))</f>
        <v>54</v>
      </c>
      <c r="Q568" s="24">
        <f>IFNA(VLOOKUP(A568,'HUMAN RESOURCES processed'!$A$2:$M$2692,8,0))</f>
        <v>51</v>
      </c>
      <c r="R568" s="24">
        <f t="shared" si="6"/>
        <v>52.5</v>
      </c>
      <c r="S568" s="24">
        <f>IFNA(VLOOKUP(A568,'HUMAN RESOURCES processed'!$A$2:$M$2692,9,0))</f>
        <v>0.3</v>
      </c>
      <c r="T568" s="24">
        <f>IFNA(VLOOKUP(A568,'HUMAN RESOURCES processed'!$A$2:$M$2692,10,0))</f>
        <v>0.65</v>
      </c>
      <c r="U568" s="24">
        <f>IFNA(VLOOKUP(A568,'HUMAN RESOURCES processed'!$A$2:$M$2692,11,0))</f>
        <v>0.049</v>
      </c>
      <c r="V568" s="24">
        <f>IFNA(VLOOKUP(A568,'HUMAN RESOURCES processed'!$A$2:$M$2692,12,0))</f>
        <v>49561256</v>
      </c>
      <c r="W568" s="24">
        <f>IFNA(VLOOKUP(A568,'HUMAN RESOURCES processed'!$A$2:$M$2692,13,0))</f>
        <v>0.612</v>
      </c>
      <c r="X568" s="24">
        <f>IFNA(VLOOKUP(A568,'TOURISM processed'!$A$2:$F$2692,5,0))</f>
        <v>9178000000</v>
      </c>
      <c r="Y568" s="24">
        <f>IFNA(VLOOKUP(A568,'TOURISM processed'!$A$2:$F$2692,6,0))</f>
        <v>6905000000</v>
      </c>
      <c r="Z568" s="24">
        <f t="shared" si="7"/>
        <v>139.3225386</v>
      </c>
      <c r="AA568" s="24">
        <f>IFNA(VLOOKUP(A568,'BUSINESS processed'!A568:J3258,5,0))</f>
        <v>0.337</v>
      </c>
      <c r="AB568" s="24">
        <f>IFNA(VLOOKUP(A568,'BUSINESS processed'!A568:J3258,6,0))</f>
        <v>22</v>
      </c>
      <c r="AC568" s="24">
        <f t="shared" si="333"/>
        <v>0</v>
      </c>
      <c r="AD568" s="24">
        <f>IFNA(VLOOKUP(A568,'BUSINESS processed'!A568:J3258,8,0))</f>
        <v>200</v>
      </c>
      <c r="AE568" s="24">
        <f>IFNA(VLOOKUP(A568,'BUSINESS processed'!A568:J3258,9,0))</f>
        <v>0.084</v>
      </c>
      <c r="AF568" s="27">
        <f>IFNA(VLOOKUP(A568,'BUSINESS processed'!A568:J3258,10,0))</f>
        <v>0.895</v>
      </c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</row>
    <row r="569">
      <c r="A569" s="18" t="str">
        <f t="shared" si="1"/>
        <v>Africa_South Africa-Africa_2009</v>
      </c>
      <c r="B569" s="19" t="s">
        <v>68</v>
      </c>
      <c r="C569" s="20" t="s">
        <v>134</v>
      </c>
      <c r="D569" s="21" t="s">
        <v>88</v>
      </c>
      <c r="E569" s="22">
        <v>2.84E11</v>
      </c>
      <c r="F569" s="22">
        <f t="shared" si="2"/>
        <v>5654.780133</v>
      </c>
      <c r="G569" s="23">
        <v>0.087</v>
      </c>
      <c r="H569" s="23">
        <v>484.0</v>
      </c>
      <c r="I569" s="23">
        <v>0.117</v>
      </c>
      <c r="J569" s="24">
        <f>IF(AND( C569=C568,D569&gt;D568),J568,"")</f>
        <v>123256</v>
      </c>
      <c r="K569" s="24">
        <f t="shared" si="3"/>
        <v>0.002454174578</v>
      </c>
      <c r="L569" s="24">
        <f>IF(AND(C569=C568,C569&gt;C568),C568,0)</f>
        <v>0</v>
      </c>
      <c r="M569" s="24">
        <f t="shared" si="5"/>
        <v>0</v>
      </c>
      <c r="N569" s="24">
        <f>IFNA(VLOOKUP(A569,'HUMAN RESOURCES processed'!$A$2:$M$2692,5,0))</f>
        <v>0.022</v>
      </c>
      <c r="O569" s="24">
        <f>IFNA(VLOOKUP(A569,'HUMAN RESOURCES processed'!$A$2:$M$2692,6,0))</f>
        <v>0.04</v>
      </c>
      <c r="P569" s="24">
        <f>IFNA(VLOOKUP(A569,'HUMAN RESOURCES processed'!$A$2:$M$2692,7,0))</f>
        <v>55</v>
      </c>
      <c r="Q569" s="24">
        <f>IFNA(VLOOKUP(A569,'HUMAN RESOURCES processed'!$A$2:$M$2692,8,0))</f>
        <v>52</v>
      </c>
      <c r="R569" s="24">
        <f t="shared" si="6"/>
        <v>53.5</v>
      </c>
      <c r="S569" s="24">
        <f>IFNA(VLOOKUP(A569,'HUMAN RESOURCES processed'!$A$2:$M$2692,9,0))</f>
        <v>0.299</v>
      </c>
      <c r="T569" s="24">
        <f>IFNA(VLOOKUP(A569,'HUMAN RESOURCES processed'!$A$2:$M$2692,10,0))</f>
        <v>0.651</v>
      </c>
      <c r="U569" s="24">
        <f>IFNA(VLOOKUP(A569,'HUMAN RESOURCES processed'!$A$2:$M$2692,11,0))</f>
        <v>0.051</v>
      </c>
      <c r="V569" s="24">
        <f>IFNA(VLOOKUP(A569,'HUMAN RESOURCES processed'!$A$2:$M$2692,12,0))</f>
        <v>50222996</v>
      </c>
      <c r="W569" s="24">
        <f>IFNA(VLOOKUP(A569,'HUMAN RESOURCES processed'!$A$2:$M$2692,13,0))</f>
        <v>0.617</v>
      </c>
      <c r="X569" s="24">
        <f>IFNA(VLOOKUP(A569,'TOURISM processed'!$A$2:$F$2692,5,0))</f>
        <v>8684000000</v>
      </c>
      <c r="Y569" s="24">
        <f>IFNA(VLOOKUP(A569,'TOURISM processed'!$A$2:$F$2692,6,0))</f>
        <v>6420000000</v>
      </c>
      <c r="Z569" s="24">
        <f t="shared" si="7"/>
        <v>127.8298889</v>
      </c>
      <c r="AA569" s="24">
        <f>IFNA(VLOOKUP(A569,'BUSINESS processed'!A569:J3259,5,0))</f>
        <v>0.298</v>
      </c>
      <c r="AB569" s="24">
        <f>IFNA(VLOOKUP(A569,'BUSINESS processed'!A569:J3259,6,0))</f>
        <v>22</v>
      </c>
      <c r="AC569" s="24">
        <f t="shared" si="333"/>
        <v>0</v>
      </c>
      <c r="AD569" s="24">
        <f>IFNA(VLOOKUP(A569,'BUSINESS processed'!A569:J3259,8,0))</f>
        <v>200</v>
      </c>
      <c r="AE569" s="24">
        <f>IFNA(VLOOKUP(A569,'BUSINESS processed'!A569:J3259,9,0))</f>
        <v>0.1</v>
      </c>
      <c r="AF569" s="27">
        <f>IFNA(VLOOKUP(A569,'BUSINESS processed'!A569:J3259,10,0))</f>
        <v>0.912</v>
      </c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</row>
    <row r="570">
      <c r="A570" s="18" t="str">
        <f t="shared" si="1"/>
        <v>Africa_South Africa-Africa_2010</v>
      </c>
      <c r="B570" s="19" t="s">
        <v>68</v>
      </c>
      <c r="C570" s="20" t="s">
        <v>134</v>
      </c>
      <c r="D570" s="21" t="s">
        <v>89</v>
      </c>
      <c r="E570" s="22">
        <v>3.65E11</v>
      </c>
      <c r="F570" s="22">
        <f t="shared" si="2"/>
        <v>7171.529507</v>
      </c>
      <c r="G570" s="23">
        <v>0.087</v>
      </c>
      <c r="H570" s="23">
        <v>615.0</v>
      </c>
      <c r="I570" s="23">
        <v>0.098</v>
      </c>
      <c r="J570" s="24">
        <f>IFNA(VLOOKUP(A570,'ENERGY processed'!$A$2:$H$2692,7,0),"")</f>
        <v>128214</v>
      </c>
      <c r="K570" s="24">
        <f t="shared" si="3"/>
        <v>0.002519152012</v>
      </c>
      <c r="L570" s="24">
        <f>IFNA(VLOOKUP(A570,'ENERGY processed'!$A$2:$H$2692,8,0),"")</f>
        <v>396117</v>
      </c>
      <c r="M570" s="24">
        <f t="shared" si="5"/>
        <v>0.007782917134</v>
      </c>
      <c r="N570" s="24">
        <f>IFNA(VLOOKUP(A570,'HUMAN RESOURCES processed'!$A$2:$M$2692,5,0))</f>
        <v>0.022</v>
      </c>
      <c r="O570" s="24">
        <f>IFNA(VLOOKUP(A570,'HUMAN RESOURCES processed'!$A$2:$M$2692,6,0))</f>
        <v>0.035</v>
      </c>
      <c r="P570" s="24">
        <f>IFNA(VLOOKUP(A570,'HUMAN RESOURCES processed'!$A$2:$M$2692,7,0))</f>
        <v>56</v>
      </c>
      <c r="Q570" s="24">
        <f>IFNA(VLOOKUP(A570,'HUMAN RESOURCES processed'!$A$2:$M$2692,8,0))</f>
        <v>53</v>
      </c>
      <c r="R570" s="24">
        <f t="shared" si="6"/>
        <v>54.5</v>
      </c>
      <c r="S570" s="24">
        <f>IFNA(VLOOKUP(A570,'HUMAN RESOURCES processed'!$A$2:$M$2692,9,0))</f>
        <v>0.297</v>
      </c>
      <c r="T570" s="24">
        <f>IFNA(VLOOKUP(A570,'HUMAN RESOURCES processed'!$A$2:$M$2692,10,0))</f>
        <v>0.651</v>
      </c>
      <c r="U570" s="24">
        <f>IFNA(VLOOKUP(A570,'HUMAN RESOURCES processed'!$A$2:$M$2692,11,0))</f>
        <v>0.052</v>
      </c>
      <c r="V570" s="24">
        <f>IFNA(VLOOKUP(A570,'HUMAN RESOURCES processed'!$A$2:$M$2692,12,0))</f>
        <v>50895698</v>
      </c>
      <c r="W570" s="24">
        <f>IFNA(VLOOKUP(A570,'HUMAN RESOURCES processed'!$A$2:$M$2692,13,0))</f>
        <v>0.622</v>
      </c>
      <c r="X570" s="24">
        <f>IFNA(VLOOKUP(A570,'TOURISM processed'!$A$2:$F$2692,5,0))</f>
        <v>10308000000</v>
      </c>
      <c r="Y570" s="24">
        <f>IFNA(VLOOKUP(A570,'TOURISM processed'!$A$2:$F$2692,6,0))</f>
        <v>8139000000</v>
      </c>
      <c r="Z570" s="24">
        <f t="shared" si="7"/>
        <v>159.915284</v>
      </c>
      <c r="AA570" s="24">
        <f>IFNA(VLOOKUP(A570,'BUSINESS processed'!A570:J3260,5,0))</f>
        <v>0.3</v>
      </c>
      <c r="AB570" s="24">
        <f>IFNA(VLOOKUP(A570,'BUSINESS processed'!A570:J3260,6,0))</f>
        <v>22</v>
      </c>
      <c r="AC570" s="24">
        <f t="shared" si="333"/>
        <v>0</v>
      </c>
      <c r="AD570" s="24">
        <f>IFNA(VLOOKUP(A570,'BUSINESS processed'!A570:J3260,8,0))</f>
        <v>200</v>
      </c>
      <c r="AE570" s="24">
        <f>IFNA(VLOOKUP(A570,'BUSINESS processed'!A570:J3260,9,0))</f>
        <v>0.24</v>
      </c>
      <c r="AF570" s="27">
        <f>IFNA(VLOOKUP(A570,'BUSINESS processed'!A570:J3260,10,0))</f>
        <v>0.979</v>
      </c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</row>
    <row r="571">
      <c r="A571" s="18" t="str">
        <f t="shared" si="1"/>
        <v>Africa_South Africa-Africa_2011</v>
      </c>
      <c r="B571" s="19" t="s">
        <v>68</v>
      </c>
      <c r="C571" s="20" t="s">
        <v>134</v>
      </c>
      <c r="D571" s="21" t="s">
        <v>90</v>
      </c>
      <c r="E571" s="22">
        <v>4.04E11</v>
      </c>
      <c r="F571" s="22">
        <f t="shared" si="2"/>
        <v>7832.554107</v>
      </c>
      <c r="G571" s="23">
        <v>0.087</v>
      </c>
      <c r="H571" s="23">
        <v>670.0</v>
      </c>
      <c r="I571" s="23">
        <v>0.09</v>
      </c>
      <c r="J571" s="24">
        <f>IFNA(VLOOKUP(A571,'ENERGY processed'!$A$2:$H$2692,7,0),"")</f>
        <v>117374</v>
      </c>
      <c r="K571" s="24">
        <f t="shared" si="3"/>
        <v>0.002275589618</v>
      </c>
      <c r="L571" s="24">
        <f>IFNA(VLOOKUP(A571,'ENERGY processed'!$A$2:$H$2692,8,0),"")</f>
        <v>380811</v>
      </c>
      <c r="M571" s="24">
        <f t="shared" si="5"/>
        <v>0.007382977134</v>
      </c>
      <c r="N571" s="24">
        <f>IFNA(VLOOKUP(A571,'HUMAN RESOURCES processed'!$A$2:$M$2692,5,0))</f>
        <v>0.021</v>
      </c>
      <c r="O571" s="24">
        <f>IFNA(VLOOKUP(A571,'HUMAN RESOURCES processed'!$A$2:$M$2692,6,0))</f>
        <v>0.034</v>
      </c>
      <c r="P571" s="24">
        <f>IFNA(VLOOKUP(A571,'HUMAN RESOURCES processed'!$A$2:$M$2692,7,0))</f>
        <v>57</v>
      </c>
      <c r="Q571" s="24">
        <f>IFNA(VLOOKUP(A571,'HUMAN RESOURCES processed'!$A$2:$M$2692,8,0))</f>
        <v>53</v>
      </c>
      <c r="R571" s="24">
        <f t="shared" si="6"/>
        <v>55</v>
      </c>
      <c r="S571" s="24">
        <f>IFNA(VLOOKUP(A571,'HUMAN RESOURCES processed'!$A$2:$M$2692,9,0))</f>
        <v>0.296</v>
      </c>
      <c r="T571" s="24">
        <f>IFNA(VLOOKUP(A571,'HUMAN RESOURCES processed'!$A$2:$M$2692,10,0))</f>
        <v>0.651</v>
      </c>
      <c r="U571" s="24">
        <f>IFNA(VLOOKUP(A571,'HUMAN RESOURCES processed'!$A$2:$M$2692,11,0))</f>
        <v>0.053</v>
      </c>
      <c r="V571" s="24">
        <f>IFNA(VLOOKUP(A571,'HUMAN RESOURCES processed'!$A$2:$M$2692,12,0))</f>
        <v>51579599</v>
      </c>
      <c r="W571" s="24">
        <f>IFNA(VLOOKUP(A571,'HUMAN RESOURCES processed'!$A$2:$M$2692,13,0))</f>
        <v>0.627</v>
      </c>
      <c r="X571" s="24">
        <f>IFNA(VLOOKUP(A571,'TOURISM processed'!$A$2:$F$2692,5,0))</f>
        <v>10707000000</v>
      </c>
      <c r="Y571" s="24">
        <f>IFNA(VLOOKUP(A571,'TOURISM processed'!$A$2:$F$2692,6,0))</f>
        <v>8397000000</v>
      </c>
      <c r="Z571" s="24">
        <f t="shared" si="7"/>
        <v>162.7969229</v>
      </c>
      <c r="AA571" s="24">
        <f>IFNA(VLOOKUP(A571,'BUSINESS processed'!A571:J3261,5,0))</f>
        <v>0.324</v>
      </c>
      <c r="AB571" s="24">
        <f>IFNA(VLOOKUP(A571,'BUSINESS processed'!A571:J3261,6,0))</f>
        <v>19</v>
      </c>
      <c r="AC571" s="24">
        <f t="shared" si="333"/>
        <v>0</v>
      </c>
      <c r="AD571" s="24">
        <f>IFNA(VLOOKUP(A571,'BUSINESS processed'!A571:J3261,8,0))</f>
        <v>200</v>
      </c>
      <c r="AE571" s="24">
        <f>IFNA(VLOOKUP(A571,'BUSINESS processed'!A571:J3261,9,0))</f>
        <v>0.34</v>
      </c>
      <c r="AF571" s="27">
        <f>IFNA(VLOOKUP(A571,'BUSINESS processed'!A571:J3261,10,0))</f>
        <v>1.232</v>
      </c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</row>
    <row r="572">
      <c r="A572" s="18" t="str">
        <f t="shared" si="1"/>
        <v>Africa_South Africa-Africa_2012</v>
      </c>
      <c r="B572" s="19" t="s">
        <v>68</v>
      </c>
      <c r="C572" s="20" t="s">
        <v>134</v>
      </c>
      <c r="D572" s="21" t="s">
        <v>91</v>
      </c>
      <c r="E572" s="22">
        <v>3.82E11</v>
      </c>
      <c r="F572" s="22">
        <f t="shared" si="2"/>
        <v>7307.516058</v>
      </c>
      <c r="G572" s="23">
        <v>0.088</v>
      </c>
      <c r="H572" s="23">
        <v>645.0</v>
      </c>
      <c r="I572" s="23">
        <v>0.088</v>
      </c>
      <c r="J572" s="24">
        <f>IFNA(VLOOKUP(A572,'ENERGY processed'!$A$2:$H$2692,7,0),"")</f>
        <v>118259.5</v>
      </c>
      <c r="K572" s="24">
        <f t="shared" si="3"/>
        <v>0.002262259673</v>
      </c>
      <c r="L572" s="24">
        <f>IFNA(VLOOKUP(A572,'ENERGY processed'!$A$2:$H$2692,8,0),"")</f>
        <v>396727.5</v>
      </c>
      <c r="M572" s="24">
        <f t="shared" si="5"/>
        <v>0.007589247583</v>
      </c>
      <c r="N572" s="24">
        <f>IFNA(VLOOKUP(A572,'HUMAN RESOURCES processed'!$A$2:$M$2692,5,0))</f>
        <v>0.021</v>
      </c>
      <c r="O572" s="24">
        <f>IFNA(VLOOKUP(A572,'HUMAN RESOURCES processed'!$A$2:$M$2692,6,0))</f>
        <v>0.034</v>
      </c>
      <c r="P572" s="24">
        <f>IFNA(VLOOKUP(A572,'HUMAN RESOURCES processed'!$A$2:$M$2692,7,0))</f>
        <v>58</v>
      </c>
      <c r="Q572" s="24">
        <f>IFNA(VLOOKUP(A572,'HUMAN RESOURCES processed'!$A$2:$M$2692,8,0))</f>
        <v>54</v>
      </c>
      <c r="R572" s="24">
        <f t="shared" si="6"/>
        <v>56</v>
      </c>
      <c r="S572" s="24">
        <f>IFNA(VLOOKUP(A572,'HUMAN RESOURCES processed'!$A$2:$M$2692,9,0))</f>
        <v>0.295</v>
      </c>
      <c r="T572" s="24">
        <f>IFNA(VLOOKUP(A572,'HUMAN RESOURCES processed'!$A$2:$M$2692,10,0))</f>
        <v>0.65</v>
      </c>
      <c r="U572" s="24">
        <f>IFNA(VLOOKUP(A572,'HUMAN RESOURCES processed'!$A$2:$M$2692,11,0))</f>
        <v>0.054</v>
      </c>
      <c r="V572" s="24">
        <f>IFNA(VLOOKUP(A572,'HUMAN RESOURCES processed'!$A$2:$M$2692,12,0))</f>
        <v>52274945</v>
      </c>
      <c r="W572" s="24">
        <f>IFNA(VLOOKUP(A572,'HUMAN RESOURCES processed'!$A$2:$M$2692,13,0))</f>
        <v>0.633</v>
      </c>
      <c r="X572" s="24">
        <f>IFNA(VLOOKUP(A572,'TOURISM processed'!$A$2:$F$2692,5,0))</f>
        <v>11201000000</v>
      </c>
      <c r="Y572" s="24">
        <f>IFNA(VLOOKUP(A572,'TOURISM processed'!$A$2:$F$2692,6,0))</f>
        <v>7144000000</v>
      </c>
      <c r="Z572" s="24">
        <f t="shared" si="7"/>
        <v>136.6620281</v>
      </c>
      <c r="AA572" s="24">
        <f>IFNA(VLOOKUP(A572,'BUSINESS processed'!A572:J3262,5,0))</f>
        <v>0.327</v>
      </c>
      <c r="AB572" s="24">
        <f>IFNA(VLOOKUP(A572,'BUSINESS processed'!A572:J3262,6,0))</f>
        <v>19</v>
      </c>
      <c r="AC572" s="24">
        <f>IFNA(VLOOKUP(A572,'BUSINESS processed'!A572:J3262,7,0))</f>
        <v>41</v>
      </c>
      <c r="AD572" s="24">
        <f>IFNA(VLOOKUP(A572,'BUSINESS processed'!A572:J3262,8,0))</f>
        <v>200</v>
      </c>
      <c r="AE572" s="24">
        <f>IFNA(VLOOKUP(A572,'BUSINESS processed'!A572:J3262,9,0))</f>
        <v>0.41</v>
      </c>
      <c r="AF572" s="27">
        <f>IFNA(VLOOKUP(A572,'BUSINESS processed'!A572:J3262,10,0))</f>
        <v>1.306</v>
      </c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</row>
    <row r="573">
      <c r="A573" s="18" t="str">
        <f t="shared" si="1"/>
        <v>Africa_South Sudan-Africa_2000</v>
      </c>
      <c r="B573" s="19" t="s">
        <v>68</v>
      </c>
      <c r="C573" s="20" t="s">
        <v>135</v>
      </c>
      <c r="D573" s="21" t="s">
        <v>70</v>
      </c>
      <c r="E573" s="20">
        <f t="shared" ref="E573:E580" si="339">IF(AND(C573=C572,D573&gt;D572),E572,0)</f>
        <v>0</v>
      </c>
      <c r="F573" s="22">
        <f t="shared" si="2"/>
        <v>0</v>
      </c>
      <c r="G573" s="39">
        <f t="shared" ref="G573:G580" si="340">IF(AND(C573=C572,D573&gt;D572),G572,0)</f>
        <v>0</v>
      </c>
      <c r="H573" s="39">
        <f t="shared" ref="H573:H580" si="341">IF(AND(C573=C572,C573&gt;C572),C572,0)</f>
        <v>0</v>
      </c>
      <c r="I573" s="39">
        <f t="shared" ref="I573:I598" si="342">IF(AND(C573=C572,D573&gt;D572),I572,0)</f>
        <v>0</v>
      </c>
      <c r="J573" s="24">
        <f t="shared" ref="J573:J586" si="343">IF(AND( C573=C572,D573&gt;D572),J572,0)</f>
        <v>0</v>
      </c>
      <c r="K573" s="24">
        <f t="shared" si="3"/>
        <v>0</v>
      </c>
      <c r="L573" s="24">
        <f t="shared" ref="L573:L587" si="344">IF(AND(C573=C572,C573&gt;C572),C572,0)</f>
        <v>0</v>
      </c>
      <c r="M573" s="24">
        <f t="shared" si="5"/>
        <v>0</v>
      </c>
      <c r="N573" s="24">
        <f>IFNA(VLOOKUP(A573,'HUMAN RESOURCES processed'!$A$2:$M$2692,5,0))</f>
        <v>0.043</v>
      </c>
      <c r="O573" s="24">
        <f>IFNA(VLOOKUP(A573,'HUMAN RESOURCES processed'!$A$2:$M$2692,6,0))</f>
        <v>0.11</v>
      </c>
      <c r="P573" s="24">
        <f>IFNA(VLOOKUP(A573,'HUMAN RESOURCES processed'!$A$2:$M$2692,7,0))</f>
        <v>50</v>
      </c>
      <c r="Q573" s="24">
        <f>IFNA(VLOOKUP(A573,'HUMAN RESOURCES processed'!$A$2:$M$2692,8,0))</f>
        <v>48</v>
      </c>
      <c r="R573" s="24">
        <f t="shared" si="6"/>
        <v>49</v>
      </c>
      <c r="S573" s="24">
        <f>IFNA(VLOOKUP(A573,'HUMAN RESOURCES processed'!$A$2:$M$2692,9,0))</f>
        <v>0.447</v>
      </c>
      <c r="T573" s="24">
        <f>IFNA(VLOOKUP(A573,'HUMAN RESOURCES processed'!$A$2:$M$2692,10,0))</f>
        <v>0.523</v>
      </c>
      <c r="U573" s="24">
        <f>IFNA(VLOOKUP(A573,'HUMAN RESOURCES processed'!$A$2:$M$2692,11,0))</f>
        <v>0.03</v>
      </c>
      <c r="V573" s="24">
        <f>IFNA(VLOOKUP(A573,'HUMAN RESOURCES processed'!$A$2:$M$2692,12,0))</f>
        <v>6652984</v>
      </c>
      <c r="W573" s="24">
        <f>IFNA(VLOOKUP(A573,'HUMAN RESOURCES processed'!$A$2:$M$2692,13,0))</f>
        <v>0.165</v>
      </c>
      <c r="X573" s="24">
        <f t="shared" ref="X573:X585" si="345">IF(AND(C573=C572,D573&gt;D572),X572,0)</f>
        <v>0</v>
      </c>
      <c r="Y573" s="24">
        <f t="shared" ref="Y573:Y585" si="346">IF(AND(C573=C572,D573&gt;D572),Y572,0)</f>
        <v>0</v>
      </c>
      <c r="Z573" s="24">
        <f t="shared" si="7"/>
        <v>0</v>
      </c>
      <c r="AA573" s="24">
        <f t="shared" ref="AA573:AA584" si="347">IF(AND(C573=C572,D573&gt;D572),AA572,0)</f>
        <v>0</v>
      </c>
      <c r="AB573" s="24">
        <f t="shared" ref="AB573:AB584" si="348">IF(AND(C573=C572,D573&gt;D572),AB572,0)</f>
        <v>0</v>
      </c>
      <c r="AC573" s="24">
        <f t="shared" ref="AC573:AC584" si="349">IF(AND(C573=C572,D573&gt;D572),AC572,0)</f>
        <v>0</v>
      </c>
      <c r="AD573" s="24">
        <f t="shared" ref="AD573:AD584" si="350">IF(AND(C573=C572,D573&gt;D572),AD572,0)</f>
        <v>0</v>
      </c>
      <c r="AE573" s="24">
        <f t="shared" ref="AE573:AE585" si="351">IF(AND(C573=C572,D573&gt;211),AE572,0)</f>
        <v>0</v>
      </c>
      <c r="AF573" s="27">
        <f t="shared" ref="AF573:AF583" si="352">IF(AND(C573=C572,D573&gt;D572),AF572,0)</f>
        <v>0</v>
      </c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</row>
    <row r="574">
      <c r="A574" s="18" t="str">
        <f t="shared" si="1"/>
        <v>Africa_South Sudan-Africa_2001</v>
      </c>
      <c r="B574" s="19" t="s">
        <v>68</v>
      </c>
      <c r="C574" s="20" t="s">
        <v>135</v>
      </c>
      <c r="D574" s="21" t="s">
        <v>71</v>
      </c>
      <c r="E574" s="20">
        <f t="shared" si="339"/>
        <v>0</v>
      </c>
      <c r="F574" s="22">
        <f t="shared" si="2"/>
        <v>0</v>
      </c>
      <c r="G574" s="39">
        <f t="shared" si="340"/>
        <v>0</v>
      </c>
      <c r="H574" s="39">
        <f t="shared" si="341"/>
        <v>0</v>
      </c>
      <c r="I574" s="39">
        <f t="shared" si="342"/>
        <v>0</v>
      </c>
      <c r="J574" s="24">
        <f t="shared" si="343"/>
        <v>0</v>
      </c>
      <c r="K574" s="24">
        <f t="shared" si="3"/>
        <v>0</v>
      </c>
      <c r="L574" s="24">
        <f t="shared" si="344"/>
        <v>0</v>
      </c>
      <c r="M574" s="24">
        <f t="shared" si="5"/>
        <v>0</v>
      </c>
      <c r="N574" s="24">
        <f>IFNA(VLOOKUP(A574,'HUMAN RESOURCES processed'!$A$2:$M$2692,5,0))</f>
        <v>0.042</v>
      </c>
      <c r="O574" s="24">
        <f>IFNA(VLOOKUP(A574,'HUMAN RESOURCES processed'!$A$2:$M$2692,6,0))</f>
        <v>0.105</v>
      </c>
      <c r="P574" s="24">
        <f>IFNA(VLOOKUP(A574,'HUMAN RESOURCES processed'!$A$2:$M$2692,7,0))</f>
        <v>51</v>
      </c>
      <c r="Q574" s="24">
        <f>IFNA(VLOOKUP(A574,'HUMAN RESOURCES processed'!$A$2:$M$2692,8,0))</f>
        <v>48</v>
      </c>
      <c r="R574" s="24">
        <f t="shared" si="6"/>
        <v>49.5</v>
      </c>
      <c r="S574" s="24">
        <f>IFNA(VLOOKUP(A574,'HUMAN RESOURCES processed'!$A$2:$M$2692,9,0))</f>
        <v>0.446</v>
      </c>
      <c r="T574" s="24">
        <f>IFNA(VLOOKUP(A574,'HUMAN RESOURCES processed'!$A$2:$M$2692,10,0))</f>
        <v>0.523</v>
      </c>
      <c r="U574" s="24">
        <f>IFNA(VLOOKUP(A574,'HUMAN RESOURCES processed'!$A$2:$M$2692,11,0))</f>
        <v>0.031</v>
      </c>
      <c r="V574" s="24">
        <f>IFNA(VLOOKUP(A574,'HUMAN RESOURCES processed'!$A$2:$M$2692,12,0))</f>
        <v>6924455</v>
      </c>
      <c r="W574" s="24">
        <f>IFNA(VLOOKUP(A574,'HUMAN RESOURCES processed'!$A$2:$M$2692,13,0))</f>
        <v>0.166</v>
      </c>
      <c r="X574" s="24">
        <f t="shared" si="345"/>
        <v>0</v>
      </c>
      <c r="Y574" s="24">
        <f t="shared" si="346"/>
        <v>0</v>
      </c>
      <c r="Z574" s="24">
        <f t="shared" si="7"/>
        <v>0</v>
      </c>
      <c r="AA574" s="24">
        <f t="shared" si="347"/>
        <v>0</v>
      </c>
      <c r="AB574" s="24">
        <f t="shared" si="348"/>
        <v>0</v>
      </c>
      <c r="AC574" s="24">
        <f t="shared" si="349"/>
        <v>0</v>
      </c>
      <c r="AD574" s="24">
        <f t="shared" si="350"/>
        <v>0</v>
      </c>
      <c r="AE574" s="24">
        <f t="shared" si="351"/>
        <v>0</v>
      </c>
      <c r="AF574" s="27">
        <f t="shared" si="352"/>
        <v>0</v>
      </c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</row>
    <row r="575">
      <c r="A575" s="18" t="str">
        <f t="shared" si="1"/>
        <v>Africa_South Sudan-Africa_2002</v>
      </c>
      <c r="B575" s="19" t="s">
        <v>68</v>
      </c>
      <c r="C575" s="20" t="s">
        <v>135</v>
      </c>
      <c r="D575" s="21" t="s">
        <v>72</v>
      </c>
      <c r="E575" s="20">
        <f t="shared" si="339"/>
        <v>0</v>
      </c>
      <c r="F575" s="22">
        <f t="shared" si="2"/>
        <v>0</v>
      </c>
      <c r="G575" s="39">
        <f t="shared" si="340"/>
        <v>0</v>
      </c>
      <c r="H575" s="39">
        <f t="shared" si="341"/>
        <v>0</v>
      </c>
      <c r="I575" s="39">
        <f t="shared" si="342"/>
        <v>0</v>
      </c>
      <c r="J575" s="24">
        <f t="shared" si="343"/>
        <v>0</v>
      </c>
      <c r="K575" s="24">
        <f t="shared" si="3"/>
        <v>0</v>
      </c>
      <c r="L575" s="24">
        <f t="shared" si="344"/>
        <v>0</v>
      </c>
      <c r="M575" s="24">
        <f t="shared" si="5"/>
        <v>0</v>
      </c>
      <c r="N575" s="24">
        <f>IFNA(VLOOKUP(A575,'HUMAN RESOURCES processed'!$A$2:$M$2692,5,0))</f>
        <v>0.041</v>
      </c>
      <c r="O575" s="24">
        <f>IFNA(VLOOKUP(A575,'HUMAN RESOURCES processed'!$A$2:$M$2692,6,0))</f>
        <v>0.1</v>
      </c>
      <c r="P575" s="24">
        <f>IFNA(VLOOKUP(A575,'HUMAN RESOURCES processed'!$A$2:$M$2692,7,0))</f>
        <v>51</v>
      </c>
      <c r="Q575" s="24">
        <f>IFNA(VLOOKUP(A575,'HUMAN RESOURCES processed'!$A$2:$M$2692,8,0))</f>
        <v>49</v>
      </c>
      <c r="R575" s="24">
        <f t="shared" si="6"/>
        <v>50</v>
      </c>
      <c r="S575" s="24">
        <f>IFNA(VLOOKUP(A575,'HUMAN RESOURCES processed'!$A$2:$M$2692,9,0))</f>
        <v>0.445</v>
      </c>
      <c r="T575" s="24">
        <f>IFNA(VLOOKUP(A575,'HUMAN RESOURCES processed'!$A$2:$M$2692,10,0))</f>
        <v>0.524</v>
      </c>
      <c r="U575" s="24">
        <f>IFNA(VLOOKUP(A575,'HUMAN RESOURCES processed'!$A$2:$M$2692,11,0))</f>
        <v>0.031</v>
      </c>
      <c r="V575" s="24">
        <f>IFNA(VLOOKUP(A575,'HUMAN RESOURCES processed'!$A$2:$M$2692,12,0))</f>
        <v>7186820</v>
      </c>
      <c r="W575" s="24">
        <f>IFNA(VLOOKUP(A575,'HUMAN RESOURCES processed'!$A$2:$M$2692,13,0))</f>
        <v>0.168</v>
      </c>
      <c r="X575" s="24">
        <f t="shared" si="345"/>
        <v>0</v>
      </c>
      <c r="Y575" s="24">
        <f t="shared" si="346"/>
        <v>0</v>
      </c>
      <c r="Z575" s="24">
        <f t="shared" si="7"/>
        <v>0</v>
      </c>
      <c r="AA575" s="24">
        <f t="shared" si="347"/>
        <v>0</v>
      </c>
      <c r="AB575" s="24">
        <f t="shared" si="348"/>
        <v>0</v>
      </c>
      <c r="AC575" s="24">
        <f t="shared" si="349"/>
        <v>0</v>
      </c>
      <c r="AD575" s="24">
        <f t="shared" si="350"/>
        <v>0</v>
      </c>
      <c r="AE575" s="24">
        <f t="shared" si="351"/>
        <v>0</v>
      </c>
      <c r="AF575" s="27">
        <f t="shared" si="352"/>
        <v>0</v>
      </c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</row>
    <row r="576">
      <c r="A576" s="18" t="str">
        <f t="shared" si="1"/>
        <v>Africa_South Sudan-Africa_2003</v>
      </c>
      <c r="B576" s="19" t="s">
        <v>68</v>
      </c>
      <c r="C576" s="20" t="s">
        <v>135</v>
      </c>
      <c r="D576" s="21" t="s">
        <v>74</v>
      </c>
      <c r="E576" s="20">
        <f t="shared" si="339"/>
        <v>0</v>
      </c>
      <c r="F576" s="22">
        <f t="shared" si="2"/>
        <v>0</v>
      </c>
      <c r="G576" s="39">
        <f t="shared" si="340"/>
        <v>0</v>
      </c>
      <c r="H576" s="39">
        <f t="shared" si="341"/>
        <v>0</v>
      </c>
      <c r="I576" s="39">
        <f t="shared" si="342"/>
        <v>0</v>
      </c>
      <c r="J576" s="24">
        <f t="shared" si="343"/>
        <v>0</v>
      </c>
      <c r="K576" s="24">
        <f t="shared" si="3"/>
        <v>0</v>
      </c>
      <c r="L576" s="24">
        <f t="shared" si="344"/>
        <v>0</v>
      </c>
      <c r="M576" s="24">
        <f t="shared" si="5"/>
        <v>0</v>
      </c>
      <c r="N576" s="24">
        <f>IFNA(VLOOKUP(A576,'HUMAN RESOURCES processed'!$A$2:$M$2692,5,0))</f>
        <v>0.041</v>
      </c>
      <c r="O576" s="24">
        <f>IFNA(VLOOKUP(A576,'HUMAN RESOURCES processed'!$A$2:$M$2692,6,0))</f>
        <v>0.095</v>
      </c>
      <c r="P576" s="24">
        <f>IFNA(VLOOKUP(A576,'HUMAN RESOURCES processed'!$A$2:$M$2692,7,0))</f>
        <v>51</v>
      </c>
      <c r="Q576" s="24">
        <f>IFNA(VLOOKUP(A576,'HUMAN RESOURCES processed'!$A$2:$M$2692,8,0))</f>
        <v>49</v>
      </c>
      <c r="R576" s="24">
        <f t="shared" si="6"/>
        <v>50</v>
      </c>
      <c r="S576" s="24">
        <f>IFNA(VLOOKUP(A576,'HUMAN RESOURCES processed'!$A$2:$M$2692,9,0))</f>
        <v>0.444</v>
      </c>
      <c r="T576" s="24">
        <f>IFNA(VLOOKUP(A576,'HUMAN RESOURCES processed'!$A$2:$M$2692,10,0))</f>
        <v>0.525</v>
      </c>
      <c r="U576" s="24">
        <f>IFNA(VLOOKUP(A576,'HUMAN RESOURCES processed'!$A$2:$M$2692,11,0))</f>
        <v>0.031</v>
      </c>
      <c r="V576" s="24">
        <f>IFNA(VLOOKUP(A576,'HUMAN RESOURCES processed'!$A$2:$M$2692,12,0))</f>
        <v>7449905</v>
      </c>
      <c r="W576" s="24">
        <f>IFNA(VLOOKUP(A576,'HUMAN RESOURCES processed'!$A$2:$M$2692,13,0))</f>
        <v>0.169</v>
      </c>
      <c r="X576" s="24">
        <f t="shared" si="345"/>
        <v>0</v>
      </c>
      <c r="Y576" s="24">
        <f t="shared" si="346"/>
        <v>0</v>
      </c>
      <c r="Z576" s="24">
        <f t="shared" si="7"/>
        <v>0</v>
      </c>
      <c r="AA576" s="24">
        <f t="shared" si="347"/>
        <v>0</v>
      </c>
      <c r="AB576" s="24">
        <f t="shared" si="348"/>
        <v>0</v>
      </c>
      <c r="AC576" s="24">
        <f t="shared" si="349"/>
        <v>0</v>
      </c>
      <c r="AD576" s="24">
        <f t="shared" si="350"/>
        <v>0</v>
      </c>
      <c r="AE576" s="24">
        <f t="shared" si="351"/>
        <v>0</v>
      </c>
      <c r="AF576" s="27">
        <f t="shared" si="352"/>
        <v>0</v>
      </c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</row>
    <row r="577">
      <c r="A577" s="18" t="str">
        <f t="shared" si="1"/>
        <v>Africa_South Sudan-Africa_2004</v>
      </c>
      <c r="B577" s="19" t="s">
        <v>68</v>
      </c>
      <c r="C577" s="20" t="s">
        <v>135</v>
      </c>
      <c r="D577" s="21" t="s">
        <v>83</v>
      </c>
      <c r="E577" s="20">
        <f t="shared" si="339"/>
        <v>0</v>
      </c>
      <c r="F577" s="22">
        <f t="shared" si="2"/>
        <v>0</v>
      </c>
      <c r="G577" s="39">
        <f t="shared" si="340"/>
        <v>0</v>
      </c>
      <c r="H577" s="39">
        <f t="shared" si="341"/>
        <v>0</v>
      </c>
      <c r="I577" s="39">
        <f t="shared" si="342"/>
        <v>0</v>
      </c>
      <c r="J577" s="24">
        <f t="shared" si="343"/>
        <v>0</v>
      </c>
      <c r="K577" s="24">
        <f t="shared" si="3"/>
        <v>0</v>
      </c>
      <c r="L577" s="24">
        <f t="shared" si="344"/>
        <v>0</v>
      </c>
      <c r="M577" s="24">
        <f t="shared" si="5"/>
        <v>0</v>
      </c>
      <c r="N577" s="24">
        <f>IFNA(VLOOKUP(A577,'HUMAN RESOURCES processed'!$A$2:$M$2692,5,0))</f>
        <v>0.04</v>
      </c>
      <c r="O577" s="24">
        <f>IFNA(VLOOKUP(A577,'HUMAN RESOURCES processed'!$A$2:$M$2692,6,0))</f>
        <v>0.091</v>
      </c>
      <c r="P577" s="24">
        <f>IFNA(VLOOKUP(A577,'HUMAN RESOURCES processed'!$A$2:$M$2692,7,0))</f>
        <v>52</v>
      </c>
      <c r="Q577" s="24">
        <f>IFNA(VLOOKUP(A577,'HUMAN RESOURCES processed'!$A$2:$M$2692,8,0))</f>
        <v>50</v>
      </c>
      <c r="R577" s="24">
        <f t="shared" si="6"/>
        <v>51</v>
      </c>
      <c r="S577" s="24">
        <f>IFNA(VLOOKUP(A577,'HUMAN RESOURCES processed'!$A$2:$M$2692,9,0))</f>
        <v>0.442</v>
      </c>
      <c r="T577" s="24">
        <f>IFNA(VLOOKUP(A577,'HUMAN RESOURCES processed'!$A$2:$M$2692,10,0))</f>
        <v>0.526</v>
      </c>
      <c r="U577" s="24">
        <f>IFNA(VLOOKUP(A577,'HUMAN RESOURCES processed'!$A$2:$M$2692,11,0))</f>
        <v>0.032</v>
      </c>
      <c r="V577" s="24">
        <f>IFNA(VLOOKUP(A577,'HUMAN RESOURCES processed'!$A$2:$M$2692,12,0))</f>
        <v>7730180</v>
      </c>
      <c r="W577" s="24">
        <f>IFNA(VLOOKUP(A577,'HUMAN RESOURCES processed'!$A$2:$M$2692,13,0))</f>
        <v>0.17</v>
      </c>
      <c r="X577" s="24">
        <f t="shared" si="345"/>
        <v>0</v>
      </c>
      <c r="Y577" s="24">
        <f t="shared" si="346"/>
        <v>0</v>
      </c>
      <c r="Z577" s="24">
        <f t="shared" si="7"/>
        <v>0</v>
      </c>
      <c r="AA577" s="24">
        <f t="shared" si="347"/>
        <v>0</v>
      </c>
      <c r="AB577" s="24">
        <f t="shared" si="348"/>
        <v>0</v>
      </c>
      <c r="AC577" s="24">
        <f t="shared" si="349"/>
        <v>0</v>
      </c>
      <c r="AD577" s="24">
        <f t="shared" si="350"/>
        <v>0</v>
      </c>
      <c r="AE577" s="24">
        <f t="shared" si="351"/>
        <v>0</v>
      </c>
      <c r="AF577" s="27">
        <f t="shared" si="352"/>
        <v>0</v>
      </c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</row>
    <row r="578">
      <c r="A578" s="18" t="str">
        <f t="shared" si="1"/>
        <v>Africa_South Sudan-Africa_2005</v>
      </c>
      <c r="B578" s="19" t="s">
        <v>68</v>
      </c>
      <c r="C578" s="20" t="s">
        <v>135</v>
      </c>
      <c r="D578" s="21" t="s">
        <v>84</v>
      </c>
      <c r="E578" s="20">
        <f t="shared" si="339"/>
        <v>0</v>
      </c>
      <c r="F578" s="22">
        <f t="shared" si="2"/>
        <v>0</v>
      </c>
      <c r="G578" s="39">
        <f t="shared" si="340"/>
        <v>0</v>
      </c>
      <c r="H578" s="39">
        <f t="shared" si="341"/>
        <v>0</v>
      </c>
      <c r="I578" s="39">
        <f t="shared" si="342"/>
        <v>0</v>
      </c>
      <c r="J578" s="24">
        <f t="shared" si="343"/>
        <v>0</v>
      </c>
      <c r="K578" s="24">
        <f t="shared" si="3"/>
        <v>0</v>
      </c>
      <c r="L578" s="24">
        <f t="shared" si="344"/>
        <v>0</v>
      </c>
      <c r="M578" s="24">
        <f t="shared" si="5"/>
        <v>0</v>
      </c>
      <c r="N578" s="24">
        <f>IFNA(VLOOKUP(A578,'HUMAN RESOURCES processed'!$A$2:$M$2692,5,0))</f>
        <v>0.04</v>
      </c>
      <c r="O578" s="24">
        <f>IFNA(VLOOKUP(A578,'HUMAN RESOURCES processed'!$A$2:$M$2692,6,0))</f>
        <v>0.087</v>
      </c>
      <c r="P578" s="24">
        <f>IFNA(VLOOKUP(A578,'HUMAN RESOURCES processed'!$A$2:$M$2692,7,0))</f>
        <v>52</v>
      </c>
      <c r="Q578" s="24">
        <f>IFNA(VLOOKUP(A578,'HUMAN RESOURCES processed'!$A$2:$M$2692,8,0))</f>
        <v>50</v>
      </c>
      <c r="R578" s="24">
        <f t="shared" si="6"/>
        <v>51</v>
      </c>
      <c r="S578" s="24">
        <f>IFNA(VLOOKUP(A578,'HUMAN RESOURCES processed'!$A$2:$M$2692,9,0))</f>
        <v>0.44</v>
      </c>
      <c r="T578" s="24">
        <f>IFNA(VLOOKUP(A578,'HUMAN RESOURCES processed'!$A$2:$M$2692,10,0))</f>
        <v>0.527</v>
      </c>
      <c r="U578" s="24">
        <f>IFNA(VLOOKUP(A578,'HUMAN RESOURCES processed'!$A$2:$M$2692,11,0))</f>
        <v>0.032</v>
      </c>
      <c r="V578" s="24">
        <f>IFNA(VLOOKUP(A578,'HUMAN RESOURCES processed'!$A$2:$M$2692,12,0))</f>
        <v>8039351</v>
      </c>
      <c r="W578" s="24">
        <f>IFNA(VLOOKUP(A578,'HUMAN RESOURCES processed'!$A$2:$M$2692,13,0))</f>
        <v>0.172</v>
      </c>
      <c r="X578" s="24">
        <f t="shared" si="345"/>
        <v>0</v>
      </c>
      <c r="Y578" s="24">
        <f t="shared" si="346"/>
        <v>0</v>
      </c>
      <c r="Z578" s="24">
        <f t="shared" si="7"/>
        <v>0</v>
      </c>
      <c r="AA578" s="24">
        <f t="shared" si="347"/>
        <v>0</v>
      </c>
      <c r="AB578" s="24">
        <f t="shared" si="348"/>
        <v>0</v>
      </c>
      <c r="AC578" s="24">
        <f t="shared" si="349"/>
        <v>0</v>
      </c>
      <c r="AD578" s="24">
        <f t="shared" si="350"/>
        <v>0</v>
      </c>
      <c r="AE578" s="24">
        <f t="shared" si="351"/>
        <v>0</v>
      </c>
      <c r="AF578" s="27">
        <f t="shared" si="352"/>
        <v>0</v>
      </c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</row>
    <row r="579">
      <c r="A579" s="18" t="str">
        <f t="shared" si="1"/>
        <v>Africa_South Sudan-Africa_2006</v>
      </c>
      <c r="B579" s="19" t="s">
        <v>68</v>
      </c>
      <c r="C579" s="20" t="s">
        <v>135</v>
      </c>
      <c r="D579" s="21" t="s">
        <v>85</v>
      </c>
      <c r="E579" s="20">
        <f t="shared" si="339"/>
        <v>0</v>
      </c>
      <c r="F579" s="22">
        <f t="shared" si="2"/>
        <v>0</v>
      </c>
      <c r="G579" s="39">
        <f t="shared" si="340"/>
        <v>0</v>
      </c>
      <c r="H579" s="39">
        <f t="shared" si="341"/>
        <v>0</v>
      </c>
      <c r="I579" s="39">
        <f t="shared" si="342"/>
        <v>0</v>
      </c>
      <c r="J579" s="24">
        <f t="shared" si="343"/>
        <v>0</v>
      </c>
      <c r="K579" s="24">
        <f t="shared" si="3"/>
        <v>0</v>
      </c>
      <c r="L579" s="24">
        <f t="shared" si="344"/>
        <v>0</v>
      </c>
      <c r="M579" s="24">
        <f t="shared" si="5"/>
        <v>0</v>
      </c>
      <c r="N579" s="24">
        <f>IFNA(VLOOKUP(A579,'HUMAN RESOURCES processed'!$A$2:$M$2692,5,0))</f>
        <v>0.039</v>
      </c>
      <c r="O579" s="24">
        <f>IFNA(VLOOKUP(A579,'HUMAN RESOURCES processed'!$A$2:$M$2692,6,0))</f>
        <v>0.083</v>
      </c>
      <c r="P579" s="24">
        <f>IFNA(VLOOKUP(A579,'HUMAN RESOURCES processed'!$A$2:$M$2692,7,0))</f>
        <v>53</v>
      </c>
      <c r="Q579" s="24">
        <f>IFNA(VLOOKUP(A579,'HUMAN RESOURCES processed'!$A$2:$M$2692,8,0))</f>
        <v>50</v>
      </c>
      <c r="R579" s="24">
        <f t="shared" si="6"/>
        <v>51.5</v>
      </c>
      <c r="S579" s="24">
        <f>IFNA(VLOOKUP(A579,'HUMAN RESOURCES processed'!$A$2:$M$2692,9,0))</f>
        <v>0.438</v>
      </c>
      <c r="T579" s="24">
        <f>IFNA(VLOOKUP(A579,'HUMAN RESOURCES processed'!$A$2:$M$2692,10,0))</f>
        <v>0.529</v>
      </c>
      <c r="U579" s="24">
        <f>IFNA(VLOOKUP(A579,'HUMAN RESOURCES processed'!$A$2:$M$2692,11,0))</f>
        <v>0.033</v>
      </c>
      <c r="V579" s="24">
        <f>IFNA(VLOOKUP(A579,'HUMAN RESOURCES processed'!$A$2:$M$2692,12,0))</f>
        <v>8376893</v>
      </c>
      <c r="W579" s="24">
        <f>IFNA(VLOOKUP(A579,'HUMAN RESOURCES processed'!$A$2:$M$2692,13,0))</f>
        <v>0.173</v>
      </c>
      <c r="X579" s="24">
        <f t="shared" si="345"/>
        <v>0</v>
      </c>
      <c r="Y579" s="24">
        <f t="shared" si="346"/>
        <v>0</v>
      </c>
      <c r="Z579" s="24">
        <f t="shared" si="7"/>
        <v>0</v>
      </c>
      <c r="AA579" s="24">
        <f t="shared" si="347"/>
        <v>0</v>
      </c>
      <c r="AB579" s="24">
        <f t="shared" si="348"/>
        <v>0</v>
      </c>
      <c r="AC579" s="24">
        <f t="shared" si="349"/>
        <v>0</v>
      </c>
      <c r="AD579" s="24">
        <f t="shared" si="350"/>
        <v>0</v>
      </c>
      <c r="AE579" s="24">
        <f t="shared" si="351"/>
        <v>0</v>
      </c>
      <c r="AF579" s="27">
        <f t="shared" si="352"/>
        <v>0</v>
      </c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</row>
    <row r="580">
      <c r="A580" s="18" t="str">
        <f t="shared" si="1"/>
        <v>Africa_South Sudan-Africa_2007</v>
      </c>
      <c r="B580" s="19" t="s">
        <v>68</v>
      </c>
      <c r="C580" s="20" t="s">
        <v>135</v>
      </c>
      <c r="D580" s="21" t="s">
        <v>86</v>
      </c>
      <c r="E580" s="20">
        <f t="shared" si="339"/>
        <v>0</v>
      </c>
      <c r="F580" s="22">
        <f t="shared" si="2"/>
        <v>0</v>
      </c>
      <c r="G580" s="39">
        <f t="shared" si="340"/>
        <v>0</v>
      </c>
      <c r="H580" s="39">
        <f t="shared" si="341"/>
        <v>0</v>
      </c>
      <c r="I580" s="39">
        <f t="shared" si="342"/>
        <v>0</v>
      </c>
      <c r="J580" s="24">
        <f t="shared" si="343"/>
        <v>0</v>
      </c>
      <c r="K580" s="24">
        <f t="shared" si="3"/>
        <v>0</v>
      </c>
      <c r="L580" s="24">
        <f t="shared" si="344"/>
        <v>0</v>
      </c>
      <c r="M580" s="24">
        <f t="shared" si="5"/>
        <v>0</v>
      </c>
      <c r="N580" s="24">
        <f>IFNA(VLOOKUP(A580,'HUMAN RESOURCES processed'!$A$2:$M$2692,5,0))</f>
        <v>0.039</v>
      </c>
      <c r="O580" s="24">
        <f>IFNA(VLOOKUP(A580,'HUMAN RESOURCES processed'!$A$2:$M$2692,6,0))</f>
        <v>0.079</v>
      </c>
      <c r="P580" s="24">
        <f>IFNA(VLOOKUP(A580,'HUMAN RESOURCES processed'!$A$2:$M$2692,7,0))</f>
        <v>53</v>
      </c>
      <c r="Q580" s="24">
        <f>IFNA(VLOOKUP(A580,'HUMAN RESOURCES processed'!$A$2:$M$2692,8,0))</f>
        <v>51</v>
      </c>
      <c r="R580" s="24">
        <f t="shared" si="6"/>
        <v>52</v>
      </c>
      <c r="S580" s="24">
        <f>IFNA(VLOOKUP(A580,'HUMAN RESOURCES processed'!$A$2:$M$2692,9,0))</f>
        <v>0.436</v>
      </c>
      <c r="T580" s="24">
        <f>IFNA(VLOOKUP(A580,'HUMAN RESOURCES processed'!$A$2:$M$2692,10,0))</f>
        <v>0.531</v>
      </c>
      <c r="U580" s="24">
        <f>IFNA(VLOOKUP(A580,'HUMAN RESOURCES processed'!$A$2:$M$2692,11,0))</f>
        <v>0.033</v>
      </c>
      <c r="V580" s="24">
        <f>IFNA(VLOOKUP(A580,'HUMAN RESOURCES processed'!$A$2:$M$2692,12,0))</f>
        <v>8736736</v>
      </c>
      <c r="W580" s="24">
        <f>IFNA(VLOOKUP(A580,'HUMAN RESOURCES processed'!$A$2:$M$2692,13,0))</f>
        <v>0.174</v>
      </c>
      <c r="X580" s="24">
        <f t="shared" si="345"/>
        <v>0</v>
      </c>
      <c r="Y580" s="24">
        <f t="shared" si="346"/>
        <v>0</v>
      </c>
      <c r="Z580" s="24">
        <f t="shared" si="7"/>
        <v>0</v>
      </c>
      <c r="AA580" s="24">
        <f t="shared" si="347"/>
        <v>0</v>
      </c>
      <c r="AB580" s="24">
        <f t="shared" si="348"/>
        <v>0</v>
      </c>
      <c r="AC580" s="24">
        <f t="shared" si="349"/>
        <v>0</v>
      </c>
      <c r="AD580" s="24">
        <f t="shared" si="350"/>
        <v>0</v>
      </c>
      <c r="AE580" s="24">
        <f t="shared" si="351"/>
        <v>0</v>
      </c>
      <c r="AF580" s="27">
        <f t="shared" si="352"/>
        <v>0</v>
      </c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</row>
    <row r="581">
      <c r="A581" s="18" t="str">
        <f t="shared" si="1"/>
        <v>Africa_South Sudan-Africa_2008</v>
      </c>
      <c r="B581" s="19" t="s">
        <v>68</v>
      </c>
      <c r="C581" s="20" t="s">
        <v>135</v>
      </c>
      <c r="D581" s="21" t="s">
        <v>87</v>
      </c>
      <c r="E581" s="22">
        <v>1.6382632812E10</v>
      </c>
      <c r="F581" s="22">
        <f t="shared" si="2"/>
        <v>1796.659279</v>
      </c>
      <c r="G581" s="23">
        <v>0.02</v>
      </c>
      <c r="H581" s="23">
        <v>34.0</v>
      </c>
      <c r="I581" s="39">
        <f t="shared" si="342"/>
        <v>0</v>
      </c>
      <c r="J581" s="24">
        <f t="shared" si="343"/>
        <v>0</v>
      </c>
      <c r="K581" s="24">
        <f t="shared" si="3"/>
        <v>0</v>
      </c>
      <c r="L581" s="24">
        <f t="shared" si="344"/>
        <v>0</v>
      </c>
      <c r="M581" s="24">
        <f t="shared" si="5"/>
        <v>0</v>
      </c>
      <c r="N581" s="24">
        <f>IFNA(VLOOKUP(A581,'HUMAN RESOURCES processed'!$A$2:$M$2692,5,0))</f>
        <v>0.038</v>
      </c>
      <c r="O581" s="24">
        <f>IFNA(VLOOKUP(A581,'HUMAN RESOURCES processed'!$A$2:$M$2692,6,0))</f>
        <v>0.076</v>
      </c>
      <c r="P581" s="24">
        <f>IFNA(VLOOKUP(A581,'HUMAN RESOURCES processed'!$A$2:$M$2692,7,0))</f>
        <v>53</v>
      </c>
      <c r="Q581" s="24">
        <f>IFNA(VLOOKUP(A581,'HUMAN RESOURCES processed'!$A$2:$M$2692,8,0))</f>
        <v>51</v>
      </c>
      <c r="R581" s="24">
        <f t="shared" si="6"/>
        <v>52</v>
      </c>
      <c r="S581" s="24">
        <f>IFNA(VLOOKUP(A581,'HUMAN RESOURCES processed'!$A$2:$M$2692,9,0))</f>
        <v>0.434</v>
      </c>
      <c r="T581" s="24">
        <f>IFNA(VLOOKUP(A581,'HUMAN RESOURCES processed'!$A$2:$M$2692,10,0))</f>
        <v>0.533</v>
      </c>
      <c r="U581" s="24">
        <f>IFNA(VLOOKUP(A581,'HUMAN RESOURCES processed'!$A$2:$M$2692,11,0))</f>
        <v>0.033</v>
      </c>
      <c r="V581" s="24">
        <f>IFNA(VLOOKUP(A581,'HUMAN RESOURCES processed'!$A$2:$M$2692,12,0))</f>
        <v>9118386</v>
      </c>
      <c r="W581" s="24">
        <f>IFNA(VLOOKUP(A581,'HUMAN RESOURCES processed'!$A$2:$M$2692,13,0))</f>
        <v>0.176</v>
      </c>
      <c r="X581" s="24">
        <f t="shared" si="345"/>
        <v>0</v>
      </c>
      <c r="Y581" s="24">
        <f t="shared" si="346"/>
        <v>0</v>
      </c>
      <c r="Z581" s="24">
        <f t="shared" si="7"/>
        <v>0</v>
      </c>
      <c r="AA581" s="24">
        <f t="shared" si="347"/>
        <v>0</v>
      </c>
      <c r="AB581" s="24">
        <f t="shared" si="348"/>
        <v>0</v>
      </c>
      <c r="AC581" s="24">
        <f t="shared" si="349"/>
        <v>0</v>
      </c>
      <c r="AD581" s="24">
        <f t="shared" si="350"/>
        <v>0</v>
      </c>
      <c r="AE581" s="24">
        <f t="shared" si="351"/>
        <v>0</v>
      </c>
      <c r="AF581" s="27">
        <f t="shared" si="352"/>
        <v>0</v>
      </c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</row>
    <row r="582">
      <c r="A582" s="18" t="str">
        <f t="shared" si="1"/>
        <v>Africa_South Sudan-Africa_2009</v>
      </c>
      <c r="B582" s="19" t="s">
        <v>68</v>
      </c>
      <c r="C582" s="20" t="s">
        <v>135</v>
      </c>
      <c r="D582" s="21" t="s">
        <v>88</v>
      </c>
      <c r="E582" s="22">
        <v>1.3298986925E10</v>
      </c>
      <c r="F582" s="22">
        <f t="shared" si="2"/>
        <v>1396.868625</v>
      </c>
      <c r="G582" s="23">
        <v>0.024</v>
      </c>
      <c r="H582" s="23">
        <v>30.0</v>
      </c>
      <c r="I582" s="39">
        <f t="shared" si="342"/>
        <v>0</v>
      </c>
      <c r="J582" s="24">
        <f t="shared" si="343"/>
        <v>0</v>
      </c>
      <c r="K582" s="24">
        <f t="shared" si="3"/>
        <v>0</v>
      </c>
      <c r="L582" s="24">
        <f t="shared" si="344"/>
        <v>0</v>
      </c>
      <c r="M582" s="24">
        <f t="shared" si="5"/>
        <v>0</v>
      </c>
      <c r="N582" s="24">
        <f>IFNA(VLOOKUP(A582,'HUMAN RESOURCES processed'!$A$2:$M$2692,5,0))</f>
        <v>0.038</v>
      </c>
      <c r="O582" s="24">
        <f>IFNA(VLOOKUP(A582,'HUMAN RESOURCES processed'!$A$2:$M$2692,6,0))</f>
        <v>0.073</v>
      </c>
      <c r="P582" s="24">
        <f>IFNA(VLOOKUP(A582,'HUMAN RESOURCES processed'!$A$2:$M$2692,7,0))</f>
        <v>54</v>
      </c>
      <c r="Q582" s="24">
        <f>IFNA(VLOOKUP(A582,'HUMAN RESOURCES processed'!$A$2:$M$2692,8,0))</f>
        <v>52</v>
      </c>
      <c r="R582" s="24">
        <f t="shared" si="6"/>
        <v>53</v>
      </c>
      <c r="S582" s="24">
        <f>IFNA(VLOOKUP(A582,'HUMAN RESOURCES processed'!$A$2:$M$2692,9,0))</f>
        <v>0.431</v>
      </c>
      <c r="T582" s="24">
        <f>IFNA(VLOOKUP(A582,'HUMAN RESOURCES processed'!$A$2:$M$2692,10,0))</f>
        <v>0.535</v>
      </c>
      <c r="U582" s="24">
        <f>IFNA(VLOOKUP(A582,'HUMAN RESOURCES processed'!$A$2:$M$2692,11,0))</f>
        <v>0.034</v>
      </c>
      <c r="V582" s="24">
        <f>IFNA(VLOOKUP(A582,'HUMAN RESOURCES processed'!$A$2:$M$2692,12,0))</f>
        <v>9520571</v>
      </c>
      <c r="W582" s="24">
        <f>IFNA(VLOOKUP(A582,'HUMAN RESOURCES processed'!$A$2:$M$2692,13,0))</f>
        <v>0.177</v>
      </c>
      <c r="X582" s="24">
        <f t="shared" si="345"/>
        <v>0</v>
      </c>
      <c r="Y582" s="24">
        <f t="shared" si="346"/>
        <v>0</v>
      </c>
      <c r="Z582" s="24">
        <f t="shared" si="7"/>
        <v>0</v>
      </c>
      <c r="AA582" s="24">
        <f t="shared" si="347"/>
        <v>0</v>
      </c>
      <c r="AB582" s="24">
        <f t="shared" si="348"/>
        <v>0</v>
      </c>
      <c r="AC582" s="24">
        <f t="shared" si="349"/>
        <v>0</v>
      </c>
      <c r="AD582" s="24">
        <f t="shared" si="350"/>
        <v>0</v>
      </c>
      <c r="AE582" s="24">
        <f t="shared" si="351"/>
        <v>0</v>
      </c>
      <c r="AF582" s="27">
        <f t="shared" si="352"/>
        <v>0</v>
      </c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</row>
    <row r="583">
      <c r="A583" s="18" t="str">
        <f t="shared" si="1"/>
        <v>Africa_South Sudan-Africa_2010</v>
      </c>
      <c r="B583" s="19" t="s">
        <v>68</v>
      </c>
      <c r="C583" s="20" t="s">
        <v>135</v>
      </c>
      <c r="D583" s="21" t="s">
        <v>89</v>
      </c>
      <c r="E583" s="22">
        <v>1.6338510934E10</v>
      </c>
      <c r="F583" s="22">
        <f t="shared" si="2"/>
        <v>1643.559765</v>
      </c>
      <c r="G583" s="23">
        <v>0.021</v>
      </c>
      <c r="H583" s="23">
        <v>32.0</v>
      </c>
      <c r="I583" s="39">
        <f t="shared" si="342"/>
        <v>0</v>
      </c>
      <c r="J583" s="24">
        <f t="shared" si="343"/>
        <v>0</v>
      </c>
      <c r="K583" s="24">
        <f t="shared" si="3"/>
        <v>0</v>
      </c>
      <c r="L583" s="24">
        <f t="shared" si="344"/>
        <v>0</v>
      </c>
      <c r="M583" s="24">
        <f t="shared" si="5"/>
        <v>0</v>
      </c>
      <c r="N583" s="24">
        <f>IFNA(VLOOKUP(A583,'HUMAN RESOURCES processed'!$A$2:$M$2692,5,0))</f>
        <v>0.037</v>
      </c>
      <c r="O583" s="24">
        <f>IFNA(VLOOKUP(A583,'HUMAN RESOURCES processed'!$A$2:$M$2692,6,0))</f>
        <v>0.071</v>
      </c>
      <c r="P583" s="24">
        <f>IFNA(VLOOKUP(A583,'HUMAN RESOURCES processed'!$A$2:$M$2692,7,0))</f>
        <v>54</v>
      </c>
      <c r="Q583" s="24">
        <f>IFNA(VLOOKUP(A583,'HUMAN RESOURCES processed'!$A$2:$M$2692,8,0))</f>
        <v>52</v>
      </c>
      <c r="R583" s="24">
        <f t="shared" si="6"/>
        <v>53</v>
      </c>
      <c r="S583" s="24">
        <f>IFNA(VLOOKUP(A583,'HUMAN RESOURCES processed'!$A$2:$M$2692,9,0))</f>
        <v>0.428</v>
      </c>
      <c r="T583" s="24">
        <f>IFNA(VLOOKUP(A583,'HUMAN RESOURCES processed'!$A$2:$M$2692,10,0))</f>
        <v>0.538</v>
      </c>
      <c r="U583" s="24">
        <f>IFNA(VLOOKUP(A583,'HUMAN RESOURCES processed'!$A$2:$M$2692,11,0))</f>
        <v>0.034</v>
      </c>
      <c r="V583" s="24">
        <f>IFNA(VLOOKUP(A583,'HUMAN RESOURCES processed'!$A$2:$M$2692,12,0))</f>
        <v>9940929</v>
      </c>
      <c r="W583" s="24">
        <f>IFNA(VLOOKUP(A583,'HUMAN RESOURCES processed'!$A$2:$M$2692,13,0))</f>
        <v>0.179</v>
      </c>
      <c r="X583" s="24">
        <f t="shared" si="345"/>
        <v>0</v>
      </c>
      <c r="Y583" s="24">
        <f t="shared" si="346"/>
        <v>0</v>
      </c>
      <c r="Z583" s="24">
        <f t="shared" si="7"/>
        <v>0</v>
      </c>
      <c r="AA583" s="24">
        <f t="shared" si="347"/>
        <v>0</v>
      </c>
      <c r="AB583" s="24">
        <f t="shared" si="348"/>
        <v>0</v>
      </c>
      <c r="AC583" s="24">
        <f t="shared" si="349"/>
        <v>0</v>
      </c>
      <c r="AD583" s="24">
        <f t="shared" si="350"/>
        <v>0</v>
      </c>
      <c r="AE583" s="24">
        <f t="shared" si="351"/>
        <v>0</v>
      </c>
      <c r="AF583" s="27">
        <f t="shared" si="352"/>
        <v>0</v>
      </c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</row>
    <row r="584">
      <c r="A584" s="18" t="str">
        <f t="shared" si="1"/>
        <v>Africa_South Sudan-Africa_2011</v>
      </c>
      <c r="B584" s="19" t="s">
        <v>68</v>
      </c>
      <c r="C584" s="20" t="s">
        <v>135</v>
      </c>
      <c r="D584" s="21" t="s">
        <v>90</v>
      </c>
      <c r="E584" s="22">
        <v>2.0782116982E10</v>
      </c>
      <c r="F584" s="22">
        <f t="shared" si="2"/>
        <v>2001.916653</v>
      </c>
      <c r="G584" s="23">
        <v>0.017</v>
      </c>
      <c r="H584" s="23">
        <v>32.0</v>
      </c>
      <c r="I584" s="39">
        <f t="shared" si="342"/>
        <v>0</v>
      </c>
      <c r="J584" s="24">
        <f t="shared" si="343"/>
        <v>0</v>
      </c>
      <c r="K584" s="24">
        <f t="shared" si="3"/>
        <v>0</v>
      </c>
      <c r="L584" s="24">
        <f t="shared" si="344"/>
        <v>0</v>
      </c>
      <c r="M584" s="24">
        <f t="shared" si="5"/>
        <v>0</v>
      </c>
      <c r="N584" s="24">
        <f>IFNA(VLOOKUP(A584,'HUMAN RESOURCES processed'!$A$2:$M$2692,5,0))</f>
        <v>0.037</v>
      </c>
      <c r="O584" s="24">
        <f>IFNA(VLOOKUP(A584,'HUMAN RESOURCES processed'!$A$2:$M$2692,6,0))</f>
        <v>0.068</v>
      </c>
      <c r="P584" s="24">
        <f>IFNA(VLOOKUP(A584,'HUMAN RESOURCES processed'!$A$2:$M$2692,7,0))</f>
        <v>55</v>
      </c>
      <c r="Q584" s="24">
        <f>IFNA(VLOOKUP(A584,'HUMAN RESOURCES processed'!$A$2:$M$2692,8,0))</f>
        <v>53</v>
      </c>
      <c r="R584" s="24">
        <f t="shared" si="6"/>
        <v>54</v>
      </c>
      <c r="S584" s="24">
        <f>IFNA(VLOOKUP(A584,'HUMAN RESOURCES processed'!$A$2:$M$2692,9,0))</f>
        <v>0.426</v>
      </c>
      <c r="T584" s="24">
        <f>IFNA(VLOOKUP(A584,'HUMAN RESOURCES processed'!$A$2:$M$2692,10,0))</f>
        <v>0.54</v>
      </c>
      <c r="U584" s="24">
        <f>IFNA(VLOOKUP(A584,'HUMAN RESOURCES processed'!$A$2:$M$2692,11,0))</f>
        <v>0.034</v>
      </c>
      <c r="V584" s="24">
        <f>IFNA(VLOOKUP(A584,'HUMAN RESOURCES processed'!$A$2:$M$2692,12,0))</f>
        <v>10381110</v>
      </c>
      <c r="W584" s="24">
        <f>IFNA(VLOOKUP(A584,'HUMAN RESOURCES processed'!$A$2:$M$2692,13,0))</f>
        <v>0.18</v>
      </c>
      <c r="X584" s="24">
        <f t="shared" si="345"/>
        <v>0</v>
      </c>
      <c r="Y584" s="24">
        <f t="shared" si="346"/>
        <v>0</v>
      </c>
      <c r="Z584" s="24">
        <f t="shared" si="7"/>
        <v>0</v>
      </c>
      <c r="AA584" s="24">
        <f t="shared" si="347"/>
        <v>0</v>
      </c>
      <c r="AB584" s="24">
        <f t="shared" si="348"/>
        <v>0</v>
      </c>
      <c r="AC584" s="24">
        <f t="shared" si="349"/>
        <v>0</v>
      </c>
      <c r="AD584" s="24">
        <f t="shared" si="350"/>
        <v>0</v>
      </c>
      <c r="AE584" s="24">
        <f t="shared" si="351"/>
        <v>0</v>
      </c>
      <c r="AF584" s="27">
        <f>IFNA(VLOOKUP(A584,'BUSINESS processed'!A584:J3274,10,0))</f>
        <v>0.173</v>
      </c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</row>
    <row r="585">
      <c r="A585" s="18" t="str">
        <f t="shared" si="1"/>
        <v>Africa_South Sudan-Africa_2012</v>
      </c>
      <c r="B585" s="19" t="s">
        <v>68</v>
      </c>
      <c r="C585" s="20" t="s">
        <v>135</v>
      </c>
      <c r="D585" s="21" t="s">
        <v>91</v>
      </c>
      <c r="E585" s="22">
        <v>1.056E10</v>
      </c>
      <c r="F585" s="22">
        <f t="shared" si="2"/>
        <v>974.3920361</v>
      </c>
      <c r="G585" s="23">
        <v>0.026</v>
      </c>
      <c r="H585" s="23">
        <v>27.0</v>
      </c>
      <c r="I585" s="39">
        <f t="shared" si="342"/>
        <v>0</v>
      </c>
      <c r="J585" s="24">
        <f t="shared" si="343"/>
        <v>0</v>
      </c>
      <c r="K585" s="24">
        <f t="shared" si="3"/>
        <v>0</v>
      </c>
      <c r="L585" s="24">
        <f t="shared" si="344"/>
        <v>0</v>
      </c>
      <c r="M585" s="24">
        <f t="shared" si="5"/>
        <v>0</v>
      </c>
      <c r="N585" s="24">
        <f>IFNA(VLOOKUP(A585,'HUMAN RESOURCES processed'!$A$2:$M$2692,5,0))</f>
        <v>0.037</v>
      </c>
      <c r="O585" s="24">
        <f>IFNA(VLOOKUP(A585,'HUMAN RESOURCES processed'!$A$2:$M$2692,6,0))</f>
        <v>0.066</v>
      </c>
      <c r="P585" s="24">
        <f>IFNA(VLOOKUP(A585,'HUMAN RESOURCES processed'!$A$2:$M$2692,7,0))</f>
        <v>56</v>
      </c>
      <c r="Q585" s="24">
        <f>IFNA(VLOOKUP(A585,'HUMAN RESOURCES processed'!$A$2:$M$2692,8,0))</f>
        <v>54</v>
      </c>
      <c r="R585" s="24">
        <f t="shared" si="6"/>
        <v>55</v>
      </c>
      <c r="S585" s="24">
        <f>IFNA(VLOOKUP(A585,'HUMAN RESOURCES processed'!$A$2:$M$2692,9,0))</f>
        <v>0.423</v>
      </c>
      <c r="T585" s="24">
        <f>IFNA(VLOOKUP(A585,'HUMAN RESOURCES processed'!$A$2:$M$2692,10,0))</f>
        <v>0.543</v>
      </c>
      <c r="U585" s="24">
        <f>IFNA(VLOOKUP(A585,'HUMAN RESOURCES processed'!$A$2:$M$2692,11,0))</f>
        <v>0.035</v>
      </c>
      <c r="V585" s="24">
        <f>IFNA(VLOOKUP(A585,'HUMAN RESOURCES processed'!$A$2:$M$2692,12,0))</f>
        <v>10837527</v>
      </c>
      <c r="W585" s="24">
        <f>IFNA(VLOOKUP(A585,'HUMAN RESOURCES processed'!$A$2:$M$2692,13,0))</f>
        <v>0.182</v>
      </c>
      <c r="X585" s="24">
        <f t="shared" si="345"/>
        <v>0</v>
      </c>
      <c r="Y585" s="24">
        <f t="shared" si="346"/>
        <v>0</v>
      </c>
      <c r="Z585" s="24">
        <f t="shared" si="7"/>
        <v>0</v>
      </c>
      <c r="AA585" s="24">
        <f>IFNA(VLOOKUP(A585,'BUSINESS processed'!A585:J3275,5,0))</f>
        <v>0.263</v>
      </c>
      <c r="AB585" s="24">
        <f>IFNA(VLOOKUP(A585,'BUSINESS processed'!A585:J3275,6,0))</f>
        <v>17</v>
      </c>
      <c r="AC585" s="24">
        <f>IFNA(VLOOKUP(A585,'BUSINESS processed'!A585:J3275,7,0))</f>
        <v>184</v>
      </c>
      <c r="AD585" s="24">
        <f>IFNA(VLOOKUP(A585,'BUSINESS processed'!A585:J3275,8,0))</f>
        <v>218</v>
      </c>
      <c r="AE585" s="24">
        <f t="shared" si="351"/>
        <v>0</v>
      </c>
      <c r="AF585" s="27">
        <f>IFNA(VLOOKUP(A585,'BUSINESS processed'!A585:J3275,10,0))</f>
        <v>0.212</v>
      </c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</row>
    <row r="586">
      <c r="A586" s="18" t="str">
        <f t="shared" si="1"/>
        <v>Africa_Sudan-Africa_2000</v>
      </c>
      <c r="B586" s="19" t="s">
        <v>68</v>
      </c>
      <c r="C586" s="20" t="s">
        <v>136</v>
      </c>
      <c r="D586" s="21" t="s">
        <v>70</v>
      </c>
      <c r="E586" s="22">
        <v>1.2257299163E10</v>
      </c>
      <c r="F586" s="22">
        <f t="shared" si="2"/>
        <v>442.0262695</v>
      </c>
      <c r="G586" s="23">
        <v>0.034</v>
      </c>
      <c r="H586" s="23">
        <v>15.0</v>
      </c>
      <c r="I586" s="39">
        <f t="shared" si="342"/>
        <v>0</v>
      </c>
      <c r="J586" s="24">
        <f t="shared" si="343"/>
        <v>0</v>
      </c>
      <c r="K586" s="24">
        <f t="shared" si="3"/>
        <v>0</v>
      </c>
      <c r="L586" s="24">
        <f t="shared" si="344"/>
        <v>0</v>
      </c>
      <c r="M586" s="24">
        <f t="shared" si="5"/>
        <v>0</v>
      </c>
      <c r="N586" s="24">
        <f>IFNA(VLOOKUP(A586,'HUMAN RESOURCES processed'!$A$2:$M$2692,5,0))</f>
        <v>0.04</v>
      </c>
      <c r="O586" s="24">
        <f>IFNA(VLOOKUP(A586,'HUMAN RESOURCES processed'!$A$2:$M$2692,6,0))</f>
        <v>0.069</v>
      </c>
      <c r="P586" s="24">
        <f>IFNA(VLOOKUP(A586,'HUMAN RESOURCES processed'!$A$2:$M$2692,7,0))</f>
        <v>60</v>
      </c>
      <c r="Q586" s="24">
        <f>IFNA(VLOOKUP(A586,'HUMAN RESOURCES processed'!$A$2:$M$2692,8,0))</f>
        <v>56</v>
      </c>
      <c r="R586" s="24">
        <f t="shared" si="6"/>
        <v>58</v>
      </c>
      <c r="S586" s="24">
        <f>IFNA(VLOOKUP(A586,'HUMAN RESOURCES processed'!$A$2:$M$2692,9,0))</f>
        <v>0.437</v>
      </c>
      <c r="T586" s="24">
        <f>IFNA(VLOOKUP(A586,'HUMAN RESOURCES processed'!$A$2:$M$2692,10,0))</f>
        <v>0.533</v>
      </c>
      <c r="U586" s="24">
        <f>IFNA(VLOOKUP(A586,'HUMAN RESOURCES processed'!$A$2:$M$2692,11,0))</f>
        <v>0.03</v>
      </c>
      <c r="V586" s="24">
        <f>IFNA(VLOOKUP(A586,'HUMAN RESOURCES processed'!$A$2:$M$2692,12,0))</f>
        <v>27729798</v>
      </c>
      <c r="W586" s="24">
        <f>IFNA(VLOOKUP(A586,'HUMAN RESOURCES processed'!$A$2:$M$2692,13,0))</f>
        <v>0.325</v>
      </c>
      <c r="X586" s="24">
        <f>IFNA(VLOOKUP(A586,'TOURISM processed'!$A$2:$F$2692,5,0))</f>
        <v>5000000</v>
      </c>
      <c r="Y586" s="24">
        <f>IFNA(VLOOKUP(A586,'TOURISM processed'!$A$2:$F$2692,6,0))</f>
        <v>55000000</v>
      </c>
      <c r="Z586" s="24">
        <f t="shared" si="7"/>
        <v>1.983425916</v>
      </c>
      <c r="AA586" s="24">
        <f t="shared" ref="AA586:AA590" si="353">IF(AND(C586=C585,D586&gt;D585),AA585,0)</f>
        <v>0</v>
      </c>
      <c r="AB586" s="24">
        <f t="shared" ref="AB586:AB589" si="354">IF(AND(C586=C585,D586&gt;D585),AB585,0)</f>
        <v>0</v>
      </c>
      <c r="AC586" s="24">
        <f t="shared" ref="AC586:AC597" si="355">IF(AND(C586=C585,D586&gt;D585),AC585,0)</f>
        <v>0</v>
      </c>
      <c r="AD586" s="24">
        <f t="shared" ref="AD586:AD590" si="356">IF(AND(C586=C585,D586&gt;D585),AD585,0)</f>
        <v>0</v>
      </c>
      <c r="AE586" s="24">
        <f>IFNA(VLOOKUP(A586,'BUSINESS processed'!A586:J3276,9,0))</f>
        <v>0</v>
      </c>
      <c r="AF586" s="27">
        <f>IFNA(VLOOKUP(A586,'BUSINESS processed'!A586:J3276,10,0))</f>
        <v>0.001</v>
      </c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</row>
    <row r="587">
      <c r="A587" s="18" t="str">
        <f t="shared" si="1"/>
        <v>Africa_Sudan-Africa_2001</v>
      </c>
      <c r="B587" s="19" t="s">
        <v>68</v>
      </c>
      <c r="C587" s="20" t="s">
        <v>136</v>
      </c>
      <c r="D587" s="21" t="s">
        <v>71</v>
      </c>
      <c r="E587" s="22">
        <v>1.3182872555E10</v>
      </c>
      <c r="F587" s="22">
        <f t="shared" si="2"/>
        <v>463.6173955</v>
      </c>
      <c r="G587" s="23">
        <v>0.035</v>
      </c>
      <c r="H587" s="23">
        <v>16.0</v>
      </c>
      <c r="I587" s="39">
        <f t="shared" si="342"/>
        <v>0</v>
      </c>
      <c r="J587" s="24">
        <f>IFNA(VLOOKUP(A587,'ENERGY processed'!$A$2:$H$2692,7,0),"")</f>
        <v>16622</v>
      </c>
      <c r="K587" s="24">
        <f t="shared" si="3"/>
        <v>0.0005845651861</v>
      </c>
      <c r="L587" s="24">
        <f t="shared" si="344"/>
        <v>0</v>
      </c>
      <c r="M587" s="24">
        <f t="shared" si="5"/>
        <v>0</v>
      </c>
      <c r="N587" s="24">
        <f>IFNA(VLOOKUP(A587,'HUMAN RESOURCES processed'!$A$2:$M$2692,5,0))</f>
        <v>0.039</v>
      </c>
      <c r="O587" s="24">
        <f>IFNA(VLOOKUP(A587,'HUMAN RESOURCES processed'!$A$2:$M$2692,6,0))</f>
        <v>0.067</v>
      </c>
      <c r="P587" s="24">
        <f>IFNA(VLOOKUP(A587,'HUMAN RESOURCES processed'!$A$2:$M$2692,7,0))</f>
        <v>60</v>
      </c>
      <c r="Q587" s="24">
        <f>IFNA(VLOOKUP(A587,'HUMAN RESOURCES processed'!$A$2:$M$2692,8,0))</f>
        <v>57</v>
      </c>
      <c r="R587" s="24">
        <f t="shared" si="6"/>
        <v>58.5</v>
      </c>
      <c r="S587" s="24">
        <f>IFNA(VLOOKUP(A587,'HUMAN RESOURCES processed'!$A$2:$M$2692,9,0))</f>
        <v>0.436</v>
      </c>
      <c r="T587" s="24">
        <f>IFNA(VLOOKUP(A587,'HUMAN RESOURCES processed'!$A$2:$M$2692,10,0))</f>
        <v>0.534</v>
      </c>
      <c r="U587" s="24">
        <f>IFNA(VLOOKUP(A587,'HUMAN RESOURCES processed'!$A$2:$M$2692,11,0))</f>
        <v>0.03</v>
      </c>
      <c r="V587" s="24">
        <f>IFNA(VLOOKUP(A587,'HUMAN RESOURCES processed'!$A$2:$M$2692,12,0))</f>
        <v>28434810</v>
      </c>
      <c r="W587" s="24">
        <f>IFNA(VLOOKUP(A587,'HUMAN RESOURCES processed'!$A$2:$M$2692,13,0))</f>
        <v>0.325</v>
      </c>
      <c r="X587" s="24">
        <f>IFNA(VLOOKUP(A587,'TOURISM processed'!$A$2:$F$2692,5,0))</f>
        <v>3000000</v>
      </c>
      <c r="Y587" s="24">
        <f>IFNA(VLOOKUP(A587,'TOURISM processed'!$A$2:$F$2692,6,0))</f>
        <v>74000000</v>
      </c>
      <c r="Z587" s="24">
        <f t="shared" si="7"/>
        <v>2.602443976</v>
      </c>
      <c r="AA587" s="24">
        <f t="shared" si="353"/>
        <v>0</v>
      </c>
      <c r="AB587" s="24">
        <f t="shared" si="354"/>
        <v>0</v>
      </c>
      <c r="AC587" s="24">
        <f t="shared" si="355"/>
        <v>0</v>
      </c>
      <c r="AD587" s="24">
        <f t="shared" si="356"/>
        <v>0</v>
      </c>
      <c r="AE587" s="24">
        <f>IFNA(VLOOKUP(A587,'BUSINESS processed'!A587:J3277,9,0))</f>
        <v>0.001</v>
      </c>
      <c r="AF587" s="27">
        <f>IFNA(VLOOKUP(A587,'BUSINESS processed'!A587:J3277,10,0))</f>
        <v>0.003</v>
      </c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</row>
    <row r="588">
      <c r="A588" s="18" t="str">
        <f t="shared" si="1"/>
        <v>Africa_Sudan-Africa_2002</v>
      </c>
      <c r="B588" s="19" t="s">
        <v>68</v>
      </c>
      <c r="C588" s="20" t="s">
        <v>136</v>
      </c>
      <c r="D588" s="21" t="s">
        <v>72</v>
      </c>
      <c r="E588" s="22">
        <v>1.4803423335E10</v>
      </c>
      <c r="F588" s="22">
        <f t="shared" si="2"/>
        <v>507.2023148</v>
      </c>
      <c r="G588" s="23">
        <v>0.036</v>
      </c>
      <c r="H588" s="23">
        <v>18.0</v>
      </c>
      <c r="I588" s="39">
        <f t="shared" si="342"/>
        <v>0</v>
      </c>
      <c r="J588" s="24">
        <f>IFNA(VLOOKUP(A588,'ENERGY processed'!$A$2:$H$2692,7,0),"")</f>
        <v>16605</v>
      </c>
      <c r="K588" s="24">
        <f t="shared" si="3"/>
        <v>0.0005689288381</v>
      </c>
      <c r="L588" s="24">
        <f>IFNA(VLOOKUP(A588,'ENERGY processed'!$A$2:$H$2692,8,0),"")</f>
        <v>14173</v>
      </c>
      <c r="M588" s="24">
        <f t="shared" si="5"/>
        <v>0.0004856024343</v>
      </c>
      <c r="N588" s="24">
        <f>IFNA(VLOOKUP(A588,'HUMAN RESOURCES processed'!$A$2:$M$2692,5,0))</f>
        <v>0.039</v>
      </c>
      <c r="O588" s="24">
        <f>IFNA(VLOOKUP(A588,'HUMAN RESOURCES processed'!$A$2:$M$2692,6,0))</f>
        <v>0.066</v>
      </c>
      <c r="P588" s="24">
        <f>IFNA(VLOOKUP(A588,'HUMAN RESOURCES processed'!$A$2:$M$2692,7,0))</f>
        <v>61</v>
      </c>
      <c r="Q588" s="24">
        <f>IFNA(VLOOKUP(A588,'HUMAN RESOURCES processed'!$A$2:$M$2692,8,0))</f>
        <v>57</v>
      </c>
      <c r="R588" s="24">
        <f t="shared" si="6"/>
        <v>59</v>
      </c>
      <c r="S588" s="24">
        <f>IFNA(VLOOKUP(A588,'HUMAN RESOURCES processed'!$A$2:$M$2692,9,0))</f>
        <v>0.435</v>
      </c>
      <c r="T588" s="24">
        <f>IFNA(VLOOKUP(A588,'HUMAN RESOURCES processed'!$A$2:$M$2692,10,0))</f>
        <v>0.535</v>
      </c>
      <c r="U588" s="24">
        <f>IFNA(VLOOKUP(A588,'HUMAN RESOURCES processed'!$A$2:$M$2692,11,0))</f>
        <v>0.03</v>
      </c>
      <c r="V588" s="24">
        <f>IFNA(VLOOKUP(A588,'HUMAN RESOURCES processed'!$A$2:$M$2692,12,0))</f>
        <v>29186427</v>
      </c>
      <c r="W588" s="24">
        <f>IFNA(VLOOKUP(A588,'HUMAN RESOURCES processed'!$A$2:$M$2692,13,0))</f>
        <v>0.326</v>
      </c>
      <c r="X588" s="24">
        <f>IFNA(VLOOKUP(A588,'TOURISM processed'!$A$2:$F$2692,5,0))</f>
        <v>108000000</v>
      </c>
      <c r="Y588" s="24">
        <f>IFNA(VLOOKUP(A588,'TOURISM processed'!$A$2:$F$2692,6,0))</f>
        <v>91000000</v>
      </c>
      <c r="Z588" s="24">
        <f t="shared" si="7"/>
        <v>3.11788764</v>
      </c>
      <c r="AA588" s="24">
        <f t="shared" si="353"/>
        <v>0</v>
      </c>
      <c r="AB588" s="24">
        <f t="shared" si="354"/>
        <v>0</v>
      </c>
      <c r="AC588" s="24">
        <f t="shared" si="355"/>
        <v>0</v>
      </c>
      <c r="AD588" s="24">
        <f t="shared" si="356"/>
        <v>0</v>
      </c>
      <c r="AE588" s="24">
        <f>IFNA(VLOOKUP(A588,'BUSINESS processed'!A588:J3278,9,0))</f>
        <v>0.004</v>
      </c>
      <c r="AF588" s="27">
        <f>IFNA(VLOOKUP(A588,'BUSINESS processed'!A588:J3278,10,0))</f>
        <v>0.005</v>
      </c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</row>
    <row r="589">
      <c r="A589" s="18" t="str">
        <f t="shared" si="1"/>
        <v>Africa_Sudan-Africa_2003</v>
      </c>
      <c r="B589" s="19" t="s">
        <v>68</v>
      </c>
      <c r="C589" s="20" t="s">
        <v>136</v>
      </c>
      <c r="D589" s="21" t="s">
        <v>74</v>
      </c>
      <c r="E589" s="22">
        <v>1.7646271397E10</v>
      </c>
      <c r="F589" s="22">
        <f t="shared" si="2"/>
        <v>588.7196824</v>
      </c>
      <c r="G589" s="23">
        <v>0.038</v>
      </c>
      <c r="H589" s="23">
        <v>23.0</v>
      </c>
      <c r="I589" s="39">
        <f t="shared" si="342"/>
        <v>0</v>
      </c>
      <c r="J589" s="24">
        <f>IFNA(VLOOKUP(A589,'ENERGY processed'!$A$2:$H$2692,7,0),"")</f>
        <v>16297</v>
      </c>
      <c r="K589" s="24">
        <f t="shared" si="3"/>
        <v>0.0005437049249</v>
      </c>
      <c r="L589" s="24">
        <f>IFNA(VLOOKUP(A589,'ENERGY processed'!$A$2:$H$2692,8,0),"")</f>
        <v>14056</v>
      </c>
      <c r="M589" s="24">
        <f t="shared" si="5"/>
        <v>0.0004689400763</v>
      </c>
      <c r="N589" s="24">
        <f>IFNA(VLOOKUP(A589,'HUMAN RESOURCES processed'!$A$2:$M$2692,5,0))</f>
        <v>0.039</v>
      </c>
      <c r="O589" s="24">
        <f>IFNA(VLOOKUP(A589,'HUMAN RESOURCES processed'!$A$2:$M$2692,6,0))</f>
        <v>0.064</v>
      </c>
      <c r="P589" s="24">
        <f>IFNA(VLOOKUP(A589,'HUMAN RESOURCES processed'!$A$2:$M$2692,7,0))</f>
        <v>61</v>
      </c>
      <c r="Q589" s="24">
        <f>IFNA(VLOOKUP(A589,'HUMAN RESOURCES processed'!$A$2:$M$2692,8,0))</f>
        <v>57</v>
      </c>
      <c r="R589" s="24">
        <f t="shared" si="6"/>
        <v>59</v>
      </c>
      <c r="S589" s="24">
        <f>IFNA(VLOOKUP(A589,'HUMAN RESOURCES processed'!$A$2:$M$2692,9,0))</f>
        <v>0.435</v>
      </c>
      <c r="T589" s="24">
        <f>IFNA(VLOOKUP(A589,'HUMAN RESOURCES processed'!$A$2:$M$2692,10,0))</f>
        <v>0.535</v>
      </c>
      <c r="U589" s="24">
        <f>IFNA(VLOOKUP(A589,'HUMAN RESOURCES processed'!$A$2:$M$2692,11,0))</f>
        <v>0.03</v>
      </c>
      <c r="V589" s="24">
        <f>IFNA(VLOOKUP(A589,'HUMAN RESOURCES processed'!$A$2:$M$2692,12,0))</f>
        <v>29973979</v>
      </c>
      <c r="W589" s="24">
        <f>IFNA(VLOOKUP(A589,'HUMAN RESOURCES processed'!$A$2:$M$2692,13,0))</f>
        <v>0.327</v>
      </c>
      <c r="X589" s="24">
        <f>IFNA(VLOOKUP(A589,'TOURISM processed'!$A$2:$F$2692,5,0))</f>
        <v>17000000</v>
      </c>
      <c r="Y589" s="24">
        <f>IFNA(VLOOKUP(A589,'TOURISM processed'!$A$2:$F$2692,6,0))</f>
        <v>119000000</v>
      </c>
      <c r="Z589" s="24">
        <f t="shared" si="7"/>
        <v>3.970110208</v>
      </c>
      <c r="AA589" s="24">
        <f t="shared" si="353"/>
        <v>0</v>
      </c>
      <c r="AB589" s="24">
        <f t="shared" si="354"/>
        <v>0</v>
      </c>
      <c r="AC589" s="24">
        <f t="shared" si="355"/>
        <v>0</v>
      </c>
      <c r="AD589" s="24">
        <f t="shared" si="356"/>
        <v>0</v>
      </c>
      <c r="AE589" s="24">
        <f>IFNA(VLOOKUP(A589,'BUSINESS processed'!A589:J3279,9,0))</f>
        <v>0.005</v>
      </c>
      <c r="AF589" s="27">
        <f>IFNA(VLOOKUP(A589,'BUSINESS processed'!A589:J3279,10,0))</f>
        <v>0.014</v>
      </c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</row>
    <row r="590">
      <c r="A590" s="18" t="str">
        <f t="shared" si="1"/>
        <v>Africa_Sudan-Africa_2004</v>
      </c>
      <c r="B590" s="19" t="s">
        <v>68</v>
      </c>
      <c r="C590" s="20" t="s">
        <v>136</v>
      </c>
      <c r="D590" s="21" t="s">
        <v>83</v>
      </c>
      <c r="E590" s="22">
        <v>2.1457886199E10</v>
      </c>
      <c r="F590" s="22">
        <f t="shared" si="2"/>
        <v>697.1696477</v>
      </c>
      <c r="G590" s="23">
        <v>0.041</v>
      </c>
      <c r="H590" s="23">
        <v>29.0</v>
      </c>
      <c r="I590" s="39">
        <f t="shared" si="342"/>
        <v>0</v>
      </c>
      <c r="J590" s="24">
        <f>IF(AND( C590=C589,D590&gt;D589),J589,"")</f>
        <v>16297</v>
      </c>
      <c r="K590" s="24">
        <f t="shared" si="3"/>
        <v>0.0005294917516</v>
      </c>
      <c r="L590" s="24">
        <f>IF(AND(C590=C589,C590&gt;C589),C589,0)</f>
        <v>0</v>
      </c>
      <c r="M590" s="24">
        <f t="shared" si="5"/>
        <v>0</v>
      </c>
      <c r="N590" s="24">
        <f>IFNA(VLOOKUP(A590,'HUMAN RESOURCES processed'!$A$2:$M$2692,5,0))</f>
        <v>0.038</v>
      </c>
      <c r="O590" s="24">
        <f>IFNA(VLOOKUP(A590,'HUMAN RESOURCES processed'!$A$2:$M$2692,6,0))</f>
        <v>0.063</v>
      </c>
      <c r="P590" s="24">
        <f>IFNA(VLOOKUP(A590,'HUMAN RESOURCES processed'!$A$2:$M$2692,7,0))</f>
        <v>61</v>
      </c>
      <c r="Q590" s="24">
        <f>IFNA(VLOOKUP(A590,'HUMAN RESOURCES processed'!$A$2:$M$2692,8,0))</f>
        <v>58</v>
      </c>
      <c r="R590" s="24">
        <f t="shared" si="6"/>
        <v>59.5</v>
      </c>
      <c r="S590" s="24">
        <f>IFNA(VLOOKUP(A590,'HUMAN RESOURCES processed'!$A$2:$M$2692,9,0))</f>
        <v>0.433</v>
      </c>
      <c r="T590" s="24">
        <f>IFNA(VLOOKUP(A590,'HUMAN RESOURCES processed'!$A$2:$M$2692,10,0))</f>
        <v>0.536</v>
      </c>
      <c r="U590" s="24">
        <f>IFNA(VLOOKUP(A590,'HUMAN RESOURCES processed'!$A$2:$M$2692,11,0))</f>
        <v>0.03</v>
      </c>
      <c r="V590" s="24">
        <f>IFNA(VLOOKUP(A590,'HUMAN RESOURCES processed'!$A$2:$M$2692,12,0))</f>
        <v>30778572</v>
      </c>
      <c r="W590" s="24">
        <f>IFNA(VLOOKUP(A590,'HUMAN RESOURCES processed'!$A$2:$M$2692,13,0))</f>
        <v>0.327</v>
      </c>
      <c r="X590" s="24">
        <f>IFNA(VLOOKUP(A590,'TOURISM processed'!$A$2:$F$2692,5,0))</f>
        <v>21000000</v>
      </c>
      <c r="Y590" s="24">
        <f>IFNA(VLOOKUP(A590,'TOURISM processed'!$A$2:$F$2692,6,0))</f>
        <v>176000000</v>
      </c>
      <c r="Z590" s="24">
        <f t="shared" si="7"/>
        <v>5.718263992</v>
      </c>
      <c r="AA590" s="24">
        <f t="shared" si="353"/>
        <v>0</v>
      </c>
      <c r="AB590" s="24">
        <f>IFNA(VLOOKUP(A590,'BUSINESS processed'!A590:J3280,6,0))</f>
        <v>39</v>
      </c>
      <c r="AC590" s="24">
        <f t="shared" si="355"/>
        <v>0</v>
      </c>
      <c r="AD590" s="24">
        <f t="shared" si="356"/>
        <v>0</v>
      </c>
      <c r="AE590" s="24">
        <f>IFNA(VLOOKUP(A590,'BUSINESS processed'!A590:J3280,9,0))</f>
        <v>0.008</v>
      </c>
      <c r="AF590" s="27">
        <f>IFNA(VLOOKUP(A590,'BUSINESS processed'!A590:J3280,10,0))</f>
        <v>0.028</v>
      </c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</row>
    <row r="591">
      <c r="A591" s="18" t="str">
        <f t="shared" si="1"/>
        <v>Africa_Sudan-Africa_2005</v>
      </c>
      <c r="B591" s="19" t="s">
        <v>68</v>
      </c>
      <c r="C591" s="20" t="s">
        <v>136</v>
      </c>
      <c r="D591" s="21" t="s">
        <v>84</v>
      </c>
      <c r="E591" s="22">
        <v>2.6524992225E10</v>
      </c>
      <c r="F591" s="22">
        <f t="shared" si="2"/>
        <v>839.7739681</v>
      </c>
      <c r="G591" s="23">
        <v>0.041</v>
      </c>
      <c r="H591" s="23">
        <v>35.0</v>
      </c>
      <c r="I591" s="39">
        <f t="shared" si="342"/>
        <v>0</v>
      </c>
      <c r="J591" s="24">
        <f>IFNA(VLOOKUP(A591,'ENERGY processed'!$A$2:$H$2692,7,0),"")</f>
        <v>15539</v>
      </c>
      <c r="K591" s="24">
        <f t="shared" si="3"/>
        <v>0.0004919604718</v>
      </c>
      <c r="L591" s="24">
        <f>IFNA(VLOOKUP(A591,'ENERGY processed'!$A$2:$H$2692,8,0),"")</f>
        <v>12589</v>
      </c>
      <c r="M591" s="24">
        <f t="shared" si="5"/>
        <v>0.0003985642821</v>
      </c>
      <c r="N591" s="24">
        <f>IFNA(VLOOKUP(A591,'HUMAN RESOURCES processed'!$A$2:$M$2692,5,0))</f>
        <v>0.038</v>
      </c>
      <c r="O591" s="24">
        <f>IFNA(VLOOKUP(A591,'HUMAN RESOURCES processed'!$A$2:$M$2692,6,0))</f>
        <v>0.061</v>
      </c>
      <c r="P591" s="24">
        <f>IFNA(VLOOKUP(A591,'HUMAN RESOURCES processed'!$A$2:$M$2692,7,0))</f>
        <v>62</v>
      </c>
      <c r="Q591" s="24">
        <f>IFNA(VLOOKUP(A591,'HUMAN RESOURCES processed'!$A$2:$M$2692,8,0))</f>
        <v>58</v>
      </c>
      <c r="R591" s="24">
        <f t="shared" si="6"/>
        <v>60</v>
      </c>
      <c r="S591" s="24">
        <f>IFNA(VLOOKUP(A591,'HUMAN RESOURCES processed'!$A$2:$M$2692,9,0))</f>
        <v>0.432</v>
      </c>
      <c r="T591" s="24">
        <f>IFNA(VLOOKUP(A591,'HUMAN RESOURCES processed'!$A$2:$M$2692,10,0))</f>
        <v>0.538</v>
      </c>
      <c r="U591" s="24">
        <f>IFNA(VLOOKUP(A591,'HUMAN RESOURCES processed'!$A$2:$M$2692,11,0))</f>
        <v>0.03</v>
      </c>
      <c r="V591" s="24">
        <f>IFNA(VLOOKUP(A591,'HUMAN RESOURCES processed'!$A$2:$M$2692,12,0))</f>
        <v>31585871</v>
      </c>
      <c r="W591" s="24">
        <f>IFNA(VLOOKUP(A591,'HUMAN RESOURCES processed'!$A$2:$M$2692,13,0))</f>
        <v>0.328</v>
      </c>
      <c r="X591" s="24">
        <f>IFNA(VLOOKUP(A591,'TOURISM processed'!$A$2:$F$2692,5,0))</f>
        <v>150000000</v>
      </c>
      <c r="Y591" s="24">
        <f>IFNA(VLOOKUP(A591,'TOURISM processed'!$A$2:$F$2692,6,0))</f>
        <v>667000000</v>
      </c>
      <c r="Z591" s="24">
        <f t="shared" si="7"/>
        <v>21.11703679</v>
      </c>
      <c r="AA591" s="24">
        <f>IFNA(VLOOKUP(A591,'BUSINESS processed'!A591:J3281,5,0))</f>
        <v>0.497</v>
      </c>
      <c r="AB591" s="24">
        <f>IFNA(VLOOKUP(A591,'BUSINESS processed'!A591:J3281,6,0))</f>
        <v>39</v>
      </c>
      <c r="AC591" s="24">
        <f t="shared" si="355"/>
        <v>0</v>
      </c>
      <c r="AD591" s="24">
        <f>IFNA(VLOOKUP(A591,'BUSINESS processed'!A591:J3281,8,0))</f>
        <v>180</v>
      </c>
      <c r="AE591" s="24">
        <f>IFNA(VLOOKUP(A591,'BUSINESS processed'!A591:J3281,9,0))</f>
        <v>0.013</v>
      </c>
      <c r="AF591" s="27">
        <f>IFNA(VLOOKUP(A591,'BUSINESS processed'!A591:J3281,10,0))</f>
        <v>0.048</v>
      </c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</row>
    <row r="592">
      <c r="A592" s="18" t="str">
        <f t="shared" si="1"/>
        <v>Africa_Sudan-Africa_2006</v>
      </c>
      <c r="B592" s="19" t="s">
        <v>68</v>
      </c>
      <c r="C592" s="20" t="s">
        <v>136</v>
      </c>
      <c r="D592" s="21" t="s">
        <v>85</v>
      </c>
      <c r="E592" s="22">
        <v>3.5159250985E10</v>
      </c>
      <c r="F592" s="22">
        <f t="shared" si="2"/>
        <v>1085.244633</v>
      </c>
      <c r="G592" s="23">
        <v>0.05</v>
      </c>
      <c r="H592" s="23">
        <v>54.0</v>
      </c>
      <c r="I592" s="39">
        <f t="shared" si="342"/>
        <v>0</v>
      </c>
      <c r="J592" s="24">
        <f>IF(AND( C592=C591,D592&gt;D591),J591,"")</f>
        <v>15539</v>
      </c>
      <c r="K592" s="24">
        <f t="shared" si="3"/>
        <v>0.0004796352562</v>
      </c>
      <c r="L592" s="24">
        <f>IF(AND(C592=C591,C592&gt;C591),C591,0)</f>
        <v>0</v>
      </c>
      <c r="M592" s="24">
        <f t="shared" si="5"/>
        <v>0</v>
      </c>
      <c r="N592" s="24">
        <f>IFNA(VLOOKUP(A592,'HUMAN RESOURCES processed'!$A$2:$M$2692,5,0))</f>
        <v>0.037</v>
      </c>
      <c r="O592" s="24">
        <f>IFNA(VLOOKUP(A592,'HUMAN RESOURCES processed'!$A$2:$M$2692,6,0))</f>
        <v>0.06</v>
      </c>
      <c r="P592" s="24">
        <f>IFNA(VLOOKUP(A592,'HUMAN RESOURCES processed'!$A$2:$M$2692,7,0))</f>
        <v>62</v>
      </c>
      <c r="Q592" s="24">
        <f>IFNA(VLOOKUP(A592,'HUMAN RESOURCES processed'!$A$2:$M$2692,8,0))</f>
        <v>59</v>
      </c>
      <c r="R592" s="24">
        <f t="shared" si="6"/>
        <v>60.5</v>
      </c>
      <c r="S592" s="24">
        <f>IFNA(VLOOKUP(A592,'HUMAN RESOURCES processed'!$A$2:$M$2692,9,0))</f>
        <v>0.43</v>
      </c>
      <c r="T592" s="24">
        <f>IFNA(VLOOKUP(A592,'HUMAN RESOURCES processed'!$A$2:$M$2692,10,0))</f>
        <v>0.539</v>
      </c>
      <c r="U592" s="24">
        <f>IFNA(VLOOKUP(A592,'HUMAN RESOURCES processed'!$A$2:$M$2692,11,0))</f>
        <v>0.031</v>
      </c>
      <c r="V592" s="24">
        <f>IFNA(VLOOKUP(A592,'HUMAN RESOURCES processed'!$A$2:$M$2692,12,0))</f>
        <v>32397535</v>
      </c>
      <c r="W592" s="24">
        <f>IFNA(VLOOKUP(A592,'HUMAN RESOURCES processed'!$A$2:$M$2692,13,0))</f>
        <v>0.328</v>
      </c>
      <c r="X592" s="24">
        <f>IFNA(VLOOKUP(A592,'TOURISM processed'!$A$2:$F$2692,5,0))</f>
        <v>252000000</v>
      </c>
      <c r="Y592" s="24">
        <f>IFNA(VLOOKUP(A592,'TOURISM processed'!$A$2:$F$2692,6,0))</f>
        <v>1414000000</v>
      </c>
      <c r="Z592" s="24">
        <f t="shared" si="7"/>
        <v>43.64529585</v>
      </c>
      <c r="AA592" s="24">
        <f>IFNA(VLOOKUP(A592,'BUSINESS processed'!A592:J3282,5,0))</f>
        <v>0.361</v>
      </c>
      <c r="AB592" s="24">
        <f>IFNA(VLOOKUP(A592,'BUSINESS processed'!A592:J3282,6,0))</f>
        <v>39</v>
      </c>
      <c r="AC592" s="24">
        <f t="shared" si="355"/>
        <v>0</v>
      </c>
      <c r="AD592" s="24">
        <f>IFNA(VLOOKUP(A592,'BUSINESS processed'!A592:J3282,8,0))</f>
        <v>180</v>
      </c>
      <c r="AE592" s="24">
        <f>IF(AND(C592=C591,D592&gt;211),AE591,0)</f>
        <v>0.013</v>
      </c>
      <c r="AF592" s="27">
        <f>IFNA(VLOOKUP(A592,'BUSINESS processed'!A592:J3282,10,0))</f>
        <v>0.119</v>
      </c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</row>
    <row r="593">
      <c r="A593" s="18" t="str">
        <f t="shared" si="1"/>
        <v>Africa_Sudan-Africa_2007</v>
      </c>
      <c r="B593" s="19" t="s">
        <v>68</v>
      </c>
      <c r="C593" s="20" t="s">
        <v>136</v>
      </c>
      <c r="D593" s="21" t="s">
        <v>86</v>
      </c>
      <c r="E593" s="22">
        <v>4.5456460335E10</v>
      </c>
      <c r="F593" s="22">
        <f t="shared" si="2"/>
        <v>1368.418274</v>
      </c>
      <c r="G593" s="23">
        <v>0.062</v>
      </c>
      <c r="H593" s="23">
        <v>85.0</v>
      </c>
      <c r="I593" s="39">
        <f t="shared" si="342"/>
        <v>0</v>
      </c>
      <c r="J593" s="24">
        <f>IFNA(VLOOKUP(A593,'ENERGY processed'!$A$2:$H$2692,7,0),"")</f>
        <v>14378.5</v>
      </c>
      <c r="K593" s="24">
        <f t="shared" si="3"/>
        <v>0.0004328494126</v>
      </c>
      <c r="L593" s="24">
        <f>IFNA(VLOOKUP(A593,'ENERGY processed'!$A$2:$H$2692,8,0),"")</f>
        <v>8876</v>
      </c>
      <c r="M593" s="24">
        <f t="shared" si="5"/>
        <v>0.0002672025167</v>
      </c>
      <c r="N593" s="24">
        <f>IFNA(VLOOKUP(A593,'HUMAN RESOURCES processed'!$A$2:$M$2692,5,0))</f>
        <v>0.036</v>
      </c>
      <c r="O593" s="24">
        <f>IFNA(VLOOKUP(A593,'HUMAN RESOURCES processed'!$A$2:$M$2692,6,0))</f>
        <v>0.059</v>
      </c>
      <c r="P593" s="24">
        <f>IFNA(VLOOKUP(A593,'HUMAN RESOURCES processed'!$A$2:$M$2692,7,0))</f>
        <v>62</v>
      </c>
      <c r="Q593" s="24">
        <f>IFNA(VLOOKUP(A593,'HUMAN RESOURCES processed'!$A$2:$M$2692,8,0))</f>
        <v>59</v>
      </c>
      <c r="R593" s="24">
        <f t="shared" si="6"/>
        <v>60.5</v>
      </c>
      <c r="S593" s="24">
        <f>IFNA(VLOOKUP(A593,'HUMAN RESOURCES processed'!$A$2:$M$2692,9,0))</f>
        <v>0.428</v>
      </c>
      <c r="T593" s="24">
        <f>IFNA(VLOOKUP(A593,'HUMAN RESOURCES processed'!$A$2:$M$2692,10,0))</f>
        <v>0.541</v>
      </c>
      <c r="U593" s="24">
        <f>IFNA(VLOOKUP(A593,'HUMAN RESOURCES processed'!$A$2:$M$2692,11,0))</f>
        <v>0.031</v>
      </c>
      <c r="V593" s="24">
        <f>IFNA(VLOOKUP(A593,'HUMAN RESOURCES processed'!$A$2:$M$2692,12,0))</f>
        <v>33218250</v>
      </c>
      <c r="W593" s="24">
        <f>IFNA(VLOOKUP(A593,'HUMAN RESOURCES processed'!$A$2:$M$2692,13,0))</f>
        <v>0.329</v>
      </c>
      <c r="X593" s="24">
        <f>IFNA(VLOOKUP(A593,'TOURISM processed'!$A$2:$F$2692,5,0))</f>
        <v>262000000</v>
      </c>
      <c r="Y593" s="24">
        <f>IFNA(VLOOKUP(A593,'TOURISM processed'!$A$2:$F$2692,6,0))</f>
        <v>1477000000</v>
      </c>
      <c r="Z593" s="24">
        <f t="shared" si="7"/>
        <v>44.46351027</v>
      </c>
      <c r="AA593" s="24">
        <f>IFNA(VLOOKUP(A593,'BUSINESS processed'!A593:J3283,5,0))</f>
        <v>0.361</v>
      </c>
      <c r="AB593" s="24">
        <f>IFNA(VLOOKUP(A593,'BUSINESS processed'!A593:J3283,6,0))</f>
        <v>39</v>
      </c>
      <c r="AC593" s="24">
        <f t="shared" si="355"/>
        <v>0</v>
      </c>
      <c r="AD593" s="24">
        <f>IFNA(VLOOKUP(A593,'BUSINESS processed'!A593:J3283,8,0))</f>
        <v>180</v>
      </c>
      <c r="AE593" s="24">
        <f>IFNA(VLOOKUP(A593,'BUSINESS processed'!A593:J3283,9,0))</f>
        <v>0.087</v>
      </c>
      <c r="AF593" s="27">
        <f>IFNA(VLOOKUP(A593,'BUSINESS processed'!A593:J3283,10,0))</f>
        <v>0.204</v>
      </c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</row>
    <row r="594">
      <c r="A594" s="18" t="str">
        <f t="shared" si="1"/>
        <v>Africa_Sudan-Africa_2008</v>
      </c>
      <c r="B594" s="19" t="s">
        <v>68</v>
      </c>
      <c r="C594" s="20" t="s">
        <v>136</v>
      </c>
      <c r="D594" s="21" t="s">
        <v>87</v>
      </c>
      <c r="E594" s="22">
        <v>5.4082389393E10</v>
      </c>
      <c r="F594" s="22">
        <f t="shared" si="2"/>
        <v>1588.786314</v>
      </c>
      <c r="G594" s="23">
        <v>0.075</v>
      </c>
      <c r="H594" s="23">
        <v>118.0</v>
      </c>
      <c r="I594" s="39">
        <f t="shared" si="342"/>
        <v>0</v>
      </c>
      <c r="J594" s="24">
        <f>IF(AND( C594=C593,D594&gt;D593),J593,"")</f>
        <v>14378.5</v>
      </c>
      <c r="K594" s="24">
        <f t="shared" si="3"/>
        <v>0.0004223993109</v>
      </c>
      <c r="L594" s="24">
        <f>IF(AND(C594=C593,C594&gt;C593),C593,0)</f>
        <v>0</v>
      </c>
      <c r="M594" s="24">
        <f t="shared" si="5"/>
        <v>0</v>
      </c>
      <c r="N594" s="24">
        <f>IFNA(VLOOKUP(A594,'HUMAN RESOURCES processed'!$A$2:$M$2692,5,0))</f>
        <v>0.036</v>
      </c>
      <c r="O594" s="24">
        <f>IFNA(VLOOKUP(A594,'HUMAN RESOURCES processed'!$A$2:$M$2692,6,0))</f>
        <v>0.058</v>
      </c>
      <c r="P594" s="24">
        <f>IFNA(VLOOKUP(A594,'HUMAN RESOURCES processed'!$A$2:$M$2692,7,0))</f>
        <v>63</v>
      </c>
      <c r="Q594" s="24">
        <f>IFNA(VLOOKUP(A594,'HUMAN RESOURCES processed'!$A$2:$M$2692,8,0))</f>
        <v>59</v>
      </c>
      <c r="R594" s="24">
        <f t="shared" si="6"/>
        <v>61</v>
      </c>
      <c r="S594" s="24">
        <f>IFNA(VLOOKUP(A594,'HUMAN RESOURCES processed'!$A$2:$M$2692,9,0))</f>
        <v>0.426</v>
      </c>
      <c r="T594" s="24">
        <f>IFNA(VLOOKUP(A594,'HUMAN RESOURCES processed'!$A$2:$M$2692,10,0))</f>
        <v>0.543</v>
      </c>
      <c r="U594" s="24">
        <f>IFNA(VLOOKUP(A594,'HUMAN RESOURCES processed'!$A$2:$M$2692,11,0))</f>
        <v>0.031</v>
      </c>
      <c r="V594" s="24">
        <f>IFNA(VLOOKUP(A594,'HUMAN RESOURCES processed'!$A$2:$M$2692,12,0))</f>
        <v>34040065</v>
      </c>
      <c r="W594" s="24">
        <f>IFNA(VLOOKUP(A594,'HUMAN RESOURCES processed'!$A$2:$M$2692,13,0))</f>
        <v>0.329</v>
      </c>
      <c r="X594" s="24">
        <f>IFNA(VLOOKUP(A594,'TOURISM processed'!$A$2:$F$2692,5,0))</f>
        <v>331000000</v>
      </c>
      <c r="Y594" s="24">
        <f>IFNA(VLOOKUP(A594,'TOURISM processed'!$A$2:$F$2692,6,0))</f>
        <v>1188000000</v>
      </c>
      <c r="Z594" s="24">
        <f t="shared" si="7"/>
        <v>34.90005087</v>
      </c>
      <c r="AA594" s="24">
        <f>IFNA(VLOOKUP(A594,'BUSINESS processed'!A594:J3284,5,0))</f>
        <v>0.361</v>
      </c>
      <c r="AB594" s="24">
        <f>IFNA(VLOOKUP(A594,'BUSINESS processed'!A594:J3284,6,0))</f>
        <v>39</v>
      </c>
      <c r="AC594" s="24">
        <f t="shared" si="355"/>
        <v>0</v>
      </c>
      <c r="AD594" s="24">
        <f>IFNA(VLOOKUP(A594,'BUSINESS processed'!A594:J3284,8,0))</f>
        <v>180</v>
      </c>
      <c r="AE594" s="24">
        <f t="shared" ref="AE594:AE595" si="357">IF(AND(C594=C593,D594&gt;211),AE593,0)</f>
        <v>0.087</v>
      </c>
      <c r="AF594" s="27">
        <f>IFNA(VLOOKUP(A594,'BUSINESS processed'!A594:J3284,10,0))</f>
        <v>0.29</v>
      </c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</row>
    <row r="595">
      <c r="A595" s="18" t="str">
        <f t="shared" si="1"/>
        <v>Africa_Sudan-Africa_2009</v>
      </c>
      <c r="B595" s="19" t="s">
        <v>68</v>
      </c>
      <c r="C595" s="20" t="s">
        <v>136</v>
      </c>
      <c r="D595" s="21" t="s">
        <v>88</v>
      </c>
      <c r="E595" s="22">
        <v>5.2839990731E10</v>
      </c>
      <c r="F595" s="22">
        <f t="shared" si="2"/>
        <v>1516.073821</v>
      </c>
      <c r="G595" s="23">
        <v>0.074</v>
      </c>
      <c r="H595" s="23">
        <v>112.0</v>
      </c>
      <c r="I595" s="39">
        <f t="shared" si="342"/>
        <v>0</v>
      </c>
      <c r="J595" s="24">
        <f>IFNA(VLOOKUP(A595,'ENERGY processed'!$A$2:$H$2692,7,0),"")</f>
        <v>15249.5</v>
      </c>
      <c r="K595" s="24">
        <f t="shared" si="3"/>
        <v>0.0004375354236</v>
      </c>
      <c r="L595" s="24">
        <f>IFNA(VLOOKUP(A595,'ENERGY processed'!$A$2:$H$2692,8,0),"")</f>
        <v>10330</v>
      </c>
      <c r="M595" s="24">
        <f t="shared" si="5"/>
        <v>0.0002963861717</v>
      </c>
      <c r="N595" s="24">
        <f>IFNA(VLOOKUP(A595,'HUMAN RESOURCES processed'!$A$2:$M$2692,5,0))</f>
        <v>0.035</v>
      </c>
      <c r="O595" s="24">
        <f>IFNA(VLOOKUP(A595,'HUMAN RESOURCES processed'!$A$2:$M$2692,6,0))</f>
        <v>0.056</v>
      </c>
      <c r="P595" s="24">
        <f>IFNA(VLOOKUP(A595,'HUMAN RESOURCES processed'!$A$2:$M$2692,7,0))</f>
        <v>63</v>
      </c>
      <c r="Q595" s="24">
        <f>IFNA(VLOOKUP(A595,'HUMAN RESOURCES processed'!$A$2:$M$2692,8,0))</f>
        <v>60</v>
      </c>
      <c r="R595" s="24">
        <f t="shared" si="6"/>
        <v>61.5</v>
      </c>
      <c r="S595" s="24">
        <f>IFNA(VLOOKUP(A595,'HUMAN RESOURCES processed'!$A$2:$M$2692,9,0))</f>
        <v>0.423</v>
      </c>
      <c r="T595" s="24">
        <f>IFNA(VLOOKUP(A595,'HUMAN RESOURCES processed'!$A$2:$M$2692,10,0))</f>
        <v>0.546</v>
      </c>
      <c r="U595" s="24">
        <f>IFNA(VLOOKUP(A595,'HUMAN RESOURCES processed'!$A$2:$M$2692,11,0))</f>
        <v>0.031</v>
      </c>
      <c r="V595" s="24">
        <f>IFNA(VLOOKUP(A595,'HUMAN RESOURCES processed'!$A$2:$M$2692,12,0))</f>
        <v>34853178</v>
      </c>
      <c r="W595" s="24">
        <f>IFNA(VLOOKUP(A595,'HUMAN RESOURCES processed'!$A$2:$M$2692,13,0))</f>
        <v>0.33</v>
      </c>
      <c r="X595" s="24">
        <f>IFNA(VLOOKUP(A595,'TOURISM processed'!$A$2:$F$2692,5,0))</f>
        <v>299000000</v>
      </c>
      <c r="Y595" s="24">
        <f>IFNA(VLOOKUP(A595,'TOURISM processed'!$A$2:$F$2692,6,0))</f>
        <v>868000000</v>
      </c>
      <c r="Z595" s="24">
        <f t="shared" si="7"/>
        <v>24.90447213</v>
      </c>
      <c r="AA595" s="24">
        <f>IFNA(VLOOKUP(A595,'BUSINESS processed'!A595:J3285,5,0))</f>
        <v>0.361</v>
      </c>
      <c r="AB595" s="24">
        <f>IFNA(VLOOKUP(A595,'BUSINESS processed'!A595:J3285,6,0))</f>
        <v>36</v>
      </c>
      <c r="AC595" s="24">
        <f t="shared" si="355"/>
        <v>0</v>
      </c>
      <c r="AD595" s="24">
        <f>IFNA(VLOOKUP(A595,'BUSINESS processed'!A595:J3285,8,0))</f>
        <v>180</v>
      </c>
      <c r="AE595" s="24">
        <f t="shared" si="357"/>
        <v>0.087</v>
      </c>
      <c r="AF595" s="27">
        <f>IFNA(VLOOKUP(A595,'BUSINESS processed'!A595:J3285,10,0))</f>
        <v>0.361</v>
      </c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</row>
    <row r="596">
      <c r="A596" s="18" t="str">
        <f t="shared" si="1"/>
        <v>Africa_Sudan-Africa_2010</v>
      </c>
      <c r="B596" s="19" t="s">
        <v>68</v>
      </c>
      <c r="C596" s="20" t="s">
        <v>136</v>
      </c>
      <c r="D596" s="21" t="s">
        <v>89</v>
      </c>
      <c r="E596" s="22">
        <v>6.5632237471E10</v>
      </c>
      <c r="F596" s="22">
        <f t="shared" si="2"/>
        <v>1840.913099</v>
      </c>
      <c r="G596" s="23">
        <v>0.065</v>
      </c>
      <c r="H596" s="23">
        <v>119.0</v>
      </c>
      <c r="I596" s="39">
        <f t="shared" si="342"/>
        <v>0</v>
      </c>
      <c r="J596" s="24">
        <f>IFNA(VLOOKUP(A596,'ENERGY processed'!$A$2:$H$2692,7,0),"")</f>
        <v>14837</v>
      </c>
      <c r="K596" s="24">
        <f t="shared" si="3"/>
        <v>0.0004161617628</v>
      </c>
      <c r="L596" s="24">
        <f>IFNA(VLOOKUP(A596,'ENERGY processed'!$A$2:$H$2692,8,0),"")</f>
        <v>10708</v>
      </c>
      <c r="M596" s="24">
        <f t="shared" si="5"/>
        <v>0.0003003477897</v>
      </c>
      <c r="N596" s="24">
        <f>IFNA(VLOOKUP(A596,'HUMAN RESOURCES processed'!$A$2:$M$2692,5,0))</f>
        <v>0.035</v>
      </c>
      <c r="O596" s="24">
        <f>IFNA(VLOOKUP(A596,'HUMAN RESOURCES processed'!$A$2:$M$2692,6,0))</f>
        <v>0.055</v>
      </c>
      <c r="P596" s="24">
        <f>IFNA(VLOOKUP(A596,'HUMAN RESOURCES processed'!$A$2:$M$2692,7,0))</f>
        <v>63</v>
      </c>
      <c r="Q596" s="24">
        <f>IFNA(VLOOKUP(A596,'HUMAN RESOURCES processed'!$A$2:$M$2692,8,0))</f>
        <v>60</v>
      </c>
      <c r="R596" s="24">
        <f t="shared" si="6"/>
        <v>61.5</v>
      </c>
      <c r="S596" s="24">
        <f>IFNA(VLOOKUP(A596,'HUMAN RESOURCES processed'!$A$2:$M$2692,9,0))</f>
        <v>0.421</v>
      </c>
      <c r="T596" s="24">
        <f>IFNA(VLOOKUP(A596,'HUMAN RESOURCES processed'!$A$2:$M$2692,10,0))</f>
        <v>0.548</v>
      </c>
      <c r="U596" s="24">
        <f>IFNA(VLOOKUP(A596,'HUMAN RESOURCES processed'!$A$2:$M$2692,11,0))</f>
        <v>0.031</v>
      </c>
      <c r="V596" s="24">
        <f>IFNA(VLOOKUP(A596,'HUMAN RESOURCES processed'!$A$2:$M$2692,12,0))</f>
        <v>35652002</v>
      </c>
      <c r="W596" s="24">
        <f>IFNA(VLOOKUP(A596,'HUMAN RESOURCES processed'!$A$2:$M$2692,13,0))</f>
        <v>0.331</v>
      </c>
      <c r="X596" s="24">
        <f>IFNA(VLOOKUP(A596,'TOURISM processed'!$A$2:$F$2692,5,0))</f>
        <v>94000000</v>
      </c>
      <c r="Y596" s="24">
        <f>IFNA(VLOOKUP(A596,'TOURISM processed'!$A$2:$F$2692,6,0))</f>
        <v>1116000000</v>
      </c>
      <c r="Z596" s="24">
        <f t="shared" si="7"/>
        <v>31.30258996</v>
      </c>
      <c r="AA596" s="24">
        <f>IFNA(VLOOKUP(A596,'BUSINESS processed'!A596:J3286,5,0))</f>
        <v>0.361</v>
      </c>
      <c r="AB596" s="24">
        <f>IFNA(VLOOKUP(A596,'BUSINESS processed'!A596:J3286,6,0))</f>
        <v>36</v>
      </c>
      <c r="AC596" s="24">
        <f t="shared" si="355"/>
        <v>0</v>
      </c>
      <c r="AD596" s="24">
        <f>IFNA(VLOOKUP(A596,'BUSINESS processed'!A596:J3286,8,0))</f>
        <v>180</v>
      </c>
      <c r="AE596" s="24">
        <f>IFNA(VLOOKUP(A596,'BUSINESS processed'!A596:J3286,9,0))</f>
        <v>0.167</v>
      </c>
      <c r="AF596" s="27">
        <f>IFNA(VLOOKUP(A596,'BUSINESS processed'!A596:J3286,10,0))</f>
        <v>0.415</v>
      </c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</row>
    <row r="597">
      <c r="A597" s="18" t="str">
        <f t="shared" si="1"/>
        <v>Africa_Sudan-Africa_2011</v>
      </c>
      <c r="B597" s="19" t="s">
        <v>68</v>
      </c>
      <c r="C597" s="20" t="s">
        <v>136</v>
      </c>
      <c r="D597" s="21" t="s">
        <v>90</v>
      </c>
      <c r="E597" s="22">
        <v>6.7320812663E10</v>
      </c>
      <c r="F597" s="22">
        <f t="shared" si="2"/>
        <v>1847.903021</v>
      </c>
      <c r="G597" s="23">
        <v>0.067</v>
      </c>
      <c r="H597" s="23">
        <v>119.0</v>
      </c>
      <c r="I597" s="39">
        <f t="shared" si="342"/>
        <v>0</v>
      </c>
      <c r="J597" s="24">
        <f>IF(AND( C597=C596,D597&gt;D596),J596,"")</f>
        <v>14837</v>
      </c>
      <c r="K597" s="24">
        <f t="shared" si="3"/>
        <v>0.000407263906</v>
      </c>
      <c r="L597" s="24">
        <f>IF(AND(C597=C596,C597&gt;C596),C596,0)</f>
        <v>0</v>
      </c>
      <c r="M597" s="24">
        <f t="shared" si="5"/>
        <v>0</v>
      </c>
      <c r="N597" s="24">
        <f>IFNA(VLOOKUP(A597,'HUMAN RESOURCES processed'!$A$2:$M$2692,5,0))</f>
        <v>0.034</v>
      </c>
      <c r="O597" s="24">
        <f>IFNA(VLOOKUP(A597,'HUMAN RESOURCES processed'!$A$2:$M$2692,6,0))</f>
        <v>0.054</v>
      </c>
      <c r="P597" s="24">
        <f>IFNA(VLOOKUP(A597,'HUMAN RESOURCES processed'!$A$2:$M$2692,7,0))</f>
        <v>63</v>
      </c>
      <c r="Q597" s="24">
        <f>IFNA(VLOOKUP(A597,'HUMAN RESOURCES processed'!$A$2:$M$2692,8,0))</f>
        <v>60</v>
      </c>
      <c r="R597" s="24">
        <f t="shared" si="6"/>
        <v>61.5</v>
      </c>
      <c r="S597" s="24">
        <f>IFNA(VLOOKUP(A597,'HUMAN RESOURCES processed'!$A$2:$M$2692,9,0))</f>
        <v>0.418</v>
      </c>
      <c r="T597" s="24">
        <f>IFNA(VLOOKUP(A597,'HUMAN RESOURCES processed'!$A$2:$M$2692,10,0))</f>
        <v>0.551</v>
      </c>
      <c r="U597" s="24">
        <f>IFNA(VLOOKUP(A597,'HUMAN RESOURCES processed'!$A$2:$M$2692,11,0))</f>
        <v>0.032</v>
      </c>
      <c r="V597" s="24">
        <f>IFNA(VLOOKUP(A597,'HUMAN RESOURCES processed'!$A$2:$M$2692,12,0))</f>
        <v>36430923</v>
      </c>
      <c r="W597" s="24">
        <f>IFNA(VLOOKUP(A597,'HUMAN RESOURCES processed'!$A$2:$M$2692,13,0))</f>
        <v>0.332</v>
      </c>
      <c r="X597" s="24">
        <f>IFNA(VLOOKUP(A597,'TOURISM processed'!$A$2:$F$2692,5,0))</f>
        <v>185000000</v>
      </c>
      <c r="Y597" s="24">
        <f>IFNA(VLOOKUP(A597,'TOURISM processed'!$A$2:$F$2692,6,0))</f>
        <v>937000000</v>
      </c>
      <c r="Z597" s="24">
        <f t="shared" si="7"/>
        <v>25.71990833</v>
      </c>
      <c r="AA597" s="24">
        <f>IFNA(VLOOKUP(A597,'BUSINESS processed'!A597:J3287,5,0))</f>
        <v>0.361</v>
      </c>
      <c r="AB597" s="24">
        <f>IFNA(VLOOKUP(A597,'BUSINESS processed'!A597:J3287,6,0))</f>
        <v>36</v>
      </c>
      <c r="AC597" s="24">
        <f t="shared" si="355"/>
        <v>0</v>
      </c>
      <c r="AD597" s="24">
        <f>IFNA(VLOOKUP(A597,'BUSINESS processed'!A597:J3287,8,0))</f>
        <v>180</v>
      </c>
      <c r="AE597" s="24">
        <f>IFNA(VLOOKUP(A597,'BUSINESS processed'!A597:J3287,9,0))</f>
        <v>0.173</v>
      </c>
      <c r="AF597" s="27">
        <f>IFNA(VLOOKUP(A597,'BUSINESS processed'!A597:J3287,10,0))</f>
        <v>0.688</v>
      </c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</row>
    <row r="598">
      <c r="A598" s="18" t="str">
        <f t="shared" si="1"/>
        <v>Africa_Sudan-Africa_2012</v>
      </c>
      <c r="B598" s="19" t="s">
        <v>68</v>
      </c>
      <c r="C598" s="20" t="s">
        <v>136</v>
      </c>
      <c r="D598" s="21" t="s">
        <v>91</v>
      </c>
      <c r="E598" s="22">
        <v>6.3029562337E10</v>
      </c>
      <c r="F598" s="22">
        <f t="shared" si="2"/>
        <v>1694.554938</v>
      </c>
      <c r="G598" s="23">
        <v>0.072</v>
      </c>
      <c r="H598" s="23">
        <v>115.0</v>
      </c>
      <c r="I598" s="39">
        <f t="shared" si="342"/>
        <v>0</v>
      </c>
      <c r="J598" s="24">
        <f>IFNA(VLOOKUP(A598,'ENERGY processed'!$A$2:$H$2692,7,0),"")</f>
        <v>15321</v>
      </c>
      <c r="K598" s="24">
        <f t="shared" si="3"/>
        <v>0.0004119063381</v>
      </c>
      <c r="L598" s="24">
        <f>IFNA(VLOOKUP(A598,'ENERGY processed'!$A$2:$H$2692,8,0),"")</f>
        <v>10287.5</v>
      </c>
      <c r="M598" s="24">
        <f t="shared" si="5"/>
        <v>0.0002765802789</v>
      </c>
      <c r="N598" s="24">
        <f>IFNA(VLOOKUP(A598,'HUMAN RESOURCES processed'!$A$2:$M$2692,5,0))</f>
        <v>0.034</v>
      </c>
      <c r="O598" s="24">
        <f>IFNA(VLOOKUP(A598,'HUMAN RESOURCES processed'!$A$2:$M$2692,6,0))</f>
        <v>0.053</v>
      </c>
      <c r="P598" s="24">
        <f>IFNA(VLOOKUP(A598,'HUMAN RESOURCES processed'!$A$2:$M$2692,7,0))</f>
        <v>64</v>
      </c>
      <c r="Q598" s="24">
        <f>IFNA(VLOOKUP(A598,'HUMAN RESOURCES processed'!$A$2:$M$2692,8,0))</f>
        <v>60</v>
      </c>
      <c r="R598" s="24">
        <f t="shared" si="6"/>
        <v>62</v>
      </c>
      <c r="S598" s="24">
        <f>IFNA(VLOOKUP(A598,'HUMAN RESOURCES processed'!$A$2:$M$2692,9,0))</f>
        <v>0.415</v>
      </c>
      <c r="T598" s="24">
        <f>IFNA(VLOOKUP(A598,'HUMAN RESOURCES processed'!$A$2:$M$2692,10,0))</f>
        <v>0.553</v>
      </c>
      <c r="U598" s="24">
        <f>IFNA(VLOOKUP(A598,'HUMAN RESOURCES processed'!$A$2:$M$2692,11,0))</f>
        <v>0.032</v>
      </c>
      <c r="V598" s="24">
        <f>IFNA(VLOOKUP(A598,'HUMAN RESOURCES processed'!$A$2:$M$2692,12,0))</f>
        <v>37195349</v>
      </c>
      <c r="W598" s="24">
        <f>IFNA(VLOOKUP(A598,'HUMAN RESOURCES processed'!$A$2:$M$2692,13,0))</f>
        <v>0.333</v>
      </c>
      <c r="X598" s="24">
        <f>IFNA(VLOOKUP(A598,'TOURISM processed'!$A$2:$F$2692,5,0))</f>
        <v>880000000</v>
      </c>
      <c r="Y598" s="24">
        <f>IFNA(VLOOKUP(A598,'TOURISM processed'!$A$2:$F$2692,6,0))</f>
        <v>908000000</v>
      </c>
      <c r="Z598" s="24">
        <f t="shared" si="7"/>
        <v>24.41165426</v>
      </c>
      <c r="AA598" s="24">
        <f>IFNA(VLOOKUP(A598,'BUSINESS processed'!A598:J3288,5,0))</f>
        <v>0.361</v>
      </c>
      <c r="AB598" s="24">
        <f>IFNA(VLOOKUP(A598,'BUSINESS processed'!A598:J3288,6,0))</f>
        <v>36</v>
      </c>
      <c r="AC598" s="24">
        <f>IFNA(VLOOKUP(A598,'BUSINESS processed'!A598:J3288,7,0))</f>
        <v>143</v>
      </c>
      <c r="AD598" s="24">
        <f>IFNA(VLOOKUP(A598,'BUSINESS processed'!A598:J3288,8,0))</f>
        <v>180</v>
      </c>
      <c r="AE598" s="24">
        <f>IFNA(VLOOKUP(A598,'BUSINESS processed'!A598:J3288,9,0))</f>
        <v>0.21</v>
      </c>
      <c r="AF598" s="27">
        <f>IFNA(VLOOKUP(A598,'BUSINESS processed'!A598:J3288,10,0))</f>
        <v>0.744</v>
      </c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</row>
    <row r="599">
      <c r="A599" s="18" t="str">
        <f t="shared" si="1"/>
        <v>Africa_Swaziland-Africa_2000</v>
      </c>
      <c r="B599" s="19" t="s">
        <v>68</v>
      </c>
      <c r="C599" s="20" t="s">
        <v>137</v>
      </c>
      <c r="D599" s="21" t="s">
        <v>70</v>
      </c>
      <c r="E599" s="22">
        <v>1.524490159E9</v>
      </c>
      <c r="F599" s="22">
        <f t="shared" si="2"/>
        <v>1433.175389</v>
      </c>
      <c r="G599" s="23">
        <v>0.053</v>
      </c>
      <c r="H599" s="23">
        <v>75.0</v>
      </c>
      <c r="I599" s="23">
        <v>0.14</v>
      </c>
      <c r="J599" s="24">
        <f t="shared" ref="J599:J605" si="358">IF(AND( C599=C598,D599&gt;D598),J598,0)</f>
        <v>0</v>
      </c>
      <c r="K599" s="24">
        <f t="shared" si="3"/>
        <v>0</v>
      </c>
      <c r="L599" s="24">
        <f t="shared" ref="L599:L600" si="359">IF(AND(C599=C598,C599&gt;C598),C598,0)</f>
        <v>0</v>
      </c>
      <c r="M599" s="24">
        <f t="shared" si="5"/>
        <v>0</v>
      </c>
      <c r="N599" s="24">
        <f>IFNA(VLOOKUP(A599,'HUMAN RESOURCES processed'!$A$2:$M$2692,5,0))</f>
        <v>0.033</v>
      </c>
      <c r="O599" s="24">
        <f>IFNA(VLOOKUP(A599,'HUMAN RESOURCES processed'!$A$2:$M$2692,6,0))</f>
        <v>0.08</v>
      </c>
      <c r="P599" s="24">
        <f>IFNA(VLOOKUP(A599,'HUMAN RESOURCES processed'!$A$2:$M$2692,7,0))</f>
        <v>49</v>
      </c>
      <c r="Q599" s="24">
        <f>IFNA(VLOOKUP(A599,'HUMAN RESOURCES processed'!$A$2:$M$2692,8,0))</f>
        <v>48</v>
      </c>
      <c r="R599" s="24">
        <f t="shared" si="6"/>
        <v>48.5</v>
      </c>
      <c r="S599" s="24">
        <f>IFNA(VLOOKUP(A599,'HUMAN RESOURCES processed'!$A$2:$M$2692,9,0))</f>
        <v>0.446</v>
      </c>
      <c r="T599" s="24">
        <f>IFNA(VLOOKUP(A599,'HUMAN RESOURCES processed'!$A$2:$M$2692,10,0))</f>
        <v>0.524</v>
      </c>
      <c r="U599" s="24">
        <f>IFNA(VLOOKUP(A599,'HUMAN RESOURCES processed'!$A$2:$M$2692,11,0))</f>
        <v>0.029</v>
      </c>
      <c r="V599" s="24">
        <f>IFNA(VLOOKUP(A599,'HUMAN RESOURCES processed'!$A$2:$M$2692,12,0))</f>
        <v>1063715</v>
      </c>
      <c r="W599" s="24">
        <f>IFNA(VLOOKUP(A599,'HUMAN RESOURCES processed'!$A$2:$M$2692,13,0))</f>
        <v>0.227</v>
      </c>
      <c r="X599" s="24">
        <f>IFNA(VLOOKUP(A599,'TOURISM processed'!$A$2:$F$2692,5,0))</f>
        <v>24000000</v>
      </c>
      <c r="Y599" s="24">
        <f>IFNA(VLOOKUP(A599,'TOURISM processed'!$A$2:$F$2692,6,0))</f>
        <v>32000000</v>
      </c>
      <c r="Z599" s="24">
        <f t="shared" si="7"/>
        <v>30.08324598</v>
      </c>
      <c r="AA599" s="24">
        <f t="shared" ref="AA599:AA603" si="360">IF(AND(C599=C598,D599&gt;D598),AA598,0)</f>
        <v>0</v>
      </c>
      <c r="AB599" s="24">
        <f t="shared" ref="AB599:AB603" si="361">IF(AND(C599=C598,D599&gt;D598),AB598,0)</f>
        <v>0</v>
      </c>
      <c r="AC599" s="24">
        <f t="shared" ref="AC599:AC610" si="362">IF(AND(C599=C598,D599&gt;D598),AC598,0)</f>
        <v>0</v>
      </c>
      <c r="AD599" s="24">
        <f t="shared" ref="AD599:AD603" si="363">IF(AND(C599=C598,D599&gt;D598),AD598,0)</f>
        <v>0</v>
      </c>
      <c r="AE599" s="24">
        <f>IFNA(VLOOKUP(A599,'BUSINESS processed'!A599:J3289,9,0))</f>
        <v>0.009</v>
      </c>
      <c r="AF599" s="27">
        <f>IFNA(VLOOKUP(A599,'BUSINESS processed'!A599:J3289,10,0))</f>
        <v>0.031</v>
      </c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</row>
    <row r="600">
      <c r="A600" s="18" t="str">
        <f t="shared" si="1"/>
        <v>Africa_Swaziland-Africa_2001</v>
      </c>
      <c r="B600" s="19" t="s">
        <v>68</v>
      </c>
      <c r="C600" s="20" t="s">
        <v>137</v>
      </c>
      <c r="D600" s="21" t="s">
        <v>71</v>
      </c>
      <c r="E600" s="22">
        <v>1.349326983E9</v>
      </c>
      <c r="F600" s="22">
        <f t="shared" si="2"/>
        <v>1255.467014</v>
      </c>
      <c r="G600" s="23">
        <v>0.052</v>
      </c>
      <c r="H600" s="23">
        <v>65.0</v>
      </c>
      <c r="I600" s="23">
        <v>0.133</v>
      </c>
      <c r="J600" s="24">
        <f t="shared" si="358"/>
        <v>0</v>
      </c>
      <c r="K600" s="24">
        <f t="shared" si="3"/>
        <v>0</v>
      </c>
      <c r="L600" s="24">
        <f t="shared" si="359"/>
        <v>0</v>
      </c>
      <c r="M600" s="24">
        <f t="shared" si="5"/>
        <v>0</v>
      </c>
      <c r="N600" s="24">
        <f>IFNA(VLOOKUP(A600,'HUMAN RESOURCES processed'!$A$2:$M$2692,5,0))</f>
        <v>0.032</v>
      </c>
      <c r="O600" s="24">
        <f>IFNA(VLOOKUP(A600,'HUMAN RESOURCES processed'!$A$2:$M$2692,6,0))</f>
        <v>0.081</v>
      </c>
      <c r="P600" s="24">
        <f>IFNA(VLOOKUP(A600,'HUMAN RESOURCES processed'!$A$2:$M$2692,7,0))</f>
        <v>48</v>
      </c>
      <c r="Q600" s="24">
        <f>IFNA(VLOOKUP(A600,'HUMAN RESOURCES processed'!$A$2:$M$2692,8,0))</f>
        <v>47</v>
      </c>
      <c r="R600" s="24">
        <f t="shared" si="6"/>
        <v>47.5</v>
      </c>
      <c r="S600" s="24">
        <f>IFNA(VLOOKUP(A600,'HUMAN RESOURCES processed'!$A$2:$M$2692,9,0))</f>
        <v>0.44</v>
      </c>
      <c r="T600" s="24">
        <f>IFNA(VLOOKUP(A600,'HUMAN RESOURCES processed'!$A$2:$M$2692,10,0))</f>
        <v>0.53</v>
      </c>
      <c r="U600" s="24">
        <f>IFNA(VLOOKUP(A600,'HUMAN RESOURCES processed'!$A$2:$M$2692,11,0))</f>
        <v>0.03</v>
      </c>
      <c r="V600" s="24">
        <f>IFNA(VLOOKUP(A600,'HUMAN RESOURCES processed'!$A$2:$M$2692,12,0))</f>
        <v>1074761</v>
      </c>
      <c r="W600" s="24">
        <f>IFNA(VLOOKUP(A600,'HUMAN RESOURCES processed'!$A$2:$M$2692,13,0))</f>
        <v>0.226</v>
      </c>
      <c r="X600" s="24">
        <f>IFNA(VLOOKUP(A600,'TOURISM processed'!$A$2:$F$2692,5,0))</f>
        <v>23000000</v>
      </c>
      <c r="Y600" s="24">
        <f>IFNA(VLOOKUP(A600,'TOURISM processed'!$A$2:$F$2692,6,0))</f>
        <v>31000000</v>
      </c>
      <c r="Z600" s="24">
        <f t="shared" si="7"/>
        <v>28.84362198</v>
      </c>
      <c r="AA600" s="24">
        <f t="shared" si="360"/>
        <v>0</v>
      </c>
      <c r="AB600" s="24">
        <f t="shared" si="361"/>
        <v>0</v>
      </c>
      <c r="AC600" s="24">
        <f t="shared" si="362"/>
        <v>0</v>
      </c>
      <c r="AD600" s="24">
        <f t="shared" si="363"/>
        <v>0</v>
      </c>
      <c r="AE600" s="24">
        <f>IFNA(VLOOKUP(A600,'BUSINESS processed'!A600:J3290,9,0))</f>
        <v>0.013</v>
      </c>
      <c r="AF600" s="27">
        <f>IFNA(VLOOKUP(A600,'BUSINESS processed'!A600:J3290,10,0))</f>
        <v>0.051</v>
      </c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</row>
    <row r="601">
      <c r="A601" s="18" t="str">
        <f t="shared" si="1"/>
        <v>Africa_Swaziland-Africa_2002</v>
      </c>
      <c r="B601" s="19" t="s">
        <v>68</v>
      </c>
      <c r="C601" s="20" t="s">
        <v>137</v>
      </c>
      <c r="D601" s="21" t="s">
        <v>72</v>
      </c>
      <c r="E601" s="22">
        <v>1.224220675E9</v>
      </c>
      <c r="F601" s="22">
        <f t="shared" si="2"/>
        <v>1131.251068</v>
      </c>
      <c r="G601" s="23">
        <v>0.052</v>
      </c>
      <c r="H601" s="23">
        <v>58.0</v>
      </c>
      <c r="I601" s="23">
        <v>0.153</v>
      </c>
      <c r="J601" s="24">
        <f t="shared" si="358"/>
        <v>0</v>
      </c>
      <c r="K601" s="24">
        <f t="shared" si="3"/>
        <v>0</v>
      </c>
      <c r="L601" s="24">
        <f>IFNA(VLOOKUP(A601,'ENERGY processed'!$A$2:$H$2692,8,0),"")</f>
        <v>1023</v>
      </c>
      <c r="M601" s="24">
        <f t="shared" si="5"/>
        <v>0.0009453114677</v>
      </c>
      <c r="N601" s="24">
        <f>IFNA(VLOOKUP(A601,'HUMAN RESOURCES processed'!$A$2:$M$2692,5,0))</f>
        <v>0.032</v>
      </c>
      <c r="O601" s="24">
        <f>IFNA(VLOOKUP(A601,'HUMAN RESOURCES processed'!$A$2:$M$2692,6,0))</f>
        <v>0.082</v>
      </c>
      <c r="P601" s="24">
        <f>IFNA(VLOOKUP(A601,'HUMAN RESOURCES processed'!$A$2:$M$2692,7,0))</f>
        <v>47</v>
      </c>
      <c r="Q601" s="24">
        <f>IFNA(VLOOKUP(A601,'HUMAN RESOURCES processed'!$A$2:$M$2692,8,0))</f>
        <v>46</v>
      </c>
      <c r="R601" s="24">
        <f t="shared" si="6"/>
        <v>46.5</v>
      </c>
      <c r="S601" s="24">
        <f>IFNA(VLOOKUP(A601,'HUMAN RESOURCES processed'!$A$2:$M$2692,9,0))</f>
        <v>0.435</v>
      </c>
      <c r="T601" s="24">
        <f>IFNA(VLOOKUP(A601,'HUMAN RESOURCES processed'!$A$2:$M$2692,10,0))</f>
        <v>0.535</v>
      </c>
      <c r="U601" s="24">
        <f>IFNA(VLOOKUP(A601,'HUMAN RESOURCES processed'!$A$2:$M$2692,11,0))</f>
        <v>0.03</v>
      </c>
      <c r="V601" s="24">
        <f>IFNA(VLOOKUP(A601,'HUMAN RESOURCES processed'!$A$2:$M$2692,12,0))</f>
        <v>1082183</v>
      </c>
      <c r="W601" s="24">
        <f>IFNA(VLOOKUP(A601,'HUMAN RESOURCES processed'!$A$2:$M$2692,13,0))</f>
        <v>0.224</v>
      </c>
      <c r="X601" s="24">
        <f>IFNA(VLOOKUP(A601,'TOURISM processed'!$A$2:$F$2692,5,0))</f>
        <v>45000000</v>
      </c>
      <c r="Y601" s="24">
        <f>IFNA(VLOOKUP(A601,'TOURISM processed'!$A$2:$F$2692,6,0))</f>
        <v>27000000</v>
      </c>
      <c r="Z601" s="24">
        <f t="shared" si="7"/>
        <v>24.94956953</v>
      </c>
      <c r="AA601" s="24">
        <f t="shared" si="360"/>
        <v>0</v>
      </c>
      <c r="AB601" s="24">
        <f t="shared" si="361"/>
        <v>0</v>
      </c>
      <c r="AC601" s="24">
        <f t="shared" si="362"/>
        <v>0</v>
      </c>
      <c r="AD601" s="24">
        <f t="shared" si="363"/>
        <v>0</v>
      </c>
      <c r="AE601" s="24">
        <f>IFNA(VLOOKUP(A601,'BUSINESS processed'!A601:J3291,9,0))</f>
        <v>0.018</v>
      </c>
      <c r="AF601" s="27">
        <f>IFNA(VLOOKUP(A601,'BUSINESS processed'!A601:J3291,10,0))</f>
        <v>0.063</v>
      </c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</row>
    <row r="602">
      <c r="A602" s="18" t="str">
        <f t="shared" si="1"/>
        <v>Africa_Swaziland-Africa_2003</v>
      </c>
      <c r="B602" s="19" t="s">
        <v>68</v>
      </c>
      <c r="C602" s="20" t="s">
        <v>137</v>
      </c>
      <c r="D602" s="21" t="s">
        <v>74</v>
      </c>
      <c r="E602" s="22">
        <v>1.854020496E9</v>
      </c>
      <c r="F602" s="22">
        <f t="shared" si="2"/>
        <v>1704.174166</v>
      </c>
      <c r="G602" s="23">
        <v>0.058</v>
      </c>
      <c r="H602" s="23">
        <v>98.0</v>
      </c>
      <c r="I602" s="23">
        <v>0.146</v>
      </c>
      <c r="J602" s="24">
        <f t="shared" si="358"/>
        <v>0</v>
      </c>
      <c r="K602" s="24">
        <f t="shared" si="3"/>
        <v>0</v>
      </c>
      <c r="L602" s="24">
        <f>IFNA(VLOOKUP(A602,'ENERGY processed'!$A$2:$H$2692,8,0),"")</f>
        <v>1023</v>
      </c>
      <c r="M602" s="24">
        <f t="shared" si="5"/>
        <v>0.0009403187157</v>
      </c>
      <c r="N602" s="24">
        <f>IFNA(VLOOKUP(A602,'HUMAN RESOURCES processed'!$A$2:$M$2692,5,0))</f>
        <v>0.032</v>
      </c>
      <c r="O602" s="24">
        <f>IFNA(VLOOKUP(A602,'HUMAN RESOURCES processed'!$A$2:$M$2692,6,0))</f>
        <v>0.082</v>
      </c>
      <c r="P602" s="24">
        <f>IFNA(VLOOKUP(A602,'HUMAN RESOURCES processed'!$A$2:$M$2692,7,0))</f>
        <v>46</v>
      </c>
      <c r="Q602" s="24">
        <f>IFNA(VLOOKUP(A602,'HUMAN RESOURCES processed'!$A$2:$M$2692,8,0))</f>
        <v>46</v>
      </c>
      <c r="R602" s="24">
        <f t="shared" si="6"/>
        <v>46</v>
      </c>
      <c r="S602" s="24">
        <f>IFNA(VLOOKUP(A602,'HUMAN RESOURCES processed'!$A$2:$M$2692,9,0))</f>
        <v>0.43</v>
      </c>
      <c r="T602" s="24">
        <f>IFNA(VLOOKUP(A602,'HUMAN RESOURCES processed'!$A$2:$M$2692,10,0))</f>
        <v>0.539</v>
      </c>
      <c r="U602" s="24">
        <f>IFNA(VLOOKUP(A602,'HUMAN RESOURCES processed'!$A$2:$M$2692,11,0))</f>
        <v>0.031</v>
      </c>
      <c r="V602" s="24">
        <f>IFNA(VLOOKUP(A602,'HUMAN RESOURCES processed'!$A$2:$M$2692,12,0))</f>
        <v>1087929</v>
      </c>
      <c r="W602" s="24">
        <f>IFNA(VLOOKUP(A602,'HUMAN RESOURCES processed'!$A$2:$M$2692,13,0))</f>
        <v>0.223</v>
      </c>
      <c r="X602" s="24">
        <f>IFNA(VLOOKUP(A602,'TOURISM processed'!$A$2:$F$2692,5,0))</f>
        <v>70000000</v>
      </c>
      <c r="Y602" s="24">
        <f>IFNA(VLOOKUP(A602,'TOURISM processed'!$A$2:$F$2692,6,0))</f>
        <v>23000000</v>
      </c>
      <c r="Z602" s="24">
        <f t="shared" si="7"/>
        <v>21.14108549</v>
      </c>
      <c r="AA602" s="24">
        <f t="shared" si="360"/>
        <v>0</v>
      </c>
      <c r="AB602" s="24">
        <f t="shared" si="361"/>
        <v>0</v>
      </c>
      <c r="AC602" s="24">
        <f t="shared" si="362"/>
        <v>0</v>
      </c>
      <c r="AD602" s="24">
        <f t="shared" si="363"/>
        <v>0</v>
      </c>
      <c r="AE602" s="24">
        <f>IFNA(VLOOKUP(A602,'BUSINESS processed'!A602:J3292,9,0))</f>
        <v>0.024</v>
      </c>
      <c r="AF602" s="27">
        <f>IFNA(VLOOKUP(A602,'BUSINESS processed'!A602:J3292,10,0))</f>
        <v>0.078</v>
      </c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</row>
    <row r="603">
      <c r="A603" s="18" t="str">
        <f t="shared" si="1"/>
        <v>Africa_Swaziland-Africa_2004</v>
      </c>
      <c r="B603" s="19" t="s">
        <v>68</v>
      </c>
      <c r="C603" s="20" t="s">
        <v>137</v>
      </c>
      <c r="D603" s="21" t="s">
        <v>83</v>
      </c>
      <c r="E603" s="22">
        <v>2.420610579E9</v>
      </c>
      <c r="F603" s="22">
        <f t="shared" si="2"/>
        <v>2211.09193</v>
      </c>
      <c r="G603" s="23">
        <v>0.059</v>
      </c>
      <c r="H603" s="23">
        <v>130.0</v>
      </c>
      <c r="I603" s="23">
        <v>0.113</v>
      </c>
      <c r="J603" s="24">
        <f t="shared" si="358"/>
        <v>0</v>
      </c>
      <c r="K603" s="24">
        <f t="shared" si="3"/>
        <v>0</v>
      </c>
      <c r="L603" s="24">
        <f>IF(AND(C603=C602,C603&gt;C602),C602,0)</f>
        <v>0</v>
      </c>
      <c r="M603" s="24">
        <f t="shared" si="5"/>
        <v>0</v>
      </c>
      <c r="N603" s="24">
        <f>IFNA(VLOOKUP(A603,'HUMAN RESOURCES processed'!$A$2:$M$2692,5,0))</f>
        <v>0.032</v>
      </c>
      <c r="O603" s="24">
        <f>IFNA(VLOOKUP(A603,'HUMAN RESOURCES processed'!$A$2:$M$2692,6,0))</f>
        <v>0.082</v>
      </c>
      <c r="P603" s="24">
        <f>IFNA(VLOOKUP(A603,'HUMAN RESOURCES processed'!$A$2:$M$2692,7,0))</f>
        <v>46</v>
      </c>
      <c r="Q603" s="24">
        <f>IFNA(VLOOKUP(A603,'HUMAN RESOURCES processed'!$A$2:$M$2692,8,0))</f>
        <v>46</v>
      </c>
      <c r="R603" s="24">
        <f t="shared" si="6"/>
        <v>46</v>
      </c>
      <c r="S603" s="24">
        <f>IFNA(VLOOKUP(A603,'HUMAN RESOURCES processed'!$A$2:$M$2692,9,0))</f>
        <v>0.424</v>
      </c>
      <c r="T603" s="24">
        <f>IFNA(VLOOKUP(A603,'HUMAN RESOURCES processed'!$A$2:$M$2692,10,0))</f>
        <v>0.545</v>
      </c>
      <c r="U603" s="24">
        <f>IFNA(VLOOKUP(A603,'HUMAN RESOURCES processed'!$A$2:$M$2692,11,0))</f>
        <v>0.031</v>
      </c>
      <c r="V603" s="24">
        <f>IFNA(VLOOKUP(A603,'HUMAN RESOURCES processed'!$A$2:$M$2692,12,0))</f>
        <v>1094758</v>
      </c>
      <c r="W603" s="24">
        <f>IFNA(VLOOKUP(A603,'HUMAN RESOURCES processed'!$A$2:$M$2692,13,0))</f>
        <v>0.222</v>
      </c>
      <c r="X603" s="24">
        <f>IFNA(VLOOKUP(A603,'TOURISM processed'!$A$2:$F$2692,5,0))</f>
        <v>75000000</v>
      </c>
      <c r="Y603" s="24">
        <f>IFNA(VLOOKUP(A603,'TOURISM processed'!$A$2:$F$2692,6,0))</f>
        <v>54000000</v>
      </c>
      <c r="Z603" s="24">
        <f t="shared" si="7"/>
        <v>49.32596976</v>
      </c>
      <c r="AA603" s="24">
        <f t="shared" si="360"/>
        <v>0</v>
      </c>
      <c r="AB603" s="24">
        <f t="shared" si="361"/>
        <v>0</v>
      </c>
      <c r="AC603" s="24">
        <f t="shared" si="362"/>
        <v>0</v>
      </c>
      <c r="AD603" s="24">
        <f t="shared" si="363"/>
        <v>0</v>
      </c>
      <c r="AE603" s="24">
        <f>IFNA(VLOOKUP(A603,'BUSINESS processed'!A603:J3293,9,0))</f>
        <v>0.032</v>
      </c>
      <c r="AF603" s="27">
        <f>IFNA(VLOOKUP(A603,'BUSINESS processed'!A603:J3293,10,0))</f>
        <v>0.132</v>
      </c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</row>
    <row r="604">
      <c r="A604" s="18" t="str">
        <f t="shared" si="1"/>
        <v>Africa_Swaziland-Africa_2005</v>
      </c>
      <c r="B604" s="19" t="s">
        <v>68</v>
      </c>
      <c r="C604" s="20" t="s">
        <v>137</v>
      </c>
      <c r="D604" s="21" t="s">
        <v>84</v>
      </c>
      <c r="E604" s="22">
        <v>2.584077931E9</v>
      </c>
      <c r="F604" s="22">
        <f t="shared" si="2"/>
        <v>2339.289952</v>
      </c>
      <c r="G604" s="23">
        <v>0.068</v>
      </c>
      <c r="H604" s="23">
        <v>159.0</v>
      </c>
      <c r="I604" s="23">
        <v>0.106</v>
      </c>
      <c r="J604" s="24">
        <f t="shared" si="358"/>
        <v>0</v>
      </c>
      <c r="K604" s="24">
        <f t="shared" si="3"/>
        <v>0</v>
      </c>
      <c r="L604" s="24">
        <f>IFNA(VLOOKUP(A604,'ENERGY processed'!$A$2:$H$2692,8,0),"")</f>
        <v>1093</v>
      </c>
      <c r="M604" s="24">
        <f t="shared" si="5"/>
        <v>0.0009894608389</v>
      </c>
      <c r="N604" s="24">
        <f>IFNA(VLOOKUP(A604,'HUMAN RESOURCES processed'!$A$2:$M$2692,5,0))</f>
        <v>0.032</v>
      </c>
      <c r="O604" s="24">
        <f>IFNA(VLOOKUP(A604,'HUMAN RESOURCES processed'!$A$2:$M$2692,6,0))</f>
        <v>0.081</v>
      </c>
      <c r="P604" s="24">
        <f>IFNA(VLOOKUP(A604,'HUMAN RESOURCES processed'!$A$2:$M$2692,7,0))</f>
        <v>46</v>
      </c>
      <c r="Q604" s="24">
        <f>IFNA(VLOOKUP(A604,'HUMAN RESOURCES processed'!$A$2:$M$2692,8,0))</f>
        <v>46</v>
      </c>
      <c r="R604" s="24">
        <f t="shared" si="6"/>
        <v>46</v>
      </c>
      <c r="S604" s="24">
        <f>IFNA(VLOOKUP(A604,'HUMAN RESOURCES processed'!$A$2:$M$2692,9,0))</f>
        <v>0.418</v>
      </c>
      <c r="T604" s="24">
        <f>IFNA(VLOOKUP(A604,'HUMAN RESOURCES processed'!$A$2:$M$2692,10,0))</f>
        <v>0.55</v>
      </c>
      <c r="U604" s="24">
        <f>IFNA(VLOOKUP(A604,'HUMAN RESOURCES processed'!$A$2:$M$2692,11,0))</f>
        <v>0.032</v>
      </c>
      <c r="V604" s="24">
        <f>IFNA(VLOOKUP(A604,'HUMAN RESOURCES processed'!$A$2:$M$2692,12,0))</f>
        <v>1104642</v>
      </c>
      <c r="W604" s="24">
        <f>IFNA(VLOOKUP(A604,'HUMAN RESOURCES processed'!$A$2:$M$2692,13,0))</f>
        <v>0.22</v>
      </c>
      <c r="X604" s="24">
        <f>IFNA(VLOOKUP(A604,'TOURISM processed'!$A$2:$F$2692,5,0))</f>
        <v>77000000</v>
      </c>
      <c r="Y604" s="24">
        <f>IFNA(VLOOKUP(A604,'TOURISM processed'!$A$2:$F$2692,6,0))</f>
        <v>60000000</v>
      </c>
      <c r="Z604" s="24">
        <f t="shared" si="7"/>
        <v>54.31624001</v>
      </c>
      <c r="AA604" s="24">
        <f>IFNA(VLOOKUP(A604,'BUSINESS processed'!A604:J3294,5,0))</f>
        <v>0.363</v>
      </c>
      <c r="AB604" s="24">
        <f>IFNA(VLOOKUP(A604,'BUSINESS processed'!A604:J3294,6,0))</f>
        <v>60</v>
      </c>
      <c r="AC604" s="24">
        <f t="shared" si="362"/>
        <v>0</v>
      </c>
      <c r="AD604" s="24">
        <f>IFNA(VLOOKUP(A604,'BUSINESS processed'!A604:J3294,8,0))</f>
        <v>104</v>
      </c>
      <c r="AE604" s="24">
        <f>IFNA(VLOOKUP(A604,'BUSINESS processed'!A604:J3294,9,0))</f>
        <v>0.037</v>
      </c>
      <c r="AF604" s="27">
        <f>IFNA(VLOOKUP(A604,'BUSINESS processed'!A604:J3294,10,0))</f>
        <v>0.181</v>
      </c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</row>
    <row r="605">
      <c r="A605" s="18" t="str">
        <f t="shared" si="1"/>
        <v>Africa_Swaziland-Africa_2006</v>
      </c>
      <c r="B605" s="19" t="s">
        <v>68</v>
      </c>
      <c r="C605" s="20" t="s">
        <v>137</v>
      </c>
      <c r="D605" s="21" t="s">
        <v>85</v>
      </c>
      <c r="E605" s="22">
        <v>2.947922183E9</v>
      </c>
      <c r="F605" s="22">
        <f t="shared" si="2"/>
        <v>2636.185356</v>
      </c>
      <c r="G605" s="23">
        <v>0.068</v>
      </c>
      <c r="H605" s="23">
        <v>180.0</v>
      </c>
      <c r="I605" s="23">
        <v>0.112</v>
      </c>
      <c r="J605" s="24">
        <f t="shared" si="358"/>
        <v>0</v>
      </c>
      <c r="K605" s="24">
        <f t="shared" si="3"/>
        <v>0</v>
      </c>
      <c r="L605" s="24">
        <f>IF(AND(C605=C604,C605&gt;C604),C604,0)</f>
        <v>0</v>
      </c>
      <c r="M605" s="24">
        <f t="shared" si="5"/>
        <v>0</v>
      </c>
      <c r="N605" s="24">
        <f>IFNA(VLOOKUP(A605,'HUMAN RESOURCES processed'!$A$2:$M$2692,5,0))</f>
        <v>0.031</v>
      </c>
      <c r="O605" s="24">
        <f>IFNA(VLOOKUP(A605,'HUMAN RESOURCES processed'!$A$2:$M$2692,6,0))</f>
        <v>0.076</v>
      </c>
      <c r="P605" s="24">
        <f>IFNA(VLOOKUP(A605,'HUMAN RESOURCES processed'!$A$2:$M$2692,7,0))</f>
        <v>46</v>
      </c>
      <c r="Q605" s="24">
        <f>IFNA(VLOOKUP(A605,'HUMAN RESOURCES processed'!$A$2:$M$2692,8,0))</f>
        <v>46</v>
      </c>
      <c r="R605" s="24">
        <f t="shared" si="6"/>
        <v>46</v>
      </c>
      <c r="S605" s="24">
        <f>IFNA(VLOOKUP(A605,'HUMAN RESOURCES processed'!$A$2:$M$2692,9,0))</f>
        <v>0.412</v>
      </c>
      <c r="T605" s="24">
        <f>IFNA(VLOOKUP(A605,'HUMAN RESOURCES processed'!$A$2:$M$2692,10,0))</f>
        <v>0.556</v>
      </c>
      <c r="U605" s="24">
        <f>IFNA(VLOOKUP(A605,'HUMAN RESOURCES processed'!$A$2:$M$2692,11,0))</f>
        <v>0.032</v>
      </c>
      <c r="V605" s="24">
        <f>IFNA(VLOOKUP(A605,'HUMAN RESOURCES processed'!$A$2:$M$2692,12,0))</f>
        <v>1118253</v>
      </c>
      <c r="W605" s="24">
        <f>IFNA(VLOOKUP(A605,'HUMAN RESOURCES processed'!$A$2:$M$2692,13,0))</f>
        <v>0.219</v>
      </c>
      <c r="X605" s="24">
        <f>IFNA(VLOOKUP(A605,'TOURISM processed'!$A$2:$F$2692,5,0))</f>
        <v>75000000</v>
      </c>
      <c r="Y605" s="24">
        <f>IFNA(VLOOKUP(A605,'TOURISM processed'!$A$2:$F$2692,6,0))</f>
        <v>54000000</v>
      </c>
      <c r="Z605" s="24">
        <f t="shared" si="7"/>
        <v>48.28960888</v>
      </c>
      <c r="AA605" s="24">
        <f>IFNA(VLOOKUP(A605,'BUSINESS processed'!A605:J3295,5,0))</f>
        <v>0.363</v>
      </c>
      <c r="AB605" s="24">
        <f>IFNA(VLOOKUP(A605,'BUSINESS processed'!A605:J3295,6,0))</f>
        <v>60</v>
      </c>
      <c r="AC605" s="24">
        <f t="shared" si="362"/>
        <v>0</v>
      </c>
      <c r="AD605" s="24">
        <f>IFNA(VLOOKUP(A605,'BUSINESS processed'!A605:J3295,8,0))</f>
        <v>104</v>
      </c>
      <c r="AE605" s="24">
        <f>IFNA(VLOOKUP(A605,'BUSINESS processed'!A605:J3295,9,0))</f>
        <v>0.037</v>
      </c>
      <c r="AF605" s="27">
        <f>IFNA(VLOOKUP(A605,'BUSINESS processed'!A605:J3295,10,0))</f>
        <v>0.224</v>
      </c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</row>
    <row r="606">
      <c r="A606" s="18" t="str">
        <f t="shared" si="1"/>
        <v>Africa_Swaziland-Africa_2007</v>
      </c>
      <c r="B606" s="19" t="s">
        <v>68</v>
      </c>
      <c r="C606" s="20" t="s">
        <v>137</v>
      </c>
      <c r="D606" s="21" t="s">
        <v>86</v>
      </c>
      <c r="E606" s="22">
        <v>3.053823329E9</v>
      </c>
      <c r="F606" s="22">
        <f t="shared" si="2"/>
        <v>2690.647766</v>
      </c>
      <c r="G606" s="23">
        <v>0.07</v>
      </c>
      <c r="H606" s="23">
        <v>190.0</v>
      </c>
      <c r="I606" s="23">
        <v>0.132</v>
      </c>
      <c r="J606" s="24">
        <f>IFNA(VLOOKUP(A606,'ENERGY processed'!$A$2:$H$2692,7,0),"")</f>
        <v>406</v>
      </c>
      <c r="K606" s="24">
        <f t="shared" si="3"/>
        <v>0.0003577165</v>
      </c>
      <c r="L606" s="24">
        <f>IFNA(VLOOKUP(A606,'ENERGY processed'!$A$2:$H$2692,8,0),"")</f>
        <v>1087</v>
      </c>
      <c r="M606" s="24">
        <f t="shared" si="5"/>
        <v>0.0009577286588</v>
      </c>
      <c r="N606" s="24">
        <f>IFNA(VLOOKUP(A606,'HUMAN RESOURCES processed'!$A$2:$M$2692,5,0))</f>
        <v>0.031</v>
      </c>
      <c r="O606" s="24">
        <f>IFNA(VLOOKUP(A606,'HUMAN RESOURCES processed'!$A$2:$M$2692,6,0))</f>
        <v>0.075</v>
      </c>
      <c r="P606" s="24">
        <f>IFNA(VLOOKUP(A606,'HUMAN RESOURCES processed'!$A$2:$M$2692,7,0))</f>
        <v>47</v>
      </c>
      <c r="Q606" s="24">
        <f>IFNA(VLOOKUP(A606,'HUMAN RESOURCES processed'!$A$2:$M$2692,8,0))</f>
        <v>47</v>
      </c>
      <c r="R606" s="24">
        <f t="shared" si="6"/>
        <v>47</v>
      </c>
      <c r="S606" s="24">
        <f>IFNA(VLOOKUP(A606,'HUMAN RESOURCES processed'!$A$2:$M$2692,9,0))</f>
        <v>0.406</v>
      </c>
      <c r="T606" s="24">
        <f>IFNA(VLOOKUP(A606,'HUMAN RESOURCES processed'!$A$2:$M$2692,10,0))</f>
        <v>0.562</v>
      </c>
      <c r="U606" s="24">
        <f>IFNA(VLOOKUP(A606,'HUMAN RESOURCES processed'!$A$2:$M$2692,11,0))</f>
        <v>0.032</v>
      </c>
      <c r="V606" s="24">
        <f>IFNA(VLOOKUP(A606,'HUMAN RESOURCES processed'!$A$2:$M$2692,12,0))</f>
        <v>1134977</v>
      </c>
      <c r="W606" s="24">
        <f>IFNA(VLOOKUP(A606,'HUMAN RESOURCES processed'!$A$2:$M$2692,13,0))</f>
        <v>0.218</v>
      </c>
      <c r="X606" s="24">
        <f>IFNA(VLOOKUP(A606,'TOURISM processed'!$A$2:$F$2692,5,0))</f>
        <v>32000000</v>
      </c>
      <c r="Y606" s="24">
        <f>IFNA(VLOOKUP(A606,'TOURISM processed'!$A$2:$F$2692,6,0))</f>
        <v>63000000</v>
      </c>
      <c r="Z606" s="24">
        <f t="shared" si="7"/>
        <v>55.50773276</v>
      </c>
      <c r="AA606" s="24">
        <f>IFNA(VLOOKUP(A606,'BUSINESS processed'!A606:J3296,5,0))</f>
        <v>0.363</v>
      </c>
      <c r="AB606" s="24">
        <f>IFNA(VLOOKUP(A606,'BUSINESS processed'!A606:J3296,6,0))</f>
        <v>60</v>
      </c>
      <c r="AC606" s="24">
        <f t="shared" si="362"/>
        <v>0</v>
      </c>
      <c r="AD606" s="24">
        <f>IFNA(VLOOKUP(A606,'BUSINESS processed'!A606:J3296,8,0))</f>
        <v>104</v>
      </c>
      <c r="AE606" s="24">
        <f>IFNA(VLOOKUP(A606,'BUSINESS processed'!A606:J3296,9,0))</f>
        <v>0.041</v>
      </c>
      <c r="AF606" s="27">
        <f>IFNA(VLOOKUP(A606,'BUSINESS processed'!A606:J3296,10,0))</f>
        <v>0.335</v>
      </c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</row>
    <row r="607">
      <c r="A607" s="18" t="str">
        <f t="shared" si="1"/>
        <v>Africa_Swaziland-Africa_2008</v>
      </c>
      <c r="B607" s="19" t="s">
        <v>68</v>
      </c>
      <c r="C607" s="20" t="s">
        <v>137</v>
      </c>
      <c r="D607" s="21" t="s">
        <v>87</v>
      </c>
      <c r="E607" s="22">
        <v>3.01977068E9</v>
      </c>
      <c r="F607" s="22">
        <f t="shared" si="2"/>
        <v>2616.946693</v>
      </c>
      <c r="G607" s="23">
        <v>0.082</v>
      </c>
      <c r="H607" s="23">
        <v>214.0</v>
      </c>
      <c r="I607" s="23">
        <v>0.148</v>
      </c>
      <c r="J607" s="24">
        <f>IF(AND( C607=C606,D607&gt;D606),J606,"")</f>
        <v>406</v>
      </c>
      <c r="K607" s="24">
        <f t="shared" si="3"/>
        <v>0.0003518414045</v>
      </c>
      <c r="L607" s="24">
        <f>IF(AND(C607=C606,C607&gt;C606),C606,0)</f>
        <v>0</v>
      </c>
      <c r="M607" s="24">
        <f t="shared" si="5"/>
        <v>0</v>
      </c>
      <c r="N607" s="24">
        <f>IFNA(VLOOKUP(A607,'HUMAN RESOURCES processed'!$A$2:$M$2692,5,0))</f>
        <v>0.031</v>
      </c>
      <c r="O607" s="24">
        <f>IFNA(VLOOKUP(A607,'HUMAN RESOURCES processed'!$A$2:$M$2692,6,0))</f>
        <v>0.074</v>
      </c>
      <c r="P607" s="24">
        <f>IFNA(VLOOKUP(A607,'HUMAN RESOURCES processed'!$A$2:$M$2692,7,0))</f>
        <v>47</v>
      </c>
      <c r="Q607" s="24">
        <f>IFNA(VLOOKUP(A607,'HUMAN RESOURCES processed'!$A$2:$M$2692,8,0))</f>
        <v>48</v>
      </c>
      <c r="R607" s="24">
        <f t="shared" si="6"/>
        <v>47.5</v>
      </c>
      <c r="S607" s="24">
        <f>IFNA(VLOOKUP(A607,'HUMAN RESOURCES processed'!$A$2:$M$2692,9,0))</f>
        <v>0.399</v>
      </c>
      <c r="T607" s="24">
        <f>IFNA(VLOOKUP(A607,'HUMAN RESOURCES processed'!$A$2:$M$2692,10,0))</f>
        <v>0.568</v>
      </c>
      <c r="U607" s="24">
        <f>IFNA(VLOOKUP(A607,'HUMAN RESOURCES processed'!$A$2:$M$2692,11,0))</f>
        <v>0.033</v>
      </c>
      <c r="V607" s="24">
        <f>IFNA(VLOOKUP(A607,'HUMAN RESOURCES processed'!$A$2:$M$2692,12,0))</f>
        <v>1153929</v>
      </c>
      <c r="W607" s="24">
        <f>IFNA(VLOOKUP(A607,'HUMAN RESOURCES processed'!$A$2:$M$2692,13,0))</f>
        <v>0.217</v>
      </c>
      <c r="X607" s="24">
        <f>IFNA(VLOOKUP(A607,'TOURISM processed'!$A$2:$F$2692,5,0))</f>
        <v>26000000</v>
      </c>
      <c r="Y607" s="24">
        <f>IFNA(VLOOKUP(A607,'TOURISM processed'!$A$2:$F$2692,6,0))</f>
        <v>59000000</v>
      </c>
      <c r="Z607" s="24">
        <f t="shared" si="7"/>
        <v>51.12966222</v>
      </c>
      <c r="AA607" s="24">
        <f>IFNA(VLOOKUP(A607,'BUSINESS processed'!A607:J3297,5,0))</f>
        <v>0.363</v>
      </c>
      <c r="AB607" s="24">
        <f>IFNA(VLOOKUP(A607,'BUSINESS processed'!A607:J3297,6,0))</f>
        <v>60</v>
      </c>
      <c r="AC607" s="24">
        <f t="shared" si="362"/>
        <v>0</v>
      </c>
      <c r="AD607" s="24">
        <f>IFNA(VLOOKUP(A607,'BUSINESS processed'!A607:J3297,8,0))</f>
        <v>104</v>
      </c>
      <c r="AE607" s="24">
        <f>IFNA(VLOOKUP(A607,'BUSINESS processed'!A607:J3297,9,0))</f>
        <v>0.069</v>
      </c>
      <c r="AF607" s="27">
        <f>IFNA(VLOOKUP(A607,'BUSINESS processed'!A607:J3297,10,0))</f>
        <v>0.461</v>
      </c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</row>
    <row r="608">
      <c r="A608" s="18" t="str">
        <f t="shared" si="1"/>
        <v>Africa_Swaziland-Africa_2009</v>
      </c>
      <c r="B608" s="19" t="s">
        <v>68</v>
      </c>
      <c r="C608" s="20" t="s">
        <v>137</v>
      </c>
      <c r="D608" s="21" t="s">
        <v>88</v>
      </c>
      <c r="E608" s="22">
        <v>3.144680749E9</v>
      </c>
      <c r="F608" s="22">
        <f t="shared" si="2"/>
        <v>2679.338583</v>
      </c>
      <c r="G608" s="23">
        <v>0.084</v>
      </c>
      <c r="H608" s="23">
        <v>227.0</v>
      </c>
      <c r="I608" s="23">
        <v>0.114</v>
      </c>
      <c r="J608" s="24">
        <f>IFNA(VLOOKUP(A608,'ENERGY processed'!$A$2:$H$2692,7,0),"")</f>
        <v>423</v>
      </c>
      <c r="K608" s="24">
        <f t="shared" si="3"/>
        <v>0.0003604054945</v>
      </c>
      <c r="L608" s="24">
        <f>IFNA(VLOOKUP(A608,'ENERGY processed'!$A$2:$H$2692,8,0),"")</f>
        <v>1094.5</v>
      </c>
      <c r="M608" s="24">
        <f t="shared" si="5"/>
        <v>0.0009325385668</v>
      </c>
      <c r="N608" s="24">
        <f>IFNA(VLOOKUP(A608,'HUMAN RESOURCES processed'!$A$2:$M$2692,5,0))</f>
        <v>0.031</v>
      </c>
      <c r="O608" s="24">
        <f>IFNA(VLOOKUP(A608,'HUMAN RESOURCES processed'!$A$2:$M$2692,6,0))</f>
        <v>0.068</v>
      </c>
      <c r="P608" s="24">
        <f>IFNA(VLOOKUP(A608,'HUMAN RESOURCES processed'!$A$2:$M$2692,7,0))</f>
        <v>48</v>
      </c>
      <c r="Q608" s="24">
        <f>IFNA(VLOOKUP(A608,'HUMAN RESOURCES processed'!$A$2:$M$2692,8,0))</f>
        <v>48</v>
      </c>
      <c r="R608" s="24">
        <f t="shared" si="6"/>
        <v>48</v>
      </c>
      <c r="S608" s="24">
        <f>IFNA(VLOOKUP(A608,'HUMAN RESOURCES processed'!$A$2:$M$2692,9,0))</f>
        <v>0.393</v>
      </c>
      <c r="T608" s="24">
        <f>IFNA(VLOOKUP(A608,'HUMAN RESOURCES processed'!$A$2:$M$2692,10,0))</f>
        <v>0.574</v>
      </c>
      <c r="U608" s="24">
        <f>IFNA(VLOOKUP(A608,'HUMAN RESOURCES processed'!$A$2:$M$2692,11,0))</f>
        <v>0.033</v>
      </c>
      <c r="V608" s="24">
        <f>IFNA(VLOOKUP(A608,'HUMAN RESOURCES processed'!$A$2:$M$2692,12,0))</f>
        <v>1173678</v>
      </c>
      <c r="W608" s="24">
        <f>IFNA(VLOOKUP(A608,'HUMAN RESOURCES processed'!$A$2:$M$2692,13,0))</f>
        <v>0.216</v>
      </c>
      <c r="X608" s="24">
        <f>IFNA(VLOOKUP(A608,'TOURISM processed'!$A$2:$F$2692,5,0))</f>
        <v>40000000</v>
      </c>
      <c r="Y608" s="24">
        <f>IFNA(VLOOKUP(A608,'TOURISM processed'!$A$2:$F$2692,6,0))</f>
        <v>98000000</v>
      </c>
      <c r="Z608" s="24">
        <f t="shared" si="7"/>
        <v>83.49819968</v>
      </c>
      <c r="AA608" s="24">
        <f>IFNA(VLOOKUP(A608,'BUSINESS processed'!A608:J3298,5,0))</f>
        <v>0.363</v>
      </c>
      <c r="AB608" s="24">
        <f>IFNA(VLOOKUP(A608,'BUSINESS processed'!A608:J3298,6,0))</f>
        <v>60</v>
      </c>
      <c r="AC608" s="24">
        <f t="shared" si="362"/>
        <v>0</v>
      </c>
      <c r="AD608" s="24">
        <f>IFNA(VLOOKUP(A608,'BUSINESS processed'!A608:J3298,8,0))</f>
        <v>104</v>
      </c>
      <c r="AE608" s="24">
        <f>IFNA(VLOOKUP(A608,'BUSINESS processed'!A608:J3298,9,0))</f>
        <v>0.089</v>
      </c>
      <c r="AF608" s="27">
        <f>IFNA(VLOOKUP(A608,'BUSINESS processed'!A608:J3298,10,0))</f>
        <v>0.566</v>
      </c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</row>
    <row r="609">
      <c r="A609" s="18" t="str">
        <f t="shared" si="1"/>
        <v>Africa_Swaziland-Africa_2010</v>
      </c>
      <c r="B609" s="19" t="s">
        <v>68</v>
      </c>
      <c r="C609" s="20" t="s">
        <v>137</v>
      </c>
      <c r="D609" s="21" t="s">
        <v>89</v>
      </c>
      <c r="E609" s="22">
        <v>3.891563478E9</v>
      </c>
      <c r="F609" s="22">
        <f t="shared" si="2"/>
        <v>3261.593263</v>
      </c>
      <c r="G609" s="23">
        <v>0.084</v>
      </c>
      <c r="H609" s="23">
        <v>261.0</v>
      </c>
      <c r="I609" s="23">
        <v>0.098</v>
      </c>
      <c r="J609" s="24">
        <f>IF(AND( C609=C608,D609&gt;D608),J608,"")</f>
        <v>423</v>
      </c>
      <c r="K609" s="24">
        <f t="shared" si="3"/>
        <v>0.0003545243339</v>
      </c>
      <c r="L609" s="24">
        <f>IF(AND(C609=C608,C609&gt;C608),C608,0)</f>
        <v>0</v>
      </c>
      <c r="M609" s="24">
        <f t="shared" si="5"/>
        <v>0</v>
      </c>
      <c r="N609" s="24">
        <f>IFNA(VLOOKUP(A609,'HUMAN RESOURCES processed'!$A$2:$M$2692,5,0))</f>
        <v>0.031</v>
      </c>
      <c r="O609" s="24">
        <f>IFNA(VLOOKUP(A609,'HUMAN RESOURCES processed'!$A$2:$M$2692,6,0))</f>
        <v>0.063</v>
      </c>
      <c r="P609" s="24">
        <f>IFNA(VLOOKUP(A609,'HUMAN RESOURCES processed'!$A$2:$M$2692,7,0))</f>
        <v>48</v>
      </c>
      <c r="Q609" s="24">
        <f>IFNA(VLOOKUP(A609,'HUMAN RESOURCES processed'!$A$2:$M$2692,8,0))</f>
        <v>49</v>
      </c>
      <c r="R609" s="24">
        <f t="shared" si="6"/>
        <v>48.5</v>
      </c>
      <c r="S609" s="24">
        <f>IFNA(VLOOKUP(A609,'HUMAN RESOURCES processed'!$A$2:$M$2692,9,0))</f>
        <v>0.388</v>
      </c>
      <c r="T609" s="24">
        <f>IFNA(VLOOKUP(A609,'HUMAN RESOURCES processed'!$A$2:$M$2692,10,0))</f>
        <v>0.578</v>
      </c>
      <c r="U609" s="24">
        <f>IFNA(VLOOKUP(A609,'HUMAN RESOURCES processed'!$A$2:$M$2692,11,0))</f>
        <v>0.033</v>
      </c>
      <c r="V609" s="24">
        <f>IFNA(VLOOKUP(A609,'HUMAN RESOURCES processed'!$A$2:$M$2692,12,0))</f>
        <v>1193148</v>
      </c>
      <c r="W609" s="24">
        <f>IFNA(VLOOKUP(A609,'HUMAN RESOURCES processed'!$A$2:$M$2692,13,0))</f>
        <v>0.215</v>
      </c>
      <c r="X609" s="24">
        <f>IFNA(VLOOKUP(A609,'TOURISM processed'!$A$2:$F$2692,5,0))</f>
        <v>51000000</v>
      </c>
      <c r="Y609" s="24">
        <f>IFNA(VLOOKUP(A609,'TOURISM processed'!$A$2:$F$2692,6,0))</f>
        <v>87000000</v>
      </c>
      <c r="Z609" s="24">
        <f t="shared" si="7"/>
        <v>72.91635237</v>
      </c>
      <c r="AA609" s="24">
        <f>IFNA(VLOOKUP(A609,'BUSINESS processed'!A609:J3299,5,0))</f>
        <v>0.365</v>
      </c>
      <c r="AB609" s="24">
        <f>IFNA(VLOOKUP(A609,'BUSINESS processed'!A609:J3299,6,0))</f>
        <v>56</v>
      </c>
      <c r="AC609" s="24">
        <f t="shared" si="362"/>
        <v>0</v>
      </c>
      <c r="AD609" s="24">
        <f>IFNA(VLOOKUP(A609,'BUSINESS processed'!A609:J3299,8,0))</f>
        <v>104</v>
      </c>
      <c r="AE609" s="24">
        <f>IFNA(VLOOKUP(A609,'BUSINESS processed'!A609:J3299,9,0))</f>
        <v>0.11</v>
      </c>
      <c r="AF609" s="27">
        <f>IFNA(VLOOKUP(A609,'BUSINESS processed'!A609:J3299,10,0))</f>
        <v>0.608</v>
      </c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</row>
    <row r="610">
      <c r="A610" s="18" t="str">
        <f t="shared" si="1"/>
        <v>Africa_Swaziland-Africa_2011</v>
      </c>
      <c r="B610" s="19" t="s">
        <v>68</v>
      </c>
      <c r="C610" s="20" t="s">
        <v>137</v>
      </c>
      <c r="D610" s="21" t="s">
        <v>90</v>
      </c>
      <c r="E610" s="22">
        <v>4.145772237E9</v>
      </c>
      <c r="F610" s="22">
        <f t="shared" si="2"/>
        <v>3420.155472</v>
      </c>
      <c r="G610" s="23">
        <v>0.083</v>
      </c>
      <c r="H610" s="23">
        <v>270.0</v>
      </c>
      <c r="I610" s="23">
        <v>0.09</v>
      </c>
      <c r="J610" s="24">
        <f>IFNA(VLOOKUP(A610,'ENERGY processed'!$A$2:$H$2692,7,0),"")</f>
        <v>399</v>
      </c>
      <c r="K610" s="24">
        <f t="shared" si="3"/>
        <v>0.0003291647383</v>
      </c>
      <c r="L610" s="24">
        <f>IFNA(VLOOKUP(A610,'ENERGY processed'!$A$2:$H$2692,8,0),"")</f>
        <v>1019</v>
      </c>
      <c r="M610" s="24">
        <f t="shared" si="5"/>
        <v>0.0008406487928</v>
      </c>
      <c r="N610" s="24">
        <f>IFNA(VLOOKUP(A610,'HUMAN RESOURCES processed'!$A$2:$M$2692,5,0))</f>
        <v>0.031</v>
      </c>
      <c r="O610" s="24">
        <f>IFNA(VLOOKUP(A610,'HUMAN RESOURCES processed'!$A$2:$M$2692,6,0))</f>
        <v>0.058</v>
      </c>
      <c r="P610" s="24">
        <f>IFNA(VLOOKUP(A610,'HUMAN RESOURCES processed'!$A$2:$M$2692,7,0))</f>
        <v>48</v>
      </c>
      <c r="Q610" s="24">
        <f>IFNA(VLOOKUP(A610,'HUMAN RESOURCES processed'!$A$2:$M$2692,8,0))</f>
        <v>49</v>
      </c>
      <c r="R610" s="24">
        <f t="shared" si="6"/>
        <v>48.5</v>
      </c>
      <c r="S610" s="24">
        <f>IFNA(VLOOKUP(A610,'HUMAN RESOURCES processed'!$A$2:$M$2692,9,0))</f>
        <v>0.384</v>
      </c>
      <c r="T610" s="24">
        <f>IFNA(VLOOKUP(A610,'HUMAN RESOURCES processed'!$A$2:$M$2692,10,0))</f>
        <v>0.582</v>
      </c>
      <c r="U610" s="24">
        <f>IFNA(VLOOKUP(A610,'HUMAN RESOURCES processed'!$A$2:$M$2692,11,0))</f>
        <v>0.034</v>
      </c>
      <c r="V610" s="24">
        <f>IFNA(VLOOKUP(A610,'HUMAN RESOURCES processed'!$A$2:$M$2692,12,0))</f>
        <v>1212159</v>
      </c>
      <c r="W610" s="24">
        <f>IFNA(VLOOKUP(A610,'HUMAN RESOURCES processed'!$A$2:$M$2692,13,0))</f>
        <v>0.214</v>
      </c>
      <c r="X610" s="24">
        <f t="shared" ref="X610:X611" si="364">IF(AND(C610=C609,D610&gt;D609),X609,0)</f>
        <v>51000000</v>
      </c>
      <c r="Y610" s="24">
        <f t="shared" ref="Y610:Y611" si="365">IF(AND(C610=C609,D610&gt;D609),Y609,0)</f>
        <v>87000000</v>
      </c>
      <c r="Z610" s="24">
        <f t="shared" si="7"/>
        <v>71.77276248</v>
      </c>
      <c r="AA610" s="24">
        <f>IFNA(VLOOKUP(A610,'BUSINESS processed'!A610:J3300,5,0))</f>
        <v>0.365</v>
      </c>
      <c r="AB610" s="24">
        <f>IFNA(VLOOKUP(A610,'BUSINESS processed'!A610:J3300,6,0))</f>
        <v>56</v>
      </c>
      <c r="AC610" s="24">
        <f t="shared" si="362"/>
        <v>0</v>
      </c>
      <c r="AD610" s="24">
        <f>IFNA(VLOOKUP(A610,'BUSINESS processed'!A610:J3300,8,0))</f>
        <v>104</v>
      </c>
      <c r="AE610" s="24">
        <f>IFNA(VLOOKUP(A610,'BUSINESS processed'!A610:J3300,9,0))</f>
        <v>0.181</v>
      </c>
      <c r="AF610" s="27">
        <f>IFNA(VLOOKUP(A610,'BUSINESS processed'!A610:J3300,10,0))</f>
        <v>0.632</v>
      </c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</row>
    <row r="611">
      <c r="A611" s="18" t="str">
        <f t="shared" si="1"/>
        <v>Africa_Swaziland-Africa_2012</v>
      </c>
      <c r="B611" s="19" t="s">
        <v>68</v>
      </c>
      <c r="C611" s="20" t="s">
        <v>137</v>
      </c>
      <c r="D611" s="21" t="s">
        <v>91</v>
      </c>
      <c r="E611" s="22">
        <v>4.049589166E9</v>
      </c>
      <c r="F611" s="22">
        <f t="shared" si="2"/>
        <v>3289.714469</v>
      </c>
      <c r="G611" s="23">
        <v>0.085</v>
      </c>
      <c r="H611" s="23">
        <v>259.0</v>
      </c>
      <c r="I611" s="23">
        <v>0.088</v>
      </c>
      <c r="J611" s="24">
        <f>IFNA(VLOOKUP(A611,'ENERGY processed'!$A$2:$H$2692,7,0),"")</f>
        <v>406</v>
      </c>
      <c r="K611" s="24">
        <f t="shared" si="3"/>
        <v>0.0003298171789</v>
      </c>
      <c r="L611" s="24">
        <f>IFNA(VLOOKUP(A611,'ENERGY processed'!$A$2:$H$2692,8,0),"")</f>
        <v>1028.5</v>
      </c>
      <c r="M611" s="24">
        <f t="shared" si="5"/>
        <v>0.0008355097747</v>
      </c>
      <c r="N611" s="24">
        <f>IFNA(VLOOKUP(A611,'HUMAN RESOURCES processed'!$A$2:$M$2692,5,0))</f>
        <v>0.03</v>
      </c>
      <c r="O611" s="24">
        <f>IFNA(VLOOKUP(A611,'HUMAN RESOURCES processed'!$A$2:$M$2692,6,0))</f>
        <v>0.057</v>
      </c>
      <c r="P611" s="24">
        <f>IFNA(VLOOKUP(A611,'HUMAN RESOURCES processed'!$A$2:$M$2692,7,0))</f>
        <v>48</v>
      </c>
      <c r="Q611" s="24">
        <f>IFNA(VLOOKUP(A611,'HUMAN RESOURCES processed'!$A$2:$M$2692,8,0))</f>
        <v>49</v>
      </c>
      <c r="R611" s="24">
        <f t="shared" si="6"/>
        <v>48.5</v>
      </c>
      <c r="S611" s="24">
        <f>IFNA(VLOOKUP(A611,'HUMAN RESOURCES processed'!$A$2:$M$2692,9,0))</f>
        <v>0.38</v>
      </c>
      <c r="T611" s="24">
        <f>IFNA(VLOOKUP(A611,'HUMAN RESOURCES processed'!$A$2:$M$2692,10,0))</f>
        <v>0.585</v>
      </c>
      <c r="U611" s="24">
        <f>IFNA(VLOOKUP(A611,'HUMAN RESOURCES processed'!$A$2:$M$2692,11,0))</f>
        <v>0.034</v>
      </c>
      <c r="V611" s="24">
        <f>IFNA(VLOOKUP(A611,'HUMAN RESOURCES processed'!$A$2:$M$2692,12,0))</f>
        <v>1230985</v>
      </c>
      <c r="W611" s="24">
        <f>IFNA(VLOOKUP(A611,'HUMAN RESOURCES processed'!$A$2:$M$2692,13,0))</f>
        <v>0.214</v>
      </c>
      <c r="X611" s="24">
        <f t="shared" si="364"/>
        <v>51000000</v>
      </c>
      <c r="Y611" s="24">
        <f t="shared" si="365"/>
        <v>87000000</v>
      </c>
      <c r="Z611" s="24">
        <f t="shared" si="7"/>
        <v>70.67510977</v>
      </c>
      <c r="AA611" s="24">
        <f>IFNA(VLOOKUP(A611,'BUSINESS processed'!A611:J3301,5,0))</f>
        <v>0.365</v>
      </c>
      <c r="AB611" s="24">
        <f>IFNA(VLOOKUP(A611,'BUSINESS processed'!A611:J3301,6,0))</f>
        <v>56</v>
      </c>
      <c r="AC611" s="24">
        <f>IFNA(VLOOKUP(A611,'BUSINESS processed'!A611:J3301,7,0))</f>
        <v>120</v>
      </c>
      <c r="AD611" s="24">
        <f>IFNA(VLOOKUP(A611,'BUSINESS processed'!A611:J3301,8,0))</f>
        <v>104</v>
      </c>
      <c r="AE611" s="24">
        <f>IFNA(VLOOKUP(A611,'BUSINESS processed'!A611:J3301,9,0))</f>
        <v>0.208</v>
      </c>
      <c r="AF611" s="27">
        <f>IFNA(VLOOKUP(A611,'BUSINESS processed'!A611:J3301,10,0))</f>
        <v>0.654</v>
      </c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</row>
    <row r="612">
      <c r="A612" s="18" t="str">
        <f t="shared" si="1"/>
        <v>Africa_Tanzania-Africa_2000</v>
      </c>
      <c r="B612" s="19" t="s">
        <v>68</v>
      </c>
      <c r="C612" s="20" t="s">
        <v>138</v>
      </c>
      <c r="D612" s="21" t="s">
        <v>70</v>
      </c>
      <c r="E612" s="22">
        <v>1.0185786171E10</v>
      </c>
      <c r="F612" s="22">
        <f t="shared" si="2"/>
        <v>299.4013192</v>
      </c>
      <c r="G612" s="23">
        <v>0.034</v>
      </c>
      <c r="H612" s="23">
        <v>10.0</v>
      </c>
      <c r="I612" s="23">
        <v>0.216</v>
      </c>
      <c r="J612" s="24">
        <f>IF(AND( C612=C611,D612&gt;D611),J611,0)</f>
        <v>0</v>
      </c>
      <c r="K612" s="24">
        <f t="shared" si="3"/>
        <v>0</v>
      </c>
      <c r="L612" s="24">
        <f t="shared" ref="L612:L613" si="366">IF(AND(C612=C611,C612&gt;C611),C611,0)</f>
        <v>0</v>
      </c>
      <c r="M612" s="24">
        <f t="shared" si="5"/>
        <v>0</v>
      </c>
      <c r="N612" s="24">
        <f>IFNA(VLOOKUP(A612,'HUMAN RESOURCES processed'!$A$2:$M$2692,5,0))</f>
        <v>0.042</v>
      </c>
      <c r="O612" s="24">
        <f>IFNA(VLOOKUP(A612,'HUMAN RESOURCES processed'!$A$2:$M$2692,6,0))</f>
        <v>0.08</v>
      </c>
      <c r="P612" s="24">
        <f>IFNA(VLOOKUP(A612,'HUMAN RESOURCES processed'!$A$2:$M$2692,7,0))</f>
        <v>51</v>
      </c>
      <c r="Q612" s="24">
        <f>IFNA(VLOOKUP(A612,'HUMAN RESOURCES processed'!$A$2:$M$2692,8,0))</f>
        <v>49</v>
      </c>
      <c r="R612" s="24">
        <f t="shared" si="6"/>
        <v>50</v>
      </c>
      <c r="S612" s="24">
        <f>IFNA(VLOOKUP(A612,'HUMAN RESOURCES processed'!$A$2:$M$2692,9,0))</f>
        <v>0.448</v>
      </c>
      <c r="T612" s="24">
        <f>IFNA(VLOOKUP(A612,'HUMAN RESOURCES processed'!$A$2:$M$2692,10,0))</f>
        <v>0.523</v>
      </c>
      <c r="U612" s="24">
        <f>IFNA(VLOOKUP(A612,'HUMAN RESOURCES processed'!$A$2:$M$2692,11,0))</f>
        <v>0.029</v>
      </c>
      <c r="V612" s="24">
        <f>IFNA(VLOOKUP(A612,'HUMAN RESOURCES processed'!$A$2:$M$2692,12,0))</f>
        <v>34020512</v>
      </c>
      <c r="W612" s="24">
        <f>IFNA(VLOOKUP(A612,'HUMAN RESOURCES processed'!$A$2:$M$2692,13,0))</f>
        <v>0.223</v>
      </c>
      <c r="X612" s="24">
        <f>IFNA(VLOOKUP(A612,'TOURISM processed'!$A$2:$F$2692,5,0))</f>
        <v>381000000</v>
      </c>
      <c r="Y612" s="24">
        <f>IFNA(VLOOKUP(A612,'TOURISM processed'!$A$2:$F$2692,6,0))</f>
        <v>369000000</v>
      </c>
      <c r="Z612" s="24">
        <f t="shared" si="7"/>
        <v>10.84639761</v>
      </c>
      <c r="AA612" s="24">
        <f t="shared" ref="AA612:AA616" si="367">IF(AND(C612=C611,D612&gt;D611),AA611,0)</f>
        <v>0</v>
      </c>
      <c r="AB612" s="24">
        <f t="shared" ref="AB612:AB614" si="368">IF(AND(C612=C611,D612&gt;D611),AB611,0)</f>
        <v>0</v>
      </c>
      <c r="AC612" s="24">
        <f t="shared" ref="AC612:AC623" si="369">IF(AND(C612=C611,D612&gt;D611),AC611,0)</f>
        <v>0</v>
      </c>
      <c r="AD612" s="24">
        <f t="shared" ref="AD612:AD616" si="370">IF(AND(C612=C611,D612&gt;D611),AD611,0)</f>
        <v>0</v>
      </c>
      <c r="AE612" s="24">
        <f>IFNA(VLOOKUP(A612,'BUSINESS processed'!A612:J3302,9,0))</f>
        <v>0.001</v>
      </c>
      <c r="AF612" s="27">
        <f>IFNA(VLOOKUP(A612,'BUSINESS processed'!A612:J3302,10,0))</f>
        <v>0.003</v>
      </c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</row>
    <row r="613">
      <c r="A613" s="18" t="str">
        <f t="shared" si="1"/>
        <v>Africa_Tanzania-Africa_2001</v>
      </c>
      <c r="B613" s="19" t="s">
        <v>68</v>
      </c>
      <c r="C613" s="20" t="s">
        <v>138</v>
      </c>
      <c r="D613" s="21" t="s">
        <v>71</v>
      </c>
      <c r="E613" s="22">
        <v>1.0383560998E10</v>
      </c>
      <c r="F613" s="22">
        <f t="shared" si="2"/>
        <v>297.5624751</v>
      </c>
      <c r="G613" s="23">
        <v>0.035</v>
      </c>
      <c r="H613" s="23">
        <v>11.0</v>
      </c>
      <c r="I613" s="23">
        <v>0.201</v>
      </c>
      <c r="J613" s="24">
        <f>IFNA(VLOOKUP(A613,'ENERGY processed'!$A$2:$H$2692,7,0),"")</f>
        <v>20747</v>
      </c>
      <c r="K613" s="24">
        <f t="shared" si="3"/>
        <v>0.0005945483126</v>
      </c>
      <c r="L613" s="24">
        <f t="shared" si="366"/>
        <v>0</v>
      </c>
      <c r="M613" s="24">
        <f t="shared" si="5"/>
        <v>0</v>
      </c>
      <c r="N613" s="24">
        <f>IFNA(VLOOKUP(A613,'HUMAN RESOURCES processed'!$A$2:$M$2692,5,0))</f>
        <v>0.042</v>
      </c>
      <c r="O613" s="24">
        <f>IFNA(VLOOKUP(A613,'HUMAN RESOURCES processed'!$A$2:$M$2692,6,0))</f>
        <v>0.076</v>
      </c>
      <c r="P613" s="24">
        <f>IFNA(VLOOKUP(A613,'HUMAN RESOURCES processed'!$A$2:$M$2692,7,0))</f>
        <v>51</v>
      </c>
      <c r="Q613" s="24">
        <f>IFNA(VLOOKUP(A613,'HUMAN RESOURCES processed'!$A$2:$M$2692,8,0))</f>
        <v>50</v>
      </c>
      <c r="R613" s="24">
        <f t="shared" si="6"/>
        <v>50.5</v>
      </c>
      <c r="S613" s="24">
        <f>IFNA(VLOOKUP(A613,'HUMAN RESOURCES processed'!$A$2:$M$2692,9,0))</f>
        <v>0.447</v>
      </c>
      <c r="T613" s="24">
        <f>IFNA(VLOOKUP(A613,'HUMAN RESOURCES processed'!$A$2:$M$2692,10,0))</f>
        <v>0.524</v>
      </c>
      <c r="U613" s="24">
        <f>IFNA(VLOOKUP(A613,'HUMAN RESOURCES processed'!$A$2:$M$2692,11,0))</f>
        <v>0.029</v>
      </c>
      <c r="V613" s="24">
        <f>IFNA(VLOOKUP(A613,'HUMAN RESOURCES processed'!$A$2:$M$2692,12,0))</f>
        <v>34895398</v>
      </c>
      <c r="W613" s="24">
        <f>IFNA(VLOOKUP(A613,'HUMAN RESOURCES processed'!$A$2:$M$2692,13,0))</f>
        <v>0.227</v>
      </c>
      <c r="X613" s="24">
        <f>IFNA(VLOOKUP(A613,'TOURISM processed'!$A$2:$F$2692,5,0))</f>
        <v>626000000</v>
      </c>
      <c r="Y613" s="24">
        <f>IFNA(VLOOKUP(A613,'TOURISM processed'!$A$2:$F$2692,6,0))</f>
        <v>363000000</v>
      </c>
      <c r="Z613" s="24">
        <f t="shared" si="7"/>
        <v>10.40251783</v>
      </c>
      <c r="AA613" s="24">
        <f t="shared" si="367"/>
        <v>0</v>
      </c>
      <c r="AB613" s="24">
        <f t="shared" si="368"/>
        <v>0</v>
      </c>
      <c r="AC613" s="24">
        <f t="shared" si="369"/>
        <v>0</v>
      </c>
      <c r="AD613" s="24">
        <f t="shared" si="370"/>
        <v>0</v>
      </c>
      <c r="AE613" s="24">
        <f>IFNA(VLOOKUP(A613,'BUSINESS processed'!A613:J3303,9,0))</f>
        <v>0.002</v>
      </c>
      <c r="AF613" s="27">
        <f>IFNA(VLOOKUP(A613,'BUSINESS processed'!A613:J3303,10,0))</f>
        <v>0.008</v>
      </c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</row>
    <row r="614">
      <c r="A614" s="18" t="str">
        <f t="shared" si="1"/>
        <v>Africa_Tanzania-Africa_2002</v>
      </c>
      <c r="B614" s="19" t="s">
        <v>68</v>
      </c>
      <c r="C614" s="20" t="s">
        <v>138</v>
      </c>
      <c r="D614" s="21" t="s">
        <v>72</v>
      </c>
      <c r="E614" s="22">
        <v>1.0805600069E10</v>
      </c>
      <c r="F614" s="22">
        <f t="shared" si="2"/>
        <v>301.7776374</v>
      </c>
      <c r="G614" s="23">
        <v>0.034</v>
      </c>
      <c r="H614" s="23">
        <v>10.0</v>
      </c>
      <c r="I614" s="23">
        <v>0.164</v>
      </c>
      <c r="J614" s="24">
        <f>IFNA(VLOOKUP(A614,'ENERGY processed'!$A$2:$H$2692,7,0),"")</f>
        <v>20043</v>
      </c>
      <c r="K614" s="24">
        <f t="shared" si="3"/>
        <v>0.0005597587499</v>
      </c>
      <c r="L614" s="24">
        <f>IFNA(VLOOKUP(A614,'ENERGY processed'!$A$2:$H$2692,8,0),"")</f>
        <v>6846</v>
      </c>
      <c r="M614" s="24">
        <f t="shared" si="5"/>
        <v>0.0001911943522</v>
      </c>
      <c r="N614" s="24">
        <f>IFNA(VLOOKUP(A614,'HUMAN RESOURCES processed'!$A$2:$M$2692,5,0))</f>
        <v>0.042</v>
      </c>
      <c r="O614" s="24">
        <f>IFNA(VLOOKUP(A614,'HUMAN RESOURCES processed'!$A$2:$M$2692,6,0))</f>
        <v>0.071</v>
      </c>
      <c r="P614" s="24">
        <f>IFNA(VLOOKUP(A614,'HUMAN RESOURCES processed'!$A$2:$M$2692,7,0))</f>
        <v>52</v>
      </c>
      <c r="Q614" s="24">
        <f>IFNA(VLOOKUP(A614,'HUMAN RESOURCES processed'!$A$2:$M$2692,8,0))</f>
        <v>51</v>
      </c>
      <c r="R614" s="24">
        <f t="shared" si="6"/>
        <v>51.5</v>
      </c>
      <c r="S614" s="24">
        <f>IFNA(VLOOKUP(A614,'HUMAN RESOURCES processed'!$A$2:$M$2692,9,0))</f>
        <v>0.447</v>
      </c>
      <c r="T614" s="24">
        <f>IFNA(VLOOKUP(A614,'HUMAN RESOURCES processed'!$A$2:$M$2692,10,0))</f>
        <v>0.524</v>
      </c>
      <c r="U614" s="24">
        <f>IFNA(VLOOKUP(A614,'HUMAN RESOURCES processed'!$A$2:$M$2692,11,0))</f>
        <v>0.029</v>
      </c>
      <c r="V614" s="24">
        <f>IFNA(VLOOKUP(A614,'HUMAN RESOURCES processed'!$A$2:$M$2692,12,0))</f>
        <v>35806497</v>
      </c>
      <c r="W614" s="24">
        <f>IFNA(VLOOKUP(A614,'HUMAN RESOURCES processed'!$A$2:$M$2692,13,0))</f>
        <v>0.23</v>
      </c>
      <c r="X614" s="24">
        <f>IFNA(VLOOKUP(A614,'TOURISM processed'!$A$2:$F$2692,5,0))</f>
        <v>639000000</v>
      </c>
      <c r="Y614" s="24">
        <f>IFNA(VLOOKUP(A614,'TOURISM processed'!$A$2:$F$2692,6,0))</f>
        <v>361000000</v>
      </c>
      <c r="Z614" s="24">
        <f t="shared" si="7"/>
        <v>10.0819692</v>
      </c>
      <c r="AA614" s="24">
        <f t="shared" si="367"/>
        <v>0</v>
      </c>
      <c r="AB614" s="24">
        <f t="shared" si="368"/>
        <v>0</v>
      </c>
      <c r="AC614" s="24">
        <f t="shared" si="369"/>
        <v>0</v>
      </c>
      <c r="AD614" s="24">
        <f t="shared" si="370"/>
        <v>0</v>
      </c>
      <c r="AE614" s="24">
        <f>IFNA(VLOOKUP(A614,'BUSINESS processed'!A614:J3304,9,0))</f>
        <v>0.002</v>
      </c>
      <c r="AF614" s="27">
        <f>IFNA(VLOOKUP(A614,'BUSINESS processed'!A614:J3304,10,0))</f>
        <v>0.017</v>
      </c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</row>
    <row r="615">
      <c r="A615" s="18" t="str">
        <f t="shared" si="1"/>
        <v>Africa_Tanzania-Africa_2003</v>
      </c>
      <c r="B615" s="19" t="s">
        <v>68</v>
      </c>
      <c r="C615" s="20" t="s">
        <v>138</v>
      </c>
      <c r="D615" s="21" t="s">
        <v>74</v>
      </c>
      <c r="E615" s="22">
        <v>1.1659129815E10</v>
      </c>
      <c r="F615" s="22">
        <f t="shared" si="2"/>
        <v>317.1617588</v>
      </c>
      <c r="G615" s="23">
        <v>0.037</v>
      </c>
      <c r="H615" s="23">
        <v>12.0</v>
      </c>
      <c r="I615" s="23">
        <v>0.145</v>
      </c>
      <c r="J615" s="24">
        <f>IFNA(VLOOKUP(A615,'ENERGY processed'!$A$2:$H$2692,7,0),"")</f>
        <v>19345</v>
      </c>
      <c r="K615" s="24">
        <f t="shared" si="3"/>
        <v>0.000526239464</v>
      </c>
      <c r="L615" s="24">
        <f>IFNA(VLOOKUP(A615,'ENERGY processed'!$A$2:$H$2692,8,0),"")</f>
        <v>6447</v>
      </c>
      <c r="M615" s="24">
        <f t="shared" si="5"/>
        <v>0.0001753768842</v>
      </c>
      <c r="N615" s="24">
        <f>IFNA(VLOOKUP(A615,'HUMAN RESOURCES processed'!$A$2:$M$2692,5,0))</f>
        <v>0.042</v>
      </c>
      <c r="O615" s="24">
        <f>IFNA(VLOOKUP(A615,'HUMAN RESOURCES processed'!$A$2:$M$2692,6,0))</f>
        <v>0.066</v>
      </c>
      <c r="P615" s="24">
        <f>IFNA(VLOOKUP(A615,'HUMAN RESOURCES processed'!$A$2:$M$2692,7,0))</f>
        <v>53</v>
      </c>
      <c r="Q615" s="24">
        <f>IFNA(VLOOKUP(A615,'HUMAN RESOURCES processed'!$A$2:$M$2692,8,0))</f>
        <v>51</v>
      </c>
      <c r="R615" s="24">
        <f t="shared" si="6"/>
        <v>52</v>
      </c>
      <c r="S615" s="24">
        <f>IFNA(VLOOKUP(A615,'HUMAN RESOURCES processed'!$A$2:$M$2692,9,0))</f>
        <v>0.446</v>
      </c>
      <c r="T615" s="24">
        <f>IFNA(VLOOKUP(A615,'HUMAN RESOURCES processed'!$A$2:$M$2692,10,0))</f>
        <v>0.524</v>
      </c>
      <c r="U615" s="24">
        <f>IFNA(VLOOKUP(A615,'HUMAN RESOURCES processed'!$A$2:$M$2692,11,0))</f>
        <v>0.03</v>
      </c>
      <c r="V615" s="24">
        <f>IFNA(VLOOKUP(A615,'HUMAN RESOURCES processed'!$A$2:$M$2692,12,0))</f>
        <v>36760831</v>
      </c>
      <c r="W615" s="24">
        <f>IFNA(VLOOKUP(A615,'HUMAN RESOURCES processed'!$A$2:$M$2692,13,0))</f>
        <v>0.236</v>
      </c>
      <c r="X615" s="24">
        <f>IFNA(VLOOKUP(A615,'TOURISM processed'!$A$2:$F$2692,5,0))</f>
        <v>654000000</v>
      </c>
      <c r="Y615" s="24">
        <f>IFNA(VLOOKUP(A615,'TOURISM processed'!$A$2:$F$2692,6,0))</f>
        <v>375000000</v>
      </c>
      <c r="Z615" s="24">
        <f t="shared" si="7"/>
        <v>10.20107516</v>
      </c>
      <c r="AA615" s="24">
        <f t="shared" si="367"/>
        <v>0</v>
      </c>
      <c r="AB615" s="24">
        <f>IFNA(VLOOKUP(A615,'BUSINESS processed'!A615:J3305,6,0))</f>
        <v>28</v>
      </c>
      <c r="AC615" s="24">
        <f t="shared" si="369"/>
        <v>0</v>
      </c>
      <c r="AD615" s="24">
        <f t="shared" si="370"/>
        <v>0</v>
      </c>
      <c r="AE615" s="24">
        <f>IFNA(VLOOKUP(A615,'BUSINESS processed'!A615:J3305,9,0))</f>
        <v>0.007</v>
      </c>
      <c r="AF615" s="27">
        <f>IFNA(VLOOKUP(A615,'BUSINESS processed'!A615:J3305,10,0))</f>
        <v>0.035</v>
      </c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</row>
    <row r="616">
      <c r="A616" s="18" t="str">
        <f t="shared" si="1"/>
        <v>Africa_Tanzania-Africa_2004</v>
      </c>
      <c r="B616" s="19" t="s">
        <v>68</v>
      </c>
      <c r="C616" s="20" t="s">
        <v>138</v>
      </c>
      <c r="D616" s="21" t="s">
        <v>83</v>
      </c>
      <c r="E616" s="22">
        <v>1.2825801917E10</v>
      </c>
      <c r="F616" s="22">
        <f t="shared" si="2"/>
        <v>339.6201432</v>
      </c>
      <c r="G616" s="23">
        <v>0.034</v>
      </c>
      <c r="H616" s="23">
        <v>12.0</v>
      </c>
      <c r="I616" s="23">
        <v>0.141</v>
      </c>
      <c r="J616" s="24">
        <f>IF(AND( C616=C615,D616&gt;D615),J615,"")</f>
        <v>19345</v>
      </c>
      <c r="K616" s="24">
        <f t="shared" si="3"/>
        <v>0.000512244904</v>
      </c>
      <c r="L616" s="24">
        <f>IF(AND(C616=C615,C616&gt;C615),C615,0)</f>
        <v>0</v>
      </c>
      <c r="M616" s="24">
        <f t="shared" si="5"/>
        <v>0</v>
      </c>
      <c r="N616" s="24">
        <f>IFNA(VLOOKUP(A616,'HUMAN RESOURCES processed'!$A$2:$M$2692,5,0))</f>
        <v>0.042</v>
      </c>
      <c r="O616" s="24">
        <f>IFNA(VLOOKUP(A616,'HUMAN RESOURCES processed'!$A$2:$M$2692,6,0))</f>
        <v>0.061</v>
      </c>
      <c r="P616" s="24">
        <f>IFNA(VLOOKUP(A616,'HUMAN RESOURCES processed'!$A$2:$M$2692,7,0))</f>
        <v>53</v>
      </c>
      <c r="Q616" s="24">
        <f>IFNA(VLOOKUP(A616,'HUMAN RESOURCES processed'!$A$2:$M$2692,8,0))</f>
        <v>52</v>
      </c>
      <c r="R616" s="24">
        <f t="shared" si="6"/>
        <v>52.5</v>
      </c>
      <c r="S616" s="24">
        <f>IFNA(VLOOKUP(A616,'HUMAN RESOURCES processed'!$A$2:$M$2692,9,0))</f>
        <v>0.446</v>
      </c>
      <c r="T616" s="24">
        <f>IFNA(VLOOKUP(A616,'HUMAN RESOURCES processed'!$A$2:$M$2692,10,0))</f>
        <v>0.524</v>
      </c>
      <c r="U616" s="24">
        <f>IFNA(VLOOKUP(A616,'HUMAN RESOURCES processed'!$A$2:$M$2692,11,0))</f>
        <v>0.03</v>
      </c>
      <c r="V616" s="24">
        <f>IFNA(VLOOKUP(A616,'HUMAN RESOURCES processed'!$A$2:$M$2692,12,0))</f>
        <v>37765139</v>
      </c>
      <c r="W616" s="24">
        <f>IFNA(VLOOKUP(A616,'HUMAN RESOURCES processed'!$A$2:$M$2692,13,0))</f>
        <v>0.242</v>
      </c>
      <c r="X616" s="24">
        <f>IFNA(VLOOKUP(A616,'TOURISM processed'!$A$2:$F$2692,5,0))</f>
        <v>762000000</v>
      </c>
      <c r="Y616" s="24">
        <f>IFNA(VLOOKUP(A616,'TOURISM processed'!$A$2:$F$2692,6,0))</f>
        <v>470000000</v>
      </c>
      <c r="Z616" s="24">
        <f t="shared" si="7"/>
        <v>12.44534013</v>
      </c>
      <c r="AA616" s="24">
        <f t="shared" si="367"/>
        <v>0</v>
      </c>
      <c r="AB616" s="24">
        <f>IFNA(VLOOKUP(A616,'BUSINESS processed'!A616:J3306,6,0))</f>
        <v>28</v>
      </c>
      <c r="AC616" s="24">
        <f t="shared" si="369"/>
        <v>0</v>
      </c>
      <c r="AD616" s="24">
        <f t="shared" si="370"/>
        <v>0</v>
      </c>
      <c r="AE616" s="24">
        <f>IFNA(VLOOKUP(A616,'BUSINESS processed'!A616:J3306,9,0))</f>
        <v>0.009</v>
      </c>
      <c r="AF616" s="27">
        <f>IFNA(VLOOKUP(A616,'BUSINESS processed'!A616:J3306,10,0))</f>
        <v>0.051</v>
      </c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</row>
    <row r="617">
      <c r="A617" s="18" t="str">
        <f t="shared" si="1"/>
        <v>Africa_Tanzania-Africa_2005</v>
      </c>
      <c r="B617" s="19" t="s">
        <v>68</v>
      </c>
      <c r="C617" s="20" t="s">
        <v>138</v>
      </c>
      <c r="D617" s="21" t="s">
        <v>84</v>
      </c>
      <c r="E617" s="22">
        <v>1.4141916592E10</v>
      </c>
      <c r="F617" s="22">
        <f t="shared" si="2"/>
        <v>364.25347</v>
      </c>
      <c r="G617" s="23">
        <v>0.04</v>
      </c>
      <c r="H617" s="23">
        <v>15.0</v>
      </c>
      <c r="I617" s="23">
        <v>0.152</v>
      </c>
      <c r="J617" s="24">
        <f>IFNA(VLOOKUP(A617,'ENERGY processed'!$A$2:$H$2692,7,0),"")</f>
        <v>18365</v>
      </c>
      <c r="K617" s="24">
        <f t="shared" si="3"/>
        <v>0.0004730274664</v>
      </c>
      <c r="L617" s="24">
        <f>IFNA(VLOOKUP(A617,'ENERGY processed'!$A$2:$H$2692,8,0),"")</f>
        <v>6248.5</v>
      </c>
      <c r="M617" s="24">
        <f t="shared" si="5"/>
        <v>0.0001609426694</v>
      </c>
      <c r="N617" s="24">
        <f>IFNA(VLOOKUP(A617,'HUMAN RESOURCES processed'!$A$2:$M$2692,5,0))</f>
        <v>0.042</v>
      </c>
      <c r="O617" s="24">
        <f>IFNA(VLOOKUP(A617,'HUMAN RESOURCES processed'!$A$2:$M$2692,6,0))</f>
        <v>0.057</v>
      </c>
      <c r="P617" s="24">
        <f>IFNA(VLOOKUP(A617,'HUMAN RESOURCES processed'!$A$2:$M$2692,7,0))</f>
        <v>54</v>
      </c>
      <c r="Q617" s="24">
        <f>IFNA(VLOOKUP(A617,'HUMAN RESOURCES processed'!$A$2:$M$2692,8,0))</f>
        <v>53</v>
      </c>
      <c r="R617" s="24">
        <f t="shared" si="6"/>
        <v>53.5</v>
      </c>
      <c r="S617" s="24">
        <f>IFNA(VLOOKUP(A617,'HUMAN RESOURCES processed'!$A$2:$M$2692,9,0))</f>
        <v>0.446</v>
      </c>
      <c r="T617" s="24">
        <f>IFNA(VLOOKUP(A617,'HUMAN RESOURCES processed'!$A$2:$M$2692,10,0))</f>
        <v>0.524</v>
      </c>
      <c r="U617" s="24">
        <f>IFNA(VLOOKUP(A617,'HUMAN RESOURCES processed'!$A$2:$M$2692,11,0))</f>
        <v>0.03</v>
      </c>
      <c r="V617" s="24">
        <f>IFNA(VLOOKUP(A617,'HUMAN RESOURCES processed'!$A$2:$M$2692,12,0))</f>
        <v>38824384</v>
      </c>
      <c r="W617" s="24">
        <f>IFNA(VLOOKUP(A617,'HUMAN RESOURCES processed'!$A$2:$M$2692,13,0))</f>
        <v>0.248</v>
      </c>
      <c r="X617" s="24">
        <f>IFNA(VLOOKUP(A617,'TOURISM processed'!$A$2:$F$2692,5,0))</f>
        <v>835000000</v>
      </c>
      <c r="Y617" s="24">
        <f>IFNA(VLOOKUP(A617,'TOURISM processed'!$A$2:$F$2692,6,0))</f>
        <v>577000000</v>
      </c>
      <c r="Z617" s="24">
        <f t="shared" si="7"/>
        <v>14.86179407</v>
      </c>
      <c r="AA617" s="24">
        <f>IFNA(VLOOKUP(A617,'BUSINESS processed'!A617:J3307,5,0))</f>
        <v>0.438</v>
      </c>
      <c r="AB617" s="24">
        <f>IFNA(VLOOKUP(A617,'BUSINESS processed'!A617:J3307,6,0))</f>
        <v>28</v>
      </c>
      <c r="AC617" s="24">
        <f t="shared" si="369"/>
        <v>0</v>
      </c>
      <c r="AD617" s="24">
        <f>IFNA(VLOOKUP(A617,'BUSINESS processed'!A617:J3307,8,0))</f>
        <v>172</v>
      </c>
      <c r="AE617" s="24">
        <f>IFNA(VLOOKUP(A617,'BUSINESS processed'!A617:J3307,9,0))</f>
        <v>0.011</v>
      </c>
      <c r="AF617" s="27">
        <f>IFNA(VLOOKUP(A617,'BUSINESS processed'!A617:J3307,10,0))</f>
        <v>0.076</v>
      </c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</row>
    <row r="618">
      <c r="A618" s="18" t="str">
        <f t="shared" si="1"/>
        <v>Africa_Tanzania-Africa_2006</v>
      </c>
      <c r="B618" s="19" t="s">
        <v>68</v>
      </c>
      <c r="C618" s="20" t="s">
        <v>138</v>
      </c>
      <c r="D618" s="21" t="s">
        <v>85</v>
      </c>
      <c r="E618" s="22">
        <v>1.4331231239E10</v>
      </c>
      <c r="F618" s="22">
        <f t="shared" si="2"/>
        <v>358.7979254</v>
      </c>
      <c r="G618" s="23">
        <v>0.065</v>
      </c>
      <c r="H618" s="23">
        <v>23.0</v>
      </c>
      <c r="I618" s="23">
        <v>0.157</v>
      </c>
      <c r="J618" s="24">
        <f>IF(AND( C618=C617,D618&gt;D617),J617,"")</f>
        <v>18365</v>
      </c>
      <c r="K618" s="24">
        <f t="shared" si="3"/>
        <v>0.0004597877035</v>
      </c>
      <c r="L618" s="24">
        <f>IF(AND(C618=C617,C618&gt;C617),C617,0)</f>
        <v>0</v>
      </c>
      <c r="M618" s="24">
        <f t="shared" si="5"/>
        <v>0</v>
      </c>
      <c r="N618" s="24">
        <f>IFNA(VLOOKUP(A618,'HUMAN RESOURCES processed'!$A$2:$M$2692,5,0))</f>
        <v>0.042</v>
      </c>
      <c r="O618" s="24">
        <f>IFNA(VLOOKUP(A618,'HUMAN RESOURCES processed'!$A$2:$M$2692,6,0))</f>
        <v>0.054</v>
      </c>
      <c r="P618" s="24">
        <f>IFNA(VLOOKUP(A618,'HUMAN RESOURCES processed'!$A$2:$M$2692,7,0))</f>
        <v>56</v>
      </c>
      <c r="Q618" s="24">
        <f>IFNA(VLOOKUP(A618,'HUMAN RESOURCES processed'!$A$2:$M$2692,8,0))</f>
        <v>54</v>
      </c>
      <c r="R618" s="24">
        <f t="shared" si="6"/>
        <v>55</v>
      </c>
      <c r="S618" s="24">
        <f>IFNA(VLOOKUP(A618,'HUMAN RESOURCES processed'!$A$2:$M$2692,9,0))</f>
        <v>0.447</v>
      </c>
      <c r="T618" s="24">
        <f>IFNA(VLOOKUP(A618,'HUMAN RESOURCES processed'!$A$2:$M$2692,10,0))</f>
        <v>0.523</v>
      </c>
      <c r="U618" s="24">
        <f>IFNA(VLOOKUP(A618,'HUMAN RESOURCES processed'!$A$2:$M$2692,11,0))</f>
        <v>0.03</v>
      </c>
      <c r="V618" s="24">
        <f>IFNA(VLOOKUP(A618,'HUMAN RESOURCES processed'!$A$2:$M$2692,12,0))</f>
        <v>39942347</v>
      </c>
      <c r="W618" s="24">
        <f>IFNA(VLOOKUP(A618,'HUMAN RESOURCES processed'!$A$2:$M$2692,13,0))</f>
        <v>0.255</v>
      </c>
      <c r="X618" s="24">
        <f>IFNA(VLOOKUP(A618,'TOURISM processed'!$A$2:$F$2692,5,0))</f>
        <v>986000000</v>
      </c>
      <c r="Y618" s="24">
        <f>IFNA(VLOOKUP(A618,'TOURISM processed'!$A$2:$F$2692,6,0))</f>
        <v>571000000</v>
      </c>
      <c r="Z618" s="24">
        <f t="shared" si="7"/>
        <v>14.29560461</v>
      </c>
      <c r="AA618" s="24">
        <f>IFNA(VLOOKUP(A618,'BUSINESS processed'!A618:J3308,5,0))</f>
        <v>0.438</v>
      </c>
      <c r="AB618" s="24">
        <f>IFNA(VLOOKUP(A618,'BUSINESS processed'!A618:J3308,6,0))</f>
        <v>27</v>
      </c>
      <c r="AC618" s="24">
        <f t="shared" si="369"/>
        <v>0</v>
      </c>
      <c r="AD618" s="24">
        <f>IFNA(VLOOKUP(A618,'BUSINESS processed'!A618:J3308,8,0))</f>
        <v>172</v>
      </c>
      <c r="AE618" s="24">
        <f>IFNA(VLOOKUP(A618,'BUSINESS processed'!A618:J3308,9,0))</f>
        <v>0.013</v>
      </c>
      <c r="AF618" s="27">
        <f>IFNA(VLOOKUP(A618,'BUSINESS processed'!A618:J3308,10,0))</f>
        <v>0.14</v>
      </c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</row>
    <row r="619">
      <c r="A619" s="18" t="str">
        <f t="shared" si="1"/>
        <v>Africa_Tanzania-Africa_2007</v>
      </c>
      <c r="B619" s="19" t="s">
        <v>68</v>
      </c>
      <c r="C619" s="20" t="s">
        <v>138</v>
      </c>
      <c r="D619" s="21" t="s">
        <v>86</v>
      </c>
      <c r="E619" s="22">
        <v>1.6825547176E10</v>
      </c>
      <c r="F619" s="22">
        <f t="shared" si="2"/>
        <v>409.1846497</v>
      </c>
      <c r="G619" s="23">
        <v>0.057</v>
      </c>
      <c r="H619" s="23">
        <v>23.0</v>
      </c>
      <c r="I619" s="23">
        <v>0.161</v>
      </c>
      <c r="J619" s="24">
        <f>IFNA(VLOOKUP(A619,'ENERGY processed'!$A$2:$H$2692,7,0),"")</f>
        <v>14203</v>
      </c>
      <c r="K619" s="24">
        <f t="shared" si="3"/>
        <v>0.0003454062753</v>
      </c>
      <c r="L619" s="24">
        <f>IFNA(VLOOKUP(A619,'ENERGY processed'!$A$2:$H$2692,8,0),"")</f>
        <v>3128</v>
      </c>
      <c r="M619" s="24">
        <f t="shared" si="5"/>
        <v>0.00007607060685</v>
      </c>
      <c r="N619" s="24">
        <f>IFNA(VLOOKUP(A619,'HUMAN RESOURCES processed'!$A$2:$M$2692,5,0))</f>
        <v>0.042</v>
      </c>
      <c r="O619" s="24">
        <f>IFNA(VLOOKUP(A619,'HUMAN RESOURCES processed'!$A$2:$M$2692,6,0))</f>
        <v>0.05</v>
      </c>
      <c r="P619" s="24">
        <f>IFNA(VLOOKUP(A619,'HUMAN RESOURCES processed'!$A$2:$M$2692,7,0))</f>
        <v>57</v>
      </c>
      <c r="Q619" s="24">
        <f>IFNA(VLOOKUP(A619,'HUMAN RESOURCES processed'!$A$2:$M$2692,8,0))</f>
        <v>55</v>
      </c>
      <c r="R619" s="24">
        <f t="shared" si="6"/>
        <v>56</v>
      </c>
      <c r="S619" s="24">
        <f>IFNA(VLOOKUP(A619,'HUMAN RESOURCES processed'!$A$2:$M$2692,9,0))</f>
        <v>0.447</v>
      </c>
      <c r="T619" s="24">
        <f>IFNA(VLOOKUP(A619,'HUMAN RESOURCES processed'!$A$2:$M$2692,10,0))</f>
        <v>0.522</v>
      </c>
      <c r="U619" s="24">
        <f>IFNA(VLOOKUP(A619,'HUMAN RESOURCES processed'!$A$2:$M$2692,11,0))</f>
        <v>0.03</v>
      </c>
      <c r="V619" s="24">
        <f>IFNA(VLOOKUP(A619,'HUMAN RESOURCES processed'!$A$2:$M$2692,12,0))</f>
        <v>41119693</v>
      </c>
      <c r="W619" s="24">
        <f>IFNA(VLOOKUP(A619,'HUMAN RESOURCES processed'!$A$2:$M$2692,13,0))</f>
        <v>0.261</v>
      </c>
      <c r="X619" s="24">
        <f>IFNA(VLOOKUP(A619,'TOURISM processed'!$A$2:$F$2692,5,0))</f>
        <v>1215000000</v>
      </c>
      <c r="Y619" s="24">
        <f>IFNA(VLOOKUP(A619,'TOURISM processed'!$A$2:$F$2692,6,0))</f>
        <v>616000000</v>
      </c>
      <c r="Z619" s="24">
        <f t="shared" si="7"/>
        <v>14.98065659</v>
      </c>
      <c r="AA619" s="24">
        <f>IFNA(VLOOKUP(A619,'BUSINESS processed'!A619:J3309,5,0))</f>
        <v>0.439</v>
      </c>
      <c r="AB619" s="24">
        <f>IFNA(VLOOKUP(A619,'BUSINESS processed'!A619:J3309,6,0))</f>
        <v>26</v>
      </c>
      <c r="AC619" s="24">
        <f t="shared" si="369"/>
        <v>0</v>
      </c>
      <c r="AD619" s="24">
        <f>IFNA(VLOOKUP(A619,'BUSINESS processed'!A619:J3309,8,0))</f>
        <v>172</v>
      </c>
      <c r="AE619" s="24">
        <f>IFNA(VLOOKUP(A619,'BUSINESS processed'!A619:J3309,9,0))</f>
        <v>0.016</v>
      </c>
      <c r="AF619" s="27">
        <f>IFNA(VLOOKUP(A619,'BUSINESS processed'!A619:J3309,10,0))</f>
        <v>0.201</v>
      </c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</row>
    <row r="620">
      <c r="A620" s="18" t="str">
        <f t="shared" si="1"/>
        <v>Africa_Tanzania-Africa_2008</v>
      </c>
      <c r="B620" s="19" t="s">
        <v>68</v>
      </c>
      <c r="C620" s="20" t="s">
        <v>138</v>
      </c>
      <c r="D620" s="21" t="s">
        <v>87</v>
      </c>
      <c r="E620" s="22">
        <v>2.0715086119E10</v>
      </c>
      <c r="F620" s="22">
        <f t="shared" si="2"/>
        <v>489.0963977</v>
      </c>
      <c r="G620" s="23">
        <v>0.054</v>
      </c>
      <c r="H620" s="23">
        <v>26.0</v>
      </c>
      <c r="I620" s="23">
        <v>0.15</v>
      </c>
      <c r="J620" s="24">
        <f>IFNA(VLOOKUP(A620,'ENERGY processed'!$A$2:$H$2692,7,0),"")</f>
        <v>16198</v>
      </c>
      <c r="K620" s="24">
        <f t="shared" si="3"/>
        <v>0.0003824451129</v>
      </c>
      <c r="L620" s="24">
        <f>IFNA(VLOOKUP(A620,'ENERGY processed'!$A$2:$H$2692,8,0),"")</f>
        <v>4353</v>
      </c>
      <c r="M620" s="24">
        <f t="shared" si="5"/>
        <v>0.0001027771068</v>
      </c>
      <c r="N620" s="24">
        <f>IFNA(VLOOKUP(A620,'HUMAN RESOURCES processed'!$A$2:$M$2692,5,0))</f>
        <v>0.041</v>
      </c>
      <c r="O620" s="24">
        <f>IFNA(VLOOKUP(A620,'HUMAN RESOURCES processed'!$A$2:$M$2692,6,0))</f>
        <v>0.047</v>
      </c>
      <c r="P620" s="24">
        <f>IFNA(VLOOKUP(A620,'HUMAN RESOURCES processed'!$A$2:$M$2692,7,0))</f>
        <v>58</v>
      </c>
      <c r="Q620" s="24">
        <f>IFNA(VLOOKUP(A620,'HUMAN RESOURCES processed'!$A$2:$M$2692,8,0))</f>
        <v>56</v>
      </c>
      <c r="R620" s="24">
        <f t="shared" si="6"/>
        <v>57</v>
      </c>
      <c r="S620" s="24">
        <f>IFNA(VLOOKUP(A620,'HUMAN RESOURCES processed'!$A$2:$M$2692,9,0))</f>
        <v>0.448</v>
      </c>
      <c r="T620" s="24">
        <f>IFNA(VLOOKUP(A620,'HUMAN RESOURCES processed'!$A$2:$M$2692,10,0))</f>
        <v>0.522</v>
      </c>
      <c r="U620" s="24">
        <f>IFNA(VLOOKUP(A620,'HUMAN RESOURCES processed'!$A$2:$M$2692,11,0))</f>
        <v>0.031</v>
      </c>
      <c r="V620" s="24">
        <f>IFNA(VLOOKUP(A620,'HUMAN RESOURCES processed'!$A$2:$M$2692,12,0))</f>
        <v>42353790</v>
      </c>
      <c r="W620" s="24">
        <f>IFNA(VLOOKUP(A620,'HUMAN RESOURCES processed'!$A$2:$M$2692,13,0))</f>
        <v>0.268</v>
      </c>
      <c r="X620" s="24">
        <f>IFNA(VLOOKUP(A620,'TOURISM processed'!$A$2:$F$2692,5,0))</f>
        <v>1293000000</v>
      </c>
      <c r="Y620" s="24">
        <f>IFNA(VLOOKUP(A620,'TOURISM processed'!$A$2:$F$2692,6,0))</f>
        <v>746000000</v>
      </c>
      <c r="Z620" s="24">
        <f t="shared" si="7"/>
        <v>17.61353588</v>
      </c>
      <c r="AA620" s="24">
        <f>IFNA(VLOOKUP(A620,'BUSINESS processed'!A620:J3310,5,0))</f>
        <v>0.444</v>
      </c>
      <c r="AB620" s="24">
        <f>IFNA(VLOOKUP(A620,'BUSINESS processed'!A620:J3310,6,0))</f>
        <v>26</v>
      </c>
      <c r="AC620" s="24">
        <f t="shared" si="369"/>
        <v>0</v>
      </c>
      <c r="AD620" s="24">
        <f>IFNA(VLOOKUP(A620,'BUSINESS processed'!A620:J3310,8,0))</f>
        <v>172</v>
      </c>
      <c r="AE620" s="24">
        <f>IFNA(VLOOKUP(A620,'BUSINESS processed'!A620:J3310,9,0))</f>
        <v>0.019</v>
      </c>
      <c r="AF620" s="27">
        <f>IFNA(VLOOKUP(A620,'BUSINESS processed'!A620:J3310,10,0))</f>
        <v>0.307</v>
      </c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</row>
    <row r="621">
      <c r="A621" s="18" t="str">
        <f t="shared" si="1"/>
        <v>Africa_Tanzania-Africa_2009</v>
      </c>
      <c r="B621" s="19" t="s">
        <v>68</v>
      </c>
      <c r="C621" s="20" t="s">
        <v>138</v>
      </c>
      <c r="D621" s="21" t="s">
        <v>88</v>
      </c>
      <c r="E621" s="22">
        <v>2.13681654E10</v>
      </c>
      <c r="F621" s="22">
        <f t="shared" si="2"/>
        <v>489.6491025</v>
      </c>
      <c r="G621" s="23">
        <v>0.056</v>
      </c>
      <c r="H621" s="23">
        <v>28.0</v>
      </c>
      <c r="I621" s="23">
        <v>0.15</v>
      </c>
      <c r="J621" s="24">
        <f>IFNA(VLOOKUP(A621,'ENERGY processed'!$A$2:$H$2692,7,0),"")</f>
        <v>16611</v>
      </c>
      <c r="K621" s="24">
        <f t="shared" si="3"/>
        <v>0.0003806391934</v>
      </c>
      <c r="L621" s="24">
        <f>IFNA(VLOOKUP(A621,'ENERGY processed'!$A$2:$H$2692,8,0),"")</f>
        <v>4870</v>
      </c>
      <c r="M621" s="24">
        <f t="shared" si="5"/>
        <v>0.0001115955013</v>
      </c>
      <c r="N621" s="24">
        <f>IFNA(VLOOKUP(A621,'HUMAN RESOURCES processed'!$A$2:$M$2692,5,0))</f>
        <v>0.041</v>
      </c>
      <c r="O621" s="24">
        <f>IFNA(VLOOKUP(A621,'HUMAN RESOURCES processed'!$A$2:$M$2692,6,0))</f>
        <v>0.044</v>
      </c>
      <c r="P621" s="24">
        <f>IFNA(VLOOKUP(A621,'HUMAN RESOURCES processed'!$A$2:$M$2692,7,0))</f>
        <v>59</v>
      </c>
      <c r="Q621" s="24">
        <f>IFNA(VLOOKUP(A621,'HUMAN RESOURCES processed'!$A$2:$M$2692,8,0))</f>
        <v>57</v>
      </c>
      <c r="R621" s="24">
        <f t="shared" si="6"/>
        <v>58</v>
      </c>
      <c r="S621" s="24">
        <f>IFNA(VLOOKUP(A621,'HUMAN RESOURCES processed'!$A$2:$M$2692,9,0))</f>
        <v>0.448</v>
      </c>
      <c r="T621" s="24">
        <f>IFNA(VLOOKUP(A621,'HUMAN RESOURCES processed'!$A$2:$M$2692,10,0))</f>
        <v>0.521</v>
      </c>
      <c r="U621" s="24">
        <f>IFNA(VLOOKUP(A621,'HUMAN RESOURCES processed'!$A$2:$M$2692,11,0))</f>
        <v>0.031</v>
      </c>
      <c r="V621" s="24">
        <f>IFNA(VLOOKUP(A621,'HUMAN RESOURCES processed'!$A$2:$M$2692,12,0))</f>
        <v>43639752</v>
      </c>
      <c r="W621" s="24">
        <f>IFNA(VLOOKUP(A621,'HUMAN RESOURCES processed'!$A$2:$M$2692,13,0))</f>
        <v>0.274</v>
      </c>
      <c r="X621" s="24">
        <f>IFNA(VLOOKUP(A621,'TOURISM processed'!$A$2:$F$2692,5,0))</f>
        <v>1192000000</v>
      </c>
      <c r="Y621" s="24">
        <f>IFNA(VLOOKUP(A621,'TOURISM processed'!$A$2:$F$2692,6,0))</f>
        <v>806000000</v>
      </c>
      <c r="Z621" s="24">
        <f t="shared" si="7"/>
        <v>18.46939918</v>
      </c>
      <c r="AA621" s="24">
        <f>IFNA(VLOOKUP(A621,'BUSINESS processed'!A621:J3311,5,0))</f>
        <v>0.444</v>
      </c>
      <c r="AB621" s="24">
        <f>IFNA(VLOOKUP(A621,'BUSINESS processed'!A621:J3311,6,0))</f>
        <v>26</v>
      </c>
      <c r="AC621" s="24">
        <f t="shared" si="369"/>
        <v>0</v>
      </c>
      <c r="AD621" s="24">
        <f>IFNA(VLOOKUP(A621,'BUSINESS processed'!A621:J3311,8,0))</f>
        <v>172</v>
      </c>
      <c r="AE621" s="24">
        <f>IFNA(VLOOKUP(A621,'BUSINESS processed'!A621:J3311,9,0))</f>
        <v>0.024</v>
      </c>
      <c r="AF621" s="27">
        <f>IFNA(VLOOKUP(A621,'BUSINESS processed'!A621:J3311,10,0))</f>
        <v>0.4</v>
      </c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</row>
    <row r="622">
      <c r="A622" s="18" t="str">
        <f t="shared" si="1"/>
        <v>Africa_Tanzania-Africa_2010</v>
      </c>
      <c r="B622" s="19" t="s">
        <v>68</v>
      </c>
      <c r="C622" s="20" t="s">
        <v>138</v>
      </c>
      <c r="D622" s="21" t="s">
        <v>89</v>
      </c>
      <c r="E622" s="22">
        <v>2.2915004297E10</v>
      </c>
      <c r="F622" s="22">
        <f t="shared" si="2"/>
        <v>509.5242958</v>
      </c>
      <c r="G622" s="23">
        <v>0.072</v>
      </c>
      <c r="H622" s="23">
        <v>37.0</v>
      </c>
      <c r="I622" s="23">
        <v>0.145</v>
      </c>
      <c r="J622" s="24">
        <f>IF(AND( C622=C621,D622&gt;D621),J621,"")</f>
        <v>16611</v>
      </c>
      <c r="K622" s="24">
        <f t="shared" si="3"/>
        <v>0.0003693522361</v>
      </c>
      <c r="L622" s="24">
        <f>IF(AND(C622=C621,C622&gt;C621),C621,0)</f>
        <v>0</v>
      </c>
      <c r="M622" s="24">
        <f t="shared" si="5"/>
        <v>0</v>
      </c>
      <c r="N622" s="24">
        <f>IFNA(VLOOKUP(A622,'HUMAN RESOURCES processed'!$A$2:$M$2692,5,0))</f>
        <v>0.041</v>
      </c>
      <c r="O622" s="24">
        <f>IFNA(VLOOKUP(A622,'HUMAN RESOURCES processed'!$A$2:$M$2692,6,0))</f>
        <v>0.041</v>
      </c>
      <c r="P622" s="24">
        <f>IFNA(VLOOKUP(A622,'HUMAN RESOURCES processed'!$A$2:$M$2692,7,0))</f>
        <v>60</v>
      </c>
      <c r="Q622" s="24">
        <f>IFNA(VLOOKUP(A622,'HUMAN RESOURCES processed'!$A$2:$M$2692,8,0))</f>
        <v>58</v>
      </c>
      <c r="R622" s="24">
        <f t="shared" si="6"/>
        <v>59</v>
      </c>
      <c r="S622" s="24">
        <f>IFNA(VLOOKUP(A622,'HUMAN RESOURCES processed'!$A$2:$M$2692,9,0))</f>
        <v>0.448</v>
      </c>
      <c r="T622" s="24">
        <f>IFNA(VLOOKUP(A622,'HUMAN RESOURCES processed'!$A$2:$M$2692,10,0))</f>
        <v>0.52</v>
      </c>
      <c r="U622" s="24">
        <f>IFNA(VLOOKUP(A622,'HUMAN RESOURCES processed'!$A$2:$M$2692,11,0))</f>
        <v>0.031</v>
      </c>
      <c r="V622" s="24">
        <f>IFNA(VLOOKUP(A622,'HUMAN RESOURCES processed'!$A$2:$M$2692,12,0))</f>
        <v>44973330</v>
      </c>
      <c r="W622" s="24">
        <f>IFNA(VLOOKUP(A622,'HUMAN RESOURCES processed'!$A$2:$M$2692,13,0))</f>
        <v>0.281</v>
      </c>
      <c r="X622" s="24">
        <f>IFNA(VLOOKUP(A622,'TOURISM processed'!$A$2:$F$2692,5,0))</f>
        <v>1279000000</v>
      </c>
      <c r="Y622" s="24">
        <f>IFNA(VLOOKUP(A622,'TOURISM processed'!$A$2:$F$2692,6,0))</f>
        <v>861000000</v>
      </c>
      <c r="Z622" s="24">
        <f t="shared" si="7"/>
        <v>19.14467975</v>
      </c>
      <c r="AA622" s="24">
        <f>IFNA(VLOOKUP(A622,'BUSINESS processed'!A622:J3312,5,0))</f>
        <v>0.444</v>
      </c>
      <c r="AB622" s="24">
        <f>IFNA(VLOOKUP(A622,'BUSINESS processed'!A622:J3312,6,0))</f>
        <v>26</v>
      </c>
      <c r="AC622" s="24">
        <f t="shared" si="369"/>
        <v>0</v>
      </c>
      <c r="AD622" s="24">
        <f>IFNA(VLOOKUP(A622,'BUSINESS processed'!A622:J3312,8,0))</f>
        <v>172</v>
      </c>
      <c r="AE622" s="24">
        <f>IFNA(VLOOKUP(A622,'BUSINESS processed'!A622:J3312,9,0))</f>
        <v>0.029</v>
      </c>
      <c r="AF622" s="27">
        <f>IFNA(VLOOKUP(A622,'BUSINESS processed'!A622:J3312,10,0))</f>
        <v>0.467</v>
      </c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</row>
    <row r="623">
      <c r="A623" s="18" t="str">
        <f t="shared" si="1"/>
        <v>Africa_Tanzania-Africa_2011</v>
      </c>
      <c r="B623" s="19" t="s">
        <v>68</v>
      </c>
      <c r="C623" s="20" t="s">
        <v>138</v>
      </c>
      <c r="D623" s="21" t="s">
        <v>90</v>
      </c>
      <c r="E623" s="22">
        <v>2.3874165047E10</v>
      </c>
      <c r="F623" s="22">
        <f t="shared" si="2"/>
        <v>515.0332748</v>
      </c>
      <c r="G623" s="23">
        <v>0.074</v>
      </c>
      <c r="H623" s="23">
        <v>38.0</v>
      </c>
      <c r="I623" s="23">
        <v>0.15</v>
      </c>
      <c r="J623" s="24">
        <f>IFNA(VLOOKUP(A623,'ENERGY processed'!$A$2:$H$2692,7,0),"")</f>
        <v>17141</v>
      </c>
      <c r="K623" s="24">
        <f t="shared" si="3"/>
        <v>0.0003697798581</v>
      </c>
      <c r="L623" s="24">
        <f>IFNA(VLOOKUP(A623,'ENERGY processed'!$A$2:$H$2692,8,0),"")</f>
        <v>5618</v>
      </c>
      <c r="M623" s="24">
        <f t="shared" si="5"/>
        <v>0.0001211961521</v>
      </c>
      <c r="N623" s="24">
        <f>IFNA(VLOOKUP(A623,'HUMAN RESOURCES processed'!$A$2:$M$2692,5,0))</f>
        <v>0.04</v>
      </c>
      <c r="O623" s="24">
        <f>IFNA(VLOOKUP(A623,'HUMAN RESOURCES processed'!$A$2:$M$2692,6,0))</f>
        <v>0.039</v>
      </c>
      <c r="P623" s="24">
        <f>IFNA(VLOOKUP(A623,'HUMAN RESOURCES processed'!$A$2:$M$2692,7,0))</f>
        <v>61</v>
      </c>
      <c r="Q623" s="24">
        <f>IFNA(VLOOKUP(A623,'HUMAN RESOURCES processed'!$A$2:$M$2692,8,0))</f>
        <v>59</v>
      </c>
      <c r="R623" s="24">
        <f t="shared" si="6"/>
        <v>60</v>
      </c>
      <c r="S623" s="24">
        <f>IFNA(VLOOKUP(A623,'HUMAN RESOURCES processed'!$A$2:$M$2692,9,0))</f>
        <v>0.449</v>
      </c>
      <c r="T623" s="24">
        <f>IFNA(VLOOKUP(A623,'HUMAN RESOURCES processed'!$A$2:$M$2692,10,0))</f>
        <v>0.52</v>
      </c>
      <c r="U623" s="24">
        <f>IFNA(VLOOKUP(A623,'HUMAN RESOURCES processed'!$A$2:$M$2692,11,0))</f>
        <v>0.031</v>
      </c>
      <c r="V623" s="24">
        <f>IFNA(VLOOKUP(A623,'HUMAN RESOURCES processed'!$A$2:$M$2692,12,0))</f>
        <v>46354607</v>
      </c>
      <c r="W623" s="24">
        <f>IFNA(VLOOKUP(A623,'HUMAN RESOURCES processed'!$A$2:$M$2692,13,0))</f>
        <v>0.288</v>
      </c>
      <c r="X623" s="24">
        <f>IFNA(VLOOKUP(A623,'TOURISM processed'!$A$2:$F$2692,5,0))</f>
        <v>1383000000</v>
      </c>
      <c r="Y623" s="24">
        <f>IFNA(VLOOKUP(A623,'TOURISM processed'!$A$2:$F$2692,6,0))</f>
        <v>928000000</v>
      </c>
      <c r="Z623" s="24">
        <f t="shared" si="7"/>
        <v>20.01958511</v>
      </c>
      <c r="AA623" s="24">
        <f>IFNA(VLOOKUP(A623,'BUSINESS processed'!A623:J3313,5,0))</f>
        <v>0.449</v>
      </c>
      <c r="AB623" s="24">
        <f>IFNA(VLOOKUP(A623,'BUSINESS processed'!A623:J3313,6,0))</f>
        <v>26</v>
      </c>
      <c r="AC623" s="24">
        <f t="shared" si="369"/>
        <v>0</v>
      </c>
      <c r="AD623" s="24">
        <f>IFNA(VLOOKUP(A623,'BUSINESS processed'!A623:J3313,8,0))</f>
        <v>172</v>
      </c>
      <c r="AE623" s="24">
        <f>IFNA(VLOOKUP(A623,'BUSINESS processed'!A623:J3313,9,0))</f>
        <v>0.035</v>
      </c>
      <c r="AF623" s="27">
        <f>IFNA(VLOOKUP(A623,'BUSINESS processed'!A623:J3313,10,0))</f>
        <v>0.554</v>
      </c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</row>
    <row r="624">
      <c r="A624" s="18" t="str">
        <f t="shared" si="1"/>
        <v>Africa_Tanzania-Africa_2012</v>
      </c>
      <c r="B624" s="19" t="s">
        <v>68</v>
      </c>
      <c r="C624" s="20" t="s">
        <v>138</v>
      </c>
      <c r="D624" s="21" t="s">
        <v>91</v>
      </c>
      <c r="E624" s="22">
        <v>2.8248631876E10</v>
      </c>
      <c r="F624" s="22">
        <f t="shared" si="2"/>
        <v>591.1844928</v>
      </c>
      <c r="G624" s="23">
        <v>0.07</v>
      </c>
      <c r="H624" s="23">
        <v>41.0</v>
      </c>
      <c r="I624" s="23">
        <v>0.155</v>
      </c>
      <c r="J624" s="24">
        <f>IFNA(VLOOKUP(A624,'ENERGY processed'!$A$2:$H$2692,7,0),"")</f>
        <v>14440.5</v>
      </c>
      <c r="K624" s="24">
        <f t="shared" si="3"/>
        <v>0.0003022093143</v>
      </c>
      <c r="L624" s="24">
        <f>IFNA(VLOOKUP(A624,'ENERGY processed'!$A$2:$H$2692,8,0),"")</f>
        <v>3228.5</v>
      </c>
      <c r="M624" s="24">
        <f t="shared" si="5"/>
        <v>0.00006756571941</v>
      </c>
      <c r="N624" s="24">
        <f>IFNA(VLOOKUP(A624,'HUMAN RESOURCES processed'!$A$2:$M$2692,5,0))</f>
        <v>0.04</v>
      </c>
      <c r="O624" s="24">
        <f>IFNA(VLOOKUP(A624,'HUMAN RESOURCES processed'!$A$2:$M$2692,6,0))</f>
        <v>0.038</v>
      </c>
      <c r="P624" s="24">
        <f>IFNA(VLOOKUP(A624,'HUMAN RESOURCES processed'!$A$2:$M$2692,7,0))</f>
        <v>62</v>
      </c>
      <c r="Q624" s="24">
        <f>IFNA(VLOOKUP(A624,'HUMAN RESOURCES processed'!$A$2:$M$2692,8,0))</f>
        <v>60</v>
      </c>
      <c r="R624" s="24">
        <f t="shared" si="6"/>
        <v>61</v>
      </c>
      <c r="S624" s="24">
        <f>IFNA(VLOOKUP(A624,'HUMAN RESOURCES processed'!$A$2:$M$2692,9,0))</f>
        <v>0.449</v>
      </c>
      <c r="T624" s="24">
        <f>IFNA(VLOOKUP(A624,'HUMAN RESOURCES processed'!$A$2:$M$2692,10,0))</f>
        <v>0.52</v>
      </c>
      <c r="U624" s="24">
        <f>IFNA(VLOOKUP(A624,'HUMAN RESOURCES processed'!$A$2:$M$2692,11,0))</f>
        <v>0.032</v>
      </c>
      <c r="V624" s="24">
        <f>IFNA(VLOOKUP(A624,'HUMAN RESOURCES processed'!$A$2:$M$2692,12,0))</f>
        <v>47783107</v>
      </c>
      <c r="W624" s="24">
        <f>IFNA(VLOOKUP(A624,'HUMAN RESOURCES processed'!$A$2:$M$2692,13,0))</f>
        <v>0.295</v>
      </c>
      <c r="X624" s="24">
        <f>IFNA(VLOOKUP(A624,'TOURISM processed'!$A$2:$F$2692,5,0))</f>
        <v>1605000000</v>
      </c>
      <c r="Y624" s="24">
        <f>IFNA(VLOOKUP(A624,'TOURISM processed'!$A$2:$F$2692,6,0))</f>
        <v>1003000000</v>
      </c>
      <c r="Z624" s="24">
        <f t="shared" si="7"/>
        <v>20.99068192</v>
      </c>
      <c r="AA624" s="24">
        <f>IFNA(VLOOKUP(A624,'BUSINESS processed'!A624:J3314,5,0))</f>
        <v>0.449</v>
      </c>
      <c r="AB624" s="24">
        <f>IFNA(VLOOKUP(A624,'BUSINESS processed'!A624:J3314,6,0))</f>
        <v>26</v>
      </c>
      <c r="AC624" s="24">
        <f>IFNA(VLOOKUP(A624,'BUSINESS processed'!A624:J3314,7,0))</f>
        <v>136</v>
      </c>
      <c r="AD624" s="24">
        <f>IFNA(VLOOKUP(A624,'BUSINESS processed'!A624:J3314,8,0))</f>
        <v>172</v>
      </c>
      <c r="AE624" s="24">
        <f>IFNA(VLOOKUP(A624,'BUSINESS processed'!A624:J3314,9,0))</f>
        <v>0.04</v>
      </c>
      <c r="AF624" s="27">
        <f>IFNA(VLOOKUP(A624,'BUSINESS processed'!A624:J3314,10,0))</f>
        <v>0.57</v>
      </c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</row>
    <row r="625">
      <c r="A625" s="18" t="str">
        <f t="shared" si="1"/>
        <v>Africa_Togo-Africa_2000</v>
      </c>
      <c r="B625" s="19" t="s">
        <v>68</v>
      </c>
      <c r="C625" s="20" t="s">
        <v>139</v>
      </c>
      <c r="D625" s="21" t="s">
        <v>70</v>
      </c>
      <c r="E625" s="22">
        <v>1.29425028E9</v>
      </c>
      <c r="F625" s="22">
        <f t="shared" si="2"/>
        <v>266.0464529</v>
      </c>
      <c r="G625" s="23">
        <v>0.053</v>
      </c>
      <c r="H625" s="23">
        <v>14.0</v>
      </c>
      <c r="I625" s="39">
        <f t="shared" ref="I625:I650" si="371">IF(AND(C625=C624,D625&gt;D624),I624,0)</f>
        <v>0</v>
      </c>
      <c r="J625" s="24">
        <f>IF(AND( C625=C624,D625&gt;D624),J624,0)</f>
        <v>0</v>
      </c>
      <c r="K625" s="24">
        <f t="shared" si="3"/>
        <v>0</v>
      </c>
      <c r="L625" s="24">
        <f t="shared" ref="L625:L626" si="372">IF(AND(C625=C624,C625&gt;C624),C624,0)</f>
        <v>0</v>
      </c>
      <c r="M625" s="24">
        <f t="shared" si="5"/>
        <v>0</v>
      </c>
      <c r="N625" s="24">
        <f>IFNA(VLOOKUP(A625,'HUMAN RESOURCES processed'!$A$2:$M$2692,5,0))</f>
        <v>0.039</v>
      </c>
      <c r="O625" s="24">
        <f>IFNA(VLOOKUP(A625,'HUMAN RESOURCES processed'!$A$2:$M$2692,6,0))</f>
        <v>0.077</v>
      </c>
      <c r="P625" s="24">
        <f>IFNA(VLOOKUP(A625,'HUMAN RESOURCES processed'!$A$2:$M$2692,7,0))</f>
        <v>54</v>
      </c>
      <c r="Q625" s="24">
        <f>IFNA(VLOOKUP(A625,'HUMAN RESOURCES processed'!$A$2:$M$2692,8,0))</f>
        <v>53</v>
      </c>
      <c r="R625" s="24">
        <f t="shared" si="6"/>
        <v>53.5</v>
      </c>
      <c r="S625" s="24">
        <f>IFNA(VLOOKUP(A625,'HUMAN RESOURCES processed'!$A$2:$M$2692,9,0))</f>
        <v>0.442</v>
      </c>
      <c r="T625" s="24">
        <f>IFNA(VLOOKUP(A625,'HUMAN RESOURCES processed'!$A$2:$M$2692,10,0))</f>
        <v>0.529</v>
      </c>
      <c r="U625" s="24">
        <f>IFNA(VLOOKUP(A625,'HUMAN RESOURCES processed'!$A$2:$M$2692,11,0))</f>
        <v>0.029</v>
      </c>
      <c r="V625" s="24">
        <f>IFNA(VLOOKUP(A625,'HUMAN RESOURCES processed'!$A$2:$M$2692,12,0))</f>
        <v>4864753</v>
      </c>
      <c r="W625" s="24">
        <f>IFNA(VLOOKUP(A625,'HUMAN RESOURCES processed'!$A$2:$M$2692,13,0))</f>
        <v>0.329</v>
      </c>
      <c r="X625" s="24">
        <f>IFNA(VLOOKUP(A625,'TOURISM processed'!$A$2:$F$2692,5,0))</f>
        <v>11000000</v>
      </c>
      <c r="Y625" s="24">
        <f>IFNA(VLOOKUP(A625,'TOURISM processed'!$A$2:$F$2692,6,0))</f>
        <v>15000000</v>
      </c>
      <c r="Z625" s="24">
        <f t="shared" si="7"/>
        <v>3.083404235</v>
      </c>
      <c r="AA625" s="24">
        <f t="shared" ref="AA625:AA629" si="373">IF(AND(C625=C624,D625&gt;D624),AA624,0)</f>
        <v>0</v>
      </c>
      <c r="AB625" s="24">
        <f t="shared" ref="AB625:AB627" si="374">IF(AND(C625=C624,D625&gt;D624),AB624,0)</f>
        <v>0</v>
      </c>
      <c r="AC625" s="24">
        <f t="shared" ref="AC625:AC636" si="375">IF(AND(C625=C624,D625&gt;D624),AC624,0)</f>
        <v>0</v>
      </c>
      <c r="AD625" s="24">
        <f t="shared" ref="AD625:AD629" si="376">IF(AND(C625=C624,D625&gt;D624),AD624,0)</f>
        <v>0</v>
      </c>
      <c r="AE625" s="24">
        <f>IFNA(VLOOKUP(A625,'BUSINESS processed'!A625:J3315,9,0))</f>
        <v>0.008</v>
      </c>
      <c r="AF625" s="27">
        <f>IFNA(VLOOKUP(A625,'BUSINESS processed'!A625:J3315,10,0))</f>
        <v>0.01</v>
      </c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</row>
    <row r="626">
      <c r="A626" s="18" t="str">
        <f t="shared" si="1"/>
        <v>Africa_Togo-Africa_2001</v>
      </c>
      <c r="B626" s="19" t="s">
        <v>68</v>
      </c>
      <c r="C626" s="20" t="s">
        <v>139</v>
      </c>
      <c r="D626" s="21" t="s">
        <v>71</v>
      </c>
      <c r="E626" s="22">
        <v>1.332328986E9</v>
      </c>
      <c r="F626" s="22">
        <f t="shared" si="2"/>
        <v>266.8807968</v>
      </c>
      <c r="G626" s="23">
        <v>0.052</v>
      </c>
      <c r="H626" s="23">
        <v>14.0</v>
      </c>
      <c r="I626" s="39">
        <f t="shared" si="371"/>
        <v>0</v>
      </c>
      <c r="J626" s="24">
        <f>IFNA(VLOOKUP(A626,'ENERGY processed'!$A$2:$H$2692,7,0),"")</f>
        <v>2764</v>
      </c>
      <c r="K626" s="24">
        <f t="shared" si="3"/>
        <v>0.0005536609428</v>
      </c>
      <c r="L626" s="24">
        <f t="shared" si="372"/>
        <v>0</v>
      </c>
      <c r="M626" s="24">
        <f t="shared" si="5"/>
        <v>0</v>
      </c>
      <c r="N626" s="24">
        <f>IFNA(VLOOKUP(A626,'HUMAN RESOURCES processed'!$A$2:$M$2692,5,0))</f>
        <v>0.039</v>
      </c>
      <c r="O626" s="24">
        <f>IFNA(VLOOKUP(A626,'HUMAN RESOURCES processed'!$A$2:$M$2692,6,0))</f>
        <v>0.075</v>
      </c>
      <c r="P626" s="24">
        <f>IFNA(VLOOKUP(A626,'HUMAN RESOURCES processed'!$A$2:$M$2692,7,0))</f>
        <v>54</v>
      </c>
      <c r="Q626" s="24">
        <f>IFNA(VLOOKUP(A626,'HUMAN RESOURCES processed'!$A$2:$M$2692,8,0))</f>
        <v>53</v>
      </c>
      <c r="R626" s="24">
        <f t="shared" si="6"/>
        <v>53.5</v>
      </c>
      <c r="S626" s="24">
        <f>IFNA(VLOOKUP(A626,'HUMAN RESOURCES processed'!$A$2:$M$2692,9,0))</f>
        <v>0.439</v>
      </c>
      <c r="T626" s="24">
        <f>IFNA(VLOOKUP(A626,'HUMAN RESOURCES processed'!$A$2:$M$2692,10,0))</f>
        <v>0.532</v>
      </c>
      <c r="U626" s="24">
        <f>IFNA(VLOOKUP(A626,'HUMAN RESOURCES processed'!$A$2:$M$2692,11,0))</f>
        <v>0.028</v>
      </c>
      <c r="V626" s="24">
        <f>IFNA(VLOOKUP(A626,'HUMAN RESOURCES processed'!$A$2:$M$2692,12,0))</f>
        <v>4992225</v>
      </c>
      <c r="W626" s="24">
        <f>IFNA(VLOOKUP(A626,'HUMAN RESOURCES processed'!$A$2:$M$2692,13,0))</f>
        <v>0.334</v>
      </c>
      <c r="X626" s="24">
        <f>IFNA(VLOOKUP(A626,'TOURISM processed'!$A$2:$F$2692,5,0))</f>
        <v>14000000</v>
      </c>
      <c r="Y626" s="24">
        <f>IFNA(VLOOKUP(A626,'TOURISM processed'!$A$2:$F$2692,6,0))</f>
        <v>20000000</v>
      </c>
      <c r="Z626" s="24">
        <f t="shared" si="7"/>
        <v>4.006229687</v>
      </c>
      <c r="AA626" s="24">
        <f t="shared" si="373"/>
        <v>0</v>
      </c>
      <c r="AB626" s="24">
        <f t="shared" si="374"/>
        <v>0</v>
      </c>
      <c r="AC626" s="24">
        <f t="shared" si="375"/>
        <v>0</v>
      </c>
      <c r="AD626" s="24">
        <f t="shared" si="376"/>
        <v>0</v>
      </c>
      <c r="AE626" s="24">
        <f>IFNA(VLOOKUP(A626,'BUSINESS processed'!A626:J3316,9,0))</f>
        <v>0.009</v>
      </c>
      <c r="AF626" s="27">
        <f>IFNA(VLOOKUP(A626,'BUSINESS processed'!A626:J3316,10,0))</f>
        <v>0.019</v>
      </c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</row>
    <row r="627">
      <c r="A627" s="18" t="str">
        <f t="shared" si="1"/>
        <v>Africa_Togo-Africa_2002</v>
      </c>
      <c r="B627" s="19" t="s">
        <v>68</v>
      </c>
      <c r="C627" s="20" t="s">
        <v>139</v>
      </c>
      <c r="D627" s="21" t="s">
        <v>72</v>
      </c>
      <c r="E627" s="22">
        <v>1.474630199E9</v>
      </c>
      <c r="F627" s="22">
        <f t="shared" si="2"/>
        <v>287.8071866</v>
      </c>
      <c r="G627" s="23">
        <v>0.05</v>
      </c>
      <c r="H627" s="23">
        <v>14.0</v>
      </c>
      <c r="I627" s="39">
        <f t="shared" si="371"/>
        <v>0</v>
      </c>
      <c r="J627" s="24">
        <f>IFNA(VLOOKUP(A627,'ENERGY processed'!$A$2:$H$2692,7,0),"")</f>
        <v>2692</v>
      </c>
      <c r="K627" s="24">
        <f t="shared" si="3"/>
        <v>0.0005254042314</v>
      </c>
      <c r="L627" s="24">
        <f>IFNA(VLOOKUP(A627,'ENERGY processed'!$A$2:$H$2692,8,0),"")</f>
        <v>1540</v>
      </c>
      <c r="M627" s="24">
        <f t="shared" si="5"/>
        <v>0.0003005655707</v>
      </c>
      <c r="N627" s="24">
        <f>IFNA(VLOOKUP(A627,'HUMAN RESOURCES processed'!$A$2:$M$2692,5,0))</f>
        <v>0.039</v>
      </c>
      <c r="O627" s="24">
        <f>IFNA(VLOOKUP(A627,'HUMAN RESOURCES processed'!$A$2:$M$2692,6,0))</f>
        <v>0.073</v>
      </c>
      <c r="P627" s="24">
        <f>IFNA(VLOOKUP(A627,'HUMAN RESOURCES processed'!$A$2:$M$2692,7,0))</f>
        <v>55</v>
      </c>
      <c r="Q627" s="24">
        <f>IFNA(VLOOKUP(A627,'HUMAN RESOURCES processed'!$A$2:$M$2692,8,0))</f>
        <v>53</v>
      </c>
      <c r="R627" s="24">
        <f t="shared" si="6"/>
        <v>54</v>
      </c>
      <c r="S627" s="24">
        <f>IFNA(VLOOKUP(A627,'HUMAN RESOURCES processed'!$A$2:$M$2692,9,0))</f>
        <v>0.436</v>
      </c>
      <c r="T627" s="24">
        <f>IFNA(VLOOKUP(A627,'HUMAN RESOURCES processed'!$A$2:$M$2692,10,0))</f>
        <v>0.536</v>
      </c>
      <c r="U627" s="24">
        <f>IFNA(VLOOKUP(A627,'HUMAN RESOURCES processed'!$A$2:$M$2692,11,0))</f>
        <v>0.028</v>
      </c>
      <c r="V627" s="24">
        <f>IFNA(VLOOKUP(A627,'HUMAN RESOURCES processed'!$A$2:$M$2692,12,0))</f>
        <v>5123674</v>
      </c>
      <c r="W627" s="24">
        <f>IFNA(VLOOKUP(A627,'HUMAN RESOURCES processed'!$A$2:$M$2692,13,0))</f>
        <v>0.338</v>
      </c>
      <c r="X627" s="24">
        <f>IFNA(VLOOKUP(A627,'TOURISM processed'!$A$2:$F$2692,5,0))</f>
        <v>16000000</v>
      </c>
      <c r="Y627" s="24">
        <f>IFNA(VLOOKUP(A627,'TOURISM processed'!$A$2:$F$2692,6,0))</f>
        <v>26000000</v>
      </c>
      <c r="Z627" s="24">
        <f t="shared" si="7"/>
        <v>5.074483662</v>
      </c>
      <c r="AA627" s="24">
        <f t="shared" si="373"/>
        <v>0</v>
      </c>
      <c r="AB627" s="24">
        <f t="shared" si="374"/>
        <v>0</v>
      </c>
      <c r="AC627" s="24">
        <f t="shared" si="375"/>
        <v>0</v>
      </c>
      <c r="AD627" s="24">
        <f t="shared" si="376"/>
        <v>0</v>
      </c>
      <c r="AE627" s="24">
        <f>IFNA(VLOOKUP(A627,'BUSINESS processed'!A627:J3317,9,0))</f>
        <v>0.01</v>
      </c>
      <c r="AF627" s="27">
        <f>IFNA(VLOOKUP(A627,'BUSINESS processed'!A627:J3317,10,0))</f>
        <v>0.032</v>
      </c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</row>
    <row r="628">
      <c r="A628" s="18" t="str">
        <f t="shared" si="1"/>
        <v>Africa_Togo-Africa_2003</v>
      </c>
      <c r="B628" s="19" t="s">
        <v>68</v>
      </c>
      <c r="C628" s="20" t="s">
        <v>139</v>
      </c>
      <c r="D628" s="21" t="s">
        <v>74</v>
      </c>
      <c r="E628" s="22">
        <v>1.67369039E9</v>
      </c>
      <c r="F628" s="22">
        <f t="shared" si="2"/>
        <v>318.2552564</v>
      </c>
      <c r="G628" s="23">
        <v>0.056</v>
      </c>
      <c r="H628" s="23">
        <v>18.0</v>
      </c>
      <c r="I628" s="39">
        <f t="shared" si="371"/>
        <v>0</v>
      </c>
      <c r="J628" s="24">
        <f>IFNA(VLOOKUP(A628,'ENERGY processed'!$A$2:$H$2692,7,0),"")</f>
        <v>2628</v>
      </c>
      <c r="K628" s="24">
        <f t="shared" si="3"/>
        <v>0.0004997189556</v>
      </c>
      <c r="L628" s="24">
        <f>IFNA(VLOOKUP(A628,'ENERGY processed'!$A$2:$H$2692,8,0),"")</f>
        <v>1503</v>
      </c>
      <c r="M628" s="24">
        <f t="shared" si="5"/>
        <v>0.0002857981698</v>
      </c>
      <c r="N628" s="24">
        <f>IFNA(VLOOKUP(A628,'HUMAN RESOURCES processed'!$A$2:$M$2692,5,0))</f>
        <v>0.039</v>
      </c>
      <c r="O628" s="24">
        <f>IFNA(VLOOKUP(A628,'HUMAN RESOURCES processed'!$A$2:$M$2692,6,0))</f>
        <v>0.072</v>
      </c>
      <c r="P628" s="24">
        <f>IFNA(VLOOKUP(A628,'HUMAN RESOURCES processed'!$A$2:$M$2692,7,0))</f>
        <v>55</v>
      </c>
      <c r="Q628" s="24">
        <f>IFNA(VLOOKUP(A628,'HUMAN RESOURCES processed'!$A$2:$M$2692,8,0))</f>
        <v>53</v>
      </c>
      <c r="R628" s="24">
        <f t="shared" si="6"/>
        <v>54</v>
      </c>
      <c r="S628" s="24">
        <f>IFNA(VLOOKUP(A628,'HUMAN RESOURCES processed'!$A$2:$M$2692,9,0))</f>
        <v>0.433</v>
      </c>
      <c r="T628" s="24">
        <f>IFNA(VLOOKUP(A628,'HUMAN RESOURCES processed'!$A$2:$M$2692,10,0))</f>
        <v>0.539</v>
      </c>
      <c r="U628" s="24">
        <f>IFNA(VLOOKUP(A628,'HUMAN RESOURCES processed'!$A$2:$M$2692,11,0))</f>
        <v>0.028</v>
      </c>
      <c r="V628" s="24">
        <f>IFNA(VLOOKUP(A628,'HUMAN RESOURCES processed'!$A$2:$M$2692,12,0))</f>
        <v>5258956</v>
      </c>
      <c r="W628" s="24">
        <f>IFNA(VLOOKUP(A628,'HUMAN RESOURCES processed'!$A$2:$M$2692,13,0))</f>
        <v>0.343</v>
      </c>
      <c r="X628" s="24">
        <f>IFNA(VLOOKUP(A628,'TOURISM processed'!$A$2:$F$2692,5,0))</f>
        <v>26000000</v>
      </c>
      <c r="Y628" s="24">
        <f>IFNA(VLOOKUP(A628,'TOURISM processed'!$A$2:$F$2692,6,0))</f>
        <v>37000000</v>
      </c>
      <c r="Z628" s="24">
        <f t="shared" si="7"/>
        <v>7.035616955</v>
      </c>
      <c r="AA628" s="24">
        <f t="shared" si="373"/>
        <v>0</v>
      </c>
      <c r="AB628" s="24">
        <f>IFNA(VLOOKUP(A628,'BUSINESS processed'!A628:J3318,6,0))</f>
        <v>65</v>
      </c>
      <c r="AC628" s="24">
        <f t="shared" si="375"/>
        <v>0</v>
      </c>
      <c r="AD628" s="24">
        <f t="shared" si="376"/>
        <v>0</v>
      </c>
      <c r="AE628" s="24">
        <f>IFNA(VLOOKUP(A628,'BUSINESS processed'!A628:J3318,9,0))</f>
        <v>0.012</v>
      </c>
      <c r="AF628" s="27">
        <f>IFNA(VLOOKUP(A628,'BUSINESS processed'!A628:J3318,10,0))</f>
        <v>0.046</v>
      </c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</row>
    <row r="629">
      <c r="A629" s="18" t="str">
        <f t="shared" si="1"/>
        <v>Africa_Togo-Africa_2004</v>
      </c>
      <c r="B629" s="19" t="s">
        <v>68</v>
      </c>
      <c r="C629" s="20" t="s">
        <v>139</v>
      </c>
      <c r="D629" s="21" t="s">
        <v>83</v>
      </c>
      <c r="E629" s="22">
        <v>1.937074538E9</v>
      </c>
      <c r="F629" s="22">
        <f t="shared" si="2"/>
        <v>358.8603202</v>
      </c>
      <c r="G629" s="23">
        <v>0.059</v>
      </c>
      <c r="H629" s="23">
        <v>21.0</v>
      </c>
      <c r="I629" s="39">
        <f t="shared" si="371"/>
        <v>0</v>
      </c>
      <c r="J629" s="24">
        <f>IF(AND( C629=C628,D629&gt;D628),J628,"")</f>
        <v>2628</v>
      </c>
      <c r="K629" s="24">
        <f t="shared" si="3"/>
        <v>0.0004868604191</v>
      </c>
      <c r="L629" s="24">
        <f>IF(AND(C629=C628,C629&gt;C628),C628,0)</f>
        <v>0</v>
      </c>
      <c r="M629" s="24">
        <f t="shared" si="5"/>
        <v>0</v>
      </c>
      <c r="N629" s="24">
        <f>IFNA(VLOOKUP(A629,'HUMAN RESOURCES processed'!$A$2:$M$2692,5,0))</f>
        <v>0.038</v>
      </c>
      <c r="O629" s="24">
        <f>IFNA(VLOOKUP(A629,'HUMAN RESOURCES processed'!$A$2:$M$2692,6,0))</f>
        <v>0.07</v>
      </c>
      <c r="P629" s="24">
        <f>IFNA(VLOOKUP(A629,'HUMAN RESOURCES processed'!$A$2:$M$2692,7,0))</f>
        <v>55</v>
      </c>
      <c r="Q629" s="24">
        <f>IFNA(VLOOKUP(A629,'HUMAN RESOURCES processed'!$A$2:$M$2692,8,0))</f>
        <v>53</v>
      </c>
      <c r="R629" s="24">
        <f t="shared" si="6"/>
        <v>54</v>
      </c>
      <c r="S629" s="24">
        <f>IFNA(VLOOKUP(A629,'HUMAN RESOURCES processed'!$A$2:$M$2692,9,0))</f>
        <v>0.431</v>
      </c>
      <c r="T629" s="24">
        <f>IFNA(VLOOKUP(A629,'HUMAN RESOURCES processed'!$A$2:$M$2692,10,0))</f>
        <v>0.541</v>
      </c>
      <c r="U629" s="24">
        <f>IFNA(VLOOKUP(A629,'HUMAN RESOURCES processed'!$A$2:$M$2692,11,0))</f>
        <v>0.028</v>
      </c>
      <c r="V629" s="24">
        <f>IFNA(VLOOKUP(A629,'HUMAN RESOURCES processed'!$A$2:$M$2692,12,0))</f>
        <v>5397851</v>
      </c>
      <c r="W629" s="24">
        <f>IFNA(VLOOKUP(A629,'HUMAN RESOURCES processed'!$A$2:$M$2692,13,0))</f>
        <v>0.347</v>
      </c>
      <c r="X629" s="24">
        <f>IFNA(VLOOKUP(A629,'TOURISM processed'!$A$2:$F$2692,5,0))</f>
        <v>25000000</v>
      </c>
      <c r="Y629" s="24">
        <f>IFNA(VLOOKUP(A629,'TOURISM processed'!$A$2:$F$2692,6,0))</f>
        <v>38000000</v>
      </c>
      <c r="Z629" s="24">
        <f t="shared" si="7"/>
        <v>7.039838632</v>
      </c>
      <c r="AA629" s="24">
        <f t="shared" si="373"/>
        <v>0</v>
      </c>
      <c r="AB629" s="24">
        <f>IFNA(VLOOKUP(A629,'BUSINESS processed'!A629:J3319,6,0))</f>
        <v>65</v>
      </c>
      <c r="AC629" s="24">
        <f t="shared" si="375"/>
        <v>0</v>
      </c>
      <c r="AD629" s="24">
        <f t="shared" si="376"/>
        <v>0</v>
      </c>
      <c r="AE629" s="24">
        <f>IFNA(VLOOKUP(A629,'BUSINESS processed'!A629:J3319,9,0))</f>
        <v>0.015</v>
      </c>
      <c r="AF629" s="27">
        <f>IFNA(VLOOKUP(A629,'BUSINESS processed'!A629:J3319,10,0))</f>
        <v>0.062</v>
      </c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</row>
    <row r="630">
      <c r="A630" s="18" t="str">
        <f t="shared" si="1"/>
        <v>Africa_Togo-Africa_2005</v>
      </c>
      <c r="B630" s="19" t="s">
        <v>68</v>
      </c>
      <c r="C630" s="20" t="s">
        <v>139</v>
      </c>
      <c r="D630" s="21" t="s">
        <v>84</v>
      </c>
      <c r="E630" s="22">
        <v>2.11515409E9</v>
      </c>
      <c r="F630" s="22">
        <f t="shared" si="2"/>
        <v>381.7820196</v>
      </c>
      <c r="G630" s="23">
        <v>0.066</v>
      </c>
      <c r="H630" s="23">
        <v>25.0</v>
      </c>
      <c r="I630" s="39">
        <f t="shared" si="371"/>
        <v>0</v>
      </c>
      <c r="J630" s="24">
        <f>IFNA(VLOOKUP(A630,'ENERGY processed'!$A$2:$H$2692,7,0),"")</f>
        <v>2465.5</v>
      </c>
      <c r="K630" s="24">
        <f t="shared" si="3"/>
        <v>0.0004450189108</v>
      </c>
      <c r="L630" s="24">
        <f>IFNA(VLOOKUP(A630,'ENERGY processed'!$A$2:$H$2692,8,0),"")</f>
        <v>1338.5</v>
      </c>
      <c r="M630" s="24">
        <f t="shared" si="5"/>
        <v>0.0002415971657</v>
      </c>
      <c r="N630" s="24">
        <f>IFNA(VLOOKUP(A630,'HUMAN RESOURCES processed'!$A$2:$M$2692,5,0))</f>
        <v>0.038</v>
      </c>
      <c r="O630" s="24">
        <f>IFNA(VLOOKUP(A630,'HUMAN RESOURCES processed'!$A$2:$M$2692,6,0))</f>
        <v>0.068</v>
      </c>
      <c r="P630" s="24">
        <f>IFNA(VLOOKUP(A630,'HUMAN RESOURCES processed'!$A$2:$M$2692,7,0))</f>
        <v>55</v>
      </c>
      <c r="Q630" s="24">
        <f>IFNA(VLOOKUP(A630,'HUMAN RESOURCES processed'!$A$2:$M$2692,8,0))</f>
        <v>53</v>
      </c>
      <c r="R630" s="24">
        <f t="shared" si="6"/>
        <v>54</v>
      </c>
      <c r="S630" s="24">
        <f>IFNA(VLOOKUP(A630,'HUMAN RESOURCES processed'!$A$2:$M$2692,9,0))</f>
        <v>0.428</v>
      </c>
      <c r="T630" s="24">
        <f>IFNA(VLOOKUP(A630,'HUMAN RESOURCES processed'!$A$2:$M$2692,10,0))</f>
        <v>0.544</v>
      </c>
      <c r="U630" s="24">
        <f>IFNA(VLOOKUP(A630,'HUMAN RESOURCES processed'!$A$2:$M$2692,11,0))</f>
        <v>0.028</v>
      </c>
      <c r="V630" s="24">
        <f>IFNA(VLOOKUP(A630,'HUMAN RESOURCES processed'!$A$2:$M$2692,12,0))</f>
        <v>5540214</v>
      </c>
      <c r="W630" s="24">
        <f>IFNA(VLOOKUP(A630,'HUMAN RESOURCES processed'!$A$2:$M$2692,13,0))</f>
        <v>0.352</v>
      </c>
      <c r="X630" s="24">
        <f>IFNA(VLOOKUP(A630,'TOURISM processed'!$A$2:$F$2692,5,0))</f>
        <v>27000000</v>
      </c>
      <c r="Y630" s="24">
        <f>IFNA(VLOOKUP(A630,'TOURISM processed'!$A$2:$F$2692,6,0))</f>
        <v>42000000</v>
      </c>
      <c r="Z630" s="24">
        <f t="shared" si="7"/>
        <v>7.580934599</v>
      </c>
      <c r="AA630" s="24">
        <f>IFNA(VLOOKUP(A630,'BUSINESS processed'!A630:J3320,5,0))</f>
        <v>0.525</v>
      </c>
      <c r="AB630" s="24">
        <f>IFNA(VLOOKUP(A630,'BUSINESS processed'!A630:J3320,6,0))</f>
        <v>65</v>
      </c>
      <c r="AC630" s="24">
        <f t="shared" si="375"/>
        <v>0</v>
      </c>
      <c r="AD630" s="24">
        <f>IFNA(VLOOKUP(A630,'BUSINESS processed'!A630:J3320,8,0))</f>
        <v>270</v>
      </c>
      <c r="AE630" s="24">
        <f>IFNA(VLOOKUP(A630,'BUSINESS processed'!A630:J3320,9,0))</f>
        <v>0.018</v>
      </c>
      <c r="AF630" s="27">
        <f>IFNA(VLOOKUP(A630,'BUSINESS processed'!A630:J3320,10,0))</f>
        <v>0.078</v>
      </c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</row>
    <row r="631">
      <c r="A631" s="18" t="str">
        <f t="shared" si="1"/>
        <v>Africa_Togo-Africa_2006</v>
      </c>
      <c r="B631" s="19" t="s">
        <v>68</v>
      </c>
      <c r="C631" s="20" t="s">
        <v>139</v>
      </c>
      <c r="D631" s="21" t="s">
        <v>85</v>
      </c>
      <c r="E631" s="22">
        <v>2.202809211E9</v>
      </c>
      <c r="F631" s="22">
        <f t="shared" si="2"/>
        <v>387.4198489</v>
      </c>
      <c r="G631" s="23">
        <v>0.064</v>
      </c>
      <c r="H631" s="23">
        <v>25.0</v>
      </c>
      <c r="I631" s="39">
        <f t="shared" si="371"/>
        <v>0</v>
      </c>
      <c r="J631" s="24">
        <f>IF(AND( C631=C630,D631&gt;D630),J630,"")</f>
        <v>2465.5</v>
      </c>
      <c r="K631" s="24">
        <f t="shared" si="3"/>
        <v>0.0004336206843</v>
      </c>
      <c r="L631" s="24">
        <f>IF(AND(C631=C630,C631&gt;C630),C630,0)</f>
        <v>0</v>
      </c>
      <c r="M631" s="24">
        <f t="shared" si="5"/>
        <v>0</v>
      </c>
      <c r="N631" s="24">
        <f>IFNA(VLOOKUP(A631,'HUMAN RESOURCES processed'!$A$2:$M$2692,5,0))</f>
        <v>0.038</v>
      </c>
      <c r="O631" s="24">
        <f>IFNA(VLOOKUP(A631,'HUMAN RESOURCES processed'!$A$2:$M$2692,6,0))</f>
        <v>0.067</v>
      </c>
      <c r="P631" s="24">
        <f>IFNA(VLOOKUP(A631,'HUMAN RESOURCES processed'!$A$2:$M$2692,7,0))</f>
        <v>55</v>
      </c>
      <c r="Q631" s="24">
        <f>IFNA(VLOOKUP(A631,'HUMAN RESOURCES processed'!$A$2:$M$2692,8,0))</f>
        <v>54</v>
      </c>
      <c r="R631" s="24">
        <f t="shared" si="6"/>
        <v>54.5</v>
      </c>
      <c r="S631" s="24">
        <f>IFNA(VLOOKUP(A631,'HUMAN RESOURCES processed'!$A$2:$M$2692,9,0))</f>
        <v>0.426</v>
      </c>
      <c r="T631" s="24">
        <f>IFNA(VLOOKUP(A631,'HUMAN RESOURCES processed'!$A$2:$M$2692,10,0))</f>
        <v>0.546</v>
      </c>
      <c r="U631" s="24">
        <f>IFNA(VLOOKUP(A631,'HUMAN RESOURCES processed'!$A$2:$M$2692,11,0))</f>
        <v>0.028</v>
      </c>
      <c r="V631" s="24">
        <f>IFNA(VLOOKUP(A631,'HUMAN RESOURCES processed'!$A$2:$M$2692,12,0))</f>
        <v>5685845</v>
      </c>
      <c r="W631" s="24">
        <f>IFNA(VLOOKUP(A631,'HUMAN RESOURCES processed'!$A$2:$M$2692,13,0))</f>
        <v>0.356</v>
      </c>
      <c r="X631" s="24">
        <f>IFNA(VLOOKUP(A631,'TOURISM processed'!$A$2:$F$2692,5,0))</f>
        <v>23000000</v>
      </c>
      <c r="Y631" s="24">
        <f>IFNA(VLOOKUP(A631,'TOURISM processed'!$A$2:$F$2692,6,0))</f>
        <v>42000000</v>
      </c>
      <c r="Z631" s="24">
        <f t="shared" si="7"/>
        <v>7.386764852</v>
      </c>
      <c r="AA631" s="24">
        <f>IFNA(VLOOKUP(A631,'BUSINESS processed'!A631:J3321,5,0))</f>
        <v>0.525</v>
      </c>
      <c r="AB631" s="24">
        <f>IFNA(VLOOKUP(A631,'BUSINESS processed'!A631:J3321,6,0))</f>
        <v>64</v>
      </c>
      <c r="AC631" s="24">
        <f t="shared" si="375"/>
        <v>0</v>
      </c>
      <c r="AD631" s="24">
        <f>IFNA(VLOOKUP(A631,'BUSINESS processed'!A631:J3321,8,0))</f>
        <v>270</v>
      </c>
      <c r="AE631" s="24">
        <f>IFNA(VLOOKUP(A631,'BUSINESS processed'!A631:J3321,9,0))</f>
        <v>0.02</v>
      </c>
      <c r="AF631" s="27">
        <f>IFNA(VLOOKUP(A631,'BUSINESS processed'!A631:J3321,10,0))</f>
        <v>0.125</v>
      </c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</row>
    <row r="632">
      <c r="A632" s="18" t="str">
        <f t="shared" si="1"/>
        <v>Africa_Togo-Africa_2007</v>
      </c>
      <c r="B632" s="19" t="s">
        <v>68</v>
      </c>
      <c r="C632" s="20" t="s">
        <v>139</v>
      </c>
      <c r="D632" s="21" t="s">
        <v>86</v>
      </c>
      <c r="E632" s="22">
        <v>2.523462649E9</v>
      </c>
      <c r="F632" s="22">
        <f t="shared" si="2"/>
        <v>432.4844132</v>
      </c>
      <c r="G632" s="23">
        <v>0.065</v>
      </c>
      <c r="H632" s="23">
        <v>28.0</v>
      </c>
      <c r="I632" s="39">
        <f t="shared" si="371"/>
        <v>0</v>
      </c>
      <c r="J632" s="24">
        <f>IFNA(VLOOKUP(A632,'ENERGY processed'!$A$2:$H$2692,7,0),"")</f>
        <v>2106</v>
      </c>
      <c r="K632" s="24">
        <f t="shared" si="3"/>
        <v>0.0003609374502</v>
      </c>
      <c r="L632" s="24">
        <f>IFNA(VLOOKUP(A632,'ENERGY processed'!$A$2:$H$2692,8,0),"")</f>
        <v>1162</v>
      </c>
      <c r="M632" s="24">
        <f t="shared" si="5"/>
        <v>0.0001991497232</v>
      </c>
      <c r="N632" s="24">
        <f>IFNA(VLOOKUP(A632,'HUMAN RESOURCES processed'!$A$2:$M$2692,5,0))</f>
        <v>0.038</v>
      </c>
      <c r="O632" s="24">
        <f>IFNA(VLOOKUP(A632,'HUMAN RESOURCES processed'!$A$2:$M$2692,6,0))</f>
        <v>0.065</v>
      </c>
      <c r="P632" s="24">
        <f>IFNA(VLOOKUP(A632,'HUMAN RESOURCES processed'!$A$2:$M$2692,7,0))</f>
        <v>55</v>
      </c>
      <c r="Q632" s="24">
        <f>IFNA(VLOOKUP(A632,'HUMAN RESOURCES processed'!$A$2:$M$2692,8,0))</f>
        <v>54</v>
      </c>
      <c r="R632" s="24">
        <f t="shared" si="6"/>
        <v>54.5</v>
      </c>
      <c r="S632" s="24">
        <f>IFNA(VLOOKUP(A632,'HUMAN RESOURCES processed'!$A$2:$M$2692,9,0))</f>
        <v>0.425</v>
      </c>
      <c r="T632" s="24">
        <f>IFNA(VLOOKUP(A632,'HUMAN RESOURCES processed'!$A$2:$M$2692,10,0))</f>
        <v>0.548</v>
      </c>
      <c r="U632" s="24">
        <f>IFNA(VLOOKUP(A632,'HUMAN RESOURCES processed'!$A$2:$M$2692,11,0))</f>
        <v>0.028</v>
      </c>
      <c r="V632" s="24">
        <f>IFNA(VLOOKUP(A632,'HUMAN RESOURCES processed'!$A$2:$M$2692,12,0))</f>
        <v>5834806</v>
      </c>
      <c r="W632" s="24">
        <f>IFNA(VLOOKUP(A632,'HUMAN RESOURCES processed'!$A$2:$M$2692,13,0))</f>
        <v>0.361</v>
      </c>
      <c r="X632" s="24">
        <f>IFNA(VLOOKUP(A632,'TOURISM processed'!$A$2:$F$2692,5,0))</f>
        <v>38000000</v>
      </c>
      <c r="Y632" s="24">
        <f>IFNA(VLOOKUP(A632,'TOURISM processed'!$A$2:$F$2692,6,0))</f>
        <v>59000000</v>
      </c>
      <c r="Z632" s="24">
        <f t="shared" si="7"/>
        <v>10.11173294</v>
      </c>
      <c r="AA632" s="24">
        <f>IFNA(VLOOKUP(A632,'BUSINESS processed'!A632:J3322,5,0))</f>
        <v>0.526</v>
      </c>
      <c r="AB632" s="24">
        <f>IFNA(VLOOKUP(A632,'BUSINESS processed'!A632:J3322,6,0))</f>
        <v>62</v>
      </c>
      <c r="AC632" s="24">
        <f t="shared" si="375"/>
        <v>0</v>
      </c>
      <c r="AD632" s="24">
        <f>IFNA(VLOOKUP(A632,'BUSINESS processed'!A632:J3322,8,0))</f>
        <v>270</v>
      </c>
      <c r="AE632" s="24">
        <f>IFNA(VLOOKUP(A632,'BUSINESS processed'!A632:J3322,9,0))</f>
        <v>0.022</v>
      </c>
      <c r="AF632" s="27">
        <f>IFNA(VLOOKUP(A632,'BUSINESS processed'!A632:J3322,10,0))</f>
        <v>0.204</v>
      </c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</row>
    <row r="633">
      <c r="A633" s="18" t="str">
        <f t="shared" si="1"/>
        <v>Africa_Togo-Africa_2008</v>
      </c>
      <c r="B633" s="19" t="s">
        <v>68</v>
      </c>
      <c r="C633" s="20" t="s">
        <v>139</v>
      </c>
      <c r="D633" s="21" t="s">
        <v>87</v>
      </c>
      <c r="E633" s="22">
        <v>3.163416556E9</v>
      </c>
      <c r="F633" s="22">
        <f t="shared" si="2"/>
        <v>528.3375885</v>
      </c>
      <c r="G633" s="23">
        <v>0.065</v>
      </c>
      <c r="H633" s="23">
        <v>34.0</v>
      </c>
      <c r="I633" s="39">
        <f t="shared" si="371"/>
        <v>0</v>
      </c>
      <c r="J633" s="24">
        <f>IFNA(VLOOKUP(A633,'ENERGY processed'!$A$2:$H$2692,7,0),"")</f>
        <v>2327</v>
      </c>
      <c r="K633" s="24">
        <f t="shared" si="3"/>
        <v>0.0003886435904</v>
      </c>
      <c r="L633" s="24">
        <f>IFNA(VLOOKUP(A633,'ENERGY processed'!$A$2:$H$2692,8,0),"")</f>
        <v>1397</v>
      </c>
      <c r="M633" s="24">
        <f t="shared" si="5"/>
        <v>0.0002333197662</v>
      </c>
      <c r="N633" s="24">
        <f>IFNA(VLOOKUP(A633,'HUMAN RESOURCES processed'!$A$2:$M$2692,5,0))</f>
        <v>0.038</v>
      </c>
      <c r="O633" s="24">
        <f>IFNA(VLOOKUP(A633,'HUMAN RESOURCES processed'!$A$2:$M$2692,6,0))</f>
        <v>0.064</v>
      </c>
      <c r="P633" s="24">
        <f>IFNA(VLOOKUP(A633,'HUMAN RESOURCES processed'!$A$2:$M$2692,7,0))</f>
        <v>56</v>
      </c>
      <c r="Q633" s="24">
        <f>IFNA(VLOOKUP(A633,'HUMAN RESOURCES processed'!$A$2:$M$2692,8,0))</f>
        <v>54</v>
      </c>
      <c r="R633" s="24">
        <f t="shared" si="6"/>
        <v>55</v>
      </c>
      <c r="S633" s="24">
        <f>IFNA(VLOOKUP(A633,'HUMAN RESOURCES processed'!$A$2:$M$2692,9,0))</f>
        <v>0.423</v>
      </c>
      <c r="T633" s="24">
        <f>IFNA(VLOOKUP(A633,'HUMAN RESOURCES processed'!$A$2:$M$2692,10,0))</f>
        <v>0.549</v>
      </c>
      <c r="U633" s="24">
        <f>IFNA(VLOOKUP(A633,'HUMAN RESOURCES processed'!$A$2:$M$2692,11,0))</f>
        <v>0.028</v>
      </c>
      <c r="V633" s="24">
        <f>IFNA(VLOOKUP(A633,'HUMAN RESOURCES processed'!$A$2:$M$2692,12,0))</f>
        <v>5987491</v>
      </c>
      <c r="W633" s="24">
        <f>IFNA(VLOOKUP(A633,'HUMAN RESOURCES processed'!$A$2:$M$2692,13,0))</f>
        <v>0.366</v>
      </c>
      <c r="X633" s="24">
        <f>IFNA(VLOOKUP(A633,'TOURISM processed'!$A$2:$F$2692,5,0))</f>
        <v>44000000</v>
      </c>
      <c r="Y633" s="24">
        <f>IFNA(VLOOKUP(A633,'TOURISM processed'!$A$2:$F$2692,6,0))</f>
        <v>68000000</v>
      </c>
      <c r="Z633" s="24">
        <f t="shared" si="7"/>
        <v>11.35701081</v>
      </c>
      <c r="AA633" s="24">
        <f>IFNA(VLOOKUP(A633,'BUSINESS processed'!A633:J3323,5,0))</f>
        <v>0.526</v>
      </c>
      <c r="AB633" s="24">
        <f>IFNA(VLOOKUP(A633,'BUSINESS processed'!A633:J3323,6,0))</f>
        <v>62</v>
      </c>
      <c r="AC633" s="24">
        <f t="shared" si="375"/>
        <v>0</v>
      </c>
      <c r="AD633" s="24">
        <f>IFNA(VLOOKUP(A633,'BUSINESS processed'!A633:J3323,8,0))</f>
        <v>270</v>
      </c>
      <c r="AE633" s="24">
        <f>IFNA(VLOOKUP(A633,'BUSINESS processed'!A633:J3323,9,0))</f>
        <v>0.024</v>
      </c>
      <c r="AF633" s="27">
        <f>IFNA(VLOOKUP(A633,'BUSINESS processed'!A633:J3323,10,0))</f>
        <v>0.259</v>
      </c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</row>
    <row r="634">
      <c r="A634" s="18" t="str">
        <f t="shared" si="1"/>
        <v>Africa_Togo-Africa_2009</v>
      </c>
      <c r="B634" s="19" t="s">
        <v>68</v>
      </c>
      <c r="C634" s="20" t="s">
        <v>139</v>
      </c>
      <c r="D634" s="21" t="s">
        <v>88</v>
      </c>
      <c r="E634" s="22">
        <v>3.163000591E9</v>
      </c>
      <c r="F634" s="22">
        <f t="shared" si="2"/>
        <v>514.7730045</v>
      </c>
      <c r="G634" s="23">
        <v>0.072</v>
      </c>
      <c r="H634" s="23">
        <v>37.0</v>
      </c>
      <c r="I634" s="39">
        <f t="shared" si="371"/>
        <v>0</v>
      </c>
      <c r="J634" s="24">
        <f>IFNA(VLOOKUP(A634,'ENERGY processed'!$A$2:$H$2692,7,0),"")</f>
        <v>2320</v>
      </c>
      <c r="K634" s="24">
        <f t="shared" si="3"/>
        <v>0.000377576082</v>
      </c>
      <c r="L634" s="24">
        <f>IFNA(VLOOKUP(A634,'ENERGY processed'!$A$2:$H$2692,8,0),"")</f>
        <v>1274</v>
      </c>
      <c r="M634" s="24">
        <f t="shared" si="5"/>
        <v>0.0002073413485</v>
      </c>
      <c r="N634" s="24">
        <f>IFNA(VLOOKUP(A634,'HUMAN RESOURCES processed'!$A$2:$M$2692,5,0))</f>
        <v>0.038</v>
      </c>
      <c r="O634" s="24">
        <f>IFNA(VLOOKUP(A634,'HUMAN RESOURCES processed'!$A$2:$M$2692,6,0))</f>
        <v>0.062</v>
      </c>
      <c r="P634" s="24">
        <f>IFNA(VLOOKUP(A634,'HUMAN RESOURCES processed'!$A$2:$M$2692,7,0))</f>
        <v>56</v>
      </c>
      <c r="Q634" s="24">
        <f>IFNA(VLOOKUP(A634,'HUMAN RESOURCES processed'!$A$2:$M$2692,8,0))</f>
        <v>54</v>
      </c>
      <c r="R634" s="24">
        <f t="shared" si="6"/>
        <v>55</v>
      </c>
      <c r="S634" s="24">
        <f>IFNA(VLOOKUP(A634,'HUMAN RESOURCES processed'!$A$2:$M$2692,9,0))</f>
        <v>0.422</v>
      </c>
      <c r="T634" s="24">
        <f>IFNA(VLOOKUP(A634,'HUMAN RESOURCES processed'!$A$2:$M$2692,10,0))</f>
        <v>0.551</v>
      </c>
      <c r="U634" s="24">
        <f>IFNA(VLOOKUP(A634,'HUMAN RESOURCES processed'!$A$2:$M$2692,11,0))</f>
        <v>0.027</v>
      </c>
      <c r="V634" s="24">
        <f>IFNA(VLOOKUP(A634,'HUMAN RESOURCES processed'!$A$2:$M$2692,12,0))</f>
        <v>6144457</v>
      </c>
      <c r="W634" s="24">
        <f>IFNA(VLOOKUP(A634,'HUMAN RESOURCES processed'!$A$2:$M$2692,13,0))</f>
        <v>0.371</v>
      </c>
      <c r="X634" s="24">
        <f>IFNA(VLOOKUP(A634,'TOURISM processed'!$A$2:$F$2692,5,0))</f>
        <v>73000000</v>
      </c>
      <c r="Y634" s="24">
        <f>IFNA(VLOOKUP(A634,'TOURISM processed'!$A$2:$F$2692,6,0))</f>
        <v>94000000</v>
      </c>
      <c r="Z634" s="24">
        <f t="shared" si="7"/>
        <v>15.29834125</v>
      </c>
      <c r="AA634" s="24">
        <f>IFNA(VLOOKUP(A634,'BUSINESS processed'!A634:J3324,5,0))</f>
        <v>0.525</v>
      </c>
      <c r="AB634" s="24">
        <f>IFNA(VLOOKUP(A634,'BUSINESS processed'!A634:J3324,6,0))</f>
        <v>84</v>
      </c>
      <c r="AC634" s="24">
        <f t="shared" si="375"/>
        <v>0</v>
      </c>
      <c r="AD634" s="24">
        <f>IFNA(VLOOKUP(A634,'BUSINESS processed'!A634:J3324,8,0))</f>
        <v>270</v>
      </c>
      <c r="AE634" s="24">
        <f>IFNA(VLOOKUP(A634,'BUSINESS processed'!A634:J3324,9,0))</f>
        <v>0.026</v>
      </c>
      <c r="AF634" s="27">
        <f>IFNA(VLOOKUP(A634,'BUSINESS processed'!A634:J3324,10,0))</f>
        <v>0.356</v>
      </c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</row>
    <row r="635">
      <c r="A635" s="18" t="str">
        <f t="shared" si="1"/>
        <v>Africa_Togo-Africa_2010</v>
      </c>
      <c r="B635" s="19" t="s">
        <v>68</v>
      </c>
      <c r="C635" s="20" t="s">
        <v>139</v>
      </c>
      <c r="D635" s="21" t="s">
        <v>89</v>
      </c>
      <c r="E635" s="22">
        <v>3.172945506E9</v>
      </c>
      <c r="F635" s="22">
        <f t="shared" si="2"/>
        <v>503.1618239</v>
      </c>
      <c r="G635" s="23">
        <v>0.075</v>
      </c>
      <c r="H635" s="23">
        <v>37.0</v>
      </c>
      <c r="I635" s="39">
        <f t="shared" si="371"/>
        <v>0</v>
      </c>
      <c r="J635" s="24">
        <f>IF(AND( C635=C634,D635&gt;D634),J634,"")</f>
        <v>2320</v>
      </c>
      <c r="K635" s="24">
        <f t="shared" si="3"/>
        <v>0.0003679027671</v>
      </c>
      <c r="L635" s="24">
        <f>IF(AND(C635=C634,C635&gt;C634),C634,0)</f>
        <v>0</v>
      </c>
      <c r="M635" s="24">
        <f t="shared" si="5"/>
        <v>0</v>
      </c>
      <c r="N635" s="24">
        <f>IFNA(VLOOKUP(A635,'HUMAN RESOURCES processed'!$A$2:$M$2692,5,0))</f>
        <v>0.037</v>
      </c>
      <c r="O635" s="24">
        <f>IFNA(VLOOKUP(A635,'HUMAN RESOURCES processed'!$A$2:$M$2692,6,0))</f>
        <v>0.061</v>
      </c>
      <c r="P635" s="24">
        <f>IFNA(VLOOKUP(A635,'HUMAN RESOURCES processed'!$A$2:$M$2692,7,0))</f>
        <v>56</v>
      </c>
      <c r="Q635" s="24">
        <f>IFNA(VLOOKUP(A635,'HUMAN RESOURCES processed'!$A$2:$M$2692,8,0))</f>
        <v>55</v>
      </c>
      <c r="R635" s="24">
        <f t="shared" si="6"/>
        <v>55.5</v>
      </c>
      <c r="S635" s="24">
        <f>IFNA(VLOOKUP(A635,'HUMAN RESOURCES processed'!$A$2:$M$2692,9,0))</f>
        <v>0.421</v>
      </c>
      <c r="T635" s="24">
        <f>IFNA(VLOOKUP(A635,'HUMAN RESOURCES processed'!$A$2:$M$2692,10,0))</f>
        <v>0.552</v>
      </c>
      <c r="U635" s="24">
        <f>IFNA(VLOOKUP(A635,'HUMAN RESOURCES processed'!$A$2:$M$2692,11,0))</f>
        <v>0.027</v>
      </c>
      <c r="V635" s="24">
        <f>IFNA(VLOOKUP(A635,'HUMAN RESOURCES processed'!$A$2:$M$2692,12,0))</f>
        <v>6306014</v>
      </c>
      <c r="W635" s="24">
        <f>IFNA(VLOOKUP(A635,'HUMAN RESOURCES processed'!$A$2:$M$2692,13,0))</f>
        <v>0.375</v>
      </c>
      <c r="X635" s="24">
        <f>IFNA(VLOOKUP(A635,'TOURISM processed'!$A$2:$F$2692,5,0))</f>
        <v>105000000</v>
      </c>
      <c r="Y635" s="24">
        <f>IFNA(VLOOKUP(A635,'TOURISM processed'!$A$2:$F$2692,6,0))</f>
        <v>89000000</v>
      </c>
      <c r="Z635" s="24">
        <f t="shared" si="7"/>
        <v>14.11351132</v>
      </c>
      <c r="AA635" s="24">
        <f>IFNA(VLOOKUP(A635,'BUSINESS processed'!A635:J3325,5,0))</f>
        <v>0.503</v>
      </c>
      <c r="AB635" s="24">
        <f>IFNA(VLOOKUP(A635,'BUSINESS processed'!A635:J3325,6,0))</f>
        <v>84</v>
      </c>
      <c r="AC635" s="24">
        <f t="shared" si="375"/>
        <v>0</v>
      </c>
      <c r="AD635" s="24">
        <f>IFNA(VLOOKUP(A635,'BUSINESS processed'!A635:J3325,8,0))</f>
        <v>270</v>
      </c>
      <c r="AE635" s="24">
        <f>IFNA(VLOOKUP(A635,'BUSINESS processed'!A635:J3325,9,0))</f>
        <v>0.03</v>
      </c>
      <c r="AF635" s="27">
        <f>IFNA(VLOOKUP(A635,'BUSINESS processed'!A635:J3325,10,0))</f>
        <v>0.413</v>
      </c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</row>
    <row r="636">
      <c r="A636" s="18" t="str">
        <f t="shared" si="1"/>
        <v>Africa_Togo-Africa_2011</v>
      </c>
      <c r="B636" s="19" t="s">
        <v>68</v>
      </c>
      <c r="C636" s="20" t="s">
        <v>139</v>
      </c>
      <c r="D636" s="21" t="s">
        <v>90</v>
      </c>
      <c r="E636" s="22">
        <v>3.756023048E9</v>
      </c>
      <c r="F636" s="22">
        <f t="shared" si="2"/>
        <v>580.3224088</v>
      </c>
      <c r="G636" s="23">
        <v>0.08</v>
      </c>
      <c r="H636" s="23">
        <v>43.0</v>
      </c>
      <c r="I636" s="39">
        <f t="shared" si="371"/>
        <v>0</v>
      </c>
      <c r="J636" s="24">
        <f>IFNA(VLOOKUP(A636,'ENERGY processed'!$A$2:$H$2692,7,0),"")</f>
        <v>2372</v>
      </c>
      <c r="K636" s="24">
        <f t="shared" si="3"/>
        <v>0.0003664846398</v>
      </c>
      <c r="L636" s="24">
        <f>IFNA(VLOOKUP(A636,'ENERGY processed'!$A$2:$H$2692,8,0),"")</f>
        <v>1338</v>
      </c>
      <c r="M636" s="24">
        <f t="shared" si="5"/>
        <v>0.0002067270017</v>
      </c>
      <c r="N636" s="24">
        <f>IFNA(VLOOKUP(A636,'HUMAN RESOURCES processed'!$A$2:$M$2692,5,0))</f>
        <v>0.037</v>
      </c>
      <c r="O636" s="24">
        <f>IFNA(VLOOKUP(A636,'HUMAN RESOURCES processed'!$A$2:$M$2692,6,0))</f>
        <v>0.059</v>
      </c>
      <c r="P636" s="24">
        <f>IFNA(VLOOKUP(A636,'HUMAN RESOURCES processed'!$A$2:$M$2692,7,0))</f>
        <v>57</v>
      </c>
      <c r="Q636" s="24">
        <f>IFNA(VLOOKUP(A636,'HUMAN RESOURCES processed'!$A$2:$M$2692,8,0))</f>
        <v>55</v>
      </c>
      <c r="R636" s="24">
        <f t="shared" si="6"/>
        <v>56</v>
      </c>
      <c r="S636" s="24">
        <f>IFNA(VLOOKUP(A636,'HUMAN RESOURCES processed'!$A$2:$M$2692,9,0))</f>
        <v>0.42</v>
      </c>
      <c r="T636" s="24">
        <f>IFNA(VLOOKUP(A636,'HUMAN RESOURCES processed'!$A$2:$M$2692,10,0))</f>
        <v>0.553</v>
      </c>
      <c r="U636" s="24">
        <f>IFNA(VLOOKUP(A636,'HUMAN RESOURCES processed'!$A$2:$M$2692,11,0))</f>
        <v>0.027</v>
      </c>
      <c r="V636" s="24">
        <f>IFNA(VLOOKUP(A636,'HUMAN RESOURCES processed'!$A$2:$M$2692,12,0))</f>
        <v>6472304</v>
      </c>
      <c r="W636" s="24">
        <f>IFNA(VLOOKUP(A636,'HUMAN RESOURCES processed'!$A$2:$M$2692,13,0))</f>
        <v>0.38</v>
      </c>
      <c r="X636" s="24">
        <f t="shared" ref="X636:X637" si="377">IF(AND(C636=C635,D636&gt;D635),X635,0)</f>
        <v>105000000</v>
      </c>
      <c r="Y636" s="24">
        <f t="shared" ref="Y636:Y637" si="378">IF(AND(C636=C635,D636&gt;D635),Y635,0)</f>
        <v>89000000</v>
      </c>
      <c r="Z636" s="24">
        <f t="shared" si="7"/>
        <v>13.75089922</v>
      </c>
      <c r="AA636" s="24">
        <f>IFNA(VLOOKUP(A636,'BUSINESS processed'!A636:J3326,5,0))</f>
        <v>0.489</v>
      </c>
      <c r="AB636" s="24">
        <f>IFNA(VLOOKUP(A636,'BUSINESS processed'!A636:J3326,6,0))</f>
        <v>84</v>
      </c>
      <c r="AC636" s="24">
        <f t="shared" si="375"/>
        <v>0</v>
      </c>
      <c r="AD636" s="24">
        <f>IFNA(VLOOKUP(A636,'BUSINESS processed'!A636:J3326,8,0))</f>
        <v>270</v>
      </c>
      <c r="AE636" s="24">
        <f>IFNA(VLOOKUP(A636,'BUSINESS processed'!A636:J3326,9,0))</f>
        <v>0.035</v>
      </c>
      <c r="AF636" s="27">
        <f>IFNA(VLOOKUP(A636,'BUSINESS processed'!A636:J3326,10,0))</f>
        <v>0.416</v>
      </c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</row>
    <row r="637">
      <c r="A637" s="18" t="str">
        <f t="shared" si="1"/>
        <v>Africa_Togo-Africa_2012</v>
      </c>
      <c r="B637" s="19" t="s">
        <v>68</v>
      </c>
      <c r="C637" s="20" t="s">
        <v>139</v>
      </c>
      <c r="D637" s="21" t="s">
        <v>91</v>
      </c>
      <c r="E637" s="22">
        <v>3.915754216E9</v>
      </c>
      <c r="F637" s="22">
        <f t="shared" si="2"/>
        <v>589.462089</v>
      </c>
      <c r="G637" s="23">
        <v>0.086</v>
      </c>
      <c r="H637" s="23">
        <v>41.0</v>
      </c>
      <c r="I637" s="39">
        <f t="shared" si="371"/>
        <v>0</v>
      </c>
      <c r="J637" s="24">
        <f>IFNA(VLOOKUP(A637,'ENERGY processed'!$A$2:$H$2692,7,0),"")</f>
        <v>2207</v>
      </c>
      <c r="K637" s="24">
        <f t="shared" si="3"/>
        <v>0.0003322330153</v>
      </c>
      <c r="L637" s="24">
        <f>IFNA(VLOOKUP(A637,'ENERGY processed'!$A$2:$H$2692,8,0),"")</f>
        <v>1410</v>
      </c>
      <c r="M637" s="24">
        <f t="shared" si="5"/>
        <v>0.0002122558005</v>
      </c>
      <c r="N637" s="24">
        <f>IFNA(VLOOKUP(A637,'HUMAN RESOURCES processed'!$A$2:$M$2692,5,0))</f>
        <v>0.037</v>
      </c>
      <c r="O637" s="24">
        <f>IFNA(VLOOKUP(A637,'HUMAN RESOURCES processed'!$A$2:$M$2692,6,0))</f>
        <v>0.057</v>
      </c>
      <c r="P637" s="24">
        <f>IFNA(VLOOKUP(A637,'HUMAN RESOURCES processed'!$A$2:$M$2692,7,0))</f>
        <v>57</v>
      </c>
      <c r="Q637" s="24">
        <f>IFNA(VLOOKUP(A637,'HUMAN RESOURCES processed'!$A$2:$M$2692,8,0))</f>
        <v>55</v>
      </c>
      <c r="R637" s="24">
        <f t="shared" si="6"/>
        <v>56</v>
      </c>
      <c r="S637" s="24">
        <f>IFNA(VLOOKUP(A637,'HUMAN RESOURCES processed'!$A$2:$M$2692,9,0))</f>
        <v>0.419</v>
      </c>
      <c r="T637" s="24">
        <f>IFNA(VLOOKUP(A637,'HUMAN RESOURCES processed'!$A$2:$M$2692,10,0))</f>
        <v>0.554</v>
      </c>
      <c r="U637" s="24">
        <f>IFNA(VLOOKUP(A637,'HUMAN RESOURCES processed'!$A$2:$M$2692,11,0))</f>
        <v>0.027</v>
      </c>
      <c r="V637" s="24">
        <f>IFNA(VLOOKUP(A637,'HUMAN RESOURCES processed'!$A$2:$M$2692,12,0))</f>
        <v>6642928</v>
      </c>
      <c r="W637" s="24">
        <f>IFNA(VLOOKUP(A637,'HUMAN RESOURCES processed'!$A$2:$M$2692,13,0))</f>
        <v>0.385</v>
      </c>
      <c r="X637" s="24">
        <f t="shared" si="377"/>
        <v>105000000</v>
      </c>
      <c r="Y637" s="24">
        <f t="shared" si="378"/>
        <v>89000000</v>
      </c>
      <c r="Z637" s="24">
        <f t="shared" si="7"/>
        <v>13.39770655</v>
      </c>
      <c r="AA637" s="24">
        <f>IFNA(VLOOKUP(A637,'BUSINESS processed'!A637:J3327,5,0))</f>
        <v>0.489</v>
      </c>
      <c r="AB637" s="24">
        <f>IFNA(VLOOKUP(A637,'BUSINESS processed'!A637:J3327,6,0))</f>
        <v>38</v>
      </c>
      <c r="AC637" s="24">
        <f>IFNA(VLOOKUP(A637,'BUSINESS processed'!A637:J3327,7,0))</f>
        <v>159</v>
      </c>
      <c r="AD637" s="24">
        <f>IFNA(VLOOKUP(A637,'BUSINESS processed'!A637:J3327,8,0))</f>
        <v>270</v>
      </c>
      <c r="AE637" s="24">
        <f>IFNA(VLOOKUP(A637,'BUSINESS processed'!A637:J3327,9,0))</f>
        <v>0.04</v>
      </c>
      <c r="AF637" s="27">
        <f>IFNA(VLOOKUP(A637,'BUSINESS processed'!A637:J3327,10,0))</f>
        <v>0.499</v>
      </c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</row>
    <row r="638">
      <c r="A638" s="18" t="str">
        <f t="shared" si="1"/>
        <v>Africa_Tunisia-Africa_2000</v>
      </c>
      <c r="B638" s="19" t="s">
        <v>68</v>
      </c>
      <c r="C638" s="20" t="s">
        <v>140</v>
      </c>
      <c r="D638" s="21" t="s">
        <v>70</v>
      </c>
      <c r="E638" s="22">
        <v>2.1473188882E10</v>
      </c>
      <c r="F638" s="22">
        <f t="shared" si="2"/>
        <v>2245.327431</v>
      </c>
      <c r="G638" s="23">
        <v>0.054</v>
      </c>
      <c r="H638" s="23">
        <v>123.0</v>
      </c>
      <c r="I638" s="39">
        <f t="shared" si="371"/>
        <v>0</v>
      </c>
      <c r="J638" s="24">
        <f>IF(AND( C638=C637,D638&gt;D637),J637,0)</f>
        <v>0</v>
      </c>
      <c r="K638" s="24">
        <f t="shared" si="3"/>
        <v>0</v>
      </c>
      <c r="L638" s="24">
        <f t="shared" ref="L638:L639" si="379">IF(AND(C638=C637,C638&gt;C637),C637,0)</f>
        <v>0</v>
      </c>
      <c r="M638" s="24">
        <f t="shared" si="5"/>
        <v>0</v>
      </c>
      <c r="N638" s="24">
        <f>IFNA(VLOOKUP(A638,'HUMAN RESOURCES processed'!$A$2:$M$2692,5,0))</f>
        <v>0.017</v>
      </c>
      <c r="O638" s="24">
        <f>IFNA(VLOOKUP(A638,'HUMAN RESOURCES processed'!$A$2:$M$2692,6,0))</f>
        <v>0.026</v>
      </c>
      <c r="P638" s="24">
        <f>IFNA(VLOOKUP(A638,'HUMAN RESOURCES processed'!$A$2:$M$2692,7,0))</f>
        <v>75</v>
      </c>
      <c r="Q638" s="24">
        <f>IFNA(VLOOKUP(A638,'HUMAN RESOURCES processed'!$A$2:$M$2692,8,0))</f>
        <v>71</v>
      </c>
      <c r="R638" s="24">
        <f t="shared" si="6"/>
        <v>73</v>
      </c>
      <c r="S638" s="24">
        <f>IFNA(VLOOKUP(A638,'HUMAN RESOURCES processed'!$A$2:$M$2692,9,0))</f>
        <v>0.298</v>
      </c>
      <c r="T638" s="24">
        <f>IFNA(VLOOKUP(A638,'HUMAN RESOURCES processed'!$A$2:$M$2692,10,0))</f>
        <v>0.641</v>
      </c>
      <c r="U638" s="24">
        <f>IFNA(VLOOKUP(A638,'HUMAN RESOURCES processed'!$A$2:$M$2692,11,0))</f>
        <v>0.06</v>
      </c>
      <c r="V638" s="24">
        <f>IFNA(VLOOKUP(A638,'HUMAN RESOURCES processed'!$A$2:$M$2692,12,0))</f>
        <v>9563500</v>
      </c>
      <c r="W638" s="24">
        <f>IFNA(VLOOKUP(A638,'HUMAN RESOURCES processed'!$A$2:$M$2692,13,0))</f>
        <v>0.634</v>
      </c>
      <c r="X638" s="24">
        <f>IFNA(VLOOKUP(A638,'TOURISM processed'!$A$2:$F$2692,5,0))</f>
        <v>1977000000</v>
      </c>
      <c r="Y638" s="24">
        <f>IFNA(VLOOKUP(A638,'TOURISM processed'!$A$2:$F$2692,6,0))</f>
        <v>310000000</v>
      </c>
      <c r="Z638" s="24">
        <f t="shared" si="7"/>
        <v>32.41491086</v>
      </c>
      <c r="AA638" s="24">
        <f t="shared" ref="AA638:AA642" si="380">IF(AND(C638=C637,D638&gt;D637),AA637,0)</f>
        <v>0</v>
      </c>
      <c r="AB638" s="24">
        <f t="shared" ref="AB638:AB640" si="381">IF(AND(C638=C637,D638&gt;D637),AB637,0)</f>
        <v>0</v>
      </c>
      <c r="AC638" s="24">
        <f t="shared" ref="AC638:AC649" si="382">IF(AND(C638=C637,D638&gt;D637),AC637,0)</f>
        <v>0</v>
      </c>
      <c r="AD638" s="24">
        <f t="shared" ref="AD638:AD642" si="383">IF(AND(C638=C637,D638&gt;D637),AD637,0)</f>
        <v>0</v>
      </c>
      <c r="AE638" s="24">
        <f>IFNA(VLOOKUP(A638,'BUSINESS processed'!A638:J3328,9,0))</f>
        <v>0.028</v>
      </c>
      <c r="AF638" s="27">
        <f>IFNA(VLOOKUP(A638,'BUSINESS processed'!A638:J3328,10,0))</f>
        <v>0.012</v>
      </c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</row>
    <row r="639">
      <c r="A639" s="18" t="str">
        <f t="shared" si="1"/>
        <v>Africa_Tunisia-Africa_2001</v>
      </c>
      <c r="B639" s="19" t="s">
        <v>68</v>
      </c>
      <c r="C639" s="20" t="s">
        <v>140</v>
      </c>
      <c r="D639" s="21" t="s">
        <v>71</v>
      </c>
      <c r="E639" s="22">
        <v>2.2066101341E10</v>
      </c>
      <c r="F639" s="22">
        <f t="shared" si="2"/>
        <v>2281.064065</v>
      </c>
      <c r="G639" s="23">
        <v>0.053</v>
      </c>
      <c r="H639" s="23">
        <v>122.0</v>
      </c>
      <c r="I639" s="39">
        <f t="shared" si="371"/>
        <v>0</v>
      </c>
      <c r="J639" s="24">
        <f>IFNA(VLOOKUP(A639,'ENERGY processed'!$A$2:$H$2692,7,0),"")</f>
        <v>9504</v>
      </c>
      <c r="K639" s="24">
        <f t="shared" si="3"/>
        <v>0.0009824677473</v>
      </c>
      <c r="L639" s="24">
        <f t="shared" si="379"/>
        <v>0</v>
      </c>
      <c r="M639" s="24">
        <f t="shared" si="5"/>
        <v>0</v>
      </c>
      <c r="N639" s="24">
        <f>IFNA(VLOOKUP(A639,'HUMAN RESOURCES processed'!$A$2:$M$2692,5,0))</f>
        <v>0.017</v>
      </c>
      <c r="O639" s="24">
        <f>IFNA(VLOOKUP(A639,'HUMAN RESOURCES processed'!$A$2:$M$2692,6,0))</f>
        <v>0.024</v>
      </c>
      <c r="P639" s="24">
        <f>IFNA(VLOOKUP(A639,'HUMAN RESOURCES processed'!$A$2:$M$2692,7,0))</f>
        <v>75</v>
      </c>
      <c r="Q639" s="24">
        <f>IFNA(VLOOKUP(A639,'HUMAN RESOURCES processed'!$A$2:$M$2692,8,0))</f>
        <v>71</v>
      </c>
      <c r="R639" s="24">
        <f t="shared" si="6"/>
        <v>73</v>
      </c>
      <c r="S639" s="24">
        <f>IFNA(VLOOKUP(A639,'HUMAN RESOURCES processed'!$A$2:$M$2692,9,0))</f>
        <v>0.289</v>
      </c>
      <c r="T639" s="24">
        <f>IFNA(VLOOKUP(A639,'HUMAN RESOURCES processed'!$A$2:$M$2692,10,0))</f>
        <v>0.649</v>
      </c>
      <c r="U639" s="24">
        <f>IFNA(VLOOKUP(A639,'HUMAN RESOURCES processed'!$A$2:$M$2692,11,0))</f>
        <v>0.062</v>
      </c>
      <c r="V639" s="24">
        <f>IFNA(VLOOKUP(A639,'HUMAN RESOURCES processed'!$A$2:$M$2692,12,0))</f>
        <v>9673600</v>
      </c>
      <c r="W639" s="24">
        <f>IFNA(VLOOKUP(A639,'HUMAN RESOURCES processed'!$A$2:$M$2692,13,0))</f>
        <v>0.638</v>
      </c>
      <c r="X639" s="24">
        <f>IFNA(VLOOKUP(A639,'TOURISM processed'!$A$2:$F$2692,5,0))</f>
        <v>2061000000</v>
      </c>
      <c r="Y639" s="24">
        <f>IFNA(VLOOKUP(A639,'TOURISM processed'!$A$2:$F$2692,6,0))</f>
        <v>322000000</v>
      </c>
      <c r="Z639" s="24">
        <f t="shared" si="7"/>
        <v>33.28647039</v>
      </c>
      <c r="AA639" s="24">
        <f t="shared" si="380"/>
        <v>0</v>
      </c>
      <c r="AB639" s="24">
        <f t="shared" si="381"/>
        <v>0</v>
      </c>
      <c r="AC639" s="24">
        <f t="shared" si="382"/>
        <v>0</v>
      </c>
      <c r="AD639" s="24">
        <f t="shared" si="383"/>
        <v>0</v>
      </c>
      <c r="AE639" s="24">
        <f>IFNA(VLOOKUP(A639,'BUSINESS processed'!A639:J3329,9,0))</f>
        <v>0.043</v>
      </c>
      <c r="AF639" s="27">
        <f>IFNA(VLOOKUP(A639,'BUSINESS processed'!A639:J3329,10,0))</f>
        <v>0.04</v>
      </c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</row>
    <row r="640">
      <c r="A640" s="18" t="str">
        <f t="shared" si="1"/>
        <v>Africa_Tunisia-Africa_2002</v>
      </c>
      <c r="B640" s="19" t="s">
        <v>68</v>
      </c>
      <c r="C640" s="20" t="s">
        <v>140</v>
      </c>
      <c r="D640" s="21" t="s">
        <v>72</v>
      </c>
      <c r="E640" s="22">
        <v>2.3141757278E10</v>
      </c>
      <c r="F640" s="22">
        <f t="shared" si="2"/>
        <v>2365.773242</v>
      </c>
      <c r="G640" s="23">
        <v>0.053</v>
      </c>
      <c r="H640" s="23">
        <v>128.0</v>
      </c>
      <c r="I640" s="39">
        <f t="shared" si="371"/>
        <v>0</v>
      </c>
      <c r="J640" s="24">
        <f>IFNA(VLOOKUP(A640,'ENERGY processed'!$A$2:$H$2692,7,0),"")</f>
        <v>9674</v>
      </c>
      <c r="K640" s="24">
        <f t="shared" si="3"/>
        <v>0.0009889694231</v>
      </c>
      <c r="L640" s="24">
        <f>IFNA(VLOOKUP(A640,'ENERGY processed'!$A$2:$H$2692,8,0),"")</f>
        <v>25878</v>
      </c>
      <c r="M640" s="24">
        <f t="shared" si="5"/>
        <v>0.002645498318</v>
      </c>
      <c r="N640" s="24">
        <f>IFNA(VLOOKUP(A640,'HUMAN RESOURCES processed'!$A$2:$M$2692,5,0))</f>
        <v>0.017</v>
      </c>
      <c r="O640" s="24">
        <f>IFNA(VLOOKUP(A640,'HUMAN RESOURCES processed'!$A$2:$M$2692,6,0))</f>
        <v>0.023</v>
      </c>
      <c r="P640" s="24">
        <f>IFNA(VLOOKUP(A640,'HUMAN RESOURCES processed'!$A$2:$M$2692,7,0))</f>
        <v>75</v>
      </c>
      <c r="Q640" s="24">
        <f>IFNA(VLOOKUP(A640,'HUMAN RESOURCES processed'!$A$2:$M$2692,8,0))</f>
        <v>71</v>
      </c>
      <c r="R640" s="24">
        <f t="shared" si="6"/>
        <v>73</v>
      </c>
      <c r="S640" s="24">
        <f>IFNA(VLOOKUP(A640,'HUMAN RESOURCES processed'!$A$2:$M$2692,9,0))</f>
        <v>0.281</v>
      </c>
      <c r="T640" s="24">
        <f>IFNA(VLOOKUP(A640,'HUMAN RESOURCES processed'!$A$2:$M$2692,10,0))</f>
        <v>0.656</v>
      </c>
      <c r="U640" s="24">
        <f>IFNA(VLOOKUP(A640,'HUMAN RESOURCES processed'!$A$2:$M$2692,11,0))</f>
        <v>0.064</v>
      </c>
      <c r="V640" s="24">
        <f>IFNA(VLOOKUP(A640,'HUMAN RESOURCES processed'!$A$2:$M$2692,12,0))</f>
        <v>9781900</v>
      </c>
      <c r="W640" s="24">
        <f>IFNA(VLOOKUP(A640,'HUMAN RESOURCES processed'!$A$2:$M$2692,13,0))</f>
        <v>0.642</v>
      </c>
      <c r="X640" s="24">
        <f>IFNA(VLOOKUP(A640,'TOURISM processed'!$A$2:$F$2692,5,0))</f>
        <v>1831000000</v>
      </c>
      <c r="Y640" s="24">
        <f>IFNA(VLOOKUP(A640,'TOURISM processed'!$A$2:$F$2692,6,0))</f>
        <v>303000000</v>
      </c>
      <c r="Z640" s="24">
        <f t="shared" si="7"/>
        <v>30.97557734</v>
      </c>
      <c r="AA640" s="24">
        <f t="shared" si="380"/>
        <v>0</v>
      </c>
      <c r="AB640" s="24">
        <f t="shared" si="381"/>
        <v>0</v>
      </c>
      <c r="AC640" s="24">
        <f t="shared" si="382"/>
        <v>0</v>
      </c>
      <c r="AD640" s="24">
        <f t="shared" si="383"/>
        <v>0</v>
      </c>
      <c r="AE640" s="24">
        <f>IFNA(VLOOKUP(A640,'BUSINESS processed'!A640:J3330,9,0))</f>
        <v>0.053</v>
      </c>
      <c r="AF640" s="27">
        <f>IFNA(VLOOKUP(A640,'BUSINESS processed'!A640:J3330,10,0))</f>
        <v>0.059</v>
      </c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</row>
    <row r="641">
      <c r="A641" s="18" t="str">
        <f t="shared" si="1"/>
        <v>Africa_Tunisia-Africa_2003</v>
      </c>
      <c r="B641" s="19" t="s">
        <v>68</v>
      </c>
      <c r="C641" s="20" t="s">
        <v>140</v>
      </c>
      <c r="D641" s="21" t="s">
        <v>74</v>
      </c>
      <c r="E641" s="22">
        <v>2.7453084983E10</v>
      </c>
      <c r="F641" s="22">
        <f t="shared" si="2"/>
        <v>2790.004368</v>
      </c>
      <c r="G641" s="23">
        <v>0.054</v>
      </c>
      <c r="H641" s="23">
        <v>151.0</v>
      </c>
      <c r="I641" s="39">
        <f t="shared" si="371"/>
        <v>0</v>
      </c>
      <c r="J641" s="24">
        <f>IFNA(VLOOKUP(A641,'ENERGY processed'!$A$2:$H$2692,7,0),"")</f>
        <v>9193</v>
      </c>
      <c r="K641" s="24">
        <f t="shared" si="3"/>
        <v>0.0009342669566</v>
      </c>
      <c r="L641" s="24">
        <f>IFNA(VLOOKUP(A641,'ENERGY processed'!$A$2:$H$2692,8,0),"")</f>
        <v>24807</v>
      </c>
      <c r="M641" s="24">
        <f t="shared" si="5"/>
        <v>0.002521087827</v>
      </c>
      <c r="N641" s="24">
        <f>IFNA(VLOOKUP(A641,'HUMAN RESOURCES processed'!$A$2:$M$2692,5,0))</f>
        <v>0.017</v>
      </c>
      <c r="O641" s="24">
        <f>IFNA(VLOOKUP(A641,'HUMAN RESOURCES processed'!$A$2:$M$2692,6,0))</f>
        <v>0.022</v>
      </c>
      <c r="P641" s="24">
        <f>IFNA(VLOOKUP(A641,'HUMAN RESOURCES processed'!$A$2:$M$2692,7,0))</f>
        <v>75</v>
      </c>
      <c r="Q641" s="24">
        <f>IFNA(VLOOKUP(A641,'HUMAN RESOURCES processed'!$A$2:$M$2692,8,0))</f>
        <v>71</v>
      </c>
      <c r="R641" s="24">
        <f t="shared" si="6"/>
        <v>73</v>
      </c>
      <c r="S641" s="24">
        <f>IFNA(VLOOKUP(A641,'HUMAN RESOURCES processed'!$A$2:$M$2692,9,0))</f>
        <v>0.272</v>
      </c>
      <c r="T641" s="24">
        <f>IFNA(VLOOKUP(A641,'HUMAN RESOURCES processed'!$A$2:$M$2692,10,0))</f>
        <v>0.663</v>
      </c>
      <c r="U641" s="24">
        <f>IFNA(VLOOKUP(A641,'HUMAN RESOURCES processed'!$A$2:$M$2692,11,0))</f>
        <v>0.065</v>
      </c>
      <c r="V641" s="24">
        <f>IFNA(VLOOKUP(A641,'HUMAN RESOURCES processed'!$A$2:$M$2692,12,0))</f>
        <v>9839800</v>
      </c>
      <c r="W641" s="24">
        <f>IFNA(VLOOKUP(A641,'HUMAN RESOURCES processed'!$A$2:$M$2692,13,0))</f>
        <v>0.646</v>
      </c>
      <c r="X641" s="24">
        <f>IFNA(VLOOKUP(A641,'TOURISM processed'!$A$2:$F$2692,5,0))</f>
        <v>1935000000</v>
      </c>
      <c r="Y641" s="24">
        <f>IFNA(VLOOKUP(A641,'TOURISM processed'!$A$2:$F$2692,6,0))</f>
        <v>355000000</v>
      </c>
      <c r="Z641" s="24">
        <f t="shared" si="7"/>
        <v>36.07796906</v>
      </c>
      <c r="AA641" s="24">
        <f t="shared" si="380"/>
        <v>0</v>
      </c>
      <c r="AB641" s="24">
        <f>IFNA(VLOOKUP(A641,'BUSINESS processed'!A641:J3331,6,0))</f>
        <v>11</v>
      </c>
      <c r="AC641" s="24">
        <f t="shared" si="382"/>
        <v>0</v>
      </c>
      <c r="AD641" s="24">
        <f t="shared" si="383"/>
        <v>0</v>
      </c>
      <c r="AE641" s="24">
        <f>IFNA(VLOOKUP(A641,'BUSINESS processed'!A641:J3331,9,0))</f>
        <v>0.065</v>
      </c>
      <c r="AF641" s="27">
        <f>IFNA(VLOOKUP(A641,'BUSINESS processed'!A641:J3331,10,0))</f>
        <v>0.195</v>
      </c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</row>
    <row r="642">
      <c r="A642" s="18" t="str">
        <f t="shared" si="1"/>
        <v>Africa_Tunisia-Africa_2004</v>
      </c>
      <c r="B642" s="19" t="s">
        <v>68</v>
      </c>
      <c r="C642" s="20" t="s">
        <v>140</v>
      </c>
      <c r="D642" s="21" t="s">
        <v>83</v>
      </c>
      <c r="E642" s="22">
        <v>3.1183139301E10</v>
      </c>
      <c r="F642" s="22">
        <f t="shared" si="2"/>
        <v>3139.537202</v>
      </c>
      <c r="G642" s="23">
        <v>0.056</v>
      </c>
      <c r="H642" s="23">
        <v>179.0</v>
      </c>
      <c r="I642" s="39">
        <f t="shared" si="371"/>
        <v>0</v>
      </c>
      <c r="J642" s="24">
        <f>IF(AND( C642=C641,D642&gt;D641),J641,"")</f>
        <v>9193</v>
      </c>
      <c r="K642" s="24">
        <f t="shared" si="3"/>
        <v>0.0009255567637</v>
      </c>
      <c r="L642" s="24">
        <f>IF(AND(C642=C641,C642&gt;C641),C641,0)</f>
        <v>0</v>
      </c>
      <c r="M642" s="24">
        <f t="shared" si="5"/>
        <v>0</v>
      </c>
      <c r="N642" s="24">
        <f>IFNA(VLOOKUP(A642,'HUMAN RESOURCES processed'!$A$2:$M$2692,5,0))</f>
        <v>0.017</v>
      </c>
      <c r="O642" s="24">
        <f>IFNA(VLOOKUP(A642,'HUMAN RESOURCES processed'!$A$2:$M$2692,6,0))</f>
        <v>0.021</v>
      </c>
      <c r="P642" s="24">
        <f>IFNA(VLOOKUP(A642,'HUMAN RESOURCES processed'!$A$2:$M$2692,7,0))</f>
        <v>75</v>
      </c>
      <c r="Q642" s="24">
        <f>IFNA(VLOOKUP(A642,'HUMAN RESOURCES processed'!$A$2:$M$2692,8,0))</f>
        <v>71</v>
      </c>
      <c r="R642" s="24">
        <f t="shared" si="6"/>
        <v>73</v>
      </c>
      <c r="S642" s="24">
        <f>IFNA(VLOOKUP(A642,'HUMAN RESOURCES processed'!$A$2:$M$2692,9,0))</f>
        <v>0.265</v>
      </c>
      <c r="T642" s="24">
        <f>IFNA(VLOOKUP(A642,'HUMAN RESOURCES processed'!$A$2:$M$2692,10,0))</f>
        <v>0.669</v>
      </c>
      <c r="U642" s="24">
        <f>IFNA(VLOOKUP(A642,'HUMAN RESOURCES processed'!$A$2:$M$2692,11,0))</f>
        <v>0.066</v>
      </c>
      <c r="V642" s="24">
        <f>IFNA(VLOOKUP(A642,'HUMAN RESOURCES processed'!$A$2:$M$2692,12,0))</f>
        <v>9932400</v>
      </c>
      <c r="W642" s="24">
        <f>IFNA(VLOOKUP(A642,'HUMAN RESOURCES processed'!$A$2:$M$2692,13,0))</f>
        <v>0.649</v>
      </c>
      <c r="X642" s="24">
        <f>IFNA(VLOOKUP(A642,'TOURISM processed'!$A$2:$F$2692,5,0))</f>
        <v>2432000000</v>
      </c>
      <c r="Y642" s="24">
        <f>IFNA(VLOOKUP(A642,'TOURISM processed'!$A$2:$F$2692,6,0))</f>
        <v>427000000</v>
      </c>
      <c r="Z642" s="24">
        <f t="shared" si="7"/>
        <v>42.99061657</v>
      </c>
      <c r="AA642" s="24">
        <f t="shared" si="380"/>
        <v>0</v>
      </c>
      <c r="AB642" s="24">
        <f>IFNA(VLOOKUP(A642,'BUSINESS processed'!A642:J3332,6,0))</f>
        <v>11</v>
      </c>
      <c r="AC642" s="24">
        <f t="shared" si="382"/>
        <v>0</v>
      </c>
      <c r="AD642" s="24">
        <f t="shared" si="383"/>
        <v>0</v>
      </c>
      <c r="AE642" s="24">
        <f>IFNA(VLOOKUP(A642,'BUSINESS processed'!A642:J3332,9,0))</f>
        <v>0.085</v>
      </c>
      <c r="AF642" s="27">
        <f>IFNA(VLOOKUP(A642,'BUSINESS processed'!A642:J3332,10,0))</f>
        <v>0.376</v>
      </c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</row>
    <row r="643">
      <c r="A643" s="18" t="str">
        <f t="shared" si="1"/>
        <v>Africa_Tunisia-Africa_2005</v>
      </c>
      <c r="B643" s="19" t="s">
        <v>68</v>
      </c>
      <c r="C643" s="20" t="s">
        <v>140</v>
      </c>
      <c r="D643" s="21" t="s">
        <v>84</v>
      </c>
      <c r="E643" s="22">
        <v>3.2282960678E10</v>
      </c>
      <c r="F643" s="22">
        <f t="shared" si="2"/>
        <v>3218.961081</v>
      </c>
      <c r="G643" s="23">
        <v>0.056</v>
      </c>
      <c r="H643" s="23">
        <v>181.0</v>
      </c>
      <c r="I643" s="39">
        <f t="shared" si="371"/>
        <v>0</v>
      </c>
      <c r="J643" s="24">
        <f>IFNA(VLOOKUP(A643,'ENERGY processed'!$A$2:$H$2692,7,0),"")</f>
        <v>9089.5</v>
      </c>
      <c r="K643" s="24">
        <f t="shared" si="3"/>
        <v>0.0009063216672</v>
      </c>
      <c r="L643" s="24">
        <f>IFNA(VLOOKUP(A643,'ENERGY processed'!$A$2:$H$2692,8,0),"")</f>
        <v>24070.5</v>
      </c>
      <c r="M643" s="24">
        <f t="shared" si="5"/>
        <v>0.00240008974</v>
      </c>
      <c r="N643" s="24">
        <f>IFNA(VLOOKUP(A643,'HUMAN RESOURCES processed'!$A$2:$M$2692,5,0))</f>
        <v>0.017</v>
      </c>
      <c r="O643" s="24">
        <f>IFNA(VLOOKUP(A643,'HUMAN RESOURCES processed'!$A$2:$M$2692,6,0))</f>
        <v>0.02</v>
      </c>
      <c r="P643" s="24">
        <f>IFNA(VLOOKUP(A643,'HUMAN RESOURCES processed'!$A$2:$M$2692,7,0))</f>
        <v>76</v>
      </c>
      <c r="Q643" s="24">
        <f>IFNA(VLOOKUP(A643,'HUMAN RESOURCES processed'!$A$2:$M$2692,8,0))</f>
        <v>72</v>
      </c>
      <c r="R643" s="24">
        <f t="shared" si="6"/>
        <v>74</v>
      </c>
      <c r="S643" s="24">
        <f>IFNA(VLOOKUP(A643,'HUMAN RESOURCES processed'!$A$2:$M$2692,9,0))</f>
        <v>0.258</v>
      </c>
      <c r="T643" s="24">
        <f>IFNA(VLOOKUP(A643,'HUMAN RESOURCES processed'!$A$2:$M$2692,10,0))</f>
        <v>0.675</v>
      </c>
      <c r="U643" s="24">
        <f>IFNA(VLOOKUP(A643,'HUMAN RESOURCES processed'!$A$2:$M$2692,11,0))</f>
        <v>0.067</v>
      </c>
      <c r="V643" s="24">
        <f>IFNA(VLOOKUP(A643,'HUMAN RESOURCES processed'!$A$2:$M$2692,12,0))</f>
        <v>10029000</v>
      </c>
      <c r="W643" s="24">
        <f>IFNA(VLOOKUP(A643,'HUMAN RESOURCES processed'!$A$2:$M$2692,13,0))</f>
        <v>0.651</v>
      </c>
      <c r="X643" s="24">
        <f>IFNA(VLOOKUP(A643,'TOURISM processed'!$A$2:$F$2692,5,0))</f>
        <v>2800000000</v>
      </c>
      <c r="Y643" s="24">
        <f>IFNA(VLOOKUP(A643,'TOURISM processed'!$A$2:$F$2692,6,0))</f>
        <v>452000000</v>
      </c>
      <c r="Z643" s="24">
        <f t="shared" si="7"/>
        <v>45.06929903</v>
      </c>
      <c r="AA643" s="24">
        <f>IFNA(VLOOKUP(A643,'BUSINESS processed'!A643:J3333,5,0))</f>
        <v>0.606</v>
      </c>
      <c r="AB643" s="24">
        <f>IFNA(VLOOKUP(A643,'BUSINESS processed'!A643:J3333,6,0))</f>
        <v>11</v>
      </c>
      <c r="AC643" s="24">
        <f t="shared" si="382"/>
        <v>0</v>
      </c>
      <c r="AD643" s="24">
        <f>IFNA(VLOOKUP(A643,'BUSINESS processed'!A643:J3333,8,0))</f>
        <v>268</v>
      </c>
      <c r="AE643" s="24">
        <f>IFNA(VLOOKUP(A643,'BUSINESS processed'!A643:J3333,9,0))</f>
        <v>0.097</v>
      </c>
      <c r="AF643" s="27">
        <f>IFNA(VLOOKUP(A643,'BUSINESS processed'!A643:J3333,10,0))</f>
        <v>0.565</v>
      </c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</row>
    <row r="644">
      <c r="A644" s="18" t="str">
        <f t="shared" si="1"/>
        <v>Africa_Tunisia-Africa_2006</v>
      </c>
      <c r="B644" s="19" t="s">
        <v>68</v>
      </c>
      <c r="C644" s="20" t="s">
        <v>140</v>
      </c>
      <c r="D644" s="21" t="s">
        <v>85</v>
      </c>
      <c r="E644" s="22">
        <v>3.4378437265E10</v>
      </c>
      <c r="F644" s="22">
        <f t="shared" si="2"/>
        <v>3394.42898</v>
      </c>
      <c r="G644" s="23">
        <v>0.056</v>
      </c>
      <c r="H644" s="23">
        <v>194.0</v>
      </c>
      <c r="I644" s="39">
        <f t="shared" si="371"/>
        <v>0</v>
      </c>
      <c r="J644" s="24">
        <f>IF(AND( C644=C643,D644&gt;D643),J643,"")</f>
        <v>9089.5</v>
      </c>
      <c r="K644" s="24">
        <f t="shared" si="3"/>
        <v>0.0008974713415</v>
      </c>
      <c r="L644" s="24">
        <f>IF(AND(C644=C643,C644&gt;C643),C643,0)</f>
        <v>0</v>
      </c>
      <c r="M644" s="24">
        <f t="shared" si="5"/>
        <v>0</v>
      </c>
      <c r="N644" s="24">
        <f>IFNA(VLOOKUP(A644,'HUMAN RESOURCES processed'!$A$2:$M$2692,5,0))</f>
        <v>0.017</v>
      </c>
      <c r="O644" s="24">
        <f>IFNA(VLOOKUP(A644,'HUMAN RESOURCES processed'!$A$2:$M$2692,6,0))</f>
        <v>0.019</v>
      </c>
      <c r="P644" s="24">
        <f>IFNA(VLOOKUP(A644,'HUMAN RESOURCES processed'!$A$2:$M$2692,7,0))</f>
        <v>76</v>
      </c>
      <c r="Q644" s="24">
        <f>IFNA(VLOOKUP(A644,'HUMAN RESOURCES processed'!$A$2:$M$2692,8,0))</f>
        <v>72</v>
      </c>
      <c r="R644" s="24">
        <f t="shared" si="6"/>
        <v>74</v>
      </c>
      <c r="S644" s="24">
        <f>IFNA(VLOOKUP(A644,'HUMAN RESOURCES processed'!$A$2:$M$2692,9,0))</f>
        <v>0.252</v>
      </c>
      <c r="T644" s="24">
        <f>IFNA(VLOOKUP(A644,'HUMAN RESOURCES processed'!$A$2:$M$2692,10,0))</f>
        <v>0.681</v>
      </c>
      <c r="U644" s="24">
        <f>IFNA(VLOOKUP(A644,'HUMAN RESOURCES processed'!$A$2:$M$2692,11,0))</f>
        <v>0.068</v>
      </c>
      <c r="V644" s="24">
        <f>IFNA(VLOOKUP(A644,'HUMAN RESOURCES processed'!$A$2:$M$2692,12,0))</f>
        <v>10127900</v>
      </c>
      <c r="W644" s="24">
        <f>IFNA(VLOOKUP(A644,'HUMAN RESOURCES processed'!$A$2:$M$2692,13,0))</f>
        <v>0.653</v>
      </c>
      <c r="X644" s="24">
        <f>IFNA(VLOOKUP(A644,'TOURISM processed'!$A$2:$F$2692,5,0))</f>
        <v>2999000000</v>
      </c>
      <c r="Y644" s="24">
        <f>IFNA(VLOOKUP(A644,'TOURISM processed'!$A$2:$F$2692,6,0))</f>
        <v>498000000</v>
      </c>
      <c r="Z644" s="24">
        <f t="shared" si="7"/>
        <v>49.17110161</v>
      </c>
      <c r="AA644" s="24">
        <f>IFNA(VLOOKUP(A644,'BUSINESS processed'!A644:J3334,5,0))</f>
        <v>0.606</v>
      </c>
      <c r="AB644" s="24">
        <f>IFNA(VLOOKUP(A644,'BUSINESS processed'!A644:J3334,6,0))</f>
        <v>11</v>
      </c>
      <c r="AC644" s="24">
        <f t="shared" si="382"/>
        <v>0</v>
      </c>
      <c r="AD644" s="24">
        <f>IFNA(VLOOKUP(A644,'BUSINESS processed'!A644:J3334,8,0))</f>
        <v>268</v>
      </c>
      <c r="AE644" s="24">
        <f>IFNA(VLOOKUP(A644,'BUSINESS processed'!A644:J3334,9,0))</f>
        <v>0.13</v>
      </c>
      <c r="AF644" s="27">
        <f>IFNA(VLOOKUP(A644,'BUSINESS processed'!A644:J3334,10,0))</f>
        <v>0.722</v>
      </c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</row>
    <row r="645">
      <c r="A645" s="18" t="str">
        <f t="shared" si="1"/>
        <v>Africa_Tunisia-Africa_2007</v>
      </c>
      <c r="B645" s="19" t="s">
        <v>68</v>
      </c>
      <c r="C645" s="20" t="s">
        <v>140</v>
      </c>
      <c r="D645" s="21" t="s">
        <v>86</v>
      </c>
      <c r="E645" s="22">
        <v>3.8920218579E10</v>
      </c>
      <c r="F645" s="22">
        <f t="shared" si="2"/>
        <v>3806.341119</v>
      </c>
      <c r="G645" s="23">
        <v>0.056</v>
      </c>
      <c r="H645" s="23">
        <v>217.0</v>
      </c>
      <c r="I645" s="39">
        <f t="shared" si="371"/>
        <v>0</v>
      </c>
      <c r="J645" s="24">
        <f>IFNA(VLOOKUP(A645,'ENERGY processed'!$A$2:$H$2692,7,0),"")</f>
        <v>7711</v>
      </c>
      <c r="K645" s="24">
        <f t="shared" si="3"/>
        <v>0.000754124654</v>
      </c>
      <c r="L645" s="24">
        <f>IFNA(VLOOKUP(A645,'ENERGY processed'!$A$2:$H$2692,8,0),"")</f>
        <v>20818</v>
      </c>
      <c r="M645" s="24">
        <f t="shared" si="5"/>
        <v>0.002035970308</v>
      </c>
      <c r="N645" s="24">
        <f>IFNA(VLOOKUP(A645,'HUMAN RESOURCES processed'!$A$2:$M$2692,5,0))</f>
        <v>0.017</v>
      </c>
      <c r="O645" s="24">
        <f>IFNA(VLOOKUP(A645,'HUMAN RESOURCES processed'!$A$2:$M$2692,6,0))</f>
        <v>0.018</v>
      </c>
      <c r="P645" s="24">
        <f>IFNA(VLOOKUP(A645,'HUMAN RESOURCES processed'!$A$2:$M$2692,7,0))</f>
        <v>76</v>
      </c>
      <c r="Q645" s="24">
        <f>IFNA(VLOOKUP(A645,'HUMAN RESOURCES processed'!$A$2:$M$2692,8,0))</f>
        <v>72</v>
      </c>
      <c r="R645" s="24">
        <f t="shared" si="6"/>
        <v>74</v>
      </c>
      <c r="S645" s="24">
        <f>IFNA(VLOOKUP(A645,'HUMAN RESOURCES processed'!$A$2:$M$2692,9,0))</f>
        <v>0.246</v>
      </c>
      <c r="T645" s="24">
        <f>IFNA(VLOOKUP(A645,'HUMAN RESOURCES processed'!$A$2:$M$2692,10,0))</f>
        <v>0.686</v>
      </c>
      <c r="U645" s="24">
        <f>IFNA(VLOOKUP(A645,'HUMAN RESOURCES processed'!$A$2:$M$2692,11,0))</f>
        <v>0.068</v>
      </c>
      <c r="V645" s="24">
        <f>IFNA(VLOOKUP(A645,'HUMAN RESOURCES processed'!$A$2:$M$2692,12,0))</f>
        <v>10225100</v>
      </c>
      <c r="W645" s="24">
        <f>IFNA(VLOOKUP(A645,'HUMAN RESOURCES processed'!$A$2:$M$2692,13,0))</f>
        <v>0.654</v>
      </c>
      <c r="X645" s="24">
        <f>IFNA(VLOOKUP(A645,'TOURISM processed'!$A$2:$F$2692,5,0))</f>
        <v>3373000000</v>
      </c>
      <c r="Y645" s="24">
        <f>IFNA(VLOOKUP(A645,'TOURISM processed'!$A$2:$F$2692,6,0))</f>
        <v>530000000</v>
      </c>
      <c r="Z645" s="24">
        <f t="shared" si="7"/>
        <v>51.8332339</v>
      </c>
      <c r="AA645" s="24">
        <f>IFNA(VLOOKUP(A645,'BUSINESS processed'!A645:J3335,5,0))</f>
        <v>0.606</v>
      </c>
      <c r="AB645" s="24">
        <f>IFNA(VLOOKUP(A645,'BUSINESS processed'!A645:J3335,6,0))</f>
        <v>11</v>
      </c>
      <c r="AC645" s="24">
        <f t="shared" si="382"/>
        <v>0</v>
      </c>
      <c r="AD645" s="24">
        <f>IFNA(VLOOKUP(A645,'BUSINESS processed'!A645:J3335,8,0))</f>
        <v>268</v>
      </c>
      <c r="AE645" s="24">
        <f>IFNA(VLOOKUP(A645,'BUSINESS processed'!A645:J3335,9,0))</f>
        <v>0.171</v>
      </c>
      <c r="AF645" s="27">
        <f>IFNA(VLOOKUP(A645,'BUSINESS processed'!A645:J3335,10,0))</f>
        <v>0.763</v>
      </c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</row>
    <row r="646">
      <c r="A646" s="18" t="str">
        <f t="shared" si="1"/>
        <v>Africa_Tunisia-Africa_2008</v>
      </c>
      <c r="B646" s="19" t="s">
        <v>68</v>
      </c>
      <c r="C646" s="20" t="s">
        <v>140</v>
      </c>
      <c r="D646" s="21" t="s">
        <v>87</v>
      </c>
      <c r="E646" s="22">
        <v>4.4856586316E10</v>
      </c>
      <c r="F646" s="22">
        <f t="shared" si="2"/>
        <v>4342.823177</v>
      </c>
      <c r="G646" s="23">
        <v>0.056</v>
      </c>
      <c r="H646" s="23">
        <v>246.0</v>
      </c>
      <c r="I646" s="39">
        <f t="shared" si="371"/>
        <v>0</v>
      </c>
      <c r="J646" s="24">
        <f>IFNA(VLOOKUP(A646,'ENERGY processed'!$A$2:$H$2692,7,0),"")</f>
        <v>8463</v>
      </c>
      <c r="K646" s="24">
        <f t="shared" si="3"/>
        <v>0.0008193515282</v>
      </c>
      <c r="L646" s="24">
        <f>IFNA(VLOOKUP(A646,'ENERGY processed'!$A$2:$H$2692,8,0),"")</f>
        <v>22446</v>
      </c>
      <c r="M646" s="24">
        <f t="shared" si="5"/>
        <v>0.002173125889</v>
      </c>
      <c r="N646" s="24">
        <f>IFNA(VLOOKUP(A646,'HUMAN RESOURCES processed'!$A$2:$M$2692,5,0))</f>
        <v>0.018</v>
      </c>
      <c r="O646" s="24">
        <f>IFNA(VLOOKUP(A646,'HUMAN RESOURCES processed'!$A$2:$M$2692,6,0))</f>
        <v>0.017</v>
      </c>
      <c r="P646" s="24">
        <f>IFNA(VLOOKUP(A646,'HUMAN RESOURCES processed'!$A$2:$M$2692,7,0))</f>
        <v>76</v>
      </c>
      <c r="Q646" s="24">
        <f>IFNA(VLOOKUP(A646,'HUMAN RESOURCES processed'!$A$2:$M$2692,8,0))</f>
        <v>72</v>
      </c>
      <c r="R646" s="24">
        <f t="shared" si="6"/>
        <v>74</v>
      </c>
      <c r="S646" s="24">
        <f>IFNA(VLOOKUP(A646,'HUMAN RESOURCES processed'!$A$2:$M$2692,9,0))</f>
        <v>0.241</v>
      </c>
      <c r="T646" s="24">
        <f>IFNA(VLOOKUP(A646,'HUMAN RESOURCES processed'!$A$2:$M$2692,10,0))</f>
        <v>0.69</v>
      </c>
      <c r="U646" s="24">
        <f>IFNA(VLOOKUP(A646,'HUMAN RESOURCES processed'!$A$2:$M$2692,11,0))</f>
        <v>0.069</v>
      </c>
      <c r="V646" s="24">
        <f>IFNA(VLOOKUP(A646,'HUMAN RESOURCES processed'!$A$2:$M$2692,12,0))</f>
        <v>10328900</v>
      </c>
      <c r="W646" s="24">
        <f>IFNA(VLOOKUP(A646,'HUMAN RESOURCES processed'!$A$2:$M$2692,13,0))</f>
        <v>0.656</v>
      </c>
      <c r="X646" s="24">
        <f>IFNA(VLOOKUP(A646,'TOURISM processed'!$A$2:$F$2692,5,0))</f>
        <v>3909000000</v>
      </c>
      <c r="Y646" s="24">
        <f>IFNA(VLOOKUP(A646,'TOURISM processed'!$A$2:$F$2692,6,0))</f>
        <v>555000000</v>
      </c>
      <c r="Z646" s="24">
        <f t="shared" si="7"/>
        <v>53.73273049</v>
      </c>
      <c r="AA646" s="24">
        <f>IFNA(VLOOKUP(A646,'BUSINESS processed'!A646:J3336,5,0))</f>
        <v>0.586</v>
      </c>
      <c r="AB646" s="24">
        <f>IFNA(VLOOKUP(A646,'BUSINESS processed'!A646:J3336,6,0))</f>
        <v>11</v>
      </c>
      <c r="AC646" s="24">
        <f t="shared" si="382"/>
        <v>0</v>
      </c>
      <c r="AD646" s="24">
        <f>IFNA(VLOOKUP(A646,'BUSINESS processed'!A646:J3336,8,0))</f>
        <v>228</v>
      </c>
      <c r="AE646" s="24">
        <f>IFNA(VLOOKUP(A646,'BUSINESS processed'!A646:J3336,9,0))</f>
        <v>0.275</v>
      </c>
      <c r="AF646" s="27">
        <f>IFNA(VLOOKUP(A646,'BUSINESS processed'!A646:J3336,10,0))</f>
        <v>0.828</v>
      </c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</row>
    <row r="647">
      <c r="A647" s="18" t="str">
        <f t="shared" si="1"/>
        <v>Africa_Tunisia-Africa_2009</v>
      </c>
      <c r="B647" s="19" t="s">
        <v>68</v>
      </c>
      <c r="C647" s="20" t="s">
        <v>140</v>
      </c>
      <c r="D647" s="21" t="s">
        <v>88</v>
      </c>
      <c r="E647" s="22">
        <v>4.345493594E10</v>
      </c>
      <c r="F647" s="22">
        <f t="shared" si="2"/>
        <v>4162.509669</v>
      </c>
      <c r="G647" s="23">
        <v>0.062</v>
      </c>
      <c r="H647" s="23">
        <v>259.0</v>
      </c>
      <c r="I647" s="39">
        <f t="shared" si="371"/>
        <v>0</v>
      </c>
      <c r="J647" s="24">
        <f>IFNA(VLOOKUP(A647,'ENERGY processed'!$A$2:$H$2692,7,0),"")</f>
        <v>9039</v>
      </c>
      <c r="K647" s="24">
        <f t="shared" si="3"/>
        <v>0.0008658377716</v>
      </c>
      <c r="L647" s="24">
        <f>IFNA(VLOOKUP(A647,'ENERGY processed'!$A$2:$H$2692,8,0),"")</f>
        <v>23869</v>
      </c>
      <c r="M647" s="24">
        <f t="shared" si="5"/>
        <v>0.002286390283</v>
      </c>
      <c r="N647" s="24">
        <f>IFNA(VLOOKUP(A647,'HUMAN RESOURCES processed'!$A$2:$M$2692,5,0))</f>
        <v>0.018</v>
      </c>
      <c r="O647" s="24">
        <f>IFNA(VLOOKUP(A647,'HUMAN RESOURCES processed'!$A$2:$M$2692,6,0))</f>
        <v>0.016</v>
      </c>
      <c r="P647" s="24">
        <f>IFNA(VLOOKUP(A647,'HUMAN RESOURCES processed'!$A$2:$M$2692,7,0))</f>
        <v>77</v>
      </c>
      <c r="Q647" s="24">
        <f>IFNA(VLOOKUP(A647,'HUMAN RESOURCES processed'!$A$2:$M$2692,8,0))</f>
        <v>73</v>
      </c>
      <c r="R647" s="24">
        <f t="shared" si="6"/>
        <v>75</v>
      </c>
      <c r="S647" s="24">
        <f>IFNA(VLOOKUP(A647,'HUMAN RESOURCES processed'!$A$2:$M$2692,9,0))</f>
        <v>0.238</v>
      </c>
      <c r="T647" s="24">
        <f>IFNA(VLOOKUP(A647,'HUMAN RESOURCES processed'!$A$2:$M$2692,10,0))</f>
        <v>0.693</v>
      </c>
      <c r="U647" s="24">
        <f>IFNA(VLOOKUP(A647,'HUMAN RESOURCES processed'!$A$2:$M$2692,11,0))</f>
        <v>0.069</v>
      </c>
      <c r="V647" s="24">
        <f>IFNA(VLOOKUP(A647,'HUMAN RESOURCES processed'!$A$2:$M$2692,12,0))</f>
        <v>10439600</v>
      </c>
      <c r="W647" s="24">
        <f>IFNA(VLOOKUP(A647,'HUMAN RESOURCES processed'!$A$2:$M$2692,13,0))</f>
        <v>0.658</v>
      </c>
      <c r="X647" s="24">
        <f>IFNA(VLOOKUP(A647,'TOURISM processed'!$A$2:$F$2692,5,0))</f>
        <v>3526000000</v>
      </c>
      <c r="Y647" s="24">
        <f>IFNA(VLOOKUP(A647,'TOURISM processed'!$A$2:$F$2692,6,0))</f>
        <v>478000000</v>
      </c>
      <c r="Z647" s="24">
        <f t="shared" si="7"/>
        <v>45.78719491</v>
      </c>
      <c r="AA647" s="24">
        <f>IFNA(VLOOKUP(A647,'BUSINESS processed'!A647:J3337,5,0))</f>
        <v>0.623</v>
      </c>
      <c r="AB647" s="24">
        <f>IFNA(VLOOKUP(A647,'BUSINESS processed'!A647:J3337,6,0))</f>
        <v>11</v>
      </c>
      <c r="AC647" s="24">
        <f t="shared" si="382"/>
        <v>0</v>
      </c>
      <c r="AD647" s="24">
        <f>IFNA(VLOOKUP(A647,'BUSINESS processed'!A647:J3337,8,0))</f>
        <v>228</v>
      </c>
      <c r="AE647" s="24">
        <f>IFNA(VLOOKUP(A647,'BUSINESS processed'!A647:J3337,9,0))</f>
        <v>0.341</v>
      </c>
      <c r="AF647" s="27">
        <f>IFNA(VLOOKUP(A647,'BUSINESS processed'!A647:J3337,10,0))</f>
        <v>0.932</v>
      </c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</row>
    <row r="648">
      <c r="A648" s="18" t="str">
        <f t="shared" si="1"/>
        <v>Africa_Tunisia-Africa_2010</v>
      </c>
      <c r="B648" s="19" t="s">
        <v>68</v>
      </c>
      <c r="C648" s="20" t="s">
        <v>140</v>
      </c>
      <c r="D648" s="21" t="s">
        <v>89</v>
      </c>
      <c r="E648" s="22">
        <v>4.4054072936E10</v>
      </c>
      <c r="F648" s="22">
        <f t="shared" si="2"/>
        <v>4176.097765</v>
      </c>
      <c r="G648" s="23">
        <v>0.067</v>
      </c>
      <c r="H648" s="23">
        <v>282.0</v>
      </c>
      <c r="I648" s="39">
        <f t="shared" si="371"/>
        <v>0</v>
      </c>
      <c r="J648" s="24">
        <f>IFNA(VLOOKUP(A648,'ENERGY processed'!$A$2:$H$2692,7,0),"")</f>
        <v>7814</v>
      </c>
      <c r="K648" s="24">
        <f t="shared" si="3"/>
        <v>0.0007407266971</v>
      </c>
      <c r="L648" s="24">
        <f>IFNA(VLOOKUP(A648,'ENERGY processed'!$A$2:$H$2692,8,0),"")</f>
        <v>21016</v>
      </c>
      <c r="M648" s="24">
        <f t="shared" si="5"/>
        <v>0.001992207866</v>
      </c>
      <c r="N648" s="24">
        <f>IFNA(VLOOKUP(A648,'HUMAN RESOURCES processed'!$A$2:$M$2692,5,0))</f>
        <v>0.019</v>
      </c>
      <c r="O648" s="24">
        <f>IFNA(VLOOKUP(A648,'HUMAN RESOURCES processed'!$A$2:$M$2692,6,0))</f>
        <v>0.015</v>
      </c>
      <c r="P648" s="24">
        <f>IFNA(VLOOKUP(A648,'HUMAN RESOURCES processed'!$A$2:$M$2692,7,0))</f>
        <v>77</v>
      </c>
      <c r="Q648" s="24">
        <f>IFNA(VLOOKUP(A648,'HUMAN RESOURCES processed'!$A$2:$M$2692,8,0))</f>
        <v>73</v>
      </c>
      <c r="R648" s="24">
        <f t="shared" si="6"/>
        <v>75</v>
      </c>
      <c r="S648" s="24">
        <f>IFNA(VLOOKUP(A648,'HUMAN RESOURCES processed'!$A$2:$M$2692,9,0))</f>
        <v>0.235</v>
      </c>
      <c r="T648" s="24">
        <f>IFNA(VLOOKUP(A648,'HUMAN RESOURCES processed'!$A$2:$M$2692,10,0))</f>
        <v>0.696</v>
      </c>
      <c r="U648" s="24">
        <f>IFNA(VLOOKUP(A648,'HUMAN RESOURCES processed'!$A$2:$M$2692,11,0))</f>
        <v>0.069</v>
      </c>
      <c r="V648" s="24">
        <f>IFNA(VLOOKUP(A648,'HUMAN RESOURCES processed'!$A$2:$M$2692,12,0))</f>
        <v>10549100</v>
      </c>
      <c r="W648" s="24">
        <f>IFNA(VLOOKUP(A648,'HUMAN RESOURCES processed'!$A$2:$M$2692,13,0))</f>
        <v>0.659</v>
      </c>
      <c r="X648" s="24">
        <f>IFNA(VLOOKUP(A648,'TOURISM processed'!$A$2:$F$2692,5,0))</f>
        <v>3477000000</v>
      </c>
      <c r="Y648" s="24">
        <f>IFNA(VLOOKUP(A648,'TOURISM processed'!$A$2:$F$2692,6,0))</f>
        <v>611000000</v>
      </c>
      <c r="Z648" s="24">
        <f t="shared" si="7"/>
        <v>57.91963295</v>
      </c>
      <c r="AA648" s="24">
        <f>IFNA(VLOOKUP(A648,'BUSINESS processed'!A648:J3338,5,0))</f>
        <v>0.623</v>
      </c>
      <c r="AB648" s="24">
        <f>IFNA(VLOOKUP(A648,'BUSINESS processed'!A648:J3338,6,0))</f>
        <v>11</v>
      </c>
      <c r="AC648" s="24">
        <f t="shared" si="382"/>
        <v>0</v>
      </c>
      <c r="AD648" s="24">
        <f>IFNA(VLOOKUP(A648,'BUSINESS processed'!A648:J3338,8,0))</f>
        <v>144</v>
      </c>
      <c r="AE648" s="24">
        <f>IFNA(VLOOKUP(A648,'BUSINESS processed'!A648:J3338,9,0))</f>
        <v>0.368</v>
      </c>
      <c r="AF648" s="27">
        <f>IFNA(VLOOKUP(A648,'BUSINESS processed'!A648:J3338,10,0))</f>
        <v>1.045</v>
      </c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</row>
    <row r="649">
      <c r="A649" s="18" t="str">
        <f t="shared" si="1"/>
        <v>Africa_Tunisia-Africa_2011</v>
      </c>
      <c r="B649" s="19" t="s">
        <v>68</v>
      </c>
      <c r="C649" s="20" t="s">
        <v>140</v>
      </c>
      <c r="D649" s="21" t="s">
        <v>90</v>
      </c>
      <c r="E649" s="22">
        <v>4.5951129422E10</v>
      </c>
      <c r="F649" s="22">
        <f t="shared" si="2"/>
        <v>4305.039388</v>
      </c>
      <c r="G649" s="23">
        <v>0.07</v>
      </c>
      <c r="H649" s="23">
        <v>304.0</v>
      </c>
      <c r="I649" s="39">
        <f t="shared" si="371"/>
        <v>0</v>
      </c>
      <c r="J649" s="24">
        <f>IFNA(VLOOKUP(A649,'ENERGY processed'!$A$2:$H$2692,7,0),"")</f>
        <v>8314</v>
      </c>
      <c r="K649" s="24">
        <f t="shared" si="3"/>
        <v>0.0007789165995</v>
      </c>
      <c r="L649" s="24">
        <f>IFNA(VLOOKUP(A649,'ENERGY processed'!$A$2:$H$2692,8,0),"")</f>
        <v>22801</v>
      </c>
      <c r="M649" s="24">
        <f t="shared" si="5"/>
        <v>0.00213616519</v>
      </c>
      <c r="N649" s="24">
        <f>IFNA(VLOOKUP(A649,'HUMAN RESOURCES processed'!$A$2:$M$2692,5,0))</f>
        <v>0.019</v>
      </c>
      <c r="O649" s="24">
        <f>IFNA(VLOOKUP(A649,'HUMAN RESOURCES processed'!$A$2:$M$2692,6,0))</f>
        <v>0.014</v>
      </c>
      <c r="P649" s="24">
        <f>IFNA(VLOOKUP(A649,'HUMAN RESOURCES processed'!$A$2:$M$2692,7,0))</f>
        <v>77</v>
      </c>
      <c r="Q649" s="24">
        <f>IFNA(VLOOKUP(A649,'HUMAN RESOURCES processed'!$A$2:$M$2692,8,0))</f>
        <v>73</v>
      </c>
      <c r="R649" s="24">
        <f t="shared" si="6"/>
        <v>75</v>
      </c>
      <c r="S649" s="24">
        <f>IFNA(VLOOKUP(A649,'HUMAN RESOURCES processed'!$A$2:$M$2692,9,0))</f>
        <v>0.233</v>
      </c>
      <c r="T649" s="24">
        <f>IFNA(VLOOKUP(A649,'HUMAN RESOURCES processed'!$A$2:$M$2692,10,0))</f>
        <v>0.697</v>
      </c>
      <c r="U649" s="24">
        <f>IFNA(VLOOKUP(A649,'HUMAN RESOURCES processed'!$A$2:$M$2692,11,0))</f>
        <v>0.07</v>
      </c>
      <c r="V649" s="24">
        <f>IFNA(VLOOKUP(A649,'HUMAN RESOURCES processed'!$A$2:$M$2692,12,0))</f>
        <v>10673800</v>
      </c>
      <c r="W649" s="24">
        <f>IFNA(VLOOKUP(A649,'HUMAN RESOURCES processed'!$A$2:$M$2692,13,0))</f>
        <v>0.661</v>
      </c>
      <c r="X649" s="24">
        <f>IFNA(VLOOKUP(A649,'TOURISM processed'!$A$2:$F$2692,5,0))</f>
        <v>2529000000</v>
      </c>
      <c r="Y649" s="24">
        <f>IFNA(VLOOKUP(A649,'TOURISM processed'!$A$2:$F$2692,6,0))</f>
        <v>678000000</v>
      </c>
      <c r="Z649" s="24">
        <f t="shared" si="7"/>
        <v>63.52002099</v>
      </c>
      <c r="AA649" s="24">
        <f>IFNA(VLOOKUP(A649,'BUSINESS processed'!A649:J3339,5,0))</f>
        <v>0.624</v>
      </c>
      <c r="AB649" s="24">
        <f>IFNA(VLOOKUP(A649,'BUSINESS processed'!A649:J3339,6,0))</f>
        <v>11</v>
      </c>
      <c r="AC649" s="24">
        <f t="shared" si="382"/>
        <v>0</v>
      </c>
      <c r="AD649" s="24">
        <f>IFNA(VLOOKUP(A649,'BUSINESS processed'!A649:J3339,8,0))</f>
        <v>144</v>
      </c>
      <c r="AE649" s="24">
        <f>IFNA(VLOOKUP(A649,'BUSINESS processed'!A649:J3339,9,0))</f>
        <v>0.391</v>
      </c>
      <c r="AF649" s="27">
        <f>IFNA(VLOOKUP(A649,'BUSINESS processed'!A649:J3339,10,0))</f>
        <v>1.152</v>
      </c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</row>
    <row r="650">
      <c r="A650" s="18" t="str">
        <f t="shared" si="1"/>
        <v>Africa_Tunisia-Africa_2012</v>
      </c>
      <c r="B650" s="19" t="s">
        <v>68</v>
      </c>
      <c r="C650" s="20" t="s">
        <v>140</v>
      </c>
      <c r="D650" s="21" t="s">
        <v>91</v>
      </c>
      <c r="E650" s="22">
        <v>4.5238491581E10</v>
      </c>
      <c r="F650" s="22">
        <f t="shared" si="2"/>
        <v>4197.494</v>
      </c>
      <c r="G650" s="23">
        <v>0.07</v>
      </c>
      <c r="H650" s="23">
        <v>297.0</v>
      </c>
      <c r="I650" s="39">
        <f t="shared" si="371"/>
        <v>0</v>
      </c>
      <c r="J650" s="24">
        <f>IFNA(VLOOKUP(A650,'ENERGY processed'!$A$2:$H$2692,7,0),"")</f>
        <v>7667</v>
      </c>
      <c r="K650" s="24">
        <f t="shared" si="3"/>
        <v>0.0007113894688</v>
      </c>
      <c r="L650" s="24">
        <f>IFNA(VLOOKUP(A650,'ENERGY processed'!$A$2:$H$2692,8,0),"")</f>
        <v>20660</v>
      </c>
      <c r="M650" s="24">
        <f t="shared" si="5"/>
        <v>0.001916956623</v>
      </c>
      <c r="N650" s="24">
        <f>IFNA(VLOOKUP(A650,'HUMAN RESOURCES processed'!$A$2:$M$2692,5,0))</f>
        <v>0.019</v>
      </c>
      <c r="O650" s="24">
        <f>IFNA(VLOOKUP(A650,'HUMAN RESOURCES processed'!$A$2:$M$2692,6,0))</f>
        <v>0.014</v>
      </c>
      <c r="P650" s="24">
        <f>IFNA(VLOOKUP(A650,'HUMAN RESOURCES processed'!$A$2:$M$2692,7,0))</f>
        <v>77</v>
      </c>
      <c r="Q650" s="24">
        <f>IFNA(VLOOKUP(A650,'HUMAN RESOURCES processed'!$A$2:$M$2692,8,0))</f>
        <v>73</v>
      </c>
      <c r="R650" s="24">
        <f t="shared" si="6"/>
        <v>75</v>
      </c>
      <c r="S650" s="24">
        <f>IFNA(VLOOKUP(A650,'HUMAN RESOURCES processed'!$A$2:$M$2692,9,0))</f>
        <v>0.232</v>
      </c>
      <c r="T650" s="24">
        <f>IFNA(VLOOKUP(A650,'HUMAN RESOURCES processed'!$A$2:$M$2692,10,0))</f>
        <v>0.697</v>
      </c>
      <c r="U650" s="24">
        <f>IFNA(VLOOKUP(A650,'HUMAN RESOURCES processed'!$A$2:$M$2692,11,0))</f>
        <v>0.071</v>
      </c>
      <c r="V650" s="24">
        <f>IFNA(VLOOKUP(A650,'HUMAN RESOURCES processed'!$A$2:$M$2692,12,0))</f>
        <v>10777500</v>
      </c>
      <c r="W650" s="24">
        <f>IFNA(VLOOKUP(A650,'HUMAN RESOURCES processed'!$A$2:$M$2692,13,0))</f>
        <v>0.663</v>
      </c>
      <c r="X650" s="24">
        <f>IFNA(VLOOKUP(A650,'TOURISM processed'!$A$2:$F$2692,5,0))</f>
        <v>2931000000</v>
      </c>
      <c r="Y650" s="24">
        <f>IFNA(VLOOKUP(A650,'TOURISM processed'!$A$2:$F$2692,6,0))</f>
        <v>673000000</v>
      </c>
      <c r="Z650" s="24">
        <f t="shared" si="7"/>
        <v>62.44490837</v>
      </c>
      <c r="AA650" s="24">
        <f>IFNA(VLOOKUP(A650,'BUSINESS processed'!A650:J3340,5,0))</f>
        <v>0.624</v>
      </c>
      <c r="AB650" s="24">
        <f>IFNA(VLOOKUP(A650,'BUSINESS processed'!A650:J3340,6,0))</f>
        <v>11</v>
      </c>
      <c r="AC650" s="24">
        <f>IFNA(VLOOKUP(A650,'BUSINESS processed'!A650:J3340,7,0))</f>
        <v>49</v>
      </c>
      <c r="AD650" s="24">
        <f>IFNA(VLOOKUP(A650,'BUSINESS processed'!A650:J3340,8,0))</f>
        <v>144</v>
      </c>
      <c r="AE650" s="24">
        <f>IFNA(VLOOKUP(A650,'BUSINESS processed'!A650:J3340,9,0))</f>
        <v>0.414</v>
      </c>
      <c r="AF650" s="27">
        <f>IFNA(VLOOKUP(A650,'BUSINESS processed'!A650:J3340,10,0))</f>
        <v>1.181</v>
      </c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</row>
    <row r="651">
      <c r="A651" s="18" t="str">
        <f t="shared" si="1"/>
        <v>Africa_Uganda-Africa_2000</v>
      </c>
      <c r="B651" s="19" t="s">
        <v>68</v>
      </c>
      <c r="C651" s="20" t="s">
        <v>141</v>
      </c>
      <c r="D651" s="21" t="s">
        <v>70</v>
      </c>
      <c r="E651" s="22">
        <v>6.193246632E9</v>
      </c>
      <c r="F651" s="22">
        <f t="shared" si="2"/>
        <v>255.1218578</v>
      </c>
      <c r="G651" s="23">
        <v>0.066</v>
      </c>
      <c r="H651" s="23">
        <v>16.0</v>
      </c>
      <c r="I651" s="23">
        <v>0.229</v>
      </c>
      <c r="J651" s="24">
        <f t="shared" ref="J651:J664" si="384">IF(AND( C651=C650,D651&gt;D650),J650,0)</f>
        <v>0</v>
      </c>
      <c r="K651" s="24">
        <f t="shared" si="3"/>
        <v>0</v>
      </c>
      <c r="L651" s="24">
        <f t="shared" ref="L651:L652" si="385">IF(AND(C651=C650,C651&gt;C650),C650,0)</f>
        <v>0</v>
      </c>
      <c r="M651" s="24">
        <f t="shared" si="5"/>
        <v>0</v>
      </c>
      <c r="N651" s="24">
        <f>IFNA(VLOOKUP(A651,'HUMAN RESOURCES processed'!$A$2:$M$2692,5,0))</f>
        <v>0.048</v>
      </c>
      <c r="O651" s="24">
        <f>IFNA(VLOOKUP(A651,'HUMAN RESOURCES processed'!$A$2:$M$2692,6,0))</f>
        <v>0.089</v>
      </c>
      <c r="P651" s="24">
        <f>IFNA(VLOOKUP(A651,'HUMAN RESOURCES processed'!$A$2:$M$2692,7,0))</f>
        <v>48</v>
      </c>
      <c r="Q651" s="24">
        <f>IFNA(VLOOKUP(A651,'HUMAN RESOURCES processed'!$A$2:$M$2692,8,0))</f>
        <v>48</v>
      </c>
      <c r="R651" s="24">
        <f t="shared" si="6"/>
        <v>48</v>
      </c>
      <c r="S651" s="24">
        <f>IFNA(VLOOKUP(A651,'HUMAN RESOURCES processed'!$A$2:$M$2692,9,0))</f>
        <v>0.493</v>
      </c>
      <c r="T651" s="24">
        <f>IFNA(VLOOKUP(A651,'HUMAN RESOURCES processed'!$A$2:$M$2692,10,0))</f>
        <v>0.481</v>
      </c>
      <c r="U651" s="24">
        <f>IFNA(VLOOKUP(A651,'HUMAN RESOURCES processed'!$A$2:$M$2692,11,0))</f>
        <v>0.027</v>
      </c>
      <c r="V651" s="24">
        <f>IFNA(VLOOKUP(A651,'HUMAN RESOURCES processed'!$A$2:$M$2692,12,0))</f>
        <v>24275641</v>
      </c>
      <c r="W651" s="24">
        <f>IFNA(VLOOKUP(A651,'HUMAN RESOURCES processed'!$A$2:$M$2692,13,0))</f>
        <v>0.121</v>
      </c>
      <c r="X651" s="24">
        <f>IFNA(VLOOKUP(A651,'TOURISM processed'!$A$2:$F$2692,5,0))</f>
        <v>165000000</v>
      </c>
      <c r="Y651" s="24">
        <f t="shared" ref="Y651:Y654" si="386">IF(AND(C651=C650,D651&gt;D650),Y650,0)</f>
        <v>0</v>
      </c>
      <c r="Z651" s="24">
        <f t="shared" si="7"/>
        <v>0</v>
      </c>
      <c r="AA651" s="24">
        <f t="shared" ref="AA651:AA655" si="387">IF(AND(C651=C650,D651&gt;D650),AA650,0)</f>
        <v>0</v>
      </c>
      <c r="AB651" s="24">
        <f t="shared" ref="AB651:AB653" si="388">IF(AND(C651=C650,D651&gt;D650),AB650,0)</f>
        <v>0</v>
      </c>
      <c r="AC651" s="24">
        <f t="shared" ref="AC651:AC662" si="389">IF(AND(C651=C650,D651&gt;D650),AC650,0)</f>
        <v>0</v>
      </c>
      <c r="AD651" s="24">
        <f t="shared" ref="AD651:AD655" si="390">IF(AND(C651=C650,D651&gt;D650),AD650,0)</f>
        <v>0</v>
      </c>
      <c r="AE651" s="24">
        <f>IFNA(VLOOKUP(A651,'BUSINESS processed'!A651:J3341,9,0))</f>
        <v>0.002</v>
      </c>
      <c r="AF651" s="27">
        <f>IFNA(VLOOKUP(A651,'BUSINESS processed'!A651:J3341,10,0))</f>
        <v>0.005</v>
      </c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</row>
    <row r="652">
      <c r="A652" s="18" t="str">
        <f t="shared" si="1"/>
        <v>Africa_Uganda-Africa_2001</v>
      </c>
      <c r="B652" s="19" t="s">
        <v>68</v>
      </c>
      <c r="C652" s="20" t="s">
        <v>141</v>
      </c>
      <c r="D652" s="21" t="s">
        <v>71</v>
      </c>
      <c r="E652" s="22">
        <v>5.840503703E9</v>
      </c>
      <c r="F652" s="22">
        <f t="shared" si="2"/>
        <v>232.8003835</v>
      </c>
      <c r="G652" s="23">
        <v>0.072</v>
      </c>
      <c r="H652" s="23">
        <v>17.0</v>
      </c>
      <c r="I652" s="23">
        <v>0.227</v>
      </c>
      <c r="J652" s="24">
        <f t="shared" si="384"/>
        <v>0</v>
      </c>
      <c r="K652" s="24">
        <f t="shared" si="3"/>
        <v>0</v>
      </c>
      <c r="L652" s="24">
        <f t="shared" si="385"/>
        <v>0</v>
      </c>
      <c r="M652" s="24">
        <f t="shared" si="5"/>
        <v>0</v>
      </c>
      <c r="N652" s="24">
        <f>IFNA(VLOOKUP(A652,'HUMAN RESOURCES processed'!$A$2:$M$2692,5,0))</f>
        <v>0.048</v>
      </c>
      <c r="O652" s="24">
        <f>IFNA(VLOOKUP(A652,'HUMAN RESOURCES processed'!$A$2:$M$2692,6,0))</f>
        <v>0.085</v>
      </c>
      <c r="P652" s="24">
        <f>IFNA(VLOOKUP(A652,'HUMAN RESOURCES processed'!$A$2:$M$2692,7,0))</f>
        <v>49</v>
      </c>
      <c r="Q652" s="24">
        <f>IFNA(VLOOKUP(A652,'HUMAN RESOURCES processed'!$A$2:$M$2692,8,0))</f>
        <v>49</v>
      </c>
      <c r="R652" s="24">
        <f t="shared" si="6"/>
        <v>49</v>
      </c>
      <c r="S652" s="24">
        <f>IFNA(VLOOKUP(A652,'HUMAN RESOURCES processed'!$A$2:$M$2692,9,0))</f>
        <v>0.493</v>
      </c>
      <c r="T652" s="24">
        <f>IFNA(VLOOKUP(A652,'HUMAN RESOURCES processed'!$A$2:$M$2692,10,0))</f>
        <v>0.48</v>
      </c>
      <c r="U652" s="24">
        <f>IFNA(VLOOKUP(A652,'HUMAN RESOURCES processed'!$A$2:$M$2692,11,0))</f>
        <v>0.027</v>
      </c>
      <c r="V652" s="24">
        <f>IFNA(VLOOKUP(A652,'HUMAN RESOURCES processed'!$A$2:$M$2692,12,0))</f>
        <v>25088033</v>
      </c>
      <c r="W652" s="24">
        <f>IFNA(VLOOKUP(A652,'HUMAN RESOURCES processed'!$A$2:$M$2692,13,0))</f>
        <v>0.122</v>
      </c>
      <c r="X652" s="24">
        <f>IFNA(VLOOKUP(A652,'TOURISM processed'!$A$2:$F$2692,5,0))</f>
        <v>187000000</v>
      </c>
      <c r="Y652" s="24">
        <f t="shared" si="386"/>
        <v>0</v>
      </c>
      <c r="Z652" s="24">
        <f t="shared" si="7"/>
        <v>0</v>
      </c>
      <c r="AA652" s="24">
        <f t="shared" si="387"/>
        <v>0</v>
      </c>
      <c r="AB652" s="24">
        <f t="shared" si="388"/>
        <v>0</v>
      </c>
      <c r="AC652" s="24">
        <f t="shared" si="389"/>
        <v>0</v>
      </c>
      <c r="AD652" s="24">
        <f t="shared" si="390"/>
        <v>0</v>
      </c>
      <c r="AE652" s="24">
        <f>IFNA(VLOOKUP(A652,'BUSINESS processed'!A652:J3342,9,0))</f>
        <v>0.002</v>
      </c>
      <c r="AF652" s="27">
        <f>IFNA(VLOOKUP(A652,'BUSINESS processed'!A652:J3342,10,0))</f>
        <v>0.011</v>
      </c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</row>
    <row r="653">
      <c r="A653" s="18" t="str">
        <f t="shared" si="1"/>
        <v>Africa_Uganda-Africa_2002</v>
      </c>
      <c r="B653" s="19" t="s">
        <v>68</v>
      </c>
      <c r="C653" s="20" t="s">
        <v>141</v>
      </c>
      <c r="D653" s="21" t="s">
        <v>72</v>
      </c>
      <c r="E653" s="22">
        <v>6.178563467E9</v>
      </c>
      <c r="F653" s="22">
        <f t="shared" si="2"/>
        <v>238.1551263</v>
      </c>
      <c r="G653" s="23">
        <v>0.075</v>
      </c>
      <c r="H653" s="23">
        <v>18.0</v>
      </c>
      <c r="I653" s="23">
        <v>0.191</v>
      </c>
      <c r="J653" s="24">
        <f t="shared" si="384"/>
        <v>0</v>
      </c>
      <c r="K653" s="24">
        <f t="shared" si="3"/>
        <v>0</v>
      </c>
      <c r="L653" s="24">
        <f>IFNA(VLOOKUP(A653,'ENERGY processed'!$A$2:$H$2692,8,0),"")</f>
        <v>3784</v>
      </c>
      <c r="M653" s="24">
        <f t="shared" si="5"/>
        <v>0.0001458557483</v>
      </c>
      <c r="N653" s="24">
        <f>IFNA(VLOOKUP(A653,'HUMAN RESOURCES processed'!$A$2:$M$2692,5,0))</f>
        <v>0.048</v>
      </c>
      <c r="O653" s="24">
        <f>IFNA(VLOOKUP(A653,'HUMAN RESOURCES processed'!$A$2:$M$2692,6,0))</f>
        <v>0.081</v>
      </c>
      <c r="P653" s="24">
        <f>IFNA(VLOOKUP(A653,'HUMAN RESOURCES processed'!$A$2:$M$2692,7,0))</f>
        <v>50</v>
      </c>
      <c r="Q653" s="24">
        <f>IFNA(VLOOKUP(A653,'HUMAN RESOURCES processed'!$A$2:$M$2692,8,0))</f>
        <v>50</v>
      </c>
      <c r="R653" s="24">
        <f t="shared" si="6"/>
        <v>50</v>
      </c>
      <c r="S653" s="24">
        <f>IFNA(VLOOKUP(A653,'HUMAN RESOURCES processed'!$A$2:$M$2692,9,0))</f>
        <v>0.494</v>
      </c>
      <c r="T653" s="24">
        <f>IFNA(VLOOKUP(A653,'HUMAN RESOURCES processed'!$A$2:$M$2692,10,0))</f>
        <v>0.48</v>
      </c>
      <c r="U653" s="24">
        <f>IFNA(VLOOKUP(A653,'HUMAN RESOURCES processed'!$A$2:$M$2692,11,0))</f>
        <v>0.026</v>
      </c>
      <c r="V653" s="24">
        <f>IFNA(VLOOKUP(A653,'HUMAN RESOURCES processed'!$A$2:$M$2692,12,0))</f>
        <v>25943441</v>
      </c>
      <c r="W653" s="24">
        <f>IFNA(VLOOKUP(A653,'HUMAN RESOURCES processed'!$A$2:$M$2692,13,0))</f>
        <v>0.123</v>
      </c>
      <c r="X653" s="24">
        <f>IFNA(VLOOKUP(A653,'TOURISM processed'!$A$2:$F$2692,5,0))</f>
        <v>194000000</v>
      </c>
      <c r="Y653" s="24">
        <f t="shared" si="386"/>
        <v>0</v>
      </c>
      <c r="Z653" s="24">
        <f t="shared" si="7"/>
        <v>0</v>
      </c>
      <c r="AA653" s="24">
        <f t="shared" si="387"/>
        <v>0</v>
      </c>
      <c r="AB653" s="24">
        <f t="shared" si="388"/>
        <v>0</v>
      </c>
      <c r="AC653" s="24">
        <f t="shared" si="389"/>
        <v>0</v>
      </c>
      <c r="AD653" s="24">
        <f t="shared" si="390"/>
        <v>0</v>
      </c>
      <c r="AE653" s="24">
        <f>IFNA(VLOOKUP(A653,'BUSINESS processed'!A653:J3343,9,0))</f>
        <v>0.004</v>
      </c>
      <c r="AF653" s="27">
        <f>IFNA(VLOOKUP(A653,'BUSINESS processed'!A653:J3343,10,0))</f>
        <v>0.015</v>
      </c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</row>
    <row r="654">
      <c r="A654" s="18" t="str">
        <f t="shared" si="1"/>
        <v>Africa_Uganda-Africa_2003</v>
      </c>
      <c r="B654" s="19" t="s">
        <v>68</v>
      </c>
      <c r="C654" s="20" t="s">
        <v>141</v>
      </c>
      <c r="D654" s="21" t="s">
        <v>74</v>
      </c>
      <c r="E654" s="22">
        <v>6.336696289E9</v>
      </c>
      <c r="F654" s="22">
        <f t="shared" si="2"/>
        <v>236.1053445</v>
      </c>
      <c r="G654" s="23">
        <v>0.076</v>
      </c>
      <c r="H654" s="23">
        <v>18.0</v>
      </c>
      <c r="I654" s="23">
        <v>0.189</v>
      </c>
      <c r="J654" s="24">
        <f t="shared" si="384"/>
        <v>0</v>
      </c>
      <c r="K654" s="24">
        <f t="shared" si="3"/>
        <v>0</v>
      </c>
      <c r="L654" s="24">
        <f>IFNA(VLOOKUP(A654,'ENERGY processed'!$A$2:$H$2692,8,0),"")</f>
        <v>3366</v>
      </c>
      <c r="M654" s="24">
        <f t="shared" si="5"/>
        <v>0.0001254171817</v>
      </c>
      <c r="N654" s="24">
        <f>IFNA(VLOOKUP(A654,'HUMAN RESOURCES processed'!$A$2:$M$2692,5,0))</f>
        <v>0.047</v>
      </c>
      <c r="O654" s="24">
        <f>IFNA(VLOOKUP(A654,'HUMAN RESOURCES processed'!$A$2:$M$2692,6,0))</f>
        <v>0.077</v>
      </c>
      <c r="P654" s="24">
        <f>IFNA(VLOOKUP(A654,'HUMAN RESOURCES processed'!$A$2:$M$2692,7,0))</f>
        <v>51</v>
      </c>
      <c r="Q654" s="24">
        <f>IFNA(VLOOKUP(A654,'HUMAN RESOURCES processed'!$A$2:$M$2692,8,0))</f>
        <v>51</v>
      </c>
      <c r="R654" s="24">
        <f t="shared" si="6"/>
        <v>51</v>
      </c>
      <c r="S654" s="24">
        <f>IFNA(VLOOKUP(A654,'HUMAN RESOURCES processed'!$A$2:$M$2692,9,0))</f>
        <v>0.494</v>
      </c>
      <c r="T654" s="24">
        <f>IFNA(VLOOKUP(A654,'HUMAN RESOURCES processed'!$A$2:$M$2692,10,0))</f>
        <v>0.481</v>
      </c>
      <c r="U654" s="24">
        <f>IFNA(VLOOKUP(A654,'HUMAN RESOURCES processed'!$A$2:$M$2692,11,0))</f>
        <v>0.026</v>
      </c>
      <c r="V654" s="24">
        <f>IFNA(VLOOKUP(A654,'HUMAN RESOURCES processed'!$A$2:$M$2692,12,0))</f>
        <v>26838428</v>
      </c>
      <c r="W654" s="24">
        <f>IFNA(VLOOKUP(A654,'HUMAN RESOURCES processed'!$A$2:$M$2692,13,0))</f>
        <v>0.125</v>
      </c>
      <c r="X654" s="24">
        <f>IFNA(VLOOKUP(A654,'TOURISM processed'!$A$2:$F$2692,5,0))</f>
        <v>185000000</v>
      </c>
      <c r="Y654" s="24">
        <f t="shared" si="386"/>
        <v>0</v>
      </c>
      <c r="Z654" s="24">
        <f t="shared" si="7"/>
        <v>0</v>
      </c>
      <c r="AA654" s="24">
        <f t="shared" si="387"/>
        <v>0</v>
      </c>
      <c r="AB654" s="24">
        <f>IFNA(VLOOKUP(A654,'BUSINESS processed'!A654:J3344,6,0))</f>
        <v>34</v>
      </c>
      <c r="AC654" s="24">
        <f t="shared" si="389"/>
        <v>0</v>
      </c>
      <c r="AD654" s="24">
        <f t="shared" si="390"/>
        <v>0</v>
      </c>
      <c r="AE654" s="24">
        <f>IFNA(VLOOKUP(A654,'BUSINESS processed'!A654:J3344,9,0))</f>
        <v>0.005</v>
      </c>
      <c r="AF654" s="27">
        <f>IFNA(VLOOKUP(A654,'BUSINESS processed'!A654:J3344,10,0))</f>
        <v>0.029</v>
      </c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</row>
    <row r="655">
      <c r="A655" s="18" t="str">
        <f t="shared" si="1"/>
        <v>Africa_Uganda-Africa_2004</v>
      </c>
      <c r="B655" s="19" t="s">
        <v>68</v>
      </c>
      <c r="C655" s="20" t="s">
        <v>141</v>
      </c>
      <c r="D655" s="21" t="s">
        <v>83</v>
      </c>
      <c r="E655" s="22">
        <v>7.940362663E9</v>
      </c>
      <c r="F655" s="22">
        <f t="shared" si="2"/>
        <v>285.9641541</v>
      </c>
      <c r="G655" s="23">
        <v>0.079</v>
      </c>
      <c r="H655" s="23">
        <v>24.0</v>
      </c>
      <c r="I655" s="23">
        <v>0.206</v>
      </c>
      <c r="J655" s="24">
        <f t="shared" si="384"/>
        <v>0</v>
      </c>
      <c r="K655" s="24">
        <f t="shared" si="3"/>
        <v>0</v>
      </c>
      <c r="L655" s="24">
        <f>IF(AND(C655=C654,C655&gt;C654),C654,0)</f>
        <v>0</v>
      </c>
      <c r="M655" s="24">
        <f t="shared" si="5"/>
        <v>0</v>
      </c>
      <c r="N655" s="24">
        <f>IFNA(VLOOKUP(A655,'HUMAN RESOURCES processed'!$A$2:$M$2692,5,0))</f>
        <v>0.047</v>
      </c>
      <c r="O655" s="24">
        <f>IFNA(VLOOKUP(A655,'HUMAN RESOURCES processed'!$A$2:$M$2692,6,0))</f>
        <v>0.073</v>
      </c>
      <c r="P655" s="24">
        <f>IFNA(VLOOKUP(A655,'HUMAN RESOURCES processed'!$A$2:$M$2692,7,0))</f>
        <v>52</v>
      </c>
      <c r="Q655" s="24">
        <f>IFNA(VLOOKUP(A655,'HUMAN RESOURCES processed'!$A$2:$M$2692,8,0))</f>
        <v>52</v>
      </c>
      <c r="R655" s="24">
        <f t="shared" si="6"/>
        <v>52</v>
      </c>
      <c r="S655" s="24">
        <f>IFNA(VLOOKUP(A655,'HUMAN RESOURCES processed'!$A$2:$M$2692,9,0))</f>
        <v>0.494</v>
      </c>
      <c r="T655" s="24">
        <f>IFNA(VLOOKUP(A655,'HUMAN RESOURCES processed'!$A$2:$M$2692,10,0))</f>
        <v>0.481</v>
      </c>
      <c r="U655" s="24">
        <f>IFNA(VLOOKUP(A655,'HUMAN RESOURCES processed'!$A$2:$M$2692,11,0))</f>
        <v>0.025</v>
      </c>
      <c r="V655" s="24">
        <f>IFNA(VLOOKUP(A655,'HUMAN RESOURCES processed'!$A$2:$M$2692,12,0))</f>
        <v>27766986</v>
      </c>
      <c r="W655" s="24">
        <f>IFNA(VLOOKUP(A655,'HUMAN RESOURCES processed'!$A$2:$M$2692,13,0))</f>
        <v>0.128</v>
      </c>
      <c r="X655" s="24">
        <f>IFNA(VLOOKUP(A655,'TOURISM processed'!$A$2:$F$2692,5,0))</f>
        <v>268000000</v>
      </c>
      <c r="Y655" s="24">
        <f>IFNA(VLOOKUP(A655,'TOURISM processed'!$A$2:$F$2692,6,0))</f>
        <v>158000000</v>
      </c>
      <c r="Z655" s="24">
        <f t="shared" si="7"/>
        <v>5.69021067</v>
      </c>
      <c r="AA655" s="24">
        <f t="shared" si="387"/>
        <v>0</v>
      </c>
      <c r="AB655" s="24">
        <f>IFNA(VLOOKUP(A655,'BUSINESS processed'!A655:J3345,6,0))</f>
        <v>34</v>
      </c>
      <c r="AC655" s="24">
        <f t="shared" si="389"/>
        <v>0</v>
      </c>
      <c r="AD655" s="24">
        <f t="shared" si="390"/>
        <v>0</v>
      </c>
      <c r="AE655" s="24">
        <f>IFNA(VLOOKUP(A655,'BUSINESS processed'!A655:J3345,9,0))</f>
        <v>0.007</v>
      </c>
      <c r="AF655" s="27">
        <f>IFNA(VLOOKUP(A655,'BUSINESS processed'!A655:J3345,10,0))</f>
        <v>0.042</v>
      </c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</row>
    <row r="656">
      <c r="A656" s="18" t="str">
        <f t="shared" si="1"/>
        <v>Africa_Uganda-Africa_2005</v>
      </c>
      <c r="B656" s="19" t="s">
        <v>68</v>
      </c>
      <c r="C656" s="20" t="s">
        <v>141</v>
      </c>
      <c r="D656" s="21" t="s">
        <v>84</v>
      </c>
      <c r="E656" s="22">
        <v>9.01383449E9</v>
      </c>
      <c r="F656" s="22">
        <f t="shared" si="2"/>
        <v>313.7989764</v>
      </c>
      <c r="G656" s="23">
        <v>0.092</v>
      </c>
      <c r="H656" s="23">
        <v>29.0</v>
      </c>
      <c r="I656" s="23">
        <v>0.196</v>
      </c>
      <c r="J656" s="24">
        <f t="shared" si="384"/>
        <v>0</v>
      </c>
      <c r="K656" s="24">
        <f t="shared" si="3"/>
        <v>0</v>
      </c>
      <c r="L656" s="24">
        <f>IFNA(VLOOKUP(A656,'ENERGY processed'!$A$2:$H$2692,8,0),"")</f>
        <v>2908</v>
      </c>
      <c r="M656" s="24">
        <f t="shared" si="5"/>
        <v>0.000101236319</v>
      </c>
      <c r="N656" s="24">
        <f>IFNA(VLOOKUP(A656,'HUMAN RESOURCES processed'!$A$2:$M$2692,5,0))</f>
        <v>0.047</v>
      </c>
      <c r="O656" s="24">
        <f>IFNA(VLOOKUP(A656,'HUMAN RESOURCES processed'!$A$2:$M$2692,6,0))</f>
        <v>0.068</v>
      </c>
      <c r="P656" s="24">
        <f>IFNA(VLOOKUP(A656,'HUMAN RESOURCES processed'!$A$2:$M$2692,7,0))</f>
        <v>53</v>
      </c>
      <c r="Q656" s="24">
        <f>IFNA(VLOOKUP(A656,'HUMAN RESOURCES processed'!$A$2:$M$2692,8,0))</f>
        <v>52</v>
      </c>
      <c r="R656" s="24">
        <f t="shared" si="6"/>
        <v>52.5</v>
      </c>
      <c r="S656" s="24">
        <f>IFNA(VLOOKUP(A656,'HUMAN RESOURCES processed'!$A$2:$M$2692,9,0))</f>
        <v>0.494</v>
      </c>
      <c r="T656" s="24">
        <f>IFNA(VLOOKUP(A656,'HUMAN RESOURCES processed'!$A$2:$M$2692,10,0))</f>
        <v>0.481</v>
      </c>
      <c r="U656" s="24">
        <f>IFNA(VLOOKUP(A656,'HUMAN RESOURCES processed'!$A$2:$M$2692,11,0))</f>
        <v>0.025</v>
      </c>
      <c r="V656" s="24">
        <f>IFNA(VLOOKUP(A656,'HUMAN RESOURCES processed'!$A$2:$M$2692,12,0))</f>
        <v>28724869</v>
      </c>
      <c r="W656" s="24">
        <f>IFNA(VLOOKUP(A656,'HUMAN RESOURCES processed'!$A$2:$M$2692,13,0))</f>
        <v>0.13</v>
      </c>
      <c r="X656" s="24">
        <f>IFNA(VLOOKUP(A656,'TOURISM processed'!$A$2:$F$2692,5,0))</f>
        <v>382000000</v>
      </c>
      <c r="Y656" s="24">
        <f>IFNA(VLOOKUP(A656,'TOURISM processed'!$A$2:$F$2692,6,0))</f>
        <v>185000000</v>
      </c>
      <c r="Z656" s="24">
        <f t="shared" si="7"/>
        <v>6.440412313</v>
      </c>
      <c r="AA656" s="24">
        <f>IFNA(VLOOKUP(A656,'BUSINESS processed'!A656:J3346,5,0))</f>
        <v>0.369</v>
      </c>
      <c r="AB656" s="24">
        <f>IFNA(VLOOKUP(A656,'BUSINESS processed'!A656:J3346,6,0))</f>
        <v>34</v>
      </c>
      <c r="AC656" s="24">
        <f t="shared" si="389"/>
        <v>0</v>
      </c>
      <c r="AD656" s="24">
        <f>IFNA(VLOOKUP(A656,'BUSINESS processed'!A656:J3346,8,0))</f>
        <v>237</v>
      </c>
      <c r="AE656" s="24">
        <f>IFNA(VLOOKUP(A656,'BUSINESS processed'!A656:J3346,9,0))</f>
        <v>0.017</v>
      </c>
      <c r="AF656" s="27">
        <f>IFNA(VLOOKUP(A656,'BUSINESS processed'!A656:J3346,10,0))</f>
        <v>0.046</v>
      </c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</row>
    <row r="657">
      <c r="A657" s="18" t="str">
        <f t="shared" si="1"/>
        <v>Africa_Uganda-Africa_2006</v>
      </c>
      <c r="B657" s="19" t="s">
        <v>68</v>
      </c>
      <c r="C657" s="20" t="s">
        <v>141</v>
      </c>
      <c r="D657" s="21" t="s">
        <v>85</v>
      </c>
      <c r="E657" s="22">
        <v>9.942597753E9</v>
      </c>
      <c r="F657" s="22">
        <f t="shared" si="2"/>
        <v>334.6391875</v>
      </c>
      <c r="G657" s="23">
        <v>0.096</v>
      </c>
      <c r="H657" s="23">
        <v>32.0</v>
      </c>
      <c r="I657" s="23">
        <v>0.187</v>
      </c>
      <c r="J657" s="24">
        <f t="shared" si="384"/>
        <v>0</v>
      </c>
      <c r="K657" s="24">
        <f t="shared" si="3"/>
        <v>0</v>
      </c>
      <c r="L657" s="24">
        <f t="shared" ref="L657:L658" si="391">IF(AND(C657=C656,C657&gt;C656),C656,0)</f>
        <v>0</v>
      </c>
      <c r="M657" s="24">
        <f t="shared" si="5"/>
        <v>0</v>
      </c>
      <c r="N657" s="24">
        <f>IFNA(VLOOKUP(A657,'HUMAN RESOURCES processed'!$A$2:$M$2692,5,0))</f>
        <v>0.046</v>
      </c>
      <c r="O657" s="24">
        <f>IFNA(VLOOKUP(A657,'HUMAN RESOURCES processed'!$A$2:$M$2692,6,0))</f>
        <v>0.064</v>
      </c>
      <c r="P657" s="24">
        <f>IFNA(VLOOKUP(A657,'HUMAN RESOURCES processed'!$A$2:$M$2692,7,0))</f>
        <v>54</v>
      </c>
      <c r="Q657" s="24">
        <f>IFNA(VLOOKUP(A657,'HUMAN RESOURCES processed'!$A$2:$M$2692,8,0))</f>
        <v>53</v>
      </c>
      <c r="R657" s="24">
        <f t="shared" si="6"/>
        <v>53.5</v>
      </c>
      <c r="S657" s="24">
        <f>IFNA(VLOOKUP(A657,'HUMAN RESOURCES processed'!$A$2:$M$2692,9,0))</f>
        <v>0.493</v>
      </c>
      <c r="T657" s="24">
        <f>IFNA(VLOOKUP(A657,'HUMAN RESOURCES processed'!$A$2:$M$2692,10,0))</f>
        <v>0.482</v>
      </c>
      <c r="U657" s="24">
        <f>IFNA(VLOOKUP(A657,'HUMAN RESOURCES processed'!$A$2:$M$2692,11,0))</f>
        <v>0.025</v>
      </c>
      <c r="V657" s="24">
        <f>IFNA(VLOOKUP(A657,'HUMAN RESOURCES processed'!$A$2:$M$2692,12,0))</f>
        <v>29711397</v>
      </c>
      <c r="W657" s="24">
        <f>IFNA(VLOOKUP(A657,'HUMAN RESOURCES processed'!$A$2:$M$2692,13,0))</f>
        <v>0.133</v>
      </c>
      <c r="X657" s="24">
        <f>IFNA(VLOOKUP(A657,'TOURISM processed'!$A$2:$F$2692,5,0))</f>
        <v>347000000</v>
      </c>
      <c r="Y657" s="24">
        <f>IFNA(VLOOKUP(A657,'TOURISM processed'!$A$2:$F$2692,6,0))</f>
        <v>196000000</v>
      </c>
      <c r="Z657" s="24">
        <f t="shared" si="7"/>
        <v>6.596795162</v>
      </c>
      <c r="AA657" s="24">
        <f>IFNA(VLOOKUP(A657,'BUSINESS processed'!A657:J3347,5,0))</f>
        <v>0.352</v>
      </c>
      <c r="AB657" s="24">
        <f>IFNA(VLOOKUP(A657,'BUSINESS processed'!A657:J3347,6,0))</f>
        <v>28</v>
      </c>
      <c r="AC657" s="24">
        <f t="shared" si="389"/>
        <v>0</v>
      </c>
      <c r="AD657" s="24">
        <f>IFNA(VLOOKUP(A657,'BUSINESS processed'!A657:J3347,8,0))</f>
        <v>237</v>
      </c>
      <c r="AE657" s="24">
        <f>IFNA(VLOOKUP(A657,'BUSINESS processed'!A657:J3347,9,0))</f>
        <v>0.025</v>
      </c>
      <c r="AF657" s="27">
        <f>IFNA(VLOOKUP(A657,'BUSINESS processed'!A657:J3347,10,0))</f>
        <v>0.068</v>
      </c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</row>
    <row r="658">
      <c r="A658" s="18" t="str">
        <f t="shared" si="1"/>
        <v>Africa_Uganda-Africa_2007</v>
      </c>
      <c r="B658" s="19" t="s">
        <v>68</v>
      </c>
      <c r="C658" s="20" t="s">
        <v>141</v>
      </c>
      <c r="D658" s="21" t="s">
        <v>86</v>
      </c>
      <c r="E658" s="22">
        <v>1.2292813801E10</v>
      </c>
      <c r="F658" s="22">
        <f t="shared" si="2"/>
        <v>400.0427938</v>
      </c>
      <c r="G658" s="23">
        <v>0.094</v>
      </c>
      <c r="H658" s="23">
        <v>37.0</v>
      </c>
      <c r="I658" s="23">
        <v>0.191</v>
      </c>
      <c r="J658" s="24">
        <f t="shared" si="384"/>
        <v>0</v>
      </c>
      <c r="K658" s="24">
        <f t="shared" si="3"/>
        <v>0</v>
      </c>
      <c r="L658" s="24">
        <f t="shared" si="391"/>
        <v>0</v>
      </c>
      <c r="M658" s="24">
        <f t="shared" si="5"/>
        <v>0</v>
      </c>
      <c r="N658" s="24">
        <f>IFNA(VLOOKUP(A658,'HUMAN RESOURCES processed'!$A$2:$M$2692,5,0))</f>
        <v>0.046</v>
      </c>
      <c r="O658" s="24">
        <f>IFNA(VLOOKUP(A658,'HUMAN RESOURCES processed'!$A$2:$M$2692,6,0))</f>
        <v>0.061</v>
      </c>
      <c r="P658" s="24">
        <f>IFNA(VLOOKUP(A658,'HUMAN RESOURCES processed'!$A$2:$M$2692,7,0))</f>
        <v>55</v>
      </c>
      <c r="Q658" s="24">
        <f>IFNA(VLOOKUP(A658,'HUMAN RESOURCES processed'!$A$2:$M$2692,8,0))</f>
        <v>54</v>
      </c>
      <c r="R658" s="24">
        <f t="shared" si="6"/>
        <v>54.5</v>
      </c>
      <c r="S658" s="24">
        <f>IFNA(VLOOKUP(A658,'HUMAN RESOURCES processed'!$A$2:$M$2692,9,0))</f>
        <v>0.492</v>
      </c>
      <c r="T658" s="24">
        <f>IFNA(VLOOKUP(A658,'HUMAN RESOURCES processed'!$A$2:$M$2692,10,0))</f>
        <v>0.483</v>
      </c>
      <c r="U658" s="24">
        <f>IFNA(VLOOKUP(A658,'HUMAN RESOURCES processed'!$A$2:$M$2692,11,0))</f>
        <v>0.025</v>
      </c>
      <c r="V658" s="24">
        <f>IFNA(VLOOKUP(A658,'HUMAN RESOURCES processed'!$A$2:$M$2692,12,0))</f>
        <v>30728747</v>
      </c>
      <c r="W658" s="24">
        <f>IFNA(VLOOKUP(A658,'HUMAN RESOURCES processed'!$A$2:$M$2692,13,0))</f>
        <v>0.136</v>
      </c>
      <c r="X658" s="24">
        <f>IFNA(VLOOKUP(A658,'TOURISM processed'!$A$2:$F$2692,5,0))</f>
        <v>402000000</v>
      </c>
      <c r="Y658" s="24">
        <f>IFNA(VLOOKUP(A658,'TOURISM processed'!$A$2:$F$2692,6,0))</f>
        <v>220000000</v>
      </c>
      <c r="Z658" s="24">
        <f t="shared" si="7"/>
        <v>7.15941981</v>
      </c>
      <c r="AA658" s="24">
        <f>IFNA(VLOOKUP(A658,'BUSINESS processed'!A658:J3348,5,0))</f>
        <v>0.368</v>
      </c>
      <c r="AB658" s="24">
        <f>IFNA(VLOOKUP(A658,'BUSINESS processed'!A658:J3348,6,0))</f>
        <v>28</v>
      </c>
      <c r="AC658" s="24">
        <f t="shared" si="389"/>
        <v>0</v>
      </c>
      <c r="AD658" s="24">
        <f>IFNA(VLOOKUP(A658,'BUSINESS processed'!A658:J3348,8,0))</f>
        <v>237</v>
      </c>
      <c r="AE658" s="24">
        <f>IFNA(VLOOKUP(A658,'BUSINESS processed'!A658:J3348,9,0))</f>
        <v>0.037</v>
      </c>
      <c r="AF658" s="27">
        <f>IFNA(VLOOKUP(A658,'BUSINESS processed'!A658:J3348,10,0))</f>
        <v>0.137</v>
      </c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</row>
    <row r="659">
      <c r="A659" s="18" t="str">
        <f t="shared" si="1"/>
        <v>Africa_Uganda-Africa_2008</v>
      </c>
      <c r="B659" s="19" t="s">
        <v>68</v>
      </c>
      <c r="C659" s="20" t="s">
        <v>141</v>
      </c>
      <c r="D659" s="21" t="s">
        <v>87</v>
      </c>
      <c r="E659" s="22">
        <v>1.4239026768E10</v>
      </c>
      <c r="F659" s="22">
        <f t="shared" si="2"/>
        <v>448.0668627</v>
      </c>
      <c r="G659" s="23">
        <v>0.088</v>
      </c>
      <c r="H659" s="23">
        <v>39.0</v>
      </c>
      <c r="I659" s="23">
        <v>0.205</v>
      </c>
      <c r="J659" s="24">
        <f t="shared" si="384"/>
        <v>0</v>
      </c>
      <c r="K659" s="24">
        <f t="shared" si="3"/>
        <v>0</v>
      </c>
      <c r="L659" s="24">
        <f>IFNA(VLOOKUP(A659,'ENERGY processed'!$A$2:$H$2692,8,0),"")</f>
        <v>1736.5</v>
      </c>
      <c r="M659" s="24">
        <f t="shared" si="5"/>
        <v>0.00005464334886</v>
      </c>
      <c r="N659" s="24">
        <f>IFNA(VLOOKUP(A659,'HUMAN RESOURCES processed'!$A$2:$M$2692,5,0))</f>
        <v>0.046</v>
      </c>
      <c r="O659" s="24">
        <f>IFNA(VLOOKUP(A659,'HUMAN RESOURCES processed'!$A$2:$M$2692,6,0))</f>
        <v>0.057</v>
      </c>
      <c r="P659" s="24">
        <f>IFNA(VLOOKUP(A659,'HUMAN RESOURCES processed'!$A$2:$M$2692,7,0))</f>
        <v>56</v>
      </c>
      <c r="Q659" s="24">
        <f>IFNA(VLOOKUP(A659,'HUMAN RESOURCES processed'!$A$2:$M$2692,8,0))</f>
        <v>55</v>
      </c>
      <c r="R659" s="24">
        <f t="shared" si="6"/>
        <v>55.5</v>
      </c>
      <c r="S659" s="24">
        <f>IFNA(VLOOKUP(A659,'HUMAN RESOURCES processed'!$A$2:$M$2692,9,0))</f>
        <v>0.491</v>
      </c>
      <c r="T659" s="24">
        <f>IFNA(VLOOKUP(A659,'HUMAN RESOURCES processed'!$A$2:$M$2692,10,0))</f>
        <v>0.484</v>
      </c>
      <c r="U659" s="24">
        <f>IFNA(VLOOKUP(A659,'HUMAN RESOURCES processed'!$A$2:$M$2692,11,0))</f>
        <v>0.025</v>
      </c>
      <c r="V659" s="24">
        <f>IFNA(VLOOKUP(A659,'HUMAN RESOURCES processed'!$A$2:$M$2692,12,0))</f>
        <v>31778799</v>
      </c>
      <c r="W659" s="24">
        <f>IFNA(VLOOKUP(A659,'HUMAN RESOURCES processed'!$A$2:$M$2692,13,0))</f>
        <v>0.139</v>
      </c>
      <c r="X659" s="24">
        <f>IFNA(VLOOKUP(A659,'TOURISM processed'!$A$2:$F$2692,5,0))</f>
        <v>536000000</v>
      </c>
      <c r="Y659" s="24">
        <f>IFNA(VLOOKUP(A659,'TOURISM processed'!$A$2:$F$2692,6,0))</f>
        <v>315000000</v>
      </c>
      <c r="Z659" s="24">
        <f t="shared" si="7"/>
        <v>9.912268868</v>
      </c>
      <c r="AA659" s="24">
        <f>IFNA(VLOOKUP(A659,'BUSINESS processed'!A659:J3349,5,0))</f>
        <v>0.34</v>
      </c>
      <c r="AB659" s="24">
        <f>IFNA(VLOOKUP(A659,'BUSINESS processed'!A659:J3349,6,0))</f>
        <v>25</v>
      </c>
      <c r="AC659" s="24">
        <f t="shared" si="389"/>
        <v>0</v>
      </c>
      <c r="AD659" s="24">
        <f>IFNA(VLOOKUP(A659,'BUSINESS processed'!A659:J3349,8,0))</f>
        <v>222</v>
      </c>
      <c r="AE659" s="24">
        <f>IFNA(VLOOKUP(A659,'BUSINESS processed'!A659:J3349,9,0))</f>
        <v>0.079</v>
      </c>
      <c r="AF659" s="27">
        <f>IFNA(VLOOKUP(A659,'BUSINESS processed'!A659:J3349,10,0))</f>
        <v>0.269</v>
      </c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</row>
    <row r="660">
      <c r="A660" s="18" t="str">
        <f t="shared" si="1"/>
        <v>Africa_Uganda-Africa_2009</v>
      </c>
      <c r="B660" s="19" t="s">
        <v>68</v>
      </c>
      <c r="C660" s="20" t="s">
        <v>141</v>
      </c>
      <c r="D660" s="21" t="s">
        <v>88</v>
      </c>
      <c r="E660" s="22">
        <v>1.4824492062E10</v>
      </c>
      <c r="F660" s="22">
        <f t="shared" si="2"/>
        <v>451.0815515</v>
      </c>
      <c r="G660" s="23">
        <v>0.093</v>
      </c>
      <c r="H660" s="23">
        <v>42.0</v>
      </c>
      <c r="I660" s="23">
        <v>0.21</v>
      </c>
      <c r="J660" s="24">
        <f t="shared" si="384"/>
        <v>0</v>
      </c>
      <c r="K660" s="24">
        <f t="shared" si="3"/>
        <v>0</v>
      </c>
      <c r="L660" s="24">
        <f>IFNA(VLOOKUP(A660,'ENERGY processed'!$A$2:$H$2692,8,0),"")</f>
        <v>3128</v>
      </c>
      <c r="M660" s="24">
        <f t="shared" si="5"/>
        <v>0.00009517918638</v>
      </c>
      <c r="N660" s="24">
        <f>IFNA(VLOOKUP(A660,'HUMAN RESOURCES processed'!$A$2:$M$2692,5,0))</f>
        <v>0.045</v>
      </c>
      <c r="O660" s="24">
        <f>IFNA(VLOOKUP(A660,'HUMAN RESOURCES processed'!$A$2:$M$2692,6,0))</f>
        <v>0.054</v>
      </c>
      <c r="P660" s="24">
        <f>IFNA(VLOOKUP(A660,'HUMAN RESOURCES processed'!$A$2:$M$2692,7,0))</f>
        <v>57</v>
      </c>
      <c r="Q660" s="24">
        <f>IFNA(VLOOKUP(A660,'HUMAN RESOURCES processed'!$A$2:$M$2692,8,0))</f>
        <v>56</v>
      </c>
      <c r="R660" s="24">
        <f t="shared" si="6"/>
        <v>56.5</v>
      </c>
      <c r="S660" s="24">
        <f>IFNA(VLOOKUP(A660,'HUMAN RESOURCES processed'!$A$2:$M$2692,9,0))</f>
        <v>0.49</v>
      </c>
      <c r="T660" s="24">
        <f>IFNA(VLOOKUP(A660,'HUMAN RESOURCES processed'!$A$2:$M$2692,10,0))</f>
        <v>0.486</v>
      </c>
      <c r="U660" s="24">
        <f>IFNA(VLOOKUP(A660,'HUMAN RESOURCES processed'!$A$2:$M$2692,11,0))</f>
        <v>0.025</v>
      </c>
      <c r="V660" s="24">
        <f>IFNA(VLOOKUP(A660,'HUMAN RESOURCES processed'!$A$2:$M$2692,12,0))</f>
        <v>32864328</v>
      </c>
      <c r="W660" s="24">
        <f>IFNA(VLOOKUP(A660,'HUMAN RESOURCES processed'!$A$2:$M$2692,13,0))</f>
        <v>0.142</v>
      </c>
      <c r="X660" s="24">
        <f>IFNA(VLOOKUP(A660,'TOURISM processed'!$A$2:$F$2692,5,0))</f>
        <v>683000000</v>
      </c>
      <c r="Y660" s="24">
        <f>IFNA(VLOOKUP(A660,'TOURISM processed'!$A$2:$F$2692,6,0))</f>
        <v>351000000</v>
      </c>
      <c r="Z660" s="24">
        <f t="shared" si="7"/>
        <v>10.68027315</v>
      </c>
      <c r="AA660" s="24">
        <f>IFNA(VLOOKUP(A660,'BUSINESS processed'!A660:J3350,5,0))</f>
        <v>0.35</v>
      </c>
      <c r="AB660" s="24">
        <f>IFNA(VLOOKUP(A660,'BUSINESS processed'!A660:J3350,6,0))</f>
        <v>25</v>
      </c>
      <c r="AC660" s="24">
        <f t="shared" si="389"/>
        <v>0</v>
      </c>
      <c r="AD660" s="24">
        <f>IFNA(VLOOKUP(A660,'BUSINESS processed'!A660:J3350,8,0))</f>
        <v>161</v>
      </c>
      <c r="AE660" s="24">
        <f>IFNA(VLOOKUP(A660,'BUSINESS processed'!A660:J3350,9,0))</f>
        <v>0.098</v>
      </c>
      <c r="AF660" s="27">
        <f>IFNA(VLOOKUP(A660,'BUSINESS processed'!A660:J3350,10,0))</f>
        <v>0.286</v>
      </c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</row>
    <row r="661">
      <c r="A661" s="18" t="str">
        <f t="shared" si="1"/>
        <v>Africa_Uganda-Africa_2010</v>
      </c>
      <c r="B661" s="19" t="s">
        <v>68</v>
      </c>
      <c r="C661" s="20" t="s">
        <v>141</v>
      </c>
      <c r="D661" s="21" t="s">
        <v>89</v>
      </c>
      <c r="E661" s="22">
        <v>1.6030996179E10</v>
      </c>
      <c r="F661" s="22">
        <f t="shared" si="2"/>
        <v>471.6772799</v>
      </c>
      <c r="G661" s="23">
        <v>0.092</v>
      </c>
      <c r="H661" s="23">
        <v>43.0</v>
      </c>
      <c r="I661" s="23">
        <v>0.202</v>
      </c>
      <c r="J661" s="24">
        <f t="shared" si="384"/>
        <v>0</v>
      </c>
      <c r="K661" s="24">
        <f t="shared" si="3"/>
        <v>0</v>
      </c>
      <c r="L661" s="24">
        <f>IFNA(VLOOKUP(A661,'ENERGY processed'!$A$2:$H$2692,8,0),"")</f>
        <v>1668</v>
      </c>
      <c r="M661" s="24">
        <f t="shared" si="5"/>
        <v>0.00004907728092</v>
      </c>
      <c r="N661" s="24">
        <f>IFNA(VLOOKUP(A661,'HUMAN RESOURCES processed'!$A$2:$M$2692,5,0))</f>
        <v>0.045</v>
      </c>
      <c r="O661" s="24">
        <f>IFNA(VLOOKUP(A661,'HUMAN RESOURCES processed'!$A$2:$M$2692,6,0))</f>
        <v>0.051</v>
      </c>
      <c r="P661" s="24">
        <f>IFNA(VLOOKUP(A661,'HUMAN RESOURCES processed'!$A$2:$M$2692,7,0))</f>
        <v>58</v>
      </c>
      <c r="Q661" s="24">
        <f>IFNA(VLOOKUP(A661,'HUMAN RESOURCES processed'!$A$2:$M$2692,8,0))</f>
        <v>56</v>
      </c>
      <c r="R661" s="24">
        <f t="shared" si="6"/>
        <v>57</v>
      </c>
      <c r="S661" s="24">
        <f>IFNA(VLOOKUP(A661,'HUMAN RESOURCES processed'!$A$2:$M$2692,9,0))</f>
        <v>0.489</v>
      </c>
      <c r="T661" s="24">
        <f>IFNA(VLOOKUP(A661,'HUMAN RESOURCES processed'!$A$2:$M$2692,10,0))</f>
        <v>0.487</v>
      </c>
      <c r="U661" s="24">
        <f>IFNA(VLOOKUP(A661,'HUMAN RESOURCES processed'!$A$2:$M$2692,11,0))</f>
        <v>0.024</v>
      </c>
      <c r="V661" s="24">
        <f>IFNA(VLOOKUP(A661,'HUMAN RESOURCES processed'!$A$2:$M$2692,12,0))</f>
        <v>33987213</v>
      </c>
      <c r="W661" s="24">
        <f>IFNA(VLOOKUP(A661,'HUMAN RESOURCES processed'!$A$2:$M$2692,13,0))</f>
        <v>0.145</v>
      </c>
      <c r="X661" s="24">
        <f>IFNA(VLOOKUP(A661,'TOURISM processed'!$A$2:$F$2692,5,0))</f>
        <v>802000000</v>
      </c>
      <c r="Y661" s="24">
        <f>IFNA(VLOOKUP(A661,'TOURISM processed'!$A$2:$F$2692,6,0))</f>
        <v>464000000</v>
      </c>
      <c r="Z661" s="24">
        <f t="shared" si="7"/>
        <v>13.65219325</v>
      </c>
      <c r="AA661" s="24">
        <f>IFNA(VLOOKUP(A661,'BUSINESS processed'!A661:J3351,5,0))</f>
        <v>0.35</v>
      </c>
      <c r="AB661" s="24">
        <f>IFNA(VLOOKUP(A661,'BUSINESS processed'!A661:J3351,6,0))</f>
        <v>24</v>
      </c>
      <c r="AC661" s="24">
        <f t="shared" si="389"/>
        <v>0</v>
      </c>
      <c r="AD661" s="24">
        <f>IFNA(VLOOKUP(A661,'BUSINESS processed'!A661:J3351,8,0))</f>
        <v>161</v>
      </c>
      <c r="AE661" s="24">
        <f>IFNA(VLOOKUP(A661,'BUSINESS processed'!A661:J3351,9,0))</f>
        <v>0.125</v>
      </c>
      <c r="AF661" s="27">
        <f>IFNA(VLOOKUP(A661,'BUSINESS processed'!A661:J3351,10,0))</f>
        <v>0.377</v>
      </c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</row>
    <row r="662">
      <c r="A662" s="18" t="str">
        <f t="shared" si="1"/>
        <v>Africa_Uganda-Africa_2011</v>
      </c>
      <c r="B662" s="19" t="s">
        <v>68</v>
      </c>
      <c r="C662" s="20" t="s">
        <v>141</v>
      </c>
      <c r="D662" s="21" t="s">
        <v>90</v>
      </c>
      <c r="E662" s="22">
        <v>1.5493320082E10</v>
      </c>
      <c r="F662" s="22">
        <f t="shared" si="2"/>
        <v>440.8015213</v>
      </c>
      <c r="G662" s="23">
        <v>0.093</v>
      </c>
      <c r="H662" s="23">
        <v>41.0</v>
      </c>
      <c r="I662" s="23">
        <v>0.218</v>
      </c>
      <c r="J662" s="24">
        <f t="shared" si="384"/>
        <v>0</v>
      </c>
      <c r="K662" s="24">
        <f t="shared" si="3"/>
        <v>0</v>
      </c>
      <c r="L662" s="24">
        <f>IFNA(VLOOKUP(A662,'ENERGY processed'!$A$2:$H$2692,8,0),"")</f>
        <v>2285</v>
      </c>
      <c r="M662" s="24">
        <f t="shared" si="5"/>
        <v>0.00006501069305</v>
      </c>
      <c r="N662" s="24">
        <f>IFNA(VLOOKUP(A662,'HUMAN RESOURCES processed'!$A$2:$M$2692,5,0))</f>
        <v>0.044</v>
      </c>
      <c r="O662" s="24">
        <f>IFNA(VLOOKUP(A662,'HUMAN RESOURCES processed'!$A$2:$M$2692,6,0))</f>
        <v>0.049</v>
      </c>
      <c r="P662" s="24">
        <f>IFNA(VLOOKUP(A662,'HUMAN RESOURCES processed'!$A$2:$M$2692,7,0))</f>
        <v>59</v>
      </c>
      <c r="Q662" s="24">
        <f>IFNA(VLOOKUP(A662,'HUMAN RESOURCES processed'!$A$2:$M$2692,8,0))</f>
        <v>57</v>
      </c>
      <c r="R662" s="24">
        <f t="shared" si="6"/>
        <v>58</v>
      </c>
      <c r="S662" s="24">
        <f>IFNA(VLOOKUP(A662,'HUMAN RESOURCES processed'!$A$2:$M$2692,9,0))</f>
        <v>0.487</v>
      </c>
      <c r="T662" s="24">
        <f>IFNA(VLOOKUP(A662,'HUMAN RESOURCES processed'!$A$2:$M$2692,10,0))</f>
        <v>0.489</v>
      </c>
      <c r="U662" s="24">
        <f>IFNA(VLOOKUP(A662,'HUMAN RESOURCES processed'!$A$2:$M$2692,11,0))</f>
        <v>0.024</v>
      </c>
      <c r="V662" s="24">
        <f>IFNA(VLOOKUP(A662,'HUMAN RESOURCES processed'!$A$2:$M$2692,12,0))</f>
        <v>35148064</v>
      </c>
      <c r="W662" s="24">
        <f>IFNA(VLOOKUP(A662,'HUMAN RESOURCES processed'!$A$2:$M$2692,13,0))</f>
        <v>0.148</v>
      </c>
      <c r="X662" s="24">
        <f>IFNA(VLOOKUP(A662,'TOURISM processed'!$A$2:$F$2692,5,0))</f>
        <v>967000000</v>
      </c>
      <c r="Y662" s="24">
        <f>IFNA(VLOOKUP(A662,'TOURISM processed'!$A$2:$F$2692,6,0))</f>
        <v>528000000</v>
      </c>
      <c r="Z662" s="24">
        <f t="shared" si="7"/>
        <v>15.02216452</v>
      </c>
      <c r="AA662" s="24">
        <f>IFNA(VLOOKUP(A662,'BUSINESS processed'!A662:J3352,5,0))</f>
        <v>0.35</v>
      </c>
      <c r="AB662" s="24">
        <f>IFNA(VLOOKUP(A662,'BUSINESS processed'!A662:J3352,6,0))</f>
        <v>33</v>
      </c>
      <c r="AC662" s="24">
        <f t="shared" si="389"/>
        <v>0</v>
      </c>
      <c r="AD662" s="24">
        <f>IFNA(VLOOKUP(A662,'BUSINESS processed'!A662:J3352,8,0))</f>
        <v>213</v>
      </c>
      <c r="AE662" s="24">
        <f>IFNA(VLOOKUP(A662,'BUSINESS processed'!A662:J3352,9,0))</f>
        <v>0.13</v>
      </c>
      <c r="AF662" s="27">
        <f>IFNA(VLOOKUP(A662,'BUSINESS processed'!A662:J3352,10,0))</f>
        <v>0.475</v>
      </c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</row>
    <row r="663">
      <c r="A663" s="18" t="str">
        <f t="shared" si="1"/>
        <v>Africa_Uganda-Africa_2012</v>
      </c>
      <c r="B663" s="19" t="s">
        <v>68</v>
      </c>
      <c r="C663" s="20" t="s">
        <v>141</v>
      </c>
      <c r="D663" s="21" t="s">
        <v>91</v>
      </c>
      <c r="E663" s="22">
        <v>2.003223791E10</v>
      </c>
      <c r="F663" s="22">
        <f t="shared" si="2"/>
        <v>551.1559751</v>
      </c>
      <c r="G663" s="23">
        <v>0.08</v>
      </c>
      <c r="H663" s="23">
        <v>44.0</v>
      </c>
      <c r="I663" s="23">
        <v>0.263</v>
      </c>
      <c r="J663" s="24">
        <f t="shared" si="384"/>
        <v>0</v>
      </c>
      <c r="K663" s="24">
        <f t="shared" si="3"/>
        <v>0</v>
      </c>
      <c r="L663" s="24">
        <f>IFNA(VLOOKUP(A663,'ENERGY processed'!$A$2:$H$2692,8,0),"")</f>
        <v>1621</v>
      </c>
      <c r="M663" s="24">
        <f t="shared" si="5"/>
        <v>0.00004459930237</v>
      </c>
      <c r="N663" s="24">
        <f>IFNA(VLOOKUP(A663,'HUMAN RESOURCES processed'!$A$2:$M$2692,5,0))</f>
        <v>0.044</v>
      </c>
      <c r="O663" s="24">
        <f>IFNA(VLOOKUP(A663,'HUMAN RESOURCES processed'!$A$2:$M$2692,6,0))</f>
        <v>0.045</v>
      </c>
      <c r="P663" s="24">
        <f>IFNA(VLOOKUP(A663,'HUMAN RESOURCES processed'!$A$2:$M$2692,7,0))</f>
        <v>60</v>
      </c>
      <c r="Q663" s="24">
        <f>IFNA(VLOOKUP(A663,'HUMAN RESOURCES processed'!$A$2:$M$2692,8,0))</f>
        <v>58</v>
      </c>
      <c r="R663" s="24">
        <f t="shared" si="6"/>
        <v>59</v>
      </c>
      <c r="S663" s="24">
        <f>IFNA(VLOOKUP(A663,'HUMAN RESOURCES processed'!$A$2:$M$2692,9,0))</f>
        <v>0.485</v>
      </c>
      <c r="T663" s="24">
        <f>IFNA(VLOOKUP(A663,'HUMAN RESOURCES processed'!$A$2:$M$2692,10,0))</f>
        <v>0.49</v>
      </c>
      <c r="U663" s="24">
        <f>IFNA(VLOOKUP(A663,'HUMAN RESOURCES processed'!$A$2:$M$2692,11,0))</f>
        <v>0.024</v>
      </c>
      <c r="V663" s="24">
        <f>IFNA(VLOOKUP(A663,'HUMAN RESOURCES processed'!$A$2:$M$2692,12,0))</f>
        <v>36345860</v>
      </c>
      <c r="W663" s="24">
        <f>IFNA(VLOOKUP(A663,'HUMAN RESOURCES processed'!$A$2:$M$2692,13,0))</f>
        <v>0.151</v>
      </c>
      <c r="X663" s="24">
        <f>IFNA(VLOOKUP(A663,'TOURISM processed'!$A$2:$F$2692,5,0))</f>
        <v>1105000000</v>
      </c>
      <c r="Y663" s="24">
        <f>IFNA(VLOOKUP(A663,'TOURISM processed'!$A$2:$F$2692,6,0))</f>
        <v>604000000</v>
      </c>
      <c r="Z663" s="24">
        <f t="shared" si="7"/>
        <v>16.61812377</v>
      </c>
      <c r="AA663" s="24">
        <f>IFNA(VLOOKUP(A663,'BUSINESS processed'!A663:J3353,5,0))</f>
        <v>0.366</v>
      </c>
      <c r="AB663" s="24">
        <f>IFNA(VLOOKUP(A663,'BUSINESS processed'!A663:J3353,6,0))</f>
        <v>33</v>
      </c>
      <c r="AC663" s="24">
        <f>IFNA(VLOOKUP(A663,'BUSINESS processed'!A663:J3353,7,0))</f>
        <v>126</v>
      </c>
      <c r="AD663" s="24">
        <f>IFNA(VLOOKUP(A663,'BUSINESS processed'!A663:J3353,8,0))</f>
        <v>213</v>
      </c>
      <c r="AE663" s="24">
        <f>IFNA(VLOOKUP(A663,'BUSINESS processed'!A663:J3353,9,0))</f>
        <v>0.147</v>
      </c>
      <c r="AF663" s="27">
        <f>IFNA(VLOOKUP(A663,'BUSINESS processed'!A663:J3353,10,0))</f>
        <v>0.45</v>
      </c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</row>
    <row r="664">
      <c r="A664" s="18" t="str">
        <f t="shared" si="1"/>
        <v>Africa_Zambia-Africa_2000</v>
      </c>
      <c r="B664" s="19" t="s">
        <v>68</v>
      </c>
      <c r="C664" s="20" t="s">
        <v>142</v>
      </c>
      <c r="D664" s="21" t="s">
        <v>70</v>
      </c>
      <c r="E664" s="22">
        <v>3.25355175E9</v>
      </c>
      <c r="F664" s="22">
        <f t="shared" si="2"/>
        <v>322.1025512</v>
      </c>
      <c r="G664" s="23">
        <v>0.056</v>
      </c>
      <c r="H664" s="23">
        <v>18.0</v>
      </c>
      <c r="I664" s="23">
        <v>0.388</v>
      </c>
      <c r="J664" s="24">
        <f t="shared" si="384"/>
        <v>0</v>
      </c>
      <c r="K664" s="24">
        <f t="shared" si="3"/>
        <v>0</v>
      </c>
      <c r="L664" s="24">
        <f t="shared" ref="L664:L665" si="392">IF(AND(C664=C663,C664&gt;C663),C663,0)</f>
        <v>0</v>
      </c>
      <c r="M664" s="24">
        <f t="shared" si="5"/>
        <v>0</v>
      </c>
      <c r="N664" s="24">
        <f>IFNA(VLOOKUP(A664,'HUMAN RESOURCES processed'!$A$2:$M$2692,5,0))</f>
        <v>0.045</v>
      </c>
      <c r="O664" s="24">
        <f>IFNA(VLOOKUP(A664,'HUMAN RESOURCES processed'!$A$2:$M$2692,6,0))</f>
        <v>0.1</v>
      </c>
      <c r="P664" s="24">
        <f>IFNA(VLOOKUP(A664,'HUMAN RESOURCES processed'!$A$2:$M$2692,7,0))</f>
        <v>42</v>
      </c>
      <c r="Q664" s="24">
        <f>IFNA(VLOOKUP(A664,'HUMAN RESOURCES processed'!$A$2:$M$2692,8,0))</f>
        <v>42</v>
      </c>
      <c r="R664" s="24">
        <f t="shared" si="6"/>
        <v>42</v>
      </c>
      <c r="S664" s="24">
        <f>IFNA(VLOOKUP(A664,'HUMAN RESOURCES processed'!$A$2:$M$2692,9,0))</f>
        <v>0.457</v>
      </c>
      <c r="T664" s="24">
        <f>IFNA(VLOOKUP(A664,'HUMAN RESOURCES processed'!$A$2:$M$2692,10,0))</f>
        <v>0.515</v>
      </c>
      <c r="U664" s="24">
        <f>IFNA(VLOOKUP(A664,'HUMAN RESOURCES processed'!$A$2:$M$2692,11,0))</f>
        <v>0.027</v>
      </c>
      <c r="V664" s="24">
        <f>IFNA(VLOOKUP(A664,'HUMAN RESOURCES processed'!$A$2:$M$2692,12,0))</f>
        <v>10100981</v>
      </c>
      <c r="W664" s="24">
        <f>IFNA(VLOOKUP(A664,'HUMAN RESOURCES processed'!$A$2:$M$2692,13,0))</f>
        <v>0.348</v>
      </c>
      <c r="X664" s="24">
        <f>IFNA(VLOOKUP(A664,'TOURISM processed'!$A$2:$F$2692,5,0))</f>
        <v>67000000</v>
      </c>
      <c r="Y664" s="24">
        <f>IFNA(VLOOKUP(A664,'TOURISM processed'!$A$2:$F$2692,6,0))</f>
        <v>102000000</v>
      </c>
      <c r="Z664" s="24">
        <f t="shared" si="7"/>
        <v>10.09802909</v>
      </c>
      <c r="AA664" s="24">
        <f t="shared" ref="AA664:AA668" si="393">IF(AND(C664=C663,D664&gt;D663),AA663,0)</f>
        <v>0</v>
      </c>
      <c r="AB664" s="24">
        <f t="shared" ref="AB664:AB666" si="394">IF(AND(C664=C663,D664&gt;D663),AB663,0)</f>
        <v>0</v>
      </c>
      <c r="AC664" s="24">
        <f t="shared" ref="AC664:AC675" si="395">IF(AND(C664=C663,D664&gt;D663),AC663,0)</f>
        <v>0</v>
      </c>
      <c r="AD664" s="24">
        <f t="shared" ref="AD664:AD668" si="396">IF(AND(C664=C663,D664&gt;D663),AD663,0)</f>
        <v>0</v>
      </c>
      <c r="AE664" s="24">
        <f>IFNA(VLOOKUP(A664,'BUSINESS processed'!A664:J3354,9,0))</f>
        <v>0.002</v>
      </c>
      <c r="AF664" s="27">
        <f>IFNA(VLOOKUP(A664,'BUSINESS processed'!A664:J3354,10,0))</f>
        <v>0.01</v>
      </c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</row>
    <row r="665">
      <c r="A665" s="18" t="str">
        <f t="shared" si="1"/>
        <v>Africa_Zambia-Africa_2001</v>
      </c>
      <c r="B665" s="19" t="s">
        <v>68</v>
      </c>
      <c r="C665" s="20" t="s">
        <v>142</v>
      </c>
      <c r="D665" s="21" t="s">
        <v>71</v>
      </c>
      <c r="E665" s="22">
        <v>3.653822712E9</v>
      </c>
      <c r="F665" s="22">
        <f t="shared" si="2"/>
        <v>352.6128551</v>
      </c>
      <c r="G665" s="23">
        <v>0.06</v>
      </c>
      <c r="H665" s="23">
        <v>21.0</v>
      </c>
      <c r="I665" s="23">
        <v>0.462</v>
      </c>
      <c r="J665" s="24">
        <f>IFNA(VLOOKUP(A665,'ENERGY processed'!$A$2:$H$2692,7,0),"")</f>
        <v>8462</v>
      </c>
      <c r="K665" s="24">
        <f t="shared" si="3"/>
        <v>0.0008166269178</v>
      </c>
      <c r="L665" s="24">
        <f t="shared" si="392"/>
        <v>0</v>
      </c>
      <c r="M665" s="24">
        <f t="shared" si="5"/>
        <v>0</v>
      </c>
      <c r="N665" s="24">
        <f>IFNA(VLOOKUP(A665,'HUMAN RESOURCES processed'!$A$2:$M$2692,5,0))</f>
        <v>0.045</v>
      </c>
      <c r="O665" s="24">
        <f>IFNA(VLOOKUP(A665,'HUMAN RESOURCES processed'!$A$2:$M$2692,6,0))</f>
        <v>0.095</v>
      </c>
      <c r="P665" s="24">
        <f>IFNA(VLOOKUP(A665,'HUMAN RESOURCES processed'!$A$2:$M$2692,7,0))</f>
        <v>43</v>
      </c>
      <c r="Q665" s="24">
        <f>IFNA(VLOOKUP(A665,'HUMAN RESOURCES processed'!$A$2:$M$2692,8,0))</f>
        <v>42</v>
      </c>
      <c r="R665" s="24">
        <f t="shared" si="6"/>
        <v>42.5</v>
      </c>
      <c r="S665" s="24">
        <f>IFNA(VLOOKUP(A665,'HUMAN RESOURCES processed'!$A$2:$M$2692,9,0))</f>
        <v>0.459</v>
      </c>
      <c r="T665" s="24">
        <f>IFNA(VLOOKUP(A665,'HUMAN RESOURCES processed'!$A$2:$M$2692,10,0))</f>
        <v>0.514</v>
      </c>
      <c r="U665" s="24">
        <f>IFNA(VLOOKUP(A665,'HUMAN RESOURCES processed'!$A$2:$M$2692,11,0))</f>
        <v>0.027</v>
      </c>
      <c r="V665" s="24">
        <f>IFNA(VLOOKUP(A665,'HUMAN RESOURCES processed'!$A$2:$M$2692,12,0))</f>
        <v>10362137</v>
      </c>
      <c r="W665" s="24">
        <f>IFNA(VLOOKUP(A665,'HUMAN RESOURCES processed'!$A$2:$M$2692,13,0))</f>
        <v>0.35</v>
      </c>
      <c r="X665" s="24">
        <f>IFNA(VLOOKUP(A665,'TOURISM processed'!$A$2:$F$2692,5,0))</f>
        <v>80000000</v>
      </c>
      <c r="Y665" s="24">
        <f>IFNA(VLOOKUP(A665,'TOURISM processed'!$A$2:$F$2692,6,0))</f>
        <v>102000000</v>
      </c>
      <c r="Z665" s="24">
        <f t="shared" si="7"/>
        <v>9.84352938</v>
      </c>
      <c r="AA665" s="24">
        <f t="shared" si="393"/>
        <v>0</v>
      </c>
      <c r="AB665" s="24">
        <f t="shared" si="394"/>
        <v>0</v>
      </c>
      <c r="AC665" s="24">
        <f t="shared" si="395"/>
        <v>0</v>
      </c>
      <c r="AD665" s="24">
        <f t="shared" si="396"/>
        <v>0</v>
      </c>
      <c r="AE665" s="24">
        <f>IFNA(VLOOKUP(A665,'BUSINESS processed'!A665:J3355,9,0))</f>
        <v>0.002</v>
      </c>
      <c r="AF665" s="27">
        <f>IFNA(VLOOKUP(A665,'BUSINESS processed'!A665:J3355,10,0))</f>
        <v>0.012</v>
      </c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</row>
    <row r="666">
      <c r="A666" s="18" t="str">
        <f t="shared" si="1"/>
        <v>Africa_Zambia-Africa_2002</v>
      </c>
      <c r="B666" s="19" t="s">
        <v>68</v>
      </c>
      <c r="C666" s="20" t="s">
        <v>142</v>
      </c>
      <c r="D666" s="21" t="s">
        <v>72</v>
      </c>
      <c r="E666" s="22">
        <v>3.711284087E9</v>
      </c>
      <c r="F666" s="22">
        <f t="shared" si="2"/>
        <v>349.2834202</v>
      </c>
      <c r="G666" s="23">
        <v>0.067</v>
      </c>
      <c r="H666" s="23">
        <v>24.0</v>
      </c>
      <c r="I666" s="23">
        <v>0.452</v>
      </c>
      <c r="J666" s="24">
        <f>IFNA(VLOOKUP(A666,'ENERGY processed'!$A$2:$H$2692,7,0),"")</f>
        <v>8054</v>
      </c>
      <c r="K666" s="24">
        <f t="shared" si="3"/>
        <v>0.0007579933524</v>
      </c>
      <c r="L666" s="24">
        <f>IFNA(VLOOKUP(A666,'ENERGY processed'!$A$2:$H$2692,8,0),"")</f>
        <v>2428</v>
      </c>
      <c r="M666" s="24">
        <f t="shared" si="5"/>
        <v>0.0002285085497</v>
      </c>
      <c r="N666" s="24">
        <f>IFNA(VLOOKUP(A666,'HUMAN RESOURCES processed'!$A$2:$M$2692,5,0))</f>
        <v>0.045</v>
      </c>
      <c r="O666" s="24">
        <f>IFNA(VLOOKUP(A666,'HUMAN RESOURCES processed'!$A$2:$M$2692,6,0))</f>
        <v>0.091</v>
      </c>
      <c r="P666" s="24">
        <f>IFNA(VLOOKUP(A666,'HUMAN RESOURCES processed'!$A$2:$M$2692,7,0))</f>
        <v>44</v>
      </c>
      <c r="Q666" s="24">
        <f>IFNA(VLOOKUP(A666,'HUMAN RESOURCES processed'!$A$2:$M$2692,8,0))</f>
        <v>43</v>
      </c>
      <c r="R666" s="24">
        <f t="shared" si="6"/>
        <v>43.5</v>
      </c>
      <c r="S666" s="24">
        <f>IFNA(VLOOKUP(A666,'HUMAN RESOURCES processed'!$A$2:$M$2692,9,0))</f>
        <v>0.461</v>
      </c>
      <c r="T666" s="24">
        <f>IFNA(VLOOKUP(A666,'HUMAN RESOURCES processed'!$A$2:$M$2692,10,0))</f>
        <v>0.511</v>
      </c>
      <c r="U666" s="24">
        <f>IFNA(VLOOKUP(A666,'HUMAN RESOURCES processed'!$A$2:$M$2692,11,0))</f>
        <v>0.027</v>
      </c>
      <c r="V666" s="24">
        <f>IFNA(VLOOKUP(A666,'HUMAN RESOURCES processed'!$A$2:$M$2692,12,0))</f>
        <v>10625423</v>
      </c>
      <c r="W666" s="24">
        <f>IFNA(VLOOKUP(A666,'HUMAN RESOURCES processed'!$A$2:$M$2692,13,0))</f>
        <v>0.354</v>
      </c>
      <c r="X666" s="24">
        <f>IFNA(VLOOKUP(A666,'TOURISM processed'!$A$2:$F$2692,5,0))</f>
        <v>64000000</v>
      </c>
      <c r="Y666" s="24">
        <f>IFNA(VLOOKUP(A666,'TOURISM processed'!$A$2:$F$2692,6,0))</f>
        <v>109000000</v>
      </c>
      <c r="Z666" s="24">
        <f t="shared" si="7"/>
        <v>10.25841512</v>
      </c>
      <c r="AA666" s="24">
        <f t="shared" si="393"/>
        <v>0</v>
      </c>
      <c r="AB666" s="24">
        <f t="shared" si="394"/>
        <v>0</v>
      </c>
      <c r="AC666" s="24">
        <f t="shared" si="395"/>
        <v>0</v>
      </c>
      <c r="AD666" s="24">
        <f t="shared" si="396"/>
        <v>0</v>
      </c>
      <c r="AE666" s="24">
        <f>IFNA(VLOOKUP(A666,'BUSINESS processed'!A666:J3356,9,0))</f>
        <v>0.005</v>
      </c>
      <c r="AF666" s="27">
        <f>IFNA(VLOOKUP(A666,'BUSINESS processed'!A666:J3356,10,0))</f>
        <v>0.013</v>
      </c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</row>
    <row r="667">
      <c r="A667" s="18" t="str">
        <f t="shared" si="1"/>
        <v>Africa_Zambia-Africa_2003</v>
      </c>
      <c r="B667" s="19" t="s">
        <v>68</v>
      </c>
      <c r="C667" s="20" t="s">
        <v>142</v>
      </c>
      <c r="D667" s="21" t="s">
        <v>74</v>
      </c>
      <c r="E667" s="22">
        <v>4.341841414E9</v>
      </c>
      <c r="F667" s="22">
        <f t="shared" si="2"/>
        <v>398.5344754</v>
      </c>
      <c r="G667" s="23">
        <v>0.067</v>
      </c>
      <c r="H667" s="23">
        <v>27.0</v>
      </c>
      <c r="I667" s="23">
        <v>0.406</v>
      </c>
      <c r="J667" s="24">
        <f>IFNA(VLOOKUP(A667,'ENERGY processed'!$A$2:$H$2692,7,0),"")</f>
        <v>7842</v>
      </c>
      <c r="K667" s="24">
        <f t="shared" si="3"/>
        <v>0.0007198114942</v>
      </c>
      <c r="L667" s="24">
        <f>IFNA(VLOOKUP(A667,'ENERGY processed'!$A$2:$H$2692,8,0),"")</f>
        <v>2156</v>
      </c>
      <c r="M667" s="24">
        <f t="shared" si="5"/>
        <v>0.0001978976768</v>
      </c>
      <c r="N667" s="24">
        <f>IFNA(VLOOKUP(A667,'HUMAN RESOURCES processed'!$A$2:$M$2692,5,0))</f>
        <v>0.045</v>
      </c>
      <c r="O667" s="24">
        <f>IFNA(VLOOKUP(A667,'HUMAN RESOURCES processed'!$A$2:$M$2692,6,0))</f>
        <v>0.086</v>
      </c>
      <c r="P667" s="24">
        <f>IFNA(VLOOKUP(A667,'HUMAN RESOURCES processed'!$A$2:$M$2692,7,0))</f>
        <v>45</v>
      </c>
      <c r="Q667" s="24">
        <f>IFNA(VLOOKUP(A667,'HUMAN RESOURCES processed'!$A$2:$M$2692,8,0))</f>
        <v>44</v>
      </c>
      <c r="R667" s="24">
        <f t="shared" si="6"/>
        <v>44.5</v>
      </c>
      <c r="S667" s="24">
        <f>IFNA(VLOOKUP(A667,'HUMAN RESOURCES processed'!$A$2:$M$2692,9,0))</f>
        <v>0.464</v>
      </c>
      <c r="T667" s="24">
        <f>IFNA(VLOOKUP(A667,'HUMAN RESOURCES processed'!$A$2:$M$2692,10,0))</f>
        <v>0.509</v>
      </c>
      <c r="U667" s="24">
        <f>IFNA(VLOOKUP(A667,'HUMAN RESOURCES processed'!$A$2:$M$2692,11,0))</f>
        <v>0.027</v>
      </c>
      <c r="V667" s="24">
        <f>IFNA(VLOOKUP(A667,'HUMAN RESOURCES processed'!$A$2:$M$2692,12,0))</f>
        <v>10894519</v>
      </c>
      <c r="W667" s="24">
        <f>IFNA(VLOOKUP(A667,'HUMAN RESOURCES processed'!$A$2:$M$2692,13,0))</f>
        <v>0.358</v>
      </c>
      <c r="X667" s="24">
        <f>IFNA(VLOOKUP(A667,'TOURISM processed'!$A$2:$F$2692,5,0))</f>
        <v>88000000</v>
      </c>
      <c r="Y667" s="24">
        <f>IFNA(VLOOKUP(A667,'TOURISM processed'!$A$2:$F$2692,6,0))</f>
        <v>115000000</v>
      </c>
      <c r="Z667" s="24">
        <f t="shared" si="7"/>
        <v>10.55576662</v>
      </c>
      <c r="AA667" s="24">
        <f t="shared" si="393"/>
        <v>0</v>
      </c>
      <c r="AB667" s="24">
        <f>IFNA(VLOOKUP(A667,'BUSINESS processed'!A667:J3357,6,0))</f>
        <v>35</v>
      </c>
      <c r="AC667" s="24">
        <f t="shared" si="395"/>
        <v>0</v>
      </c>
      <c r="AD667" s="24">
        <f t="shared" si="396"/>
        <v>0</v>
      </c>
      <c r="AE667" s="24">
        <f>IFNA(VLOOKUP(A667,'BUSINESS processed'!A667:J3357,9,0))</f>
        <v>0.01</v>
      </c>
      <c r="AF667" s="27">
        <f>IFNA(VLOOKUP(A667,'BUSINESS processed'!A667:J3357,10,0))</f>
        <v>0.022</v>
      </c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</row>
    <row r="668">
      <c r="A668" s="18" t="str">
        <f t="shared" si="1"/>
        <v>Africa_Zambia-Africa_2004</v>
      </c>
      <c r="B668" s="19" t="s">
        <v>68</v>
      </c>
      <c r="C668" s="20" t="s">
        <v>142</v>
      </c>
      <c r="D668" s="21" t="s">
        <v>83</v>
      </c>
      <c r="E668" s="22">
        <v>5.439176376E9</v>
      </c>
      <c r="F668" s="22">
        <f t="shared" si="2"/>
        <v>486.7424372</v>
      </c>
      <c r="G668" s="23">
        <v>0.067</v>
      </c>
      <c r="H668" s="23">
        <v>33.0</v>
      </c>
      <c r="I668" s="23">
        <v>0.307</v>
      </c>
      <c r="J668" s="24">
        <f>IF(AND( C668=C667,D668&gt;D667),J667,"")</f>
        <v>7842</v>
      </c>
      <c r="K668" s="24">
        <f t="shared" si="3"/>
        <v>0.0007017669457</v>
      </c>
      <c r="L668" s="24">
        <f>IF(AND(C668=C667,C668&gt;C667),C667,0)</f>
        <v>0</v>
      </c>
      <c r="M668" s="24">
        <f t="shared" si="5"/>
        <v>0</v>
      </c>
      <c r="N668" s="24">
        <f>IFNA(VLOOKUP(A668,'HUMAN RESOURCES processed'!$A$2:$M$2692,5,0))</f>
        <v>0.044</v>
      </c>
      <c r="O668" s="24">
        <f>IFNA(VLOOKUP(A668,'HUMAN RESOURCES processed'!$A$2:$M$2692,6,0))</f>
        <v>0.081</v>
      </c>
      <c r="P668" s="24">
        <f>IFNA(VLOOKUP(A668,'HUMAN RESOURCES processed'!$A$2:$M$2692,7,0))</f>
        <v>46</v>
      </c>
      <c r="Q668" s="24">
        <f>IFNA(VLOOKUP(A668,'HUMAN RESOURCES processed'!$A$2:$M$2692,8,0))</f>
        <v>45</v>
      </c>
      <c r="R668" s="24">
        <f t="shared" si="6"/>
        <v>45.5</v>
      </c>
      <c r="S668" s="24">
        <f>IFNA(VLOOKUP(A668,'HUMAN RESOURCES processed'!$A$2:$M$2692,9,0))</f>
        <v>0.466</v>
      </c>
      <c r="T668" s="24">
        <f>IFNA(VLOOKUP(A668,'HUMAN RESOURCES processed'!$A$2:$M$2692,10,0))</f>
        <v>0.507</v>
      </c>
      <c r="U668" s="24">
        <f>IFNA(VLOOKUP(A668,'HUMAN RESOURCES processed'!$A$2:$M$2692,11,0))</f>
        <v>0.027</v>
      </c>
      <c r="V668" s="24">
        <f>IFNA(VLOOKUP(A668,'HUMAN RESOURCES processed'!$A$2:$M$2692,12,0))</f>
        <v>11174650</v>
      </c>
      <c r="W668" s="24">
        <f>IFNA(VLOOKUP(A668,'HUMAN RESOURCES processed'!$A$2:$M$2692,13,0))</f>
        <v>0.362</v>
      </c>
      <c r="X668" s="24">
        <f>IFNA(VLOOKUP(A668,'TOURISM processed'!$A$2:$F$2692,5,0))</f>
        <v>92000000</v>
      </c>
      <c r="Y668" s="24">
        <f>IFNA(VLOOKUP(A668,'TOURISM processed'!$A$2:$F$2692,6,0))</f>
        <v>86000000</v>
      </c>
      <c r="Z668" s="24">
        <f t="shared" si="7"/>
        <v>7.695990478</v>
      </c>
      <c r="AA668" s="24">
        <f t="shared" si="393"/>
        <v>0</v>
      </c>
      <c r="AB668" s="24">
        <f>IFNA(VLOOKUP(A668,'BUSINESS processed'!A668:J3358,6,0))</f>
        <v>35</v>
      </c>
      <c r="AC668" s="24">
        <f t="shared" si="395"/>
        <v>0</v>
      </c>
      <c r="AD668" s="24">
        <f t="shared" si="396"/>
        <v>0</v>
      </c>
      <c r="AE668" s="24">
        <f>IFNA(VLOOKUP(A668,'BUSINESS processed'!A668:J3358,9,0))</f>
        <v>0.02</v>
      </c>
      <c r="AF668" s="27">
        <f>IFNA(VLOOKUP(A668,'BUSINESS processed'!A668:J3358,10,0))</f>
        <v>0.042</v>
      </c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</row>
    <row r="669">
      <c r="A669" s="18" t="str">
        <f t="shared" si="1"/>
        <v>Africa_Zambia-Africa_2005</v>
      </c>
      <c r="B669" s="19" t="s">
        <v>68</v>
      </c>
      <c r="C669" s="20" t="s">
        <v>142</v>
      </c>
      <c r="D669" s="21" t="s">
        <v>84</v>
      </c>
      <c r="E669" s="22">
        <v>7.178556337E9</v>
      </c>
      <c r="F669" s="22">
        <f t="shared" si="2"/>
        <v>625.8537549</v>
      </c>
      <c r="G669" s="23">
        <v>0.071</v>
      </c>
      <c r="H669" s="23">
        <v>44.0</v>
      </c>
      <c r="I669" s="23">
        <v>0.282</v>
      </c>
      <c r="J669" s="24">
        <f>IFNA(VLOOKUP(A669,'ENERGY processed'!$A$2:$H$2692,7,0),"")</f>
        <v>7518.5</v>
      </c>
      <c r="K669" s="24">
        <f t="shared" si="3"/>
        <v>0.0006554913321</v>
      </c>
      <c r="L669" s="24">
        <f>IFNA(VLOOKUP(A669,'ENERGY processed'!$A$2:$H$2692,8,0),"")</f>
        <v>2035.5</v>
      </c>
      <c r="M669" s="24">
        <f t="shared" si="5"/>
        <v>0.0001774626064</v>
      </c>
      <c r="N669" s="24">
        <f>IFNA(VLOOKUP(A669,'HUMAN RESOURCES processed'!$A$2:$M$2692,5,0))</f>
        <v>0.044</v>
      </c>
      <c r="O669" s="24">
        <f>IFNA(VLOOKUP(A669,'HUMAN RESOURCES processed'!$A$2:$M$2692,6,0))</f>
        <v>0.076</v>
      </c>
      <c r="P669" s="24">
        <f>IFNA(VLOOKUP(A669,'HUMAN RESOURCES processed'!$A$2:$M$2692,7,0))</f>
        <v>48</v>
      </c>
      <c r="Q669" s="24">
        <f>IFNA(VLOOKUP(A669,'HUMAN RESOURCES processed'!$A$2:$M$2692,8,0))</f>
        <v>47</v>
      </c>
      <c r="R669" s="24">
        <f t="shared" si="6"/>
        <v>47.5</v>
      </c>
      <c r="S669" s="24">
        <f>IFNA(VLOOKUP(A669,'HUMAN RESOURCES processed'!$A$2:$M$2692,9,0))</f>
        <v>0.467</v>
      </c>
      <c r="T669" s="24">
        <f>IFNA(VLOOKUP(A669,'HUMAN RESOURCES processed'!$A$2:$M$2692,10,0))</f>
        <v>0.506</v>
      </c>
      <c r="U669" s="24">
        <f>IFNA(VLOOKUP(A669,'HUMAN RESOURCES processed'!$A$2:$M$2692,11,0))</f>
        <v>0.027</v>
      </c>
      <c r="V669" s="24">
        <f>IFNA(VLOOKUP(A669,'HUMAN RESOURCES processed'!$A$2:$M$2692,12,0))</f>
        <v>11470022</v>
      </c>
      <c r="W669" s="24">
        <f>IFNA(VLOOKUP(A669,'HUMAN RESOURCES processed'!$A$2:$M$2692,13,0))</f>
        <v>0.366</v>
      </c>
      <c r="X669" s="24">
        <f>IFNA(VLOOKUP(A669,'TOURISM processed'!$A$2:$F$2692,5,0))</f>
        <v>98000000</v>
      </c>
      <c r="Y669" s="24">
        <f>IFNA(VLOOKUP(A669,'TOURISM processed'!$A$2:$F$2692,6,0))</f>
        <v>88000000</v>
      </c>
      <c r="Z669" s="24">
        <f t="shared" si="7"/>
        <v>7.672173602</v>
      </c>
      <c r="AA669" s="24">
        <f>IFNA(VLOOKUP(A669,'BUSINESS processed'!A669:J3359,5,0))</f>
        <v>0.154</v>
      </c>
      <c r="AB669" s="24">
        <f>IFNA(VLOOKUP(A669,'BUSINESS processed'!A669:J3359,6,0))</f>
        <v>35</v>
      </c>
      <c r="AC669" s="24">
        <f t="shared" si="395"/>
        <v>0</v>
      </c>
      <c r="AD669" s="24">
        <f>IFNA(VLOOKUP(A669,'BUSINESS processed'!A669:J3359,8,0))</f>
        <v>183</v>
      </c>
      <c r="AE669" s="24">
        <f>IFNA(VLOOKUP(A669,'BUSINESS processed'!A669:J3359,9,0))</f>
        <v>0.029</v>
      </c>
      <c r="AF669" s="27">
        <f>IFNA(VLOOKUP(A669,'BUSINESS processed'!A669:J3359,10,0))</f>
        <v>0.083</v>
      </c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</row>
    <row r="670">
      <c r="A670" s="18" t="str">
        <f t="shared" si="1"/>
        <v>Africa_Zambia-Africa_2006</v>
      </c>
      <c r="B670" s="19" t="s">
        <v>68</v>
      </c>
      <c r="C670" s="20" t="s">
        <v>142</v>
      </c>
      <c r="D670" s="21" t="s">
        <v>85</v>
      </c>
      <c r="E670" s="22">
        <v>1.0702200822E10</v>
      </c>
      <c r="F670" s="22">
        <f t="shared" si="2"/>
        <v>908.3817072</v>
      </c>
      <c r="G670" s="23">
        <v>0.064</v>
      </c>
      <c r="H670" s="23">
        <v>58.0</v>
      </c>
      <c r="I670" s="23">
        <v>0.232</v>
      </c>
      <c r="J670" s="24">
        <f t="shared" ref="J670:J671" si="397">IF(AND( C670=C669,D670&gt;D669),J669,"")</f>
        <v>7518.5</v>
      </c>
      <c r="K670" s="24">
        <f t="shared" si="3"/>
        <v>0.0006381554578</v>
      </c>
      <c r="L670" s="24">
        <f t="shared" ref="L670:L671" si="398">IF(AND(C670=C669,C670&gt;C669),C669,0)</f>
        <v>0</v>
      </c>
      <c r="M670" s="24">
        <f t="shared" si="5"/>
        <v>0</v>
      </c>
      <c r="N670" s="24">
        <f>IFNA(VLOOKUP(A670,'HUMAN RESOURCES processed'!$A$2:$M$2692,5,0))</f>
        <v>0.044</v>
      </c>
      <c r="O670" s="24">
        <f>IFNA(VLOOKUP(A670,'HUMAN RESOURCES processed'!$A$2:$M$2692,6,0))</f>
        <v>0.073</v>
      </c>
      <c r="P670" s="24">
        <f>IFNA(VLOOKUP(A670,'HUMAN RESOURCES processed'!$A$2:$M$2692,7,0))</f>
        <v>49</v>
      </c>
      <c r="Q670" s="24">
        <f>IFNA(VLOOKUP(A670,'HUMAN RESOURCES processed'!$A$2:$M$2692,8,0))</f>
        <v>48</v>
      </c>
      <c r="R670" s="24">
        <f t="shared" si="6"/>
        <v>48.5</v>
      </c>
      <c r="S670" s="24">
        <f>IFNA(VLOOKUP(A670,'HUMAN RESOURCES processed'!$A$2:$M$2692,9,0))</f>
        <v>0.468</v>
      </c>
      <c r="T670" s="24">
        <f>IFNA(VLOOKUP(A670,'HUMAN RESOURCES processed'!$A$2:$M$2692,10,0))</f>
        <v>0.505</v>
      </c>
      <c r="U670" s="24">
        <f>IFNA(VLOOKUP(A670,'HUMAN RESOURCES processed'!$A$2:$M$2692,11,0))</f>
        <v>0.027</v>
      </c>
      <c r="V670" s="24">
        <f>IFNA(VLOOKUP(A670,'HUMAN RESOURCES processed'!$A$2:$M$2692,12,0))</f>
        <v>11781612</v>
      </c>
      <c r="W670" s="24">
        <f>IFNA(VLOOKUP(A670,'HUMAN RESOURCES processed'!$A$2:$M$2692,13,0))</f>
        <v>0.37</v>
      </c>
      <c r="X670" s="24">
        <f>IFNA(VLOOKUP(A670,'TOURISM processed'!$A$2:$F$2692,5,0))</f>
        <v>110000000</v>
      </c>
      <c r="Y670" s="24">
        <f>IFNA(VLOOKUP(A670,'TOURISM processed'!$A$2:$F$2692,6,0))</f>
        <v>97000000</v>
      </c>
      <c r="Z670" s="24">
        <f t="shared" si="7"/>
        <v>8.233168772</v>
      </c>
      <c r="AA670" s="24">
        <f>IFNA(VLOOKUP(A670,'BUSINESS processed'!A670:J3360,5,0))</f>
        <v>0.154</v>
      </c>
      <c r="AB670" s="24">
        <f>IFNA(VLOOKUP(A670,'BUSINESS processed'!A670:J3360,6,0))</f>
        <v>35</v>
      </c>
      <c r="AC670" s="24">
        <f t="shared" si="395"/>
        <v>0</v>
      </c>
      <c r="AD670" s="24">
        <f>IFNA(VLOOKUP(A670,'BUSINESS processed'!A670:J3360,8,0))</f>
        <v>183</v>
      </c>
      <c r="AE670" s="24">
        <f>IFNA(VLOOKUP(A670,'BUSINESS processed'!A670:J3360,9,0))</f>
        <v>0.042</v>
      </c>
      <c r="AF670" s="27">
        <f>IFNA(VLOOKUP(A670,'BUSINESS processed'!A670:J3360,10,0))</f>
        <v>0.141</v>
      </c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</row>
    <row r="671">
      <c r="A671" s="18" t="str">
        <f t="shared" si="1"/>
        <v>Africa_Zambia-Africa_2007</v>
      </c>
      <c r="B671" s="19" t="s">
        <v>68</v>
      </c>
      <c r="C671" s="20" t="s">
        <v>142</v>
      </c>
      <c r="D671" s="21" t="s">
        <v>86</v>
      </c>
      <c r="E671" s="22">
        <v>1.1541420981E10</v>
      </c>
      <c r="F671" s="22">
        <f t="shared" si="2"/>
        <v>953.0787078</v>
      </c>
      <c r="G671" s="23">
        <v>0.06</v>
      </c>
      <c r="H671" s="23">
        <v>57.0</v>
      </c>
      <c r="I671" s="23">
        <v>0.189</v>
      </c>
      <c r="J671" s="24">
        <f t="shared" si="397"/>
        <v>7518.5</v>
      </c>
      <c r="K671" s="24">
        <f t="shared" si="3"/>
        <v>0.000620870019</v>
      </c>
      <c r="L671" s="24">
        <f t="shared" si="398"/>
        <v>0</v>
      </c>
      <c r="M671" s="24">
        <f t="shared" si="5"/>
        <v>0</v>
      </c>
      <c r="N671" s="24">
        <f>IFNA(VLOOKUP(A671,'HUMAN RESOURCES processed'!$A$2:$M$2692,5,0))</f>
        <v>0.044</v>
      </c>
      <c r="O671" s="24">
        <f>IFNA(VLOOKUP(A671,'HUMAN RESOURCES processed'!$A$2:$M$2692,6,0))</f>
        <v>0.07</v>
      </c>
      <c r="P671" s="24">
        <f>IFNA(VLOOKUP(A671,'HUMAN RESOURCES processed'!$A$2:$M$2692,7,0))</f>
        <v>51</v>
      </c>
      <c r="Q671" s="24">
        <f>IFNA(VLOOKUP(A671,'HUMAN RESOURCES processed'!$A$2:$M$2692,8,0))</f>
        <v>49</v>
      </c>
      <c r="R671" s="24">
        <f t="shared" si="6"/>
        <v>50</v>
      </c>
      <c r="S671" s="24">
        <f>IFNA(VLOOKUP(A671,'HUMAN RESOURCES processed'!$A$2:$M$2692,9,0))</f>
        <v>0.469</v>
      </c>
      <c r="T671" s="24">
        <f>IFNA(VLOOKUP(A671,'HUMAN RESOURCES processed'!$A$2:$M$2692,10,0))</f>
        <v>0.504</v>
      </c>
      <c r="U671" s="24">
        <f>IFNA(VLOOKUP(A671,'HUMAN RESOURCES processed'!$A$2:$M$2692,11,0))</f>
        <v>0.027</v>
      </c>
      <c r="V671" s="24">
        <f>IFNA(VLOOKUP(A671,'HUMAN RESOURCES processed'!$A$2:$M$2692,12,0))</f>
        <v>12109620</v>
      </c>
      <c r="W671" s="24">
        <f>IFNA(VLOOKUP(A671,'HUMAN RESOURCES processed'!$A$2:$M$2692,13,0))</f>
        <v>0.375</v>
      </c>
      <c r="X671" s="24">
        <f>IFNA(VLOOKUP(A671,'TOURISM processed'!$A$2:$F$2692,5,0))</f>
        <v>138000000</v>
      </c>
      <c r="Y671" s="24">
        <f>IFNA(VLOOKUP(A671,'TOURISM processed'!$A$2:$F$2692,6,0))</f>
        <v>98000000</v>
      </c>
      <c r="Z671" s="24">
        <f t="shared" si="7"/>
        <v>8.092739491</v>
      </c>
      <c r="AA671" s="24">
        <f>IFNA(VLOOKUP(A671,'BUSINESS processed'!A671:J3361,5,0))</f>
        <v>0.15</v>
      </c>
      <c r="AB671" s="24">
        <f>IFNA(VLOOKUP(A671,'BUSINESS processed'!A671:J3361,6,0))</f>
        <v>33</v>
      </c>
      <c r="AC671" s="24">
        <f t="shared" si="395"/>
        <v>0</v>
      </c>
      <c r="AD671" s="24">
        <f>IFNA(VLOOKUP(A671,'BUSINESS processed'!A671:J3361,8,0))</f>
        <v>183</v>
      </c>
      <c r="AE671" s="24">
        <f>IFNA(VLOOKUP(A671,'BUSINESS processed'!A671:J3361,9,0))</f>
        <v>0.049</v>
      </c>
      <c r="AF671" s="27">
        <f>IFNA(VLOOKUP(A671,'BUSINESS processed'!A671:J3361,10,0))</f>
        <v>0.218</v>
      </c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</row>
    <row r="672">
      <c r="A672" s="18" t="str">
        <f t="shared" si="1"/>
        <v>Africa_Zambia-Africa_2008</v>
      </c>
      <c r="B672" s="19" t="s">
        <v>68</v>
      </c>
      <c r="C672" s="20" t="s">
        <v>142</v>
      </c>
      <c r="D672" s="21" t="s">
        <v>87</v>
      </c>
      <c r="E672" s="22">
        <v>1.46407921E10</v>
      </c>
      <c r="F672" s="22">
        <f t="shared" si="2"/>
        <v>1175.351051</v>
      </c>
      <c r="G672" s="23">
        <v>0.066</v>
      </c>
      <c r="H672" s="23">
        <v>78.0</v>
      </c>
      <c r="I672" s="23">
        <v>0.191</v>
      </c>
      <c r="J672" s="24">
        <f>IFNA(VLOOKUP(A672,'ENERGY processed'!$A$2:$H$2692,7,0),"")</f>
        <v>6717.5</v>
      </c>
      <c r="K672" s="24">
        <f t="shared" si="3"/>
        <v>0.000539275514</v>
      </c>
      <c r="L672" s="24">
        <f>IFNA(VLOOKUP(A672,'ENERGY processed'!$A$2:$H$2692,8,0),"")</f>
        <v>2019</v>
      </c>
      <c r="M672" s="24">
        <f t="shared" si="5"/>
        <v>0.0001620837012</v>
      </c>
      <c r="N672" s="24">
        <f>IFNA(VLOOKUP(A672,'HUMAN RESOURCES processed'!$A$2:$M$2692,5,0))</f>
        <v>0.043</v>
      </c>
      <c r="O672" s="24">
        <f>IFNA(VLOOKUP(A672,'HUMAN RESOURCES processed'!$A$2:$M$2692,6,0))</f>
        <v>0.067</v>
      </c>
      <c r="P672" s="24">
        <f>IFNA(VLOOKUP(A672,'HUMAN RESOURCES processed'!$A$2:$M$2692,7,0))</f>
        <v>52</v>
      </c>
      <c r="Q672" s="24">
        <f>IFNA(VLOOKUP(A672,'HUMAN RESOURCES processed'!$A$2:$M$2692,8,0))</f>
        <v>51</v>
      </c>
      <c r="R672" s="24">
        <f t="shared" si="6"/>
        <v>51.5</v>
      </c>
      <c r="S672" s="24">
        <f>IFNA(VLOOKUP(A672,'HUMAN RESOURCES processed'!$A$2:$M$2692,9,0))</f>
        <v>0.47</v>
      </c>
      <c r="T672" s="24">
        <f>IFNA(VLOOKUP(A672,'HUMAN RESOURCES processed'!$A$2:$M$2692,10,0))</f>
        <v>0.504</v>
      </c>
      <c r="U672" s="24">
        <f>IFNA(VLOOKUP(A672,'HUMAN RESOURCES processed'!$A$2:$M$2692,11,0))</f>
        <v>0.027</v>
      </c>
      <c r="V672" s="24">
        <f>IFNA(VLOOKUP(A672,'HUMAN RESOURCES processed'!$A$2:$M$2692,12,0))</f>
        <v>12456527</v>
      </c>
      <c r="W672" s="24">
        <f>IFNA(VLOOKUP(A672,'HUMAN RESOURCES processed'!$A$2:$M$2692,13,0))</f>
        <v>0.379</v>
      </c>
      <c r="X672" s="24">
        <f>IFNA(VLOOKUP(A672,'TOURISM processed'!$A$2:$F$2692,5,0))</f>
        <v>148000000</v>
      </c>
      <c r="Y672" s="24">
        <f>IFNA(VLOOKUP(A672,'TOURISM processed'!$A$2:$F$2692,6,0))</f>
        <v>107000000</v>
      </c>
      <c r="Z672" s="24">
        <f t="shared" si="7"/>
        <v>8.589874208</v>
      </c>
      <c r="AA672" s="24">
        <f>IFNA(VLOOKUP(A672,'BUSINESS processed'!A672:J3362,5,0))</f>
        <v>0.15</v>
      </c>
      <c r="AB672" s="24">
        <f>IFNA(VLOOKUP(A672,'BUSINESS processed'!A672:J3362,6,0))</f>
        <v>18</v>
      </c>
      <c r="AC672" s="24">
        <f t="shared" si="395"/>
        <v>0</v>
      </c>
      <c r="AD672" s="24">
        <f>IFNA(VLOOKUP(A672,'BUSINESS processed'!A672:J3362,8,0))</f>
        <v>183</v>
      </c>
      <c r="AE672" s="24">
        <f>IFNA(VLOOKUP(A672,'BUSINESS processed'!A672:J3362,9,0))</f>
        <v>0.056</v>
      </c>
      <c r="AF672" s="27">
        <f>IFNA(VLOOKUP(A672,'BUSINESS processed'!A672:J3362,10,0))</f>
        <v>0.284</v>
      </c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</row>
    <row r="673">
      <c r="A673" s="18" t="str">
        <f t="shared" si="1"/>
        <v>Africa_Zambia-Africa_2009</v>
      </c>
      <c r="B673" s="19" t="s">
        <v>68</v>
      </c>
      <c r="C673" s="20" t="s">
        <v>142</v>
      </c>
      <c r="D673" s="21" t="s">
        <v>88</v>
      </c>
      <c r="E673" s="22">
        <v>1.2805029522E10</v>
      </c>
      <c r="F673" s="22">
        <f t="shared" si="2"/>
        <v>998.4404343</v>
      </c>
      <c r="G673" s="23">
        <v>0.064</v>
      </c>
      <c r="H673" s="23">
        <v>64.0</v>
      </c>
      <c r="I673" s="23">
        <v>0.221</v>
      </c>
      <c r="J673" s="24">
        <f>IFNA(VLOOKUP(A673,'ENERGY processed'!$A$2:$H$2692,7,0),"")</f>
        <v>7399</v>
      </c>
      <c r="K673" s="24">
        <f t="shared" si="3"/>
        <v>0.0005769186835</v>
      </c>
      <c r="L673" s="24">
        <f>IFNA(VLOOKUP(A673,'ENERGY processed'!$A$2:$H$2692,8,0),"")</f>
        <v>1654</v>
      </c>
      <c r="M673" s="24">
        <f t="shared" si="5"/>
        <v>0.0001289665499</v>
      </c>
      <c r="N673" s="24">
        <f>IFNA(VLOOKUP(A673,'HUMAN RESOURCES processed'!$A$2:$M$2692,5,0))</f>
        <v>0.043</v>
      </c>
      <c r="O673" s="24">
        <f>IFNA(VLOOKUP(A673,'HUMAN RESOURCES processed'!$A$2:$M$2692,6,0))</f>
        <v>0.065</v>
      </c>
      <c r="P673" s="24">
        <f>IFNA(VLOOKUP(A673,'HUMAN RESOURCES processed'!$A$2:$M$2692,7,0))</f>
        <v>54</v>
      </c>
      <c r="Q673" s="24">
        <f>IFNA(VLOOKUP(A673,'HUMAN RESOURCES processed'!$A$2:$M$2692,8,0))</f>
        <v>52</v>
      </c>
      <c r="R673" s="24">
        <f t="shared" si="6"/>
        <v>53</v>
      </c>
      <c r="S673" s="24">
        <f>IFNA(VLOOKUP(A673,'HUMAN RESOURCES processed'!$A$2:$M$2692,9,0))</f>
        <v>0.47</v>
      </c>
      <c r="T673" s="24">
        <f>IFNA(VLOOKUP(A673,'HUMAN RESOURCES processed'!$A$2:$M$2692,10,0))</f>
        <v>0.504</v>
      </c>
      <c r="U673" s="24">
        <f>IFNA(VLOOKUP(A673,'HUMAN RESOURCES processed'!$A$2:$M$2692,11,0))</f>
        <v>0.027</v>
      </c>
      <c r="V673" s="24">
        <f>IFNA(VLOOKUP(A673,'HUMAN RESOURCES processed'!$A$2:$M$2692,12,0))</f>
        <v>12825031</v>
      </c>
      <c r="W673" s="24">
        <f>IFNA(VLOOKUP(A673,'HUMAN RESOURCES processed'!$A$2:$M$2692,13,0))</f>
        <v>0.383</v>
      </c>
      <c r="X673" s="24">
        <f>IFNA(VLOOKUP(A673,'TOURISM processed'!$A$2:$F$2692,5,0))</f>
        <v>98000000</v>
      </c>
      <c r="Y673" s="24">
        <f>IFNA(VLOOKUP(A673,'TOURISM processed'!$A$2:$F$2692,6,0))</f>
        <v>83000000</v>
      </c>
      <c r="Z673" s="24">
        <f t="shared" si="7"/>
        <v>6.47171925</v>
      </c>
      <c r="AA673" s="24">
        <f>IFNA(VLOOKUP(A673,'BUSINESS processed'!A673:J3363,5,0))</f>
        <v>0.15</v>
      </c>
      <c r="AB673" s="24">
        <f>IFNA(VLOOKUP(A673,'BUSINESS processed'!A673:J3363,6,0))</f>
        <v>18</v>
      </c>
      <c r="AC673" s="24">
        <f t="shared" si="395"/>
        <v>0</v>
      </c>
      <c r="AD673" s="24">
        <f>IFNA(VLOOKUP(A673,'BUSINESS processed'!A673:J3363,8,0))</f>
        <v>183</v>
      </c>
      <c r="AE673" s="24">
        <f>IFNA(VLOOKUP(A673,'BUSINESS processed'!A673:J3363,9,0))</f>
        <v>0.063</v>
      </c>
      <c r="AF673" s="27">
        <f>IFNA(VLOOKUP(A673,'BUSINESS processed'!A673:J3363,10,0))</f>
        <v>0.344</v>
      </c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</row>
    <row r="674">
      <c r="A674" s="18" t="str">
        <f t="shared" si="1"/>
        <v>Africa_Zambia-Africa_2010</v>
      </c>
      <c r="B674" s="19" t="s">
        <v>68</v>
      </c>
      <c r="C674" s="20" t="s">
        <v>142</v>
      </c>
      <c r="D674" s="21" t="s">
        <v>89</v>
      </c>
      <c r="E674" s="22">
        <v>1.6190196832E10</v>
      </c>
      <c r="F674" s="22">
        <f t="shared" si="2"/>
        <v>1224.953863</v>
      </c>
      <c r="G674" s="23">
        <v>0.061</v>
      </c>
      <c r="H674" s="23">
        <v>75.0</v>
      </c>
      <c r="I674" s="23">
        <v>0.209</v>
      </c>
      <c r="J674" s="24">
        <f>IF(AND( C674=C673,D674&gt;D673),J673,"")</f>
        <v>7399</v>
      </c>
      <c r="K674" s="24">
        <f t="shared" si="3"/>
        <v>0.0005598099718</v>
      </c>
      <c r="L674" s="24">
        <f>IF(AND(C674=C673,C674&gt;C673),C673,0)</f>
        <v>0</v>
      </c>
      <c r="M674" s="24">
        <f t="shared" si="5"/>
        <v>0</v>
      </c>
      <c r="N674" s="24">
        <f>IFNA(VLOOKUP(A674,'HUMAN RESOURCES processed'!$A$2:$M$2692,5,0))</f>
        <v>0.043</v>
      </c>
      <c r="O674" s="24">
        <f>IFNA(VLOOKUP(A674,'HUMAN RESOURCES processed'!$A$2:$M$2692,6,0))</f>
        <v>0.064</v>
      </c>
      <c r="P674" s="24">
        <f>IFNA(VLOOKUP(A674,'HUMAN RESOURCES processed'!$A$2:$M$2692,7,0))</f>
        <v>56</v>
      </c>
      <c r="Q674" s="24">
        <f>IFNA(VLOOKUP(A674,'HUMAN RESOURCES processed'!$A$2:$M$2692,8,0))</f>
        <v>53</v>
      </c>
      <c r="R674" s="24">
        <f t="shared" si="6"/>
        <v>54.5</v>
      </c>
      <c r="S674" s="24">
        <f>IFNA(VLOOKUP(A674,'HUMAN RESOURCES processed'!$A$2:$M$2692,9,0))</f>
        <v>0.469</v>
      </c>
      <c r="T674" s="24">
        <f>IFNA(VLOOKUP(A674,'HUMAN RESOURCES processed'!$A$2:$M$2692,10,0))</f>
        <v>0.504</v>
      </c>
      <c r="U674" s="24">
        <f>IFNA(VLOOKUP(A674,'HUMAN RESOURCES processed'!$A$2:$M$2692,11,0))</f>
        <v>0.027</v>
      </c>
      <c r="V674" s="24">
        <f>IFNA(VLOOKUP(A674,'HUMAN RESOURCES processed'!$A$2:$M$2692,12,0))</f>
        <v>13216985</v>
      </c>
      <c r="W674" s="24">
        <f>IFNA(VLOOKUP(A674,'HUMAN RESOURCES processed'!$A$2:$M$2692,13,0))</f>
        <v>0.387</v>
      </c>
      <c r="X674" s="24">
        <f>IFNA(VLOOKUP(A674,'TOURISM processed'!$A$2:$F$2692,5,0))</f>
        <v>125000000</v>
      </c>
      <c r="Y674" s="24">
        <f>IFNA(VLOOKUP(A674,'TOURISM processed'!$A$2:$F$2692,6,0))</f>
        <v>128000000</v>
      </c>
      <c r="Z674" s="24">
        <f t="shared" si="7"/>
        <v>9.684508229</v>
      </c>
      <c r="AA674" s="24">
        <f>IFNA(VLOOKUP(A674,'BUSINESS processed'!A674:J3364,5,0))</f>
        <v>0.143</v>
      </c>
      <c r="AB674" s="24">
        <f>IFNA(VLOOKUP(A674,'BUSINESS processed'!A674:J3364,6,0))</f>
        <v>18</v>
      </c>
      <c r="AC674" s="24">
        <f t="shared" si="395"/>
        <v>0</v>
      </c>
      <c r="AD674" s="24">
        <f>IFNA(VLOOKUP(A674,'BUSINESS processed'!A674:J3364,8,0))</f>
        <v>183</v>
      </c>
      <c r="AE674" s="24">
        <f>IFNA(VLOOKUP(A674,'BUSINESS processed'!A674:J3364,9,0))</f>
        <v>0.1</v>
      </c>
      <c r="AF674" s="27">
        <f>IFNA(VLOOKUP(A674,'BUSINESS processed'!A674:J3364,10,0))</f>
        <v>0.412</v>
      </c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</row>
    <row r="675">
      <c r="A675" s="18" t="str">
        <f t="shared" si="1"/>
        <v>Africa_Zambia-Africa_2011</v>
      </c>
      <c r="B675" s="19" t="s">
        <v>68</v>
      </c>
      <c r="C675" s="20" t="s">
        <v>142</v>
      </c>
      <c r="D675" s="21" t="s">
        <v>90</v>
      </c>
      <c r="E675" s="22">
        <v>1.9201691493E10</v>
      </c>
      <c r="F675" s="22">
        <f t="shared" si="2"/>
        <v>1408.389233</v>
      </c>
      <c r="G675" s="23">
        <v>0.062</v>
      </c>
      <c r="H675" s="23">
        <v>87.0</v>
      </c>
      <c r="I675" s="23">
        <v>0.188</v>
      </c>
      <c r="J675" s="24">
        <f>IFNA(VLOOKUP(A675,'ENERGY processed'!$A$2:$H$2692,7,0),"")</f>
        <v>6923</v>
      </c>
      <c r="K675" s="24">
        <f t="shared" si="3"/>
        <v>0.0005077822787</v>
      </c>
      <c r="L675" s="24">
        <f>IFNA(VLOOKUP(A675,'ENERGY processed'!$A$2:$H$2692,8,0),"")</f>
        <v>2121.5</v>
      </c>
      <c r="M675" s="24">
        <f t="shared" si="5"/>
        <v>0.0001556059662</v>
      </c>
      <c r="N675" s="24">
        <f>IFNA(VLOOKUP(A675,'HUMAN RESOURCES processed'!$A$2:$M$2692,5,0))</f>
        <v>0.043</v>
      </c>
      <c r="O675" s="24">
        <f>IFNA(VLOOKUP(A675,'HUMAN RESOURCES processed'!$A$2:$M$2692,6,0))</f>
        <v>0.059</v>
      </c>
      <c r="P675" s="24">
        <f>IFNA(VLOOKUP(A675,'HUMAN RESOURCES processed'!$A$2:$M$2692,7,0))</f>
        <v>57</v>
      </c>
      <c r="Q675" s="24">
        <f>IFNA(VLOOKUP(A675,'HUMAN RESOURCES processed'!$A$2:$M$2692,8,0))</f>
        <v>54</v>
      </c>
      <c r="R675" s="24">
        <f t="shared" si="6"/>
        <v>55.5</v>
      </c>
      <c r="S675" s="24">
        <f>IFNA(VLOOKUP(A675,'HUMAN RESOURCES processed'!$A$2:$M$2692,9,0))</f>
        <v>0.468</v>
      </c>
      <c r="T675" s="24">
        <f>IFNA(VLOOKUP(A675,'HUMAN RESOURCES processed'!$A$2:$M$2692,10,0))</f>
        <v>0.505</v>
      </c>
      <c r="U675" s="24">
        <f>IFNA(VLOOKUP(A675,'HUMAN RESOURCES processed'!$A$2:$M$2692,11,0))</f>
        <v>0.026</v>
      </c>
      <c r="V675" s="24">
        <f>IFNA(VLOOKUP(A675,'HUMAN RESOURCES processed'!$A$2:$M$2692,12,0))</f>
        <v>13633796</v>
      </c>
      <c r="W675" s="24">
        <f>IFNA(VLOOKUP(A675,'HUMAN RESOURCES processed'!$A$2:$M$2692,13,0))</f>
        <v>0.392</v>
      </c>
      <c r="X675" s="24">
        <f>IFNA(VLOOKUP(A675,'TOURISM processed'!$A$2:$F$2692,5,0))</f>
        <v>146000000</v>
      </c>
      <c r="Y675" s="24">
        <f>IFNA(VLOOKUP(A675,'TOURISM processed'!$A$2:$F$2692,6,0))</f>
        <v>140000000</v>
      </c>
      <c r="Z675" s="24">
        <f t="shared" si="7"/>
        <v>10.26860018</v>
      </c>
      <c r="AA675" s="24">
        <f>IFNA(VLOOKUP(A675,'BUSINESS processed'!A675:J3365,5,0))</f>
        <v>0.144</v>
      </c>
      <c r="AB675" s="24">
        <f>IFNA(VLOOKUP(A675,'BUSINESS processed'!A675:J3365,6,0))</f>
        <v>18</v>
      </c>
      <c r="AC675" s="24">
        <f t="shared" si="395"/>
        <v>0</v>
      </c>
      <c r="AD675" s="24">
        <f>IFNA(VLOOKUP(A675,'BUSINESS processed'!A675:J3365,8,0))</f>
        <v>183</v>
      </c>
      <c r="AE675" s="24">
        <f>IFNA(VLOOKUP(A675,'BUSINESS processed'!A675:J3365,9,0))</f>
        <v>0.115</v>
      </c>
      <c r="AF675" s="27">
        <f>IFNA(VLOOKUP(A675,'BUSINESS processed'!A675:J3365,10,0))</f>
        <v>0.599</v>
      </c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</row>
    <row r="676">
      <c r="A676" s="18" t="str">
        <f t="shared" si="1"/>
        <v>Africa_Zambia-Africa_2012</v>
      </c>
      <c r="B676" s="19" t="s">
        <v>68</v>
      </c>
      <c r="C676" s="20" t="s">
        <v>142</v>
      </c>
      <c r="D676" s="21" t="s">
        <v>91</v>
      </c>
      <c r="E676" s="22">
        <v>2.0596424325E10</v>
      </c>
      <c r="F676" s="22">
        <f t="shared" si="2"/>
        <v>1463.323585</v>
      </c>
      <c r="G676" s="23">
        <v>0.065</v>
      </c>
      <c r="H676" s="23">
        <v>96.0</v>
      </c>
      <c r="I676" s="23">
        <v>0.121</v>
      </c>
      <c r="J676" s="24">
        <f>IFNA(VLOOKUP(A676,'ENERGY processed'!$A$2:$H$2692,7,0),"")</f>
        <v>6536</v>
      </c>
      <c r="K676" s="24">
        <f t="shared" si="3"/>
        <v>0.0004643661831</v>
      </c>
      <c r="L676" s="24">
        <f>IFNA(VLOOKUP(A676,'ENERGY processed'!$A$2:$H$2692,8,0),"")</f>
        <v>1960</v>
      </c>
      <c r="M676" s="24">
        <f t="shared" si="5"/>
        <v>0.000139253017</v>
      </c>
      <c r="N676" s="24">
        <f>IFNA(VLOOKUP(A676,'HUMAN RESOURCES processed'!$A$2:$M$2692,5,0))</f>
        <v>0.043</v>
      </c>
      <c r="O676" s="24">
        <f>IFNA(VLOOKUP(A676,'HUMAN RESOURCES processed'!$A$2:$M$2692,6,0))</f>
        <v>0.057</v>
      </c>
      <c r="P676" s="24">
        <f>IFNA(VLOOKUP(A676,'HUMAN RESOURCES processed'!$A$2:$M$2692,7,0))</f>
        <v>59</v>
      </c>
      <c r="Q676" s="24">
        <f>IFNA(VLOOKUP(A676,'HUMAN RESOURCES processed'!$A$2:$M$2692,8,0))</f>
        <v>55</v>
      </c>
      <c r="R676" s="24">
        <f t="shared" si="6"/>
        <v>57</v>
      </c>
      <c r="S676" s="24">
        <f>IFNA(VLOOKUP(A676,'HUMAN RESOURCES processed'!$A$2:$M$2692,9,0))</f>
        <v>0.467</v>
      </c>
      <c r="T676" s="24">
        <f>IFNA(VLOOKUP(A676,'HUMAN RESOURCES processed'!$A$2:$M$2692,10,0))</f>
        <v>0.506</v>
      </c>
      <c r="U676" s="24">
        <f>IFNA(VLOOKUP(A676,'HUMAN RESOURCES processed'!$A$2:$M$2692,11,0))</f>
        <v>0.026</v>
      </c>
      <c r="V676" s="24">
        <f>IFNA(VLOOKUP(A676,'HUMAN RESOURCES processed'!$A$2:$M$2692,12,0))</f>
        <v>14075099</v>
      </c>
      <c r="W676" s="24">
        <f>IFNA(VLOOKUP(A676,'HUMAN RESOURCES processed'!$A$2:$M$2692,13,0))</f>
        <v>0.396</v>
      </c>
      <c r="X676" s="24">
        <f>IFNA(VLOOKUP(A676,'TOURISM processed'!$A$2:$F$2692,5,0))</f>
        <v>155000000</v>
      </c>
      <c r="Y676" s="24">
        <f>IFNA(VLOOKUP(A676,'TOURISM processed'!$A$2:$F$2692,6,0))</f>
        <v>154000000</v>
      </c>
      <c r="Z676" s="24">
        <f t="shared" si="7"/>
        <v>10.94130848</v>
      </c>
      <c r="AA676" s="24">
        <f>IFNA(VLOOKUP(A676,'BUSINESS processed'!A676:J3366,5,0))</f>
        <v>0.151</v>
      </c>
      <c r="AB676" s="24">
        <f>IFNA(VLOOKUP(A676,'BUSINESS processed'!A676:J3366,6,0))</f>
        <v>17</v>
      </c>
      <c r="AC676" s="24">
        <f>IFNA(VLOOKUP(A676,'BUSINESS processed'!A676:J3366,7,0))</f>
        <v>90</v>
      </c>
      <c r="AD676" s="24">
        <f>IFNA(VLOOKUP(A676,'BUSINESS processed'!A676:J3366,8,0))</f>
        <v>183</v>
      </c>
      <c r="AE676" s="24">
        <f>IFNA(VLOOKUP(A676,'BUSINESS processed'!A676:J3366,9,0))</f>
        <v>0.135</v>
      </c>
      <c r="AF676" s="27">
        <f>IFNA(VLOOKUP(A676,'BUSINESS processed'!A676:J3366,10,0))</f>
        <v>0.748</v>
      </c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</row>
    <row r="677">
      <c r="A677" s="18" t="str">
        <f t="shared" si="1"/>
        <v>Africa_Zimbabwe-Africa_2000</v>
      </c>
      <c r="B677" s="19" t="s">
        <v>68</v>
      </c>
      <c r="C677" s="20" t="s">
        <v>143</v>
      </c>
      <c r="D677" s="21" t="s">
        <v>70</v>
      </c>
      <c r="E677" s="22">
        <v>6.68995761E9</v>
      </c>
      <c r="F677" s="22">
        <f t="shared" si="2"/>
        <v>535.0402914</v>
      </c>
      <c r="G677" s="39">
        <f t="shared" ref="G677:G691" si="399">IF(AND(C677=C676,D677&gt;D676),G676,0)</f>
        <v>0</v>
      </c>
      <c r="H677" s="39">
        <f t="shared" ref="H677:H691" si="400">IF(AND(C677=C676,C677&gt;C676),C676,0)</f>
        <v>0</v>
      </c>
      <c r="I677" s="23">
        <v>0.682</v>
      </c>
      <c r="J677" s="24">
        <f>IF(AND( C677=C676,D677&gt;D676),J676,0)</f>
        <v>0</v>
      </c>
      <c r="K677" s="24">
        <f t="shared" si="3"/>
        <v>0</v>
      </c>
      <c r="L677" s="24">
        <f t="shared" ref="L677:L678" si="401">IF(AND(C677=C676,C677&gt;C676),C676,0)</f>
        <v>0</v>
      </c>
      <c r="M677" s="24">
        <f t="shared" si="5"/>
        <v>0</v>
      </c>
      <c r="N677" s="24">
        <f>IFNA(VLOOKUP(A677,'HUMAN RESOURCES processed'!$A$2:$M$2692,5,0))</f>
        <v>0.032</v>
      </c>
      <c r="O677" s="24">
        <f>IFNA(VLOOKUP(A677,'HUMAN RESOURCES processed'!$A$2:$M$2692,6,0))</f>
        <v>0.061</v>
      </c>
      <c r="P677" s="24">
        <f>IFNA(VLOOKUP(A677,'HUMAN RESOURCES processed'!$A$2:$M$2692,7,0))</f>
        <v>44</v>
      </c>
      <c r="Q677" s="24">
        <f>IFNA(VLOOKUP(A677,'HUMAN RESOURCES processed'!$A$2:$M$2692,8,0))</f>
        <v>44</v>
      </c>
      <c r="R677" s="24">
        <f t="shared" si="6"/>
        <v>44</v>
      </c>
      <c r="S677" s="24">
        <f>IFNA(VLOOKUP(A677,'HUMAN RESOURCES processed'!$A$2:$M$2692,9,0))</f>
        <v>0.422</v>
      </c>
      <c r="T677" s="24">
        <f>IFNA(VLOOKUP(A677,'HUMAN RESOURCES processed'!$A$2:$M$2692,10,0))</f>
        <v>0.545</v>
      </c>
      <c r="U677" s="24">
        <f>IFNA(VLOOKUP(A677,'HUMAN RESOURCES processed'!$A$2:$M$2692,11,0))</f>
        <v>0.034</v>
      </c>
      <c r="V677" s="24">
        <f>IFNA(VLOOKUP(A677,'HUMAN RESOURCES processed'!$A$2:$M$2692,12,0))</f>
        <v>12503652</v>
      </c>
      <c r="W677" s="24">
        <f>IFNA(VLOOKUP(A677,'HUMAN RESOURCES processed'!$A$2:$M$2692,13,0))</f>
        <v>0.338</v>
      </c>
      <c r="X677" s="24">
        <f>IFNA(VLOOKUP(A677,'TOURISM processed'!$A$2:$F$2692,5,0))</f>
        <v>125000000</v>
      </c>
      <c r="Y677" s="24">
        <f t="shared" ref="Y677:Y697" si="402">IF(AND(C677=C676,D677&gt;D676),Y676,0)</f>
        <v>0</v>
      </c>
      <c r="Z677" s="24">
        <f t="shared" si="7"/>
        <v>0</v>
      </c>
      <c r="AA677" s="24">
        <f t="shared" ref="AA677:AA681" si="403">IF(AND(C677=C676,D677&gt;D676),AA676,0)</f>
        <v>0</v>
      </c>
      <c r="AB677" s="24">
        <f t="shared" ref="AB677:AB679" si="404">IF(AND(C677=C676,D677&gt;D676),AB676,0)</f>
        <v>0</v>
      </c>
      <c r="AC677" s="24">
        <f t="shared" ref="AC677:AC688" si="405">IF(AND(C677=C676,D677&gt;D676),AC676,0)</f>
        <v>0</v>
      </c>
      <c r="AD677" s="24">
        <f t="shared" ref="AD677:AD681" si="406">IF(AND(C677=C676,D677&gt;D676),AD676,0)</f>
        <v>0</v>
      </c>
      <c r="AE677" s="24">
        <f>IFNA(VLOOKUP(A677,'BUSINESS processed'!A677:J3367,9,0))</f>
        <v>0.004</v>
      </c>
      <c r="AF677" s="27">
        <f>IFNA(VLOOKUP(A677,'BUSINESS processed'!A677:J3367,10,0))</f>
        <v>0.021</v>
      </c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</row>
    <row r="678">
      <c r="A678" s="18" t="str">
        <f t="shared" si="1"/>
        <v>Africa_Zimbabwe-Africa_2001</v>
      </c>
      <c r="B678" s="19" t="s">
        <v>68</v>
      </c>
      <c r="C678" s="20" t="s">
        <v>143</v>
      </c>
      <c r="D678" s="21" t="s">
        <v>71</v>
      </c>
      <c r="E678" s="22">
        <v>6.777384733E9</v>
      </c>
      <c r="F678" s="22">
        <f t="shared" si="2"/>
        <v>538.4533524</v>
      </c>
      <c r="G678" s="39">
        <f t="shared" si="399"/>
        <v>0</v>
      </c>
      <c r="H678" s="39">
        <f t="shared" si="400"/>
        <v>0</v>
      </c>
      <c r="I678" s="23">
        <v>0.38</v>
      </c>
      <c r="J678" s="24">
        <f>IFNA(VLOOKUP(A678,'ENERGY processed'!$A$2:$H$2692,7,0),"")</f>
        <v>9312</v>
      </c>
      <c r="K678" s="24">
        <f t="shared" si="3"/>
        <v>0.0007398248461</v>
      </c>
      <c r="L678" s="24">
        <f t="shared" si="401"/>
        <v>0</v>
      </c>
      <c r="M678" s="24">
        <f t="shared" si="5"/>
        <v>0</v>
      </c>
      <c r="N678" s="24">
        <f>IFNA(VLOOKUP(A678,'HUMAN RESOURCES processed'!$A$2:$M$2692,5,0))</f>
        <v>0.032</v>
      </c>
      <c r="O678" s="24">
        <f>IFNA(VLOOKUP(A678,'HUMAN RESOURCES processed'!$A$2:$M$2692,6,0))</f>
        <v>0.06</v>
      </c>
      <c r="P678" s="24">
        <f>IFNA(VLOOKUP(A678,'HUMAN RESOURCES processed'!$A$2:$M$2692,7,0))</f>
        <v>43</v>
      </c>
      <c r="Q678" s="24">
        <f>IFNA(VLOOKUP(A678,'HUMAN RESOURCES processed'!$A$2:$M$2692,8,0))</f>
        <v>43</v>
      </c>
      <c r="R678" s="24">
        <f t="shared" si="6"/>
        <v>43</v>
      </c>
      <c r="S678" s="24">
        <f>IFNA(VLOOKUP(A678,'HUMAN RESOURCES processed'!$A$2:$M$2692,9,0))</f>
        <v>0.419</v>
      </c>
      <c r="T678" s="24">
        <f>IFNA(VLOOKUP(A678,'HUMAN RESOURCES processed'!$A$2:$M$2692,10,0))</f>
        <v>0.547</v>
      </c>
      <c r="U678" s="24">
        <f>IFNA(VLOOKUP(A678,'HUMAN RESOURCES processed'!$A$2:$M$2692,11,0))</f>
        <v>0.034</v>
      </c>
      <c r="V678" s="24">
        <f>IFNA(VLOOKUP(A678,'HUMAN RESOURCES processed'!$A$2:$M$2692,12,0))</f>
        <v>12586763</v>
      </c>
      <c r="W678" s="24">
        <f>IFNA(VLOOKUP(A678,'HUMAN RESOURCES processed'!$A$2:$M$2692,13,0))</f>
        <v>0.342</v>
      </c>
      <c r="X678" s="24">
        <f>IFNA(VLOOKUP(A678,'TOURISM processed'!$A$2:$F$2692,5,0))</f>
        <v>81000000</v>
      </c>
      <c r="Y678" s="24">
        <f t="shared" si="402"/>
        <v>0</v>
      </c>
      <c r="Z678" s="24">
        <f t="shared" si="7"/>
        <v>0</v>
      </c>
      <c r="AA678" s="24">
        <f t="shared" si="403"/>
        <v>0</v>
      </c>
      <c r="AB678" s="24">
        <f t="shared" si="404"/>
        <v>0</v>
      </c>
      <c r="AC678" s="24">
        <f t="shared" si="405"/>
        <v>0</v>
      </c>
      <c r="AD678" s="24">
        <f t="shared" si="406"/>
        <v>0</v>
      </c>
      <c r="AE678" s="24">
        <f>IFNA(VLOOKUP(A678,'BUSINESS processed'!A678:J3368,9,0))</f>
        <v>0.008</v>
      </c>
      <c r="AF678" s="27">
        <f>IFNA(VLOOKUP(A678,'BUSINESS processed'!A678:J3368,10,0))</f>
        <v>0.025</v>
      </c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</row>
    <row r="679">
      <c r="A679" s="18" t="str">
        <f t="shared" si="1"/>
        <v>Africa_Zimbabwe-Africa_2002</v>
      </c>
      <c r="B679" s="19" t="s">
        <v>68</v>
      </c>
      <c r="C679" s="20" t="s">
        <v>143</v>
      </c>
      <c r="D679" s="21" t="s">
        <v>72</v>
      </c>
      <c r="E679" s="22">
        <v>6.342116354E9</v>
      </c>
      <c r="F679" s="22">
        <f t="shared" si="2"/>
        <v>501.7131151</v>
      </c>
      <c r="G679" s="39">
        <f t="shared" si="399"/>
        <v>0</v>
      </c>
      <c r="H679" s="39">
        <f t="shared" si="400"/>
        <v>0</v>
      </c>
      <c r="I679" s="23">
        <v>0.365</v>
      </c>
      <c r="J679" s="24">
        <f>IFNA(VLOOKUP(A679,'ENERGY processed'!$A$2:$H$2692,7,0),"")</f>
        <v>9000</v>
      </c>
      <c r="K679" s="24">
        <f t="shared" si="3"/>
        <v>0.000711973383</v>
      </c>
      <c r="L679" s="24">
        <f>IFNA(VLOOKUP(A679,'ENERGY processed'!$A$2:$H$2692,8,0),"")</f>
        <v>9428</v>
      </c>
      <c r="M679" s="24">
        <f t="shared" si="5"/>
        <v>0.0007458316727</v>
      </c>
      <c r="N679" s="24">
        <f>IFNA(VLOOKUP(A679,'HUMAN RESOURCES processed'!$A$2:$M$2692,5,0))</f>
        <v>0.032</v>
      </c>
      <c r="O679" s="24">
        <f>IFNA(VLOOKUP(A679,'HUMAN RESOURCES processed'!$A$2:$M$2692,6,0))</f>
        <v>0.059</v>
      </c>
      <c r="P679" s="24">
        <f>IFNA(VLOOKUP(A679,'HUMAN RESOURCES processed'!$A$2:$M$2692,7,0))</f>
        <v>43</v>
      </c>
      <c r="Q679" s="24">
        <f>IFNA(VLOOKUP(A679,'HUMAN RESOURCES processed'!$A$2:$M$2692,8,0))</f>
        <v>43</v>
      </c>
      <c r="R679" s="24">
        <f t="shared" si="6"/>
        <v>43</v>
      </c>
      <c r="S679" s="24">
        <f>IFNA(VLOOKUP(A679,'HUMAN RESOURCES processed'!$A$2:$M$2692,9,0))</f>
        <v>0.417</v>
      </c>
      <c r="T679" s="24">
        <f>IFNA(VLOOKUP(A679,'HUMAN RESOURCES processed'!$A$2:$M$2692,10,0))</f>
        <v>0.548</v>
      </c>
      <c r="U679" s="24">
        <f>IFNA(VLOOKUP(A679,'HUMAN RESOURCES processed'!$A$2:$M$2692,11,0))</f>
        <v>0.035</v>
      </c>
      <c r="V679" s="24">
        <f>IFNA(VLOOKUP(A679,'HUMAN RESOURCES processed'!$A$2:$M$2692,12,0))</f>
        <v>12640922</v>
      </c>
      <c r="W679" s="24">
        <f>IFNA(VLOOKUP(A679,'HUMAN RESOURCES processed'!$A$2:$M$2692,13,0))</f>
        <v>0.346</v>
      </c>
      <c r="X679" s="24">
        <f>IFNA(VLOOKUP(A679,'TOURISM processed'!$A$2:$F$2692,5,0))</f>
        <v>76000000</v>
      </c>
      <c r="Y679" s="24">
        <f t="shared" si="402"/>
        <v>0</v>
      </c>
      <c r="Z679" s="24">
        <f t="shared" si="7"/>
        <v>0</v>
      </c>
      <c r="AA679" s="24">
        <f t="shared" si="403"/>
        <v>0</v>
      </c>
      <c r="AB679" s="24">
        <f t="shared" si="404"/>
        <v>0</v>
      </c>
      <c r="AC679" s="24">
        <f t="shared" si="405"/>
        <v>0</v>
      </c>
      <c r="AD679" s="24">
        <f t="shared" si="406"/>
        <v>0</v>
      </c>
      <c r="AE679" s="24">
        <f>IFNA(VLOOKUP(A679,'BUSINESS processed'!A679:J3369,9,0))</f>
        <v>0.04</v>
      </c>
      <c r="AF679" s="27">
        <f>IFNA(VLOOKUP(A679,'BUSINESS processed'!A679:J3369,10,0))</f>
        <v>0.027</v>
      </c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</row>
    <row r="680">
      <c r="A680" s="18" t="str">
        <f t="shared" si="1"/>
        <v>Africa_Zimbabwe-Africa_2003</v>
      </c>
      <c r="B680" s="19" t="s">
        <v>68</v>
      </c>
      <c r="C680" s="20" t="s">
        <v>143</v>
      </c>
      <c r="D680" s="21" t="s">
        <v>74</v>
      </c>
      <c r="E680" s="22">
        <v>5.727591778E9</v>
      </c>
      <c r="F680" s="22">
        <f t="shared" si="2"/>
        <v>451.9486489</v>
      </c>
      <c r="G680" s="39">
        <f t="shared" si="399"/>
        <v>0</v>
      </c>
      <c r="H680" s="39">
        <f t="shared" si="400"/>
        <v>0</v>
      </c>
      <c r="I680" s="23">
        <v>0.973</v>
      </c>
      <c r="J680" s="24">
        <f>IFNA(VLOOKUP(A680,'ENERGY processed'!$A$2:$H$2692,7,0),"")</f>
        <v>8747</v>
      </c>
      <c r="K680" s="24">
        <f t="shared" si="3"/>
        <v>0.0006902019182</v>
      </c>
      <c r="L680" s="24">
        <f>IFNA(VLOOKUP(A680,'ENERGY processed'!$A$2:$H$2692,8,0),"")</f>
        <v>8735</v>
      </c>
      <c r="M680" s="24">
        <f t="shared" si="5"/>
        <v>0.0006892550309</v>
      </c>
      <c r="N680" s="24">
        <f>IFNA(VLOOKUP(A680,'HUMAN RESOURCES processed'!$A$2:$M$2692,5,0))</f>
        <v>0.032</v>
      </c>
      <c r="O680" s="24">
        <f>IFNA(VLOOKUP(A680,'HUMAN RESOURCES processed'!$A$2:$M$2692,6,0))</f>
        <v>0.058</v>
      </c>
      <c r="P680" s="24">
        <f>IFNA(VLOOKUP(A680,'HUMAN RESOURCES processed'!$A$2:$M$2692,7,0))</f>
        <v>42</v>
      </c>
      <c r="Q680" s="24">
        <f>IFNA(VLOOKUP(A680,'HUMAN RESOURCES processed'!$A$2:$M$2692,8,0))</f>
        <v>43</v>
      </c>
      <c r="R680" s="24">
        <f t="shared" si="6"/>
        <v>42.5</v>
      </c>
      <c r="S680" s="24">
        <f>IFNA(VLOOKUP(A680,'HUMAN RESOURCES processed'!$A$2:$M$2692,9,0))</f>
        <v>0.416</v>
      </c>
      <c r="T680" s="24">
        <f>IFNA(VLOOKUP(A680,'HUMAN RESOURCES processed'!$A$2:$M$2692,10,0))</f>
        <v>0.549</v>
      </c>
      <c r="U680" s="24">
        <f>IFNA(VLOOKUP(A680,'HUMAN RESOURCES processed'!$A$2:$M$2692,11,0))</f>
        <v>0.035</v>
      </c>
      <c r="V680" s="24">
        <f>IFNA(VLOOKUP(A680,'HUMAN RESOURCES processed'!$A$2:$M$2692,12,0))</f>
        <v>12673103</v>
      </c>
      <c r="W680" s="24">
        <f>IFNA(VLOOKUP(A680,'HUMAN RESOURCES processed'!$A$2:$M$2692,13,0))</f>
        <v>0.345</v>
      </c>
      <c r="X680" s="24">
        <f>IFNA(VLOOKUP(A680,'TOURISM processed'!$A$2:$F$2692,5,0))</f>
        <v>61000000</v>
      </c>
      <c r="Y680" s="24">
        <f t="shared" si="402"/>
        <v>0</v>
      </c>
      <c r="Z680" s="24">
        <f t="shared" si="7"/>
        <v>0</v>
      </c>
      <c r="AA680" s="24">
        <f t="shared" si="403"/>
        <v>0</v>
      </c>
      <c r="AB680" s="24">
        <f>IFNA(VLOOKUP(A680,'BUSINESS processed'!A680:J3370,6,0))</f>
        <v>97</v>
      </c>
      <c r="AC680" s="24">
        <f t="shared" si="405"/>
        <v>0</v>
      </c>
      <c r="AD680" s="24">
        <f t="shared" si="406"/>
        <v>0</v>
      </c>
      <c r="AE680" s="24">
        <f>IFNA(VLOOKUP(A680,'BUSINESS processed'!A680:J3370,9,0))</f>
        <v>0.064</v>
      </c>
      <c r="AF680" s="27">
        <f>IFNA(VLOOKUP(A680,'BUSINESS processed'!A680:J3370,10,0))</f>
        <v>0.029</v>
      </c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</row>
    <row r="681">
      <c r="A681" s="18" t="str">
        <f t="shared" si="1"/>
        <v>Africa_Zimbabwe-Africa_2004</v>
      </c>
      <c r="B681" s="19" t="s">
        <v>68</v>
      </c>
      <c r="C681" s="20" t="s">
        <v>143</v>
      </c>
      <c r="D681" s="21" t="s">
        <v>83</v>
      </c>
      <c r="E681" s="22">
        <v>5.805598443E9</v>
      </c>
      <c r="F681" s="22">
        <f t="shared" si="2"/>
        <v>457.3841445</v>
      </c>
      <c r="G681" s="39">
        <f t="shared" si="399"/>
        <v>0</v>
      </c>
      <c r="H681" s="39">
        <f t="shared" si="400"/>
        <v>0</v>
      </c>
      <c r="I681" s="23">
        <v>2.789</v>
      </c>
      <c r="J681" s="24">
        <f>IF(AND( C681=C680,D681&gt;D680),J680,"")</f>
        <v>8747</v>
      </c>
      <c r="K681" s="24">
        <f t="shared" si="3"/>
        <v>0.0006891174357</v>
      </c>
      <c r="L681" s="24">
        <f>IF(AND(C681=C680,C681&gt;C680),C680,0)</f>
        <v>0</v>
      </c>
      <c r="M681" s="24">
        <f t="shared" si="5"/>
        <v>0</v>
      </c>
      <c r="N681" s="24">
        <f>IFNA(VLOOKUP(A681,'HUMAN RESOURCES processed'!$A$2:$M$2692,5,0))</f>
        <v>0.032</v>
      </c>
      <c r="O681" s="24">
        <f>IFNA(VLOOKUP(A681,'HUMAN RESOURCES processed'!$A$2:$M$2692,6,0))</f>
        <v>0.058</v>
      </c>
      <c r="P681" s="24">
        <f>IFNA(VLOOKUP(A681,'HUMAN RESOURCES processed'!$A$2:$M$2692,7,0))</f>
        <v>43</v>
      </c>
      <c r="Q681" s="24">
        <f>IFNA(VLOOKUP(A681,'HUMAN RESOURCES processed'!$A$2:$M$2692,8,0))</f>
        <v>44</v>
      </c>
      <c r="R681" s="24">
        <f t="shared" si="6"/>
        <v>43.5</v>
      </c>
      <c r="S681" s="24">
        <f>IFNA(VLOOKUP(A681,'HUMAN RESOURCES processed'!$A$2:$M$2692,9,0))</f>
        <v>0.415</v>
      </c>
      <c r="T681" s="24">
        <f>IFNA(VLOOKUP(A681,'HUMAN RESOURCES processed'!$A$2:$M$2692,10,0))</f>
        <v>0.549</v>
      </c>
      <c r="U681" s="24">
        <f>IFNA(VLOOKUP(A681,'HUMAN RESOURCES processed'!$A$2:$M$2692,11,0))</f>
        <v>0.036</v>
      </c>
      <c r="V681" s="24">
        <f>IFNA(VLOOKUP(A681,'HUMAN RESOURCES processed'!$A$2:$M$2692,12,0))</f>
        <v>12693047</v>
      </c>
      <c r="W681" s="24">
        <f>IFNA(VLOOKUP(A681,'HUMAN RESOURCES processed'!$A$2:$M$2692,13,0))</f>
        <v>0.343</v>
      </c>
      <c r="X681" s="24">
        <f>IFNA(VLOOKUP(A681,'TOURISM processed'!$A$2:$F$2692,5,0))</f>
        <v>194000000</v>
      </c>
      <c r="Y681" s="24">
        <f t="shared" si="402"/>
        <v>0</v>
      </c>
      <c r="Z681" s="24">
        <f t="shared" si="7"/>
        <v>0</v>
      </c>
      <c r="AA681" s="24">
        <f t="shared" si="403"/>
        <v>0</v>
      </c>
      <c r="AB681" s="24">
        <f>IFNA(VLOOKUP(A681,'BUSINESS processed'!A681:J3371,6,0))</f>
        <v>97</v>
      </c>
      <c r="AC681" s="24">
        <f t="shared" si="405"/>
        <v>0</v>
      </c>
      <c r="AD681" s="24">
        <f t="shared" si="406"/>
        <v>0</v>
      </c>
      <c r="AE681" s="24">
        <f>IFNA(VLOOKUP(A681,'BUSINESS processed'!A681:J3371,9,0))</f>
        <v>0.066</v>
      </c>
      <c r="AF681" s="27">
        <f>IFNA(VLOOKUP(A681,'BUSINESS processed'!A681:J3371,10,0))</f>
        <v>0.034</v>
      </c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</row>
    <row r="682">
      <c r="A682" s="18" t="str">
        <f t="shared" si="1"/>
        <v>Africa_Zimbabwe-Africa_2005</v>
      </c>
      <c r="B682" s="19" t="s">
        <v>68</v>
      </c>
      <c r="C682" s="20" t="s">
        <v>143</v>
      </c>
      <c r="D682" s="21" t="s">
        <v>84</v>
      </c>
      <c r="E682" s="22">
        <v>5.755215232E9</v>
      </c>
      <c r="F682" s="22">
        <f t="shared" si="2"/>
        <v>452.7890275</v>
      </c>
      <c r="G682" s="39">
        <f t="shared" si="399"/>
        <v>0</v>
      </c>
      <c r="H682" s="39">
        <f t="shared" si="400"/>
        <v>0</v>
      </c>
      <c r="I682" s="23">
        <v>2.357</v>
      </c>
      <c r="J682" s="24">
        <f>IFNA(VLOOKUP(A682,'ENERGY processed'!$A$2:$H$2692,7,0),"")</f>
        <v>9196</v>
      </c>
      <c r="K682" s="24">
        <f t="shared" si="3"/>
        <v>0.000723491256</v>
      </c>
      <c r="L682" s="24">
        <f>IFNA(VLOOKUP(A682,'ENERGY processed'!$A$2:$H$2692,8,0),"")</f>
        <v>9246.5</v>
      </c>
      <c r="M682" s="24">
        <f t="shared" si="5"/>
        <v>0.0007274643213</v>
      </c>
      <c r="N682" s="24">
        <f>IFNA(VLOOKUP(A682,'HUMAN RESOURCES processed'!$A$2:$M$2692,5,0))</f>
        <v>0.032</v>
      </c>
      <c r="O682" s="24">
        <f>IFNA(VLOOKUP(A682,'HUMAN RESOURCES processed'!$A$2:$M$2692,6,0))</f>
        <v>0.057</v>
      </c>
      <c r="P682" s="24">
        <f>IFNA(VLOOKUP(A682,'HUMAN RESOURCES processed'!$A$2:$M$2692,7,0))</f>
        <v>43</v>
      </c>
      <c r="Q682" s="24">
        <f>IFNA(VLOOKUP(A682,'HUMAN RESOURCES processed'!$A$2:$M$2692,8,0))</f>
        <v>44</v>
      </c>
      <c r="R682" s="24">
        <f t="shared" si="6"/>
        <v>43.5</v>
      </c>
      <c r="S682" s="24">
        <f>IFNA(VLOOKUP(A682,'HUMAN RESOURCES processed'!$A$2:$M$2692,9,0))</f>
        <v>0.415</v>
      </c>
      <c r="T682" s="24">
        <f>IFNA(VLOOKUP(A682,'HUMAN RESOURCES processed'!$A$2:$M$2692,10,0))</f>
        <v>0.548</v>
      </c>
      <c r="U682" s="24">
        <f>IFNA(VLOOKUP(A682,'HUMAN RESOURCES processed'!$A$2:$M$2692,11,0))</f>
        <v>0.037</v>
      </c>
      <c r="V682" s="24">
        <f>IFNA(VLOOKUP(A682,'HUMAN RESOURCES processed'!$A$2:$M$2692,12,0))</f>
        <v>12710589</v>
      </c>
      <c r="W682" s="24">
        <f>IFNA(VLOOKUP(A682,'HUMAN RESOURCES processed'!$A$2:$M$2692,13,0))</f>
        <v>0.341</v>
      </c>
      <c r="X682" s="24">
        <f>IFNA(VLOOKUP(A682,'TOURISM processed'!$A$2:$F$2692,5,0))</f>
        <v>99000000</v>
      </c>
      <c r="Y682" s="24">
        <f t="shared" si="402"/>
        <v>0</v>
      </c>
      <c r="Z682" s="24">
        <f t="shared" si="7"/>
        <v>0</v>
      </c>
      <c r="AA682" s="24">
        <f>IFNA(VLOOKUP(A682,'BUSINESS processed'!A682:J3372,5,0))</f>
        <v>0.323</v>
      </c>
      <c r="AB682" s="24">
        <f>IFNA(VLOOKUP(A682,'BUSINESS processed'!A682:J3372,6,0))</f>
        <v>97</v>
      </c>
      <c r="AC682" s="24">
        <f t="shared" si="405"/>
        <v>0</v>
      </c>
      <c r="AD682" s="24">
        <f>IFNA(VLOOKUP(A682,'BUSINESS processed'!A682:J3372,8,0))</f>
        <v>216</v>
      </c>
      <c r="AE682" s="24">
        <f>IFNA(VLOOKUP(A682,'BUSINESS processed'!A682:J3372,9,0))</f>
        <v>0.08</v>
      </c>
      <c r="AF682" s="27">
        <f>IFNA(VLOOKUP(A682,'BUSINESS processed'!A682:J3372,10,0))</f>
        <v>0.051</v>
      </c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</row>
    <row r="683">
      <c r="A683" s="18" t="str">
        <f t="shared" si="1"/>
        <v>Africa_Zimbabwe-Africa_2006</v>
      </c>
      <c r="B683" s="19" t="s">
        <v>68</v>
      </c>
      <c r="C683" s="20" t="s">
        <v>143</v>
      </c>
      <c r="D683" s="21" t="s">
        <v>85</v>
      </c>
      <c r="E683" s="22">
        <v>5.4438965E9</v>
      </c>
      <c r="F683" s="22">
        <f t="shared" si="2"/>
        <v>427.834386</v>
      </c>
      <c r="G683" s="39">
        <f t="shared" si="399"/>
        <v>0</v>
      </c>
      <c r="H683" s="39">
        <f t="shared" si="400"/>
        <v>0</v>
      </c>
      <c r="I683" s="23">
        <v>4.965</v>
      </c>
      <c r="J683" s="24">
        <f t="shared" ref="J683:J684" si="407">IF(AND( C683=C682,D683&gt;D682),J682,"")</f>
        <v>9196</v>
      </c>
      <c r="K683" s="24">
        <f t="shared" si="3"/>
        <v>0.0007227112076</v>
      </c>
      <c r="L683" s="24">
        <f t="shared" ref="L683:L684" si="408">IF(AND(C683=C682,C683&gt;C682),C682,0)</f>
        <v>0</v>
      </c>
      <c r="M683" s="24">
        <f t="shared" si="5"/>
        <v>0</v>
      </c>
      <c r="N683" s="24">
        <f>IFNA(VLOOKUP(A683,'HUMAN RESOURCES processed'!$A$2:$M$2692,5,0))</f>
        <v>0.032</v>
      </c>
      <c r="O683" s="24">
        <f>IFNA(VLOOKUP(A683,'HUMAN RESOURCES processed'!$A$2:$M$2692,6,0))</f>
        <v>0.057</v>
      </c>
      <c r="P683" s="24">
        <f>IFNA(VLOOKUP(A683,'HUMAN RESOURCES processed'!$A$2:$M$2692,7,0))</f>
        <v>44</v>
      </c>
      <c r="Q683" s="24">
        <f>IFNA(VLOOKUP(A683,'HUMAN RESOURCES processed'!$A$2:$M$2692,8,0))</f>
        <v>46</v>
      </c>
      <c r="R683" s="24">
        <f t="shared" si="6"/>
        <v>45</v>
      </c>
      <c r="S683" s="24">
        <f>IFNA(VLOOKUP(A683,'HUMAN RESOURCES processed'!$A$2:$M$2692,9,0))</f>
        <v>0.415</v>
      </c>
      <c r="T683" s="24">
        <f>IFNA(VLOOKUP(A683,'HUMAN RESOURCES processed'!$A$2:$M$2692,10,0))</f>
        <v>0.548</v>
      </c>
      <c r="U683" s="24">
        <f>IFNA(VLOOKUP(A683,'HUMAN RESOURCES processed'!$A$2:$M$2692,11,0))</f>
        <v>0.038</v>
      </c>
      <c r="V683" s="24">
        <f>IFNA(VLOOKUP(A683,'HUMAN RESOURCES processed'!$A$2:$M$2692,12,0))</f>
        <v>12724308</v>
      </c>
      <c r="W683" s="24">
        <f>IFNA(VLOOKUP(A683,'HUMAN RESOURCES processed'!$A$2:$M$2692,13,0))</f>
        <v>0.339</v>
      </c>
      <c r="X683" s="24">
        <f>IFNA(VLOOKUP(A683,'TOURISM processed'!$A$2:$F$2692,5,0))</f>
        <v>338000000</v>
      </c>
      <c r="Y683" s="24">
        <f t="shared" si="402"/>
        <v>0</v>
      </c>
      <c r="Z683" s="24">
        <f t="shared" si="7"/>
        <v>0</v>
      </c>
      <c r="AA683" s="24">
        <f>IFNA(VLOOKUP(A683,'BUSINESS processed'!A683:J3373,5,0))</f>
        <v>0.323</v>
      </c>
      <c r="AB683" s="24">
        <f>IFNA(VLOOKUP(A683,'BUSINESS processed'!A683:J3373,6,0))</f>
        <v>97</v>
      </c>
      <c r="AC683" s="24">
        <f t="shared" si="405"/>
        <v>0</v>
      </c>
      <c r="AD683" s="24">
        <f>IFNA(VLOOKUP(A683,'BUSINESS processed'!A683:J3373,8,0))</f>
        <v>216</v>
      </c>
      <c r="AE683" s="24">
        <f>IFNA(VLOOKUP(A683,'BUSINESS processed'!A683:J3373,9,0))</f>
        <v>0.098</v>
      </c>
      <c r="AF683" s="27">
        <f>IFNA(VLOOKUP(A683,'BUSINESS processed'!A683:J3373,10,0))</f>
        <v>0.067</v>
      </c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</row>
    <row r="684">
      <c r="A684" s="18" t="str">
        <f t="shared" si="1"/>
        <v>Africa_Zimbabwe-Africa_2007</v>
      </c>
      <c r="B684" s="19" t="s">
        <v>68</v>
      </c>
      <c r="C684" s="20" t="s">
        <v>143</v>
      </c>
      <c r="D684" s="21" t="s">
        <v>86</v>
      </c>
      <c r="E684" s="22">
        <v>5.291950101E9</v>
      </c>
      <c r="F684" s="22">
        <f t="shared" si="2"/>
        <v>415.375482</v>
      </c>
      <c r="G684" s="39">
        <f t="shared" si="399"/>
        <v>0</v>
      </c>
      <c r="H684" s="39">
        <f t="shared" si="400"/>
        <v>0</v>
      </c>
      <c r="I684" s="39">
        <f t="shared" ref="I684:I689" si="409">IF(AND(C684=C683,D684&gt;D683),I683,"")</f>
        <v>4.965</v>
      </c>
      <c r="J684" s="24">
        <f t="shared" si="407"/>
        <v>9196</v>
      </c>
      <c r="K684" s="24">
        <f t="shared" si="3"/>
        <v>0.000721811971</v>
      </c>
      <c r="L684" s="24">
        <f t="shared" si="408"/>
        <v>0</v>
      </c>
      <c r="M684" s="24">
        <f t="shared" si="5"/>
        <v>0</v>
      </c>
      <c r="N684" s="24">
        <f>IFNA(VLOOKUP(A684,'HUMAN RESOURCES processed'!$A$2:$M$2692,5,0))</f>
        <v>0.032</v>
      </c>
      <c r="O684" s="24">
        <f>IFNA(VLOOKUP(A684,'HUMAN RESOURCES processed'!$A$2:$M$2692,6,0))</f>
        <v>0.058</v>
      </c>
      <c r="P684" s="24">
        <f>IFNA(VLOOKUP(A684,'HUMAN RESOURCES processed'!$A$2:$M$2692,7,0))</f>
        <v>46</v>
      </c>
      <c r="Q684" s="24">
        <f>IFNA(VLOOKUP(A684,'HUMAN RESOURCES processed'!$A$2:$M$2692,8,0))</f>
        <v>47</v>
      </c>
      <c r="R684" s="24">
        <f t="shared" si="6"/>
        <v>46.5</v>
      </c>
      <c r="S684" s="24">
        <f>IFNA(VLOOKUP(A684,'HUMAN RESOURCES processed'!$A$2:$M$2692,9,0))</f>
        <v>0.415</v>
      </c>
      <c r="T684" s="24">
        <f>IFNA(VLOOKUP(A684,'HUMAN RESOURCES processed'!$A$2:$M$2692,10,0))</f>
        <v>0.546</v>
      </c>
      <c r="U684" s="24">
        <f>IFNA(VLOOKUP(A684,'HUMAN RESOURCES processed'!$A$2:$M$2692,11,0))</f>
        <v>0.038</v>
      </c>
      <c r="V684" s="24">
        <f>IFNA(VLOOKUP(A684,'HUMAN RESOURCES processed'!$A$2:$M$2692,12,0))</f>
        <v>12740160</v>
      </c>
      <c r="W684" s="24">
        <f>IFNA(VLOOKUP(A684,'HUMAN RESOURCES processed'!$A$2:$M$2692,13,0))</f>
        <v>0.337</v>
      </c>
      <c r="X684" s="24">
        <f>IFNA(VLOOKUP(A684,'TOURISM processed'!$A$2:$F$2692,5,0))</f>
        <v>365000000</v>
      </c>
      <c r="Y684" s="24">
        <f t="shared" si="402"/>
        <v>0</v>
      </c>
      <c r="Z684" s="24">
        <f t="shared" si="7"/>
        <v>0</v>
      </c>
      <c r="AA684" s="24">
        <f>IFNA(VLOOKUP(A684,'BUSINESS processed'!A684:J3374,5,0))</f>
        <v>0.514</v>
      </c>
      <c r="AB684" s="24">
        <f>IFNA(VLOOKUP(A684,'BUSINESS processed'!A684:J3374,6,0))</f>
        <v>97</v>
      </c>
      <c r="AC684" s="24">
        <f t="shared" si="405"/>
        <v>0</v>
      </c>
      <c r="AD684" s="24">
        <f>IFNA(VLOOKUP(A684,'BUSINESS processed'!A684:J3374,8,0))</f>
        <v>256</v>
      </c>
      <c r="AE684" s="24">
        <f>IFNA(VLOOKUP(A684,'BUSINESS processed'!A684:J3374,9,0))</f>
        <v>0.109</v>
      </c>
      <c r="AF684" s="27">
        <f>IFNA(VLOOKUP(A684,'BUSINESS processed'!A684:J3374,10,0))</f>
        <v>0.096</v>
      </c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</row>
    <row r="685">
      <c r="A685" s="18" t="str">
        <f t="shared" si="1"/>
        <v>Africa_Zimbabwe-Africa_2008</v>
      </c>
      <c r="B685" s="19" t="s">
        <v>68</v>
      </c>
      <c r="C685" s="20" t="s">
        <v>143</v>
      </c>
      <c r="D685" s="21" t="s">
        <v>87</v>
      </c>
      <c r="E685" s="22">
        <v>4.415702801E9</v>
      </c>
      <c r="F685" s="22">
        <f t="shared" si="2"/>
        <v>345.4074342</v>
      </c>
      <c r="G685" s="39">
        <f t="shared" si="399"/>
        <v>0</v>
      </c>
      <c r="H685" s="39">
        <f t="shared" si="400"/>
        <v>0</v>
      </c>
      <c r="I685" s="39">
        <f t="shared" si="409"/>
        <v>4.965</v>
      </c>
      <c r="J685" s="24">
        <f>IFNA(VLOOKUP(A685,'ENERGY processed'!$A$2:$H$2692,7,0),"")</f>
        <v>9479.5</v>
      </c>
      <c r="K685" s="24">
        <f t="shared" si="3"/>
        <v>0.0007415104504</v>
      </c>
      <c r="L685" s="24">
        <f>IFNA(VLOOKUP(A685,'ENERGY processed'!$A$2:$H$2692,8,0),"")</f>
        <v>11245</v>
      </c>
      <c r="M685" s="24">
        <f t="shared" si="5"/>
        <v>0.0008796123229</v>
      </c>
      <c r="N685" s="24">
        <f>IFNA(VLOOKUP(A685,'HUMAN RESOURCES processed'!$A$2:$M$2692,5,0))</f>
        <v>0.032</v>
      </c>
      <c r="O685" s="24">
        <f>IFNA(VLOOKUP(A685,'HUMAN RESOURCES processed'!$A$2:$M$2692,6,0))</f>
        <v>0.058</v>
      </c>
      <c r="P685" s="24">
        <f>IFNA(VLOOKUP(A685,'HUMAN RESOURCES processed'!$A$2:$M$2692,7,0))</f>
        <v>49</v>
      </c>
      <c r="Q685" s="24">
        <f>IFNA(VLOOKUP(A685,'HUMAN RESOURCES processed'!$A$2:$M$2692,8,0))</f>
        <v>49</v>
      </c>
      <c r="R685" s="24">
        <f t="shared" si="6"/>
        <v>49</v>
      </c>
      <c r="S685" s="24">
        <f>IFNA(VLOOKUP(A685,'HUMAN RESOURCES processed'!$A$2:$M$2692,9,0))</f>
        <v>0.416</v>
      </c>
      <c r="T685" s="24">
        <f>IFNA(VLOOKUP(A685,'HUMAN RESOURCES processed'!$A$2:$M$2692,10,0))</f>
        <v>0.545</v>
      </c>
      <c r="U685" s="24">
        <f>IFNA(VLOOKUP(A685,'HUMAN RESOURCES processed'!$A$2:$M$2692,11,0))</f>
        <v>0.039</v>
      </c>
      <c r="V685" s="24">
        <f>IFNA(VLOOKUP(A685,'HUMAN RESOURCES processed'!$A$2:$M$2692,12,0))</f>
        <v>12784041</v>
      </c>
      <c r="W685" s="24">
        <f>IFNA(VLOOKUP(A685,'HUMAN RESOURCES processed'!$A$2:$M$2692,13,0))</f>
        <v>0.336</v>
      </c>
      <c r="X685" s="24">
        <f>IFNA(VLOOKUP(A685,'TOURISM processed'!$A$2:$F$2692,5,0))</f>
        <v>294000000</v>
      </c>
      <c r="Y685" s="24">
        <f t="shared" si="402"/>
        <v>0</v>
      </c>
      <c r="Z685" s="24">
        <f t="shared" si="7"/>
        <v>0</v>
      </c>
      <c r="AA685" s="24">
        <f>IFNA(VLOOKUP(A685,'BUSINESS processed'!A685:J3375,5,0))</f>
        <v>0.684</v>
      </c>
      <c r="AB685" s="24">
        <f>IFNA(VLOOKUP(A685,'BUSINESS processed'!A685:J3375,6,0))</f>
        <v>97</v>
      </c>
      <c r="AC685" s="24">
        <f t="shared" si="405"/>
        <v>0</v>
      </c>
      <c r="AD685" s="24">
        <f>IFNA(VLOOKUP(A685,'BUSINESS processed'!A685:J3375,8,0))</f>
        <v>256</v>
      </c>
      <c r="AE685" s="24">
        <f>IFNA(VLOOKUP(A685,'BUSINESS processed'!A685:J3375,9,0))</f>
        <v>0.114</v>
      </c>
      <c r="AF685" s="27">
        <f>IFNA(VLOOKUP(A685,'BUSINESS processed'!A685:J3375,10,0))</f>
        <v>0.129</v>
      </c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</row>
    <row r="686">
      <c r="A686" s="18" t="str">
        <f t="shared" si="1"/>
        <v>Africa_Zimbabwe-Africa_2009</v>
      </c>
      <c r="B686" s="19" t="s">
        <v>68</v>
      </c>
      <c r="C686" s="20" t="s">
        <v>143</v>
      </c>
      <c r="D686" s="21" t="s">
        <v>88</v>
      </c>
      <c r="E686" s="22">
        <v>8.157077422E9</v>
      </c>
      <c r="F686" s="22">
        <f t="shared" si="2"/>
        <v>632.8752671</v>
      </c>
      <c r="G686" s="39">
        <f t="shared" si="399"/>
        <v>0</v>
      </c>
      <c r="H686" s="39">
        <f t="shared" si="400"/>
        <v>0</v>
      </c>
      <c r="I686" s="39">
        <f t="shared" si="409"/>
        <v>4.965</v>
      </c>
      <c r="J686" s="24">
        <f>IFNA(VLOOKUP(A686,'ENERGY processed'!$A$2:$H$2692,7,0),"")</f>
        <v>9438</v>
      </c>
      <c r="K686" s="24">
        <f t="shared" si="3"/>
        <v>0.0007322569668</v>
      </c>
      <c r="L686" s="24">
        <f>IFNA(VLOOKUP(A686,'ENERGY processed'!$A$2:$H$2692,8,0),"")</f>
        <v>10213</v>
      </c>
      <c r="M686" s="24">
        <f t="shared" si="5"/>
        <v>0.0007923861413</v>
      </c>
      <c r="N686" s="24">
        <f>IFNA(VLOOKUP(A686,'HUMAN RESOURCES processed'!$A$2:$M$2692,5,0))</f>
        <v>0.032</v>
      </c>
      <c r="O686" s="24">
        <f>IFNA(VLOOKUP(A686,'HUMAN RESOURCES processed'!$A$2:$M$2692,6,0))</f>
        <v>0.059</v>
      </c>
      <c r="P686" s="24">
        <f>IFNA(VLOOKUP(A686,'HUMAN RESOURCES processed'!$A$2:$M$2692,7,0))</f>
        <v>51</v>
      </c>
      <c r="Q686" s="24">
        <f>IFNA(VLOOKUP(A686,'HUMAN RESOURCES processed'!$A$2:$M$2692,8,0))</f>
        <v>51</v>
      </c>
      <c r="R686" s="24">
        <f t="shared" si="6"/>
        <v>51</v>
      </c>
      <c r="S686" s="24">
        <f>IFNA(VLOOKUP(A686,'HUMAN RESOURCES processed'!$A$2:$M$2692,9,0))</f>
        <v>0.415</v>
      </c>
      <c r="T686" s="24">
        <f>IFNA(VLOOKUP(A686,'HUMAN RESOURCES processed'!$A$2:$M$2692,10,0))</f>
        <v>0.546</v>
      </c>
      <c r="U686" s="24">
        <f>IFNA(VLOOKUP(A686,'HUMAN RESOURCES processed'!$A$2:$M$2692,11,0))</f>
        <v>0.04</v>
      </c>
      <c r="V686" s="24">
        <f>IFNA(VLOOKUP(A686,'HUMAN RESOURCES processed'!$A$2:$M$2692,12,0))</f>
        <v>12888918</v>
      </c>
      <c r="W686" s="24">
        <f>IFNA(VLOOKUP(A686,'HUMAN RESOURCES processed'!$A$2:$M$2692,13,0))</f>
        <v>0.334</v>
      </c>
      <c r="X686" s="24">
        <f>IFNA(VLOOKUP(A686,'TOURISM processed'!$A$2:$F$2692,5,0))</f>
        <v>523000000</v>
      </c>
      <c r="Y686" s="24">
        <f t="shared" si="402"/>
        <v>0</v>
      </c>
      <c r="Z686" s="24">
        <f t="shared" si="7"/>
        <v>0</v>
      </c>
      <c r="AA686" s="24">
        <f>IFNA(VLOOKUP(A686,'BUSINESS processed'!A686:J3376,5,0))</f>
        <v>0.382</v>
      </c>
      <c r="AB686" s="24">
        <f>IFNA(VLOOKUP(A686,'BUSINESS processed'!A686:J3376,6,0))</f>
        <v>97</v>
      </c>
      <c r="AC686" s="24">
        <f t="shared" si="405"/>
        <v>0</v>
      </c>
      <c r="AD686" s="24">
        <f>IFNA(VLOOKUP(A686,'BUSINESS processed'!A686:J3376,8,0))</f>
        <v>270</v>
      </c>
      <c r="AE686" s="24">
        <f>IFNA(VLOOKUP(A686,'BUSINESS processed'!A686:J3376,9,0))</f>
        <v>0.114</v>
      </c>
      <c r="AF686" s="27">
        <f>IFNA(VLOOKUP(A686,'BUSINESS processed'!A686:J3376,10,0))</f>
        <v>0.31</v>
      </c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</row>
    <row r="687">
      <c r="A687" s="18" t="str">
        <f t="shared" si="1"/>
        <v>Africa_Zimbabwe-Africa_2010</v>
      </c>
      <c r="B687" s="19" t="s">
        <v>68</v>
      </c>
      <c r="C687" s="20" t="s">
        <v>143</v>
      </c>
      <c r="D687" s="21" t="s">
        <v>89</v>
      </c>
      <c r="E687" s="22">
        <v>9.456808151E9</v>
      </c>
      <c r="F687" s="22">
        <f t="shared" si="2"/>
        <v>723.1646448</v>
      </c>
      <c r="G687" s="39">
        <f t="shared" si="399"/>
        <v>0</v>
      </c>
      <c r="H687" s="39">
        <f t="shared" si="400"/>
        <v>0</v>
      </c>
      <c r="I687" s="39">
        <f t="shared" si="409"/>
        <v>4.965</v>
      </c>
      <c r="J687" s="24">
        <f>IF(AND( C687=C686,D687&gt;D686),J686,"")</f>
        <v>9438</v>
      </c>
      <c r="K687" s="24">
        <f t="shared" si="3"/>
        <v>0.0007217263805</v>
      </c>
      <c r="L687" s="24">
        <f>IF(AND(C687=C686,C687&gt;C686),C686,0)</f>
        <v>0</v>
      </c>
      <c r="M687" s="24">
        <f t="shared" si="5"/>
        <v>0</v>
      </c>
      <c r="N687" s="24">
        <f>IFNA(VLOOKUP(A687,'HUMAN RESOURCES processed'!$A$2:$M$2692,5,0))</f>
        <v>0.032</v>
      </c>
      <c r="O687" s="24">
        <f>IFNA(VLOOKUP(A687,'HUMAN RESOURCES processed'!$A$2:$M$2692,6,0))</f>
        <v>0.059</v>
      </c>
      <c r="P687" s="24">
        <f>IFNA(VLOOKUP(A687,'HUMAN RESOURCES processed'!$A$2:$M$2692,7,0))</f>
        <v>54</v>
      </c>
      <c r="Q687" s="24">
        <f>IFNA(VLOOKUP(A687,'HUMAN RESOURCES processed'!$A$2:$M$2692,8,0))</f>
        <v>53</v>
      </c>
      <c r="R687" s="24">
        <f t="shared" si="6"/>
        <v>53.5</v>
      </c>
      <c r="S687" s="24">
        <f>IFNA(VLOOKUP(A687,'HUMAN RESOURCES processed'!$A$2:$M$2692,9,0))</f>
        <v>0.412</v>
      </c>
      <c r="T687" s="24">
        <f>IFNA(VLOOKUP(A687,'HUMAN RESOURCES processed'!$A$2:$M$2692,10,0))</f>
        <v>0.548</v>
      </c>
      <c r="U687" s="24">
        <f>IFNA(VLOOKUP(A687,'HUMAN RESOURCES processed'!$A$2:$M$2692,11,0))</f>
        <v>0.04</v>
      </c>
      <c r="V687" s="24">
        <f>IFNA(VLOOKUP(A687,'HUMAN RESOURCES processed'!$A$2:$M$2692,12,0))</f>
        <v>13076978</v>
      </c>
      <c r="W687" s="24">
        <f>IFNA(VLOOKUP(A687,'HUMAN RESOURCES processed'!$A$2:$M$2692,13,0))</f>
        <v>0.332</v>
      </c>
      <c r="X687" s="24">
        <f>IFNA(VLOOKUP(A687,'TOURISM processed'!$A$2:$F$2692,5,0))</f>
        <v>634000000</v>
      </c>
      <c r="Y687" s="24">
        <f t="shared" si="402"/>
        <v>0</v>
      </c>
      <c r="Z687" s="24">
        <f t="shared" si="7"/>
        <v>0</v>
      </c>
      <c r="AA687" s="24">
        <f>IFNA(VLOOKUP(A687,'BUSINESS processed'!A687:J3377,5,0))</f>
        <v>0.391</v>
      </c>
      <c r="AB687" s="24">
        <f>IFNA(VLOOKUP(A687,'BUSINESS processed'!A687:J3377,6,0))</f>
        <v>90</v>
      </c>
      <c r="AC687" s="24">
        <f t="shared" si="405"/>
        <v>0</v>
      </c>
      <c r="AD687" s="24">
        <f>IFNA(VLOOKUP(A687,'BUSINESS processed'!A687:J3377,8,0))</f>
        <v>242</v>
      </c>
      <c r="AE687" s="24">
        <f>IFNA(VLOOKUP(A687,'BUSINESS processed'!A687:J3377,9,0))</f>
        <v>0.115</v>
      </c>
      <c r="AF687" s="27">
        <f>IFNA(VLOOKUP(A687,'BUSINESS processed'!A687:J3377,10,0))</f>
        <v>0.589</v>
      </c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</row>
    <row r="688">
      <c r="A688" s="18" t="str">
        <f t="shared" si="1"/>
        <v>Africa_Zimbabwe-Africa_2011</v>
      </c>
      <c r="B688" s="19" t="s">
        <v>68</v>
      </c>
      <c r="C688" s="20" t="s">
        <v>143</v>
      </c>
      <c r="D688" s="21" t="s">
        <v>90</v>
      </c>
      <c r="E688" s="22">
        <v>1.0956226611E10</v>
      </c>
      <c r="F688" s="22">
        <f t="shared" si="2"/>
        <v>820.1543148</v>
      </c>
      <c r="G688" s="39">
        <f t="shared" si="399"/>
        <v>0</v>
      </c>
      <c r="H688" s="39">
        <f t="shared" si="400"/>
        <v>0</v>
      </c>
      <c r="I688" s="39">
        <f t="shared" si="409"/>
        <v>4.965</v>
      </c>
      <c r="J688" s="24">
        <f>IFNA(VLOOKUP(A688,'ENERGY processed'!$A$2:$H$2692,7,0),"")</f>
        <v>9688.5</v>
      </c>
      <c r="K688" s="24">
        <f t="shared" si="3"/>
        <v>0.0007252556342</v>
      </c>
      <c r="L688" s="24">
        <f>IFNA(VLOOKUP(A688,'ENERGY processed'!$A$2:$H$2692,8,0),"")</f>
        <v>11353</v>
      </c>
      <c r="M688" s="24">
        <f t="shared" si="5"/>
        <v>0.0008498557274</v>
      </c>
      <c r="N688" s="24">
        <f>IFNA(VLOOKUP(A688,'HUMAN RESOURCES processed'!$A$2:$M$2692,5,0))</f>
        <v>0.032</v>
      </c>
      <c r="O688" s="24">
        <f>IFNA(VLOOKUP(A688,'HUMAN RESOURCES processed'!$A$2:$M$2692,6,0))</f>
        <v>0.058</v>
      </c>
      <c r="P688" s="24">
        <f>IFNA(VLOOKUP(A688,'HUMAN RESOURCES processed'!$A$2:$M$2692,7,0))</f>
        <v>56</v>
      </c>
      <c r="Q688" s="24">
        <f>IFNA(VLOOKUP(A688,'HUMAN RESOURCES processed'!$A$2:$M$2692,8,0))</f>
        <v>55</v>
      </c>
      <c r="R688" s="24">
        <f t="shared" si="6"/>
        <v>55.5</v>
      </c>
      <c r="S688" s="24">
        <f>IFNA(VLOOKUP(A688,'HUMAN RESOURCES processed'!$A$2:$M$2692,9,0))</f>
        <v>0.408</v>
      </c>
      <c r="T688" s="24">
        <f>IFNA(VLOOKUP(A688,'HUMAN RESOURCES processed'!$A$2:$M$2692,10,0))</f>
        <v>0.552</v>
      </c>
      <c r="U688" s="24">
        <f>IFNA(VLOOKUP(A688,'HUMAN RESOURCES processed'!$A$2:$M$2692,11,0))</f>
        <v>0.04</v>
      </c>
      <c r="V688" s="24">
        <f>IFNA(VLOOKUP(A688,'HUMAN RESOURCES processed'!$A$2:$M$2692,12,0))</f>
        <v>13358738</v>
      </c>
      <c r="W688" s="24">
        <f>IFNA(VLOOKUP(A688,'HUMAN RESOURCES processed'!$A$2:$M$2692,13,0))</f>
        <v>0.33</v>
      </c>
      <c r="X688" s="24">
        <f>IFNA(VLOOKUP(A688,'TOURISM processed'!$A$2:$F$2692,5,0))</f>
        <v>664000000</v>
      </c>
      <c r="Y688" s="24">
        <f t="shared" si="402"/>
        <v>0</v>
      </c>
      <c r="Z688" s="24">
        <f t="shared" si="7"/>
        <v>0</v>
      </c>
      <c r="AA688" s="24">
        <f>IFNA(VLOOKUP(A688,'BUSINESS processed'!A688:J3378,5,0))</f>
        <v>0.343</v>
      </c>
      <c r="AB688" s="24">
        <f>IFNA(VLOOKUP(A688,'BUSINESS processed'!A688:J3378,6,0))</f>
        <v>90</v>
      </c>
      <c r="AC688" s="24">
        <f t="shared" si="405"/>
        <v>0</v>
      </c>
      <c r="AD688" s="24">
        <f>IFNA(VLOOKUP(A688,'BUSINESS processed'!A688:J3378,8,0))</f>
        <v>242</v>
      </c>
      <c r="AE688" s="24">
        <f>IFNA(VLOOKUP(A688,'BUSINESS processed'!A688:J3378,9,0))</f>
        <v>0.157</v>
      </c>
      <c r="AF688" s="27">
        <f>IFNA(VLOOKUP(A688,'BUSINESS processed'!A688:J3378,10,0))</f>
        <v>0.689</v>
      </c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</row>
    <row r="689">
      <c r="A689" s="18" t="str">
        <f t="shared" si="1"/>
        <v>Africa_Zimbabwe-Africa_2012</v>
      </c>
      <c r="B689" s="19" t="s">
        <v>68</v>
      </c>
      <c r="C689" s="20" t="s">
        <v>143</v>
      </c>
      <c r="D689" s="21" t="s">
        <v>91</v>
      </c>
      <c r="E689" s="22">
        <v>1.2472416688E10</v>
      </c>
      <c r="F689" s="22">
        <f t="shared" si="2"/>
        <v>908.7823232</v>
      </c>
      <c r="G689" s="39">
        <f t="shared" si="399"/>
        <v>0</v>
      </c>
      <c r="H689" s="39">
        <f t="shared" si="400"/>
        <v>0</v>
      </c>
      <c r="I689" s="39">
        <f t="shared" si="409"/>
        <v>4.965</v>
      </c>
      <c r="J689" s="24">
        <f>IFNA(VLOOKUP(A689,'ENERGY processed'!$A$2:$H$2692,7,0),"")</f>
        <v>9682.5</v>
      </c>
      <c r="K689" s="24">
        <f t="shared" si="3"/>
        <v>0.0007054995888</v>
      </c>
      <c r="L689" s="24">
        <f>IFNA(VLOOKUP(A689,'ENERGY processed'!$A$2:$H$2692,8,0),"")</f>
        <v>12257</v>
      </c>
      <c r="M689" s="24">
        <f t="shared" si="5"/>
        <v>0.0008930863372</v>
      </c>
      <c r="N689" s="24">
        <f>IFNA(VLOOKUP(A689,'HUMAN RESOURCES processed'!$A$2:$M$2692,5,0))</f>
        <v>0.032</v>
      </c>
      <c r="O689" s="24">
        <f>IFNA(VLOOKUP(A689,'HUMAN RESOURCES processed'!$A$2:$M$2692,6,0))</f>
        <v>0.055</v>
      </c>
      <c r="P689" s="24">
        <f>IFNA(VLOOKUP(A689,'HUMAN RESOURCES processed'!$A$2:$M$2692,7,0))</f>
        <v>59</v>
      </c>
      <c r="Q689" s="24">
        <f>IFNA(VLOOKUP(A689,'HUMAN RESOURCES processed'!$A$2:$M$2692,8,0))</f>
        <v>57</v>
      </c>
      <c r="R689" s="24">
        <f t="shared" si="6"/>
        <v>58</v>
      </c>
      <c r="S689" s="24">
        <f>IFNA(VLOOKUP(A689,'HUMAN RESOURCES processed'!$A$2:$M$2692,9,0))</f>
        <v>0.402</v>
      </c>
      <c r="T689" s="24">
        <f>IFNA(VLOOKUP(A689,'HUMAN RESOURCES processed'!$A$2:$M$2692,10,0))</f>
        <v>0.558</v>
      </c>
      <c r="U689" s="24">
        <f>IFNA(VLOOKUP(A689,'HUMAN RESOURCES processed'!$A$2:$M$2692,11,0))</f>
        <v>0.039</v>
      </c>
      <c r="V689" s="24">
        <f>IFNA(VLOOKUP(A689,'HUMAN RESOURCES processed'!$A$2:$M$2692,12,0))</f>
        <v>13724317</v>
      </c>
      <c r="W689" s="24">
        <f>IFNA(VLOOKUP(A689,'HUMAN RESOURCES processed'!$A$2:$M$2692,13,0))</f>
        <v>0.328</v>
      </c>
      <c r="X689" s="24">
        <f>IFNA(VLOOKUP(A689,'TOURISM processed'!$A$2:$F$2692,5,0))</f>
        <v>749000000</v>
      </c>
      <c r="Y689" s="24">
        <f t="shared" si="402"/>
        <v>0</v>
      </c>
      <c r="Z689" s="24">
        <f t="shared" si="7"/>
        <v>0</v>
      </c>
      <c r="AA689" s="24">
        <f>IFNA(VLOOKUP(A689,'BUSINESS processed'!A689:J3379,5,0))</f>
        <v>0.345</v>
      </c>
      <c r="AB689" s="24">
        <f>IFNA(VLOOKUP(A689,'BUSINESS processed'!A689:J3379,6,0))</f>
        <v>90</v>
      </c>
      <c r="AC689" s="24">
        <f>IFNA(VLOOKUP(A689,'BUSINESS processed'!A689:J3379,7,0))</f>
        <v>168</v>
      </c>
      <c r="AD689" s="24">
        <f>IFNA(VLOOKUP(A689,'BUSINESS processed'!A689:J3379,8,0))</f>
        <v>242</v>
      </c>
      <c r="AE689" s="24">
        <f>IFNA(VLOOKUP(A689,'BUSINESS processed'!A689:J3379,9,0))</f>
        <v>0.171</v>
      </c>
      <c r="AF689" s="27">
        <f>IFNA(VLOOKUP(A689,'BUSINESS processed'!A689:J3379,10,0))</f>
        <v>0.919</v>
      </c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</row>
    <row r="690">
      <c r="A690" s="18" t="str">
        <f t="shared" si="1"/>
        <v>Asia_Afghanistan-Asia_2000</v>
      </c>
      <c r="B690" s="19" t="s">
        <v>144</v>
      </c>
      <c r="C690" s="20" t="s">
        <v>145</v>
      </c>
      <c r="D690" s="21" t="s">
        <v>70</v>
      </c>
      <c r="E690" s="20">
        <f>IF(AND(C690=C689,D690&gt;D689),E689,0)</f>
        <v>0</v>
      </c>
      <c r="F690" s="22">
        <f t="shared" si="2"/>
        <v>0</v>
      </c>
      <c r="G690" s="39">
        <f t="shared" si="399"/>
        <v>0</v>
      </c>
      <c r="H690" s="39">
        <f t="shared" si="400"/>
        <v>0</v>
      </c>
      <c r="I690" s="39">
        <f t="shared" ref="I690:I695" si="410">IF(AND(C690=C689,D690&gt;D689),I689,0)</f>
        <v>0</v>
      </c>
      <c r="J690" s="24">
        <f t="shared" ref="J690:J703" si="411">IF(AND( C690=C689,D690&gt;D689),J689,0)</f>
        <v>0</v>
      </c>
      <c r="K690" s="24">
        <f t="shared" si="3"/>
        <v>0</v>
      </c>
      <c r="L690" s="24">
        <f t="shared" ref="L690:L691" si="412">IF(AND(C690=C689,C690&gt;C689),C689,0)</f>
        <v>0</v>
      </c>
      <c r="M690" s="24">
        <f t="shared" si="5"/>
        <v>0</v>
      </c>
      <c r="N690" s="24">
        <f>IFNA(VLOOKUP(A690,'HUMAN RESOURCES processed'!$A$2:$M$2692,5,0))</f>
        <v>0.05</v>
      </c>
      <c r="O690" s="24">
        <f>IFNA(VLOOKUP(A690,'HUMAN RESOURCES processed'!$A$2:$M$2692,6,0))</f>
        <v>0.095</v>
      </c>
      <c r="P690" s="24">
        <f>IFNA(VLOOKUP(A690,'HUMAN RESOURCES processed'!$A$2:$M$2692,7,0))</f>
        <v>56</v>
      </c>
      <c r="Q690" s="24">
        <f>IFNA(VLOOKUP(A690,'HUMAN RESOURCES processed'!$A$2:$M$2692,8,0))</f>
        <v>54</v>
      </c>
      <c r="R690" s="24">
        <f t="shared" si="6"/>
        <v>55</v>
      </c>
      <c r="S690" s="24">
        <f>IFNA(VLOOKUP(A690,'HUMAN RESOURCES processed'!$A$2:$M$2692,9,0))</f>
        <v>0.495</v>
      </c>
      <c r="T690" s="24">
        <f>IFNA(VLOOKUP(A690,'HUMAN RESOURCES processed'!$A$2:$M$2692,10,0))</f>
        <v>0.485</v>
      </c>
      <c r="U690" s="24">
        <f>IFNA(VLOOKUP(A690,'HUMAN RESOURCES processed'!$A$2:$M$2692,11,0))</f>
        <v>0.02</v>
      </c>
      <c r="V690" s="24">
        <f>IFNA(VLOOKUP(A690,'HUMAN RESOURCES processed'!$A$2:$M$2692,12,0))</f>
        <v>20595360</v>
      </c>
      <c r="W690" s="24">
        <f>IFNA(VLOOKUP(A690,'HUMAN RESOURCES processed'!$A$2:$M$2692,13,0))</f>
        <v>0.213</v>
      </c>
      <c r="X690" s="24">
        <f t="shared" ref="X690:X697" si="413">IF(AND(C690=C689,D690&gt;D689),X689,0)</f>
        <v>0</v>
      </c>
      <c r="Y690" s="24">
        <f t="shared" si="402"/>
        <v>0</v>
      </c>
      <c r="Z690" s="24">
        <f t="shared" si="7"/>
        <v>0</v>
      </c>
      <c r="AA690" s="24">
        <f t="shared" ref="AA690:AA694" si="414">IF(AND(C690=C689,D690&gt;D689),AA689,0)</f>
        <v>0</v>
      </c>
      <c r="AB690" s="24">
        <f t="shared" ref="AB690:AB693" si="415">IF(AND(C690=C689,D690&gt;D689),AB689,0)</f>
        <v>0</v>
      </c>
      <c r="AC690" s="24">
        <f t="shared" ref="AC690:AC701" si="416">IF(AND(C690=C689,D690&gt;D689),AC689,0)</f>
        <v>0</v>
      </c>
      <c r="AD690" s="24">
        <f t="shared" ref="AD690:AD694" si="417">IF(AND(C690=C689,D690&gt;D689),AD689,0)</f>
        <v>0</v>
      </c>
      <c r="AE690" s="24">
        <f>IF(AND(C690=C689,D690&gt;211),AE689,0)</f>
        <v>0</v>
      </c>
      <c r="AF690" s="27">
        <f t="shared" ref="AF690:AF691" si="418">IF(AND(C690=C689,D690&gt;D689),AF689,0)</f>
        <v>0</v>
      </c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</row>
    <row r="691">
      <c r="A691" s="18" t="str">
        <f t="shared" si="1"/>
        <v>Asia_Afghanistan-Asia_2001</v>
      </c>
      <c r="B691" s="19" t="s">
        <v>144</v>
      </c>
      <c r="C691" s="20" t="s">
        <v>145</v>
      </c>
      <c r="D691" s="21" t="s">
        <v>71</v>
      </c>
      <c r="E691" s="22">
        <v>2.461666315E9</v>
      </c>
      <c r="F691" s="22">
        <f t="shared" si="2"/>
        <v>115.3125095</v>
      </c>
      <c r="G691" s="39">
        <f t="shared" si="399"/>
        <v>0</v>
      </c>
      <c r="H691" s="39">
        <f t="shared" si="400"/>
        <v>0</v>
      </c>
      <c r="I691" s="39">
        <f t="shared" si="410"/>
        <v>0</v>
      </c>
      <c r="J691" s="24">
        <f t="shared" si="411"/>
        <v>0</v>
      </c>
      <c r="K691" s="24">
        <f t="shared" si="3"/>
        <v>0</v>
      </c>
      <c r="L691" s="24">
        <f t="shared" si="412"/>
        <v>0</v>
      </c>
      <c r="M691" s="24">
        <f t="shared" si="5"/>
        <v>0</v>
      </c>
      <c r="N691" s="24">
        <f>IFNA(VLOOKUP(A691,'HUMAN RESOURCES processed'!$A$2:$M$2692,5,0))</f>
        <v>0.049</v>
      </c>
      <c r="O691" s="24">
        <f>IFNA(VLOOKUP(A691,'HUMAN RESOURCES processed'!$A$2:$M$2692,6,0))</f>
        <v>0.093</v>
      </c>
      <c r="P691" s="24">
        <f>IFNA(VLOOKUP(A691,'HUMAN RESOURCES processed'!$A$2:$M$2692,7,0))</f>
        <v>56</v>
      </c>
      <c r="Q691" s="24">
        <f>IFNA(VLOOKUP(A691,'HUMAN RESOURCES processed'!$A$2:$M$2692,8,0))</f>
        <v>54</v>
      </c>
      <c r="R691" s="24">
        <f t="shared" si="6"/>
        <v>55</v>
      </c>
      <c r="S691" s="24">
        <f>IFNA(VLOOKUP(A691,'HUMAN RESOURCES processed'!$A$2:$M$2692,9,0))</f>
        <v>0.495</v>
      </c>
      <c r="T691" s="24">
        <f>IFNA(VLOOKUP(A691,'HUMAN RESOURCES processed'!$A$2:$M$2692,10,0))</f>
        <v>0.484</v>
      </c>
      <c r="U691" s="24">
        <f>IFNA(VLOOKUP(A691,'HUMAN RESOURCES processed'!$A$2:$M$2692,11,0))</f>
        <v>0.02</v>
      </c>
      <c r="V691" s="24">
        <f>IFNA(VLOOKUP(A691,'HUMAN RESOURCES processed'!$A$2:$M$2692,12,0))</f>
        <v>21347782</v>
      </c>
      <c r="W691" s="24">
        <f>IFNA(VLOOKUP(A691,'HUMAN RESOURCES processed'!$A$2:$M$2692,13,0))</f>
        <v>0.216</v>
      </c>
      <c r="X691" s="24">
        <f t="shared" si="413"/>
        <v>0</v>
      </c>
      <c r="Y691" s="24">
        <f t="shared" si="402"/>
        <v>0</v>
      </c>
      <c r="Z691" s="24">
        <f t="shared" si="7"/>
        <v>0</v>
      </c>
      <c r="AA691" s="24">
        <f t="shared" si="414"/>
        <v>0</v>
      </c>
      <c r="AB691" s="24">
        <f t="shared" si="415"/>
        <v>0</v>
      </c>
      <c r="AC691" s="24">
        <f t="shared" si="416"/>
        <v>0</v>
      </c>
      <c r="AD691" s="24">
        <f t="shared" si="417"/>
        <v>0</v>
      </c>
      <c r="AE691" s="24">
        <f>IFNA(VLOOKUP(A691,'BUSINESS processed'!A691:J3381,9,0))</f>
        <v>0</v>
      </c>
      <c r="AF691" s="27">
        <f t="shared" si="418"/>
        <v>0</v>
      </c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</row>
    <row r="692">
      <c r="A692" s="18" t="str">
        <f t="shared" si="1"/>
        <v>Asia_Afghanistan-Asia_2002</v>
      </c>
      <c r="B692" s="19" t="s">
        <v>144</v>
      </c>
      <c r="C692" s="20" t="s">
        <v>145</v>
      </c>
      <c r="D692" s="21" t="s">
        <v>72</v>
      </c>
      <c r="E692" s="22">
        <v>4.128818043E9</v>
      </c>
      <c r="F692" s="22">
        <f t="shared" si="2"/>
        <v>185.9592901</v>
      </c>
      <c r="G692" s="23">
        <v>0.089</v>
      </c>
      <c r="H692" s="23">
        <v>14.0</v>
      </c>
      <c r="I692" s="39">
        <f t="shared" si="410"/>
        <v>0</v>
      </c>
      <c r="J692" s="24">
        <f t="shared" si="411"/>
        <v>0</v>
      </c>
      <c r="K692" s="24">
        <f t="shared" si="3"/>
        <v>0</v>
      </c>
      <c r="L692" s="24">
        <f>IFNA(VLOOKUP(A692,'ENERGY processed'!$A$2:$H$2692,8,0),"")</f>
        <v>8236</v>
      </c>
      <c r="M692" s="24">
        <f t="shared" si="5"/>
        <v>0.000370944105</v>
      </c>
      <c r="N692" s="24">
        <f>IFNA(VLOOKUP(A692,'HUMAN RESOURCES processed'!$A$2:$M$2692,5,0))</f>
        <v>0.048</v>
      </c>
      <c r="O692" s="24">
        <f>IFNA(VLOOKUP(A692,'HUMAN RESOURCES processed'!$A$2:$M$2692,6,0))</f>
        <v>0.091</v>
      </c>
      <c r="P692" s="24">
        <f>IFNA(VLOOKUP(A692,'HUMAN RESOURCES processed'!$A$2:$M$2692,7,0))</f>
        <v>57</v>
      </c>
      <c r="Q692" s="24">
        <f>IFNA(VLOOKUP(A692,'HUMAN RESOURCES processed'!$A$2:$M$2692,8,0))</f>
        <v>55</v>
      </c>
      <c r="R692" s="24">
        <f t="shared" si="6"/>
        <v>56</v>
      </c>
      <c r="S692" s="24">
        <f>IFNA(VLOOKUP(A692,'HUMAN RESOURCES processed'!$A$2:$M$2692,9,0))</f>
        <v>0.495</v>
      </c>
      <c r="T692" s="24">
        <f>IFNA(VLOOKUP(A692,'HUMAN RESOURCES processed'!$A$2:$M$2692,10,0))</f>
        <v>0.485</v>
      </c>
      <c r="U692" s="24">
        <f>IFNA(VLOOKUP(A692,'HUMAN RESOURCES processed'!$A$2:$M$2692,11,0))</f>
        <v>0.02</v>
      </c>
      <c r="V692" s="24">
        <f>IFNA(VLOOKUP(A692,'HUMAN RESOURCES processed'!$A$2:$M$2692,12,0))</f>
        <v>22202806</v>
      </c>
      <c r="W692" s="24">
        <f>IFNA(VLOOKUP(A692,'HUMAN RESOURCES processed'!$A$2:$M$2692,13,0))</f>
        <v>0.219</v>
      </c>
      <c r="X692" s="24">
        <f t="shared" si="413"/>
        <v>0</v>
      </c>
      <c r="Y692" s="24">
        <f t="shared" si="402"/>
        <v>0</v>
      </c>
      <c r="Z692" s="24">
        <f t="shared" si="7"/>
        <v>0</v>
      </c>
      <c r="AA692" s="24">
        <f t="shared" si="414"/>
        <v>0</v>
      </c>
      <c r="AB692" s="24">
        <f t="shared" si="415"/>
        <v>0</v>
      </c>
      <c r="AC692" s="24">
        <f t="shared" si="416"/>
        <v>0</v>
      </c>
      <c r="AD692" s="24">
        <f t="shared" si="417"/>
        <v>0</v>
      </c>
      <c r="AE692" s="24">
        <f>IFNA(VLOOKUP(A692,'BUSINESS processed'!A692:J3382,9,0))</f>
        <v>0</v>
      </c>
      <c r="AF692" s="27">
        <f>IFNA(VLOOKUP(A692,'BUSINESS processed'!A692:J3382,10,0))</f>
        <v>0.001</v>
      </c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</row>
    <row r="693">
      <c r="A693" s="18" t="str">
        <f t="shared" si="1"/>
        <v>Asia_Afghanistan-Asia_2003</v>
      </c>
      <c r="B693" s="19" t="s">
        <v>144</v>
      </c>
      <c r="C693" s="20" t="s">
        <v>145</v>
      </c>
      <c r="D693" s="21" t="s">
        <v>74</v>
      </c>
      <c r="E693" s="22">
        <v>4.583648922E9</v>
      </c>
      <c r="F693" s="22">
        <f t="shared" si="2"/>
        <v>198.2877991</v>
      </c>
      <c r="G693" s="23">
        <v>0.1</v>
      </c>
      <c r="H693" s="23">
        <v>18.0</v>
      </c>
      <c r="I693" s="39">
        <f t="shared" si="410"/>
        <v>0</v>
      </c>
      <c r="J693" s="24">
        <f t="shared" si="411"/>
        <v>0</v>
      </c>
      <c r="K693" s="24">
        <f t="shared" si="3"/>
        <v>0</v>
      </c>
      <c r="L693" s="24">
        <f>IFNA(VLOOKUP(A693,'ENERGY processed'!$A$2:$H$2692,8,0),"")</f>
        <v>6524</v>
      </c>
      <c r="M693" s="24">
        <f t="shared" si="5"/>
        <v>0.0002822270256</v>
      </c>
      <c r="N693" s="24">
        <f>IFNA(VLOOKUP(A693,'HUMAN RESOURCES processed'!$A$2:$M$2692,5,0))</f>
        <v>0.047</v>
      </c>
      <c r="O693" s="24">
        <f>IFNA(VLOOKUP(A693,'HUMAN RESOURCES processed'!$A$2:$M$2692,6,0))</f>
        <v>0.088</v>
      </c>
      <c r="P693" s="24">
        <f>IFNA(VLOOKUP(A693,'HUMAN RESOURCES processed'!$A$2:$M$2692,7,0))</f>
        <v>57</v>
      </c>
      <c r="Q693" s="24">
        <f>IFNA(VLOOKUP(A693,'HUMAN RESOURCES processed'!$A$2:$M$2692,8,0))</f>
        <v>55</v>
      </c>
      <c r="R693" s="24">
        <f t="shared" si="6"/>
        <v>56</v>
      </c>
      <c r="S693" s="24">
        <f>IFNA(VLOOKUP(A693,'HUMAN RESOURCES processed'!$A$2:$M$2692,9,0))</f>
        <v>0.494</v>
      </c>
      <c r="T693" s="24">
        <f>IFNA(VLOOKUP(A693,'HUMAN RESOURCES processed'!$A$2:$M$2692,10,0))</f>
        <v>0.485</v>
      </c>
      <c r="U693" s="24">
        <f>IFNA(VLOOKUP(A693,'HUMAN RESOURCES processed'!$A$2:$M$2692,11,0))</f>
        <v>0.02</v>
      </c>
      <c r="V693" s="24">
        <f>IFNA(VLOOKUP(A693,'HUMAN RESOURCES processed'!$A$2:$M$2692,12,0))</f>
        <v>23116142</v>
      </c>
      <c r="W693" s="24">
        <f>IFNA(VLOOKUP(A693,'HUMAN RESOURCES processed'!$A$2:$M$2692,13,0))</f>
        <v>0.222</v>
      </c>
      <c r="X693" s="24">
        <f t="shared" si="413"/>
        <v>0</v>
      </c>
      <c r="Y693" s="24">
        <f t="shared" si="402"/>
        <v>0</v>
      </c>
      <c r="Z693" s="24">
        <f t="shared" si="7"/>
        <v>0</v>
      </c>
      <c r="AA693" s="24">
        <f t="shared" si="414"/>
        <v>0</v>
      </c>
      <c r="AB693" s="24">
        <f t="shared" si="415"/>
        <v>0</v>
      </c>
      <c r="AC693" s="24">
        <f t="shared" si="416"/>
        <v>0</v>
      </c>
      <c r="AD693" s="24">
        <f t="shared" si="417"/>
        <v>0</v>
      </c>
      <c r="AE693" s="24">
        <f>IFNA(VLOOKUP(A693,'BUSINESS processed'!A693:J3383,9,0))</f>
        <v>0.001</v>
      </c>
      <c r="AF693" s="27">
        <f>IFNA(VLOOKUP(A693,'BUSINESS processed'!A693:J3383,10,0))</f>
        <v>0.009</v>
      </c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</row>
    <row r="694">
      <c r="A694" s="18" t="str">
        <f t="shared" si="1"/>
        <v>Asia_Afghanistan-Asia_2004</v>
      </c>
      <c r="B694" s="19" t="s">
        <v>144</v>
      </c>
      <c r="C694" s="20" t="s">
        <v>145</v>
      </c>
      <c r="D694" s="21" t="s">
        <v>83</v>
      </c>
      <c r="E694" s="22">
        <v>5.285461999E9</v>
      </c>
      <c r="F694" s="22">
        <f t="shared" si="2"/>
        <v>220.0562878</v>
      </c>
      <c r="G694" s="23">
        <v>0.098</v>
      </c>
      <c r="H694" s="23">
        <v>19.0</v>
      </c>
      <c r="I694" s="39">
        <f t="shared" si="410"/>
        <v>0</v>
      </c>
      <c r="J694" s="24">
        <f t="shared" si="411"/>
        <v>0</v>
      </c>
      <c r="K694" s="24">
        <f t="shared" si="3"/>
        <v>0</v>
      </c>
      <c r="L694" s="24">
        <f>IFNA(VLOOKUP(A694,'ENERGY processed'!$A$2:$H$2692,8,0),"")</f>
        <v>3927</v>
      </c>
      <c r="M694" s="24">
        <f t="shared" si="5"/>
        <v>0.0001634977306</v>
      </c>
      <c r="N694" s="24">
        <f>IFNA(VLOOKUP(A694,'HUMAN RESOURCES processed'!$A$2:$M$2692,5,0))</f>
        <v>0.046</v>
      </c>
      <c r="O694" s="24">
        <f>IFNA(VLOOKUP(A694,'HUMAN RESOURCES processed'!$A$2:$M$2692,6,0))</f>
        <v>0.086</v>
      </c>
      <c r="P694" s="24">
        <f>IFNA(VLOOKUP(A694,'HUMAN RESOURCES processed'!$A$2:$M$2692,7,0))</f>
        <v>58</v>
      </c>
      <c r="Q694" s="24">
        <f>IFNA(VLOOKUP(A694,'HUMAN RESOURCES processed'!$A$2:$M$2692,8,0))</f>
        <v>55</v>
      </c>
      <c r="R694" s="24">
        <f t="shared" si="6"/>
        <v>56.5</v>
      </c>
      <c r="S694" s="24">
        <f>IFNA(VLOOKUP(A694,'HUMAN RESOURCES processed'!$A$2:$M$2692,9,0))</f>
        <v>0.494</v>
      </c>
      <c r="T694" s="24">
        <f>IFNA(VLOOKUP(A694,'HUMAN RESOURCES processed'!$A$2:$M$2692,10,0))</f>
        <v>0.486</v>
      </c>
      <c r="U694" s="24">
        <f>IFNA(VLOOKUP(A694,'HUMAN RESOURCES processed'!$A$2:$M$2692,11,0))</f>
        <v>0.02</v>
      </c>
      <c r="V694" s="24">
        <f>IFNA(VLOOKUP(A694,'HUMAN RESOURCES processed'!$A$2:$M$2692,12,0))</f>
        <v>24018682</v>
      </c>
      <c r="W694" s="24">
        <f>IFNA(VLOOKUP(A694,'HUMAN RESOURCES processed'!$A$2:$M$2692,13,0))</f>
        <v>0.226</v>
      </c>
      <c r="X694" s="24">
        <f t="shared" si="413"/>
        <v>0</v>
      </c>
      <c r="Y694" s="24">
        <f t="shared" si="402"/>
        <v>0</v>
      </c>
      <c r="Z694" s="24">
        <f t="shared" si="7"/>
        <v>0</v>
      </c>
      <c r="AA694" s="24">
        <f t="shared" si="414"/>
        <v>0</v>
      </c>
      <c r="AB694" s="24">
        <f>IFNA(VLOOKUP(A694,'BUSINESS processed'!A694:J3384,6,0))</f>
        <v>9</v>
      </c>
      <c r="AC694" s="24">
        <f t="shared" si="416"/>
        <v>0</v>
      </c>
      <c r="AD694" s="24">
        <f t="shared" si="417"/>
        <v>0</v>
      </c>
      <c r="AE694" s="24">
        <f>IFNA(VLOOKUP(A694,'BUSINESS processed'!A694:J3384,9,0))</f>
        <v>0.001</v>
      </c>
      <c r="AF694" s="27">
        <f>IFNA(VLOOKUP(A694,'BUSINESS processed'!A694:J3384,10,0))</f>
        <v>0.025</v>
      </c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</row>
    <row r="695">
      <c r="A695" s="18" t="str">
        <f t="shared" si="1"/>
        <v>Asia_Afghanistan-Asia_2005</v>
      </c>
      <c r="B695" s="19" t="s">
        <v>144</v>
      </c>
      <c r="C695" s="20" t="s">
        <v>145</v>
      </c>
      <c r="D695" s="21" t="s">
        <v>84</v>
      </c>
      <c r="E695" s="22">
        <v>6.275076016E9</v>
      </c>
      <c r="F695" s="22">
        <f t="shared" si="2"/>
        <v>252.4078925</v>
      </c>
      <c r="G695" s="23">
        <v>0.092</v>
      </c>
      <c r="H695" s="23">
        <v>21.0</v>
      </c>
      <c r="I695" s="39">
        <f t="shared" si="410"/>
        <v>0</v>
      </c>
      <c r="J695" s="24">
        <f t="shared" si="411"/>
        <v>0</v>
      </c>
      <c r="K695" s="24">
        <f t="shared" si="3"/>
        <v>0</v>
      </c>
      <c r="L695" s="24">
        <f>IFNA(VLOOKUP(A695,'ENERGY processed'!$A$2:$H$2692,8,0),"")</f>
        <v>1503.5</v>
      </c>
      <c r="M695" s="24">
        <f t="shared" si="5"/>
        <v>0.00006047660066</v>
      </c>
      <c r="N695" s="24">
        <f>IFNA(VLOOKUP(A695,'HUMAN RESOURCES processed'!$A$2:$M$2692,5,0))</f>
        <v>0.045</v>
      </c>
      <c r="O695" s="24">
        <f>IFNA(VLOOKUP(A695,'HUMAN RESOURCES processed'!$A$2:$M$2692,6,0))</f>
        <v>0.084</v>
      </c>
      <c r="P695" s="24">
        <f>IFNA(VLOOKUP(A695,'HUMAN RESOURCES processed'!$A$2:$M$2692,7,0))</f>
        <v>58</v>
      </c>
      <c r="Q695" s="24">
        <f>IFNA(VLOOKUP(A695,'HUMAN RESOURCES processed'!$A$2:$M$2692,8,0))</f>
        <v>56</v>
      </c>
      <c r="R695" s="24">
        <f t="shared" si="6"/>
        <v>57</v>
      </c>
      <c r="S695" s="24">
        <f>IFNA(VLOOKUP(A695,'HUMAN RESOURCES processed'!$A$2:$M$2692,9,0))</f>
        <v>0.493</v>
      </c>
      <c r="T695" s="24">
        <f>IFNA(VLOOKUP(A695,'HUMAN RESOURCES processed'!$A$2:$M$2692,10,0))</f>
        <v>0.487</v>
      </c>
      <c r="U695" s="24">
        <f>IFNA(VLOOKUP(A695,'HUMAN RESOURCES processed'!$A$2:$M$2692,11,0))</f>
        <v>0.02</v>
      </c>
      <c r="V695" s="24">
        <f>IFNA(VLOOKUP(A695,'HUMAN RESOURCES processed'!$A$2:$M$2692,12,0))</f>
        <v>24860855</v>
      </c>
      <c r="W695" s="24">
        <f>IFNA(VLOOKUP(A695,'HUMAN RESOURCES processed'!$A$2:$M$2692,13,0))</f>
        <v>0.229</v>
      </c>
      <c r="X695" s="24">
        <f t="shared" si="413"/>
        <v>0</v>
      </c>
      <c r="Y695" s="24">
        <f t="shared" si="402"/>
        <v>0</v>
      </c>
      <c r="Z695" s="24">
        <f t="shared" si="7"/>
        <v>0</v>
      </c>
      <c r="AA695" s="24">
        <f>IFNA(VLOOKUP(A695,'BUSINESS processed'!A695:J3385,5,0))</f>
        <v>0.363</v>
      </c>
      <c r="AB695" s="24">
        <f>IFNA(VLOOKUP(A695,'BUSINESS processed'!A695:J3385,6,0))</f>
        <v>9</v>
      </c>
      <c r="AC695" s="24">
        <f t="shared" si="416"/>
        <v>0</v>
      </c>
      <c r="AD695" s="24">
        <f>IFNA(VLOOKUP(A695,'BUSINESS processed'!A695:J3385,8,0))</f>
        <v>275</v>
      </c>
      <c r="AE695" s="24">
        <f>IFNA(VLOOKUP(A695,'BUSINESS processed'!A695:J3385,9,0))</f>
        <v>0.012</v>
      </c>
      <c r="AF695" s="27">
        <f>IFNA(VLOOKUP(A695,'BUSINESS processed'!A695:J3385,10,0))</f>
        <v>0.048</v>
      </c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</row>
    <row r="696">
      <c r="A696" s="18" t="str">
        <f t="shared" si="1"/>
        <v>Asia_Afghanistan-Asia_2006</v>
      </c>
      <c r="B696" s="19" t="s">
        <v>144</v>
      </c>
      <c r="C696" s="20" t="s">
        <v>145</v>
      </c>
      <c r="D696" s="21" t="s">
        <v>85</v>
      </c>
      <c r="E696" s="22">
        <v>7.057597615E9</v>
      </c>
      <c r="F696" s="22">
        <f t="shared" si="2"/>
        <v>275.3509409</v>
      </c>
      <c r="G696" s="23">
        <v>0.091</v>
      </c>
      <c r="H696" s="23">
        <v>23.0</v>
      </c>
      <c r="I696" s="23">
        <v>0.18</v>
      </c>
      <c r="J696" s="24">
        <f t="shared" si="411"/>
        <v>0</v>
      </c>
      <c r="K696" s="24">
        <f t="shared" si="3"/>
        <v>0</v>
      </c>
      <c r="L696" s="24">
        <f t="shared" ref="L696:L697" si="419">IF(AND(C696=C695,C696&gt;C695),C695,0)</f>
        <v>0</v>
      </c>
      <c r="M696" s="24">
        <f t="shared" si="5"/>
        <v>0</v>
      </c>
      <c r="N696" s="24">
        <f>IFNA(VLOOKUP(A696,'HUMAN RESOURCES processed'!$A$2:$M$2692,5,0))</f>
        <v>0.044</v>
      </c>
      <c r="O696" s="24">
        <f>IFNA(VLOOKUP(A696,'HUMAN RESOURCES processed'!$A$2:$M$2692,6,0))</f>
        <v>0.082</v>
      </c>
      <c r="P696" s="24">
        <f>IFNA(VLOOKUP(A696,'HUMAN RESOURCES processed'!$A$2:$M$2692,7,0))</f>
        <v>59</v>
      </c>
      <c r="Q696" s="24">
        <f>IFNA(VLOOKUP(A696,'HUMAN RESOURCES processed'!$A$2:$M$2692,8,0))</f>
        <v>56</v>
      </c>
      <c r="R696" s="24">
        <f t="shared" si="6"/>
        <v>57.5</v>
      </c>
      <c r="S696" s="24">
        <f>IFNA(VLOOKUP(A696,'HUMAN RESOURCES processed'!$A$2:$M$2692,9,0))</f>
        <v>0.493</v>
      </c>
      <c r="T696" s="24">
        <f>IFNA(VLOOKUP(A696,'HUMAN RESOURCES processed'!$A$2:$M$2692,10,0))</f>
        <v>0.487</v>
      </c>
      <c r="U696" s="24">
        <f>IFNA(VLOOKUP(A696,'HUMAN RESOURCES processed'!$A$2:$M$2692,11,0))</f>
        <v>0.02</v>
      </c>
      <c r="V696" s="24">
        <f>IFNA(VLOOKUP(A696,'HUMAN RESOURCES processed'!$A$2:$M$2692,12,0))</f>
        <v>25631282</v>
      </c>
      <c r="W696" s="24">
        <f>IFNA(VLOOKUP(A696,'HUMAN RESOURCES processed'!$A$2:$M$2692,13,0))</f>
        <v>0.232</v>
      </c>
      <c r="X696" s="24">
        <f t="shared" si="413"/>
        <v>0</v>
      </c>
      <c r="Y696" s="24">
        <f t="shared" si="402"/>
        <v>0</v>
      </c>
      <c r="Z696" s="24">
        <f t="shared" si="7"/>
        <v>0</v>
      </c>
      <c r="AA696" s="24">
        <f>IFNA(VLOOKUP(A696,'BUSINESS processed'!A696:J3386,5,0))</f>
        <v>0.363</v>
      </c>
      <c r="AB696" s="24">
        <f>IFNA(VLOOKUP(A696,'BUSINESS processed'!A696:J3386,6,0))</f>
        <v>9</v>
      </c>
      <c r="AC696" s="24">
        <f t="shared" si="416"/>
        <v>0</v>
      </c>
      <c r="AD696" s="24">
        <f>IFNA(VLOOKUP(A696,'BUSINESS processed'!A696:J3386,8,0))</f>
        <v>275</v>
      </c>
      <c r="AE696" s="24">
        <f>IFNA(VLOOKUP(A696,'BUSINESS processed'!A696:J3386,9,0))</f>
        <v>0.021</v>
      </c>
      <c r="AF696" s="27">
        <f>IFNA(VLOOKUP(A696,'BUSINESS processed'!A696:J3386,10,0))</f>
        <v>0.098</v>
      </c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</row>
    <row r="697">
      <c r="A697" s="18" t="str">
        <f t="shared" si="1"/>
        <v>Asia_Afghanistan-Asia_2007</v>
      </c>
      <c r="B697" s="19" t="s">
        <v>144</v>
      </c>
      <c r="C697" s="20" t="s">
        <v>145</v>
      </c>
      <c r="D697" s="21" t="s">
        <v>86</v>
      </c>
      <c r="E697" s="22">
        <v>9.843851009E9</v>
      </c>
      <c r="F697" s="22">
        <f t="shared" si="2"/>
        <v>373.5914162</v>
      </c>
      <c r="G697" s="23">
        <v>0.1</v>
      </c>
      <c r="H697" s="23">
        <v>30.0</v>
      </c>
      <c r="I697" s="23">
        <v>0.181</v>
      </c>
      <c r="J697" s="24">
        <f t="shared" si="411"/>
        <v>0</v>
      </c>
      <c r="K697" s="24">
        <f t="shared" si="3"/>
        <v>0</v>
      </c>
      <c r="L697" s="24">
        <f t="shared" si="419"/>
        <v>0</v>
      </c>
      <c r="M697" s="24">
        <f t="shared" si="5"/>
        <v>0</v>
      </c>
      <c r="N697" s="24">
        <f>IFNA(VLOOKUP(A697,'HUMAN RESOURCES processed'!$A$2:$M$2692,5,0))</f>
        <v>0.042</v>
      </c>
      <c r="O697" s="24">
        <f>IFNA(VLOOKUP(A697,'HUMAN RESOURCES processed'!$A$2:$M$2692,6,0))</f>
        <v>0.08</v>
      </c>
      <c r="P697" s="24">
        <f>IFNA(VLOOKUP(A697,'HUMAN RESOURCES processed'!$A$2:$M$2692,7,0))</f>
        <v>59</v>
      </c>
      <c r="Q697" s="24">
        <f>IFNA(VLOOKUP(A697,'HUMAN RESOURCES processed'!$A$2:$M$2692,8,0))</f>
        <v>57</v>
      </c>
      <c r="R697" s="24">
        <f t="shared" si="6"/>
        <v>58</v>
      </c>
      <c r="S697" s="24">
        <f>IFNA(VLOOKUP(A697,'HUMAN RESOURCES processed'!$A$2:$M$2692,9,0))</f>
        <v>0.492</v>
      </c>
      <c r="T697" s="24">
        <f>IFNA(VLOOKUP(A697,'HUMAN RESOURCES processed'!$A$2:$M$2692,10,0))</f>
        <v>0.487</v>
      </c>
      <c r="U697" s="24">
        <f>IFNA(VLOOKUP(A697,'HUMAN RESOURCES processed'!$A$2:$M$2692,11,0))</f>
        <v>0.021</v>
      </c>
      <c r="V697" s="24">
        <f>IFNA(VLOOKUP(A697,'HUMAN RESOURCES processed'!$A$2:$M$2692,12,0))</f>
        <v>26349243</v>
      </c>
      <c r="W697" s="24">
        <f>IFNA(VLOOKUP(A697,'HUMAN RESOURCES processed'!$A$2:$M$2692,13,0))</f>
        <v>0.236</v>
      </c>
      <c r="X697" s="24">
        <f t="shared" si="413"/>
        <v>0</v>
      </c>
      <c r="Y697" s="24">
        <f t="shared" si="402"/>
        <v>0</v>
      </c>
      <c r="Z697" s="24">
        <f t="shared" si="7"/>
        <v>0</v>
      </c>
      <c r="AA697" s="24">
        <f>IFNA(VLOOKUP(A697,'BUSINESS processed'!A697:J3387,5,0))</f>
        <v>0.363</v>
      </c>
      <c r="AB697" s="24">
        <f>IFNA(VLOOKUP(A697,'BUSINESS processed'!A697:J3387,6,0))</f>
        <v>9</v>
      </c>
      <c r="AC697" s="24">
        <f t="shared" si="416"/>
        <v>0</v>
      </c>
      <c r="AD697" s="24">
        <f>IFNA(VLOOKUP(A697,'BUSINESS processed'!A697:J3387,8,0))</f>
        <v>275</v>
      </c>
      <c r="AE697" s="24">
        <f>IFNA(VLOOKUP(A697,'BUSINESS processed'!A697:J3387,9,0))</f>
        <v>0.019</v>
      </c>
      <c r="AF697" s="27">
        <f>IFNA(VLOOKUP(A697,'BUSINESS processed'!A697:J3387,10,0))</f>
        <v>0.177</v>
      </c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</row>
    <row r="698">
      <c r="A698" s="18" t="str">
        <f t="shared" si="1"/>
        <v>Asia_Afghanistan-Asia_2008</v>
      </c>
      <c r="B698" s="19" t="s">
        <v>144</v>
      </c>
      <c r="C698" s="20" t="s">
        <v>145</v>
      </c>
      <c r="D698" s="21" t="s">
        <v>87</v>
      </c>
      <c r="E698" s="22">
        <v>1.0190534636E10</v>
      </c>
      <c r="F698" s="22">
        <f t="shared" si="2"/>
        <v>376.9776699</v>
      </c>
      <c r="G698" s="23">
        <v>0.097</v>
      </c>
      <c r="H698" s="23">
        <v>35.0</v>
      </c>
      <c r="I698" s="23">
        <v>0.149</v>
      </c>
      <c r="J698" s="24">
        <f t="shared" si="411"/>
        <v>0</v>
      </c>
      <c r="K698" s="24">
        <f t="shared" si="3"/>
        <v>0</v>
      </c>
      <c r="L698" s="24">
        <f>IFNA(VLOOKUP(A698,'ENERGY processed'!$A$2:$H$2692,8,0),"")</f>
        <v>682</v>
      </c>
      <c r="M698" s="24">
        <f t="shared" si="5"/>
        <v>0.00002522917394</v>
      </c>
      <c r="N698" s="24">
        <f>IFNA(VLOOKUP(A698,'HUMAN RESOURCES processed'!$A$2:$M$2692,5,0))</f>
        <v>0.041</v>
      </c>
      <c r="O698" s="24">
        <f>IFNA(VLOOKUP(A698,'HUMAN RESOURCES processed'!$A$2:$M$2692,6,0))</f>
        <v>0.079</v>
      </c>
      <c r="P698" s="24">
        <f>IFNA(VLOOKUP(A698,'HUMAN RESOURCES processed'!$A$2:$M$2692,7,0))</f>
        <v>60</v>
      </c>
      <c r="Q698" s="24">
        <f>IFNA(VLOOKUP(A698,'HUMAN RESOURCES processed'!$A$2:$M$2692,8,0))</f>
        <v>57</v>
      </c>
      <c r="R698" s="24">
        <f t="shared" si="6"/>
        <v>58.5</v>
      </c>
      <c r="S698" s="24">
        <f>IFNA(VLOOKUP(A698,'HUMAN RESOURCES processed'!$A$2:$M$2692,9,0))</f>
        <v>0.492</v>
      </c>
      <c r="T698" s="24">
        <f>IFNA(VLOOKUP(A698,'HUMAN RESOURCES processed'!$A$2:$M$2692,10,0))</f>
        <v>0.487</v>
      </c>
      <c r="U698" s="24">
        <f>IFNA(VLOOKUP(A698,'HUMAN RESOURCES processed'!$A$2:$M$2692,11,0))</f>
        <v>0.021</v>
      </c>
      <c r="V698" s="24">
        <f>IFNA(VLOOKUP(A698,'HUMAN RESOURCES processed'!$A$2:$M$2692,12,0))</f>
        <v>27032197</v>
      </c>
      <c r="W698" s="24">
        <f>IFNA(VLOOKUP(A698,'HUMAN RESOURCES processed'!$A$2:$M$2692,13,0))</f>
        <v>0.239</v>
      </c>
      <c r="X698" s="24">
        <f>IFNA(VLOOKUP(A698,'TOURISM processed'!$A$2:$F$2692,5,0))</f>
        <v>43000000</v>
      </c>
      <c r="Y698" s="24">
        <f>IFNA(VLOOKUP(A698,'TOURISM processed'!$A$2:$F$2692,6,0))</f>
        <v>58000000</v>
      </c>
      <c r="Z698" s="24">
        <f t="shared" si="7"/>
        <v>2.145589572</v>
      </c>
      <c r="AA698" s="24">
        <f>IFNA(VLOOKUP(A698,'BUSINESS processed'!A698:J3388,5,0))</f>
        <v>0.363</v>
      </c>
      <c r="AB698" s="24">
        <f>IFNA(VLOOKUP(A698,'BUSINESS processed'!A698:J3388,6,0))</f>
        <v>9</v>
      </c>
      <c r="AC698" s="24">
        <f t="shared" si="416"/>
        <v>0</v>
      </c>
      <c r="AD698" s="24">
        <f>IFNA(VLOOKUP(A698,'BUSINESS processed'!A698:J3388,8,0))</f>
        <v>275</v>
      </c>
      <c r="AE698" s="24">
        <f>IFNA(VLOOKUP(A698,'BUSINESS processed'!A698:J3388,9,0))</f>
        <v>0.018</v>
      </c>
      <c r="AF698" s="27">
        <f>IFNA(VLOOKUP(A698,'BUSINESS processed'!A698:J3388,10,0))</f>
        <v>0.292</v>
      </c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</row>
    <row r="699">
      <c r="A699" s="18" t="str">
        <f t="shared" si="1"/>
        <v>Asia_Afghanistan-Asia_2009</v>
      </c>
      <c r="B699" s="19" t="s">
        <v>144</v>
      </c>
      <c r="C699" s="20" t="s">
        <v>145</v>
      </c>
      <c r="D699" s="21" t="s">
        <v>88</v>
      </c>
      <c r="E699" s="22">
        <v>1.2486950469E10</v>
      </c>
      <c r="F699" s="22">
        <f t="shared" si="2"/>
        <v>450.6592391</v>
      </c>
      <c r="G699" s="23">
        <v>0.087</v>
      </c>
      <c r="H699" s="23">
        <v>35.0</v>
      </c>
      <c r="I699" s="23">
        <v>0.15</v>
      </c>
      <c r="J699" s="24">
        <f t="shared" si="411"/>
        <v>0</v>
      </c>
      <c r="K699" s="24">
        <f t="shared" si="3"/>
        <v>0</v>
      </c>
      <c r="L699" s="24">
        <f>IFNA(VLOOKUP(A699,'ENERGY processed'!$A$2:$H$2692,8,0),"")</f>
        <v>1338</v>
      </c>
      <c r="M699" s="24">
        <f t="shared" si="5"/>
        <v>0.00004828897683</v>
      </c>
      <c r="N699" s="24">
        <f>IFNA(VLOOKUP(A699,'HUMAN RESOURCES processed'!$A$2:$M$2692,5,0))</f>
        <v>0.039</v>
      </c>
      <c r="O699" s="24">
        <f>IFNA(VLOOKUP(A699,'HUMAN RESOURCES processed'!$A$2:$M$2692,6,0))</f>
        <v>0.077</v>
      </c>
      <c r="P699" s="24">
        <f>IFNA(VLOOKUP(A699,'HUMAN RESOURCES processed'!$A$2:$M$2692,7,0))</f>
        <v>60</v>
      </c>
      <c r="Q699" s="24">
        <f>IFNA(VLOOKUP(A699,'HUMAN RESOURCES processed'!$A$2:$M$2692,8,0))</f>
        <v>58</v>
      </c>
      <c r="R699" s="24">
        <f t="shared" si="6"/>
        <v>59</v>
      </c>
      <c r="S699" s="24">
        <f>IFNA(VLOOKUP(A699,'HUMAN RESOURCES processed'!$A$2:$M$2692,9,0))</f>
        <v>0.49</v>
      </c>
      <c r="T699" s="24">
        <f>IFNA(VLOOKUP(A699,'HUMAN RESOURCES processed'!$A$2:$M$2692,10,0))</f>
        <v>0.489</v>
      </c>
      <c r="U699" s="24">
        <f>IFNA(VLOOKUP(A699,'HUMAN RESOURCES processed'!$A$2:$M$2692,11,0))</f>
        <v>0.021</v>
      </c>
      <c r="V699" s="24">
        <f>IFNA(VLOOKUP(A699,'HUMAN RESOURCES processed'!$A$2:$M$2692,12,0))</f>
        <v>27708187</v>
      </c>
      <c r="W699" s="24">
        <f>IFNA(VLOOKUP(A699,'HUMAN RESOURCES processed'!$A$2:$M$2692,13,0))</f>
        <v>0.243</v>
      </c>
      <c r="X699" s="24">
        <f>IFNA(VLOOKUP(A699,'TOURISM processed'!$A$2:$F$2692,5,0))</f>
        <v>96000000</v>
      </c>
      <c r="Y699" s="24">
        <f>IFNA(VLOOKUP(A699,'TOURISM processed'!$A$2:$F$2692,6,0))</f>
        <v>61000000</v>
      </c>
      <c r="Z699" s="24">
        <f t="shared" si="7"/>
        <v>2.201515386</v>
      </c>
      <c r="AA699" s="24">
        <f>IFNA(VLOOKUP(A699,'BUSINESS processed'!A699:J3389,5,0))</f>
        <v>0.363</v>
      </c>
      <c r="AB699" s="24">
        <f>IFNA(VLOOKUP(A699,'BUSINESS processed'!A699:J3389,6,0))</f>
        <v>7</v>
      </c>
      <c r="AC699" s="24">
        <f t="shared" si="416"/>
        <v>0</v>
      </c>
      <c r="AD699" s="24">
        <f>IFNA(VLOOKUP(A699,'BUSINESS processed'!A699:J3389,8,0))</f>
        <v>275</v>
      </c>
      <c r="AE699" s="24">
        <f>IFNA(VLOOKUP(A699,'BUSINESS processed'!A699:J3389,9,0))</f>
        <v>0.036</v>
      </c>
      <c r="AF699" s="27">
        <f>IFNA(VLOOKUP(A699,'BUSINESS processed'!A699:J3389,10,0))</f>
        <v>0.379</v>
      </c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</row>
    <row r="700">
      <c r="A700" s="18" t="str">
        <f t="shared" si="1"/>
        <v>Asia_Afghanistan-Asia_2010</v>
      </c>
      <c r="B700" s="19" t="s">
        <v>144</v>
      </c>
      <c r="C700" s="20" t="s">
        <v>145</v>
      </c>
      <c r="D700" s="21" t="s">
        <v>89</v>
      </c>
      <c r="E700" s="22">
        <v>1.5936784436E10</v>
      </c>
      <c r="F700" s="22">
        <f t="shared" si="2"/>
        <v>561.1976175</v>
      </c>
      <c r="G700" s="23">
        <v>0.087</v>
      </c>
      <c r="H700" s="23">
        <v>43.0</v>
      </c>
      <c r="I700" s="23">
        <v>0.157</v>
      </c>
      <c r="J700" s="24">
        <f t="shared" si="411"/>
        <v>0</v>
      </c>
      <c r="K700" s="24">
        <f t="shared" si="3"/>
        <v>0</v>
      </c>
      <c r="L700" s="24">
        <f>IF(AND(C700=C699,C700&gt;C699),C699,0)</f>
        <v>0</v>
      </c>
      <c r="M700" s="24">
        <f t="shared" si="5"/>
        <v>0</v>
      </c>
      <c r="N700" s="24">
        <f>IFNA(VLOOKUP(A700,'HUMAN RESOURCES processed'!$A$2:$M$2692,5,0))</f>
        <v>0.038</v>
      </c>
      <c r="O700" s="24">
        <f>IFNA(VLOOKUP(A700,'HUMAN RESOURCES processed'!$A$2:$M$2692,6,0))</f>
        <v>0.075</v>
      </c>
      <c r="P700" s="24">
        <f>IFNA(VLOOKUP(A700,'HUMAN RESOURCES processed'!$A$2:$M$2692,7,0))</f>
        <v>61</v>
      </c>
      <c r="Q700" s="24">
        <f>IFNA(VLOOKUP(A700,'HUMAN RESOURCES processed'!$A$2:$M$2692,8,0))</f>
        <v>58</v>
      </c>
      <c r="R700" s="24">
        <f t="shared" si="6"/>
        <v>59.5</v>
      </c>
      <c r="S700" s="24">
        <f>IFNA(VLOOKUP(A700,'HUMAN RESOURCES processed'!$A$2:$M$2692,9,0))</f>
        <v>0.486</v>
      </c>
      <c r="T700" s="24">
        <f>IFNA(VLOOKUP(A700,'HUMAN RESOURCES processed'!$A$2:$M$2692,10,0))</f>
        <v>0.492</v>
      </c>
      <c r="U700" s="24">
        <f>IFNA(VLOOKUP(A700,'HUMAN RESOURCES processed'!$A$2:$M$2692,11,0))</f>
        <v>0.022</v>
      </c>
      <c r="V700" s="24">
        <f>IFNA(VLOOKUP(A700,'HUMAN RESOURCES processed'!$A$2:$M$2692,12,0))</f>
        <v>28397812</v>
      </c>
      <c r="W700" s="24">
        <f>IFNA(VLOOKUP(A700,'HUMAN RESOURCES processed'!$A$2:$M$2692,13,0))</f>
        <v>0.247</v>
      </c>
      <c r="X700" s="24">
        <f>IFNA(VLOOKUP(A700,'TOURISM processed'!$A$2:$F$2692,5,0))</f>
        <v>138000000</v>
      </c>
      <c r="Y700" s="24">
        <f>IFNA(VLOOKUP(A700,'TOURISM processed'!$A$2:$F$2692,6,0))</f>
        <v>86000000</v>
      </c>
      <c r="Z700" s="24">
        <f t="shared" si="7"/>
        <v>3.028402329</v>
      </c>
      <c r="AA700" s="24">
        <f>IFNA(VLOOKUP(A700,'BUSINESS processed'!A700:J3390,5,0))</f>
        <v>0.363</v>
      </c>
      <c r="AB700" s="24">
        <f>IFNA(VLOOKUP(A700,'BUSINESS processed'!A700:J3390,6,0))</f>
        <v>7</v>
      </c>
      <c r="AC700" s="24">
        <f t="shared" si="416"/>
        <v>0</v>
      </c>
      <c r="AD700" s="24">
        <f>IFNA(VLOOKUP(A700,'BUSINESS processed'!A700:J3390,8,0))</f>
        <v>275</v>
      </c>
      <c r="AE700" s="24">
        <f>IFNA(VLOOKUP(A700,'BUSINESS processed'!A700:J3390,9,0))</f>
        <v>0.04</v>
      </c>
      <c r="AF700" s="27">
        <f>IFNA(VLOOKUP(A700,'BUSINESS processed'!A700:J3390,10,0))</f>
        <v>0.458</v>
      </c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</row>
    <row r="701">
      <c r="A701" s="18" t="str">
        <f t="shared" si="1"/>
        <v>Asia_Afghanistan-Asia_2011</v>
      </c>
      <c r="B701" s="19" t="s">
        <v>144</v>
      </c>
      <c r="C701" s="20" t="s">
        <v>145</v>
      </c>
      <c r="D701" s="21" t="s">
        <v>90</v>
      </c>
      <c r="E701" s="22">
        <v>1.7870159082E10</v>
      </c>
      <c r="F701" s="22">
        <f t="shared" si="2"/>
        <v>613.9791916</v>
      </c>
      <c r="G701" s="23">
        <v>0.084</v>
      </c>
      <c r="H701" s="23">
        <v>48.0</v>
      </c>
      <c r="I701" s="23">
        <v>0.151</v>
      </c>
      <c r="J701" s="24">
        <f t="shared" si="411"/>
        <v>0</v>
      </c>
      <c r="K701" s="24">
        <f t="shared" si="3"/>
        <v>0</v>
      </c>
      <c r="L701" s="24">
        <f>IFNA(VLOOKUP(A701,'ENERGY processed'!$A$2:$H$2692,8,0),"")</f>
        <v>689</v>
      </c>
      <c r="M701" s="24">
        <f t="shared" si="5"/>
        <v>0.00002367251803</v>
      </c>
      <c r="N701" s="24">
        <f>IFNA(VLOOKUP(A701,'HUMAN RESOURCES processed'!$A$2:$M$2692,5,0))</f>
        <v>0.037</v>
      </c>
      <c r="O701" s="24">
        <f>IFNA(VLOOKUP(A701,'HUMAN RESOURCES processed'!$A$2:$M$2692,6,0))</f>
        <v>0.074</v>
      </c>
      <c r="P701" s="24">
        <f>IFNA(VLOOKUP(A701,'HUMAN RESOURCES processed'!$A$2:$M$2692,7,0))</f>
        <v>61</v>
      </c>
      <c r="Q701" s="24">
        <f>IFNA(VLOOKUP(A701,'HUMAN RESOURCES processed'!$A$2:$M$2692,8,0))</f>
        <v>59</v>
      </c>
      <c r="R701" s="24">
        <f t="shared" si="6"/>
        <v>60</v>
      </c>
      <c r="S701" s="24">
        <f>IFNA(VLOOKUP(A701,'HUMAN RESOURCES processed'!$A$2:$M$2692,9,0))</f>
        <v>0.481</v>
      </c>
      <c r="T701" s="24">
        <f>IFNA(VLOOKUP(A701,'HUMAN RESOURCES processed'!$A$2:$M$2692,10,0))</f>
        <v>0.497</v>
      </c>
      <c r="U701" s="24">
        <f>IFNA(VLOOKUP(A701,'HUMAN RESOURCES processed'!$A$2:$M$2692,11,0))</f>
        <v>0.022</v>
      </c>
      <c r="V701" s="24">
        <f>IFNA(VLOOKUP(A701,'HUMAN RESOURCES processed'!$A$2:$M$2692,12,0))</f>
        <v>29105480</v>
      </c>
      <c r="W701" s="24">
        <f>IFNA(VLOOKUP(A701,'HUMAN RESOURCES processed'!$A$2:$M$2692,13,0))</f>
        <v>0.251</v>
      </c>
      <c r="X701" s="24">
        <f>IFNA(VLOOKUP(A701,'TOURISM processed'!$A$2:$F$2692,5,0))</f>
        <v>137000000</v>
      </c>
      <c r="Y701" s="24">
        <f>IFNA(VLOOKUP(A701,'TOURISM processed'!$A$2:$F$2692,6,0))</f>
        <v>127000000</v>
      </c>
      <c r="Z701" s="24">
        <f t="shared" si="7"/>
        <v>4.363439462</v>
      </c>
      <c r="AA701" s="24">
        <f>IFNA(VLOOKUP(A701,'BUSINESS processed'!A701:J3391,5,0))</f>
        <v>0.363</v>
      </c>
      <c r="AB701" s="24">
        <f>IFNA(VLOOKUP(A701,'BUSINESS processed'!A701:J3391,6,0))</f>
        <v>7</v>
      </c>
      <c r="AC701" s="24">
        <f t="shared" si="416"/>
        <v>0</v>
      </c>
      <c r="AD701" s="24">
        <f>IFNA(VLOOKUP(A701,'BUSINESS processed'!A701:J3391,8,0))</f>
        <v>275</v>
      </c>
      <c r="AE701" s="24">
        <f>IFNA(VLOOKUP(A701,'BUSINESS processed'!A701:J3391,9,0))</f>
        <v>0.05</v>
      </c>
      <c r="AF701" s="27">
        <f>IFNA(VLOOKUP(A701,'BUSINESS processed'!A701:J3391,10,0))</f>
        <v>0.603</v>
      </c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</row>
    <row r="702">
      <c r="A702" s="18" t="str">
        <f t="shared" si="1"/>
        <v>Asia_Afghanistan-Asia_2012</v>
      </c>
      <c r="B702" s="19" t="s">
        <v>144</v>
      </c>
      <c r="C702" s="20" t="s">
        <v>145</v>
      </c>
      <c r="D702" s="21" t="s">
        <v>91</v>
      </c>
      <c r="E702" s="22">
        <v>2.0506795254E10</v>
      </c>
      <c r="F702" s="22">
        <f t="shared" si="2"/>
        <v>687.5813677</v>
      </c>
      <c r="G702" s="23">
        <v>0.086</v>
      </c>
      <c r="H702" s="23">
        <v>51.0</v>
      </c>
      <c r="I702" s="23">
        <v>0.15</v>
      </c>
      <c r="J702" s="24">
        <f t="shared" si="411"/>
        <v>0</v>
      </c>
      <c r="K702" s="24">
        <f t="shared" si="3"/>
        <v>0</v>
      </c>
      <c r="L702" s="24">
        <f>IFNA(VLOOKUP(A702,'ENERGY processed'!$A$2:$H$2692,8,0),"")</f>
        <v>359</v>
      </c>
      <c r="M702" s="24">
        <f t="shared" si="5"/>
        <v>0.00001203706908</v>
      </c>
      <c r="N702" s="24">
        <f>IFNA(VLOOKUP(A702,'HUMAN RESOURCES processed'!$A$2:$M$2692,5,0))</f>
        <v>0.035</v>
      </c>
      <c r="O702" s="24">
        <f>IFNA(VLOOKUP(A702,'HUMAN RESOURCES processed'!$A$2:$M$2692,6,0))</f>
        <v>0.072</v>
      </c>
      <c r="P702" s="24">
        <f>IFNA(VLOOKUP(A702,'HUMAN RESOURCES processed'!$A$2:$M$2692,7,0))</f>
        <v>62</v>
      </c>
      <c r="Q702" s="24">
        <f>IFNA(VLOOKUP(A702,'HUMAN RESOURCES processed'!$A$2:$M$2692,8,0))</f>
        <v>59</v>
      </c>
      <c r="R702" s="24">
        <f t="shared" si="6"/>
        <v>60.5</v>
      </c>
      <c r="S702" s="24">
        <f>IFNA(VLOOKUP(A702,'HUMAN RESOURCES processed'!$A$2:$M$2692,9,0))</f>
        <v>0.474</v>
      </c>
      <c r="T702" s="24">
        <f>IFNA(VLOOKUP(A702,'HUMAN RESOURCES processed'!$A$2:$M$2692,10,0))</f>
        <v>0.503</v>
      </c>
      <c r="U702" s="24">
        <f>IFNA(VLOOKUP(A702,'HUMAN RESOURCES processed'!$A$2:$M$2692,11,0))</f>
        <v>0.023</v>
      </c>
      <c r="V702" s="24">
        <f>IFNA(VLOOKUP(A702,'HUMAN RESOURCES processed'!$A$2:$M$2692,12,0))</f>
        <v>29824536</v>
      </c>
      <c r="W702" s="24">
        <f>IFNA(VLOOKUP(A702,'HUMAN RESOURCES processed'!$A$2:$M$2692,13,0))</f>
        <v>0.255</v>
      </c>
      <c r="X702" s="24">
        <f>IFNA(VLOOKUP(A702,'TOURISM processed'!$A$2:$F$2692,5,0))</f>
        <v>116000000</v>
      </c>
      <c r="Y702" s="24">
        <f>IFNA(VLOOKUP(A702,'TOURISM processed'!$A$2:$F$2692,6,0))</f>
        <v>80000000</v>
      </c>
      <c r="Z702" s="24">
        <f t="shared" si="7"/>
        <v>2.682355226</v>
      </c>
      <c r="AA702" s="24">
        <f>IFNA(VLOOKUP(A702,'BUSINESS processed'!A702:J3392,5,0))</f>
        <v>0.363</v>
      </c>
      <c r="AB702" s="24">
        <f>IFNA(VLOOKUP(A702,'BUSINESS processed'!A702:J3392,6,0))</f>
        <v>7</v>
      </c>
      <c r="AC702" s="24">
        <f>IFNA(VLOOKUP(A702,'BUSINESS processed'!A702:J3392,7,0))</f>
        <v>170</v>
      </c>
      <c r="AD702" s="24">
        <f>IFNA(VLOOKUP(A702,'BUSINESS processed'!A702:J3392,8,0))</f>
        <v>275</v>
      </c>
      <c r="AE702" s="24">
        <f>IFNA(VLOOKUP(A702,'BUSINESS processed'!A702:J3392,9,0))</f>
        <v>0.055</v>
      </c>
      <c r="AF702" s="27">
        <f>IFNA(VLOOKUP(A702,'BUSINESS processed'!A702:J3392,10,0))</f>
        <v>0.655</v>
      </c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</row>
    <row r="703">
      <c r="A703" s="18" t="str">
        <f t="shared" si="1"/>
        <v>Asia_Armenia-Asia_2000</v>
      </c>
      <c r="B703" s="19" t="s">
        <v>144</v>
      </c>
      <c r="C703" s="20" t="s">
        <v>146</v>
      </c>
      <c r="D703" s="21" t="s">
        <v>70</v>
      </c>
      <c r="E703" s="22">
        <v>9.95821788E9</v>
      </c>
      <c r="F703" s="22">
        <f t="shared" si="2"/>
        <v>3237.28889</v>
      </c>
      <c r="G703" s="23">
        <v>0.045</v>
      </c>
      <c r="H703" s="23">
        <v>150.0</v>
      </c>
      <c r="I703" s="23">
        <v>0.172</v>
      </c>
      <c r="J703" s="24">
        <f t="shared" si="411"/>
        <v>0</v>
      </c>
      <c r="K703" s="24">
        <f t="shared" si="3"/>
        <v>0</v>
      </c>
      <c r="L703" s="24">
        <f t="shared" ref="L703:L704" si="420">IF(AND(C703=C702,C703&gt;C702),C702,0)</f>
        <v>0</v>
      </c>
      <c r="M703" s="24">
        <f t="shared" si="5"/>
        <v>0</v>
      </c>
      <c r="N703" s="24">
        <f>IFNA(VLOOKUP(A703,'HUMAN RESOURCES processed'!$A$2:$M$2692,5,0))</f>
        <v>0.013</v>
      </c>
      <c r="O703" s="24">
        <f>IFNA(VLOOKUP(A703,'HUMAN RESOURCES processed'!$A$2:$M$2692,6,0))</f>
        <v>0.027</v>
      </c>
      <c r="P703" s="24">
        <f>IFNA(VLOOKUP(A703,'HUMAN RESOURCES processed'!$A$2:$M$2692,7,0))</f>
        <v>75</v>
      </c>
      <c r="Q703" s="24">
        <f>IFNA(VLOOKUP(A703,'HUMAN RESOURCES processed'!$A$2:$M$2692,8,0))</f>
        <v>68</v>
      </c>
      <c r="R703" s="24">
        <f t="shared" si="6"/>
        <v>71.5</v>
      </c>
      <c r="S703" s="24">
        <f>IFNA(VLOOKUP(A703,'HUMAN RESOURCES processed'!$A$2:$M$2692,9,0))</f>
        <v>0.259</v>
      </c>
      <c r="T703" s="24">
        <f>IFNA(VLOOKUP(A703,'HUMAN RESOURCES processed'!$A$2:$M$2692,10,0))</f>
        <v>0.641</v>
      </c>
      <c r="U703" s="24">
        <f>IFNA(VLOOKUP(A703,'HUMAN RESOURCES processed'!$A$2:$M$2692,11,0))</f>
        <v>0.1</v>
      </c>
      <c r="V703" s="24">
        <f>IFNA(VLOOKUP(A703,'HUMAN RESOURCES processed'!$A$2:$M$2692,12,0))</f>
        <v>3076098</v>
      </c>
      <c r="W703" s="24">
        <f>IFNA(VLOOKUP(A703,'HUMAN RESOURCES processed'!$A$2:$M$2692,13,0))</f>
        <v>0.647</v>
      </c>
      <c r="X703" s="24">
        <f>IFNA(VLOOKUP(A703,'TOURISM processed'!$A$2:$F$2692,5,0))</f>
        <v>52000000</v>
      </c>
      <c r="Y703" s="24">
        <f>IFNA(VLOOKUP(A703,'TOURISM processed'!$A$2:$F$2692,6,0))</f>
        <v>56000000</v>
      </c>
      <c r="Z703" s="24">
        <f t="shared" si="7"/>
        <v>18.20488164</v>
      </c>
      <c r="AA703" s="24">
        <f t="shared" ref="AA703:AA707" si="421">IF(AND(C703=C702,D703&gt;D702),AA702,0)</f>
        <v>0</v>
      </c>
      <c r="AB703" s="24">
        <f t="shared" ref="AB703:AB705" si="422">IF(AND(C703=C702,D703&gt;D702),AB702,0)</f>
        <v>0</v>
      </c>
      <c r="AC703" s="24">
        <f t="shared" ref="AC703:AC714" si="423">IF(AND(C703=C702,D703&gt;D702),AC702,0)</f>
        <v>0</v>
      </c>
      <c r="AD703" s="24">
        <f t="shared" ref="AD703:AD707" si="424">IF(AND(C703=C702,D703&gt;D702),AD702,0)</f>
        <v>0</v>
      </c>
      <c r="AE703" s="24">
        <f>IFNA(VLOOKUP(A703,'BUSINESS processed'!A703:J3393,9,0))</f>
        <v>0.013</v>
      </c>
      <c r="AF703" s="27">
        <f>IFNA(VLOOKUP(A703,'BUSINESS processed'!A703:J3393,10,0))</f>
        <v>0.006</v>
      </c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</row>
    <row r="704">
      <c r="A704" s="18" t="str">
        <f t="shared" si="1"/>
        <v>Asia_Armenia-Asia_2001</v>
      </c>
      <c r="B704" s="19" t="s">
        <v>144</v>
      </c>
      <c r="C704" s="20" t="s">
        <v>146</v>
      </c>
      <c r="D704" s="21" t="s">
        <v>71</v>
      </c>
      <c r="E704" s="22">
        <v>1.911563665E9</v>
      </c>
      <c r="F704" s="22">
        <f t="shared" si="2"/>
        <v>624.7021742</v>
      </c>
      <c r="G704" s="23">
        <v>0.063</v>
      </c>
      <c r="H704" s="23">
        <v>39.0</v>
      </c>
      <c r="I704" s="23">
        <v>0.316</v>
      </c>
      <c r="J704" s="24">
        <f>IFNA(VLOOKUP(A704,'ENERGY processed'!$A$2:$H$2692,7,0),"")</f>
        <v>2716</v>
      </c>
      <c r="K704" s="24">
        <f t="shared" si="3"/>
        <v>0.0008875933019</v>
      </c>
      <c r="L704" s="24">
        <f t="shared" si="420"/>
        <v>0</v>
      </c>
      <c r="M704" s="24">
        <f t="shared" si="5"/>
        <v>0</v>
      </c>
      <c r="N704" s="24">
        <f>IFNA(VLOOKUP(A704,'HUMAN RESOURCES processed'!$A$2:$M$2692,5,0))</f>
        <v>0.013</v>
      </c>
      <c r="O704" s="24">
        <f>IFNA(VLOOKUP(A704,'HUMAN RESOURCES processed'!$A$2:$M$2692,6,0))</f>
        <v>0.025</v>
      </c>
      <c r="P704" s="24">
        <f>IFNA(VLOOKUP(A704,'HUMAN RESOURCES processed'!$A$2:$M$2692,7,0))</f>
        <v>75</v>
      </c>
      <c r="Q704" s="24">
        <f>IFNA(VLOOKUP(A704,'HUMAN RESOURCES processed'!$A$2:$M$2692,8,0))</f>
        <v>68</v>
      </c>
      <c r="R704" s="24">
        <f t="shared" si="6"/>
        <v>71.5</v>
      </c>
      <c r="S704" s="24">
        <f>IFNA(VLOOKUP(A704,'HUMAN RESOURCES processed'!$A$2:$M$2692,9,0))</f>
        <v>0.25</v>
      </c>
      <c r="T704" s="24">
        <f>IFNA(VLOOKUP(A704,'HUMAN RESOURCES processed'!$A$2:$M$2692,10,0))</f>
        <v>0.646</v>
      </c>
      <c r="U704" s="24">
        <f>IFNA(VLOOKUP(A704,'HUMAN RESOURCES processed'!$A$2:$M$2692,11,0))</f>
        <v>0.104</v>
      </c>
      <c r="V704" s="24">
        <f>IFNA(VLOOKUP(A704,'HUMAN RESOURCES processed'!$A$2:$M$2692,12,0))</f>
        <v>3059960</v>
      </c>
      <c r="W704" s="24">
        <f>IFNA(VLOOKUP(A704,'HUMAN RESOURCES processed'!$A$2:$M$2692,13,0))</f>
        <v>0.644</v>
      </c>
      <c r="X704" s="24">
        <f>IFNA(VLOOKUP(A704,'TOURISM processed'!$A$2:$F$2692,5,0))</f>
        <v>81000000</v>
      </c>
      <c r="Y704" s="24">
        <f>IFNA(VLOOKUP(A704,'TOURISM processed'!$A$2:$F$2692,6,0))</f>
        <v>59000000</v>
      </c>
      <c r="Z704" s="24">
        <f t="shared" si="7"/>
        <v>19.28129779</v>
      </c>
      <c r="AA704" s="24">
        <f t="shared" si="421"/>
        <v>0</v>
      </c>
      <c r="AB704" s="24">
        <f t="shared" si="422"/>
        <v>0</v>
      </c>
      <c r="AC704" s="24">
        <f t="shared" si="423"/>
        <v>0</v>
      </c>
      <c r="AD704" s="24">
        <f t="shared" si="424"/>
        <v>0</v>
      </c>
      <c r="AE704" s="24">
        <f>IFNA(VLOOKUP(A704,'BUSINESS processed'!A704:J3394,9,0))</f>
        <v>0.016</v>
      </c>
      <c r="AF704" s="27">
        <f>IFNA(VLOOKUP(A704,'BUSINESS processed'!A704:J3394,10,0))</f>
        <v>0.008</v>
      </c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</row>
    <row r="705">
      <c r="A705" s="18" t="str">
        <f t="shared" si="1"/>
        <v>Asia_Armenia-Asia_2002</v>
      </c>
      <c r="B705" s="19" t="s">
        <v>144</v>
      </c>
      <c r="C705" s="20" t="s">
        <v>146</v>
      </c>
      <c r="D705" s="21" t="s">
        <v>72</v>
      </c>
      <c r="E705" s="22">
        <v>2.118467913E9</v>
      </c>
      <c r="F705" s="22">
        <f t="shared" si="2"/>
        <v>695.263053</v>
      </c>
      <c r="G705" s="23">
        <v>0.059</v>
      </c>
      <c r="H705" s="23">
        <v>41.0</v>
      </c>
      <c r="I705" s="23">
        <v>0.267</v>
      </c>
      <c r="J705" s="24">
        <f>IFNA(VLOOKUP(A705,'ENERGY processed'!$A$2:$H$2692,7,0),"")</f>
        <v>2483</v>
      </c>
      <c r="K705" s="24">
        <f t="shared" si="3"/>
        <v>0.0008148993667</v>
      </c>
      <c r="L705" s="24">
        <f>IFNA(VLOOKUP(A705,'ENERGY processed'!$A$2:$H$2692,8,0),"")</f>
        <v>4221</v>
      </c>
      <c r="M705" s="24">
        <f t="shared" si="5"/>
        <v>0.001385296104</v>
      </c>
      <c r="N705" s="24">
        <f>IFNA(VLOOKUP(A705,'HUMAN RESOURCES processed'!$A$2:$M$2692,5,0))</f>
        <v>0.013</v>
      </c>
      <c r="O705" s="24">
        <f>IFNA(VLOOKUP(A705,'HUMAN RESOURCES processed'!$A$2:$M$2692,6,0))</f>
        <v>0.024</v>
      </c>
      <c r="P705" s="24">
        <f>IFNA(VLOOKUP(A705,'HUMAN RESOURCES processed'!$A$2:$M$2692,7,0))</f>
        <v>76</v>
      </c>
      <c r="Q705" s="24">
        <f>IFNA(VLOOKUP(A705,'HUMAN RESOURCES processed'!$A$2:$M$2692,8,0))</f>
        <v>69</v>
      </c>
      <c r="R705" s="24">
        <f t="shared" si="6"/>
        <v>72.5</v>
      </c>
      <c r="S705" s="24">
        <f>IFNA(VLOOKUP(A705,'HUMAN RESOURCES processed'!$A$2:$M$2692,9,0))</f>
        <v>0.241</v>
      </c>
      <c r="T705" s="24">
        <f>IFNA(VLOOKUP(A705,'HUMAN RESOURCES processed'!$A$2:$M$2692,10,0))</f>
        <v>0.651</v>
      </c>
      <c r="U705" s="24">
        <f>IFNA(VLOOKUP(A705,'HUMAN RESOURCES processed'!$A$2:$M$2692,11,0))</f>
        <v>0.108</v>
      </c>
      <c r="V705" s="24">
        <f>IFNA(VLOOKUP(A705,'HUMAN RESOURCES processed'!$A$2:$M$2692,12,0))</f>
        <v>3047002</v>
      </c>
      <c r="W705" s="24">
        <f>IFNA(VLOOKUP(A705,'HUMAN RESOURCES processed'!$A$2:$M$2692,13,0))</f>
        <v>0.643</v>
      </c>
      <c r="X705" s="24">
        <f>IFNA(VLOOKUP(A705,'TOURISM processed'!$A$2:$F$2692,5,0))</f>
        <v>81000000</v>
      </c>
      <c r="Y705" s="24">
        <f>IFNA(VLOOKUP(A705,'TOURISM processed'!$A$2:$F$2692,6,0))</f>
        <v>85000000</v>
      </c>
      <c r="Z705" s="24">
        <f t="shared" si="7"/>
        <v>27.89627312</v>
      </c>
      <c r="AA705" s="24">
        <f t="shared" si="421"/>
        <v>0</v>
      </c>
      <c r="AB705" s="24">
        <f t="shared" si="422"/>
        <v>0</v>
      </c>
      <c r="AC705" s="24">
        <f t="shared" si="423"/>
        <v>0</v>
      </c>
      <c r="AD705" s="24">
        <f t="shared" si="424"/>
        <v>0</v>
      </c>
      <c r="AE705" s="24">
        <f>IFNA(VLOOKUP(A705,'BUSINESS processed'!A705:J3395,9,0))</f>
        <v>0.02</v>
      </c>
      <c r="AF705" s="27">
        <f>IFNA(VLOOKUP(A705,'BUSINESS processed'!A705:J3395,10,0))</f>
        <v>0.023</v>
      </c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</row>
    <row r="706">
      <c r="A706" s="18" t="str">
        <f t="shared" si="1"/>
        <v>Asia_Armenia-Asia_2003</v>
      </c>
      <c r="B706" s="19" t="s">
        <v>144</v>
      </c>
      <c r="C706" s="20" t="s">
        <v>146</v>
      </c>
      <c r="D706" s="21" t="s">
        <v>74</v>
      </c>
      <c r="E706" s="22">
        <v>2.376335048E9</v>
      </c>
      <c r="F706" s="22">
        <f t="shared" si="2"/>
        <v>782.7108041</v>
      </c>
      <c r="G706" s="23">
        <v>0.054</v>
      </c>
      <c r="H706" s="23">
        <v>42.0</v>
      </c>
      <c r="I706" s="23">
        <v>0.211</v>
      </c>
      <c r="J706" s="24">
        <f>IFNA(VLOOKUP(A706,'ENERGY processed'!$A$2:$H$2692,7,0),"")</f>
        <v>2610</v>
      </c>
      <c r="K706" s="24">
        <f t="shared" si="3"/>
        <v>0.0008596747333</v>
      </c>
      <c r="L706" s="24">
        <f>IFNA(VLOOKUP(A706,'ENERGY processed'!$A$2:$H$2692,8,0),"")</f>
        <v>4353</v>
      </c>
      <c r="M706" s="24">
        <f t="shared" si="5"/>
        <v>0.001433779354</v>
      </c>
      <c r="N706" s="24">
        <f>IFNA(VLOOKUP(A706,'HUMAN RESOURCES processed'!$A$2:$M$2692,5,0))</f>
        <v>0.014</v>
      </c>
      <c r="O706" s="24">
        <f>IFNA(VLOOKUP(A706,'HUMAN RESOURCES processed'!$A$2:$M$2692,6,0))</f>
        <v>0.023</v>
      </c>
      <c r="P706" s="24">
        <f>IFNA(VLOOKUP(A706,'HUMAN RESOURCES processed'!$A$2:$M$2692,7,0))</f>
        <v>76</v>
      </c>
      <c r="Q706" s="24">
        <f>IFNA(VLOOKUP(A706,'HUMAN RESOURCES processed'!$A$2:$M$2692,8,0))</f>
        <v>69</v>
      </c>
      <c r="R706" s="24">
        <f t="shared" si="6"/>
        <v>72.5</v>
      </c>
      <c r="S706" s="24">
        <f>IFNA(VLOOKUP(A706,'HUMAN RESOURCES processed'!$A$2:$M$2692,9,0))</f>
        <v>0.233</v>
      </c>
      <c r="T706" s="24">
        <f>IFNA(VLOOKUP(A706,'HUMAN RESOURCES processed'!$A$2:$M$2692,10,0))</f>
        <v>0.655</v>
      </c>
      <c r="U706" s="24">
        <f>IFNA(VLOOKUP(A706,'HUMAN RESOURCES processed'!$A$2:$M$2692,11,0))</f>
        <v>0.112</v>
      </c>
      <c r="V706" s="24">
        <f>IFNA(VLOOKUP(A706,'HUMAN RESOURCES processed'!$A$2:$M$2692,12,0))</f>
        <v>3036032</v>
      </c>
      <c r="W706" s="24">
        <f>IFNA(VLOOKUP(A706,'HUMAN RESOURCES processed'!$A$2:$M$2692,13,0))</f>
        <v>0.643</v>
      </c>
      <c r="X706" s="24">
        <f>IFNA(VLOOKUP(A706,'TOURISM processed'!$A$2:$F$2692,5,0))</f>
        <v>90000000</v>
      </c>
      <c r="Y706" s="24">
        <f>IFNA(VLOOKUP(A706,'TOURISM processed'!$A$2:$F$2692,6,0))</f>
        <v>97000000</v>
      </c>
      <c r="Z706" s="24">
        <f t="shared" si="7"/>
        <v>31.94959737</v>
      </c>
      <c r="AA706" s="24">
        <f t="shared" si="421"/>
        <v>0</v>
      </c>
      <c r="AB706" s="24">
        <f>IFNA(VLOOKUP(A706,'BUSINESS processed'!A706:J3396,6,0))</f>
        <v>18</v>
      </c>
      <c r="AC706" s="24">
        <f t="shared" si="423"/>
        <v>0</v>
      </c>
      <c r="AD706" s="24">
        <f t="shared" si="424"/>
        <v>0</v>
      </c>
      <c r="AE706" s="24">
        <f>IFNA(VLOOKUP(A706,'BUSINESS processed'!A706:J3396,9,0))</f>
        <v>0.046</v>
      </c>
      <c r="AF706" s="27">
        <f>IFNA(VLOOKUP(A706,'BUSINESS processed'!A706:J3396,10,0))</f>
        <v>0.038</v>
      </c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</row>
    <row r="707">
      <c r="A707" s="18" t="str">
        <f t="shared" si="1"/>
        <v>Asia_Armenia-Asia_2004</v>
      </c>
      <c r="B707" s="19" t="s">
        <v>144</v>
      </c>
      <c r="C707" s="20" t="s">
        <v>146</v>
      </c>
      <c r="D707" s="21" t="s">
        <v>83</v>
      </c>
      <c r="E707" s="22">
        <v>2.807061009E9</v>
      </c>
      <c r="F707" s="22">
        <f t="shared" si="2"/>
        <v>927.7540871</v>
      </c>
      <c r="G707" s="23">
        <v>0.056</v>
      </c>
      <c r="H707" s="23">
        <v>51.0</v>
      </c>
      <c r="I707" s="23">
        <v>0.208</v>
      </c>
      <c r="J707" s="24">
        <f>IFNA(VLOOKUP(A707,'ENERGY processed'!$A$2:$H$2692,7,0),"")</f>
        <v>3004</v>
      </c>
      <c r="K707" s="24">
        <f t="shared" si="3"/>
        <v>0.0009928438565</v>
      </c>
      <c r="L707" s="24">
        <f>IFNA(VLOOKUP(A707,'ENERGY processed'!$A$2:$H$2692,8,0),"")</f>
        <v>5556</v>
      </c>
      <c r="M707" s="24">
        <f t="shared" si="5"/>
        <v>0.001836298424</v>
      </c>
      <c r="N707" s="24">
        <f>IFNA(VLOOKUP(A707,'HUMAN RESOURCES processed'!$A$2:$M$2692,5,0))</f>
        <v>0.014</v>
      </c>
      <c r="O707" s="24">
        <f>IFNA(VLOOKUP(A707,'HUMAN RESOURCES processed'!$A$2:$M$2692,6,0))</f>
        <v>0.022</v>
      </c>
      <c r="P707" s="24">
        <f>IFNA(VLOOKUP(A707,'HUMAN RESOURCES processed'!$A$2:$M$2692,7,0))</f>
        <v>76</v>
      </c>
      <c r="Q707" s="24">
        <f>IFNA(VLOOKUP(A707,'HUMAN RESOURCES processed'!$A$2:$M$2692,8,0))</f>
        <v>70</v>
      </c>
      <c r="R707" s="24">
        <f t="shared" si="6"/>
        <v>73</v>
      </c>
      <c r="S707" s="24">
        <f>IFNA(VLOOKUP(A707,'HUMAN RESOURCES processed'!$A$2:$M$2692,9,0))</f>
        <v>0.225</v>
      </c>
      <c r="T707" s="24">
        <f>IFNA(VLOOKUP(A707,'HUMAN RESOURCES processed'!$A$2:$M$2692,10,0))</f>
        <v>0.66</v>
      </c>
      <c r="U707" s="24">
        <f>IFNA(VLOOKUP(A707,'HUMAN RESOURCES processed'!$A$2:$M$2692,11,0))</f>
        <v>0.115</v>
      </c>
      <c r="V707" s="24">
        <f>IFNA(VLOOKUP(A707,'HUMAN RESOURCES processed'!$A$2:$M$2692,12,0))</f>
        <v>3025652</v>
      </c>
      <c r="W707" s="24">
        <f>IFNA(VLOOKUP(A707,'HUMAN RESOURCES processed'!$A$2:$M$2692,13,0))</f>
        <v>0.642</v>
      </c>
      <c r="X707" s="24">
        <f>IFNA(VLOOKUP(A707,'TOURISM processed'!$A$2:$F$2692,5,0))</f>
        <v>188000000</v>
      </c>
      <c r="Y707" s="24">
        <f>IFNA(VLOOKUP(A707,'TOURISM processed'!$A$2:$F$2692,6,0))</f>
        <v>216000000</v>
      </c>
      <c r="Z707" s="24">
        <f t="shared" si="7"/>
        <v>71.38957157</v>
      </c>
      <c r="AA707" s="24">
        <f t="shared" si="421"/>
        <v>0</v>
      </c>
      <c r="AB707" s="24">
        <f>IFNA(VLOOKUP(A707,'BUSINESS processed'!A707:J3397,6,0))</f>
        <v>18</v>
      </c>
      <c r="AC707" s="24">
        <f t="shared" si="423"/>
        <v>0</v>
      </c>
      <c r="AD707" s="24">
        <f t="shared" si="424"/>
        <v>0</v>
      </c>
      <c r="AE707" s="24">
        <f>IFNA(VLOOKUP(A707,'BUSINESS processed'!A707:J3397,9,0))</f>
        <v>0.049</v>
      </c>
      <c r="AF707" s="27">
        <f>IFNA(VLOOKUP(A707,'BUSINESS processed'!A707:J3397,10,0))</f>
        <v>0.067</v>
      </c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</row>
    <row r="708">
      <c r="A708" s="18" t="str">
        <f t="shared" si="1"/>
        <v>Asia_Armenia-Asia_2005</v>
      </c>
      <c r="B708" s="19" t="s">
        <v>144</v>
      </c>
      <c r="C708" s="20" t="s">
        <v>146</v>
      </c>
      <c r="D708" s="21" t="s">
        <v>84</v>
      </c>
      <c r="E708" s="22">
        <v>3.57661524E9</v>
      </c>
      <c r="F708" s="22">
        <f t="shared" si="2"/>
        <v>1186.306369</v>
      </c>
      <c r="G708" s="23">
        <v>0.055</v>
      </c>
      <c r="H708" s="23">
        <v>65.0</v>
      </c>
      <c r="I708" s="23">
        <v>0.186</v>
      </c>
      <c r="J708" s="24">
        <f>IFNA(VLOOKUP(A708,'ENERGY processed'!$A$2:$H$2692,7,0),"")</f>
        <v>2682.5</v>
      </c>
      <c r="K708" s="24">
        <f t="shared" si="3"/>
        <v>0.00088974257</v>
      </c>
      <c r="L708" s="24">
        <f>IFNA(VLOOKUP(A708,'ENERGY processed'!$A$2:$H$2692,8,0),"")</f>
        <v>4714</v>
      </c>
      <c r="M708" s="24">
        <f t="shared" si="5"/>
        <v>0.001563558798</v>
      </c>
      <c r="N708" s="24">
        <f>IFNA(VLOOKUP(A708,'HUMAN RESOURCES processed'!$A$2:$M$2692,5,0))</f>
        <v>0.014</v>
      </c>
      <c r="O708" s="24">
        <f>IFNA(VLOOKUP(A708,'HUMAN RESOURCES processed'!$A$2:$M$2692,6,0))</f>
        <v>0.021</v>
      </c>
      <c r="P708" s="24">
        <f>IFNA(VLOOKUP(A708,'HUMAN RESOURCES processed'!$A$2:$M$2692,7,0))</f>
        <v>77</v>
      </c>
      <c r="Q708" s="24">
        <f>IFNA(VLOOKUP(A708,'HUMAN RESOURCES processed'!$A$2:$M$2692,8,0))</f>
        <v>70</v>
      </c>
      <c r="R708" s="24">
        <f t="shared" si="6"/>
        <v>73.5</v>
      </c>
      <c r="S708" s="24">
        <f>IFNA(VLOOKUP(A708,'HUMAN RESOURCES processed'!$A$2:$M$2692,9,0))</f>
        <v>0.219</v>
      </c>
      <c r="T708" s="24">
        <f>IFNA(VLOOKUP(A708,'HUMAN RESOURCES processed'!$A$2:$M$2692,10,0))</f>
        <v>0.665</v>
      </c>
      <c r="U708" s="24">
        <f>IFNA(VLOOKUP(A708,'HUMAN RESOURCES processed'!$A$2:$M$2692,11,0))</f>
        <v>0.116</v>
      </c>
      <c r="V708" s="24">
        <f>IFNA(VLOOKUP(A708,'HUMAN RESOURCES processed'!$A$2:$M$2692,12,0))</f>
        <v>3014917</v>
      </c>
      <c r="W708" s="24">
        <f>IFNA(VLOOKUP(A708,'HUMAN RESOURCES processed'!$A$2:$M$2692,13,0))</f>
        <v>0.642</v>
      </c>
      <c r="X708" s="24">
        <f>IFNA(VLOOKUP(A708,'TOURISM processed'!$A$2:$F$2692,5,0))</f>
        <v>240000000</v>
      </c>
      <c r="Y708" s="24">
        <f>IFNA(VLOOKUP(A708,'TOURISM processed'!$A$2:$F$2692,6,0))</f>
        <v>284000000</v>
      </c>
      <c r="Z708" s="24">
        <f t="shared" si="7"/>
        <v>94.19828141</v>
      </c>
      <c r="AA708" s="24">
        <f>IFNA(VLOOKUP(A708,'BUSINESS processed'!A708:J3398,5,0))</f>
        <v>0.366</v>
      </c>
      <c r="AB708" s="24">
        <f>IFNA(VLOOKUP(A708,'BUSINESS processed'!A708:J3398,6,0))</f>
        <v>18</v>
      </c>
      <c r="AC708" s="24">
        <f t="shared" si="423"/>
        <v>0</v>
      </c>
      <c r="AD708" s="24">
        <f>IFNA(VLOOKUP(A708,'BUSINESS processed'!A708:J3398,8,0))</f>
        <v>580</v>
      </c>
      <c r="AE708" s="24">
        <f>IFNA(VLOOKUP(A708,'BUSINESS processed'!A708:J3398,9,0))</f>
        <v>0.053</v>
      </c>
      <c r="AF708" s="27">
        <f>IFNA(VLOOKUP(A708,'BUSINESS processed'!A708:J3398,10,0))</f>
        <v>0.105</v>
      </c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</row>
    <row r="709">
      <c r="A709" s="18" t="str">
        <f t="shared" si="1"/>
        <v>Asia_Armenia-Asia_2006</v>
      </c>
      <c r="B709" s="19" t="s">
        <v>144</v>
      </c>
      <c r="C709" s="20" t="s">
        <v>146</v>
      </c>
      <c r="D709" s="21" t="s">
        <v>85</v>
      </c>
      <c r="E709" s="22">
        <v>4.900436759E9</v>
      </c>
      <c r="F709" s="22">
        <f t="shared" si="2"/>
        <v>1631.895437</v>
      </c>
      <c r="G709" s="23">
        <v>0.053</v>
      </c>
      <c r="H709" s="23">
        <v>85.0</v>
      </c>
      <c r="I709" s="23">
        <v>0.18</v>
      </c>
      <c r="J709" s="24">
        <f t="shared" ref="J709:J710" si="425">IF(AND( C709=C708,D709&gt;D708),J708,"")</f>
        <v>2682.5</v>
      </c>
      <c r="K709" s="24">
        <f t="shared" si="3"/>
        <v>0.000893299868</v>
      </c>
      <c r="L709" s="24">
        <f t="shared" ref="L709:L710" si="426">IF(AND(C709=C708,C709&gt;C708),C708,0)</f>
        <v>0</v>
      </c>
      <c r="M709" s="24">
        <f t="shared" si="5"/>
        <v>0</v>
      </c>
      <c r="N709" s="24">
        <f>IFNA(VLOOKUP(A709,'HUMAN RESOURCES processed'!$A$2:$M$2692,5,0))</f>
        <v>0.014</v>
      </c>
      <c r="O709" s="24">
        <f>IFNA(VLOOKUP(A709,'HUMAN RESOURCES processed'!$A$2:$M$2692,6,0))</f>
        <v>0.02</v>
      </c>
      <c r="P709" s="24">
        <f>IFNA(VLOOKUP(A709,'HUMAN RESOURCES processed'!$A$2:$M$2692,7,0))</f>
        <v>77</v>
      </c>
      <c r="Q709" s="24">
        <f>IFNA(VLOOKUP(A709,'HUMAN RESOURCES processed'!$A$2:$M$2692,8,0))</f>
        <v>70</v>
      </c>
      <c r="R709" s="24">
        <f t="shared" si="6"/>
        <v>73.5</v>
      </c>
      <c r="S709" s="24">
        <f>IFNA(VLOOKUP(A709,'HUMAN RESOURCES processed'!$A$2:$M$2692,9,0))</f>
        <v>0.214</v>
      </c>
      <c r="T709" s="24">
        <f>IFNA(VLOOKUP(A709,'HUMAN RESOURCES processed'!$A$2:$M$2692,10,0))</f>
        <v>0.67</v>
      </c>
      <c r="U709" s="24">
        <f>IFNA(VLOOKUP(A709,'HUMAN RESOURCES processed'!$A$2:$M$2692,11,0))</f>
        <v>0.116</v>
      </c>
      <c r="V709" s="24">
        <f>IFNA(VLOOKUP(A709,'HUMAN RESOURCES processed'!$A$2:$M$2692,12,0))</f>
        <v>3002911</v>
      </c>
      <c r="W709" s="24">
        <f>IFNA(VLOOKUP(A709,'HUMAN RESOURCES processed'!$A$2:$M$2692,13,0))</f>
        <v>0.642</v>
      </c>
      <c r="X709" s="24">
        <f>IFNA(VLOOKUP(A709,'TOURISM processed'!$A$2:$F$2692,5,0))</f>
        <v>307000000</v>
      </c>
      <c r="Y709" s="24">
        <f>IFNA(VLOOKUP(A709,'TOURISM processed'!$A$2:$F$2692,6,0))</f>
        <v>321000000</v>
      </c>
      <c r="Z709" s="24">
        <f t="shared" si="7"/>
        <v>106.896275</v>
      </c>
      <c r="AA709" s="24">
        <f>IFNA(VLOOKUP(A709,'BUSINESS processed'!A709:J3399,5,0))</f>
        <v>0.366</v>
      </c>
      <c r="AB709" s="24">
        <f>IFNA(VLOOKUP(A709,'BUSINESS processed'!A709:J3399,6,0))</f>
        <v>17</v>
      </c>
      <c r="AC709" s="24">
        <f t="shared" si="423"/>
        <v>0</v>
      </c>
      <c r="AD709" s="24">
        <f>IFNA(VLOOKUP(A709,'BUSINESS processed'!A709:J3399,8,0))</f>
        <v>580</v>
      </c>
      <c r="AE709" s="24">
        <f>IFNA(VLOOKUP(A709,'BUSINESS processed'!A709:J3399,9,0))</f>
        <v>0.056</v>
      </c>
      <c r="AF709" s="27">
        <f>IFNA(VLOOKUP(A709,'BUSINESS processed'!A709:J3399,10,0))</f>
        <v>0.42</v>
      </c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</row>
    <row r="710">
      <c r="A710" s="18" t="str">
        <f t="shared" si="1"/>
        <v>Asia_Armenia-Asia_2007</v>
      </c>
      <c r="B710" s="19" t="s">
        <v>144</v>
      </c>
      <c r="C710" s="20" t="s">
        <v>146</v>
      </c>
      <c r="D710" s="21" t="s">
        <v>86</v>
      </c>
      <c r="E710" s="22">
        <v>6.384457744E9</v>
      </c>
      <c r="F710" s="22">
        <f t="shared" si="2"/>
        <v>2135.35442</v>
      </c>
      <c r="G710" s="23">
        <v>0.046</v>
      </c>
      <c r="H710" s="23">
        <v>97.0</v>
      </c>
      <c r="I710" s="23">
        <v>0.165</v>
      </c>
      <c r="J710" s="24">
        <f t="shared" si="425"/>
        <v>2682.5</v>
      </c>
      <c r="K710" s="24">
        <f t="shared" si="3"/>
        <v>0.0008971925982</v>
      </c>
      <c r="L710" s="24">
        <f t="shared" si="426"/>
        <v>0</v>
      </c>
      <c r="M710" s="24">
        <f t="shared" si="5"/>
        <v>0</v>
      </c>
      <c r="N710" s="24">
        <f>IFNA(VLOOKUP(A710,'HUMAN RESOURCES processed'!$A$2:$M$2692,5,0))</f>
        <v>0.014</v>
      </c>
      <c r="O710" s="24">
        <f>IFNA(VLOOKUP(A710,'HUMAN RESOURCES processed'!$A$2:$M$2692,6,0))</f>
        <v>0.019</v>
      </c>
      <c r="P710" s="24">
        <f>IFNA(VLOOKUP(A710,'HUMAN RESOURCES processed'!$A$2:$M$2692,7,0))</f>
        <v>77</v>
      </c>
      <c r="Q710" s="24">
        <f>IFNA(VLOOKUP(A710,'HUMAN RESOURCES processed'!$A$2:$M$2692,8,0))</f>
        <v>70</v>
      </c>
      <c r="R710" s="24">
        <f t="shared" si="6"/>
        <v>73.5</v>
      </c>
      <c r="S710" s="24">
        <f>IFNA(VLOOKUP(A710,'HUMAN RESOURCES processed'!$A$2:$M$2692,9,0))</f>
        <v>0.211</v>
      </c>
      <c r="T710" s="24">
        <f>IFNA(VLOOKUP(A710,'HUMAN RESOURCES processed'!$A$2:$M$2692,10,0))</f>
        <v>0.676</v>
      </c>
      <c r="U710" s="24">
        <f>IFNA(VLOOKUP(A710,'HUMAN RESOURCES processed'!$A$2:$M$2692,11,0))</f>
        <v>0.114</v>
      </c>
      <c r="V710" s="24">
        <f>IFNA(VLOOKUP(A710,'HUMAN RESOURCES processed'!$A$2:$M$2692,12,0))</f>
        <v>2989882</v>
      </c>
      <c r="W710" s="24">
        <f>IFNA(VLOOKUP(A710,'HUMAN RESOURCES processed'!$A$2:$M$2692,13,0))</f>
        <v>0.641</v>
      </c>
      <c r="X710" s="24">
        <f>IFNA(VLOOKUP(A710,'TOURISM processed'!$A$2:$F$2692,5,0))</f>
        <v>343000000</v>
      </c>
      <c r="Y710" s="24">
        <f>IFNA(VLOOKUP(A710,'TOURISM processed'!$A$2:$F$2692,6,0))</f>
        <v>345000000</v>
      </c>
      <c r="Z710" s="24">
        <f t="shared" si="7"/>
        <v>115.3891692</v>
      </c>
      <c r="AA710" s="24">
        <f>IFNA(VLOOKUP(A710,'BUSINESS processed'!A710:J3400,5,0))</f>
        <v>0.388</v>
      </c>
      <c r="AB710" s="24">
        <f>IFNA(VLOOKUP(A710,'BUSINESS processed'!A710:J3400,6,0))</f>
        <v>17</v>
      </c>
      <c r="AC710" s="24">
        <f t="shared" si="423"/>
        <v>0</v>
      </c>
      <c r="AD710" s="24">
        <f>IFNA(VLOOKUP(A710,'BUSINESS processed'!A710:J3400,8,0))</f>
        <v>581</v>
      </c>
      <c r="AE710" s="24">
        <f>IFNA(VLOOKUP(A710,'BUSINESS processed'!A710:J3400,9,0))</f>
        <v>0.06</v>
      </c>
      <c r="AF710" s="27">
        <f>IFNA(VLOOKUP(A710,'BUSINESS processed'!A710:J3400,10,0))</f>
        <v>0.628</v>
      </c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</row>
    <row r="711">
      <c r="A711" s="18" t="str">
        <f t="shared" si="1"/>
        <v>Asia_Armenia-Asia_2008</v>
      </c>
      <c r="B711" s="19" t="s">
        <v>144</v>
      </c>
      <c r="C711" s="20" t="s">
        <v>146</v>
      </c>
      <c r="D711" s="21" t="s">
        <v>87</v>
      </c>
      <c r="E711" s="22">
        <v>9.2063017E9</v>
      </c>
      <c r="F711" s="22">
        <f t="shared" si="2"/>
        <v>3091.969371</v>
      </c>
      <c r="G711" s="23">
        <v>0.043</v>
      </c>
      <c r="H711" s="23">
        <v>133.0</v>
      </c>
      <c r="I711" s="23">
        <v>0.175</v>
      </c>
      <c r="J711" s="24">
        <f>IFNA(VLOOKUP(A711,'ENERGY processed'!$A$2:$H$2692,7,0),"")</f>
        <v>1998</v>
      </c>
      <c r="K711" s="24">
        <f t="shared" si="3"/>
        <v>0.00067103545</v>
      </c>
      <c r="L711" s="24">
        <f>IFNA(VLOOKUP(A711,'ENERGY processed'!$A$2:$H$2692,8,0),"")</f>
        <v>3447</v>
      </c>
      <c r="M711" s="24">
        <f t="shared" si="5"/>
        <v>0.001157687285</v>
      </c>
      <c r="N711" s="24">
        <f>IFNA(VLOOKUP(A711,'HUMAN RESOURCES processed'!$A$2:$M$2692,5,0))</f>
        <v>0.014</v>
      </c>
      <c r="O711" s="24">
        <f>IFNA(VLOOKUP(A711,'HUMAN RESOURCES processed'!$A$2:$M$2692,6,0))</f>
        <v>0.018</v>
      </c>
      <c r="P711" s="24">
        <f>IFNA(VLOOKUP(A711,'HUMAN RESOURCES processed'!$A$2:$M$2692,7,0))</f>
        <v>77</v>
      </c>
      <c r="Q711" s="24">
        <f>IFNA(VLOOKUP(A711,'HUMAN RESOURCES processed'!$A$2:$M$2692,8,0))</f>
        <v>71</v>
      </c>
      <c r="R711" s="24">
        <f t="shared" si="6"/>
        <v>74</v>
      </c>
      <c r="S711" s="24">
        <f>IFNA(VLOOKUP(A711,'HUMAN RESOURCES processed'!$A$2:$M$2692,9,0))</f>
        <v>0.208</v>
      </c>
      <c r="T711" s="24">
        <f>IFNA(VLOOKUP(A711,'HUMAN RESOURCES processed'!$A$2:$M$2692,10,0))</f>
        <v>0.681</v>
      </c>
      <c r="U711" s="24">
        <f>IFNA(VLOOKUP(A711,'HUMAN RESOURCES processed'!$A$2:$M$2692,11,0))</f>
        <v>0.111</v>
      </c>
      <c r="V711" s="24">
        <f>IFNA(VLOOKUP(A711,'HUMAN RESOURCES processed'!$A$2:$M$2692,12,0))</f>
        <v>2977488</v>
      </c>
      <c r="W711" s="24">
        <f>IFNA(VLOOKUP(A711,'HUMAN RESOURCES processed'!$A$2:$M$2692,13,0))</f>
        <v>0.64</v>
      </c>
      <c r="X711" s="24">
        <f>IFNA(VLOOKUP(A711,'TOURISM processed'!$A$2:$F$2692,5,0))</f>
        <v>377000000</v>
      </c>
      <c r="Y711" s="24">
        <f>IFNA(VLOOKUP(A711,'TOURISM processed'!$A$2:$F$2692,6,0))</f>
        <v>383000000</v>
      </c>
      <c r="Z711" s="24">
        <f t="shared" si="7"/>
        <v>128.6319206</v>
      </c>
      <c r="AA711" s="24">
        <f>IFNA(VLOOKUP(A711,'BUSINESS processed'!A711:J3401,5,0))</f>
        <v>0.386</v>
      </c>
      <c r="AB711" s="24">
        <f>IFNA(VLOOKUP(A711,'BUSINESS processed'!A711:J3401,6,0))</f>
        <v>17</v>
      </c>
      <c r="AC711" s="24">
        <f t="shared" si="423"/>
        <v>0</v>
      </c>
      <c r="AD711" s="24">
        <f>IFNA(VLOOKUP(A711,'BUSINESS processed'!A711:J3401,8,0))</f>
        <v>581</v>
      </c>
      <c r="AE711" s="24">
        <f>IFNA(VLOOKUP(A711,'BUSINESS processed'!A711:J3401,9,0))</f>
        <v>0.062</v>
      </c>
      <c r="AF711" s="27">
        <f>IFNA(VLOOKUP(A711,'BUSINESS processed'!A711:J3401,10,0))</f>
        <v>0.484</v>
      </c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</row>
    <row r="712">
      <c r="A712" s="18" t="str">
        <f t="shared" si="1"/>
        <v>Asia_Armenia-Asia_2009</v>
      </c>
      <c r="B712" s="19" t="s">
        <v>144</v>
      </c>
      <c r="C712" s="20" t="s">
        <v>146</v>
      </c>
      <c r="D712" s="21" t="s">
        <v>88</v>
      </c>
      <c r="E712" s="22">
        <v>1.1662040714E10</v>
      </c>
      <c r="F712" s="22">
        <f t="shared" si="2"/>
        <v>3929.055135</v>
      </c>
      <c r="G712" s="23">
        <v>0.038</v>
      </c>
      <c r="H712" s="23">
        <v>149.0</v>
      </c>
      <c r="I712" s="23">
        <v>0.17</v>
      </c>
      <c r="J712" s="24">
        <f>IFNA(VLOOKUP(A712,'ENERGY processed'!$A$2:$H$2692,7,0),"")</f>
        <v>2559</v>
      </c>
      <c r="K712" s="24">
        <f t="shared" si="3"/>
        <v>0.0008621520312</v>
      </c>
      <c r="L712" s="24">
        <f>IFNA(VLOOKUP(A712,'ENERGY processed'!$A$2:$H$2692,8,0),"")</f>
        <v>4382</v>
      </c>
      <c r="M712" s="24">
        <f t="shared" si="5"/>
        <v>0.001476338492</v>
      </c>
      <c r="N712" s="24">
        <f>IFNA(VLOOKUP(A712,'HUMAN RESOURCES processed'!$A$2:$M$2692,5,0))</f>
        <v>0.014</v>
      </c>
      <c r="O712" s="24">
        <f>IFNA(VLOOKUP(A712,'HUMAN RESOURCES processed'!$A$2:$M$2692,6,0))</f>
        <v>0.017</v>
      </c>
      <c r="P712" s="24">
        <f>IFNA(VLOOKUP(A712,'HUMAN RESOURCES processed'!$A$2:$M$2692,7,0))</f>
        <v>78</v>
      </c>
      <c r="Q712" s="24">
        <f>IFNA(VLOOKUP(A712,'HUMAN RESOURCES processed'!$A$2:$M$2692,8,0))</f>
        <v>71</v>
      </c>
      <c r="R712" s="24">
        <f t="shared" si="6"/>
        <v>74.5</v>
      </c>
      <c r="S712" s="24">
        <f>IFNA(VLOOKUP(A712,'HUMAN RESOURCES processed'!$A$2:$M$2692,9,0))</f>
        <v>0.206</v>
      </c>
      <c r="T712" s="24">
        <f>IFNA(VLOOKUP(A712,'HUMAN RESOURCES processed'!$A$2:$M$2692,10,0))</f>
        <v>0.686</v>
      </c>
      <c r="U712" s="24">
        <f>IFNA(VLOOKUP(A712,'HUMAN RESOURCES processed'!$A$2:$M$2692,11,0))</f>
        <v>0.108</v>
      </c>
      <c r="V712" s="24">
        <f>IFNA(VLOOKUP(A712,'HUMAN RESOURCES processed'!$A$2:$M$2692,12,0))</f>
        <v>2968154</v>
      </c>
      <c r="W712" s="24">
        <f>IFNA(VLOOKUP(A712,'HUMAN RESOURCES processed'!$A$2:$M$2692,13,0))</f>
        <v>0.638</v>
      </c>
      <c r="X712" s="24">
        <f>IFNA(VLOOKUP(A712,'TOURISM processed'!$A$2:$F$2692,5,0))</f>
        <v>374000000</v>
      </c>
      <c r="Y712" s="24">
        <f>IFNA(VLOOKUP(A712,'TOURISM processed'!$A$2:$F$2692,6,0))</f>
        <v>379000000</v>
      </c>
      <c r="Z712" s="24">
        <f t="shared" si="7"/>
        <v>127.6887924</v>
      </c>
      <c r="AA712" s="24">
        <f>IFNA(VLOOKUP(A712,'BUSINESS processed'!A712:J3402,5,0))</f>
        <v>0.386</v>
      </c>
      <c r="AB712" s="24">
        <f>IFNA(VLOOKUP(A712,'BUSINESS processed'!A712:J3402,6,0))</f>
        <v>14</v>
      </c>
      <c r="AC712" s="24">
        <f t="shared" si="423"/>
        <v>0</v>
      </c>
      <c r="AD712" s="24">
        <f>IFNA(VLOOKUP(A712,'BUSINESS processed'!A712:J3402,8,0))</f>
        <v>581</v>
      </c>
      <c r="AE712" s="24">
        <f>IFNA(VLOOKUP(A712,'BUSINESS processed'!A712:J3402,9,0))</f>
        <v>0.153</v>
      </c>
      <c r="AF712" s="27">
        <f>IFNA(VLOOKUP(A712,'BUSINESS processed'!A712:J3402,10,0))</f>
        <v>0.738</v>
      </c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</row>
    <row r="713">
      <c r="A713" s="18" t="str">
        <f t="shared" si="1"/>
        <v>Asia_Armenia-Asia_2010</v>
      </c>
      <c r="B713" s="19" t="s">
        <v>144</v>
      </c>
      <c r="C713" s="20" t="s">
        <v>146</v>
      </c>
      <c r="D713" s="21" t="s">
        <v>89</v>
      </c>
      <c r="E713" s="22">
        <v>8.647936748E9</v>
      </c>
      <c r="F713" s="22">
        <f t="shared" si="2"/>
        <v>2918.153677</v>
      </c>
      <c r="G713" s="23">
        <v>0.045</v>
      </c>
      <c r="H713" s="23">
        <v>132.0</v>
      </c>
      <c r="I713" s="23">
        <v>0.188</v>
      </c>
      <c r="J713" s="24">
        <f>IF(AND( C713=C712,D713&gt;D712),J712,"")</f>
        <v>2559</v>
      </c>
      <c r="K713" s="24">
        <f t="shared" si="3"/>
        <v>0.0008635071551</v>
      </c>
      <c r="L713" s="24">
        <f>IF(AND(C713=C712,C713&gt;C712),C712,0)</f>
        <v>0</v>
      </c>
      <c r="M713" s="24">
        <f t="shared" si="5"/>
        <v>0</v>
      </c>
      <c r="N713" s="24">
        <f>IFNA(VLOOKUP(A713,'HUMAN RESOURCES processed'!$A$2:$M$2692,5,0))</f>
        <v>0.014</v>
      </c>
      <c r="O713" s="24">
        <f>IFNA(VLOOKUP(A713,'HUMAN RESOURCES processed'!$A$2:$M$2692,6,0))</f>
        <v>0.016</v>
      </c>
      <c r="P713" s="24">
        <f>IFNA(VLOOKUP(A713,'HUMAN RESOURCES processed'!$A$2:$M$2692,7,0))</f>
        <v>78</v>
      </c>
      <c r="Q713" s="24">
        <f>IFNA(VLOOKUP(A713,'HUMAN RESOURCES processed'!$A$2:$M$2692,8,0))</f>
        <v>71</v>
      </c>
      <c r="R713" s="24">
        <f t="shared" si="6"/>
        <v>74.5</v>
      </c>
      <c r="S713" s="24">
        <f>IFNA(VLOOKUP(A713,'HUMAN RESOURCES processed'!$A$2:$M$2692,9,0))</f>
        <v>0.205</v>
      </c>
      <c r="T713" s="24">
        <f>IFNA(VLOOKUP(A713,'HUMAN RESOURCES processed'!$A$2:$M$2692,10,0))</f>
        <v>0.689</v>
      </c>
      <c r="U713" s="24">
        <f>IFNA(VLOOKUP(A713,'HUMAN RESOURCES processed'!$A$2:$M$2692,11,0))</f>
        <v>0.105</v>
      </c>
      <c r="V713" s="24">
        <f>IFNA(VLOOKUP(A713,'HUMAN RESOURCES processed'!$A$2:$M$2692,12,0))</f>
        <v>2963496</v>
      </c>
      <c r="W713" s="24">
        <f>IFNA(VLOOKUP(A713,'HUMAN RESOURCES processed'!$A$2:$M$2692,13,0))</f>
        <v>0.636</v>
      </c>
      <c r="X713" s="24">
        <f>IFNA(VLOOKUP(A713,'TOURISM processed'!$A$2:$F$2692,5,0))</f>
        <v>456000000</v>
      </c>
      <c r="Y713" s="24">
        <f>IFNA(VLOOKUP(A713,'TOURISM processed'!$A$2:$F$2692,6,0))</f>
        <v>466000000</v>
      </c>
      <c r="Z713" s="24">
        <f t="shared" si="7"/>
        <v>157.2467113</v>
      </c>
      <c r="AA713" s="24">
        <f>IFNA(VLOOKUP(A713,'BUSINESS processed'!A713:J3403,5,0))</f>
        <v>0.386</v>
      </c>
      <c r="AB713" s="24">
        <f>IFNA(VLOOKUP(A713,'BUSINESS processed'!A713:J3403,6,0))</f>
        <v>14</v>
      </c>
      <c r="AC713" s="24">
        <f t="shared" si="423"/>
        <v>0</v>
      </c>
      <c r="AD713" s="24">
        <f>IFNA(VLOOKUP(A713,'BUSINESS processed'!A713:J3403,8,0))</f>
        <v>581</v>
      </c>
      <c r="AE713" s="24">
        <f>IFNA(VLOOKUP(A713,'BUSINESS processed'!A713:J3403,9,0))</f>
        <v>0.25</v>
      </c>
      <c r="AF713" s="27">
        <f>IFNA(VLOOKUP(A713,'BUSINESS processed'!A713:J3403,10,0))</f>
        <v>1.304</v>
      </c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</row>
    <row r="714">
      <c r="A714" s="18" t="str">
        <f t="shared" si="1"/>
        <v>Asia_Armenia-Asia_2011</v>
      </c>
      <c r="B714" s="19" t="s">
        <v>144</v>
      </c>
      <c r="C714" s="20" t="s">
        <v>146</v>
      </c>
      <c r="D714" s="21" t="s">
        <v>90</v>
      </c>
      <c r="E714" s="22">
        <v>9.260287416E9</v>
      </c>
      <c r="F714" s="22">
        <f t="shared" si="2"/>
        <v>3124.127031</v>
      </c>
      <c r="G714" s="23">
        <v>0.046</v>
      </c>
      <c r="H714" s="23">
        <v>143.0</v>
      </c>
      <c r="I714" s="23">
        <v>0.192</v>
      </c>
      <c r="J714" s="24">
        <f>IFNA(VLOOKUP(A714,'ENERGY processed'!$A$2:$H$2692,7,0),"")</f>
        <v>2006</v>
      </c>
      <c r="K714" s="24">
        <f t="shared" si="3"/>
        <v>0.0006767607249</v>
      </c>
      <c r="L714" s="24">
        <f>IFNA(VLOOKUP(A714,'ENERGY processed'!$A$2:$H$2692,8,0),"")</f>
        <v>3542</v>
      </c>
      <c r="M714" s="24">
        <f t="shared" si="5"/>
        <v>0.001194958369</v>
      </c>
      <c r="N714" s="24">
        <f>IFNA(VLOOKUP(A714,'HUMAN RESOURCES processed'!$A$2:$M$2692,5,0))</f>
        <v>0.014</v>
      </c>
      <c r="O714" s="24">
        <f>IFNA(VLOOKUP(A714,'HUMAN RESOURCES processed'!$A$2:$M$2692,6,0))</f>
        <v>0.015</v>
      </c>
      <c r="P714" s="24">
        <f>IFNA(VLOOKUP(A714,'HUMAN RESOURCES processed'!$A$2:$M$2692,7,0))</f>
        <v>78</v>
      </c>
      <c r="Q714" s="24">
        <f>IFNA(VLOOKUP(A714,'HUMAN RESOURCES processed'!$A$2:$M$2692,8,0))</f>
        <v>71</v>
      </c>
      <c r="R714" s="24">
        <f t="shared" si="6"/>
        <v>74.5</v>
      </c>
      <c r="S714" s="24">
        <f>IFNA(VLOOKUP(A714,'HUMAN RESOURCES processed'!$A$2:$M$2692,9,0))</f>
        <v>0.204</v>
      </c>
      <c r="T714" s="24">
        <f>IFNA(VLOOKUP(A714,'HUMAN RESOURCES processed'!$A$2:$M$2692,10,0))</f>
        <v>0.692</v>
      </c>
      <c r="U714" s="24">
        <f>IFNA(VLOOKUP(A714,'HUMAN RESOURCES processed'!$A$2:$M$2692,11,0))</f>
        <v>0.104</v>
      </c>
      <c r="V714" s="24">
        <f>IFNA(VLOOKUP(A714,'HUMAN RESOURCES processed'!$A$2:$M$2692,12,0))</f>
        <v>2964120</v>
      </c>
      <c r="W714" s="24">
        <f>IFNA(VLOOKUP(A714,'HUMAN RESOURCES processed'!$A$2:$M$2692,13,0))</f>
        <v>0.634</v>
      </c>
      <c r="X714" s="24">
        <f>IFNA(VLOOKUP(A714,'TOURISM processed'!$A$2:$F$2692,5,0))</f>
        <v>486000000</v>
      </c>
      <c r="Y714" s="24">
        <f>IFNA(VLOOKUP(A714,'TOURISM processed'!$A$2:$F$2692,6,0))</f>
        <v>546000000</v>
      </c>
      <c r="Z714" s="24">
        <f t="shared" si="7"/>
        <v>184.2030687</v>
      </c>
      <c r="AA714" s="24">
        <f>IFNA(VLOOKUP(A714,'BUSINESS processed'!A714:J3404,5,0))</f>
        <v>0.388</v>
      </c>
      <c r="AB714" s="24">
        <f>IFNA(VLOOKUP(A714,'BUSINESS processed'!A714:J3404,6,0))</f>
        <v>8</v>
      </c>
      <c r="AC714" s="24">
        <f t="shared" si="423"/>
        <v>0</v>
      </c>
      <c r="AD714" s="24">
        <f>IFNA(VLOOKUP(A714,'BUSINESS processed'!A714:J3404,8,0))</f>
        <v>500</v>
      </c>
      <c r="AE714" s="24">
        <f>IFNA(VLOOKUP(A714,'BUSINESS processed'!A714:J3404,9,0))</f>
        <v>0.32</v>
      </c>
      <c r="AF714" s="27">
        <f>IFNA(VLOOKUP(A714,'BUSINESS processed'!A714:J3404,10,0))</f>
        <v>1.083</v>
      </c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</row>
    <row r="715">
      <c r="A715" s="18" t="str">
        <f t="shared" si="1"/>
        <v>Asia_Armenia-Asia_2012</v>
      </c>
      <c r="B715" s="19" t="s">
        <v>144</v>
      </c>
      <c r="C715" s="20" t="s">
        <v>146</v>
      </c>
      <c r="D715" s="21" t="s">
        <v>91</v>
      </c>
      <c r="E715" s="22">
        <v>1.014234277E10</v>
      </c>
      <c r="F715" s="22">
        <f t="shared" si="2"/>
        <v>3415.987226</v>
      </c>
      <c r="G715" s="23">
        <v>0.037</v>
      </c>
      <c r="H715" s="23">
        <v>127.0</v>
      </c>
      <c r="I715" s="23">
        <v>0.178</v>
      </c>
      <c r="J715" s="24">
        <f>IFNA(VLOOKUP(A715,'ENERGY processed'!$A$2:$H$2692,7,0),"")</f>
        <v>1985.5</v>
      </c>
      <c r="K715" s="24">
        <f t="shared" si="3"/>
        <v>0.0006687254406</v>
      </c>
      <c r="L715" s="24">
        <f>IFNA(VLOOKUP(A715,'ENERGY processed'!$A$2:$H$2692,8,0),"")</f>
        <v>3344.5</v>
      </c>
      <c r="M715" s="24">
        <f t="shared" si="5"/>
        <v>0.001126442829</v>
      </c>
      <c r="N715" s="24">
        <f>IFNA(VLOOKUP(A715,'HUMAN RESOURCES processed'!$A$2:$M$2692,5,0))</f>
        <v>0.014</v>
      </c>
      <c r="O715" s="24">
        <f>IFNA(VLOOKUP(A715,'HUMAN RESOURCES processed'!$A$2:$M$2692,6,0))</f>
        <v>0.015</v>
      </c>
      <c r="P715" s="24">
        <f>IFNA(VLOOKUP(A715,'HUMAN RESOURCES processed'!$A$2:$M$2692,7,0))</f>
        <v>78</v>
      </c>
      <c r="Q715" s="24">
        <f>IFNA(VLOOKUP(A715,'HUMAN RESOURCES processed'!$A$2:$M$2692,8,0))</f>
        <v>71</v>
      </c>
      <c r="R715" s="24">
        <f t="shared" si="6"/>
        <v>74.5</v>
      </c>
      <c r="S715" s="24">
        <f>IFNA(VLOOKUP(A715,'HUMAN RESOURCES processed'!$A$2:$M$2692,9,0))</f>
        <v>0.203</v>
      </c>
      <c r="T715" s="24">
        <f>IFNA(VLOOKUP(A715,'HUMAN RESOURCES processed'!$A$2:$M$2692,10,0))</f>
        <v>0.693</v>
      </c>
      <c r="U715" s="24">
        <f>IFNA(VLOOKUP(A715,'HUMAN RESOURCES processed'!$A$2:$M$2692,11,0))</f>
        <v>0.103</v>
      </c>
      <c r="V715" s="24">
        <f>IFNA(VLOOKUP(A715,'HUMAN RESOURCES processed'!$A$2:$M$2692,12,0))</f>
        <v>2969081</v>
      </c>
      <c r="W715" s="24">
        <f>IFNA(VLOOKUP(A715,'HUMAN RESOURCES processed'!$A$2:$M$2692,13,0))</f>
        <v>0.632</v>
      </c>
      <c r="X715" s="24">
        <f>IFNA(VLOOKUP(A715,'TOURISM processed'!$A$2:$F$2692,5,0))</f>
        <v>487000000</v>
      </c>
      <c r="Y715" s="24">
        <f>IFNA(VLOOKUP(A715,'TOURISM processed'!$A$2:$F$2692,6,0))</f>
        <v>556000000</v>
      </c>
      <c r="Z715" s="24">
        <f t="shared" si="7"/>
        <v>187.2633317</v>
      </c>
      <c r="AA715" s="24">
        <f>IFNA(VLOOKUP(A715,'BUSINESS processed'!A715:J3405,5,0))</f>
        <v>0.388</v>
      </c>
      <c r="AB715" s="24">
        <f>IFNA(VLOOKUP(A715,'BUSINESS processed'!A715:J3405,6,0))</f>
        <v>8</v>
      </c>
      <c r="AC715" s="24">
        <f>IFNA(VLOOKUP(A715,'BUSINESS processed'!A715:J3405,7,0))</f>
        <v>40</v>
      </c>
      <c r="AD715" s="24">
        <f>IFNA(VLOOKUP(A715,'BUSINESS processed'!A715:J3405,8,0))</f>
        <v>380</v>
      </c>
      <c r="AE715" s="24">
        <f>IFNA(VLOOKUP(A715,'BUSINESS processed'!A715:J3405,9,0))</f>
        <v>0.392</v>
      </c>
      <c r="AF715" s="27">
        <f>IFNA(VLOOKUP(A715,'BUSINESS processed'!A715:J3405,10,0))</f>
        <v>1.119</v>
      </c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</row>
    <row r="716">
      <c r="A716" s="18" t="str">
        <f t="shared" si="1"/>
        <v>Asia_Azerbaijan-Asia_2000</v>
      </c>
      <c r="B716" s="19" t="s">
        <v>144</v>
      </c>
      <c r="C716" s="20" t="s">
        <v>147</v>
      </c>
      <c r="D716" s="21" t="s">
        <v>70</v>
      </c>
      <c r="E716" s="22">
        <v>6.8730906314E10</v>
      </c>
      <c r="F716" s="22">
        <f t="shared" si="2"/>
        <v>8539.485912</v>
      </c>
      <c r="G716" s="23">
        <v>0.054</v>
      </c>
      <c r="H716" s="23">
        <v>398.0</v>
      </c>
      <c r="I716" s="23">
        <v>0.183</v>
      </c>
      <c r="J716" s="24">
        <f>IF(AND( C716=C715,D716&gt;D715),J715,0)</f>
        <v>0</v>
      </c>
      <c r="K716" s="24">
        <f t="shared" si="3"/>
        <v>0</v>
      </c>
      <c r="L716" s="24">
        <f t="shared" ref="L716:L717" si="427">IF(AND(C716=C715,C716&gt;C715),C715,0)</f>
        <v>0</v>
      </c>
      <c r="M716" s="24">
        <f t="shared" si="5"/>
        <v>0</v>
      </c>
      <c r="N716" s="24">
        <f>IFNA(VLOOKUP(A716,'HUMAN RESOURCES processed'!$A$2:$M$2692,5,0))</f>
        <v>0.015</v>
      </c>
      <c r="O716" s="24">
        <f>IFNA(VLOOKUP(A716,'HUMAN RESOURCES processed'!$A$2:$M$2692,6,0))</f>
        <v>0.061</v>
      </c>
      <c r="P716" s="24">
        <f>IFNA(VLOOKUP(A716,'HUMAN RESOURCES processed'!$A$2:$M$2692,7,0))</f>
        <v>70</v>
      </c>
      <c r="Q716" s="24">
        <f>IFNA(VLOOKUP(A716,'HUMAN RESOURCES processed'!$A$2:$M$2692,8,0))</f>
        <v>64</v>
      </c>
      <c r="R716" s="24">
        <f t="shared" si="6"/>
        <v>67</v>
      </c>
      <c r="S716" s="24">
        <f>IFNA(VLOOKUP(A716,'HUMAN RESOURCES processed'!$A$2:$M$2692,9,0))</f>
        <v>0.311</v>
      </c>
      <c r="T716" s="24">
        <f>IFNA(VLOOKUP(A716,'HUMAN RESOURCES processed'!$A$2:$M$2692,10,0))</f>
        <v>0.633</v>
      </c>
      <c r="U716" s="24">
        <f>IFNA(VLOOKUP(A716,'HUMAN RESOURCES processed'!$A$2:$M$2692,11,0))</f>
        <v>0.056</v>
      </c>
      <c r="V716" s="24">
        <f>IFNA(VLOOKUP(A716,'HUMAN RESOURCES processed'!$A$2:$M$2692,12,0))</f>
        <v>8048600</v>
      </c>
      <c r="W716" s="24">
        <f>IFNA(VLOOKUP(A716,'HUMAN RESOURCES processed'!$A$2:$M$2692,13,0))</f>
        <v>0.514</v>
      </c>
      <c r="X716" s="24">
        <f>IFNA(VLOOKUP(A716,'TOURISM processed'!$A$2:$F$2692,5,0))</f>
        <v>68000000</v>
      </c>
      <c r="Y716" s="24">
        <f>IFNA(VLOOKUP(A716,'TOURISM processed'!$A$2:$F$2692,6,0))</f>
        <v>138000000</v>
      </c>
      <c r="Z716" s="24">
        <f t="shared" si="7"/>
        <v>17.14583903</v>
      </c>
      <c r="AA716" s="24">
        <f t="shared" ref="AA716:AA720" si="428">IF(AND(C716=C715,D716&gt;D715),AA715,0)</f>
        <v>0</v>
      </c>
      <c r="AB716" s="24">
        <f t="shared" ref="AB716:AB718" si="429">IF(AND(C716=C715,D716&gt;D715),AB715,0)</f>
        <v>0</v>
      </c>
      <c r="AC716" s="24">
        <f t="shared" ref="AC716:AC727" si="430">IF(AND(C716=C715,D716&gt;D715),AC715,0)</f>
        <v>0</v>
      </c>
      <c r="AD716" s="24">
        <f t="shared" ref="AD716:AD720" si="431">IF(AND(C716=C715,D716&gt;D715),AD715,0)</f>
        <v>0</v>
      </c>
      <c r="AE716" s="24">
        <f>IFNA(VLOOKUP(A716,'BUSINESS processed'!A716:J3406,9,0))</f>
        <v>0.001</v>
      </c>
      <c r="AF716" s="27">
        <f>IFNA(VLOOKUP(A716,'BUSINESS processed'!A716:J3406,10,0))</f>
        <v>0.052</v>
      </c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</row>
    <row r="717">
      <c r="A717" s="18" t="str">
        <f t="shared" si="1"/>
        <v>Asia_Azerbaijan-Asia_2001</v>
      </c>
      <c r="B717" s="19" t="s">
        <v>144</v>
      </c>
      <c r="C717" s="20" t="s">
        <v>147</v>
      </c>
      <c r="D717" s="21" t="s">
        <v>71</v>
      </c>
      <c r="E717" s="22">
        <v>5.272617196E9</v>
      </c>
      <c r="F717" s="22">
        <f t="shared" si="2"/>
        <v>650.0415717</v>
      </c>
      <c r="G717" s="23">
        <v>0.047</v>
      </c>
      <c r="H717" s="23">
        <v>30.0</v>
      </c>
      <c r="I717" s="23">
        <v>0.197</v>
      </c>
      <c r="J717" s="24">
        <f>IFNA(VLOOKUP(A717,'ENERGY processed'!$A$2:$H$2692,7,0),"")</f>
        <v>12561</v>
      </c>
      <c r="K717" s="24">
        <f t="shared" si="3"/>
        <v>0.001548599467</v>
      </c>
      <c r="L717" s="24">
        <f t="shared" si="427"/>
        <v>0</v>
      </c>
      <c r="M717" s="24">
        <f t="shared" si="5"/>
        <v>0</v>
      </c>
      <c r="N717" s="24">
        <f>IFNA(VLOOKUP(A717,'HUMAN RESOURCES processed'!$A$2:$M$2692,5,0))</f>
        <v>0.014</v>
      </c>
      <c r="O717" s="24">
        <f>IFNA(VLOOKUP(A717,'HUMAN RESOURCES processed'!$A$2:$M$2692,6,0))</f>
        <v>0.057</v>
      </c>
      <c r="P717" s="24">
        <f>IFNA(VLOOKUP(A717,'HUMAN RESOURCES processed'!$A$2:$M$2692,7,0))</f>
        <v>70</v>
      </c>
      <c r="Q717" s="24">
        <f>IFNA(VLOOKUP(A717,'HUMAN RESOURCES processed'!$A$2:$M$2692,8,0))</f>
        <v>64</v>
      </c>
      <c r="R717" s="24">
        <f t="shared" si="6"/>
        <v>67</v>
      </c>
      <c r="S717" s="24">
        <f>IFNA(VLOOKUP(A717,'HUMAN RESOURCES processed'!$A$2:$M$2692,9,0))</f>
        <v>0.301</v>
      </c>
      <c r="T717" s="24">
        <f>IFNA(VLOOKUP(A717,'HUMAN RESOURCES processed'!$A$2:$M$2692,10,0))</f>
        <v>0.641</v>
      </c>
      <c r="U717" s="24">
        <f>IFNA(VLOOKUP(A717,'HUMAN RESOURCES processed'!$A$2:$M$2692,11,0))</f>
        <v>0.058</v>
      </c>
      <c r="V717" s="24">
        <f>IFNA(VLOOKUP(A717,'HUMAN RESOURCES processed'!$A$2:$M$2692,12,0))</f>
        <v>8111200</v>
      </c>
      <c r="W717" s="24">
        <f>IFNA(VLOOKUP(A717,'HUMAN RESOURCES processed'!$A$2:$M$2692,13,0))</f>
        <v>0.516</v>
      </c>
      <c r="X717" s="24">
        <f>IFNA(VLOOKUP(A717,'TOURISM processed'!$A$2:$F$2692,5,0))</f>
        <v>57000000</v>
      </c>
      <c r="Y717" s="24">
        <f>IFNA(VLOOKUP(A717,'TOURISM processed'!$A$2:$F$2692,6,0))</f>
        <v>119000000</v>
      </c>
      <c r="Z717" s="24">
        <f t="shared" si="7"/>
        <v>14.6710721</v>
      </c>
      <c r="AA717" s="24">
        <f t="shared" si="428"/>
        <v>0</v>
      </c>
      <c r="AB717" s="24">
        <f t="shared" si="429"/>
        <v>0</v>
      </c>
      <c r="AC717" s="24">
        <f t="shared" si="430"/>
        <v>0</v>
      </c>
      <c r="AD717" s="24">
        <f t="shared" si="431"/>
        <v>0</v>
      </c>
      <c r="AE717" s="24">
        <f>IFNA(VLOOKUP(A717,'BUSINESS processed'!A717:J3407,9,0))</f>
        <v>0.003</v>
      </c>
      <c r="AF717" s="27">
        <f>IFNA(VLOOKUP(A717,'BUSINESS processed'!A717:J3407,10,0))</f>
        <v>0.089</v>
      </c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</row>
    <row r="718">
      <c r="A718" s="18" t="str">
        <f t="shared" si="1"/>
        <v>Asia_Azerbaijan-Asia_2002</v>
      </c>
      <c r="B718" s="19" t="s">
        <v>144</v>
      </c>
      <c r="C718" s="20" t="s">
        <v>147</v>
      </c>
      <c r="D718" s="21" t="s">
        <v>72</v>
      </c>
      <c r="E718" s="22">
        <v>5.707618247E9</v>
      </c>
      <c r="F718" s="22">
        <f t="shared" si="2"/>
        <v>698.4401822</v>
      </c>
      <c r="G718" s="23">
        <v>0.045</v>
      </c>
      <c r="H718" s="23">
        <v>31.0</v>
      </c>
      <c r="I718" s="23">
        <v>0.197</v>
      </c>
      <c r="J718" s="24">
        <f>IFNA(VLOOKUP(A718,'ENERGY processed'!$A$2:$H$2692,7,0),"")</f>
        <v>11586</v>
      </c>
      <c r="K718" s="24">
        <f t="shared" si="3"/>
        <v>0.001417776663</v>
      </c>
      <c r="L718" s="24">
        <f>IFNA(VLOOKUP(A718,'ENERGY processed'!$A$2:$H$2692,8,0),"")</f>
        <v>45731</v>
      </c>
      <c r="M718" s="24">
        <f t="shared" si="5"/>
        <v>0.005596093956</v>
      </c>
      <c r="N718" s="24">
        <f>IFNA(VLOOKUP(A718,'HUMAN RESOURCES processed'!$A$2:$M$2692,5,0))</f>
        <v>0.014</v>
      </c>
      <c r="O718" s="24">
        <f>IFNA(VLOOKUP(A718,'HUMAN RESOURCES processed'!$A$2:$M$2692,6,0))</f>
        <v>0.053</v>
      </c>
      <c r="P718" s="24">
        <f>IFNA(VLOOKUP(A718,'HUMAN RESOURCES processed'!$A$2:$M$2692,7,0))</f>
        <v>70</v>
      </c>
      <c r="Q718" s="24">
        <f>IFNA(VLOOKUP(A718,'HUMAN RESOURCES processed'!$A$2:$M$2692,8,0))</f>
        <v>65</v>
      </c>
      <c r="R718" s="24">
        <f t="shared" si="6"/>
        <v>67.5</v>
      </c>
      <c r="S718" s="24">
        <f>IFNA(VLOOKUP(A718,'HUMAN RESOURCES processed'!$A$2:$M$2692,9,0))</f>
        <v>0.291</v>
      </c>
      <c r="T718" s="24">
        <f>IFNA(VLOOKUP(A718,'HUMAN RESOURCES processed'!$A$2:$M$2692,10,0))</f>
        <v>0.649</v>
      </c>
      <c r="U718" s="24">
        <f>IFNA(VLOOKUP(A718,'HUMAN RESOURCES processed'!$A$2:$M$2692,11,0))</f>
        <v>0.06</v>
      </c>
      <c r="V718" s="24">
        <f>IFNA(VLOOKUP(A718,'HUMAN RESOURCES processed'!$A$2:$M$2692,12,0))</f>
        <v>8171950</v>
      </c>
      <c r="W718" s="24">
        <f>IFNA(VLOOKUP(A718,'HUMAN RESOURCES processed'!$A$2:$M$2692,13,0))</f>
        <v>0.518</v>
      </c>
      <c r="X718" s="24">
        <f>IFNA(VLOOKUP(A718,'TOURISM processed'!$A$2:$F$2692,5,0))</f>
        <v>63000000</v>
      </c>
      <c r="Y718" s="24">
        <f>IFNA(VLOOKUP(A718,'TOURISM processed'!$A$2:$F$2692,6,0))</f>
        <v>110000000</v>
      </c>
      <c r="Z718" s="24">
        <f t="shared" si="7"/>
        <v>13.46067952</v>
      </c>
      <c r="AA718" s="24">
        <f t="shared" si="428"/>
        <v>0</v>
      </c>
      <c r="AB718" s="24">
        <f t="shared" si="429"/>
        <v>0</v>
      </c>
      <c r="AC718" s="24">
        <f t="shared" si="430"/>
        <v>0</v>
      </c>
      <c r="AD718" s="24">
        <f t="shared" si="431"/>
        <v>0</v>
      </c>
      <c r="AE718" s="24">
        <f>IFNA(VLOOKUP(A718,'BUSINESS processed'!A718:J3408,9,0))</f>
        <v>0.05</v>
      </c>
      <c r="AF718" s="27">
        <f>IFNA(VLOOKUP(A718,'BUSINESS processed'!A718:J3408,10,0))</f>
        <v>0.096</v>
      </c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</row>
    <row r="719">
      <c r="A719" s="18" t="str">
        <f t="shared" si="1"/>
        <v>Asia_Azerbaijan-Asia_2003</v>
      </c>
      <c r="B719" s="19" t="s">
        <v>144</v>
      </c>
      <c r="C719" s="20" t="s">
        <v>147</v>
      </c>
      <c r="D719" s="21" t="s">
        <v>74</v>
      </c>
      <c r="E719" s="22">
        <v>6.236024951E9</v>
      </c>
      <c r="F719" s="22">
        <f t="shared" si="2"/>
        <v>757.3414157</v>
      </c>
      <c r="G719" s="23">
        <v>0.045</v>
      </c>
      <c r="H719" s="23">
        <v>34.0</v>
      </c>
      <c r="I719" s="23">
        <v>0.174</v>
      </c>
      <c r="J719" s="24">
        <f>IFNA(VLOOKUP(A719,'ENERGY processed'!$A$2:$H$2692,7,0),"")</f>
        <v>11937</v>
      </c>
      <c r="K719" s="24">
        <f t="shared" si="3"/>
        <v>0.001449703064</v>
      </c>
      <c r="L719" s="24">
        <f>IFNA(VLOOKUP(A719,'ENERGY processed'!$A$2:$H$2692,8,0),"")</f>
        <v>42629</v>
      </c>
      <c r="M719" s="24">
        <f t="shared" si="5"/>
        <v>0.005177129255</v>
      </c>
      <c r="N719" s="24">
        <f>IFNA(VLOOKUP(A719,'HUMAN RESOURCES processed'!$A$2:$M$2692,5,0))</f>
        <v>0.014</v>
      </c>
      <c r="O719" s="24">
        <f>IFNA(VLOOKUP(A719,'HUMAN RESOURCES processed'!$A$2:$M$2692,6,0))</f>
        <v>0.05</v>
      </c>
      <c r="P719" s="24">
        <f>IFNA(VLOOKUP(A719,'HUMAN RESOURCES processed'!$A$2:$M$2692,7,0))</f>
        <v>71</v>
      </c>
      <c r="Q719" s="24">
        <f>IFNA(VLOOKUP(A719,'HUMAN RESOURCES processed'!$A$2:$M$2692,8,0))</f>
        <v>65</v>
      </c>
      <c r="R719" s="24">
        <f t="shared" si="6"/>
        <v>68</v>
      </c>
      <c r="S719" s="24">
        <f>IFNA(VLOOKUP(A719,'HUMAN RESOURCES processed'!$A$2:$M$2692,9,0))</f>
        <v>0.28</v>
      </c>
      <c r="T719" s="24">
        <f>IFNA(VLOOKUP(A719,'HUMAN RESOURCES processed'!$A$2:$M$2692,10,0))</f>
        <v>0.658</v>
      </c>
      <c r="U719" s="24">
        <f>IFNA(VLOOKUP(A719,'HUMAN RESOURCES processed'!$A$2:$M$2692,11,0))</f>
        <v>0.062</v>
      </c>
      <c r="V719" s="24">
        <f>IFNA(VLOOKUP(A719,'HUMAN RESOURCES processed'!$A$2:$M$2692,12,0))</f>
        <v>8234100</v>
      </c>
      <c r="W719" s="24">
        <f>IFNA(VLOOKUP(A719,'HUMAN RESOURCES processed'!$A$2:$M$2692,13,0))</f>
        <v>0.52</v>
      </c>
      <c r="X719" s="24">
        <f>IFNA(VLOOKUP(A719,'TOURISM processed'!$A$2:$F$2692,5,0))</f>
        <v>70000000</v>
      </c>
      <c r="Y719" s="24">
        <f>IFNA(VLOOKUP(A719,'TOURISM processed'!$A$2:$F$2692,6,0))</f>
        <v>120000000</v>
      </c>
      <c r="Z719" s="24">
        <f t="shared" si="7"/>
        <v>14.57354173</v>
      </c>
      <c r="AA719" s="24">
        <f t="shared" si="428"/>
        <v>0</v>
      </c>
      <c r="AB719" s="24">
        <f>IFNA(VLOOKUP(A719,'BUSINESS processed'!A719:J3409,6,0))</f>
        <v>105</v>
      </c>
      <c r="AC719" s="24">
        <f t="shared" si="430"/>
        <v>0</v>
      </c>
      <c r="AD719" s="24">
        <f t="shared" si="431"/>
        <v>0</v>
      </c>
      <c r="AE719" s="24">
        <f t="shared" ref="AE719:AE720" si="432">IF(AND(C719=C718,D719&gt;211),AE718,0)</f>
        <v>0.05</v>
      </c>
      <c r="AF719" s="27">
        <f>IFNA(VLOOKUP(A719,'BUSINESS processed'!A719:J3409,10,0))</f>
        <v>0.126</v>
      </c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</row>
    <row r="720">
      <c r="A720" s="18" t="str">
        <f t="shared" si="1"/>
        <v>Asia_Azerbaijan-Asia_2004</v>
      </c>
      <c r="B720" s="19" t="s">
        <v>144</v>
      </c>
      <c r="C720" s="20" t="s">
        <v>147</v>
      </c>
      <c r="D720" s="21" t="s">
        <v>83</v>
      </c>
      <c r="E720" s="22">
        <v>7.275766111E9</v>
      </c>
      <c r="F720" s="22">
        <f t="shared" si="2"/>
        <v>875.9123712</v>
      </c>
      <c r="G720" s="23">
        <v>0.066</v>
      </c>
      <c r="H720" s="23">
        <v>57.0</v>
      </c>
      <c r="I720" s="23">
        <v>0.155</v>
      </c>
      <c r="J720" s="24">
        <f>IFNA(VLOOKUP(A720,'ENERGY processed'!$A$2:$H$2692,7,0),"")</f>
        <v>13322</v>
      </c>
      <c r="K720" s="24">
        <f t="shared" si="3"/>
        <v>0.00160380425</v>
      </c>
      <c r="L720" s="24">
        <f>IFNA(VLOOKUP(A720,'ENERGY processed'!$A$2:$H$2692,8,0),"")</f>
        <v>45702</v>
      </c>
      <c r="M720" s="24">
        <f t="shared" si="5"/>
        <v>0.005501956299</v>
      </c>
      <c r="N720" s="24">
        <f>IFNA(VLOOKUP(A720,'HUMAN RESOURCES processed'!$A$2:$M$2692,5,0))</f>
        <v>0.016</v>
      </c>
      <c r="O720" s="24">
        <f>IFNA(VLOOKUP(A720,'HUMAN RESOURCES processed'!$A$2:$M$2692,6,0))</f>
        <v>0.047</v>
      </c>
      <c r="P720" s="24">
        <f>IFNA(VLOOKUP(A720,'HUMAN RESOURCES processed'!$A$2:$M$2692,7,0))</f>
        <v>71</v>
      </c>
      <c r="Q720" s="24">
        <f>IFNA(VLOOKUP(A720,'HUMAN RESOURCES processed'!$A$2:$M$2692,8,0))</f>
        <v>66</v>
      </c>
      <c r="R720" s="24">
        <f t="shared" si="6"/>
        <v>68.5</v>
      </c>
      <c r="S720" s="24">
        <f>IFNA(VLOOKUP(A720,'HUMAN RESOURCES processed'!$A$2:$M$2692,9,0))</f>
        <v>0.27</v>
      </c>
      <c r="T720" s="24">
        <f>IFNA(VLOOKUP(A720,'HUMAN RESOURCES processed'!$A$2:$M$2692,10,0))</f>
        <v>0.667</v>
      </c>
      <c r="U720" s="24">
        <f>IFNA(VLOOKUP(A720,'HUMAN RESOURCES processed'!$A$2:$M$2692,11,0))</f>
        <v>0.064</v>
      </c>
      <c r="V720" s="24">
        <f>IFNA(VLOOKUP(A720,'HUMAN RESOURCES processed'!$A$2:$M$2692,12,0))</f>
        <v>8306500</v>
      </c>
      <c r="W720" s="24">
        <f>IFNA(VLOOKUP(A720,'HUMAN RESOURCES processed'!$A$2:$M$2692,13,0))</f>
        <v>0.522</v>
      </c>
      <c r="X720" s="24">
        <f>IFNA(VLOOKUP(A720,'TOURISM processed'!$A$2:$F$2692,5,0))</f>
        <v>79000000</v>
      </c>
      <c r="Y720" s="24">
        <f>IFNA(VLOOKUP(A720,'TOURISM processed'!$A$2:$F$2692,6,0))</f>
        <v>140000000</v>
      </c>
      <c r="Z720" s="24">
        <f t="shared" si="7"/>
        <v>16.85427075</v>
      </c>
      <c r="AA720" s="24">
        <f t="shared" si="428"/>
        <v>0</v>
      </c>
      <c r="AB720" s="24">
        <f>IFNA(VLOOKUP(A720,'BUSINESS processed'!A720:J3410,6,0))</f>
        <v>121</v>
      </c>
      <c r="AC720" s="24">
        <f t="shared" si="430"/>
        <v>0</v>
      </c>
      <c r="AD720" s="24">
        <f t="shared" si="431"/>
        <v>0</v>
      </c>
      <c r="AE720" s="24">
        <f t="shared" si="432"/>
        <v>0.05</v>
      </c>
      <c r="AF720" s="27">
        <f>IFNA(VLOOKUP(A720,'BUSINESS processed'!A720:J3410,10,0))</f>
        <v>0.172</v>
      </c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</row>
    <row r="721">
      <c r="A721" s="18" t="str">
        <f t="shared" si="1"/>
        <v>Asia_Azerbaijan-Asia_2005</v>
      </c>
      <c r="B721" s="19" t="s">
        <v>144</v>
      </c>
      <c r="C721" s="20" t="s">
        <v>147</v>
      </c>
      <c r="D721" s="21" t="s">
        <v>84</v>
      </c>
      <c r="E721" s="22">
        <v>8.680511918E9</v>
      </c>
      <c r="F721" s="22">
        <f t="shared" si="2"/>
        <v>1034.397888</v>
      </c>
      <c r="G721" s="23">
        <v>0.079</v>
      </c>
      <c r="H721" s="23">
        <v>81.0</v>
      </c>
      <c r="I721" s="23">
        <v>0.157</v>
      </c>
      <c r="J721" s="24">
        <f>IFNA(VLOOKUP(A721,'ENERGY processed'!$A$2:$H$2692,7,0),"")</f>
        <v>11836</v>
      </c>
      <c r="K721" s="24">
        <f t="shared" si="3"/>
        <v>0.001410416058</v>
      </c>
      <c r="L721" s="24">
        <f>IFNA(VLOOKUP(A721,'ENERGY processed'!$A$2:$H$2692,8,0),"")</f>
        <v>35520.5</v>
      </c>
      <c r="M721" s="24">
        <f t="shared" si="5"/>
        <v>0.004232737716</v>
      </c>
      <c r="N721" s="24">
        <f>IFNA(VLOOKUP(A721,'HUMAN RESOURCES processed'!$A$2:$M$2692,5,0))</f>
        <v>0.017</v>
      </c>
      <c r="O721" s="24">
        <f>IFNA(VLOOKUP(A721,'HUMAN RESOURCES processed'!$A$2:$M$2692,6,0))</f>
        <v>0.044</v>
      </c>
      <c r="P721" s="24">
        <f>IFNA(VLOOKUP(A721,'HUMAN RESOURCES processed'!$A$2:$M$2692,7,0))</f>
        <v>72</v>
      </c>
      <c r="Q721" s="24">
        <f>IFNA(VLOOKUP(A721,'HUMAN RESOURCES processed'!$A$2:$M$2692,8,0))</f>
        <v>66</v>
      </c>
      <c r="R721" s="24">
        <f t="shared" si="6"/>
        <v>69</v>
      </c>
      <c r="S721" s="24">
        <f>IFNA(VLOOKUP(A721,'HUMAN RESOURCES processed'!$A$2:$M$2692,9,0))</f>
        <v>0.26</v>
      </c>
      <c r="T721" s="24">
        <f>IFNA(VLOOKUP(A721,'HUMAN RESOURCES processed'!$A$2:$M$2692,10,0))</f>
        <v>0.676</v>
      </c>
      <c r="U721" s="24">
        <f>IFNA(VLOOKUP(A721,'HUMAN RESOURCES processed'!$A$2:$M$2692,11,0))</f>
        <v>0.064</v>
      </c>
      <c r="V721" s="24">
        <f>IFNA(VLOOKUP(A721,'HUMAN RESOURCES processed'!$A$2:$M$2692,12,0))</f>
        <v>8391850</v>
      </c>
      <c r="W721" s="24">
        <f>IFNA(VLOOKUP(A721,'HUMAN RESOURCES processed'!$A$2:$M$2692,13,0))</f>
        <v>0.524</v>
      </c>
      <c r="X721" s="24">
        <f>IFNA(VLOOKUP(A721,'TOURISM processed'!$A$2:$F$2692,5,0))</f>
        <v>100000000</v>
      </c>
      <c r="Y721" s="24">
        <f>IFNA(VLOOKUP(A721,'TOURISM processed'!$A$2:$F$2692,6,0))</f>
        <v>188000000</v>
      </c>
      <c r="Z721" s="24">
        <f t="shared" si="7"/>
        <v>22.40268832</v>
      </c>
      <c r="AA721" s="24">
        <f>IFNA(VLOOKUP(A721,'BUSINESS processed'!A721:J3411,5,0))</f>
        <v>0.464</v>
      </c>
      <c r="AB721" s="24">
        <f>IFNA(VLOOKUP(A721,'BUSINESS processed'!A721:J3411,6,0))</f>
        <v>113</v>
      </c>
      <c r="AC721" s="24">
        <f t="shared" si="430"/>
        <v>0</v>
      </c>
      <c r="AD721" s="24">
        <f>IFNA(VLOOKUP(A721,'BUSINESS processed'!A721:J3411,8,0))</f>
        <v>756</v>
      </c>
      <c r="AE721" s="24">
        <f>IFNA(VLOOKUP(A721,'BUSINESS processed'!A721:J3411,9,0))</f>
        <v>0.08</v>
      </c>
      <c r="AF721" s="27">
        <f>IFNA(VLOOKUP(A721,'BUSINESS processed'!A721:J3411,10,0))</f>
        <v>0.262</v>
      </c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</row>
    <row r="722">
      <c r="A722" s="18" t="str">
        <f t="shared" si="1"/>
        <v>Asia_Azerbaijan-Asia_2006</v>
      </c>
      <c r="B722" s="19" t="s">
        <v>144</v>
      </c>
      <c r="C722" s="20" t="s">
        <v>147</v>
      </c>
      <c r="D722" s="21" t="s">
        <v>85</v>
      </c>
      <c r="E722" s="22">
        <v>1.3245421881E10</v>
      </c>
      <c r="F722" s="22">
        <f t="shared" si="2"/>
        <v>1561.122497</v>
      </c>
      <c r="G722" s="23">
        <v>0.079</v>
      </c>
      <c r="H722" s="23">
        <v>122.0</v>
      </c>
      <c r="I722" s="23">
        <v>0.17</v>
      </c>
      <c r="J722" s="24">
        <f>IFNA(VLOOKUP(A722,'ENERGY processed'!$A$2:$H$2692,7,0),"")</f>
        <v>13427</v>
      </c>
      <c r="K722" s="24">
        <f t="shared" si="3"/>
        <v>0.001582523528</v>
      </c>
      <c r="L722" s="24">
        <f>IFNA(VLOOKUP(A722,'ENERGY processed'!$A$2:$H$2692,8,0),"")</f>
        <v>34338</v>
      </c>
      <c r="M722" s="24">
        <f t="shared" si="5"/>
        <v>0.004047120943</v>
      </c>
      <c r="N722" s="24">
        <f>IFNA(VLOOKUP(A722,'HUMAN RESOURCES processed'!$A$2:$M$2692,5,0))</f>
        <v>0.018</v>
      </c>
      <c r="O722" s="24">
        <f>IFNA(VLOOKUP(A722,'HUMAN RESOURCES processed'!$A$2:$M$2692,6,0))</f>
        <v>0.042</v>
      </c>
      <c r="P722" s="24">
        <f>IFNA(VLOOKUP(A722,'HUMAN RESOURCES processed'!$A$2:$M$2692,7,0))</f>
        <v>72</v>
      </c>
      <c r="Q722" s="24">
        <f>IFNA(VLOOKUP(A722,'HUMAN RESOURCES processed'!$A$2:$M$2692,8,0))</f>
        <v>67</v>
      </c>
      <c r="R722" s="24">
        <f t="shared" si="6"/>
        <v>69.5</v>
      </c>
      <c r="S722" s="24">
        <f>IFNA(VLOOKUP(A722,'HUMAN RESOURCES processed'!$A$2:$M$2692,9,0))</f>
        <v>0.251</v>
      </c>
      <c r="T722" s="24">
        <f>IFNA(VLOOKUP(A722,'HUMAN RESOURCES processed'!$A$2:$M$2692,10,0))</f>
        <v>0.685</v>
      </c>
      <c r="U722" s="24">
        <f>IFNA(VLOOKUP(A722,'HUMAN RESOURCES processed'!$A$2:$M$2692,11,0))</f>
        <v>0.064</v>
      </c>
      <c r="V722" s="24">
        <f>IFNA(VLOOKUP(A722,'HUMAN RESOURCES processed'!$A$2:$M$2692,12,0))</f>
        <v>8484550</v>
      </c>
      <c r="W722" s="24">
        <f>IFNA(VLOOKUP(A722,'HUMAN RESOURCES processed'!$A$2:$M$2692,13,0))</f>
        <v>0.526</v>
      </c>
      <c r="X722" s="24">
        <f>IFNA(VLOOKUP(A722,'TOURISM processed'!$A$2:$F$2692,5,0))</f>
        <v>201000000</v>
      </c>
      <c r="Y722" s="24">
        <f>IFNA(VLOOKUP(A722,'TOURISM processed'!$A$2:$F$2692,6,0))</f>
        <v>256000000</v>
      </c>
      <c r="Z722" s="24">
        <f t="shared" si="7"/>
        <v>30.17249</v>
      </c>
      <c r="AA722" s="24">
        <f>IFNA(VLOOKUP(A722,'BUSINESS processed'!A722:J3412,5,0))</f>
        <v>0.422</v>
      </c>
      <c r="AB722" s="24">
        <f>IFNA(VLOOKUP(A722,'BUSINESS processed'!A722:J3412,6,0))</f>
        <v>51</v>
      </c>
      <c r="AC722" s="24">
        <f t="shared" si="430"/>
        <v>0</v>
      </c>
      <c r="AD722" s="24">
        <f>IFNA(VLOOKUP(A722,'BUSINESS processed'!A722:J3412,8,0))</f>
        <v>1000</v>
      </c>
      <c r="AE722" s="24">
        <f>IFNA(VLOOKUP(A722,'BUSINESS processed'!A722:J3412,9,0))</f>
        <v>0.12</v>
      </c>
      <c r="AF722" s="27">
        <f>IFNA(VLOOKUP(A722,'BUSINESS processed'!A722:J3412,10,0))</f>
        <v>0.384</v>
      </c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</row>
    <row r="723">
      <c r="A723" s="18" t="str">
        <f t="shared" si="1"/>
        <v>Asia_Azerbaijan-Asia_2007</v>
      </c>
      <c r="B723" s="19" t="s">
        <v>144</v>
      </c>
      <c r="C723" s="20" t="s">
        <v>147</v>
      </c>
      <c r="D723" s="21" t="s">
        <v>86</v>
      </c>
      <c r="E723" s="22">
        <v>2.0982270733E10</v>
      </c>
      <c r="F723" s="22">
        <f t="shared" si="2"/>
        <v>2445.115627</v>
      </c>
      <c r="G723" s="23">
        <v>0.062</v>
      </c>
      <c r="H723" s="23">
        <v>149.0</v>
      </c>
      <c r="I723" s="23">
        <v>0.179</v>
      </c>
      <c r="J723" s="24">
        <f>IF(AND( C723=C722,D723&gt;D722),J722,"")</f>
        <v>13427</v>
      </c>
      <c r="K723" s="24">
        <f t="shared" si="3"/>
        <v>0.001564681342</v>
      </c>
      <c r="L723" s="24">
        <f>IF(AND(C723=C722,C723&gt;C722),C722,0)</f>
        <v>0</v>
      </c>
      <c r="M723" s="24">
        <f t="shared" si="5"/>
        <v>0</v>
      </c>
      <c r="N723" s="24">
        <f>IFNA(VLOOKUP(A723,'HUMAN RESOURCES processed'!$A$2:$M$2692,5,0))</f>
        <v>0.018</v>
      </c>
      <c r="O723" s="24">
        <f>IFNA(VLOOKUP(A723,'HUMAN RESOURCES processed'!$A$2:$M$2692,6,0))</f>
        <v>0.039</v>
      </c>
      <c r="P723" s="24">
        <f>IFNA(VLOOKUP(A723,'HUMAN RESOURCES processed'!$A$2:$M$2692,7,0))</f>
        <v>73</v>
      </c>
      <c r="Q723" s="24">
        <f>IFNA(VLOOKUP(A723,'HUMAN RESOURCES processed'!$A$2:$M$2692,8,0))</f>
        <v>67</v>
      </c>
      <c r="R723" s="24">
        <f t="shared" si="6"/>
        <v>70</v>
      </c>
      <c r="S723" s="24">
        <f>IFNA(VLOOKUP(A723,'HUMAN RESOURCES processed'!$A$2:$M$2692,9,0))</f>
        <v>0.243</v>
      </c>
      <c r="T723" s="24">
        <f>IFNA(VLOOKUP(A723,'HUMAN RESOURCES processed'!$A$2:$M$2692,10,0))</f>
        <v>0.693</v>
      </c>
      <c r="U723" s="24">
        <f>IFNA(VLOOKUP(A723,'HUMAN RESOURCES processed'!$A$2:$M$2692,11,0))</f>
        <v>0.063</v>
      </c>
      <c r="V723" s="24">
        <f>IFNA(VLOOKUP(A723,'HUMAN RESOURCES processed'!$A$2:$M$2692,12,0))</f>
        <v>8581300</v>
      </c>
      <c r="W723" s="24">
        <f>IFNA(VLOOKUP(A723,'HUMAN RESOURCES processed'!$A$2:$M$2692,13,0))</f>
        <v>0.528</v>
      </c>
      <c r="X723" s="24">
        <f>IFNA(VLOOKUP(A723,'TOURISM processed'!$A$2:$F$2692,5,0))</f>
        <v>317000000</v>
      </c>
      <c r="Y723" s="24">
        <f>IFNA(VLOOKUP(A723,'TOURISM processed'!$A$2:$F$2692,6,0))</f>
        <v>381000000</v>
      </c>
      <c r="Z723" s="24">
        <f t="shared" si="7"/>
        <v>44.3988673</v>
      </c>
      <c r="AA723" s="24">
        <f>IFNA(VLOOKUP(A723,'BUSINESS processed'!A723:J3413,5,0))</f>
        <v>0.409</v>
      </c>
      <c r="AB723" s="24">
        <f>IFNA(VLOOKUP(A723,'BUSINESS processed'!A723:J3413,6,0))</f>
        <v>36</v>
      </c>
      <c r="AC723" s="24">
        <f t="shared" si="430"/>
        <v>0</v>
      </c>
      <c r="AD723" s="24">
        <f>IFNA(VLOOKUP(A723,'BUSINESS processed'!A723:J3413,8,0))</f>
        <v>952</v>
      </c>
      <c r="AE723" s="24">
        <f>IFNA(VLOOKUP(A723,'BUSINESS processed'!A723:J3413,9,0))</f>
        <v>0.145</v>
      </c>
      <c r="AF723" s="27">
        <f>IFNA(VLOOKUP(A723,'BUSINESS processed'!A723:J3413,10,0))</f>
        <v>0.515</v>
      </c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</row>
    <row r="724">
      <c r="A724" s="18" t="str">
        <f t="shared" si="1"/>
        <v>Asia_Azerbaijan-Asia_2008</v>
      </c>
      <c r="B724" s="19" t="s">
        <v>144</v>
      </c>
      <c r="C724" s="20" t="s">
        <v>147</v>
      </c>
      <c r="D724" s="21" t="s">
        <v>87</v>
      </c>
      <c r="E724" s="22">
        <v>3.3050343783E10</v>
      </c>
      <c r="F724" s="22">
        <f t="shared" si="2"/>
        <v>3771.406507</v>
      </c>
      <c r="G724" s="23">
        <v>0.051</v>
      </c>
      <c r="H724" s="23">
        <v>192.0</v>
      </c>
      <c r="I724" s="23">
        <v>0.191</v>
      </c>
      <c r="J724" s="24">
        <f>IFNA(VLOOKUP(A724,'ENERGY processed'!$A$2:$H$2692,7,0),"")</f>
        <v>11727</v>
      </c>
      <c r="K724" s="24">
        <f t="shared" si="3"/>
        <v>0.001338179245</v>
      </c>
      <c r="L724" s="24">
        <f>IFNA(VLOOKUP(A724,'ENERGY processed'!$A$2:$H$2692,8,0),"")</f>
        <v>30062</v>
      </c>
      <c r="M724" s="24">
        <f t="shared" si="5"/>
        <v>0.003430403725</v>
      </c>
      <c r="N724" s="24">
        <f>IFNA(VLOOKUP(A724,'HUMAN RESOURCES processed'!$A$2:$M$2692,5,0))</f>
        <v>0.017</v>
      </c>
      <c r="O724" s="24">
        <f>IFNA(VLOOKUP(A724,'HUMAN RESOURCES processed'!$A$2:$M$2692,6,0))</f>
        <v>0.037</v>
      </c>
      <c r="P724" s="24">
        <f>IFNA(VLOOKUP(A724,'HUMAN RESOURCES processed'!$A$2:$M$2692,7,0))</f>
        <v>73</v>
      </c>
      <c r="Q724" s="24">
        <f>IFNA(VLOOKUP(A724,'HUMAN RESOURCES processed'!$A$2:$M$2692,8,0))</f>
        <v>67</v>
      </c>
      <c r="R724" s="24">
        <f t="shared" si="6"/>
        <v>70</v>
      </c>
      <c r="S724" s="24">
        <f>IFNA(VLOOKUP(A724,'HUMAN RESOURCES processed'!$A$2:$M$2692,9,0))</f>
        <v>0.237</v>
      </c>
      <c r="T724" s="24">
        <f>IFNA(VLOOKUP(A724,'HUMAN RESOURCES processed'!$A$2:$M$2692,10,0))</f>
        <v>0.701</v>
      </c>
      <c r="U724" s="24">
        <f>IFNA(VLOOKUP(A724,'HUMAN RESOURCES processed'!$A$2:$M$2692,11,0))</f>
        <v>0.062</v>
      </c>
      <c r="V724" s="24">
        <f>IFNA(VLOOKUP(A724,'HUMAN RESOURCES processed'!$A$2:$M$2692,12,0))</f>
        <v>8763400</v>
      </c>
      <c r="W724" s="24">
        <f>IFNA(VLOOKUP(A724,'HUMAN RESOURCES processed'!$A$2:$M$2692,13,0))</f>
        <v>0.53</v>
      </c>
      <c r="X724" s="24">
        <f>IFNA(VLOOKUP(A724,'TOURISM processed'!$A$2:$F$2692,5,0))</f>
        <v>382000000</v>
      </c>
      <c r="Y724" s="24">
        <f>IFNA(VLOOKUP(A724,'TOURISM processed'!$A$2:$F$2692,6,0))</f>
        <v>456000000</v>
      </c>
      <c r="Z724" s="24">
        <f t="shared" si="7"/>
        <v>52.03459844</v>
      </c>
      <c r="AA724" s="24">
        <f>IFNA(VLOOKUP(A724,'BUSINESS processed'!A724:J3414,5,0))</f>
        <v>0.409</v>
      </c>
      <c r="AB724" s="24">
        <f>IFNA(VLOOKUP(A724,'BUSINESS processed'!A724:J3414,6,0))</f>
        <v>10</v>
      </c>
      <c r="AC724" s="24">
        <f t="shared" si="430"/>
        <v>0</v>
      </c>
      <c r="AD724" s="24">
        <f>IFNA(VLOOKUP(A724,'BUSINESS processed'!A724:J3414,8,0))</f>
        <v>376</v>
      </c>
      <c r="AE724" s="24">
        <f>IFNA(VLOOKUP(A724,'BUSINESS processed'!A724:J3414,9,0))</f>
        <v>0.171</v>
      </c>
      <c r="AF724" s="27">
        <f>IFNA(VLOOKUP(A724,'BUSINESS processed'!A724:J3414,10,0))</f>
        <v>0.738</v>
      </c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</row>
    <row r="725">
      <c r="A725" s="18" t="str">
        <f t="shared" si="1"/>
        <v>Asia_Azerbaijan-Asia_2009</v>
      </c>
      <c r="B725" s="19" t="s">
        <v>144</v>
      </c>
      <c r="C725" s="20" t="s">
        <v>147</v>
      </c>
      <c r="D725" s="21" t="s">
        <v>88</v>
      </c>
      <c r="E725" s="22">
        <v>4.885248296E10</v>
      </c>
      <c r="F725" s="22">
        <f t="shared" si="2"/>
        <v>5460.059927</v>
      </c>
      <c r="G725" s="23">
        <v>0.044</v>
      </c>
      <c r="H725" s="23">
        <v>241.0</v>
      </c>
      <c r="I725" s="23">
        <v>0.198</v>
      </c>
      <c r="J725" s="24">
        <f>IFNA(VLOOKUP(A725,'ENERGY processed'!$A$2:$H$2692,7,0),"")</f>
        <v>13232</v>
      </c>
      <c r="K725" s="24">
        <f t="shared" si="3"/>
        <v>0.001478891319</v>
      </c>
      <c r="L725" s="24">
        <f>IFNA(VLOOKUP(A725,'ENERGY processed'!$A$2:$H$2692,8,0),"")</f>
        <v>39167</v>
      </c>
      <c r="M725" s="24">
        <f t="shared" si="5"/>
        <v>0.004377549598</v>
      </c>
      <c r="N725" s="24">
        <f>IFNA(VLOOKUP(A725,'HUMAN RESOURCES processed'!$A$2:$M$2692,5,0))</f>
        <v>0.017</v>
      </c>
      <c r="O725" s="24">
        <f>IFNA(VLOOKUP(A725,'HUMAN RESOURCES processed'!$A$2:$M$2692,6,0))</f>
        <v>0.035</v>
      </c>
      <c r="P725" s="24">
        <f>IFNA(VLOOKUP(A725,'HUMAN RESOURCES processed'!$A$2:$M$2692,7,0))</f>
        <v>73</v>
      </c>
      <c r="Q725" s="24">
        <f>IFNA(VLOOKUP(A725,'HUMAN RESOURCES processed'!$A$2:$M$2692,8,0))</f>
        <v>67</v>
      </c>
      <c r="R725" s="24">
        <f t="shared" si="6"/>
        <v>70</v>
      </c>
      <c r="S725" s="24">
        <f>IFNA(VLOOKUP(A725,'HUMAN RESOURCES processed'!$A$2:$M$2692,9,0))</f>
        <v>0.231</v>
      </c>
      <c r="T725" s="24">
        <f>IFNA(VLOOKUP(A725,'HUMAN RESOURCES processed'!$A$2:$M$2692,10,0))</f>
        <v>0.708</v>
      </c>
      <c r="U725" s="24">
        <f>IFNA(VLOOKUP(A725,'HUMAN RESOURCES processed'!$A$2:$M$2692,11,0))</f>
        <v>0.061</v>
      </c>
      <c r="V725" s="24">
        <f>IFNA(VLOOKUP(A725,'HUMAN RESOURCES processed'!$A$2:$M$2692,12,0))</f>
        <v>8947243</v>
      </c>
      <c r="W725" s="24">
        <f>IFNA(VLOOKUP(A725,'HUMAN RESOURCES processed'!$A$2:$M$2692,13,0))</f>
        <v>0.532</v>
      </c>
      <c r="X725" s="24">
        <f>IFNA(VLOOKUP(A725,'TOURISM processed'!$A$2:$F$2692,5,0))</f>
        <v>545000000</v>
      </c>
      <c r="Y725" s="24">
        <f>IFNA(VLOOKUP(A725,'TOURISM processed'!$A$2:$F$2692,6,0))</f>
        <v>488000000</v>
      </c>
      <c r="Z725" s="24">
        <f t="shared" si="7"/>
        <v>54.54194102</v>
      </c>
      <c r="AA725" s="24">
        <f>IFNA(VLOOKUP(A725,'BUSINESS processed'!A725:J3415,5,0))</f>
        <v>0.409</v>
      </c>
      <c r="AB725" s="24">
        <f>IFNA(VLOOKUP(A725,'BUSINESS processed'!A725:J3415,6,0))</f>
        <v>10</v>
      </c>
      <c r="AC725" s="24">
        <f t="shared" si="430"/>
        <v>0</v>
      </c>
      <c r="AD725" s="24">
        <f>IFNA(VLOOKUP(A725,'BUSINESS processed'!A725:J3415,8,0))</f>
        <v>376</v>
      </c>
      <c r="AE725" s="24">
        <f>IFNA(VLOOKUP(A725,'BUSINESS processed'!A725:J3415,9,0))</f>
        <v>0.274</v>
      </c>
      <c r="AF725" s="27">
        <f>IFNA(VLOOKUP(A725,'BUSINESS processed'!A725:J3415,10,0))</f>
        <v>0.863</v>
      </c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</row>
    <row r="726">
      <c r="A726" s="18" t="str">
        <f t="shared" si="1"/>
        <v>Asia_Azerbaijan-Asia_2010</v>
      </c>
      <c r="B726" s="19" t="s">
        <v>144</v>
      </c>
      <c r="C726" s="20" t="s">
        <v>147</v>
      </c>
      <c r="D726" s="21" t="s">
        <v>89</v>
      </c>
      <c r="E726" s="22">
        <v>4.4291490421E10</v>
      </c>
      <c r="F726" s="22">
        <f t="shared" si="2"/>
        <v>4891.745788</v>
      </c>
      <c r="G726" s="23">
        <v>0.059</v>
      </c>
      <c r="H726" s="23">
        <v>288.0</v>
      </c>
      <c r="I726" s="23">
        <v>0.2</v>
      </c>
      <c r="J726" s="24">
        <f t="shared" ref="J726:J727" si="433">IF(AND( C726=C725,D726&gt;D725),J725,"")</f>
        <v>13232</v>
      </c>
      <c r="K726" s="24">
        <f t="shared" si="3"/>
        <v>0.001461399913</v>
      </c>
      <c r="L726" s="24">
        <f t="shared" ref="L726:L727" si="434">IF(AND(C726=C725,C726&gt;C725),C725,0)</f>
        <v>0</v>
      </c>
      <c r="M726" s="24">
        <f t="shared" si="5"/>
        <v>0</v>
      </c>
      <c r="N726" s="24">
        <f>IFNA(VLOOKUP(A726,'HUMAN RESOURCES processed'!$A$2:$M$2692,5,0))</f>
        <v>0.018</v>
      </c>
      <c r="O726" s="24">
        <f>IFNA(VLOOKUP(A726,'HUMAN RESOURCES processed'!$A$2:$M$2692,6,0))</f>
        <v>0.034</v>
      </c>
      <c r="P726" s="24">
        <f>IFNA(VLOOKUP(A726,'HUMAN RESOURCES processed'!$A$2:$M$2692,7,0))</f>
        <v>74</v>
      </c>
      <c r="Q726" s="24">
        <f>IFNA(VLOOKUP(A726,'HUMAN RESOURCES processed'!$A$2:$M$2692,8,0))</f>
        <v>67</v>
      </c>
      <c r="R726" s="24">
        <f t="shared" si="6"/>
        <v>70.5</v>
      </c>
      <c r="S726" s="24">
        <f>IFNA(VLOOKUP(A726,'HUMAN RESOURCES processed'!$A$2:$M$2692,9,0))</f>
        <v>0.227</v>
      </c>
      <c r="T726" s="24">
        <f>IFNA(VLOOKUP(A726,'HUMAN RESOURCES processed'!$A$2:$M$2692,10,0))</f>
        <v>0.714</v>
      </c>
      <c r="U726" s="24">
        <f>IFNA(VLOOKUP(A726,'HUMAN RESOURCES processed'!$A$2:$M$2692,11,0))</f>
        <v>0.059</v>
      </c>
      <c r="V726" s="24">
        <f>IFNA(VLOOKUP(A726,'HUMAN RESOURCES processed'!$A$2:$M$2692,12,0))</f>
        <v>9054332</v>
      </c>
      <c r="W726" s="24">
        <f>IFNA(VLOOKUP(A726,'HUMAN RESOURCES processed'!$A$2:$M$2692,13,0))</f>
        <v>0.534</v>
      </c>
      <c r="X726" s="24">
        <f>IFNA(VLOOKUP(A726,'TOURISM processed'!$A$2:$F$2692,5,0))</f>
        <v>792000000</v>
      </c>
      <c r="Y726" s="24">
        <f>IFNA(VLOOKUP(A726,'TOURISM processed'!$A$2:$F$2692,6,0))</f>
        <v>856000000</v>
      </c>
      <c r="Z726" s="24">
        <f t="shared" si="7"/>
        <v>94.54038133</v>
      </c>
      <c r="AA726" s="24">
        <f>IFNA(VLOOKUP(A726,'BUSINESS processed'!A726:J3416,5,0))</f>
        <v>0.409</v>
      </c>
      <c r="AB726" s="24">
        <f>IFNA(VLOOKUP(A726,'BUSINESS processed'!A726:J3416,6,0))</f>
        <v>8</v>
      </c>
      <c r="AC726" s="24">
        <f t="shared" si="430"/>
        <v>0</v>
      </c>
      <c r="AD726" s="24">
        <f>IFNA(VLOOKUP(A726,'BUSINESS processed'!A726:J3416,8,0))</f>
        <v>306</v>
      </c>
      <c r="AE726" s="24">
        <f>IFNA(VLOOKUP(A726,'BUSINESS processed'!A726:J3416,9,0))</f>
        <v>0.46</v>
      </c>
      <c r="AF726" s="27">
        <f>IFNA(VLOOKUP(A726,'BUSINESS processed'!A726:J3416,10,0))</f>
        <v>1.001</v>
      </c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</row>
    <row r="727">
      <c r="A727" s="18" t="str">
        <f t="shared" si="1"/>
        <v>Asia_Azerbaijan-Asia_2011</v>
      </c>
      <c r="B727" s="19" t="s">
        <v>144</v>
      </c>
      <c r="C727" s="20" t="s">
        <v>147</v>
      </c>
      <c r="D727" s="21" t="s">
        <v>90</v>
      </c>
      <c r="E727" s="22">
        <v>5.2902703376E10</v>
      </c>
      <c r="F727" s="22">
        <f t="shared" si="2"/>
        <v>5767.167826</v>
      </c>
      <c r="G727" s="23">
        <v>0.053</v>
      </c>
      <c r="H727" s="23">
        <v>310.0</v>
      </c>
      <c r="I727" s="23">
        <v>0.207</v>
      </c>
      <c r="J727" s="24">
        <f t="shared" si="433"/>
        <v>13232</v>
      </c>
      <c r="K727" s="24">
        <f t="shared" si="3"/>
        <v>0.001442481382</v>
      </c>
      <c r="L727" s="24">
        <f t="shared" si="434"/>
        <v>0</v>
      </c>
      <c r="M727" s="24">
        <f t="shared" si="5"/>
        <v>0</v>
      </c>
      <c r="N727" s="24">
        <f>IFNA(VLOOKUP(A727,'HUMAN RESOURCES processed'!$A$2:$M$2692,5,0))</f>
        <v>0.019</v>
      </c>
      <c r="O727" s="24">
        <f>IFNA(VLOOKUP(A727,'HUMAN RESOURCES processed'!$A$2:$M$2692,6,0))</f>
        <v>0.032</v>
      </c>
      <c r="P727" s="24">
        <f>IFNA(VLOOKUP(A727,'HUMAN RESOURCES processed'!$A$2:$M$2692,7,0))</f>
        <v>74</v>
      </c>
      <c r="Q727" s="24">
        <f>IFNA(VLOOKUP(A727,'HUMAN RESOURCES processed'!$A$2:$M$2692,8,0))</f>
        <v>68</v>
      </c>
      <c r="R727" s="24">
        <f t="shared" si="6"/>
        <v>71</v>
      </c>
      <c r="S727" s="24">
        <f>IFNA(VLOOKUP(A727,'HUMAN RESOURCES processed'!$A$2:$M$2692,9,0))</f>
        <v>0.224</v>
      </c>
      <c r="T727" s="24">
        <f>IFNA(VLOOKUP(A727,'HUMAN RESOURCES processed'!$A$2:$M$2692,10,0))</f>
        <v>0.718</v>
      </c>
      <c r="U727" s="24">
        <f>IFNA(VLOOKUP(A727,'HUMAN RESOURCES processed'!$A$2:$M$2692,11,0))</f>
        <v>0.058</v>
      </c>
      <c r="V727" s="24">
        <f>IFNA(VLOOKUP(A727,'HUMAN RESOURCES processed'!$A$2:$M$2692,12,0))</f>
        <v>9173082</v>
      </c>
      <c r="W727" s="24">
        <f>IFNA(VLOOKUP(A727,'HUMAN RESOURCES processed'!$A$2:$M$2692,13,0))</f>
        <v>0.536</v>
      </c>
      <c r="X727" s="24">
        <f>IFNA(VLOOKUP(A727,'TOURISM processed'!$A$2:$F$2692,5,0))</f>
        <v>1500000000</v>
      </c>
      <c r="Y727" s="24">
        <f>IFNA(VLOOKUP(A727,'TOURISM processed'!$A$2:$F$2692,6,0))</f>
        <v>1778000000</v>
      </c>
      <c r="Z727" s="24">
        <f t="shared" si="7"/>
        <v>193.827985</v>
      </c>
      <c r="AA727" s="24">
        <f>IFNA(VLOOKUP(A727,'BUSINESS processed'!A727:J3417,5,0))</f>
        <v>0.4</v>
      </c>
      <c r="AB727" s="24">
        <f>IFNA(VLOOKUP(A727,'BUSINESS processed'!A727:J3417,6,0))</f>
        <v>8</v>
      </c>
      <c r="AC727" s="24">
        <f t="shared" si="430"/>
        <v>0</v>
      </c>
      <c r="AD727" s="24">
        <f>IFNA(VLOOKUP(A727,'BUSINESS processed'!A727:J3417,8,0))</f>
        <v>225</v>
      </c>
      <c r="AE727" s="24">
        <f>IFNA(VLOOKUP(A727,'BUSINESS processed'!A727:J3417,9,0))</f>
        <v>0.5</v>
      </c>
      <c r="AF727" s="27">
        <f>IFNA(VLOOKUP(A727,'BUSINESS processed'!A727:J3417,10,0))</f>
        <v>1.1</v>
      </c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</row>
    <row r="728">
      <c r="A728" s="18" t="str">
        <f t="shared" si="1"/>
        <v>Asia_Azerbaijan-Asia_2012</v>
      </c>
      <c r="B728" s="19" t="s">
        <v>144</v>
      </c>
      <c r="C728" s="20" t="s">
        <v>147</v>
      </c>
      <c r="D728" s="21" t="s">
        <v>91</v>
      </c>
      <c r="E728" s="22">
        <v>6.59516272E10</v>
      </c>
      <c r="F728" s="22">
        <f t="shared" si="2"/>
        <v>7094.789122</v>
      </c>
      <c r="G728" s="23">
        <v>0.05</v>
      </c>
      <c r="H728" s="23">
        <v>359.0</v>
      </c>
      <c r="I728" s="23">
        <v>0.19</v>
      </c>
      <c r="J728" s="24">
        <f>IFNA(VLOOKUP(A728,'ENERGY processed'!$A$2:$H$2692,7,0),"")</f>
        <v>12115.5</v>
      </c>
      <c r="K728" s="24">
        <f t="shared" si="3"/>
        <v>0.00130333278</v>
      </c>
      <c r="L728" s="24">
        <f>IFNA(VLOOKUP(A728,'ENERGY processed'!$A$2:$H$2692,8,0),"")</f>
        <v>30430.5</v>
      </c>
      <c r="M728" s="24">
        <f t="shared" si="5"/>
        <v>0.003273580797</v>
      </c>
      <c r="N728" s="24">
        <f>IFNA(VLOOKUP(A728,'HUMAN RESOURCES processed'!$A$2:$M$2692,5,0))</f>
        <v>0.019</v>
      </c>
      <c r="O728" s="24">
        <f>IFNA(VLOOKUP(A728,'HUMAN RESOURCES processed'!$A$2:$M$2692,6,0))</f>
        <v>0.031</v>
      </c>
      <c r="P728" s="24">
        <f>IFNA(VLOOKUP(A728,'HUMAN RESOURCES processed'!$A$2:$M$2692,7,0))</f>
        <v>74</v>
      </c>
      <c r="Q728" s="24">
        <f>IFNA(VLOOKUP(A728,'HUMAN RESOURCES processed'!$A$2:$M$2692,8,0))</f>
        <v>68</v>
      </c>
      <c r="R728" s="24">
        <f t="shared" si="6"/>
        <v>71</v>
      </c>
      <c r="S728" s="24">
        <f>IFNA(VLOOKUP(A728,'HUMAN RESOURCES processed'!$A$2:$M$2692,9,0))</f>
        <v>0.222</v>
      </c>
      <c r="T728" s="24">
        <f>IFNA(VLOOKUP(A728,'HUMAN RESOURCES processed'!$A$2:$M$2692,10,0))</f>
        <v>0.721</v>
      </c>
      <c r="U728" s="24">
        <f>IFNA(VLOOKUP(A728,'HUMAN RESOURCES processed'!$A$2:$M$2692,11,0))</f>
        <v>0.057</v>
      </c>
      <c r="V728" s="24">
        <f>IFNA(VLOOKUP(A728,'HUMAN RESOURCES processed'!$A$2:$M$2692,12,0))</f>
        <v>9295784</v>
      </c>
      <c r="W728" s="24">
        <f>IFNA(VLOOKUP(A728,'HUMAN RESOURCES processed'!$A$2:$M$2692,13,0))</f>
        <v>0.539</v>
      </c>
      <c r="X728" s="24">
        <f>IFNA(VLOOKUP(A728,'TOURISM processed'!$A$2:$F$2692,5,0))</f>
        <v>2634000000</v>
      </c>
      <c r="Y728" s="24">
        <f>IFNA(VLOOKUP(A728,'TOURISM processed'!$A$2:$F$2692,6,0))</f>
        <v>2616000000</v>
      </c>
      <c r="Z728" s="24">
        <f t="shared" si="7"/>
        <v>281.4178987</v>
      </c>
      <c r="AA728" s="24">
        <f>IFNA(VLOOKUP(A728,'BUSINESS processed'!A728:J3418,5,0))</f>
        <v>0.4</v>
      </c>
      <c r="AB728" s="24">
        <f>IFNA(VLOOKUP(A728,'BUSINESS processed'!A728:J3418,6,0))</f>
        <v>8</v>
      </c>
      <c r="AC728" s="24">
        <f>IFNA(VLOOKUP(A728,'BUSINESS processed'!A728:J3418,7,0))</f>
        <v>71</v>
      </c>
      <c r="AD728" s="24">
        <f>IFNA(VLOOKUP(A728,'BUSINESS processed'!A728:J3418,8,0))</f>
        <v>214</v>
      </c>
      <c r="AE728" s="24">
        <f>IFNA(VLOOKUP(A728,'BUSINESS processed'!A728:J3418,9,0))</f>
        <v>0.542</v>
      </c>
      <c r="AF728" s="27">
        <f>IFNA(VLOOKUP(A728,'BUSINESS processed'!A728:J3418,10,0))</f>
        <v>1.088</v>
      </c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</row>
    <row r="729">
      <c r="A729" s="18" t="str">
        <f t="shared" si="1"/>
        <v>Asia_Bangladesh-Asia_2000</v>
      </c>
      <c r="B729" s="19" t="s">
        <v>144</v>
      </c>
      <c r="C729" s="20" t="s">
        <v>148</v>
      </c>
      <c r="D729" s="21" t="s">
        <v>70</v>
      </c>
      <c r="E729" s="22">
        <v>1.16E11</v>
      </c>
      <c r="F729" s="22">
        <f t="shared" si="2"/>
        <v>876.2436853</v>
      </c>
      <c r="G729" s="23">
        <v>0.036</v>
      </c>
      <c r="H729" s="23">
        <v>26.0</v>
      </c>
      <c r="I729" s="23">
        <v>0.13</v>
      </c>
      <c r="J729" s="24">
        <f>IF(AND( C729=C728,D729&gt;D728),J728,0)</f>
        <v>0</v>
      </c>
      <c r="K729" s="24">
        <f t="shared" si="3"/>
        <v>0</v>
      </c>
      <c r="L729" s="24">
        <f t="shared" ref="L729:L730" si="435">IF(AND(C729=C728,C729&gt;C728),C728,0)</f>
        <v>0</v>
      </c>
      <c r="M729" s="24">
        <f t="shared" si="5"/>
        <v>0</v>
      </c>
      <c r="N729" s="24">
        <f>IFNA(VLOOKUP(A729,'HUMAN RESOURCES processed'!$A$2:$M$2692,5,0))</f>
        <v>0.027</v>
      </c>
      <c r="O729" s="24">
        <f>IFNA(VLOOKUP(A729,'HUMAN RESOURCES processed'!$A$2:$M$2692,6,0))</f>
        <v>0.064</v>
      </c>
      <c r="P729" s="24">
        <f>IFNA(VLOOKUP(A729,'HUMAN RESOURCES processed'!$A$2:$M$2692,7,0))</f>
        <v>66</v>
      </c>
      <c r="Q729" s="24">
        <f>IFNA(VLOOKUP(A729,'HUMAN RESOURCES processed'!$A$2:$M$2692,8,0))</f>
        <v>65</v>
      </c>
      <c r="R729" s="24">
        <f t="shared" si="6"/>
        <v>65.5</v>
      </c>
      <c r="S729" s="24">
        <f>IFNA(VLOOKUP(A729,'HUMAN RESOURCES processed'!$A$2:$M$2692,9,0))</f>
        <v>0.37</v>
      </c>
      <c r="T729" s="24">
        <f>IFNA(VLOOKUP(A729,'HUMAN RESOURCES processed'!$A$2:$M$2692,10,0))</f>
        <v>0.59</v>
      </c>
      <c r="U729" s="24">
        <f>IFNA(VLOOKUP(A729,'HUMAN RESOURCES processed'!$A$2:$M$2692,11,0))</f>
        <v>0.041</v>
      </c>
      <c r="V729" s="24">
        <f>IFNA(VLOOKUP(A729,'HUMAN RESOURCES processed'!$A$2:$M$2692,12,0))</f>
        <v>132383265</v>
      </c>
      <c r="W729" s="24">
        <f>IFNA(VLOOKUP(A729,'HUMAN RESOURCES processed'!$A$2:$M$2692,13,0))</f>
        <v>0.236</v>
      </c>
      <c r="X729" s="24">
        <f>IFNA(VLOOKUP(A729,'TOURISM processed'!$A$2:$F$2692,5,0))</f>
        <v>50000000</v>
      </c>
      <c r="Y729" s="24">
        <f>IFNA(VLOOKUP(A729,'TOURISM processed'!$A$2:$F$2692,6,0))</f>
        <v>471000000</v>
      </c>
      <c r="Z729" s="24">
        <f t="shared" si="7"/>
        <v>3.557851515</v>
      </c>
      <c r="AA729" s="24">
        <f t="shared" ref="AA729:AA733" si="436">IF(AND(C729=C728,D729&gt;D728),AA728,0)</f>
        <v>0</v>
      </c>
      <c r="AB729" s="24">
        <f t="shared" ref="AB729:AB731" si="437">IF(AND(C729=C728,D729&gt;D728),AB728,0)</f>
        <v>0</v>
      </c>
      <c r="AC729" s="24">
        <f t="shared" ref="AC729:AC740" si="438">IF(AND(C729=C728,D729&gt;D728),AC728,0)</f>
        <v>0</v>
      </c>
      <c r="AD729" s="24">
        <f t="shared" ref="AD729:AD733" si="439">IF(AND(C729=C728,D729&gt;D728),AD728,0)</f>
        <v>0</v>
      </c>
      <c r="AE729" s="24">
        <f>IFNA(VLOOKUP(A729,'BUSINESS processed'!A729:J3419,9,0))</f>
        <v>0.001</v>
      </c>
      <c r="AF729" s="27">
        <f>IFNA(VLOOKUP(A729,'BUSINESS processed'!A729:J3419,10,0))</f>
        <v>0.002</v>
      </c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</row>
    <row r="730">
      <c r="A730" s="18" t="str">
        <f t="shared" si="1"/>
        <v>Asia_Bangladesh-Asia_2001</v>
      </c>
      <c r="B730" s="19" t="s">
        <v>144</v>
      </c>
      <c r="C730" s="20" t="s">
        <v>148</v>
      </c>
      <c r="D730" s="21" t="s">
        <v>71</v>
      </c>
      <c r="E730" s="22">
        <v>4.7124925462E10</v>
      </c>
      <c r="F730" s="22">
        <f t="shared" si="2"/>
        <v>349.7743583</v>
      </c>
      <c r="G730" s="23">
        <v>0.028</v>
      </c>
      <c r="H730" s="23">
        <v>10.0</v>
      </c>
      <c r="I730" s="23">
        <v>0.155</v>
      </c>
      <c r="J730" s="24">
        <f>IFNA(VLOOKUP(A730,'ENERGY processed'!$A$2:$H$2692,7,0),"")</f>
        <v>31294</v>
      </c>
      <c r="K730" s="24">
        <f t="shared" si="3"/>
        <v>0.0002322728081</v>
      </c>
      <c r="L730" s="24">
        <f t="shared" si="435"/>
        <v>0</v>
      </c>
      <c r="M730" s="24">
        <f t="shared" si="5"/>
        <v>0</v>
      </c>
      <c r="N730" s="24">
        <f>IFNA(VLOOKUP(A730,'HUMAN RESOURCES processed'!$A$2:$M$2692,5,0))</f>
        <v>0.026</v>
      </c>
      <c r="O730" s="24">
        <f>IFNA(VLOOKUP(A730,'HUMAN RESOURCES processed'!$A$2:$M$2692,6,0))</f>
        <v>0.062</v>
      </c>
      <c r="P730" s="24">
        <f>IFNA(VLOOKUP(A730,'HUMAN RESOURCES processed'!$A$2:$M$2692,7,0))</f>
        <v>66</v>
      </c>
      <c r="Q730" s="24">
        <f>IFNA(VLOOKUP(A730,'HUMAN RESOURCES processed'!$A$2:$M$2692,8,0))</f>
        <v>66</v>
      </c>
      <c r="R730" s="24">
        <f t="shared" si="6"/>
        <v>66</v>
      </c>
      <c r="S730" s="24">
        <f>IFNA(VLOOKUP(A730,'HUMAN RESOURCES processed'!$A$2:$M$2692,9,0))</f>
        <v>0.364</v>
      </c>
      <c r="T730" s="24">
        <f>IFNA(VLOOKUP(A730,'HUMAN RESOURCES processed'!$A$2:$M$2692,10,0))</f>
        <v>0.595</v>
      </c>
      <c r="U730" s="24">
        <f>IFNA(VLOOKUP(A730,'HUMAN RESOURCES processed'!$A$2:$M$2692,11,0))</f>
        <v>0.041</v>
      </c>
      <c r="V730" s="24">
        <f>IFNA(VLOOKUP(A730,'HUMAN RESOURCES processed'!$A$2:$M$2692,12,0))</f>
        <v>134729503</v>
      </c>
      <c r="W730" s="24">
        <f>IFNA(VLOOKUP(A730,'HUMAN RESOURCES processed'!$A$2:$M$2692,13,0))</f>
        <v>0.241</v>
      </c>
      <c r="X730" s="24">
        <f>IFNA(VLOOKUP(A730,'TOURISM processed'!$A$2:$F$2692,5,0))</f>
        <v>48000000</v>
      </c>
      <c r="Y730" s="24">
        <f>IFNA(VLOOKUP(A730,'TOURISM processed'!$A$2:$F$2692,6,0))</f>
        <v>341000000</v>
      </c>
      <c r="Z730" s="24">
        <f t="shared" si="7"/>
        <v>2.530997238</v>
      </c>
      <c r="AA730" s="24">
        <f t="shared" si="436"/>
        <v>0</v>
      </c>
      <c r="AB730" s="24">
        <f t="shared" si="437"/>
        <v>0</v>
      </c>
      <c r="AC730" s="24">
        <f t="shared" si="438"/>
        <v>0</v>
      </c>
      <c r="AD730" s="24">
        <f t="shared" si="439"/>
        <v>0</v>
      </c>
      <c r="AE730" s="24">
        <f>IFNA(VLOOKUP(A730,'BUSINESS processed'!A730:J3420,9,0))</f>
        <v>0.001</v>
      </c>
      <c r="AF730" s="27">
        <f>IFNA(VLOOKUP(A730,'BUSINESS processed'!A730:J3420,10,0))</f>
        <v>0.004</v>
      </c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</row>
    <row r="731">
      <c r="A731" s="18" t="str">
        <f t="shared" si="1"/>
        <v>Asia_Bangladesh-Asia_2002</v>
      </c>
      <c r="B731" s="19" t="s">
        <v>144</v>
      </c>
      <c r="C731" s="20" t="s">
        <v>148</v>
      </c>
      <c r="D731" s="21" t="s">
        <v>72</v>
      </c>
      <c r="E731" s="22">
        <v>4.6987842847E10</v>
      </c>
      <c r="F731" s="22">
        <f t="shared" si="2"/>
        <v>342.9612364</v>
      </c>
      <c r="G731" s="23">
        <v>0.03</v>
      </c>
      <c r="H731" s="23">
        <v>10.0</v>
      </c>
      <c r="I731" s="23">
        <v>0.158</v>
      </c>
      <c r="J731" s="24">
        <f>IFNA(VLOOKUP(A731,'ENERGY processed'!$A$2:$H$2692,7,0),"")</f>
        <v>30756</v>
      </c>
      <c r="K731" s="24">
        <f t="shared" si="3"/>
        <v>0.0002244860617</v>
      </c>
      <c r="L731" s="24">
        <f>IFNA(VLOOKUP(A731,'ENERGY processed'!$A$2:$H$2692,8,0),"")</f>
        <v>56153</v>
      </c>
      <c r="M731" s="24">
        <f t="shared" si="5"/>
        <v>0.0004098571278</v>
      </c>
      <c r="N731" s="24">
        <f>IFNA(VLOOKUP(A731,'HUMAN RESOURCES processed'!$A$2:$M$2692,5,0))</f>
        <v>0.026</v>
      </c>
      <c r="O731" s="24">
        <f>IFNA(VLOOKUP(A731,'HUMAN RESOURCES processed'!$A$2:$M$2692,6,0))</f>
        <v>0.059</v>
      </c>
      <c r="P731" s="24">
        <f>IFNA(VLOOKUP(A731,'HUMAN RESOURCES processed'!$A$2:$M$2692,7,0))</f>
        <v>67</v>
      </c>
      <c r="Q731" s="24">
        <f>IFNA(VLOOKUP(A731,'HUMAN RESOURCES processed'!$A$2:$M$2692,8,0))</f>
        <v>66</v>
      </c>
      <c r="R731" s="24">
        <f t="shared" si="6"/>
        <v>66.5</v>
      </c>
      <c r="S731" s="24">
        <f>IFNA(VLOOKUP(A731,'HUMAN RESOURCES processed'!$A$2:$M$2692,9,0))</f>
        <v>0.359</v>
      </c>
      <c r="T731" s="24">
        <f>IFNA(VLOOKUP(A731,'HUMAN RESOURCES processed'!$A$2:$M$2692,10,0))</f>
        <v>0.6</v>
      </c>
      <c r="U731" s="24">
        <f>IFNA(VLOOKUP(A731,'HUMAN RESOURCES processed'!$A$2:$M$2692,11,0))</f>
        <v>0.041</v>
      </c>
      <c r="V731" s="24">
        <f>IFNA(VLOOKUP(A731,'HUMAN RESOURCES processed'!$A$2:$M$2692,12,0))</f>
        <v>137006279</v>
      </c>
      <c r="W731" s="24">
        <f>IFNA(VLOOKUP(A731,'HUMAN RESOURCES processed'!$A$2:$M$2692,13,0))</f>
        <v>0.248</v>
      </c>
      <c r="X731" s="24">
        <f>IFNA(VLOOKUP(A731,'TOURISM processed'!$A$2:$F$2692,5,0))</f>
        <v>59000000</v>
      </c>
      <c r="Y731" s="24">
        <f>IFNA(VLOOKUP(A731,'TOURISM processed'!$A$2:$F$2692,6,0))</f>
        <v>309000000</v>
      </c>
      <c r="Z731" s="24">
        <f t="shared" si="7"/>
        <v>2.255371084</v>
      </c>
      <c r="AA731" s="24">
        <f t="shared" si="436"/>
        <v>0</v>
      </c>
      <c r="AB731" s="24">
        <f t="shared" si="437"/>
        <v>0</v>
      </c>
      <c r="AC731" s="24">
        <f t="shared" si="438"/>
        <v>0</v>
      </c>
      <c r="AD731" s="24">
        <f t="shared" si="439"/>
        <v>0</v>
      </c>
      <c r="AE731" s="24">
        <f>IFNA(VLOOKUP(A731,'BUSINESS processed'!A731:J3421,9,0))</f>
        <v>0.001</v>
      </c>
      <c r="AF731" s="27">
        <f>IFNA(VLOOKUP(A731,'BUSINESS processed'!A731:J3421,10,0))</f>
        <v>0.008</v>
      </c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</row>
    <row r="732">
      <c r="A732" s="18" t="str">
        <f t="shared" si="1"/>
        <v>Asia_Bangladesh-Asia_2003</v>
      </c>
      <c r="B732" s="19" t="s">
        <v>144</v>
      </c>
      <c r="C732" s="20" t="s">
        <v>148</v>
      </c>
      <c r="D732" s="21" t="s">
        <v>74</v>
      </c>
      <c r="E732" s="22">
        <v>4.7571130071E10</v>
      </c>
      <c r="F732" s="22">
        <f t="shared" si="2"/>
        <v>341.781033</v>
      </c>
      <c r="G732" s="23">
        <v>0.031</v>
      </c>
      <c r="H732" s="23">
        <v>11.0</v>
      </c>
      <c r="I732" s="23">
        <v>0.16</v>
      </c>
      <c r="J732" s="24">
        <f>IFNA(VLOOKUP(A732,'ENERGY processed'!$A$2:$H$2692,7,0),"")</f>
        <v>29131</v>
      </c>
      <c r="K732" s="24">
        <f t="shared" si="3"/>
        <v>0.0002092954962</v>
      </c>
      <c r="L732" s="24">
        <f>IFNA(VLOOKUP(A732,'ENERGY processed'!$A$2:$H$2692,8,0),"")</f>
        <v>52328</v>
      </c>
      <c r="M732" s="24">
        <f t="shared" si="5"/>
        <v>0.0003759573898</v>
      </c>
      <c r="N732" s="24">
        <f>IFNA(VLOOKUP(A732,'HUMAN RESOURCES processed'!$A$2:$M$2692,5,0))</f>
        <v>0.025</v>
      </c>
      <c r="O732" s="24">
        <f>IFNA(VLOOKUP(A732,'HUMAN RESOURCES processed'!$A$2:$M$2692,6,0))</f>
        <v>0.056</v>
      </c>
      <c r="P732" s="24">
        <f>IFNA(VLOOKUP(A732,'HUMAN RESOURCES processed'!$A$2:$M$2692,7,0))</f>
        <v>67</v>
      </c>
      <c r="Q732" s="24">
        <f>IFNA(VLOOKUP(A732,'HUMAN RESOURCES processed'!$A$2:$M$2692,8,0))</f>
        <v>66</v>
      </c>
      <c r="R732" s="24">
        <f t="shared" si="6"/>
        <v>66.5</v>
      </c>
      <c r="S732" s="24">
        <f>IFNA(VLOOKUP(A732,'HUMAN RESOURCES processed'!$A$2:$M$2692,9,0))</f>
        <v>0.354</v>
      </c>
      <c r="T732" s="24">
        <f>IFNA(VLOOKUP(A732,'HUMAN RESOURCES processed'!$A$2:$M$2692,10,0))</f>
        <v>0.605</v>
      </c>
      <c r="U732" s="24">
        <f>IFNA(VLOOKUP(A732,'HUMAN RESOURCES processed'!$A$2:$M$2692,11,0))</f>
        <v>0.042</v>
      </c>
      <c r="V732" s="24">
        <f>IFNA(VLOOKUP(A732,'HUMAN RESOURCES processed'!$A$2:$M$2692,12,0))</f>
        <v>139185986</v>
      </c>
      <c r="W732" s="24">
        <f>IFNA(VLOOKUP(A732,'HUMAN RESOURCES processed'!$A$2:$M$2692,13,0))</f>
        <v>0.254</v>
      </c>
      <c r="X732" s="24">
        <f>IFNA(VLOOKUP(A732,'TOURISM processed'!$A$2:$F$2692,5,0))</f>
        <v>59000000</v>
      </c>
      <c r="Y732" s="24">
        <f>IFNA(VLOOKUP(A732,'TOURISM processed'!$A$2:$F$2692,6,0))</f>
        <v>389000000</v>
      </c>
      <c r="Z732" s="24">
        <f t="shared" si="7"/>
        <v>2.794821599</v>
      </c>
      <c r="AA732" s="24">
        <f t="shared" si="436"/>
        <v>0</v>
      </c>
      <c r="AB732" s="24">
        <f>IFNA(VLOOKUP(A732,'BUSINESS processed'!A732:J3422,6,0))</f>
        <v>50</v>
      </c>
      <c r="AC732" s="24">
        <f t="shared" si="438"/>
        <v>0</v>
      </c>
      <c r="AD732" s="24">
        <f t="shared" si="439"/>
        <v>0</v>
      </c>
      <c r="AE732" s="24">
        <f>IFNA(VLOOKUP(A732,'BUSINESS processed'!A732:J3422,9,0))</f>
        <v>0.002</v>
      </c>
      <c r="AF732" s="27">
        <f>IFNA(VLOOKUP(A732,'BUSINESS processed'!A732:J3422,10,0))</f>
        <v>0.01</v>
      </c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</row>
    <row r="733">
      <c r="A733" s="18" t="str">
        <f t="shared" si="1"/>
        <v>Asia_Bangladesh-Asia_2004</v>
      </c>
      <c r="B733" s="19" t="s">
        <v>144</v>
      </c>
      <c r="C733" s="20" t="s">
        <v>148</v>
      </c>
      <c r="D733" s="21" t="s">
        <v>83</v>
      </c>
      <c r="E733" s="22">
        <v>5.1913661485E10</v>
      </c>
      <c r="F733" s="22">
        <f t="shared" si="2"/>
        <v>367.5692896</v>
      </c>
      <c r="G733" s="23">
        <v>0.03</v>
      </c>
      <c r="H733" s="23">
        <v>11.0</v>
      </c>
      <c r="I733" s="23">
        <v>0.16</v>
      </c>
      <c r="J733" s="24">
        <f>IFNA(VLOOKUP(A733,'ENERGY processed'!$A$2:$H$2692,7,0),"")</f>
        <v>27873</v>
      </c>
      <c r="K733" s="24">
        <f t="shared" si="3"/>
        <v>0.0001973518823</v>
      </c>
      <c r="L733" s="24">
        <f>IFNA(VLOOKUP(A733,'ENERGY processed'!$A$2:$H$2692,8,0),"")</f>
        <v>46435</v>
      </c>
      <c r="M733" s="24">
        <f t="shared" si="5"/>
        <v>0.0003287781959</v>
      </c>
      <c r="N733" s="24">
        <f>IFNA(VLOOKUP(A733,'HUMAN RESOURCES processed'!$A$2:$M$2692,5,0))</f>
        <v>0.024</v>
      </c>
      <c r="O733" s="24">
        <f>IFNA(VLOOKUP(A733,'HUMAN RESOURCES processed'!$A$2:$M$2692,6,0))</f>
        <v>0.053</v>
      </c>
      <c r="P733" s="24">
        <f>IFNA(VLOOKUP(A733,'HUMAN RESOURCES processed'!$A$2:$M$2692,7,0))</f>
        <v>68</v>
      </c>
      <c r="Q733" s="24">
        <f>IFNA(VLOOKUP(A733,'HUMAN RESOURCES processed'!$A$2:$M$2692,8,0))</f>
        <v>67</v>
      </c>
      <c r="R733" s="24">
        <f t="shared" si="6"/>
        <v>67.5</v>
      </c>
      <c r="S733" s="24">
        <f>IFNA(VLOOKUP(A733,'HUMAN RESOURCES processed'!$A$2:$M$2692,9,0))</f>
        <v>0.348</v>
      </c>
      <c r="T733" s="24">
        <f>IFNA(VLOOKUP(A733,'HUMAN RESOURCES processed'!$A$2:$M$2692,10,0))</f>
        <v>0.609</v>
      </c>
      <c r="U733" s="24">
        <f>IFNA(VLOOKUP(A733,'HUMAN RESOURCES processed'!$A$2:$M$2692,11,0))</f>
        <v>0.042</v>
      </c>
      <c r="V733" s="24">
        <f>IFNA(VLOOKUP(A733,'HUMAN RESOURCES processed'!$A$2:$M$2692,12,0))</f>
        <v>141235035</v>
      </c>
      <c r="W733" s="24">
        <f>IFNA(VLOOKUP(A733,'HUMAN RESOURCES processed'!$A$2:$M$2692,13,0))</f>
        <v>0.261</v>
      </c>
      <c r="X733" s="24">
        <f>IFNA(VLOOKUP(A733,'TOURISM processed'!$A$2:$F$2692,5,0))</f>
        <v>76000000</v>
      </c>
      <c r="Y733" s="24">
        <f>IFNA(VLOOKUP(A733,'TOURISM processed'!$A$2:$F$2692,6,0))</f>
        <v>442000000</v>
      </c>
      <c r="Z733" s="24">
        <f t="shared" si="7"/>
        <v>3.129535104</v>
      </c>
      <c r="AA733" s="24">
        <f t="shared" si="436"/>
        <v>0</v>
      </c>
      <c r="AB733" s="24">
        <f>IFNA(VLOOKUP(A733,'BUSINESS processed'!A733:J3423,6,0))</f>
        <v>50</v>
      </c>
      <c r="AC733" s="24">
        <f t="shared" si="438"/>
        <v>0</v>
      </c>
      <c r="AD733" s="24">
        <f t="shared" si="439"/>
        <v>0</v>
      </c>
      <c r="AE733" s="24">
        <f>IFNA(VLOOKUP(A733,'BUSINESS processed'!A733:J3423,9,0))</f>
        <v>0.002</v>
      </c>
      <c r="AF733" s="27">
        <f>IFNA(VLOOKUP(A733,'BUSINESS processed'!A733:J3423,10,0))</f>
        <v>0.02</v>
      </c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</row>
    <row r="734">
      <c r="A734" s="18" t="str">
        <f t="shared" si="1"/>
        <v>Asia_Bangladesh-Asia_2005</v>
      </c>
      <c r="B734" s="19" t="s">
        <v>144</v>
      </c>
      <c r="C734" s="20" t="s">
        <v>148</v>
      </c>
      <c r="D734" s="21" t="s">
        <v>84</v>
      </c>
      <c r="E734" s="22">
        <v>5.6560744012E10</v>
      </c>
      <c r="F734" s="22">
        <f t="shared" si="2"/>
        <v>395.1561315</v>
      </c>
      <c r="G734" s="23">
        <v>0.031</v>
      </c>
      <c r="H734" s="23">
        <v>12.0</v>
      </c>
      <c r="I734" s="23">
        <v>0.148</v>
      </c>
      <c r="J734" s="24">
        <f>IFNA(VLOOKUP(A734,'ENERGY processed'!$A$2:$H$2692,7,0),"")</f>
        <v>23691</v>
      </c>
      <c r="K734" s="24">
        <f t="shared" si="3"/>
        <v>0.000165514865</v>
      </c>
      <c r="L734" s="24">
        <f>IFNA(VLOOKUP(A734,'ENERGY processed'!$A$2:$H$2692,8,0),"")</f>
        <v>41087</v>
      </c>
      <c r="M734" s="24">
        <f t="shared" si="5"/>
        <v>0.0002870503254</v>
      </c>
      <c r="N734" s="24">
        <f>IFNA(VLOOKUP(A734,'HUMAN RESOURCES processed'!$A$2:$M$2692,5,0))</f>
        <v>0.023</v>
      </c>
      <c r="O734" s="24">
        <f>IFNA(VLOOKUP(A734,'HUMAN RESOURCES processed'!$A$2:$M$2692,6,0))</f>
        <v>0.051</v>
      </c>
      <c r="P734" s="24">
        <f>IFNA(VLOOKUP(A734,'HUMAN RESOURCES processed'!$A$2:$M$2692,7,0))</f>
        <v>68</v>
      </c>
      <c r="Q734" s="24">
        <f>IFNA(VLOOKUP(A734,'HUMAN RESOURCES processed'!$A$2:$M$2692,8,0))</f>
        <v>67</v>
      </c>
      <c r="R734" s="24">
        <f t="shared" si="6"/>
        <v>67.5</v>
      </c>
      <c r="S734" s="24">
        <f>IFNA(VLOOKUP(A734,'HUMAN RESOURCES processed'!$A$2:$M$2692,9,0))</f>
        <v>0.343</v>
      </c>
      <c r="T734" s="24">
        <f>IFNA(VLOOKUP(A734,'HUMAN RESOURCES processed'!$A$2:$M$2692,10,0))</f>
        <v>0.614</v>
      </c>
      <c r="U734" s="24">
        <f>IFNA(VLOOKUP(A734,'HUMAN RESOURCES processed'!$A$2:$M$2692,11,0))</f>
        <v>0.043</v>
      </c>
      <c r="V734" s="24">
        <f>IFNA(VLOOKUP(A734,'HUMAN RESOURCES processed'!$A$2:$M$2692,12,0))</f>
        <v>143135180</v>
      </c>
      <c r="W734" s="24">
        <f>IFNA(VLOOKUP(A734,'HUMAN RESOURCES processed'!$A$2:$M$2692,13,0))</f>
        <v>0.268</v>
      </c>
      <c r="X734" s="24">
        <f>IFNA(VLOOKUP(A734,'TOURISM processed'!$A$2:$F$2692,5,0))</f>
        <v>79000000</v>
      </c>
      <c r="Y734" s="24">
        <f>IFNA(VLOOKUP(A734,'TOURISM processed'!$A$2:$F$2692,6,0))</f>
        <v>375000000</v>
      </c>
      <c r="Z734" s="24">
        <f t="shared" si="7"/>
        <v>2.619900991</v>
      </c>
      <c r="AA734" s="24">
        <f>IFNA(VLOOKUP(A734,'BUSINESS processed'!A734:J3424,5,0))</f>
        <v>0.353</v>
      </c>
      <c r="AB734" s="24">
        <f>IFNA(VLOOKUP(A734,'BUSINESS processed'!A734:J3424,6,0))</f>
        <v>50</v>
      </c>
      <c r="AC734" s="24">
        <f t="shared" si="438"/>
        <v>0</v>
      </c>
      <c r="AD734" s="24">
        <f>IFNA(VLOOKUP(A734,'BUSINESS processed'!A734:J3424,8,0))</f>
        <v>400</v>
      </c>
      <c r="AE734" s="24">
        <f>IFNA(VLOOKUP(A734,'BUSINESS processed'!A734:J3424,9,0))</f>
        <v>0.002</v>
      </c>
      <c r="AF734" s="27">
        <f>IFNA(VLOOKUP(A734,'BUSINESS processed'!A734:J3424,10,0))</f>
        <v>0.063</v>
      </c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</row>
    <row r="735">
      <c r="A735" s="18" t="str">
        <f t="shared" si="1"/>
        <v>Asia_Bangladesh-Asia_2006</v>
      </c>
      <c r="B735" s="19" t="s">
        <v>144</v>
      </c>
      <c r="C735" s="20" t="s">
        <v>148</v>
      </c>
      <c r="D735" s="21" t="s">
        <v>85</v>
      </c>
      <c r="E735" s="22">
        <v>6.0277560976E10</v>
      </c>
      <c r="F735" s="22">
        <f t="shared" si="2"/>
        <v>416.0840826</v>
      </c>
      <c r="G735" s="23">
        <v>0.032</v>
      </c>
      <c r="H735" s="23">
        <v>13.0</v>
      </c>
      <c r="I735" s="23">
        <v>0.14</v>
      </c>
      <c r="J735" s="24">
        <f>IFNA(VLOOKUP(A735,'ENERGY processed'!$A$2:$H$2692,7,0),"")</f>
        <v>23868</v>
      </c>
      <c r="K735" s="24">
        <f t="shared" si="3"/>
        <v>0.0001647560838</v>
      </c>
      <c r="L735" s="24">
        <f>IFNA(VLOOKUP(A735,'ENERGY processed'!$A$2:$H$2692,8,0),"")</f>
        <v>37554</v>
      </c>
      <c r="M735" s="24">
        <f t="shared" si="5"/>
        <v>0.0002592278351</v>
      </c>
      <c r="N735" s="24">
        <f>IFNA(VLOOKUP(A735,'HUMAN RESOURCES processed'!$A$2:$M$2692,5,0))</f>
        <v>0.023</v>
      </c>
      <c r="O735" s="24">
        <f>IFNA(VLOOKUP(A735,'HUMAN RESOURCES processed'!$A$2:$M$2692,6,0))</f>
        <v>0.048</v>
      </c>
      <c r="P735" s="24">
        <f>IFNA(VLOOKUP(A735,'HUMAN RESOURCES processed'!$A$2:$M$2692,7,0))</f>
        <v>68</v>
      </c>
      <c r="Q735" s="24">
        <f>IFNA(VLOOKUP(A735,'HUMAN RESOURCES processed'!$A$2:$M$2692,8,0))</f>
        <v>67</v>
      </c>
      <c r="R735" s="24">
        <f t="shared" si="6"/>
        <v>67.5</v>
      </c>
      <c r="S735" s="24">
        <f>IFNA(VLOOKUP(A735,'HUMAN RESOURCES processed'!$A$2:$M$2692,9,0))</f>
        <v>0.338</v>
      </c>
      <c r="T735" s="24">
        <f>IFNA(VLOOKUP(A735,'HUMAN RESOURCES processed'!$A$2:$M$2692,10,0))</f>
        <v>0.619</v>
      </c>
      <c r="U735" s="24">
        <f>IFNA(VLOOKUP(A735,'HUMAN RESOURCES processed'!$A$2:$M$2692,11,0))</f>
        <v>0.044</v>
      </c>
      <c r="V735" s="24">
        <f>IFNA(VLOOKUP(A735,'HUMAN RESOURCES processed'!$A$2:$M$2692,12,0))</f>
        <v>144868702</v>
      </c>
      <c r="W735" s="24">
        <f>IFNA(VLOOKUP(A735,'HUMAN RESOURCES processed'!$A$2:$M$2692,13,0))</f>
        <v>0.275</v>
      </c>
      <c r="X735" s="24">
        <f>IFNA(VLOOKUP(A735,'TOURISM processed'!$A$2:$F$2692,5,0))</f>
        <v>80000000</v>
      </c>
      <c r="Y735" s="24">
        <f>IFNA(VLOOKUP(A735,'TOURISM processed'!$A$2:$F$2692,6,0))</f>
        <v>444000000</v>
      </c>
      <c r="Z735" s="24">
        <f t="shared" si="7"/>
        <v>3.064844193</v>
      </c>
      <c r="AA735" s="24">
        <f>IFNA(VLOOKUP(A735,'BUSINESS processed'!A735:J3425,5,0))</f>
        <v>0.353</v>
      </c>
      <c r="AB735" s="24">
        <f>IFNA(VLOOKUP(A735,'BUSINESS processed'!A735:J3425,6,0))</f>
        <v>50</v>
      </c>
      <c r="AC735" s="24">
        <f t="shared" si="438"/>
        <v>0</v>
      </c>
      <c r="AD735" s="24">
        <f>IFNA(VLOOKUP(A735,'BUSINESS processed'!A735:J3425,8,0))</f>
        <v>400</v>
      </c>
      <c r="AE735" s="24">
        <f>IFNA(VLOOKUP(A735,'BUSINESS processed'!A735:J3425,9,0))</f>
        <v>0.01</v>
      </c>
      <c r="AF735" s="27">
        <f>IFNA(VLOOKUP(A735,'BUSINESS processed'!A735:J3425,10,0))</f>
        <v>0.132</v>
      </c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</row>
    <row r="736">
      <c r="A736" s="18" t="str">
        <f t="shared" si="1"/>
        <v>Asia_Bangladesh-Asia_2007</v>
      </c>
      <c r="B736" s="19" t="s">
        <v>144</v>
      </c>
      <c r="C736" s="20" t="s">
        <v>148</v>
      </c>
      <c r="D736" s="21" t="s">
        <v>86</v>
      </c>
      <c r="E736" s="22">
        <v>6.1901116736E10</v>
      </c>
      <c r="F736" s="22">
        <f t="shared" si="2"/>
        <v>422.6570831</v>
      </c>
      <c r="G736" s="23">
        <v>0.034</v>
      </c>
      <c r="H736" s="23">
        <v>14.0</v>
      </c>
      <c r="I736" s="23">
        <v>0.153</v>
      </c>
      <c r="J736" s="24">
        <f>IF(AND( C736=C735,D736&gt;D735),J735,"")</f>
        <v>23868</v>
      </c>
      <c r="K736" s="24">
        <f t="shared" si="3"/>
        <v>0.0001629692612</v>
      </c>
      <c r="L736" s="24">
        <f>IF(AND(C736=C735,C736&gt;C735),C735,0)</f>
        <v>0</v>
      </c>
      <c r="M736" s="24">
        <f t="shared" si="5"/>
        <v>0</v>
      </c>
      <c r="N736" s="24">
        <f>IFNA(VLOOKUP(A736,'HUMAN RESOURCES processed'!$A$2:$M$2692,5,0))</f>
        <v>0.022</v>
      </c>
      <c r="O736" s="24">
        <f>IFNA(VLOOKUP(A736,'HUMAN RESOURCES processed'!$A$2:$M$2692,6,0))</f>
        <v>0.046</v>
      </c>
      <c r="P736" s="24">
        <f>IFNA(VLOOKUP(A736,'HUMAN RESOURCES processed'!$A$2:$M$2692,7,0))</f>
        <v>69</v>
      </c>
      <c r="Q736" s="24">
        <f>IFNA(VLOOKUP(A736,'HUMAN RESOURCES processed'!$A$2:$M$2692,8,0))</f>
        <v>68</v>
      </c>
      <c r="R736" s="24">
        <f t="shared" si="6"/>
        <v>68.5</v>
      </c>
      <c r="S736" s="24">
        <f>IFNA(VLOOKUP(A736,'HUMAN RESOURCES processed'!$A$2:$M$2692,9,0))</f>
        <v>0.333</v>
      </c>
      <c r="T736" s="24">
        <f>IFNA(VLOOKUP(A736,'HUMAN RESOURCES processed'!$A$2:$M$2692,10,0))</f>
        <v>0.623</v>
      </c>
      <c r="U736" s="24">
        <f>IFNA(VLOOKUP(A736,'HUMAN RESOURCES processed'!$A$2:$M$2692,11,0))</f>
        <v>0.044</v>
      </c>
      <c r="V736" s="24">
        <f>IFNA(VLOOKUP(A736,'HUMAN RESOURCES processed'!$A$2:$M$2692,12,0))</f>
        <v>146457067</v>
      </c>
      <c r="W736" s="24">
        <f>IFNA(VLOOKUP(A736,'HUMAN RESOURCES processed'!$A$2:$M$2692,13,0))</f>
        <v>0.282</v>
      </c>
      <c r="X736" s="24">
        <f>IFNA(VLOOKUP(A736,'TOURISM processed'!$A$2:$F$2692,5,0))</f>
        <v>76000000</v>
      </c>
      <c r="Y736" s="24">
        <f>IFNA(VLOOKUP(A736,'TOURISM processed'!$A$2:$F$2692,6,0))</f>
        <v>530000000</v>
      </c>
      <c r="Z736" s="24">
        <f t="shared" si="7"/>
        <v>3.618807961</v>
      </c>
      <c r="AA736" s="24">
        <f>IFNA(VLOOKUP(A736,'BUSINESS processed'!A736:J3426,5,0))</f>
        <v>0.37</v>
      </c>
      <c r="AB736" s="24">
        <f>IFNA(VLOOKUP(A736,'BUSINESS processed'!A736:J3426,6,0))</f>
        <v>74</v>
      </c>
      <c r="AC736" s="24">
        <f t="shared" si="438"/>
        <v>0</v>
      </c>
      <c r="AD736" s="24">
        <f>IFNA(VLOOKUP(A736,'BUSINESS processed'!A736:J3426,8,0))</f>
        <v>400</v>
      </c>
      <c r="AE736" s="24">
        <f>IFNA(VLOOKUP(A736,'BUSINESS processed'!A736:J3426,9,0))</f>
        <v>0.018</v>
      </c>
      <c r="AF736" s="27">
        <f>IFNA(VLOOKUP(A736,'BUSINESS processed'!A736:J3426,10,0))</f>
        <v>0.235</v>
      </c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</row>
    <row r="737">
      <c r="A737" s="18" t="str">
        <f t="shared" si="1"/>
        <v>Asia_Bangladesh-Asia_2008</v>
      </c>
      <c r="B737" s="19" t="s">
        <v>144</v>
      </c>
      <c r="C737" s="20" t="s">
        <v>148</v>
      </c>
      <c r="D737" s="21" t="s">
        <v>87</v>
      </c>
      <c r="E737" s="22">
        <v>6.8415421373E10</v>
      </c>
      <c r="F737" s="22">
        <f t="shared" si="2"/>
        <v>462.3601854</v>
      </c>
      <c r="G737" s="23">
        <v>0.035</v>
      </c>
      <c r="H737" s="23">
        <v>16.0</v>
      </c>
      <c r="I737" s="23">
        <v>0.16</v>
      </c>
      <c r="J737" s="24">
        <f>IFNA(VLOOKUP(A737,'ENERGY processed'!$A$2:$H$2692,7,0),"")</f>
        <v>20152</v>
      </c>
      <c r="K737" s="24">
        <f t="shared" si="3"/>
        <v>0.0001361897986</v>
      </c>
      <c r="L737" s="24">
        <f>IFNA(VLOOKUP(A737,'ENERGY processed'!$A$2:$H$2692,8,0),"")</f>
        <v>30876</v>
      </c>
      <c r="M737" s="24">
        <f t="shared" si="5"/>
        <v>0.0002086639649</v>
      </c>
      <c r="N737" s="24">
        <f>IFNA(VLOOKUP(A737,'HUMAN RESOURCES processed'!$A$2:$M$2692,5,0))</f>
        <v>0.022</v>
      </c>
      <c r="O737" s="24">
        <f>IFNA(VLOOKUP(A737,'HUMAN RESOURCES processed'!$A$2:$M$2692,6,0))</f>
        <v>0.043</v>
      </c>
      <c r="P737" s="24">
        <f>IFNA(VLOOKUP(A737,'HUMAN RESOURCES processed'!$A$2:$M$2692,7,0))</f>
        <v>69</v>
      </c>
      <c r="Q737" s="24">
        <f>IFNA(VLOOKUP(A737,'HUMAN RESOURCES processed'!$A$2:$M$2692,8,0))</f>
        <v>68</v>
      </c>
      <c r="R737" s="24">
        <f t="shared" si="6"/>
        <v>68.5</v>
      </c>
      <c r="S737" s="24">
        <f>IFNA(VLOOKUP(A737,'HUMAN RESOURCES processed'!$A$2:$M$2692,9,0))</f>
        <v>0.327</v>
      </c>
      <c r="T737" s="24">
        <f>IFNA(VLOOKUP(A737,'HUMAN RESOURCES processed'!$A$2:$M$2692,10,0))</f>
        <v>0.628</v>
      </c>
      <c r="U737" s="24">
        <f>IFNA(VLOOKUP(A737,'HUMAN RESOURCES processed'!$A$2:$M$2692,11,0))</f>
        <v>0.045</v>
      </c>
      <c r="V737" s="24">
        <f>IFNA(VLOOKUP(A737,'HUMAN RESOURCES processed'!$A$2:$M$2692,12,0))</f>
        <v>147969967</v>
      </c>
      <c r="W737" s="24">
        <f>IFNA(VLOOKUP(A737,'HUMAN RESOURCES processed'!$A$2:$M$2692,13,0))</f>
        <v>0.29</v>
      </c>
      <c r="X737" s="24">
        <f>IFNA(VLOOKUP(A737,'TOURISM processed'!$A$2:$F$2692,5,0))</f>
        <v>75000000</v>
      </c>
      <c r="Y737" s="24">
        <f>IFNA(VLOOKUP(A737,'TOURISM processed'!$A$2:$F$2692,6,0))</f>
        <v>735000000</v>
      </c>
      <c r="Z737" s="24">
        <f t="shared" si="7"/>
        <v>4.967224194</v>
      </c>
      <c r="AA737" s="24">
        <f>IFNA(VLOOKUP(A737,'BUSINESS processed'!A737:J3427,5,0))</f>
        <v>0.361</v>
      </c>
      <c r="AB737" s="24">
        <f>IFNA(VLOOKUP(A737,'BUSINESS processed'!A737:J3427,6,0))</f>
        <v>73</v>
      </c>
      <c r="AC737" s="24">
        <f t="shared" si="438"/>
        <v>0</v>
      </c>
      <c r="AD737" s="24">
        <f>IFNA(VLOOKUP(A737,'BUSINESS processed'!A737:J3427,8,0))</f>
        <v>302</v>
      </c>
      <c r="AE737" s="24">
        <f>IFNA(VLOOKUP(A737,'BUSINESS processed'!A737:J3427,9,0))</f>
        <v>0.025</v>
      </c>
      <c r="AF737" s="27">
        <f>IFNA(VLOOKUP(A737,'BUSINESS processed'!A737:J3427,10,0))</f>
        <v>0.302</v>
      </c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</row>
    <row r="738">
      <c r="A738" s="18" t="str">
        <f t="shared" si="1"/>
        <v>Asia_Bangladesh-Asia_2009</v>
      </c>
      <c r="B738" s="19" t="s">
        <v>144</v>
      </c>
      <c r="C738" s="20" t="s">
        <v>148</v>
      </c>
      <c r="D738" s="21" t="s">
        <v>88</v>
      </c>
      <c r="E738" s="22">
        <v>7.9554350678E10</v>
      </c>
      <c r="F738" s="22">
        <f t="shared" si="2"/>
        <v>532.1250909</v>
      </c>
      <c r="G738" s="23">
        <v>0.035</v>
      </c>
      <c r="H738" s="23">
        <v>19.0</v>
      </c>
      <c r="I738" s="23">
        <v>0.164</v>
      </c>
      <c r="J738" s="24">
        <f>IFNA(VLOOKUP(A738,'ENERGY processed'!$A$2:$H$2692,7,0),"")</f>
        <v>25332</v>
      </c>
      <c r="K738" s="24">
        <f t="shared" si="3"/>
        <v>0.0001694413026</v>
      </c>
      <c r="L738" s="24">
        <f>IFNA(VLOOKUP(A738,'ENERGY processed'!$A$2:$H$2692,8,0),"")</f>
        <v>48137</v>
      </c>
      <c r="M738" s="24">
        <f t="shared" si="5"/>
        <v>0.0003219799456</v>
      </c>
      <c r="N738" s="24">
        <f>IFNA(VLOOKUP(A738,'HUMAN RESOURCES processed'!$A$2:$M$2692,5,0))</f>
        <v>0.021</v>
      </c>
      <c r="O738" s="24">
        <f>IFNA(VLOOKUP(A738,'HUMAN RESOURCES processed'!$A$2:$M$2692,6,0))</f>
        <v>0.041</v>
      </c>
      <c r="P738" s="24">
        <f>IFNA(VLOOKUP(A738,'HUMAN RESOURCES processed'!$A$2:$M$2692,7,0))</f>
        <v>70</v>
      </c>
      <c r="Q738" s="24">
        <f>IFNA(VLOOKUP(A738,'HUMAN RESOURCES processed'!$A$2:$M$2692,8,0))</f>
        <v>68</v>
      </c>
      <c r="R738" s="24">
        <f t="shared" si="6"/>
        <v>69</v>
      </c>
      <c r="S738" s="24">
        <f>IFNA(VLOOKUP(A738,'HUMAN RESOURCES processed'!$A$2:$M$2692,9,0))</f>
        <v>0.322</v>
      </c>
      <c r="T738" s="24">
        <f>IFNA(VLOOKUP(A738,'HUMAN RESOURCES processed'!$A$2:$M$2692,10,0))</f>
        <v>0.632</v>
      </c>
      <c r="U738" s="24">
        <f>IFNA(VLOOKUP(A738,'HUMAN RESOURCES processed'!$A$2:$M$2692,11,0))</f>
        <v>0.046</v>
      </c>
      <c r="V738" s="24">
        <f>IFNA(VLOOKUP(A738,'HUMAN RESOURCES processed'!$A$2:$M$2692,12,0))</f>
        <v>149503100</v>
      </c>
      <c r="W738" s="24">
        <f>IFNA(VLOOKUP(A738,'HUMAN RESOURCES processed'!$A$2:$M$2692,13,0))</f>
        <v>0.297</v>
      </c>
      <c r="X738" s="24">
        <f>IFNA(VLOOKUP(A738,'TOURISM processed'!$A$2:$F$2692,5,0))</f>
        <v>77000000</v>
      </c>
      <c r="Y738" s="24">
        <f>IFNA(VLOOKUP(A738,'TOURISM processed'!$A$2:$F$2692,6,0))</f>
        <v>651000000</v>
      </c>
      <c r="Z738" s="24">
        <f t="shared" si="7"/>
        <v>4.354424758</v>
      </c>
      <c r="AA738" s="24">
        <f>IFNA(VLOOKUP(A738,'BUSINESS processed'!A738:J3428,5,0))</f>
        <v>0.35</v>
      </c>
      <c r="AB738" s="24">
        <f>IFNA(VLOOKUP(A738,'BUSINESS processed'!A738:J3428,6,0))</f>
        <v>43</v>
      </c>
      <c r="AC738" s="24">
        <f t="shared" si="438"/>
        <v>0</v>
      </c>
      <c r="AD738" s="24">
        <f>IFNA(VLOOKUP(A738,'BUSINESS processed'!A738:J3428,8,0))</f>
        <v>302</v>
      </c>
      <c r="AE738" s="24">
        <f>IFNA(VLOOKUP(A738,'BUSINESS processed'!A738:J3428,9,0))</f>
        <v>0.031</v>
      </c>
      <c r="AF738" s="27">
        <f>IFNA(VLOOKUP(A738,'BUSINESS processed'!A738:J3428,10,0))</f>
        <v>0.344</v>
      </c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</row>
    <row r="739">
      <c r="A739" s="18" t="str">
        <f t="shared" si="1"/>
        <v>Asia_Bangladesh-Asia_2010</v>
      </c>
      <c r="B739" s="19" t="s">
        <v>144</v>
      </c>
      <c r="C739" s="20" t="s">
        <v>148</v>
      </c>
      <c r="D739" s="21" t="s">
        <v>89</v>
      </c>
      <c r="E739" s="22">
        <v>8.9356650349E10</v>
      </c>
      <c r="F739" s="22">
        <f t="shared" si="2"/>
        <v>591.2745707</v>
      </c>
      <c r="G739" s="23">
        <v>0.037</v>
      </c>
      <c r="H739" s="23">
        <v>22.0</v>
      </c>
      <c r="I739" s="23">
        <v>0.146</v>
      </c>
      <c r="J739" s="24">
        <f t="shared" ref="J739:J740" si="440">IF(AND( C739=C738,D739&gt;D738),J738,"")</f>
        <v>25332</v>
      </c>
      <c r="K739" s="24">
        <f t="shared" si="3"/>
        <v>0.0001676223019</v>
      </c>
      <c r="L739" s="24">
        <f t="shared" ref="L739:L740" si="441">IF(AND(C739=C738,C739&gt;C738),C738,0)</f>
        <v>0</v>
      </c>
      <c r="M739" s="24">
        <f t="shared" si="5"/>
        <v>0</v>
      </c>
      <c r="N739" s="24">
        <f>IFNA(VLOOKUP(A739,'HUMAN RESOURCES processed'!$A$2:$M$2692,5,0))</f>
        <v>0.021</v>
      </c>
      <c r="O739" s="24">
        <f>IFNA(VLOOKUP(A739,'HUMAN RESOURCES processed'!$A$2:$M$2692,6,0))</f>
        <v>0.039</v>
      </c>
      <c r="P739" s="24">
        <f>IFNA(VLOOKUP(A739,'HUMAN RESOURCES processed'!$A$2:$M$2692,7,0))</f>
        <v>70</v>
      </c>
      <c r="Q739" s="24">
        <f>IFNA(VLOOKUP(A739,'HUMAN RESOURCES processed'!$A$2:$M$2692,8,0))</f>
        <v>69</v>
      </c>
      <c r="R739" s="24">
        <f t="shared" si="6"/>
        <v>69.5</v>
      </c>
      <c r="S739" s="24">
        <f>IFNA(VLOOKUP(A739,'HUMAN RESOURCES processed'!$A$2:$M$2692,9,0))</f>
        <v>0.317</v>
      </c>
      <c r="T739" s="24">
        <f>IFNA(VLOOKUP(A739,'HUMAN RESOURCES processed'!$A$2:$M$2692,10,0))</f>
        <v>0.637</v>
      </c>
      <c r="U739" s="24">
        <f>IFNA(VLOOKUP(A739,'HUMAN RESOURCES processed'!$A$2:$M$2692,11,0))</f>
        <v>0.046</v>
      </c>
      <c r="V739" s="24">
        <f>IFNA(VLOOKUP(A739,'HUMAN RESOURCES processed'!$A$2:$M$2692,12,0))</f>
        <v>151125475</v>
      </c>
      <c r="W739" s="24">
        <f>IFNA(VLOOKUP(A739,'HUMAN RESOURCES processed'!$A$2:$M$2692,13,0))</f>
        <v>0.305</v>
      </c>
      <c r="X739" s="24">
        <f>IFNA(VLOOKUP(A739,'TOURISM processed'!$A$2:$F$2692,5,0))</f>
        <v>103000000</v>
      </c>
      <c r="Y739" s="24">
        <f>IFNA(VLOOKUP(A739,'TOURISM processed'!$A$2:$F$2692,6,0))</f>
        <v>835000000</v>
      </c>
      <c r="Z739" s="24">
        <f t="shared" si="7"/>
        <v>5.525210094</v>
      </c>
      <c r="AA739" s="24">
        <f>IFNA(VLOOKUP(A739,'BUSINESS processed'!A739:J3429,5,0))</f>
        <v>0.35</v>
      </c>
      <c r="AB739" s="24">
        <f>IFNA(VLOOKUP(A739,'BUSINESS processed'!A739:J3429,6,0))</f>
        <v>19</v>
      </c>
      <c r="AC739" s="24">
        <f t="shared" si="438"/>
        <v>0</v>
      </c>
      <c r="AD739" s="24">
        <f>IFNA(VLOOKUP(A739,'BUSINESS processed'!A739:J3429,8,0))</f>
        <v>302</v>
      </c>
      <c r="AE739" s="24">
        <f>IFNA(VLOOKUP(A739,'BUSINESS processed'!A739:J3429,9,0))</f>
        <v>0.037</v>
      </c>
      <c r="AF739" s="27">
        <f>IFNA(VLOOKUP(A739,'BUSINESS processed'!A739:J3429,10,0))</f>
        <v>0.449</v>
      </c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</row>
    <row r="740">
      <c r="A740" s="18" t="str">
        <f t="shared" si="1"/>
        <v>Asia_Bangladesh-Asia_2011</v>
      </c>
      <c r="B740" s="19" t="s">
        <v>144</v>
      </c>
      <c r="C740" s="20" t="s">
        <v>148</v>
      </c>
      <c r="D740" s="21" t="s">
        <v>90</v>
      </c>
      <c r="E740" s="22">
        <v>1.0E11</v>
      </c>
      <c r="F740" s="22">
        <f t="shared" si="2"/>
        <v>654.1829758</v>
      </c>
      <c r="G740" s="23">
        <v>0.037</v>
      </c>
      <c r="H740" s="23">
        <v>24.0</v>
      </c>
      <c r="I740" s="23">
        <v>0.13</v>
      </c>
      <c r="J740" s="24">
        <f t="shared" si="440"/>
        <v>25332</v>
      </c>
      <c r="K740" s="24">
        <f t="shared" si="3"/>
        <v>0.0001657176314</v>
      </c>
      <c r="L740" s="24">
        <f t="shared" si="441"/>
        <v>0</v>
      </c>
      <c r="M740" s="24">
        <f t="shared" si="5"/>
        <v>0</v>
      </c>
      <c r="N740" s="24">
        <f>IFNA(VLOOKUP(A740,'HUMAN RESOURCES processed'!$A$2:$M$2692,5,0))</f>
        <v>0.021</v>
      </c>
      <c r="O740" s="24">
        <f>IFNA(VLOOKUP(A740,'HUMAN RESOURCES processed'!$A$2:$M$2692,6,0))</f>
        <v>0.037</v>
      </c>
      <c r="P740" s="24">
        <f>IFNA(VLOOKUP(A740,'HUMAN RESOURCES processed'!$A$2:$M$2692,7,0))</f>
        <v>71</v>
      </c>
      <c r="Q740" s="24">
        <f>IFNA(VLOOKUP(A740,'HUMAN RESOURCES processed'!$A$2:$M$2692,8,0))</f>
        <v>69</v>
      </c>
      <c r="R740" s="24">
        <f t="shared" si="6"/>
        <v>70</v>
      </c>
      <c r="S740" s="24">
        <f>IFNA(VLOOKUP(A740,'HUMAN RESOURCES processed'!$A$2:$M$2692,9,0))</f>
        <v>0.311</v>
      </c>
      <c r="T740" s="24">
        <f>IFNA(VLOOKUP(A740,'HUMAN RESOURCES processed'!$A$2:$M$2692,10,0))</f>
        <v>0.642</v>
      </c>
      <c r="U740" s="24">
        <f>IFNA(VLOOKUP(A740,'HUMAN RESOURCES processed'!$A$2:$M$2692,11,0))</f>
        <v>0.047</v>
      </c>
      <c r="V740" s="24">
        <f>IFNA(VLOOKUP(A740,'HUMAN RESOURCES processed'!$A$2:$M$2692,12,0))</f>
        <v>152862431</v>
      </c>
      <c r="W740" s="24">
        <f>IFNA(VLOOKUP(A740,'HUMAN RESOURCES processed'!$A$2:$M$2692,13,0))</f>
        <v>0.312</v>
      </c>
      <c r="X740" s="24">
        <f>IFNA(VLOOKUP(A740,'TOURISM processed'!$A$2:$F$2692,5,0))</f>
        <v>97000000</v>
      </c>
      <c r="Y740" s="24">
        <f>IFNA(VLOOKUP(A740,'TOURISM processed'!$A$2:$F$2692,6,0))</f>
        <v>819000000</v>
      </c>
      <c r="Z740" s="24">
        <f t="shared" si="7"/>
        <v>5.357758572</v>
      </c>
      <c r="AA740" s="24">
        <f>IFNA(VLOOKUP(A740,'BUSINESS processed'!A740:J3430,5,0))</f>
        <v>0.35</v>
      </c>
      <c r="AB740" s="24">
        <f>IFNA(VLOOKUP(A740,'BUSINESS processed'!A740:J3430,6,0))</f>
        <v>19</v>
      </c>
      <c r="AC740" s="24">
        <f t="shared" si="438"/>
        <v>0</v>
      </c>
      <c r="AD740" s="24">
        <f>IFNA(VLOOKUP(A740,'BUSINESS processed'!A740:J3430,8,0))</f>
        <v>302</v>
      </c>
      <c r="AE740" s="24">
        <f>IFNA(VLOOKUP(A740,'BUSINESS processed'!A740:J3430,9,0))</f>
        <v>0.05</v>
      </c>
      <c r="AF740" s="27">
        <f>IFNA(VLOOKUP(A740,'BUSINESS processed'!A740:J3430,10,0))</f>
        <v>0.552</v>
      </c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</row>
    <row r="741">
      <c r="A741" s="18" t="str">
        <f t="shared" si="1"/>
        <v>Asia_Bangladesh-Asia_2012</v>
      </c>
      <c r="B741" s="19" t="s">
        <v>144</v>
      </c>
      <c r="C741" s="20" t="s">
        <v>148</v>
      </c>
      <c r="D741" s="21" t="s">
        <v>91</v>
      </c>
      <c r="E741" s="22">
        <v>1.12E11</v>
      </c>
      <c r="F741" s="22">
        <f t="shared" si="2"/>
        <v>724.0035784</v>
      </c>
      <c r="G741" s="23">
        <v>0.038</v>
      </c>
      <c r="H741" s="23">
        <v>27.0</v>
      </c>
      <c r="I741" s="23">
        <v>0.133</v>
      </c>
      <c r="J741" s="24">
        <f>IFNA(VLOOKUP(A741,'ENERGY processed'!$A$2:$H$2692,7,0),"")</f>
        <v>21388.5</v>
      </c>
      <c r="K741" s="24">
        <f t="shared" si="3"/>
        <v>0.0001382620584</v>
      </c>
      <c r="L741" s="24">
        <f>IFNA(VLOOKUP(A741,'ENERGY processed'!$A$2:$H$2692,8,0),"")</f>
        <v>36103.5</v>
      </c>
      <c r="M741" s="24">
        <f t="shared" si="5"/>
        <v>0.0002333844928</v>
      </c>
      <c r="N741" s="24">
        <f>IFNA(VLOOKUP(A741,'HUMAN RESOURCES processed'!$A$2:$M$2692,5,0))</f>
        <v>0.02</v>
      </c>
      <c r="O741" s="24">
        <f>IFNA(VLOOKUP(A741,'HUMAN RESOURCES processed'!$A$2:$M$2692,6,0))</f>
        <v>0.035</v>
      </c>
      <c r="P741" s="24">
        <f>IFNA(VLOOKUP(A741,'HUMAN RESOURCES processed'!$A$2:$M$2692,7,0))</f>
        <v>71</v>
      </c>
      <c r="Q741" s="24">
        <f>IFNA(VLOOKUP(A741,'HUMAN RESOURCES processed'!$A$2:$M$2692,8,0))</f>
        <v>70</v>
      </c>
      <c r="R741" s="24">
        <f t="shared" si="6"/>
        <v>70.5</v>
      </c>
      <c r="S741" s="24">
        <f>IFNA(VLOOKUP(A741,'HUMAN RESOURCES processed'!$A$2:$M$2692,9,0))</f>
        <v>0.306</v>
      </c>
      <c r="T741" s="24">
        <f>IFNA(VLOOKUP(A741,'HUMAN RESOURCES processed'!$A$2:$M$2692,10,0))</f>
        <v>0.647</v>
      </c>
      <c r="U741" s="24">
        <f>IFNA(VLOOKUP(A741,'HUMAN RESOURCES processed'!$A$2:$M$2692,11,0))</f>
        <v>0.047</v>
      </c>
      <c r="V741" s="24">
        <f>IFNA(VLOOKUP(A741,'HUMAN RESOURCES processed'!$A$2:$M$2692,12,0))</f>
        <v>154695368</v>
      </c>
      <c r="W741" s="24">
        <f>IFNA(VLOOKUP(A741,'HUMAN RESOURCES processed'!$A$2:$M$2692,13,0))</f>
        <v>0.32</v>
      </c>
      <c r="X741" s="24">
        <f>IFNA(VLOOKUP(A741,'TOURISM processed'!$A$2:$F$2692,5,0))</f>
        <v>110000000</v>
      </c>
      <c r="Y741" s="24">
        <f>IFNA(VLOOKUP(A741,'TOURISM processed'!$A$2:$F$2692,6,0))</f>
        <v>829000000</v>
      </c>
      <c r="Z741" s="24">
        <f t="shared" si="7"/>
        <v>5.358919344</v>
      </c>
      <c r="AA741" s="24">
        <f>IFNA(VLOOKUP(A741,'BUSINESS processed'!A741:J3431,5,0))</f>
        <v>0.35</v>
      </c>
      <c r="AB741" s="24">
        <f>IFNA(VLOOKUP(A741,'BUSINESS processed'!A741:J3431,6,0))</f>
        <v>19</v>
      </c>
      <c r="AC741" s="24">
        <f>IFNA(VLOOKUP(A741,'BUSINESS processed'!A741:J3431,7,0))</f>
        <v>132</v>
      </c>
      <c r="AD741" s="24">
        <f>IFNA(VLOOKUP(A741,'BUSINESS processed'!A741:J3431,8,0))</f>
        <v>302</v>
      </c>
      <c r="AE741" s="24">
        <f>IFNA(VLOOKUP(A741,'BUSINESS processed'!A741:J3431,9,0))</f>
        <v>0.058</v>
      </c>
      <c r="AF741" s="27">
        <f>IFNA(VLOOKUP(A741,'BUSINESS processed'!A741:J3431,10,0))</f>
        <v>0.628</v>
      </c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</row>
    <row r="742">
      <c r="A742" s="18" t="str">
        <f t="shared" si="1"/>
        <v>Asia_Bhutan-Asia_2000</v>
      </c>
      <c r="B742" s="19" t="s">
        <v>144</v>
      </c>
      <c r="C742" s="20" t="s">
        <v>149</v>
      </c>
      <c r="D742" s="21" t="s">
        <v>70</v>
      </c>
      <c r="E742" s="22">
        <v>1.861157558E9</v>
      </c>
      <c r="F742" s="22">
        <f t="shared" si="2"/>
        <v>3297.878193</v>
      </c>
      <c r="G742" s="23">
        <v>0.038</v>
      </c>
      <c r="H742" s="23">
        <v>90.0</v>
      </c>
      <c r="I742" s="23">
        <v>0.14</v>
      </c>
      <c r="J742" s="24">
        <f t="shared" ref="J742:J747" si="442">IF(AND( C742=C741,D742&gt;D741),J741,0)</f>
        <v>0</v>
      </c>
      <c r="K742" s="24">
        <f t="shared" si="3"/>
        <v>0</v>
      </c>
      <c r="L742" s="24">
        <f t="shared" ref="L742:L743" si="443">IF(AND(C742=C741,C742&gt;C741),C741,0)</f>
        <v>0</v>
      </c>
      <c r="M742" s="24">
        <f t="shared" si="5"/>
        <v>0</v>
      </c>
      <c r="N742" s="24">
        <f>IFNA(VLOOKUP(A742,'HUMAN RESOURCES processed'!$A$2:$M$2692,5,0))</f>
        <v>0.028</v>
      </c>
      <c r="O742" s="24">
        <f>IFNA(VLOOKUP(A742,'HUMAN RESOURCES processed'!$A$2:$M$2692,6,0))</f>
        <v>0.059</v>
      </c>
      <c r="P742" s="24">
        <f>IFNA(VLOOKUP(A742,'HUMAN RESOURCES processed'!$A$2:$M$2692,7,0))</f>
        <v>60</v>
      </c>
      <c r="Q742" s="24">
        <f>IFNA(VLOOKUP(A742,'HUMAN RESOURCES processed'!$A$2:$M$2692,8,0))</f>
        <v>60</v>
      </c>
      <c r="R742" s="24">
        <f t="shared" si="6"/>
        <v>60</v>
      </c>
      <c r="S742" s="24">
        <f>IFNA(VLOOKUP(A742,'HUMAN RESOURCES processed'!$A$2:$M$2692,9,0))</f>
        <v>0.406</v>
      </c>
      <c r="T742" s="24">
        <f>IFNA(VLOOKUP(A742,'HUMAN RESOURCES processed'!$A$2:$M$2692,10,0))</f>
        <v>0.556</v>
      </c>
      <c r="U742" s="24">
        <f>IFNA(VLOOKUP(A742,'HUMAN RESOURCES processed'!$A$2:$M$2692,11,0))</f>
        <v>0.038</v>
      </c>
      <c r="V742" s="24">
        <f>IFNA(VLOOKUP(A742,'HUMAN RESOURCES processed'!$A$2:$M$2692,12,0))</f>
        <v>564350</v>
      </c>
      <c r="W742" s="24">
        <f>IFNA(VLOOKUP(A742,'HUMAN RESOURCES processed'!$A$2:$M$2692,13,0))</f>
        <v>0.254</v>
      </c>
      <c r="X742" s="24">
        <f>IFNA(VLOOKUP(A742,'TOURISM processed'!$A$2:$F$2692,5,0))</f>
        <v>10000000</v>
      </c>
      <c r="Y742" s="24">
        <f t="shared" ref="Y742:Y747" si="444">IF(AND(C742=C741,D742&gt;D741),Y741,0)</f>
        <v>0</v>
      </c>
      <c r="Z742" s="24">
        <f t="shared" si="7"/>
        <v>0</v>
      </c>
      <c r="AA742" s="24">
        <f t="shared" ref="AA742:AA746" si="445">IF(AND(C742=C741,D742&gt;D741),AA741,0)</f>
        <v>0</v>
      </c>
      <c r="AB742" s="24">
        <f t="shared" ref="AB742:AB744" si="446">IF(AND(C742=C741,D742&gt;D741),AB741,0)</f>
        <v>0</v>
      </c>
      <c r="AC742" s="24">
        <f t="shared" ref="AC742:AC753" si="447">IF(AND(C742=C741,D742&gt;D741),AC741,0)</f>
        <v>0</v>
      </c>
      <c r="AD742" s="24">
        <f t="shared" ref="AD742:AD746" si="448">IF(AND(C742=C741,D742&gt;D741),AD741,0)</f>
        <v>0</v>
      </c>
      <c r="AE742" s="24">
        <f>IFNA(VLOOKUP(A742,'BUSINESS processed'!A742:J3432,9,0))</f>
        <v>0.004</v>
      </c>
      <c r="AF742" s="27">
        <f t="shared" ref="AF742:AF744" si="449">IF(AND(C742=C741,D742&gt;D741),AF741,0)</f>
        <v>0</v>
      </c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</row>
    <row r="743">
      <c r="A743" s="18" t="str">
        <f t="shared" si="1"/>
        <v>Asia_Bhutan-Asia_2001</v>
      </c>
      <c r="B743" s="19" t="s">
        <v>144</v>
      </c>
      <c r="C743" s="20" t="s">
        <v>149</v>
      </c>
      <c r="D743" s="21" t="s">
        <v>71</v>
      </c>
      <c r="E743" s="22">
        <v>4.39158233E8</v>
      </c>
      <c r="F743" s="22">
        <f t="shared" si="2"/>
        <v>756.011887</v>
      </c>
      <c r="G743" s="23">
        <v>0.067</v>
      </c>
      <c r="H743" s="23">
        <v>52.0</v>
      </c>
      <c r="I743" s="23">
        <v>0.16</v>
      </c>
      <c r="J743" s="24">
        <f t="shared" si="442"/>
        <v>0</v>
      </c>
      <c r="K743" s="24">
        <f t="shared" si="3"/>
        <v>0</v>
      </c>
      <c r="L743" s="24">
        <f t="shared" si="443"/>
        <v>0</v>
      </c>
      <c r="M743" s="24">
        <f t="shared" si="5"/>
        <v>0</v>
      </c>
      <c r="N743" s="24">
        <f>IFNA(VLOOKUP(A743,'HUMAN RESOURCES processed'!$A$2:$M$2692,5,0))</f>
        <v>0.027</v>
      </c>
      <c r="O743" s="24">
        <f>IFNA(VLOOKUP(A743,'HUMAN RESOURCES processed'!$A$2:$M$2692,6,0))</f>
        <v>0.056</v>
      </c>
      <c r="P743" s="24">
        <f>IFNA(VLOOKUP(A743,'HUMAN RESOURCES processed'!$A$2:$M$2692,7,0))</f>
        <v>61</v>
      </c>
      <c r="Q743" s="24">
        <f>IFNA(VLOOKUP(A743,'HUMAN RESOURCES processed'!$A$2:$M$2692,8,0))</f>
        <v>61</v>
      </c>
      <c r="R743" s="24">
        <f t="shared" si="6"/>
        <v>61</v>
      </c>
      <c r="S743" s="24">
        <f>IFNA(VLOOKUP(A743,'HUMAN RESOURCES processed'!$A$2:$M$2692,9,0))</f>
        <v>0.393</v>
      </c>
      <c r="T743" s="24">
        <f>IFNA(VLOOKUP(A743,'HUMAN RESOURCES processed'!$A$2:$M$2692,10,0))</f>
        <v>0.568</v>
      </c>
      <c r="U743" s="24">
        <f>IFNA(VLOOKUP(A743,'HUMAN RESOURCES processed'!$A$2:$M$2692,11,0))</f>
        <v>0.039</v>
      </c>
      <c r="V743" s="24">
        <f>IFNA(VLOOKUP(A743,'HUMAN RESOURCES processed'!$A$2:$M$2692,12,0))</f>
        <v>580888</v>
      </c>
      <c r="W743" s="24">
        <f>IFNA(VLOOKUP(A743,'HUMAN RESOURCES processed'!$A$2:$M$2692,13,0))</f>
        <v>0.265</v>
      </c>
      <c r="X743" s="24">
        <f>IFNA(VLOOKUP(A743,'TOURISM processed'!$A$2:$F$2692,5,0))</f>
        <v>9000000</v>
      </c>
      <c r="Y743" s="24">
        <f t="shared" si="444"/>
        <v>0</v>
      </c>
      <c r="Z743" s="24">
        <f t="shared" si="7"/>
        <v>0</v>
      </c>
      <c r="AA743" s="24">
        <f t="shared" si="445"/>
        <v>0</v>
      </c>
      <c r="AB743" s="24">
        <f t="shared" si="446"/>
        <v>0</v>
      </c>
      <c r="AC743" s="24">
        <f t="shared" si="447"/>
        <v>0</v>
      </c>
      <c r="AD743" s="24">
        <f t="shared" si="448"/>
        <v>0</v>
      </c>
      <c r="AE743" s="24">
        <f>IFNA(VLOOKUP(A743,'BUSINESS processed'!A743:J3433,9,0))</f>
        <v>0.009</v>
      </c>
      <c r="AF743" s="27">
        <f t="shared" si="449"/>
        <v>0</v>
      </c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</row>
    <row r="744">
      <c r="A744" s="18" t="str">
        <f t="shared" si="1"/>
        <v>Asia_Bhutan-Asia_2002</v>
      </c>
      <c r="B744" s="19" t="s">
        <v>144</v>
      </c>
      <c r="C744" s="20" t="s">
        <v>149</v>
      </c>
      <c r="D744" s="21" t="s">
        <v>72</v>
      </c>
      <c r="E744" s="22">
        <v>4.76360697E8</v>
      </c>
      <c r="F744" s="22">
        <f t="shared" si="2"/>
        <v>795.9841542</v>
      </c>
      <c r="G744" s="23">
        <v>0.062</v>
      </c>
      <c r="H744" s="23">
        <v>51.0</v>
      </c>
      <c r="I744" s="23">
        <v>0.158</v>
      </c>
      <c r="J744" s="24">
        <f t="shared" si="442"/>
        <v>0</v>
      </c>
      <c r="K744" s="24">
        <f t="shared" si="3"/>
        <v>0</v>
      </c>
      <c r="L744" s="24">
        <f>IFNA(VLOOKUP(A744,'ENERGY processed'!$A$2:$H$2692,8,0),"")</f>
        <v>477</v>
      </c>
      <c r="M744" s="24">
        <f t="shared" si="5"/>
        <v>0.00079705241</v>
      </c>
      <c r="N744" s="24">
        <f>IFNA(VLOOKUP(A744,'HUMAN RESOURCES processed'!$A$2:$M$2692,5,0))</f>
        <v>0.026</v>
      </c>
      <c r="O744" s="24">
        <f>IFNA(VLOOKUP(A744,'HUMAN RESOURCES processed'!$A$2:$M$2692,6,0))</f>
        <v>0.053</v>
      </c>
      <c r="P744" s="24">
        <f>IFNA(VLOOKUP(A744,'HUMAN RESOURCES processed'!$A$2:$M$2692,7,0))</f>
        <v>62</v>
      </c>
      <c r="Q744" s="24">
        <f>IFNA(VLOOKUP(A744,'HUMAN RESOURCES processed'!$A$2:$M$2692,8,0))</f>
        <v>62</v>
      </c>
      <c r="R744" s="24">
        <f t="shared" si="6"/>
        <v>62</v>
      </c>
      <c r="S744" s="24">
        <f>IFNA(VLOOKUP(A744,'HUMAN RESOURCES processed'!$A$2:$M$2692,9,0))</f>
        <v>0.38</v>
      </c>
      <c r="T744" s="24">
        <f>IFNA(VLOOKUP(A744,'HUMAN RESOURCES processed'!$A$2:$M$2692,10,0))</f>
        <v>0.581</v>
      </c>
      <c r="U744" s="24">
        <f>IFNA(VLOOKUP(A744,'HUMAN RESOURCES processed'!$A$2:$M$2692,11,0))</f>
        <v>0.039</v>
      </c>
      <c r="V744" s="24">
        <f>IFNA(VLOOKUP(A744,'HUMAN RESOURCES processed'!$A$2:$M$2692,12,0))</f>
        <v>598455</v>
      </c>
      <c r="W744" s="24">
        <f>IFNA(VLOOKUP(A744,'HUMAN RESOURCES processed'!$A$2:$M$2692,13,0))</f>
        <v>0.276</v>
      </c>
      <c r="X744" s="24">
        <f>IFNA(VLOOKUP(A744,'TOURISM processed'!$A$2:$F$2692,5,0))</f>
        <v>8000000</v>
      </c>
      <c r="Y744" s="24">
        <f t="shared" si="444"/>
        <v>0</v>
      </c>
      <c r="Z744" s="24">
        <f t="shared" si="7"/>
        <v>0</v>
      </c>
      <c r="AA744" s="24">
        <f t="shared" si="445"/>
        <v>0</v>
      </c>
      <c r="AB744" s="24">
        <f t="shared" si="446"/>
        <v>0</v>
      </c>
      <c r="AC744" s="24">
        <f t="shared" si="447"/>
        <v>0</v>
      </c>
      <c r="AD744" s="24">
        <f t="shared" si="448"/>
        <v>0</v>
      </c>
      <c r="AE744" s="24">
        <f>IFNA(VLOOKUP(A744,'BUSINESS processed'!A744:J3434,9,0))</f>
        <v>0.017</v>
      </c>
      <c r="AF744" s="27">
        <f t="shared" si="449"/>
        <v>0</v>
      </c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</row>
    <row r="745">
      <c r="A745" s="18" t="str">
        <f t="shared" si="1"/>
        <v>Asia_Bhutan-Asia_2003</v>
      </c>
      <c r="B745" s="19" t="s">
        <v>144</v>
      </c>
      <c r="C745" s="20" t="s">
        <v>149</v>
      </c>
      <c r="D745" s="21" t="s">
        <v>74</v>
      </c>
      <c r="E745" s="22">
        <v>5.37050133E8</v>
      </c>
      <c r="F745" s="22">
        <f t="shared" si="2"/>
        <v>871.2929023</v>
      </c>
      <c r="G745" s="23">
        <v>0.079</v>
      </c>
      <c r="H745" s="23">
        <v>71.0</v>
      </c>
      <c r="I745" s="23">
        <v>0.153</v>
      </c>
      <c r="J745" s="24">
        <f t="shared" si="442"/>
        <v>0</v>
      </c>
      <c r="K745" s="24">
        <f t="shared" si="3"/>
        <v>0</v>
      </c>
      <c r="L745" s="24">
        <f>IFNA(VLOOKUP(A745,'ENERGY processed'!$A$2:$H$2692,8,0),"")</f>
        <v>389</v>
      </c>
      <c r="M745" s="24">
        <f t="shared" si="5"/>
        <v>0.0006311011173</v>
      </c>
      <c r="N745" s="24">
        <f>IFNA(VLOOKUP(A745,'HUMAN RESOURCES processed'!$A$2:$M$2692,5,0))</f>
        <v>0.025</v>
      </c>
      <c r="O745" s="24">
        <f>IFNA(VLOOKUP(A745,'HUMAN RESOURCES processed'!$A$2:$M$2692,6,0))</f>
        <v>0.051</v>
      </c>
      <c r="P745" s="24">
        <f>IFNA(VLOOKUP(A745,'HUMAN RESOURCES processed'!$A$2:$M$2692,7,0))</f>
        <v>63</v>
      </c>
      <c r="Q745" s="24">
        <f>IFNA(VLOOKUP(A745,'HUMAN RESOURCES processed'!$A$2:$M$2692,8,0))</f>
        <v>62</v>
      </c>
      <c r="R745" s="24">
        <f t="shared" si="6"/>
        <v>62.5</v>
      </c>
      <c r="S745" s="24">
        <f>IFNA(VLOOKUP(A745,'HUMAN RESOURCES processed'!$A$2:$M$2692,9,0))</f>
        <v>0.365</v>
      </c>
      <c r="T745" s="24">
        <f>IFNA(VLOOKUP(A745,'HUMAN RESOURCES processed'!$A$2:$M$2692,10,0))</f>
        <v>0.595</v>
      </c>
      <c r="U745" s="24">
        <f>IFNA(VLOOKUP(A745,'HUMAN RESOURCES processed'!$A$2:$M$2692,11,0))</f>
        <v>0.04</v>
      </c>
      <c r="V745" s="24">
        <f>IFNA(VLOOKUP(A745,'HUMAN RESOURCES processed'!$A$2:$M$2692,12,0))</f>
        <v>616383</v>
      </c>
      <c r="W745" s="24">
        <f>IFNA(VLOOKUP(A745,'HUMAN RESOURCES processed'!$A$2:$M$2692,13,0))</f>
        <v>0.287</v>
      </c>
      <c r="X745" s="24">
        <f>IFNA(VLOOKUP(A745,'TOURISM processed'!$A$2:$F$2692,5,0))</f>
        <v>8000000</v>
      </c>
      <c r="Y745" s="24">
        <f t="shared" si="444"/>
        <v>0</v>
      </c>
      <c r="Z745" s="24">
        <f t="shared" si="7"/>
        <v>0</v>
      </c>
      <c r="AA745" s="24">
        <f t="shared" si="445"/>
        <v>0</v>
      </c>
      <c r="AB745" s="24">
        <f>IFNA(VLOOKUP(A745,'BUSINESS processed'!A745:J3435,6,0))</f>
        <v>62</v>
      </c>
      <c r="AC745" s="24">
        <f t="shared" si="447"/>
        <v>0</v>
      </c>
      <c r="AD745" s="24">
        <f t="shared" si="448"/>
        <v>0</v>
      </c>
      <c r="AE745" s="24">
        <f>IFNA(VLOOKUP(A745,'BUSINESS processed'!A745:J3435,9,0))</f>
        <v>0.024</v>
      </c>
      <c r="AF745" s="27">
        <f>IFNA(VLOOKUP(A745,'BUSINESS processed'!A745:J3435,10,0))</f>
        <v>0.004</v>
      </c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</row>
    <row r="746">
      <c r="A746" s="18" t="str">
        <f t="shared" si="1"/>
        <v>Asia_Bhutan-Asia_2004</v>
      </c>
      <c r="B746" s="19" t="s">
        <v>144</v>
      </c>
      <c r="C746" s="20" t="s">
        <v>149</v>
      </c>
      <c r="D746" s="21" t="s">
        <v>83</v>
      </c>
      <c r="E746" s="22">
        <v>6.22026107E8</v>
      </c>
      <c r="F746" s="22">
        <f t="shared" si="2"/>
        <v>981.2793437</v>
      </c>
      <c r="G746" s="23">
        <v>0.051</v>
      </c>
      <c r="H746" s="23">
        <v>51.0</v>
      </c>
      <c r="I746" s="23">
        <v>0.15</v>
      </c>
      <c r="J746" s="24">
        <f t="shared" si="442"/>
        <v>0</v>
      </c>
      <c r="K746" s="24">
        <f t="shared" si="3"/>
        <v>0</v>
      </c>
      <c r="L746" s="24">
        <f>IFNA(VLOOKUP(A746,'ENERGY processed'!$A$2:$H$2692,8,0),"")</f>
        <v>422</v>
      </c>
      <c r="M746" s="24">
        <f t="shared" si="5"/>
        <v>0.0006657274966</v>
      </c>
      <c r="N746" s="24">
        <f>IFNA(VLOOKUP(A746,'HUMAN RESOURCES processed'!$A$2:$M$2692,5,0))</f>
        <v>0.024</v>
      </c>
      <c r="O746" s="24">
        <f>IFNA(VLOOKUP(A746,'HUMAN RESOURCES processed'!$A$2:$M$2692,6,0))</f>
        <v>0.048</v>
      </c>
      <c r="P746" s="24">
        <f>IFNA(VLOOKUP(A746,'HUMAN RESOURCES processed'!$A$2:$M$2692,7,0))</f>
        <v>63</v>
      </c>
      <c r="Q746" s="24">
        <f>IFNA(VLOOKUP(A746,'HUMAN RESOURCES processed'!$A$2:$M$2692,8,0))</f>
        <v>63</v>
      </c>
      <c r="R746" s="24">
        <f t="shared" si="6"/>
        <v>63</v>
      </c>
      <c r="S746" s="24">
        <f>IFNA(VLOOKUP(A746,'HUMAN RESOURCES processed'!$A$2:$M$2692,9,0))</f>
        <v>0.352</v>
      </c>
      <c r="T746" s="24">
        <f>IFNA(VLOOKUP(A746,'HUMAN RESOURCES processed'!$A$2:$M$2692,10,0))</f>
        <v>0.608</v>
      </c>
      <c r="U746" s="24">
        <f>IFNA(VLOOKUP(A746,'HUMAN RESOURCES processed'!$A$2:$M$2692,11,0))</f>
        <v>0.04</v>
      </c>
      <c r="V746" s="24">
        <f>IFNA(VLOOKUP(A746,'HUMAN RESOURCES processed'!$A$2:$M$2692,12,0))</f>
        <v>633893</v>
      </c>
      <c r="W746" s="24">
        <f>IFNA(VLOOKUP(A746,'HUMAN RESOURCES processed'!$A$2:$M$2692,13,0))</f>
        <v>0.298</v>
      </c>
      <c r="X746" s="24">
        <f>IFNA(VLOOKUP(A746,'TOURISM processed'!$A$2:$F$2692,5,0))</f>
        <v>13000000</v>
      </c>
      <c r="Y746" s="24">
        <f t="shared" si="444"/>
        <v>0</v>
      </c>
      <c r="Z746" s="24">
        <f t="shared" si="7"/>
        <v>0</v>
      </c>
      <c r="AA746" s="24">
        <f t="shared" si="445"/>
        <v>0</v>
      </c>
      <c r="AB746" s="24">
        <f>IFNA(VLOOKUP(A746,'BUSINESS processed'!A746:J3436,6,0))</f>
        <v>62</v>
      </c>
      <c r="AC746" s="24">
        <f t="shared" si="447"/>
        <v>0</v>
      </c>
      <c r="AD746" s="24">
        <f t="shared" si="448"/>
        <v>0</v>
      </c>
      <c r="AE746" s="24">
        <f>IFNA(VLOOKUP(A746,'BUSINESS processed'!A746:J3436,9,0))</f>
        <v>0.032</v>
      </c>
      <c r="AF746" s="27">
        <f>IFNA(VLOOKUP(A746,'BUSINESS processed'!A746:J3436,10,0))</f>
        <v>0.03</v>
      </c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</row>
    <row r="747">
      <c r="A747" s="18" t="str">
        <f t="shared" si="1"/>
        <v>Asia_Bhutan-Asia_2005</v>
      </c>
      <c r="B747" s="19" t="s">
        <v>144</v>
      </c>
      <c r="C747" s="20" t="s">
        <v>149</v>
      </c>
      <c r="D747" s="21" t="s">
        <v>84</v>
      </c>
      <c r="E747" s="22">
        <v>7.02682018E8</v>
      </c>
      <c r="F747" s="22">
        <f t="shared" si="2"/>
        <v>1080.356168</v>
      </c>
      <c r="G747" s="23">
        <v>0.044</v>
      </c>
      <c r="H747" s="23">
        <v>49.0</v>
      </c>
      <c r="I747" s="23">
        <v>0.15</v>
      </c>
      <c r="J747" s="24">
        <f t="shared" si="442"/>
        <v>0</v>
      </c>
      <c r="K747" s="24">
        <f t="shared" si="3"/>
        <v>0</v>
      </c>
      <c r="L747" s="24">
        <f>IFNA(VLOOKUP(A747,'ENERGY processed'!$A$2:$H$2692,8,0),"")</f>
        <v>418</v>
      </c>
      <c r="M747" s="24">
        <f t="shared" si="5"/>
        <v>0.000642664629</v>
      </c>
      <c r="N747" s="24">
        <f>IFNA(VLOOKUP(A747,'HUMAN RESOURCES processed'!$A$2:$M$2692,5,0))</f>
        <v>0.023</v>
      </c>
      <c r="O747" s="24">
        <f>IFNA(VLOOKUP(A747,'HUMAN RESOURCES processed'!$A$2:$M$2692,6,0))</f>
        <v>0.045</v>
      </c>
      <c r="P747" s="24">
        <f>IFNA(VLOOKUP(A747,'HUMAN RESOURCES processed'!$A$2:$M$2692,7,0))</f>
        <v>64</v>
      </c>
      <c r="Q747" s="24">
        <f>IFNA(VLOOKUP(A747,'HUMAN RESOURCES processed'!$A$2:$M$2692,8,0))</f>
        <v>64</v>
      </c>
      <c r="R747" s="24">
        <f t="shared" si="6"/>
        <v>64</v>
      </c>
      <c r="S747" s="24">
        <f>IFNA(VLOOKUP(A747,'HUMAN RESOURCES processed'!$A$2:$M$2692,9,0))</f>
        <v>0.34</v>
      </c>
      <c r="T747" s="24">
        <f>IFNA(VLOOKUP(A747,'HUMAN RESOURCES processed'!$A$2:$M$2692,10,0))</f>
        <v>0.619</v>
      </c>
      <c r="U747" s="24">
        <f>IFNA(VLOOKUP(A747,'HUMAN RESOURCES processed'!$A$2:$M$2692,11,0))</f>
        <v>0.041</v>
      </c>
      <c r="V747" s="24">
        <f>IFNA(VLOOKUP(A747,'HUMAN RESOURCES processed'!$A$2:$M$2692,12,0))</f>
        <v>650417</v>
      </c>
      <c r="W747" s="24">
        <f>IFNA(VLOOKUP(A747,'HUMAN RESOURCES processed'!$A$2:$M$2692,13,0))</f>
        <v>0.31</v>
      </c>
      <c r="X747" s="24">
        <f>IFNA(VLOOKUP(A747,'TOURISM processed'!$A$2:$F$2692,5,0))</f>
        <v>19000000</v>
      </c>
      <c r="Y747" s="24">
        <f t="shared" si="444"/>
        <v>0</v>
      </c>
      <c r="Z747" s="24">
        <f t="shared" si="7"/>
        <v>0</v>
      </c>
      <c r="AA747" s="24">
        <f>IFNA(VLOOKUP(A747,'BUSINESS processed'!A747:J3437,5,0))</f>
        <v>0.408</v>
      </c>
      <c r="AB747" s="24">
        <f>IFNA(VLOOKUP(A747,'BUSINESS processed'!A747:J3437,6,0))</f>
        <v>62</v>
      </c>
      <c r="AC747" s="24">
        <f t="shared" si="447"/>
        <v>0</v>
      </c>
      <c r="AD747" s="24">
        <f>IFNA(VLOOKUP(A747,'BUSINESS processed'!A747:J3437,8,0))</f>
        <v>274</v>
      </c>
      <c r="AE747" s="24">
        <f>IFNA(VLOOKUP(A747,'BUSINESS processed'!A747:J3437,9,0))</f>
        <v>0.038</v>
      </c>
      <c r="AF747" s="27">
        <f>IFNA(VLOOKUP(A747,'BUSINESS processed'!A747:J3437,10,0))</f>
        <v>0.055</v>
      </c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</row>
    <row r="748">
      <c r="A748" s="18" t="str">
        <f t="shared" si="1"/>
        <v>Asia_Bhutan-Asia_2006</v>
      </c>
      <c r="B748" s="19" t="s">
        <v>144</v>
      </c>
      <c r="C748" s="20" t="s">
        <v>149</v>
      </c>
      <c r="D748" s="21" t="s">
        <v>85</v>
      </c>
      <c r="E748" s="22">
        <v>8.18869146E8</v>
      </c>
      <c r="F748" s="22">
        <f t="shared" si="2"/>
        <v>1230.331305</v>
      </c>
      <c r="G748" s="23">
        <v>0.043</v>
      </c>
      <c r="H748" s="23">
        <v>55.0</v>
      </c>
      <c r="I748" s="23">
        <v>0.14</v>
      </c>
      <c r="J748" s="24">
        <f>IFNA(VLOOKUP(A748,'ENERGY processed'!$A$2:$H$2692,7,0),"")</f>
        <v>224</v>
      </c>
      <c r="K748" s="24">
        <f t="shared" si="3"/>
        <v>0.0003365546421</v>
      </c>
      <c r="L748" s="24">
        <f>IFNA(VLOOKUP(A748,'ENERGY processed'!$A$2:$H$2692,8,0),"")</f>
        <v>394</v>
      </c>
      <c r="M748" s="24">
        <f t="shared" si="5"/>
        <v>0.0005919755757</v>
      </c>
      <c r="N748" s="24">
        <f>IFNA(VLOOKUP(A748,'HUMAN RESOURCES processed'!$A$2:$M$2692,5,0))</f>
        <v>0.022</v>
      </c>
      <c r="O748" s="24">
        <f>IFNA(VLOOKUP(A748,'HUMAN RESOURCES processed'!$A$2:$M$2692,6,0))</f>
        <v>0.043</v>
      </c>
      <c r="P748" s="24">
        <f>IFNA(VLOOKUP(A748,'HUMAN RESOURCES processed'!$A$2:$M$2692,7,0))</f>
        <v>65</v>
      </c>
      <c r="Q748" s="24">
        <f>IFNA(VLOOKUP(A748,'HUMAN RESOURCES processed'!$A$2:$M$2692,8,0))</f>
        <v>65</v>
      </c>
      <c r="R748" s="24">
        <f t="shared" si="6"/>
        <v>65</v>
      </c>
      <c r="S748" s="24">
        <f>IFNA(VLOOKUP(A748,'HUMAN RESOURCES processed'!$A$2:$M$2692,9,0))</f>
        <v>0.329</v>
      </c>
      <c r="T748" s="24">
        <f>IFNA(VLOOKUP(A748,'HUMAN RESOURCES processed'!$A$2:$M$2692,10,0))</f>
        <v>0.629</v>
      </c>
      <c r="U748" s="24">
        <f>IFNA(VLOOKUP(A748,'HUMAN RESOURCES processed'!$A$2:$M$2692,11,0))</f>
        <v>0.041</v>
      </c>
      <c r="V748" s="24">
        <f>IFNA(VLOOKUP(A748,'HUMAN RESOURCES processed'!$A$2:$M$2692,12,0))</f>
        <v>665568</v>
      </c>
      <c r="W748" s="24">
        <f>IFNA(VLOOKUP(A748,'HUMAN RESOURCES processed'!$A$2:$M$2692,13,0))</f>
        <v>0.317</v>
      </c>
      <c r="X748" s="24">
        <f>IFNA(VLOOKUP(A748,'TOURISM processed'!$A$2:$F$2692,5,0))</f>
        <v>36000000</v>
      </c>
      <c r="Y748" s="24">
        <f>IFNA(VLOOKUP(A748,'TOURISM processed'!$A$2:$F$2692,6,0))</f>
        <v>22000000</v>
      </c>
      <c r="Z748" s="24">
        <f t="shared" si="7"/>
        <v>33.05447377</v>
      </c>
      <c r="AA748" s="24">
        <f>IFNA(VLOOKUP(A748,'BUSINESS processed'!A748:J3438,5,0))</f>
        <v>0.408</v>
      </c>
      <c r="AB748" s="24">
        <f>IFNA(VLOOKUP(A748,'BUSINESS processed'!A748:J3438,6,0))</f>
        <v>62</v>
      </c>
      <c r="AC748" s="24">
        <f t="shared" si="447"/>
        <v>0</v>
      </c>
      <c r="AD748" s="24">
        <f>IFNA(VLOOKUP(A748,'BUSINESS processed'!A748:J3438,8,0))</f>
        <v>274</v>
      </c>
      <c r="AE748" s="24">
        <f>IFNA(VLOOKUP(A748,'BUSINESS processed'!A748:J3438,9,0))</f>
        <v>0.045</v>
      </c>
      <c r="AF748" s="27">
        <f>IFNA(VLOOKUP(A748,'BUSINESS processed'!A748:J3438,10,0))</f>
        <v>0.123</v>
      </c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</row>
    <row r="749">
      <c r="A749" s="18" t="str">
        <f t="shared" si="1"/>
        <v>Asia_Bhutan-Asia_2007</v>
      </c>
      <c r="B749" s="19" t="s">
        <v>144</v>
      </c>
      <c r="C749" s="20" t="s">
        <v>149</v>
      </c>
      <c r="D749" s="21" t="s">
        <v>86</v>
      </c>
      <c r="E749" s="22">
        <v>8.97672086E8</v>
      </c>
      <c r="F749" s="22">
        <f t="shared" si="2"/>
        <v>1321.339907</v>
      </c>
      <c r="G749" s="23">
        <v>0.044</v>
      </c>
      <c r="H749" s="23">
        <v>59.0</v>
      </c>
      <c r="I749" s="23">
        <v>0.14</v>
      </c>
      <c r="J749" s="24">
        <f t="shared" ref="J749:J750" si="450">IF(AND( C749=C748,D749&gt;D748),J748,"")</f>
        <v>224</v>
      </c>
      <c r="K749" s="24">
        <f t="shared" si="3"/>
        <v>0.0003297196647</v>
      </c>
      <c r="L749" s="24">
        <f>IF(AND(C749=C748,C749&gt;C748),C748,0)</f>
        <v>0</v>
      </c>
      <c r="M749" s="24">
        <f t="shared" si="5"/>
        <v>0</v>
      </c>
      <c r="N749" s="24">
        <f>IFNA(VLOOKUP(A749,'HUMAN RESOURCES processed'!$A$2:$M$2692,5,0))</f>
        <v>0.022</v>
      </c>
      <c r="O749" s="24">
        <f>IFNA(VLOOKUP(A749,'HUMAN RESOURCES processed'!$A$2:$M$2692,6,0))</f>
        <v>0.041</v>
      </c>
      <c r="P749" s="24">
        <f>IFNA(VLOOKUP(A749,'HUMAN RESOURCES processed'!$A$2:$M$2692,7,0))</f>
        <v>66</v>
      </c>
      <c r="Q749" s="24">
        <f>IFNA(VLOOKUP(A749,'HUMAN RESOURCES processed'!$A$2:$M$2692,8,0))</f>
        <v>65</v>
      </c>
      <c r="R749" s="24">
        <f t="shared" si="6"/>
        <v>65.5</v>
      </c>
      <c r="S749" s="24">
        <f>IFNA(VLOOKUP(A749,'HUMAN RESOURCES processed'!$A$2:$M$2692,9,0))</f>
        <v>0.32</v>
      </c>
      <c r="T749" s="24">
        <f>IFNA(VLOOKUP(A749,'HUMAN RESOURCES processed'!$A$2:$M$2692,10,0))</f>
        <v>0.638</v>
      </c>
      <c r="U749" s="24">
        <f>IFNA(VLOOKUP(A749,'HUMAN RESOURCES processed'!$A$2:$M$2692,11,0))</f>
        <v>0.042</v>
      </c>
      <c r="V749" s="24">
        <f>IFNA(VLOOKUP(A749,'HUMAN RESOURCES processed'!$A$2:$M$2692,12,0))</f>
        <v>679365</v>
      </c>
      <c r="W749" s="24">
        <f>IFNA(VLOOKUP(A749,'HUMAN RESOURCES processed'!$A$2:$M$2692,13,0))</f>
        <v>0.325</v>
      </c>
      <c r="X749" s="24">
        <f>IFNA(VLOOKUP(A749,'TOURISM processed'!$A$2:$F$2692,5,0))</f>
        <v>47000000</v>
      </c>
      <c r="Y749" s="24">
        <f>IFNA(VLOOKUP(A749,'TOURISM processed'!$A$2:$F$2692,6,0))</f>
        <v>26000000</v>
      </c>
      <c r="Z749" s="24">
        <f t="shared" si="7"/>
        <v>38.27103251</v>
      </c>
      <c r="AA749" s="24">
        <f>IFNA(VLOOKUP(A749,'BUSINESS processed'!A749:J3439,5,0))</f>
        <v>0.408</v>
      </c>
      <c r="AB749" s="24">
        <f>IFNA(VLOOKUP(A749,'BUSINESS processed'!A749:J3439,6,0))</f>
        <v>48</v>
      </c>
      <c r="AC749" s="24">
        <f t="shared" si="447"/>
        <v>0</v>
      </c>
      <c r="AD749" s="24">
        <f>IFNA(VLOOKUP(A749,'BUSINESS processed'!A749:J3439,8,0))</f>
        <v>274</v>
      </c>
      <c r="AE749" s="24">
        <f>IFNA(VLOOKUP(A749,'BUSINESS processed'!A749:J3439,9,0))</f>
        <v>0.059</v>
      </c>
      <c r="AF749" s="27">
        <f>IFNA(VLOOKUP(A749,'BUSINESS processed'!A749:J3439,10,0))</f>
        <v>0.22</v>
      </c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</row>
    <row r="750">
      <c r="A750" s="18" t="str">
        <f t="shared" si="1"/>
        <v>Asia_Bhutan-Asia_2008</v>
      </c>
      <c r="B750" s="19" t="s">
        <v>144</v>
      </c>
      <c r="C750" s="20" t="s">
        <v>149</v>
      </c>
      <c r="D750" s="21" t="s">
        <v>87</v>
      </c>
      <c r="E750" s="22">
        <v>1.196091806E9</v>
      </c>
      <c r="F750" s="22">
        <f t="shared" si="2"/>
        <v>1728.059313</v>
      </c>
      <c r="G750" s="23">
        <v>0.05</v>
      </c>
      <c r="H750" s="23">
        <v>88.0</v>
      </c>
      <c r="I750" s="23">
        <v>0.14</v>
      </c>
      <c r="J750" s="24">
        <f t="shared" si="450"/>
        <v>224</v>
      </c>
      <c r="K750" s="24">
        <f t="shared" si="3"/>
        <v>0.000323625063</v>
      </c>
      <c r="L750" s="24">
        <f>IFNA(VLOOKUP(A750,'ENERGY processed'!$A$2:$H$2692,8,0),"")</f>
        <v>389</v>
      </c>
      <c r="M750" s="24">
        <f t="shared" si="5"/>
        <v>0.0005620095961</v>
      </c>
      <c r="N750" s="24">
        <f>IFNA(VLOOKUP(A750,'HUMAN RESOURCES processed'!$A$2:$M$2692,5,0))</f>
        <v>0.021</v>
      </c>
      <c r="O750" s="24">
        <f>IFNA(VLOOKUP(A750,'HUMAN RESOURCES processed'!$A$2:$M$2692,6,0))</f>
        <v>0.038</v>
      </c>
      <c r="P750" s="24">
        <f>IFNA(VLOOKUP(A750,'HUMAN RESOURCES processed'!$A$2:$M$2692,7,0))</f>
        <v>66</v>
      </c>
      <c r="Q750" s="24">
        <f>IFNA(VLOOKUP(A750,'HUMAN RESOURCES processed'!$A$2:$M$2692,8,0))</f>
        <v>66</v>
      </c>
      <c r="R750" s="24">
        <f t="shared" si="6"/>
        <v>66</v>
      </c>
      <c r="S750" s="24">
        <f>IFNA(VLOOKUP(A750,'HUMAN RESOURCES processed'!$A$2:$M$2692,9,0))</f>
        <v>0.312</v>
      </c>
      <c r="T750" s="24">
        <f>IFNA(VLOOKUP(A750,'HUMAN RESOURCES processed'!$A$2:$M$2692,10,0))</f>
        <v>0.645</v>
      </c>
      <c r="U750" s="24">
        <f>IFNA(VLOOKUP(A750,'HUMAN RESOURCES processed'!$A$2:$M$2692,11,0))</f>
        <v>0.043</v>
      </c>
      <c r="V750" s="24">
        <f>IFNA(VLOOKUP(A750,'HUMAN RESOURCES processed'!$A$2:$M$2692,12,0))</f>
        <v>692159</v>
      </c>
      <c r="W750" s="24">
        <f>IFNA(VLOOKUP(A750,'HUMAN RESOURCES processed'!$A$2:$M$2692,13,0))</f>
        <v>0.332</v>
      </c>
      <c r="X750" s="24">
        <f>IFNA(VLOOKUP(A750,'TOURISM processed'!$A$2:$F$2692,5,0))</f>
        <v>46000000</v>
      </c>
      <c r="Y750" s="24">
        <f>IFNA(VLOOKUP(A750,'TOURISM processed'!$A$2:$F$2692,6,0))</f>
        <v>66000000</v>
      </c>
      <c r="Z750" s="24">
        <f t="shared" si="7"/>
        <v>95.35381321</v>
      </c>
      <c r="AA750" s="24">
        <f>IFNA(VLOOKUP(A750,'BUSINESS processed'!A750:J3440,5,0))</f>
        <v>0.408</v>
      </c>
      <c r="AB750" s="24">
        <f>IFNA(VLOOKUP(A750,'BUSINESS processed'!A750:J3440,6,0))</f>
        <v>46</v>
      </c>
      <c r="AC750" s="24">
        <f t="shared" si="447"/>
        <v>0</v>
      </c>
      <c r="AD750" s="24">
        <f>IFNA(VLOOKUP(A750,'BUSINESS processed'!A750:J3440,8,0))</f>
        <v>274</v>
      </c>
      <c r="AE750" s="24">
        <f>IFNA(VLOOKUP(A750,'BUSINESS processed'!A750:J3440,9,0))</f>
        <v>0.066</v>
      </c>
      <c r="AF750" s="27">
        <f>IFNA(VLOOKUP(A750,'BUSINESS processed'!A750:J3440,10,0))</f>
        <v>0.366</v>
      </c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</row>
    <row r="751">
      <c r="A751" s="18" t="str">
        <f t="shared" si="1"/>
        <v>Asia_Bhutan-Asia_2009</v>
      </c>
      <c r="B751" s="19" t="s">
        <v>144</v>
      </c>
      <c r="C751" s="20" t="s">
        <v>149</v>
      </c>
      <c r="D751" s="21" t="s">
        <v>88</v>
      </c>
      <c r="E751" s="22">
        <v>1.258193519E9</v>
      </c>
      <c r="F751" s="22">
        <f t="shared" si="2"/>
        <v>1785.831816</v>
      </c>
      <c r="G751" s="23">
        <v>0.052</v>
      </c>
      <c r="H751" s="23">
        <v>95.0</v>
      </c>
      <c r="I751" s="23">
        <v>0.138</v>
      </c>
      <c r="J751" s="24">
        <f>IFNA(VLOOKUP(A751,'ENERGY processed'!$A$2:$H$2692,7,0),"")</f>
        <v>211</v>
      </c>
      <c r="K751" s="24">
        <f t="shared" si="3"/>
        <v>0.0002994853394</v>
      </c>
      <c r="L751" s="24">
        <f>IFNA(VLOOKUP(A751,'ENERGY processed'!$A$2:$H$2692,8,0),"")</f>
        <v>392</v>
      </c>
      <c r="M751" s="24">
        <f t="shared" si="5"/>
        <v>0.0005563898249</v>
      </c>
      <c r="N751" s="24">
        <f>IFNA(VLOOKUP(A751,'HUMAN RESOURCES processed'!$A$2:$M$2692,5,0))</f>
        <v>0.021</v>
      </c>
      <c r="O751" s="24">
        <f>IFNA(VLOOKUP(A751,'HUMAN RESOURCES processed'!$A$2:$M$2692,6,0))</f>
        <v>0.036</v>
      </c>
      <c r="P751" s="24">
        <f>IFNA(VLOOKUP(A751,'HUMAN RESOURCES processed'!$A$2:$M$2692,7,0))</f>
        <v>67</v>
      </c>
      <c r="Q751" s="24">
        <f>IFNA(VLOOKUP(A751,'HUMAN RESOURCES processed'!$A$2:$M$2692,8,0))</f>
        <v>66</v>
      </c>
      <c r="R751" s="24">
        <f t="shared" si="6"/>
        <v>66.5</v>
      </c>
      <c r="S751" s="24">
        <f>IFNA(VLOOKUP(A751,'HUMAN RESOURCES processed'!$A$2:$M$2692,9,0))</f>
        <v>0.305</v>
      </c>
      <c r="T751" s="24">
        <f>IFNA(VLOOKUP(A751,'HUMAN RESOURCES processed'!$A$2:$M$2692,10,0))</f>
        <v>0.651</v>
      </c>
      <c r="U751" s="24">
        <f>IFNA(VLOOKUP(A751,'HUMAN RESOURCES processed'!$A$2:$M$2692,11,0))</f>
        <v>0.044</v>
      </c>
      <c r="V751" s="24">
        <f>IFNA(VLOOKUP(A751,'HUMAN RESOURCES processed'!$A$2:$M$2692,12,0))</f>
        <v>704542</v>
      </c>
      <c r="W751" s="24">
        <f>IFNA(VLOOKUP(A751,'HUMAN RESOURCES processed'!$A$2:$M$2692,13,0))</f>
        <v>0.34</v>
      </c>
      <c r="X751" s="24">
        <f>IFNA(VLOOKUP(A751,'TOURISM processed'!$A$2:$F$2692,5,0))</f>
        <v>51000000</v>
      </c>
      <c r="Y751" s="24">
        <f>IFNA(VLOOKUP(A751,'TOURISM processed'!$A$2:$F$2692,6,0))</f>
        <v>34000000</v>
      </c>
      <c r="Z751" s="24">
        <f t="shared" si="7"/>
        <v>48.25830114</v>
      </c>
      <c r="AA751" s="24">
        <f>IFNA(VLOOKUP(A751,'BUSINESS processed'!A751:J3441,5,0))</f>
        <v>0.408</v>
      </c>
      <c r="AB751" s="24">
        <f>IFNA(VLOOKUP(A751,'BUSINESS processed'!A751:J3441,6,0))</f>
        <v>46</v>
      </c>
      <c r="AC751" s="24">
        <f t="shared" si="447"/>
        <v>0</v>
      </c>
      <c r="AD751" s="24">
        <f>IFNA(VLOOKUP(A751,'BUSINESS processed'!A751:J3441,8,0))</f>
        <v>274</v>
      </c>
      <c r="AE751" s="24">
        <f>IFNA(VLOOKUP(A751,'BUSINESS processed'!A751:J3441,9,0))</f>
        <v>0.072</v>
      </c>
      <c r="AF751" s="27">
        <f>IFNA(VLOOKUP(A751,'BUSINESS processed'!A751:J3441,10,0))</f>
        <v>0.481</v>
      </c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</row>
    <row r="752">
      <c r="A752" s="18" t="str">
        <f t="shared" si="1"/>
        <v>Asia_Bhutan-Asia_2010</v>
      </c>
      <c r="B752" s="19" t="s">
        <v>144</v>
      </c>
      <c r="C752" s="20" t="s">
        <v>149</v>
      </c>
      <c r="D752" s="21" t="s">
        <v>89</v>
      </c>
      <c r="E752" s="22">
        <v>1.264758198E9</v>
      </c>
      <c r="F752" s="22">
        <f t="shared" si="2"/>
        <v>1764.10852</v>
      </c>
      <c r="G752" s="23">
        <v>0.046</v>
      </c>
      <c r="H752" s="23">
        <v>82.0</v>
      </c>
      <c r="I752" s="23">
        <v>0.138</v>
      </c>
      <c r="J752" s="24">
        <f t="shared" ref="J752:J753" si="451">IF(AND( C752=C751,D752&gt;D751),J751,"")</f>
        <v>211</v>
      </c>
      <c r="K752" s="24">
        <f t="shared" si="3"/>
        <v>0.0002943067681</v>
      </c>
      <c r="L752" s="24">
        <f t="shared" ref="L752:L753" si="452">IF(AND(C752=C751,C752&gt;C751),C751,0)</f>
        <v>0</v>
      </c>
      <c r="M752" s="24">
        <f t="shared" si="5"/>
        <v>0</v>
      </c>
      <c r="N752" s="24">
        <f>IFNA(VLOOKUP(A752,'HUMAN RESOURCES processed'!$A$2:$M$2692,5,0))</f>
        <v>0.021</v>
      </c>
      <c r="O752" s="24">
        <f>IFNA(VLOOKUP(A752,'HUMAN RESOURCES processed'!$A$2:$M$2692,6,0))</f>
        <v>0.034</v>
      </c>
      <c r="P752" s="24">
        <f>IFNA(VLOOKUP(A752,'HUMAN RESOURCES processed'!$A$2:$M$2692,7,0))</f>
        <v>67</v>
      </c>
      <c r="Q752" s="24">
        <f>IFNA(VLOOKUP(A752,'HUMAN RESOURCES processed'!$A$2:$M$2692,8,0))</f>
        <v>67</v>
      </c>
      <c r="R752" s="24">
        <f t="shared" si="6"/>
        <v>67</v>
      </c>
      <c r="S752" s="24">
        <f>IFNA(VLOOKUP(A752,'HUMAN RESOURCES processed'!$A$2:$M$2692,9,0))</f>
        <v>0.298</v>
      </c>
      <c r="T752" s="24">
        <f>IFNA(VLOOKUP(A752,'HUMAN RESOURCES processed'!$A$2:$M$2692,10,0))</f>
        <v>0.657</v>
      </c>
      <c r="U752" s="24">
        <f>IFNA(VLOOKUP(A752,'HUMAN RESOURCES processed'!$A$2:$M$2692,11,0))</f>
        <v>0.045</v>
      </c>
      <c r="V752" s="24">
        <f>IFNA(VLOOKUP(A752,'HUMAN RESOURCES processed'!$A$2:$M$2692,12,0))</f>
        <v>716939</v>
      </c>
      <c r="W752" s="24">
        <f>IFNA(VLOOKUP(A752,'HUMAN RESOURCES processed'!$A$2:$M$2692,13,0))</f>
        <v>0.348</v>
      </c>
      <c r="X752" s="24">
        <f>IFNA(VLOOKUP(A752,'TOURISM processed'!$A$2:$F$2692,5,0))</f>
        <v>64000000</v>
      </c>
      <c r="Y752" s="24">
        <f>IFNA(VLOOKUP(A752,'TOURISM processed'!$A$2:$F$2692,6,0))</f>
        <v>43000000</v>
      </c>
      <c r="Z752" s="24">
        <f t="shared" si="7"/>
        <v>59.97720866</v>
      </c>
      <c r="AA752" s="24">
        <f>IFNA(VLOOKUP(A752,'BUSINESS processed'!A752:J3442,5,0))</f>
        <v>0.408</v>
      </c>
      <c r="AB752" s="24">
        <f>IFNA(VLOOKUP(A752,'BUSINESS processed'!A752:J3442,6,0))</f>
        <v>46</v>
      </c>
      <c r="AC752" s="24">
        <f t="shared" si="447"/>
        <v>0</v>
      </c>
      <c r="AD752" s="24">
        <f>IFNA(VLOOKUP(A752,'BUSINESS processed'!A752:J3442,8,0))</f>
        <v>274</v>
      </c>
      <c r="AE752" s="24">
        <f>IFNA(VLOOKUP(A752,'BUSINESS processed'!A752:J3442,9,0))</f>
        <v>0.136</v>
      </c>
      <c r="AF752" s="27">
        <f>IFNA(VLOOKUP(A752,'BUSINESS processed'!A752:J3442,10,0))</f>
        <v>0.55</v>
      </c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</row>
    <row r="753">
      <c r="A753" s="18" t="str">
        <f t="shared" si="1"/>
        <v>Asia_Bhutan-Asia_2011</v>
      </c>
      <c r="B753" s="19" t="s">
        <v>144</v>
      </c>
      <c r="C753" s="20" t="s">
        <v>149</v>
      </c>
      <c r="D753" s="21" t="s">
        <v>90</v>
      </c>
      <c r="E753" s="22">
        <v>1.585396256E9</v>
      </c>
      <c r="F753" s="22">
        <f t="shared" si="2"/>
        <v>2173.475768</v>
      </c>
      <c r="G753" s="23">
        <v>0.041</v>
      </c>
      <c r="H753" s="23">
        <v>90.0</v>
      </c>
      <c r="I753" s="23">
        <v>0.14</v>
      </c>
      <c r="J753" s="24">
        <f t="shared" si="451"/>
        <v>211</v>
      </c>
      <c r="K753" s="24">
        <f t="shared" si="3"/>
        <v>0.0002892673584</v>
      </c>
      <c r="L753" s="24">
        <f t="shared" si="452"/>
        <v>0</v>
      </c>
      <c r="M753" s="24">
        <f t="shared" si="5"/>
        <v>0</v>
      </c>
      <c r="N753" s="24">
        <f>IFNA(VLOOKUP(A753,'HUMAN RESOURCES processed'!$A$2:$M$2692,5,0))</f>
        <v>0.02</v>
      </c>
      <c r="O753" s="24">
        <f>IFNA(VLOOKUP(A753,'HUMAN RESOURCES processed'!$A$2:$M$2692,6,0))</f>
        <v>0.033</v>
      </c>
      <c r="P753" s="24">
        <f>IFNA(VLOOKUP(A753,'HUMAN RESOURCES processed'!$A$2:$M$2692,7,0))</f>
        <v>68</v>
      </c>
      <c r="Q753" s="24">
        <f>IFNA(VLOOKUP(A753,'HUMAN RESOURCES processed'!$A$2:$M$2692,8,0))</f>
        <v>67</v>
      </c>
      <c r="R753" s="24">
        <f t="shared" si="6"/>
        <v>67.5</v>
      </c>
      <c r="S753" s="24">
        <f>IFNA(VLOOKUP(A753,'HUMAN RESOURCES processed'!$A$2:$M$2692,9,0))</f>
        <v>0.291</v>
      </c>
      <c r="T753" s="24">
        <f>IFNA(VLOOKUP(A753,'HUMAN RESOURCES processed'!$A$2:$M$2692,10,0))</f>
        <v>0.663</v>
      </c>
      <c r="U753" s="24">
        <f>IFNA(VLOOKUP(A753,'HUMAN RESOURCES processed'!$A$2:$M$2692,11,0))</f>
        <v>0.046</v>
      </c>
      <c r="V753" s="24">
        <f>IFNA(VLOOKUP(A753,'HUMAN RESOURCES processed'!$A$2:$M$2692,12,0))</f>
        <v>729429</v>
      </c>
      <c r="W753" s="24">
        <f>IFNA(VLOOKUP(A753,'HUMAN RESOURCES processed'!$A$2:$M$2692,13,0))</f>
        <v>0.356</v>
      </c>
      <c r="X753" s="24">
        <f>IFNA(VLOOKUP(A753,'TOURISM processed'!$A$2:$F$2692,5,0))</f>
        <v>76000000</v>
      </c>
      <c r="Y753" s="24">
        <f>IFNA(VLOOKUP(A753,'TOURISM processed'!$A$2:$F$2692,6,0))</f>
        <v>58000000</v>
      </c>
      <c r="Z753" s="24">
        <f t="shared" si="7"/>
        <v>79.51425019</v>
      </c>
      <c r="AA753" s="24">
        <f>IFNA(VLOOKUP(A753,'BUSINESS processed'!A753:J3443,5,0))</f>
        <v>0.408</v>
      </c>
      <c r="AB753" s="24">
        <f>IFNA(VLOOKUP(A753,'BUSINESS processed'!A753:J3443,6,0))</f>
        <v>36</v>
      </c>
      <c r="AC753" s="24">
        <f t="shared" si="447"/>
        <v>0</v>
      </c>
      <c r="AD753" s="24">
        <f>IFNA(VLOOKUP(A753,'BUSINESS processed'!A753:J3443,8,0))</f>
        <v>274</v>
      </c>
      <c r="AE753" s="24">
        <f>IFNA(VLOOKUP(A753,'BUSINESS processed'!A753:J3443,9,0))</f>
        <v>0.21</v>
      </c>
      <c r="AF753" s="27">
        <f>IFNA(VLOOKUP(A753,'BUSINESS processed'!A753:J3443,10,0))</f>
        <v>0.664</v>
      </c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</row>
    <row r="754">
      <c r="A754" s="18" t="str">
        <f t="shared" si="1"/>
        <v>Asia_Bhutan-Asia_2012</v>
      </c>
      <c r="B754" s="19" t="s">
        <v>144</v>
      </c>
      <c r="C754" s="20" t="s">
        <v>149</v>
      </c>
      <c r="D754" s="21" t="s">
        <v>91</v>
      </c>
      <c r="E754" s="22">
        <v>1.840841618E9</v>
      </c>
      <c r="F754" s="22">
        <f t="shared" si="2"/>
        <v>2481.513918</v>
      </c>
      <c r="G754" s="23">
        <v>0.037</v>
      </c>
      <c r="H754" s="23">
        <v>94.0</v>
      </c>
      <c r="I754" s="23">
        <v>0.14</v>
      </c>
      <c r="J754" s="24">
        <f>IFNA(VLOOKUP(A754,'ENERGY processed'!$A$2:$H$2692,7,0),"")</f>
        <v>180</v>
      </c>
      <c r="K754" s="24">
        <f t="shared" si="3"/>
        <v>0.0002426458099</v>
      </c>
      <c r="L754" s="24">
        <f>IFNA(VLOOKUP(A754,'ENERGY processed'!$A$2:$H$2692,8,0),"")</f>
        <v>348.5</v>
      </c>
      <c r="M754" s="24">
        <f t="shared" si="5"/>
        <v>0.0004697892486</v>
      </c>
      <c r="N754" s="24">
        <f>IFNA(VLOOKUP(A754,'HUMAN RESOURCES processed'!$A$2:$M$2692,5,0))</f>
        <v>0.02</v>
      </c>
      <c r="O754" s="24">
        <f>IFNA(VLOOKUP(A754,'HUMAN RESOURCES processed'!$A$2:$M$2692,6,0))</f>
        <v>0.031</v>
      </c>
      <c r="P754" s="24">
        <f>IFNA(VLOOKUP(A754,'HUMAN RESOURCES processed'!$A$2:$M$2692,7,0))</f>
        <v>68</v>
      </c>
      <c r="Q754" s="24">
        <f>IFNA(VLOOKUP(A754,'HUMAN RESOURCES processed'!$A$2:$M$2692,8,0))</f>
        <v>68</v>
      </c>
      <c r="R754" s="24">
        <f t="shared" si="6"/>
        <v>68</v>
      </c>
      <c r="S754" s="24">
        <f>IFNA(VLOOKUP(A754,'HUMAN RESOURCES processed'!$A$2:$M$2692,9,0))</f>
        <v>0.285</v>
      </c>
      <c r="T754" s="24">
        <f>IFNA(VLOOKUP(A754,'HUMAN RESOURCES processed'!$A$2:$M$2692,10,0))</f>
        <v>0.668</v>
      </c>
      <c r="U754" s="24">
        <f>IFNA(VLOOKUP(A754,'HUMAN RESOURCES processed'!$A$2:$M$2692,11,0))</f>
        <v>0.047</v>
      </c>
      <c r="V754" s="24">
        <f>IFNA(VLOOKUP(A754,'HUMAN RESOURCES processed'!$A$2:$M$2692,12,0))</f>
        <v>741822</v>
      </c>
      <c r="W754" s="24">
        <f>IFNA(VLOOKUP(A754,'HUMAN RESOURCES processed'!$A$2:$M$2692,13,0))</f>
        <v>0.364</v>
      </c>
      <c r="X754" s="24">
        <f>IFNA(VLOOKUP(A754,'TOURISM processed'!$A$2:$F$2692,5,0))</f>
        <v>94000000</v>
      </c>
      <c r="Y754" s="24">
        <f>IFNA(VLOOKUP(A754,'TOURISM processed'!$A$2:$F$2692,6,0))</f>
        <v>71000000</v>
      </c>
      <c r="Z754" s="24">
        <f t="shared" si="7"/>
        <v>95.71029169</v>
      </c>
      <c r="AA754" s="24">
        <f>IFNA(VLOOKUP(A754,'BUSINESS processed'!A754:J3444,5,0))</f>
        <v>0.408</v>
      </c>
      <c r="AB754" s="24">
        <f>IFNA(VLOOKUP(A754,'BUSINESS processed'!A754:J3444,6,0))</f>
        <v>36</v>
      </c>
      <c r="AC754" s="24">
        <f>IFNA(VLOOKUP(A754,'BUSINESS processed'!A754:J3444,7,0))</f>
        <v>146</v>
      </c>
      <c r="AD754" s="24">
        <f>IFNA(VLOOKUP(A754,'BUSINESS processed'!A754:J3444,8,0))</f>
        <v>274</v>
      </c>
      <c r="AE754" s="24">
        <f>IFNA(VLOOKUP(A754,'BUSINESS processed'!A754:J3444,9,0))</f>
        <v>0.254</v>
      </c>
      <c r="AF754" s="27">
        <f>IFNA(VLOOKUP(A754,'BUSINESS processed'!A754:J3444,10,0))</f>
        <v>0.756</v>
      </c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</row>
    <row r="755">
      <c r="A755" s="18" t="str">
        <f t="shared" si="1"/>
        <v>Asia_Brunei-Asia_2000</v>
      </c>
      <c r="B755" s="19" t="s">
        <v>144</v>
      </c>
      <c r="C755" s="20" t="s">
        <v>150</v>
      </c>
      <c r="D755" s="21" t="s">
        <v>70</v>
      </c>
      <c r="E755" s="22">
        <v>1.6953952625E10</v>
      </c>
      <c r="F755" s="22">
        <f t="shared" si="2"/>
        <v>51096.74963</v>
      </c>
      <c r="G755" s="23">
        <v>0.023</v>
      </c>
      <c r="H755" s="23">
        <v>939.0</v>
      </c>
      <c r="I755" s="23">
        <v>0.055</v>
      </c>
      <c r="J755" s="24">
        <f>IF(AND( C755=C754,D755&gt;D754),J754,0)</f>
        <v>0</v>
      </c>
      <c r="K755" s="24">
        <f t="shared" si="3"/>
        <v>0</v>
      </c>
      <c r="L755" s="24">
        <f t="shared" ref="L755:L756" si="453">IF(AND(C755=C754,C755&gt;C754),C754,0)</f>
        <v>0</v>
      </c>
      <c r="M755" s="24">
        <f t="shared" si="5"/>
        <v>0</v>
      </c>
      <c r="N755" s="24">
        <f>IFNA(VLOOKUP(A755,'HUMAN RESOURCES processed'!$A$2:$M$2692,5,0))</f>
        <v>0.023</v>
      </c>
      <c r="O755" s="24">
        <f>IFNA(VLOOKUP(A755,'HUMAN RESOURCES processed'!$A$2:$M$2692,6,0))</f>
        <v>0.008</v>
      </c>
      <c r="P755" s="24">
        <f>IFNA(VLOOKUP(A755,'HUMAN RESOURCES processed'!$A$2:$M$2692,7,0))</f>
        <v>78</v>
      </c>
      <c r="Q755" s="24">
        <f>IFNA(VLOOKUP(A755,'HUMAN RESOURCES processed'!$A$2:$M$2692,8,0))</f>
        <v>74</v>
      </c>
      <c r="R755" s="24">
        <f t="shared" si="6"/>
        <v>76</v>
      </c>
      <c r="S755" s="24">
        <f>IFNA(VLOOKUP(A755,'HUMAN RESOURCES processed'!$A$2:$M$2692,9,0))</f>
        <v>0.304</v>
      </c>
      <c r="T755" s="24">
        <f>IFNA(VLOOKUP(A755,'HUMAN RESOURCES processed'!$A$2:$M$2692,10,0))</f>
        <v>0.668</v>
      </c>
      <c r="U755" s="24">
        <f>IFNA(VLOOKUP(A755,'HUMAN RESOURCES processed'!$A$2:$M$2692,11,0))</f>
        <v>0.028</v>
      </c>
      <c r="V755" s="24">
        <f>IFNA(VLOOKUP(A755,'HUMAN RESOURCES processed'!$A$2:$M$2692,12,0))</f>
        <v>331801</v>
      </c>
      <c r="W755" s="24">
        <f>IFNA(VLOOKUP(A755,'HUMAN RESOURCES processed'!$A$2:$M$2692,13,0))</f>
        <v>0.712</v>
      </c>
      <c r="X755" s="24">
        <f>IF(AND(C755=C754,D755&gt;D754),X754,0)</f>
        <v>0</v>
      </c>
      <c r="Y755" s="24">
        <f>IF(AND(C755=C754,D755&gt;D754),Y754,0)</f>
        <v>0</v>
      </c>
      <c r="Z755" s="24">
        <f t="shared" si="7"/>
        <v>0</v>
      </c>
      <c r="AA755" s="24">
        <f t="shared" ref="AA755:AA760" si="454">IF(AND(C755=C754,D755&gt;D754),AA754,0)</f>
        <v>0</v>
      </c>
      <c r="AB755" s="24">
        <f t="shared" ref="AB755:AB760" si="455">IF(AND(C755=C754,D755&gt;D754),AB754,0)</f>
        <v>0</v>
      </c>
      <c r="AC755" s="24">
        <f t="shared" ref="AC755:AC766" si="456">IF(AND(C755=C754,D755&gt;D754),AC754,0)</f>
        <v>0</v>
      </c>
      <c r="AD755" s="24">
        <f t="shared" ref="AD755:AD760" si="457">IF(AND(C755=C754,D755&gt;D754),AD754,0)</f>
        <v>0</v>
      </c>
      <c r="AE755" s="24">
        <f>IFNA(VLOOKUP(A755,'BUSINESS processed'!A755:J3445,9,0))</f>
        <v>0.09</v>
      </c>
      <c r="AF755" s="27">
        <f>IFNA(VLOOKUP(A755,'BUSINESS processed'!A755:J3445,10,0))</f>
        <v>0.286</v>
      </c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</row>
    <row r="756">
      <c r="A756" s="18" t="str">
        <f t="shared" si="1"/>
        <v>Asia_Brunei-Asia_2001</v>
      </c>
      <c r="B756" s="19" t="s">
        <v>144</v>
      </c>
      <c r="C756" s="20" t="s">
        <v>150</v>
      </c>
      <c r="D756" s="21" t="s">
        <v>71</v>
      </c>
      <c r="E756" s="22">
        <v>6.001153318E9</v>
      </c>
      <c r="F756" s="22">
        <f t="shared" si="2"/>
        <v>17696.5661</v>
      </c>
      <c r="G756" s="23">
        <v>0.03</v>
      </c>
      <c r="H756" s="23">
        <v>543.0</v>
      </c>
      <c r="I756" s="23">
        <v>0.055</v>
      </c>
      <c r="J756" s="24">
        <f>IFNA(VLOOKUP(A756,'ENERGY processed'!$A$2:$H$2692,7,0),"")</f>
        <v>3832</v>
      </c>
      <c r="K756" s="24">
        <f t="shared" si="3"/>
        <v>0.0113000348</v>
      </c>
      <c r="L756" s="24">
        <f t="shared" si="453"/>
        <v>0</v>
      </c>
      <c r="M756" s="24">
        <f t="shared" si="5"/>
        <v>0</v>
      </c>
      <c r="N756" s="24">
        <f>IFNA(VLOOKUP(A756,'HUMAN RESOURCES processed'!$A$2:$M$2692,5,0))</f>
        <v>0.022</v>
      </c>
      <c r="O756" s="24">
        <f>IFNA(VLOOKUP(A756,'HUMAN RESOURCES processed'!$A$2:$M$2692,6,0))</f>
        <v>0.008</v>
      </c>
      <c r="P756" s="24">
        <f>IFNA(VLOOKUP(A756,'HUMAN RESOURCES processed'!$A$2:$M$2692,7,0))</f>
        <v>78</v>
      </c>
      <c r="Q756" s="24">
        <f>IFNA(VLOOKUP(A756,'HUMAN RESOURCES processed'!$A$2:$M$2692,8,0))</f>
        <v>74</v>
      </c>
      <c r="R756" s="24">
        <f t="shared" si="6"/>
        <v>76</v>
      </c>
      <c r="S756" s="24">
        <f>IFNA(VLOOKUP(A756,'HUMAN RESOURCES processed'!$A$2:$M$2692,9,0))</f>
        <v>0.301</v>
      </c>
      <c r="T756" s="24">
        <f>IFNA(VLOOKUP(A756,'HUMAN RESOURCES processed'!$A$2:$M$2692,10,0))</f>
        <v>0.671</v>
      </c>
      <c r="U756" s="24">
        <f>IFNA(VLOOKUP(A756,'HUMAN RESOURCES processed'!$A$2:$M$2692,11,0))</f>
        <v>0.028</v>
      </c>
      <c r="V756" s="24">
        <f>IFNA(VLOOKUP(A756,'HUMAN RESOURCES processed'!$A$2:$M$2692,12,0))</f>
        <v>339114</v>
      </c>
      <c r="W756" s="24">
        <f>IFNA(VLOOKUP(A756,'HUMAN RESOURCES processed'!$A$2:$M$2692,13,0))</f>
        <v>0.717</v>
      </c>
      <c r="X756" s="24">
        <f>IFNA(VLOOKUP(A756,'TOURISM processed'!$A$2:$F$2692,5,0))</f>
        <v>155000000</v>
      </c>
      <c r="Y756" s="24">
        <f>IFNA(VLOOKUP(A756,'TOURISM processed'!$A$2:$F$2692,6,0))</f>
        <v>456000000</v>
      </c>
      <c r="Z756" s="24">
        <f t="shared" si="7"/>
        <v>1344.68055</v>
      </c>
      <c r="AA756" s="24">
        <f t="shared" si="454"/>
        <v>0</v>
      </c>
      <c r="AB756" s="24">
        <f t="shared" si="455"/>
        <v>0</v>
      </c>
      <c r="AC756" s="24">
        <f t="shared" si="456"/>
        <v>0</v>
      </c>
      <c r="AD756" s="24">
        <f t="shared" si="457"/>
        <v>0</v>
      </c>
      <c r="AE756" s="24">
        <f>IFNA(VLOOKUP(A756,'BUSINESS processed'!A756:J3446,9,0))</f>
        <v>0.129</v>
      </c>
      <c r="AF756" s="27">
        <f>IFNA(VLOOKUP(A756,'BUSINESS processed'!A756:J3446,10,0))</f>
        <v>0.422</v>
      </c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</row>
    <row r="757">
      <c r="A757" s="18" t="str">
        <f t="shared" si="1"/>
        <v>Asia_Brunei-Asia_2002</v>
      </c>
      <c r="B757" s="19" t="s">
        <v>144</v>
      </c>
      <c r="C757" s="20" t="s">
        <v>150</v>
      </c>
      <c r="D757" s="21" t="s">
        <v>72</v>
      </c>
      <c r="E757" s="22">
        <v>5.601090584E9</v>
      </c>
      <c r="F757" s="22">
        <f t="shared" si="2"/>
        <v>16169.10335</v>
      </c>
      <c r="G757" s="23">
        <v>0.032</v>
      </c>
      <c r="H757" s="23">
        <v>525.0</v>
      </c>
      <c r="I757" s="23">
        <v>0.055</v>
      </c>
      <c r="J757" s="24">
        <f>IFNA(VLOOKUP(A757,'ENERGY processed'!$A$2:$H$2692,7,0),"")</f>
        <v>3240</v>
      </c>
      <c r="K757" s="24">
        <f t="shared" si="3"/>
        <v>0.009353159723</v>
      </c>
      <c r="L757" s="24">
        <f>IFNA(VLOOKUP(A757,'ENERGY processed'!$A$2:$H$2692,8,0),"")</f>
        <v>9160</v>
      </c>
      <c r="M757" s="24">
        <f t="shared" si="5"/>
        <v>0.02644288366</v>
      </c>
      <c r="N757" s="24">
        <f>IFNA(VLOOKUP(A757,'HUMAN RESOURCES processed'!$A$2:$M$2692,5,0))</f>
        <v>0.022</v>
      </c>
      <c r="O757" s="24">
        <f>IFNA(VLOOKUP(A757,'HUMAN RESOURCES processed'!$A$2:$M$2692,6,0))</f>
        <v>0.008</v>
      </c>
      <c r="P757" s="24">
        <f>IFNA(VLOOKUP(A757,'HUMAN RESOURCES processed'!$A$2:$M$2692,7,0))</f>
        <v>78</v>
      </c>
      <c r="Q757" s="24">
        <f>IFNA(VLOOKUP(A757,'HUMAN RESOURCES processed'!$A$2:$M$2692,8,0))</f>
        <v>75</v>
      </c>
      <c r="R757" s="24">
        <f t="shared" si="6"/>
        <v>76.5</v>
      </c>
      <c r="S757" s="24">
        <f>IFNA(VLOOKUP(A757,'HUMAN RESOURCES processed'!$A$2:$M$2692,9,0))</f>
        <v>0.298</v>
      </c>
      <c r="T757" s="24">
        <f>IFNA(VLOOKUP(A757,'HUMAN RESOURCES processed'!$A$2:$M$2692,10,0))</f>
        <v>0.673</v>
      </c>
      <c r="U757" s="24">
        <f>IFNA(VLOOKUP(A757,'HUMAN RESOURCES processed'!$A$2:$M$2692,11,0))</f>
        <v>0.029</v>
      </c>
      <c r="V757" s="24">
        <f>IFNA(VLOOKUP(A757,'HUMAN RESOURCES processed'!$A$2:$M$2692,12,0))</f>
        <v>346407</v>
      </c>
      <c r="W757" s="24">
        <f>IFNA(VLOOKUP(A757,'HUMAN RESOURCES processed'!$A$2:$M$2692,13,0))</f>
        <v>0.721</v>
      </c>
      <c r="X757" s="24">
        <f>IFNA(VLOOKUP(A757,'TOURISM processed'!$A$2:$F$2692,5,0))</f>
        <v>113000000</v>
      </c>
      <c r="Y757" s="24">
        <f>IFNA(VLOOKUP(A757,'TOURISM processed'!$A$2:$F$2692,6,0))</f>
        <v>398000000</v>
      </c>
      <c r="Z757" s="24">
        <f t="shared" si="7"/>
        <v>1148.937521</v>
      </c>
      <c r="AA757" s="24">
        <f t="shared" si="454"/>
        <v>0</v>
      </c>
      <c r="AB757" s="24">
        <f t="shared" si="455"/>
        <v>0</v>
      </c>
      <c r="AC757" s="24">
        <f t="shared" si="456"/>
        <v>0</v>
      </c>
      <c r="AD757" s="24">
        <f t="shared" si="457"/>
        <v>0</v>
      </c>
      <c r="AE757" s="24">
        <f>IFNA(VLOOKUP(A757,'BUSINESS processed'!A757:J3447,9,0))</f>
        <v>0.153</v>
      </c>
      <c r="AF757" s="27">
        <f>IFNA(VLOOKUP(A757,'BUSINESS processed'!A757:J3447,10,0))</f>
        <v>0.444</v>
      </c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</row>
    <row r="758">
      <c r="A758" s="18" t="str">
        <f t="shared" si="1"/>
        <v>Asia_Brunei-Asia_2003</v>
      </c>
      <c r="B758" s="19" t="s">
        <v>144</v>
      </c>
      <c r="C758" s="20" t="s">
        <v>150</v>
      </c>
      <c r="D758" s="21" t="s">
        <v>74</v>
      </c>
      <c r="E758" s="22">
        <v>5.843329102E9</v>
      </c>
      <c r="F758" s="22">
        <f t="shared" si="2"/>
        <v>16522.96232</v>
      </c>
      <c r="G758" s="23">
        <v>0.031</v>
      </c>
      <c r="H758" s="23">
        <v>526.0</v>
      </c>
      <c r="I758" s="23">
        <v>0.055</v>
      </c>
      <c r="J758" s="24">
        <f>IFNA(VLOOKUP(A758,'ENERGY processed'!$A$2:$H$2692,7,0),"")</f>
        <v>3043</v>
      </c>
      <c r="K758" s="24">
        <f t="shared" si="3"/>
        <v>0.008604576854</v>
      </c>
      <c r="L758" s="24">
        <f>IFNA(VLOOKUP(A758,'ENERGY processed'!$A$2:$H$2692,8,0),"")</f>
        <v>9094</v>
      </c>
      <c r="M758" s="24">
        <f t="shared" si="5"/>
        <v>0.02571476238</v>
      </c>
      <c r="N758" s="24">
        <f>IFNA(VLOOKUP(A758,'HUMAN RESOURCES processed'!$A$2:$M$2692,5,0))</f>
        <v>0.021</v>
      </c>
      <c r="O758" s="24">
        <f>IFNA(VLOOKUP(A758,'HUMAN RESOURCES processed'!$A$2:$M$2692,6,0))</f>
        <v>0.008</v>
      </c>
      <c r="P758" s="24">
        <f>IFNA(VLOOKUP(A758,'HUMAN RESOURCES processed'!$A$2:$M$2692,7,0))</f>
        <v>79</v>
      </c>
      <c r="Q758" s="24">
        <f>IFNA(VLOOKUP(A758,'HUMAN RESOURCES processed'!$A$2:$M$2692,8,0))</f>
        <v>75</v>
      </c>
      <c r="R758" s="24">
        <f t="shared" si="6"/>
        <v>77</v>
      </c>
      <c r="S758" s="24">
        <f>IFNA(VLOOKUP(A758,'HUMAN RESOURCES processed'!$A$2:$M$2692,9,0))</f>
        <v>0.295</v>
      </c>
      <c r="T758" s="24">
        <f>IFNA(VLOOKUP(A758,'HUMAN RESOURCES processed'!$A$2:$M$2692,10,0))</f>
        <v>0.675</v>
      </c>
      <c r="U758" s="24">
        <f>IFNA(VLOOKUP(A758,'HUMAN RESOURCES processed'!$A$2:$M$2692,11,0))</f>
        <v>0.03</v>
      </c>
      <c r="V758" s="24">
        <f>IFNA(VLOOKUP(A758,'HUMAN RESOURCES processed'!$A$2:$M$2692,12,0))</f>
        <v>353649</v>
      </c>
      <c r="W758" s="24">
        <f>IFNA(VLOOKUP(A758,'HUMAN RESOURCES processed'!$A$2:$M$2692,13,0))</f>
        <v>0.726</v>
      </c>
      <c r="X758" s="24">
        <f>IFNA(VLOOKUP(A758,'TOURISM processed'!$A$2:$F$2692,5,0))</f>
        <v>124000000</v>
      </c>
      <c r="Y758" s="24">
        <f>IFNA(VLOOKUP(A758,'TOURISM processed'!$A$2:$F$2692,6,0))</f>
        <v>469000000</v>
      </c>
      <c r="Z758" s="24">
        <f t="shared" si="7"/>
        <v>1326.173692</v>
      </c>
      <c r="AA758" s="24">
        <f t="shared" si="454"/>
        <v>0</v>
      </c>
      <c r="AB758" s="24">
        <f t="shared" si="455"/>
        <v>0</v>
      </c>
      <c r="AC758" s="24">
        <f t="shared" si="456"/>
        <v>0</v>
      </c>
      <c r="AD758" s="24">
        <f t="shared" si="457"/>
        <v>0</v>
      </c>
      <c r="AE758" s="24">
        <f>IFNA(VLOOKUP(A758,'BUSINESS processed'!A758:J3448,9,0))</f>
        <v>0.196</v>
      </c>
      <c r="AF758" s="27">
        <f>IFNA(VLOOKUP(A758,'BUSINESS processed'!A758:J3448,10,0))</f>
        <v>0.502</v>
      </c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</row>
    <row r="759">
      <c r="A759" s="18" t="str">
        <f t="shared" si="1"/>
        <v>Asia_Brunei-Asia_2004</v>
      </c>
      <c r="B759" s="19" t="s">
        <v>144</v>
      </c>
      <c r="C759" s="20" t="s">
        <v>150</v>
      </c>
      <c r="D759" s="21" t="s">
        <v>83</v>
      </c>
      <c r="E759" s="22">
        <v>6.557333067E9</v>
      </c>
      <c r="F759" s="22">
        <f t="shared" si="2"/>
        <v>18174.57758</v>
      </c>
      <c r="G759" s="23">
        <v>0.031</v>
      </c>
      <c r="H759" s="23">
        <v>575.0</v>
      </c>
      <c r="I759" s="23">
        <v>0.055</v>
      </c>
      <c r="J759" s="24">
        <f>IFNA(VLOOKUP(A759,'ENERGY processed'!$A$2:$H$2692,7,0),"")</f>
        <v>2875</v>
      </c>
      <c r="K759" s="24">
        <f t="shared" si="3"/>
        <v>0.007968469804</v>
      </c>
      <c r="L759" s="24">
        <f>IFNA(VLOOKUP(A759,'ENERGY processed'!$A$2:$H$2692,8,0),"")</f>
        <v>8390</v>
      </c>
      <c r="M759" s="24">
        <f t="shared" si="5"/>
        <v>0.02325407362</v>
      </c>
      <c r="N759" s="24">
        <f>IFNA(VLOOKUP(A759,'HUMAN RESOURCES processed'!$A$2:$M$2692,5,0))</f>
        <v>0.02</v>
      </c>
      <c r="O759" s="24">
        <f>IFNA(VLOOKUP(A759,'HUMAN RESOURCES processed'!$A$2:$M$2692,6,0))</f>
        <v>0.008</v>
      </c>
      <c r="P759" s="24">
        <f>IFNA(VLOOKUP(A759,'HUMAN RESOURCES processed'!$A$2:$M$2692,7,0))</f>
        <v>79</v>
      </c>
      <c r="Q759" s="24">
        <f>IFNA(VLOOKUP(A759,'HUMAN RESOURCES processed'!$A$2:$M$2692,8,0))</f>
        <v>75</v>
      </c>
      <c r="R759" s="24">
        <f t="shared" si="6"/>
        <v>77</v>
      </c>
      <c r="S759" s="24">
        <f>IFNA(VLOOKUP(A759,'HUMAN RESOURCES processed'!$A$2:$M$2692,9,0))</f>
        <v>0.292</v>
      </c>
      <c r="T759" s="24">
        <f>IFNA(VLOOKUP(A759,'HUMAN RESOURCES processed'!$A$2:$M$2692,10,0))</f>
        <v>0.677</v>
      </c>
      <c r="U759" s="24">
        <f>IFNA(VLOOKUP(A759,'HUMAN RESOURCES processed'!$A$2:$M$2692,11,0))</f>
        <v>0.031</v>
      </c>
      <c r="V759" s="24">
        <f>IFNA(VLOOKUP(A759,'HUMAN RESOURCES processed'!$A$2:$M$2692,12,0))</f>
        <v>360797</v>
      </c>
      <c r="W759" s="24">
        <f>IFNA(VLOOKUP(A759,'HUMAN RESOURCES processed'!$A$2:$M$2692,13,0))</f>
        <v>0.731</v>
      </c>
      <c r="X759" s="24">
        <f>IFNA(VLOOKUP(A759,'TOURISM processed'!$A$2:$F$2692,5,0))</f>
        <v>181000000</v>
      </c>
      <c r="Y759" s="24">
        <f>IFNA(VLOOKUP(A759,'TOURISM processed'!$A$2:$F$2692,6,0))</f>
        <v>382000000</v>
      </c>
      <c r="Z759" s="24">
        <f t="shared" si="7"/>
        <v>1058.767118</v>
      </c>
      <c r="AA759" s="24">
        <f t="shared" si="454"/>
        <v>0</v>
      </c>
      <c r="AB759" s="24">
        <f t="shared" si="455"/>
        <v>0</v>
      </c>
      <c r="AC759" s="24">
        <f t="shared" si="456"/>
        <v>0</v>
      </c>
      <c r="AD759" s="24">
        <f t="shared" si="457"/>
        <v>0</v>
      </c>
      <c r="AE759" s="24">
        <f>IFNA(VLOOKUP(A759,'BUSINESS processed'!A759:J3449,9,0))</f>
        <v>0.297</v>
      </c>
      <c r="AF759" s="27">
        <f>IFNA(VLOOKUP(A759,'BUSINESS processed'!A759:J3449,10,0))</f>
        <v>0.561</v>
      </c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</row>
    <row r="760">
      <c r="A760" s="18" t="str">
        <f t="shared" si="1"/>
        <v>Asia_Brunei-Asia_2005</v>
      </c>
      <c r="B760" s="19" t="s">
        <v>144</v>
      </c>
      <c r="C760" s="20" t="s">
        <v>150</v>
      </c>
      <c r="D760" s="21" t="s">
        <v>84</v>
      </c>
      <c r="E760" s="22">
        <v>7.872333197E9</v>
      </c>
      <c r="F760" s="22">
        <f t="shared" si="2"/>
        <v>21402.96942</v>
      </c>
      <c r="G760" s="23">
        <v>0.03</v>
      </c>
      <c r="H760" s="23">
        <v>658.0</v>
      </c>
      <c r="I760" s="23">
        <v>0.055</v>
      </c>
      <c r="J760" s="24">
        <f>IF(AND( C760=C759,D760&gt;D759),J759,"")</f>
        <v>2875</v>
      </c>
      <c r="K760" s="24">
        <f t="shared" si="3"/>
        <v>0.007816429455</v>
      </c>
      <c r="L760" s="24">
        <f>IF(AND(C760=C759,C760&gt;C759),C759,0)</f>
        <v>0</v>
      </c>
      <c r="M760" s="24">
        <f t="shared" si="5"/>
        <v>0</v>
      </c>
      <c r="N760" s="24">
        <f>IFNA(VLOOKUP(A760,'HUMAN RESOURCES processed'!$A$2:$M$2692,5,0))</f>
        <v>0.02</v>
      </c>
      <c r="O760" s="24">
        <f>IFNA(VLOOKUP(A760,'HUMAN RESOURCES processed'!$A$2:$M$2692,6,0))</f>
        <v>0.007</v>
      </c>
      <c r="P760" s="24">
        <f>IFNA(VLOOKUP(A760,'HUMAN RESOURCES processed'!$A$2:$M$2692,7,0))</f>
        <v>79</v>
      </c>
      <c r="Q760" s="24">
        <f>IFNA(VLOOKUP(A760,'HUMAN RESOURCES processed'!$A$2:$M$2692,8,0))</f>
        <v>75</v>
      </c>
      <c r="R760" s="24">
        <f t="shared" si="6"/>
        <v>77</v>
      </c>
      <c r="S760" s="24">
        <f>IFNA(VLOOKUP(A760,'HUMAN RESOURCES processed'!$A$2:$M$2692,9,0))</f>
        <v>0.289</v>
      </c>
      <c r="T760" s="24">
        <f>IFNA(VLOOKUP(A760,'HUMAN RESOURCES processed'!$A$2:$M$2692,10,0))</f>
        <v>0.679</v>
      </c>
      <c r="U760" s="24">
        <f>IFNA(VLOOKUP(A760,'HUMAN RESOURCES processed'!$A$2:$M$2692,11,0))</f>
        <v>0.032</v>
      </c>
      <c r="V760" s="24">
        <f>IFNA(VLOOKUP(A760,'HUMAN RESOURCES processed'!$A$2:$M$2692,12,0))</f>
        <v>367815</v>
      </c>
      <c r="W760" s="24">
        <f>IFNA(VLOOKUP(A760,'HUMAN RESOURCES processed'!$A$2:$M$2692,13,0))</f>
        <v>0.735</v>
      </c>
      <c r="X760" s="24">
        <f>IFNA(VLOOKUP(A760,'TOURISM processed'!$A$2:$F$2692,5,0))</f>
        <v>191000000</v>
      </c>
      <c r="Y760" s="24">
        <f>IFNA(VLOOKUP(A760,'TOURISM processed'!$A$2:$F$2692,6,0))</f>
        <v>374000000</v>
      </c>
      <c r="Z760" s="24">
        <f t="shared" si="7"/>
        <v>1016.815519</v>
      </c>
      <c r="AA760" s="24">
        <f t="shared" si="454"/>
        <v>0</v>
      </c>
      <c r="AB760" s="24">
        <f t="shared" si="455"/>
        <v>0</v>
      </c>
      <c r="AC760" s="24">
        <f t="shared" si="456"/>
        <v>0</v>
      </c>
      <c r="AD760" s="24">
        <f t="shared" si="457"/>
        <v>0</v>
      </c>
      <c r="AE760" s="24">
        <f>IFNA(VLOOKUP(A760,'BUSINESS processed'!A760:J3450,9,0))</f>
        <v>0.365</v>
      </c>
      <c r="AF760" s="27">
        <f>IFNA(VLOOKUP(A760,'BUSINESS processed'!A760:J3450,10,0))</f>
        <v>0.633</v>
      </c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</row>
    <row r="761">
      <c r="A761" s="18" t="str">
        <f t="shared" si="1"/>
        <v>Asia_Brunei-Asia_2006</v>
      </c>
      <c r="B761" s="19" t="s">
        <v>144</v>
      </c>
      <c r="C761" s="20" t="s">
        <v>150</v>
      </c>
      <c r="D761" s="21" t="s">
        <v>85</v>
      </c>
      <c r="E761" s="22">
        <v>9.53140283E9</v>
      </c>
      <c r="F761" s="22">
        <f t="shared" si="2"/>
        <v>25437.62782</v>
      </c>
      <c r="G761" s="23">
        <v>0.026</v>
      </c>
      <c r="H761" s="23">
        <v>671.0</v>
      </c>
      <c r="I761" s="23">
        <v>0.055</v>
      </c>
      <c r="J761" s="24">
        <f>IFNA(VLOOKUP(A761,'ENERGY processed'!$A$2:$H$2692,7,0),"")</f>
        <v>2722</v>
      </c>
      <c r="K761" s="24">
        <f t="shared" si="3"/>
        <v>0.007264536412</v>
      </c>
      <c r="L761" s="24">
        <f>IFNA(VLOOKUP(A761,'ENERGY processed'!$A$2:$H$2692,8,0),"")</f>
        <v>7651</v>
      </c>
      <c r="M761" s="24">
        <f t="shared" si="5"/>
        <v>0.02041916535</v>
      </c>
      <c r="N761" s="24">
        <f>IFNA(VLOOKUP(A761,'HUMAN RESOURCES processed'!$A$2:$M$2692,5,0))</f>
        <v>0.019</v>
      </c>
      <c r="O761" s="24">
        <f>IFNA(VLOOKUP(A761,'HUMAN RESOURCES processed'!$A$2:$M$2692,6,0))</f>
        <v>0.007</v>
      </c>
      <c r="P761" s="24">
        <f>IFNA(VLOOKUP(A761,'HUMAN RESOURCES processed'!$A$2:$M$2692,7,0))</f>
        <v>79</v>
      </c>
      <c r="Q761" s="24">
        <f>IFNA(VLOOKUP(A761,'HUMAN RESOURCES processed'!$A$2:$M$2692,8,0))</f>
        <v>75</v>
      </c>
      <c r="R761" s="24">
        <f t="shared" si="6"/>
        <v>77</v>
      </c>
      <c r="S761" s="24">
        <f>IFNA(VLOOKUP(A761,'HUMAN RESOURCES processed'!$A$2:$M$2692,9,0))</f>
        <v>0.285</v>
      </c>
      <c r="T761" s="24">
        <f>IFNA(VLOOKUP(A761,'HUMAN RESOURCES processed'!$A$2:$M$2692,10,0))</f>
        <v>0.683</v>
      </c>
      <c r="U761" s="24">
        <f>IFNA(VLOOKUP(A761,'HUMAN RESOURCES processed'!$A$2:$M$2692,11,0))</f>
        <v>0.033</v>
      </c>
      <c r="V761" s="24">
        <f>IFNA(VLOOKUP(A761,'HUMAN RESOURCES processed'!$A$2:$M$2692,12,0))</f>
        <v>374697</v>
      </c>
      <c r="W761" s="24">
        <f>IFNA(VLOOKUP(A761,'HUMAN RESOURCES processed'!$A$2:$M$2692,13,0))</f>
        <v>0.739</v>
      </c>
      <c r="X761" s="24">
        <f>IFNA(VLOOKUP(A761,'TOURISM processed'!$A$2:$F$2692,5,0))</f>
        <v>224000000</v>
      </c>
      <c r="Y761" s="24">
        <f>IFNA(VLOOKUP(A761,'TOURISM processed'!$A$2:$F$2692,6,0))</f>
        <v>408000000</v>
      </c>
      <c r="Z761" s="24">
        <f t="shared" si="7"/>
        <v>1088.879815</v>
      </c>
      <c r="AA761" s="24">
        <f>IFNA(VLOOKUP(A761,'BUSINESS processed'!A761:J3451,5,0))</f>
        <v>0.374</v>
      </c>
      <c r="AB761" s="24">
        <f>IFNA(VLOOKUP(A761,'BUSINESS processed'!A761:J3451,6,0))</f>
        <v>116</v>
      </c>
      <c r="AC761" s="24">
        <f t="shared" si="456"/>
        <v>0</v>
      </c>
      <c r="AD761" s="24">
        <f>IFNA(VLOOKUP(A761,'BUSINESS processed'!A761:J3451,8,0))</f>
        <v>144</v>
      </c>
      <c r="AE761" s="24">
        <f>IFNA(VLOOKUP(A761,'BUSINESS processed'!A761:J3451,9,0))</f>
        <v>0.422</v>
      </c>
      <c r="AF761" s="27">
        <f>IFNA(VLOOKUP(A761,'BUSINESS processed'!A761:J3451,10,0))</f>
        <v>0.804</v>
      </c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</row>
    <row r="762">
      <c r="A762" s="18" t="str">
        <f t="shared" si="1"/>
        <v>Asia_Brunei-Asia_2007</v>
      </c>
      <c r="B762" s="19" t="s">
        <v>144</v>
      </c>
      <c r="C762" s="20" t="s">
        <v>150</v>
      </c>
      <c r="D762" s="21" t="s">
        <v>86</v>
      </c>
      <c r="E762" s="22">
        <v>1.1470703002E10</v>
      </c>
      <c r="F762" s="22">
        <f t="shared" si="2"/>
        <v>30072.10309</v>
      </c>
      <c r="G762" s="23">
        <v>0.022</v>
      </c>
      <c r="H762" s="23">
        <v>680.0</v>
      </c>
      <c r="I762" s="23">
        <v>0.055</v>
      </c>
      <c r="J762" s="24">
        <f>IF(AND( C762=C761,D762&gt;D761),J761,"")</f>
        <v>2722</v>
      </c>
      <c r="K762" s="24">
        <f t="shared" si="3"/>
        <v>0.007136115772</v>
      </c>
      <c r="L762" s="24">
        <f>IF(AND(C762=C761,C762&gt;C761),C761,0)</f>
        <v>0</v>
      </c>
      <c r="M762" s="24">
        <f t="shared" si="5"/>
        <v>0</v>
      </c>
      <c r="N762" s="24">
        <f>IFNA(VLOOKUP(A762,'HUMAN RESOURCES processed'!$A$2:$M$2692,5,0))</f>
        <v>0.018</v>
      </c>
      <c r="O762" s="24">
        <f>IFNA(VLOOKUP(A762,'HUMAN RESOURCES processed'!$A$2:$M$2692,6,0))</f>
        <v>0.008</v>
      </c>
      <c r="P762" s="24">
        <f>IFNA(VLOOKUP(A762,'HUMAN RESOURCES processed'!$A$2:$M$2692,7,0))</f>
        <v>79</v>
      </c>
      <c r="Q762" s="24">
        <f>IFNA(VLOOKUP(A762,'HUMAN RESOURCES processed'!$A$2:$M$2692,8,0))</f>
        <v>76</v>
      </c>
      <c r="R762" s="24">
        <f t="shared" si="6"/>
        <v>77.5</v>
      </c>
      <c r="S762" s="24">
        <f>IFNA(VLOOKUP(A762,'HUMAN RESOURCES processed'!$A$2:$M$2692,9,0))</f>
        <v>0.28</v>
      </c>
      <c r="T762" s="24">
        <f>IFNA(VLOOKUP(A762,'HUMAN RESOURCES processed'!$A$2:$M$2692,10,0))</f>
        <v>0.686</v>
      </c>
      <c r="U762" s="24">
        <f>IFNA(VLOOKUP(A762,'HUMAN RESOURCES processed'!$A$2:$M$2692,11,0))</f>
        <v>0.033</v>
      </c>
      <c r="V762" s="24">
        <f>IFNA(VLOOKUP(A762,'HUMAN RESOURCES processed'!$A$2:$M$2692,12,0))</f>
        <v>381440</v>
      </c>
      <c r="W762" s="24">
        <f>IFNA(VLOOKUP(A762,'HUMAN RESOURCES processed'!$A$2:$M$2692,13,0))</f>
        <v>0.743</v>
      </c>
      <c r="X762" s="24">
        <f>IFNA(VLOOKUP(A762,'TOURISM processed'!$A$2:$F$2692,5,0))</f>
        <v>233000000</v>
      </c>
      <c r="Y762" s="24">
        <f>IFNA(VLOOKUP(A762,'TOURISM processed'!$A$2:$F$2692,6,0))</f>
        <v>430000000</v>
      </c>
      <c r="Z762" s="24">
        <f t="shared" si="7"/>
        <v>1127.307047</v>
      </c>
      <c r="AA762" s="24">
        <f>IFNA(VLOOKUP(A762,'BUSINESS processed'!A762:J3452,5,0))</f>
        <v>0.374</v>
      </c>
      <c r="AB762" s="24">
        <f>IFNA(VLOOKUP(A762,'BUSINESS processed'!A762:J3452,6,0))</f>
        <v>116</v>
      </c>
      <c r="AC762" s="24">
        <f t="shared" si="456"/>
        <v>0</v>
      </c>
      <c r="AD762" s="24">
        <f>IFNA(VLOOKUP(A762,'BUSINESS processed'!A762:J3452,8,0))</f>
        <v>144</v>
      </c>
      <c r="AE762" s="24">
        <f>IFNA(VLOOKUP(A762,'BUSINESS processed'!A762:J3452,9,0))</f>
        <v>0.447</v>
      </c>
      <c r="AF762" s="27">
        <f>IFNA(VLOOKUP(A762,'BUSINESS processed'!A762:J3452,10,0))</f>
        <v>0.96</v>
      </c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</row>
    <row r="763">
      <c r="A763" s="18" t="str">
        <f t="shared" si="1"/>
        <v>Asia_Brunei-Asia_2008</v>
      </c>
      <c r="B763" s="19" t="s">
        <v>144</v>
      </c>
      <c r="C763" s="20" t="s">
        <v>150</v>
      </c>
      <c r="D763" s="21" t="s">
        <v>87</v>
      </c>
      <c r="E763" s="22">
        <v>1.2247694247E10</v>
      </c>
      <c r="F763" s="22">
        <f t="shared" si="2"/>
        <v>31564.83929</v>
      </c>
      <c r="G763" s="23">
        <v>0.023</v>
      </c>
      <c r="H763" s="23">
        <v>738.0</v>
      </c>
      <c r="I763" s="23">
        <v>0.055</v>
      </c>
      <c r="J763" s="24">
        <f>IFNA(VLOOKUP(A763,'ENERGY processed'!$A$2:$H$2692,7,0),"")</f>
        <v>2385</v>
      </c>
      <c r="K763" s="24">
        <f t="shared" si="3"/>
        <v>0.006146637905</v>
      </c>
      <c r="L763" s="24">
        <f>IFNA(VLOOKUP(A763,'ENERGY processed'!$A$2:$H$2692,8,0),"")</f>
        <v>6527</v>
      </c>
      <c r="M763" s="24">
        <f t="shared" si="5"/>
        <v>0.01682142793</v>
      </c>
      <c r="N763" s="24">
        <f>IFNA(VLOOKUP(A763,'HUMAN RESOURCES processed'!$A$2:$M$2692,5,0))</f>
        <v>0.018</v>
      </c>
      <c r="O763" s="24">
        <f>IFNA(VLOOKUP(A763,'HUMAN RESOURCES processed'!$A$2:$M$2692,6,0))</f>
        <v>0.008</v>
      </c>
      <c r="P763" s="24">
        <f>IFNA(VLOOKUP(A763,'HUMAN RESOURCES processed'!$A$2:$M$2692,7,0))</f>
        <v>80</v>
      </c>
      <c r="Q763" s="24">
        <f>IFNA(VLOOKUP(A763,'HUMAN RESOURCES processed'!$A$2:$M$2692,8,0))</f>
        <v>76</v>
      </c>
      <c r="R763" s="24">
        <f t="shared" si="6"/>
        <v>78</v>
      </c>
      <c r="S763" s="24">
        <f>IFNA(VLOOKUP(A763,'HUMAN RESOURCES processed'!$A$2:$M$2692,9,0))</f>
        <v>0.275</v>
      </c>
      <c r="T763" s="24">
        <f>IFNA(VLOOKUP(A763,'HUMAN RESOURCES processed'!$A$2:$M$2692,10,0))</f>
        <v>0.691</v>
      </c>
      <c r="U763" s="24">
        <f>IFNA(VLOOKUP(A763,'HUMAN RESOURCES processed'!$A$2:$M$2692,11,0))</f>
        <v>0.034</v>
      </c>
      <c r="V763" s="24">
        <f>IFNA(VLOOKUP(A763,'HUMAN RESOURCES processed'!$A$2:$M$2692,12,0))</f>
        <v>388017</v>
      </c>
      <c r="W763" s="24">
        <f>IFNA(VLOOKUP(A763,'HUMAN RESOURCES processed'!$A$2:$M$2692,13,0))</f>
        <v>0.747</v>
      </c>
      <c r="X763" s="24">
        <f>IFNA(VLOOKUP(A763,'TOURISM processed'!$A$2:$F$2692,5,0))</f>
        <v>242000000</v>
      </c>
      <c r="Y763" s="24">
        <f>IFNA(VLOOKUP(A763,'TOURISM processed'!$A$2:$F$2692,6,0))</f>
        <v>459000000</v>
      </c>
      <c r="Z763" s="24">
        <f t="shared" si="7"/>
        <v>1182.937861</v>
      </c>
      <c r="AA763" s="24">
        <f>IFNA(VLOOKUP(A763,'BUSINESS processed'!A763:J3453,5,0))</f>
        <v>0.374</v>
      </c>
      <c r="AB763" s="24">
        <f>IFNA(VLOOKUP(A763,'BUSINESS processed'!A763:J3453,6,0))</f>
        <v>116</v>
      </c>
      <c r="AC763" s="24">
        <f t="shared" si="456"/>
        <v>0</v>
      </c>
      <c r="AD763" s="24">
        <f>IFNA(VLOOKUP(A763,'BUSINESS processed'!A763:J3453,8,0))</f>
        <v>144</v>
      </c>
      <c r="AE763" s="24">
        <f>IFNA(VLOOKUP(A763,'BUSINESS processed'!A763:J3453,9,0))</f>
        <v>0.46</v>
      </c>
      <c r="AF763" s="27">
        <f>IFNA(VLOOKUP(A763,'BUSINESS processed'!A763:J3453,10,0))</f>
        <v>1.028</v>
      </c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</row>
    <row r="764">
      <c r="A764" s="18" t="str">
        <f t="shared" si="1"/>
        <v>Asia_Brunei-Asia_2009</v>
      </c>
      <c r="B764" s="19" t="s">
        <v>144</v>
      </c>
      <c r="C764" s="20" t="s">
        <v>150</v>
      </c>
      <c r="D764" s="21" t="s">
        <v>88</v>
      </c>
      <c r="E764" s="22">
        <v>1.4393099069E10</v>
      </c>
      <c r="F764" s="22">
        <f t="shared" si="2"/>
        <v>36493.6589</v>
      </c>
      <c r="G764" s="23">
        <v>0.022</v>
      </c>
      <c r="H764" s="23">
        <v>821.0</v>
      </c>
      <c r="I764" s="23">
        <v>0.055</v>
      </c>
      <c r="J764" s="24">
        <f>IFNA(VLOOKUP(A764,'ENERGY processed'!$A$2:$H$2692,7,0),"")</f>
        <v>2505</v>
      </c>
      <c r="K764" s="24">
        <f t="shared" si="3"/>
        <v>0.006351419878</v>
      </c>
      <c r="L764" s="24">
        <f>IFNA(VLOOKUP(A764,'ENERGY processed'!$A$2:$H$2692,8,0),"")</f>
        <v>5357</v>
      </c>
      <c r="M764" s="24">
        <f t="shared" si="5"/>
        <v>0.0135826572</v>
      </c>
      <c r="N764" s="24">
        <f>IFNA(VLOOKUP(A764,'HUMAN RESOURCES processed'!$A$2:$M$2692,5,0))</f>
        <v>0.017</v>
      </c>
      <c r="O764" s="24">
        <f>IFNA(VLOOKUP(A764,'HUMAN RESOURCES processed'!$A$2:$M$2692,6,0))</f>
        <v>0.008</v>
      </c>
      <c r="P764" s="24">
        <f>IFNA(VLOOKUP(A764,'HUMAN RESOURCES processed'!$A$2:$M$2692,7,0))</f>
        <v>80</v>
      </c>
      <c r="Q764" s="24">
        <f>IFNA(VLOOKUP(A764,'HUMAN RESOURCES processed'!$A$2:$M$2692,8,0))</f>
        <v>76</v>
      </c>
      <c r="R764" s="24">
        <f t="shared" si="6"/>
        <v>78</v>
      </c>
      <c r="S764" s="24">
        <f>IFNA(VLOOKUP(A764,'HUMAN RESOURCES processed'!$A$2:$M$2692,9,0))</f>
        <v>0.271</v>
      </c>
      <c r="T764" s="24">
        <f>IFNA(VLOOKUP(A764,'HUMAN RESOURCES processed'!$A$2:$M$2692,10,0))</f>
        <v>0.694</v>
      </c>
      <c r="U764" s="24">
        <f>IFNA(VLOOKUP(A764,'HUMAN RESOURCES processed'!$A$2:$M$2692,11,0))</f>
        <v>0.035</v>
      </c>
      <c r="V764" s="24">
        <f>IFNA(VLOOKUP(A764,'HUMAN RESOURCES processed'!$A$2:$M$2692,12,0))</f>
        <v>394400</v>
      </c>
      <c r="W764" s="24">
        <f>IFNA(VLOOKUP(A764,'HUMAN RESOURCES processed'!$A$2:$M$2692,13,0))</f>
        <v>0.751</v>
      </c>
      <c r="X764" s="24">
        <f>IFNA(VLOOKUP(A764,'TOURISM processed'!$A$2:$F$2692,5,0))</f>
        <v>254000000</v>
      </c>
      <c r="Y764" s="24">
        <f>IFNA(VLOOKUP(A764,'TOURISM processed'!$A$2:$F$2692,6,0))</f>
        <v>477000000</v>
      </c>
      <c r="Z764" s="24">
        <f t="shared" si="7"/>
        <v>1209.432049</v>
      </c>
      <c r="AA764" s="24">
        <f>IFNA(VLOOKUP(A764,'BUSINESS processed'!A764:J3454,5,0))</f>
        <v>0.303</v>
      </c>
      <c r="AB764" s="24">
        <f>IFNA(VLOOKUP(A764,'BUSINESS processed'!A764:J3454,6,0))</f>
        <v>116</v>
      </c>
      <c r="AC764" s="24">
        <f t="shared" si="456"/>
        <v>0</v>
      </c>
      <c r="AD764" s="24">
        <f>IFNA(VLOOKUP(A764,'BUSINESS processed'!A764:J3454,8,0))</f>
        <v>144</v>
      </c>
      <c r="AE764" s="24">
        <f>IFNA(VLOOKUP(A764,'BUSINESS processed'!A764:J3454,9,0))</f>
        <v>0.49</v>
      </c>
      <c r="AF764" s="27">
        <f>IFNA(VLOOKUP(A764,'BUSINESS processed'!A764:J3454,10,0))</f>
        <v>1.047</v>
      </c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</row>
    <row r="765">
      <c r="A765" s="18" t="str">
        <f t="shared" si="1"/>
        <v>Asia_Brunei-Asia_2010</v>
      </c>
      <c r="B765" s="19" t="s">
        <v>144</v>
      </c>
      <c r="C765" s="20" t="s">
        <v>150</v>
      </c>
      <c r="D765" s="21" t="s">
        <v>89</v>
      </c>
      <c r="E765" s="22">
        <v>1.0732366286E10</v>
      </c>
      <c r="F765" s="22">
        <f t="shared" si="2"/>
        <v>26792.80295</v>
      </c>
      <c r="G765" s="23">
        <v>0.028</v>
      </c>
      <c r="H765" s="23">
        <v>766.0</v>
      </c>
      <c r="I765" s="23">
        <v>0.055</v>
      </c>
      <c r="J765" s="24">
        <f>IFNA(VLOOKUP(A765,'ENERGY processed'!$A$2:$H$2692,7,0),"")</f>
        <v>3152</v>
      </c>
      <c r="K765" s="24">
        <f t="shared" si="3"/>
        <v>0.007868806623</v>
      </c>
      <c r="L765" s="24">
        <f>IFNA(VLOOKUP(A765,'ENERGY processed'!$A$2:$H$2692,8,0),"")</f>
        <v>4822</v>
      </c>
      <c r="M765" s="24">
        <f t="shared" si="5"/>
        <v>0.01203787612</v>
      </c>
      <c r="N765" s="24">
        <f>IFNA(VLOOKUP(A765,'HUMAN RESOURCES processed'!$A$2:$M$2692,5,0))</f>
        <v>0.017</v>
      </c>
      <c r="O765" s="24">
        <f>IFNA(VLOOKUP(A765,'HUMAN RESOURCES processed'!$A$2:$M$2692,6,0))</f>
        <v>0.008</v>
      </c>
      <c r="P765" s="24">
        <f>IFNA(VLOOKUP(A765,'HUMAN RESOURCES processed'!$A$2:$M$2692,7,0))</f>
        <v>80</v>
      </c>
      <c r="Q765" s="24">
        <f>IFNA(VLOOKUP(A765,'HUMAN RESOURCES processed'!$A$2:$M$2692,8,0))</f>
        <v>76</v>
      </c>
      <c r="R765" s="24">
        <f t="shared" si="6"/>
        <v>78</v>
      </c>
      <c r="S765" s="24">
        <f>IFNA(VLOOKUP(A765,'HUMAN RESOURCES processed'!$A$2:$M$2692,9,0))</f>
        <v>0.266</v>
      </c>
      <c r="T765" s="24">
        <f>IFNA(VLOOKUP(A765,'HUMAN RESOURCES processed'!$A$2:$M$2692,10,0))</f>
        <v>0.697</v>
      </c>
      <c r="U765" s="24">
        <f>IFNA(VLOOKUP(A765,'HUMAN RESOURCES processed'!$A$2:$M$2692,11,0))</f>
        <v>0.037</v>
      </c>
      <c r="V765" s="24">
        <f>IFNA(VLOOKUP(A765,'HUMAN RESOURCES processed'!$A$2:$M$2692,12,0))</f>
        <v>400569</v>
      </c>
      <c r="W765" s="24">
        <f>IFNA(VLOOKUP(A765,'HUMAN RESOURCES processed'!$A$2:$M$2692,13,0))</f>
        <v>0.755</v>
      </c>
      <c r="X765" s="24">
        <f t="shared" ref="X765:X767" si="458">IF(AND(C765=C764,D765&gt;D764),X764,0)</f>
        <v>254000000</v>
      </c>
      <c r="Y765" s="24">
        <f t="shared" ref="Y765:Y767" si="459">IF(AND(C765=C764,D765&gt;D764),Y764,0)</f>
        <v>477000000</v>
      </c>
      <c r="Z765" s="24">
        <f t="shared" si="7"/>
        <v>1190.806078</v>
      </c>
      <c r="AA765" s="24">
        <f>IFNA(VLOOKUP(A765,'BUSINESS processed'!A765:J3455,5,0))</f>
        <v>0.173</v>
      </c>
      <c r="AB765" s="24">
        <f>IFNA(VLOOKUP(A765,'BUSINESS processed'!A765:J3455,6,0))</f>
        <v>105</v>
      </c>
      <c r="AC765" s="24">
        <f t="shared" si="456"/>
        <v>0</v>
      </c>
      <c r="AD765" s="24">
        <f>IFNA(VLOOKUP(A765,'BUSINESS processed'!A765:J3455,8,0))</f>
        <v>144</v>
      </c>
      <c r="AE765" s="24">
        <f>IFNA(VLOOKUP(A765,'BUSINESS processed'!A765:J3455,9,0))</f>
        <v>0.53</v>
      </c>
      <c r="AF765" s="27">
        <f>IFNA(VLOOKUP(A765,'BUSINESS processed'!A765:J3455,10,0))</f>
        <v>1.086</v>
      </c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</row>
    <row r="766">
      <c r="A766" s="18" t="str">
        <f t="shared" si="1"/>
        <v>Asia_Brunei-Asia_2011</v>
      </c>
      <c r="B766" s="19" t="s">
        <v>144</v>
      </c>
      <c r="C766" s="20" t="s">
        <v>150</v>
      </c>
      <c r="D766" s="21" t="s">
        <v>90</v>
      </c>
      <c r="E766" s="22">
        <v>1.2369708859E10</v>
      </c>
      <c r="F766" s="22">
        <f t="shared" si="2"/>
        <v>30428.88982</v>
      </c>
      <c r="G766" s="23">
        <v>0.027</v>
      </c>
      <c r="H766" s="23">
        <v>844.0</v>
      </c>
      <c r="I766" s="23">
        <v>0.055</v>
      </c>
      <c r="J766" s="24">
        <f>IF(AND( C766=C765,D766&gt;D765),J765,"")</f>
        <v>3152</v>
      </c>
      <c r="K766" s="24">
        <f t="shared" si="3"/>
        <v>0.007753768646</v>
      </c>
      <c r="L766" s="24">
        <f>IF(AND(C766=C765,C766&gt;C765),C765,0)</f>
        <v>0</v>
      </c>
      <c r="M766" s="24">
        <f t="shared" si="5"/>
        <v>0</v>
      </c>
      <c r="N766" s="24">
        <f>IFNA(VLOOKUP(A766,'HUMAN RESOURCES processed'!$A$2:$M$2692,5,0))</f>
        <v>0.016</v>
      </c>
      <c r="O766" s="24">
        <f>IFNA(VLOOKUP(A766,'HUMAN RESOURCES processed'!$A$2:$M$2692,6,0))</f>
        <v>0.008</v>
      </c>
      <c r="P766" s="24">
        <f>IFNA(VLOOKUP(A766,'HUMAN RESOURCES processed'!$A$2:$M$2692,7,0))</f>
        <v>80</v>
      </c>
      <c r="Q766" s="24">
        <f>IFNA(VLOOKUP(A766,'HUMAN RESOURCES processed'!$A$2:$M$2692,8,0))</f>
        <v>76</v>
      </c>
      <c r="R766" s="24">
        <f t="shared" si="6"/>
        <v>78</v>
      </c>
      <c r="S766" s="24">
        <f>IFNA(VLOOKUP(A766,'HUMAN RESOURCES processed'!$A$2:$M$2692,9,0))</f>
        <v>0.262</v>
      </c>
      <c r="T766" s="24">
        <f>IFNA(VLOOKUP(A766,'HUMAN RESOURCES processed'!$A$2:$M$2692,10,0))</f>
        <v>0.7</v>
      </c>
      <c r="U766" s="24">
        <f>IFNA(VLOOKUP(A766,'HUMAN RESOURCES processed'!$A$2:$M$2692,11,0))</f>
        <v>0.038</v>
      </c>
      <c r="V766" s="24">
        <f>IFNA(VLOOKUP(A766,'HUMAN RESOURCES processed'!$A$2:$M$2692,12,0))</f>
        <v>406512</v>
      </c>
      <c r="W766" s="24">
        <f>IFNA(VLOOKUP(A766,'HUMAN RESOURCES processed'!$A$2:$M$2692,13,0))</f>
        <v>0.759</v>
      </c>
      <c r="X766" s="24">
        <f t="shared" si="458"/>
        <v>254000000</v>
      </c>
      <c r="Y766" s="24">
        <f t="shared" si="459"/>
        <v>477000000</v>
      </c>
      <c r="Z766" s="24">
        <f t="shared" si="7"/>
        <v>1173.397095</v>
      </c>
      <c r="AA766" s="24">
        <f>IFNA(VLOOKUP(A766,'BUSINESS processed'!A766:J3456,5,0))</f>
        <v>0.168</v>
      </c>
      <c r="AB766" s="24">
        <f>IFNA(VLOOKUP(A766,'BUSINESS processed'!A766:J3456,6,0))</f>
        <v>101</v>
      </c>
      <c r="AC766" s="24">
        <f t="shared" si="456"/>
        <v>0</v>
      </c>
      <c r="AD766" s="24">
        <f>IFNA(VLOOKUP(A766,'BUSINESS processed'!A766:J3456,8,0))</f>
        <v>96</v>
      </c>
      <c r="AE766" s="24">
        <f>IFNA(VLOOKUP(A766,'BUSINESS processed'!A766:J3456,9,0))</f>
        <v>0.56</v>
      </c>
      <c r="AF766" s="27">
        <f>IFNA(VLOOKUP(A766,'BUSINESS processed'!A766:J3456,10,0))</f>
        <v>1.09</v>
      </c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</row>
    <row r="767">
      <c r="A767" s="18" t="str">
        <f t="shared" si="1"/>
        <v>Asia_Brunei-Asia_2012</v>
      </c>
      <c r="B767" s="19" t="s">
        <v>144</v>
      </c>
      <c r="C767" s="20" t="s">
        <v>150</v>
      </c>
      <c r="D767" s="21" t="s">
        <v>91</v>
      </c>
      <c r="E767" s="22">
        <v>1.6691360399E10</v>
      </c>
      <c r="F767" s="22">
        <f t="shared" si="2"/>
        <v>40489.62104</v>
      </c>
      <c r="G767" s="23">
        <v>0.022</v>
      </c>
      <c r="H767" s="23">
        <v>917.0</v>
      </c>
      <c r="I767" s="23">
        <v>0.055</v>
      </c>
      <c r="J767" s="24">
        <f>IFNA(VLOOKUP(A767,'ENERGY processed'!$A$2:$H$2692,7,0),"")</f>
        <v>2296</v>
      </c>
      <c r="K767" s="24">
        <f t="shared" si="3"/>
        <v>0.005569598145</v>
      </c>
      <c r="L767" s="24">
        <f>IFNA(VLOOKUP(A767,'ENERGY processed'!$A$2:$H$2692,8,0),"")</f>
        <v>5361</v>
      </c>
      <c r="M767" s="24">
        <f t="shared" si="5"/>
        <v>0.01300462354</v>
      </c>
      <c r="N767" s="24">
        <f>IFNA(VLOOKUP(A767,'HUMAN RESOURCES processed'!$A$2:$M$2692,5,0))</f>
        <v>0.016</v>
      </c>
      <c r="O767" s="24">
        <f>IFNA(VLOOKUP(A767,'HUMAN RESOURCES processed'!$A$2:$M$2692,6,0))</f>
        <v>0.008</v>
      </c>
      <c r="P767" s="24">
        <f>IFNA(VLOOKUP(A767,'HUMAN RESOURCES processed'!$A$2:$M$2692,7,0))</f>
        <v>80</v>
      </c>
      <c r="Q767" s="24">
        <f>IFNA(VLOOKUP(A767,'HUMAN RESOURCES processed'!$A$2:$M$2692,8,0))</f>
        <v>77</v>
      </c>
      <c r="R767" s="24">
        <f t="shared" si="6"/>
        <v>78.5</v>
      </c>
      <c r="S767" s="24">
        <f>IFNA(VLOOKUP(A767,'HUMAN RESOURCES processed'!$A$2:$M$2692,9,0))</f>
        <v>0.258</v>
      </c>
      <c r="T767" s="24">
        <f>IFNA(VLOOKUP(A767,'HUMAN RESOURCES processed'!$A$2:$M$2692,10,0))</f>
        <v>0.702</v>
      </c>
      <c r="U767" s="24">
        <f>IFNA(VLOOKUP(A767,'HUMAN RESOURCES processed'!$A$2:$M$2692,11,0))</f>
        <v>0.04</v>
      </c>
      <c r="V767" s="24">
        <f>IFNA(VLOOKUP(A767,'HUMAN RESOURCES processed'!$A$2:$M$2692,12,0))</f>
        <v>412238</v>
      </c>
      <c r="W767" s="24">
        <f>IFNA(VLOOKUP(A767,'HUMAN RESOURCES processed'!$A$2:$M$2692,13,0))</f>
        <v>0.762</v>
      </c>
      <c r="X767" s="24">
        <f t="shared" si="458"/>
        <v>254000000</v>
      </c>
      <c r="Y767" s="24">
        <f t="shared" si="459"/>
        <v>477000000</v>
      </c>
      <c r="Z767" s="24">
        <f t="shared" si="7"/>
        <v>1157.098569</v>
      </c>
      <c r="AA767" s="24">
        <f>IFNA(VLOOKUP(A767,'BUSINESS processed'!A767:J3457,5,0))</f>
        <v>0.168</v>
      </c>
      <c r="AB767" s="24">
        <f>IFNA(VLOOKUP(A767,'BUSINESS processed'!A767:J3457,6,0))</f>
        <v>101</v>
      </c>
      <c r="AC767" s="24">
        <f>IFNA(VLOOKUP(A767,'BUSINESS processed'!A767:J3457,7,0))</f>
        <v>79</v>
      </c>
      <c r="AD767" s="24">
        <f>IFNA(VLOOKUP(A767,'BUSINESS processed'!A767:J3457,8,0))</f>
        <v>96</v>
      </c>
      <c r="AE767" s="24">
        <f>IFNA(VLOOKUP(A767,'BUSINESS processed'!A767:J3457,9,0))</f>
        <v>0.603</v>
      </c>
      <c r="AF767" s="27">
        <f>IFNA(VLOOKUP(A767,'BUSINESS processed'!A767:J3457,10,0))</f>
        <v>1.139</v>
      </c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</row>
    <row r="768">
      <c r="A768" s="18" t="str">
        <f t="shared" si="1"/>
        <v>Asia_Cambodia-Asia_2000</v>
      </c>
      <c r="B768" s="19" t="s">
        <v>144</v>
      </c>
      <c r="C768" s="20" t="s">
        <v>151</v>
      </c>
      <c r="D768" s="21" t="s">
        <v>70</v>
      </c>
      <c r="E768" s="22">
        <v>1.4054443213E10</v>
      </c>
      <c r="F768" s="22">
        <f t="shared" si="2"/>
        <v>1149.847954</v>
      </c>
      <c r="G768" s="23">
        <v>0.054</v>
      </c>
      <c r="H768" s="23">
        <v>51.0</v>
      </c>
      <c r="I768" s="39">
        <f t="shared" ref="I768:I780" si="460">IF(AND(C768=C767,D768&gt;D767),I767,0)</f>
        <v>0</v>
      </c>
      <c r="J768" s="24">
        <f>IF(AND( C768=C767,D768&gt;D767),J767,0)</f>
        <v>0</v>
      </c>
      <c r="K768" s="24">
        <f t="shared" si="3"/>
        <v>0</v>
      </c>
      <c r="L768" s="24">
        <f t="shared" ref="L768:L769" si="461">IF(AND(C768=C767,C768&gt;C767),C767,0)</f>
        <v>0</v>
      </c>
      <c r="M768" s="24">
        <f t="shared" si="5"/>
        <v>0</v>
      </c>
      <c r="N768" s="24">
        <f>IFNA(VLOOKUP(A768,'HUMAN RESOURCES processed'!$A$2:$M$2692,5,0))</f>
        <v>0.028</v>
      </c>
      <c r="O768" s="24">
        <f>IFNA(VLOOKUP(A768,'HUMAN RESOURCES processed'!$A$2:$M$2692,6,0))</f>
        <v>0.082</v>
      </c>
      <c r="P768" s="24">
        <f>IFNA(VLOOKUP(A768,'HUMAN RESOURCES processed'!$A$2:$M$2692,7,0))</f>
        <v>65</v>
      </c>
      <c r="Q768" s="24">
        <f>IFNA(VLOOKUP(A768,'HUMAN RESOURCES processed'!$A$2:$M$2692,8,0))</f>
        <v>59</v>
      </c>
      <c r="R768" s="24">
        <f t="shared" si="6"/>
        <v>62</v>
      </c>
      <c r="S768" s="24">
        <f>IFNA(VLOOKUP(A768,'HUMAN RESOURCES processed'!$A$2:$M$2692,9,0))</f>
        <v>0.408</v>
      </c>
      <c r="T768" s="24">
        <f>IFNA(VLOOKUP(A768,'HUMAN RESOURCES processed'!$A$2:$M$2692,10,0))</f>
        <v>0.554</v>
      </c>
      <c r="U768" s="24">
        <f>IFNA(VLOOKUP(A768,'HUMAN RESOURCES processed'!$A$2:$M$2692,11,0))</f>
        <v>0.038</v>
      </c>
      <c r="V768" s="24">
        <f>IFNA(VLOOKUP(A768,'HUMAN RESOURCES processed'!$A$2:$M$2692,12,0))</f>
        <v>12222871</v>
      </c>
      <c r="W768" s="24">
        <f>IFNA(VLOOKUP(A768,'HUMAN RESOURCES processed'!$A$2:$M$2692,13,0))</f>
        <v>0.186</v>
      </c>
      <c r="X768" s="24">
        <f>IFNA(VLOOKUP(A768,'TOURISM processed'!$A$2:$F$2692,5,0))</f>
        <v>345000000</v>
      </c>
      <c r="Y768" s="24">
        <f>IFNA(VLOOKUP(A768,'TOURISM processed'!$A$2:$F$2692,6,0))</f>
        <v>52000000</v>
      </c>
      <c r="Z768" s="24">
        <f t="shared" si="7"/>
        <v>4.254319628</v>
      </c>
      <c r="AA768" s="24">
        <f t="shared" ref="AA768:AA772" si="462">IF(AND(C768=C767,D768&gt;D767),AA767,0)</f>
        <v>0</v>
      </c>
      <c r="AB768" s="24">
        <f t="shared" ref="AB768:AB770" si="463">IF(AND(C768=C767,D768&gt;D767),AB767,0)</f>
        <v>0</v>
      </c>
      <c r="AC768" s="24">
        <f t="shared" ref="AC768:AC779" si="464">IF(AND(C768=C767,D768&gt;D767),AC767,0)</f>
        <v>0</v>
      </c>
      <c r="AD768" s="24">
        <f t="shared" ref="AD768:AD772" si="465">IF(AND(C768=C767,D768&gt;D767),AD767,0)</f>
        <v>0</v>
      </c>
      <c r="AE768" s="24">
        <f>IFNA(VLOOKUP(A768,'BUSINESS processed'!A768:J3458,9,0))</f>
        <v>0</v>
      </c>
      <c r="AF768" s="27">
        <f>IFNA(VLOOKUP(A768,'BUSINESS processed'!A768:J3458,10,0))</f>
        <v>0.011</v>
      </c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</row>
    <row r="769">
      <c r="A769" s="18" t="str">
        <f t="shared" si="1"/>
        <v>Asia_Cambodia-Asia_2001</v>
      </c>
      <c r="B769" s="19" t="s">
        <v>144</v>
      </c>
      <c r="C769" s="20" t="s">
        <v>151</v>
      </c>
      <c r="D769" s="21" t="s">
        <v>71</v>
      </c>
      <c r="E769" s="22">
        <v>3.654031716E9</v>
      </c>
      <c r="F769" s="22">
        <f t="shared" si="2"/>
        <v>292.9650448</v>
      </c>
      <c r="G769" s="23">
        <v>0.063</v>
      </c>
      <c r="H769" s="23">
        <v>19.0</v>
      </c>
      <c r="I769" s="39">
        <f t="shared" si="460"/>
        <v>0</v>
      </c>
      <c r="J769" s="24">
        <f>IFNA(VLOOKUP(A769,'ENERGY processed'!$A$2:$H$2692,7,0),"")</f>
        <v>5333</v>
      </c>
      <c r="K769" s="24">
        <f t="shared" si="3"/>
        <v>0.0004275777293</v>
      </c>
      <c r="L769" s="24">
        <f t="shared" si="461"/>
        <v>0</v>
      </c>
      <c r="M769" s="24">
        <f t="shared" si="5"/>
        <v>0</v>
      </c>
      <c r="N769" s="24">
        <f>IFNA(VLOOKUP(A769,'HUMAN RESOURCES processed'!$A$2:$M$2692,5,0))</f>
        <v>0.027</v>
      </c>
      <c r="O769" s="24">
        <f>IFNA(VLOOKUP(A769,'HUMAN RESOURCES processed'!$A$2:$M$2692,6,0))</f>
        <v>0.076</v>
      </c>
      <c r="P769" s="24">
        <f>IFNA(VLOOKUP(A769,'HUMAN RESOURCES processed'!$A$2:$M$2692,7,0))</f>
        <v>66</v>
      </c>
      <c r="Q769" s="24">
        <f>IFNA(VLOOKUP(A769,'HUMAN RESOURCES processed'!$A$2:$M$2692,8,0))</f>
        <v>60</v>
      </c>
      <c r="R769" s="24">
        <f t="shared" si="6"/>
        <v>63</v>
      </c>
      <c r="S769" s="24">
        <f>IFNA(VLOOKUP(A769,'HUMAN RESOURCES processed'!$A$2:$M$2692,9,0))</f>
        <v>0.397</v>
      </c>
      <c r="T769" s="24">
        <f>IFNA(VLOOKUP(A769,'HUMAN RESOURCES processed'!$A$2:$M$2692,10,0))</f>
        <v>0.564</v>
      </c>
      <c r="U769" s="24">
        <f>IFNA(VLOOKUP(A769,'HUMAN RESOURCES processed'!$A$2:$M$2692,11,0))</f>
        <v>0.039</v>
      </c>
      <c r="V769" s="24">
        <f>IFNA(VLOOKUP(A769,'HUMAN RESOURCES processed'!$A$2:$M$2692,12,0))</f>
        <v>12472586</v>
      </c>
      <c r="W769" s="24">
        <f>IFNA(VLOOKUP(A769,'HUMAN RESOURCES processed'!$A$2:$M$2692,13,0))</f>
        <v>0.187</v>
      </c>
      <c r="X769" s="24">
        <f>IFNA(VLOOKUP(A769,'TOURISM processed'!$A$2:$F$2692,5,0))</f>
        <v>429000000</v>
      </c>
      <c r="Y769" s="24">
        <f>IFNA(VLOOKUP(A769,'TOURISM processed'!$A$2:$F$2692,6,0))</f>
        <v>59000000</v>
      </c>
      <c r="Z769" s="24">
        <f t="shared" si="7"/>
        <v>4.730374278</v>
      </c>
      <c r="AA769" s="24">
        <f t="shared" si="462"/>
        <v>0</v>
      </c>
      <c r="AB769" s="24">
        <f t="shared" si="463"/>
        <v>0</v>
      </c>
      <c r="AC769" s="24">
        <f t="shared" si="464"/>
        <v>0</v>
      </c>
      <c r="AD769" s="24">
        <f t="shared" si="465"/>
        <v>0</v>
      </c>
      <c r="AE769" s="24">
        <f>IFNA(VLOOKUP(A769,'BUSINESS processed'!A769:J3459,9,0))</f>
        <v>0.001</v>
      </c>
      <c r="AF769" s="27">
        <f>IFNA(VLOOKUP(A769,'BUSINESS processed'!A769:J3459,10,0))</f>
        <v>0.018</v>
      </c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</row>
    <row r="770">
      <c r="A770" s="18" t="str">
        <f t="shared" si="1"/>
        <v>Asia_Cambodia-Asia_2002</v>
      </c>
      <c r="B770" s="19" t="s">
        <v>144</v>
      </c>
      <c r="C770" s="20" t="s">
        <v>151</v>
      </c>
      <c r="D770" s="21" t="s">
        <v>72</v>
      </c>
      <c r="E770" s="22">
        <v>3.979813388E9</v>
      </c>
      <c r="F770" s="22">
        <f t="shared" si="2"/>
        <v>313.1409373</v>
      </c>
      <c r="G770" s="23">
        <v>0.062</v>
      </c>
      <c r="H770" s="23">
        <v>20.0</v>
      </c>
      <c r="I770" s="39">
        <f t="shared" si="460"/>
        <v>0</v>
      </c>
      <c r="J770" s="24">
        <f>IFNA(VLOOKUP(A770,'ENERGY processed'!$A$2:$H$2692,7,0),"")</f>
        <v>5024</v>
      </c>
      <c r="K770" s="24">
        <f t="shared" si="3"/>
        <v>0.000395299959</v>
      </c>
      <c r="L770" s="24">
        <f>IFNA(VLOOKUP(A770,'ENERGY processed'!$A$2:$H$2692,8,0),"")</f>
        <v>4180</v>
      </c>
      <c r="M770" s="24">
        <f t="shared" si="5"/>
        <v>0.0003288920837</v>
      </c>
      <c r="N770" s="24">
        <f>IFNA(VLOOKUP(A770,'HUMAN RESOURCES processed'!$A$2:$M$2692,5,0))</f>
        <v>0.027</v>
      </c>
      <c r="O770" s="24">
        <f>IFNA(VLOOKUP(A770,'HUMAN RESOURCES processed'!$A$2:$M$2692,6,0))</f>
        <v>0.069</v>
      </c>
      <c r="P770" s="24">
        <f>IFNA(VLOOKUP(A770,'HUMAN RESOURCES processed'!$A$2:$M$2692,7,0))</f>
        <v>67</v>
      </c>
      <c r="Q770" s="24">
        <f>IFNA(VLOOKUP(A770,'HUMAN RESOURCES processed'!$A$2:$M$2692,8,0))</f>
        <v>61</v>
      </c>
      <c r="R770" s="24">
        <f t="shared" si="6"/>
        <v>64</v>
      </c>
      <c r="S770" s="24">
        <f>IFNA(VLOOKUP(A770,'HUMAN RESOURCES processed'!$A$2:$M$2692,9,0))</f>
        <v>0.388</v>
      </c>
      <c r="T770" s="24">
        <f>IFNA(VLOOKUP(A770,'HUMAN RESOURCES processed'!$A$2:$M$2692,10,0))</f>
        <v>0.572</v>
      </c>
      <c r="U770" s="24">
        <f>IFNA(VLOOKUP(A770,'HUMAN RESOURCES processed'!$A$2:$M$2692,11,0))</f>
        <v>0.04</v>
      </c>
      <c r="V770" s="24">
        <f>IFNA(VLOOKUP(A770,'HUMAN RESOURCES processed'!$A$2:$M$2692,12,0))</f>
        <v>12709336</v>
      </c>
      <c r="W770" s="24">
        <f>IFNA(VLOOKUP(A770,'HUMAN RESOURCES processed'!$A$2:$M$2692,13,0))</f>
        <v>0.188</v>
      </c>
      <c r="X770" s="24">
        <f>IFNA(VLOOKUP(A770,'TOURISM processed'!$A$2:$F$2692,5,0))</f>
        <v>509000000</v>
      </c>
      <c r="Y770" s="24">
        <f>IFNA(VLOOKUP(A770,'TOURISM processed'!$A$2:$F$2692,6,0))</f>
        <v>64000000</v>
      </c>
      <c r="Z770" s="24">
        <f t="shared" si="7"/>
        <v>5.035668268</v>
      </c>
      <c r="AA770" s="24">
        <f t="shared" si="462"/>
        <v>0</v>
      </c>
      <c r="AB770" s="24">
        <f t="shared" si="463"/>
        <v>0</v>
      </c>
      <c r="AC770" s="24">
        <f t="shared" si="464"/>
        <v>0</v>
      </c>
      <c r="AD770" s="24">
        <f t="shared" si="465"/>
        <v>0</v>
      </c>
      <c r="AE770" s="24">
        <f>IFNA(VLOOKUP(A770,'BUSINESS processed'!A770:J3460,9,0))</f>
        <v>0.002</v>
      </c>
      <c r="AF770" s="27">
        <f>IFNA(VLOOKUP(A770,'BUSINESS processed'!A770:J3460,10,0))</f>
        <v>0.03</v>
      </c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</row>
    <row r="771">
      <c r="A771" s="18" t="str">
        <f t="shared" si="1"/>
        <v>Asia_Cambodia-Asia_2003</v>
      </c>
      <c r="B771" s="19" t="s">
        <v>144</v>
      </c>
      <c r="C771" s="20" t="s">
        <v>151</v>
      </c>
      <c r="D771" s="21" t="s">
        <v>74</v>
      </c>
      <c r="E771" s="22">
        <v>4.284028138E9</v>
      </c>
      <c r="F771" s="22">
        <f t="shared" si="2"/>
        <v>331.2127664</v>
      </c>
      <c r="G771" s="23">
        <v>0.064</v>
      </c>
      <c r="H771" s="23">
        <v>22.0</v>
      </c>
      <c r="I771" s="39">
        <f t="shared" si="460"/>
        <v>0</v>
      </c>
      <c r="J771" s="24">
        <f>IFNA(VLOOKUP(A771,'ENERGY processed'!$A$2:$H$2692,7,0),"")</f>
        <v>4907</v>
      </c>
      <c r="K771" s="24">
        <f t="shared" si="3"/>
        <v>0.000379376837</v>
      </c>
      <c r="L771" s="24">
        <f>IFNA(VLOOKUP(A771,'ENERGY processed'!$A$2:$H$2692,8,0),"")</f>
        <v>4052</v>
      </c>
      <c r="M771" s="24">
        <f t="shared" si="5"/>
        <v>0.0003132738829</v>
      </c>
      <c r="N771" s="24">
        <f>IFNA(VLOOKUP(A771,'HUMAN RESOURCES processed'!$A$2:$M$2692,5,0))</f>
        <v>0.026</v>
      </c>
      <c r="O771" s="24">
        <f>IFNA(VLOOKUP(A771,'HUMAN RESOURCES processed'!$A$2:$M$2692,6,0))</f>
        <v>0.063</v>
      </c>
      <c r="P771" s="24">
        <f>IFNA(VLOOKUP(A771,'HUMAN RESOURCES processed'!$A$2:$M$2692,7,0))</f>
        <v>68</v>
      </c>
      <c r="Q771" s="24">
        <f>IFNA(VLOOKUP(A771,'HUMAN RESOURCES processed'!$A$2:$M$2692,8,0))</f>
        <v>62</v>
      </c>
      <c r="R771" s="24">
        <f t="shared" si="6"/>
        <v>65</v>
      </c>
      <c r="S771" s="24">
        <f>IFNA(VLOOKUP(A771,'HUMAN RESOURCES processed'!$A$2:$M$2692,9,0))</f>
        <v>0.379</v>
      </c>
      <c r="T771" s="24">
        <f>IFNA(VLOOKUP(A771,'HUMAN RESOURCES processed'!$A$2:$M$2692,10,0))</f>
        <v>0.58</v>
      </c>
      <c r="U771" s="24">
        <f>IFNA(VLOOKUP(A771,'HUMAN RESOURCES processed'!$A$2:$M$2692,11,0))</f>
        <v>0.041</v>
      </c>
      <c r="V771" s="24">
        <f>IFNA(VLOOKUP(A771,'HUMAN RESOURCES processed'!$A$2:$M$2692,12,0))</f>
        <v>12934369</v>
      </c>
      <c r="W771" s="24">
        <f>IFNA(VLOOKUP(A771,'HUMAN RESOURCES processed'!$A$2:$M$2692,13,0))</f>
        <v>0.189</v>
      </c>
      <c r="X771" s="24">
        <f>IFNA(VLOOKUP(A771,'TOURISM processed'!$A$2:$F$2692,5,0))</f>
        <v>441000000</v>
      </c>
      <c r="Y771" s="24">
        <f>IFNA(VLOOKUP(A771,'TOURISM processed'!$A$2:$F$2692,6,0))</f>
        <v>60000000</v>
      </c>
      <c r="Z771" s="24">
        <f t="shared" si="7"/>
        <v>4.638803795</v>
      </c>
      <c r="AA771" s="24">
        <f t="shared" si="462"/>
        <v>0</v>
      </c>
      <c r="AB771" s="24">
        <f>IFNA(VLOOKUP(A771,'BUSINESS processed'!A771:J3461,6,0))</f>
        <v>94</v>
      </c>
      <c r="AC771" s="24">
        <f t="shared" si="464"/>
        <v>0</v>
      </c>
      <c r="AD771" s="24">
        <f t="shared" si="465"/>
        <v>0</v>
      </c>
      <c r="AE771" s="24">
        <f>IFNA(VLOOKUP(A771,'BUSINESS processed'!A771:J3461,9,0))</f>
        <v>0.003</v>
      </c>
      <c r="AF771" s="27">
        <f>IFNA(VLOOKUP(A771,'BUSINESS processed'!A771:J3461,10,0))</f>
        <v>0.039</v>
      </c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</row>
    <row r="772">
      <c r="A772" s="18" t="str">
        <f t="shared" si="1"/>
        <v>Asia_Cambodia-Asia_2004</v>
      </c>
      <c r="B772" s="19" t="s">
        <v>144</v>
      </c>
      <c r="C772" s="20" t="s">
        <v>151</v>
      </c>
      <c r="D772" s="21" t="s">
        <v>83</v>
      </c>
      <c r="E772" s="22">
        <v>4.658246907E9</v>
      </c>
      <c r="F772" s="22">
        <f t="shared" si="2"/>
        <v>354.2558494</v>
      </c>
      <c r="G772" s="23">
        <v>0.073</v>
      </c>
      <c r="H772" s="23">
        <v>26.0</v>
      </c>
      <c r="I772" s="39">
        <f t="shared" si="460"/>
        <v>0</v>
      </c>
      <c r="J772" s="24">
        <f>IFNA(VLOOKUP(A772,'ENERGY processed'!$A$2:$H$2692,7,0),"")</f>
        <v>3472</v>
      </c>
      <c r="K772" s="24">
        <f t="shared" si="3"/>
        <v>0.0002640427469</v>
      </c>
      <c r="L772" s="24">
        <f>IFNA(VLOOKUP(A772,'ENERGY processed'!$A$2:$H$2692,8,0),"")</f>
        <v>3113.5</v>
      </c>
      <c r="M772" s="24">
        <f t="shared" si="5"/>
        <v>0.0002367791165</v>
      </c>
      <c r="N772" s="24">
        <f>IFNA(VLOOKUP(A772,'HUMAN RESOURCES processed'!$A$2:$M$2692,5,0))</f>
        <v>0.026</v>
      </c>
      <c r="O772" s="24">
        <f>IFNA(VLOOKUP(A772,'HUMAN RESOURCES processed'!$A$2:$M$2692,6,0))</f>
        <v>0.057</v>
      </c>
      <c r="P772" s="24">
        <f>IFNA(VLOOKUP(A772,'HUMAN RESOURCES processed'!$A$2:$M$2692,7,0))</f>
        <v>69</v>
      </c>
      <c r="Q772" s="24">
        <f>IFNA(VLOOKUP(A772,'HUMAN RESOURCES processed'!$A$2:$M$2692,8,0))</f>
        <v>63</v>
      </c>
      <c r="R772" s="24">
        <f t="shared" si="6"/>
        <v>66</v>
      </c>
      <c r="S772" s="24">
        <f>IFNA(VLOOKUP(A772,'HUMAN RESOURCES processed'!$A$2:$M$2692,9,0))</f>
        <v>0.37</v>
      </c>
      <c r="T772" s="24">
        <f>IFNA(VLOOKUP(A772,'HUMAN RESOURCES processed'!$A$2:$M$2692,10,0))</f>
        <v>0.588</v>
      </c>
      <c r="U772" s="24">
        <f>IFNA(VLOOKUP(A772,'HUMAN RESOURCES processed'!$A$2:$M$2692,11,0))</f>
        <v>0.043</v>
      </c>
      <c r="V772" s="24">
        <f>IFNA(VLOOKUP(A772,'HUMAN RESOURCES processed'!$A$2:$M$2692,12,0))</f>
        <v>13149386</v>
      </c>
      <c r="W772" s="24">
        <f>IFNA(VLOOKUP(A772,'HUMAN RESOURCES processed'!$A$2:$M$2692,13,0))</f>
        <v>0.191</v>
      </c>
      <c r="X772" s="24">
        <f>IFNA(VLOOKUP(A772,'TOURISM processed'!$A$2:$F$2692,5,0))</f>
        <v>673000000</v>
      </c>
      <c r="Y772" s="24">
        <f>IFNA(VLOOKUP(A772,'TOURISM processed'!$A$2:$F$2692,6,0))</f>
        <v>80000000</v>
      </c>
      <c r="Z772" s="24">
        <f t="shared" si="7"/>
        <v>6.083934261</v>
      </c>
      <c r="AA772" s="24">
        <f t="shared" si="462"/>
        <v>0</v>
      </c>
      <c r="AB772" s="24">
        <f>IFNA(VLOOKUP(A772,'BUSINESS processed'!A772:J3462,6,0))</f>
        <v>94</v>
      </c>
      <c r="AC772" s="24">
        <f t="shared" si="464"/>
        <v>0</v>
      </c>
      <c r="AD772" s="24">
        <f t="shared" si="465"/>
        <v>0</v>
      </c>
      <c r="AE772" s="24">
        <f>IFNA(VLOOKUP(A772,'BUSINESS processed'!A772:J3462,9,0))</f>
        <v>0.003</v>
      </c>
      <c r="AF772" s="27">
        <f>IFNA(VLOOKUP(A772,'BUSINESS processed'!A772:J3462,10,0))</f>
        <v>0.066</v>
      </c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</row>
    <row r="773">
      <c r="A773" s="18" t="str">
        <f t="shared" si="1"/>
        <v>Asia_Cambodia-Asia_2005</v>
      </c>
      <c r="B773" s="19" t="s">
        <v>144</v>
      </c>
      <c r="C773" s="20" t="s">
        <v>151</v>
      </c>
      <c r="D773" s="21" t="s">
        <v>84</v>
      </c>
      <c r="E773" s="22">
        <v>5.337833256E9</v>
      </c>
      <c r="F773" s="22">
        <f t="shared" si="2"/>
        <v>399.6453883</v>
      </c>
      <c r="G773" s="23">
        <v>0.071</v>
      </c>
      <c r="H773" s="23">
        <v>29.0</v>
      </c>
      <c r="I773" s="39">
        <f t="shared" si="460"/>
        <v>0</v>
      </c>
      <c r="J773" s="24">
        <f>IF(AND( C773=C772,D773&gt;D772),J772,"")</f>
        <v>3472</v>
      </c>
      <c r="K773" s="24">
        <f t="shared" si="3"/>
        <v>0.0002599498189</v>
      </c>
      <c r="L773" s="24">
        <f>IF(AND(C773=C772,C773&gt;C772),C772,0)</f>
        <v>0</v>
      </c>
      <c r="M773" s="24">
        <f t="shared" si="5"/>
        <v>0</v>
      </c>
      <c r="N773" s="24">
        <f>IFNA(VLOOKUP(A773,'HUMAN RESOURCES processed'!$A$2:$M$2692,5,0))</f>
        <v>0.026</v>
      </c>
      <c r="O773" s="24">
        <f>IFNA(VLOOKUP(A773,'HUMAN RESOURCES processed'!$A$2:$M$2692,6,0))</f>
        <v>0.052</v>
      </c>
      <c r="P773" s="24">
        <f>IFNA(VLOOKUP(A773,'HUMAN RESOURCES processed'!$A$2:$M$2692,7,0))</f>
        <v>70</v>
      </c>
      <c r="Q773" s="24">
        <f>IFNA(VLOOKUP(A773,'HUMAN RESOURCES processed'!$A$2:$M$2692,8,0))</f>
        <v>65</v>
      </c>
      <c r="R773" s="24">
        <f t="shared" si="6"/>
        <v>67.5</v>
      </c>
      <c r="S773" s="24">
        <f>IFNA(VLOOKUP(A773,'HUMAN RESOURCES processed'!$A$2:$M$2692,9,0))</f>
        <v>0.361</v>
      </c>
      <c r="T773" s="24">
        <f>IFNA(VLOOKUP(A773,'HUMAN RESOURCES processed'!$A$2:$M$2692,10,0))</f>
        <v>0.595</v>
      </c>
      <c r="U773" s="24">
        <f>IFNA(VLOOKUP(A773,'HUMAN RESOURCES processed'!$A$2:$M$2692,11,0))</f>
        <v>0.044</v>
      </c>
      <c r="V773" s="24">
        <f>IFNA(VLOOKUP(A773,'HUMAN RESOURCES processed'!$A$2:$M$2692,12,0))</f>
        <v>13356424</v>
      </c>
      <c r="W773" s="24">
        <f>IFNA(VLOOKUP(A773,'HUMAN RESOURCES processed'!$A$2:$M$2692,13,0))</f>
        <v>0.192</v>
      </c>
      <c r="X773" s="24">
        <f>IFNA(VLOOKUP(A773,'TOURISM processed'!$A$2:$F$2692,5,0))</f>
        <v>929000000</v>
      </c>
      <c r="Y773" s="24">
        <f>IFNA(VLOOKUP(A773,'TOURISM processed'!$A$2:$F$2692,6,0))</f>
        <v>137000000</v>
      </c>
      <c r="Z773" s="24">
        <f t="shared" si="7"/>
        <v>10.25723652</v>
      </c>
      <c r="AA773" s="24">
        <f>IFNA(VLOOKUP(A773,'BUSINESS processed'!A773:J3463,5,0))</f>
        <v>0.215</v>
      </c>
      <c r="AB773" s="24">
        <f>IFNA(VLOOKUP(A773,'BUSINESS processed'!A773:J3463,6,0))</f>
        <v>86</v>
      </c>
      <c r="AC773" s="24">
        <f t="shared" si="464"/>
        <v>0</v>
      </c>
      <c r="AD773" s="24">
        <f>IFNA(VLOOKUP(A773,'BUSINESS processed'!A773:J3463,8,0))</f>
        <v>137</v>
      </c>
      <c r="AE773" s="24">
        <f>IFNA(VLOOKUP(A773,'BUSINESS processed'!A773:J3463,9,0))</f>
        <v>0.003</v>
      </c>
      <c r="AF773" s="27">
        <f>IFNA(VLOOKUP(A773,'BUSINESS processed'!A773:J3463,10,0))</f>
        <v>0.08</v>
      </c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</row>
    <row r="774">
      <c r="A774" s="18" t="str">
        <f t="shared" si="1"/>
        <v>Asia_Cambodia-Asia_2006</v>
      </c>
      <c r="B774" s="19" t="s">
        <v>144</v>
      </c>
      <c r="C774" s="20" t="s">
        <v>151</v>
      </c>
      <c r="D774" s="21" t="s">
        <v>85</v>
      </c>
      <c r="E774" s="22">
        <v>6.293046162E9</v>
      </c>
      <c r="F774" s="22">
        <f t="shared" si="2"/>
        <v>464.2582879</v>
      </c>
      <c r="G774" s="23">
        <v>0.069</v>
      </c>
      <c r="H774" s="23">
        <v>33.0</v>
      </c>
      <c r="I774" s="39">
        <f t="shared" si="460"/>
        <v>0</v>
      </c>
      <c r="J774" s="24">
        <f>IFNA(VLOOKUP(A774,'ENERGY processed'!$A$2:$H$2692,7,0),"")</f>
        <v>3459</v>
      </c>
      <c r="K774" s="24">
        <f t="shared" si="3"/>
        <v>0.0002551815729</v>
      </c>
      <c r="L774" s="24">
        <f>IFNA(VLOOKUP(A774,'ENERGY processed'!$A$2:$H$2692,8,0),"")</f>
        <v>3130</v>
      </c>
      <c r="M774" s="24">
        <f t="shared" si="5"/>
        <v>0.000230910183</v>
      </c>
      <c r="N774" s="24">
        <f>IFNA(VLOOKUP(A774,'HUMAN RESOURCES processed'!$A$2:$M$2692,5,0))</f>
        <v>0.026</v>
      </c>
      <c r="O774" s="24">
        <f>IFNA(VLOOKUP(A774,'HUMAN RESOURCES processed'!$A$2:$M$2692,6,0))</f>
        <v>0.048</v>
      </c>
      <c r="P774" s="24">
        <f>IFNA(VLOOKUP(A774,'HUMAN RESOURCES processed'!$A$2:$M$2692,7,0))</f>
        <v>71</v>
      </c>
      <c r="Q774" s="24">
        <f>IFNA(VLOOKUP(A774,'HUMAN RESOURCES processed'!$A$2:$M$2692,8,0))</f>
        <v>65</v>
      </c>
      <c r="R774" s="24">
        <f t="shared" si="6"/>
        <v>68</v>
      </c>
      <c r="S774" s="24">
        <f>IFNA(VLOOKUP(A774,'HUMAN RESOURCES processed'!$A$2:$M$2692,9,0))</f>
        <v>0.351</v>
      </c>
      <c r="T774" s="24">
        <f>IFNA(VLOOKUP(A774,'HUMAN RESOURCES processed'!$A$2:$M$2692,10,0))</f>
        <v>0.604</v>
      </c>
      <c r="U774" s="24">
        <f>IFNA(VLOOKUP(A774,'HUMAN RESOURCES processed'!$A$2:$M$2692,11,0))</f>
        <v>0.045</v>
      </c>
      <c r="V774" s="24">
        <f>IFNA(VLOOKUP(A774,'HUMAN RESOURCES processed'!$A$2:$M$2692,12,0))</f>
        <v>13555054</v>
      </c>
      <c r="W774" s="24">
        <f>IFNA(VLOOKUP(A774,'HUMAN RESOURCES processed'!$A$2:$M$2692,13,0))</f>
        <v>0.193</v>
      </c>
      <c r="X774" s="24">
        <f>IFNA(VLOOKUP(A774,'TOURISM processed'!$A$2:$F$2692,5,0))</f>
        <v>1109000000</v>
      </c>
      <c r="Y774" s="24">
        <f>IFNA(VLOOKUP(A774,'TOURISM processed'!$A$2:$F$2692,6,0))</f>
        <v>176000000</v>
      </c>
      <c r="Z774" s="24">
        <f t="shared" si="7"/>
        <v>12.98408697</v>
      </c>
      <c r="AA774" s="24">
        <f>IFNA(VLOOKUP(A774,'BUSINESS processed'!A774:J3464,5,0))</f>
        <v>0.215</v>
      </c>
      <c r="AB774" s="24">
        <f>IFNA(VLOOKUP(A774,'BUSINESS processed'!A774:J3464,6,0))</f>
        <v>86</v>
      </c>
      <c r="AC774" s="24">
        <f t="shared" si="464"/>
        <v>0</v>
      </c>
      <c r="AD774" s="24">
        <f>IFNA(VLOOKUP(A774,'BUSINESS processed'!A774:J3464,8,0))</f>
        <v>137</v>
      </c>
      <c r="AE774" s="24">
        <f>IFNA(VLOOKUP(A774,'BUSINESS processed'!A774:J3464,9,0))</f>
        <v>0.005</v>
      </c>
      <c r="AF774" s="27">
        <f>IFNA(VLOOKUP(A774,'BUSINESS processed'!A774:J3464,10,0))</f>
        <v>0.127</v>
      </c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</row>
    <row r="775">
      <c r="A775" s="18" t="str">
        <f t="shared" si="1"/>
        <v>Asia_Cambodia-Asia_2007</v>
      </c>
      <c r="B775" s="19" t="s">
        <v>144</v>
      </c>
      <c r="C775" s="20" t="s">
        <v>151</v>
      </c>
      <c r="D775" s="21" t="s">
        <v>86</v>
      </c>
      <c r="E775" s="22">
        <v>7.274424519E9</v>
      </c>
      <c r="F775" s="22">
        <f t="shared" si="2"/>
        <v>529.1534242</v>
      </c>
      <c r="G775" s="23">
        <v>0.054</v>
      </c>
      <c r="H775" s="23">
        <v>29.0</v>
      </c>
      <c r="I775" s="39">
        <f t="shared" si="460"/>
        <v>0</v>
      </c>
      <c r="J775" s="24">
        <f t="shared" ref="J775:J776" si="466">IF(AND( C775=C774,D775&gt;D774),J774,"")</f>
        <v>3459</v>
      </c>
      <c r="K775" s="24">
        <f t="shared" si="3"/>
        <v>0.0002516132636</v>
      </c>
      <c r="L775" s="24">
        <f t="shared" ref="L775:L776" si="467">IF(AND(C775=C774,C775&gt;C774),C774,0)</f>
        <v>0</v>
      </c>
      <c r="M775" s="24">
        <f t="shared" si="5"/>
        <v>0</v>
      </c>
      <c r="N775" s="24">
        <f>IFNA(VLOOKUP(A775,'HUMAN RESOURCES processed'!$A$2:$M$2692,5,0))</f>
        <v>0.026</v>
      </c>
      <c r="O775" s="24">
        <f>IFNA(VLOOKUP(A775,'HUMAN RESOURCES processed'!$A$2:$M$2692,6,0))</f>
        <v>0.045</v>
      </c>
      <c r="P775" s="24">
        <f>IFNA(VLOOKUP(A775,'HUMAN RESOURCES processed'!$A$2:$M$2692,7,0))</f>
        <v>72</v>
      </c>
      <c r="Q775" s="24">
        <f>IFNA(VLOOKUP(A775,'HUMAN RESOURCES processed'!$A$2:$M$2692,8,0))</f>
        <v>66</v>
      </c>
      <c r="R775" s="24">
        <f t="shared" si="6"/>
        <v>69</v>
      </c>
      <c r="S775" s="24">
        <f>IFNA(VLOOKUP(A775,'HUMAN RESOURCES processed'!$A$2:$M$2692,9,0))</f>
        <v>0.341</v>
      </c>
      <c r="T775" s="24">
        <f>IFNA(VLOOKUP(A775,'HUMAN RESOURCES processed'!$A$2:$M$2692,10,0))</f>
        <v>0.612</v>
      </c>
      <c r="U775" s="24">
        <f>IFNA(VLOOKUP(A775,'HUMAN RESOURCES processed'!$A$2:$M$2692,11,0))</f>
        <v>0.046</v>
      </c>
      <c r="V775" s="24">
        <f>IFNA(VLOOKUP(A775,'HUMAN RESOURCES processed'!$A$2:$M$2692,12,0))</f>
        <v>13747288</v>
      </c>
      <c r="W775" s="24">
        <f>IFNA(VLOOKUP(A775,'HUMAN RESOURCES processed'!$A$2:$M$2692,13,0))</f>
        <v>0.194</v>
      </c>
      <c r="X775" s="24">
        <f>IFNA(VLOOKUP(A775,'TOURISM processed'!$A$2:$F$2692,5,0))</f>
        <v>1169000000</v>
      </c>
      <c r="Y775" s="24">
        <f>IFNA(VLOOKUP(A775,'TOURISM processed'!$A$2:$F$2692,6,0))</f>
        <v>194000000</v>
      </c>
      <c r="Z775" s="24">
        <f t="shared" si="7"/>
        <v>14.11187428</v>
      </c>
      <c r="AA775" s="24">
        <f>IFNA(VLOOKUP(A775,'BUSINESS processed'!A775:J3465,5,0))</f>
        <v>0.215</v>
      </c>
      <c r="AB775" s="24">
        <f>IFNA(VLOOKUP(A775,'BUSINESS processed'!A775:J3465,6,0))</f>
        <v>86</v>
      </c>
      <c r="AC775" s="24">
        <f t="shared" si="464"/>
        <v>0</v>
      </c>
      <c r="AD775" s="24">
        <f>IFNA(VLOOKUP(A775,'BUSINESS processed'!A775:J3465,8,0))</f>
        <v>137</v>
      </c>
      <c r="AE775" s="24">
        <f>IFNA(VLOOKUP(A775,'BUSINESS processed'!A775:J3465,9,0))</f>
        <v>0.005</v>
      </c>
      <c r="AF775" s="27">
        <f>IFNA(VLOOKUP(A775,'BUSINESS processed'!A775:J3465,10,0))</f>
        <v>0.188</v>
      </c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</row>
    <row r="776">
      <c r="A776" s="18" t="str">
        <f t="shared" si="1"/>
        <v>Asia_Cambodia-Asia_2008</v>
      </c>
      <c r="B776" s="19" t="s">
        <v>144</v>
      </c>
      <c r="C776" s="20" t="s">
        <v>151</v>
      </c>
      <c r="D776" s="21" t="s">
        <v>87</v>
      </c>
      <c r="E776" s="22">
        <v>8.639164917E9</v>
      </c>
      <c r="F776" s="22">
        <f t="shared" si="2"/>
        <v>619.7162055</v>
      </c>
      <c r="G776" s="23">
        <v>0.045</v>
      </c>
      <c r="H776" s="23">
        <v>28.0</v>
      </c>
      <c r="I776" s="39">
        <f t="shared" si="460"/>
        <v>0</v>
      </c>
      <c r="J776" s="24">
        <f t="shared" si="466"/>
        <v>3459</v>
      </c>
      <c r="K776" s="24">
        <f t="shared" si="3"/>
        <v>0.0002481256435</v>
      </c>
      <c r="L776" s="24">
        <f t="shared" si="467"/>
        <v>0</v>
      </c>
      <c r="M776" s="24">
        <f t="shared" si="5"/>
        <v>0</v>
      </c>
      <c r="N776" s="24">
        <f>IFNA(VLOOKUP(A776,'HUMAN RESOURCES processed'!$A$2:$M$2692,5,0))</f>
        <v>0.026</v>
      </c>
      <c r="O776" s="24">
        <f>IFNA(VLOOKUP(A776,'HUMAN RESOURCES processed'!$A$2:$M$2692,6,0))</f>
        <v>0.042</v>
      </c>
      <c r="P776" s="24">
        <f>IFNA(VLOOKUP(A776,'HUMAN RESOURCES processed'!$A$2:$M$2692,7,0))</f>
        <v>72</v>
      </c>
      <c r="Q776" s="24">
        <f>IFNA(VLOOKUP(A776,'HUMAN RESOURCES processed'!$A$2:$M$2692,8,0))</f>
        <v>67</v>
      </c>
      <c r="R776" s="24">
        <f t="shared" si="6"/>
        <v>69.5</v>
      </c>
      <c r="S776" s="24">
        <f>IFNA(VLOOKUP(A776,'HUMAN RESOURCES processed'!$A$2:$M$2692,9,0))</f>
        <v>0.332</v>
      </c>
      <c r="T776" s="24">
        <f>IFNA(VLOOKUP(A776,'HUMAN RESOURCES processed'!$A$2:$M$2692,10,0))</f>
        <v>0.62</v>
      </c>
      <c r="U776" s="24">
        <f>IFNA(VLOOKUP(A776,'HUMAN RESOURCES processed'!$A$2:$M$2692,11,0))</f>
        <v>0.048</v>
      </c>
      <c r="V776" s="24">
        <f>IFNA(VLOOKUP(A776,'HUMAN RESOURCES processed'!$A$2:$M$2692,12,0))</f>
        <v>13940518</v>
      </c>
      <c r="W776" s="24">
        <f>IFNA(VLOOKUP(A776,'HUMAN RESOURCES processed'!$A$2:$M$2692,13,0))</f>
        <v>0.195</v>
      </c>
      <c r="X776" s="24">
        <f>IFNA(VLOOKUP(A776,'TOURISM processed'!$A$2:$F$2692,5,0))</f>
        <v>1280000000</v>
      </c>
      <c r="Y776" s="24">
        <f>IFNA(VLOOKUP(A776,'TOURISM processed'!$A$2:$F$2692,6,0))</f>
        <v>180000000</v>
      </c>
      <c r="Z776" s="24">
        <f t="shared" si="7"/>
        <v>12.91200227</v>
      </c>
      <c r="AA776" s="24">
        <f>IFNA(VLOOKUP(A776,'BUSINESS processed'!A776:J3466,5,0))</f>
        <v>0.215</v>
      </c>
      <c r="AB776" s="24">
        <f>IFNA(VLOOKUP(A776,'BUSINESS processed'!A776:J3466,6,0))</f>
        <v>102</v>
      </c>
      <c r="AC776" s="24">
        <f t="shared" si="464"/>
        <v>0</v>
      </c>
      <c r="AD776" s="24">
        <f>IFNA(VLOOKUP(A776,'BUSINESS processed'!A776:J3466,8,0))</f>
        <v>137</v>
      </c>
      <c r="AE776" s="24">
        <f>IFNA(VLOOKUP(A776,'BUSINESS processed'!A776:J3466,9,0))</f>
        <v>0.005</v>
      </c>
      <c r="AF776" s="27">
        <f>IFNA(VLOOKUP(A776,'BUSINESS processed'!A776:J3466,10,0))</f>
        <v>0.304</v>
      </c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</row>
    <row r="777">
      <c r="A777" s="18" t="str">
        <f t="shared" si="1"/>
        <v>Asia_Cambodia-Asia_2009</v>
      </c>
      <c r="B777" s="19" t="s">
        <v>144</v>
      </c>
      <c r="C777" s="20" t="s">
        <v>151</v>
      </c>
      <c r="D777" s="21" t="s">
        <v>88</v>
      </c>
      <c r="E777" s="22">
        <v>1.0351829066E10</v>
      </c>
      <c r="F777" s="22">
        <f t="shared" si="2"/>
        <v>731.8767247</v>
      </c>
      <c r="G777" s="23">
        <v>0.055</v>
      </c>
      <c r="H777" s="23">
        <v>41.0</v>
      </c>
      <c r="I777" s="39">
        <f t="shared" si="460"/>
        <v>0</v>
      </c>
      <c r="J777" s="24">
        <f>IFNA(VLOOKUP(A777,'ENERGY processed'!$A$2:$H$2692,7,0),"")</f>
        <v>3763.5</v>
      </c>
      <c r="K777" s="24">
        <f t="shared" si="3"/>
        <v>0.0002660803261</v>
      </c>
      <c r="L777" s="24">
        <f>IFNA(VLOOKUP(A777,'ENERGY processed'!$A$2:$H$2692,8,0),"")</f>
        <v>2178.5</v>
      </c>
      <c r="M777" s="24">
        <f t="shared" si="5"/>
        <v>0.0001540204571</v>
      </c>
      <c r="N777" s="24">
        <f>IFNA(VLOOKUP(A777,'HUMAN RESOURCES processed'!$A$2:$M$2692,5,0))</f>
        <v>0.026</v>
      </c>
      <c r="O777" s="24">
        <f>IFNA(VLOOKUP(A777,'HUMAN RESOURCES processed'!$A$2:$M$2692,6,0))</f>
        <v>0.039</v>
      </c>
      <c r="P777" s="24">
        <f>IFNA(VLOOKUP(A777,'HUMAN RESOURCES processed'!$A$2:$M$2692,7,0))</f>
        <v>73</v>
      </c>
      <c r="Q777" s="24">
        <f>IFNA(VLOOKUP(A777,'HUMAN RESOURCES processed'!$A$2:$M$2692,8,0))</f>
        <v>68</v>
      </c>
      <c r="R777" s="24">
        <f t="shared" si="6"/>
        <v>70.5</v>
      </c>
      <c r="S777" s="24">
        <f>IFNA(VLOOKUP(A777,'HUMAN RESOURCES processed'!$A$2:$M$2692,9,0))</f>
        <v>0.324</v>
      </c>
      <c r="T777" s="24">
        <f>IFNA(VLOOKUP(A777,'HUMAN RESOURCES processed'!$A$2:$M$2692,10,0))</f>
        <v>0.627</v>
      </c>
      <c r="U777" s="24">
        <f>IFNA(VLOOKUP(A777,'HUMAN RESOURCES processed'!$A$2:$M$2692,11,0))</f>
        <v>0.049</v>
      </c>
      <c r="V777" s="24">
        <f>IFNA(VLOOKUP(A777,'HUMAN RESOURCES processed'!$A$2:$M$2692,12,0))</f>
        <v>14144225</v>
      </c>
      <c r="W777" s="24">
        <f>IFNA(VLOOKUP(A777,'HUMAN RESOURCES processed'!$A$2:$M$2692,13,0))</f>
        <v>0.197</v>
      </c>
      <c r="X777" s="24">
        <f>IFNA(VLOOKUP(A777,'TOURISM processed'!$A$2:$F$2692,5,0))</f>
        <v>1208000000</v>
      </c>
      <c r="Y777" s="24">
        <f>IFNA(VLOOKUP(A777,'TOURISM processed'!$A$2:$F$2692,6,0))</f>
        <v>163000000</v>
      </c>
      <c r="Z777" s="24">
        <f t="shared" si="7"/>
        <v>11.52413794</v>
      </c>
      <c r="AA777" s="24">
        <f>IFNA(VLOOKUP(A777,'BUSINESS processed'!A777:J3467,5,0))</f>
        <v>0.217</v>
      </c>
      <c r="AB777" s="24">
        <f>IFNA(VLOOKUP(A777,'BUSINESS processed'!A777:J3467,6,0))</f>
        <v>102</v>
      </c>
      <c r="AC777" s="24">
        <f t="shared" si="464"/>
        <v>0</v>
      </c>
      <c r="AD777" s="24">
        <f>IFNA(VLOOKUP(A777,'BUSINESS processed'!A777:J3467,8,0))</f>
        <v>173</v>
      </c>
      <c r="AE777" s="24">
        <f>IFNA(VLOOKUP(A777,'BUSINESS processed'!A777:J3467,9,0))</f>
        <v>0.005</v>
      </c>
      <c r="AF777" s="27">
        <f>IFNA(VLOOKUP(A777,'BUSINESS processed'!A777:J3467,10,0))</f>
        <v>0.443</v>
      </c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</row>
    <row r="778">
      <c r="A778" s="18" t="str">
        <f t="shared" si="1"/>
        <v>Asia_Cambodia-Asia_2010</v>
      </c>
      <c r="B778" s="19" t="s">
        <v>144</v>
      </c>
      <c r="C778" s="20" t="s">
        <v>151</v>
      </c>
      <c r="D778" s="21" t="s">
        <v>89</v>
      </c>
      <c r="E778" s="22">
        <v>1.0401935532E10</v>
      </c>
      <c r="F778" s="22">
        <f t="shared" si="2"/>
        <v>724.1201181</v>
      </c>
      <c r="G778" s="23">
        <v>0.063</v>
      </c>
      <c r="H778" s="23">
        <v>46.0</v>
      </c>
      <c r="I778" s="39">
        <f t="shared" si="460"/>
        <v>0</v>
      </c>
      <c r="J778" s="24">
        <f>IFNA(VLOOKUP(A778,'ENERGY processed'!$A$2:$H$2692,7,0),"")</f>
        <v>3429</v>
      </c>
      <c r="K778" s="24">
        <f t="shared" si="3"/>
        <v>0.0002387063328</v>
      </c>
      <c r="L778" s="24">
        <f>IFNA(VLOOKUP(A778,'ENERGY processed'!$A$2:$H$2692,8,0),"")</f>
        <v>3000</v>
      </c>
      <c r="M778" s="24">
        <f t="shared" si="5"/>
        <v>0.000208841936</v>
      </c>
      <c r="N778" s="24">
        <f>IFNA(VLOOKUP(A778,'HUMAN RESOURCES processed'!$A$2:$M$2692,5,0))</f>
        <v>0.026</v>
      </c>
      <c r="O778" s="24">
        <f>IFNA(VLOOKUP(A778,'HUMAN RESOURCES processed'!$A$2:$M$2692,6,0))</f>
        <v>0.037</v>
      </c>
      <c r="P778" s="24">
        <f>IFNA(VLOOKUP(A778,'HUMAN RESOURCES processed'!$A$2:$M$2692,7,0))</f>
        <v>73</v>
      </c>
      <c r="Q778" s="24">
        <f>IFNA(VLOOKUP(A778,'HUMAN RESOURCES processed'!$A$2:$M$2692,8,0))</f>
        <v>68</v>
      </c>
      <c r="R778" s="24">
        <f t="shared" si="6"/>
        <v>70.5</v>
      </c>
      <c r="S778" s="24">
        <f>IFNA(VLOOKUP(A778,'HUMAN RESOURCES processed'!$A$2:$M$2692,9,0))</f>
        <v>0.318</v>
      </c>
      <c r="T778" s="24">
        <f>IFNA(VLOOKUP(A778,'HUMAN RESOURCES processed'!$A$2:$M$2692,10,0))</f>
        <v>0.631</v>
      </c>
      <c r="U778" s="24">
        <f>IFNA(VLOOKUP(A778,'HUMAN RESOURCES processed'!$A$2:$M$2692,11,0))</f>
        <v>0.05</v>
      </c>
      <c r="V778" s="24">
        <f>IFNA(VLOOKUP(A778,'HUMAN RESOURCES processed'!$A$2:$M$2692,12,0))</f>
        <v>14364931</v>
      </c>
      <c r="W778" s="24">
        <f>IFNA(VLOOKUP(A778,'HUMAN RESOURCES processed'!$A$2:$M$2692,13,0))</f>
        <v>0.198</v>
      </c>
      <c r="X778" s="24">
        <f>IFNA(VLOOKUP(A778,'TOURISM processed'!$A$2:$F$2692,5,0))</f>
        <v>1332000000</v>
      </c>
      <c r="Y778" s="24">
        <f>IFNA(VLOOKUP(A778,'TOURISM processed'!$A$2:$F$2692,6,0))</f>
        <v>268000000</v>
      </c>
      <c r="Z778" s="24">
        <f t="shared" si="7"/>
        <v>18.65654628</v>
      </c>
      <c r="AA778" s="24">
        <f>IFNA(VLOOKUP(A778,'BUSINESS processed'!A778:J3468,5,0))</f>
        <v>0.214</v>
      </c>
      <c r="AB778" s="24">
        <f>IFNA(VLOOKUP(A778,'BUSINESS processed'!A778:J3468,6,0))</f>
        <v>102</v>
      </c>
      <c r="AC778" s="24">
        <f t="shared" si="464"/>
        <v>0</v>
      </c>
      <c r="AD778" s="24">
        <f>IFNA(VLOOKUP(A778,'BUSINESS processed'!A778:J3468,8,0))</f>
        <v>173</v>
      </c>
      <c r="AE778" s="24">
        <f>IFNA(VLOOKUP(A778,'BUSINESS processed'!A778:J3468,9,0))</f>
        <v>0.013</v>
      </c>
      <c r="AF778" s="27">
        <f>IFNA(VLOOKUP(A778,'BUSINESS processed'!A778:J3468,10,0))</f>
        <v>0.567</v>
      </c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</row>
    <row r="779">
      <c r="A779" s="18" t="str">
        <f t="shared" si="1"/>
        <v>Asia_Cambodia-Asia_2011</v>
      </c>
      <c r="B779" s="19" t="s">
        <v>144</v>
      </c>
      <c r="C779" s="20" t="s">
        <v>151</v>
      </c>
      <c r="D779" s="21" t="s">
        <v>90</v>
      </c>
      <c r="E779" s="22">
        <v>1.1242266334E10</v>
      </c>
      <c r="F779" s="22">
        <f t="shared" si="2"/>
        <v>769.7091985</v>
      </c>
      <c r="G779" s="23">
        <v>0.058</v>
      </c>
      <c r="H779" s="23">
        <v>46.0</v>
      </c>
      <c r="I779" s="39">
        <f t="shared" si="460"/>
        <v>0</v>
      </c>
      <c r="J779" s="24">
        <f>IF(AND( C779=C778,D779&gt;D778),J778,"")</f>
        <v>3429</v>
      </c>
      <c r="K779" s="24">
        <f t="shared" si="3"/>
        <v>0.0002347687524</v>
      </c>
      <c r="L779" s="24">
        <f>IF(AND(C779=C778,C779&gt;C778),C778,0)</f>
        <v>0</v>
      </c>
      <c r="M779" s="24">
        <f t="shared" si="5"/>
        <v>0</v>
      </c>
      <c r="N779" s="24">
        <f>IFNA(VLOOKUP(A779,'HUMAN RESOURCES processed'!$A$2:$M$2692,5,0))</f>
        <v>0.026</v>
      </c>
      <c r="O779" s="24">
        <f>IFNA(VLOOKUP(A779,'HUMAN RESOURCES processed'!$A$2:$M$2692,6,0))</f>
        <v>0.036</v>
      </c>
      <c r="P779" s="24">
        <f>IFNA(VLOOKUP(A779,'HUMAN RESOURCES processed'!$A$2:$M$2692,7,0))</f>
        <v>74</v>
      </c>
      <c r="Q779" s="24">
        <f>IFNA(VLOOKUP(A779,'HUMAN RESOURCES processed'!$A$2:$M$2692,8,0))</f>
        <v>68</v>
      </c>
      <c r="R779" s="24">
        <f t="shared" si="6"/>
        <v>71</v>
      </c>
      <c r="S779" s="24">
        <f>IFNA(VLOOKUP(A779,'HUMAN RESOURCES processed'!$A$2:$M$2692,9,0))</f>
        <v>0.314</v>
      </c>
      <c r="T779" s="24">
        <f>IFNA(VLOOKUP(A779,'HUMAN RESOURCES processed'!$A$2:$M$2692,10,0))</f>
        <v>0.634</v>
      </c>
      <c r="U779" s="24">
        <f>IFNA(VLOOKUP(A779,'HUMAN RESOURCES processed'!$A$2:$M$2692,11,0))</f>
        <v>0.051</v>
      </c>
      <c r="V779" s="24">
        <f>IFNA(VLOOKUP(A779,'HUMAN RESOURCES processed'!$A$2:$M$2692,12,0))</f>
        <v>14605862</v>
      </c>
      <c r="W779" s="24">
        <f>IFNA(VLOOKUP(A779,'HUMAN RESOURCES processed'!$A$2:$M$2692,13,0))</f>
        <v>0.2</v>
      </c>
      <c r="X779" s="24">
        <f>IFNA(VLOOKUP(A779,'TOURISM processed'!$A$2:$F$2692,5,0))</f>
        <v>1790000000</v>
      </c>
      <c r="Y779" s="24">
        <f>IFNA(VLOOKUP(A779,'TOURISM processed'!$A$2:$F$2692,6,0))</f>
        <v>333000000</v>
      </c>
      <c r="Z779" s="24">
        <f t="shared" si="7"/>
        <v>22.7990652</v>
      </c>
      <c r="AA779" s="24">
        <f>IFNA(VLOOKUP(A779,'BUSINESS processed'!A779:J3469,5,0))</f>
        <v>0.214</v>
      </c>
      <c r="AB779" s="24">
        <f>IFNA(VLOOKUP(A779,'BUSINESS processed'!A779:J3469,6,0))</f>
        <v>102</v>
      </c>
      <c r="AC779" s="24">
        <f t="shared" si="464"/>
        <v>0</v>
      </c>
      <c r="AD779" s="24">
        <f>IFNA(VLOOKUP(A779,'BUSINESS processed'!A779:J3469,8,0))</f>
        <v>173</v>
      </c>
      <c r="AE779" s="24">
        <f>IFNA(VLOOKUP(A779,'BUSINESS processed'!A779:J3469,9,0))</f>
        <v>0.031</v>
      </c>
      <c r="AF779" s="27">
        <f>IFNA(VLOOKUP(A779,'BUSINESS processed'!A779:J3469,10,0))</f>
        <v>0.942</v>
      </c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</row>
    <row r="780">
      <c r="A780" s="18" t="str">
        <f t="shared" si="1"/>
        <v>Asia_Cambodia-Asia_2012</v>
      </c>
      <c r="B780" s="19" t="s">
        <v>144</v>
      </c>
      <c r="C780" s="20" t="s">
        <v>151</v>
      </c>
      <c r="D780" s="21" t="s">
        <v>91</v>
      </c>
      <c r="E780" s="22">
        <v>1.2829541141E10</v>
      </c>
      <c r="F780" s="22">
        <f t="shared" si="2"/>
        <v>863.09093</v>
      </c>
      <c r="G780" s="23">
        <v>0.056</v>
      </c>
      <c r="H780" s="23">
        <v>49.0</v>
      </c>
      <c r="I780" s="39">
        <f t="shared" si="460"/>
        <v>0</v>
      </c>
      <c r="J780" s="24">
        <f>IFNA(VLOOKUP(A780,'ENERGY processed'!$A$2:$H$2692,7,0),"")</f>
        <v>3389</v>
      </c>
      <c r="K780" s="24">
        <f t="shared" si="3"/>
        <v>0.0002279906296</v>
      </c>
      <c r="L780" s="24">
        <f>IFNA(VLOOKUP(A780,'ENERGY processed'!$A$2:$H$2692,8,0),"")</f>
        <v>2446</v>
      </c>
      <c r="M780" s="24">
        <f t="shared" si="5"/>
        <v>0.0001645515137</v>
      </c>
      <c r="N780" s="24">
        <f>IFNA(VLOOKUP(A780,'HUMAN RESOURCES processed'!$A$2:$M$2692,5,0))</f>
        <v>0.026</v>
      </c>
      <c r="O780" s="24">
        <f>IFNA(VLOOKUP(A780,'HUMAN RESOURCES processed'!$A$2:$M$2692,6,0))</f>
        <v>0.034</v>
      </c>
      <c r="P780" s="24">
        <f>IFNA(VLOOKUP(A780,'HUMAN RESOURCES processed'!$A$2:$M$2692,7,0))</f>
        <v>74</v>
      </c>
      <c r="Q780" s="24">
        <f>IFNA(VLOOKUP(A780,'HUMAN RESOURCES processed'!$A$2:$M$2692,8,0))</f>
        <v>69</v>
      </c>
      <c r="R780" s="24">
        <f t="shared" si="6"/>
        <v>71.5</v>
      </c>
      <c r="S780" s="24">
        <f>IFNA(VLOOKUP(A780,'HUMAN RESOURCES processed'!$A$2:$M$2692,9,0))</f>
        <v>0.312</v>
      </c>
      <c r="T780" s="24">
        <f>IFNA(VLOOKUP(A780,'HUMAN RESOURCES processed'!$A$2:$M$2692,10,0))</f>
        <v>0.635</v>
      </c>
      <c r="U780" s="24">
        <f>IFNA(VLOOKUP(A780,'HUMAN RESOURCES processed'!$A$2:$M$2692,11,0))</f>
        <v>0.053</v>
      </c>
      <c r="V780" s="24">
        <f>IFNA(VLOOKUP(A780,'HUMAN RESOURCES processed'!$A$2:$M$2692,12,0))</f>
        <v>14864646</v>
      </c>
      <c r="W780" s="24">
        <f>IFNA(VLOOKUP(A780,'HUMAN RESOURCES processed'!$A$2:$M$2692,13,0))</f>
        <v>0.201</v>
      </c>
      <c r="X780" s="24">
        <f>IFNA(VLOOKUP(A780,'TOURISM processed'!$A$2:$F$2692,5,0))</f>
        <v>2000000000</v>
      </c>
      <c r="Y780" s="24">
        <f>IFNA(VLOOKUP(A780,'TOURISM processed'!$A$2:$F$2692,6,0))</f>
        <v>382000000</v>
      </c>
      <c r="Z780" s="24">
        <f t="shared" si="7"/>
        <v>25.69856019</v>
      </c>
      <c r="AA780" s="24">
        <f>IFNA(VLOOKUP(A780,'BUSINESS processed'!A780:J3470,5,0))</f>
        <v>0.214</v>
      </c>
      <c r="AB780" s="24">
        <f>IFNA(VLOOKUP(A780,'BUSINESS processed'!A780:J3470,6,0))</f>
        <v>102</v>
      </c>
      <c r="AC780" s="24">
        <f>IFNA(VLOOKUP(A780,'BUSINESS processed'!A780:J3470,7,0))</f>
        <v>135</v>
      </c>
      <c r="AD780" s="24">
        <f>IFNA(VLOOKUP(A780,'BUSINESS processed'!A780:J3470,8,0))</f>
        <v>173</v>
      </c>
      <c r="AE780" s="24">
        <f>IFNA(VLOOKUP(A780,'BUSINESS processed'!A780:J3470,9,0))</f>
        <v>0.049</v>
      </c>
      <c r="AF780" s="27">
        <f>IFNA(VLOOKUP(A780,'BUSINESS processed'!A780:J3470,10,0))</f>
        <v>1.285</v>
      </c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</row>
    <row r="781">
      <c r="A781" s="18" t="str">
        <f t="shared" si="1"/>
        <v>Asia_China-Asia_2000</v>
      </c>
      <c r="B781" s="19" t="s">
        <v>144</v>
      </c>
      <c r="C781" s="20" t="s">
        <v>152</v>
      </c>
      <c r="D781" s="21" t="s">
        <v>70</v>
      </c>
      <c r="E781" s="22">
        <v>8.23E12</v>
      </c>
      <c r="F781" s="22">
        <f t="shared" si="2"/>
        <v>6518.063272</v>
      </c>
      <c r="G781" s="23">
        <v>0.054</v>
      </c>
      <c r="H781" s="23">
        <v>322.0</v>
      </c>
      <c r="I781" s="23">
        <v>0.06</v>
      </c>
      <c r="J781" s="24">
        <f>IF(AND( C781=C780,D781&gt;D780),J780,0)</f>
        <v>0</v>
      </c>
      <c r="K781" s="24">
        <f t="shared" si="3"/>
        <v>0</v>
      </c>
      <c r="L781" s="24">
        <f t="shared" ref="L781:L782" si="468">IF(AND(C781=C780,C781&gt;C780),C780,0)</f>
        <v>0</v>
      </c>
      <c r="M781" s="24">
        <f t="shared" si="5"/>
        <v>0</v>
      </c>
      <c r="N781" s="24">
        <f>IFNA(VLOOKUP(A781,'HUMAN RESOURCES processed'!$A$2:$M$2692,5,0))</f>
        <v>0.014</v>
      </c>
      <c r="O781" s="24">
        <f>IFNA(VLOOKUP(A781,'HUMAN RESOURCES processed'!$A$2:$M$2692,6,0))</f>
        <v>0.03</v>
      </c>
      <c r="P781" s="24">
        <f>IFNA(VLOOKUP(A781,'HUMAN RESOURCES processed'!$A$2:$M$2692,7,0))</f>
        <v>74</v>
      </c>
      <c r="Q781" s="24">
        <f>IFNA(VLOOKUP(A781,'HUMAN RESOURCES processed'!$A$2:$M$2692,8,0))</f>
        <v>71</v>
      </c>
      <c r="R781" s="24">
        <f t="shared" si="6"/>
        <v>72.5</v>
      </c>
      <c r="S781" s="24">
        <f>IFNA(VLOOKUP(A781,'HUMAN RESOURCES processed'!$A$2:$M$2692,9,0))</f>
        <v>0.256</v>
      </c>
      <c r="T781" s="24">
        <f>IFNA(VLOOKUP(A781,'HUMAN RESOURCES processed'!$A$2:$M$2692,10,0))</f>
        <v>0.675</v>
      </c>
      <c r="U781" s="24">
        <f>IFNA(VLOOKUP(A781,'HUMAN RESOURCES processed'!$A$2:$M$2692,11,0))</f>
        <v>0.069</v>
      </c>
      <c r="V781" s="24">
        <f>IFNA(VLOOKUP(A781,'HUMAN RESOURCES processed'!$A$2:$M$2692,12,0))</f>
        <v>1262645000</v>
      </c>
      <c r="W781" s="24">
        <f>IFNA(VLOOKUP(A781,'HUMAN RESOURCES processed'!$A$2:$M$2692,13,0))</f>
        <v>0.359</v>
      </c>
      <c r="X781" s="24">
        <f>IFNA(VLOOKUP(A781,'TOURISM processed'!$A$2:$F$2692,5,0))</f>
        <v>17318000000</v>
      </c>
      <c r="Y781" s="24">
        <f>IFNA(VLOOKUP(A781,'TOURISM processed'!$A$2:$F$2692,6,0))</f>
        <v>14169000000</v>
      </c>
      <c r="Z781" s="24">
        <f t="shared" si="7"/>
        <v>11.22168147</v>
      </c>
      <c r="AA781" s="24">
        <f t="shared" ref="AA781:AA785" si="469">IF(AND(C781=C780,D781&gt;D780),AA780,0)</f>
        <v>0</v>
      </c>
      <c r="AB781" s="24">
        <f t="shared" ref="AB781:AB783" si="470">IF(AND(C781=C780,D781&gt;D780),AB780,0)</f>
        <v>0</v>
      </c>
      <c r="AC781" s="24">
        <f t="shared" ref="AC781:AC792" si="471">IF(AND(C781=C780,D781&gt;D780),AC780,0)</f>
        <v>0</v>
      </c>
      <c r="AD781" s="24">
        <f t="shared" ref="AD781:AD785" si="472">IF(AND(C781=C780,D781&gt;D780),AD780,0)</f>
        <v>0</v>
      </c>
      <c r="AE781" s="24">
        <f>IFNA(VLOOKUP(A781,'BUSINESS processed'!A781:J3471,9,0))</f>
        <v>0.018</v>
      </c>
      <c r="AF781" s="27">
        <f>IFNA(VLOOKUP(A781,'BUSINESS processed'!A781:J3471,10,0))</f>
        <v>0.067</v>
      </c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</row>
    <row r="782">
      <c r="A782" s="18" t="str">
        <f t="shared" si="1"/>
        <v>Asia_China-Asia_2001</v>
      </c>
      <c r="B782" s="19" t="s">
        <v>144</v>
      </c>
      <c r="C782" s="20" t="s">
        <v>152</v>
      </c>
      <c r="D782" s="21" t="s">
        <v>71</v>
      </c>
      <c r="E782" s="22">
        <v>1.2E12</v>
      </c>
      <c r="F782" s="22">
        <f t="shared" si="2"/>
        <v>943.5074891</v>
      </c>
      <c r="G782" s="23">
        <v>0.046</v>
      </c>
      <c r="H782" s="23">
        <v>43.0</v>
      </c>
      <c r="I782" s="23">
        <v>0.059</v>
      </c>
      <c r="J782" s="24">
        <f>IFNA(VLOOKUP(A782,'ENERGY processed'!$A$2:$H$2692,7,0),"")</f>
        <v>2727728</v>
      </c>
      <c r="K782" s="24">
        <f t="shared" si="3"/>
        <v>0.002144693164</v>
      </c>
      <c r="L782" s="24">
        <f t="shared" si="468"/>
        <v>0</v>
      </c>
      <c r="M782" s="24">
        <f t="shared" si="5"/>
        <v>0</v>
      </c>
      <c r="N782" s="24">
        <f>IFNA(VLOOKUP(A782,'HUMAN RESOURCES processed'!$A$2:$M$2692,5,0))</f>
        <v>0.013</v>
      </c>
      <c r="O782" s="24">
        <f>IFNA(VLOOKUP(A782,'HUMAN RESOURCES processed'!$A$2:$M$2692,6,0))</f>
        <v>0.028</v>
      </c>
      <c r="P782" s="24">
        <f>IFNA(VLOOKUP(A782,'HUMAN RESOURCES processed'!$A$2:$M$2692,7,0))</f>
        <v>74</v>
      </c>
      <c r="Q782" s="24">
        <f>IFNA(VLOOKUP(A782,'HUMAN RESOURCES processed'!$A$2:$M$2692,8,0))</f>
        <v>71</v>
      </c>
      <c r="R782" s="24">
        <f t="shared" si="6"/>
        <v>72.5</v>
      </c>
      <c r="S782" s="24">
        <f>IFNA(VLOOKUP(A782,'HUMAN RESOURCES processed'!$A$2:$M$2692,9,0))</f>
        <v>0.246</v>
      </c>
      <c r="T782" s="24">
        <f>IFNA(VLOOKUP(A782,'HUMAN RESOURCES processed'!$A$2:$M$2692,10,0))</f>
        <v>0.683</v>
      </c>
      <c r="U782" s="24">
        <f>IFNA(VLOOKUP(A782,'HUMAN RESOURCES processed'!$A$2:$M$2692,11,0))</f>
        <v>0.07</v>
      </c>
      <c r="V782" s="24">
        <f>IFNA(VLOOKUP(A782,'HUMAN RESOURCES processed'!$A$2:$M$2692,12,0))</f>
        <v>1271850000</v>
      </c>
      <c r="W782" s="24">
        <f>IFNA(VLOOKUP(A782,'HUMAN RESOURCES processed'!$A$2:$M$2692,13,0))</f>
        <v>0.371</v>
      </c>
      <c r="X782" s="24">
        <f>IFNA(VLOOKUP(A782,'TOURISM processed'!$A$2:$F$2692,5,0))</f>
        <v>19006000000</v>
      </c>
      <c r="Y782" s="24">
        <f>IFNA(VLOOKUP(A782,'TOURISM processed'!$A$2:$F$2692,6,0))</f>
        <v>14992000000</v>
      </c>
      <c r="Z782" s="24">
        <f t="shared" si="7"/>
        <v>11.78755356</v>
      </c>
      <c r="AA782" s="24">
        <f t="shared" si="469"/>
        <v>0</v>
      </c>
      <c r="AB782" s="24">
        <f t="shared" si="470"/>
        <v>0</v>
      </c>
      <c r="AC782" s="24">
        <f t="shared" si="471"/>
        <v>0</v>
      </c>
      <c r="AD782" s="24">
        <f t="shared" si="472"/>
        <v>0</v>
      </c>
      <c r="AE782" s="24">
        <f>IFNA(VLOOKUP(A782,'BUSINESS processed'!A782:J3472,9,0))</f>
        <v>0.026</v>
      </c>
      <c r="AF782" s="27">
        <f>IFNA(VLOOKUP(A782,'BUSINESS processed'!A782:J3472,10,0))</f>
        <v>0.112</v>
      </c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</row>
    <row r="783">
      <c r="A783" s="18" t="str">
        <f t="shared" si="1"/>
        <v>Asia_China-Asia_2002</v>
      </c>
      <c r="B783" s="19" t="s">
        <v>144</v>
      </c>
      <c r="C783" s="20" t="s">
        <v>152</v>
      </c>
      <c r="D783" s="21" t="s">
        <v>72</v>
      </c>
      <c r="E783" s="22">
        <v>1.32E12</v>
      </c>
      <c r="F783" s="22">
        <f t="shared" si="2"/>
        <v>1030.927835</v>
      </c>
      <c r="G783" s="23">
        <v>0.046</v>
      </c>
      <c r="H783" s="23">
        <v>47.0</v>
      </c>
      <c r="I783" s="23">
        <v>0.059</v>
      </c>
      <c r="J783" s="24">
        <f>IFNA(VLOOKUP(A783,'ENERGY processed'!$A$2:$H$2692,7,0),"")</f>
        <v>2516731</v>
      </c>
      <c r="K783" s="24">
        <f t="shared" si="3"/>
        <v>0.001965581849</v>
      </c>
      <c r="L783" s="24">
        <f>IFNA(VLOOKUP(A783,'ENERGY processed'!$A$2:$H$2692,8,0),"")</f>
        <v>8286892</v>
      </c>
      <c r="M783" s="24">
        <f t="shared" si="5"/>
        <v>0.00647211184</v>
      </c>
      <c r="N783" s="24">
        <f>IFNA(VLOOKUP(A783,'HUMAN RESOURCES processed'!$A$2:$M$2692,5,0))</f>
        <v>0.013</v>
      </c>
      <c r="O783" s="24">
        <f>IFNA(VLOOKUP(A783,'HUMAN RESOURCES processed'!$A$2:$M$2692,6,0))</f>
        <v>0.026</v>
      </c>
      <c r="P783" s="24">
        <f>IFNA(VLOOKUP(A783,'HUMAN RESOURCES processed'!$A$2:$M$2692,7,0))</f>
        <v>74</v>
      </c>
      <c r="Q783" s="24">
        <f>IFNA(VLOOKUP(A783,'HUMAN RESOURCES processed'!$A$2:$M$2692,8,0))</f>
        <v>72</v>
      </c>
      <c r="R783" s="24">
        <f t="shared" si="6"/>
        <v>73</v>
      </c>
      <c r="S783" s="24">
        <f>IFNA(VLOOKUP(A783,'HUMAN RESOURCES processed'!$A$2:$M$2692,9,0))</f>
        <v>0.236</v>
      </c>
      <c r="T783" s="24">
        <f>IFNA(VLOOKUP(A783,'HUMAN RESOURCES processed'!$A$2:$M$2692,10,0))</f>
        <v>0.692</v>
      </c>
      <c r="U783" s="24">
        <f>IFNA(VLOOKUP(A783,'HUMAN RESOURCES processed'!$A$2:$M$2692,11,0))</f>
        <v>0.072</v>
      </c>
      <c r="V783" s="24">
        <f>IFNA(VLOOKUP(A783,'HUMAN RESOURCES processed'!$A$2:$M$2692,12,0))</f>
        <v>1280400000</v>
      </c>
      <c r="W783" s="24">
        <f>IFNA(VLOOKUP(A783,'HUMAN RESOURCES processed'!$A$2:$M$2692,13,0))</f>
        <v>0.384</v>
      </c>
      <c r="X783" s="24">
        <f>IFNA(VLOOKUP(A783,'TOURISM processed'!$A$2:$F$2692,5,0))</f>
        <v>21742000000</v>
      </c>
      <c r="Y783" s="24">
        <f>IFNA(VLOOKUP(A783,'TOURISM processed'!$A$2:$F$2692,6,0))</f>
        <v>16759000000</v>
      </c>
      <c r="Z783" s="24">
        <f t="shared" si="7"/>
        <v>13.08887848</v>
      </c>
      <c r="AA783" s="24">
        <f t="shared" si="469"/>
        <v>0</v>
      </c>
      <c r="AB783" s="24">
        <f t="shared" si="470"/>
        <v>0</v>
      </c>
      <c r="AC783" s="24">
        <f t="shared" si="471"/>
        <v>0</v>
      </c>
      <c r="AD783" s="24">
        <f t="shared" si="472"/>
        <v>0</v>
      </c>
      <c r="AE783" s="24">
        <f>IFNA(VLOOKUP(A783,'BUSINESS processed'!A783:J3473,9,0))</f>
        <v>0.046</v>
      </c>
      <c r="AF783" s="27">
        <f>IFNA(VLOOKUP(A783,'BUSINESS processed'!A783:J3473,10,0))</f>
        <v>0.159</v>
      </c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</row>
    <row r="784">
      <c r="A784" s="18" t="str">
        <f t="shared" si="1"/>
        <v>Asia_China-Asia_2003</v>
      </c>
      <c r="B784" s="19" t="s">
        <v>144</v>
      </c>
      <c r="C784" s="20" t="s">
        <v>152</v>
      </c>
      <c r="D784" s="21" t="s">
        <v>74</v>
      </c>
      <c r="E784" s="22">
        <v>1.45E12</v>
      </c>
      <c r="F784" s="22">
        <f t="shared" si="2"/>
        <v>1125.426886</v>
      </c>
      <c r="G784" s="23">
        <v>0.048</v>
      </c>
      <c r="H784" s="23">
        <v>54.0</v>
      </c>
      <c r="I784" s="23">
        <v>0.053</v>
      </c>
      <c r="J784" s="24">
        <f>IFNA(VLOOKUP(A784,'ENERGY processed'!$A$2:$H$2692,7,0),"")</f>
        <v>2286137</v>
      </c>
      <c r="K784" s="24">
        <f t="shared" si="3"/>
        <v>0.001774400031</v>
      </c>
      <c r="L784" s="24">
        <f>IFNA(VLOOKUP(A784,'ENERGY processed'!$A$2:$H$2692,8,0),"")</f>
        <v>7692211</v>
      </c>
      <c r="M784" s="24">
        <f t="shared" si="5"/>
        <v>0.00597035936</v>
      </c>
      <c r="N784" s="24">
        <f>IFNA(VLOOKUP(A784,'HUMAN RESOURCES processed'!$A$2:$M$2692,5,0))</f>
        <v>0.012</v>
      </c>
      <c r="O784" s="24">
        <f>IFNA(VLOOKUP(A784,'HUMAN RESOURCES processed'!$A$2:$M$2692,6,0))</f>
        <v>0.024</v>
      </c>
      <c r="P784" s="24">
        <f>IFNA(VLOOKUP(A784,'HUMAN RESOURCES processed'!$A$2:$M$2692,7,0))</f>
        <v>75</v>
      </c>
      <c r="Q784" s="24">
        <f>IFNA(VLOOKUP(A784,'HUMAN RESOURCES processed'!$A$2:$M$2692,8,0))</f>
        <v>72</v>
      </c>
      <c r="R784" s="24">
        <f t="shared" si="6"/>
        <v>73.5</v>
      </c>
      <c r="S784" s="24">
        <f>IFNA(VLOOKUP(A784,'HUMAN RESOURCES processed'!$A$2:$M$2692,9,0))</f>
        <v>0.225</v>
      </c>
      <c r="T784" s="24">
        <f>IFNA(VLOOKUP(A784,'HUMAN RESOURCES processed'!$A$2:$M$2692,10,0))</f>
        <v>0.702</v>
      </c>
      <c r="U784" s="24">
        <f>IFNA(VLOOKUP(A784,'HUMAN RESOURCES processed'!$A$2:$M$2692,11,0))</f>
        <v>0.074</v>
      </c>
      <c r="V784" s="24">
        <f>IFNA(VLOOKUP(A784,'HUMAN RESOURCES processed'!$A$2:$M$2692,12,0))</f>
        <v>1288400000</v>
      </c>
      <c r="W784" s="24">
        <f>IFNA(VLOOKUP(A784,'HUMAN RESOURCES processed'!$A$2:$M$2692,13,0))</f>
        <v>0.398</v>
      </c>
      <c r="X784" s="24">
        <f>IFNA(VLOOKUP(A784,'TOURISM processed'!$A$2:$F$2692,5,0))</f>
        <v>18707000000</v>
      </c>
      <c r="Y784" s="24">
        <f>IFNA(VLOOKUP(A784,'TOURISM processed'!$A$2:$F$2692,6,0))</f>
        <v>16716000000</v>
      </c>
      <c r="Z784" s="24">
        <f t="shared" si="7"/>
        <v>12.97423161</v>
      </c>
      <c r="AA784" s="24">
        <f t="shared" si="469"/>
        <v>0</v>
      </c>
      <c r="AB784" s="24">
        <f>IFNA(VLOOKUP(A784,'BUSINESS processed'!A784:J3474,6,0))</f>
        <v>48</v>
      </c>
      <c r="AC784" s="24">
        <f t="shared" si="471"/>
        <v>0</v>
      </c>
      <c r="AD784" s="24">
        <f t="shared" si="472"/>
        <v>0</v>
      </c>
      <c r="AE784" s="24">
        <f>IFNA(VLOOKUP(A784,'BUSINESS processed'!A784:J3474,9,0))</f>
        <v>0.062</v>
      </c>
      <c r="AF784" s="27">
        <f>IFNA(VLOOKUP(A784,'BUSINESS processed'!A784:J3474,10,0))</f>
        <v>0.207</v>
      </c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</row>
    <row r="785">
      <c r="A785" s="18" t="str">
        <f t="shared" si="1"/>
        <v>Asia_China-Asia_2004</v>
      </c>
      <c r="B785" s="19" t="s">
        <v>144</v>
      </c>
      <c r="C785" s="20" t="s">
        <v>152</v>
      </c>
      <c r="D785" s="21" t="s">
        <v>83</v>
      </c>
      <c r="E785" s="22">
        <v>1.64E12</v>
      </c>
      <c r="F785" s="22">
        <f t="shared" si="2"/>
        <v>1265.358872</v>
      </c>
      <c r="G785" s="23">
        <v>0.048</v>
      </c>
      <c r="H785" s="23">
        <v>61.0</v>
      </c>
      <c r="I785" s="23">
        <v>0.053</v>
      </c>
      <c r="J785" s="24">
        <f>IFNA(VLOOKUP(A785,'ENERGY processed'!$A$2:$H$2692,7,0),"")</f>
        <v>1653805.5</v>
      </c>
      <c r="K785" s="24">
        <f t="shared" si="3"/>
        <v>0.001276010648</v>
      </c>
      <c r="L785" s="24">
        <f>IFNA(VLOOKUP(A785,'ENERGY processed'!$A$2:$H$2692,8,0),"")</f>
        <v>5261505</v>
      </c>
      <c r="M785" s="24">
        <f t="shared" si="5"/>
        <v>0.004059568312</v>
      </c>
      <c r="N785" s="24">
        <f>IFNA(VLOOKUP(A785,'HUMAN RESOURCES processed'!$A$2:$M$2692,5,0))</f>
        <v>0.012</v>
      </c>
      <c r="O785" s="24">
        <f>IFNA(VLOOKUP(A785,'HUMAN RESOURCES processed'!$A$2:$M$2692,6,0))</f>
        <v>0.022</v>
      </c>
      <c r="P785" s="24">
        <f>IFNA(VLOOKUP(A785,'HUMAN RESOURCES processed'!$A$2:$M$2692,7,0))</f>
        <v>75</v>
      </c>
      <c r="Q785" s="24">
        <f>IFNA(VLOOKUP(A785,'HUMAN RESOURCES processed'!$A$2:$M$2692,8,0))</f>
        <v>73</v>
      </c>
      <c r="R785" s="24">
        <f t="shared" si="6"/>
        <v>74</v>
      </c>
      <c r="S785" s="24">
        <f>IFNA(VLOOKUP(A785,'HUMAN RESOURCES processed'!$A$2:$M$2692,9,0))</f>
        <v>0.214</v>
      </c>
      <c r="T785" s="24">
        <f>IFNA(VLOOKUP(A785,'HUMAN RESOURCES processed'!$A$2:$M$2692,10,0))</f>
        <v>0.711</v>
      </c>
      <c r="U785" s="24">
        <f>IFNA(VLOOKUP(A785,'HUMAN RESOURCES processed'!$A$2:$M$2692,11,0))</f>
        <v>0.075</v>
      </c>
      <c r="V785" s="24">
        <f>IFNA(VLOOKUP(A785,'HUMAN RESOURCES processed'!$A$2:$M$2692,12,0))</f>
        <v>1296075000</v>
      </c>
      <c r="W785" s="24">
        <f>IFNA(VLOOKUP(A785,'HUMAN RESOURCES processed'!$A$2:$M$2692,13,0))</f>
        <v>0.411</v>
      </c>
      <c r="X785" s="24">
        <f>IFNA(VLOOKUP(A785,'TOURISM processed'!$A$2:$F$2692,5,0))</f>
        <v>27755000000</v>
      </c>
      <c r="Y785" s="24">
        <f>IFNA(VLOOKUP(A785,'TOURISM processed'!$A$2:$F$2692,6,0))</f>
        <v>21360000000</v>
      </c>
      <c r="Z785" s="24">
        <f t="shared" si="7"/>
        <v>16.48052775</v>
      </c>
      <c r="AA785" s="24">
        <f t="shared" si="469"/>
        <v>0</v>
      </c>
      <c r="AB785" s="24">
        <f>IFNA(VLOOKUP(A785,'BUSINESS processed'!A785:J3475,6,0))</f>
        <v>48</v>
      </c>
      <c r="AC785" s="24">
        <f t="shared" si="471"/>
        <v>0</v>
      </c>
      <c r="AD785" s="24">
        <f t="shared" si="472"/>
        <v>0</v>
      </c>
      <c r="AE785" s="24">
        <f>IFNA(VLOOKUP(A785,'BUSINESS processed'!A785:J3475,9,0))</f>
        <v>0.073</v>
      </c>
      <c r="AF785" s="27">
        <f>IFNA(VLOOKUP(A785,'BUSINESS processed'!A785:J3475,10,0))</f>
        <v>0.256</v>
      </c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</row>
    <row r="786">
      <c r="A786" s="18" t="str">
        <f t="shared" si="1"/>
        <v>Asia_China-Asia_2005</v>
      </c>
      <c r="B786" s="19" t="s">
        <v>144</v>
      </c>
      <c r="C786" s="20" t="s">
        <v>152</v>
      </c>
      <c r="D786" s="21" t="s">
        <v>84</v>
      </c>
      <c r="E786" s="22">
        <v>1.93E12</v>
      </c>
      <c r="F786" s="22">
        <f t="shared" si="2"/>
        <v>1480.379223</v>
      </c>
      <c r="G786" s="23">
        <v>0.047</v>
      </c>
      <c r="H786" s="23">
        <v>70.0</v>
      </c>
      <c r="I786" s="23">
        <v>0.056</v>
      </c>
      <c r="J786" s="24">
        <f>IF(AND( C786=C785,D786&gt;D785),J785,"")</f>
        <v>1653805.5</v>
      </c>
      <c r="K786" s="24">
        <f t="shared" si="3"/>
        <v>0.001268528135</v>
      </c>
      <c r="L786" s="24">
        <f>IF(AND(C786=C785,C786&gt;C785),C785,0)</f>
        <v>0</v>
      </c>
      <c r="M786" s="24">
        <f t="shared" si="5"/>
        <v>0</v>
      </c>
      <c r="N786" s="24">
        <f>IFNA(VLOOKUP(A786,'HUMAN RESOURCES processed'!$A$2:$M$2692,5,0))</f>
        <v>0.012</v>
      </c>
      <c r="O786" s="24">
        <f>IFNA(VLOOKUP(A786,'HUMAN RESOURCES processed'!$A$2:$M$2692,6,0))</f>
        <v>0.02</v>
      </c>
      <c r="P786" s="24">
        <f>IFNA(VLOOKUP(A786,'HUMAN RESOURCES processed'!$A$2:$M$2692,7,0))</f>
        <v>75</v>
      </c>
      <c r="Q786" s="24">
        <f>IFNA(VLOOKUP(A786,'HUMAN RESOURCES processed'!$A$2:$M$2692,8,0))</f>
        <v>73</v>
      </c>
      <c r="R786" s="24">
        <f t="shared" si="6"/>
        <v>74</v>
      </c>
      <c r="S786" s="24">
        <f>IFNA(VLOOKUP(A786,'HUMAN RESOURCES processed'!$A$2:$M$2692,9,0))</f>
        <v>0.205</v>
      </c>
      <c r="T786" s="24">
        <f>IFNA(VLOOKUP(A786,'HUMAN RESOURCES processed'!$A$2:$M$2692,10,0))</f>
        <v>0.718</v>
      </c>
      <c r="U786" s="24">
        <f>IFNA(VLOOKUP(A786,'HUMAN RESOURCES processed'!$A$2:$M$2692,11,0))</f>
        <v>0.077</v>
      </c>
      <c r="V786" s="24">
        <f>IFNA(VLOOKUP(A786,'HUMAN RESOURCES processed'!$A$2:$M$2692,12,0))</f>
        <v>1303720000</v>
      </c>
      <c r="W786" s="24">
        <f>IFNA(VLOOKUP(A786,'HUMAN RESOURCES processed'!$A$2:$M$2692,13,0))</f>
        <v>0.425</v>
      </c>
      <c r="X786" s="24">
        <f>IFNA(VLOOKUP(A786,'TOURISM processed'!$A$2:$F$2692,5,0))</f>
        <v>31842000000</v>
      </c>
      <c r="Y786" s="24">
        <f>IFNA(VLOOKUP(A786,'TOURISM processed'!$A$2:$F$2692,6,0))</f>
        <v>24721000000</v>
      </c>
      <c r="Z786" s="24">
        <f t="shared" si="7"/>
        <v>18.96189366</v>
      </c>
      <c r="AA786" s="24">
        <f>IFNA(VLOOKUP(A786,'BUSINESS processed'!A786:J3476,5,0))</f>
        <v>0.8</v>
      </c>
      <c r="AB786" s="24">
        <f>IFNA(VLOOKUP(A786,'BUSINESS processed'!A786:J3476,6,0))</f>
        <v>48</v>
      </c>
      <c r="AC786" s="24">
        <f t="shared" si="471"/>
        <v>0</v>
      </c>
      <c r="AD786" s="24">
        <f>IFNA(VLOOKUP(A786,'BUSINESS processed'!A786:J3476,8,0))</f>
        <v>832</v>
      </c>
      <c r="AE786" s="24">
        <f>IFNA(VLOOKUP(A786,'BUSINESS processed'!A786:J3476,9,0))</f>
        <v>0.085</v>
      </c>
      <c r="AF786" s="27">
        <f>IFNA(VLOOKUP(A786,'BUSINESS processed'!A786:J3476,10,0))</f>
        <v>0.298</v>
      </c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</row>
    <row r="787">
      <c r="A787" s="18" t="str">
        <f t="shared" si="1"/>
        <v>Asia_China-Asia_2006</v>
      </c>
      <c r="B787" s="19" t="s">
        <v>144</v>
      </c>
      <c r="C787" s="20" t="s">
        <v>152</v>
      </c>
      <c r="D787" s="21" t="s">
        <v>85</v>
      </c>
      <c r="E787" s="22">
        <v>2.26E12</v>
      </c>
      <c r="F787" s="22">
        <f t="shared" si="2"/>
        <v>1723.848606</v>
      </c>
      <c r="G787" s="23">
        <v>0.047</v>
      </c>
      <c r="H787" s="23">
        <v>80.0</v>
      </c>
      <c r="I787" s="23">
        <v>0.056</v>
      </c>
      <c r="J787" s="24">
        <f>IFNA(VLOOKUP(A787,'ENERGY processed'!$A$2:$H$2692,7,0),"")</f>
        <v>1910141.5</v>
      </c>
      <c r="K787" s="24">
        <f t="shared" si="3"/>
        <v>0.001456988833</v>
      </c>
      <c r="L787" s="24">
        <f>IFNA(VLOOKUP(A787,'ENERGY processed'!$A$2:$H$2692,8,0),"")</f>
        <v>6290911</v>
      </c>
      <c r="M787" s="24">
        <f t="shared" si="5"/>
        <v>0.004798485912</v>
      </c>
      <c r="N787" s="24">
        <f>IFNA(VLOOKUP(A787,'HUMAN RESOURCES processed'!$A$2:$M$2692,5,0))</f>
        <v>0.012</v>
      </c>
      <c r="O787" s="24">
        <f>IFNA(VLOOKUP(A787,'HUMAN RESOURCES processed'!$A$2:$M$2692,6,0))</f>
        <v>0.019</v>
      </c>
      <c r="P787" s="24">
        <f>IFNA(VLOOKUP(A787,'HUMAN RESOURCES processed'!$A$2:$M$2692,7,0))</f>
        <v>76</v>
      </c>
      <c r="Q787" s="24">
        <f>IFNA(VLOOKUP(A787,'HUMAN RESOURCES processed'!$A$2:$M$2692,8,0))</f>
        <v>73</v>
      </c>
      <c r="R787" s="24">
        <f t="shared" si="6"/>
        <v>74.5</v>
      </c>
      <c r="S787" s="24">
        <f>IFNA(VLOOKUP(A787,'HUMAN RESOURCES processed'!$A$2:$M$2692,9,0))</f>
        <v>0.198</v>
      </c>
      <c r="T787" s="24">
        <f>IFNA(VLOOKUP(A787,'HUMAN RESOURCES processed'!$A$2:$M$2692,10,0))</f>
        <v>0.724</v>
      </c>
      <c r="U787" s="24">
        <f>IFNA(VLOOKUP(A787,'HUMAN RESOURCES processed'!$A$2:$M$2692,11,0))</f>
        <v>0.078</v>
      </c>
      <c r="V787" s="24">
        <f>IFNA(VLOOKUP(A787,'HUMAN RESOURCES processed'!$A$2:$M$2692,12,0))</f>
        <v>1311020000</v>
      </c>
      <c r="W787" s="24">
        <f>IFNA(VLOOKUP(A787,'HUMAN RESOURCES processed'!$A$2:$M$2692,13,0))</f>
        <v>0.439</v>
      </c>
      <c r="X787" s="24">
        <f>IFNA(VLOOKUP(A787,'TOURISM processed'!$A$2:$F$2692,5,0))</f>
        <v>37132000000</v>
      </c>
      <c r="Y787" s="24">
        <f>IFNA(VLOOKUP(A787,'TOURISM processed'!$A$2:$F$2692,6,0))</f>
        <v>28242000000</v>
      </c>
      <c r="Z787" s="24">
        <f t="shared" si="7"/>
        <v>21.54200546</v>
      </c>
      <c r="AA787" s="24">
        <f>IFNA(VLOOKUP(A787,'BUSINESS processed'!A787:J3477,5,0))</f>
        <v>0.807</v>
      </c>
      <c r="AB787" s="24">
        <f>IFNA(VLOOKUP(A787,'BUSINESS processed'!A787:J3477,6,0))</f>
        <v>35</v>
      </c>
      <c r="AC787" s="24">
        <f t="shared" si="471"/>
        <v>0</v>
      </c>
      <c r="AD787" s="24">
        <f>IFNA(VLOOKUP(A787,'BUSINESS processed'!A787:J3477,8,0))</f>
        <v>832</v>
      </c>
      <c r="AE787" s="24">
        <f>IFNA(VLOOKUP(A787,'BUSINESS processed'!A787:J3477,9,0))</f>
        <v>0.105</v>
      </c>
      <c r="AF787" s="27">
        <f>IFNA(VLOOKUP(A787,'BUSINESS processed'!A787:J3477,10,0))</f>
        <v>0.348</v>
      </c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</row>
    <row r="788">
      <c r="A788" s="18" t="str">
        <f t="shared" si="1"/>
        <v>Asia_China-Asia_2007</v>
      </c>
      <c r="B788" s="19" t="s">
        <v>144</v>
      </c>
      <c r="C788" s="20" t="s">
        <v>152</v>
      </c>
      <c r="D788" s="21" t="s">
        <v>86</v>
      </c>
      <c r="E788" s="22">
        <v>2.71E12</v>
      </c>
      <c r="F788" s="22">
        <f t="shared" si="2"/>
        <v>2056.325097</v>
      </c>
      <c r="G788" s="23">
        <v>0.046</v>
      </c>
      <c r="H788" s="23">
        <v>93.0</v>
      </c>
      <c r="I788" s="23">
        <v>0.061</v>
      </c>
      <c r="J788" s="24">
        <f>IFNA(VLOOKUP(A788,'ENERGY processed'!$A$2:$H$2692,7,0),"")</f>
        <v>1253831</v>
      </c>
      <c r="K788" s="24">
        <f t="shared" si="3"/>
        <v>0.0009513963661</v>
      </c>
      <c r="L788" s="24">
        <f>IFNA(VLOOKUP(A788,'ENERGY processed'!$A$2:$H$2692,8,0),"")</f>
        <v>3694242</v>
      </c>
      <c r="M788" s="24">
        <f t="shared" si="5"/>
        <v>0.002803159608</v>
      </c>
      <c r="N788" s="24">
        <f>IFNA(VLOOKUP(A788,'HUMAN RESOURCES processed'!$A$2:$M$2692,5,0))</f>
        <v>0.012</v>
      </c>
      <c r="O788" s="24">
        <f>IFNA(VLOOKUP(A788,'HUMAN RESOURCES processed'!$A$2:$M$2692,6,0))</f>
        <v>0.017</v>
      </c>
      <c r="P788" s="24">
        <f>IFNA(VLOOKUP(A788,'HUMAN RESOURCES processed'!$A$2:$M$2692,7,0))</f>
        <v>76</v>
      </c>
      <c r="Q788" s="24">
        <f>IFNA(VLOOKUP(A788,'HUMAN RESOURCES processed'!$A$2:$M$2692,8,0))</f>
        <v>73</v>
      </c>
      <c r="R788" s="24">
        <f t="shared" si="6"/>
        <v>74.5</v>
      </c>
      <c r="S788" s="24">
        <f>IFNA(VLOOKUP(A788,'HUMAN RESOURCES processed'!$A$2:$M$2692,9,0))</f>
        <v>0.192</v>
      </c>
      <c r="T788" s="24">
        <f>IFNA(VLOOKUP(A788,'HUMAN RESOURCES processed'!$A$2:$M$2692,10,0))</f>
        <v>0.729</v>
      </c>
      <c r="U788" s="24">
        <f>IFNA(VLOOKUP(A788,'HUMAN RESOURCES processed'!$A$2:$M$2692,11,0))</f>
        <v>0.079</v>
      </c>
      <c r="V788" s="24">
        <f>IFNA(VLOOKUP(A788,'HUMAN RESOURCES processed'!$A$2:$M$2692,12,0))</f>
        <v>1317885000</v>
      </c>
      <c r="W788" s="24">
        <f>IFNA(VLOOKUP(A788,'HUMAN RESOURCES processed'!$A$2:$M$2692,13,0))</f>
        <v>0.452</v>
      </c>
      <c r="X788" s="24">
        <f>IFNA(VLOOKUP(A788,'TOURISM processed'!$A$2:$F$2692,5,0))</f>
        <v>41126000000</v>
      </c>
      <c r="Y788" s="24">
        <f>IFNA(VLOOKUP(A788,'TOURISM processed'!$A$2:$F$2692,6,0))</f>
        <v>33269000000</v>
      </c>
      <c r="Z788" s="24">
        <f t="shared" si="7"/>
        <v>25.24423603</v>
      </c>
      <c r="AA788" s="24">
        <f>IFNA(VLOOKUP(A788,'BUSINESS processed'!A788:J3478,5,0))</f>
        <v>0.812</v>
      </c>
      <c r="AB788" s="24">
        <f>IFNA(VLOOKUP(A788,'BUSINESS processed'!A788:J3478,6,0))</f>
        <v>35</v>
      </c>
      <c r="AC788" s="24">
        <f t="shared" si="471"/>
        <v>0</v>
      </c>
      <c r="AD788" s="24">
        <f>IFNA(VLOOKUP(A788,'BUSINESS processed'!A788:J3478,8,0))</f>
        <v>832</v>
      </c>
      <c r="AE788" s="24">
        <f>IFNA(VLOOKUP(A788,'BUSINESS processed'!A788:J3478,9,0))</f>
        <v>0.16</v>
      </c>
      <c r="AF788" s="27">
        <f>IFNA(VLOOKUP(A788,'BUSINESS processed'!A788:J3478,10,0))</f>
        <v>0.41</v>
      </c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</row>
    <row r="789">
      <c r="A789" s="18" t="str">
        <f t="shared" si="1"/>
        <v>Asia_China-Asia_2008</v>
      </c>
      <c r="B789" s="19" t="s">
        <v>144</v>
      </c>
      <c r="C789" s="20" t="s">
        <v>152</v>
      </c>
      <c r="D789" s="21" t="s">
        <v>87</v>
      </c>
      <c r="E789" s="22">
        <v>3.49E12</v>
      </c>
      <c r="F789" s="22">
        <f t="shared" si="2"/>
        <v>2634.648267</v>
      </c>
      <c r="G789" s="23">
        <v>0.044</v>
      </c>
      <c r="H789" s="23">
        <v>113.0</v>
      </c>
      <c r="I789" s="23">
        <v>0.075</v>
      </c>
      <c r="J789" s="24">
        <f>IF(AND( C789=C788,D789&gt;D788),J788,"")</f>
        <v>1253831</v>
      </c>
      <c r="K789" s="24">
        <f t="shared" si="3"/>
        <v>0.0009465340032</v>
      </c>
      <c r="L789" s="24">
        <f>IF(AND(C789=C788,C789&gt;C788),C788,0)</f>
        <v>0</v>
      </c>
      <c r="M789" s="24">
        <f t="shared" si="5"/>
        <v>0</v>
      </c>
      <c r="N789" s="24">
        <f>IFNA(VLOOKUP(A789,'HUMAN RESOURCES processed'!$A$2:$M$2692,5,0))</f>
        <v>0.012</v>
      </c>
      <c r="O789" s="24">
        <f>IFNA(VLOOKUP(A789,'HUMAN RESOURCES processed'!$A$2:$M$2692,6,0))</f>
        <v>0.016</v>
      </c>
      <c r="P789" s="24">
        <f>IFNA(VLOOKUP(A789,'HUMAN RESOURCES processed'!$A$2:$M$2692,7,0))</f>
        <v>76</v>
      </c>
      <c r="Q789" s="24">
        <f>IFNA(VLOOKUP(A789,'HUMAN RESOURCES processed'!$A$2:$M$2692,8,0))</f>
        <v>73</v>
      </c>
      <c r="R789" s="24">
        <f t="shared" si="6"/>
        <v>74.5</v>
      </c>
      <c r="S789" s="24">
        <f>IFNA(VLOOKUP(A789,'HUMAN RESOURCES processed'!$A$2:$M$2692,9,0))</f>
        <v>0.187</v>
      </c>
      <c r="T789" s="24">
        <f>IFNA(VLOOKUP(A789,'HUMAN RESOURCES processed'!$A$2:$M$2692,10,0))</f>
        <v>0.732</v>
      </c>
      <c r="U789" s="24">
        <f>IFNA(VLOOKUP(A789,'HUMAN RESOURCES processed'!$A$2:$M$2692,11,0))</f>
        <v>0.081</v>
      </c>
      <c r="V789" s="24">
        <f>IFNA(VLOOKUP(A789,'HUMAN RESOURCES processed'!$A$2:$M$2692,12,0))</f>
        <v>1324655000</v>
      </c>
      <c r="W789" s="24">
        <f>IFNA(VLOOKUP(A789,'HUMAN RESOURCES processed'!$A$2:$M$2692,13,0))</f>
        <v>0.465</v>
      </c>
      <c r="X789" s="24">
        <f>IFNA(VLOOKUP(A789,'TOURISM processed'!$A$2:$F$2692,5,0))</f>
        <v>44130000000</v>
      </c>
      <c r="Y789" s="24">
        <f>IFNA(VLOOKUP(A789,'TOURISM processed'!$A$2:$F$2692,6,0))</f>
        <v>40987000000</v>
      </c>
      <c r="Z789" s="24">
        <f t="shared" si="7"/>
        <v>30.94164141</v>
      </c>
      <c r="AA789" s="24">
        <f>IFNA(VLOOKUP(A789,'BUSINESS processed'!A789:J3479,5,0))</f>
        <v>0.799</v>
      </c>
      <c r="AB789" s="24">
        <f>IFNA(VLOOKUP(A789,'BUSINESS processed'!A789:J3479,6,0))</f>
        <v>41</v>
      </c>
      <c r="AC789" s="24">
        <f t="shared" si="471"/>
        <v>0</v>
      </c>
      <c r="AD789" s="24">
        <f>IFNA(VLOOKUP(A789,'BUSINESS processed'!A789:J3479,8,0))</f>
        <v>464</v>
      </c>
      <c r="AE789" s="24">
        <f>IFNA(VLOOKUP(A789,'BUSINESS processed'!A789:J3479,9,0))</f>
        <v>0.226</v>
      </c>
      <c r="AF789" s="27">
        <f>IFNA(VLOOKUP(A789,'BUSINESS processed'!A789:J3479,10,0))</f>
        <v>0.478</v>
      </c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</row>
    <row r="790">
      <c r="A790" s="18" t="str">
        <f t="shared" si="1"/>
        <v>Asia_China-Asia_2009</v>
      </c>
      <c r="B790" s="19" t="s">
        <v>144</v>
      </c>
      <c r="C790" s="20" t="s">
        <v>152</v>
      </c>
      <c r="D790" s="21" t="s">
        <v>88</v>
      </c>
      <c r="E790" s="22">
        <v>4.52E12</v>
      </c>
      <c r="F790" s="22">
        <f t="shared" si="2"/>
        <v>3395.27966</v>
      </c>
      <c r="G790" s="23">
        <v>0.046</v>
      </c>
      <c r="H790" s="23">
        <v>155.0</v>
      </c>
      <c r="I790" s="23">
        <v>0.053</v>
      </c>
      <c r="J790" s="24">
        <f>IFNA(VLOOKUP(A790,'ENERGY processed'!$A$2:$H$2692,7,0),"")</f>
        <v>1294453.5</v>
      </c>
      <c r="K790" s="24">
        <f t="shared" si="3"/>
        <v>0.0009723521326</v>
      </c>
      <c r="L790" s="24">
        <f>IFNA(VLOOKUP(A790,'ENERGY processed'!$A$2:$H$2692,8,0),"")</f>
        <v>3965178.5</v>
      </c>
      <c r="M790" s="24">
        <f t="shared" si="5"/>
        <v>0.002978515467</v>
      </c>
      <c r="N790" s="24">
        <f>IFNA(VLOOKUP(A790,'HUMAN RESOURCES processed'!$A$2:$M$2692,5,0))</f>
        <v>0.012</v>
      </c>
      <c r="O790" s="24">
        <f>IFNA(VLOOKUP(A790,'HUMAN RESOURCES processed'!$A$2:$M$2692,6,0))</f>
        <v>0.015</v>
      </c>
      <c r="P790" s="24">
        <f>IFNA(VLOOKUP(A790,'HUMAN RESOURCES processed'!$A$2:$M$2692,7,0))</f>
        <v>76</v>
      </c>
      <c r="Q790" s="24">
        <f>IFNA(VLOOKUP(A790,'HUMAN RESOURCES processed'!$A$2:$M$2692,8,0))</f>
        <v>73</v>
      </c>
      <c r="R790" s="24">
        <f t="shared" si="6"/>
        <v>74.5</v>
      </c>
      <c r="S790" s="24">
        <f>IFNA(VLOOKUP(A790,'HUMAN RESOURCES processed'!$A$2:$M$2692,9,0))</f>
        <v>0.184</v>
      </c>
      <c r="T790" s="24">
        <f>IFNA(VLOOKUP(A790,'HUMAN RESOURCES processed'!$A$2:$M$2692,10,0))</f>
        <v>0.734</v>
      </c>
      <c r="U790" s="24">
        <f>IFNA(VLOOKUP(A790,'HUMAN RESOURCES processed'!$A$2:$M$2692,11,0))</f>
        <v>0.082</v>
      </c>
      <c r="V790" s="24">
        <f>IFNA(VLOOKUP(A790,'HUMAN RESOURCES processed'!$A$2:$M$2692,12,0))</f>
        <v>1331260000</v>
      </c>
      <c r="W790" s="24">
        <f>IFNA(VLOOKUP(A790,'HUMAN RESOURCES processed'!$A$2:$M$2692,13,0))</f>
        <v>0.479</v>
      </c>
      <c r="X790" s="24">
        <f>IFNA(VLOOKUP(A790,'TOURISM processed'!$A$2:$F$2692,5,0))</f>
        <v>42632000000</v>
      </c>
      <c r="Y790" s="24">
        <f>IFNA(VLOOKUP(A790,'TOURISM processed'!$A$2:$F$2692,6,0))</f>
        <v>47108000000</v>
      </c>
      <c r="Z790" s="24">
        <f t="shared" si="7"/>
        <v>35.38602527</v>
      </c>
      <c r="AA790" s="24">
        <f>IFNA(VLOOKUP(A790,'BUSINESS processed'!A790:J3480,5,0))</f>
        <v>0.638</v>
      </c>
      <c r="AB790" s="24">
        <f>IFNA(VLOOKUP(A790,'BUSINESS processed'!A790:J3480,6,0))</f>
        <v>38</v>
      </c>
      <c r="AC790" s="24">
        <f t="shared" si="471"/>
        <v>0</v>
      </c>
      <c r="AD790" s="24">
        <f>IFNA(VLOOKUP(A790,'BUSINESS processed'!A790:J3480,8,0))</f>
        <v>464</v>
      </c>
      <c r="AE790" s="24">
        <f>IFNA(VLOOKUP(A790,'BUSINESS processed'!A790:J3480,9,0))</f>
        <v>0.289</v>
      </c>
      <c r="AF790" s="27">
        <f>IFNA(VLOOKUP(A790,'BUSINESS processed'!A790:J3480,10,0))</f>
        <v>0.553</v>
      </c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</row>
    <row r="791">
      <c r="A791" s="18" t="str">
        <f t="shared" si="1"/>
        <v>Asia_China-Asia_2010</v>
      </c>
      <c r="B791" s="19" t="s">
        <v>144</v>
      </c>
      <c r="C791" s="20" t="s">
        <v>152</v>
      </c>
      <c r="D791" s="21" t="s">
        <v>89</v>
      </c>
      <c r="E791" s="22">
        <v>4.99E12</v>
      </c>
      <c r="F791" s="22">
        <f t="shared" si="2"/>
        <v>3730.269379</v>
      </c>
      <c r="G791" s="23">
        <v>0.051</v>
      </c>
      <c r="H791" s="23">
        <v>189.0</v>
      </c>
      <c r="I791" s="23">
        <v>0.053</v>
      </c>
      <c r="J791" s="24">
        <f>IFNA(VLOOKUP(A791,'ENERGY processed'!$A$2:$H$2692,7,0),"")</f>
        <v>1938944</v>
      </c>
      <c r="K791" s="24">
        <f t="shared" si="3"/>
        <v>0.001449455597</v>
      </c>
      <c r="L791" s="24">
        <f>IFNA(VLOOKUP(A791,'ENERGY processed'!$A$2:$H$2692,8,0),"")</f>
        <v>6414463</v>
      </c>
      <c r="M791" s="24">
        <f t="shared" si="5"/>
        <v>0.004795125233</v>
      </c>
      <c r="N791" s="24">
        <f>IFNA(VLOOKUP(A791,'HUMAN RESOURCES processed'!$A$2:$M$2692,5,0))</f>
        <v>0.012</v>
      </c>
      <c r="O791" s="24">
        <f>IFNA(VLOOKUP(A791,'HUMAN RESOURCES processed'!$A$2:$M$2692,6,0))</f>
        <v>0.014</v>
      </c>
      <c r="P791" s="24">
        <f>IFNA(VLOOKUP(A791,'HUMAN RESOURCES processed'!$A$2:$M$2692,7,0))</f>
        <v>76</v>
      </c>
      <c r="Q791" s="24">
        <f>IFNA(VLOOKUP(A791,'HUMAN RESOURCES processed'!$A$2:$M$2692,8,0))</f>
        <v>74</v>
      </c>
      <c r="R791" s="24">
        <f t="shared" si="6"/>
        <v>75</v>
      </c>
      <c r="S791" s="24">
        <f>IFNA(VLOOKUP(A791,'HUMAN RESOURCES processed'!$A$2:$M$2692,9,0))</f>
        <v>0.181</v>
      </c>
      <c r="T791" s="24">
        <f>IFNA(VLOOKUP(A791,'HUMAN RESOURCES processed'!$A$2:$M$2692,10,0))</f>
        <v>0.735</v>
      </c>
      <c r="U791" s="24">
        <f>IFNA(VLOOKUP(A791,'HUMAN RESOURCES processed'!$A$2:$M$2692,11,0))</f>
        <v>0.084</v>
      </c>
      <c r="V791" s="24">
        <f>IFNA(VLOOKUP(A791,'HUMAN RESOURCES processed'!$A$2:$M$2692,12,0))</f>
        <v>1337705000</v>
      </c>
      <c r="W791" s="24">
        <f>IFNA(VLOOKUP(A791,'HUMAN RESOURCES processed'!$A$2:$M$2692,13,0))</f>
        <v>0.492</v>
      </c>
      <c r="X791" s="24">
        <f>IFNA(VLOOKUP(A791,'TOURISM processed'!$A$2:$F$2692,5,0))</f>
        <v>50154000000</v>
      </c>
      <c r="Y791" s="24">
        <f>IFNA(VLOOKUP(A791,'TOURISM processed'!$A$2:$F$2692,6,0))</f>
        <v>59840000000</v>
      </c>
      <c r="Z791" s="24">
        <f t="shared" si="7"/>
        <v>44.73333059</v>
      </c>
      <c r="AA791" s="24">
        <f>IFNA(VLOOKUP(A791,'BUSINESS processed'!A791:J3481,5,0))</f>
        <v>0.635</v>
      </c>
      <c r="AB791" s="24">
        <f>IFNA(VLOOKUP(A791,'BUSINESS processed'!A791:J3481,6,0))</f>
        <v>38</v>
      </c>
      <c r="AC791" s="24">
        <f t="shared" si="471"/>
        <v>0</v>
      </c>
      <c r="AD791" s="24">
        <f>IFNA(VLOOKUP(A791,'BUSINESS processed'!A791:J3481,8,0))</f>
        <v>358</v>
      </c>
      <c r="AE791" s="24">
        <f>IFNA(VLOOKUP(A791,'BUSINESS processed'!A791:J3481,9,0))</f>
        <v>0.343</v>
      </c>
      <c r="AF791" s="27">
        <f>IFNA(VLOOKUP(A791,'BUSINESS processed'!A791:J3481,10,0))</f>
        <v>0.632</v>
      </c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</row>
    <row r="792">
      <c r="A792" s="18" t="str">
        <f t="shared" si="1"/>
        <v>Asia_China-Asia_2011</v>
      </c>
      <c r="B792" s="19" t="s">
        <v>144</v>
      </c>
      <c r="C792" s="20" t="s">
        <v>152</v>
      </c>
      <c r="D792" s="21" t="s">
        <v>90</v>
      </c>
      <c r="E792" s="22">
        <v>5.93E12</v>
      </c>
      <c r="F792" s="22">
        <f t="shared" si="2"/>
        <v>4411.775647</v>
      </c>
      <c r="G792" s="23">
        <v>0.05</v>
      </c>
      <c r="H792" s="23">
        <v>216.0</v>
      </c>
      <c r="I792" s="23">
        <v>0.058</v>
      </c>
      <c r="J792" s="24">
        <f>IF(AND( C792=C791,D792&gt;D791),J791,"")</f>
        <v>1938944</v>
      </c>
      <c r="K792" s="24">
        <f t="shared" si="3"/>
        <v>0.001442527137</v>
      </c>
      <c r="L792" s="24">
        <f>IF(AND(C792=C791,C792&gt;C791),C791,0)</f>
        <v>0</v>
      </c>
      <c r="M792" s="24">
        <f t="shared" si="5"/>
        <v>0</v>
      </c>
      <c r="N792" s="24">
        <f>IFNA(VLOOKUP(A792,'HUMAN RESOURCES processed'!$A$2:$M$2692,5,0))</f>
        <v>0.012</v>
      </c>
      <c r="O792" s="24">
        <f>IFNA(VLOOKUP(A792,'HUMAN RESOURCES processed'!$A$2:$M$2692,6,0))</f>
        <v>0.013</v>
      </c>
      <c r="P792" s="24">
        <f>IFNA(VLOOKUP(A792,'HUMAN RESOURCES processed'!$A$2:$M$2692,7,0))</f>
        <v>76</v>
      </c>
      <c r="Q792" s="24">
        <f>IFNA(VLOOKUP(A792,'HUMAN RESOURCES processed'!$A$2:$M$2692,8,0))</f>
        <v>74</v>
      </c>
      <c r="R792" s="24">
        <f t="shared" si="6"/>
        <v>75</v>
      </c>
      <c r="S792" s="24">
        <f>IFNA(VLOOKUP(A792,'HUMAN RESOURCES processed'!$A$2:$M$2692,9,0))</f>
        <v>0.18</v>
      </c>
      <c r="T792" s="24">
        <f>IFNA(VLOOKUP(A792,'HUMAN RESOURCES processed'!$A$2:$M$2692,10,0))</f>
        <v>0.735</v>
      </c>
      <c r="U792" s="24">
        <f>IFNA(VLOOKUP(A792,'HUMAN RESOURCES processed'!$A$2:$M$2692,11,0))</f>
        <v>0.085</v>
      </c>
      <c r="V792" s="24">
        <f>IFNA(VLOOKUP(A792,'HUMAN RESOURCES processed'!$A$2:$M$2692,12,0))</f>
        <v>1344130000</v>
      </c>
      <c r="W792" s="24">
        <f>IFNA(VLOOKUP(A792,'HUMAN RESOURCES processed'!$A$2:$M$2692,13,0))</f>
        <v>0.506</v>
      </c>
      <c r="X792" s="24">
        <f>IFNA(VLOOKUP(A792,'TOURISM processed'!$A$2:$F$2692,5,0))</f>
        <v>53313000000</v>
      </c>
      <c r="Y792" s="24">
        <f>IFNA(VLOOKUP(A792,'TOURISM processed'!$A$2:$F$2692,6,0))</f>
        <v>79010000000</v>
      </c>
      <c r="Z792" s="24">
        <f t="shared" si="7"/>
        <v>58.78151667</v>
      </c>
      <c r="AA792" s="24">
        <f>IFNA(VLOOKUP(A792,'BUSINESS processed'!A792:J3482,5,0))</f>
        <v>0.635</v>
      </c>
      <c r="AB792" s="24">
        <f>IFNA(VLOOKUP(A792,'BUSINESS processed'!A792:J3482,6,0))</f>
        <v>38</v>
      </c>
      <c r="AC792" s="24">
        <f t="shared" si="471"/>
        <v>0</v>
      </c>
      <c r="AD792" s="24">
        <f>IFNA(VLOOKUP(A792,'BUSINESS processed'!A792:J3482,8,0))</f>
        <v>358</v>
      </c>
      <c r="AE792" s="24">
        <f>IFNA(VLOOKUP(A792,'BUSINESS processed'!A792:J3482,9,0))</f>
        <v>0.383</v>
      </c>
      <c r="AF792" s="27">
        <f>IFNA(VLOOKUP(A792,'BUSINESS processed'!A792:J3482,10,0))</f>
        <v>0.721</v>
      </c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</row>
    <row r="793">
      <c r="A793" s="18" t="str">
        <f t="shared" si="1"/>
        <v>Asia_China-Asia_2012</v>
      </c>
      <c r="B793" s="19" t="s">
        <v>144</v>
      </c>
      <c r="C793" s="20" t="s">
        <v>152</v>
      </c>
      <c r="D793" s="21" t="s">
        <v>91</v>
      </c>
      <c r="E793" s="22">
        <v>7.32E12</v>
      </c>
      <c r="F793" s="22">
        <f t="shared" si="2"/>
        <v>5419.432218</v>
      </c>
      <c r="G793" s="23">
        <v>0.051</v>
      </c>
      <c r="H793" s="23">
        <v>274.0</v>
      </c>
      <c r="I793" s="23">
        <v>0.066</v>
      </c>
      <c r="J793" s="24">
        <f>IFNA(VLOOKUP(A793,'ENERGY processed'!$A$2:$H$2692,7,0),"")</f>
        <v>1639854</v>
      </c>
      <c r="K793" s="24">
        <f t="shared" si="3"/>
        <v>0.001214081639</v>
      </c>
      <c r="L793" s="24">
        <f>IFNA(VLOOKUP(A793,'ENERGY processed'!$A$2:$H$2692,8,0),"")</f>
        <v>5288166</v>
      </c>
      <c r="M793" s="24">
        <f t="shared" si="5"/>
        <v>0.003915144426</v>
      </c>
      <c r="N793" s="24">
        <f>IFNA(VLOOKUP(A793,'HUMAN RESOURCES processed'!$A$2:$M$2692,5,0))</f>
        <v>0.012</v>
      </c>
      <c r="O793" s="24">
        <f>IFNA(VLOOKUP(A793,'HUMAN RESOURCES processed'!$A$2:$M$2692,6,0))</f>
        <v>0.012</v>
      </c>
      <c r="P793" s="24">
        <f>IFNA(VLOOKUP(A793,'HUMAN RESOURCES processed'!$A$2:$M$2692,7,0))</f>
        <v>77</v>
      </c>
      <c r="Q793" s="24">
        <f>IFNA(VLOOKUP(A793,'HUMAN RESOURCES processed'!$A$2:$M$2692,8,0))</f>
        <v>74</v>
      </c>
      <c r="R793" s="24">
        <f t="shared" si="6"/>
        <v>75.5</v>
      </c>
      <c r="S793" s="24">
        <f>IFNA(VLOOKUP(A793,'HUMAN RESOURCES processed'!$A$2:$M$2692,9,0))</f>
        <v>0.18</v>
      </c>
      <c r="T793" s="24">
        <f>IFNA(VLOOKUP(A793,'HUMAN RESOURCES processed'!$A$2:$M$2692,10,0))</f>
        <v>0.733</v>
      </c>
      <c r="U793" s="24">
        <f>IFNA(VLOOKUP(A793,'HUMAN RESOURCES processed'!$A$2:$M$2692,11,0))</f>
        <v>0.087</v>
      </c>
      <c r="V793" s="24">
        <f>IFNA(VLOOKUP(A793,'HUMAN RESOURCES processed'!$A$2:$M$2692,12,0))</f>
        <v>1350695000</v>
      </c>
      <c r="W793" s="24">
        <f>IFNA(VLOOKUP(A793,'HUMAN RESOURCES processed'!$A$2:$M$2692,13,0))</f>
        <v>0.519</v>
      </c>
      <c r="X793" s="24">
        <f>IFNA(VLOOKUP(A793,'TOURISM processed'!$A$2:$F$2692,5,0))</f>
        <v>54937000000</v>
      </c>
      <c r="Y793" s="24">
        <f>IF(AND(C793=C792,D793&gt;D792),Y792,0)</f>
        <v>79010000000</v>
      </c>
      <c r="Z793" s="24">
        <f t="shared" si="7"/>
        <v>58.49581142</v>
      </c>
      <c r="AA793" s="24">
        <f>IFNA(VLOOKUP(A793,'BUSINESS processed'!A793:J3483,5,0))</f>
        <v>0.637</v>
      </c>
      <c r="AB793" s="24">
        <f>IFNA(VLOOKUP(A793,'BUSINESS processed'!A793:J3483,6,0))</f>
        <v>33</v>
      </c>
      <c r="AC793" s="24">
        <f>IFNA(VLOOKUP(A793,'BUSINESS processed'!A793:J3483,7,0))</f>
        <v>99</v>
      </c>
      <c r="AD793" s="24">
        <f>IFNA(VLOOKUP(A793,'BUSINESS processed'!A793:J3483,8,0))</f>
        <v>338</v>
      </c>
      <c r="AE793" s="24">
        <f>IFNA(VLOOKUP(A793,'BUSINESS processed'!A793:J3483,9,0))</f>
        <v>0.423</v>
      </c>
      <c r="AF793" s="27">
        <f>IFNA(VLOOKUP(A793,'BUSINESS processed'!A793:J3483,10,0))</f>
        <v>0.808</v>
      </c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</row>
    <row r="794">
      <c r="A794" s="18" t="str">
        <f t="shared" si="1"/>
        <v>Asia_Georgia-Asia_2000</v>
      </c>
      <c r="B794" s="19" t="s">
        <v>144</v>
      </c>
      <c r="C794" s="20" t="s">
        <v>153</v>
      </c>
      <c r="D794" s="21" t="s">
        <v>70</v>
      </c>
      <c r="E794" s="22">
        <v>3.057453461E9</v>
      </c>
      <c r="F794" s="22">
        <f t="shared" si="2"/>
        <v>691.9977052</v>
      </c>
      <c r="G794" s="23">
        <v>0.069</v>
      </c>
      <c r="H794" s="23">
        <v>45.0</v>
      </c>
      <c r="I794" s="23">
        <v>0.247</v>
      </c>
      <c r="J794" s="24">
        <f>IF(AND( C794=C793,D794&gt;D793),J793,0)</f>
        <v>0</v>
      </c>
      <c r="K794" s="24">
        <f t="shared" si="3"/>
        <v>0</v>
      </c>
      <c r="L794" s="24">
        <f t="shared" ref="L794:L795" si="473">IF(AND(C794=C793,C794&gt;C793),C793,0)</f>
        <v>0</v>
      </c>
      <c r="M794" s="24">
        <f t="shared" si="5"/>
        <v>0</v>
      </c>
      <c r="N794" s="24">
        <f>IFNA(VLOOKUP(A794,'HUMAN RESOURCES processed'!$A$2:$M$2692,5,0))</f>
        <v>0.012</v>
      </c>
      <c r="O794" s="24">
        <f>IFNA(VLOOKUP(A794,'HUMAN RESOURCES processed'!$A$2:$M$2692,6,0))</f>
        <v>0.031</v>
      </c>
      <c r="P794" s="24">
        <f>IFNA(VLOOKUP(A794,'HUMAN RESOURCES processed'!$A$2:$M$2692,7,0))</f>
        <v>75</v>
      </c>
      <c r="Q794" s="24">
        <f>IFNA(VLOOKUP(A794,'HUMAN RESOURCES processed'!$A$2:$M$2692,8,0))</f>
        <v>68</v>
      </c>
      <c r="R794" s="24">
        <f t="shared" si="6"/>
        <v>71.5</v>
      </c>
      <c r="S794" s="24">
        <f>IFNA(VLOOKUP(A794,'HUMAN RESOURCES processed'!$A$2:$M$2692,9,0))</f>
        <v>0.219</v>
      </c>
      <c r="T794" s="24">
        <f>IFNA(VLOOKUP(A794,'HUMAN RESOURCES processed'!$A$2:$M$2692,10,0))</f>
        <v>0.656</v>
      </c>
      <c r="U794" s="24">
        <f>IFNA(VLOOKUP(A794,'HUMAN RESOURCES processed'!$A$2:$M$2692,11,0))</f>
        <v>0.125</v>
      </c>
      <c r="V794" s="24">
        <f>IFNA(VLOOKUP(A794,'HUMAN RESOURCES processed'!$A$2:$M$2692,12,0))</f>
        <v>4418300</v>
      </c>
      <c r="W794" s="24">
        <f>IFNA(VLOOKUP(A794,'HUMAN RESOURCES processed'!$A$2:$M$2692,13,0))</f>
        <v>0.526</v>
      </c>
      <c r="X794" s="24">
        <f>IFNA(VLOOKUP(A794,'TOURISM processed'!$A$2:$F$2692,5,0))</f>
        <v>107000000</v>
      </c>
      <c r="Y794" s="24">
        <f>IFNA(VLOOKUP(A794,'TOURISM processed'!$A$2:$F$2692,6,0))</f>
        <v>129000000</v>
      </c>
      <c r="Z794" s="24">
        <f t="shared" si="7"/>
        <v>29.19674988</v>
      </c>
      <c r="AA794" s="24">
        <f t="shared" ref="AA794:AA798" si="474">IF(AND(C794=C793,D794&gt;D793),AA793,0)</f>
        <v>0</v>
      </c>
      <c r="AB794" s="24">
        <f t="shared" ref="AB794:AB796" si="475">IF(AND(C794=C793,D794&gt;D793),AB793,0)</f>
        <v>0</v>
      </c>
      <c r="AC794" s="24">
        <f t="shared" ref="AC794:AC805" si="476">IF(AND(C794=C793,D794&gt;D793),AC793,0)</f>
        <v>0</v>
      </c>
      <c r="AD794" s="24">
        <f t="shared" ref="AD794:AD798" si="477">IF(AND(C794=C793,D794&gt;D793),AD793,0)</f>
        <v>0</v>
      </c>
      <c r="AE794" s="24">
        <f>IFNA(VLOOKUP(A794,'BUSINESS processed'!A794:J3484,9,0))</f>
        <v>0.005</v>
      </c>
      <c r="AF794" s="27">
        <f>IFNA(VLOOKUP(A794,'BUSINESS processed'!A794:J3484,10,0))</f>
        <v>0.041</v>
      </c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</row>
    <row r="795">
      <c r="A795" s="18" t="str">
        <f t="shared" si="1"/>
        <v>Asia_Georgia-Asia_2001</v>
      </c>
      <c r="B795" s="19" t="s">
        <v>144</v>
      </c>
      <c r="C795" s="20" t="s">
        <v>153</v>
      </c>
      <c r="D795" s="21" t="s">
        <v>71</v>
      </c>
      <c r="E795" s="22">
        <v>3.219487823E9</v>
      </c>
      <c r="F795" s="22">
        <f t="shared" si="2"/>
        <v>733.9704138</v>
      </c>
      <c r="G795" s="23">
        <v>0.078</v>
      </c>
      <c r="H795" s="23">
        <v>54.0</v>
      </c>
      <c r="I795" s="23">
        <v>0.223</v>
      </c>
      <c r="J795" s="24">
        <f>IFNA(VLOOKUP(A795,'ENERGY processed'!$A$2:$H$2692,7,0),"")</f>
        <v>3543</v>
      </c>
      <c r="K795" s="24">
        <f t="shared" si="3"/>
        <v>0.0008077238738</v>
      </c>
      <c r="L795" s="24">
        <f t="shared" si="473"/>
        <v>0</v>
      </c>
      <c r="M795" s="24">
        <f t="shared" si="5"/>
        <v>0</v>
      </c>
      <c r="N795" s="24">
        <f>IFNA(VLOOKUP(A795,'HUMAN RESOURCES processed'!$A$2:$M$2692,5,0))</f>
        <v>0.012</v>
      </c>
      <c r="O795" s="24">
        <f>IFNA(VLOOKUP(A795,'HUMAN RESOURCES processed'!$A$2:$M$2692,6,0))</f>
        <v>0.029</v>
      </c>
      <c r="P795" s="24">
        <f>IFNA(VLOOKUP(A795,'HUMAN RESOURCES processed'!$A$2:$M$2692,7,0))</f>
        <v>76</v>
      </c>
      <c r="Q795" s="24">
        <f>IFNA(VLOOKUP(A795,'HUMAN RESOURCES processed'!$A$2:$M$2692,8,0))</f>
        <v>68</v>
      </c>
      <c r="R795" s="24">
        <f t="shared" si="6"/>
        <v>72</v>
      </c>
      <c r="S795" s="24">
        <f>IFNA(VLOOKUP(A795,'HUMAN RESOURCES processed'!$A$2:$M$2692,9,0))</f>
        <v>0.212</v>
      </c>
      <c r="T795" s="24">
        <f>IFNA(VLOOKUP(A795,'HUMAN RESOURCES processed'!$A$2:$M$2692,10,0))</f>
        <v>0.659</v>
      </c>
      <c r="U795" s="24">
        <f>IFNA(VLOOKUP(A795,'HUMAN RESOURCES processed'!$A$2:$M$2692,11,0))</f>
        <v>0.129</v>
      </c>
      <c r="V795" s="24">
        <f>IFNA(VLOOKUP(A795,'HUMAN RESOURCES processed'!$A$2:$M$2692,12,0))</f>
        <v>4386400</v>
      </c>
      <c r="W795" s="24">
        <f>IFNA(VLOOKUP(A795,'HUMAN RESOURCES processed'!$A$2:$M$2692,13,0))</f>
        <v>0.524</v>
      </c>
      <c r="X795" s="24">
        <f>IFNA(VLOOKUP(A795,'TOURISM processed'!$A$2:$F$2692,5,0))</f>
        <v>136000000</v>
      </c>
      <c r="Y795" s="24">
        <f>IFNA(VLOOKUP(A795,'TOURISM processed'!$A$2:$F$2692,6,0))</f>
        <v>136000000</v>
      </c>
      <c r="Z795" s="24">
        <f t="shared" si="7"/>
        <v>31.00492431</v>
      </c>
      <c r="AA795" s="24">
        <f t="shared" si="474"/>
        <v>0</v>
      </c>
      <c r="AB795" s="24">
        <f t="shared" si="475"/>
        <v>0</v>
      </c>
      <c r="AC795" s="24">
        <f t="shared" si="476"/>
        <v>0</v>
      </c>
      <c r="AD795" s="24">
        <f t="shared" si="477"/>
        <v>0</v>
      </c>
      <c r="AE795" s="24">
        <f>IFNA(VLOOKUP(A795,'BUSINESS processed'!A795:J3485,9,0))</f>
        <v>0.01</v>
      </c>
      <c r="AF795" s="27">
        <f>IFNA(VLOOKUP(A795,'BUSINESS processed'!A795:J3485,10,0))</f>
        <v>0.064</v>
      </c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</row>
    <row r="796">
      <c r="A796" s="18" t="str">
        <f t="shared" si="1"/>
        <v>Asia_Georgia-Asia_2002</v>
      </c>
      <c r="B796" s="19" t="s">
        <v>144</v>
      </c>
      <c r="C796" s="20" t="s">
        <v>153</v>
      </c>
      <c r="D796" s="21" t="s">
        <v>72</v>
      </c>
      <c r="E796" s="22">
        <v>3.395778661E9</v>
      </c>
      <c r="F796" s="22">
        <f t="shared" si="2"/>
        <v>779.3845905</v>
      </c>
      <c r="G796" s="23">
        <v>0.087</v>
      </c>
      <c r="H796" s="23">
        <v>64.0</v>
      </c>
      <c r="I796" s="23">
        <v>0.236</v>
      </c>
      <c r="J796" s="24">
        <f>IFNA(VLOOKUP(A796,'ENERGY processed'!$A$2:$H$2692,7,0),"")</f>
        <v>3122</v>
      </c>
      <c r="K796" s="24">
        <f t="shared" si="3"/>
        <v>0.0007165480835</v>
      </c>
      <c r="L796" s="24">
        <f>IFNA(VLOOKUP(A796,'ENERGY processed'!$A$2:$H$2692,8,0),"")</f>
        <v>6241</v>
      </c>
      <c r="M796" s="24">
        <f t="shared" si="5"/>
        <v>0.00143240762</v>
      </c>
      <c r="N796" s="24">
        <f>IFNA(VLOOKUP(A796,'HUMAN RESOURCES processed'!$A$2:$M$2692,5,0))</f>
        <v>0.012</v>
      </c>
      <c r="O796" s="24">
        <f>IFNA(VLOOKUP(A796,'HUMAN RESOURCES processed'!$A$2:$M$2692,6,0))</f>
        <v>0.028</v>
      </c>
      <c r="P796" s="24">
        <f>IFNA(VLOOKUP(A796,'HUMAN RESOURCES processed'!$A$2:$M$2692,7,0))</f>
        <v>76</v>
      </c>
      <c r="Q796" s="24">
        <f>IFNA(VLOOKUP(A796,'HUMAN RESOURCES processed'!$A$2:$M$2692,8,0))</f>
        <v>69</v>
      </c>
      <c r="R796" s="24">
        <f t="shared" si="6"/>
        <v>72.5</v>
      </c>
      <c r="S796" s="24">
        <f>IFNA(VLOOKUP(A796,'HUMAN RESOURCES processed'!$A$2:$M$2692,9,0))</f>
        <v>0.205</v>
      </c>
      <c r="T796" s="24">
        <f>IFNA(VLOOKUP(A796,'HUMAN RESOURCES processed'!$A$2:$M$2692,10,0))</f>
        <v>0.661</v>
      </c>
      <c r="U796" s="24">
        <f>IFNA(VLOOKUP(A796,'HUMAN RESOURCES processed'!$A$2:$M$2692,11,0))</f>
        <v>0.134</v>
      </c>
      <c r="V796" s="24">
        <f>IFNA(VLOOKUP(A796,'HUMAN RESOURCES processed'!$A$2:$M$2692,12,0))</f>
        <v>4357000</v>
      </c>
      <c r="W796" s="24">
        <f>IFNA(VLOOKUP(A796,'HUMAN RESOURCES processed'!$A$2:$M$2692,13,0))</f>
        <v>0.523</v>
      </c>
      <c r="X796" s="24">
        <f>IFNA(VLOOKUP(A796,'TOURISM processed'!$A$2:$F$2692,5,0))</f>
        <v>144000000</v>
      </c>
      <c r="Y796" s="24">
        <f>IFNA(VLOOKUP(A796,'TOURISM processed'!$A$2:$F$2692,6,0))</f>
        <v>189000000</v>
      </c>
      <c r="Z796" s="24">
        <f t="shared" si="7"/>
        <v>43.37847143</v>
      </c>
      <c r="AA796" s="24">
        <f t="shared" si="474"/>
        <v>0</v>
      </c>
      <c r="AB796" s="24">
        <f t="shared" si="475"/>
        <v>0</v>
      </c>
      <c r="AC796" s="24">
        <f t="shared" si="476"/>
        <v>0</v>
      </c>
      <c r="AD796" s="24">
        <f t="shared" si="477"/>
        <v>0</v>
      </c>
      <c r="AE796" s="24">
        <f>IFNA(VLOOKUP(A796,'BUSINESS processed'!A796:J3486,9,0))</f>
        <v>0.016</v>
      </c>
      <c r="AF796" s="27">
        <f>IFNA(VLOOKUP(A796,'BUSINESS processed'!A796:J3486,10,0))</f>
        <v>0.109</v>
      </c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</row>
    <row r="797">
      <c r="A797" s="18" t="str">
        <f t="shared" si="1"/>
        <v>Asia_Georgia-Asia_2003</v>
      </c>
      <c r="B797" s="19" t="s">
        <v>144</v>
      </c>
      <c r="C797" s="20" t="s">
        <v>153</v>
      </c>
      <c r="D797" s="21" t="s">
        <v>74</v>
      </c>
      <c r="E797" s="22">
        <v>3.99137454E9</v>
      </c>
      <c r="F797" s="22">
        <f t="shared" si="2"/>
        <v>922.0297397</v>
      </c>
      <c r="G797" s="23">
        <v>0.085</v>
      </c>
      <c r="H797" s="23">
        <v>74.0</v>
      </c>
      <c r="I797" s="23">
        <v>0.238</v>
      </c>
      <c r="J797" s="24">
        <f>IFNA(VLOOKUP(A797,'ENERGY processed'!$A$2:$H$2692,7,0),"")</f>
        <v>3096</v>
      </c>
      <c r="K797" s="24">
        <f t="shared" si="3"/>
        <v>0.0007151932362</v>
      </c>
      <c r="L797" s="24">
        <f>IFNA(VLOOKUP(A797,'ENERGY processed'!$A$2:$H$2692,8,0),"")</f>
        <v>6058</v>
      </c>
      <c r="M797" s="24">
        <f t="shared" si="5"/>
        <v>0.001399431726</v>
      </c>
      <c r="N797" s="24">
        <f>IFNA(VLOOKUP(A797,'HUMAN RESOURCES processed'!$A$2:$M$2692,5,0))</f>
        <v>0.012</v>
      </c>
      <c r="O797" s="24">
        <f>IFNA(VLOOKUP(A797,'HUMAN RESOURCES processed'!$A$2:$M$2692,6,0))</f>
        <v>0.026</v>
      </c>
      <c r="P797" s="24">
        <f>IFNA(VLOOKUP(A797,'HUMAN RESOURCES processed'!$A$2:$M$2692,7,0))</f>
        <v>76</v>
      </c>
      <c r="Q797" s="24">
        <f>IFNA(VLOOKUP(A797,'HUMAN RESOURCES processed'!$A$2:$M$2692,8,0))</f>
        <v>69</v>
      </c>
      <c r="R797" s="24">
        <f t="shared" si="6"/>
        <v>72.5</v>
      </c>
      <c r="S797" s="24">
        <f>IFNA(VLOOKUP(A797,'HUMAN RESOURCES processed'!$A$2:$M$2692,9,0))</f>
        <v>0.197</v>
      </c>
      <c r="T797" s="24">
        <f>IFNA(VLOOKUP(A797,'HUMAN RESOURCES processed'!$A$2:$M$2692,10,0))</f>
        <v>0.664</v>
      </c>
      <c r="U797" s="24">
        <f>IFNA(VLOOKUP(A797,'HUMAN RESOURCES processed'!$A$2:$M$2692,11,0))</f>
        <v>0.139</v>
      </c>
      <c r="V797" s="24">
        <f>IFNA(VLOOKUP(A797,'HUMAN RESOURCES processed'!$A$2:$M$2692,12,0))</f>
        <v>4328900</v>
      </c>
      <c r="W797" s="24">
        <f>IFNA(VLOOKUP(A797,'HUMAN RESOURCES processed'!$A$2:$M$2692,13,0))</f>
        <v>0.524</v>
      </c>
      <c r="X797" s="24">
        <f>IFNA(VLOOKUP(A797,'TOURISM processed'!$A$2:$F$2692,5,0))</f>
        <v>172000000</v>
      </c>
      <c r="Y797" s="24">
        <f>IFNA(VLOOKUP(A797,'TOURISM processed'!$A$2:$F$2692,6,0))</f>
        <v>170000000</v>
      </c>
      <c r="Z797" s="24">
        <f t="shared" si="7"/>
        <v>39.27094643</v>
      </c>
      <c r="AA797" s="24">
        <f t="shared" si="474"/>
        <v>0</v>
      </c>
      <c r="AB797" s="24">
        <f>IFNA(VLOOKUP(A797,'BUSINESS processed'!A797:J3487,6,0))</f>
        <v>25</v>
      </c>
      <c r="AC797" s="24">
        <f t="shared" si="476"/>
        <v>0</v>
      </c>
      <c r="AD797" s="24">
        <f t="shared" si="477"/>
        <v>0</v>
      </c>
      <c r="AE797" s="24">
        <f>IFNA(VLOOKUP(A797,'BUSINESS processed'!A797:J3487,9,0))</f>
        <v>0.026</v>
      </c>
      <c r="AF797" s="27">
        <f>IFNA(VLOOKUP(A797,'BUSINESS processed'!A797:J3487,10,0))</f>
        <v>0.156</v>
      </c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</row>
    <row r="798">
      <c r="A798" s="18" t="str">
        <f t="shared" si="1"/>
        <v>Asia_Georgia-Asia_2004</v>
      </c>
      <c r="B798" s="19" t="s">
        <v>144</v>
      </c>
      <c r="C798" s="20" t="s">
        <v>153</v>
      </c>
      <c r="D798" s="21" t="s">
        <v>83</v>
      </c>
      <c r="E798" s="22">
        <v>5.125273877E9</v>
      </c>
      <c r="F798" s="22">
        <f t="shared" si="2"/>
        <v>1186.873047</v>
      </c>
      <c r="G798" s="23">
        <v>0.085</v>
      </c>
      <c r="H798" s="23">
        <v>97.0</v>
      </c>
      <c r="I798" s="23">
        <v>0.221</v>
      </c>
      <c r="J798" s="24">
        <f>IFNA(VLOOKUP(A798,'ENERGY processed'!$A$2:$H$2692,7,0),"")</f>
        <v>3005</v>
      </c>
      <c r="K798" s="24">
        <f t="shared" si="3"/>
        <v>0.0006958756918</v>
      </c>
      <c r="L798" s="24">
        <f>IFNA(VLOOKUP(A798,'ENERGY processed'!$A$2:$H$2692,8,0),"")</f>
        <v>6238</v>
      </c>
      <c r="M798" s="24">
        <f t="shared" si="5"/>
        <v>0.001444549939</v>
      </c>
      <c r="N798" s="24">
        <f>IFNA(VLOOKUP(A798,'HUMAN RESOURCES processed'!$A$2:$M$2692,5,0))</f>
        <v>0.012</v>
      </c>
      <c r="O798" s="24">
        <f>IFNA(VLOOKUP(A798,'HUMAN RESOURCES processed'!$A$2:$M$2692,6,0))</f>
        <v>0.024</v>
      </c>
      <c r="P798" s="24">
        <f>IFNA(VLOOKUP(A798,'HUMAN RESOURCES processed'!$A$2:$M$2692,7,0))</f>
        <v>76</v>
      </c>
      <c r="Q798" s="24">
        <f>IFNA(VLOOKUP(A798,'HUMAN RESOURCES processed'!$A$2:$M$2692,8,0))</f>
        <v>69</v>
      </c>
      <c r="R798" s="24">
        <f t="shared" si="6"/>
        <v>72.5</v>
      </c>
      <c r="S798" s="24">
        <f>IFNA(VLOOKUP(A798,'HUMAN RESOURCES processed'!$A$2:$M$2692,9,0))</f>
        <v>0.19</v>
      </c>
      <c r="T798" s="24">
        <f>IFNA(VLOOKUP(A798,'HUMAN RESOURCES processed'!$A$2:$M$2692,10,0))</f>
        <v>0.667</v>
      </c>
      <c r="U798" s="24">
        <f>IFNA(VLOOKUP(A798,'HUMAN RESOURCES processed'!$A$2:$M$2692,11,0))</f>
        <v>0.143</v>
      </c>
      <c r="V798" s="24">
        <f>IFNA(VLOOKUP(A798,'HUMAN RESOURCES processed'!$A$2:$M$2692,12,0))</f>
        <v>4318300</v>
      </c>
      <c r="W798" s="24">
        <f>IFNA(VLOOKUP(A798,'HUMAN RESOURCES processed'!$A$2:$M$2692,13,0))</f>
        <v>0.524</v>
      </c>
      <c r="X798" s="24">
        <f>IFNA(VLOOKUP(A798,'TOURISM processed'!$A$2:$F$2692,5,0))</f>
        <v>209000000</v>
      </c>
      <c r="Y798" s="24">
        <f>IFNA(VLOOKUP(A798,'TOURISM processed'!$A$2:$F$2692,6,0))</f>
        <v>196000000</v>
      </c>
      <c r="Z798" s="24">
        <f t="shared" si="7"/>
        <v>45.38823148</v>
      </c>
      <c r="AA798" s="24">
        <f t="shared" si="474"/>
        <v>0</v>
      </c>
      <c r="AB798" s="24">
        <f>IFNA(VLOOKUP(A798,'BUSINESS processed'!A798:J3488,6,0))</f>
        <v>25</v>
      </c>
      <c r="AC798" s="24">
        <f t="shared" si="476"/>
        <v>0</v>
      </c>
      <c r="AD798" s="24">
        <f t="shared" si="477"/>
        <v>0</v>
      </c>
      <c r="AE798" s="24">
        <f>IFNA(VLOOKUP(A798,'BUSINESS processed'!A798:J3488,9,0))</f>
        <v>0.039</v>
      </c>
      <c r="AF798" s="27">
        <f>IFNA(VLOOKUP(A798,'BUSINESS processed'!A798:J3488,10,0))</f>
        <v>0.186</v>
      </c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</row>
    <row r="799">
      <c r="A799" s="18" t="str">
        <f t="shared" si="1"/>
        <v>Asia_Georgia-Asia_2005</v>
      </c>
      <c r="B799" s="19" t="s">
        <v>144</v>
      </c>
      <c r="C799" s="20" t="s">
        <v>153</v>
      </c>
      <c r="D799" s="21" t="s">
        <v>84</v>
      </c>
      <c r="E799" s="22">
        <v>6.411147323E9</v>
      </c>
      <c r="F799" s="22">
        <f t="shared" si="2"/>
        <v>1469.974624</v>
      </c>
      <c r="G799" s="23">
        <v>0.086</v>
      </c>
      <c r="H799" s="23">
        <v>123.0</v>
      </c>
      <c r="I799" s="23">
        <v>0.176</v>
      </c>
      <c r="J799" s="24">
        <f>IFNA(VLOOKUP(A799,'ENERGY processed'!$A$2:$H$2692,7,0),"")</f>
        <v>2675.5</v>
      </c>
      <c r="K799" s="24">
        <f t="shared" si="3"/>
        <v>0.0006134498097</v>
      </c>
      <c r="L799" s="24">
        <f>IFNA(VLOOKUP(A799,'ENERGY processed'!$A$2:$H$2692,8,0),"")</f>
        <v>4046.5</v>
      </c>
      <c r="M799" s="24">
        <f t="shared" si="5"/>
        <v>0.0009277984134</v>
      </c>
      <c r="N799" s="24">
        <f>IFNA(VLOOKUP(A799,'HUMAN RESOURCES processed'!$A$2:$M$2692,5,0))</f>
        <v>0.013</v>
      </c>
      <c r="O799" s="24">
        <f>IFNA(VLOOKUP(A799,'HUMAN RESOURCES processed'!$A$2:$M$2692,6,0))</f>
        <v>0.022</v>
      </c>
      <c r="P799" s="24">
        <f>IFNA(VLOOKUP(A799,'HUMAN RESOURCES processed'!$A$2:$M$2692,7,0))</f>
        <v>77</v>
      </c>
      <c r="Q799" s="24">
        <f>IFNA(VLOOKUP(A799,'HUMAN RESOURCES processed'!$A$2:$M$2692,8,0))</f>
        <v>69</v>
      </c>
      <c r="R799" s="24">
        <f t="shared" si="6"/>
        <v>73</v>
      </c>
      <c r="S799" s="24">
        <f>IFNA(VLOOKUP(A799,'HUMAN RESOURCES processed'!$A$2:$M$2692,9,0))</f>
        <v>0.184</v>
      </c>
      <c r="T799" s="24">
        <f>IFNA(VLOOKUP(A799,'HUMAN RESOURCES processed'!$A$2:$M$2692,10,0))</f>
        <v>0.67</v>
      </c>
      <c r="U799" s="24">
        <f>IFNA(VLOOKUP(A799,'HUMAN RESOURCES processed'!$A$2:$M$2692,11,0))</f>
        <v>0.146</v>
      </c>
      <c r="V799" s="24">
        <f>IFNA(VLOOKUP(A799,'HUMAN RESOURCES processed'!$A$2:$M$2692,12,0))</f>
        <v>4361400</v>
      </c>
      <c r="W799" s="24">
        <f>IFNA(VLOOKUP(A799,'HUMAN RESOURCES processed'!$A$2:$M$2692,13,0))</f>
        <v>0.525</v>
      </c>
      <c r="X799" s="24">
        <f>IFNA(VLOOKUP(A799,'TOURISM processed'!$A$2:$F$2692,5,0))</f>
        <v>287000000</v>
      </c>
      <c r="Y799" s="24">
        <f>IFNA(VLOOKUP(A799,'TOURISM processed'!$A$2:$F$2692,6,0))</f>
        <v>237000000</v>
      </c>
      <c r="Z799" s="24">
        <f t="shared" si="7"/>
        <v>54.34034943</v>
      </c>
      <c r="AA799" s="24">
        <f>IFNA(VLOOKUP(A799,'BUSINESS processed'!A799:J3489,5,0))</f>
        <v>0.57</v>
      </c>
      <c r="AB799" s="24">
        <f>IFNA(VLOOKUP(A799,'BUSINESS processed'!A799:J3489,6,0))</f>
        <v>21</v>
      </c>
      <c r="AC799" s="24">
        <f t="shared" si="476"/>
        <v>0</v>
      </c>
      <c r="AD799" s="24">
        <f>IFNA(VLOOKUP(A799,'BUSINESS processed'!A799:J3489,8,0))</f>
        <v>448</v>
      </c>
      <c r="AE799" s="24">
        <f>IFNA(VLOOKUP(A799,'BUSINESS processed'!A799:J3489,9,0))</f>
        <v>0.061</v>
      </c>
      <c r="AF799" s="27">
        <f>IFNA(VLOOKUP(A799,'BUSINESS processed'!A799:J3489,10,0))</f>
        <v>0.262</v>
      </c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</row>
    <row r="800">
      <c r="A800" s="18" t="str">
        <f t="shared" si="1"/>
        <v>Asia_Georgia-Asia_2006</v>
      </c>
      <c r="B800" s="19" t="s">
        <v>144</v>
      </c>
      <c r="C800" s="20" t="s">
        <v>153</v>
      </c>
      <c r="D800" s="21" t="s">
        <v>85</v>
      </c>
      <c r="E800" s="22">
        <v>7.761900179E9</v>
      </c>
      <c r="F800" s="22">
        <f t="shared" si="2"/>
        <v>1764.870436</v>
      </c>
      <c r="G800" s="23">
        <v>0.084</v>
      </c>
      <c r="H800" s="23">
        <v>146.0</v>
      </c>
      <c r="I800" s="23">
        <v>0.171</v>
      </c>
      <c r="J800" s="24">
        <f>IFNA(VLOOKUP(A800,'ENERGY processed'!$A$2:$H$2692,7,0),"")</f>
        <v>3341</v>
      </c>
      <c r="K800" s="24">
        <f t="shared" si="3"/>
        <v>0.0007596634834</v>
      </c>
      <c r="L800" s="24">
        <f>IFNA(VLOOKUP(A800,'ENERGY processed'!$A$2:$H$2692,8,0),"")</f>
        <v>6190</v>
      </c>
      <c r="M800" s="24">
        <f t="shared" si="5"/>
        <v>0.001407457935</v>
      </c>
      <c r="N800" s="24">
        <f>IFNA(VLOOKUP(A800,'HUMAN RESOURCES processed'!$A$2:$M$2692,5,0))</f>
        <v>0.013</v>
      </c>
      <c r="O800" s="24">
        <f>IFNA(VLOOKUP(A800,'HUMAN RESOURCES processed'!$A$2:$M$2692,6,0))</f>
        <v>0.02</v>
      </c>
      <c r="P800" s="24">
        <f>IFNA(VLOOKUP(A800,'HUMAN RESOURCES processed'!$A$2:$M$2692,7,0))</f>
        <v>77</v>
      </c>
      <c r="Q800" s="24">
        <f>IFNA(VLOOKUP(A800,'HUMAN RESOURCES processed'!$A$2:$M$2692,8,0))</f>
        <v>70</v>
      </c>
      <c r="R800" s="24">
        <f t="shared" si="6"/>
        <v>73.5</v>
      </c>
      <c r="S800" s="24">
        <f>IFNA(VLOOKUP(A800,'HUMAN RESOURCES processed'!$A$2:$M$2692,9,0))</f>
        <v>0.179</v>
      </c>
      <c r="T800" s="24">
        <f>IFNA(VLOOKUP(A800,'HUMAN RESOURCES processed'!$A$2:$M$2692,10,0))</f>
        <v>0.674</v>
      </c>
      <c r="U800" s="24">
        <f>IFNA(VLOOKUP(A800,'HUMAN RESOURCES processed'!$A$2:$M$2692,11,0))</f>
        <v>0.147</v>
      </c>
      <c r="V800" s="24">
        <f>IFNA(VLOOKUP(A800,'HUMAN RESOURCES processed'!$A$2:$M$2692,12,0))</f>
        <v>4398000</v>
      </c>
      <c r="W800" s="24">
        <f>IFNA(VLOOKUP(A800,'HUMAN RESOURCES processed'!$A$2:$M$2692,13,0))</f>
        <v>0.525</v>
      </c>
      <c r="X800" s="24">
        <f>IFNA(VLOOKUP(A800,'TOURISM processed'!$A$2:$F$2692,5,0))</f>
        <v>361000000</v>
      </c>
      <c r="Y800" s="24">
        <f>IFNA(VLOOKUP(A800,'TOURISM processed'!$A$2:$F$2692,6,0))</f>
        <v>257000000</v>
      </c>
      <c r="Z800" s="24">
        <f t="shared" si="7"/>
        <v>58.43565257</v>
      </c>
      <c r="AA800" s="24">
        <f>IFNA(VLOOKUP(A800,'BUSINESS processed'!A800:J3490,5,0))</f>
        <v>0.386</v>
      </c>
      <c r="AB800" s="24">
        <f>IFNA(VLOOKUP(A800,'BUSINESS processed'!A800:J3490,6,0))</f>
        <v>16</v>
      </c>
      <c r="AC800" s="24">
        <f t="shared" si="476"/>
        <v>0</v>
      </c>
      <c r="AD800" s="24">
        <f>IFNA(VLOOKUP(A800,'BUSINESS processed'!A800:J3490,8,0))</f>
        <v>387</v>
      </c>
      <c r="AE800" s="24">
        <f>IFNA(VLOOKUP(A800,'BUSINESS processed'!A800:J3490,9,0))</f>
        <v>0.075</v>
      </c>
      <c r="AF800" s="27">
        <f>IFNA(VLOOKUP(A800,'BUSINESS processed'!A800:J3490,10,0))</f>
        <v>0.383</v>
      </c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</row>
    <row r="801">
      <c r="A801" s="18" t="str">
        <f t="shared" si="1"/>
        <v>Asia_Georgia-Asia_2007</v>
      </c>
      <c r="B801" s="19" t="s">
        <v>144</v>
      </c>
      <c r="C801" s="20" t="s">
        <v>153</v>
      </c>
      <c r="D801" s="21" t="s">
        <v>86</v>
      </c>
      <c r="E801" s="22">
        <v>1.0172260738E10</v>
      </c>
      <c r="F801" s="22">
        <f t="shared" si="2"/>
        <v>2317.988501</v>
      </c>
      <c r="G801" s="23">
        <v>0.082</v>
      </c>
      <c r="H801" s="23">
        <v>188.0</v>
      </c>
      <c r="I801" s="23">
        <v>0.171</v>
      </c>
      <c r="J801" s="24">
        <f>IFNA(VLOOKUP(A801,'ENERGY processed'!$A$2:$H$2692,7,0),"")</f>
        <v>2841</v>
      </c>
      <c r="K801" s="24">
        <f t="shared" si="3"/>
        <v>0.0006473885699</v>
      </c>
      <c r="L801" s="24">
        <f>IFNA(VLOOKUP(A801,'ENERGY processed'!$A$2:$H$2692,8,0),"")</f>
        <v>5068</v>
      </c>
      <c r="M801" s="24">
        <f t="shared" si="5"/>
        <v>0.00115486282</v>
      </c>
      <c r="N801" s="24">
        <f>IFNA(VLOOKUP(A801,'HUMAN RESOURCES processed'!$A$2:$M$2692,5,0))</f>
        <v>0.013</v>
      </c>
      <c r="O801" s="24">
        <f>IFNA(VLOOKUP(A801,'HUMAN RESOURCES processed'!$A$2:$M$2692,6,0))</f>
        <v>0.019</v>
      </c>
      <c r="P801" s="24">
        <f>IFNA(VLOOKUP(A801,'HUMAN RESOURCES processed'!$A$2:$M$2692,7,0))</f>
        <v>77</v>
      </c>
      <c r="Q801" s="24">
        <f>IFNA(VLOOKUP(A801,'HUMAN RESOURCES processed'!$A$2:$M$2692,8,0))</f>
        <v>70</v>
      </c>
      <c r="R801" s="24">
        <f t="shared" si="6"/>
        <v>73.5</v>
      </c>
      <c r="S801" s="24">
        <f>IFNA(VLOOKUP(A801,'HUMAN RESOURCES processed'!$A$2:$M$2692,9,0))</f>
        <v>0.176</v>
      </c>
      <c r="T801" s="24">
        <f>IFNA(VLOOKUP(A801,'HUMAN RESOURCES processed'!$A$2:$M$2692,10,0))</f>
        <v>0.678</v>
      </c>
      <c r="U801" s="24">
        <f>IFNA(VLOOKUP(A801,'HUMAN RESOURCES processed'!$A$2:$M$2692,11,0))</f>
        <v>0.146</v>
      </c>
      <c r="V801" s="24">
        <f>IFNA(VLOOKUP(A801,'HUMAN RESOURCES processed'!$A$2:$M$2692,12,0))</f>
        <v>4388400</v>
      </c>
      <c r="W801" s="24">
        <f>IFNA(VLOOKUP(A801,'HUMAN RESOURCES processed'!$A$2:$M$2692,13,0))</f>
        <v>0.526</v>
      </c>
      <c r="X801" s="24">
        <f>IFNA(VLOOKUP(A801,'TOURISM processed'!$A$2:$F$2692,5,0))</f>
        <v>440000000</v>
      </c>
      <c r="Y801" s="24">
        <f>IFNA(VLOOKUP(A801,'TOURISM processed'!$A$2:$F$2692,6,0))</f>
        <v>277000000</v>
      </c>
      <c r="Z801" s="24">
        <f t="shared" si="7"/>
        <v>63.12095525</v>
      </c>
      <c r="AA801" s="24">
        <f>IFNA(VLOOKUP(A801,'BUSINESS processed'!A801:J3491,5,0))</f>
        <v>0.386</v>
      </c>
      <c r="AB801" s="24">
        <f>IFNA(VLOOKUP(A801,'BUSINESS processed'!A801:J3491,6,0))</f>
        <v>11</v>
      </c>
      <c r="AC801" s="24">
        <f t="shared" si="476"/>
        <v>0</v>
      </c>
      <c r="AD801" s="24">
        <f>IFNA(VLOOKUP(A801,'BUSINESS processed'!A801:J3491,8,0))</f>
        <v>387</v>
      </c>
      <c r="AE801" s="24">
        <f>IFNA(VLOOKUP(A801,'BUSINESS processed'!A801:J3491,9,0))</f>
        <v>0.083</v>
      </c>
      <c r="AF801" s="27">
        <f>IFNA(VLOOKUP(A801,'BUSINESS processed'!A801:J3491,10,0))</f>
        <v>0.587</v>
      </c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</row>
    <row r="802">
      <c r="A802" s="18" t="str">
        <f t="shared" si="1"/>
        <v>Asia_Georgia-Asia_2008</v>
      </c>
      <c r="B802" s="19" t="s">
        <v>144</v>
      </c>
      <c r="C802" s="20" t="s">
        <v>153</v>
      </c>
      <c r="D802" s="21" t="s">
        <v>87</v>
      </c>
      <c r="E802" s="22">
        <v>1.279933725E10</v>
      </c>
      <c r="F802" s="22">
        <f t="shared" si="2"/>
        <v>2919.690052</v>
      </c>
      <c r="G802" s="23">
        <v>0.09</v>
      </c>
      <c r="H802" s="23">
        <v>261.0</v>
      </c>
      <c r="I802" s="23">
        <v>0.18</v>
      </c>
      <c r="J802" s="24">
        <f>IF(AND( C802=C801,D802&gt;D801),J801,"")</f>
        <v>2841</v>
      </c>
      <c r="K802" s="24">
        <f t="shared" si="3"/>
        <v>0.0006480678863</v>
      </c>
      <c r="L802" s="24">
        <f>IF(AND(C802=C801,C802&gt;C801),C801,0)</f>
        <v>0</v>
      </c>
      <c r="M802" s="24">
        <f t="shared" si="5"/>
        <v>0</v>
      </c>
      <c r="N802" s="24">
        <f>IFNA(VLOOKUP(A802,'HUMAN RESOURCES processed'!$A$2:$M$2692,5,0))</f>
        <v>0.014</v>
      </c>
      <c r="O802" s="24">
        <f>IFNA(VLOOKUP(A802,'HUMAN RESOURCES processed'!$A$2:$M$2692,6,0))</f>
        <v>0.017</v>
      </c>
      <c r="P802" s="24">
        <f>IFNA(VLOOKUP(A802,'HUMAN RESOURCES processed'!$A$2:$M$2692,7,0))</f>
        <v>77</v>
      </c>
      <c r="Q802" s="24">
        <f>IFNA(VLOOKUP(A802,'HUMAN RESOURCES processed'!$A$2:$M$2692,8,0))</f>
        <v>70</v>
      </c>
      <c r="R802" s="24">
        <f t="shared" si="6"/>
        <v>73.5</v>
      </c>
      <c r="S802" s="24">
        <f>IFNA(VLOOKUP(A802,'HUMAN RESOURCES processed'!$A$2:$M$2692,9,0))</f>
        <v>0.174</v>
      </c>
      <c r="T802" s="24">
        <f>IFNA(VLOOKUP(A802,'HUMAN RESOURCES processed'!$A$2:$M$2692,10,0))</f>
        <v>0.682</v>
      </c>
      <c r="U802" s="24">
        <f>IFNA(VLOOKUP(A802,'HUMAN RESOURCES processed'!$A$2:$M$2692,11,0))</f>
        <v>0.145</v>
      </c>
      <c r="V802" s="24">
        <f>IFNA(VLOOKUP(A802,'HUMAN RESOURCES processed'!$A$2:$M$2692,12,0))</f>
        <v>4383800</v>
      </c>
      <c r="W802" s="24">
        <f>IFNA(VLOOKUP(A802,'HUMAN RESOURCES processed'!$A$2:$M$2692,13,0))</f>
        <v>0.526</v>
      </c>
      <c r="X802" s="24">
        <f>IFNA(VLOOKUP(A802,'TOURISM processed'!$A$2:$F$2692,5,0))</f>
        <v>505000000</v>
      </c>
      <c r="Y802" s="24">
        <f>IFNA(VLOOKUP(A802,'TOURISM processed'!$A$2:$F$2692,6,0))</f>
        <v>337000000</v>
      </c>
      <c r="Z802" s="24">
        <f t="shared" si="7"/>
        <v>76.87394498</v>
      </c>
      <c r="AA802" s="24">
        <f>IFNA(VLOOKUP(A802,'BUSINESS processed'!A802:J3492,5,0))</f>
        <v>0.386</v>
      </c>
      <c r="AB802" s="24">
        <f>IFNA(VLOOKUP(A802,'BUSINESS processed'!A802:J3492,6,0))</f>
        <v>3</v>
      </c>
      <c r="AC802" s="24">
        <f t="shared" si="476"/>
        <v>0</v>
      </c>
      <c r="AD802" s="24">
        <f>IFNA(VLOOKUP(A802,'BUSINESS processed'!A802:J3492,8,0))</f>
        <v>387</v>
      </c>
      <c r="AE802" s="24">
        <f>IFNA(VLOOKUP(A802,'BUSINESS processed'!A802:J3492,9,0))</f>
        <v>0.1</v>
      </c>
      <c r="AF802" s="27">
        <f>IFNA(VLOOKUP(A802,'BUSINESS processed'!A802:J3492,10,0))</f>
        <v>0.624</v>
      </c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</row>
    <row r="803">
      <c r="A803" s="18" t="str">
        <f t="shared" si="1"/>
        <v>Asia_Georgia-Asia_2009</v>
      </c>
      <c r="B803" s="19" t="s">
        <v>144</v>
      </c>
      <c r="C803" s="20" t="s">
        <v>153</v>
      </c>
      <c r="D803" s="21" t="s">
        <v>88</v>
      </c>
      <c r="E803" s="22">
        <v>1.0766836277E10</v>
      </c>
      <c r="F803" s="22">
        <f t="shared" si="2"/>
        <v>2440.961318</v>
      </c>
      <c r="G803" s="23">
        <v>0.102</v>
      </c>
      <c r="H803" s="23">
        <v>249.0</v>
      </c>
      <c r="I803" s="23">
        <v>0.179</v>
      </c>
      <c r="J803" s="24">
        <f>IFNA(VLOOKUP(A803,'ENERGY processed'!$A$2:$H$2692,7,0),"")</f>
        <v>2624.5</v>
      </c>
      <c r="K803" s="24">
        <f t="shared" si="3"/>
        <v>0.0005950032873</v>
      </c>
      <c r="L803" s="24">
        <f>IFNA(VLOOKUP(A803,'ENERGY processed'!$A$2:$H$2692,8,0),"")</f>
        <v>3580.5</v>
      </c>
      <c r="M803" s="24">
        <f t="shared" si="5"/>
        <v>0.0008117391009</v>
      </c>
      <c r="N803" s="24">
        <f>IFNA(VLOOKUP(A803,'HUMAN RESOURCES processed'!$A$2:$M$2692,5,0))</f>
        <v>0.014</v>
      </c>
      <c r="O803" s="24">
        <f>IFNA(VLOOKUP(A803,'HUMAN RESOURCES processed'!$A$2:$M$2692,6,0))</f>
        <v>0.016</v>
      </c>
      <c r="P803" s="24">
        <f>IFNA(VLOOKUP(A803,'HUMAN RESOURCES processed'!$A$2:$M$2692,7,0))</f>
        <v>77</v>
      </c>
      <c r="Q803" s="24">
        <f>IFNA(VLOOKUP(A803,'HUMAN RESOURCES processed'!$A$2:$M$2692,8,0))</f>
        <v>70</v>
      </c>
      <c r="R803" s="24">
        <f t="shared" si="6"/>
        <v>73.5</v>
      </c>
      <c r="S803" s="24">
        <f>IFNA(VLOOKUP(A803,'HUMAN RESOURCES processed'!$A$2:$M$2692,9,0))</f>
        <v>0.173</v>
      </c>
      <c r="T803" s="24">
        <f>IFNA(VLOOKUP(A803,'HUMAN RESOURCES processed'!$A$2:$M$2692,10,0))</f>
        <v>0.684</v>
      </c>
      <c r="U803" s="24">
        <f>IFNA(VLOOKUP(A803,'HUMAN RESOURCES processed'!$A$2:$M$2692,11,0))</f>
        <v>0.143</v>
      </c>
      <c r="V803" s="24">
        <f>IFNA(VLOOKUP(A803,'HUMAN RESOURCES processed'!$A$2:$M$2692,12,0))</f>
        <v>4410900</v>
      </c>
      <c r="W803" s="24">
        <f>IFNA(VLOOKUP(A803,'HUMAN RESOURCES processed'!$A$2:$M$2692,13,0))</f>
        <v>0.527</v>
      </c>
      <c r="X803" s="24">
        <f>IFNA(VLOOKUP(A803,'TOURISM processed'!$A$2:$F$2692,5,0))</f>
        <v>537000000</v>
      </c>
      <c r="Y803" s="24">
        <f>IFNA(VLOOKUP(A803,'TOURISM processed'!$A$2:$F$2692,6,0))</f>
        <v>311000000</v>
      </c>
      <c r="Z803" s="24">
        <f t="shared" si="7"/>
        <v>70.50715274</v>
      </c>
      <c r="AA803" s="24">
        <f>IFNA(VLOOKUP(A803,'BUSINESS processed'!A803:J3493,5,0))</f>
        <v>0.153</v>
      </c>
      <c r="AB803" s="24">
        <f>IFNA(VLOOKUP(A803,'BUSINESS processed'!A803:J3493,6,0))</f>
        <v>3</v>
      </c>
      <c r="AC803" s="24">
        <f t="shared" si="476"/>
        <v>0</v>
      </c>
      <c r="AD803" s="24">
        <f>IFNA(VLOOKUP(A803,'BUSINESS processed'!A803:J3493,8,0))</f>
        <v>387</v>
      </c>
      <c r="AE803" s="24">
        <f>IFNA(VLOOKUP(A803,'BUSINESS processed'!A803:J3493,9,0))</f>
        <v>0.201</v>
      </c>
      <c r="AF803" s="27">
        <f>IFNA(VLOOKUP(A803,'BUSINESS processed'!A803:J3493,10,0))</f>
        <v>0.645</v>
      </c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</row>
    <row r="804">
      <c r="A804" s="18" t="str">
        <f t="shared" si="1"/>
        <v>Asia_Georgia-Asia_2010</v>
      </c>
      <c r="B804" s="19" t="s">
        <v>144</v>
      </c>
      <c r="C804" s="20" t="s">
        <v>153</v>
      </c>
      <c r="D804" s="21" t="s">
        <v>89</v>
      </c>
      <c r="E804" s="22">
        <v>1.1638536862E10</v>
      </c>
      <c r="F804" s="22">
        <f t="shared" si="2"/>
        <v>2613.756931</v>
      </c>
      <c r="G804" s="23">
        <v>0.101</v>
      </c>
      <c r="H804" s="23">
        <v>267.0</v>
      </c>
      <c r="I804" s="23">
        <v>0.158</v>
      </c>
      <c r="J804" s="24">
        <f>IFNA(VLOOKUP(A804,'ENERGY processed'!$A$2:$H$2692,7,0),"")</f>
        <v>3032</v>
      </c>
      <c r="K804" s="24">
        <f t="shared" si="3"/>
        <v>0.0006809198706</v>
      </c>
      <c r="L804" s="24">
        <f>IFNA(VLOOKUP(A804,'ENERGY processed'!$A$2:$H$2692,8,0),"")</f>
        <v>6150</v>
      </c>
      <c r="M804" s="24">
        <f t="shared" si="5"/>
        <v>0.001381153432</v>
      </c>
      <c r="N804" s="24">
        <f>IFNA(VLOOKUP(A804,'HUMAN RESOURCES processed'!$A$2:$M$2692,5,0))</f>
        <v>0.014</v>
      </c>
      <c r="O804" s="24">
        <f>IFNA(VLOOKUP(A804,'HUMAN RESOURCES processed'!$A$2:$M$2692,6,0))</f>
        <v>0.015</v>
      </c>
      <c r="P804" s="24">
        <f>IFNA(VLOOKUP(A804,'HUMAN RESOURCES processed'!$A$2:$M$2692,7,0))</f>
        <v>77</v>
      </c>
      <c r="Q804" s="24">
        <f>IFNA(VLOOKUP(A804,'HUMAN RESOURCES processed'!$A$2:$M$2692,8,0))</f>
        <v>70</v>
      </c>
      <c r="R804" s="24">
        <f t="shared" si="6"/>
        <v>73.5</v>
      </c>
      <c r="S804" s="24">
        <f>IFNA(VLOOKUP(A804,'HUMAN RESOURCES processed'!$A$2:$M$2692,9,0))</f>
        <v>0.173</v>
      </c>
      <c r="T804" s="24">
        <f>IFNA(VLOOKUP(A804,'HUMAN RESOURCES processed'!$A$2:$M$2692,10,0))</f>
        <v>0.685</v>
      </c>
      <c r="U804" s="24">
        <f>IFNA(VLOOKUP(A804,'HUMAN RESOURCES processed'!$A$2:$M$2692,11,0))</f>
        <v>0.142</v>
      </c>
      <c r="V804" s="24">
        <f>IFNA(VLOOKUP(A804,'HUMAN RESOURCES processed'!$A$2:$M$2692,12,0))</f>
        <v>4452800</v>
      </c>
      <c r="W804" s="24">
        <f>IFNA(VLOOKUP(A804,'HUMAN RESOURCES processed'!$A$2:$M$2692,13,0))</f>
        <v>0.529</v>
      </c>
      <c r="X804" s="24">
        <f>IFNA(VLOOKUP(A804,'TOURISM processed'!$A$2:$F$2692,5,0))</f>
        <v>737000000</v>
      </c>
      <c r="Y804" s="24">
        <f>IFNA(VLOOKUP(A804,'TOURISM processed'!$A$2:$F$2692,6,0))</f>
        <v>329000000</v>
      </c>
      <c r="Z804" s="24">
        <f t="shared" si="7"/>
        <v>73.88609414</v>
      </c>
      <c r="AA804" s="24">
        <f>IFNA(VLOOKUP(A804,'BUSINESS processed'!A804:J3494,5,0))</f>
        <v>0.153</v>
      </c>
      <c r="AB804" s="24">
        <f>IFNA(VLOOKUP(A804,'BUSINESS processed'!A804:J3494,6,0))</f>
        <v>3</v>
      </c>
      <c r="AC804" s="24">
        <f t="shared" si="476"/>
        <v>0</v>
      </c>
      <c r="AD804" s="24">
        <f>IFNA(VLOOKUP(A804,'BUSINESS processed'!A804:J3494,8,0))</f>
        <v>387</v>
      </c>
      <c r="AE804" s="24">
        <f>IFNA(VLOOKUP(A804,'BUSINESS processed'!A804:J3494,9,0))</f>
        <v>0.269</v>
      </c>
      <c r="AF804" s="27">
        <f>IFNA(VLOOKUP(A804,'BUSINESS processed'!A804:J3494,10,0))</f>
        <v>0.906</v>
      </c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</row>
    <row r="805">
      <c r="A805" s="18" t="str">
        <f t="shared" si="1"/>
        <v>Asia_Georgia-Asia_2011</v>
      </c>
      <c r="B805" s="19" t="s">
        <v>144</v>
      </c>
      <c r="C805" s="20" t="s">
        <v>153</v>
      </c>
      <c r="D805" s="21" t="s">
        <v>90</v>
      </c>
      <c r="E805" s="22">
        <v>1.4434619972E10</v>
      </c>
      <c r="F805" s="22">
        <f t="shared" si="2"/>
        <v>3219.605869</v>
      </c>
      <c r="G805" s="23">
        <v>0.094</v>
      </c>
      <c r="H805" s="23">
        <v>310.0</v>
      </c>
      <c r="I805" s="23">
        <v>0.15</v>
      </c>
      <c r="J805" s="24">
        <f t="shared" ref="J805:J806" si="478">IF(AND( C805=C804,D805&gt;D804),J804,"")</f>
        <v>3032</v>
      </c>
      <c r="K805" s="24">
        <f t="shared" si="3"/>
        <v>0.0006762800138</v>
      </c>
      <c r="L805" s="24">
        <f t="shared" ref="L805:L808" si="479">IF(AND(C805=C804,C805&gt;C804),C804,0)</f>
        <v>0</v>
      </c>
      <c r="M805" s="24">
        <f t="shared" si="5"/>
        <v>0</v>
      </c>
      <c r="N805" s="24">
        <f>IFNA(VLOOKUP(A805,'HUMAN RESOURCES processed'!$A$2:$M$2692,5,0))</f>
        <v>0.014</v>
      </c>
      <c r="O805" s="24">
        <f>IFNA(VLOOKUP(A805,'HUMAN RESOURCES processed'!$A$2:$M$2692,6,0))</f>
        <v>0.014</v>
      </c>
      <c r="P805" s="24">
        <f>IFNA(VLOOKUP(A805,'HUMAN RESOURCES processed'!$A$2:$M$2692,7,0))</f>
        <v>78</v>
      </c>
      <c r="Q805" s="24">
        <f>IFNA(VLOOKUP(A805,'HUMAN RESOURCES processed'!$A$2:$M$2692,8,0))</f>
        <v>70</v>
      </c>
      <c r="R805" s="24">
        <f t="shared" si="6"/>
        <v>74</v>
      </c>
      <c r="S805" s="24">
        <f>IFNA(VLOOKUP(A805,'HUMAN RESOURCES processed'!$A$2:$M$2692,9,0))</f>
        <v>0.174</v>
      </c>
      <c r="T805" s="24">
        <f>IFNA(VLOOKUP(A805,'HUMAN RESOURCES processed'!$A$2:$M$2692,10,0))</f>
        <v>0.684</v>
      </c>
      <c r="U805" s="24">
        <f>IFNA(VLOOKUP(A805,'HUMAN RESOURCES processed'!$A$2:$M$2692,11,0))</f>
        <v>0.142</v>
      </c>
      <c r="V805" s="24">
        <f>IFNA(VLOOKUP(A805,'HUMAN RESOURCES processed'!$A$2:$M$2692,12,0))</f>
        <v>4483350</v>
      </c>
      <c r="W805" s="24">
        <f>IFNA(VLOOKUP(A805,'HUMAN RESOURCES processed'!$A$2:$M$2692,13,0))</f>
        <v>0.53</v>
      </c>
      <c r="X805" s="24">
        <f>IFNA(VLOOKUP(A805,'TOURISM processed'!$A$2:$F$2692,5,0))</f>
        <v>1069000000</v>
      </c>
      <c r="Y805" s="24">
        <f>IFNA(VLOOKUP(A805,'TOURISM processed'!$A$2:$F$2692,6,0))</f>
        <v>384000000</v>
      </c>
      <c r="Z805" s="24">
        <f t="shared" si="7"/>
        <v>85.65023922</v>
      </c>
      <c r="AA805" s="24">
        <f>IFNA(VLOOKUP(A805,'BUSINESS processed'!A805:J3495,5,0))</f>
        <v>0.165</v>
      </c>
      <c r="AB805" s="24">
        <f>IFNA(VLOOKUP(A805,'BUSINESS processed'!A805:J3495,6,0))</f>
        <v>2</v>
      </c>
      <c r="AC805" s="24">
        <f t="shared" si="476"/>
        <v>0</v>
      </c>
      <c r="AD805" s="24">
        <f>IFNA(VLOOKUP(A805,'BUSINESS processed'!A805:J3495,8,0))</f>
        <v>387</v>
      </c>
      <c r="AE805" s="24">
        <f>IFNA(VLOOKUP(A805,'BUSINESS processed'!A805:J3495,9,0))</f>
        <v>0.315</v>
      </c>
      <c r="AF805" s="27">
        <f>IFNA(VLOOKUP(A805,'BUSINESS processed'!A805:J3495,10,0))</f>
        <v>1.013</v>
      </c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</row>
    <row r="806">
      <c r="A806" s="18" t="str">
        <f t="shared" si="1"/>
        <v>Asia_Georgia-Asia_2012</v>
      </c>
      <c r="B806" s="19" t="s">
        <v>144</v>
      </c>
      <c r="C806" s="20" t="s">
        <v>153</v>
      </c>
      <c r="D806" s="21" t="s">
        <v>91</v>
      </c>
      <c r="E806" s="22">
        <v>1.5846484588E10</v>
      </c>
      <c r="F806" s="22">
        <f t="shared" si="2"/>
        <v>3528.733736</v>
      </c>
      <c r="G806" s="23">
        <v>0.092</v>
      </c>
      <c r="H806" s="23">
        <v>333.0</v>
      </c>
      <c r="I806" s="23">
        <v>0.148</v>
      </c>
      <c r="J806" s="24">
        <f t="shared" si="478"/>
        <v>3032</v>
      </c>
      <c r="K806" s="24">
        <f t="shared" si="3"/>
        <v>0.0006751731356</v>
      </c>
      <c r="L806" s="24">
        <f t="shared" si="479"/>
        <v>0</v>
      </c>
      <c r="M806" s="24">
        <f t="shared" si="5"/>
        <v>0</v>
      </c>
      <c r="N806" s="24">
        <f>IFNA(VLOOKUP(A806,'HUMAN RESOURCES processed'!$A$2:$M$2692,5,0))</f>
        <v>0.014</v>
      </c>
      <c r="O806" s="24">
        <f>IFNA(VLOOKUP(A806,'HUMAN RESOURCES processed'!$A$2:$M$2692,6,0))</f>
        <v>0.013</v>
      </c>
      <c r="P806" s="24">
        <f>IFNA(VLOOKUP(A806,'HUMAN RESOURCES processed'!$A$2:$M$2692,7,0))</f>
        <v>78</v>
      </c>
      <c r="Q806" s="24">
        <f>IFNA(VLOOKUP(A806,'HUMAN RESOURCES processed'!$A$2:$M$2692,8,0))</f>
        <v>70</v>
      </c>
      <c r="R806" s="24">
        <f t="shared" si="6"/>
        <v>74</v>
      </c>
      <c r="S806" s="24">
        <f>IFNA(VLOOKUP(A806,'HUMAN RESOURCES processed'!$A$2:$M$2692,9,0))</f>
        <v>0.176</v>
      </c>
      <c r="T806" s="24">
        <f>IFNA(VLOOKUP(A806,'HUMAN RESOURCES processed'!$A$2:$M$2692,10,0))</f>
        <v>0.681</v>
      </c>
      <c r="U806" s="24">
        <f>IFNA(VLOOKUP(A806,'HUMAN RESOURCES processed'!$A$2:$M$2692,11,0))</f>
        <v>0.143</v>
      </c>
      <c r="V806" s="24">
        <f>IFNA(VLOOKUP(A806,'HUMAN RESOURCES processed'!$A$2:$M$2692,12,0))</f>
        <v>4490700</v>
      </c>
      <c r="W806" s="24">
        <f>IFNA(VLOOKUP(A806,'HUMAN RESOURCES processed'!$A$2:$M$2692,13,0))</f>
        <v>0.532</v>
      </c>
      <c r="X806" s="24">
        <f>IFNA(VLOOKUP(A806,'TOURISM processed'!$A$2:$F$2692,5,0))</f>
        <v>1565000000</v>
      </c>
      <c r="Y806" s="24">
        <f>IFNA(VLOOKUP(A806,'TOURISM processed'!$A$2:$F$2692,6,0))</f>
        <v>471000000</v>
      </c>
      <c r="Z806" s="24">
        <f t="shared" si="7"/>
        <v>104.8834257</v>
      </c>
      <c r="AA806" s="24">
        <f>IFNA(VLOOKUP(A806,'BUSINESS processed'!A806:J3496,5,0))</f>
        <v>0.165</v>
      </c>
      <c r="AB806" s="24">
        <f>IFNA(VLOOKUP(A806,'BUSINESS processed'!A806:J3496,6,0))</f>
        <v>2</v>
      </c>
      <c r="AC806" s="24">
        <f>IFNA(VLOOKUP(A806,'BUSINESS processed'!A806:J3496,7,0))</f>
        <v>9</v>
      </c>
      <c r="AD806" s="24">
        <f>IFNA(VLOOKUP(A806,'BUSINESS processed'!A806:J3496,8,0))</f>
        <v>280</v>
      </c>
      <c r="AE806" s="24">
        <f>IFNA(VLOOKUP(A806,'BUSINESS processed'!A806:J3496,9,0))</f>
        <v>0.369</v>
      </c>
      <c r="AF806" s="27">
        <f>IFNA(VLOOKUP(A806,'BUSINESS processed'!A806:J3496,10,0))</f>
        <v>1.078</v>
      </c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</row>
    <row r="807">
      <c r="A807" s="18" t="str">
        <f t="shared" si="1"/>
        <v>Asia_Hong Kong SAR-Asia_2000</v>
      </c>
      <c r="B807" s="19" t="s">
        <v>144</v>
      </c>
      <c r="C807" s="20" t="s">
        <v>154</v>
      </c>
      <c r="D807" s="21" t="s">
        <v>70</v>
      </c>
      <c r="E807" s="22">
        <v>1.72E11</v>
      </c>
      <c r="F807" s="22">
        <f t="shared" si="2"/>
        <v>25806.45161</v>
      </c>
      <c r="G807" s="39">
        <f t="shared" ref="G807:G819" si="480">IF(AND(C807=C806,D807&gt;D806),G806,0)</f>
        <v>0</v>
      </c>
      <c r="H807" s="39">
        <f t="shared" ref="H807:H819" si="481">IF(AND(C807=C806,C807&gt;C806),C806,0)</f>
        <v>0</v>
      </c>
      <c r="I807" s="23">
        <v>0.095</v>
      </c>
      <c r="J807" s="24">
        <f>IF(AND( C807=C806,D807&gt;D806),J806,0)</f>
        <v>0</v>
      </c>
      <c r="K807" s="24">
        <f t="shared" si="3"/>
        <v>0</v>
      </c>
      <c r="L807" s="24">
        <f t="shared" si="479"/>
        <v>0</v>
      </c>
      <c r="M807" s="24">
        <f t="shared" si="5"/>
        <v>0</v>
      </c>
      <c r="N807" s="24">
        <f>IFNA(VLOOKUP(A807,'HUMAN RESOURCES processed'!$A$2:$M$2692,5,0))</f>
        <v>0.008</v>
      </c>
      <c r="O807" s="24">
        <f t="shared" ref="O807:O819" si="482">IF(AND(C807=C806,D807&gt;806),O806,0)</f>
        <v>0</v>
      </c>
      <c r="P807" s="24">
        <f>IFNA(VLOOKUP(A807,'HUMAN RESOURCES processed'!$A$2:$M$2692,7,0))</f>
        <v>84</v>
      </c>
      <c r="Q807" s="24">
        <f>IFNA(VLOOKUP(A807,'HUMAN RESOURCES processed'!$A$2:$M$2692,8,0))</f>
        <v>78</v>
      </c>
      <c r="R807" s="24">
        <f t="shared" si="6"/>
        <v>81</v>
      </c>
      <c r="S807" s="24">
        <f>IFNA(VLOOKUP(A807,'HUMAN RESOURCES processed'!$A$2:$M$2692,9,0))</f>
        <v>0.173</v>
      </c>
      <c r="T807" s="24">
        <f>IFNA(VLOOKUP(A807,'HUMAN RESOURCES processed'!$A$2:$M$2692,10,0))</f>
        <v>0.717</v>
      </c>
      <c r="U807" s="24">
        <f>IFNA(VLOOKUP(A807,'HUMAN RESOURCES processed'!$A$2:$M$2692,11,0))</f>
        <v>0.11</v>
      </c>
      <c r="V807" s="24">
        <f>IFNA(VLOOKUP(A807,'HUMAN RESOURCES processed'!$A$2:$M$2692,12,0))</f>
        <v>6665000</v>
      </c>
      <c r="W807" s="24">
        <f>IFNA(VLOOKUP(A807,'HUMAN RESOURCES processed'!$A$2:$M$2692,13,0))</f>
        <v>1</v>
      </c>
      <c r="X807" s="24">
        <f>IFNA(VLOOKUP(A807,'TOURISM processed'!$A$2:$F$2692,5,0))</f>
        <v>8198000000</v>
      </c>
      <c r="Y807" s="24">
        <f>IFNA(VLOOKUP(A807,'TOURISM processed'!$A$2:$F$2692,6,0))</f>
        <v>12502000000</v>
      </c>
      <c r="Z807" s="24">
        <f t="shared" si="7"/>
        <v>1875.768942</v>
      </c>
      <c r="AA807" s="24">
        <f t="shared" ref="AA807:AA811" si="483">IF(AND(C807=C806,D807&gt;D806),AA806,0)</f>
        <v>0</v>
      </c>
      <c r="AB807" s="24">
        <f t="shared" ref="AB807:AB809" si="484">IF(AND(C807=C806,D807&gt;D806),AB806,0)</f>
        <v>0</v>
      </c>
      <c r="AC807" s="24">
        <f t="shared" ref="AC807:AC818" si="485">IF(AND(C807=C806,D807&gt;D806),AC806,0)</f>
        <v>0</v>
      </c>
      <c r="AD807" s="24">
        <f t="shared" ref="AD807:AD811" si="486">IF(AND(C807=C806,D807&gt;D806),AD806,0)</f>
        <v>0</v>
      </c>
      <c r="AE807" s="24">
        <f>IFNA(VLOOKUP(A807,'BUSINESS processed'!A807:J3497,9,0))</f>
        <v>0.278</v>
      </c>
      <c r="AF807" s="27">
        <f>IFNA(VLOOKUP(A807,'BUSINESS processed'!A807:J3497,10,0))</f>
        <v>0.797</v>
      </c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</row>
    <row r="808">
      <c r="A808" s="18" t="str">
        <f t="shared" si="1"/>
        <v>Asia_Hong Kong SAR-Asia_2001</v>
      </c>
      <c r="B808" s="19" t="s">
        <v>144</v>
      </c>
      <c r="C808" s="20" t="s">
        <v>154</v>
      </c>
      <c r="D808" s="21" t="s">
        <v>71</v>
      </c>
      <c r="E808" s="22">
        <v>1.69E11</v>
      </c>
      <c r="F808" s="22">
        <f t="shared" si="2"/>
        <v>25170.15921</v>
      </c>
      <c r="G808" s="39">
        <f t="shared" si="480"/>
        <v>0</v>
      </c>
      <c r="H808" s="39">
        <f t="shared" si="481"/>
        <v>0</v>
      </c>
      <c r="I808" s="23">
        <v>0.051</v>
      </c>
      <c r="J808" s="24">
        <f>IFNA(VLOOKUP(A808,'ENERGY processed'!$A$2:$H$2692,7,0),"")</f>
        <v>14894</v>
      </c>
      <c r="K808" s="24">
        <f t="shared" si="3"/>
        <v>0.002218250599</v>
      </c>
      <c r="L808" s="24">
        <f t="shared" si="479"/>
        <v>0</v>
      </c>
      <c r="M808" s="24">
        <f t="shared" si="5"/>
        <v>0</v>
      </c>
      <c r="N808" s="24">
        <f>IFNA(VLOOKUP(A808,'HUMAN RESOURCES processed'!$A$2:$M$2692,5,0))</f>
        <v>0.007</v>
      </c>
      <c r="O808" s="24">
        <f t="shared" si="482"/>
        <v>0</v>
      </c>
      <c r="P808" s="24">
        <f>IFNA(VLOOKUP(A808,'HUMAN RESOURCES processed'!$A$2:$M$2692,7,0))</f>
        <v>85</v>
      </c>
      <c r="Q808" s="24">
        <f>IFNA(VLOOKUP(A808,'HUMAN RESOURCES processed'!$A$2:$M$2692,8,0))</f>
        <v>78</v>
      </c>
      <c r="R808" s="24">
        <f t="shared" si="6"/>
        <v>81.5</v>
      </c>
      <c r="S808" s="24">
        <f>IFNA(VLOOKUP(A808,'HUMAN RESOURCES processed'!$A$2:$M$2692,9,0))</f>
        <v>0.167</v>
      </c>
      <c r="T808" s="24">
        <f>IFNA(VLOOKUP(A808,'HUMAN RESOURCES processed'!$A$2:$M$2692,10,0))</f>
        <v>0.72</v>
      </c>
      <c r="U808" s="24">
        <f>IFNA(VLOOKUP(A808,'HUMAN RESOURCES processed'!$A$2:$M$2692,11,0))</f>
        <v>0.112</v>
      </c>
      <c r="V808" s="24">
        <f>IFNA(VLOOKUP(A808,'HUMAN RESOURCES processed'!$A$2:$M$2692,12,0))</f>
        <v>6714300</v>
      </c>
      <c r="W808" s="24">
        <f>IFNA(VLOOKUP(A808,'HUMAN RESOURCES processed'!$A$2:$M$2692,13,0))</f>
        <v>1</v>
      </c>
      <c r="X808" s="24">
        <f>IFNA(VLOOKUP(A808,'TOURISM processed'!$A$2:$F$2692,5,0))</f>
        <v>7923000000</v>
      </c>
      <c r="Y808" s="24">
        <f>IFNA(VLOOKUP(A808,'TOURISM processed'!$A$2:$F$2692,6,0))</f>
        <v>12317000000</v>
      </c>
      <c r="Z808" s="24">
        <f t="shared" si="7"/>
        <v>1834.442905</v>
      </c>
      <c r="AA808" s="24">
        <f t="shared" si="483"/>
        <v>0</v>
      </c>
      <c r="AB808" s="24">
        <f t="shared" si="484"/>
        <v>0</v>
      </c>
      <c r="AC808" s="24">
        <f t="shared" si="485"/>
        <v>0</v>
      </c>
      <c r="AD808" s="24">
        <f t="shared" si="486"/>
        <v>0</v>
      </c>
      <c r="AE808" s="24">
        <f>IFNA(VLOOKUP(A808,'BUSINESS processed'!A808:J3498,9,0))</f>
        <v>0.387</v>
      </c>
      <c r="AF808" s="27">
        <f>IFNA(VLOOKUP(A808,'BUSINESS processed'!A808:J3498,10,0))</f>
        <v>0.838</v>
      </c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</row>
    <row r="809">
      <c r="A809" s="18" t="str">
        <f t="shared" si="1"/>
        <v>Asia_Hong Kong SAR-Asia_2002</v>
      </c>
      <c r="B809" s="19" t="s">
        <v>144</v>
      </c>
      <c r="C809" s="20" t="s">
        <v>154</v>
      </c>
      <c r="D809" s="21" t="s">
        <v>72</v>
      </c>
      <c r="E809" s="22">
        <v>1.66E11</v>
      </c>
      <c r="F809" s="22">
        <f t="shared" si="2"/>
        <v>24614.10715</v>
      </c>
      <c r="G809" s="39">
        <f t="shared" si="480"/>
        <v>0</v>
      </c>
      <c r="H809" s="39">
        <f t="shared" si="481"/>
        <v>0</v>
      </c>
      <c r="I809" s="23">
        <v>0.05</v>
      </c>
      <c r="J809" s="24">
        <f>IFNA(VLOOKUP(A809,'ENERGY processed'!$A$2:$H$2692,7,0),"")</f>
        <v>13838</v>
      </c>
      <c r="K809" s="24">
        <f t="shared" si="3"/>
        <v>0.002051867558</v>
      </c>
      <c r="L809" s="24">
        <f>IFNA(VLOOKUP(A809,'ENERGY processed'!$A$2:$H$2692,8,0),"")</f>
        <v>36289</v>
      </c>
      <c r="M809" s="24">
        <f t="shared" si="5"/>
        <v>0.005380851411</v>
      </c>
      <c r="N809" s="24">
        <f>IFNA(VLOOKUP(A809,'HUMAN RESOURCES processed'!$A$2:$M$2692,5,0))</f>
        <v>0.007</v>
      </c>
      <c r="O809" s="24">
        <f t="shared" si="482"/>
        <v>0</v>
      </c>
      <c r="P809" s="24">
        <f>IFNA(VLOOKUP(A809,'HUMAN RESOURCES processed'!$A$2:$M$2692,7,0))</f>
        <v>85</v>
      </c>
      <c r="Q809" s="24">
        <f>IFNA(VLOOKUP(A809,'HUMAN RESOURCES processed'!$A$2:$M$2692,8,0))</f>
        <v>79</v>
      </c>
      <c r="R809" s="24">
        <f t="shared" si="6"/>
        <v>82</v>
      </c>
      <c r="S809" s="24">
        <f>IFNA(VLOOKUP(A809,'HUMAN RESOURCES processed'!$A$2:$M$2692,9,0))</f>
        <v>0.161</v>
      </c>
      <c r="T809" s="24">
        <f>IFNA(VLOOKUP(A809,'HUMAN RESOURCES processed'!$A$2:$M$2692,10,0))</f>
        <v>0.724</v>
      </c>
      <c r="U809" s="24">
        <f>IFNA(VLOOKUP(A809,'HUMAN RESOURCES processed'!$A$2:$M$2692,11,0))</f>
        <v>0.115</v>
      </c>
      <c r="V809" s="24">
        <f>IFNA(VLOOKUP(A809,'HUMAN RESOURCES processed'!$A$2:$M$2692,12,0))</f>
        <v>6744100</v>
      </c>
      <c r="W809" s="24">
        <f>IFNA(VLOOKUP(A809,'HUMAN RESOURCES processed'!$A$2:$M$2692,13,0))</f>
        <v>1</v>
      </c>
      <c r="X809" s="24">
        <f>IFNA(VLOOKUP(A809,'TOURISM processed'!$A$2:$F$2692,5,0))</f>
        <v>9849000000</v>
      </c>
      <c r="Y809" s="24">
        <f>IFNA(VLOOKUP(A809,'TOURISM processed'!$A$2:$F$2692,6,0))</f>
        <v>12418000000</v>
      </c>
      <c r="Z809" s="24">
        <f t="shared" si="7"/>
        <v>1841.313148</v>
      </c>
      <c r="AA809" s="24">
        <f t="shared" si="483"/>
        <v>0</v>
      </c>
      <c r="AB809" s="24">
        <f t="shared" si="484"/>
        <v>0</v>
      </c>
      <c r="AC809" s="24">
        <f t="shared" si="485"/>
        <v>0</v>
      </c>
      <c r="AD809" s="24">
        <f t="shared" si="486"/>
        <v>0</v>
      </c>
      <c r="AE809" s="24">
        <f>IFNA(VLOOKUP(A809,'BUSINESS processed'!A809:J3499,9,0))</f>
        <v>0.431</v>
      </c>
      <c r="AF809" s="27">
        <f>IFNA(VLOOKUP(A809,'BUSINESS processed'!A809:J3499,10,0))</f>
        <v>0.925</v>
      </c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</row>
    <row r="810">
      <c r="A810" s="18" t="str">
        <f t="shared" si="1"/>
        <v>Asia_Hong Kong SAR-Asia_2003</v>
      </c>
      <c r="B810" s="19" t="s">
        <v>144</v>
      </c>
      <c r="C810" s="20" t="s">
        <v>154</v>
      </c>
      <c r="D810" s="21" t="s">
        <v>74</v>
      </c>
      <c r="E810" s="22">
        <v>1.61E11</v>
      </c>
      <c r="F810" s="22">
        <f t="shared" si="2"/>
        <v>23919.89065</v>
      </c>
      <c r="G810" s="39">
        <f t="shared" si="480"/>
        <v>0</v>
      </c>
      <c r="H810" s="39">
        <f t="shared" si="481"/>
        <v>0</v>
      </c>
      <c r="I810" s="23">
        <v>0.05</v>
      </c>
      <c r="J810" s="24">
        <f>IFNA(VLOOKUP(A810,'ENERGY processed'!$A$2:$H$2692,7,0),"")</f>
        <v>14933</v>
      </c>
      <c r="K810" s="24">
        <f t="shared" si="3"/>
        <v>0.002218607001</v>
      </c>
      <c r="L810" s="24">
        <f>IFNA(VLOOKUP(A810,'ENERGY processed'!$A$2:$H$2692,8,0),"")</f>
        <v>36996</v>
      </c>
      <c r="M810" s="24">
        <f t="shared" si="5"/>
        <v>0.005496523444</v>
      </c>
      <c r="N810" s="24">
        <f>IFNA(VLOOKUP(A810,'HUMAN RESOURCES processed'!$A$2:$M$2692,5,0))</f>
        <v>0.007</v>
      </c>
      <c r="O810" s="24">
        <f t="shared" si="482"/>
        <v>0</v>
      </c>
      <c r="P810" s="24">
        <f>IFNA(VLOOKUP(A810,'HUMAN RESOURCES processed'!$A$2:$M$2692,7,0))</f>
        <v>84</v>
      </c>
      <c r="Q810" s="24">
        <f>IFNA(VLOOKUP(A810,'HUMAN RESOURCES processed'!$A$2:$M$2692,8,0))</f>
        <v>79</v>
      </c>
      <c r="R810" s="24">
        <f t="shared" si="6"/>
        <v>81.5</v>
      </c>
      <c r="S810" s="24">
        <f>IFNA(VLOOKUP(A810,'HUMAN RESOURCES processed'!$A$2:$M$2692,9,0))</f>
        <v>0.155</v>
      </c>
      <c r="T810" s="24">
        <f>IFNA(VLOOKUP(A810,'HUMAN RESOURCES processed'!$A$2:$M$2692,10,0))</f>
        <v>0.728</v>
      </c>
      <c r="U810" s="24">
        <f>IFNA(VLOOKUP(A810,'HUMAN RESOURCES processed'!$A$2:$M$2692,11,0))</f>
        <v>0.117</v>
      </c>
      <c r="V810" s="24">
        <f>IFNA(VLOOKUP(A810,'HUMAN RESOURCES processed'!$A$2:$M$2692,12,0))</f>
        <v>6730800</v>
      </c>
      <c r="W810" s="24">
        <f>IFNA(VLOOKUP(A810,'HUMAN RESOURCES processed'!$A$2:$M$2692,13,0))</f>
        <v>1</v>
      </c>
      <c r="X810" s="24">
        <f>IFNA(VLOOKUP(A810,'TOURISM processed'!$A$2:$F$2692,5,0))</f>
        <v>9004000000</v>
      </c>
      <c r="Y810" s="24">
        <f>IFNA(VLOOKUP(A810,'TOURISM processed'!$A$2:$F$2692,6,0))</f>
        <v>11447000000</v>
      </c>
      <c r="Z810" s="24">
        <f t="shared" si="7"/>
        <v>1700.689368</v>
      </c>
      <c r="AA810" s="24">
        <f t="shared" si="483"/>
        <v>0</v>
      </c>
      <c r="AB810" s="24">
        <f>IFNA(VLOOKUP(A810,'BUSINESS processed'!A810:J3500,6,0))</f>
        <v>11</v>
      </c>
      <c r="AC810" s="24">
        <f t="shared" si="485"/>
        <v>0</v>
      </c>
      <c r="AD810" s="24">
        <f t="shared" si="486"/>
        <v>0</v>
      </c>
      <c r="AE810" s="24">
        <f>IFNA(VLOOKUP(A810,'BUSINESS processed'!A810:J3500,9,0))</f>
        <v>0.522</v>
      </c>
      <c r="AF810" s="27">
        <f>IFNA(VLOOKUP(A810,'BUSINESS processed'!A810:J3500,10,0))</f>
        <v>1.064</v>
      </c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</row>
    <row r="811">
      <c r="A811" s="18" t="str">
        <f t="shared" si="1"/>
        <v>Asia_Hong Kong SAR-Asia_2004</v>
      </c>
      <c r="B811" s="19" t="s">
        <v>144</v>
      </c>
      <c r="C811" s="20" t="s">
        <v>154</v>
      </c>
      <c r="D811" s="21" t="s">
        <v>83</v>
      </c>
      <c r="E811" s="22">
        <v>1.69E11</v>
      </c>
      <c r="F811" s="22">
        <f t="shared" si="2"/>
        <v>24913.39279</v>
      </c>
      <c r="G811" s="39">
        <f t="shared" si="480"/>
        <v>0</v>
      </c>
      <c r="H811" s="39">
        <f t="shared" si="481"/>
        <v>0</v>
      </c>
      <c r="I811" s="23">
        <v>0.05</v>
      </c>
      <c r="J811" s="24">
        <f>IFNA(VLOOKUP(A811,'ENERGY processed'!$A$2:$H$2692,7,0),"")</f>
        <v>14139</v>
      </c>
      <c r="K811" s="24">
        <f t="shared" si="3"/>
        <v>0.002084322253</v>
      </c>
      <c r="L811" s="24">
        <f>IFNA(VLOOKUP(A811,'ENERGY processed'!$A$2:$H$2692,8,0),"")</f>
        <v>38573</v>
      </c>
      <c r="M811" s="24">
        <f t="shared" si="5"/>
        <v>0.005686297634</v>
      </c>
      <c r="N811" s="24">
        <f>IFNA(VLOOKUP(A811,'HUMAN RESOURCES processed'!$A$2:$M$2692,5,0))</f>
        <v>0.007</v>
      </c>
      <c r="O811" s="24">
        <f t="shared" si="482"/>
        <v>0</v>
      </c>
      <c r="P811" s="24">
        <f>IFNA(VLOOKUP(A811,'HUMAN RESOURCES processed'!$A$2:$M$2692,7,0))</f>
        <v>85</v>
      </c>
      <c r="Q811" s="24">
        <f>IFNA(VLOOKUP(A811,'HUMAN RESOURCES processed'!$A$2:$M$2692,8,0))</f>
        <v>79</v>
      </c>
      <c r="R811" s="24">
        <f t="shared" si="6"/>
        <v>82</v>
      </c>
      <c r="S811" s="24">
        <f>IFNA(VLOOKUP(A811,'HUMAN RESOURCES processed'!$A$2:$M$2692,9,0))</f>
        <v>0.148</v>
      </c>
      <c r="T811" s="24">
        <f>IFNA(VLOOKUP(A811,'HUMAN RESOURCES processed'!$A$2:$M$2692,10,0))</f>
        <v>0.732</v>
      </c>
      <c r="U811" s="24">
        <f>IFNA(VLOOKUP(A811,'HUMAN RESOURCES processed'!$A$2:$M$2692,11,0))</f>
        <v>0.119</v>
      </c>
      <c r="V811" s="24">
        <f>IFNA(VLOOKUP(A811,'HUMAN RESOURCES processed'!$A$2:$M$2692,12,0))</f>
        <v>6783500</v>
      </c>
      <c r="W811" s="24">
        <f>IFNA(VLOOKUP(A811,'HUMAN RESOURCES processed'!$A$2:$M$2692,13,0))</f>
        <v>1</v>
      </c>
      <c r="X811" s="24">
        <f>IFNA(VLOOKUP(A811,'TOURISM processed'!$A$2:$F$2692,5,0))</f>
        <v>11874000000</v>
      </c>
      <c r="Y811" s="24">
        <f>IFNA(VLOOKUP(A811,'TOURISM processed'!$A$2:$F$2692,6,0))</f>
        <v>13270000000</v>
      </c>
      <c r="Z811" s="24">
        <f t="shared" si="7"/>
        <v>1956.217292</v>
      </c>
      <c r="AA811" s="24">
        <f t="shared" si="483"/>
        <v>0</v>
      </c>
      <c r="AB811" s="24">
        <f>IFNA(VLOOKUP(A811,'BUSINESS processed'!A811:J3501,6,0))</f>
        <v>11</v>
      </c>
      <c r="AC811" s="24">
        <f t="shared" si="485"/>
        <v>0</v>
      </c>
      <c r="AD811" s="24">
        <f t="shared" si="486"/>
        <v>0</v>
      </c>
      <c r="AE811" s="24">
        <f>IFNA(VLOOKUP(A811,'BUSINESS processed'!A811:J3501,9,0))</f>
        <v>0.564</v>
      </c>
      <c r="AF811" s="27">
        <f>IFNA(VLOOKUP(A811,'BUSINESS processed'!A811:J3501,10,0))</f>
        <v>1.191</v>
      </c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</row>
    <row r="812">
      <c r="A812" s="18" t="str">
        <f t="shared" si="1"/>
        <v>Asia_Hong Kong SAR-Asia_2005</v>
      </c>
      <c r="B812" s="19" t="s">
        <v>144</v>
      </c>
      <c r="C812" s="20" t="s">
        <v>154</v>
      </c>
      <c r="D812" s="21" t="s">
        <v>84</v>
      </c>
      <c r="E812" s="22">
        <v>1.82E11</v>
      </c>
      <c r="F812" s="22">
        <f t="shared" si="2"/>
        <v>26712.85152</v>
      </c>
      <c r="G812" s="39">
        <f t="shared" si="480"/>
        <v>0</v>
      </c>
      <c r="H812" s="39">
        <f t="shared" si="481"/>
        <v>0</v>
      </c>
      <c r="I812" s="23">
        <v>0.078</v>
      </c>
      <c r="J812" s="24">
        <f>IFNA(VLOOKUP(A812,'ENERGY processed'!$A$2:$H$2692,7,0),"")</f>
        <v>13476.5</v>
      </c>
      <c r="K812" s="24">
        <f t="shared" si="3"/>
        <v>0.001977998591</v>
      </c>
      <c r="L812" s="24">
        <f>IFNA(VLOOKUP(A812,'ENERGY processed'!$A$2:$H$2692,8,0),"")</f>
        <v>38193.5</v>
      </c>
      <c r="M812" s="24">
        <f t="shared" si="5"/>
        <v>0.005605809311</v>
      </c>
      <c r="N812" s="24">
        <f>IFNA(VLOOKUP(A812,'HUMAN RESOURCES processed'!$A$2:$M$2692,5,0))</f>
        <v>0.008</v>
      </c>
      <c r="O812" s="24">
        <f t="shared" si="482"/>
        <v>0</v>
      </c>
      <c r="P812" s="24">
        <f>IFNA(VLOOKUP(A812,'HUMAN RESOURCES processed'!$A$2:$M$2692,7,0))</f>
        <v>85</v>
      </c>
      <c r="Q812" s="24">
        <f>IFNA(VLOOKUP(A812,'HUMAN RESOURCES processed'!$A$2:$M$2692,8,0))</f>
        <v>79</v>
      </c>
      <c r="R812" s="24">
        <f t="shared" si="6"/>
        <v>82</v>
      </c>
      <c r="S812" s="24">
        <f>IFNA(VLOOKUP(A812,'HUMAN RESOURCES processed'!$A$2:$M$2692,9,0))</f>
        <v>0.142</v>
      </c>
      <c r="T812" s="24">
        <f>IFNA(VLOOKUP(A812,'HUMAN RESOURCES processed'!$A$2:$M$2692,10,0))</f>
        <v>0.736</v>
      </c>
      <c r="U812" s="24">
        <f>IFNA(VLOOKUP(A812,'HUMAN RESOURCES processed'!$A$2:$M$2692,11,0))</f>
        <v>0.121</v>
      </c>
      <c r="V812" s="24">
        <f>IFNA(VLOOKUP(A812,'HUMAN RESOURCES processed'!$A$2:$M$2692,12,0))</f>
        <v>6813200</v>
      </c>
      <c r="W812" s="24">
        <f>IFNA(VLOOKUP(A812,'HUMAN RESOURCES processed'!$A$2:$M$2692,13,0))</f>
        <v>1</v>
      </c>
      <c r="X812" s="24">
        <f>IFNA(VLOOKUP(A812,'TOURISM processed'!$A$2:$F$2692,5,0))</f>
        <v>13588000000</v>
      </c>
      <c r="Y812" s="24">
        <f>IFNA(VLOOKUP(A812,'TOURISM processed'!$A$2:$F$2692,6,0))</f>
        <v>13305000000</v>
      </c>
      <c r="Z812" s="24">
        <f t="shared" si="7"/>
        <v>1952.826865</v>
      </c>
      <c r="AA812" s="24">
        <f>IFNA(VLOOKUP(A812,'BUSINESS processed'!A812:J3502,5,0))</f>
        <v>0.241</v>
      </c>
      <c r="AB812" s="24">
        <f>IFNA(VLOOKUP(A812,'BUSINESS processed'!A812:J3502,6,0))</f>
        <v>11</v>
      </c>
      <c r="AC812" s="24">
        <f t="shared" si="485"/>
        <v>0</v>
      </c>
      <c r="AD812" s="24">
        <f>IFNA(VLOOKUP(A812,'BUSINESS processed'!A812:J3502,8,0))</f>
        <v>80</v>
      </c>
      <c r="AE812" s="24">
        <f>IFNA(VLOOKUP(A812,'BUSINESS processed'!A812:J3502,9,0))</f>
        <v>0.569</v>
      </c>
      <c r="AF812" s="27">
        <f>IFNA(VLOOKUP(A812,'BUSINESS processed'!A812:J3502,10,0))</f>
        <v>1.239</v>
      </c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</row>
    <row r="813">
      <c r="A813" s="18" t="str">
        <f t="shared" si="1"/>
        <v>Asia_Hong Kong SAR-Asia_2006</v>
      </c>
      <c r="B813" s="19" t="s">
        <v>144</v>
      </c>
      <c r="C813" s="20" t="s">
        <v>154</v>
      </c>
      <c r="D813" s="21" t="s">
        <v>85</v>
      </c>
      <c r="E813" s="22">
        <v>1.94E11</v>
      </c>
      <c r="F813" s="22">
        <f t="shared" si="2"/>
        <v>28291.84349</v>
      </c>
      <c r="G813" s="39">
        <f t="shared" si="480"/>
        <v>0</v>
      </c>
      <c r="H813" s="39">
        <f t="shared" si="481"/>
        <v>0</v>
      </c>
      <c r="I813" s="23">
        <v>0.078</v>
      </c>
      <c r="J813" s="24">
        <f>IF(AND( C813=C812,D813&gt;D812),J812,"")</f>
        <v>13476.5</v>
      </c>
      <c r="K813" s="24">
        <f t="shared" si="3"/>
        <v>0.0019653352</v>
      </c>
      <c r="L813" s="24">
        <f>IF(AND(C813=C812,C813&gt;C812),C812,0)</f>
        <v>0</v>
      </c>
      <c r="M813" s="24">
        <f t="shared" si="5"/>
        <v>0</v>
      </c>
      <c r="N813" s="24">
        <f>IFNA(VLOOKUP(A813,'HUMAN RESOURCES processed'!$A$2:$M$2692,5,0))</f>
        <v>0.01</v>
      </c>
      <c r="O813" s="24">
        <f t="shared" si="482"/>
        <v>0</v>
      </c>
      <c r="P813" s="24">
        <f>IFNA(VLOOKUP(A813,'HUMAN RESOURCES processed'!$A$2:$M$2692,7,0))</f>
        <v>86</v>
      </c>
      <c r="Q813" s="24">
        <f>IFNA(VLOOKUP(A813,'HUMAN RESOURCES processed'!$A$2:$M$2692,8,0))</f>
        <v>79</v>
      </c>
      <c r="R813" s="24">
        <f t="shared" si="6"/>
        <v>82.5</v>
      </c>
      <c r="S813" s="24">
        <f>IFNA(VLOOKUP(A813,'HUMAN RESOURCES processed'!$A$2:$M$2692,9,0))</f>
        <v>0.137</v>
      </c>
      <c r="T813" s="24">
        <f>IFNA(VLOOKUP(A813,'HUMAN RESOURCES processed'!$A$2:$M$2692,10,0))</f>
        <v>0.74</v>
      </c>
      <c r="U813" s="24">
        <f>IFNA(VLOOKUP(A813,'HUMAN RESOURCES processed'!$A$2:$M$2692,11,0))</f>
        <v>0.123</v>
      </c>
      <c r="V813" s="24">
        <f>IFNA(VLOOKUP(A813,'HUMAN RESOURCES processed'!$A$2:$M$2692,12,0))</f>
        <v>6857100</v>
      </c>
      <c r="W813" s="24">
        <f>IFNA(VLOOKUP(A813,'HUMAN RESOURCES processed'!$A$2:$M$2692,13,0))</f>
        <v>1</v>
      </c>
      <c r="X813" s="24">
        <f>IFNA(VLOOKUP(A813,'TOURISM processed'!$A$2:$F$2692,5,0))</f>
        <v>15541000000</v>
      </c>
      <c r="Y813" s="24">
        <f>IFNA(VLOOKUP(A813,'TOURISM processed'!$A$2:$F$2692,6,0))</f>
        <v>14044000000</v>
      </c>
      <c r="Z813" s="24">
        <f t="shared" si="7"/>
        <v>2048.096134</v>
      </c>
      <c r="AA813" s="24">
        <f>IFNA(VLOOKUP(A813,'BUSINESS processed'!A813:J3503,5,0))</f>
        <v>0.241</v>
      </c>
      <c r="AB813" s="24">
        <f>IFNA(VLOOKUP(A813,'BUSINESS processed'!A813:J3503,6,0))</f>
        <v>11</v>
      </c>
      <c r="AC813" s="24">
        <f t="shared" si="485"/>
        <v>0</v>
      </c>
      <c r="AD813" s="24">
        <f>IFNA(VLOOKUP(A813,'BUSINESS processed'!A813:J3503,8,0))</f>
        <v>80</v>
      </c>
      <c r="AE813" s="24">
        <f>IFNA(VLOOKUP(A813,'BUSINESS processed'!A813:J3503,9,0))</f>
        <v>0.608</v>
      </c>
      <c r="AF813" s="27">
        <f>IFNA(VLOOKUP(A813,'BUSINESS processed'!A813:J3503,10,0))</f>
        <v>1.367</v>
      </c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</row>
    <row r="814">
      <c r="A814" s="18" t="str">
        <f t="shared" si="1"/>
        <v>Asia_Hong Kong SAR-Asia_2007</v>
      </c>
      <c r="B814" s="19" t="s">
        <v>144</v>
      </c>
      <c r="C814" s="20" t="s">
        <v>154</v>
      </c>
      <c r="D814" s="21" t="s">
        <v>86</v>
      </c>
      <c r="E814" s="22">
        <v>2.12E11</v>
      </c>
      <c r="F814" s="22">
        <f t="shared" si="2"/>
        <v>30652.22735</v>
      </c>
      <c r="G814" s="39">
        <f t="shared" si="480"/>
        <v>0</v>
      </c>
      <c r="H814" s="39">
        <f t="shared" si="481"/>
        <v>0</v>
      </c>
      <c r="I814" s="23">
        <v>0.068</v>
      </c>
      <c r="J814" s="24">
        <f>IFNA(VLOOKUP(A814,'ENERGY processed'!$A$2:$H$2692,7,0),"")</f>
        <v>14338</v>
      </c>
      <c r="K814" s="24">
        <f t="shared" si="3"/>
        <v>0.002073073753</v>
      </c>
      <c r="L814" s="24">
        <f>IFNA(VLOOKUP(A814,'ENERGY processed'!$A$2:$H$2692,8,0),"")</f>
        <v>39963</v>
      </c>
      <c r="M814" s="24">
        <f t="shared" si="5"/>
        <v>0.005778089441</v>
      </c>
      <c r="N814" s="24">
        <f>IFNA(VLOOKUP(A814,'HUMAN RESOURCES processed'!$A$2:$M$2692,5,0))</f>
        <v>0.01</v>
      </c>
      <c r="O814" s="24">
        <f t="shared" si="482"/>
        <v>0</v>
      </c>
      <c r="P814" s="24">
        <f>IFNA(VLOOKUP(A814,'HUMAN RESOURCES processed'!$A$2:$M$2692,7,0))</f>
        <v>85</v>
      </c>
      <c r="Q814" s="24">
        <f>IFNA(VLOOKUP(A814,'HUMAN RESOURCES processed'!$A$2:$M$2692,8,0))</f>
        <v>79</v>
      </c>
      <c r="R814" s="24">
        <f t="shared" si="6"/>
        <v>82</v>
      </c>
      <c r="S814" s="24">
        <f>IFNA(VLOOKUP(A814,'HUMAN RESOURCES processed'!$A$2:$M$2692,9,0))</f>
        <v>0.132</v>
      </c>
      <c r="T814" s="24">
        <f>IFNA(VLOOKUP(A814,'HUMAN RESOURCES processed'!$A$2:$M$2692,10,0))</f>
        <v>0.744</v>
      </c>
      <c r="U814" s="24">
        <f>IFNA(VLOOKUP(A814,'HUMAN RESOURCES processed'!$A$2:$M$2692,11,0))</f>
        <v>0.124</v>
      </c>
      <c r="V814" s="24">
        <f>IFNA(VLOOKUP(A814,'HUMAN RESOURCES processed'!$A$2:$M$2692,12,0))</f>
        <v>6916300</v>
      </c>
      <c r="W814" s="24">
        <f>IFNA(VLOOKUP(A814,'HUMAN RESOURCES processed'!$A$2:$M$2692,13,0))</f>
        <v>1</v>
      </c>
      <c r="X814" s="24">
        <f>IFNA(VLOOKUP(A814,'TOURISM processed'!$A$2:$F$2692,5,0))</f>
        <v>18237000000</v>
      </c>
      <c r="Y814" s="24">
        <f>IFNA(VLOOKUP(A814,'TOURISM processed'!$A$2:$F$2692,6,0))</f>
        <v>15042000000</v>
      </c>
      <c r="Z814" s="24">
        <f t="shared" si="7"/>
        <v>2174.862282</v>
      </c>
      <c r="AA814" s="24">
        <f>IFNA(VLOOKUP(A814,'BUSINESS processed'!A814:J3504,5,0))</f>
        <v>0.241</v>
      </c>
      <c r="AB814" s="24">
        <f>IFNA(VLOOKUP(A814,'BUSINESS processed'!A814:J3504,6,0))</f>
        <v>11</v>
      </c>
      <c r="AC814" s="24">
        <f t="shared" si="485"/>
        <v>0</v>
      </c>
      <c r="AD814" s="24">
        <f>IFNA(VLOOKUP(A814,'BUSINESS processed'!A814:J3504,8,0))</f>
        <v>80</v>
      </c>
      <c r="AE814" s="24">
        <f>IFNA(VLOOKUP(A814,'BUSINESS processed'!A814:J3504,9,0))</f>
        <v>0.648</v>
      </c>
      <c r="AF814" s="27">
        <f>IFNA(VLOOKUP(A814,'BUSINESS processed'!A814:J3504,10,0))</f>
        <v>1.55</v>
      </c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</row>
    <row r="815">
      <c r="A815" s="18" t="str">
        <f t="shared" si="1"/>
        <v>Asia_Hong Kong SAR-Asia_2008</v>
      </c>
      <c r="B815" s="19" t="s">
        <v>144</v>
      </c>
      <c r="C815" s="20" t="s">
        <v>154</v>
      </c>
      <c r="D815" s="21" t="s">
        <v>87</v>
      </c>
      <c r="E815" s="22">
        <v>2.19E11</v>
      </c>
      <c r="F815" s="22">
        <f t="shared" si="2"/>
        <v>31475.46638</v>
      </c>
      <c r="G815" s="39">
        <f t="shared" si="480"/>
        <v>0</v>
      </c>
      <c r="H815" s="39">
        <f t="shared" si="481"/>
        <v>0</v>
      </c>
      <c r="I815" s="23">
        <v>0.05</v>
      </c>
      <c r="J815" s="24">
        <f>IFNA(VLOOKUP(A815,'ENERGY processed'!$A$2:$H$2692,7,0),"")</f>
        <v>12664</v>
      </c>
      <c r="K815" s="24">
        <f t="shared" si="3"/>
        <v>0.001820115554</v>
      </c>
      <c r="L815" s="24">
        <f>IFNA(VLOOKUP(A815,'ENERGY processed'!$A$2:$H$2692,8,0),"")</f>
        <v>40546</v>
      </c>
      <c r="M815" s="24">
        <f t="shared" si="5"/>
        <v>0.005827416712</v>
      </c>
      <c r="N815" s="24">
        <f>IFNA(VLOOKUP(A815,'HUMAN RESOURCES processed'!$A$2:$M$2692,5,0))</f>
        <v>0.011</v>
      </c>
      <c r="O815" s="24">
        <f t="shared" si="482"/>
        <v>0</v>
      </c>
      <c r="P815" s="24">
        <f>IFNA(VLOOKUP(A815,'HUMAN RESOURCES processed'!$A$2:$M$2692,7,0))</f>
        <v>86</v>
      </c>
      <c r="Q815" s="24">
        <f>IFNA(VLOOKUP(A815,'HUMAN RESOURCES processed'!$A$2:$M$2692,8,0))</f>
        <v>79</v>
      </c>
      <c r="R815" s="24">
        <f t="shared" si="6"/>
        <v>82.5</v>
      </c>
      <c r="S815" s="24">
        <f>IFNA(VLOOKUP(A815,'HUMAN RESOURCES processed'!$A$2:$M$2692,9,0))</f>
        <v>0.128</v>
      </c>
      <c r="T815" s="24">
        <f>IFNA(VLOOKUP(A815,'HUMAN RESOURCES processed'!$A$2:$M$2692,10,0))</f>
        <v>0.747</v>
      </c>
      <c r="U815" s="24">
        <f>IFNA(VLOOKUP(A815,'HUMAN RESOURCES processed'!$A$2:$M$2692,11,0))</f>
        <v>0.125</v>
      </c>
      <c r="V815" s="24">
        <f>IFNA(VLOOKUP(A815,'HUMAN RESOURCES processed'!$A$2:$M$2692,12,0))</f>
        <v>6957800</v>
      </c>
      <c r="W815" s="24">
        <f>IFNA(VLOOKUP(A815,'HUMAN RESOURCES processed'!$A$2:$M$2692,13,0))</f>
        <v>1</v>
      </c>
      <c r="X815" s="24">
        <f>IFNA(VLOOKUP(A815,'TOURISM processed'!$A$2:$F$2692,5,0))</f>
        <v>20236000000</v>
      </c>
      <c r="Y815" s="24">
        <f>IFNA(VLOOKUP(A815,'TOURISM processed'!$A$2:$F$2692,6,0))</f>
        <v>16095000000</v>
      </c>
      <c r="Z815" s="24">
        <f t="shared" si="7"/>
        <v>2313.231194</v>
      </c>
      <c r="AA815" s="24">
        <f>IFNA(VLOOKUP(A815,'BUSINESS processed'!A815:J3505,5,0))</f>
        <v>0.241</v>
      </c>
      <c r="AB815" s="24">
        <f>IFNA(VLOOKUP(A815,'BUSINESS processed'!A815:J3505,6,0))</f>
        <v>11</v>
      </c>
      <c r="AC815" s="24">
        <f t="shared" si="485"/>
        <v>0</v>
      </c>
      <c r="AD815" s="24">
        <f>IFNA(VLOOKUP(A815,'BUSINESS processed'!A815:J3505,8,0))</f>
        <v>80</v>
      </c>
      <c r="AE815" s="24">
        <f>IFNA(VLOOKUP(A815,'BUSINESS processed'!A815:J3505,9,0))</f>
        <v>0.667</v>
      </c>
      <c r="AF815" s="27">
        <f>IFNA(VLOOKUP(A815,'BUSINESS processed'!A815:J3505,10,0))</f>
        <v>1.662</v>
      </c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</row>
    <row r="816">
      <c r="A816" s="18" t="str">
        <f t="shared" si="1"/>
        <v>Asia_Hong Kong SAR-Asia_2009</v>
      </c>
      <c r="B816" s="19" t="s">
        <v>144</v>
      </c>
      <c r="C816" s="20" t="s">
        <v>154</v>
      </c>
      <c r="D816" s="21" t="s">
        <v>88</v>
      </c>
      <c r="E816" s="22">
        <v>2.14E11</v>
      </c>
      <c r="F816" s="22">
        <f t="shared" si="2"/>
        <v>30690.6838</v>
      </c>
      <c r="G816" s="39">
        <f t="shared" si="480"/>
        <v>0</v>
      </c>
      <c r="H816" s="39">
        <f t="shared" si="481"/>
        <v>0</v>
      </c>
      <c r="I816" s="23">
        <v>0.05</v>
      </c>
      <c r="J816" s="24">
        <f>IF(AND( C816=C815,D816&gt;D815),J815,"")</f>
        <v>12664</v>
      </c>
      <c r="K816" s="24">
        <f t="shared" si="3"/>
        <v>0.001816200092</v>
      </c>
      <c r="L816" s="24">
        <f>IF(AND(C816=C815,C816&gt;C815),C815,0)</f>
        <v>0</v>
      </c>
      <c r="M816" s="24">
        <f t="shared" si="5"/>
        <v>0</v>
      </c>
      <c r="N816" s="24">
        <f>IFNA(VLOOKUP(A816,'HUMAN RESOURCES processed'!$A$2:$M$2692,5,0))</f>
        <v>0.012</v>
      </c>
      <c r="O816" s="24">
        <f t="shared" si="482"/>
        <v>0</v>
      </c>
      <c r="P816" s="24">
        <f>IFNA(VLOOKUP(A816,'HUMAN RESOURCES processed'!$A$2:$M$2692,7,0))</f>
        <v>86</v>
      </c>
      <c r="Q816" s="24">
        <f>IFNA(VLOOKUP(A816,'HUMAN RESOURCES processed'!$A$2:$M$2692,8,0))</f>
        <v>80</v>
      </c>
      <c r="R816" s="24">
        <f t="shared" si="6"/>
        <v>83</v>
      </c>
      <c r="S816" s="24">
        <f>IFNA(VLOOKUP(A816,'HUMAN RESOURCES processed'!$A$2:$M$2692,9,0))</f>
        <v>0.124</v>
      </c>
      <c r="T816" s="24">
        <f>IFNA(VLOOKUP(A816,'HUMAN RESOURCES processed'!$A$2:$M$2692,10,0))</f>
        <v>0.749</v>
      </c>
      <c r="U816" s="24">
        <f>IFNA(VLOOKUP(A816,'HUMAN RESOURCES processed'!$A$2:$M$2692,11,0))</f>
        <v>0.127</v>
      </c>
      <c r="V816" s="24">
        <f>IFNA(VLOOKUP(A816,'HUMAN RESOURCES processed'!$A$2:$M$2692,12,0))</f>
        <v>6972800</v>
      </c>
      <c r="W816" s="24">
        <f>IFNA(VLOOKUP(A816,'HUMAN RESOURCES processed'!$A$2:$M$2692,13,0))</f>
        <v>1</v>
      </c>
      <c r="X816" s="24">
        <f>IFNA(VLOOKUP(A816,'TOURISM processed'!$A$2:$F$2692,5,0))</f>
        <v>20291000000</v>
      </c>
      <c r="Y816" s="24">
        <f>IFNA(VLOOKUP(A816,'TOURISM processed'!$A$2:$F$2692,6,0))</f>
        <v>15669000000</v>
      </c>
      <c r="Z816" s="24">
        <f t="shared" si="7"/>
        <v>2247.160395</v>
      </c>
      <c r="AA816" s="24">
        <f>IFNA(VLOOKUP(A816,'BUSINESS processed'!A816:J3506,5,0))</f>
        <v>0.23</v>
      </c>
      <c r="AB816" s="24">
        <f>IFNA(VLOOKUP(A816,'BUSINESS processed'!A816:J3506,6,0))</f>
        <v>6</v>
      </c>
      <c r="AC816" s="24">
        <f t="shared" si="485"/>
        <v>0</v>
      </c>
      <c r="AD816" s="24">
        <f>IFNA(VLOOKUP(A816,'BUSINESS processed'!A816:J3506,8,0))</f>
        <v>80</v>
      </c>
      <c r="AE816" s="24">
        <f>IFNA(VLOOKUP(A816,'BUSINESS processed'!A816:J3506,9,0))</f>
        <v>0.694</v>
      </c>
      <c r="AF816" s="27">
        <f>IFNA(VLOOKUP(A816,'BUSINESS processed'!A816:J3506,10,0))</f>
        <v>1.798</v>
      </c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</row>
    <row r="817">
      <c r="A817" s="18" t="str">
        <f t="shared" si="1"/>
        <v>Asia_Hong Kong SAR-Asia_2010</v>
      </c>
      <c r="B817" s="19" t="s">
        <v>144</v>
      </c>
      <c r="C817" s="20" t="s">
        <v>154</v>
      </c>
      <c r="D817" s="21" t="s">
        <v>89</v>
      </c>
      <c r="E817" s="22">
        <v>2.29E11</v>
      </c>
      <c r="F817" s="22">
        <f t="shared" si="2"/>
        <v>32601.5774</v>
      </c>
      <c r="G817" s="39">
        <f t="shared" si="480"/>
        <v>0</v>
      </c>
      <c r="H817" s="39">
        <f t="shared" si="481"/>
        <v>0</v>
      </c>
      <c r="I817" s="23">
        <v>0.05</v>
      </c>
      <c r="J817" s="24">
        <f>IFNA(VLOOKUP(A817,'ENERGY processed'!$A$2:$H$2692,7,0),"")</f>
        <v>13401.5</v>
      </c>
      <c r="K817" s="24">
        <f t="shared" si="3"/>
        <v>0.001907904103</v>
      </c>
      <c r="L817" s="24">
        <f>IFNA(VLOOKUP(A817,'ENERGY processed'!$A$2:$H$2692,8,0),"")</f>
        <v>38509</v>
      </c>
      <c r="M817" s="24">
        <f t="shared" si="5"/>
        <v>0.005482332508</v>
      </c>
      <c r="N817" s="24">
        <f>IFNA(VLOOKUP(A817,'HUMAN RESOURCES processed'!$A$2:$M$2692,5,0))</f>
        <v>0.013</v>
      </c>
      <c r="O817" s="24">
        <f t="shared" si="482"/>
        <v>0</v>
      </c>
      <c r="P817" s="24">
        <f>IFNA(VLOOKUP(A817,'HUMAN RESOURCES processed'!$A$2:$M$2692,7,0))</f>
        <v>86</v>
      </c>
      <c r="Q817" s="24">
        <f>IFNA(VLOOKUP(A817,'HUMAN RESOURCES processed'!$A$2:$M$2692,8,0))</f>
        <v>80</v>
      </c>
      <c r="R817" s="24">
        <f t="shared" si="6"/>
        <v>83</v>
      </c>
      <c r="S817" s="24">
        <f>IFNA(VLOOKUP(A817,'HUMAN RESOURCES processed'!$A$2:$M$2692,9,0))</f>
        <v>0.121</v>
      </c>
      <c r="T817" s="24">
        <f>IFNA(VLOOKUP(A817,'HUMAN RESOURCES processed'!$A$2:$M$2692,10,0))</f>
        <v>0.75</v>
      </c>
      <c r="U817" s="24">
        <f>IFNA(VLOOKUP(A817,'HUMAN RESOURCES processed'!$A$2:$M$2692,11,0))</f>
        <v>0.129</v>
      </c>
      <c r="V817" s="24">
        <f>IFNA(VLOOKUP(A817,'HUMAN RESOURCES processed'!$A$2:$M$2692,12,0))</f>
        <v>7024200</v>
      </c>
      <c r="W817" s="24">
        <f>IFNA(VLOOKUP(A817,'HUMAN RESOURCES processed'!$A$2:$M$2692,13,0))</f>
        <v>1</v>
      </c>
      <c r="X817" s="24">
        <f>IFNA(VLOOKUP(A817,'TOURISM processed'!$A$2:$F$2692,5,0))</f>
        <v>27208000000</v>
      </c>
      <c r="Y817" s="24">
        <f>IFNA(VLOOKUP(A817,'TOURISM processed'!$A$2:$F$2692,6,0))</f>
        <v>17503000000</v>
      </c>
      <c r="Z817" s="24">
        <f t="shared" si="7"/>
        <v>2491.814014</v>
      </c>
      <c r="AA817" s="24">
        <f>IFNA(VLOOKUP(A817,'BUSINESS processed'!A817:J3507,5,0))</f>
        <v>0.23</v>
      </c>
      <c r="AB817" s="24">
        <f>IFNA(VLOOKUP(A817,'BUSINESS processed'!A817:J3507,6,0))</f>
        <v>6</v>
      </c>
      <c r="AC817" s="24">
        <f t="shared" si="485"/>
        <v>0</v>
      </c>
      <c r="AD817" s="24">
        <f>IFNA(VLOOKUP(A817,'BUSINESS processed'!A817:J3507,8,0))</f>
        <v>80</v>
      </c>
      <c r="AE817" s="24">
        <f>IFNA(VLOOKUP(A817,'BUSINESS processed'!A817:J3507,9,0))</f>
        <v>0.72</v>
      </c>
      <c r="AF817" s="27">
        <f>IFNA(VLOOKUP(A817,'BUSINESS processed'!A817:J3507,10,0))</f>
        <v>1.957</v>
      </c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</row>
    <row r="818">
      <c r="A818" s="18" t="str">
        <f t="shared" si="1"/>
        <v>Asia_Hong Kong SAR-Asia_2011</v>
      </c>
      <c r="B818" s="19" t="s">
        <v>144</v>
      </c>
      <c r="C818" s="20" t="s">
        <v>154</v>
      </c>
      <c r="D818" s="21" t="s">
        <v>90</v>
      </c>
      <c r="E818" s="22">
        <v>2.49E11</v>
      </c>
      <c r="F818" s="22">
        <f t="shared" si="2"/>
        <v>35211.26761</v>
      </c>
      <c r="G818" s="39">
        <f t="shared" si="480"/>
        <v>0</v>
      </c>
      <c r="H818" s="39">
        <f t="shared" si="481"/>
        <v>0</v>
      </c>
      <c r="I818" s="23">
        <v>0.05</v>
      </c>
      <c r="J818" s="24">
        <f>IFNA(VLOOKUP(A818,'ENERGY processed'!$A$2:$H$2692,7,0),"")</f>
        <v>13330</v>
      </c>
      <c r="K818" s="24">
        <f t="shared" si="3"/>
        <v>0.001885004808</v>
      </c>
      <c r="L818" s="24">
        <f>IFNA(VLOOKUP(A818,'ENERGY processed'!$A$2:$H$2692,8,0),"")</f>
        <v>38555</v>
      </c>
      <c r="M818" s="24">
        <f t="shared" si="5"/>
        <v>0.00545209005</v>
      </c>
      <c r="N818" s="24">
        <f>IFNA(VLOOKUP(A818,'HUMAN RESOURCES processed'!$A$2:$M$2692,5,0))</f>
        <v>0.014</v>
      </c>
      <c r="O818" s="24">
        <f t="shared" si="482"/>
        <v>0</v>
      </c>
      <c r="P818" s="24">
        <f>IFNA(VLOOKUP(A818,'HUMAN RESOURCES processed'!$A$2:$M$2692,7,0))</f>
        <v>87</v>
      </c>
      <c r="Q818" s="24">
        <f>IFNA(VLOOKUP(A818,'HUMAN RESOURCES processed'!$A$2:$M$2692,8,0))</f>
        <v>80</v>
      </c>
      <c r="R818" s="24">
        <f t="shared" si="6"/>
        <v>83.5</v>
      </c>
      <c r="S818" s="24">
        <f>IFNA(VLOOKUP(A818,'HUMAN RESOURCES processed'!$A$2:$M$2692,9,0))</f>
        <v>0.119</v>
      </c>
      <c r="T818" s="24">
        <f>IFNA(VLOOKUP(A818,'HUMAN RESOURCES processed'!$A$2:$M$2692,10,0))</f>
        <v>0.749</v>
      </c>
      <c r="U818" s="24">
        <f>IFNA(VLOOKUP(A818,'HUMAN RESOURCES processed'!$A$2:$M$2692,11,0))</f>
        <v>0.132</v>
      </c>
      <c r="V818" s="24">
        <f>IFNA(VLOOKUP(A818,'HUMAN RESOURCES processed'!$A$2:$M$2692,12,0))</f>
        <v>7071600</v>
      </c>
      <c r="W818" s="24">
        <f>IFNA(VLOOKUP(A818,'HUMAN RESOURCES processed'!$A$2:$M$2692,13,0))</f>
        <v>1</v>
      </c>
      <c r="X818" s="24">
        <f>IFNA(VLOOKUP(A818,'TOURISM processed'!$A$2:$F$2692,5,0))</f>
        <v>33169000000</v>
      </c>
      <c r="Y818" s="24">
        <f>IFNA(VLOOKUP(A818,'TOURISM processed'!$A$2:$F$2692,6,0))</f>
        <v>19172000000</v>
      </c>
      <c r="Z818" s="24">
        <f t="shared" si="7"/>
        <v>2711.126195</v>
      </c>
      <c r="AA818" s="24">
        <f>IFNA(VLOOKUP(A818,'BUSINESS processed'!A818:J3508,5,0))</f>
        <v>0.23</v>
      </c>
      <c r="AB818" s="24">
        <f>IFNA(VLOOKUP(A818,'BUSINESS processed'!A818:J3508,6,0))</f>
        <v>3</v>
      </c>
      <c r="AC818" s="24">
        <f t="shared" si="485"/>
        <v>0</v>
      </c>
      <c r="AD818" s="24">
        <f>IFNA(VLOOKUP(A818,'BUSINESS processed'!A818:J3508,8,0))</f>
        <v>80</v>
      </c>
      <c r="AE818" s="24">
        <f>IFNA(VLOOKUP(A818,'BUSINESS processed'!A818:J3508,9,0))</f>
        <v>0.722</v>
      </c>
      <c r="AF818" s="27">
        <f>IFNA(VLOOKUP(A818,'BUSINESS processed'!A818:J3508,10,0))</f>
        <v>2.155</v>
      </c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</row>
    <row r="819">
      <c r="A819" s="18" t="str">
        <f t="shared" si="1"/>
        <v>Asia_Hong Kong SAR-Asia_2012</v>
      </c>
      <c r="B819" s="19" t="s">
        <v>144</v>
      </c>
      <c r="C819" s="20" t="s">
        <v>154</v>
      </c>
      <c r="D819" s="21" t="s">
        <v>91</v>
      </c>
      <c r="E819" s="22">
        <v>2.63E11</v>
      </c>
      <c r="F819" s="22">
        <f t="shared" si="2"/>
        <v>36759.56727</v>
      </c>
      <c r="G819" s="39">
        <f t="shared" si="480"/>
        <v>0</v>
      </c>
      <c r="H819" s="39">
        <f t="shared" si="481"/>
        <v>0</v>
      </c>
      <c r="I819" s="23">
        <v>0.05</v>
      </c>
      <c r="J819" s="24">
        <f>IF(AND( C819=C818,D819&gt;D818),J818,"")</f>
        <v>13330</v>
      </c>
      <c r="K819" s="24">
        <f t="shared" si="3"/>
        <v>0.001863137003</v>
      </c>
      <c r="L819" s="24">
        <f t="shared" ref="L819:L821" si="487">IF(AND(C819=C818,C819&gt;C818),C818,0)</f>
        <v>0</v>
      </c>
      <c r="M819" s="24">
        <f t="shared" si="5"/>
        <v>0</v>
      </c>
      <c r="N819" s="24">
        <f>IFNA(VLOOKUP(A819,'HUMAN RESOURCES processed'!$A$2:$M$2692,5,0))</f>
        <v>0.013</v>
      </c>
      <c r="O819" s="24">
        <f t="shared" si="482"/>
        <v>0</v>
      </c>
      <c r="P819" s="24">
        <f>IFNA(VLOOKUP(A819,'HUMAN RESOURCES processed'!$A$2:$M$2692,7,0))</f>
        <v>86</v>
      </c>
      <c r="Q819" s="24">
        <f>IFNA(VLOOKUP(A819,'HUMAN RESOURCES processed'!$A$2:$M$2692,8,0))</f>
        <v>81</v>
      </c>
      <c r="R819" s="24">
        <f t="shared" si="6"/>
        <v>83.5</v>
      </c>
      <c r="S819" s="24">
        <f>IFNA(VLOOKUP(A819,'HUMAN RESOURCES processed'!$A$2:$M$2692,9,0))</f>
        <v>0.118</v>
      </c>
      <c r="T819" s="24">
        <f>IFNA(VLOOKUP(A819,'HUMAN RESOURCES processed'!$A$2:$M$2692,10,0))</f>
        <v>0.747</v>
      </c>
      <c r="U819" s="24">
        <f>IFNA(VLOOKUP(A819,'HUMAN RESOURCES processed'!$A$2:$M$2692,11,0))</f>
        <v>0.136</v>
      </c>
      <c r="V819" s="24">
        <f>IFNA(VLOOKUP(A819,'HUMAN RESOURCES processed'!$A$2:$M$2692,12,0))</f>
        <v>7154600</v>
      </c>
      <c r="W819" s="24">
        <f>IFNA(VLOOKUP(A819,'HUMAN RESOURCES processed'!$A$2:$M$2692,13,0))</f>
        <v>1</v>
      </c>
      <c r="X819" s="24">
        <f>IFNA(VLOOKUP(A819,'TOURISM processed'!$A$2:$F$2692,5,0))</f>
        <v>38021000000</v>
      </c>
      <c r="Y819" s="24">
        <f>IFNA(VLOOKUP(A819,'TOURISM processed'!$A$2:$F$2692,6,0))</f>
        <v>20246000000</v>
      </c>
      <c r="Z819" s="24">
        <f t="shared" si="7"/>
        <v>2829.787829</v>
      </c>
      <c r="AA819" s="24">
        <f>IFNA(VLOOKUP(A819,'BUSINESS processed'!A819:J3509,5,0))</f>
        <v>0.23</v>
      </c>
      <c r="AB819" s="24">
        <f>IFNA(VLOOKUP(A819,'BUSINESS processed'!A819:J3509,6,0))</f>
        <v>3</v>
      </c>
      <c r="AC819" s="24">
        <f>IFNA(VLOOKUP(A819,'BUSINESS processed'!A819:J3509,7,0))</f>
        <v>2</v>
      </c>
      <c r="AD819" s="24">
        <f>IFNA(VLOOKUP(A819,'BUSINESS processed'!A819:J3509,8,0))</f>
        <v>78</v>
      </c>
      <c r="AE819" s="24">
        <f>IFNA(VLOOKUP(A819,'BUSINESS processed'!A819:J3509,9,0))</f>
        <v>0.729</v>
      </c>
      <c r="AF819" s="27">
        <f>IFNA(VLOOKUP(A819,'BUSINESS processed'!A819:J3509,10,0))</f>
        <v>2.292</v>
      </c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</row>
    <row r="820">
      <c r="A820" s="18" t="str">
        <f t="shared" si="1"/>
        <v>Asia_India-Asia_2000</v>
      </c>
      <c r="B820" s="19" t="s">
        <v>144</v>
      </c>
      <c r="C820" s="20" t="s">
        <v>155</v>
      </c>
      <c r="D820" s="21" t="s">
        <v>70</v>
      </c>
      <c r="E820" s="22">
        <v>4.77E11</v>
      </c>
      <c r="F820" s="22">
        <f t="shared" si="2"/>
        <v>457.6585453</v>
      </c>
      <c r="G820" s="23">
        <v>0.043</v>
      </c>
      <c r="H820" s="23">
        <v>20.0</v>
      </c>
      <c r="I820" s="23">
        <v>0.123</v>
      </c>
      <c r="J820" s="24">
        <f>IF(AND( C820=C819,D820&gt;D819),J819,0)</f>
        <v>0</v>
      </c>
      <c r="K820" s="24">
        <f t="shared" si="3"/>
        <v>0</v>
      </c>
      <c r="L820" s="24">
        <f t="shared" si="487"/>
        <v>0</v>
      </c>
      <c r="M820" s="24">
        <f t="shared" si="5"/>
        <v>0</v>
      </c>
      <c r="N820" s="24">
        <f>IFNA(VLOOKUP(A820,'HUMAN RESOURCES processed'!$A$2:$M$2692,5,0))</f>
        <v>0.026</v>
      </c>
      <c r="O820" s="24">
        <f>IFNA(VLOOKUP(A820,'HUMAN RESOURCES processed'!$A$2:$M$2692,6,0))</f>
        <v>0.067</v>
      </c>
      <c r="P820" s="24">
        <f>IFNA(VLOOKUP(A820,'HUMAN RESOURCES processed'!$A$2:$M$2692,7,0))</f>
        <v>63</v>
      </c>
      <c r="Q820" s="24">
        <f>IFNA(VLOOKUP(A820,'HUMAN RESOURCES processed'!$A$2:$M$2692,8,0))</f>
        <v>61</v>
      </c>
      <c r="R820" s="24">
        <f t="shared" si="6"/>
        <v>62</v>
      </c>
      <c r="S820" s="24">
        <f>IFNA(VLOOKUP(A820,'HUMAN RESOURCES processed'!$A$2:$M$2692,9,0))</f>
        <v>0.342</v>
      </c>
      <c r="T820" s="24">
        <f>IFNA(VLOOKUP(A820,'HUMAN RESOURCES processed'!$A$2:$M$2692,10,0))</f>
        <v>0.614</v>
      </c>
      <c r="U820" s="24">
        <f>IFNA(VLOOKUP(A820,'HUMAN RESOURCES processed'!$A$2:$M$2692,11,0))</f>
        <v>0.044</v>
      </c>
      <c r="V820" s="24">
        <f>IFNA(VLOOKUP(A820,'HUMAN RESOURCES processed'!$A$2:$M$2692,12,0))</f>
        <v>1042261758</v>
      </c>
      <c r="W820" s="24">
        <f>IFNA(VLOOKUP(A820,'HUMAN RESOURCES processed'!$A$2:$M$2692,13,0))</f>
        <v>0.277</v>
      </c>
      <c r="X820" s="24">
        <f>IFNA(VLOOKUP(A820,'TOURISM processed'!$A$2:$F$2692,5,0))</f>
        <v>3598000000</v>
      </c>
      <c r="Y820" s="24">
        <f>IFNA(VLOOKUP(A820,'TOURISM processed'!$A$2:$F$2692,6,0))</f>
        <v>3686000000</v>
      </c>
      <c r="Z820" s="24">
        <f t="shared" si="7"/>
        <v>3.536539618</v>
      </c>
      <c r="AA820" s="24">
        <f t="shared" ref="AA820:AA824" si="488">IF(AND(C820=C819,D820&gt;D819),AA819,0)</f>
        <v>0</v>
      </c>
      <c r="AB820" s="24">
        <f t="shared" ref="AB820:AB822" si="489">IF(AND(C820=C819,D820&gt;D819),AB819,0)</f>
        <v>0</v>
      </c>
      <c r="AC820" s="24">
        <f t="shared" ref="AC820:AC831" si="490">IF(AND(C820=C819,D820&gt;D819),AC819,0)</f>
        <v>0</v>
      </c>
      <c r="AD820" s="24">
        <f t="shared" ref="AD820:AD824" si="491">IF(AND(C820=C819,D820&gt;D819),AD819,0)</f>
        <v>0</v>
      </c>
      <c r="AE820" s="24">
        <f>IFNA(VLOOKUP(A820,'BUSINESS processed'!A820:J3510,9,0))</f>
        <v>0.005</v>
      </c>
      <c r="AF820" s="27">
        <f>IFNA(VLOOKUP(A820,'BUSINESS processed'!A820:J3510,10,0))</f>
        <v>0.003</v>
      </c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</row>
    <row r="821">
      <c r="A821" s="18" t="str">
        <f t="shared" si="1"/>
        <v>Asia_India-Asia_2001</v>
      </c>
      <c r="B821" s="19" t="s">
        <v>144</v>
      </c>
      <c r="C821" s="20" t="s">
        <v>155</v>
      </c>
      <c r="D821" s="21" t="s">
        <v>71</v>
      </c>
      <c r="E821" s="22">
        <v>4.94E11</v>
      </c>
      <c r="F821" s="22">
        <f t="shared" si="2"/>
        <v>466.2572779</v>
      </c>
      <c r="G821" s="23">
        <v>0.045</v>
      </c>
      <c r="H821" s="23">
        <v>21.0</v>
      </c>
      <c r="I821" s="23">
        <v>0.121</v>
      </c>
      <c r="J821" s="24">
        <f>IFNA(VLOOKUP(A821,'ENERGY processed'!$A$2:$H$2692,7,0),"")</f>
        <v>749447</v>
      </c>
      <c r="K821" s="24">
        <f t="shared" si="3"/>
        <v>0.0007073585388</v>
      </c>
      <c r="L821" s="24">
        <f t="shared" si="487"/>
        <v>0</v>
      </c>
      <c r="M821" s="24">
        <f t="shared" si="5"/>
        <v>0</v>
      </c>
      <c r="N821" s="24">
        <f>IFNA(VLOOKUP(A821,'HUMAN RESOURCES processed'!$A$2:$M$2692,5,0))</f>
        <v>0.025</v>
      </c>
      <c r="O821" s="24">
        <f>IFNA(VLOOKUP(A821,'HUMAN RESOURCES processed'!$A$2:$M$2692,6,0))</f>
        <v>0.064</v>
      </c>
      <c r="P821" s="24">
        <f>IFNA(VLOOKUP(A821,'HUMAN RESOURCES processed'!$A$2:$M$2692,7,0))</f>
        <v>64</v>
      </c>
      <c r="Q821" s="24">
        <f>IFNA(VLOOKUP(A821,'HUMAN RESOURCES processed'!$A$2:$M$2692,8,0))</f>
        <v>61</v>
      </c>
      <c r="R821" s="24">
        <f t="shared" si="6"/>
        <v>62.5</v>
      </c>
      <c r="S821" s="24">
        <f>IFNA(VLOOKUP(A821,'HUMAN RESOURCES processed'!$A$2:$M$2692,9,0))</f>
        <v>0.338</v>
      </c>
      <c r="T821" s="24">
        <f>IFNA(VLOOKUP(A821,'HUMAN RESOURCES processed'!$A$2:$M$2692,10,0))</f>
        <v>0.617</v>
      </c>
      <c r="U821" s="24">
        <f>IFNA(VLOOKUP(A821,'HUMAN RESOURCES processed'!$A$2:$M$2692,11,0))</f>
        <v>0.044</v>
      </c>
      <c r="V821" s="24">
        <f>IFNA(VLOOKUP(A821,'HUMAN RESOURCES processed'!$A$2:$M$2692,12,0))</f>
        <v>1059500888</v>
      </c>
      <c r="W821" s="24">
        <f>IFNA(VLOOKUP(A821,'HUMAN RESOURCES processed'!$A$2:$M$2692,13,0))</f>
        <v>0.279</v>
      </c>
      <c r="X821" s="24">
        <f>IFNA(VLOOKUP(A821,'TOURISM processed'!$A$2:$F$2692,5,0))</f>
        <v>3342000000</v>
      </c>
      <c r="Y821" s="24">
        <f>IFNA(VLOOKUP(A821,'TOURISM processed'!$A$2:$F$2692,6,0))</f>
        <v>4367000000</v>
      </c>
      <c r="Z821" s="24">
        <f t="shared" si="7"/>
        <v>4.12175209</v>
      </c>
      <c r="AA821" s="24">
        <f t="shared" si="488"/>
        <v>0</v>
      </c>
      <c r="AB821" s="24">
        <f t="shared" si="489"/>
        <v>0</v>
      </c>
      <c r="AC821" s="24">
        <f t="shared" si="490"/>
        <v>0</v>
      </c>
      <c r="AD821" s="24">
        <f t="shared" si="491"/>
        <v>0</v>
      </c>
      <c r="AE821" s="24">
        <f>IFNA(VLOOKUP(A821,'BUSINESS processed'!A821:J3511,9,0))</f>
        <v>0.007</v>
      </c>
      <c r="AF821" s="27">
        <f>IFNA(VLOOKUP(A821,'BUSINESS processed'!A821:J3511,10,0))</f>
        <v>0.006</v>
      </c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</row>
    <row r="822">
      <c r="A822" s="18" t="str">
        <f t="shared" si="1"/>
        <v>Asia_India-Asia_2002</v>
      </c>
      <c r="B822" s="19" t="s">
        <v>144</v>
      </c>
      <c r="C822" s="20" t="s">
        <v>155</v>
      </c>
      <c r="D822" s="21" t="s">
        <v>72</v>
      </c>
      <c r="E822" s="22">
        <v>5.24E11</v>
      </c>
      <c r="F822" s="22">
        <f t="shared" si="2"/>
        <v>486.6696524</v>
      </c>
      <c r="G822" s="23">
        <v>0.044</v>
      </c>
      <c r="H822" s="23">
        <v>21.0</v>
      </c>
      <c r="I822" s="23">
        <v>0.119</v>
      </c>
      <c r="J822" s="24">
        <f>IFNA(VLOOKUP(A822,'ENERGY processed'!$A$2:$H$2692,7,0),"")</f>
        <v>723743</v>
      </c>
      <c r="K822" s="24">
        <f t="shared" si="3"/>
        <v>0.0006721827372</v>
      </c>
      <c r="L822" s="24">
        <f>IFNA(VLOOKUP(A822,'ENERGY processed'!$A$2:$H$2692,8,0),"")</f>
        <v>2008823</v>
      </c>
      <c r="M822" s="24">
        <f t="shared" si="5"/>
        <v>0.001865712197</v>
      </c>
      <c r="N822" s="24">
        <f>IFNA(VLOOKUP(A822,'HUMAN RESOURCES processed'!$A$2:$M$2692,5,0))</f>
        <v>0.025</v>
      </c>
      <c r="O822" s="24">
        <f>IFNA(VLOOKUP(A822,'HUMAN RESOURCES processed'!$A$2:$M$2692,6,0))</f>
        <v>0.062</v>
      </c>
      <c r="P822" s="24">
        <f>IFNA(VLOOKUP(A822,'HUMAN RESOURCES processed'!$A$2:$M$2692,7,0))</f>
        <v>64</v>
      </c>
      <c r="Q822" s="24">
        <f>IFNA(VLOOKUP(A822,'HUMAN RESOURCES processed'!$A$2:$M$2692,8,0))</f>
        <v>62</v>
      </c>
      <c r="R822" s="24">
        <f t="shared" si="6"/>
        <v>63</v>
      </c>
      <c r="S822" s="24">
        <f>IFNA(VLOOKUP(A822,'HUMAN RESOURCES processed'!$A$2:$M$2692,9,0))</f>
        <v>0.334</v>
      </c>
      <c r="T822" s="24">
        <f>IFNA(VLOOKUP(A822,'HUMAN RESOURCES processed'!$A$2:$M$2692,10,0))</f>
        <v>0.621</v>
      </c>
      <c r="U822" s="24">
        <f>IFNA(VLOOKUP(A822,'HUMAN RESOURCES processed'!$A$2:$M$2692,11,0))</f>
        <v>0.045</v>
      </c>
      <c r="V822" s="24">
        <f>IFNA(VLOOKUP(A822,'HUMAN RESOURCES processed'!$A$2:$M$2692,12,0))</f>
        <v>1076705723</v>
      </c>
      <c r="W822" s="24">
        <f>IFNA(VLOOKUP(A822,'HUMAN RESOURCES processed'!$A$2:$M$2692,13,0))</f>
        <v>0.282</v>
      </c>
      <c r="X822" s="24">
        <f>IFNA(VLOOKUP(A822,'TOURISM processed'!$A$2:$F$2692,5,0))</f>
        <v>3300000000</v>
      </c>
      <c r="Y822" s="24">
        <f>IFNA(VLOOKUP(A822,'TOURISM processed'!$A$2:$F$2692,6,0))</f>
        <v>4350000000</v>
      </c>
      <c r="Z822" s="24">
        <f t="shared" si="7"/>
        <v>4.040101122</v>
      </c>
      <c r="AA822" s="24">
        <f t="shared" si="488"/>
        <v>0</v>
      </c>
      <c r="AB822" s="24">
        <f t="shared" si="489"/>
        <v>0</v>
      </c>
      <c r="AC822" s="24">
        <f t="shared" si="490"/>
        <v>0</v>
      </c>
      <c r="AD822" s="24">
        <f t="shared" si="491"/>
        <v>0</v>
      </c>
      <c r="AE822" s="24">
        <f>IFNA(VLOOKUP(A822,'BUSINESS processed'!A822:J3512,9,0))</f>
        <v>0.015</v>
      </c>
      <c r="AF822" s="27">
        <f>IFNA(VLOOKUP(A822,'BUSINESS processed'!A822:J3512,10,0))</f>
        <v>0.012</v>
      </c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</row>
    <row r="823">
      <c r="A823" s="18" t="str">
        <f t="shared" si="1"/>
        <v>Asia_India-Asia_2003</v>
      </c>
      <c r="B823" s="19" t="s">
        <v>144</v>
      </c>
      <c r="C823" s="20" t="s">
        <v>155</v>
      </c>
      <c r="D823" s="21" t="s">
        <v>74</v>
      </c>
      <c r="E823" s="22">
        <v>6.18E11</v>
      </c>
      <c r="F823" s="22">
        <f t="shared" si="2"/>
        <v>565.0095809</v>
      </c>
      <c r="G823" s="23">
        <v>0.043</v>
      </c>
      <c r="H823" s="23">
        <v>24.0</v>
      </c>
      <c r="I823" s="23">
        <v>0.115</v>
      </c>
      <c r="J823" s="24">
        <f>IFNA(VLOOKUP(A823,'ENERGY processed'!$A$2:$H$2692,7,0),"")</f>
        <v>698360</v>
      </c>
      <c r="K823" s="24">
        <f t="shared" si="3"/>
        <v>0.0006384791115</v>
      </c>
      <c r="L823" s="24">
        <f>IFNA(VLOOKUP(A823,'ENERGY processed'!$A$2:$H$2692,8,0),"")</f>
        <v>1982263</v>
      </c>
      <c r="M823" s="24">
        <f t="shared" si="5"/>
        <v>0.00181229383</v>
      </c>
      <c r="N823" s="24">
        <f>IFNA(VLOOKUP(A823,'HUMAN RESOURCES processed'!$A$2:$M$2692,5,0))</f>
        <v>0.024</v>
      </c>
      <c r="O823" s="24">
        <f>IFNA(VLOOKUP(A823,'HUMAN RESOURCES processed'!$A$2:$M$2692,6,0))</f>
        <v>0.06</v>
      </c>
      <c r="P823" s="24">
        <f>IFNA(VLOOKUP(A823,'HUMAN RESOURCES processed'!$A$2:$M$2692,7,0))</f>
        <v>65</v>
      </c>
      <c r="Q823" s="24">
        <f>IFNA(VLOOKUP(A823,'HUMAN RESOURCES processed'!$A$2:$M$2692,8,0))</f>
        <v>62</v>
      </c>
      <c r="R823" s="24">
        <f t="shared" si="6"/>
        <v>63.5</v>
      </c>
      <c r="S823" s="24">
        <f>IFNA(VLOOKUP(A823,'HUMAN RESOURCES processed'!$A$2:$M$2692,9,0))</f>
        <v>0.33</v>
      </c>
      <c r="T823" s="24">
        <f>IFNA(VLOOKUP(A823,'HUMAN RESOURCES processed'!$A$2:$M$2692,10,0))</f>
        <v>0.624</v>
      </c>
      <c r="U823" s="24">
        <f>IFNA(VLOOKUP(A823,'HUMAN RESOURCES processed'!$A$2:$M$2692,11,0))</f>
        <v>0.046</v>
      </c>
      <c r="V823" s="24">
        <f>IFNA(VLOOKUP(A823,'HUMAN RESOURCES processed'!$A$2:$M$2692,12,0))</f>
        <v>1093786762</v>
      </c>
      <c r="W823" s="24">
        <f>IFNA(VLOOKUP(A823,'HUMAN RESOURCES processed'!$A$2:$M$2692,13,0))</f>
        <v>0.286</v>
      </c>
      <c r="X823" s="24">
        <f>IFNA(VLOOKUP(A823,'TOURISM processed'!$A$2:$F$2692,5,0))</f>
        <v>4560000000</v>
      </c>
      <c r="Y823" s="24">
        <f>IFNA(VLOOKUP(A823,'TOURISM processed'!$A$2:$F$2692,6,0))</f>
        <v>4385000000</v>
      </c>
      <c r="Z823" s="24">
        <f t="shared" si="7"/>
        <v>4.00900811</v>
      </c>
      <c r="AA823" s="24">
        <f t="shared" si="488"/>
        <v>0</v>
      </c>
      <c r="AB823" s="24">
        <f>IFNA(VLOOKUP(A823,'BUSINESS processed'!A823:J3513,6,0))</f>
        <v>89</v>
      </c>
      <c r="AC823" s="24">
        <f t="shared" si="490"/>
        <v>0</v>
      </c>
      <c r="AD823" s="24">
        <f t="shared" si="491"/>
        <v>0</v>
      </c>
      <c r="AE823" s="24">
        <f>IFNA(VLOOKUP(A823,'BUSINESS processed'!A823:J3513,9,0))</f>
        <v>0.017</v>
      </c>
      <c r="AF823" s="27">
        <f>IFNA(VLOOKUP(A823,'BUSINESS processed'!A823:J3513,10,0))</f>
        <v>0.031</v>
      </c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</row>
    <row r="824">
      <c r="A824" s="18" t="str">
        <f t="shared" si="1"/>
        <v>Asia_India-Asia_2004</v>
      </c>
      <c r="B824" s="19" t="s">
        <v>144</v>
      </c>
      <c r="C824" s="20" t="s">
        <v>155</v>
      </c>
      <c r="D824" s="21" t="s">
        <v>83</v>
      </c>
      <c r="E824" s="22">
        <v>7.22E11</v>
      </c>
      <c r="F824" s="22">
        <f t="shared" si="2"/>
        <v>650.0837634</v>
      </c>
      <c r="G824" s="23">
        <v>0.045</v>
      </c>
      <c r="H824" s="23">
        <v>29.0</v>
      </c>
      <c r="I824" s="23">
        <v>0.109</v>
      </c>
      <c r="J824" s="24">
        <f>IFNA(VLOOKUP(A824,'ENERGY processed'!$A$2:$H$2692,7,0),"")</f>
        <v>632956</v>
      </c>
      <c r="K824" s="24">
        <f t="shared" si="3"/>
        <v>0.0005699091669</v>
      </c>
      <c r="L824" s="24">
        <f>IFNA(VLOOKUP(A824,'ENERGY processed'!$A$2:$H$2692,8,0),"")</f>
        <v>1811289</v>
      </c>
      <c r="M824" s="24">
        <f t="shared" si="5"/>
        <v>0.00163087198</v>
      </c>
      <c r="N824" s="24">
        <f>IFNA(VLOOKUP(A824,'HUMAN RESOURCES processed'!$A$2:$M$2692,5,0))</f>
        <v>0.024</v>
      </c>
      <c r="O824" s="24">
        <f>IFNA(VLOOKUP(A824,'HUMAN RESOURCES processed'!$A$2:$M$2692,6,0))</f>
        <v>0.058</v>
      </c>
      <c r="P824" s="24">
        <f>IFNA(VLOOKUP(A824,'HUMAN RESOURCES processed'!$A$2:$M$2692,7,0))</f>
        <v>65</v>
      </c>
      <c r="Q824" s="24">
        <f>IFNA(VLOOKUP(A824,'HUMAN RESOURCES processed'!$A$2:$M$2692,8,0))</f>
        <v>62</v>
      </c>
      <c r="R824" s="24">
        <f t="shared" si="6"/>
        <v>63.5</v>
      </c>
      <c r="S824" s="24">
        <f>IFNA(VLOOKUP(A824,'HUMAN RESOURCES processed'!$A$2:$M$2692,9,0))</f>
        <v>0.326</v>
      </c>
      <c r="T824" s="24">
        <f>IFNA(VLOOKUP(A824,'HUMAN RESOURCES processed'!$A$2:$M$2692,10,0))</f>
        <v>0.627</v>
      </c>
      <c r="U824" s="24">
        <f>IFNA(VLOOKUP(A824,'HUMAN RESOURCES processed'!$A$2:$M$2692,11,0))</f>
        <v>0.046</v>
      </c>
      <c r="V824" s="24">
        <f>IFNA(VLOOKUP(A824,'HUMAN RESOURCES processed'!$A$2:$M$2692,12,0))</f>
        <v>1110626108</v>
      </c>
      <c r="W824" s="24">
        <f>IFNA(VLOOKUP(A824,'HUMAN RESOURCES processed'!$A$2:$M$2692,13,0))</f>
        <v>0.289</v>
      </c>
      <c r="X824" s="24">
        <f>IFNA(VLOOKUP(A824,'TOURISM processed'!$A$2:$F$2692,5,0))</f>
        <v>6307000000</v>
      </c>
      <c r="Y824" s="24">
        <f>IFNA(VLOOKUP(A824,'TOURISM processed'!$A$2:$F$2692,6,0))</f>
        <v>5783000000</v>
      </c>
      <c r="Z824" s="24">
        <f t="shared" si="7"/>
        <v>5.206972858</v>
      </c>
      <c r="AA824" s="24">
        <f t="shared" si="488"/>
        <v>0</v>
      </c>
      <c r="AB824" s="24">
        <f>IFNA(VLOOKUP(A824,'BUSINESS processed'!A824:J3514,6,0))</f>
        <v>89</v>
      </c>
      <c r="AC824" s="24">
        <f t="shared" si="490"/>
        <v>0</v>
      </c>
      <c r="AD824" s="24">
        <f t="shared" si="491"/>
        <v>0</v>
      </c>
      <c r="AE824" s="24">
        <f>IFNA(VLOOKUP(A824,'BUSINESS processed'!A824:J3514,9,0))</f>
        <v>0.02</v>
      </c>
      <c r="AF824" s="27">
        <f>IFNA(VLOOKUP(A824,'BUSINESS processed'!A824:J3514,10,0))</f>
        <v>0.047</v>
      </c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</row>
    <row r="825">
      <c r="A825" s="18" t="str">
        <f t="shared" si="1"/>
        <v>Asia_India-Asia_2005</v>
      </c>
      <c r="B825" s="19" t="s">
        <v>144</v>
      </c>
      <c r="C825" s="20" t="s">
        <v>155</v>
      </c>
      <c r="D825" s="21" t="s">
        <v>84</v>
      </c>
      <c r="E825" s="22">
        <v>8.34E11</v>
      </c>
      <c r="F825" s="22">
        <f t="shared" si="2"/>
        <v>739.9235009</v>
      </c>
      <c r="G825" s="23">
        <v>0.042</v>
      </c>
      <c r="H825" s="23">
        <v>32.0</v>
      </c>
      <c r="I825" s="23">
        <v>0.108</v>
      </c>
      <c r="J825" s="24">
        <f>IFNA(VLOOKUP(A825,'ENERGY processed'!$A$2:$H$2692,7,0),"")</f>
        <v>491833</v>
      </c>
      <c r="K825" s="24">
        <f t="shared" si="3"/>
        <v>0.0004363534715</v>
      </c>
      <c r="L825" s="24">
        <f>IFNA(VLOOKUP(A825,'ENERGY processed'!$A$2:$H$2692,8,0),"")</f>
        <v>1276184</v>
      </c>
      <c r="M825" s="24">
        <f t="shared" si="5"/>
        <v>0.001132228457</v>
      </c>
      <c r="N825" s="24">
        <f>IFNA(VLOOKUP(A825,'HUMAN RESOURCES processed'!$A$2:$M$2692,5,0))</f>
        <v>0.023</v>
      </c>
      <c r="O825" s="24">
        <f>IFNA(VLOOKUP(A825,'HUMAN RESOURCES processed'!$A$2:$M$2692,6,0))</f>
        <v>0.056</v>
      </c>
      <c r="P825" s="24">
        <f>IFNA(VLOOKUP(A825,'HUMAN RESOURCES processed'!$A$2:$M$2692,7,0))</f>
        <v>66</v>
      </c>
      <c r="Q825" s="24">
        <f>IFNA(VLOOKUP(A825,'HUMAN RESOURCES processed'!$A$2:$M$2692,8,0))</f>
        <v>63</v>
      </c>
      <c r="R825" s="24">
        <f t="shared" si="6"/>
        <v>64.5</v>
      </c>
      <c r="S825" s="24">
        <f>IFNA(VLOOKUP(A825,'HUMAN RESOURCES processed'!$A$2:$M$2692,9,0))</f>
        <v>0.322</v>
      </c>
      <c r="T825" s="24">
        <f>IFNA(VLOOKUP(A825,'HUMAN RESOURCES processed'!$A$2:$M$2692,10,0))</f>
        <v>0.631</v>
      </c>
      <c r="U825" s="24">
        <f>IFNA(VLOOKUP(A825,'HUMAN RESOURCES processed'!$A$2:$M$2692,11,0))</f>
        <v>0.047</v>
      </c>
      <c r="V825" s="24">
        <f>IFNA(VLOOKUP(A825,'HUMAN RESOURCES processed'!$A$2:$M$2692,12,0))</f>
        <v>1127143548</v>
      </c>
      <c r="W825" s="24">
        <f>IFNA(VLOOKUP(A825,'HUMAN RESOURCES processed'!$A$2:$M$2692,13,0))</f>
        <v>0.292</v>
      </c>
      <c r="X825" s="24">
        <f>IFNA(VLOOKUP(A825,'TOURISM processed'!$A$2:$F$2692,5,0))</f>
        <v>7659000000</v>
      </c>
      <c r="Y825" s="24">
        <f>IFNA(VLOOKUP(A825,'TOURISM processed'!$A$2:$F$2692,6,0))</f>
        <v>8277000000</v>
      </c>
      <c r="Z825" s="24">
        <f t="shared" si="7"/>
        <v>7.343341507</v>
      </c>
      <c r="AA825" s="24">
        <f>IFNA(VLOOKUP(A825,'BUSINESS processed'!A825:J3515,5,0))</f>
        <v>0.666</v>
      </c>
      <c r="AB825" s="24">
        <f>IFNA(VLOOKUP(A825,'BUSINESS processed'!A825:J3515,6,0))</f>
        <v>71</v>
      </c>
      <c r="AC825" s="24">
        <f t="shared" si="490"/>
        <v>0</v>
      </c>
      <c r="AD825" s="24">
        <f>IFNA(VLOOKUP(A825,'BUSINESS processed'!A825:J3515,8,0))</f>
        <v>264</v>
      </c>
      <c r="AE825" s="24">
        <f>IFNA(VLOOKUP(A825,'BUSINESS processed'!A825:J3515,9,0))</f>
        <v>0.024</v>
      </c>
      <c r="AF825" s="27">
        <f>IFNA(VLOOKUP(A825,'BUSINESS processed'!A825:J3515,10,0))</f>
        <v>0.08</v>
      </c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</row>
    <row r="826">
      <c r="A826" s="18" t="str">
        <f t="shared" si="1"/>
        <v>Asia_India-Asia_2006</v>
      </c>
      <c r="B826" s="19" t="s">
        <v>144</v>
      </c>
      <c r="C826" s="20" t="s">
        <v>155</v>
      </c>
      <c r="D826" s="21" t="s">
        <v>85</v>
      </c>
      <c r="E826" s="22">
        <v>9.49E11</v>
      </c>
      <c r="F826" s="22">
        <f t="shared" si="2"/>
        <v>830.0610865</v>
      </c>
      <c r="G826" s="23">
        <v>0.04</v>
      </c>
      <c r="H826" s="23">
        <v>33.0</v>
      </c>
      <c r="I826" s="23">
        <v>0.112</v>
      </c>
      <c r="J826" s="24">
        <f>IF(AND( C826=C825,D826&gt;D825),J825,"")</f>
        <v>491833</v>
      </c>
      <c r="K826" s="24">
        <f t="shared" si="3"/>
        <v>0.0004301911848</v>
      </c>
      <c r="L826" s="24">
        <f>IF(AND(C826=C825,C826&gt;C825),C825,0)</f>
        <v>0</v>
      </c>
      <c r="M826" s="24">
        <f t="shared" si="5"/>
        <v>0</v>
      </c>
      <c r="N826" s="24">
        <f>IFNA(VLOOKUP(A826,'HUMAN RESOURCES processed'!$A$2:$M$2692,5,0))</f>
        <v>0.023</v>
      </c>
      <c r="O826" s="24">
        <f>IFNA(VLOOKUP(A826,'HUMAN RESOURCES processed'!$A$2:$M$2692,6,0))</f>
        <v>0.054</v>
      </c>
      <c r="P826" s="24">
        <f>IFNA(VLOOKUP(A826,'HUMAN RESOURCES processed'!$A$2:$M$2692,7,0))</f>
        <v>66</v>
      </c>
      <c r="Q826" s="24">
        <f>IFNA(VLOOKUP(A826,'HUMAN RESOURCES processed'!$A$2:$M$2692,8,0))</f>
        <v>63</v>
      </c>
      <c r="R826" s="24">
        <f t="shared" si="6"/>
        <v>64.5</v>
      </c>
      <c r="S826" s="24">
        <f>IFNA(VLOOKUP(A826,'HUMAN RESOURCES processed'!$A$2:$M$2692,9,0))</f>
        <v>0.318</v>
      </c>
      <c r="T826" s="24">
        <f>IFNA(VLOOKUP(A826,'HUMAN RESOURCES processed'!$A$2:$M$2692,10,0))</f>
        <v>0.634</v>
      </c>
      <c r="U826" s="24">
        <f>IFNA(VLOOKUP(A826,'HUMAN RESOURCES processed'!$A$2:$M$2692,11,0))</f>
        <v>0.048</v>
      </c>
      <c r="V826" s="24">
        <f>IFNA(VLOOKUP(A826,'HUMAN RESOURCES processed'!$A$2:$M$2692,12,0))</f>
        <v>1143289350</v>
      </c>
      <c r="W826" s="24">
        <f>IFNA(VLOOKUP(A826,'HUMAN RESOURCES processed'!$A$2:$M$2692,13,0))</f>
        <v>0.296</v>
      </c>
      <c r="X826" s="24">
        <f>IFNA(VLOOKUP(A826,'TOURISM processed'!$A$2:$F$2692,5,0))</f>
        <v>8915000000</v>
      </c>
      <c r="Y826" s="24">
        <f>IFNA(VLOOKUP(A826,'TOURISM processed'!$A$2:$F$2692,6,0))</f>
        <v>8738000000</v>
      </c>
      <c r="Z826" s="24">
        <f t="shared" si="7"/>
        <v>7.642859614</v>
      </c>
      <c r="AA826" s="24">
        <f>IFNA(VLOOKUP(A826,'BUSINESS processed'!A826:J3516,5,0))</f>
        <v>0.74</v>
      </c>
      <c r="AB826" s="24">
        <f>IFNA(VLOOKUP(A826,'BUSINESS processed'!A826:J3516,6,0))</f>
        <v>35</v>
      </c>
      <c r="AC826" s="24">
        <f t="shared" si="490"/>
        <v>0</v>
      </c>
      <c r="AD826" s="24">
        <f>IFNA(VLOOKUP(A826,'BUSINESS processed'!A826:J3516,8,0))</f>
        <v>264</v>
      </c>
      <c r="AE826" s="24">
        <f>IFNA(VLOOKUP(A826,'BUSINESS processed'!A826:J3516,9,0))</f>
        <v>0.028</v>
      </c>
      <c r="AF826" s="27">
        <f>IFNA(VLOOKUP(A826,'BUSINESS processed'!A826:J3516,10,0))</f>
        <v>0.145</v>
      </c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</row>
    <row r="827">
      <c r="A827" s="18" t="str">
        <f t="shared" si="1"/>
        <v>Asia_India-Asia_2007</v>
      </c>
      <c r="B827" s="19" t="s">
        <v>144</v>
      </c>
      <c r="C827" s="20" t="s">
        <v>155</v>
      </c>
      <c r="D827" s="21" t="s">
        <v>86</v>
      </c>
      <c r="E827" s="22">
        <v>1.24E12</v>
      </c>
      <c r="F827" s="22">
        <f t="shared" si="2"/>
        <v>1069.799915</v>
      </c>
      <c r="G827" s="23">
        <v>0.039</v>
      </c>
      <c r="H827" s="23">
        <v>40.0</v>
      </c>
      <c r="I827" s="23">
        <v>0.13</v>
      </c>
      <c r="J827" s="24">
        <f>IFNA(VLOOKUP(A827,'ENERGY processed'!$A$2:$H$2692,7,0),"")</f>
        <v>604659</v>
      </c>
      <c r="K827" s="24">
        <f t="shared" si="3"/>
        <v>0.0005216646346</v>
      </c>
      <c r="L827" s="24">
        <f>IFNA(VLOOKUP(A827,'ENERGY processed'!$A$2:$H$2692,8,0),"")</f>
        <v>1611404</v>
      </c>
      <c r="M827" s="24">
        <f t="shared" si="5"/>
        <v>0.001390225695</v>
      </c>
      <c r="N827" s="24">
        <f>IFNA(VLOOKUP(A827,'HUMAN RESOURCES processed'!$A$2:$M$2692,5,0))</f>
        <v>0.022</v>
      </c>
      <c r="O827" s="24">
        <f>IFNA(VLOOKUP(A827,'HUMAN RESOURCES processed'!$A$2:$M$2692,6,0))</f>
        <v>0.052</v>
      </c>
      <c r="P827" s="24">
        <f>IFNA(VLOOKUP(A827,'HUMAN RESOURCES processed'!$A$2:$M$2692,7,0))</f>
        <v>66</v>
      </c>
      <c r="Q827" s="24">
        <f>IFNA(VLOOKUP(A827,'HUMAN RESOURCES processed'!$A$2:$M$2692,8,0))</f>
        <v>63</v>
      </c>
      <c r="R827" s="24">
        <f t="shared" si="6"/>
        <v>64.5</v>
      </c>
      <c r="S827" s="24">
        <f>IFNA(VLOOKUP(A827,'HUMAN RESOURCES processed'!$A$2:$M$2692,9,0))</f>
        <v>0.314</v>
      </c>
      <c r="T827" s="24">
        <f>IFNA(VLOOKUP(A827,'HUMAN RESOURCES processed'!$A$2:$M$2692,10,0))</f>
        <v>0.638</v>
      </c>
      <c r="U827" s="24">
        <f>IFNA(VLOOKUP(A827,'HUMAN RESOURCES processed'!$A$2:$M$2692,11,0))</f>
        <v>0.049</v>
      </c>
      <c r="V827" s="24">
        <f>IFNA(VLOOKUP(A827,'HUMAN RESOURCES processed'!$A$2:$M$2692,12,0))</f>
        <v>1159095250</v>
      </c>
      <c r="W827" s="24">
        <f>IFNA(VLOOKUP(A827,'HUMAN RESOURCES processed'!$A$2:$M$2692,13,0))</f>
        <v>0.299</v>
      </c>
      <c r="X827" s="24">
        <f>IFNA(VLOOKUP(A827,'TOURISM processed'!$A$2:$F$2692,5,0))</f>
        <v>11234000000</v>
      </c>
      <c r="Y827" s="24">
        <f>IFNA(VLOOKUP(A827,'TOURISM processed'!$A$2:$F$2692,6,0))</f>
        <v>10690000000</v>
      </c>
      <c r="Z827" s="24">
        <f t="shared" si="7"/>
        <v>9.222710558</v>
      </c>
      <c r="AA827" s="24">
        <f>IFNA(VLOOKUP(A827,'BUSINESS processed'!A827:J3517,5,0))</f>
        <v>0.727</v>
      </c>
      <c r="AB827" s="24">
        <f>IFNA(VLOOKUP(A827,'BUSINESS processed'!A827:J3517,6,0))</f>
        <v>33</v>
      </c>
      <c r="AC827" s="24">
        <f t="shared" si="490"/>
        <v>0</v>
      </c>
      <c r="AD827" s="24">
        <f>IFNA(VLOOKUP(A827,'BUSINESS processed'!A827:J3517,8,0))</f>
        <v>271</v>
      </c>
      <c r="AE827" s="24">
        <f>IFNA(VLOOKUP(A827,'BUSINESS processed'!A827:J3517,9,0))</f>
        <v>0.04</v>
      </c>
      <c r="AF827" s="27">
        <f>IFNA(VLOOKUP(A827,'BUSINESS processed'!A827:J3517,10,0))</f>
        <v>0.202</v>
      </c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</row>
    <row r="828">
      <c r="A828" s="18" t="str">
        <f t="shared" si="1"/>
        <v>Asia_India-Asia_2008</v>
      </c>
      <c r="B828" s="19" t="s">
        <v>144</v>
      </c>
      <c r="C828" s="20" t="s">
        <v>155</v>
      </c>
      <c r="D828" s="21" t="s">
        <v>87</v>
      </c>
      <c r="E828" s="22">
        <v>1.22E12</v>
      </c>
      <c r="F828" s="22">
        <f t="shared" si="2"/>
        <v>1038.596339</v>
      </c>
      <c r="G828" s="23">
        <v>0.039</v>
      </c>
      <c r="H828" s="23">
        <v>43.0</v>
      </c>
      <c r="I828" s="23">
        <v>0.133</v>
      </c>
      <c r="J828" s="24">
        <f>IFNA(VLOOKUP(A828,'ENERGY processed'!$A$2:$H$2692,7,0),"")</f>
        <v>539388</v>
      </c>
      <c r="K828" s="24">
        <f t="shared" si="3"/>
        <v>0.0004591855756</v>
      </c>
      <c r="L828" s="24">
        <f>IFNA(VLOOKUP(A828,'ENERGY processed'!$A$2:$H$2692,8,0),"")</f>
        <v>1411128</v>
      </c>
      <c r="M828" s="24">
        <f t="shared" si="5"/>
        <v>0.001201305225</v>
      </c>
      <c r="N828" s="24">
        <f>IFNA(VLOOKUP(A828,'HUMAN RESOURCES processed'!$A$2:$M$2692,5,0))</f>
        <v>0.022</v>
      </c>
      <c r="O828" s="24">
        <f>IFNA(VLOOKUP(A828,'HUMAN RESOURCES processed'!$A$2:$M$2692,6,0))</f>
        <v>0.05</v>
      </c>
      <c r="P828" s="24">
        <f>IFNA(VLOOKUP(A828,'HUMAN RESOURCES processed'!$A$2:$M$2692,7,0))</f>
        <v>67</v>
      </c>
      <c r="Q828" s="24">
        <f>IFNA(VLOOKUP(A828,'HUMAN RESOURCES processed'!$A$2:$M$2692,8,0))</f>
        <v>63</v>
      </c>
      <c r="R828" s="24">
        <f t="shared" si="6"/>
        <v>65</v>
      </c>
      <c r="S828" s="24">
        <f>IFNA(VLOOKUP(A828,'HUMAN RESOURCES processed'!$A$2:$M$2692,9,0))</f>
        <v>0.31</v>
      </c>
      <c r="T828" s="24">
        <f>IFNA(VLOOKUP(A828,'HUMAN RESOURCES processed'!$A$2:$M$2692,10,0))</f>
        <v>0.641</v>
      </c>
      <c r="U828" s="24">
        <f>IFNA(VLOOKUP(A828,'HUMAN RESOURCES processed'!$A$2:$M$2692,11,0))</f>
        <v>0.049</v>
      </c>
      <c r="V828" s="24">
        <f>IFNA(VLOOKUP(A828,'HUMAN RESOURCES processed'!$A$2:$M$2692,12,0))</f>
        <v>1174662334</v>
      </c>
      <c r="W828" s="24">
        <f>IFNA(VLOOKUP(A828,'HUMAN RESOURCES processed'!$A$2:$M$2692,13,0))</f>
        <v>0.302</v>
      </c>
      <c r="X828" s="24">
        <f>IFNA(VLOOKUP(A828,'TOURISM processed'!$A$2:$F$2692,5,0))</f>
        <v>12462000000</v>
      </c>
      <c r="Y828" s="24">
        <f>IFNA(VLOOKUP(A828,'TOURISM processed'!$A$2:$F$2692,6,0))</f>
        <v>12083000000</v>
      </c>
      <c r="Z828" s="24">
        <f t="shared" si="7"/>
        <v>10.2863603</v>
      </c>
      <c r="AA828" s="24">
        <f>IFNA(VLOOKUP(A828,'BUSINESS processed'!A828:J3518,5,0))</f>
        <v>0.703</v>
      </c>
      <c r="AB828" s="24">
        <f>IFNA(VLOOKUP(A828,'BUSINESS processed'!A828:J3518,6,0))</f>
        <v>30</v>
      </c>
      <c r="AC828" s="24">
        <f t="shared" si="490"/>
        <v>0</v>
      </c>
      <c r="AD828" s="24">
        <f>IFNA(VLOOKUP(A828,'BUSINESS processed'!A828:J3518,8,0))</f>
        <v>271</v>
      </c>
      <c r="AE828" s="24">
        <f>IFNA(VLOOKUP(A828,'BUSINESS processed'!A828:J3518,9,0))</f>
        <v>0.044</v>
      </c>
      <c r="AF828" s="27">
        <f>IFNA(VLOOKUP(A828,'BUSINESS processed'!A828:J3518,10,0))</f>
        <v>0.295</v>
      </c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</row>
    <row r="829">
      <c r="A829" s="18" t="str">
        <f t="shared" si="1"/>
        <v>Asia_India-Asia_2009</v>
      </c>
      <c r="B829" s="19" t="s">
        <v>144</v>
      </c>
      <c r="C829" s="20" t="s">
        <v>155</v>
      </c>
      <c r="D829" s="21" t="s">
        <v>88</v>
      </c>
      <c r="E829" s="22">
        <v>1.37E12</v>
      </c>
      <c r="F829" s="22">
        <f t="shared" si="2"/>
        <v>1151.126945</v>
      </c>
      <c r="G829" s="23">
        <v>0.039</v>
      </c>
      <c r="H829" s="23">
        <v>44.0</v>
      </c>
      <c r="I829" s="23">
        <v>0.122</v>
      </c>
      <c r="J829" s="24">
        <f>IF(AND( C829=C828,D829&gt;D828),J828,"")</f>
        <v>539388</v>
      </c>
      <c r="K829" s="24">
        <f t="shared" si="3"/>
        <v>0.0004532146429</v>
      </c>
      <c r="L829" s="24">
        <f>IF(AND(C829=C828,C829&gt;C828),C828,0)</f>
        <v>0</v>
      </c>
      <c r="M829" s="24">
        <f t="shared" si="5"/>
        <v>0</v>
      </c>
      <c r="N829" s="24">
        <f>IFNA(VLOOKUP(A829,'HUMAN RESOURCES processed'!$A$2:$M$2692,5,0))</f>
        <v>0.022</v>
      </c>
      <c r="O829" s="24">
        <f>IFNA(VLOOKUP(A829,'HUMAN RESOURCES processed'!$A$2:$M$2692,6,0))</f>
        <v>0.048</v>
      </c>
      <c r="P829" s="24">
        <f>IFNA(VLOOKUP(A829,'HUMAN RESOURCES processed'!$A$2:$M$2692,7,0))</f>
        <v>67</v>
      </c>
      <c r="Q829" s="24">
        <f>IFNA(VLOOKUP(A829,'HUMAN RESOURCES processed'!$A$2:$M$2692,8,0))</f>
        <v>64</v>
      </c>
      <c r="R829" s="24">
        <f t="shared" si="6"/>
        <v>65.5</v>
      </c>
      <c r="S829" s="24">
        <f>IFNA(VLOOKUP(A829,'HUMAN RESOURCES processed'!$A$2:$M$2692,9,0))</f>
        <v>0.306</v>
      </c>
      <c r="T829" s="24">
        <f>IFNA(VLOOKUP(A829,'HUMAN RESOURCES processed'!$A$2:$M$2692,10,0))</f>
        <v>0.644</v>
      </c>
      <c r="U829" s="24">
        <f>IFNA(VLOOKUP(A829,'HUMAN RESOURCES processed'!$A$2:$M$2692,11,0))</f>
        <v>0.05</v>
      </c>
      <c r="V829" s="24">
        <f>IFNA(VLOOKUP(A829,'HUMAN RESOURCES processed'!$A$2:$M$2692,12,0))</f>
        <v>1190138069</v>
      </c>
      <c r="W829" s="24">
        <f>IFNA(VLOOKUP(A829,'HUMAN RESOURCES processed'!$A$2:$M$2692,13,0))</f>
        <v>0.306</v>
      </c>
      <c r="X829" s="24">
        <f>IFNA(VLOOKUP(A829,'TOURISM processed'!$A$2:$F$2692,5,0))</f>
        <v>11136000000</v>
      </c>
      <c r="Y829" s="24">
        <f>IFNA(VLOOKUP(A829,'TOURISM processed'!$A$2:$F$2692,6,0))</f>
        <v>9310000000</v>
      </c>
      <c r="Z829" s="24">
        <f t="shared" si="7"/>
        <v>7.822621797</v>
      </c>
      <c r="AA829" s="24">
        <f>IFNA(VLOOKUP(A829,'BUSINESS processed'!A829:J3519,5,0))</f>
        <v>0.66</v>
      </c>
      <c r="AB829" s="24">
        <f>IFNA(VLOOKUP(A829,'BUSINESS processed'!A829:J3519,6,0))</f>
        <v>30</v>
      </c>
      <c r="AC829" s="24">
        <f t="shared" si="490"/>
        <v>0</v>
      </c>
      <c r="AD829" s="24">
        <f>IFNA(VLOOKUP(A829,'BUSINESS processed'!A829:J3519,8,0))</f>
        <v>271</v>
      </c>
      <c r="AE829" s="24">
        <f>IFNA(VLOOKUP(A829,'BUSINESS processed'!A829:J3519,9,0))</f>
        <v>0.051</v>
      </c>
      <c r="AF829" s="27">
        <f>IFNA(VLOOKUP(A829,'BUSINESS processed'!A829:J3519,10,0))</f>
        <v>0.441</v>
      </c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</row>
    <row r="830">
      <c r="A830" s="18" t="str">
        <f t="shared" si="1"/>
        <v>Asia_India-Asia_2010</v>
      </c>
      <c r="B830" s="19" t="s">
        <v>144</v>
      </c>
      <c r="C830" s="20" t="s">
        <v>155</v>
      </c>
      <c r="D830" s="21" t="s">
        <v>89</v>
      </c>
      <c r="E830" s="22">
        <v>1.71E12</v>
      </c>
      <c r="F830" s="22">
        <f t="shared" si="2"/>
        <v>1418.351892</v>
      </c>
      <c r="G830" s="23">
        <v>0.037</v>
      </c>
      <c r="H830" s="23">
        <v>52.0</v>
      </c>
      <c r="I830" s="23">
        <v>0.083</v>
      </c>
      <c r="J830" s="24">
        <f>IFNA(VLOOKUP(A830,'ENERGY processed'!$A$2:$H$2692,7,0),"")</f>
        <v>483523.5</v>
      </c>
      <c r="K830" s="24">
        <f t="shared" si="3"/>
        <v>0.0004010564157</v>
      </c>
      <c r="L830" s="24">
        <f>IFNA(VLOOKUP(A830,'ENERGY processed'!$A$2:$H$2692,8,0),"")</f>
        <v>1254352.5</v>
      </c>
      <c r="M830" s="24">
        <f t="shared" si="5"/>
        <v>0.0010404171</v>
      </c>
      <c r="N830" s="24">
        <f>IFNA(VLOOKUP(A830,'HUMAN RESOURCES processed'!$A$2:$M$2692,5,0))</f>
        <v>0.021</v>
      </c>
      <c r="O830" s="24">
        <f>IFNA(VLOOKUP(A830,'HUMAN RESOURCES processed'!$A$2:$M$2692,6,0))</f>
        <v>0.046</v>
      </c>
      <c r="P830" s="24">
        <f>IFNA(VLOOKUP(A830,'HUMAN RESOURCES processed'!$A$2:$M$2692,7,0))</f>
        <v>67</v>
      </c>
      <c r="Q830" s="24">
        <f>IFNA(VLOOKUP(A830,'HUMAN RESOURCES processed'!$A$2:$M$2692,8,0))</f>
        <v>64</v>
      </c>
      <c r="R830" s="24">
        <f t="shared" si="6"/>
        <v>65.5</v>
      </c>
      <c r="S830" s="24">
        <f>IFNA(VLOOKUP(A830,'HUMAN RESOURCES processed'!$A$2:$M$2692,9,0))</f>
        <v>0.302</v>
      </c>
      <c r="T830" s="24">
        <f>IFNA(VLOOKUP(A830,'HUMAN RESOURCES processed'!$A$2:$M$2692,10,0))</f>
        <v>0.648</v>
      </c>
      <c r="U830" s="24">
        <f>IFNA(VLOOKUP(A830,'HUMAN RESOURCES processed'!$A$2:$M$2692,11,0))</f>
        <v>0.051</v>
      </c>
      <c r="V830" s="24">
        <f>IFNA(VLOOKUP(A830,'HUMAN RESOURCES processed'!$A$2:$M$2692,12,0))</f>
        <v>1205624648</v>
      </c>
      <c r="W830" s="24">
        <f>IFNA(VLOOKUP(A830,'HUMAN RESOURCES processed'!$A$2:$M$2692,13,0))</f>
        <v>0.309</v>
      </c>
      <c r="X830" s="24">
        <f>IFNA(VLOOKUP(A830,'TOURISM processed'!$A$2:$F$2692,5,0))</f>
        <v>14490000000</v>
      </c>
      <c r="Y830" s="24">
        <f>IFNA(VLOOKUP(A830,'TOURISM processed'!$A$2:$F$2692,6,0))</f>
        <v>10490000000</v>
      </c>
      <c r="Z830" s="24">
        <f t="shared" si="7"/>
        <v>8.700883826</v>
      </c>
      <c r="AA830" s="24">
        <f>IFNA(VLOOKUP(A830,'BUSINESS processed'!A830:J3520,5,0))</f>
        <v>0.649</v>
      </c>
      <c r="AB830" s="24">
        <f>IFNA(VLOOKUP(A830,'BUSINESS processed'!A830:J3520,6,0))</f>
        <v>29</v>
      </c>
      <c r="AC830" s="24">
        <f t="shared" si="490"/>
        <v>0</v>
      </c>
      <c r="AD830" s="24">
        <f>IFNA(VLOOKUP(A830,'BUSINESS processed'!A830:J3520,8,0))</f>
        <v>258</v>
      </c>
      <c r="AE830" s="24">
        <f>IFNA(VLOOKUP(A830,'BUSINESS processed'!A830:J3520,9,0))</f>
        <v>0.075</v>
      </c>
      <c r="AF830" s="27">
        <f>IFNA(VLOOKUP(A830,'BUSINESS processed'!A830:J3520,10,0))</f>
        <v>0.624</v>
      </c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</row>
    <row r="831">
      <c r="A831" s="18" t="str">
        <f t="shared" si="1"/>
        <v>Asia_India-Asia_2011</v>
      </c>
      <c r="B831" s="19" t="s">
        <v>144</v>
      </c>
      <c r="C831" s="20" t="s">
        <v>155</v>
      </c>
      <c r="D831" s="21" t="s">
        <v>90</v>
      </c>
      <c r="E831" s="22">
        <v>1.88E12</v>
      </c>
      <c r="F831" s="22">
        <f t="shared" si="2"/>
        <v>1539.524442</v>
      </c>
      <c r="G831" s="23">
        <v>0.039</v>
      </c>
      <c r="H831" s="23">
        <v>62.0</v>
      </c>
      <c r="I831" s="23">
        <v>0.102</v>
      </c>
      <c r="J831" s="24">
        <f>IFNA(VLOOKUP(A831,'ENERGY processed'!$A$2:$H$2692,7,0),"")</f>
        <v>567182</v>
      </c>
      <c r="K831" s="24">
        <f t="shared" si="3"/>
        <v>0.0004644630595</v>
      </c>
      <c r="L831" s="24">
        <f>IFNA(VLOOKUP(A831,'ENERGY processed'!$A$2:$H$2692,8,0),"")</f>
        <v>1504365</v>
      </c>
      <c r="M831" s="24">
        <f t="shared" si="5"/>
        <v>0.00123191845</v>
      </c>
      <c r="N831" s="24">
        <f>IFNA(VLOOKUP(A831,'HUMAN RESOURCES processed'!$A$2:$M$2692,5,0))</f>
        <v>0.021</v>
      </c>
      <c r="O831" s="24">
        <f>IFNA(VLOOKUP(A831,'HUMAN RESOURCES processed'!$A$2:$M$2692,6,0))</f>
        <v>0.045</v>
      </c>
      <c r="P831" s="24">
        <f>IFNA(VLOOKUP(A831,'HUMAN RESOURCES processed'!$A$2:$M$2692,7,0))</f>
        <v>68</v>
      </c>
      <c r="Q831" s="24">
        <f>IFNA(VLOOKUP(A831,'HUMAN RESOURCES processed'!$A$2:$M$2692,8,0))</f>
        <v>64</v>
      </c>
      <c r="R831" s="24">
        <f t="shared" si="6"/>
        <v>66</v>
      </c>
      <c r="S831" s="24">
        <f>IFNA(VLOOKUP(A831,'HUMAN RESOURCES processed'!$A$2:$M$2692,9,0))</f>
        <v>0.298</v>
      </c>
      <c r="T831" s="24">
        <f>IFNA(VLOOKUP(A831,'HUMAN RESOURCES processed'!$A$2:$M$2692,10,0))</f>
        <v>0.651</v>
      </c>
      <c r="U831" s="24">
        <f>IFNA(VLOOKUP(A831,'HUMAN RESOURCES processed'!$A$2:$M$2692,11,0))</f>
        <v>0.051</v>
      </c>
      <c r="V831" s="24">
        <f>IFNA(VLOOKUP(A831,'HUMAN RESOURCES processed'!$A$2:$M$2692,12,0))</f>
        <v>1221156319</v>
      </c>
      <c r="W831" s="24">
        <f>IFNA(VLOOKUP(A831,'HUMAN RESOURCES processed'!$A$2:$M$2692,13,0))</f>
        <v>0.313</v>
      </c>
      <c r="X831" s="24">
        <f>IFNA(VLOOKUP(A831,'TOURISM processed'!$A$2:$F$2692,5,0))</f>
        <v>17708000000</v>
      </c>
      <c r="Y831" s="24">
        <f>IFNA(VLOOKUP(A831,'TOURISM processed'!$A$2:$F$2692,6,0))</f>
        <v>13699000000</v>
      </c>
      <c r="Z831" s="24">
        <f t="shared" si="7"/>
        <v>11.21805602</v>
      </c>
      <c r="AA831" s="24">
        <f>IFNA(VLOOKUP(A831,'BUSINESS processed'!A831:J3521,5,0))</f>
        <v>0.629</v>
      </c>
      <c r="AB831" s="24">
        <f>IFNA(VLOOKUP(A831,'BUSINESS processed'!A831:J3521,6,0))</f>
        <v>29</v>
      </c>
      <c r="AC831" s="24">
        <f t="shared" si="490"/>
        <v>0</v>
      </c>
      <c r="AD831" s="24">
        <f>IFNA(VLOOKUP(A831,'BUSINESS processed'!A831:J3521,8,0))</f>
        <v>254</v>
      </c>
      <c r="AE831" s="24">
        <f>IFNA(VLOOKUP(A831,'BUSINESS processed'!A831:J3521,9,0))</f>
        <v>0.101</v>
      </c>
      <c r="AF831" s="27">
        <f>IFNA(VLOOKUP(A831,'BUSINESS processed'!A831:J3521,10,0))</f>
        <v>0.732</v>
      </c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</row>
    <row r="832">
      <c r="A832" s="18" t="str">
        <f t="shared" si="1"/>
        <v>Asia_India-Asia_2012</v>
      </c>
      <c r="B832" s="19" t="s">
        <v>144</v>
      </c>
      <c r="C832" s="20" t="s">
        <v>155</v>
      </c>
      <c r="D832" s="21" t="s">
        <v>91</v>
      </c>
      <c r="E832" s="22">
        <v>1.86E12</v>
      </c>
      <c r="F832" s="22">
        <f t="shared" si="2"/>
        <v>1504.018723</v>
      </c>
      <c r="G832" s="23">
        <v>0.04</v>
      </c>
      <c r="H832" s="23">
        <v>61.0</v>
      </c>
      <c r="I832" s="23">
        <v>0.106</v>
      </c>
      <c r="J832" s="24">
        <f>IF(AND( C832=C831,D832&gt;D831),J831,"")</f>
        <v>567182</v>
      </c>
      <c r="K832" s="24">
        <f t="shared" si="3"/>
        <v>0.0004586302944</v>
      </c>
      <c r="L832" s="24">
        <f t="shared" ref="L832:L834" si="492">IF(AND(C832=C831,C832&gt;C831),C831,0)</f>
        <v>0</v>
      </c>
      <c r="M832" s="24">
        <f t="shared" si="5"/>
        <v>0</v>
      </c>
      <c r="N832" s="24">
        <f>IFNA(VLOOKUP(A832,'HUMAN RESOURCES processed'!$A$2:$M$2692,5,0))</f>
        <v>0.021</v>
      </c>
      <c r="O832" s="24">
        <f>IFNA(VLOOKUP(A832,'HUMAN RESOURCES processed'!$A$2:$M$2692,6,0))</f>
        <v>0.043</v>
      </c>
      <c r="P832" s="24">
        <f>IFNA(VLOOKUP(A832,'HUMAN RESOURCES processed'!$A$2:$M$2692,7,0))</f>
        <v>68</v>
      </c>
      <c r="Q832" s="24">
        <f>IFNA(VLOOKUP(A832,'HUMAN RESOURCES processed'!$A$2:$M$2692,8,0))</f>
        <v>65</v>
      </c>
      <c r="R832" s="24">
        <f t="shared" si="6"/>
        <v>66.5</v>
      </c>
      <c r="S832" s="24">
        <f>IFNA(VLOOKUP(A832,'HUMAN RESOURCES processed'!$A$2:$M$2692,9,0))</f>
        <v>0.294</v>
      </c>
      <c r="T832" s="24">
        <f>IFNA(VLOOKUP(A832,'HUMAN RESOURCES processed'!$A$2:$M$2692,10,0))</f>
        <v>0.654</v>
      </c>
      <c r="U832" s="24">
        <f>IFNA(VLOOKUP(A832,'HUMAN RESOURCES processed'!$A$2:$M$2692,11,0))</f>
        <v>0.052</v>
      </c>
      <c r="V832" s="24">
        <f>IFNA(VLOOKUP(A832,'HUMAN RESOURCES processed'!$A$2:$M$2692,12,0))</f>
        <v>1236686732</v>
      </c>
      <c r="W832" s="24">
        <f>IFNA(VLOOKUP(A832,'HUMAN RESOURCES processed'!$A$2:$M$2692,13,0))</f>
        <v>0.316</v>
      </c>
      <c r="X832" s="24">
        <f>IFNA(VLOOKUP(A832,'TOURISM processed'!$A$2:$F$2692,5,0))</f>
        <v>18340000000</v>
      </c>
      <c r="Y832" s="24">
        <f>IFNA(VLOOKUP(A832,'TOURISM processed'!$A$2:$F$2692,6,0))</f>
        <v>14107000000</v>
      </c>
      <c r="Z832" s="24">
        <f t="shared" si="7"/>
        <v>11.40709254</v>
      </c>
      <c r="AA832" s="24">
        <f>IFNA(VLOOKUP(A832,'BUSINESS processed'!A832:J3522,5,0))</f>
        <v>0.628</v>
      </c>
      <c r="AB832" s="24">
        <f>IFNA(VLOOKUP(A832,'BUSINESS processed'!A832:J3522,6,0))</f>
        <v>27</v>
      </c>
      <c r="AC832" s="24">
        <f>IFNA(VLOOKUP(A832,'BUSINESS processed'!A832:J3522,7,0))</f>
        <v>131</v>
      </c>
      <c r="AD832" s="24">
        <f>IFNA(VLOOKUP(A832,'BUSINESS processed'!A832:J3522,8,0))</f>
        <v>243</v>
      </c>
      <c r="AE832" s="24">
        <f>IFNA(VLOOKUP(A832,'BUSINESS processed'!A832:J3522,9,0))</f>
        <v>0.126</v>
      </c>
      <c r="AF832" s="27">
        <f>IFNA(VLOOKUP(A832,'BUSINESS processed'!A832:J3522,10,0))</f>
        <v>0.699</v>
      </c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</row>
    <row r="833">
      <c r="A833" s="18" t="str">
        <f t="shared" si="1"/>
        <v>Asia_Indonesia-Asia_2000</v>
      </c>
      <c r="B833" s="19" t="s">
        <v>144</v>
      </c>
      <c r="C833" s="20" t="s">
        <v>156</v>
      </c>
      <c r="D833" s="21" t="s">
        <v>70</v>
      </c>
      <c r="E833" s="22">
        <v>1.65E11</v>
      </c>
      <c r="F833" s="22">
        <f t="shared" si="2"/>
        <v>789.7053135</v>
      </c>
      <c r="G833" s="23">
        <v>0.02</v>
      </c>
      <c r="H833" s="23">
        <v>15.0</v>
      </c>
      <c r="I833" s="23">
        <v>0.185</v>
      </c>
      <c r="J833" s="24">
        <f>IF(AND( C833=C832,D833&gt;D832),J832,0)</f>
        <v>0</v>
      </c>
      <c r="K833" s="24">
        <f t="shared" si="3"/>
        <v>0</v>
      </c>
      <c r="L833" s="24">
        <f t="shared" si="492"/>
        <v>0</v>
      </c>
      <c r="M833" s="24">
        <f t="shared" si="5"/>
        <v>0</v>
      </c>
      <c r="N833" s="24">
        <f>IFNA(VLOOKUP(A833,'HUMAN RESOURCES processed'!$A$2:$M$2692,5,0))</f>
        <v>0.022</v>
      </c>
      <c r="O833" s="24">
        <f>IFNA(VLOOKUP(A833,'HUMAN RESOURCES processed'!$A$2:$M$2692,6,0))</f>
        <v>0.041</v>
      </c>
      <c r="P833" s="24">
        <f>IFNA(VLOOKUP(A833,'HUMAN RESOURCES processed'!$A$2:$M$2692,7,0))</f>
        <v>69</v>
      </c>
      <c r="Q833" s="24">
        <f>IFNA(VLOOKUP(A833,'HUMAN RESOURCES processed'!$A$2:$M$2692,8,0))</f>
        <v>65</v>
      </c>
      <c r="R833" s="24">
        <f t="shared" si="6"/>
        <v>67</v>
      </c>
      <c r="S833" s="24">
        <f>IFNA(VLOOKUP(A833,'HUMAN RESOURCES processed'!$A$2:$M$2692,9,0))</f>
        <v>0.307</v>
      </c>
      <c r="T833" s="24">
        <f>IFNA(VLOOKUP(A833,'HUMAN RESOURCES processed'!$A$2:$M$2692,10,0))</f>
        <v>0.647</v>
      </c>
      <c r="U833" s="24">
        <f>IFNA(VLOOKUP(A833,'HUMAN RESOURCES processed'!$A$2:$M$2692,11,0))</f>
        <v>0.047</v>
      </c>
      <c r="V833" s="24">
        <f>IFNA(VLOOKUP(A833,'HUMAN RESOURCES processed'!$A$2:$M$2692,12,0))</f>
        <v>208938698</v>
      </c>
      <c r="W833" s="24">
        <f>IFNA(VLOOKUP(A833,'HUMAN RESOURCES processed'!$A$2:$M$2692,13,0))</f>
        <v>0.42</v>
      </c>
      <c r="X833" s="24">
        <f>IFNA(VLOOKUP(A833,'TOURISM processed'!$A$2:$F$2692,5,0))</f>
        <v>4975000000</v>
      </c>
      <c r="Y833" s="24">
        <f>IFNA(VLOOKUP(A833,'TOURISM processed'!$A$2:$F$2692,6,0))</f>
        <v>3197000000</v>
      </c>
      <c r="Z833" s="24">
        <f t="shared" si="7"/>
        <v>15.30113871</v>
      </c>
      <c r="AA833" s="24">
        <f t="shared" ref="AA833:AA837" si="493">IF(AND(C833=C832,D833&gt;D832),AA832,0)</f>
        <v>0</v>
      </c>
      <c r="AB833" s="24">
        <f t="shared" ref="AB833:AB835" si="494">IF(AND(C833=C832,D833&gt;D832),AB832,0)</f>
        <v>0</v>
      </c>
      <c r="AC833" s="24">
        <f t="shared" ref="AC833:AC844" si="495">IF(AND(C833=C832,D833&gt;D832),AC832,0)</f>
        <v>0</v>
      </c>
      <c r="AD833" s="24">
        <f t="shared" ref="AD833:AD837" si="496">IF(AND(C833=C832,D833&gt;D832),AD832,0)</f>
        <v>0</v>
      </c>
      <c r="AE833" s="24">
        <f>IFNA(VLOOKUP(A833,'BUSINESS processed'!A833:J3523,9,0))</f>
        <v>0.009</v>
      </c>
      <c r="AF833" s="27">
        <f>IFNA(VLOOKUP(A833,'BUSINESS processed'!A833:J3523,10,0))</f>
        <v>0.018</v>
      </c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</row>
    <row r="834">
      <c r="A834" s="18" t="str">
        <f t="shared" si="1"/>
        <v>Asia_Indonesia-Asia_2001</v>
      </c>
      <c r="B834" s="19" t="s">
        <v>144</v>
      </c>
      <c r="C834" s="20" t="s">
        <v>156</v>
      </c>
      <c r="D834" s="21" t="s">
        <v>71</v>
      </c>
      <c r="E834" s="22">
        <v>1.6E11</v>
      </c>
      <c r="F834" s="22">
        <f t="shared" si="2"/>
        <v>754.8224747</v>
      </c>
      <c r="G834" s="23">
        <v>0.022</v>
      </c>
      <c r="H834" s="23">
        <v>17.0</v>
      </c>
      <c r="I834" s="23">
        <v>0.185</v>
      </c>
      <c r="J834" s="24">
        <f>IFNA(VLOOKUP(A834,'ENERGY processed'!$A$2:$H$2692,7,0),"")</f>
        <v>209009</v>
      </c>
      <c r="K834" s="24">
        <f t="shared" si="3"/>
        <v>0.0009860293163</v>
      </c>
      <c r="L834" s="24">
        <f t="shared" si="492"/>
        <v>0</v>
      </c>
      <c r="M834" s="24">
        <f t="shared" si="5"/>
        <v>0</v>
      </c>
      <c r="N834" s="24">
        <f>IFNA(VLOOKUP(A834,'HUMAN RESOURCES processed'!$A$2:$M$2692,5,0))</f>
        <v>0.021</v>
      </c>
      <c r="O834" s="24">
        <f>IFNA(VLOOKUP(A834,'HUMAN RESOURCES processed'!$A$2:$M$2692,6,0))</f>
        <v>0.039</v>
      </c>
      <c r="P834" s="24">
        <f>IFNA(VLOOKUP(A834,'HUMAN RESOURCES processed'!$A$2:$M$2692,7,0))</f>
        <v>70</v>
      </c>
      <c r="Q834" s="24">
        <f>IFNA(VLOOKUP(A834,'HUMAN RESOURCES processed'!$A$2:$M$2692,8,0))</f>
        <v>66</v>
      </c>
      <c r="R834" s="24">
        <f t="shared" si="6"/>
        <v>68</v>
      </c>
      <c r="S834" s="24">
        <f>IFNA(VLOOKUP(A834,'HUMAN RESOURCES processed'!$A$2:$M$2692,9,0))</f>
        <v>0.304</v>
      </c>
      <c r="T834" s="24">
        <f>IFNA(VLOOKUP(A834,'HUMAN RESOURCES processed'!$A$2:$M$2692,10,0))</f>
        <v>0.649</v>
      </c>
      <c r="U834" s="24">
        <f>IFNA(VLOOKUP(A834,'HUMAN RESOURCES processed'!$A$2:$M$2692,11,0))</f>
        <v>0.047</v>
      </c>
      <c r="V834" s="24">
        <f>IFNA(VLOOKUP(A834,'HUMAN RESOURCES processed'!$A$2:$M$2692,12,0))</f>
        <v>211970371</v>
      </c>
      <c r="W834" s="24">
        <f>IFNA(VLOOKUP(A834,'HUMAN RESOURCES processed'!$A$2:$M$2692,13,0))</f>
        <v>0.428</v>
      </c>
      <c r="X834" s="24">
        <f>IFNA(VLOOKUP(A834,'TOURISM processed'!$A$2:$F$2692,5,0))</f>
        <v>5277000000</v>
      </c>
      <c r="Y834" s="24">
        <f>IFNA(VLOOKUP(A834,'TOURISM processed'!$A$2:$F$2692,6,0))</f>
        <v>3406000000</v>
      </c>
      <c r="Z834" s="24">
        <f t="shared" si="7"/>
        <v>16.06828343</v>
      </c>
      <c r="AA834" s="24">
        <f t="shared" si="493"/>
        <v>0</v>
      </c>
      <c r="AB834" s="24">
        <f t="shared" si="494"/>
        <v>0</v>
      </c>
      <c r="AC834" s="24">
        <f t="shared" si="495"/>
        <v>0</v>
      </c>
      <c r="AD834" s="24">
        <f t="shared" si="496"/>
        <v>0</v>
      </c>
      <c r="AE834" s="24">
        <f>IFNA(VLOOKUP(A834,'BUSINESS processed'!A834:J3524,9,0))</f>
        <v>0.02</v>
      </c>
      <c r="AF834" s="27">
        <f>IFNA(VLOOKUP(A834,'BUSINESS processed'!A834:J3524,10,0))</f>
        <v>0.031</v>
      </c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</row>
    <row r="835">
      <c r="A835" s="18" t="str">
        <f t="shared" si="1"/>
        <v>Asia_Indonesia-Asia_2002</v>
      </c>
      <c r="B835" s="19" t="s">
        <v>144</v>
      </c>
      <c r="C835" s="20" t="s">
        <v>156</v>
      </c>
      <c r="D835" s="21" t="s">
        <v>72</v>
      </c>
      <c r="E835" s="22">
        <v>1.96E11</v>
      </c>
      <c r="F835" s="22">
        <f t="shared" si="2"/>
        <v>911.4656025</v>
      </c>
      <c r="G835" s="23">
        <v>0.022</v>
      </c>
      <c r="H835" s="23">
        <v>20.0</v>
      </c>
      <c r="I835" s="23">
        <v>0.189</v>
      </c>
      <c r="J835" s="24">
        <f>IFNA(VLOOKUP(A835,'ENERGY processed'!$A$2:$H$2692,7,0),"")</f>
        <v>211296</v>
      </c>
      <c r="K835" s="24">
        <f t="shared" si="3"/>
        <v>0.0009825971222</v>
      </c>
      <c r="L835" s="24">
        <f>IFNA(VLOOKUP(A835,'ENERGY processed'!$A$2:$H$2692,8,0),"")</f>
        <v>433989</v>
      </c>
      <c r="M835" s="24">
        <f t="shared" si="5"/>
        <v>0.002018194109</v>
      </c>
      <c r="N835" s="24">
        <f>IFNA(VLOOKUP(A835,'HUMAN RESOURCES processed'!$A$2:$M$2692,5,0))</f>
        <v>0.021</v>
      </c>
      <c r="O835" s="24">
        <f>IFNA(VLOOKUP(A835,'HUMAN RESOURCES processed'!$A$2:$M$2692,6,0))</f>
        <v>0.038</v>
      </c>
      <c r="P835" s="24">
        <f>IFNA(VLOOKUP(A835,'HUMAN RESOURCES processed'!$A$2:$M$2692,7,0))</f>
        <v>70</v>
      </c>
      <c r="Q835" s="24">
        <f>IFNA(VLOOKUP(A835,'HUMAN RESOURCES processed'!$A$2:$M$2692,8,0))</f>
        <v>66</v>
      </c>
      <c r="R835" s="24">
        <f t="shared" si="6"/>
        <v>68</v>
      </c>
      <c r="S835" s="24">
        <f>IFNA(VLOOKUP(A835,'HUMAN RESOURCES processed'!$A$2:$M$2692,9,0))</f>
        <v>0.302</v>
      </c>
      <c r="T835" s="24">
        <f>IFNA(VLOOKUP(A835,'HUMAN RESOURCES processed'!$A$2:$M$2692,10,0))</f>
        <v>0.651</v>
      </c>
      <c r="U835" s="24">
        <f>IFNA(VLOOKUP(A835,'HUMAN RESOURCES processed'!$A$2:$M$2692,11,0))</f>
        <v>0.048</v>
      </c>
      <c r="V835" s="24">
        <f>IFNA(VLOOKUP(A835,'HUMAN RESOURCES processed'!$A$2:$M$2692,12,0))</f>
        <v>215038285</v>
      </c>
      <c r="W835" s="24">
        <f>IFNA(VLOOKUP(A835,'HUMAN RESOURCES processed'!$A$2:$M$2692,13,0))</f>
        <v>0.436</v>
      </c>
      <c r="X835" s="24">
        <f>IFNA(VLOOKUP(A835,'TOURISM processed'!$A$2:$F$2692,5,0))</f>
        <v>5797000000</v>
      </c>
      <c r="Y835" s="24">
        <f>IFNA(VLOOKUP(A835,'TOURISM processed'!$A$2:$F$2692,6,0))</f>
        <v>5042000000</v>
      </c>
      <c r="Z835" s="24">
        <f t="shared" si="7"/>
        <v>23.44698759</v>
      </c>
      <c r="AA835" s="24">
        <f t="shared" si="493"/>
        <v>0</v>
      </c>
      <c r="AB835" s="24">
        <f t="shared" si="494"/>
        <v>0</v>
      </c>
      <c r="AC835" s="24">
        <f t="shared" si="495"/>
        <v>0</v>
      </c>
      <c r="AD835" s="24">
        <f t="shared" si="496"/>
        <v>0</v>
      </c>
      <c r="AE835" s="24">
        <f>IFNA(VLOOKUP(A835,'BUSINESS processed'!A835:J3525,9,0))</f>
        <v>0.021</v>
      </c>
      <c r="AF835" s="27">
        <f>IFNA(VLOOKUP(A835,'BUSINESS processed'!A835:J3525,10,0))</f>
        <v>0.054</v>
      </c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</row>
    <row r="836">
      <c r="A836" s="18" t="str">
        <f t="shared" si="1"/>
        <v>Asia_Indonesia-Asia_2003</v>
      </c>
      <c r="B836" s="19" t="s">
        <v>144</v>
      </c>
      <c r="C836" s="20" t="s">
        <v>156</v>
      </c>
      <c r="D836" s="21" t="s">
        <v>74</v>
      </c>
      <c r="E836" s="22">
        <v>2.35E11</v>
      </c>
      <c r="F836" s="22">
        <f t="shared" si="2"/>
        <v>1077.262075</v>
      </c>
      <c r="G836" s="23">
        <v>0.025</v>
      </c>
      <c r="H836" s="23">
        <v>27.0</v>
      </c>
      <c r="I836" s="23">
        <v>0.169</v>
      </c>
      <c r="J836" s="24">
        <f>IFNA(VLOOKUP(A836,'ENERGY processed'!$A$2:$H$2692,7,0),"")</f>
        <v>199782</v>
      </c>
      <c r="K836" s="24">
        <f t="shared" si="3"/>
        <v>0.0009158194547</v>
      </c>
      <c r="L836" s="24">
        <f>IFNA(VLOOKUP(A836,'ENERGY processed'!$A$2:$H$2692,8,0),"")</f>
        <v>453106</v>
      </c>
      <c r="M836" s="24">
        <f t="shared" si="5"/>
        <v>0.002077080467</v>
      </c>
      <c r="N836" s="24">
        <f>IFNA(VLOOKUP(A836,'HUMAN RESOURCES processed'!$A$2:$M$2692,5,0))</f>
        <v>0.021</v>
      </c>
      <c r="O836" s="24">
        <f>IFNA(VLOOKUP(A836,'HUMAN RESOURCES processed'!$A$2:$M$2692,6,0))</f>
        <v>0.036</v>
      </c>
      <c r="P836" s="24">
        <f>IFNA(VLOOKUP(A836,'HUMAN RESOURCES processed'!$A$2:$M$2692,7,0))</f>
        <v>70</v>
      </c>
      <c r="Q836" s="24">
        <f>IFNA(VLOOKUP(A836,'HUMAN RESOURCES processed'!$A$2:$M$2692,8,0))</f>
        <v>66</v>
      </c>
      <c r="R836" s="24">
        <f t="shared" si="6"/>
        <v>68</v>
      </c>
      <c r="S836" s="24">
        <f>IFNA(VLOOKUP(A836,'HUMAN RESOURCES processed'!$A$2:$M$2692,9,0))</f>
        <v>0.301</v>
      </c>
      <c r="T836" s="24">
        <f>IFNA(VLOOKUP(A836,'HUMAN RESOURCES processed'!$A$2:$M$2692,10,0))</f>
        <v>0.651</v>
      </c>
      <c r="U836" s="24">
        <f>IFNA(VLOOKUP(A836,'HUMAN RESOURCES processed'!$A$2:$M$2692,11,0))</f>
        <v>0.048</v>
      </c>
      <c r="V836" s="24">
        <f>IFNA(VLOOKUP(A836,'HUMAN RESOURCES processed'!$A$2:$M$2692,12,0))</f>
        <v>218145617</v>
      </c>
      <c r="W836" s="24">
        <f>IFNA(VLOOKUP(A836,'HUMAN RESOURCES processed'!$A$2:$M$2692,13,0))</f>
        <v>0.444</v>
      </c>
      <c r="X836" s="24">
        <f>IFNA(VLOOKUP(A836,'TOURISM processed'!$A$2:$F$2692,5,0))</f>
        <v>4461000000</v>
      </c>
      <c r="Y836" s="24">
        <f>IFNA(VLOOKUP(A836,'TOURISM processed'!$A$2:$F$2692,6,0))</f>
        <v>4427000000</v>
      </c>
      <c r="Z836" s="24">
        <f t="shared" si="7"/>
        <v>20.29378385</v>
      </c>
      <c r="AA836" s="24">
        <f t="shared" si="493"/>
        <v>0</v>
      </c>
      <c r="AB836" s="24">
        <f>IFNA(VLOOKUP(A836,'BUSINESS processed'!A836:J3526,6,0))</f>
        <v>168</v>
      </c>
      <c r="AC836" s="24">
        <f t="shared" si="495"/>
        <v>0</v>
      </c>
      <c r="AD836" s="24">
        <f t="shared" si="496"/>
        <v>0</v>
      </c>
      <c r="AE836" s="24">
        <f>IFNA(VLOOKUP(A836,'BUSINESS processed'!A836:J3526,9,0))</f>
        <v>0.024</v>
      </c>
      <c r="AF836" s="27">
        <f>IFNA(VLOOKUP(A836,'BUSINESS processed'!A836:J3526,10,0))</f>
        <v>0.085</v>
      </c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</row>
    <row r="837">
      <c r="A837" s="18" t="str">
        <f t="shared" si="1"/>
        <v>Asia_Indonesia-Asia_2004</v>
      </c>
      <c r="B837" s="19" t="s">
        <v>144</v>
      </c>
      <c r="C837" s="20" t="s">
        <v>156</v>
      </c>
      <c r="D837" s="21" t="s">
        <v>83</v>
      </c>
      <c r="E837" s="22">
        <v>2.57E11</v>
      </c>
      <c r="F837" s="22">
        <f t="shared" si="2"/>
        <v>1161.352028</v>
      </c>
      <c r="G837" s="23">
        <v>0.024</v>
      </c>
      <c r="H837" s="23">
        <v>27.0</v>
      </c>
      <c r="I837" s="23">
        <v>0.141</v>
      </c>
      <c r="J837" s="24">
        <f>IFNA(VLOOKUP(A837,'ENERGY processed'!$A$2:$H$2692,7,0),"")</f>
        <v>186605</v>
      </c>
      <c r="K837" s="24">
        <f t="shared" si="3"/>
        <v>0.0008432455068</v>
      </c>
      <c r="L837" s="24">
        <f>IFNA(VLOOKUP(A837,'ENERGY processed'!$A$2:$H$2692,8,0),"")</f>
        <v>412387</v>
      </c>
      <c r="M837" s="24">
        <f t="shared" si="5"/>
        <v>0.001863527155</v>
      </c>
      <c r="N837" s="24">
        <f>IFNA(VLOOKUP(A837,'HUMAN RESOURCES processed'!$A$2:$M$2692,5,0))</f>
        <v>0.021</v>
      </c>
      <c r="O837" s="24">
        <f>IFNA(VLOOKUP(A837,'HUMAN RESOURCES processed'!$A$2:$M$2692,6,0))</f>
        <v>0.035</v>
      </c>
      <c r="P837" s="24">
        <f>IFNA(VLOOKUP(A837,'HUMAN RESOURCES processed'!$A$2:$M$2692,7,0))</f>
        <v>71</v>
      </c>
      <c r="Q837" s="24">
        <f>IFNA(VLOOKUP(A837,'HUMAN RESOURCES processed'!$A$2:$M$2692,8,0))</f>
        <v>67</v>
      </c>
      <c r="R837" s="24">
        <f t="shared" si="6"/>
        <v>69</v>
      </c>
      <c r="S837" s="24">
        <f>IFNA(VLOOKUP(A837,'HUMAN RESOURCES processed'!$A$2:$M$2692,9,0))</f>
        <v>0.3</v>
      </c>
      <c r="T837" s="24">
        <f>IFNA(VLOOKUP(A837,'HUMAN RESOURCES processed'!$A$2:$M$2692,10,0))</f>
        <v>0.651</v>
      </c>
      <c r="U837" s="24">
        <f>IFNA(VLOOKUP(A837,'HUMAN RESOURCES processed'!$A$2:$M$2692,11,0))</f>
        <v>0.048</v>
      </c>
      <c r="V837" s="24">
        <f>IFNA(VLOOKUP(A837,'HUMAN RESOURCES processed'!$A$2:$M$2692,12,0))</f>
        <v>221293797</v>
      </c>
      <c r="W837" s="24">
        <f>IFNA(VLOOKUP(A837,'HUMAN RESOURCES processed'!$A$2:$M$2692,13,0))</f>
        <v>0.451</v>
      </c>
      <c r="X837" s="24">
        <f>IFNA(VLOOKUP(A837,'TOURISM processed'!$A$2:$F$2692,5,0))</f>
        <v>5226000000</v>
      </c>
      <c r="Y837" s="24">
        <f>IFNA(VLOOKUP(A837,'TOURISM processed'!$A$2:$F$2692,6,0))</f>
        <v>4569000000</v>
      </c>
      <c r="Z837" s="24">
        <f t="shared" si="7"/>
        <v>20.64676038</v>
      </c>
      <c r="AA837" s="24">
        <f t="shared" si="493"/>
        <v>0</v>
      </c>
      <c r="AB837" s="24">
        <f>IFNA(VLOOKUP(A837,'BUSINESS processed'!A837:J3527,6,0))</f>
        <v>151</v>
      </c>
      <c r="AC837" s="24">
        <f t="shared" si="495"/>
        <v>0</v>
      </c>
      <c r="AD837" s="24">
        <f t="shared" si="496"/>
        <v>0</v>
      </c>
      <c r="AE837" s="24">
        <f>IFNA(VLOOKUP(A837,'BUSINESS processed'!A837:J3527,9,0))</f>
        <v>0.026</v>
      </c>
      <c r="AF837" s="27">
        <f>IFNA(VLOOKUP(A837,'BUSINESS processed'!A837:J3527,10,0))</f>
        <v>0.137</v>
      </c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</row>
    <row r="838">
      <c r="A838" s="18" t="str">
        <f t="shared" si="1"/>
        <v>Asia_Indonesia-Asia_2005</v>
      </c>
      <c r="B838" s="19" t="s">
        <v>144</v>
      </c>
      <c r="C838" s="20" t="s">
        <v>156</v>
      </c>
      <c r="D838" s="21" t="s">
        <v>84</v>
      </c>
      <c r="E838" s="22">
        <v>2.86E11</v>
      </c>
      <c r="F838" s="22">
        <f t="shared" si="2"/>
        <v>1274.050481</v>
      </c>
      <c r="G838" s="23">
        <v>0.028</v>
      </c>
      <c r="H838" s="23">
        <v>36.0</v>
      </c>
      <c r="I838" s="23">
        <v>0.141</v>
      </c>
      <c r="J838" s="24">
        <f>IFNA(VLOOKUP(A838,'ENERGY processed'!$A$2:$H$2692,7,0),"")</f>
        <v>167600.5</v>
      </c>
      <c r="K838" s="24">
        <f t="shared" si="3"/>
        <v>0.0007466136284</v>
      </c>
      <c r="L838" s="24">
        <f>IFNA(VLOOKUP(A838,'ENERGY processed'!$A$2:$H$2692,8,0),"")</f>
        <v>316271</v>
      </c>
      <c r="M838" s="24">
        <f t="shared" si="5"/>
        <v>0.00140889937</v>
      </c>
      <c r="N838" s="24">
        <f>IFNA(VLOOKUP(A838,'HUMAN RESOURCES processed'!$A$2:$M$2692,5,0))</f>
        <v>0.021</v>
      </c>
      <c r="O838" s="24">
        <f>IFNA(VLOOKUP(A838,'HUMAN RESOURCES processed'!$A$2:$M$2692,6,0))</f>
        <v>0.033</v>
      </c>
      <c r="P838" s="24">
        <f>IFNA(VLOOKUP(A838,'HUMAN RESOURCES processed'!$A$2:$M$2692,7,0))</f>
        <v>71</v>
      </c>
      <c r="Q838" s="24">
        <f>IFNA(VLOOKUP(A838,'HUMAN RESOURCES processed'!$A$2:$M$2692,8,0))</f>
        <v>67</v>
      </c>
      <c r="R838" s="24">
        <f t="shared" si="6"/>
        <v>69</v>
      </c>
      <c r="S838" s="24">
        <f>IFNA(VLOOKUP(A838,'HUMAN RESOURCES processed'!$A$2:$M$2692,9,0))</f>
        <v>0.3</v>
      </c>
      <c r="T838" s="24">
        <f>IFNA(VLOOKUP(A838,'HUMAN RESOURCES processed'!$A$2:$M$2692,10,0))</f>
        <v>0.651</v>
      </c>
      <c r="U838" s="24">
        <f>IFNA(VLOOKUP(A838,'HUMAN RESOURCES processed'!$A$2:$M$2692,11,0))</f>
        <v>0.049</v>
      </c>
      <c r="V838" s="24">
        <f>IFNA(VLOOKUP(A838,'HUMAN RESOURCES processed'!$A$2:$M$2692,12,0))</f>
        <v>224480901</v>
      </c>
      <c r="W838" s="24">
        <f>IFNA(VLOOKUP(A838,'HUMAN RESOURCES processed'!$A$2:$M$2692,13,0))</f>
        <v>0.459</v>
      </c>
      <c r="X838" s="24">
        <f>IFNA(VLOOKUP(A838,'TOURISM processed'!$A$2:$F$2692,5,0))</f>
        <v>5094000000</v>
      </c>
      <c r="Y838" s="24">
        <f>IFNA(VLOOKUP(A838,'TOURISM processed'!$A$2:$F$2692,6,0))</f>
        <v>4740000000</v>
      </c>
      <c r="Z838" s="24">
        <f t="shared" si="7"/>
        <v>21.11538211</v>
      </c>
      <c r="AA838" s="24">
        <f>IFNA(VLOOKUP(A838,'BUSINESS processed'!A838:J3528,5,0))</f>
        <v>0.375</v>
      </c>
      <c r="AB838" s="24">
        <f>IFNA(VLOOKUP(A838,'BUSINESS processed'!A838:J3528,6,0))</f>
        <v>151</v>
      </c>
      <c r="AC838" s="24">
        <f t="shared" si="495"/>
        <v>0</v>
      </c>
      <c r="AD838" s="24">
        <f>IFNA(VLOOKUP(A838,'BUSINESS processed'!A838:J3528,8,0))</f>
        <v>560</v>
      </c>
      <c r="AE838" s="24">
        <f>IFNA(VLOOKUP(A838,'BUSINESS processed'!A838:J3528,9,0))</f>
        <v>0.036</v>
      </c>
      <c r="AF838" s="27">
        <f>IFNA(VLOOKUP(A838,'BUSINESS processed'!A838:J3528,10,0))</f>
        <v>0.209</v>
      </c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</row>
    <row r="839">
      <c r="A839" s="18" t="str">
        <f t="shared" si="1"/>
        <v>Asia_Indonesia-Asia_2006</v>
      </c>
      <c r="B839" s="19" t="s">
        <v>144</v>
      </c>
      <c r="C839" s="20" t="s">
        <v>156</v>
      </c>
      <c r="D839" s="21" t="s">
        <v>85</v>
      </c>
      <c r="E839" s="22">
        <v>3.65E11</v>
      </c>
      <c r="F839" s="22">
        <f t="shared" si="2"/>
        <v>1602.91725</v>
      </c>
      <c r="G839" s="23">
        <v>0.029</v>
      </c>
      <c r="H839" s="23">
        <v>47.0</v>
      </c>
      <c r="I839" s="23">
        <v>0.16</v>
      </c>
      <c r="J839" s="24">
        <f>IF(AND( C839=C838,D839&gt;D838),J838,"")</f>
        <v>167600.5</v>
      </c>
      <c r="K839" s="24">
        <f t="shared" si="3"/>
        <v>0.0007360266644</v>
      </c>
      <c r="L839" s="24">
        <f>IF(AND(C839=C838,C839&gt;C838),C838,0)</f>
        <v>0</v>
      </c>
      <c r="M839" s="24">
        <f t="shared" si="5"/>
        <v>0</v>
      </c>
      <c r="N839" s="24">
        <f>IFNA(VLOOKUP(A839,'HUMAN RESOURCES processed'!$A$2:$M$2692,5,0))</f>
        <v>0.021</v>
      </c>
      <c r="O839" s="24">
        <f>IFNA(VLOOKUP(A839,'HUMAN RESOURCES processed'!$A$2:$M$2692,6,0))</f>
        <v>0.032</v>
      </c>
      <c r="P839" s="24">
        <f>IFNA(VLOOKUP(A839,'HUMAN RESOURCES processed'!$A$2:$M$2692,7,0))</f>
        <v>71</v>
      </c>
      <c r="Q839" s="24">
        <f>IFNA(VLOOKUP(A839,'HUMAN RESOURCES processed'!$A$2:$M$2692,8,0))</f>
        <v>67</v>
      </c>
      <c r="R839" s="24">
        <f t="shared" si="6"/>
        <v>69</v>
      </c>
      <c r="S839" s="24">
        <f>IFNA(VLOOKUP(A839,'HUMAN RESOURCES processed'!$A$2:$M$2692,9,0))</f>
        <v>0.3</v>
      </c>
      <c r="T839" s="24">
        <f>IFNA(VLOOKUP(A839,'HUMAN RESOURCES processed'!$A$2:$M$2692,10,0))</f>
        <v>0.651</v>
      </c>
      <c r="U839" s="24">
        <f>IFNA(VLOOKUP(A839,'HUMAN RESOURCES processed'!$A$2:$M$2692,11,0))</f>
        <v>0.049</v>
      </c>
      <c r="V839" s="24">
        <f>IFNA(VLOOKUP(A839,'HUMAN RESOURCES processed'!$A$2:$M$2692,12,0))</f>
        <v>227709821</v>
      </c>
      <c r="W839" s="24">
        <f>IFNA(VLOOKUP(A839,'HUMAN RESOURCES processed'!$A$2:$M$2692,13,0))</f>
        <v>0.467</v>
      </c>
      <c r="X839" s="24">
        <f>IFNA(VLOOKUP(A839,'TOURISM processed'!$A$2:$F$2692,5,0))</f>
        <v>4890000000</v>
      </c>
      <c r="Y839" s="24">
        <f>IFNA(VLOOKUP(A839,'TOURISM processed'!$A$2:$F$2692,6,0))</f>
        <v>5458000000</v>
      </c>
      <c r="Z839" s="24">
        <f t="shared" si="7"/>
        <v>23.96910233</v>
      </c>
      <c r="AA839" s="24">
        <f>IFNA(VLOOKUP(A839,'BUSINESS processed'!A839:J3529,5,0))</f>
        <v>0.375</v>
      </c>
      <c r="AB839" s="24">
        <f>IFNA(VLOOKUP(A839,'BUSINESS processed'!A839:J3529,6,0))</f>
        <v>97</v>
      </c>
      <c r="AC839" s="24">
        <f t="shared" si="495"/>
        <v>0</v>
      </c>
      <c r="AD839" s="24">
        <f>IFNA(VLOOKUP(A839,'BUSINESS processed'!A839:J3529,8,0))</f>
        <v>576</v>
      </c>
      <c r="AE839" s="24">
        <f>IFNA(VLOOKUP(A839,'BUSINESS processed'!A839:J3529,9,0))</f>
        <v>0.048</v>
      </c>
      <c r="AF839" s="27">
        <f>IFNA(VLOOKUP(A839,'BUSINESS processed'!A839:J3529,10,0))</f>
        <v>0.28</v>
      </c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</row>
    <row r="840">
      <c r="A840" s="18" t="str">
        <f t="shared" si="1"/>
        <v>Asia_Indonesia-Asia_2007</v>
      </c>
      <c r="B840" s="19" t="s">
        <v>144</v>
      </c>
      <c r="C840" s="20" t="s">
        <v>156</v>
      </c>
      <c r="D840" s="21" t="s">
        <v>86</v>
      </c>
      <c r="E840" s="22">
        <v>4.32E11</v>
      </c>
      <c r="F840" s="22">
        <f t="shared" si="2"/>
        <v>1870.350037</v>
      </c>
      <c r="G840" s="23">
        <v>0.031</v>
      </c>
      <c r="H840" s="23">
        <v>58.0</v>
      </c>
      <c r="I840" s="23">
        <v>0.139</v>
      </c>
      <c r="J840" s="24">
        <f>IFNA(VLOOKUP(A840,'ENERGY processed'!$A$2:$H$2692,7,0),"")</f>
        <v>182885</v>
      </c>
      <c r="K840" s="24">
        <f t="shared" si="3"/>
        <v>0.0007918031633</v>
      </c>
      <c r="L840" s="24">
        <f>IFNA(VLOOKUP(A840,'ENERGY processed'!$A$2:$H$2692,8,0),"")</f>
        <v>375545</v>
      </c>
      <c r="M840" s="24">
        <f t="shared" si="5"/>
        <v>0.001625927326</v>
      </c>
      <c r="N840" s="24">
        <f>IFNA(VLOOKUP(A840,'HUMAN RESOURCES processed'!$A$2:$M$2692,5,0))</f>
        <v>0.021</v>
      </c>
      <c r="O840" s="24">
        <f>IFNA(VLOOKUP(A840,'HUMAN RESOURCES processed'!$A$2:$M$2692,6,0))</f>
        <v>0.031</v>
      </c>
      <c r="P840" s="24">
        <f>IFNA(VLOOKUP(A840,'HUMAN RESOURCES processed'!$A$2:$M$2692,7,0))</f>
        <v>71</v>
      </c>
      <c r="Q840" s="24">
        <f>IFNA(VLOOKUP(A840,'HUMAN RESOURCES processed'!$A$2:$M$2692,8,0))</f>
        <v>67</v>
      </c>
      <c r="R840" s="24">
        <f t="shared" si="6"/>
        <v>69</v>
      </c>
      <c r="S840" s="24">
        <f>IFNA(VLOOKUP(A840,'HUMAN RESOURCES processed'!$A$2:$M$2692,9,0))</f>
        <v>0.3</v>
      </c>
      <c r="T840" s="24">
        <f>IFNA(VLOOKUP(A840,'HUMAN RESOURCES processed'!$A$2:$M$2692,10,0))</f>
        <v>0.651</v>
      </c>
      <c r="U840" s="24">
        <f>IFNA(VLOOKUP(A840,'HUMAN RESOURCES processed'!$A$2:$M$2692,11,0))</f>
        <v>0.049</v>
      </c>
      <c r="V840" s="24">
        <f>IFNA(VLOOKUP(A840,'HUMAN RESOURCES processed'!$A$2:$M$2692,12,0))</f>
        <v>230972808</v>
      </c>
      <c r="W840" s="24">
        <f>IFNA(VLOOKUP(A840,'HUMAN RESOURCES processed'!$A$2:$M$2692,13,0))</f>
        <v>0.475</v>
      </c>
      <c r="X840" s="24">
        <f>IFNA(VLOOKUP(A840,'TOURISM processed'!$A$2:$F$2692,5,0))</f>
        <v>5831000000</v>
      </c>
      <c r="Y840" s="24">
        <f>IFNA(VLOOKUP(A840,'TOURISM processed'!$A$2:$F$2692,6,0))</f>
        <v>6578000000</v>
      </c>
      <c r="Z840" s="24">
        <f t="shared" si="7"/>
        <v>28.47954293</v>
      </c>
      <c r="AA840" s="24">
        <f>IFNA(VLOOKUP(A840,'BUSINESS processed'!A840:J3530,5,0))</f>
        <v>0.375</v>
      </c>
      <c r="AB840" s="24">
        <f>IFNA(VLOOKUP(A840,'BUSINESS processed'!A840:J3530,6,0))</f>
        <v>105</v>
      </c>
      <c r="AC840" s="24">
        <f t="shared" si="495"/>
        <v>0</v>
      </c>
      <c r="AD840" s="24">
        <f>IFNA(VLOOKUP(A840,'BUSINESS processed'!A840:J3530,8,0))</f>
        <v>266</v>
      </c>
      <c r="AE840" s="24">
        <f>IFNA(VLOOKUP(A840,'BUSINESS processed'!A840:J3530,9,0))</f>
        <v>0.058</v>
      </c>
      <c r="AF840" s="27">
        <f>IFNA(VLOOKUP(A840,'BUSINESS processed'!A840:J3530,10,0))</f>
        <v>0.404</v>
      </c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</row>
    <row r="841">
      <c r="A841" s="18" t="str">
        <f t="shared" si="1"/>
        <v>Asia_Indonesia-Asia_2008</v>
      </c>
      <c r="B841" s="19" t="s">
        <v>144</v>
      </c>
      <c r="C841" s="20" t="s">
        <v>156</v>
      </c>
      <c r="D841" s="21" t="s">
        <v>87</v>
      </c>
      <c r="E841" s="22">
        <v>5.1E11</v>
      </c>
      <c r="F841" s="22">
        <f t="shared" si="2"/>
        <v>2177.221669</v>
      </c>
      <c r="G841" s="23">
        <v>0.028</v>
      </c>
      <c r="H841" s="23">
        <v>61.0</v>
      </c>
      <c r="I841" s="23">
        <v>0.136</v>
      </c>
      <c r="J841" s="24">
        <f>IFNA(VLOOKUP(A841,'ENERGY processed'!$A$2:$H$2692,7,0),"")</f>
        <v>179461</v>
      </c>
      <c r="K841" s="24">
        <f t="shared" si="3"/>
        <v>0.0007661301527</v>
      </c>
      <c r="L841" s="24">
        <f>IFNA(VLOOKUP(A841,'ENERGY processed'!$A$2:$H$2692,8,0),"")</f>
        <v>341992</v>
      </c>
      <c r="M841" s="24">
        <f t="shared" si="5"/>
        <v>0.001459985084</v>
      </c>
      <c r="N841" s="24">
        <f>IFNA(VLOOKUP(A841,'HUMAN RESOURCES processed'!$A$2:$M$2692,5,0))</f>
        <v>0.021</v>
      </c>
      <c r="O841" s="24">
        <f>IFNA(VLOOKUP(A841,'HUMAN RESOURCES processed'!$A$2:$M$2692,6,0))</f>
        <v>0.03</v>
      </c>
      <c r="P841" s="24">
        <f>IFNA(VLOOKUP(A841,'HUMAN RESOURCES processed'!$A$2:$M$2692,7,0))</f>
        <v>72</v>
      </c>
      <c r="Q841" s="24">
        <f>IFNA(VLOOKUP(A841,'HUMAN RESOURCES processed'!$A$2:$M$2692,8,0))</f>
        <v>68</v>
      </c>
      <c r="R841" s="24">
        <f t="shared" si="6"/>
        <v>70</v>
      </c>
      <c r="S841" s="24">
        <f>IFNA(VLOOKUP(A841,'HUMAN RESOURCES processed'!$A$2:$M$2692,9,0))</f>
        <v>0.3</v>
      </c>
      <c r="T841" s="24">
        <f>IFNA(VLOOKUP(A841,'HUMAN RESOURCES processed'!$A$2:$M$2692,10,0))</f>
        <v>0.65</v>
      </c>
      <c r="U841" s="24">
        <f>IFNA(VLOOKUP(A841,'HUMAN RESOURCES processed'!$A$2:$M$2692,11,0))</f>
        <v>0.049</v>
      </c>
      <c r="V841" s="24">
        <f>IFNA(VLOOKUP(A841,'HUMAN RESOURCES processed'!$A$2:$M$2692,12,0))</f>
        <v>234243489</v>
      </c>
      <c r="W841" s="24">
        <f>IFNA(VLOOKUP(A841,'HUMAN RESOURCES processed'!$A$2:$M$2692,13,0))</f>
        <v>0.483</v>
      </c>
      <c r="X841" s="24">
        <f>IFNA(VLOOKUP(A841,'TOURISM processed'!$A$2:$F$2692,5,0))</f>
        <v>8150000000</v>
      </c>
      <c r="Y841" s="24">
        <f>IFNA(VLOOKUP(A841,'TOURISM processed'!$A$2:$F$2692,6,0))</f>
        <v>8801000000</v>
      </c>
      <c r="Z841" s="24">
        <f t="shared" si="7"/>
        <v>37.5720155</v>
      </c>
      <c r="AA841" s="24">
        <f>IFNA(VLOOKUP(A841,'BUSINESS processed'!A841:J3531,5,0))</f>
        <v>0.375</v>
      </c>
      <c r="AB841" s="24">
        <f>IFNA(VLOOKUP(A841,'BUSINESS processed'!A841:J3531,6,0))</f>
        <v>77</v>
      </c>
      <c r="AC841" s="24">
        <f t="shared" si="495"/>
        <v>0</v>
      </c>
      <c r="AD841" s="24">
        <f>IFNA(VLOOKUP(A841,'BUSINESS processed'!A841:J3531,8,0))</f>
        <v>266</v>
      </c>
      <c r="AE841" s="24">
        <f>IFNA(VLOOKUP(A841,'BUSINESS processed'!A841:J3531,9,0))</f>
        <v>0.079</v>
      </c>
      <c r="AF841" s="27">
        <f>IFNA(VLOOKUP(A841,'BUSINESS processed'!A841:J3531,10,0))</f>
        <v>0.6</v>
      </c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</row>
    <row r="842">
      <c r="A842" s="18" t="str">
        <f t="shared" si="1"/>
        <v>Asia_Indonesia-Asia_2009</v>
      </c>
      <c r="B842" s="19" t="s">
        <v>144</v>
      </c>
      <c r="C842" s="20" t="s">
        <v>156</v>
      </c>
      <c r="D842" s="21" t="s">
        <v>88</v>
      </c>
      <c r="E842" s="22">
        <v>5.4E11</v>
      </c>
      <c r="F842" s="22">
        <f t="shared" si="2"/>
        <v>2273.809687</v>
      </c>
      <c r="G842" s="23">
        <v>0.028</v>
      </c>
      <c r="H842" s="23">
        <v>64.0</v>
      </c>
      <c r="I842" s="23">
        <v>0.145</v>
      </c>
      <c r="J842" s="24">
        <f>IF(AND( C842=C841,D842&gt;D841),J841,"")</f>
        <v>179461</v>
      </c>
      <c r="K842" s="24">
        <f t="shared" si="3"/>
        <v>0.0007556669632</v>
      </c>
      <c r="L842" s="24">
        <f>IF(AND(C842=C841,C842&gt;C841),C841,0)</f>
        <v>0</v>
      </c>
      <c r="M842" s="24">
        <f t="shared" si="5"/>
        <v>0</v>
      </c>
      <c r="N842" s="24">
        <f>IFNA(VLOOKUP(A842,'HUMAN RESOURCES processed'!$A$2:$M$2692,5,0))</f>
        <v>0.02</v>
      </c>
      <c r="O842" s="24">
        <f>IFNA(VLOOKUP(A842,'HUMAN RESOURCES processed'!$A$2:$M$2692,6,0))</f>
        <v>0.029</v>
      </c>
      <c r="P842" s="24">
        <f>IFNA(VLOOKUP(A842,'HUMAN RESOURCES processed'!$A$2:$M$2692,7,0))</f>
        <v>72</v>
      </c>
      <c r="Q842" s="24">
        <f>IFNA(VLOOKUP(A842,'HUMAN RESOURCES processed'!$A$2:$M$2692,8,0))</f>
        <v>68</v>
      </c>
      <c r="R842" s="24">
        <f t="shared" si="6"/>
        <v>70</v>
      </c>
      <c r="S842" s="24">
        <f>IFNA(VLOOKUP(A842,'HUMAN RESOURCES processed'!$A$2:$M$2692,9,0))</f>
        <v>0.3</v>
      </c>
      <c r="T842" s="24">
        <f>IFNA(VLOOKUP(A842,'HUMAN RESOURCES processed'!$A$2:$M$2692,10,0))</f>
        <v>0.651</v>
      </c>
      <c r="U842" s="24">
        <f>IFNA(VLOOKUP(A842,'HUMAN RESOURCES processed'!$A$2:$M$2692,11,0))</f>
        <v>0.05</v>
      </c>
      <c r="V842" s="24">
        <f>IFNA(VLOOKUP(A842,'HUMAN RESOURCES processed'!$A$2:$M$2692,12,0))</f>
        <v>237486894</v>
      </c>
      <c r="W842" s="24">
        <f>IFNA(VLOOKUP(A842,'HUMAN RESOURCES processed'!$A$2:$M$2692,13,0))</f>
        <v>0.491</v>
      </c>
      <c r="X842" s="24">
        <f>IFNA(VLOOKUP(A842,'TOURISM processed'!$A$2:$F$2692,5,0))</f>
        <v>6053000000</v>
      </c>
      <c r="Y842" s="24">
        <f>IFNA(VLOOKUP(A842,'TOURISM processed'!$A$2:$F$2692,6,0))</f>
        <v>6908000000</v>
      </c>
      <c r="Z842" s="24">
        <f t="shared" si="7"/>
        <v>29.08792095</v>
      </c>
      <c r="AA842" s="24">
        <f>IFNA(VLOOKUP(A842,'BUSINESS processed'!A842:J3532,5,0))</f>
        <v>0.378</v>
      </c>
      <c r="AB842" s="24">
        <f>IFNA(VLOOKUP(A842,'BUSINESS processed'!A842:J3532,6,0))</f>
        <v>63</v>
      </c>
      <c r="AC842" s="24">
        <f t="shared" si="495"/>
        <v>0</v>
      </c>
      <c r="AD842" s="24">
        <f>IFNA(VLOOKUP(A842,'BUSINESS processed'!A842:J3532,8,0))</f>
        <v>266</v>
      </c>
      <c r="AE842" s="24">
        <f>IFNA(VLOOKUP(A842,'BUSINESS processed'!A842:J3532,9,0))</f>
        <v>0.069</v>
      </c>
      <c r="AF842" s="27">
        <f>IFNA(VLOOKUP(A842,'BUSINESS processed'!A842:J3532,10,0))</f>
        <v>0.689</v>
      </c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</row>
    <row r="843">
      <c r="A843" s="18" t="str">
        <f t="shared" si="1"/>
        <v>Asia_Indonesia-Asia_2010</v>
      </c>
      <c r="B843" s="19" t="s">
        <v>144</v>
      </c>
      <c r="C843" s="20" t="s">
        <v>156</v>
      </c>
      <c r="D843" s="21" t="s">
        <v>89</v>
      </c>
      <c r="E843" s="22">
        <v>7.09E11</v>
      </c>
      <c r="F843" s="22">
        <f t="shared" si="2"/>
        <v>2945.863199</v>
      </c>
      <c r="G843" s="23">
        <v>0.029</v>
      </c>
      <c r="H843" s="23">
        <v>86.0</v>
      </c>
      <c r="I843" s="23">
        <v>0.133</v>
      </c>
      <c r="J843" s="24">
        <f>IFNA(VLOOKUP(A843,'ENERGY processed'!$A$2:$H$2692,7,0),"")</f>
        <v>165122.5</v>
      </c>
      <c r="K843" s="24">
        <f t="shared" si="3"/>
        <v>0.0006860765812</v>
      </c>
      <c r="L843" s="24">
        <f>IFNA(VLOOKUP(A843,'ENERGY processed'!$A$2:$H$2692,8,0),"")</f>
        <v>311764.5</v>
      </c>
      <c r="M843" s="24">
        <f t="shared" si="5"/>
        <v>0.001295367514</v>
      </c>
      <c r="N843" s="24">
        <f>IFNA(VLOOKUP(A843,'HUMAN RESOURCES processed'!$A$2:$M$2692,5,0))</f>
        <v>0.02</v>
      </c>
      <c r="O843" s="24">
        <f>IFNA(VLOOKUP(A843,'HUMAN RESOURCES processed'!$A$2:$M$2692,6,0))</f>
        <v>0.027</v>
      </c>
      <c r="P843" s="24">
        <f>IFNA(VLOOKUP(A843,'HUMAN RESOURCES processed'!$A$2:$M$2692,7,0))</f>
        <v>72</v>
      </c>
      <c r="Q843" s="24">
        <f>IFNA(VLOOKUP(A843,'HUMAN RESOURCES processed'!$A$2:$M$2692,8,0))</f>
        <v>68</v>
      </c>
      <c r="R843" s="24">
        <f t="shared" si="6"/>
        <v>70</v>
      </c>
      <c r="S843" s="24">
        <f>IFNA(VLOOKUP(A843,'HUMAN RESOURCES processed'!$A$2:$M$2692,9,0))</f>
        <v>0.298</v>
      </c>
      <c r="T843" s="24">
        <f>IFNA(VLOOKUP(A843,'HUMAN RESOURCES processed'!$A$2:$M$2692,10,0))</f>
        <v>0.652</v>
      </c>
      <c r="U843" s="24">
        <f>IFNA(VLOOKUP(A843,'HUMAN RESOURCES processed'!$A$2:$M$2692,11,0))</f>
        <v>0.05</v>
      </c>
      <c r="V843" s="24">
        <f>IFNA(VLOOKUP(A843,'HUMAN RESOURCES processed'!$A$2:$M$2692,12,0))</f>
        <v>240676485</v>
      </c>
      <c r="W843" s="24">
        <f>IFNA(VLOOKUP(A843,'HUMAN RESOURCES processed'!$A$2:$M$2692,13,0))</f>
        <v>0.499</v>
      </c>
      <c r="X843" s="24">
        <f>IFNA(VLOOKUP(A843,'TOURISM processed'!$A$2:$F$2692,5,0))</f>
        <v>7618000000</v>
      </c>
      <c r="Y843" s="24">
        <f>IFNA(VLOOKUP(A843,'TOURISM processed'!$A$2:$F$2692,6,0))</f>
        <v>8432000000</v>
      </c>
      <c r="Z843" s="24">
        <f t="shared" si="7"/>
        <v>35.0345818</v>
      </c>
      <c r="AA843" s="24">
        <f>IFNA(VLOOKUP(A843,'BUSINESS processed'!A843:J3533,5,0))</f>
        <v>0.322</v>
      </c>
      <c r="AB843" s="24">
        <f>IFNA(VLOOKUP(A843,'BUSINESS processed'!A843:J3533,6,0))</f>
        <v>50</v>
      </c>
      <c r="AC843" s="24">
        <f t="shared" si="495"/>
        <v>0</v>
      </c>
      <c r="AD843" s="24">
        <f>IFNA(VLOOKUP(A843,'BUSINESS processed'!A843:J3533,8,0))</f>
        <v>266</v>
      </c>
      <c r="AE843" s="24">
        <f>IFNA(VLOOKUP(A843,'BUSINESS processed'!A843:J3533,9,0))</f>
        <v>0.109</v>
      </c>
      <c r="AF843" s="27">
        <f>IFNA(VLOOKUP(A843,'BUSINESS processed'!A843:J3533,10,0))</f>
        <v>0.878</v>
      </c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</row>
    <row r="844">
      <c r="A844" s="18" t="str">
        <f t="shared" si="1"/>
        <v>Asia_Indonesia-Asia_2011</v>
      </c>
      <c r="B844" s="19" t="s">
        <v>144</v>
      </c>
      <c r="C844" s="20" t="s">
        <v>156</v>
      </c>
      <c r="D844" s="21" t="s">
        <v>90</v>
      </c>
      <c r="E844" s="22">
        <v>8.46E11</v>
      </c>
      <c r="F844" s="22">
        <f t="shared" si="2"/>
        <v>3470.034096</v>
      </c>
      <c r="G844" s="23">
        <v>0.029</v>
      </c>
      <c r="H844" s="23">
        <v>99.0</v>
      </c>
      <c r="I844" s="23">
        <v>0.124</v>
      </c>
      <c r="J844" s="24">
        <f>IFNA(VLOOKUP(A844,'ENERGY processed'!$A$2:$H$2692,7,0),"")</f>
        <v>183726</v>
      </c>
      <c r="K844" s="24">
        <f t="shared" si="3"/>
        <v>0.0007535880429</v>
      </c>
      <c r="L844" s="24">
        <f>IFNA(VLOOKUP(A844,'ENERGY processed'!$A$2:$H$2692,8,0),"")</f>
        <v>345120</v>
      </c>
      <c r="M844" s="24">
        <f t="shared" si="5"/>
        <v>0.00141557703</v>
      </c>
      <c r="N844" s="24">
        <f>IFNA(VLOOKUP(A844,'HUMAN RESOURCES processed'!$A$2:$M$2692,5,0))</f>
        <v>0.02</v>
      </c>
      <c r="O844" s="24">
        <f>IFNA(VLOOKUP(A844,'HUMAN RESOURCES processed'!$A$2:$M$2692,6,0))</f>
        <v>0.026</v>
      </c>
      <c r="P844" s="24">
        <f>IFNA(VLOOKUP(A844,'HUMAN RESOURCES processed'!$A$2:$M$2692,7,0))</f>
        <v>72</v>
      </c>
      <c r="Q844" s="24">
        <f>IFNA(VLOOKUP(A844,'HUMAN RESOURCES processed'!$A$2:$M$2692,8,0))</f>
        <v>68</v>
      </c>
      <c r="R844" s="24">
        <f t="shared" si="6"/>
        <v>70</v>
      </c>
      <c r="S844" s="24">
        <f>IFNA(VLOOKUP(A844,'HUMAN RESOURCES processed'!$A$2:$M$2692,9,0))</f>
        <v>0.296</v>
      </c>
      <c r="T844" s="24">
        <f>IFNA(VLOOKUP(A844,'HUMAN RESOURCES processed'!$A$2:$M$2692,10,0))</f>
        <v>0.653</v>
      </c>
      <c r="U844" s="24">
        <f>IFNA(VLOOKUP(A844,'HUMAN RESOURCES processed'!$A$2:$M$2692,11,0))</f>
        <v>0.051</v>
      </c>
      <c r="V844" s="24">
        <f>IFNA(VLOOKUP(A844,'HUMAN RESOURCES processed'!$A$2:$M$2692,12,0))</f>
        <v>243801639</v>
      </c>
      <c r="W844" s="24">
        <f>IFNA(VLOOKUP(A844,'HUMAN RESOURCES processed'!$A$2:$M$2692,13,0))</f>
        <v>0.507</v>
      </c>
      <c r="X844" s="24">
        <f>IFNA(VLOOKUP(A844,'TOURISM processed'!$A$2:$F$2692,5,0))</f>
        <v>9038000000</v>
      </c>
      <c r="Y844" s="24">
        <f>IFNA(VLOOKUP(A844,'TOURISM processed'!$A$2:$F$2692,6,0))</f>
        <v>8653000000</v>
      </c>
      <c r="Z844" s="24">
        <f t="shared" si="7"/>
        <v>35.49196812</v>
      </c>
      <c r="AA844" s="24">
        <f>IFNA(VLOOKUP(A844,'BUSINESS processed'!A844:J3534,5,0))</f>
        <v>0.322</v>
      </c>
      <c r="AB844" s="24">
        <f>IFNA(VLOOKUP(A844,'BUSINESS processed'!A844:J3534,6,0))</f>
        <v>48</v>
      </c>
      <c r="AC844" s="24">
        <f t="shared" si="495"/>
        <v>0</v>
      </c>
      <c r="AD844" s="24">
        <f>IFNA(VLOOKUP(A844,'BUSINESS processed'!A844:J3534,8,0))</f>
        <v>266</v>
      </c>
      <c r="AE844" s="24">
        <f>IFNA(VLOOKUP(A844,'BUSINESS processed'!A844:J3534,9,0))</f>
        <v>0.111</v>
      </c>
      <c r="AF844" s="27">
        <f>IFNA(VLOOKUP(A844,'BUSINESS processed'!A844:J3534,10,0))</f>
        <v>1.025</v>
      </c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</row>
    <row r="845">
      <c r="A845" s="18" t="str">
        <f t="shared" si="1"/>
        <v>Asia_Indonesia-Asia_2012</v>
      </c>
      <c r="B845" s="19" t="s">
        <v>144</v>
      </c>
      <c r="C845" s="20" t="s">
        <v>156</v>
      </c>
      <c r="D845" s="21" t="s">
        <v>91</v>
      </c>
      <c r="E845" s="22">
        <v>8.77E11</v>
      </c>
      <c r="F845" s="22">
        <f t="shared" si="2"/>
        <v>3552.560606</v>
      </c>
      <c r="G845" s="23">
        <v>0.03</v>
      </c>
      <c r="H845" s="23">
        <v>108.0</v>
      </c>
      <c r="I845" s="23">
        <v>0.118</v>
      </c>
      <c r="J845" s="24">
        <f>IF(AND( C845=C844,D845&gt;D844),J844,"")</f>
        <v>183726</v>
      </c>
      <c r="K845" s="24">
        <f t="shared" si="3"/>
        <v>0.0007442391675</v>
      </c>
      <c r="L845" s="24">
        <f t="shared" ref="L845:L847" si="497">IF(AND(C845=C844,C845&gt;C844),C844,0)</f>
        <v>0</v>
      </c>
      <c r="M845" s="24">
        <f t="shared" si="5"/>
        <v>0</v>
      </c>
      <c r="N845" s="24">
        <f>IFNA(VLOOKUP(A845,'HUMAN RESOURCES processed'!$A$2:$M$2692,5,0))</f>
        <v>0.019</v>
      </c>
      <c r="O845" s="24">
        <f>IFNA(VLOOKUP(A845,'HUMAN RESOURCES processed'!$A$2:$M$2692,6,0))</f>
        <v>0.025</v>
      </c>
      <c r="P845" s="24">
        <f>IFNA(VLOOKUP(A845,'HUMAN RESOURCES processed'!$A$2:$M$2692,7,0))</f>
        <v>73</v>
      </c>
      <c r="Q845" s="24">
        <f>IFNA(VLOOKUP(A845,'HUMAN RESOURCES processed'!$A$2:$M$2692,8,0))</f>
        <v>69</v>
      </c>
      <c r="R845" s="24">
        <f t="shared" si="6"/>
        <v>71</v>
      </c>
      <c r="S845" s="24">
        <f>IFNA(VLOOKUP(A845,'HUMAN RESOURCES processed'!$A$2:$M$2692,9,0))</f>
        <v>0.293</v>
      </c>
      <c r="T845" s="24">
        <f>IFNA(VLOOKUP(A845,'HUMAN RESOURCES processed'!$A$2:$M$2692,10,0))</f>
        <v>0.656</v>
      </c>
      <c r="U845" s="24">
        <f>IFNA(VLOOKUP(A845,'HUMAN RESOURCES processed'!$A$2:$M$2692,11,0))</f>
        <v>0.051</v>
      </c>
      <c r="V845" s="24">
        <f>IFNA(VLOOKUP(A845,'HUMAN RESOURCES processed'!$A$2:$M$2692,12,0))</f>
        <v>246864191</v>
      </c>
      <c r="W845" s="24">
        <f>IFNA(VLOOKUP(A845,'HUMAN RESOURCES processed'!$A$2:$M$2692,13,0))</f>
        <v>0.515</v>
      </c>
      <c r="X845" s="24">
        <f>IFNA(VLOOKUP(A845,'TOURISM processed'!$A$2:$F$2692,5,0))</f>
        <v>9463000000</v>
      </c>
      <c r="Y845" s="24">
        <f>IFNA(VLOOKUP(A845,'TOURISM processed'!$A$2:$F$2692,6,0))</f>
        <v>9498000000</v>
      </c>
      <c r="Z845" s="24">
        <f t="shared" si="7"/>
        <v>38.47459594</v>
      </c>
      <c r="AA845" s="24">
        <f>IFNA(VLOOKUP(A845,'BUSINESS processed'!A845:J3535,5,0))</f>
        <v>0.322</v>
      </c>
      <c r="AB845" s="24">
        <f>IFNA(VLOOKUP(A845,'BUSINESS processed'!A845:J3535,6,0))</f>
        <v>48</v>
      </c>
      <c r="AC845" s="24">
        <f>IFNA(VLOOKUP(A845,'BUSINESS processed'!A845:J3535,7,0))</f>
        <v>116</v>
      </c>
      <c r="AD845" s="24">
        <f>IFNA(VLOOKUP(A845,'BUSINESS processed'!A845:J3535,8,0))</f>
        <v>259</v>
      </c>
      <c r="AE845" s="24">
        <f>IFNA(VLOOKUP(A845,'BUSINESS processed'!A845:J3535,9,0))</f>
        <v>0.147</v>
      </c>
      <c r="AF845" s="27">
        <f>IFNA(VLOOKUP(A845,'BUSINESS processed'!A845:J3535,10,0))</f>
        <v>1.142</v>
      </c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</row>
    <row r="846">
      <c r="A846" s="18" t="str">
        <f t="shared" si="1"/>
        <v>Asia_Japan-Asia_2000</v>
      </c>
      <c r="B846" s="19" t="s">
        <v>144</v>
      </c>
      <c r="C846" s="20" t="s">
        <v>157</v>
      </c>
      <c r="D846" s="21" t="s">
        <v>70</v>
      </c>
      <c r="E846" s="22">
        <v>4.73E12</v>
      </c>
      <c r="F846" s="22">
        <f t="shared" si="2"/>
        <v>37282.25743</v>
      </c>
      <c r="G846" s="23">
        <v>0.076</v>
      </c>
      <c r="H846" s="23">
        <v>2834.0</v>
      </c>
      <c r="I846" s="23">
        <v>0.021</v>
      </c>
      <c r="J846" s="24">
        <f>IFNA(VLOOKUP(A846,'ENERGY processed'!$A$2:$H$2692,7,0),"")</f>
        <v>451501</v>
      </c>
      <c r="K846" s="24">
        <f t="shared" si="3"/>
        <v>0.003558768818</v>
      </c>
      <c r="L846" s="24">
        <f t="shared" si="497"/>
        <v>0</v>
      </c>
      <c r="M846" s="24">
        <f t="shared" si="5"/>
        <v>0</v>
      </c>
      <c r="N846" s="24">
        <f>IFNA(VLOOKUP(A846,'HUMAN RESOURCES processed'!$A$2:$M$2692,5,0))</f>
        <v>0.009</v>
      </c>
      <c r="O846" s="24">
        <f>IFNA(VLOOKUP(A846,'HUMAN RESOURCES processed'!$A$2:$M$2692,6,0))</f>
        <v>0.003</v>
      </c>
      <c r="P846" s="24">
        <f>IFNA(VLOOKUP(A846,'HUMAN RESOURCES processed'!$A$2:$M$2692,7,0))</f>
        <v>85</v>
      </c>
      <c r="Q846" s="24">
        <f>IFNA(VLOOKUP(A846,'HUMAN RESOURCES processed'!$A$2:$M$2692,8,0))</f>
        <v>78</v>
      </c>
      <c r="R846" s="24">
        <f t="shared" si="6"/>
        <v>81.5</v>
      </c>
      <c r="S846" s="24">
        <f>IFNA(VLOOKUP(A846,'HUMAN RESOURCES processed'!$A$2:$M$2692,9,0))</f>
        <v>0.146</v>
      </c>
      <c r="T846" s="24">
        <f>IFNA(VLOOKUP(A846,'HUMAN RESOURCES processed'!$A$2:$M$2692,10,0))</f>
        <v>0.682</v>
      </c>
      <c r="U846" s="24">
        <f>IFNA(VLOOKUP(A846,'HUMAN RESOURCES processed'!$A$2:$M$2692,11,0))</f>
        <v>0.172</v>
      </c>
      <c r="V846" s="24">
        <f>IFNA(VLOOKUP(A846,'HUMAN RESOURCES processed'!$A$2:$M$2692,12,0))</f>
        <v>126870000</v>
      </c>
      <c r="W846" s="24">
        <f>IFNA(VLOOKUP(A846,'HUMAN RESOURCES processed'!$A$2:$M$2692,13,0))</f>
        <v>0.786</v>
      </c>
      <c r="X846" s="24">
        <f>IFNA(VLOOKUP(A846,'TOURISM processed'!$A$2:$F$2692,5,0))</f>
        <v>5970000000</v>
      </c>
      <c r="Y846" s="24">
        <f>IFNA(VLOOKUP(A846,'TOURISM processed'!$A$2:$F$2692,6,0))</f>
        <v>42643000000</v>
      </c>
      <c r="Z846" s="24">
        <f t="shared" si="7"/>
        <v>336.115709</v>
      </c>
      <c r="AA846" s="24">
        <f t="shared" ref="AA846:AA850" si="498">IF(AND(C846=C845,D846&gt;D845),AA845,0)</f>
        <v>0</v>
      </c>
      <c r="AB846" s="24">
        <f t="shared" ref="AB846:AB848" si="499">IF(AND(C846=C845,D846&gt;D845),AB845,0)</f>
        <v>0</v>
      </c>
      <c r="AC846" s="24">
        <f t="shared" ref="AC846:AC857" si="500">IF(AND(C846=C845,D846&gt;D845),AC845,0)</f>
        <v>0</v>
      </c>
      <c r="AD846" s="24">
        <f t="shared" ref="AD846:AD850" si="501">IF(AND(C846=C845,D846&gt;D845),AD845,0)</f>
        <v>0</v>
      </c>
      <c r="AE846" s="24">
        <f>IFNA(VLOOKUP(A846,'BUSINESS processed'!A846:J3536,9,0))</f>
        <v>0.3</v>
      </c>
      <c r="AF846" s="27">
        <f>IFNA(VLOOKUP(A846,'BUSINESS processed'!A846:J3536,10,0))</f>
        <v>0.531</v>
      </c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</row>
    <row r="847">
      <c r="A847" s="18" t="str">
        <f t="shared" si="1"/>
        <v>Asia_Japan-Asia_2001</v>
      </c>
      <c r="B847" s="19" t="s">
        <v>144</v>
      </c>
      <c r="C847" s="20" t="s">
        <v>157</v>
      </c>
      <c r="D847" s="21" t="s">
        <v>71</v>
      </c>
      <c r="E847" s="22">
        <v>4.16E12</v>
      </c>
      <c r="F847" s="22">
        <f t="shared" si="2"/>
        <v>32717.52039</v>
      </c>
      <c r="G847" s="23">
        <v>0.078</v>
      </c>
      <c r="H847" s="23">
        <v>2554.0</v>
      </c>
      <c r="I847" s="23">
        <v>0.02</v>
      </c>
      <c r="J847" s="24">
        <f>IFNA(VLOOKUP(A847,'ENERGY processed'!$A$2:$H$2692,7,0),"")</f>
        <v>461468</v>
      </c>
      <c r="K847" s="24">
        <f t="shared" si="3"/>
        <v>0.003629348245</v>
      </c>
      <c r="L847" s="24">
        <f t="shared" si="497"/>
        <v>0</v>
      </c>
      <c r="M847" s="24">
        <f t="shared" si="5"/>
        <v>0</v>
      </c>
      <c r="N847" s="24">
        <f>IFNA(VLOOKUP(A847,'HUMAN RESOURCES processed'!$A$2:$M$2692,5,0))</f>
        <v>0.009</v>
      </c>
      <c r="O847" s="24">
        <f>IFNA(VLOOKUP(A847,'HUMAN RESOURCES processed'!$A$2:$M$2692,6,0))</f>
        <v>0.003</v>
      </c>
      <c r="P847" s="24">
        <f>IFNA(VLOOKUP(A847,'HUMAN RESOURCES processed'!$A$2:$M$2692,7,0))</f>
        <v>85</v>
      </c>
      <c r="Q847" s="24">
        <f>IFNA(VLOOKUP(A847,'HUMAN RESOURCES processed'!$A$2:$M$2692,8,0))</f>
        <v>78</v>
      </c>
      <c r="R847" s="24">
        <f t="shared" si="6"/>
        <v>81.5</v>
      </c>
      <c r="S847" s="24">
        <f>IFNA(VLOOKUP(A847,'HUMAN RESOURCES processed'!$A$2:$M$2692,9,0))</f>
        <v>0.144</v>
      </c>
      <c r="T847" s="24">
        <f>IFNA(VLOOKUP(A847,'HUMAN RESOURCES processed'!$A$2:$M$2692,10,0))</f>
        <v>0.679</v>
      </c>
      <c r="U847" s="24">
        <f>IFNA(VLOOKUP(A847,'HUMAN RESOURCES processed'!$A$2:$M$2692,11,0))</f>
        <v>0.177</v>
      </c>
      <c r="V847" s="24">
        <f>IFNA(VLOOKUP(A847,'HUMAN RESOURCES processed'!$A$2:$M$2692,12,0))</f>
        <v>127149000</v>
      </c>
      <c r="W847" s="24">
        <f>IFNA(VLOOKUP(A847,'HUMAN RESOURCES processed'!$A$2:$M$2692,13,0))</f>
        <v>0.8</v>
      </c>
      <c r="X847" s="24">
        <f>IFNA(VLOOKUP(A847,'TOURISM processed'!$A$2:$F$2692,5,0))</f>
        <v>5750000000</v>
      </c>
      <c r="Y847" s="24">
        <f>IFNA(VLOOKUP(A847,'TOURISM processed'!$A$2:$F$2692,6,0))</f>
        <v>35526000000</v>
      </c>
      <c r="Z847" s="24">
        <f t="shared" si="7"/>
        <v>279.4044782</v>
      </c>
      <c r="AA847" s="24">
        <f t="shared" si="498"/>
        <v>0</v>
      </c>
      <c r="AB847" s="24">
        <f t="shared" si="499"/>
        <v>0</v>
      </c>
      <c r="AC847" s="24">
        <f t="shared" si="500"/>
        <v>0</v>
      </c>
      <c r="AD847" s="24">
        <f t="shared" si="501"/>
        <v>0</v>
      </c>
      <c r="AE847" s="24">
        <f>IFNA(VLOOKUP(A847,'BUSINESS processed'!A847:J3537,9,0))</f>
        <v>0.385</v>
      </c>
      <c r="AF847" s="27">
        <f>IFNA(VLOOKUP(A847,'BUSINESS processed'!A847:J3537,10,0))</f>
        <v>0.594</v>
      </c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</row>
    <row r="848">
      <c r="A848" s="18" t="str">
        <f t="shared" si="1"/>
        <v>Asia_Japan-Asia_2002</v>
      </c>
      <c r="B848" s="19" t="s">
        <v>144</v>
      </c>
      <c r="C848" s="20" t="s">
        <v>157</v>
      </c>
      <c r="D848" s="21" t="s">
        <v>72</v>
      </c>
      <c r="E848" s="22">
        <v>3.98E12</v>
      </c>
      <c r="F848" s="22">
        <f t="shared" si="2"/>
        <v>31229.15768</v>
      </c>
      <c r="G848" s="23">
        <v>0.079</v>
      </c>
      <c r="H848" s="23">
        <v>2455.0</v>
      </c>
      <c r="I848" s="23">
        <v>0.019</v>
      </c>
      <c r="J848" s="24">
        <f>IFNA(VLOOKUP(A848,'ENERGY processed'!$A$2:$H$2692,7,0),"")</f>
        <v>499092</v>
      </c>
      <c r="K848" s="24">
        <f t="shared" si="3"/>
        <v>0.003916136373</v>
      </c>
      <c r="L848" s="24">
        <f>IFNA(VLOOKUP(A848,'ENERGY processed'!$A$2:$H$2692,8,0),"")</f>
        <v>1170715</v>
      </c>
      <c r="M848" s="24">
        <f t="shared" si="5"/>
        <v>0.009186041037</v>
      </c>
      <c r="N848" s="24">
        <f>IFNA(VLOOKUP(A848,'HUMAN RESOURCES processed'!$A$2:$M$2692,5,0))</f>
        <v>0.009</v>
      </c>
      <c r="O848" s="24">
        <f>IFNA(VLOOKUP(A848,'HUMAN RESOURCES processed'!$A$2:$M$2692,6,0))</f>
        <v>0.003</v>
      </c>
      <c r="P848" s="24">
        <f>IFNA(VLOOKUP(A848,'HUMAN RESOURCES processed'!$A$2:$M$2692,7,0))</f>
        <v>85</v>
      </c>
      <c r="Q848" s="24">
        <f>IFNA(VLOOKUP(A848,'HUMAN RESOURCES processed'!$A$2:$M$2692,8,0))</f>
        <v>78</v>
      </c>
      <c r="R848" s="24">
        <f t="shared" si="6"/>
        <v>81.5</v>
      </c>
      <c r="S848" s="24">
        <f>IFNA(VLOOKUP(A848,'HUMAN RESOURCES processed'!$A$2:$M$2692,9,0))</f>
        <v>0.142</v>
      </c>
      <c r="T848" s="24">
        <f>IFNA(VLOOKUP(A848,'HUMAN RESOURCES processed'!$A$2:$M$2692,10,0))</f>
        <v>0.675</v>
      </c>
      <c r="U848" s="24">
        <f>IFNA(VLOOKUP(A848,'HUMAN RESOURCES processed'!$A$2:$M$2692,11,0))</f>
        <v>0.182</v>
      </c>
      <c r="V848" s="24">
        <f>IFNA(VLOOKUP(A848,'HUMAN RESOURCES processed'!$A$2:$M$2692,12,0))</f>
        <v>127445000</v>
      </c>
      <c r="W848" s="24">
        <f>IFNA(VLOOKUP(A848,'HUMAN RESOURCES processed'!$A$2:$M$2692,13,0))</f>
        <v>0.816</v>
      </c>
      <c r="X848" s="24">
        <f>IFNA(VLOOKUP(A848,'TOURISM processed'!$A$2:$F$2692,5,0))</f>
        <v>6069000000</v>
      </c>
      <c r="Y848" s="24">
        <f>IFNA(VLOOKUP(A848,'TOURISM processed'!$A$2:$F$2692,6,0))</f>
        <v>34977000000</v>
      </c>
      <c r="Z848" s="24">
        <f t="shared" si="7"/>
        <v>274.447801</v>
      </c>
      <c r="AA848" s="24">
        <f t="shared" si="498"/>
        <v>0</v>
      </c>
      <c r="AB848" s="24">
        <f t="shared" si="499"/>
        <v>0</v>
      </c>
      <c r="AC848" s="24">
        <f t="shared" si="500"/>
        <v>0</v>
      </c>
      <c r="AD848" s="24">
        <f t="shared" si="501"/>
        <v>0</v>
      </c>
      <c r="AE848" s="24">
        <f>IFNA(VLOOKUP(A848,'BUSINESS processed'!A848:J3538,9,0))</f>
        <v>0.466</v>
      </c>
      <c r="AF848" s="27">
        <f>IFNA(VLOOKUP(A848,'BUSINESS processed'!A848:J3538,10,0))</f>
        <v>0.643</v>
      </c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</row>
    <row r="849">
      <c r="A849" s="18" t="str">
        <f t="shared" si="1"/>
        <v>Asia_Japan-Asia_2003</v>
      </c>
      <c r="B849" s="19" t="s">
        <v>144</v>
      </c>
      <c r="C849" s="20" t="s">
        <v>157</v>
      </c>
      <c r="D849" s="21" t="s">
        <v>74</v>
      </c>
      <c r="E849" s="22">
        <v>4.3E12</v>
      </c>
      <c r="F849" s="22">
        <f t="shared" si="2"/>
        <v>33667.92465</v>
      </c>
      <c r="G849" s="23">
        <v>0.08</v>
      </c>
      <c r="H849" s="23">
        <v>2693.0</v>
      </c>
      <c r="I849" s="23">
        <v>0.018</v>
      </c>
      <c r="J849" s="24">
        <f>IFNA(VLOOKUP(A849,'ENERGY processed'!$A$2:$H$2692,7,0),"")</f>
        <v>472174</v>
      </c>
      <c r="K849" s="24">
        <f t="shared" si="3"/>
        <v>0.003697004338</v>
      </c>
      <c r="L849" s="24">
        <f>IFNA(VLOOKUP(A849,'ENERGY processed'!$A$2:$H$2692,8,0),"")</f>
        <v>1100650</v>
      </c>
      <c r="M849" s="24">
        <f t="shared" si="5"/>
        <v>0.008617814247</v>
      </c>
      <c r="N849" s="24">
        <f>IFNA(VLOOKUP(A849,'HUMAN RESOURCES processed'!$A$2:$M$2692,5,0))</f>
        <v>0.009</v>
      </c>
      <c r="O849" s="24">
        <f>IFNA(VLOOKUP(A849,'HUMAN RESOURCES processed'!$A$2:$M$2692,6,0))</f>
        <v>0.003</v>
      </c>
      <c r="P849" s="24">
        <f>IFNA(VLOOKUP(A849,'HUMAN RESOURCES processed'!$A$2:$M$2692,7,0))</f>
        <v>85</v>
      </c>
      <c r="Q849" s="24">
        <f>IFNA(VLOOKUP(A849,'HUMAN RESOURCES processed'!$A$2:$M$2692,8,0))</f>
        <v>78</v>
      </c>
      <c r="R849" s="24">
        <f t="shared" si="6"/>
        <v>81.5</v>
      </c>
      <c r="S849" s="24">
        <f>IFNA(VLOOKUP(A849,'HUMAN RESOURCES processed'!$A$2:$M$2692,9,0))</f>
        <v>0.141</v>
      </c>
      <c r="T849" s="24">
        <f>IFNA(VLOOKUP(A849,'HUMAN RESOURCES processed'!$A$2:$M$2692,10,0))</f>
        <v>0.672</v>
      </c>
      <c r="U849" s="24">
        <f>IFNA(VLOOKUP(A849,'HUMAN RESOURCES processed'!$A$2:$M$2692,11,0))</f>
        <v>0.188</v>
      </c>
      <c r="V849" s="24">
        <f>IFNA(VLOOKUP(A849,'HUMAN RESOURCES processed'!$A$2:$M$2692,12,0))</f>
        <v>127718000</v>
      </c>
      <c r="W849" s="24">
        <f>IFNA(VLOOKUP(A849,'HUMAN RESOURCES processed'!$A$2:$M$2692,13,0))</f>
        <v>0.832</v>
      </c>
      <c r="X849" s="24">
        <f>IFNA(VLOOKUP(A849,'TOURISM processed'!$A$2:$F$2692,5,0))</f>
        <v>11475000000</v>
      </c>
      <c r="Y849" s="24">
        <f>IFNA(VLOOKUP(A849,'TOURISM processed'!$A$2:$F$2692,6,0))</f>
        <v>36505000000</v>
      </c>
      <c r="Z849" s="24">
        <f t="shared" si="7"/>
        <v>285.8250207</v>
      </c>
      <c r="AA849" s="24">
        <f t="shared" si="498"/>
        <v>0</v>
      </c>
      <c r="AB849" s="24">
        <f>IFNA(VLOOKUP(A849,'BUSINESS processed'!A849:J3539,6,0))</f>
        <v>31</v>
      </c>
      <c r="AC849" s="24">
        <f t="shared" si="500"/>
        <v>0</v>
      </c>
      <c r="AD849" s="24">
        <f t="shared" si="501"/>
        <v>0</v>
      </c>
      <c r="AE849" s="24">
        <f>IFNA(VLOOKUP(A849,'BUSINESS processed'!A849:J3539,9,0))</f>
        <v>0.484</v>
      </c>
      <c r="AF849" s="27">
        <f>IFNA(VLOOKUP(A849,'BUSINESS processed'!A849:J3539,10,0))</f>
        <v>0.685</v>
      </c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</row>
    <row r="850">
      <c r="A850" s="18" t="str">
        <f t="shared" si="1"/>
        <v>Asia_Japan-Asia_2004</v>
      </c>
      <c r="B850" s="19" t="s">
        <v>144</v>
      </c>
      <c r="C850" s="20" t="s">
        <v>157</v>
      </c>
      <c r="D850" s="21" t="s">
        <v>83</v>
      </c>
      <c r="E850" s="22">
        <v>4.66E12</v>
      </c>
      <c r="F850" s="22">
        <f t="shared" si="2"/>
        <v>36474.35446</v>
      </c>
      <c r="G850" s="23">
        <v>0.08</v>
      </c>
      <c r="H850" s="23">
        <v>2914.0</v>
      </c>
      <c r="I850" s="23">
        <v>0.018</v>
      </c>
      <c r="J850" s="24">
        <f>IFNA(VLOOKUP(A850,'ENERGY processed'!$A$2:$H$2692,7,0),"")</f>
        <v>495352</v>
      </c>
      <c r="K850" s="24">
        <f t="shared" si="3"/>
        <v>0.003877176916</v>
      </c>
      <c r="L850" s="24">
        <f>IFNA(VLOOKUP(A850,'ENERGY processed'!$A$2:$H$2692,8,0),"")</f>
        <v>1206916</v>
      </c>
      <c r="M850" s="24">
        <f t="shared" si="5"/>
        <v>0.009446669954</v>
      </c>
      <c r="N850" s="24">
        <f>IFNA(VLOOKUP(A850,'HUMAN RESOURCES processed'!$A$2:$M$2692,5,0))</f>
        <v>0.009</v>
      </c>
      <c r="O850" s="24">
        <f>IFNA(VLOOKUP(A850,'HUMAN RESOURCES processed'!$A$2:$M$2692,6,0))</f>
        <v>0.003</v>
      </c>
      <c r="P850" s="24">
        <f>IFNA(VLOOKUP(A850,'HUMAN RESOURCES processed'!$A$2:$M$2692,7,0))</f>
        <v>86</v>
      </c>
      <c r="Q850" s="24">
        <f>IFNA(VLOOKUP(A850,'HUMAN RESOURCES processed'!$A$2:$M$2692,8,0))</f>
        <v>79</v>
      </c>
      <c r="R850" s="24">
        <f t="shared" si="6"/>
        <v>82.5</v>
      </c>
      <c r="S850" s="24">
        <f>IFNA(VLOOKUP(A850,'HUMAN RESOURCES processed'!$A$2:$M$2692,9,0))</f>
        <v>0.139</v>
      </c>
      <c r="T850" s="24">
        <f>IFNA(VLOOKUP(A850,'HUMAN RESOURCES processed'!$A$2:$M$2692,10,0))</f>
        <v>0.668</v>
      </c>
      <c r="U850" s="24">
        <f>IFNA(VLOOKUP(A850,'HUMAN RESOURCES processed'!$A$2:$M$2692,11,0))</f>
        <v>0.193</v>
      </c>
      <c r="V850" s="24">
        <f>IFNA(VLOOKUP(A850,'HUMAN RESOURCES processed'!$A$2:$M$2692,12,0))</f>
        <v>127761000</v>
      </c>
      <c r="W850" s="24">
        <f>IFNA(VLOOKUP(A850,'HUMAN RESOURCES processed'!$A$2:$M$2692,13,0))</f>
        <v>0.846</v>
      </c>
      <c r="X850" s="24">
        <f>IFNA(VLOOKUP(A850,'TOURISM processed'!$A$2:$F$2692,5,0))</f>
        <v>14343000000</v>
      </c>
      <c r="Y850" s="24">
        <f>IFNA(VLOOKUP(A850,'TOURISM processed'!$A$2:$F$2692,6,0))</f>
        <v>48175000000</v>
      </c>
      <c r="Z850" s="24">
        <f t="shared" si="7"/>
        <v>377.0712502</v>
      </c>
      <c r="AA850" s="24">
        <f t="shared" si="498"/>
        <v>0</v>
      </c>
      <c r="AB850" s="24">
        <f>IFNA(VLOOKUP(A850,'BUSINESS processed'!A850:J3540,6,0))</f>
        <v>31</v>
      </c>
      <c r="AC850" s="24">
        <f t="shared" si="500"/>
        <v>0</v>
      </c>
      <c r="AD850" s="24">
        <f t="shared" si="501"/>
        <v>0</v>
      </c>
      <c r="AE850" s="24">
        <f>IFNA(VLOOKUP(A850,'BUSINESS processed'!A850:J3540,9,0))</f>
        <v>0.624</v>
      </c>
      <c r="AF850" s="27">
        <f>IFNA(VLOOKUP(A850,'BUSINESS processed'!A850:J3540,10,0))</f>
        <v>0.722</v>
      </c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</row>
    <row r="851">
      <c r="A851" s="18" t="str">
        <f t="shared" si="1"/>
        <v>Asia_Japan-Asia_2005</v>
      </c>
      <c r="B851" s="19" t="s">
        <v>144</v>
      </c>
      <c r="C851" s="20" t="s">
        <v>157</v>
      </c>
      <c r="D851" s="21" t="s">
        <v>84</v>
      </c>
      <c r="E851" s="22">
        <v>4.57E12</v>
      </c>
      <c r="F851" s="22">
        <f t="shared" si="2"/>
        <v>35766.55475</v>
      </c>
      <c r="G851" s="23">
        <v>0.082</v>
      </c>
      <c r="H851" s="23">
        <v>2928.0</v>
      </c>
      <c r="I851" s="23">
        <v>0.017</v>
      </c>
      <c r="J851" s="24">
        <f>IFNA(VLOOKUP(A851,'ENERGY processed'!$A$2:$H$2692,7,0),"")</f>
        <v>510791</v>
      </c>
      <c r="K851" s="24">
        <f t="shared" si="3"/>
        <v>0.00399764426</v>
      </c>
      <c r="L851" s="24">
        <f>IFNA(VLOOKUP(A851,'ENERGY processed'!$A$2:$H$2692,8,0),"")</f>
        <v>1202266</v>
      </c>
      <c r="M851" s="24">
        <f t="shared" si="5"/>
        <v>0.00940939009</v>
      </c>
      <c r="N851" s="24">
        <f>IFNA(VLOOKUP(A851,'HUMAN RESOURCES processed'!$A$2:$M$2692,5,0))</f>
        <v>0.008</v>
      </c>
      <c r="O851" s="24">
        <f>IFNA(VLOOKUP(A851,'HUMAN RESOURCES processed'!$A$2:$M$2692,6,0))</f>
        <v>0.003</v>
      </c>
      <c r="P851" s="24">
        <f>IFNA(VLOOKUP(A851,'HUMAN RESOURCES processed'!$A$2:$M$2692,7,0))</f>
        <v>85</v>
      </c>
      <c r="Q851" s="24">
        <f>IFNA(VLOOKUP(A851,'HUMAN RESOURCES processed'!$A$2:$M$2692,8,0))</f>
        <v>79</v>
      </c>
      <c r="R851" s="24">
        <f t="shared" si="6"/>
        <v>82</v>
      </c>
      <c r="S851" s="24">
        <f>IFNA(VLOOKUP(A851,'HUMAN RESOURCES processed'!$A$2:$M$2692,9,0))</f>
        <v>0.138</v>
      </c>
      <c r="T851" s="24">
        <f>IFNA(VLOOKUP(A851,'HUMAN RESOURCES processed'!$A$2:$M$2692,10,0))</f>
        <v>0.663</v>
      </c>
      <c r="U851" s="24">
        <f>IFNA(VLOOKUP(A851,'HUMAN RESOURCES processed'!$A$2:$M$2692,11,0))</f>
        <v>0.198</v>
      </c>
      <c r="V851" s="24">
        <f>IFNA(VLOOKUP(A851,'HUMAN RESOURCES processed'!$A$2:$M$2692,12,0))</f>
        <v>127773000</v>
      </c>
      <c r="W851" s="24">
        <f>IFNA(VLOOKUP(A851,'HUMAN RESOURCES processed'!$A$2:$M$2692,13,0))</f>
        <v>0.86</v>
      </c>
      <c r="X851" s="24">
        <f>IFNA(VLOOKUP(A851,'TOURISM processed'!$A$2:$F$2692,5,0))</f>
        <v>15555000000</v>
      </c>
      <c r="Y851" s="24">
        <f>IFNA(VLOOKUP(A851,'TOURISM processed'!$A$2:$F$2692,6,0))</f>
        <v>48102000000</v>
      </c>
      <c r="Z851" s="24">
        <f t="shared" si="7"/>
        <v>376.4645113</v>
      </c>
      <c r="AA851" s="24">
        <f>IFNA(VLOOKUP(A851,'BUSINESS processed'!A851:J3541,5,0))</f>
        <v>0.525</v>
      </c>
      <c r="AB851" s="24">
        <f>IFNA(VLOOKUP(A851,'BUSINESS processed'!A851:J3541,6,0))</f>
        <v>30</v>
      </c>
      <c r="AC851" s="24">
        <f t="shared" si="500"/>
        <v>0</v>
      </c>
      <c r="AD851" s="24">
        <f>IFNA(VLOOKUP(A851,'BUSINESS processed'!A851:J3541,8,0))</f>
        <v>315</v>
      </c>
      <c r="AE851" s="24">
        <f>IFNA(VLOOKUP(A851,'BUSINESS processed'!A851:J3541,9,0))</f>
        <v>0.669</v>
      </c>
      <c r="AF851" s="27">
        <f>IFNA(VLOOKUP(A851,'BUSINESS processed'!A851:J3541,10,0))</f>
        <v>0.76</v>
      </c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</row>
    <row r="852">
      <c r="A852" s="18" t="str">
        <f t="shared" si="1"/>
        <v>Asia_Japan-Asia_2006</v>
      </c>
      <c r="B852" s="19" t="s">
        <v>144</v>
      </c>
      <c r="C852" s="20" t="s">
        <v>157</v>
      </c>
      <c r="D852" s="21" t="s">
        <v>85</v>
      </c>
      <c r="E852" s="22">
        <v>4.36E12</v>
      </c>
      <c r="F852" s="22">
        <f t="shared" si="2"/>
        <v>34127.55565</v>
      </c>
      <c r="G852" s="23">
        <v>0.082</v>
      </c>
      <c r="H852" s="23">
        <v>2794.0</v>
      </c>
      <c r="I852" s="23">
        <v>0.017</v>
      </c>
      <c r="J852" s="24">
        <f>IFNA(VLOOKUP(A852,'ENERGY processed'!$A$2:$H$2692,7,0),"")</f>
        <v>522488</v>
      </c>
      <c r="K852" s="24">
        <f t="shared" si="3"/>
        <v>0.004089733555</v>
      </c>
      <c r="L852" s="24">
        <f>IFNA(VLOOKUP(A852,'ENERGY processed'!$A$2:$H$2692,8,0),"")</f>
        <v>1259655</v>
      </c>
      <c r="M852" s="24">
        <f t="shared" si="5"/>
        <v>0.009859850027</v>
      </c>
      <c r="N852" s="24">
        <f>IFNA(VLOOKUP(A852,'HUMAN RESOURCES processed'!$A$2:$M$2692,5,0))</f>
        <v>0.009</v>
      </c>
      <c r="O852" s="24">
        <f>IFNA(VLOOKUP(A852,'HUMAN RESOURCES processed'!$A$2:$M$2692,6,0))</f>
        <v>0.003</v>
      </c>
      <c r="P852" s="24">
        <f>IFNA(VLOOKUP(A852,'HUMAN RESOURCES processed'!$A$2:$M$2692,7,0))</f>
        <v>86</v>
      </c>
      <c r="Q852" s="24">
        <f>IFNA(VLOOKUP(A852,'HUMAN RESOURCES processed'!$A$2:$M$2692,8,0))</f>
        <v>79</v>
      </c>
      <c r="R852" s="24">
        <f t="shared" si="6"/>
        <v>82.5</v>
      </c>
      <c r="S852" s="24">
        <f>IFNA(VLOOKUP(A852,'HUMAN RESOURCES processed'!$A$2:$M$2692,9,0))</f>
        <v>0.137</v>
      </c>
      <c r="T852" s="24">
        <f>IFNA(VLOOKUP(A852,'HUMAN RESOURCES processed'!$A$2:$M$2692,10,0))</f>
        <v>0.659</v>
      </c>
      <c r="U852" s="24">
        <f>IFNA(VLOOKUP(A852,'HUMAN RESOURCES processed'!$A$2:$M$2692,11,0))</f>
        <v>0.204</v>
      </c>
      <c r="V852" s="24">
        <f>IFNA(VLOOKUP(A852,'HUMAN RESOURCES processed'!$A$2:$M$2692,12,0))</f>
        <v>127756000</v>
      </c>
      <c r="W852" s="24">
        <f>IFNA(VLOOKUP(A852,'HUMAN RESOURCES processed'!$A$2:$M$2692,13,0))</f>
        <v>0.871</v>
      </c>
      <c r="X852" s="24">
        <f>IFNA(VLOOKUP(A852,'TOURISM processed'!$A$2:$F$2692,5,0))</f>
        <v>11490000000</v>
      </c>
      <c r="Y852" s="24">
        <f>IFNA(VLOOKUP(A852,'TOURISM processed'!$A$2:$F$2692,6,0))</f>
        <v>37659000000</v>
      </c>
      <c r="Z852" s="24">
        <f t="shared" si="7"/>
        <v>294.7728482</v>
      </c>
      <c r="AA852" s="24">
        <f>IFNA(VLOOKUP(A852,'BUSINESS processed'!A852:J3542,5,0))</f>
        <v>0.525</v>
      </c>
      <c r="AB852" s="24">
        <f>IFNA(VLOOKUP(A852,'BUSINESS processed'!A852:J3542,6,0))</f>
        <v>22</v>
      </c>
      <c r="AC852" s="24">
        <f t="shared" si="500"/>
        <v>0</v>
      </c>
      <c r="AD852" s="24">
        <f>IFNA(VLOOKUP(A852,'BUSINESS processed'!A852:J3542,8,0))</f>
        <v>350</v>
      </c>
      <c r="AE852" s="24">
        <f>IFNA(VLOOKUP(A852,'BUSINESS processed'!A852:J3542,9,0))</f>
        <v>0.687</v>
      </c>
      <c r="AF852" s="27">
        <f>IFNA(VLOOKUP(A852,'BUSINESS processed'!A852:J3542,10,0))</f>
        <v>0.785</v>
      </c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</row>
    <row r="853">
      <c r="A853" s="18" t="str">
        <f t="shared" si="1"/>
        <v>Asia_Japan-Asia_2007</v>
      </c>
      <c r="B853" s="19" t="s">
        <v>144</v>
      </c>
      <c r="C853" s="20" t="s">
        <v>157</v>
      </c>
      <c r="D853" s="21" t="s">
        <v>86</v>
      </c>
      <c r="E853" s="22">
        <v>4.36E12</v>
      </c>
      <c r="F853" s="22">
        <f t="shared" si="2"/>
        <v>34123.61593</v>
      </c>
      <c r="G853" s="23">
        <v>0.082</v>
      </c>
      <c r="H853" s="23">
        <v>2801.0</v>
      </c>
      <c r="I853" s="23">
        <v>0.019</v>
      </c>
      <c r="J853" s="24">
        <f>IFNA(VLOOKUP(A853,'ENERGY processed'!$A$2:$H$2692,7,0),"")</f>
        <v>515198</v>
      </c>
      <c r="K853" s="24">
        <f t="shared" si="3"/>
        <v>0.004032206119</v>
      </c>
      <c r="L853" s="24">
        <f>IFNA(VLOOKUP(A853,'ENERGY processed'!$A$2:$H$2692,8,0),"")</f>
        <v>1251136</v>
      </c>
      <c r="M853" s="24">
        <f t="shared" si="5"/>
        <v>0.009792037693</v>
      </c>
      <c r="N853" s="24">
        <f>IFNA(VLOOKUP(A853,'HUMAN RESOURCES processed'!$A$2:$M$2692,5,0))</f>
        <v>0.009</v>
      </c>
      <c r="O853" s="24">
        <f>IFNA(VLOOKUP(A853,'HUMAN RESOURCES processed'!$A$2:$M$2692,6,0))</f>
        <v>0.003</v>
      </c>
      <c r="P853" s="24">
        <f>IFNA(VLOOKUP(A853,'HUMAN RESOURCES processed'!$A$2:$M$2692,7,0))</f>
        <v>86</v>
      </c>
      <c r="Q853" s="24">
        <f>IFNA(VLOOKUP(A853,'HUMAN RESOURCES processed'!$A$2:$M$2692,8,0))</f>
        <v>79</v>
      </c>
      <c r="R853" s="24">
        <f t="shared" si="6"/>
        <v>82.5</v>
      </c>
      <c r="S853" s="24">
        <f>IFNA(VLOOKUP(A853,'HUMAN RESOURCES processed'!$A$2:$M$2692,9,0))</f>
        <v>0.136</v>
      </c>
      <c r="T853" s="24">
        <f>IFNA(VLOOKUP(A853,'HUMAN RESOURCES processed'!$A$2:$M$2692,10,0))</f>
        <v>0.654</v>
      </c>
      <c r="U853" s="24">
        <f>IFNA(VLOOKUP(A853,'HUMAN RESOURCES processed'!$A$2:$M$2692,11,0))</f>
        <v>0.21</v>
      </c>
      <c r="V853" s="24">
        <f>IFNA(VLOOKUP(A853,'HUMAN RESOURCES processed'!$A$2:$M$2692,12,0))</f>
        <v>127770750</v>
      </c>
      <c r="W853" s="24">
        <f>IFNA(VLOOKUP(A853,'HUMAN RESOURCES processed'!$A$2:$M$2692,13,0))</f>
        <v>0.88</v>
      </c>
      <c r="X853" s="24">
        <f>IFNA(VLOOKUP(A853,'TOURISM processed'!$A$2:$F$2692,5,0))</f>
        <v>12422000000</v>
      </c>
      <c r="Y853" s="24">
        <f>IFNA(VLOOKUP(A853,'TOURISM processed'!$A$2:$F$2692,6,0))</f>
        <v>37261000000</v>
      </c>
      <c r="Z853" s="24">
        <f t="shared" si="7"/>
        <v>291.6238654</v>
      </c>
      <c r="AA853" s="24">
        <f>IFNA(VLOOKUP(A853,'BUSINESS processed'!A853:J3543,5,0))</f>
        <v>0.525</v>
      </c>
      <c r="AB853" s="24">
        <f>IFNA(VLOOKUP(A853,'BUSINESS processed'!A853:J3543,6,0))</f>
        <v>22</v>
      </c>
      <c r="AC853" s="24">
        <f t="shared" si="500"/>
        <v>0</v>
      </c>
      <c r="AD853" s="24">
        <f>IFNA(VLOOKUP(A853,'BUSINESS processed'!A853:J3543,8,0))</f>
        <v>350</v>
      </c>
      <c r="AE853" s="24">
        <f>IFNA(VLOOKUP(A853,'BUSINESS processed'!A853:J3543,9,0))</f>
        <v>0.743</v>
      </c>
      <c r="AF853" s="27">
        <f>IFNA(VLOOKUP(A853,'BUSINESS processed'!A853:J3543,10,0))</f>
        <v>0.844</v>
      </c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</row>
    <row r="854">
      <c r="A854" s="18" t="str">
        <f t="shared" si="1"/>
        <v>Asia_Japan-Asia_2008</v>
      </c>
      <c r="B854" s="19" t="s">
        <v>144</v>
      </c>
      <c r="C854" s="20" t="s">
        <v>157</v>
      </c>
      <c r="D854" s="21" t="s">
        <v>87</v>
      </c>
      <c r="E854" s="22">
        <v>4.85E12</v>
      </c>
      <c r="F854" s="22">
        <f t="shared" si="2"/>
        <v>37978.43827</v>
      </c>
      <c r="G854" s="23">
        <v>0.086</v>
      </c>
      <c r="H854" s="23">
        <v>3259.0</v>
      </c>
      <c r="I854" s="23">
        <v>0.019</v>
      </c>
      <c r="J854" s="24">
        <f>IFNA(VLOOKUP(A854,'ENERGY processed'!$A$2:$H$2692,7,0),"")</f>
        <v>520541</v>
      </c>
      <c r="K854" s="24">
        <f t="shared" si="3"/>
        <v>0.004076151389</v>
      </c>
      <c r="L854" s="24">
        <f>IFNA(VLOOKUP(A854,'ENERGY processed'!$A$2:$H$2692,8,0),"")</f>
        <v>1238181</v>
      </c>
      <c r="M854" s="24">
        <f t="shared" si="5"/>
        <v>0.009695707356</v>
      </c>
      <c r="N854" s="24">
        <f>IFNA(VLOOKUP(A854,'HUMAN RESOURCES processed'!$A$2:$M$2692,5,0))</f>
        <v>0.009</v>
      </c>
      <c r="O854" s="24">
        <f>IFNA(VLOOKUP(A854,'HUMAN RESOURCES processed'!$A$2:$M$2692,6,0))</f>
        <v>0.003</v>
      </c>
      <c r="P854" s="24">
        <f>IFNA(VLOOKUP(A854,'HUMAN RESOURCES processed'!$A$2:$M$2692,7,0))</f>
        <v>86</v>
      </c>
      <c r="Q854" s="24">
        <f>IFNA(VLOOKUP(A854,'HUMAN RESOURCES processed'!$A$2:$M$2692,8,0))</f>
        <v>79</v>
      </c>
      <c r="R854" s="24">
        <f t="shared" si="6"/>
        <v>82.5</v>
      </c>
      <c r="S854" s="24">
        <f>IFNA(VLOOKUP(A854,'HUMAN RESOURCES processed'!$A$2:$M$2692,9,0))</f>
        <v>0.135</v>
      </c>
      <c r="T854" s="24">
        <f>IFNA(VLOOKUP(A854,'HUMAN RESOURCES processed'!$A$2:$M$2692,10,0))</f>
        <v>0.649</v>
      </c>
      <c r="U854" s="24">
        <f>IFNA(VLOOKUP(A854,'HUMAN RESOURCES processed'!$A$2:$M$2692,11,0))</f>
        <v>0.216</v>
      </c>
      <c r="V854" s="24">
        <f>IFNA(VLOOKUP(A854,'HUMAN RESOURCES processed'!$A$2:$M$2692,12,0))</f>
        <v>127704040</v>
      </c>
      <c r="W854" s="24">
        <f>IFNA(VLOOKUP(A854,'HUMAN RESOURCES processed'!$A$2:$M$2692,13,0))</f>
        <v>0.889</v>
      </c>
      <c r="X854" s="24">
        <f>IFNA(VLOOKUP(A854,'TOURISM processed'!$A$2:$F$2692,5,0))</f>
        <v>13781000000</v>
      </c>
      <c r="Y854" s="24">
        <f>IFNA(VLOOKUP(A854,'TOURISM processed'!$A$2:$F$2692,6,0))</f>
        <v>38976000000</v>
      </c>
      <c r="Z854" s="24">
        <f t="shared" si="7"/>
        <v>305.2056928</v>
      </c>
      <c r="AA854" s="24">
        <f>IFNA(VLOOKUP(A854,'BUSINESS processed'!A854:J3544,5,0))</f>
        <v>0.55</v>
      </c>
      <c r="AB854" s="24">
        <f>IFNA(VLOOKUP(A854,'BUSINESS processed'!A854:J3544,6,0))</f>
        <v>22</v>
      </c>
      <c r="AC854" s="24">
        <f t="shared" si="500"/>
        <v>0</v>
      </c>
      <c r="AD854" s="24">
        <f>IFNA(VLOOKUP(A854,'BUSINESS processed'!A854:J3544,8,0))</f>
        <v>355</v>
      </c>
      <c r="AE854" s="24">
        <f>IFNA(VLOOKUP(A854,'BUSINESS processed'!A854:J3544,9,0))</f>
        <v>0.754</v>
      </c>
      <c r="AF854" s="27">
        <f>IFNA(VLOOKUP(A854,'BUSINESS processed'!A854:J3544,10,0))</f>
        <v>0.867</v>
      </c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</row>
    <row r="855">
      <c r="A855" s="18" t="str">
        <f t="shared" si="1"/>
        <v>Asia_Japan-Asia_2009</v>
      </c>
      <c r="B855" s="19" t="s">
        <v>144</v>
      </c>
      <c r="C855" s="20" t="s">
        <v>157</v>
      </c>
      <c r="D855" s="21" t="s">
        <v>88</v>
      </c>
      <c r="E855" s="22">
        <v>5.04E12</v>
      </c>
      <c r="F855" s="22">
        <f t="shared" si="2"/>
        <v>39511.45094</v>
      </c>
      <c r="G855" s="23">
        <v>0.095</v>
      </c>
      <c r="H855" s="23">
        <v>3746.0</v>
      </c>
      <c r="I855" s="23">
        <v>0.017</v>
      </c>
      <c r="J855" s="24">
        <f>IF(AND( C855=C854,D855&gt;D854),J854,"")</f>
        <v>520541</v>
      </c>
      <c r="K855" s="24">
        <f t="shared" si="3"/>
        <v>0.004080819481</v>
      </c>
      <c r="L855" s="24">
        <f>IF(AND(C855=C854,C855&gt;C854),C854,0)</f>
        <v>0</v>
      </c>
      <c r="M855" s="24">
        <f t="shared" si="5"/>
        <v>0</v>
      </c>
      <c r="N855" s="24">
        <f>IFNA(VLOOKUP(A855,'HUMAN RESOURCES processed'!$A$2:$M$2692,5,0))</f>
        <v>0.009</v>
      </c>
      <c r="O855" s="24">
        <f>IFNA(VLOOKUP(A855,'HUMAN RESOURCES processed'!$A$2:$M$2692,6,0))</f>
        <v>0.002</v>
      </c>
      <c r="P855" s="24">
        <f>IFNA(VLOOKUP(A855,'HUMAN RESOURCES processed'!$A$2:$M$2692,7,0))</f>
        <v>86</v>
      </c>
      <c r="Q855" s="24">
        <f>IFNA(VLOOKUP(A855,'HUMAN RESOURCES processed'!$A$2:$M$2692,8,0))</f>
        <v>80</v>
      </c>
      <c r="R855" s="24">
        <f t="shared" si="6"/>
        <v>83</v>
      </c>
      <c r="S855" s="24">
        <f>IFNA(VLOOKUP(A855,'HUMAN RESOURCES processed'!$A$2:$M$2692,9,0))</f>
        <v>0.134</v>
      </c>
      <c r="T855" s="24">
        <f>IFNA(VLOOKUP(A855,'HUMAN RESOURCES processed'!$A$2:$M$2692,10,0))</f>
        <v>0.643</v>
      </c>
      <c r="U855" s="24">
        <f>IFNA(VLOOKUP(A855,'HUMAN RESOURCES processed'!$A$2:$M$2692,11,0))</f>
        <v>0.223</v>
      </c>
      <c r="V855" s="24">
        <f>IFNA(VLOOKUP(A855,'HUMAN RESOURCES processed'!$A$2:$M$2692,12,0))</f>
        <v>127557958</v>
      </c>
      <c r="W855" s="24">
        <f>IFNA(VLOOKUP(A855,'HUMAN RESOURCES processed'!$A$2:$M$2692,13,0))</f>
        <v>0.897</v>
      </c>
      <c r="X855" s="24">
        <f>IFNA(VLOOKUP(A855,'TOURISM processed'!$A$2:$F$2692,5,0))</f>
        <v>12537000000</v>
      </c>
      <c r="Y855" s="24">
        <f>IFNA(VLOOKUP(A855,'TOURISM processed'!$A$2:$F$2692,6,0))</f>
        <v>34788000000</v>
      </c>
      <c r="Z855" s="24">
        <f t="shared" si="7"/>
        <v>272.7230864</v>
      </c>
      <c r="AA855" s="24">
        <f>IFNA(VLOOKUP(A855,'BUSINESS processed'!A855:J3545,5,0))</f>
        <v>0.553</v>
      </c>
      <c r="AB855" s="24">
        <f>IFNA(VLOOKUP(A855,'BUSINESS processed'!A855:J3545,6,0))</f>
        <v>22</v>
      </c>
      <c r="AC855" s="24">
        <f t="shared" si="500"/>
        <v>0</v>
      </c>
      <c r="AD855" s="24">
        <f>IFNA(VLOOKUP(A855,'BUSINESS processed'!A855:J3545,8,0))</f>
        <v>355</v>
      </c>
      <c r="AE855" s="24">
        <f>IFNA(VLOOKUP(A855,'BUSINESS processed'!A855:J3545,9,0))</f>
        <v>0.78</v>
      </c>
      <c r="AF855" s="27">
        <f>IFNA(VLOOKUP(A855,'BUSINESS processed'!A855:J3545,10,0))</f>
        <v>0.913</v>
      </c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</row>
    <row r="856">
      <c r="A856" s="18" t="str">
        <f t="shared" si="1"/>
        <v>Asia_Japan-Asia_2010</v>
      </c>
      <c r="B856" s="19" t="s">
        <v>144</v>
      </c>
      <c r="C856" s="20" t="s">
        <v>157</v>
      </c>
      <c r="D856" s="21" t="s">
        <v>89</v>
      </c>
      <c r="E856" s="22">
        <v>5.5E12</v>
      </c>
      <c r="F856" s="22">
        <f t="shared" si="2"/>
        <v>43154.02269</v>
      </c>
      <c r="G856" s="23">
        <v>0.096</v>
      </c>
      <c r="H856" s="23">
        <v>4115.0</v>
      </c>
      <c r="I856" s="23">
        <v>0.016</v>
      </c>
      <c r="J856" s="24">
        <f>IFNA(VLOOKUP(A856,'ENERGY processed'!$A$2:$H$2692,7,0),"")</f>
        <v>512600.5</v>
      </c>
      <c r="K856" s="24">
        <f t="shared" si="3"/>
        <v>0.004021958838</v>
      </c>
      <c r="L856" s="24">
        <f>IFNA(VLOOKUP(A856,'ENERGY processed'!$A$2:$H$2692,8,0),"")</f>
        <v>1228509</v>
      </c>
      <c r="M856" s="24">
        <f t="shared" si="5"/>
        <v>0.009639110048</v>
      </c>
      <c r="N856" s="24">
        <f>IFNA(VLOOKUP(A856,'HUMAN RESOURCES processed'!$A$2:$M$2692,5,0))</f>
        <v>0.009</v>
      </c>
      <c r="O856" s="24">
        <f>IFNA(VLOOKUP(A856,'HUMAN RESOURCES processed'!$A$2:$M$2692,6,0))</f>
        <v>0.002</v>
      </c>
      <c r="P856" s="24">
        <f>IFNA(VLOOKUP(A856,'HUMAN RESOURCES processed'!$A$2:$M$2692,7,0))</f>
        <v>86</v>
      </c>
      <c r="Q856" s="24">
        <f>IFNA(VLOOKUP(A856,'HUMAN RESOURCES processed'!$A$2:$M$2692,8,0))</f>
        <v>80</v>
      </c>
      <c r="R856" s="24">
        <f t="shared" si="6"/>
        <v>83</v>
      </c>
      <c r="S856" s="24">
        <f>IFNA(VLOOKUP(A856,'HUMAN RESOURCES processed'!$A$2:$M$2692,9,0))</f>
        <v>0.133</v>
      </c>
      <c r="T856" s="24">
        <f>IFNA(VLOOKUP(A856,'HUMAN RESOURCES processed'!$A$2:$M$2692,10,0))</f>
        <v>0.638</v>
      </c>
      <c r="U856" s="24">
        <f>IFNA(VLOOKUP(A856,'HUMAN RESOURCES processed'!$A$2:$M$2692,11,0))</f>
        <v>0.23</v>
      </c>
      <c r="V856" s="24">
        <f>IFNA(VLOOKUP(A856,'HUMAN RESOURCES processed'!$A$2:$M$2692,12,0))</f>
        <v>127450459</v>
      </c>
      <c r="W856" s="24">
        <f>IFNA(VLOOKUP(A856,'HUMAN RESOURCES processed'!$A$2:$M$2692,13,0))</f>
        <v>0.905</v>
      </c>
      <c r="X856" s="24">
        <f>IFNA(VLOOKUP(A856,'TOURISM processed'!$A$2:$F$2692,5,0))</f>
        <v>15356000000</v>
      </c>
      <c r="Y856" s="24">
        <f>IFNA(VLOOKUP(A856,'TOURISM processed'!$A$2:$F$2692,6,0))</f>
        <v>39306000000</v>
      </c>
      <c r="Z856" s="24">
        <f t="shared" si="7"/>
        <v>308.4021847</v>
      </c>
      <c r="AA856" s="24">
        <f>IFNA(VLOOKUP(A856,'BUSINESS processed'!A856:J3546,5,0))</f>
        <v>0.476</v>
      </c>
      <c r="AB856" s="24">
        <f>IFNA(VLOOKUP(A856,'BUSINESS processed'!A856:J3546,6,0))</f>
        <v>22</v>
      </c>
      <c r="AC856" s="24">
        <f t="shared" si="500"/>
        <v>0</v>
      </c>
      <c r="AD856" s="24">
        <f>IFNA(VLOOKUP(A856,'BUSINESS processed'!A856:J3546,8,0))</f>
        <v>355</v>
      </c>
      <c r="AE856" s="24">
        <f>IFNA(VLOOKUP(A856,'BUSINESS processed'!A856:J3546,9,0))</f>
        <v>0.782</v>
      </c>
      <c r="AF856" s="27">
        <f>IFNA(VLOOKUP(A856,'BUSINESS processed'!A856:J3546,10,0))</f>
        <v>0.968</v>
      </c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</row>
    <row r="857">
      <c r="A857" s="18" t="str">
        <f t="shared" si="1"/>
        <v>Asia_Japan-Asia_2011</v>
      </c>
      <c r="B857" s="19" t="s">
        <v>144</v>
      </c>
      <c r="C857" s="20" t="s">
        <v>157</v>
      </c>
      <c r="D857" s="21" t="s">
        <v>90</v>
      </c>
      <c r="E857" s="22">
        <v>5.91E12</v>
      </c>
      <c r="F857" s="22">
        <f t="shared" si="2"/>
        <v>46237.88066</v>
      </c>
      <c r="G857" s="23">
        <v>0.1</v>
      </c>
      <c r="H857" s="23">
        <v>4641.0</v>
      </c>
      <c r="I857" s="23">
        <v>0.015</v>
      </c>
      <c r="J857" s="24">
        <f>IFNA(VLOOKUP(A857,'ENERGY processed'!$A$2:$H$2692,7,0),"")</f>
        <v>515098.5</v>
      </c>
      <c r="K857" s="24">
        <f t="shared" si="3"/>
        <v>0.004029959893</v>
      </c>
      <c r="L857" s="24">
        <f>IFNA(VLOOKUP(A857,'ENERGY processed'!$A$2:$H$2692,8,0),"")</f>
        <v>1224026.5</v>
      </c>
      <c r="M857" s="24">
        <f t="shared" si="5"/>
        <v>0.009576377535</v>
      </c>
      <c r="N857" s="24">
        <f>IFNA(VLOOKUP(A857,'HUMAN RESOURCES processed'!$A$2:$M$2692,5,0))</f>
        <v>0.008</v>
      </c>
      <c r="O857" s="24">
        <f>IFNA(VLOOKUP(A857,'HUMAN RESOURCES processed'!$A$2:$M$2692,6,0))</f>
        <v>0.002</v>
      </c>
      <c r="P857" s="24">
        <f>IFNA(VLOOKUP(A857,'HUMAN RESOURCES processed'!$A$2:$M$2692,7,0))</f>
        <v>86</v>
      </c>
      <c r="Q857" s="24">
        <f>IFNA(VLOOKUP(A857,'HUMAN RESOURCES processed'!$A$2:$M$2692,8,0))</f>
        <v>79</v>
      </c>
      <c r="R857" s="24">
        <f t="shared" si="6"/>
        <v>82.5</v>
      </c>
      <c r="S857" s="24">
        <f>IFNA(VLOOKUP(A857,'HUMAN RESOURCES processed'!$A$2:$M$2692,9,0))</f>
        <v>0.132</v>
      </c>
      <c r="T857" s="24">
        <f>IFNA(VLOOKUP(A857,'HUMAN RESOURCES processed'!$A$2:$M$2692,10,0))</f>
        <v>0.631</v>
      </c>
      <c r="U857" s="24">
        <f>IFNA(VLOOKUP(A857,'HUMAN RESOURCES processed'!$A$2:$M$2692,11,0))</f>
        <v>0.237</v>
      </c>
      <c r="V857" s="24">
        <f>IFNA(VLOOKUP(A857,'HUMAN RESOURCES processed'!$A$2:$M$2692,12,0))</f>
        <v>127817277</v>
      </c>
      <c r="W857" s="24">
        <f>IFNA(VLOOKUP(A857,'HUMAN RESOURCES processed'!$A$2:$M$2692,13,0))</f>
        <v>0.912</v>
      </c>
      <c r="X857" s="24">
        <f>IFNA(VLOOKUP(A857,'TOURISM processed'!$A$2:$F$2692,5,0))</f>
        <v>12534000000</v>
      </c>
      <c r="Y857" s="24">
        <f>IFNA(VLOOKUP(A857,'TOURISM processed'!$A$2:$F$2692,6,0))</f>
        <v>39760000000</v>
      </c>
      <c r="Z857" s="24">
        <f t="shared" si="7"/>
        <v>311.0690584</v>
      </c>
      <c r="AA857" s="24">
        <f>IFNA(VLOOKUP(A857,'BUSINESS processed'!A857:J3547,5,0))</f>
        <v>0.484</v>
      </c>
      <c r="AB857" s="24">
        <f>IFNA(VLOOKUP(A857,'BUSINESS processed'!A857:J3547,6,0))</f>
        <v>22</v>
      </c>
      <c r="AC857" s="24">
        <f t="shared" si="500"/>
        <v>0</v>
      </c>
      <c r="AD857" s="24">
        <f>IFNA(VLOOKUP(A857,'BUSINESS processed'!A857:J3547,8,0))</f>
        <v>330</v>
      </c>
      <c r="AE857" s="24">
        <f>IFNA(VLOOKUP(A857,'BUSINESS processed'!A857:J3547,9,0))</f>
        <v>0.791</v>
      </c>
      <c r="AF857" s="27">
        <f>IFNA(VLOOKUP(A857,'BUSINESS processed'!A857:J3547,10,0))</f>
        <v>1.02</v>
      </c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</row>
    <row r="858">
      <c r="A858" s="18" t="str">
        <f t="shared" si="1"/>
        <v>Asia_Japan-Asia_2012</v>
      </c>
      <c r="B858" s="19" t="s">
        <v>144</v>
      </c>
      <c r="C858" s="20" t="s">
        <v>157</v>
      </c>
      <c r="D858" s="21" t="s">
        <v>91</v>
      </c>
      <c r="E858" s="22">
        <v>5.94E12</v>
      </c>
      <c r="F858" s="22">
        <f t="shared" si="2"/>
        <v>46565.77817</v>
      </c>
      <c r="G858" s="23">
        <v>0.101</v>
      </c>
      <c r="H858" s="23">
        <v>4752.0</v>
      </c>
      <c r="I858" s="23">
        <v>0.014</v>
      </c>
      <c r="J858" s="24">
        <f>IF(AND( C858=C857,D858&gt;D857),J857,"")</f>
        <v>515098.5</v>
      </c>
      <c r="K858" s="24">
        <f t="shared" si="3"/>
        <v>0.004038040823</v>
      </c>
      <c r="L858" s="24">
        <f t="shared" ref="L858:L860" si="502">IF(AND(C858=C857,C858&gt;C857),C857,0)</f>
        <v>0</v>
      </c>
      <c r="M858" s="24">
        <f t="shared" si="5"/>
        <v>0</v>
      </c>
      <c r="N858" s="24">
        <f>IFNA(VLOOKUP(A858,'HUMAN RESOURCES processed'!$A$2:$M$2692,5,0))</f>
        <v>0.008</v>
      </c>
      <c r="O858" s="24">
        <f>IFNA(VLOOKUP(A858,'HUMAN RESOURCES processed'!$A$2:$M$2692,6,0))</f>
        <v>0.002</v>
      </c>
      <c r="P858" s="24">
        <f>IFNA(VLOOKUP(A858,'HUMAN RESOURCES processed'!$A$2:$M$2692,7,0))</f>
        <v>86</v>
      </c>
      <c r="Q858" s="24">
        <f>IFNA(VLOOKUP(A858,'HUMAN RESOURCES processed'!$A$2:$M$2692,8,0))</f>
        <v>80</v>
      </c>
      <c r="R858" s="24">
        <f t="shared" si="6"/>
        <v>83</v>
      </c>
      <c r="S858" s="24">
        <f>IFNA(VLOOKUP(A858,'HUMAN RESOURCES processed'!$A$2:$M$2692,9,0))</f>
        <v>0.131</v>
      </c>
      <c r="T858" s="24">
        <f>IFNA(VLOOKUP(A858,'HUMAN RESOURCES processed'!$A$2:$M$2692,10,0))</f>
        <v>0.625</v>
      </c>
      <c r="U858" s="24">
        <f>IFNA(VLOOKUP(A858,'HUMAN RESOURCES processed'!$A$2:$M$2692,11,0))</f>
        <v>0.244</v>
      </c>
      <c r="V858" s="24">
        <f>IFNA(VLOOKUP(A858,'HUMAN RESOURCES processed'!$A$2:$M$2692,12,0))</f>
        <v>127561489</v>
      </c>
      <c r="W858" s="24">
        <f>IFNA(VLOOKUP(A858,'HUMAN RESOURCES processed'!$A$2:$M$2692,13,0))</f>
        <v>0.919</v>
      </c>
      <c r="X858" s="24">
        <f>IFNA(VLOOKUP(A858,'TOURISM processed'!$A$2:$F$2692,5,0))</f>
        <v>16197000000</v>
      </c>
      <c r="Y858" s="24">
        <f>IFNA(VLOOKUP(A858,'TOURISM processed'!$A$2:$F$2692,6,0))</f>
        <v>40967000000</v>
      </c>
      <c r="Z858" s="24">
        <f t="shared" si="7"/>
        <v>321.1549216</v>
      </c>
      <c r="AA858" s="24">
        <f>IFNA(VLOOKUP(A858,'BUSINESS processed'!A858:J3548,5,0))</f>
        <v>0.494</v>
      </c>
      <c r="AB858" s="24">
        <f>IFNA(VLOOKUP(A858,'BUSINESS processed'!A858:J3548,6,0))</f>
        <v>22</v>
      </c>
      <c r="AC858" s="24">
        <f>IFNA(VLOOKUP(A858,'BUSINESS processed'!A858:J3548,7,0))</f>
        <v>23</v>
      </c>
      <c r="AD858" s="24">
        <f>IFNA(VLOOKUP(A858,'BUSINESS processed'!A858:J3548,8,0))</f>
        <v>330</v>
      </c>
      <c r="AE858" s="24">
        <f>IFNA(VLOOKUP(A858,'BUSINESS processed'!A858:J3548,9,0))</f>
        <v>0.863</v>
      </c>
      <c r="AF858" s="27">
        <f>IFNA(VLOOKUP(A858,'BUSINESS processed'!A858:J3548,10,0))</f>
        <v>1.087</v>
      </c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</row>
    <row r="859">
      <c r="A859" s="18" t="str">
        <f t="shared" si="1"/>
        <v>Asia_Kazakhstan-Asia_2000</v>
      </c>
      <c r="B859" s="19" t="s">
        <v>144</v>
      </c>
      <c r="C859" s="20" t="s">
        <v>158</v>
      </c>
      <c r="D859" s="21" t="s">
        <v>70</v>
      </c>
      <c r="E859" s="22">
        <v>1.8291990619E10</v>
      </c>
      <c r="F859" s="22">
        <f t="shared" si="2"/>
        <v>1229.000958</v>
      </c>
      <c r="G859" s="23">
        <v>0.042</v>
      </c>
      <c r="H859" s="23">
        <v>52.0</v>
      </c>
      <c r="I859" s="39">
        <f t="shared" ref="I859:I871" si="503">IF(AND(C859=C858,D859&gt;D858),I858,0)</f>
        <v>0</v>
      </c>
      <c r="J859" s="24">
        <f>IF(AND( C859=C858,D859&gt;D858),J858,0)</f>
        <v>0</v>
      </c>
      <c r="K859" s="24">
        <f t="shared" si="3"/>
        <v>0</v>
      </c>
      <c r="L859" s="24">
        <f t="shared" si="502"/>
        <v>0</v>
      </c>
      <c r="M859" s="24">
        <f t="shared" si="5"/>
        <v>0</v>
      </c>
      <c r="N859" s="24">
        <f>IFNA(VLOOKUP(A859,'HUMAN RESOURCES processed'!$A$2:$M$2692,5,0))</f>
        <v>0.015</v>
      </c>
      <c r="O859" s="24">
        <f>IFNA(VLOOKUP(A859,'HUMAN RESOURCES processed'!$A$2:$M$2692,6,0))</f>
        <v>0.038</v>
      </c>
      <c r="P859" s="24">
        <f>IFNA(VLOOKUP(A859,'HUMAN RESOURCES processed'!$A$2:$M$2692,7,0))</f>
        <v>71</v>
      </c>
      <c r="Q859" s="24">
        <f>IFNA(VLOOKUP(A859,'HUMAN RESOURCES processed'!$A$2:$M$2692,8,0))</f>
        <v>60</v>
      </c>
      <c r="R859" s="24">
        <f t="shared" si="6"/>
        <v>65.5</v>
      </c>
      <c r="S859" s="24">
        <f>IFNA(VLOOKUP(A859,'HUMAN RESOURCES processed'!$A$2:$M$2692,9,0))</f>
        <v>0.277</v>
      </c>
      <c r="T859" s="24">
        <f>IFNA(VLOOKUP(A859,'HUMAN RESOURCES processed'!$A$2:$M$2692,10,0))</f>
        <v>0.655</v>
      </c>
      <c r="U859" s="24">
        <f>IFNA(VLOOKUP(A859,'HUMAN RESOURCES processed'!$A$2:$M$2692,11,0))</f>
        <v>0.068</v>
      </c>
      <c r="V859" s="24">
        <f>IFNA(VLOOKUP(A859,'HUMAN RESOURCES processed'!$A$2:$M$2692,12,0))</f>
        <v>14883626</v>
      </c>
      <c r="W859" s="24">
        <f>IFNA(VLOOKUP(A859,'HUMAN RESOURCES processed'!$A$2:$M$2692,13,0))</f>
        <v>0.557</v>
      </c>
      <c r="X859" s="24">
        <f>IFNA(VLOOKUP(A859,'TOURISM processed'!$A$2:$F$2692,5,0))</f>
        <v>403000000</v>
      </c>
      <c r="Y859" s="24">
        <f>IFNA(VLOOKUP(A859,'TOURISM processed'!$A$2:$F$2692,6,0))</f>
        <v>483000000</v>
      </c>
      <c r="Z859" s="24">
        <f t="shared" si="7"/>
        <v>32.45176948</v>
      </c>
      <c r="AA859" s="24">
        <f t="shared" ref="AA859:AA863" si="504">IF(AND(C859=C858,D859&gt;D858),AA858,0)</f>
        <v>0</v>
      </c>
      <c r="AB859" s="24">
        <f t="shared" ref="AB859:AB861" si="505">IF(AND(C859=C858,D859&gt;D858),AB858,0)</f>
        <v>0</v>
      </c>
      <c r="AC859" s="24">
        <f t="shared" ref="AC859:AC870" si="506">IF(AND(C859=C858,D859&gt;D858),AC858,0)</f>
        <v>0</v>
      </c>
      <c r="AD859" s="24">
        <f t="shared" ref="AD859:AD863" si="507">IF(AND(C859=C858,D859&gt;D858),AD858,0)</f>
        <v>0</v>
      </c>
      <c r="AE859" s="24">
        <f>IFNA(VLOOKUP(A859,'BUSINESS processed'!A859:J3549,9,0))</f>
        <v>0.007</v>
      </c>
      <c r="AF859" s="27">
        <f>IFNA(VLOOKUP(A859,'BUSINESS processed'!A859:J3549,10,0))</f>
        <v>0.014</v>
      </c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</row>
    <row r="860">
      <c r="A860" s="18" t="str">
        <f t="shared" si="1"/>
        <v>Asia_Kazakhstan-Asia_2001</v>
      </c>
      <c r="B860" s="19" t="s">
        <v>144</v>
      </c>
      <c r="C860" s="20" t="s">
        <v>158</v>
      </c>
      <c r="D860" s="21" t="s">
        <v>71</v>
      </c>
      <c r="E860" s="22">
        <v>2.215268913E10</v>
      </c>
      <c r="F860" s="22">
        <f t="shared" si="2"/>
        <v>1490.926751</v>
      </c>
      <c r="G860" s="23">
        <v>0.035</v>
      </c>
      <c r="H860" s="23">
        <v>53.0</v>
      </c>
      <c r="I860" s="39">
        <f t="shared" si="503"/>
        <v>0</v>
      </c>
      <c r="J860" s="24">
        <f>IFNA(VLOOKUP(A860,'ENERGY processed'!$A$2:$H$2692,7,0),"")</f>
        <v>78101</v>
      </c>
      <c r="K860" s="24">
        <f t="shared" si="3"/>
        <v>0.005256376303</v>
      </c>
      <c r="L860" s="24">
        <f t="shared" si="502"/>
        <v>0</v>
      </c>
      <c r="M860" s="24">
        <f t="shared" si="5"/>
        <v>0</v>
      </c>
      <c r="N860" s="24">
        <f>IFNA(VLOOKUP(A860,'HUMAN RESOURCES processed'!$A$2:$M$2692,5,0))</f>
        <v>0.015</v>
      </c>
      <c r="O860" s="24">
        <f>IFNA(VLOOKUP(A860,'HUMAN RESOURCES processed'!$A$2:$M$2692,6,0))</f>
        <v>0.036</v>
      </c>
      <c r="P860" s="24">
        <f>IFNA(VLOOKUP(A860,'HUMAN RESOURCES processed'!$A$2:$M$2692,7,0))</f>
        <v>71</v>
      </c>
      <c r="Q860" s="24">
        <f>IFNA(VLOOKUP(A860,'HUMAN RESOURCES processed'!$A$2:$M$2692,8,0))</f>
        <v>61</v>
      </c>
      <c r="R860" s="24">
        <f t="shared" si="6"/>
        <v>66</v>
      </c>
      <c r="S860" s="24">
        <f>IFNA(VLOOKUP(A860,'HUMAN RESOURCES processed'!$A$2:$M$2692,9,0))</f>
        <v>0.271</v>
      </c>
      <c r="T860" s="24">
        <f>IFNA(VLOOKUP(A860,'HUMAN RESOURCES processed'!$A$2:$M$2692,10,0))</f>
        <v>0.661</v>
      </c>
      <c r="U860" s="24">
        <f>IFNA(VLOOKUP(A860,'HUMAN RESOURCES processed'!$A$2:$M$2692,11,0))</f>
        <v>0.069</v>
      </c>
      <c r="V860" s="24">
        <f>IFNA(VLOOKUP(A860,'HUMAN RESOURCES processed'!$A$2:$M$2692,12,0))</f>
        <v>14858335</v>
      </c>
      <c r="W860" s="24">
        <f>IFNA(VLOOKUP(A860,'HUMAN RESOURCES processed'!$A$2:$M$2692,13,0))</f>
        <v>0.555</v>
      </c>
      <c r="X860" s="24">
        <f>IFNA(VLOOKUP(A860,'TOURISM processed'!$A$2:$F$2692,5,0))</f>
        <v>502000000</v>
      </c>
      <c r="Y860" s="24">
        <f>IFNA(VLOOKUP(A860,'TOURISM processed'!$A$2:$F$2692,6,0))</f>
        <v>761000000</v>
      </c>
      <c r="Z860" s="24">
        <f t="shared" si="7"/>
        <v>51.21704417</v>
      </c>
      <c r="AA860" s="24">
        <f t="shared" si="504"/>
        <v>0</v>
      </c>
      <c r="AB860" s="24">
        <f t="shared" si="505"/>
        <v>0</v>
      </c>
      <c r="AC860" s="24">
        <f t="shared" si="506"/>
        <v>0</v>
      </c>
      <c r="AD860" s="24">
        <f t="shared" si="507"/>
        <v>0</v>
      </c>
      <c r="AE860" s="24">
        <f>IFNA(VLOOKUP(A860,'BUSINESS processed'!A860:J3550,9,0))</f>
        <v>0.01</v>
      </c>
      <c r="AF860" s="27">
        <f>IFNA(VLOOKUP(A860,'BUSINESS processed'!A860:J3550,10,0))</f>
        <v>0.04</v>
      </c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</row>
    <row r="861">
      <c r="A861" s="18" t="str">
        <f t="shared" si="1"/>
        <v>Asia_Kazakhstan-Asia_2002</v>
      </c>
      <c r="B861" s="19" t="s">
        <v>144</v>
      </c>
      <c r="C861" s="20" t="s">
        <v>158</v>
      </c>
      <c r="D861" s="21" t="s">
        <v>72</v>
      </c>
      <c r="E861" s="22">
        <v>2.4636598581E10</v>
      </c>
      <c r="F861" s="22">
        <f t="shared" si="2"/>
        <v>1658.031146</v>
      </c>
      <c r="G861" s="23">
        <v>0.036</v>
      </c>
      <c r="H861" s="23">
        <v>61.0</v>
      </c>
      <c r="I861" s="39">
        <f t="shared" si="503"/>
        <v>0</v>
      </c>
      <c r="J861" s="24">
        <f>IFNA(VLOOKUP(A861,'ENERGY processed'!$A$2:$H$2692,7,0),"")</f>
        <v>74443</v>
      </c>
      <c r="K861" s="24">
        <f t="shared" si="3"/>
        <v>0.005009977826</v>
      </c>
      <c r="L861" s="24">
        <f>IFNA(VLOOKUP(A861,'ENERGY processed'!$A$2:$H$2692,8,0),"")</f>
        <v>248729</v>
      </c>
      <c r="M861" s="24">
        <f t="shared" si="5"/>
        <v>0.01673934117</v>
      </c>
      <c r="N861" s="24">
        <f>IFNA(VLOOKUP(A861,'HUMAN RESOURCES processed'!$A$2:$M$2692,5,0))</f>
        <v>0.015</v>
      </c>
      <c r="O861" s="24">
        <f>IFNA(VLOOKUP(A861,'HUMAN RESOURCES processed'!$A$2:$M$2692,6,0))</f>
        <v>0.034</v>
      </c>
      <c r="P861" s="24">
        <f>IFNA(VLOOKUP(A861,'HUMAN RESOURCES processed'!$A$2:$M$2692,7,0))</f>
        <v>72</v>
      </c>
      <c r="Q861" s="24">
        <f>IFNA(VLOOKUP(A861,'HUMAN RESOURCES processed'!$A$2:$M$2692,8,0))</f>
        <v>61</v>
      </c>
      <c r="R861" s="24">
        <f t="shared" si="6"/>
        <v>66.5</v>
      </c>
      <c r="S861" s="24">
        <f>IFNA(VLOOKUP(A861,'HUMAN RESOURCES processed'!$A$2:$M$2692,9,0))</f>
        <v>0.263</v>
      </c>
      <c r="T861" s="24">
        <f>IFNA(VLOOKUP(A861,'HUMAN RESOURCES processed'!$A$2:$M$2692,10,0))</f>
        <v>0.665</v>
      </c>
      <c r="U861" s="24">
        <f>IFNA(VLOOKUP(A861,'HUMAN RESOURCES processed'!$A$2:$M$2692,11,0))</f>
        <v>0.071</v>
      </c>
      <c r="V861" s="24">
        <f>IFNA(VLOOKUP(A861,'HUMAN RESOURCES processed'!$A$2:$M$2692,12,0))</f>
        <v>14858948</v>
      </c>
      <c r="W861" s="24">
        <f>IFNA(VLOOKUP(A861,'HUMAN RESOURCES processed'!$A$2:$M$2692,13,0))</f>
        <v>0.553</v>
      </c>
      <c r="X861" s="24">
        <f>IFNA(VLOOKUP(A861,'TOURISM processed'!$A$2:$F$2692,5,0))</f>
        <v>680000000</v>
      </c>
      <c r="Y861" s="24">
        <f>IFNA(VLOOKUP(A861,'TOURISM processed'!$A$2:$F$2692,6,0))</f>
        <v>863000000</v>
      </c>
      <c r="Z861" s="24">
        <f t="shared" si="7"/>
        <v>58.0794818</v>
      </c>
      <c r="AA861" s="24">
        <f t="shared" si="504"/>
        <v>0</v>
      </c>
      <c r="AB861" s="24">
        <f t="shared" si="505"/>
        <v>0</v>
      </c>
      <c r="AC861" s="24">
        <f t="shared" si="506"/>
        <v>0</v>
      </c>
      <c r="AD861" s="24">
        <f t="shared" si="507"/>
        <v>0</v>
      </c>
      <c r="AE861" s="24">
        <f>IFNA(VLOOKUP(A861,'BUSINESS processed'!A861:J3551,9,0))</f>
        <v>0.017</v>
      </c>
      <c r="AF861" s="27">
        <f>IFNA(VLOOKUP(A861,'BUSINESS processed'!A861:J3551,10,0))</f>
        <v>0.07</v>
      </c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</row>
    <row r="862">
      <c r="A862" s="18" t="str">
        <f t="shared" si="1"/>
        <v>Asia_Kazakhstan-Asia_2003</v>
      </c>
      <c r="B862" s="19" t="s">
        <v>144</v>
      </c>
      <c r="C862" s="20" t="s">
        <v>158</v>
      </c>
      <c r="D862" s="21" t="s">
        <v>74</v>
      </c>
      <c r="E862" s="22">
        <v>3.0833692831E10</v>
      </c>
      <c r="F862" s="22">
        <f t="shared" si="2"/>
        <v>2068.123657</v>
      </c>
      <c r="G862" s="23">
        <v>0.037</v>
      </c>
      <c r="H862" s="23">
        <v>77.0</v>
      </c>
      <c r="I862" s="39">
        <f t="shared" si="503"/>
        <v>0</v>
      </c>
      <c r="J862" s="24">
        <f>IFNA(VLOOKUP(A862,'ENERGY processed'!$A$2:$H$2692,7,0),"")</f>
        <v>63417</v>
      </c>
      <c r="K862" s="24">
        <f t="shared" si="3"/>
        <v>0.004253600069</v>
      </c>
      <c r="L862" s="24">
        <f>IFNA(VLOOKUP(A862,'ENERGY processed'!$A$2:$H$2692,8,0),"")</f>
        <v>214087</v>
      </c>
      <c r="M862" s="24">
        <f t="shared" si="5"/>
        <v>0.01435956412</v>
      </c>
      <c r="N862" s="24">
        <f>IFNA(VLOOKUP(A862,'HUMAN RESOURCES processed'!$A$2:$M$2692,5,0))</f>
        <v>0.017</v>
      </c>
      <c r="O862" s="24">
        <f>IFNA(VLOOKUP(A862,'HUMAN RESOURCES processed'!$A$2:$M$2692,6,0))</f>
        <v>0.032</v>
      </c>
      <c r="P862" s="24">
        <f>IFNA(VLOOKUP(A862,'HUMAN RESOURCES processed'!$A$2:$M$2692,7,0))</f>
        <v>72</v>
      </c>
      <c r="Q862" s="24">
        <f>IFNA(VLOOKUP(A862,'HUMAN RESOURCES processed'!$A$2:$M$2692,8,0))</f>
        <v>61</v>
      </c>
      <c r="R862" s="24">
        <f t="shared" si="6"/>
        <v>66.5</v>
      </c>
      <c r="S862" s="24">
        <f>IFNA(VLOOKUP(A862,'HUMAN RESOURCES processed'!$A$2:$M$2692,9,0))</f>
        <v>0.257</v>
      </c>
      <c r="T862" s="24">
        <f>IFNA(VLOOKUP(A862,'HUMAN RESOURCES processed'!$A$2:$M$2692,10,0))</f>
        <v>0.67</v>
      </c>
      <c r="U862" s="24">
        <f>IFNA(VLOOKUP(A862,'HUMAN RESOURCES processed'!$A$2:$M$2692,11,0))</f>
        <v>0.074</v>
      </c>
      <c r="V862" s="24">
        <f>IFNA(VLOOKUP(A862,'HUMAN RESOURCES processed'!$A$2:$M$2692,12,0))</f>
        <v>14909018</v>
      </c>
      <c r="W862" s="24">
        <f>IFNA(VLOOKUP(A862,'HUMAN RESOURCES processed'!$A$2:$M$2692,13,0))</f>
        <v>0.551</v>
      </c>
      <c r="X862" s="24">
        <f>IFNA(VLOOKUP(A862,'TOURISM processed'!$A$2:$F$2692,5,0))</f>
        <v>638000000</v>
      </c>
      <c r="Y862" s="24">
        <f>IFNA(VLOOKUP(A862,'TOURISM processed'!$A$2:$F$2692,6,0))</f>
        <v>783000000</v>
      </c>
      <c r="Z862" s="24">
        <f t="shared" si="7"/>
        <v>52.51854951</v>
      </c>
      <c r="AA862" s="24">
        <f t="shared" si="504"/>
        <v>0</v>
      </c>
      <c r="AB862" s="24">
        <f>IFNA(VLOOKUP(A862,'BUSINESS processed'!A862:J3552,6,0))</f>
        <v>26</v>
      </c>
      <c r="AC862" s="24">
        <f t="shared" si="506"/>
        <v>0</v>
      </c>
      <c r="AD862" s="24">
        <f t="shared" si="507"/>
        <v>0</v>
      </c>
      <c r="AE862" s="24">
        <f>IFNA(VLOOKUP(A862,'BUSINESS processed'!A862:J3552,9,0))</f>
        <v>0.02</v>
      </c>
      <c r="AF862" s="27">
        <f>IFNA(VLOOKUP(A862,'BUSINESS processed'!A862:J3552,10,0))</f>
        <v>0.09</v>
      </c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</row>
    <row r="863">
      <c r="A863" s="18" t="str">
        <f t="shared" si="1"/>
        <v>Asia_Kazakhstan-Asia_2004</v>
      </c>
      <c r="B863" s="19" t="s">
        <v>144</v>
      </c>
      <c r="C863" s="20" t="s">
        <v>158</v>
      </c>
      <c r="D863" s="21" t="s">
        <v>83</v>
      </c>
      <c r="E863" s="22">
        <v>4.3151647003E10</v>
      </c>
      <c r="F863" s="22">
        <f t="shared" si="2"/>
        <v>2874.288291</v>
      </c>
      <c r="G863" s="23">
        <v>0.04</v>
      </c>
      <c r="H863" s="23">
        <v>114.0</v>
      </c>
      <c r="I863" s="39">
        <f t="shared" si="503"/>
        <v>0</v>
      </c>
      <c r="J863" s="24">
        <f>IFNA(VLOOKUP(A863,'ENERGY processed'!$A$2:$H$2692,7,0),"")</f>
        <v>69983</v>
      </c>
      <c r="K863" s="24">
        <f t="shared" si="3"/>
        <v>0.00466149803</v>
      </c>
      <c r="L863" s="24">
        <f>IFNA(VLOOKUP(A863,'ENERGY processed'!$A$2:$H$2692,8,0),"")</f>
        <v>230438</v>
      </c>
      <c r="M863" s="24">
        <f t="shared" si="5"/>
        <v>0.015349246</v>
      </c>
      <c r="N863" s="24">
        <f>IFNA(VLOOKUP(A863,'HUMAN RESOURCES processed'!$A$2:$M$2692,5,0))</f>
        <v>0.018</v>
      </c>
      <c r="O863" s="24">
        <f>IFNA(VLOOKUP(A863,'HUMAN RESOURCES processed'!$A$2:$M$2692,6,0))</f>
        <v>0.03</v>
      </c>
      <c r="P863" s="24">
        <f>IFNA(VLOOKUP(A863,'HUMAN RESOURCES processed'!$A$2:$M$2692,7,0))</f>
        <v>72</v>
      </c>
      <c r="Q863" s="24">
        <f>IFNA(VLOOKUP(A863,'HUMAN RESOURCES processed'!$A$2:$M$2692,8,0))</f>
        <v>60</v>
      </c>
      <c r="R863" s="24">
        <f t="shared" si="6"/>
        <v>66</v>
      </c>
      <c r="S863" s="24">
        <f>IFNA(VLOOKUP(A863,'HUMAN RESOURCES processed'!$A$2:$M$2692,9,0))</f>
        <v>0.251</v>
      </c>
      <c r="T863" s="24">
        <f>IFNA(VLOOKUP(A863,'HUMAN RESOURCES processed'!$A$2:$M$2692,10,0))</f>
        <v>0.674</v>
      </c>
      <c r="U863" s="24">
        <f>IFNA(VLOOKUP(A863,'HUMAN RESOURCES processed'!$A$2:$M$2692,11,0))</f>
        <v>0.076</v>
      </c>
      <c r="V863" s="24">
        <f>IFNA(VLOOKUP(A863,'HUMAN RESOURCES processed'!$A$2:$M$2692,12,0))</f>
        <v>15012985</v>
      </c>
      <c r="W863" s="24">
        <f>IFNA(VLOOKUP(A863,'HUMAN RESOURCES processed'!$A$2:$M$2692,13,0))</f>
        <v>0.549</v>
      </c>
      <c r="X863" s="24">
        <f>IFNA(VLOOKUP(A863,'TOURISM processed'!$A$2:$F$2692,5,0))</f>
        <v>803000000</v>
      </c>
      <c r="Y863" s="24">
        <f>IFNA(VLOOKUP(A863,'TOURISM processed'!$A$2:$F$2692,6,0))</f>
        <v>997000000</v>
      </c>
      <c r="Z863" s="24">
        <f t="shared" si="7"/>
        <v>66.40917845</v>
      </c>
      <c r="AA863" s="24">
        <f t="shared" si="504"/>
        <v>0</v>
      </c>
      <c r="AB863" s="24">
        <f>IFNA(VLOOKUP(A863,'BUSINESS processed'!A863:J3553,6,0))</f>
        <v>26</v>
      </c>
      <c r="AC863" s="24">
        <f t="shared" si="506"/>
        <v>0</v>
      </c>
      <c r="AD863" s="24">
        <f t="shared" si="507"/>
        <v>0</v>
      </c>
      <c r="AE863" s="24">
        <f>IFNA(VLOOKUP(A863,'BUSINESS processed'!A863:J3553,9,0))</f>
        <v>0.027</v>
      </c>
      <c r="AF863" s="27">
        <f>IFNA(VLOOKUP(A863,'BUSINESS processed'!A863:J3553,10,0))</f>
        <v>0.164</v>
      </c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</row>
    <row r="864">
      <c r="A864" s="18" t="str">
        <f t="shared" si="1"/>
        <v>Asia_Kazakhstan-Asia_2005</v>
      </c>
      <c r="B864" s="19" t="s">
        <v>144</v>
      </c>
      <c r="C864" s="20" t="s">
        <v>158</v>
      </c>
      <c r="D864" s="21" t="s">
        <v>84</v>
      </c>
      <c r="E864" s="22">
        <v>5.7123671734E10</v>
      </c>
      <c r="F864" s="22">
        <f t="shared" si="2"/>
        <v>3771.278957</v>
      </c>
      <c r="G864" s="23">
        <v>0.041</v>
      </c>
      <c r="H864" s="23">
        <v>154.0</v>
      </c>
      <c r="I864" s="39">
        <f t="shared" si="503"/>
        <v>0</v>
      </c>
      <c r="J864" s="24">
        <f>IFNA(VLOOKUP(A864,'ENERGY processed'!$A$2:$H$2692,7,0),"")</f>
        <v>34493</v>
      </c>
      <c r="K864" s="24">
        <f t="shared" si="3"/>
        <v>0.002277212251</v>
      </c>
      <c r="L864" s="24">
        <f>IFNA(VLOOKUP(A864,'ENERGY processed'!$A$2:$H$2692,8,0),"")</f>
        <v>147908</v>
      </c>
      <c r="M864" s="24">
        <f t="shared" si="5"/>
        <v>0.009764819226</v>
      </c>
      <c r="N864" s="24">
        <f>IFNA(VLOOKUP(A864,'HUMAN RESOURCES processed'!$A$2:$M$2692,5,0))</f>
        <v>0.018</v>
      </c>
      <c r="O864" s="24">
        <f>IFNA(VLOOKUP(A864,'HUMAN RESOURCES processed'!$A$2:$M$2692,6,0))</f>
        <v>0.029</v>
      </c>
      <c r="P864" s="24">
        <f>IFNA(VLOOKUP(A864,'HUMAN RESOURCES processed'!$A$2:$M$2692,7,0))</f>
        <v>72</v>
      </c>
      <c r="Q864" s="24">
        <f>IFNA(VLOOKUP(A864,'HUMAN RESOURCES processed'!$A$2:$M$2692,8,0))</f>
        <v>60</v>
      </c>
      <c r="R864" s="24">
        <f t="shared" si="6"/>
        <v>66</v>
      </c>
      <c r="S864" s="24">
        <f>IFNA(VLOOKUP(A864,'HUMAN RESOURCES processed'!$A$2:$M$2692,9,0))</f>
        <v>0.247</v>
      </c>
      <c r="T864" s="24">
        <f>IFNA(VLOOKUP(A864,'HUMAN RESOURCES processed'!$A$2:$M$2692,10,0))</f>
        <v>0.677</v>
      </c>
      <c r="U864" s="24">
        <f>IFNA(VLOOKUP(A864,'HUMAN RESOURCES processed'!$A$2:$M$2692,11,0))</f>
        <v>0.076</v>
      </c>
      <c r="V864" s="24">
        <f>IFNA(VLOOKUP(A864,'HUMAN RESOURCES processed'!$A$2:$M$2692,12,0))</f>
        <v>15147029</v>
      </c>
      <c r="W864" s="24">
        <f>IFNA(VLOOKUP(A864,'HUMAN RESOURCES processed'!$A$2:$M$2692,13,0))</f>
        <v>0.547</v>
      </c>
      <c r="X864" s="24">
        <f>IFNA(VLOOKUP(A864,'TOURISM processed'!$A$2:$F$2692,5,0))</f>
        <v>801000000</v>
      </c>
      <c r="Y864" s="24">
        <f>IFNA(VLOOKUP(A864,'TOURISM processed'!$A$2:$F$2692,6,0))</f>
        <v>940000000</v>
      </c>
      <c r="Z864" s="24">
        <f t="shared" si="7"/>
        <v>62.05837462</v>
      </c>
      <c r="AA864" s="24">
        <f>IFNA(VLOOKUP(A864,'BUSINESS processed'!A864:J3554,5,0))</f>
        <v>0.441</v>
      </c>
      <c r="AB864" s="24">
        <f>IFNA(VLOOKUP(A864,'BUSINESS processed'!A864:J3554,6,0))</f>
        <v>25</v>
      </c>
      <c r="AC864" s="24">
        <f t="shared" si="506"/>
        <v>0</v>
      </c>
      <c r="AD864" s="24">
        <f>IFNA(VLOOKUP(A864,'BUSINESS processed'!A864:J3554,8,0))</f>
        <v>271</v>
      </c>
      <c r="AE864" s="24">
        <f>IFNA(VLOOKUP(A864,'BUSINESS processed'!A864:J3554,9,0))</f>
        <v>0.03</v>
      </c>
      <c r="AF864" s="27">
        <f>IFNA(VLOOKUP(A864,'BUSINESS processed'!A864:J3554,10,0))</f>
        <v>0.358</v>
      </c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</row>
    <row r="865">
      <c r="A865" s="18" t="str">
        <f t="shared" si="1"/>
        <v>Asia_Kazakhstan-Asia_2006</v>
      </c>
      <c r="B865" s="19" t="s">
        <v>144</v>
      </c>
      <c r="C865" s="20" t="s">
        <v>158</v>
      </c>
      <c r="D865" s="21" t="s">
        <v>85</v>
      </c>
      <c r="E865" s="22">
        <v>8.1003864916E10</v>
      </c>
      <c r="F865" s="22">
        <f t="shared" si="2"/>
        <v>5291.574368</v>
      </c>
      <c r="G865" s="23">
        <v>0.039</v>
      </c>
      <c r="H865" s="23">
        <v>210.0</v>
      </c>
      <c r="I865" s="39">
        <f t="shared" si="503"/>
        <v>0</v>
      </c>
      <c r="J865" s="24">
        <f>IFNA(VLOOKUP(A865,'ENERGY processed'!$A$2:$H$2692,7,0),"")</f>
        <v>50717</v>
      </c>
      <c r="K865" s="24">
        <f t="shared" si="3"/>
        <v>0.003313086079</v>
      </c>
      <c r="L865" s="24">
        <f>IFNA(VLOOKUP(A865,'ENERGY processed'!$A$2:$H$2692,8,0),"")</f>
        <v>172158</v>
      </c>
      <c r="M865" s="24">
        <f t="shared" si="5"/>
        <v>0.01124621475</v>
      </c>
      <c r="N865" s="24">
        <f>IFNA(VLOOKUP(A865,'HUMAN RESOURCES processed'!$A$2:$M$2692,5,0))</f>
        <v>0.02</v>
      </c>
      <c r="O865" s="24">
        <f>IFNA(VLOOKUP(A865,'HUMAN RESOURCES processed'!$A$2:$M$2692,6,0))</f>
        <v>0.027</v>
      </c>
      <c r="P865" s="24">
        <f>IFNA(VLOOKUP(A865,'HUMAN RESOURCES processed'!$A$2:$M$2692,7,0))</f>
        <v>72</v>
      </c>
      <c r="Q865" s="24">
        <f>IFNA(VLOOKUP(A865,'HUMAN RESOURCES processed'!$A$2:$M$2692,8,0))</f>
        <v>61</v>
      </c>
      <c r="R865" s="24">
        <f t="shared" si="6"/>
        <v>66.5</v>
      </c>
      <c r="S865" s="24">
        <f>IFNA(VLOOKUP(A865,'HUMAN RESOURCES processed'!$A$2:$M$2692,9,0))</f>
        <v>0.245</v>
      </c>
      <c r="T865" s="24">
        <f>IFNA(VLOOKUP(A865,'HUMAN RESOURCES processed'!$A$2:$M$2692,10,0))</f>
        <v>0.68</v>
      </c>
      <c r="U865" s="24">
        <f>IFNA(VLOOKUP(A865,'HUMAN RESOURCES processed'!$A$2:$M$2692,11,0))</f>
        <v>0.075</v>
      </c>
      <c r="V865" s="24">
        <f>IFNA(VLOOKUP(A865,'HUMAN RESOURCES processed'!$A$2:$M$2692,12,0))</f>
        <v>15308084</v>
      </c>
      <c r="W865" s="24">
        <f>IFNA(VLOOKUP(A865,'HUMAN RESOURCES processed'!$A$2:$M$2692,13,0))</f>
        <v>0.545</v>
      </c>
      <c r="X865" s="24">
        <f>IFNA(VLOOKUP(A865,'TOURISM processed'!$A$2:$F$2692,5,0))</f>
        <v>973000000</v>
      </c>
      <c r="Y865" s="24">
        <f>IFNA(VLOOKUP(A865,'TOURISM processed'!$A$2:$F$2692,6,0))</f>
        <v>1060000000</v>
      </c>
      <c r="Z865" s="24">
        <f t="shared" si="7"/>
        <v>69.24445933</v>
      </c>
      <c r="AA865" s="24">
        <f>IFNA(VLOOKUP(A865,'BUSINESS processed'!A865:J3555,5,0))</f>
        <v>0.442</v>
      </c>
      <c r="AB865" s="24">
        <f>IFNA(VLOOKUP(A865,'BUSINESS processed'!A865:J3555,6,0))</f>
        <v>21</v>
      </c>
      <c r="AC865" s="24">
        <f t="shared" si="506"/>
        <v>0</v>
      </c>
      <c r="AD865" s="24">
        <f>IFNA(VLOOKUP(A865,'BUSINESS processed'!A865:J3555,8,0))</f>
        <v>271</v>
      </c>
      <c r="AE865" s="24">
        <f>IFNA(VLOOKUP(A865,'BUSINESS processed'!A865:J3555,9,0))</f>
        <v>0.033</v>
      </c>
      <c r="AF865" s="27">
        <f>IFNA(VLOOKUP(A865,'BUSINESS processed'!A865:J3555,10,0))</f>
        <v>0.511</v>
      </c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</row>
    <row r="866">
      <c r="A866" s="18" t="str">
        <f t="shared" si="1"/>
        <v>Asia_Kazakhstan-Asia_2007</v>
      </c>
      <c r="B866" s="19" t="s">
        <v>144</v>
      </c>
      <c r="C866" s="20" t="s">
        <v>158</v>
      </c>
      <c r="D866" s="21" t="s">
        <v>86</v>
      </c>
      <c r="E866" s="22">
        <v>1.05E11</v>
      </c>
      <c r="F866" s="22">
        <f t="shared" si="2"/>
        <v>6781.109405</v>
      </c>
      <c r="G866" s="23">
        <v>0.034</v>
      </c>
      <c r="H866" s="23">
        <v>233.0</v>
      </c>
      <c r="I866" s="39">
        <f t="shared" si="503"/>
        <v>0</v>
      </c>
      <c r="J866" s="24">
        <f>IFNA(VLOOKUP(A866,'ENERGY processed'!$A$2:$H$2692,7,0),"")</f>
        <v>66231</v>
      </c>
      <c r="K866" s="24">
        <f t="shared" si="3"/>
        <v>0.004277330067</v>
      </c>
      <c r="L866" s="24">
        <f>IFNA(VLOOKUP(A866,'ENERGY processed'!$A$2:$H$2692,8,0),"")</f>
        <v>220313</v>
      </c>
      <c r="M866" s="24">
        <f t="shared" si="5"/>
        <v>0.01422825292</v>
      </c>
      <c r="N866" s="24">
        <f>IFNA(VLOOKUP(A866,'HUMAN RESOURCES processed'!$A$2:$M$2692,5,0))</f>
        <v>0.021</v>
      </c>
      <c r="O866" s="24">
        <f>IFNA(VLOOKUP(A866,'HUMAN RESOURCES processed'!$A$2:$M$2692,6,0))</f>
        <v>0.025</v>
      </c>
      <c r="P866" s="24">
        <f>IFNA(VLOOKUP(A866,'HUMAN RESOURCES processed'!$A$2:$M$2692,7,0))</f>
        <v>73</v>
      </c>
      <c r="Q866" s="24">
        <f>IFNA(VLOOKUP(A866,'HUMAN RESOURCES processed'!$A$2:$M$2692,8,0))</f>
        <v>61</v>
      </c>
      <c r="R866" s="24">
        <f t="shared" si="6"/>
        <v>67</v>
      </c>
      <c r="S866" s="24">
        <f>IFNA(VLOOKUP(A866,'HUMAN RESOURCES processed'!$A$2:$M$2692,9,0))</f>
        <v>0.244</v>
      </c>
      <c r="T866" s="24">
        <f>IFNA(VLOOKUP(A866,'HUMAN RESOURCES processed'!$A$2:$M$2692,10,0))</f>
        <v>0.682</v>
      </c>
      <c r="U866" s="24">
        <f>IFNA(VLOOKUP(A866,'HUMAN RESOURCES processed'!$A$2:$M$2692,11,0))</f>
        <v>0.073</v>
      </c>
      <c r="V866" s="24">
        <f>IFNA(VLOOKUP(A866,'HUMAN RESOURCES processed'!$A$2:$M$2692,12,0))</f>
        <v>15484192</v>
      </c>
      <c r="W866" s="24">
        <f>IFNA(VLOOKUP(A866,'HUMAN RESOURCES processed'!$A$2:$M$2692,13,0))</f>
        <v>0.543</v>
      </c>
      <c r="X866" s="24">
        <f>IFNA(VLOOKUP(A866,'TOURISM processed'!$A$2:$F$2692,5,0))</f>
        <v>1213000000</v>
      </c>
      <c r="Y866" s="24">
        <f>IFNA(VLOOKUP(A866,'TOURISM processed'!$A$2:$F$2692,6,0))</f>
        <v>1396000000</v>
      </c>
      <c r="Z866" s="24">
        <f t="shared" si="7"/>
        <v>90.15646409</v>
      </c>
      <c r="AA866" s="24">
        <f>IFNA(VLOOKUP(A866,'BUSINESS processed'!A866:J3556,5,0))</f>
        <v>0.414</v>
      </c>
      <c r="AB866" s="24">
        <f>IFNA(VLOOKUP(A866,'BUSINESS processed'!A866:J3556,6,0))</f>
        <v>21</v>
      </c>
      <c r="AC866" s="24">
        <f t="shared" si="506"/>
        <v>0</v>
      </c>
      <c r="AD866" s="24">
        <f>IFNA(VLOOKUP(A866,'BUSINESS processed'!A866:J3556,8,0))</f>
        <v>271</v>
      </c>
      <c r="AE866" s="24">
        <f>IFNA(VLOOKUP(A866,'BUSINESS processed'!A866:J3556,9,0))</f>
        <v>0.04</v>
      </c>
      <c r="AF866" s="27">
        <f>IFNA(VLOOKUP(A866,'BUSINESS processed'!A866:J3556,10,0))</f>
        <v>0.8</v>
      </c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</row>
    <row r="867">
      <c r="A867" s="18" t="str">
        <f t="shared" si="1"/>
        <v>Asia_Kazakhstan-Asia_2008</v>
      </c>
      <c r="B867" s="19" t="s">
        <v>144</v>
      </c>
      <c r="C867" s="20" t="s">
        <v>158</v>
      </c>
      <c r="D867" s="21" t="s">
        <v>87</v>
      </c>
      <c r="E867" s="22">
        <v>1.33E11</v>
      </c>
      <c r="F867" s="22">
        <f t="shared" si="2"/>
        <v>8485.389818</v>
      </c>
      <c r="G867" s="23">
        <v>0.039</v>
      </c>
      <c r="H867" s="23">
        <v>332.0</v>
      </c>
      <c r="I867" s="39">
        <f t="shared" si="503"/>
        <v>0</v>
      </c>
      <c r="J867" s="24">
        <f>IFNA(VLOOKUP(A867,'ENERGY processed'!$A$2:$H$2692,7,0),"")</f>
        <v>50805</v>
      </c>
      <c r="K867" s="24">
        <f t="shared" si="3"/>
        <v>0.00324135511</v>
      </c>
      <c r="L867" s="24">
        <f>IFNA(VLOOKUP(A867,'ENERGY processed'!$A$2:$H$2692,8,0),"")</f>
        <v>176947</v>
      </c>
      <c r="M867" s="24">
        <f t="shared" si="5"/>
        <v>0.01128920505</v>
      </c>
      <c r="N867" s="24">
        <f>IFNA(VLOOKUP(A867,'HUMAN RESOURCES processed'!$A$2:$M$2692,5,0))</f>
        <v>0.023</v>
      </c>
      <c r="O867" s="24">
        <f>IFNA(VLOOKUP(A867,'HUMAN RESOURCES processed'!$A$2:$M$2692,6,0))</f>
        <v>0.023</v>
      </c>
      <c r="P867" s="24">
        <f>IFNA(VLOOKUP(A867,'HUMAN RESOURCES processed'!$A$2:$M$2692,7,0))</f>
        <v>72</v>
      </c>
      <c r="Q867" s="24">
        <f>IFNA(VLOOKUP(A867,'HUMAN RESOURCES processed'!$A$2:$M$2692,8,0))</f>
        <v>62</v>
      </c>
      <c r="R867" s="24">
        <f t="shared" si="6"/>
        <v>67</v>
      </c>
      <c r="S867" s="24">
        <f>IFNA(VLOOKUP(A867,'HUMAN RESOURCES processed'!$A$2:$M$2692,9,0))</f>
        <v>0.245</v>
      </c>
      <c r="T867" s="24">
        <f>IFNA(VLOOKUP(A867,'HUMAN RESOURCES processed'!$A$2:$M$2692,10,0))</f>
        <v>0.684</v>
      </c>
      <c r="U867" s="24">
        <f>IFNA(VLOOKUP(A867,'HUMAN RESOURCES processed'!$A$2:$M$2692,11,0))</f>
        <v>0.071</v>
      </c>
      <c r="V867" s="24">
        <f>IFNA(VLOOKUP(A867,'HUMAN RESOURCES processed'!$A$2:$M$2692,12,0))</f>
        <v>15674000</v>
      </c>
      <c r="W867" s="24">
        <f>IFNA(VLOOKUP(A867,'HUMAN RESOURCES processed'!$A$2:$M$2692,13,0))</f>
        <v>0.541</v>
      </c>
      <c r="X867" s="24">
        <f>IFNA(VLOOKUP(A867,'TOURISM processed'!$A$2:$F$2692,5,0))</f>
        <v>1255000000</v>
      </c>
      <c r="Y867" s="24">
        <f>IFNA(VLOOKUP(A867,'TOURISM processed'!$A$2:$F$2692,6,0))</f>
        <v>1361000000</v>
      </c>
      <c r="Z867" s="24">
        <f t="shared" si="7"/>
        <v>86.8316958</v>
      </c>
      <c r="AA867" s="24">
        <f>IFNA(VLOOKUP(A867,'BUSINESS processed'!A867:J3557,5,0))</f>
        <v>0.415</v>
      </c>
      <c r="AB867" s="24">
        <f>IFNA(VLOOKUP(A867,'BUSINESS processed'!A867:J3557,6,0))</f>
        <v>21</v>
      </c>
      <c r="AC867" s="24">
        <f t="shared" si="506"/>
        <v>0</v>
      </c>
      <c r="AD867" s="24">
        <f>IFNA(VLOOKUP(A867,'BUSINESS processed'!A867:J3557,8,0))</f>
        <v>271</v>
      </c>
      <c r="AE867" s="24">
        <f>IFNA(VLOOKUP(A867,'BUSINESS processed'!A867:J3557,9,0))</f>
        <v>0.11</v>
      </c>
      <c r="AF867" s="27">
        <f>IFNA(VLOOKUP(A867,'BUSINESS processed'!A867:J3557,10,0))</f>
        <v>0.958</v>
      </c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</row>
    <row r="868">
      <c r="A868" s="18" t="str">
        <f t="shared" si="1"/>
        <v>Asia_Kazakhstan-Asia_2009</v>
      </c>
      <c r="B868" s="19" t="s">
        <v>144</v>
      </c>
      <c r="C868" s="20" t="s">
        <v>158</v>
      </c>
      <c r="D868" s="21" t="s">
        <v>88</v>
      </c>
      <c r="E868" s="22">
        <v>1.15E11</v>
      </c>
      <c r="F868" s="22">
        <f t="shared" si="2"/>
        <v>7146.096855</v>
      </c>
      <c r="G868" s="23">
        <v>0.045</v>
      </c>
      <c r="H868" s="23">
        <v>328.0</v>
      </c>
      <c r="I868" s="39">
        <f t="shared" si="503"/>
        <v>0</v>
      </c>
      <c r="J868" s="24">
        <f>IF(AND( C868=C867,D868&gt;D867),J867,"")</f>
        <v>50805</v>
      </c>
      <c r="K868" s="24">
        <f t="shared" si="3"/>
        <v>0.00315702131</v>
      </c>
      <c r="L868" s="24">
        <f>IF(AND(C868=C867,C868&gt;C867),C867,0)</f>
        <v>0</v>
      </c>
      <c r="M868" s="24">
        <f t="shared" si="5"/>
        <v>0</v>
      </c>
      <c r="N868" s="24">
        <f>IFNA(VLOOKUP(A868,'HUMAN RESOURCES processed'!$A$2:$M$2692,5,0))</f>
        <v>0.022</v>
      </c>
      <c r="O868" s="24">
        <f>IFNA(VLOOKUP(A868,'HUMAN RESOURCES processed'!$A$2:$M$2692,6,0))</f>
        <v>0.021</v>
      </c>
      <c r="P868" s="24">
        <f>IFNA(VLOOKUP(A868,'HUMAN RESOURCES processed'!$A$2:$M$2692,7,0))</f>
        <v>74</v>
      </c>
      <c r="Q868" s="24">
        <f>IFNA(VLOOKUP(A868,'HUMAN RESOURCES processed'!$A$2:$M$2692,8,0))</f>
        <v>64</v>
      </c>
      <c r="R868" s="24">
        <f t="shared" si="6"/>
        <v>69</v>
      </c>
      <c r="S868" s="24">
        <f>IFNA(VLOOKUP(A868,'HUMAN RESOURCES processed'!$A$2:$M$2692,9,0))</f>
        <v>0.247</v>
      </c>
      <c r="T868" s="24">
        <f>IFNA(VLOOKUP(A868,'HUMAN RESOURCES processed'!$A$2:$M$2692,10,0))</f>
        <v>0.685</v>
      </c>
      <c r="U868" s="24">
        <f>IFNA(VLOOKUP(A868,'HUMAN RESOURCES processed'!$A$2:$M$2692,11,0))</f>
        <v>0.068</v>
      </c>
      <c r="V868" s="24">
        <f>IFNA(VLOOKUP(A868,'HUMAN RESOURCES processed'!$A$2:$M$2692,12,0))</f>
        <v>16092701</v>
      </c>
      <c r="W868" s="24">
        <f>IFNA(VLOOKUP(A868,'HUMAN RESOURCES processed'!$A$2:$M$2692,13,0))</f>
        <v>0.539</v>
      </c>
      <c r="X868" s="24">
        <f>IFNA(VLOOKUP(A868,'TOURISM processed'!$A$2:$F$2692,5,0))</f>
        <v>1185000000</v>
      </c>
      <c r="Y868" s="24">
        <f>IFNA(VLOOKUP(A868,'TOURISM processed'!$A$2:$F$2692,6,0))</f>
        <v>1319000000</v>
      </c>
      <c r="Z868" s="24">
        <f t="shared" si="7"/>
        <v>81.96262392</v>
      </c>
      <c r="AA868" s="24">
        <f>IFNA(VLOOKUP(A868,'BUSINESS processed'!A868:J3558,5,0))</f>
        <v>0.347</v>
      </c>
      <c r="AB868" s="24">
        <f>IFNA(VLOOKUP(A868,'BUSINESS processed'!A868:J3558,6,0))</f>
        <v>20</v>
      </c>
      <c r="AC868" s="24">
        <f t="shared" si="506"/>
        <v>0</v>
      </c>
      <c r="AD868" s="24">
        <f>IFNA(VLOOKUP(A868,'BUSINESS processed'!A868:J3558,8,0))</f>
        <v>271</v>
      </c>
      <c r="AE868" s="24">
        <f>IFNA(VLOOKUP(A868,'BUSINESS processed'!A868:J3558,9,0))</f>
        <v>0.182</v>
      </c>
      <c r="AF868" s="27">
        <f>IFNA(VLOOKUP(A868,'BUSINESS processed'!A868:J3558,10,0))</f>
        <v>1.084</v>
      </c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</row>
    <row r="869">
      <c r="A869" s="18" t="str">
        <f t="shared" si="1"/>
        <v>Asia_Kazakhstan-Asia_2010</v>
      </c>
      <c r="B869" s="19" t="s">
        <v>144</v>
      </c>
      <c r="C869" s="20" t="s">
        <v>158</v>
      </c>
      <c r="D869" s="21" t="s">
        <v>89</v>
      </c>
      <c r="E869" s="22">
        <v>1.48E11</v>
      </c>
      <c r="F869" s="22">
        <f t="shared" si="2"/>
        <v>9067.749013</v>
      </c>
      <c r="G869" s="23">
        <v>0.043</v>
      </c>
      <c r="H869" s="23">
        <v>398.0</v>
      </c>
      <c r="I869" s="39">
        <f t="shared" si="503"/>
        <v>0</v>
      </c>
      <c r="J869" s="24">
        <f>IFNA(VLOOKUP(A869,'ENERGY processed'!$A$2:$H$2692,7,0),"")</f>
        <v>39360</v>
      </c>
      <c r="K869" s="24">
        <f t="shared" si="3"/>
        <v>0.002411531089</v>
      </c>
      <c r="L869" s="24">
        <f>IFNA(VLOOKUP(A869,'ENERGY processed'!$A$2:$H$2692,8,0),"")</f>
        <v>140792.5</v>
      </c>
      <c r="M869" s="24">
        <f t="shared" si="5"/>
        <v>0.008626155763</v>
      </c>
      <c r="N869" s="24">
        <f>IFNA(VLOOKUP(A869,'HUMAN RESOURCES processed'!$A$2:$M$2692,5,0))</f>
        <v>0.023</v>
      </c>
      <c r="O869" s="24">
        <f>IFNA(VLOOKUP(A869,'HUMAN RESOURCES processed'!$A$2:$M$2692,6,0))</f>
        <v>0.019</v>
      </c>
      <c r="P869" s="24">
        <f>IFNA(VLOOKUP(A869,'HUMAN RESOURCES processed'!$A$2:$M$2692,7,0))</f>
        <v>73</v>
      </c>
      <c r="Q869" s="24">
        <f>IFNA(VLOOKUP(A869,'HUMAN RESOURCES processed'!$A$2:$M$2692,8,0))</f>
        <v>64</v>
      </c>
      <c r="R869" s="24">
        <f t="shared" si="6"/>
        <v>68.5</v>
      </c>
      <c r="S869" s="24">
        <f>IFNA(VLOOKUP(A869,'HUMAN RESOURCES processed'!$A$2:$M$2692,9,0))</f>
        <v>0.249</v>
      </c>
      <c r="T869" s="24">
        <f>IFNA(VLOOKUP(A869,'HUMAN RESOURCES processed'!$A$2:$M$2692,10,0))</f>
        <v>0.684</v>
      </c>
      <c r="U869" s="24">
        <f>IFNA(VLOOKUP(A869,'HUMAN RESOURCES processed'!$A$2:$M$2692,11,0))</f>
        <v>0.067</v>
      </c>
      <c r="V869" s="24">
        <f>IFNA(VLOOKUP(A869,'HUMAN RESOURCES processed'!$A$2:$M$2692,12,0))</f>
        <v>16321581</v>
      </c>
      <c r="W869" s="24">
        <f>IFNA(VLOOKUP(A869,'HUMAN RESOURCES processed'!$A$2:$M$2692,13,0))</f>
        <v>0.537</v>
      </c>
      <c r="X869" s="24">
        <f>IFNA(VLOOKUP(A869,'TOURISM processed'!$A$2:$F$2692,5,0))</f>
        <v>1236000000</v>
      </c>
      <c r="Y869" s="24">
        <f>IFNA(VLOOKUP(A869,'TOURISM processed'!$A$2:$F$2692,6,0))</f>
        <v>1489000000</v>
      </c>
      <c r="Z869" s="24">
        <f t="shared" si="7"/>
        <v>91.2289073</v>
      </c>
      <c r="AA869" s="24">
        <f>IFNA(VLOOKUP(A869,'BUSINESS processed'!A869:J3559,5,0))</f>
        <v>0.286</v>
      </c>
      <c r="AB869" s="24">
        <f>IFNA(VLOOKUP(A869,'BUSINESS processed'!A869:J3559,6,0))</f>
        <v>19</v>
      </c>
      <c r="AC869" s="24">
        <f t="shared" si="506"/>
        <v>0</v>
      </c>
      <c r="AD869" s="24">
        <f>IFNA(VLOOKUP(A869,'BUSINESS processed'!A869:J3559,8,0))</f>
        <v>271</v>
      </c>
      <c r="AE869" s="24">
        <f>IFNA(VLOOKUP(A869,'BUSINESS processed'!A869:J3559,9,0))</f>
        <v>0.316</v>
      </c>
      <c r="AF869" s="27">
        <f>IFNA(VLOOKUP(A869,'BUSINESS processed'!A869:J3559,10,0))</f>
        <v>1.219</v>
      </c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</row>
    <row r="870">
      <c r="A870" s="18" t="str">
        <f t="shared" si="1"/>
        <v>Asia_Kazakhstan-Asia_2011</v>
      </c>
      <c r="B870" s="19" t="s">
        <v>144</v>
      </c>
      <c r="C870" s="20" t="s">
        <v>158</v>
      </c>
      <c r="D870" s="21" t="s">
        <v>90</v>
      </c>
      <c r="E870" s="22">
        <v>1.88E11</v>
      </c>
      <c r="F870" s="22">
        <f t="shared" si="2"/>
        <v>11354.98834</v>
      </c>
      <c r="G870" s="23">
        <v>0.039</v>
      </c>
      <c r="H870" s="23">
        <v>458.0</v>
      </c>
      <c r="I870" s="39">
        <f t="shared" si="503"/>
        <v>0</v>
      </c>
      <c r="J870" s="24">
        <f>IFNA(VLOOKUP(A870,'ENERGY processed'!$A$2:$H$2692,7,0),"")</f>
        <v>50591.5</v>
      </c>
      <c r="K870" s="24">
        <f t="shared" si="3"/>
        <v>0.003055669642</v>
      </c>
      <c r="L870" s="24">
        <f>IFNA(VLOOKUP(A870,'ENERGY processed'!$A$2:$H$2692,8,0),"")</f>
        <v>172239</v>
      </c>
      <c r="M870" s="24">
        <f t="shared" si="5"/>
        <v>0.01040304169</v>
      </c>
      <c r="N870" s="24">
        <f>IFNA(VLOOKUP(A870,'HUMAN RESOURCES processed'!$A$2:$M$2692,5,0))</f>
        <v>0.023</v>
      </c>
      <c r="O870" s="24">
        <f>IFNA(VLOOKUP(A870,'HUMAN RESOURCES processed'!$A$2:$M$2692,6,0))</f>
        <v>0.018</v>
      </c>
      <c r="P870" s="24">
        <f>IFNA(VLOOKUP(A870,'HUMAN RESOURCES processed'!$A$2:$M$2692,7,0))</f>
        <v>74</v>
      </c>
      <c r="Q870" s="24">
        <f>IFNA(VLOOKUP(A870,'HUMAN RESOURCES processed'!$A$2:$M$2692,8,0))</f>
        <v>64</v>
      </c>
      <c r="R870" s="24">
        <f t="shared" si="6"/>
        <v>69</v>
      </c>
      <c r="S870" s="24">
        <f>IFNA(VLOOKUP(A870,'HUMAN RESOURCES processed'!$A$2:$M$2692,9,0))</f>
        <v>0.252</v>
      </c>
      <c r="T870" s="24">
        <f>IFNA(VLOOKUP(A870,'HUMAN RESOURCES processed'!$A$2:$M$2692,10,0))</f>
        <v>0.683</v>
      </c>
      <c r="U870" s="24">
        <f>IFNA(VLOOKUP(A870,'HUMAN RESOURCES processed'!$A$2:$M$2692,11,0))</f>
        <v>0.066</v>
      </c>
      <c r="V870" s="24">
        <f>IFNA(VLOOKUP(A870,'HUMAN RESOURCES processed'!$A$2:$M$2692,12,0))</f>
        <v>16556600</v>
      </c>
      <c r="W870" s="24">
        <f>IFNA(VLOOKUP(A870,'HUMAN RESOURCES processed'!$A$2:$M$2692,13,0))</f>
        <v>0.536</v>
      </c>
      <c r="X870" s="24">
        <f>IFNA(VLOOKUP(A870,'TOURISM processed'!$A$2:$F$2692,5,0))</f>
        <v>1524000000</v>
      </c>
      <c r="Y870" s="24">
        <f>IFNA(VLOOKUP(A870,'TOURISM processed'!$A$2:$F$2692,6,0))</f>
        <v>1831000000</v>
      </c>
      <c r="Z870" s="24">
        <f t="shared" si="7"/>
        <v>110.5903386</v>
      </c>
      <c r="AA870" s="24">
        <f>IFNA(VLOOKUP(A870,'BUSINESS processed'!A870:J3560,5,0))</f>
        <v>0.286</v>
      </c>
      <c r="AB870" s="24">
        <f>IFNA(VLOOKUP(A870,'BUSINESS processed'!A870:J3560,6,0))</f>
        <v>19</v>
      </c>
      <c r="AC870" s="24">
        <f t="shared" si="506"/>
        <v>0</v>
      </c>
      <c r="AD870" s="24">
        <f>IFNA(VLOOKUP(A870,'BUSINESS processed'!A870:J3560,8,0))</f>
        <v>188</v>
      </c>
      <c r="AE870" s="24">
        <f>IFNA(VLOOKUP(A870,'BUSINESS processed'!A870:J3560,9,0))</f>
        <v>0.506</v>
      </c>
      <c r="AF870" s="27">
        <f>IFNA(VLOOKUP(A870,'BUSINESS processed'!A870:J3560,10,0))</f>
        <v>1.568</v>
      </c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</row>
    <row r="871">
      <c r="A871" s="18" t="str">
        <f t="shared" si="1"/>
        <v>Asia_Kazakhstan-Asia_2012</v>
      </c>
      <c r="B871" s="19" t="s">
        <v>144</v>
      </c>
      <c r="C871" s="20" t="s">
        <v>158</v>
      </c>
      <c r="D871" s="21" t="s">
        <v>91</v>
      </c>
      <c r="E871" s="22">
        <v>2.04E11</v>
      </c>
      <c r="F871" s="22">
        <f t="shared" si="2"/>
        <v>12149.05822</v>
      </c>
      <c r="G871" s="23">
        <v>0.042</v>
      </c>
      <c r="H871" s="23">
        <v>521.0</v>
      </c>
      <c r="I871" s="39">
        <f t="shared" si="503"/>
        <v>0</v>
      </c>
      <c r="J871" s="24">
        <f>IF(AND( C871=C870,D871&gt;D870),J870,"")</f>
        <v>50591.5</v>
      </c>
      <c r="K871" s="24">
        <f t="shared" si="3"/>
        <v>0.003012936663</v>
      </c>
      <c r="L871" s="24">
        <f t="shared" ref="L871:L873" si="508">IF(AND(C871=C870,C871&gt;C870),C870,0)</f>
        <v>0</v>
      </c>
      <c r="M871" s="24">
        <f t="shared" si="5"/>
        <v>0</v>
      </c>
      <c r="N871" s="24">
        <f>IFNA(VLOOKUP(A871,'HUMAN RESOURCES processed'!$A$2:$M$2692,5,0))</f>
        <v>0.023</v>
      </c>
      <c r="O871" s="24">
        <f>IFNA(VLOOKUP(A871,'HUMAN RESOURCES processed'!$A$2:$M$2692,6,0))</f>
        <v>0.016</v>
      </c>
      <c r="P871" s="24">
        <f>IFNA(VLOOKUP(A871,'HUMAN RESOURCES processed'!$A$2:$M$2692,7,0))</f>
        <v>74</v>
      </c>
      <c r="Q871" s="24">
        <f>IFNA(VLOOKUP(A871,'HUMAN RESOURCES processed'!$A$2:$M$2692,8,0))</f>
        <v>65</v>
      </c>
      <c r="R871" s="24">
        <f t="shared" si="6"/>
        <v>69.5</v>
      </c>
      <c r="S871" s="24">
        <f>IFNA(VLOOKUP(A871,'HUMAN RESOURCES processed'!$A$2:$M$2692,9,0))</f>
        <v>0.255</v>
      </c>
      <c r="T871" s="24">
        <f>IFNA(VLOOKUP(A871,'HUMAN RESOURCES processed'!$A$2:$M$2692,10,0))</f>
        <v>0.68</v>
      </c>
      <c r="U871" s="24">
        <f>IFNA(VLOOKUP(A871,'HUMAN RESOURCES processed'!$A$2:$M$2692,11,0))</f>
        <v>0.066</v>
      </c>
      <c r="V871" s="24">
        <f>IFNA(VLOOKUP(A871,'HUMAN RESOURCES processed'!$A$2:$M$2692,12,0))</f>
        <v>16791425</v>
      </c>
      <c r="W871" s="24">
        <f>IFNA(VLOOKUP(A871,'HUMAN RESOURCES processed'!$A$2:$M$2692,13,0))</f>
        <v>0.535</v>
      </c>
      <c r="X871" s="24">
        <f>IFNA(VLOOKUP(A871,'TOURISM processed'!$A$2:$F$2692,5,0))</f>
        <v>1572000000</v>
      </c>
      <c r="Y871" s="24">
        <f>IFNA(VLOOKUP(A871,'TOURISM processed'!$A$2:$F$2692,6,0))</f>
        <v>2119000000</v>
      </c>
      <c r="Z871" s="24">
        <f t="shared" si="7"/>
        <v>126.1953646</v>
      </c>
      <c r="AA871" s="24">
        <f>IFNA(VLOOKUP(A871,'BUSINESS processed'!A871:J3561,5,0))</f>
        <v>0.286</v>
      </c>
      <c r="AB871" s="24">
        <f>IFNA(VLOOKUP(A871,'BUSINESS processed'!A871:J3561,6,0))</f>
        <v>19</v>
      </c>
      <c r="AC871" s="24">
        <f>IFNA(VLOOKUP(A871,'BUSINESS processed'!A871:J3561,7,0))</f>
        <v>53</v>
      </c>
      <c r="AD871" s="24">
        <f>IFNA(VLOOKUP(A871,'BUSINESS processed'!A871:J3561,8,0))</f>
        <v>188</v>
      </c>
      <c r="AE871" s="24">
        <f>IFNA(VLOOKUP(A871,'BUSINESS processed'!A871:J3561,9,0))</f>
        <v>0.533</v>
      </c>
      <c r="AF871" s="27">
        <f>IFNA(VLOOKUP(A871,'BUSINESS processed'!A871:J3561,10,0))</f>
        <v>1.858</v>
      </c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</row>
    <row r="872">
      <c r="A872" s="18" t="str">
        <f t="shared" si="1"/>
        <v>Asia_Kyrgyzstan-Asia_2000</v>
      </c>
      <c r="B872" s="19" t="s">
        <v>144</v>
      </c>
      <c r="C872" s="20" t="s">
        <v>159</v>
      </c>
      <c r="D872" s="21" t="s">
        <v>70</v>
      </c>
      <c r="E872" s="22">
        <v>1.369691955E9</v>
      </c>
      <c r="F872" s="22">
        <f t="shared" si="2"/>
        <v>279.620275</v>
      </c>
      <c r="G872" s="23">
        <v>0.047</v>
      </c>
      <c r="H872" s="23">
        <v>13.0</v>
      </c>
      <c r="I872" s="23">
        <v>0.519</v>
      </c>
      <c r="J872" s="24">
        <f>IF(AND( C872=C871,D872&gt;D871),J871,0)</f>
        <v>0</v>
      </c>
      <c r="K872" s="24">
        <f t="shared" si="3"/>
        <v>0</v>
      </c>
      <c r="L872" s="24">
        <f t="shared" si="508"/>
        <v>0</v>
      </c>
      <c r="M872" s="24">
        <f t="shared" si="5"/>
        <v>0</v>
      </c>
      <c r="N872" s="24">
        <f>IFNA(VLOOKUP(A872,'HUMAN RESOURCES processed'!$A$2:$M$2692,5,0))</f>
        <v>0.02</v>
      </c>
      <c r="O872" s="24">
        <f>IFNA(VLOOKUP(A872,'HUMAN RESOURCES processed'!$A$2:$M$2692,6,0))</f>
        <v>0.042</v>
      </c>
      <c r="P872" s="24">
        <f>IFNA(VLOOKUP(A872,'HUMAN RESOURCES processed'!$A$2:$M$2692,7,0))</f>
        <v>72</v>
      </c>
      <c r="Q872" s="24">
        <f>IFNA(VLOOKUP(A872,'HUMAN RESOURCES processed'!$A$2:$M$2692,8,0))</f>
        <v>65</v>
      </c>
      <c r="R872" s="24">
        <f t="shared" si="6"/>
        <v>68.5</v>
      </c>
      <c r="S872" s="24">
        <f>IFNA(VLOOKUP(A872,'HUMAN RESOURCES processed'!$A$2:$M$2692,9,0))</f>
        <v>0.35</v>
      </c>
      <c r="T872" s="24">
        <f>IFNA(VLOOKUP(A872,'HUMAN RESOURCES processed'!$A$2:$M$2692,10,0))</f>
        <v>0.596</v>
      </c>
      <c r="U872" s="24">
        <f>IFNA(VLOOKUP(A872,'HUMAN RESOURCES processed'!$A$2:$M$2692,11,0))</f>
        <v>0.055</v>
      </c>
      <c r="V872" s="24">
        <f>IFNA(VLOOKUP(A872,'HUMAN RESOURCES processed'!$A$2:$M$2692,12,0))</f>
        <v>4898400</v>
      </c>
      <c r="W872" s="24">
        <f>IFNA(VLOOKUP(A872,'HUMAN RESOURCES processed'!$A$2:$M$2692,13,0))</f>
        <v>0.353</v>
      </c>
      <c r="X872" s="24">
        <f>IFNA(VLOOKUP(A872,'TOURISM processed'!$A$2:$F$2692,5,0))</f>
        <v>20000000</v>
      </c>
      <c r="Y872" s="24">
        <f>IFNA(VLOOKUP(A872,'TOURISM processed'!$A$2:$F$2692,6,0))</f>
        <v>28000000</v>
      </c>
      <c r="Z872" s="24">
        <f t="shared" si="7"/>
        <v>5.716152213</v>
      </c>
      <c r="AA872" s="24">
        <f t="shared" ref="AA872:AA876" si="509">IF(AND(C872=C871,D872&gt;D871),AA871,0)</f>
        <v>0</v>
      </c>
      <c r="AB872" s="24">
        <f t="shared" ref="AB872:AB874" si="510">IF(AND(C872=C871,D872&gt;D871),AB871,0)</f>
        <v>0</v>
      </c>
      <c r="AC872" s="24">
        <f t="shared" ref="AC872:AC883" si="511">IF(AND(C872=C871,D872&gt;D871),AC871,0)</f>
        <v>0</v>
      </c>
      <c r="AD872" s="24">
        <f t="shared" ref="AD872:AD876" si="512">IF(AND(C872=C871,D872&gt;D871),AD871,0)</f>
        <v>0</v>
      </c>
      <c r="AE872" s="24">
        <f>IFNA(VLOOKUP(A872,'BUSINESS processed'!A872:J3562,9,0))</f>
        <v>0.01</v>
      </c>
      <c r="AF872" s="27">
        <f>IFNA(VLOOKUP(A872,'BUSINESS processed'!A872:J3562,10,0))</f>
        <v>0.002</v>
      </c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</row>
    <row r="873">
      <c r="A873" s="18" t="str">
        <f t="shared" si="1"/>
        <v>Asia_Kyrgyzstan-Asia_2001</v>
      </c>
      <c r="B873" s="19" t="s">
        <v>144</v>
      </c>
      <c r="C873" s="20" t="s">
        <v>159</v>
      </c>
      <c r="D873" s="21" t="s">
        <v>71</v>
      </c>
      <c r="E873" s="22">
        <v>1.525113501E9</v>
      </c>
      <c r="F873" s="22">
        <f t="shared" si="2"/>
        <v>308.4090314</v>
      </c>
      <c r="G873" s="23">
        <v>0.048</v>
      </c>
      <c r="H873" s="23">
        <v>15.0</v>
      </c>
      <c r="I873" s="23">
        <v>0.373</v>
      </c>
      <c r="J873" s="24">
        <f>IFNA(VLOOKUP(A873,'ENERGY processed'!$A$2:$H$2692,7,0),"")</f>
        <v>3097</v>
      </c>
      <c r="K873" s="24">
        <f t="shared" si="3"/>
        <v>0.0006262765161</v>
      </c>
      <c r="L873" s="24">
        <f t="shared" si="508"/>
        <v>0</v>
      </c>
      <c r="M873" s="24">
        <f t="shared" si="5"/>
        <v>0</v>
      </c>
      <c r="N873" s="24">
        <f>IFNA(VLOOKUP(A873,'HUMAN RESOURCES processed'!$A$2:$M$2692,5,0))</f>
        <v>0.02</v>
      </c>
      <c r="O873" s="24">
        <f>IFNA(VLOOKUP(A873,'HUMAN RESOURCES processed'!$A$2:$M$2692,6,0))</f>
        <v>0.04</v>
      </c>
      <c r="P873" s="24">
        <f>IFNA(VLOOKUP(A873,'HUMAN RESOURCES processed'!$A$2:$M$2692,7,0))</f>
        <v>73</v>
      </c>
      <c r="Q873" s="24">
        <f>IFNA(VLOOKUP(A873,'HUMAN RESOURCES processed'!$A$2:$M$2692,8,0))</f>
        <v>65</v>
      </c>
      <c r="R873" s="24">
        <f t="shared" si="6"/>
        <v>69</v>
      </c>
      <c r="S873" s="24">
        <f>IFNA(VLOOKUP(A873,'HUMAN RESOURCES processed'!$A$2:$M$2692,9,0))</f>
        <v>0.342</v>
      </c>
      <c r="T873" s="24">
        <f>IFNA(VLOOKUP(A873,'HUMAN RESOURCES processed'!$A$2:$M$2692,10,0))</f>
        <v>0.602</v>
      </c>
      <c r="U873" s="24">
        <f>IFNA(VLOOKUP(A873,'HUMAN RESOURCES processed'!$A$2:$M$2692,11,0))</f>
        <v>0.055</v>
      </c>
      <c r="V873" s="24">
        <f>IFNA(VLOOKUP(A873,'HUMAN RESOURCES processed'!$A$2:$M$2692,12,0))</f>
        <v>4945100</v>
      </c>
      <c r="W873" s="24">
        <f>IFNA(VLOOKUP(A873,'HUMAN RESOURCES processed'!$A$2:$M$2692,13,0))</f>
        <v>0.353</v>
      </c>
      <c r="X873" s="24">
        <f>IFNA(VLOOKUP(A873,'TOURISM processed'!$A$2:$F$2692,5,0))</f>
        <v>32000000</v>
      </c>
      <c r="Y873" s="24">
        <f>IFNA(VLOOKUP(A873,'TOURISM processed'!$A$2:$F$2692,6,0))</f>
        <v>21000000</v>
      </c>
      <c r="Z873" s="24">
        <f t="shared" si="7"/>
        <v>4.246627975</v>
      </c>
      <c r="AA873" s="24">
        <f t="shared" si="509"/>
        <v>0</v>
      </c>
      <c r="AB873" s="24">
        <f t="shared" si="510"/>
        <v>0</v>
      </c>
      <c r="AC873" s="24">
        <f t="shared" si="511"/>
        <v>0</v>
      </c>
      <c r="AD873" s="24">
        <f t="shared" si="512"/>
        <v>0</v>
      </c>
      <c r="AE873" s="24">
        <f>IFNA(VLOOKUP(A873,'BUSINESS processed'!A873:J3563,9,0))</f>
        <v>0.03</v>
      </c>
      <c r="AF873" s="27">
        <f>IFNA(VLOOKUP(A873,'BUSINESS processed'!A873:J3563,10,0))</f>
        <v>0.005</v>
      </c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</row>
    <row r="874">
      <c r="A874" s="18" t="str">
        <f t="shared" si="1"/>
        <v>Asia_Kyrgyzstan-Asia_2002</v>
      </c>
      <c r="B874" s="19" t="s">
        <v>144</v>
      </c>
      <c r="C874" s="20" t="s">
        <v>159</v>
      </c>
      <c r="D874" s="21" t="s">
        <v>72</v>
      </c>
      <c r="E874" s="22">
        <v>1.605640633E9</v>
      </c>
      <c r="F874" s="22">
        <f t="shared" si="2"/>
        <v>321.726538</v>
      </c>
      <c r="G874" s="23">
        <v>0.054</v>
      </c>
      <c r="H874" s="23">
        <v>17.0</v>
      </c>
      <c r="I874" s="23">
        <v>0.248</v>
      </c>
      <c r="J874" s="24">
        <f>IFNA(VLOOKUP(A874,'ENERGY processed'!$A$2:$H$2692,7,0),"")</f>
        <v>2805</v>
      </c>
      <c r="K874" s="24">
        <f t="shared" si="3"/>
        <v>0.0005620454045</v>
      </c>
      <c r="L874" s="24">
        <f>IFNA(VLOOKUP(A874,'ENERGY processed'!$A$2:$H$2692,8,0),"")</f>
        <v>6399</v>
      </c>
      <c r="M874" s="24">
        <f t="shared" si="5"/>
        <v>0.001282184864</v>
      </c>
      <c r="N874" s="24">
        <f>IFNA(VLOOKUP(A874,'HUMAN RESOURCES processed'!$A$2:$M$2692,5,0))</f>
        <v>0.019</v>
      </c>
      <c r="O874" s="24">
        <f>IFNA(VLOOKUP(A874,'HUMAN RESOURCES processed'!$A$2:$M$2692,6,0))</f>
        <v>0.039</v>
      </c>
      <c r="P874" s="24">
        <f>IFNA(VLOOKUP(A874,'HUMAN RESOURCES processed'!$A$2:$M$2692,7,0))</f>
        <v>72</v>
      </c>
      <c r="Q874" s="24">
        <f>IFNA(VLOOKUP(A874,'HUMAN RESOURCES processed'!$A$2:$M$2692,8,0))</f>
        <v>64</v>
      </c>
      <c r="R874" s="24">
        <f t="shared" si="6"/>
        <v>68</v>
      </c>
      <c r="S874" s="24">
        <f>IFNA(VLOOKUP(A874,'HUMAN RESOURCES processed'!$A$2:$M$2692,9,0))</f>
        <v>0.335</v>
      </c>
      <c r="T874" s="24">
        <f>IFNA(VLOOKUP(A874,'HUMAN RESOURCES processed'!$A$2:$M$2692,10,0))</f>
        <v>0.609</v>
      </c>
      <c r="U874" s="24">
        <f>IFNA(VLOOKUP(A874,'HUMAN RESOURCES processed'!$A$2:$M$2692,11,0))</f>
        <v>0.056</v>
      </c>
      <c r="V874" s="24">
        <f>IFNA(VLOOKUP(A874,'HUMAN RESOURCES processed'!$A$2:$M$2692,12,0))</f>
        <v>4990700</v>
      </c>
      <c r="W874" s="24">
        <f>IFNA(VLOOKUP(A874,'HUMAN RESOURCES processed'!$A$2:$M$2692,13,0))</f>
        <v>0.353</v>
      </c>
      <c r="X874" s="24">
        <f>IFNA(VLOOKUP(A874,'TOURISM processed'!$A$2:$F$2692,5,0))</f>
        <v>48000000</v>
      </c>
      <c r="Y874" s="24">
        <f>IFNA(VLOOKUP(A874,'TOURISM processed'!$A$2:$F$2692,6,0))</f>
        <v>27000000</v>
      </c>
      <c r="Z874" s="24">
        <f t="shared" si="7"/>
        <v>5.410062717</v>
      </c>
      <c r="AA874" s="24">
        <f t="shared" si="509"/>
        <v>0</v>
      </c>
      <c r="AB874" s="24">
        <f t="shared" si="510"/>
        <v>0</v>
      </c>
      <c r="AC874" s="24">
        <f t="shared" si="511"/>
        <v>0</v>
      </c>
      <c r="AD874" s="24">
        <f t="shared" si="512"/>
        <v>0</v>
      </c>
      <c r="AE874" s="24">
        <f>IFNA(VLOOKUP(A874,'BUSINESS processed'!A874:J3564,9,0))</f>
        <v>0.03</v>
      </c>
      <c r="AF874" s="27">
        <f>IFNA(VLOOKUP(A874,'BUSINESS processed'!A874:J3564,10,0))</f>
        <v>0.011</v>
      </c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</row>
    <row r="875">
      <c r="A875" s="18" t="str">
        <f t="shared" si="1"/>
        <v>Asia_Kyrgyzstan-Asia_2003</v>
      </c>
      <c r="B875" s="19" t="s">
        <v>144</v>
      </c>
      <c r="C875" s="20" t="s">
        <v>159</v>
      </c>
      <c r="D875" s="21" t="s">
        <v>74</v>
      </c>
      <c r="E875" s="22">
        <v>1.919012781E9</v>
      </c>
      <c r="F875" s="22">
        <f t="shared" si="2"/>
        <v>380.5073624</v>
      </c>
      <c r="G875" s="23">
        <v>0.054</v>
      </c>
      <c r="H875" s="23">
        <v>21.0</v>
      </c>
      <c r="I875" s="23">
        <v>0.191</v>
      </c>
      <c r="J875" s="24">
        <f>IFNA(VLOOKUP(A875,'ENERGY processed'!$A$2:$H$2692,7,0),"")</f>
        <v>2484</v>
      </c>
      <c r="K875" s="24">
        <f t="shared" si="3"/>
        <v>0.0004925346499</v>
      </c>
      <c r="L875" s="24">
        <f>IFNA(VLOOKUP(A875,'ENERGY processed'!$A$2:$H$2692,8,0),"")</f>
        <v>6480</v>
      </c>
      <c r="M875" s="24">
        <f t="shared" si="5"/>
        <v>0.001284873</v>
      </c>
      <c r="N875" s="24">
        <f>IFNA(VLOOKUP(A875,'HUMAN RESOURCES processed'!$A$2:$M$2692,5,0))</f>
        <v>0.021</v>
      </c>
      <c r="O875" s="24">
        <f>IFNA(VLOOKUP(A875,'HUMAN RESOURCES processed'!$A$2:$M$2692,6,0))</f>
        <v>0.037</v>
      </c>
      <c r="P875" s="24">
        <f>IFNA(VLOOKUP(A875,'HUMAN RESOURCES processed'!$A$2:$M$2692,7,0))</f>
        <v>72</v>
      </c>
      <c r="Q875" s="24">
        <f>IFNA(VLOOKUP(A875,'HUMAN RESOURCES processed'!$A$2:$M$2692,8,0))</f>
        <v>65</v>
      </c>
      <c r="R875" s="24">
        <f t="shared" si="6"/>
        <v>68.5</v>
      </c>
      <c r="S875" s="24">
        <f>IFNA(VLOOKUP(A875,'HUMAN RESOURCES processed'!$A$2:$M$2692,9,0))</f>
        <v>0.326</v>
      </c>
      <c r="T875" s="24">
        <f>IFNA(VLOOKUP(A875,'HUMAN RESOURCES processed'!$A$2:$M$2692,10,0))</f>
        <v>0.617</v>
      </c>
      <c r="U875" s="24">
        <f>IFNA(VLOOKUP(A875,'HUMAN RESOURCES processed'!$A$2:$M$2692,11,0))</f>
        <v>0.057</v>
      </c>
      <c r="V875" s="24">
        <f>IFNA(VLOOKUP(A875,'HUMAN RESOURCES processed'!$A$2:$M$2692,12,0))</f>
        <v>5043300</v>
      </c>
      <c r="W875" s="24">
        <f>IFNA(VLOOKUP(A875,'HUMAN RESOURCES processed'!$A$2:$M$2692,13,0))</f>
        <v>0.353</v>
      </c>
      <c r="X875" s="24">
        <f>IFNA(VLOOKUP(A875,'TOURISM processed'!$A$2:$F$2692,5,0))</f>
        <v>62000000</v>
      </c>
      <c r="Y875" s="24">
        <f>IFNA(VLOOKUP(A875,'TOURISM processed'!$A$2:$F$2692,6,0))</f>
        <v>35000000</v>
      </c>
      <c r="Z875" s="24">
        <f t="shared" si="7"/>
        <v>6.939900462</v>
      </c>
      <c r="AA875" s="24">
        <f t="shared" si="509"/>
        <v>0</v>
      </c>
      <c r="AB875" s="24">
        <f>IFNA(VLOOKUP(A875,'BUSINESS processed'!A875:J3565,6,0))</f>
        <v>21</v>
      </c>
      <c r="AC875" s="24">
        <f t="shared" si="511"/>
        <v>0</v>
      </c>
      <c r="AD875" s="24">
        <f t="shared" si="512"/>
        <v>0</v>
      </c>
      <c r="AE875" s="24">
        <f>IFNA(VLOOKUP(A875,'BUSINESS processed'!A875:J3565,9,0))</f>
        <v>0.039</v>
      </c>
      <c r="AF875" s="27">
        <f>IFNA(VLOOKUP(A875,'BUSINESS processed'!A875:J3565,10,0))</f>
        <v>0.028</v>
      </c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</row>
    <row r="876">
      <c r="A876" s="18" t="str">
        <f t="shared" si="1"/>
        <v>Asia_Kyrgyzstan-Asia_2004</v>
      </c>
      <c r="B876" s="19" t="s">
        <v>144</v>
      </c>
      <c r="C876" s="20" t="s">
        <v>159</v>
      </c>
      <c r="D876" s="21" t="s">
        <v>83</v>
      </c>
      <c r="E876" s="22">
        <v>2.211535312E9</v>
      </c>
      <c r="F876" s="22">
        <f t="shared" si="2"/>
        <v>433.235119</v>
      </c>
      <c r="G876" s="23">
        <v>0.056</v>
      </c>
      <c r="H876" s="23">
        <v>25.0</v>
      </c>
      <c r="I876" s="23">
        <v>0.293</v>
      </c>
      <c r="J876" s="24">
        <f>IFNA(VLOOKUP(A876,'ENERGY processed'!$A$2:$H$2692,7,0),"")</f>
        <v>2846</v>
      </c>
      <c r="K876" s="24">
        <f t="shared" si="3"/>
        <v>0.0005575254178</v>
      </c>
      <c r="L876" s="24">
        <f>IFNA(VLOOKUP(A876,'ENERGY processed'!$A$2:$H$2692,8,0),"")</f>
        <v>5680</v>
      </c>
      <c r="M876" s="24">
        <f t="shared" si="5"/>
        <v>0.001112700061</v>
      </c>
      <c r="N876" s="24">
        <f>IFNA(VLOOKUP(A876,'HUMAN RESOURCES processed'!$A$2:$M$2692,5,0))</f>
        <v>0.022</v>
      </c>
      <c r="O876" s="24">
        <f>IFNA(VLOOKUP(A876,'HUMAN RESOURCES processed'!$A$2:$M$2692,6,0))</f>
        <v>0.036</v>
      </c>
      <c r="P876" s="24">
        <f>IFNA(VLOOKUP(A876,'HUMAN RESOURCES processed'!$A$2:$M$2692,7,0))</f>
        <v>72</v>
      </c>
      <c r="Q876" s="24">
        <f>IFNA(VLOOKUP(A876,'HUMAN RESOURCES processed'!$A$2:$M$2692,8,0))</f>
        <v>64</v>
      </c>
      <c r="R876" s="24">
        <f t="shared" si="6"/>
        <v>68</v>
      </c>
      <c r="S876" s="24">
        <f>IFNA(VLOOKUP(A876,'HUMAN RESOURCES processed'!$A$2:$M$2692,9,0))</f>
        <v>0.319</v>
      </c>
      <c r="T876" s="24">
        <f>IFNA(VLOOKUP(A876,'HUMAN RESOURCES processed'!$A$2:$M$2692,10,0))</f>
        <v>0.624</v>
      </c>
      <c r="U876" s="24">
        <f>IFNA(VLOOKUP(A876,'HUMAN RESOURCES processed'!$A$2:$M$2692,11,0))</f>
        <v>0.057</v>
      </c>
      <c r="V876" s="24">
        <f>IFNA(VLOOKUP(A876,'HUMAN RESOURCES processed'!$A$2:$M$2692,12,0))</f>
        <v>5104700</v>
      </c>
      <c r="W876" s="24">
        <f>IFNA(VLOOKUP(A876,'HUMAN RESOURCES processed'!$A$2:$M$2692,13,0))</f>
        <v>0.353</v>
      </c>
      <c r="X876" s="24">
        <f>IFNA(VLOOKUP(A876,'TOURISM processed'!$A$2:$F$2692,5,0))</f>
        <v>92000000</v>
      </c>
      <c r="Y876" s="24">
        <f>IFNA(VLOOKUP(A876,'TOURISM processed'!$A$2:$F$2692,6,0))</f>
        <v>73000000</v>
      </c>
      <c r="Z876" s="24">
        <f t="shared" si="7"/>
        <v>14.30054656</v>
      </c>
      <c r="AA876" s="24">
        <f t="shared" si="509"/>
        <v>0</v>
      </c>
      <c r="AB876" s="24">
        <f>IFNA(VLOOKUP(A876,'BUSINESS processed'!A876:J3566,6,0))</f>
        <v>21</v>
      </c>
      <c r="AC876" s="24">
        <f t="shared" si="511"/>
        <v>0</v>
      </c>
      <c r="AD876" s="24">
        <f t="shared" si="512"/>
        <v>0</v>
      </c>
      <c r="AE876" s="24">
        <f>IFNA(VLOOKUP(A876,'BUSINESS processed'!A876:J3566,9,0))</f>
        <v>0.051</v>
      </c>
      <c r="AF876" s="27">
        <f>IFNA(VLOOKUP(A876,'BUSINESS processed'!A876:J3566,10,0))</f>
        <v>0.052</v>
      </c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</row>
    <row r="877">
      <c r="A877" s="18" t="str">
        <f t="shared" si="1"/>
        <v>Asia_Kyrgyzstan-Asia_2005</v>
      </c>
      <c r="B877" s="19" t="s">
        <v>144</v>
      </c>
      <c r="C877" s="20" t="s">
        <v>159</v>
      </c>
      <c r="D877" s="21" t="s">
        <v>84</v>
      </c>
      <c r="E877" s="22">
        <v>2.459876152E9</v>
      </c>
      <c r="F877" s="22">
        <f t="shared" si="2"/>
        <v>476.4800976</v>
      </c>
      <c r="G877" s="23">
        <v>0.058</v>
      </c>
      <c r="H877" s="23">
        <v>28.0</v>
      </c>
      <c r="I877" s="23">
        <v>0.266</v>
      </c>
      <c r="J877" s="24">
        <f>IFNA(VLOOKUP(A877,'ENERGY processed'!$A$2:$H$2692,7,0),"")</f>
        <v>2151</v>
      </c>
      <c r="K877" s="24">
        <f t="shared" si="3"/>
        <v>0.0004166505249</v>
      </c>
      <c r="L877" s="24">
        <f>IFNA(VLOOKUP(A877,'ENERGY processed'!$A$2:$H$2692,8,0),"")</f>
        <v>3781</v>
      </c>
      <c r="M877" s="24">
        <f t="shared" si="5"/>
        <v>0.0007323829078</v>
      </c>
      <c r="N877" s="24">
        <f>IFNA(VLOOKUP(A877,'HUMAN RESOURCES processed'!$A$2:$M$2692,5,0))</f>
        <v>0.021</v>
      </c>
      <c r="O877" s="24">
        <f>IFNA(VLOOKUP(A877,'HUMAN RESOURCES processed'!$A$2:$M$2692,6,0))</f>
        <v>0.034</v>
      </c>
      <c r="P877" s="24">
        <f>IFNA(VLOOKUP(A877,'HUMAN RESOURCES processed'!$A$2:$M$2692,7,0))</f>
        <v>72</v>
      </c>
      <c r="Q877" s="24">
        <f>IFNA(VLOOKUP(A877,'HUMAN RESOURCES processed'!$A$2:$M$2692,8,0))</f>
        <v>64</v>
      </c>
      <c r="R877" s="24">
        <f t="shared" si="6"/>
        <v>68</v>
      </c>
      <c r="S877" s="24">
        <f>IFNA(VLOOKUP(A877,'HUMAN RESOURCES processed'!$A$2:$M$2692,9,0))</f>
        <v>0.313</v>
      </c>
      <c r="T877" s="24">
        <f>IFNA(VLOOKUP(A877,'HUMAN RESOURCES processed'!$A$2:$M$2692,10,0))</f>
        <v>0.631</v>
      </c>
      <c r="U877" s="24">
        <f>IFNA(VLOOKUP(A877,'HUMAN RESOURCES processed'!$A$2:$M$2692,11,0))</f>
        <v>0.056</v>
      </c>
      <c r="V877" s="24">
        <f>IFNA(VLOOKUP(A877,'HUMAN RESOURCES processed'!$A$2:$M$2692,12,0))</f>
        <v>5162600</v>
      </c>
      <c r="W877" s="24">
        <f>IFNA(VLOOKUP(A877,'HUMAN RESOURCES processed'!$A$2:$M$2692,13,0))</f>
        <v>0.353</v>
      </c>
      <c r="X877" s="24">
        <f>IFNA(VLOOKUP(A877,'TOURISM processed'!$A$2:$F$2692,5,0))</f>
        <v>94000000</v>
      </c>
      <c r="Y877" s="24">
        <f>IFNA(VLOOKUP(A877,'TOURISM processed'!$A$2:$F$2692,6,0))</f>
        <v>94000000</v>
      </c>
      <c r="Z877" s="24">
        <f t="shared" si="7"/>
        <v>18.20787975</v>
      </c>
      <c r="AA877" s="24">
        <f>IFNA(VLOOKUP(A877,'BUSINESS processed'!A877:J3567,5,0))</f>
        <v>0.681</v>
      </c>
      <c r="AB877" s="24">
        <f>IFNA(VLOOKUP(A877,'BUSINESS processed'!A877:J3567,6,0))</f>
        <v>21</v>
      </c>
      <c r="AC877" s="24">
        <f t="shared" si="511"/>
        <v>0</v>
      </c>
      <c r="AD877" s="24">
        <f>IFNA(VLOOKUP(A877,'BUSINESS processed'!A877:J3567,8,0))</f>
        <v>202</v>
      </c>
      <c r="AE877" s="24">
        <f>IFNA(VLOOKUP(A877,'BUSINESS processed'!A877:J3567,9,0))</f>
        <v>0.105</v>
      </c>
      <c r="AF877" s="27">
        <f>IFNA(VLOOKUP(A877,'BUSINESS processed'!A877:J3567,10,0))</f>
        <v>0.107</v>
      </c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</row>
    <row r="878">
      <c r="A878" s="18" t="str">
        <f t="shared" si="1"/>
        <v>Asia_Kyrgyzstan-Asia_2006</v>
      </c>
      <c r="B878" s="19" t="s">
        <v>144</v>
      </c>
      <c r="C878" s="20" t="s">
        <v>159</v>
      </c>
      <c r="D878" s="21" t="s">
        <v>85</v>
      </c>
      <c r="E878" s="22">
        <v>2.834168889E9</v>
      </c>
      <c r="F878" s="22">
        <f t="shared" si="2"/>
        <v>543.1107023</v>
      </c>
      <c r="G878" s="23">
        <v>0.067</v>
      </c>
      <c r="H878" s="23">
        <v>38.0</v>
      </c>
      <c r="I878" s="23">
        <v>0.232</v>
      </c>
      <c r="J878" s="24">
        <f>IFNA(VLOOKUP(A878,'ENERGY processed'!$A$2:$H$2692,7,0),"")</f>
        <v>2542</v>
      </c>
      <c r="K878" s="24">
        <f t="shared" si="3"/>
        <v>0.0004871224897</v>
      </c>
      <c r="L878" s="24">
        <f>IFNA(VLOOKUP(A878,'ENERGY processed'!$A$2:$H$2692,8,0),"")</f>
        <v>5699</v>
      </c>
      <c r="M878" s="24">
        <f t="shared" si="5"/>
        <v>0.001092097195</v>
      </c>
      <c r="N878" s="24">
        <f>IFNA(VLOOKUP(A878,'HUMAN RESOURCES processed'!$A$2:$M$2692,5,0))</f>
        <v>0.023</v>
      </c>
      <c r="O878" s="24">
        <f>IFNA(VLOOKUP(A878,'HUMAN RESOURCES processed'!$A$2:$M$2692,6,0))</f>
        <v>0.033</v>
      </c>
      <c r="P878" s="24">
        <f>IFNA(VLOOKUP(A878,'HUMAN RESOURCES processed'!$A$2:$M$2692,7,0))</f>
        <v>72</v>
      </c>
      <c r="Q878" s="24">
        <f>IFNA(VLOOKUP(A878,'HUMAN RESOURCES processed'!$A$2:$M$2692,8,0))</f>
        <v>64</v>
      </c>
      <c r="R878" s="24">
        <f t="shared" si="6"/>
        <v>68</v>
      </c>
      <c r="S878" s="24">
        <f>IFNA(VLOOKUP(A878,'HUMAN RESOURCES processed'!$A$2:$M$2692,9,0))</f>
        <v>0.308</v>
      </c>
      <c r="T878" s="24">
        <f>IFNA(VLOOKUP(A878,'HUMAN RESOURCES processed'!$A$2:$M$2692,10,0))</f>
        <v>0.638</v>
      </c>
      <c r="U878" s="24">
        <f>IFNA(VLOOKUP(A878,'HUMAN RESOURCES processed'!$A$2:$M$2692,11,0))</f>
        <v>0.054</v>
      </c>
      <c r="V878" s="24">
        <f>IFNA(VLOOKUP(A878,'HUMAN RESOURCES processed'!$A$2:$M$2692,12,0))</f>
        <v>5218400</v>
      </c>
      <c r="W878" s="24">
        <f>IFNA(VLOOKUP(A878,'HUMAN RESOURCES processed'!$A$2:$M$2692,13,0))</f>
        <v>0.353</v>
      </c>
      <c r="X878" s="24">
        <f>IFNA(VLOOKUP(A878,'TOURISM processed'!$A$2:$F$2692,5,0))</f>
        <v>189000000</v>
      </c>
      <c r="Y878" s="24">
        <f>IFNA(VLOOKUP(A878,'TOURISM processed'!$A$2:$F$2692,6,0))</f>
        <v>142000000</v>
      </c>
      <c r="Z878" s="24">
        <f t="shared" si="7"/>
        <v>27.21140579</v>
      </c>
      <c r="AA878" s="24">
        <f>IFNA(VLOOKUP(A878,'BUSINESS processed'!A878:J3568,5,0))</f>
        <v>0.672</v>
      </c>
      <c r="AB878" s="24">
        <f>IFNA(VLOOKUP(A878,'BUSINESS processed'!A878:J3568,6,0))</f>
        <v>21</v>
      </c>
      <c r="AC878" s="24">
        <f t="shared" si="511"/>
        <v>0</v>
      </c>
      <c r="AD878" s="24">
        <f>IFNA(VLOOKUP(A878,'BUSINESS processed'!A878:J3568,8,0))</f>
        <v>202</v>
      </c>
      <c r="AE878" s="24">
        <f>IFNA(VLOOKUP(A878,'BUSINESS processed'!A878:J3568,9,0))</f>
        <v>0.123</v>
      </c>
      <c r="AF878" s="27">
        <f>IFNA(VLOOKUP(A878,'BUSINESS processed'!A878:J3568,10,0))</f>
        <v>0.248</v>
      </c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</row>
    <row r="879">
      <c r="A879" s="18" t="str">
        <f t="shared" si="1"/>
        <v>Asia_Kyrgyzstan-Asia_2007</v>
      </c>
      <c r="B879" s="19" t="s">
        <v>144</v>
      </c>
      <c r="C879" s="20" t="s">
        <v>159</v>
      </c>
      <c r="D879" s="21" t="s">
        <v>86</v>
      </c>
      <c r="E879" s="22">
        <v>3.802566171E9</v>
      </c>
      <c r="F879" s="22">
        <f t="shared" si="2"/>
        <v>721.7686909</v>
      </c>
      <c r="G879" s="23">
        <v>0.069</v>
      </c>
      <c r="H879" s="23">
        <v>51.0</v>
      </c>
      <c r="I879" s="23">
        <v>0.253</v>
      </c>
      <c r="J879" s="24">
        <f>IFNA(VLOOKUP(A879,'ENERGY processed'!$A$2:$H$2692,7,0),"")</f>
        <v>2726</v>
      </c>
      <c r="K879" s="24">
        <f t="shared" si="3"/>
        <v>0.0005174246451</v>
      </c>
      <c r="L879" s="24">
        <f>IFNA(VLOOKUP(A879,'ENERGY processed'!$A$2:$H$2692,8,0),"")</f>
        <v>5871</v>
      </c>
      <c r="M879" s="24">
        <f t="shared" si="5"/>
        <v>0.001114380077</v>
      </c>
      <c r="N879" s="24">
        <f>IFNA(VLOOKUP(A879,'HUMAN RESOURCES processed'!$A$2:$M$2692,5,0))</f>
        <v>0.023</v>
      </c>
      <c r="O879" s="24">
        <f>IFNA(VLOOKUP(A879,'HUMAN RESOURCES processed'!$A$2:$M$2692,6,0))</f>
        <v>0.032</v>
      </c>
      <c r="P879" s="24">
        <f>IFNA(VLOOKUP(A879,'HUMAN RESOURCES processed'!$A$2:$M$2692,7,0))</f>
        <v>72</v>
      </c>
      <c r="Q879" s="24">
        <f>IFNA(VLOOKUP(A879,'HUMAN RESOURCES processed'!$A$2:$M$2692,8,0))</f>
        <v>64</v>
      </c>
      <c r="R879" s="24">
        <f t="shared" si="6"/>
        <v>68</v>
      </c>
      <c r="S879" s="24">
        <f>IFNA(VLOOKUP(A879,'HUMAN RESOURCES processed'!$A$2:$M$2692,9,0))</f>
        <v>0.304</v>
      </c>
      <c r="T879" s="24">
        <f>IFNA(VLOOKUP(A879,'HUMAN RESOURCES processed'!$A$2:$M$2692,10,0))</f>
        <v>0.644</v>
      </c>
      <c r="U879" s="24">
        <f>IFNA(VLOOKUP(A879,'HUMAN RESOURCES processed'!$A$2:$M$2692,11,0))</f>
        <v>0.052</v>
      </c>
      <c r="V879" s="24">
        <f>IFNA(VLOOKUP(A879,'HUMAN RESOURCES processed'!$A$2:$M$2692,12,0))</f>
        <v>5268400</v>
      </c>
      <c r="W879" s="24">
        <f>IFNA(VLOOKUP(A879,'HUMAN RESOURCES processed'!$A$2:$M$2692,13,0))</f>
        <v>0.353</v>
      </c>
      <c r="X879" s="24">
        <f>IFNA(VLOOKUP(A879,'TOURISM processed'!$A$2:$F$2692,5,0))</f>
        <v>392000000</v>
      </c>
      <c r="Y879" s="24">
        <f>IFNA(VLOOKUP(A879,'TOURISM processed'!$A$2:$F$2692,6,0))</f>
        <v>215000000</v>
      </c>
      <c r="Z879" s="24">
        <f t="shared" si="7"/>
        <v>40.80935388</v>
      </c>
      <c r="AA879" s="24">
        <f>IFNA(VLOOKUP(A879,'BUSINESS processed'!A879:J3569,5,0))</f>
        <v>0.614</v>
      </c>
      <c r="AB879" s="24">
        <f>IFNA(VLOOKUP(A879,'BUSINESS processed'!A879:J3569,6,0))</f>
        <v>21</v>
      </c>
      <c r="AC879" s="24">
        <f t="shared" si="511"/>
        <v>0</v>
      </c>
      <c r="AD879" s="24">
        <f>IFNA(VLOOKUP(A879,'BUSINESS processed'!A879:J3569,8,0))</f>
        <v>202</v>
      </c>
      <c r="AE879" s="24">
        <f>IFNA(VLOOKUP(A879,'BUSINESS processed'!A879:J3569,9,0))</f>
        <v>0.14</v>
      </c>
      <c r="AF879" s="27">
        <f>IFNA(VLOOKUP(A879,'BUSINESS processed'!A879:J3569,10,0))</f>
        <v>0.422</v>
      </c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</row>
    <row r="880">
      <c r="A880" s="18" t="str">
        <f t="shared" si="1"/>
        <v>Asia_Kyrgyzstan-Asia_2008</v>
      </c>
      <c r="B880" s="19" t="s">
        <v>144</v>
      </c>
      <c r="C880" s="20" t="s">
        <v>159</v>
      </c>
      <c r="D880" s="21" t="s">
        <v>87</v>
      </c>
      <c r="E880" s="22">
        <v>5.139957785E9</v>
      </c>
      <c r="F880" s="22">
        <f t="shared" si="2"/>
        <v>966.3936272</v>
      </c>
      <c r="G880" s="23">
        <v>0.061</v>
      </c>
      <c r="H880" s="23">
        <v>60.0</v>
      </c>
      <c r="I880" s="23">
        <v>0.199</v>
      </c>
      <c r="J880" s="24">
        <f>IFNA(VLOOKUP(A880,'ENERGY processed'!$A$2:$H$2692,7,0),"")</f>
        <v>2497</v>
      </c>
      <c r="K880" s="24">
        <f t="shared" si="3"/>
        <v>0.0004694756237</v>
      </c>
      <c r="L880" s="24">
        <f>IFNA(VLOOKUP(A880,'ENERGY processed'!$A$2:$H$2692,8,0),"")</f>
        <v>5233</v>
      </c>
      <c r="M880" s="24">
        <f t="shared" si="5"/>
        <v>0.0009838870401</v>
      </c>
      <c r="N880" s="24">
        <f>IFNA(VLOOKUP(A880,'HUMAN RESOURCES processed'!$A$2:$M$2692,5,0))</f>
        <v>0.024</v>
      </c>
      <c r="O880" s="24">
        <f>IFNA(VLOOKUP(A880,'HUMAN RESOURCES processed'!$A$2:$M$2692,6,0))</f>
        <v>0.03</v>
      </c>
      <c r="P880" s="24">
        <f>IFNA(VLOOKUP(A880,'HUMAN RESOURCES processed'!$A$2:$M$2692,7,0))</f>
        <v>73</v>
      </c>
      <c r="Q880" s="24">
        <f>IFNA(VLOOKUP(A880,'HUMAN RESOURCES processed'!$A$2:$M$2692,8,0))</f>
        <v>65</v>
      </c>
      <c r="R880" s="24">
        <f t="shared" si="6"/>
        <v>69</v>
      </c>
      <c r="S880" s="24">
        <f>IFNA(VLOOKUP(A880,'HUMAN RESOURCES processed'!$A$2:$M$2692,9,0))</f>
        <v>0.302</v>
      </c>
      <c r="T880" s="24">
        <f>IFNA(VLOOKUP(A880,'HUMAN RESOURCES processed'!$A$2:$M$2692,10,0))</f>
        <v>0.649</v>
      </c>
      <c r="U880" s="24">
        <f>IFNA(VLOOKUP(A880,'HUMAN RESOURCES processed'!$A$2:$M$2692,11,0))</f>
        <v>0.049</v>
      </c>
      <c r="V880" s="24">
        <f>IFNA(VLOOKUP(A880,'HUMAN RESOURCES processed'!$A$2:$M$2692,12,0))</f>
        <v>5318700</v>
      </c>
      <c r="W880" s="24">
        <f>IFNA(VLOOKUP(A880,'HUMAN RESOURCES processed'!$A$2:$M$2692,13,0))</f>
        <v>0.353</v>
      </c>
      <c r="X880" s="24">
        <f>IFNA(VLOOKUP(A880,'TOURISM processed'!$A$2:$F$2692,5,0))</f>
        <v>569000000</v>
      </c>
      <c r="Y880" s="24">
        <f>IFNA(VLOOKUP(A880,'TOURISM processed'!$A$2:$F$2692,6,0))</f>
        <v>451000000</v>
      </c>
      <c r="Z880" s="24">
        <f t="shared" si="7"/>
        <v>84.79515671</v>
      </c>
      <c r="AA880" s="24">
        <f>IFNA(VLOOKUP(A880,'BUSINESS processed'!A880:J3570,5,0))</f>
        <v>0.614</v>
      </c>
      <c r="AB880" s="24">
        <f>IFNA(VLOOKUP(A880,'BUSINESS processed'!A880:J3570,6,0))</f>
        <v>15</v>
      </c>
      <c r="AC880" s="24">
        <f t="shared" si="511"/>
        <v>0</v>
      </c>
      <c r="AD880" s="24">
        <f>IFNA(VLOOKUP(A880,'BUSINESS processed'!A880:J3570,8,0))</f>
        <v>202</v>
      </c>
      <c r="AE880" s="24">
        <f>IFNA(VLOOKUP(A880,'BUSINESS processed'!A880:J3570,9,0))</f>
        <v>0.157</v>
      </c>
      <c r="AF880" s="27">
        <f>IFNA(VLOOKUP(A880,'BUSINESS processed'!A880:J3570,10,0))</f>
        <v>0.653</v>
      </c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</row>
    <row r="881">
      <c r="A881" s="18" t="str">
        <f t="shared" si="1"/>
        <v>Asia_Kyrgyzstan-Asia_2009</v>
      </c>
      <c r="B881" s="19" t="s">
        <v>144</v>
      </c>
      <c r="C881" s="20" t="s">
        <v>159</v>
      </c>
      <c r="D881" s="21" t="s">
        <v>88</v>
      </c>
      <c r="E881" s="22">
        <v>4.690062255E9</v>
      </c>
      <c r="F881" s="22">
        <f t="shared" si="2"/>
        <v>871.2243893</v>
      </c>
      <c r="G881" s="23">
        <v>0.068</v>
      </c>
      <c r="H881" s="23">
        <v>61.0</v>
      </c>
      <c r="I881" s="23">
        <v>0.23</v>
      </c>
      <c r="J881" s="24">
        <f>IF(AND( C881=C880,D881&gt;D880),J880,"")</f>
        <v>2497</v>
      </c>
      <c r="K881" s="24">
        <f t="shared" si="3"/>
        <v>0.0004638418814</v>
      </c>
      <c r="L881" s="24">
        <f>IF(AND(C881=C880,C881&gt;C880),C880,0)</f>
        <v>0</v>
      </c>
      <c r="M881" s="24">
        <f t="shared" si="5"/>
        <v>0</v>
      </c>
      <c r="N881" s="24">
        <f>IFNA(VLOOKUP(A881,'HUMAN RESOURCES processed'!$A$2:$M$2692,5,0))</f>
        <v>0.025</v>
      </c>
      <c r="O881" s="24">
        <f>IFNA(VLOOKUP(A881,'HUMAN RESOURCES processed'!$A$2:$M$2692,6,0))</f>
        <v>0.029</v>
      </c>
      <c r="P881" s="24">
        <f>IFNA(VLOOKUP(A881,'HUMAN RESOURCES processed'!$A$2:$M$2692,7,0))</f>
        <v>73</v>
      </c>
      <c r="Q881" s="24">
        <f>IFNA(VLOOKUP(A881,'HUMAN RESOURCES processed'!$A$2:$M$2692,8,0))</f>
        <v>65</v>
      </c>
      <c r="R881" s="24">
        <f t="shared" si="6"/>
        <v>69</v>
      </c>
      <c r="S881" s="24">
        <f>IFNA(VLOOKUP(A881,'HUMAN RESOURCES processed'!$A$2:$M$2692,9,0))</f>
        <v>0.301</v>
      </c>
      <c r="T881" s="24">
        <f>IFNA(VLOOKUP(A881,'HUMAN RESOURCES processed'!$A$2:$M$2692,10,0))</f>
        <v>0.653</v>
      </c>
      <c r="U881" s="24">
        <f>IFNA(VLOOKUP(A881,'HUMAN RESOURCES processed'!$A$2:$M$2692,11,0))</f>
        <v>0.046</v>
      </c>
      <c r="V881" s="24">
        <f>IFNA(VLOOKUP(A881,'HUMAN RESOURCES processed'!$A$2:$M$2692,12,0))</f>
        <v>5383300</v>
      </c>
      <c r="W881" s="24">
        <f>IFNA(VLOOKUP(A881,'HUMAN RESOURCES processed'!$A$2:$M$2692,13,0))</f>
        <v>0.353</v>
      </c>
      <c r="X881" s="24">
        <f>IFNA(VLOOKUP(A881,'TOURISM processed'!$A$2:$F$2692,5,0))</f>
        <v>506000000</v>
      </c>
      <c r="Y881" s="24">
        <f>IFNA(VLOOKUP(A881,'TOURISM processed'!$A$2:$F$2692,6,0))</f>
        <v>393000000</v>
      </c>
      <c r="Z881" s="24">
        <f t="shared" si="7"/>
        <v>73.00354801</v>
      </c>
      <c r="AA881" s="24">
        <f>IFNA(VLOOKUP(A881,'BUSINESS processed'!A881:J3571,5,0))</f>
        <v>0.594</v>
      </c>
      <c r="AB881" s="24">
        <f>IFNA(VLOOKUP(A881,'BUSINESS processed'!A881:J3571,6,0))</f>
        <v>11</v>
      </c>
      <c r="AC881" s="24">
        <f t="shared" si="511"/>
        <v>0</v>
      </c>
      <c r="AD881" s="24">
        <f>IFNA(VLOOKUP(A881,'BUSINESS processed'!A881:J3571,8,0))</f>
        <v>202</v>
      </c>
      <c r="AE881" s="24">
        <f>IFNA(VLOOKUP(A881,'BUSINESS processed'!A881:J3571,9,0))</f>
        <v>0.17</v>
      </c>
      <c r="AF881" s="27">
        <f>IFNA(VLOOKUP(A881,'BUSINESS processed'!A881:J3571,10,0))</f>
        <v>0.852</v>
      </c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</row>
    <row r="882">
      <c r="A882" s="18" t="str">
        <f t="shared" si="1"/>
        <v>Asia_Kyrgyzstan-Asia_2010</v>
      </c>
      <c r="B882" s="19" t="s">
        <v>144</v>
      </c>
      <c r="C882" s="20" t="s">
        <v>159</v>
      </c>
      <c r="D882" s="21" t="s">
        <v>89</v>
      </c>
      <c r="E882" s="22">
        <v>4.794357795E9</v>
      </c>
      <c r="F882" s="22">
        <f t="shared" si="2"/>
        <v>880.0377751</v>
      </c>
      <c r="G882" s="23">
        <v>0.067</v>
      </c>
      <c r="H882" s="23">
        <v>60.0</v>
      </c>
      <c r="I882" s="23">
        <v>0.315</v>
      </c>
      <c r="J882" s="24">
        <f>IFNA(VLOOKUP(A882,'ENERGY processed'!$A$2:$H$2692,7,0),"")</f>
        <v>2450.5</v>
      </c>
      <c r="K882" s="24">
        <f t="shared" si="3"/>
        <v>0.0004498063474</v>
      </c>
      <c r="L882" s="24">
        <f>IFNA(VLOOKUP(A882,'ENERGY processed'!$A$2:$H$2692,8,0),"")</f>
        <v>4928.5</v>
      </c>
      <c r="M882" s="24">
        <f t="shared" si="5"/>
        <v>0.0009046605114</v>
      </c>
      <c r="N882" s="24">
        <f>IFNA(VLOOKUP(A882,'HUMAN RESOURCES processed'!$A$2:$M$2692,5,0))</f>
        <v>0.027</v>
      </c>
      <c r="O882" s="24">
        <f>IFNA(VLOOKUP(A882,'HUMAN RESOURCES processed'!$A$2:$M$2692,6,0))</f>
        <v>0.027</v>
      </c>
      <c r="P882" s="24">
        <f>IFNA(VLOOKUP(A882,'HUMAN RESOURCES processed'!$A$2:$M$2692,7,0))</f>
        <v>74</v>
      </c>
      <c r="Q882" s="24">
        <f>IFNA(VLOOKUP(A882,'HUMAN RESOURCES processed'!$A$2:$M$2692,8,0))</f>
        <v>65</v>
      </c>
      <c r="R882" s="24">
        <f t="shared" si="6"/>
        <v>69.5</v>
      </c>
      <c r="S882" s="24">
        <f>IFNA(VLOOKUP(A882,'HUMAN RESOURCES processed'!$A$2:$M$2692,9,0))</f>
        <v>0.3</v>
      </c>
      <c r="T882" s="24">
        <f>IFNA(VLOOKUP(A882,'HUMAN RESOURCES processed'!$A$2:$M$2692,10,0))</f>
        <v>0.655</v>
      </c>
      <c r="U882" s="24">
        <f>IFNA(VLOOKUP(A882,'HUMAN RESOURCES processed'!$A$2:$M$2692,11,0))</f>
        <v>0.044</v>
      </c>
      <c r="V882" s="24">
        <f>IFNA(VLOOKUP(A882,'HUMAN RESOURCES processed'!$A$2:$M$2692,12,0))</f>
        <v>5447900</v>
      </c>
      <c r="W882" s="24">
        <f>IFNA(VLOOKUP(A882,'HUMAN RESOURCES processed'!$A$2:$M$2692,13,0))</f>
        <v>0.353</v>
      </c>
      <c r="X882" s="24">
        <f>IFNA(VLOOKUP(A882,'TOURISM processed'!$A$2:$F$2692,5,0))</f>
        <v>336000000</v>
      </c>
      <c r="Y882" s="24">
        <f>IFNA(VLOOKUP(A882,'TOURISM processed'!$A$2:$F$2692,6,0))</f>
        <v>398000000</v>
      </c>
      <c r="Z882" s="24">
        <f t="shared" si="7"/>
        <v>73.05567283</v>
      </c>
      <c r="AA882" s="24">
        <f>IFNA(VLOOKUP(A882,'BUSINESS processed'!A882:J3572,5,0))</f>
        <v>0.306</v>
      </c>
      <c r="AB882" s="24">
        <f>IFNA(VLOOKUP(A882,'BUSINESS processed'!A882:J3572,6,0))</f>
        <v>10</v>
      </c>
      <c r="AC882" s="24">
        <f t="shared" si="511"/>
        <v>0</v>
      </c>
      <c r="AD882" s="24">
        <f>IFNA(VLOOKUP(A882,'BUSINESS processed'!A882:J3572,8,0))</f>
        <v>202</v>
      </c>
      <c r="AE882" s="24">
        <f>IFNA(VLOOKUP(A882,'BUSINESS processed'!A882:J3572,9,0))</f>
        <v>0.184</v>
      </c>
      <c r="AF882" s="27">
        <f>IFNA(VLOOKUP(A882,'BUSINESS processed'!A882:J3572,10,0))</f>
        <v>0.989</v>
      </c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</row>
    <row r="883">
      <c r="A883" s="18" t="str">
        <f t="shared" si="1"/>
        <v>Asia_Kyrgyzstan-Asia_2011</v>
      </c>
      <c r="B883" s="19" t="s">
        <v>144</v>
      </c>
      <c r="C883" s="20" t="s">
        <v>159</v>
      </c>
      <c r="D883" s="21" t="s">
        <v>90</v>
      </c>
      <c r="E883" s="22">
        <v>6.197766119E9</v>
      </c>
      <c r="F883" s="22">
        <f t="shared" si="2"/>
        <v>1123.883168</v>
      </c>
      <c r="G883" s="23">
        <v>0.062</v>
      </c>
      <c r="H883" s="23">
        <v>71.0</v>
      </c>
      <c r="I883" s="23">
        <v>0.402</v>
      </c>
      <c r="J883" s="24">
        <f>IFNA(VLOOKUP(A883,'ENERGY processed'!$A$2:$H$2692,7,0),"")</f>
        <v>2436</v>
      </c>
      <c r="K883" s="24">
        <f t="shared" si="3"/>
        <v>0.0004417364813</v>
      </c>
      <c r="L883" s="24">
        <f>IFNA(VLOOKUP(A883,'ENERGY processed'!$A$2:$H$2692,8,0),"")</f>
        <v>4996.5</v>
      </c>
      <c r="M883" s="24">
        <f t="shared" si="5"/>
        <v>0.0009060493961</v>
      </c>
      <c r="N883" s="24">
        <f>IFNA(VLOOKUP(A883,'HUMAN RESOURCES processed'!$A$2:$M$2692,5,0))</f>
        <v>0.027</v>
      </c>
      <c r="O883" s="24">
        <f>IFNA(VLOOKUP(A883,'HUMAN RESOURCES processed'!$A$2:$M$2692,6,0))</f>
        <v>0.025</v>
      </c>
      <c r="P883" s="24">
        <f>IFNA(VLOOKUP(A883,'HUMAN RESOURCES processed'!$A$2:$M$2692,7,0))</f>
        <v>74</v>
      </c>
      <c r="Q883" s="24">
        <f>IFNA(VLOOKUP(A883,'HUMAN RESOURCES processed'!$A$2:$M$2692,8,0))</f>
        <v>66</v>
      </c>
      <c r="R883" s="24">
        <f t="shared" si="6"/>
        <v>70</v>
      </c>
      <c r="S883" s="24">
        <f>IFNA(VLOOKUP(A883,'HUMAN RESOURCES processed'!$A$2:$M$2692,9,0))</f>
        <v>0.301</v>
      </c>
      <c r="T883" s="24">
        <f>IFNA(VLOOKUP(A883,'HUMAN RESOURCES processed'!$A$2:$M$2692,10,0))</f>
        <v>0.656</v>
      </c>
      <c r="U883" s="24">
        <f>IFNA(VLOOKUP(A883,'HUMAN RESOURCES processed'!$A$2:$M$2692,11,0))</f>
        <v>0.043</v>
      </c>
      <c r="V883" s="24">
        <f>IFNA(VLOOKUP(A883,'HUMAN RESOURCES processed'!$A$2:$M$2692,12,0))</f>
        <v>5514600</v>
      </c>
      <c r="W883" s="24">
        <f>IFNA(VLOOKUP(A883,'HUMAN RESOURCES processed'!$A$2:$M$2692,13,0))</f>
        <v>0.353</v>
      </c>
      <c r="X883" s="24">
        <f>IFNA(VLOOKUP(A883,'TOURISM processed'!$A$2:$F$2692,5,0))</f>
        <v>689000000</v>
      </c>
      <c r="Y883" s="24">
        <f>IFNA(VLOOKUP(A883,'TOURISM processed'!$A$2:$F$2692,6,0))</f>
        <v>566000000</v>
      </c>
      <c r="Z883" s="24">
        <f t="shared" si="7"/>
        <v>102.6366373</v>
      </c>
      <c r="AA883" s="24">
        <f>IFNA(VLOOKUP(A883,'BUSINESS processed'!A883:J3573,5,0))</f>
        <v>0.334</v>
      </c>
      <c r="AB883" s="24">
        <f>IFNA(VLOOKUP(A883,'BUSINESS processed'!A883:J3573,6,0))</f>
        <v>10</v>
      </c>
      <c r="AC883" s="24">
        <f t="shared" si="511"/>
        <v>0</v>
      </c>
      <c r="AD883" s="24">
        <f>IFNA(VLOOKUP(A883,'BUSINESS processed'!A883:J3573,8,0))</f>
        <v>210</v>
      </c>
      <c r="AE883" s="24">
        <f>IFNA(VLOOKUP(A883,'BUSINESS processed'!A883:J3573,9,0))</f>
        <v>0.2</v>
      </c>
      <c r="AF883" s="27">
        <f>IFNA(VLOOKUP(A883,'BUSINESS processed'!A883:J3573,10,0))</f>
        <v>1.162</v>
      </c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</row>
    <row r="884">
      <c r="A884" s="18" t="str">
        <f t="shared" si="1"/>
        <v>Asia_Kyrgyzstan-Asia_2012</v>
      </c>
      <c r="B884" s="19" t="s">
        <v>144</v>
      </c>
      <c r="C884" s="20" t="s">
        <v>159</v>
      </c>
      <c r="D884" s="21" t="s">
        <v>91</v>
      </c>
      <c r="E884" s="22">
        <v>6.605133551E9</v>
      </c>
      <c r="F884" s="22">
        <f t="shared" si="2"/>
        <v>1177.973597</v>
      </c>
      <c r="G884" s="23">
        <v>0.071</v>
      </c>
      <c r="H884" s="23">
        <v>84.0</v>
      </c>
      <c r="I884" s="23">
        <v>0.128</v>
      </c>
      <c r="J884" s="24">
        <f>IF(AND( C884=C883,D884&gt;D883),J883,"")</f>
        <v>2436</v>
      </c>
      <c r="K884" s="24">
        <f t="shared" si="3"/>
        <v>0.0004344414324</v>
      </c>
      <c r="L884" s="24">
        <f t="shared" ref="L884:L886" si="513">IF(AND(C884=C883,C884&gt;C883),C883,0)</f>
        <v>0</v>
      </c>
      <c r="M884" s="24">
        <f t="shared" si="5"/>
        <v>0</v>
      </c>
      <c r="N884" s="24">
        <f>IFNA(VLOOKUP(A884,'HUMAN RESOURCES processed'!$A$2:$M$2692,5,0))</f>
        <v>0.028</v>
      </c>
      <c r="O884" s="24">
        <f>IFNA(VLOOKUP(A884,'HUMAN RESOURCES processed'!$A$2:$M$2692,6,0))</f>
        <v>0.023</v>
      </c>
      <c r="P884" s="24">
        <f>IFNA(VLOOKUP(A884,'HUMAN RESOURCES processed'!$A$2:$M$2692,7,0))</f>
        <v>74</v>
      </c>
      <c r="Q884" s="24">
        <f>IFNA(VLOOKUP(A884,'HUMAN RESOURCES processed'!$A$2:$M$2692,8,0))</f>
        <v>66</v>
      </c>
      <c r="R884" s="24">
        <f t="shared" si="6"/>
        <v>70</v>
      </c>
      <c r="S884" s="24">
        <f>IFNA(VLOOKUP(A884,'HUMAN RESOURCES processed'!$A$2:$M$2692,9,0))</f>
        <v>0.302</v>
      </c>
      <c r="T884" s="24">
        <f>IFNA(VLOOKUP(A884,'HUMAN RESOURCES processed'!$A$2:$M$2692,10,0))</f>
        <v>0.656</v>
      </c>
      <c r="U884" s="24">
        <f>IFNA(VLOOKUP(A884,'HUMAN RESOURCES processed'!$A$2:$M$2692,11,0))</f>
        <v>0.042</v>
      </c>
      <c r="V884" s="24">
        <f>IFNA(VLOOKUP(A884,'HUMAN RESOURCES processed'!$A$2:$M$2692,12,0))</f>
        <v>5607200</v>
      </c>
      <c r="W884" s="24">
        <f>IFNA(VLOOKUP(A884,'HUMAN RESOURCES processed'!$A$2:$M$2692,13,0))</f>
        <v>0.354</v>
      </c>
      <c r="X884" s="24">
        <f>IFNA(VLOOKUP(A884,'TOURISM processed'!$A$2:$F$2692,5,0))</f>
        <v>750000000</v>
      </c>
      <c r="Y884" s="24">
        <f>IFNA(VLOOKUP(A884,'TOURISM processed'!$A$2:$F$2692,6,0))</f>
        <v>738000000</v>
      </c>
      <c r="Z884" s="24">
        <f t="shared" si="7"/>
        <v>131.6164931</v>
      </c>
      <c r="AA884" s="24">
        <f>IFNA(VLOOKUP(A884,'BUSINESS processed'!A884:J3574,5,0))</f>
        <v>0.334</v>
      </c>
      <c r="AB884" s="24">
        <f>IFNA(VLOOKUP(A884,'BUSINESS processed'!A884:J3574,6,0))</f>
        <v>10</v>
      </c>
      <c r="AC884" s="24">
        <f>IFNA(VLOOKUP(A884,'BUSINESS processed'!A884:J3574,7,0))</f>
        <v>70</v>
      </c>
      <c r="AD884" s="24">
        <f>IFNA(VLOOKUP(A884,'BUSINESS processed'!A884:J3574,8,0))</f>
        <v>210</v>
      </c>
      <c r="AE884" s="24">
        <f>IFNA(VLOOKUP(A884,'BUSINESS processed'!A884:J3574,9,0))</f>
        <v>0.217</v>
      </c>
      <c r="AF884" s="27">
        <f>IFNA(VLOOKUP(A884,'BUSINESS processed'!A884:J3574,10,0))</f>
        <v>1.242</v>
      </c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</row>
    <row r="885">
      <c r="A885" s="18" t="str">
        <f t="shared" si="1"/>
        <v>Asia_Laos-Asia_2000</v>
      </c>
      <c r="B885" s="19" t="s">
        <v>144</v>
      </c>
      <c r="C885" s="20" t="s">
        <v>160</v>
      </c>
      <c r="D885" s="21" t="s">
        <v>70</v>
      </c>
      <c r="E885" s="22">
        <v>1.731198022E9</v>
      </c>
      <c r="F885" s="22">
        <f t="shared" si="2"/>
        <v>321.289484</v>
      </c>
      <c r="G885" s="23">
        <v>0.033</v>
      </c>
      <c r="H885" s="23">
        <v>11.0</v>
      </c>
      <c r="I885" s="23">
        <v>0.32</v>
      </c>
      <c r="J885" s="24">
        <f t="shared" ref="J885:J911" si="514">IF(AND( C885=C884,D885&gt;D884),J884,0)</f>
        <v>0</v>
      </c>
      <c r="K885" s="24">
        <f t="shared" si="3"/>
        <v>0</v>
      </c>
      <c r="L885" s="24">
        <f t="shared" si="513"/>
        <v>0</v>
      </c>
      <c r="M885" s="24">
        <f t="shared" si="5"/>
        <v>0</v>
      </c>
      <c r="N885" s="24">
        <f>IFNA(VLOOKUP(A885,'HUMAN RESOURCES processed'!$A$2:$M$2692,5,0))</f>
        <v>0.031</v>
      </c>
      <c r="O885" s="24">
        <f>IFNA(VLOOKUP(A885,'HUMAN RESOURCES processed'!$A$2:$M$2692,6,0))</f>
        <v>0.083</v>
      </c>
      <c r="P885" s="24">
        <f>IFNA(VLOOKUP(A885,'HUMAN RESOURCES processed'!$A$2:$M$2692,7,0))</f>
        <v>63</v>
      </c>
      <c r="Q885" s="24">
        <f>IFNA(VLOOKUP(A885,'HUMAN RESOURCES processed'!$A$2:$M$2692,8,0))</f>
        <v>60</v>
      </c>
      <c r="R885" s="24">
        <f t="shared" si="6"/>
        <v>61.5</v>
      </c>
      <c r="S885" s="24">
        <f>IFNA(VLOOKUP(A885,'HUMAN RESOURCES processed'!$A$2:$M$2692,9,0))</f>
        <v>0.435</v>
      </c>
      <c r="T885" s="24">
        <f>IFNA(VLOOKUP(A885,'HUMAN RESOURCES processed'!$A$2:$M$2692,10,0))</f>
        <v>0.529</v>
      </c>
      <c r="U885" s="24">
        <f>IFNA(VLOOKUP(A885,'HUMAN RESOURCES processed'!$A$2:$M$2692,11,0))</f>
        <v>0.036</v>
      </c>
      <c r="V885" s="24">
        <f>IFNA(VLOOKUP(A885,'HUMAN RESOURCES processed'!$A$2:$M$2692,12,0))</f>
        <v>5388281</v>
      </c>
      <c r="W885" s="24">
        <f>IFNA(VLOOKUP(A885,'HUMAN RESOURCES processed'!$A$2:$M$2692,13,0))</f>
        <v>0.22</v>
      </c>
      <c r="X885" s="24">
        <f>IFNA(VLOOKUP(A885,'TOURISM processed'!$A$2:$F$2692,5,0))</f>
        <v>114000000</v>
      </c>
      <c r="Y885" s="24">
        <f>IFNA(VLOOKUP(A885,'TOURISM processed'!$A$2:$F$2692,6,0))</f>
        <v>8000000</v>
      </c>
      <c r="Z885" s="24">
        <f t="shared" si="7"/>
        <v>1.484703563</v>
      </c>
      <c r="AA885" s="24">
        <f t="shared" ref="AA885:AA889" si="515">IF(AND(C885=C884,D885&gt;D884),AA884,0)</f>
        <v>0</v>
      </c>
      <c r="AB885" s="24">
        <f t="shared" ref="AB885:AB887" si="516">IF(AND(C885=C884,D885&gt;D884),AB884,0)</f>
        <v>0</v>
      </c>
      <c r="AC885" s="24">
        <f t="shared" ref="AC885:AC896" si="517">IF(AND(C885=C884,D885&gt;D884),AC884,0)</f>
        <v>0</v>
      </c>
      <c r="AD885" s="24">
        <f t="shared" ref="AD885:AD889" si="518">IF(AND(C885=C884,D885&gt;D884),AD884,0)</f>
        <v>0</v>
      </c>
      <c r="AE885" s="24">
        <f>IFNA(VLOOKUP(A885,'BUSINESS processed'!A885:J3575,9,0))</f>
        <v>0.001</v>
      </c>
      <c r="AF885" s="27">
        <f>IFNA(VLOOKUP(A885,'BUSINESS processed'!A885:J3575,10,0))</f>
        <v>0.002</v>
      </c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</row>
    <row r="886">
      <c r="A886" s="18" t="str">
        <f t="shared" si="1"/>
        <v>Asia_Laos-Asia_2001</v>
      </c>
      <c r="B886" s="19" t="s">
        <v>144</v>
      </c>
      <c r="C886" s="20" t="s">
        <v>160</v>
      </c>
      <c r="D886" s="21" t="s">
        <v>71</v>
      </c>
      <c r="E886" s="22">
        <v>1.768619058E9</v>
      </c>
      <c r="F886" s="22">
        <f t="shared" si="2"/>
        <v>323.3207343</v>
      </c>
      <c r="G886" s="23">
        <v>0.041</v>
      </c>
      <c r="H886" s="23">
        <v>13.0</v>
      </c>
      <c r="I886" s="23">
        <v>0.262</v>
      </c>
      <c r="J886" s="24">
        <f t="shared" si="514"/>
        <v>0</v>
      </c>
      <c r="K886" s="24">
        <f t="shared" si="3"/>
        <v>0</v>
      </c>
      <c r="L886" s="24">
        <f t="shared" si="513"/>
        <v>0</v>
      </c>
      <c r="M886" s="24">
        <f t="shared" si="5"/>
        <v>0</v>
      </c>
      <c r="N886" s="24">
        <f>IFNA(VLOOKUP(A886,'HUMAN RESOURCES processed'!$A$2:$M$2692,5,0))</f>
        <v>0.03</v>
      </c>
      <c r="O886" s="24">
        <f>IFNA(VLOOKUP(A886,'HUMAN RESOURCES processed'!$A$2:$M$2692,6,0))</f>
        <v>0.08</v>
      </c>
      <c r="P886" s="24">
        <f>IFNA(VLOOKUP(A886,'HUMAN RESOURCES processed'!$A$2:$M$2692,7,0))</f>
        <v>64</v>
      </c>
      <c r="Q886" s="24">
        <f>IFNA(VLOOKUP(A886,'HUMAN RESOURCES processed'!$A$2:$M$2692,8,0))</f>
        <v>61</v>
      </c>
      <c r="R886" s="24">
        <f t="shared" si="6"/>
        <v>62.5</v>
      </c>
      <c r="S886" s="24">
        <f>IFNA(VLOOKUP(A886,'HUMAN RESOURCES processed'!$A$2:$M$2692,9,0))</f>
        <v>0.43</v>
      </c>
      <c r="T886" s="24">
        <f>IFNA(VLOOKUP(A886,'HUMAN RESOURCES processed'!$A$2:$M$2692,10,0))</f>
        <v>0.533</v>
      </c>
      <c r="U886" s="24">
        <f>IFNA(VLOOKUP(A886,'HUMAN RESOURCES processed'!$A$2:$M$2692,11,0))</f>
        <v>0.036</v>
      </c>
      <c r="V886" s="24">
        <f>IFNA(VLOOKUP(A886,'HUMAN RESOURCES processed'!$A$2:$M$2692,12,0))</f>
        <v>5470169</v>
      </c>
      <c r="W886" s="24">
        <f>IFNA(VLOOKUP(A886,'HUMAN RESOURCES processed'!$A$2:$M$2692,13,0))</f>
        <v>0.23</v>
      </c>
      <c r="X886" s="24">
        <f>IFNA(VLOOKUP(A886,'TOURISM processed'!$A$2:$F$2692,5,0))</f>
        <v>108000000</v>
      </c>
      <c r="Y886" s="24">
        <f>IFNA(VLOOKUP(A886,'TOURISM processed'!$A$2:$F$2692,6,0))</f>
        <v>4000000</v>
      </c>
      <c r="Z886" s="24">
        <f t="shared" si="7"/>
        <v>0.7312388338</v>
      </c>
      <c r="AA886" s="24">
        <f t="shared" si="515"/>
        <v>0</v>
      </c>
      <c r="AB886" s="24">
        <f t="shared" si="516"/>
        <v>0</v>
      </c>
      <c r="AC886" s="24">
        <f t="shared" si="517"/>
        <v>0</v>
      </c>
      <c r="AD886" s="24">
        <f t="shared" si="518"/>
        <v>0</v>
      </c>
      <c r="AE886" s="24">
        <f>IFNA(VLOOKUP(A886,'BUSINESS processed'!A886:J3576,9,0))</f>
        <v>0.002</v>
      </c>
      <c r="AF886" s="27">
        <f>IFNA(VLOOKUP(A886,'BUSINESS processed'!A886:J3576,10,0))</f>
        <v>0.005</v>
      </c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</row>
    <row r="887">
      <c r="A887" s="18" t="str">
        <f t="shared" si="1"/>
        <v>Asia_Laos-Asia_2002</v>
      </c>
      <c r="B887" s="19" t="s">
        <v>144</v>
      </c>
      <c r="C887" s="20" t="s">
        <v>160</v>
      </c>
      <c r="D887" s="21" t="s">
        <v>72</v>
      </c>
      <c r="E887" s="22">
        <v>1.758176653E9</v>
      </c>
      <c r="F887" s="22">
        <f t="shared" si="2"/>
        <v>317.0602296</v>
      </c>
      <c r="G887" s="23">
        <v>0.04</v>
      </c>
      <c r="H887" s="23">
        <v>13.0</v>
      </c>
      <c r="I887" s="23">
        <v>0.293</v>
      </c>
      <c r="J887" s="24">
        <f t="shared" si="514"/>
        <v>0</v>
      </c>
      <c r="K887" s="24">
        <f t="shared" si="3"/>
        <v>0</v>
      </c>
      <c r="L887" s="24">
        <f>IFNA(VLOOKUP(A887,'ENERGY processed'!$A$2:$H$2692,8,0),"")</f>
        <v>1874</v>
      </c>
      <c r="M887" s="24">
        <f t="shared" si="5"/>
        <v>0.0003379471962</v>
      </c>
      <c r="N887" s="24">
        <f>IFNA(VLOOKUP(A887,'HUMAN RESOURCES processed'!$A$2:$M$2692,5,0))</f>
        <v>0.029</v>
      </c>
      <c r="O887" s="24">
        <f>IFNA(VLOOKUP(A887,'HUMAN RESOURCES processed'!$A$2:$M$2692,6,0))</f>
        <v>0.078</v>
      </c>
      <c r="P887" s="24">
        <f>IFNA(VLOOKUP(A887,'HUMAN RESOURCES processed'!$A$2:$M$2692,7,0))</f>
        <v>64</v>
      </c>
      <c r="Q887" s="24">
        <f>IFNA(VLOOKUP(A887,'HUMAN RESOURCES processed'!$A$2:$M$2692,8,0))</f>
        <v>62</v>
      </c>
      <c r="R887" s="24">
        <f t="shared" si="6"/>
        <v>63</v>
      </c>
      <c r="S887" s="24">
        <f>IFNA(VLOOKUP(A887,'HUMAN RESOURCES processed'!$A$2:$M$2692,9,0))</f>
        <v>0.425</v>
      </c>
      <c r="T887" s="24">
        <f>IFNA(VLOOKUP(A887,'HUMAN RESOURCES processed'!$A$2:$M$2692,10,0))</f>
        <v>0.539</v>
      </c>
      <c r="U887" s="24">
        <f>IFNA(VLOOKUP(A887,'HUMAN RESOURCES processed'!$A$2:$M$2692,11,0))</f>
        <v>0.037</v>
      </c>
      <c r="V887" s="24">
        <f>IFNA(VLOOKUP(A887,'HUMAN RESOURCES processed'!$A$2:$M$2692,12,0))</f>
        <v>5545245</v>
      </c>
      <c r="W887" s="24">
        <f>IFNA(VLOOKUP(A887,'HUMAN RESOURCES processed'!$A$2:$M$2692,13,0))</f>
        <v>0.24</v>
      </c>
      <c r="X887" s="24">
        <f>IFNA(VLOOKUP(A887,'TOURISM processed'!$A$2:$F$2692,5,0))</f>
        <v>110000000</v>
      </c>
      <c r="Y887" s="24">
        <f>IFNA(VLOOKUP(A887,'TOURISM processed'!$A$2:$F$2692,6,0))</f>
        <v>4000000</v>
      </c>
      <c r="Z887" s="24">
        <f t="shared" si="7"/>
        <v>0.7213387326</v>
      </c>
      <c r="AA887" s="24">
        <f t="shared" si="515"/>
        <v>0</v>
      </c>
      <c r="AB887" s="24">
        <f t="shared" si="516"/>
        <v>0</v>
      </c>
      <c r="AC887" s="24">
        <f t="shared" si="517"/>
        <v>0</v>
      </c>
      <c r="AD887" s="24">
        <f t="shared" si="518"/>
        <v>0</v>
      </c>
      <c r="AE887" s="24">
        <f>IFNA(VLOOKUP(A887,'BUSINESS processed'!A887:J3577,9,0))</f>
        <v>0.003</v>
      </c>
      <c r="AF887" s="27">
        <f>IFNA(VLOOKUP(A887,'BUSINESS processed'!A887:J3577,10,0))</f>
        <v>0.01</v>
      </c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</row>
    <row r="888">
      <c r="A888" s="18" t="str">
        <f t="shared" si="1"/>
        <v>Asia_Laos-Asia_2003</v>
      </c>
      <c r="B888" s="19" t="s">
        <v>144</v>
      </c>
      <c r="C888" s="20" t="s">
        <v>160</v>
      </c>
      <c r="D888" s="21" t="s">
        <v>74</v>
      </c>
      <c r="E888" s="22">
        <v>2.023324407E9</v>
      </c>
      <c r="F888" s="22">
        <f t="shared" si="2"/>
        <v>360.081787</v>
      </c>
      <c r="G888" s="23">
        <v>0.049</v>
      </c>
      <c r="H888" s="23">
        <v>18.0</v>
      </c>
      <c r="I888" s="23">
        <v>0.305</v>
      </c>
      <c r="J888" s="24">
        <f t="shared" si="514"/>
        <v>0</v>
      </c>
      <c r="K888" s="24">
        <f t="shared" si="3"/>
        <v>0</v>
      </c>
      <c r="L888" s="24">
        <f>IFNA(VLOOKUP(A888,'ENERGY processed'!$A$2:$H$2692,8,0),"")</f>
        <v>1811</v>
      </c>
      <c r="M888" s="24">
        <f t="shared" si="5"/>
        <v>0.0003222953838</v>
      </c>
      <c r="N888" s="24">
        <f>IFNA(VLOOKUP(A888,'HUMAN RESOURCES processed'!$A$2:$M$2692,5,0))</f>
        <v>0.029</v>
      </c>
      <c r="O888" s="24">
        <f>IFNA(VLOOKUP(A888,'HUMAN RESOURCES processed'!$A$2:$M$2692,6,0))</f>
        <v>0.075</v>
      </c>
      <c r="P888" s="24">
        <f>IFNA(VLOOKUP(A888,'HUMAN RESOURCES processed'!$A$2:$M$2692,7,0))</f>
        <v>65</v>
      </c>
      <c r="Q888" s="24">
        <f>IFNA(VLOOKUP(A888,'HUMAN RESOURCES processed'!$A$2:$M$2692,8,0))</f>
        <v>62</v>
      </c>
      <c r="R888" s="24">
        <f t="shared" si="6"/>
        <v>63.5</v>
      </c>
      <c r="S888" s="24">
        <f>IFNA(VLOOKUP(A888,'HUMAN RESOURCES processed'!$A$2:$M$2692,9,0))</f>
        <v>0.418</v>
      </c>
      <c r="T888" s="24">
        <f>IFNA(VLOOKUP(A888,'HUMAN RESOURCES processed'!$A$2:$M$2692,10,0))</f>
        <v>0.545</v>
      </c>
      <c r="U888" s="24">
        <f>IFNA(VLOOKUP(A888,'HUMAN RESOURCES processed'!$A$2:$M$2692,11,0))</f>
        <v>0.037</v>
      </c>
      <c r="V888" s="24">
        <f>IFNA(VLOOKUP(A888,'HUMAN RESOURCES processed'!$A$2:$M$2692,12,0))</f>
        <v>5619069</v>
      </c>
      <c r="W888" s="24">
        <f>IFNA(VLOOKUP(A888,'HUMAN RESOURCES processed'!$A$2:$M$2692,13,0))</f>
        <v>0.251</v>
      </c>
      <c r="X888" s="24">
        <f>IFNA(VLOOKUP(A888,'TOURISM processed'!$A$2:$F$2692,5,0))</f>
        <v>77000000</v>
      </c>
      <c r="Y888" s="24">
        <f>IFNA(VLOOKUP(A888,'TOURISM processed'!$A$2:$F$2692,6,0))</f>
        <v>5000000</v>
      </c>
      <c r="Z888" s="24">
        <f t="shared" si="7"/>
        <v>0.8898271226</v>
      </c>
      <c r="AA888" s="24">
        <f t="shared" si="515"/>
        <v>0</v>
      </c>
      <c r="AB888" s="24">
        <f>IFNA(VLOOKUP(A888,'BUSINESS processed'!A888:J3578,6,0))</f>
        <v>153</v>
      </c>
      <c r="AC888" s="24">
        <f t="shared" si="517"/>
        <v>0</v>
      </c>
      <c r="AD888" s="24">
        <f t="shared" si="518"/>
        <v>0</v>
      </c>
      <c r="AE888" s="24">
        <f>IFNA(VLOOKUP(A888,'BUSINESS processed'!A888:J3578,9,0))</f>
        <v>0.003</v>
      </c>
      <c r="AF888" s="27">
        <f>IFNA(VLOOKUP(A888,'BUSINESS processed'!A888:J3578,10,0))</f>
        <v>0.02</v>
      </c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</row>
    <row r="889">
      <c r="A889" s="18" t="str">
        <f t="shared" si="1"/>
        <v>Asia_Laos-Asia_2004</v>
      </c>
      <c r="B889" s="19" t="s">
        <v>144</v>
      </c>
      <c r="C889" s="20" t="s">
        <v>160</v>
      </c>
      <c r="D889" s="21" t="s">
        <v>83</v>
      </c>
      <c r="E889" s="22">
        <v>2.36639812E9</v>
      </c>
      <c r="F889" s="22">
        <f t="shared" si="2"/>
        <v>415.2222522</v>
      </c>
      <c r="G889" s="23">
        <v>0.046</v>
      </c>
      <c r="H889" s="23">
        <v>19.0</v>
      </c>
      <c r="I889" s="23">
        <v>0.293</v>
      </c>
      <c r="J889" s="24">
        <f t="shared" si="514"/>
        <v>0</v>
      </c>
      <c r="K889" s="24">
        <f t="shared" si="3"/>
        <v>0</v>
      </c>
      <c r="L889" s="24">
        <f>IFNA(VLOOKUP(A889,'ENERGY processed'!$A$2:$H$2692,8,0),"")</f>
        <v>1742</v>
      </c>
      <c r="M889" s="24">
        <f t="shared" si="5"/>
        <v>0.000305661654</v>
      </c>
      <c r="N889" s="24">
        <f>IFNA(VLOOKUP(A889,'HUMAN RESOURCES processed'!$A$2:$M$2692,5,0))</f>
        <v>0.028</v>
      </c>
      <c r="O889" s="24">
        <f>IFNA(VLOOKUP(A889,'HUMAN RESOURCES processed'!$A$2:$M$2692,6,0))</f>
        <v>0.073</v>
      </c>
      <c r="P889" s="24">
        <f>IFNA(VLOOKUP(A889,'HUMAN RESOURCES processed'!$A$2:$M$2692,7,0))</f>
        <v>65</v>
      </c>
      <c r="Q889" s="24">
        <f>IFNA(VLOOKUP(A889,'HUMAN RESOURCES processed'!$A$2:$M$2692,8,0))</f>
        <v>63</v>
      </c>
      <c r="R889" s="24">
        <f t="shared" si="6"/>
        <v>64</v>
      </c>
      <c r="S889" s="24">
        <f>IFNA(VLOOKUP(A889,'HUMAN RESOURCES processed'!$A$2:$M$2692,9,0))</f>
        <v>0.411</v>
      </c>
      <c r="T889" s="24">
        <f>IFNA(VLOOKUP(A889,'HUMAN RESOURCES processed'!$A$2:$M$2692,10,0))</f>
        <v>0.552</v>
      </c>
      <c r="U889" s="24">
        <f>IFNA(VLOOKUP(A889,'HUMAN RESOURCES processed'!$A$2:$M$2692,11,0))</f>
        <v>0.037</v>
      </c>
      <c r="V889" s="24">
        <f>IFNA(VLOOKUP(A889,'HUMAN RESOURCES processed'!$A$2:$M$2692,12,0))</f>
        <v>5699112</v>
      </c>
      <c r="W889" s="24">
        <f>IFNA(VLOOKUP(A889,'HUMAN RESOURCES processed'!$A$2:$M$2692,13,0))</f>
        <v>0.262</v>
      </c>
      <c r="X889" s="24">
        <f>IFNA(VLOOKUP(A889,'TOURISM processed'!$A$2:$F$2692,5,0))</f>
        <v>122000000</v>
      </c>
      <c r="Y889" s="24">
        <f>IFNA(VLOOKUP(A889,'TOURISM processed'!$A$2:$F$2692,6,0))</f>
        <v>8000000</v>
      </c>
      <c r="Z889" s="24">
        <f t="shared" si="7"/>
        <v>1.403727458</v>
      </c>
      <c r="AA889" s="24">
        <f t="shared" si="515"/>
        <v>0</v>
      </c>
      <c r="AB889" s="24">
        <f>IFNA(VLOOKUP(A889,'BUSINESS processed'!A889:J3579,6,0))</f>
        <v>153</v>
      </c>
      <c r="AC889" s="24">
        <f t="shared" si="517"/>
        <v>0</v>
      </c>
      <c r="AD889" s="24">
        <f t="shared" si="518"/>
        <v>0</v>
      </c>
      <c r="AE889" s="24">
        <f>IFNA(VLOOKUP(A889,'BUSINESS processed'!A889:J3579,9,0))</f>
        <v>0.004</v>
      </c>
      <c r="AF889" s="27">
        <f>IFNA(VLOOKUP(A889,'BUSINESS processed'!A889:J3579,10,0))</f>
        <v>0.036</v>
      </c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</row>
    <row r="890">
      <c r="A890" s="18" t="str">
        <f t="shared" si="1"/>
        <v>Asia_Laos-Asia_2005</v>
      </c>
      <c r="B890" s="19" t="s">
        <v>144</v>
      </c>
      <c r="C890" s="20" t="s">
        <v>160</v>
      </c>
      <c r="D890" s="21" t="s">
        <v>84</v>
      </c>
      <c r="E890" s="22">
        <v>2.735550177E9</v>
      </c>
      <c r="F890" s="22">
        <f t="shared" si="2"/>
        <v>472.4084631</v>
      </c>
      <c r="G890" s="23">
        <v>0.043</v>
      </c>
      <c r="H890" s="23">
        <v>20.0</v>
      </c>
      <c r="I890" s="23">
        <v>0.268</v>
      </c>
      <c r="J890" s="24">
        <f t="shared" si="514"/>
        <v>0</v>
      </c>
      <c r="K890" s="24">
        <f t="shared" si="3"/>
        <v>0</v>
      </c>
      <c r="L890" s="24">
        <f>IFNA(VLOOKUP(A890,'ENERGY processed'!$A$2:$H$2692,8,0),"")</f>
        <v>902</v>
      </c>
      <c r="M890" s="24">
        <f t="shared" si="5"/>
        <v>0.0001557684583</v>
      </c>
      <c r="N890" s="24">
        <f>IFNA(VLOOKUP(A890,'HUMAN RESOURCES processed'!$A$2:$M$2692,5,0))</f>
        <v>0.028</v>
      </c>
      <c r="O890" s="24">
        <f>IFNA(VLOOKUP(A890,'HUMAN RESOURCES processed'!$A$2:$M$2692,6,0))</f>
        <v>0.07</v>
      </c>
      <c r="P890" s="24">
        <f>IFNA(VLOOKUP(A890,'HUMAN RESOURCES processed'!$A$2:$M$2692,7,0))</f>
        <v>66</v>
      </c>
      <c r="Q890" s="24">
        <f>IFNA(VLOOKUP(A890,'HUMAN RESOURCES processed'!$A$2:$M$2692,8,0))</f>
        <v>63</v>
      </c>
      <c r="R890" s="24">
        <f t="shared" si="6"/>
        <v>64.5</v>
      </c>
      <c r="S890" s="24">
        <f>IFNA(VLOOKUP(A890,'HUMAN RESOURCES processed'!$A$2:$M$2692,9,0))</f>
        <v>0.404</v>
      </c>
      <c r="T890" s="24">
        <f>IFNA(VLOOKUP(A890,'HUMAN RESOURCES processed'!$A$2:$M$2692,10,0))</f>
        <v>0.559</v>
      </c>
      <c r="U890" s="24">
        <f>IFNA(VLOOKUP(A890,'HUMAN RESOURCES processed'!$A$2:$M$2692,11,0))</f>
        <v>0.037</v>
      </c>
      <c r="V890" s="24">
        <f>IFNA(VLOOKUP(A890,'HUMAN RESOURCES processed'!$A$2:$M$2692,12,0))</f>
        <v>5790646</v>
      </c>
      <c r="W890" s="24">
        <f>IFNA(VLOOKUP(A890,'HUMAN RESOURCES processed'!$A$2:$M$2692,13,0))</f>
        <v>0.274</v>
      </c>
      <c r="X890" s="24">
        <f>IFNA(VLOOKUP(A890,'TOURISM processed'!$A$2:$F$2692,5,0))</f>
        <v>143000000</v>
      </c>
      <c r="Y890" s="24">
        <f>IFNA(VLOOKUP(A890,'TOURISM processed'!$A$2:$F$2692,6,0))</f>
        <v>10000000</v>
      </c>
      <c r="Z890" s="24">
        <f t="shared" si="7"/>
        <v>1.726923041</v>
      </c>
      <c r="AA890" s="24">
        <f>IFNA(VLOOKUP(A890,'BUSINESS processed'!A890:J3580,5,0))</f>
        <v>0.352</v>
      </c>
      <c r="AB890" s="24">
        <f>IFNA(VLOOKUP(A890,'BUSINESS processed'!A890:J3580,6,0))</f>
        <v>153</v>
      </c>
      <c r="AC890" s="24">
        <f t="shared" si="517"/>
        <v>0</v>
      </c>
      <c r="AD890" s="24">
        <f>IFNA(VLOOKUP(A890,'BUSINESS processed'!A890:J3580,8,0))</f>
        <v>672</v>
      </c>
      <c r="AE890" s="24">
        <f>IFNA(VLOOKUP(A890,'BUSINESS processed'!A890:J3580,9,0))</f>
        <v>0.009</v>
      </c>
      <c r="AF890" s="27">
        <f>IFNA(VLOOKUP(A890,'BUSINESS processed'!A890:J3580,10,0))</f>
        <v>0.114</v>
      </c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</row>
    <row r="891">
      <c r="A891" s="18" t="str">
        <f t="shared" si="1"/>
        <v>Asia_Laos-Asia_2006</v>
      </c>
      <c r="B891" s="19" t="s">
        <v>144</v>
      </c>
      <c r="C891" s="20" t="s">
        <v>160</v>
      </c>
      <c r="D891" s="21" t="s">
        <v>85</v>
      </c>
      <c r="E891" s="22">
        <v>3.452895836E9</v>
      </c>
      <c r="F891" s="22">
        <f t="shared" si="2"/>
        <v>585.6405751</v>
      </c>
      <c r="G891" s="23">
        <v>0.043</v>
      </c>
      <c r="H891" s="23">
        <v>25.0</v>
      </c>
      <c r="I891" s="23">
        <v>0.3</v>
      </c>
      <c r="J891" s="24">
        <f t="shared" si="514"/>
        <v>0</v>
      </c>
      <c r="K891" s="24">
        <f t="shared" si="3"/>
        <v>0</v>
      </c>
      <c r="L891" s="24">
        <f>IFNA(VLOOKUP(A891,'ENERGY processed'!$A$2:$H$2692,8,0),"")</f>
        <v>1423</v>
      </c>
      <c r="M891" s="24">
        <f t="shared" si="5"/>
        <v>0.0002413529333</v>
      </c>
      <c r="N891" s="24">
        <f>IFNA(VLOOKUP(A891,'HUMAN RESOURCES processed'!$A$2:$M$2692,5,0))</f>
        <v>0.029</v>
      </c>
      <c r="O891" s="24">
        <f>IFNA(VLOOKUP(A891,'HUMAN RESOURCES processed'!$A$2:$M$2692,6,0))</f>
        <v>0.068</v>
      </c>
      <c r="P891" s="24">
        <f>IFNA(VLOOKUP(A891,'HUMAN RESOURCES processed'!$A$2:$M$2692,7,0))</f>
        <v>66</v>
      </c>
      <c r="Q891" s="24">
        <f>IFNA(VLOOKUP(A891,'HUMAN RESOURCES processed'!$A$2:$M$2692,8,0))</f>
        <v>64</v>
      </c>
      <c r="R891" s="24">
        <f t="shared" si="6"/>
        <v>65</v>
      </c>
      <c r="S891" s="24">
        <f>IFNA(VLOOKUP(A891,'HUMAN RESOURCES processed'!$A$2:$M$2692,9,0))</f>
        <v>0.396</v>
      </c>
      <c r="T891" s="24">
        <f>IFNA(VLOOKUP(A891,'HUMAN RESOURCES processed'!$A$2:$M$2692,10,0))</f>
        <v>0.566</v>
      </c>
      <c r="U891" s="24">
        <f>IFNA(VLOOKUP(A891,'HUMAN RESOURCES processed'!$A$2:$M$2692,11,0))</f>
        <v>0.038</v>
      </c>
      <c r="V891" s="24">
        <f>IFNA(VLOOKUP(A891,'HUMAN RESOURCES processed'!$A$2:$M$2692,12,0))</f>
        <v>5895930</v>
      </c>
      <c r="W891" s="24">
        <f>IFNA(VLOOKUP(A891,'HUMAN RESOURCES processed'!$A$2:$M$2692,13,0))</f>
        <v>0.285</v>
      </c>
      <c r="X891" s="24">
        <f>IFNA(VLOOKUP(A891,'TOURISM processed'!$A$2:$F$2692,5,0))</f>
        <v>160000000</v>
      </c>
      <c r="Y891" s="24">
        <f>IFNA(VLOOKUP(A891,'TOURISM processed'!$A$2:$F$2692,6,0))</f>
        <v>15000000</v>
      </c>
      <c r="Z891" s="24">
        <f t="shared" si="7"/>
        <v>2.544127898</v>
      </c>
      <c r="AA891" s="24">
        <f>IFNA(VLOOKUP(A891,'BUSINESS processed'!A891:J3581,5,0))</f>
        <v>0.352</v>
      </c>
      <c r="AB891" s="24">
        <f>IFNA(VLOOKUP(A891,'BUSINESS processed'!A891:J3581,6,0))</f>
        <v>123</v>
      </c>
      <c r="AC891" s="24">
        <f t="shared" si="517"/>
        <v>0</v>
      </c>
      <c r="AD891" s="24">
        <f>IFNA(VLOOKUP(A891,'BUSINESS processed'!A891:J3581,8,0))</f>
        <v>672</v>
      </c>
      <c r="AE891" s="24">
        <f>IFNA(VLOOKUP(A891,'BUSINESS processed'!A891:J3581,9,0))</f>
        <v>0.012</v>
      </c>
      <c r="AF891" s="27">
        <f>IFNA(VLOOKUP(A891,'BUSINESS processed'!A891:J3581,10,0))</f>
        <v>0.171</v>
      </c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</row>
    <row r="892">
      <c r="A892" s="18" t="str">
        <f t="shared" si="1"/>
        <v>Asia_Laos-Asia_2007</v>
      </c>
      <c r="B892" s="19" t="s">
        <v>144</v>
      </c>
      <c r="C892" s="20" t="s">
        <v>160</v>
      </c>
      <c r="D892" s="21" t="s">
        <v>86</v>
      </c>
      <c r="E892" s="22">
        <v>4.22294553E9</v>
      </c>
      <c r="F892" s="22">
        <f t="shared" si="2"/>
        <v>702.2701312</v>
      </c>
      <c r="G892" s="23">
        <v>0.042</v>
      </c>
      <c r="H892" s="23">
        <v>29.0</v>
      </c>
      <c r="I892" s="23">
        <v>0.285</v>
      </c>
      <c r="J892" s="24">
        <f t="shared" si="514"/>
        <v>0</v>
      </c>
      <c r="K892" s="24">
        <f t="shared" si="3"/>
        <v>0</v>
      </c>
      <c r="L892" s="24">
        <f>IFNA(VLOOKUP(A892,'ENERGY processed'!$A$2:$H$2692,8,0),"")</f>
        <v>1668</v>
      </c>
      <c r="M892" s="24">
        <f t="shared" si="5"/>
        <v>0.0002773861445</v>
      </c>
      <c r="N892" s="24">
        <f>IFNA(VLOOKUP(A892,'HUMAN RESOURCES processed'!$A$2:$M$2692,5,0))</f>
        <v>0.029</v>
      </c>
      <c r="O892" s="24">
        <f>IFNA(VLOOKUP(A892,'HUMAN RESOURCES processed'!$A$2:$M$2692,6,0))</f>
        <v>0.065</v>
      </c>
      <c r="P892" s="24">
        <f>IFNA(VLOOKUP(A892,'HUMAN RESOURCES processed'!$A$2:$M$2692,7,0))</f>
        <v>67</v>
      </c>
      <c r="Q892" s="24">
        <f>IFNA(VLOOKUP(A892,'HUMAN RESOURCES processed'!$A$2:$M$2692,8,0))</f>
        <v>64</v>
      </c>
      <c r="R892" s="24">
        <f t="shared" si="6"/>
        <v>65.5</v>
      </c>
      <c r="S892" s="24">
        <f>IFNA(VLOOKUP(A892,'HUMAN RESOURCES processed'!$A$2:$M$2692,9,0))</f>
        <v>0.389</v>
      </c>
      <c r="T892" s="24">
        <f>IFNA(VLOOKUP(A892,'HUMAN RESOURCES processed'!$A$2:$M$2692,10,0))</f>
        <v>0.574</v>
      </c>
      <c r="U892" s="24">
        <f>IFNA(VLOOKUP(A892,'HUMAN RESOURCES processed'!$A$2:$M$2692,11,0))</f>
        <v>0.037</v>
      </c>
      <c r="V892" s="24">
        <f>IFNA(VLOOKUP(A892,'HUMAN RESOURCES processed'!$A$2:$M$2692,12,0))</f>
        <v>6013278</v>
      </c>
      <c r="W892" s="24">
        <f>IFNA(VLOOKUP(A892,'HUMAN RESOURCES processed'!$A$2:$M$2692,13,0))</f>
        <v>0.297</v>
      </c>
      <c r="X892" s="24">
        <f>IFNA(VLOOKUP(A892,'TOURISM processed'!$A$2:$F$2692,5,0))</f>
        <v>190000000</v>
      </c>
      <c r="Y892" s="24">
        <f>IFNA(VLOOKUP(A892,'TOURISM processed'!$A$2:$F$2692,6,0))</f>
        <v>14000000</v>
      </c>
      <c r="Z892" s="24">
        <f t="shared" si="7"/>
        <v>2.328181069</v>
      </c>
      <c r="AA892" s="24">
        <f>IFNA(VLOOKUP(A892,'BUSINESS processed'!A892:J3582,5,0))</f>
        <v>0.352</v>
      </c>
      <c r="AB892" s="24">
        <f>IFNA(VLOOKUP(A892,'BUSINESS processed'!A892:J3582,6,0))</f>
        <v>93</v>
      </c>
      <c r="AC892" s="24">
        <f t="shared" si="517"/>
        <v>0</v>
      </c>
      <c r="AD892" s="24">
        <f>IFNA(VLOOKUP(A892,'BUSINESS processed'!A892:J3582,8,0))</f>
        <v>672</v>
      </c>
      <c r="AE892" s="24">
        <f>IFNA(VLOOKUP(A892,'BUSINESS processed'!A892:J3582,9,0))</f>
        <v>0.016</v>
      </c>
      <c r="AF892" s="27">
        <f>IFNA(VLOOKUP(A892,'BUSINESS processed'!A892:J3582,10,0))</f>
        <v>0.246</v>
      </c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</row>
    <row r="893">
      <c r="A893" s="18" t="str">
        <f t="shared" si="1"/>
        <v>Asia_Laos-Asia_2008</v>
      </c>
      <c r="B893" s="19" t="s">
        <v>144</v>
      </c>
      <c r="C893" s="20" t="s">
        <v>160</v>
      </c>
      <c r="D893" s="21" t="s">
        <v>87</v>
      </c>
      <c r="E893" s="22">
        <v>5.443930125E9</v>
      </c>
      <c r="F893" s="22">
        <f t="shared" si="2"/>
        <v>886.7596525</v>
      </c>
      <c r="G893" s="23">
        <v>0.041</v>
      </c>
      <c r="H893" s="23">
        <v>36.0</v>
      </c>
      <c r="I893" s="23">
        <v>0.24</v>
      </c>
      <c r="J893" s="24">
        <f t="shared" si="514"/>
        <v>0</v>
      </c>
      <c r="K893" s="24">
        <f t="shared" si="3"/>
        <v>0</v>
      </c>
      <c r="L893" s="24">
        <f>IFNA(VLOOKUP(A893,'ENERGY processed'!$A$2:$H$2692,8,0),"")</f>
        <v>1434</v>
      </c>
      <c r="M893" s="24">
        <f t="shared" si="5"/>
        <v>0.0002335837001</v>
      </c>
      <c r="N893" s="24">
        <f>IFNA(VLOOKUP(A893,'HUMAN RESOURCES processed'!$A$2:$M$2692,5,0))</f>
        <v>0.029</v>
      </c>
      <c r="O893" s="24">
        <f>IFNA(VLOOKUP(A893,'HUMAN RESOURCES processed'!$A$2:$M$2692,6,0))</f>
        <v>0.063</v>
      </c>
      <c r="P893" s="24">
        <f>IFNA(VLOOKUP(A893,'HUMAN RESOURCES processed'!$A$2:$M$2692,7,0))</f>
        <v>67</v>
      </c>
      <c r="Q893" s="24">
        <f>IFNA(VLOOKUP(A893,'HUMAN RESOURCES processed'!$A$2:$M$2692,8,0))</f>
        <v>65</v>
      </c>
      <c r="R893" s="24">
        <f t="shared" si="6"/>
        <v>66</v>
      </c>
      <c r="S893" s="24">
        <f>IFNA(VLOOKUP(A893,'HUMAN RESOURCES processed'!$A$2:$M$2692,9,0))</f>
        <v>0.381</v>
      </c>
      <c r="T893" s="24">
        <f>IFNA(VLOOKUP(A893,'HUMAN RESOURCES processed'!$A$2:$M$2692,10,0))</f>
        <v>0.581</v>
      </c>
      <c r="U893" s="24">
        <f>IFNA(VLOOKUP(A893,'HUMAN RESOURCES processed'!$A$2:$M$2692,11,0))</f>
        <v>0.037</v>
      </c>
      <c r="V893" s="24">
        <f>IFNA(VLOOKUP(A893,'HUMAN RESOURCES processed'!$A$2:$M$2692,12,0))</f>
        <v>6139127</v>
      </c>
      <c r="W893" s="24">
        <f>IFNA(VLOOKUP(A893,'HUMAN RESOURCES processed'!$A$2:$M$2692,13,0))</f>
        <v>0.308</v>
      </c>
      <c r="X893" s="24">
        <f>IFNA(VLOOKUP(A893,'TOURISM processed'!$A$2:$F$2692,5,0))</f>
        <v>280000000</v>
      </c>
      <c r="Y893" s="24">
        <f>IFNA(VLOOKUP(A893,'TOURISM processed'!$A$2:$F$2692,6,0))</f>
        <v>51000000</v>
      </c>
      <c r="Z893" s="24">
        <f t="shared" si="7"/>
        <v>8.307370087</v>
      </c>
      <c r="AA893" s="24">
        <f>IFNA(VLOOKUP(A893,'BUSINESS processed'!A893:J3583,5,0))</f>
        <v>0.334</v>
      </c>
      <c r="AB893" s="24">
        <f>IFNA(VLOOKUP(A893,'BUSINESS processed'!A893:J3583,6,0))</f>
        <v>93</v>
      </c>
      <c r="AC893" s="24">
        <f t="shared" si="517"/>
        <v>0</v>
      </c>
      <c r="AD893" s="24">
        <f>IFNA(VLOOKUP(A893,'BUSINESS processed'!A893:J3583,8,0))</f>
        <v>560</v>
      </c>
      <c r="AE893" s="24">
        <f>IFNA(VLOOKUP(A893,'BUSINESS processed'!A893:J3583,9,0))</f>
        <v>0.036</v>
      </c>
      <c r="AF893" s="27">
        <f>IFNA(VLOOKUP(A893,'BUSINESS processed'!A893:J3583,10,0))</f>
        <v>0.329</v>
      </c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</row>
    <row r="894">
      <c r="A894" s="18" t="str">
        <f t="shared" si="1"/>
        <v>Asia_Laos-Asia_2009</v>
      </c>
      <c r="B894" s="19" t="s">
        <v>144</v>
      </c>
      <c r="C894" s="20" t="s">
        <v>160</v>
      </c>
      <c r="D894" s="21" t="s">
        <v>88</v>
      </c>
      <c r="E894" s="22">
        <v>5.832882922E9</v>
      </c>
      <c r="F894" s="22">
        <f t="shared" si="2"/>
        <v>930.5859446</v>
      </c>
      <c r="G894" s="23">
        <v>0.036</v>
      </c>
      <c r="H894" s="23">
        <v>34.0</v>
      </c>
      <c r="I894" s="23">
        <v>0.248</v>
      </c>
      <c r="J894" s="24">
        <f t="shared" si="514"/>
        <v>0</v>
      </c>
      <c r="K894" s="24">
        <f t="shared" si="3"/>
        <v>0</v>
      </c>
      <c r="L894" s="24">
        <f>IF(AND(C894=C893,C894&gt;C893),C893,0)</f>
        <v>0</v>
      </c>
      <c r="M894" s="24">
        <f t="shared" si="5"/>
        <v>0</v>
      </c>
      <c r="N894" s="24">
        <f>IFNA(VLOOKUP(A894,'HUMAN RESOURCES processed'!$A$2:$M$2692,5,0))</f>
        <v>0.029</v>
      </c>
      <c r="O894" s="24">
        <f>IFNA(VLOOKUP(A894,'HUMAN RESOURCES processed'!$A$2:$M$2692,6,0))</f>
        <v>0.061</v>
      </c>
      <c r="P894" s="24">
        <f>IFNA(VLOOKUP(A894,'HUMAN RESOURCES processed'!$A$2:$M$2692,7,0))</f>
        <v>68</v>
      </c>
      <c r="Q894" s="24">
        <f>IFNA(VLOOKUP(A894,'HUMAN RESOURCES processed'!$A$2:$M$2692,8,0))</f>
        <v>65</v>
      </c>
      <c r="R894" s="24">
        <f t="shared" si="6"/>
        <v>66.5</v>
      </c>
      <c r="S894" s="24">
        <f>IFNA(VLOOKUP(A894,'HUMAN RESOURCES processed'!$A$2:$M$2692,9,0))</f>
        <v>0.374</v>
      </c>
      <c r="T894" s="24">
        <f>IFNA(VLOOKUP(A894,'HUMAN RESOURCES processed'!$A$2:$M$2692,10,0))</f>
        <v>0.588</v>
      </c>
      <c r="U894" s="24">
        <f>IFNA(VLOOKUP(A894,'HUMAN RESOURCES processed'!$A$2:$M$2692,11,0))</f>
        <v>0.037</v>
      </c>
      <c r="V894" s="24">
        <f>IFNA(VLOOKUP(A894,'HUMAN RESOURCES processed'!$A$2:$M$2692,12,0))</f>
        <v>6267968</v>
      </c>
      <c r="W894" s="24">
        <f>IFNA(VLOOKUP(A894,'HUMAN RESOURCES processed'!$A$2:$M$2692,13,0))</f>
        <v>0.32</v>
      </c>
      <c r="X894" s="24">
        <f>IFNA(VLOOKUP(A894,'TOURISM processed'!$A$2:$F$2692,5,0))</f>
        <v>271000000</v>
      </c>
      <c r="Y894" s="24">
        <f>IFNA(VLOOKUP(A894,'TOURISM processed'!$A$2:$F$2692,6,0))</f>
        <v>91000000</v>
      </c>
      <c r="Z894" s="24">
        <f t="shared" si="7"/>
        <v>14.51826174</v>
      </c>
      <c r="AA894" s="24">
        <f>IFNA(VLOOKUP(A894,'BUSINESS processed'!A894:J3584,5,0))</f>
        <v>0.323</v>
      </c>
      <c r="AB894" s="24">
        <f>IFNA(VLOOKUP(A894,'BUSINESS processed'!A894:J3584,6,0))</f>
        <v>93</v>
      </c>
      <c r="AC894" s="24">
        <f t="shared" si="517"/>
        <v>0</v>
      </c>
      <c r="AD894" s="24">
        <f>IFNA(VLOOKUP(A894,'BUSINESS processed'!A894:J3584,8,0))</f>
        <v>362</v>
      </c>
      <c r="AE894" s="24">
        <f>IFNA(VLOOKUP(A894,'BUSINESS processed'!A894:J3584,9,0))</f>
        <v>0.06</v>
      </c>
      <c r="AF894" s="27">
        <f>IFNA(VLOOKUP(A894,'BUSINESS processed'!A894:J3584,10,0))</f>
        <v>0.516</v>
      </c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</row>
    <row r="895">
      <c r="A895" s="18" t="str">
        <f t="shared" si="1"/>
        <v>Asia_Laos-Asia_2010</v>
      </c>
      <c r="B895" s="19" t="s">
        <v>144</v>
      </c>
      <c r="C895" s="20" t="s">
        <v>160</v>
      </c>
      <c r="D895" s="21" t="s">
        <v>89</v>
      </c>
      <c r="E895" s="22">
        <v>7.181441152E9</v>
      </c>
      <c r="F895" s="22">
        <f t="shared" si="2"/>
        <v>1122.852316</v>
      </c>
      <c r="G895" s="23">
        <v>0.026</v>
      </c>
      <c r="H895" s="23">
        <v>29.0</v>
      </c>
      <c r="I895" s="23">
        <v>0.226</v>
      </c>
      <c r="J895" s="24">
        <f t="shared" si="514"/>
        <v>0</v>
      </c>
      <c r="K895" s="24">
        <f t="shared" si="3"/>
        <v>0</v>
      </c>
      <c r="L895" s="24">
        <f>IFNA(VLOOKUP(A895,'ENERGY processed'!$A$2:$H$2692,8,0),"")</f>
        <v>1050.5</v>
      </c>
      <c r="M895" s="24">
        <f t="shared" si="5"/>
        <v>0.0001642506473</v>
      </c>
      <c r="N895" s="24">
        <f>IFNA(VLOOKUP(A895,'HUMAN RESOURCES processed'!$A$2:$M$2692,5,0))</f>
        <v>0.028</v>
      </c>
      <c r="O895" s="24">
        <f>IFNA(VLOOKUP(A895,'HUMAN RESOURCES processed'!$A$2:$M$2692,6,0))</f>
        <v>0.059</v>
      </c>
      <c r="P895" s="24">
        <f>IFNA(VLOOKUP(A895,'HUMAN RESOURCES processed'!$A$2:$M$2692,7,0))</f>
        <v>68</v>
      </c>
      <c r="Q895" s="24">
        <f>IFNA(VLOOKUP(A895,'HUMAN RESOURCES processed'!$A$2:$M$2692,8,0))</f>
        <v>66</v>
      </c>
      <c r="R895" s="24">
        <f t="shared" si="6"/>
        <v>67</v>
      </c>
      <c r="S895" s="24">
        <f>IFNA(VLOOKUP(A895,'HUMAN RESOURCES processed'!$A$2:$M$2692,9,0))</f>
        <v>0.368</v>
      </c>
      <c r="T895" s="24">
        <f>IFNA(VLOOKUP(A895,'HUMAN RESOURCES processed'!$A$2:$M$2692,10,0))</f>
        <v>0.595</v>
      </c>
      <c r="U895" s="24">
        <f>IFNA(VLOOKUP(A895,'HUMAN RESOURCES processed'!$A$2:$M$2692,11,0))</f>
        <v>0.037</v>
      </c>
      <c r="V895" s="24">
        <f>IFNA(VLOOKUP(A895,'HUMAN RESOURCES processed'!$A$2:$M$2692,12,0))</f>
        <v>6395713</v>
      </c>
      <c r="W895" s="24">
        <f>IFNA(VLOOKUP(A895,'HUMAN RESOURCES processed'!$A$2:$M$2692,13,0))</f>
        <v>0.331</v>
      </c>
      <c r="X895" s="24">
        <f>IFNA(VLOOKUP(A895,'TOURISM processed'!$A$2:$F$2692,5,0))</f>
        <v>385000000</v>
      </c>
      <c r="Y895" s="24">
        <f>IFNA(VLOOKUP(A895,'TOURISM processed'!$A$2:$F$2692,6,0))</f>
        <v>215000000</v>
      </c>
      <c r="Z895" s="24">
        <f t="shared" si="7"/>
        <v>33.61626765</v>
      </c>
      <c r="AA895" s="24">
        <f>IFNA(VLOOKUP(A895,'BUSINESS processed'!A895:J3585,5,0))</f>
        <v>0.323</v>
      </c>
      <c r="AB895" s="24">
        <f>IFNA(VLOOKUP(A895,'BUSINESS processed'!A895:J3585,6,0))</f>
        <v>93</v>
      </c>
      <c r="AC895" s="24">
        <f t="shared" si="517"/>
        <v>0</v>
      </c>
      <c r="AD895" s="24">
        <f>IFNA(VLOOKUP(A895,'BUSINESS processed'!A895:J3585,8,0))</f>
        <v>362</v>
      </c>
      <c r="AE895" s="24">
        <f>IFNA(VLOOKUP(A895,'BUSINESS processed'!A895:J3585,9,0))</f>
        <v>0.07</v>
      </c>
      <c r="AF895" s="27">
        <f>IFNA(VLOOKUP(A895,'BUSINESS processed'!A895:J3585,10,0))</f>
        <v>0.626</v>
      </c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</row>
    <row r="896">
      <c r="A896" s="18" t="str">
        <f t="shared" si="1"/>
        <v>Asia_Laos-Asia_2011</v>
      </c>
      <c r="B896" s="19" t="s">
        <v>144</v>
      </c>
      <c r="C896" s="20" t="s">
        <v>160</v>
      </c>
      <c r="D896" s="21" t="s">
        <v>90</v>
      </c>
      <c r="E896" s="22">
        <v>8.254088067E9</v>
      </c>
      <c r="F896" s="22">
        <f t="shared" si="2"/>
        <v>1265.709344</v>
      </c>
      <c r="G896" s="23">
        <v>0.028</v>
      </c>
      <c r="H896" s="23">
        <v>35.0</v>
      </c>
      <c r="I896" s="39">
        <f t="shared" ref="I896:I897" si="519">IF(AND(C896=C895,D896&gt;D895),I895,"")</f>
        <v>0.226</v>
      </c>
      <c r="J896" s="24">
        <f t="shared" si="514"/>
        <v>0</v>
      </c>
      <c r="K896" s="24">
        <f t="shared" si="3"/>
        <v>0</v>
      </c>
      <c r="L896" s="24">
        <f>IFNA(VLOOKUP(A896,'ENERGY processed'!$A$2:$H$2692,8,0),"")</f>
        <v>1580</v>
      </c>
      <c r="M896" s="24">
        <f t="shared" si="5"/>
        <v>0.0002422824603</v>
      </c>
      <c r="N896" s="24">
        <f>IFNA(VLOOKUP(A896,'HUMAN RESOURCES processed'!$A$2:$M$2692,5,0))</f>
        <v>0.028</v>
      </c>
      <c r="O896" s="24">
        <f>IFNA(VLOOKUP(A896,'HUMAN RESOURCES processed'!$A$2:$M$2692,6,0))</f>
        <v>0.057</v>
      </c>
      <c r="P896" s="24">
        <f>IFNA(VLOOKUP(A896,'HUMAN RESOURCES processed'!$A$2:$M$2692,7,0))</f>
        <v>69</v>
      </c>
      <c r="Q896" s="24">
        <f>IFNA(VLOOKUP(A896,'HUMAN RESOURCES processed'!$A$2:$M$2692,8,0))</f>
        <v>66</v>
      </c>
      <c r="R896" s="24">
        <f t="shared" si="6"/>
        <v>67.5</v>
      </c>
      <c r="S896" s="24">
        <f>IFNA(VLOOKUP(A896,'HUMAN RESOURCES processed'!$A$2:$M$2692,9,0))</f>
        <v>0.362</v>
      </c>
      <c r="T896" s="24">
        <f>IFNA(VLOOKUP(A896,'HUMAN RESOURCES processed'!$A$2:$M$2692,10,0))</f>
        <v>0.601</v>
      </c>
      <c r="U896" s="24">
        <f>IFNA(VLOOKUP(A896,'HUMAN RESOURCES processed'!$A$2:$M$2692,11,0))</f>
        <v>0.037</v>
      </c>
      <c r="V896" s="24">
        <f>IFNA(VLOOKUP(A896,'HUMAN RESOURCES processed'!$A$2:$M$2692,12,0))</f>
        <v>6521314</v>
      </c>
      <c r="W896" s="24">
        <f>IFNA(VLOOKUP(A896,'HUMAN RESOURCES processed'!$A$2:$M$2692,13,0))</f>
        <v>0.343</v>
      </c>
      <c r="X896" s="24">
        <f>IFNA(VLOOKUP(A896,'TOURISM processed'!$A$2:$F$2692,5,0))</f>
        <v>413000000</v>
      </c>
      <c r="Y896" s="24">
        <f>IFNA(VLOOKUP(A896,'TOURISM processed'!$A$2:$F$2692,6,0))</f>
        <v>248000000</v>
      </c>
      <c r="Z896" s="24">
        <f t="shared" si="7"/>
        <v>38.02914566</v>
      </c>
      <c r="AA896" s="24">
        <f>IFNA(VLOOKUP(A896,'BUSINESS processed'!A896:J3586,5,0))</f>
        <v>0.319</v>
      </c>
      <c r="AB896" s="24">
        <f>IFNA(VLOOKUP(A896,'BUSINESS processed'!A896:J3586,6,0))</f>
        <v>93</v>
      </c>
      <c r="AC896" s="24">
        <f t="shared" si="517"/>
        <v>0</v>
      </c>
      <c r="AD896" s="24">
        <f>IFNA(VLOOKUP(A896,'BUSINESS processed'!A896:J3586,8,0))</f>
        <v>362</v>
      </c>
      <c r="AE896" s="24">
        <f>IFNA(VLOOKUP(A896,'BUSINESS processed'!A896:J3586,9,0))</f>
        <v>0.09</v>
      </c>
      <c r="AF896" s="27">
        <f>IFNA(VLOOKUP(A896,'BUSINESS processed'!A896:J3586,10,0))</f>
        <v>0.84</v>
      </c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</row>
    <row r="897">
      <c r="A897" s="18" t="str">
        <f t="shared" si="1"/>
        <v>Asia_Laos-Asia_2012</v>
      </c>
      <c r="B897" s="19" t="s">
        <v>144</v>
      </c>
      <c r="C897" s="20" t="s">
        <v>160</v>
      </c>
      <c r="D897" s="21" t="s">
        <v>91</v>
      </c>
      <c r="E897" s="22">
        <v>9.386913253E9</v>
      </c>
      <c r="F897" s="22">
        <f t="shared" si="2"/>
        <v>1412.452243</v>
      </c>
      <c r="G897" s="23">
        <v>0.029</v>
      </c>
      <c r="H897" s="23">
        <v>40.0</v>
      </c>
      <c r="I897" s="39">
        <f t="shared" si="519"/>
        <v>0.226</v>
      </c>
      <c r="J897" s="24">
        <f t="shared" si="514"/>
        <v>0</v>
      </c>
      <c r="K897" s="24">
        <f t="shared" si="3"/>
        <v>0</v>
      </c>
      <c r="L897" s="24">
        <f>IFNA(VLOOKUP(A897,'ENERGY processed'!$A$2:$H$2692,8,0),"")</f>
        <v>1177</v>
      </c>
      <c r="M897" s="24">
        <f t="shared" si="5"/>
        <v>0.0001771036171</v>
      </c>
      <c r="N897" s="24">
        <f>IFNA(VLOOKUP(A897,'HUMAN RESOURCES processed'!$A$2:$M$2692,5,0))</f>
        <v>0.027</v>
      </c>
      <c r="O897" s="24">
        <f>IFNA(VLOOKUP(A897,'HUMAN RESOURCES processed'!$A$2:$M$2692,6,0))</f>
        <v>0.055</v>
      </c>
      <c r="P897" s="24">
        <f>IFNA(VLOOKUP(A897,'HUMAN RESOURCES processed'!$A$2:$M$2692,7,0))</f>
        <v>69</v>
      </c>
      <c r="Q897" s="24">
        <f>IFNA(VLOOKUP(A897,'HUMAN RESOURCES processed'!$A$2:$M$2692,8,0))</f>
        <v>66</v>
      </c>
      <c r="R897" s="24">
        <f t="shared" si="6"/>
        <v>67.5</v>
      </c>
      <c r="S897" s="24">
        <f>IFNA(VLOOKUP(A897,'HUMAN RESOURCES processed'!$A$2:$M$2692,9,0))</f>
        <v>0.356</v>
      </c>
      <c r="T897" s="24">
        <f>IFNA(VLOOKUP(A897,'HUMAN RESOURCES processed'!$A$2:$M$2692,10,0))</f>
        <v>0.606</v>
      </c>
      <c r="U897" s="24">
        <f>IFNA(VLOOKUP(A897,'HUMAN RESOURCES processed'!$A$2:$M$2692,11,0))</f>
        <v>0.038</v>
      </c>
      <c r="V897" s="24">
        <f>IFNA(VLOOKUP(A897,'HUMAN RESOURCES processed'!$A$2:$M$2692,12,0))</f>
        <v>6645827</v>
      </c>
      <c r="W897" s="24">
        <f>IFNA(VLOOKUP(A897,'HUMAN RESOURCES processed'!$A$2:$M$2692,13,0))</f>
        <v>0.354</v>
      </c>
      <c r="X897" s="24">
        <f>IFNA(VLOOKUP(A897,'TOURISM processed'!$A$2:$F$2692,5,0))</f>
        <v>461000000</v>
      </c>
      <c r="Y897" s="24">
        <f>IFNA(VLOOKUP(A897,'TOURISM processed'!$A$2:$F$2692,6,0))</f>
        <v>241000000</v>
      </c>
      <c r="Z897" s="24">
        <f t="shared" si="7"/>
        <v>36.26335744</v>
      </c>
      <c r="AA897" s="24">
        <f>IFNA(VLOOKUP(A897,'BUSINESS processed'!A897:J3587,5,0))</f>
        <v>0.319</v>
      </c>
      <c r="AB897" s="24">
        <f>IFNA(VLOOKUP(A897,'BUSINESS processed'!A897:J3587,6,0))</f>
        <v>92</v>
      </c>
      <c r="AC897" s="24">
        <f>IFNA(VLOOKUP(A897,'BUSINESS processed'!A897:J3587,7,0))</f>
        <v>163</v>
      </c>
      <c r="AD897" s="24">
        <f>IFNA(VLOOKUP(A897,'BUSINESS processed'!A897:J3587,8,0))</f>
        <v>362</v>
      </c>
      <c r="AE897" s="24">
        <f>IFNA(VLOOKUP(A897,'BUSINESS processed'!A897:J3587,9,0))</f>
        <v>0.107</v>
      </c>
      <c r="AF897" s="27">
        <f>IFNA(VLOOKUP(A897,'BUSINESS processed'!A897:J3587,10,0))</f>
        <v>0.647</v>
      </c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</row>
    <row r="898">
      <c r="A898" s="18" t="str">
        <f t="shared" si="1"/>
        <v>Asia_Macao SAR-Asia_2000</v>
      </c>
      <c r="B898" s="19" t="s">
        <v>144</v>
      </c>
      <c r="C898" s="20" t="s">
        <v>161</v>
      </c>
      <c r="D898" s="21" t="s">
        <v>70</v>
      </c>
      <c r="E898" s="22">
        <v>6.101794939E9</v>
      </c>
      <c r="F898" s="22">
        <f t="shared" si="2"/>
        <v>14127.56667</v>
      </c>
      <c r="G898" s="39">
        <f t="shared" ref="G898:G910" si="520">IF(AND(C898=C897,D898&gt;D897),G897,0)</f>
        <v>0</v>
      </c>
      <c r="H898" s="39">
        <f t="shared" ref="H898:H910" si="521">IF(AND(C898=C897,C898&gt;C897),C897,0)</f>
        <v>0</v>
      </c>
      <c r="I898" s="23">
        <v>0.099</v>
      </c>
      <c r="J898" s="24">
        <f t="shared" si="514"/>
        <v>0</v>
      </c>
      <c r="K898" s="24">
        <f t="shared" si="3"/>
        <v>0</v>
      </c>
      <c r="L898" s="24">
        <f t="shared" ref="L898:L899" si="522">IF(AND(C898=C897,C898&gt;C897),C897,0)</f>
        <v>0</v>
      </c>
      <c r="M898" s="24">
        <f t="shared" si="5"/>
        <v>0</v>
      </c>
      <c r="N898" s="24">
        <f>IFNA(VLOOKUP(A898,'HUMAN RESOURCES processed'!$A$2:$M$2692,5,0))</f>
        <v>0.009</v>
      </c>
      <c r="O898" s="24">
        <f t="shared" ref="O898:O910" si="523">IF(AND(C898=C897,D898&gt;806),O897,0)</f>
        <v>0</v>
      </c>
      <c r="P898" s="24">
        <f>IFNA(VLOOKUP(A898,'HUMAN RESOURCES processed'!$A$2:$M$2692,7,0))</f>
        <v>80</v>
      </c>
      <c r="Q898" s="24">
        <f>IFNA(VLOOKUP(A898,'HUMAN RESOURCES processed'!$A$2:$M$2692,8,0))</f>
        <v>75</v>
      </c>
      <c r="R898" s="24">
        <f t="shared" si="6"/>
        <v>77.5</v>
      </c>
      <c r="S898" s="24">
        <f>IFNA(VLOOKUP(A898,'HUMAN RESOURCES processed'!$A$2:$M$2692,9,0))</f>
        <v>0.228</v>
      </c>
      <c r="T898" s="24">
        <f>IFNA(VLOOKUP(A898,'HUMAN RESOURCES processed'!$A$2:$M$2692,10,0))</f>
        <v>0.698</v>
      </c>
      <c r="U898" s="24">
        <f>IFNA(VLOOKUP(A898,'HUMAN RESOURCES processed'!$A$2:$M$2692,11,0))</f>
        <v>0.074</v>
      </c>
      <c r="V898" s="24">
        <f>IFNA(VLOOKUP(A898,'HUMAN RESOURCES processed'!$A$2:$M$2692,12,0))</f>
        <v>431907</v>
      </c>
      <c r="W898" s="24">
        <f>IFNA(VLOOKUP(A898,'HUMAN RESOURCES processed'!$A$2:$M$2692,13,0))</f>
        <v>1</v>
      </c>
      <c r="X898" s="24">
        <f>IFNA(VLOOKUP(A898,'TOURISM processed'!$A$2:$F$2692,5,0))</f>
        <v>3205000000</v>
      </c>
      <c r="Y898" s="24">
        <f t="shared" ref="Y898:Y899" si="524">IF(AND(C898=C897,D898&gt;D897),Y897,0)</f>
        <v>0</v>
      </c>
      <c r="Z898" s="24">
        <f t="shared" si="7"/>
        <v>0</v>
      </c>
      <c r="AA898" s="24">
        <f t="shared" ref="AA898:AA915" si="525">IF(AND(C898=C897,D898&gt;D897),AA897,0)</f>
        <v>0</v>
      </c>
      <c r="AB898" s="24">
        <f t="shared" ref="AB898:AB913" si="526">IF(AND(C898=C897,D898&gt;D897),AB897,0)</f>
        <v>0</v>
      </c>
      <c r="AC898" s="24">
        <f t="shared" ref="AC898:AC922" si="527">IF(AND(C898=C897,D898&gt;D897),AC897,0)</f>
        <v>0</v>
      </c>
      <c r="AD898" s="24">
        <f t="shared" ref="AD898:AD915" si="528">IF(AND(C898=C897,D898&gt;D897),AD897,0)</f>
        <v>0</v>
      </c>
      <c r="AE898" s="24">
        <f>IFNA(VLOOKUP(A898,'BUSINESS processed'!A898:J3588,9,0))</f>
        <v>0.136</v>
      </c>
      <c r="AF898" s="27">
        <f>IFNA(VLOOKUP(A898,'BUSINESS processed'!A898:J3588,10,0))</f>
        <v>0.327</v>
      </c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</row>
    <row r="899">
      <c r="A899" s="18" t="str">
        <f t="shared" si="1"/>
        <v>Asia_Macao SAR-Asia_2001</v>
      </c>
      <c r="B899" s="19" t="s">
        <v>144</v>
      </c>
      <c r="C899" s="20" t="s">
        <v>161</v>
      </c>
      <c r="D899" s="21" t="s">
        <v>71</v>
      </c>
      <c r="E899" s="22">
        <v>6.514271488E9</v>
      </c>
      <c r="F899" s="22">
        <f t="shared" si="2"/>
        <v>14870.04996</v>
      </c>
      <c r="G899" s="39">
        <f t="shared" si="520"/>
        <v>0</v>
      </c>
      <c r="H899" s="39">
        <f t="shared" si="521"/>
        <v>0</v>
      </c>
      <c r="I899" s="23">
        <v>0.08</v>
      </c>
      <c r="J899" s="24">
        <f t="shared" si="514"/>
        <v>0</v>
      </c>
      <c r="K899" s="24">
        <f t="shared" si="3"/>
        <v>0</v>
      </c>
      <c r="L899" s="24">
        <f t="shared" si="522"/>
        <v>0</v>
      </c>
      <c r="M899" s="24">
        <f t="shared" si="5"/>
        <v>0</v>
      </c>
      <c r="N899" s="24">
        <f>IFNA(VLOOKUP(A899,'HUMAN RESOURCES processed'!$A$2:$M$2692,5,0))</f>
        <v>0.008</v>
      </c>
      <c r="O899" s="24">
        <f t="shared" si="523"/>
        <v>0</v>
      </c>
      <c r="P899" s="24">
        <f>IFNA(VLOOKUP(A899,'HUMAN RESOURCES processed'!$A$2:$M$2692,7,0))</f>
        <v>80</v>
      </c>
      <c r="Q899" s="24">
        <f>IFNA(VLOOKUP(A899,'HUMAN RESOURCES processed'!$A$2:$M$2692,8,0))</f>
        <v>76</v>
      </c>
      <c r="R899" s="24">
        <f t="shared" si="6"/>
        <v>78</v>
      </c>
      <c r="S899" s="24">
        <f>IFNA(VLOOKUP(A899,'HUMAN RESOURCES processed'!$A$2:$M$2692,9,0))</f>
        <v>0.219</v>
      </c>
      <c r="T899" s="24">
        <f>IFNA(VLOOKUP(A899,'HUMAN RESOURCES processed'!$A$2:$M$2692,10,0))</f>
        <v>0.708</v>
      </c>
      <c r="U899" s="24">
        <f>IFNA(VLOOKUP(A899,'HUMAN RESOURCES processed'!$A$2:$M$2692,11,0))</f>
        <v>0.074</v>
      </c>
      <c r="V899" s="24">
        <f>IFNA(VLOOKUP(A899,'HUMAN RESOURCES processed'!$A$2:$M$2692,12,0))</f>
        <v>438080</v>
      </c>
      <c r="W899" s="24">
        <f>IFNA(VLOOKUP(A899,'HUMAN RESOURCES processed'!$A$2:$M$2692,13,0))</f>
        <v>1</v>
      </c>
      <c r="X899" s="24">
        <f>IFNA(VLOOKUP(A899,'TOURISM processed'!$A$2:$F$2692,5,0))</f>
        <v>3745000000</v>
      </c>
      <c r="Y899" s="24">
        <f t="shared" si="524"/>
        <v>0</v>
      </c>
      <c r="Z899" s="24">
        <f t="shared" si="7"/>
        <v>0</v>
      </c>
      <c r="AA899" s="24">
        <f t="shared" si="525"/>
        <v>0</v>
      </c>
      <c r="AB899" s="24">
        <f t="shared" si="526"/>
        <v>0</v>
      </c>
      <c r="AC899" s="24">
        <f t="shared" si="527"/>
        <v>0</v>
      </c>
      <c r="AD899" s="24">
        <f t="shared" si="528"/>
        <v>0</v>
      </c>
      <c r="AE899" s="24">
        <f>IFNA(VLOOKUP(A899,'BUSINESS processed'!A899:J3589,9,0))</f>
        <v>0.225</v>
      </c>
      <c r="AF899" s="27">
        <f>IFNA(VLOOKUP(A899,'BUSINESS processed'!A899:J3589,10,0))</f>
        <v>0.444</v>
      </c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</row>
    <row r="900">
      <c r="A900" s="18" t="str">
        <f t="shared" si="1"/>
        <v>Asia_Macao SAR-Asia_2002</v>
      </c>
      <c r="B900" s="19" t="s">
        <v>144</v>
      </c>
      <c r="C900" s="20" t="s">
        <v>161</v>
      </c>
      <c r="D900" s="21" t="s">
        <v>72</v>
      </c>
      <c r="E900" s="22">
        <v>7.008026415E9</v>
      </c>
      <c r="F900" s="22">
        <f t="shared" si="2"/>
        <v>15778.5127</v>
      </c>
      <c r="G900" s="39">
        <f t="shared" si="520"/>
        <v>0</v>
      </c>
      <c r="H900" s="39">
        <f t="shared" si="521"/>
        <v>0</v>
      </c>
      <c r="I900" s="23">
        <v>0.061</v>
      </c>
      <c r="J900" s="24">
        <f t="shared" si="514"/>
        <v>0</v>
      </c>
      <c r="K900" s="24">
        <f t="shared" si="3"/>
        <v>0</v>
      </c>
      <c r="L900" s="24">
        <f>IFNA(VLOOKUP(A900,'ENERGY processed'!$A$2:$H$2692,8,0),"")</f>
        <v>1030</v>
      </c>
      <c r="M900" s="24">
        <f t="shared" si="5"/>
        <v>0.002319036362</v>
      </c>
      <c r="N900" s="24">
        <f>IFNA(VLOOKUP(A900,'HUMAN RESOURCES processed'!$A$2:$M$2692,5,0))</f>
        <v>0.008</v>
      </c>
      <c r="O900" s="24">
        <f t="shared" si="523"/>
        <v>0</v>
      </c>
      <c r="P900" s="24">
        <f>IFNA(VLOOKUP(A900,'HUMAN RESOURCES processed'!$A$2:$M$2692,7,0))</f>
        <v>80</v>
      </c>
      <c r="Q900" s="24">
        <f>IFNA(VLOOKUP(A900,'HUMAN RESOURCES processed'!$A$2:$M$2692,8,0))</f>
        <v>76</v>
      </c>
      <c r="R900" s="24">
        <f t="shared" si="6"/>
        <v>78</v>
      </c>
      <c r="S900" s="24">
        <f>IFNA(VLOOKUP(A900,'HUMAN RESOURCES processed'!$A$2:$M$2692,9,0))</f>
        <v>0.208</v>
      </c>
      <c r="T900" s="24">
        <f>IFNA(VLOOKUP(A900,'HUMAN RESOURCES processed'!$A$2:$M$2692,10,0))</f>
        <v>0.718</v>
      </c>
      <c r="U900" s="24">
        <f>IFNA(VLOOKUP(A900,'HUMAN RESOURCES processed'!$A$2:$M$2692,11,0))</f>
        <v>0.074</v>
      </c>
      <c r="V900" s="24">
        <f>IFNA(VLOOKUP(A900,'HUMAN RESOURCES processed'!$A$2:$M$2692,12,0))</f>
        <v>444150</v>
      </c>
      <c r="W900" s="24">
        <f>IFNA(VLOOKUP(A900,'HUMAN RESOURCES processed'!$A$2:$M$2692,13,0))</f>
        <v>1</v>
      </c>
      <c r="X900" s="24">
        <f>IFNA(VLOOKUP(A900,'TOURISM processed'!$A$2:$F$2692,5,0))</f>
        <v>4428000000</v>
      </c>
      <c r="Y900" s="24">
        <f>IFNA(VLOOKUP(A900,'TOURISM processed'!$A$2:$F$2692,6,0))</f>
        <v>512000000</v>
      </c>
      <c r="Z900" s="24">
        <f t="shared" si="7"/>
        <v>1152.763706</v>
      </c>
      <c r="AA900" s="24">
        <f t="shared" si="525"/>
        <v>0</v>
      </c>
      <c r="AB900" s="24">
        <f t="shared" si="526"/>
        <v>0</v>
      </c>
      <c r="AC900" s="24">
        <f t="shared" si="527"/>
        <v>0</v>
      </c>
      <c r="AD900" s="24">
        <f t="shared" si="528"/>
        <v>0</v>
      </c>
      <c r="AE900" s="24">
        <f>IFNA(VLOOKUP(A900,'BUSINESS processed'!A900:J3590,9,0))</f>
        <v>0.252</v>
      </c>
      <c r="AF900" s="27">
        <f>IFNA(VLOOKUP(A900,'BUSINESS processed'!A900:J3590,10,0))</f>
        <v>0.622</v>
      </c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</row>
    <row r="901">
      <c r="A901" s="18" t="str">
        <f t="shared" si="1"/>
        <v>Asia_Macao SAR-Asia_2003</v>
      </c>
      <c r="B901" s="19" t="s">
        <v>144</v>
      </c>
      <c r="C901" s="20" t="s">
        <v>161</v>
      </c>
      <c r="D901" s="21" t="s">
        <v>74</v>
      </c>
      <c r="E901" s="22">
        <v>7.926373572E9</v>
      </c>
      <c r="F901" s="22">
        <f t="shared" si="2"/>
        <v>17586.37702</v>
      </c>
      <c r="G901" s="39">
        <f t="shared" si="520"/>
        <v>0</v>
      </c>
      <c r="H901" s="39">
        <f t="shared" si="521"/>
        <v>0</v>
      </c>
      <c r="I901" s="23">
        <v>0.06</v>
      </c>
      <c r="J901" s="24">
        <f t="shared" si="514"/>
        <v>0</v>
      </c>
      <c r="K901" s="24">
        <f t="shared" si="3"/>
        <v>0</v>
      </c>
      <c r="L901" s="24">
        <f>IFNA(VLOOKUP(A901,'ENERGY processed'!$A$2:$H$2692,8,0),"")</f>
        <v>1302</v>
      </c>
      <c r="M901" s="24">
        <f t="shared" si="5"/>
        <v>0.002888769078</v>
      </c>
      <c r="N901" s="24">
        <f>IFNA(VLOOKUP(A901,'HUMAN RESOURCES processed'!$A$2:$M$2692,5,0))</f>
        <v>0.008</v>
      </c>
      <c r="O901" s="24">
        <f t="shared" si="523"/>
        <v>0</v>
      </c>
      <c r="P901" s="24">
        <f>IFNA(VLOOKUP(A901,'HUMAN RESOURCES processed'!$A$2:$M$2692,7,0))</f>
        <v>81</v>
      </c>
      <c r="Q901" s="24">
        <f>IFNA(VLOOKUP(A901,'HUMAN RESOURCES processed'!$A$2:$M$2692,8,0))</f>
        <v>76</v>
      </c>
      <c r="R901" s="24">
        <f t="shared" si="6"/>
        <v>78.5</v>
      </c>
      <c r="S901" s="24">
        <f>IFNA(VLOOKUP(A901,'HUMAN RESOURCES processed'!$A$2:$M$2692,9,0))</f>
        <v>0.197</v>
      </c>
      <c r="T901" s="24">
        <f>IFNA(VLOOKUP(A901,'HUMAN RESOURCES processed'!$A$2:$M$2692,10,0))</f>
        <v>0.73</v>
      </c>
      <c r="U901" s="24">
        <f>IFNA(VLOOKUP(A901,'HUMAN RESOURCES processed'!$A$2:$M$2692,11,0))</f>
        <v>0.074</v>
      </c>
      <c r="V901" s="24">
        <f>IFNA(VLOOKUP(A901,'HUMAN RESOURCES processed'!$A$2:$M$2692,12,0))</f>
        <v>450711</v>
      </c>
      <c r="W901" s="24">
        <f>IFNA(VLOOKUP(A901,'HUMAN RESOURCES processed'!$A$2:$M$2692,13,0))</f>
        <v>1</v>
      </c>
      <c r="X901" s="24">
        <f>IFNA(VLOOKUP(A901,'TOURISM processed'!$A$2:$F$2692,5,0))</f>
        <v>5225000000</v>
      </c>
      <c r="Y901" s="24">
        <f>IFNA(VLOOKUP(A901,'TOURISM processed'!$A$2:$F$2692,6,0))</f>
        <v>471000000</v>
      </c>
      <c r="Z901" s="24">
        <f t="shared" si="7"/>
        <v>1045.015542</v>
      </c>
      <c r="AA901" s="24">
        <f t="shared" si="525"/>
        <v>0</v>
      </c>
      <c r="AB901" s="24">
        <f t="shared" si="526"/>
        <v>0</v>
      </c>
      <c r="AC901" s="24">
        <f t="shared" si="527"/>
        <v>0</v>
      </c>
      <c r="AD901" s="24">
        <f t="shared" si="528"/>
        <v>0</v>
      </c>
      <c r="AE901" s="24">
        <f>IFNA(VLOOKUP(A901,'BUSINESS processed'!A901:J3591,9,0))</f>
        <v>0.257</v>
      </c>
      <c r="AF901" s="27">
        <f>IFNA(VLOOKUP(A901,'BUSINESS processed'!A901:J3591,10,0))</f>
        <v>0.808</v>
      </c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</row>
    <row r="902">
      <c r="A902" s="18" t="str">
        <f t="shared" si="1"/>
        <v>Asia_Macao SAR-Asia_2004</v>
      </c>
      <c r="B902" s="19" t="s">
        <v>144</v>
      </c>
      <c r="C902" s="20" t="s">
        <v>161</v>
      </c>
      <c r="D902" s="21" t="s">
        <v>83</v>
      </c>
      <c r="E902" s="22">
        <v>1.0258324479E10</v>
      </c>
      <c r="F902" s="22">
        <f t="shared" si="2"/>
        <v>22371.61368</v>
      </c>
      <c r="G902" s="39">
        <f t="shared" si="520"/>
        <v>0</v>
      </c>
      <c r="H902" s="39">
        <f t="shared" si="521"/>
        <v>0</v>
      </c>
      <c r="I902" s="23">
        <v>0.06</v>
      </c>
      <c r="J902" s="24">
        <f t="shared" si="514"/>
        <v>0</v>
      </c>
      <c r="K902" s="24">
        <f t="shared" si="3"/>
        <v>0</v>
      </c>
      <c r="L902" s="24">
        <f>IFNA(VLOOKUP(A902,'ENERGY processed'!$A$2:$H$2692,8,0),"")</f>
        <v>1192</v>
      </c>
      <c r="M902" s="24">
        <f t="shared" si="5"/>
        <v>0.002599543771</v>
      </c>
      <c r="N902" s="24">
        <f>IFNA(VLOOKUP(A902,'HUMAN RESOURCES processed'!$A$2:$M$2692,5,0))</f>
        <v>0.008</v>
      </c>
      <c r="O902" s="24">
        <f t="shared" si="523"/>
        <v>0</v>
      </c>
      <c r="P902" s="24">
        <f>IFNA(VLOOKUP(A902,'HUMAN RESOURCES processed'!$A$2:$M$2692,7,0))</f>
        <v>81</v>
      </c>
      <c r="Q902" s="24">
        <f>IFNA(VLOOKUP(A902,'HUMAN RESOURCES processed'!$A$2:$M$2692,8,0))</f>
        <v>76</v>
      </c>
      <c r="R902" s="24">
        <f t="shared" si="6"/>
        <v>78.5</v>
      </c>
      <c r="S902" s="24">
        <f>IFNA(VLOOKUP(A902,'HUMAN RESOURCES processed'!$A$2:$M$2692,9,0))</f>
        <v>0.185</v>
      </c>
      <c r="T902" s="24">
        <f>IFNA(VLOOKUP(A902,'HUMAN RESOURCES processed'!$A$2:$M$2692,10,0))</f>
        <v>0.742</v>
      </c>
      <c r="U902" s="24">
        <f>IFNA(VLOOKUP(A902,'HUMAN RESOURCES processed'!$A$2:$M$2692,11,0))</f>
        <v>0.074</v>
      </c>
      <c r="V902" s="24">
        <f>IFNA(VLOOKUP(A902,'HUMAN RESOURCES processed'!$A$2:$M$2692,12,0))</f>
        <v>458542</v>
      </c>
      <c r="W902" s="24">
        <f>IFNA(VLOOKUP(A902,'HUMAN RESOURCES processed'!$A$2:$M$2692,13,0))</f>
        <v>1</v>
      </c>
      <c r="X902" s="24">
        <f>IFNA(VLOOKUP(A902,'TOURISM processed'!$A$2:$F$2692,5,0))</f>
        <v>7431000000</v>
      </c>
      <c r="Y902" s="24">
        <f>IFNA(VLOOKUP(A902,'TOURISM processed'!$A$2:$F$2692,6,0))</f>
        <v>529000000</v>
      </c>
      <c r="Z902" s="24">
        <f t="shared" si="7"/>
        <v>1153.65659</v>
      </c>
      <c r="AA902" s="24">
        <f t="shared" si="525"/>
        <v>0</v>
      </c>
      <c r="AB902" s="24">
        <f t="shared" si="526"/>
        <v>0</v>
      </c>
      <c r="AC902" s="24">
        <f t="shared" si="527"/>
        <v>0</v>
      </c>
      <c r="AD902" s="24">
        <f t="shared" si="528"/>
        <v>0</v>
      </c>
      <c r="AE902" s="24">
        <f>IFNA(VLOOKUP(A902,'BUSINESS processed'!A902:J3592,9,0))</f>
        <v>0.315</v>
      </c>
      <c r="AF902" s="27">
        <f>IFNA(VLOOKUP(A902,'BUSINESS processed'!A902:J3592,10,0))</f>
        <v>0.943</v>
      </c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</row>
    <row r="903">
      <c r="A903" s="18" t="str">
        <f t="shared" si="1"/>
        <v>Asia_Macao SAR-Asia_2005</v>
      </c>
      <c r="B903" s="19" t="s">
        <v>144</v>
      </c>
      <c r="C903" s="20" t="s">
        <v>161</v>
      </c>
      <c r="D903" s="21" t="s">
        <v>84</v>
      </c>
      <c r="E903" s="22">
        <v>1.1792570016E10</v>
      </c>
      <c r="F903" s="22">
        <f t="shared" si="2"/>
        <v>25189.77936</v>
      </c>
      <c r="G903" s="39">
        <f t="shared" si="520"/>
        <v>0</v>
      </c>
      <c r="H903" s="39">
        <f t="shared" si="521"/>
        <v>0</v>
      </c>
      <c r="I903" s="23">
        <v>0.07</v>
      </c>
      <c r="J903" s="24">
        <f t="shared" si="514"/>
        <v>0</v>
      </c>
      <c r="K903" s="24">
        <f t="shared" si="3"/>
        <v>0</v>
      </c>
      <c r="L903" s="24">
        <f>IF(AND(C903=C902,C903&gt;C902),C902,0)</f>
        <v>0</v>
      </c>
      <c r="M903" s="24">
        <f t="shared" si="5"/>
        <v>0</v>
      </c>
      <c r="N903" s="24">
        <f>IFNA(VLOOKUP(A903,'HUMAN RESOURCES processed'!$A$2:$M$2692,5,0))</f>
        <v>0.008</v>
      </c>
      <c r="O903" s="24">
        <f t="shared" si="523"/>
        <v>0</v>
      </c>
      <c r="P903" s="24">
        <f>IFNA(VLOOKUP(A903,'HUMAN RESOURCES processed'!$A$2:$M$2692,7,0))</f>
        <v>81</v>
      </c>
      <c r="Q903" s="24">
        <f>IFNA(VLOOKUP(A903,'HUMAN RESOURCES processed'!$A$2:$M$2692,8,0))</f>
        <v>76</v>
      </c>
      <c r="R903" s="24">
        <f t="shared" si="6"/>
        <v>78.5</v>
      </c>
      <c r="S903" s="24">
        <f>IFNA(VLOOKUP(A903,'HUMAN RESOURCES processed'!$A$2:$M$2692,9,0))</f>
        <v>0.173</v>
      </c>
      <c r="T903" s="24">
        <f>IFNA(VLOOKUP(A903,'HUMAN RESOURCES processed'!$A$2:$M$2692,10,0))</f>
        <v>0.754</v>
      </c>
      <c r="U903" s="24">
        <f>IFNA(VLOOKUP(A903,'HUMAN RESOURCES processed'!$A$2:$M$2692,11,0))</f>
        <v>0.073</v>
      </c>
      <c r="V903" s="24">
        <f>IFNA(VLOOKUP(A903,'HUMAN RESOURCES processed'!$A$2:$M$2692,12,0))</f>
        <v>468149</v>
      </c>
      <c r="W903" s="24">
        <f>IFNA(VLOOKUP(A903,'HUMAN RESOURCES processed'!$A$2:$M$2692,13,0))</f>
        <v>1</v>
      </c>
      <c r="X903" s="24">
        <f>IFNA(VLOOKUP(A903,'TOURISM processed'!$A$2:$F$2692,5,0))</f>
        <v>8190000000</v>
      </c>
      <c r="Y903" s="24">
        <f>IFNA(VLOOKUP(A903,'TOURISM processed'!$A$2:$F$2692,6,0))</f>
        <v>615000000</v>
      </c>
      <c r="Z903" s="24">
        <f t="shared" si="7"/>
        <v>1313.684318</v>
      </c>
      <c r="AA903" s="24">
        <f t="shared" si="525"/>
        <v>0</v>
      </c>
      <c r="AB903" s="24">
        <f t="shared" si="526"/>
        <v>0</v>
      </c>
      <c r="AC903" s="24">
        <f t="shared" si="527"/>
        <v>0</v>
      </c>
      <c r="AD903" s="24">
        <f t="shared" si="528"/>
        <v>0</v>
      </c>
      <c r="AE903" s="24">
        <f>IFNA(VLOOKUP(A903,'BUSINESS processed'!A903:J3593,9,0))</f>
        <v>0.349</v>
      </c>
      <c r="AF903" s="27">
        <f>IFNA(VLOOKUP(A903,'BUSINESS processed'!A903:J3593,10,0))</f>
        <v>1.138</v>
      </c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</row>
    <row r="904">
      <c r="A904" s="18" t="str">
        <f t="shared" si="1"/>
        <v>Asia_Macao SAR-Asia_2006</v>
      </c>
      <c r="B904" s="19" t="s">
        <v>144</v>
      </c>
      <c r="C904" s="20" t="s">
        <v>161</v>
      </c>
      <c r="D904" s="21" t="s">
        <v>85</v>
      </c>
      <c r="E904" s="22">
        <v>1.4568709574E10</v>
      </c>
      <c r="F904" s="22">
        <f t="shared" si="2"/>
        <v>30363.62373</v>
      </c>
      <c r="G904" s="39">
        <f t="shared" si="520"/>
        <v>0</v>
      </c>
      <c r="H904" s="39">
        <f t="shared" si="521"/>
        <v>0</v>
      </c>
      <c r="I904" s="23">
        <v>0.088</v>
      </c>
      <c r="J904" s="24">
        <f t="shared" si="514"/>
        <v>0</v>
      </c>
      <c r="K904" s="24">
        <f t="shared" si="3"/>
        <v>0</v>
      </c>
      <c r="L904" s="24">
        <f>IFNA(VLOOKUP(A904,'ENERGY processed'!$A$2:$H$2692,8,0),"")</f>
        <v>1707</v>
      </c>
      <c r="M904" s="24">
        <f t="shared" si="5"/>
        <v>0.003557673069</v>
      </c>
      <c r="N904" s="24">
        <f>IFNA(VLOOKUP(A904,'HUMAN RESOURCES processed'!$A$2:$M$2692,5,0))</f>
        <v>0.008</v>
      </c>
      <c r="O904" s="24">
        <f t="shared" si="523"/>
        <v>0</v>
      </c>
      <c r="P904" s="24">
        <f>IFNA(VLOOKUP(A904,'HUMAN RESOURCES processed'!$A$2:$M$2692,7,0))</f>
        <v>81</v>
      </c>
      <c r="Q904" s="24">
        <f>IFNA(VLOOKUP(A904,'HUMAN RESOURCES processed'!$A$2:$M$2692,8,0))</f>
        <v>77</v>
      </c>
      <c r="R904" s="24">
        <f t="shared" si="6"/>
        <v>79</v>
      </c>
      <c r="S904" s="24">
        <f>IFNA(VLOOKUP(A904,'HUMAN RESOURCES processed'!$A$2:$M$2692,9,0))</f>
        <v>0.161</v>
      </c>
      <c r="T904" s="24">
        <f>IFNA(VLOOKUP(A904,'HUMAN RESOURCES processed'!$A$2:$M$2692,10,0))</f>
        <v>0.766</v>
      </c>
      <c r="U904" s="24">
        <f>IFNA(VLOOKUP(A904,'HUMAN RESOURCES processed'!$A$2:$M$2692,11,0))</f>
        <v>0.072</v>
      </c>
      <c r="V904" s="24">
        <f>IFNA(VLOOKUP(A904,'HUMAN RESOURCES processed'!$A$2:$M$2692,12,0))</f>
        <v>479808</v>
      </c>
      <c r="W904" s="24">
        <f>IFNA(VLOOKUP(A904,'HUMAN RESOURCES processed'!$A$2:$M$2692,13,0))</f>
        <v>1</v>
      </c>
      <c r="X904" s="24">
        <f>IFNA(VLOOKUP(A904,'TOURISM processed'!$A$2:$F$2692,5,0))</f>
        <v>10055000000</v>
      </c>
      <c r="Y904" s="24">
        <f>IFNA(VLOOKUP(A904,'TOURISM processed'!$A$2:$F$2692,6,0))</f>
        <v>648000000</v>
      </c>
      <c r="Z904" s="24">
        <f t="shared" si="7"/>
        <v>1350.540216</v>
      </c>
      <c r="AA904" s="24">
        <f t="shared" si="525"/>
        <v>0</v>
      </c>
      <c r="AB904" s="24">
        <f t="shared" si="526"/>
        <v>0</v>
      </c>
      <c r="AC904" s="24">
        <f t="shared" si="527"/>
        <v>0</v>
      </c>
      <c r="AD904" s="24">
        <f t="shared" si="528"/>
        <v>0</v>
      </c>
      <c r="AE904" s="24">
        <f>IFNA(VLOOKUP(A904,'BUSINESS processed'!A904:J3594,9,0))</f>
        <v>0.464</v>
      </c>
      <c r="AF904" s="27">
        <f>IFNA(VLOOKUP(A904,'BUSINESS processed'!A904:J3594,10,0))</f>
        <v>1.326</v>
      </c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</row>
    <row r="905">
      <c r="A905" s="18" t="str">
        <f t="shared" si="1"/>
        <v>Asia_Macao SAR-Asia_2007</v>
      </c>
      <c r="B905" s="19" t="s">
        <v>144</v>
      </c>
      <c r="C905" s="20" t="s">
        <v>161</v>
      </c>
      <c r="D905" s="21" t="s">
        <v>86</v>
      </c>
      <c r="E905" s="22">
        <v>1.8054684854E10</v>
      </c>
      <c r="F905" s="22">
        <f t="shared" si="2"/>
        <v>36606.78267</v>
      </c>
      <c r="G905" s="39">
        <f t="shared" si="520"/>
        <v>0</v>
      </c>
      <c r="H905" s="39">
        <f t="shared" si="521"/>
        <v>0</v>
      </c>
      <c r="I905" s="23">
        <v>0.078</v>
      </c>
      <c r="J905" s="24">
        <f t="shared" si="514"/>
        <v>0</v>
      </c>
      <c r="K905" s="24">
        <f t="shared" si="3"/>
        <v>0</v>
      </c>
      <c r="L905" s="24">
        <f>IFNA(VLOOKUP(A905,'ENERGY processed'!$A$2:$H$2692,8,0),"")</f>
        <v>1404</v>
      </c>
      <c r="M905" s="24">
        <f t="shared" si="5"/>
        <v>0.002846680697</v>
      </c>
      <c r="N905" s="24">
        <f>IFNA(VLOOKUP(A905,'HUMAN RESOURCES processed'!$A$2:$M$2692,5,0))</f>
        <v>0.008</v>
      </c>
      <c r="O905" s="24">
        <f t="shared" si="523"/>
        <v>0</v>
      </c>
      <c r="P905" s="24">
        <f>IFNA(VLOOKUP(A905,'HUMAN RESOURCES processed'!$A$2:$M$2692,7,0))</f>
        <v>82</v>
      </c>
      <c r="Q905" s="24">
        <f>IFNA(VLOOKUP(A905,'HUMAN RESOURCES processed'!$A$2:$M$2692,8,0))</f>
        <v>77</v>
      </c>
      <c r="R905" s="24">
        <f t="shared" si="6"/>
        <v>79.5</v>
      </c>
      <c r="S905" s="24">
        <f>IFNA(VLOOKUP(A905,'HUMAN RESOURCES processed'!$A$2:$M$2692,9,0))</f>
        <v>0.15</v>
      </c>
      <c r="T905" s="24">
        <f>IFNA(VLOOKUP(A905,'HUMAN RESOURCES processed'!$A$2:$M$2692,10,0))</f>
        <v>0.778</v>
      </c>
      <c r="U905" s="24">
        <f>IFNA(VLOOKUP(A905,'HUMAN RESOURCES processed'!$A$2:$M$2692,11,0))</f>
        <v>0.071</v>
      </c>
      <c r="V905" s="24">
        <f>IFNA(VLOOKUP(A905,'HUMAN RESOURCES processed'!$A$2:$M$2692,12,0))</f>
        <v>493206</v>
      </c>
      <c r="W905" s="24">
        <f>IFNA(VLOOKUP(A905,'HUMAN RESOURCES processed'!$A$2:$M$2692,13,0))</f>
        <v>1</v>
      </c>
      <c r="X905" s="24">
        <f>IFNA(VLOOKUP(A905,'TOURISM processed'!$A$2:$F$2692,5,0))</f>
        <v>13733000000</v>
      </c>
      <c r="Y905" s="24">
        <f>IFNA(VLOOKUP(A905,'TOURISM processed'!$A$2:$F$2692,6,0))</f>
        <v>777000000</v>
      </c>
      <c r="Z905" s="24">
        <f t="shared" si="7"/>
        <v>1575.406625</v>
      </c>
      <c r="AA905" s="24">
        <f t="shared" si="525"/>
        <v>0</v>
      </c>
      <c r="AB905" s="24">
        <f t="shared" si="526"/>
        <v>0</v>
      </c>
      <c r="AC905" s="24">
        <f t="shared" si="527"/>
        <v>0</v>
      </c>
      <c r="AD905" s="24">
        <f t="shared" si="528"/>
        <v>0</v>
      </c>
      <c r="AE905" s="24">
        <f>IFNA(VLOOKUP(A905,'BUSINESS processed'!A905:J3595,9,0))</f>
        <v>0.473</v>
      </c>
      <c r="AF905" s="27">
        <f>IFNA(VLOOKUP(A905,'BUSINESS processed'!A905:J3595,10,0))</f>
        <v>1.611</v>
      </c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</row>
    <row r="906">
      <c r="A906" s="18" t="str">
        <f t="shared" si="1"/>
        <v>Asia_Macao SAR-Asia_2008</v>
      </c>
      <c r="B906" s="19" t="s">
        <v>144</v>
      </c>
      <c r="C906" s="20" t="s">
        <v>161</v>
      </c>
      <c r="D906" s="21" t="s">
        <v>87</v>
      </c>
      <c r="E906" s="22">
        <v>2.0731022857E10</v>
      </c>
      <c r="F906" s="22">
        <f t="shared" si="2"/>
        <v>40847.05249</v>
      </c>
      <c r="G906" s="39">
        <f t="shared" si="520"/>
        <v>0</v>
      </c>
      <c r="H906" s="39">
        <f t="shared" si="521"/>
        <v>0</v>
      </c>
      <c r="I906" s="23">
        <v>0.054</v>
      </c>
      <c r="J906" s="24">
        <f t="shared" si="514"/>
        <v>0</v>
      </c>
      <c r="K906" s="24">
        <f t="shared" si="3"/>
        <v>0</v>
      </c>
      <c r="L906" s="24">
        <f>IFNA(VLOOKUP(A906,'ENERGY processed'!$A$2:$H$2692,8,0),"")</f>
        <v>1837</v>
      </c>
      <c r="M906" s="24">
        <f t="shared" si="5"/>
        <v>0.003619504737</v>
      </c>
      <c r="N906" s="24">
        <f>IFNA(VLOOKUP(A906,'HUMAN RESOURCES processed'!$A$2:$M$2692,5,0))</f>
        <v>0.009</v>
      </c>
      <c r="O906" s="24">
        <f t="shared" si="523"/>
        <v>0</v>
      </c>
      <c r="P906" s="24">
        <f>IFNA(VLOOKUP(A906,'HUMAN RESOURCES processed'!$A$2:$M$2692,7,0))</f>
        <v>82</v>
      </c>
      <c r="Q906" s="24">
        <f>IFNA(VLOOKUP(A906,'HUMAN RESOURCES processed'!$A$2:$M$2692,8,0))</f>
        <v>77</v>
      </c>
      <c r="R906" s="24">
        <f t="shared" si="6"/>
        <v>79.5</v>
      </c>
      <c r="S906" s="24">
        <f>IFNA(VLOOKUP(A906,'HUMAN RESOURCES processed'!$A$2:$M$2692,9,0))</f>
        <v>0.141</v>
      </c>
      <c r="T906" s="24">
        <f>IFNA(VLOOKUP(A906,'HUMAN RESOURCES processed'!$A$2:$M$2692,10,0))</f>
        <v>0.788</v>
      </c>
      <c r="U906" s="24">
        <f>IFNA(VLOOKUP(A906,'HUMAN RESOURCES processed'!$A$2:$M$2692,11,0))</f>
        <v>0.071</v>
      </c>
      <c r="V906" s="24">
        <f>IFNA(VLOOKUP(A906,'HUMAN RESOURCES processed'!$A$2:$M$2692,12,0))</f>
        <v>507528</v>
      </c>
      <c r="W906" s="24">
        <f>IFNA(VLOOKUP(A906,'HUMAN RESOURCES processed'!$A$2:$M$2692,13,0))</f>
        <v>1</v>
      </c>
      <c r="X906" s="24">
        <f>IFNA(VLOOKUP(A906,'TOURISM processed'!$A$2:$F$2692,5,0))</f>
        <v>17297000000</v>
      </c>
      <c r="Y906" s="24">
        <f>IFNA(VLOOKUP(A906,'TOURISM processed'!$A$2:$F$2692,6,0))</f>
        <v>902000000</v>
      </c>
      <c r="Z906" s="24">
        <f t="shared" si="7"/>
        <v>1777.241847</v>
      </c>
      <c r="AA906" s="24">
        <f t="shared" si="525"/>
        <v>0</v>
      </c>
      <c r="AB906" s="24">
        <f t="shared" si="526"/>
        <v>0</v>
      </c>
      <c r="AC906" s="24">
        <f t="shared" si="527"/>
        <v>0</v>
      </c>
      <c r="AD906" s="24">
        <f t="shared" si="528"/>
        <v>0</v>
      </c>
      <c r="AE906" s="24">
        <f>IFNA(VLOOKUP(A906,'BUSINESS processed'!A906:J3596,9,0))</f>
        <v>0.492</v>
      </c>
      <c r="AF906" s="27">
        <f>IFNA(VLOOKUP(A906,'BUSINESS processed'!A906:J3596,10,0))</f>
        <v>1.838</v>
      </c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</row>
    <row r="907">
      <c r="A907" s="18" t="str">
        <f t="shared" si="1"/>
        <v>Asia_Macao SAR-Asia_2009</v>
      </c>
      <c r="B907" s="19" t="s">
        <v>144</v>
      </c>
      <c r="C907" s="20" t="s">
        <v>161</v>
      </c>
      <c r="D907" s="21" t="s">
        <v>88</v>
      </c>
      <c r="E907" s="22">
        <v>2.1313263933E10</v>
      </c>
      <c r="F907" s="22">
        <f t="shared" si="2"/>
        <v>40859.98718</v>
      </c>
      <c r="G907" s="39">
        <f t="shared" si="520"/>
        <v>0</v>
      </c>
      <c r="H907" s="39">
        <f t="shared" si="521"/>
        <v>0</v>
      </c>
      <c r="I907" s="23">
        <v>0.053</v>
      </c>
      <c r="J907" s="24">
        <f t="shared" si="514"/>
        <v>0</v>
      </c>
      <c r="K907" s="24">
        <f t="shared" si="3"/>
        <v>0</v>
      </c>
      <c r="L907" s="24">
        <f>IF(AND(C907=C906,C907&gt;C906),C906,0)</f>
        <v>0</v>
      </c>
      <c r="M907" s="24">
        <f t="shared" si="5"/>
        <v>0</v>
      </c>
      <c r="N907" s="24">
        <f>IFNA(VLOOKUP(A907,'HUMAN RESOURCES processed'!$A$2:$M$2692,5,0))</f>
        <v>0.009</v>
      </c>
      <c r="O907" s="24">
        <f t="shared" si="523"/>
        <v>0</v>
      </c>
      <c r="P907" s="24">
        <f>IFNA(VLOOKUP(A907,'HUMAN RESOURCES processed'!$A$2:$M$2692,7,0))</f>
        <v>82</v>
      </c>
      <c r="Q907" s="24">
        <f>IFNA(VLOOKUP(A907,'HUMAN RESOURCES processed'!$A$2:$M$2692,8,0))</f>
        <v>77</v>
      </c>
      <c r="R907" s="24">
        <f t="shared" si="6"/>
        <v>79.5</v>
      </c>
      <c r="S907" s="24">
        <f>IFNA(VLOOKUP(A907,'HUMAN RESOURCES processed'!$A$2:$M$2692,9,0))</f>
        <v>0.133</v>
      </c>
      <c r="T907" s="24">
        <f>IFNA(VLOOKUP(A907,'HUMAN RESOURCES processed'!$A$2:$M$2692,10,0))</f>
        <v>0.796</v>
      </c>
      <c r="U907" s="24">
        <f>IFNA(VLOOKUP(A907,'HUMAN RESOURCES processed'!$A$2:$M$2692,11,0))</f>
        <v>0.071</v>
      </c>
      <c r="V907" s="24">
        <f>IFNA(VLOOKUP(A907,'HUMAN RESOURCES processed'!$A$2:$M$2692,12,0))</f>
        <v>521617</v>
      </c>
      <c r="W907" s="24">
        <f>IFNA(VLOOKUP(A907,'HUMAN RESOURCES processed'!$A$2:$M$2692,13,0))</f>
        <v>1</v>
      </c>
      <c r="X907" s="24">
        <f>IFNA(VLOOKUP(A907,'TOURISM processed'!$A$2:$F$2692,5,0))</f>
        <v>18445000000</v>
      </c>
      <c r="Y907" s="24">
        <f>IFNA(VLOOKUP(A907,'TOURISM processed'!$A$2:$F$2692,6,0))</f>
        <v>983000000</v>
      </c>
      <c r="Z907" s="24">
        <f t="shared" si="7"/>
        <v>1884.524469</v>
      </c>
      <c r="AA907" s="24">
        <f t="shared" si="525"/>
        <v>0</v>
      </c>
      <c r="AB907" s="24">
        <f t="shared" si="526"/>
        <v>0</v>
      </c>
      <c r="AC907" s="24">
        <f t="shared" si="527"/>
        <v>0</v>
      </c>
      <c r="AD907" s="24">
        <f t="shared" si="528"/>
        <v>0</v>
      </c>
      <c r="AE907" s="24">
        <f>IFNA(VLOOKUP(A907,'BUSINESS processed'!A907:J3597,9,0))</f>
        <v>0.54</v>
      </c>
      <c r="AF907" s="27">
        <f>IFNA(VLOOKUP(A907,'BUSINESS processed'!A907:J3597,10,0))</f>
        <v>1.989</v>
      </c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</row>
    <row r="908">
      <c r="A908" s="18" t="str">
        <f t="shared" si="1"/>
        <v>Asia_Macao SAR-Asia_2010</v>
      </c>
      <c r="B908" s="19" t="s">
        <v>144</v>
      </c>
      <c r="C908" s="20" t="s">
        <v>161</v>
      </c>
      <c r="D908" s="21" t="s">
        <v>89</v>
      </c>
      <c r="E908" s="22">
        <v>2.8359706123E10</v>
      </c>
      <c r="F908" s="22">
        <f t="shared" si="2"/>
        <v>53045.87903</v>
      </c>
      <c r="G908" s="39">
        <f t="shared" si="520"/>
        <v>0</v>
      </c>
      <c r="H908" s="39">
        <f t="shared" si="521"/>
        <v>0</v>
      </c>
      <c r="I908" s="23">
        <v>0.053</v>
      </c>
      <c r="J908" s="24">
        <f t="shared" si="514"/>
        <v>0</v>
      </c>
      <c r="K908" s="24">
        <f t="shared" si="3"/>
        <v>0</v>
      </c>
      <c r="L908" s="24">
        <f>IFNA(VLOOKUP(A908,'ENERGY processed'!$A$2:$H$2692,8,0),"")</f>
        <v>1585.5</v>
      </c>
      <c r="M908" s="24">
        <f t="shared" si="5"/>
        <v>0.002965624567</v>
      </c>
      <c r="N908" s="24">
        <f>IFNA(VLOOKUP(A908,'HUMAN RESOURCES processed'!$A$2:$M$2692,5,0))</f>
        <v>0.009</v>
      </c>
      <c r="O908" s="24">
        <f t="shared" si="523"/>
        <v>0</v>
      </c>
      <c r="P908" s="24">
        <f>IFNA(VLOOKUP(A908,'HUMAN RESOURCES processed'!$A$2:$M$2692,7,0))</f>
        <v>82</v>
      </c>
      <c r="Q908" s="24">
        <f>IFNA(VLOOKUP(A908,'HUMAN RESOURCES processed'!$A$2:$M$2692,8,0))</f>
        <v>77</v>
      </c>
      <c r="R908" s="24">
        <f t="shared" si="6"/>
        <v>79.5</v>
      </c>
      <c r="S908" s="24">
        <f>IFNA(VLOOKUP(A908,'HUMAN RESOURCES processed'!$A$2:$M$2692,9,0))</f>
        <v>0.127</v>
      </c>
      <c r="T908" s="24">
        <f>IFNA(VLOOKUP(A908,'HUMAN RESOURCES processed'!$A$2:$M$2692,10,0))</f>
        <v>0.801</v>
      </c>
      <c r="U908" s="24">
        <f>IFNA(VLOOKUP(A908,'HUMAN RESOURCES processed'!$A$2:$M$2692,11,0))</f>
        <v>0.072</v>
      </c>
      <c r="V908" s="24">
        <f>IFNA(VLOOKUP(A908,'HUMAN RESOURCES processed'!$A$2:$M$2692,12,0))</f>
        <v>534626</v>
      </c>
      <c r="W908" s="24">
        <f>IFNA(VLOOKUP(A908,'HUMAN RESOURCES processed'!$A$2:$M$2692,13,0))</f>
        <v>1</v>
      </c>
      <c r="X908" s="24">
        <f>IFNA(VLOOKUP(A908,'TOURISM processed'!$A$2:$F$2692,5,0))</f>
        <v>28214000000</v>
      </c>
      <c r="Y908" s="24">
        <f>IFNA(VLOOKUP(A908,'TOURISM processed'!$A$2:$F$2692,6,0))</f>
        <v>1237000000</v>
      </c>
      <c r="Z908" s="24">
        <f t="shared" si="7"/>
        <v>2313.767007</v>
      </c>
      <c r="AA908" s="24">
        <f t="shared" si="525"/>
        <v>0</v>
      </c>
      <c r="AB908" s="24">
        <f t="shared" si="526"/>
        <v>0</v>
      </c>
      <c r="AC908" s="24">
        <f t="shared" si="527"/>
        <v>0</v>
      </c>
      <c r="AD908" s="24">
        <f t="shared" si="528"/>
        <v>0</v>
      </c>
      <c r="AE908" s="24">
        <f>IFNA(VLOOKUP(A908,'BUSINESS processed'!A908:J3598,9,0))</f>
        <v>0.552</v>
      </c>
      <c r="AF908" s="27">
        <f>IFNA(VLOOKUP(A908,'BUSINESS processed'!A908:J3598,10,0))</f>
        <v>2.099</v>
      </c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</row>
    <row r="909">
      <c r="A909" s="18" t="str">
        <f t="shared" si="1"/>
        <v>Asia_Macao SAR-Asia_2011</v>
      </c>
      <c r="B909" s="19" t="s">
        <v>144</v>
      </c>
      <c r="C909" s="20" t="s">
        <v>161</v>
      </c>
      <c r="D909" s="21" t="s">
        <v>90</v>
      </c>
      <c r="E909" s="22">
        <v>3.6634742799E10</v>
      </c>
      <c r="F909" s="22">
        <f t="shared" si="2"/>
        <v>67062.45318</v>
      </c>
      <c r="G909" s="39">
        <f t="shared" si="520"/>
        <v>0</v>
      </c>
      <c r="H909" s="39">
        <f t="shared" si="521"/>
        <v>0</v>
      </c>
      <c r="I909" s="23">
        <v>0.053</v>
      </c>
      <c r="J909" s="24">
        <f t="shared" si="514"/>
        <v>0</v>
      </c>
      <c r="K909" s="24">
        <f t="shared" si="3"/>
        <v>0</v>
      </c>
      <c r="L909" s="24">
        <f>IFNA(VLOOKUP(A909,'ENERGY processed'!$A$2:$H$2692,8,0),"")</f>
        <v>1632</v>
      </c>
      <c r="M909" s="24">
        <f t="shared" si="5"/>
        <v>0.002987489886</v>
      </c>
      <c r="N909" s="24">
        <f>IFNA(VLOOKUP(A909,'HUMAN RESOURCES processed'!$A$2:$M$2692,5,0))</f>
        <v>0.01</v>
      </c>
      <c r="O909" s="24">
        <f t="shared" si="523"/>
        <v>0</v>
      </c>
      <c r="P909" s="24">
        <f>IFNA(VLOOKUP(A909,'HUMAN RESOURCES processed'!$A$2:$M$2692,7,0))</f>
        <v>82</v>
      </c>
      <c r="Q909" s="24">
        <f>IFNA(VLOOKUP(A909,'HUMAN RESOURCES processed'!$A$2:$M$2692,8,0))</f>
        <v>78</v>
      </c>
      <c r="R909" s="24">
        <f t="shared" si="6"/>
        <v>80</v>
      </c>
      <c r="S909" s="24">
        <f>IFNA(VLOOKUP(A909,'HUMAN RESOURCES processed'!$A$2:$M$2692,9,0))</f>
        <v>0.124</v>
      </c>
      <c r="T909" s="24">
        <f>IFNA(VLOOKUP(A909,'HUMAN RESOURCES processed'!$A$2:$M$2692,10,0))</f>
        <v>0.802</v>
      </c>
      <c r="U909" s="24">
        <f>IFNA(VLOOKUP(A909,'HUMAN RESOURCES processed'!$A$2:$M$2692,11,0))</f>
        <v>0.074</v>
      </c>
      <c r="V909" s="24">
        <f>IFNA(VLOOKUP(A909,'HUMAN RESOURCES processed'!$A$2:$M$2692,12,0))</f>
        <v>546278</v>
      </c>
      <c r="W909" s="24">
        <f>IFNA(VLOOKUP(A909,'HUMAN RESOURCES processed'!$A$2:$M$2692,13,0))</f>
        <v>1</v>
      </c>
      <c r="X909" s="24">
        <f>IFNA(VLOOKUP(A909,'TOURISM processed'!$A$2:$F$2692,5,0))</f>
        <v>38976000000</v>
      </c>
      <c r="Y909" s="24">
        <f>IFNA(VLOOKUP(A909,'TOURISM processed'!$A$2:$F$2692,6,0))</f>
        <v>1476000000</v>
      </c>
      <c r="Z909" s="24">
        <f t="shared" si="7"/>
        <v>2701.921</v>
      </c>
      <c r="AA909" s="24">
        <f t="shared" si="525"/>
        <v>0</v>
      </c>
      <c r="AB909" s="24">
        <f t="shared" si="526"/>
        <v>0</v>
      </c>
      <c r="AC909" s="24">
        <f t="shared" si="527"/>
        <v>0</v>
      </c>
      <c r="AD909" s="24">
        <f t="shared" si="528"/>
        <v>0</v>
      </c>
      <c r="AE909" s="24">
        <f>IFNA(VLOOKUP(A909,'BUSINESS processed'!A909:J3599,9,0))</f>
        <v>0.602</v>
      </c>
      <c r="AF909" s="27">
        <f>IFNA(VLOOKUP(A909,'BUSINESS processed'!A909:J3599,10,0))</f>
        <v>2.477</v>
      </c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</row>
    <row r="910">
      <c r="A910" s="18" t="str">
        <f t="shared" si="1"/>
        <v>Asia_Macao SAR-Asia_2012</v>
      </c>
      <c r="B910" s="19" t="s">
        <v>144</v>
      </c>
      <c r="C910" s="20" t="s">
        <v>161</v>
      </c>
      <c r="D910" s="21" t="s">
        <v>91</v>
      </c>
      <c r="E910" s="22">
        <v>4.2981497744E10</v>
      </c>
      <c r="F910" s="22">
        <f t="shared" si="2"/>
        <v>77196.13879</v>
      </c>
      <c r="G910" s="39">
        <f t="shared" si="520"/>
        <v>0</v>
      </c>
      <c r="H910" s="39">
        <f t="shared" si="521"/>
        <v>0</v>
      </c>
      <c r="I910" s="23">
        <v>0.053</v>
      </c>
      <c r="J910" s="24">
        <f t="shared" si="514"/>
        <v>0</v>
      </c>
      <c r="K910" s="24">
        <f t="shared" si="3"/>
        <v>0</v>
      </c>
      <c r="L910" s="24">
        <f>IFNA(VLOOKUP(A910,'ENERGY processed'!$A$2:$H$2692,8,0),"")</f>
        <v>1525</v>
      </c>
      <c r="M910" s="24">
        <f t="shared" si="5"/>
        <v>0.002738948567</v>
      </c>
      <c r="N910" s="24">
        <f>IFNA(VLOOKUP(A910,'HUMAN RESOURCES processed'!$A$2:$M$2692,5,0))</f>
        <v>0.01</v>
      </c>
      <c r="O910" s="24">
        <f t="shared" si="523"/>
        <v>0</v>
      </c>
      <c r="P910" s="24">
        <f>IFNA(VLOOKUP(A910,'HUMAN RESOURCES processed'!$A$2:$M$2692,7,0))</f>
        <v>82</v>
      </c>
      <c r="Q910" s="24">
        <f>IFNA(VLOOKUP(A910,'HUMAN RESOURCES processed'!$A$2:$M$2692,8,0))</f>
        <v>78</v>
      </c>
      <c r="R910" s="24">
        <f t="shared" si="6"/>
        <v>80</v>
      </c>
      <c r="S910" s="24">
        <f>IFNA(VLOOKUP(A910,'HUMAN RESOURCES processed'!$A$2:$M$2692,9,0))</f>
        <v>0.122</v>
      </c>
      <c r="T910" s="24">
        <f>IFNA(VLOOKUP(A910,'HUMAN RESOURCES processed'!$A$2:$M$2692,10,0))</f>
        <v>0.8</v>
      </c>
      <c r="U910" s="24">
        <f>IFNA(VLOOKUP(A910,'HUMAN RESOURCES processed'!$A$2:$M$2692,11,0))</f>
        <v>0.077</v>
      </c>
      <c r="V910" s="24">
        <f>IFNA(VLOOKUP(A910,'HUMAN RESOURCES processed'!$A$2:$M$2692,12,0))</f>
        <v>556783</v>
      </c>
      <c r="W910" s="24">
        <f>IFNA(VLOOKUP(A910,'HUMAN RESOURCES processed'!$A$2:$M$2692,13,0))</f>
        <v>1</v>
      </c>
      <c r="X910" s="24">
        <f>IFNA(VLOOKUP(A910,'TOURISM processed'!$A$2:$F$2692,5,0))</f>
        <v>44455000000</v>
      </c>
      <c r="Y910" s="24">
        <f>IFNA(VLOOKUP(A910,'TOURISM processed'!$A$2:$F$2692,6,0))</f>
        <v>1711000000</v>
      </c>
      <c r="Z910" s="24">
        <f t="shared" si="7"/>
        <v>3073.010491</v>
      </c>
      <c r="AA910" s="24">
        <f t="shared" si="525"/>
        <v>0</v>
      </c>
      <c r="AB910" s="24">
        <f t="shared" si="526"/>
        <v>0</v>
      </c>
      <c r="AC910" s="24">
        <f t="shared" si="527"/>
        <v>0</v>
      </c>
      <c r="AD910" s="24">
        <f t="shared" si="528"/>
        <v>0</v>
      </c>
      <c r="AE910" s="24">
        <f>IFNA(VLOOKUP(A910,'BUSINESS processed'!A910:J3600,9,0))</f>
        <v>0.613</v>
      </c>
      <c r="AF910" s="27">
        <f>IFNA(VLOOKUP(A910,'BUSINESS processed'!A910:J3600,10,0))</f>
        <v>2.898</v>
      </c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</row>
    <row r="911">
      <c r="A911" s="18" t="str">
        <f t="shared" si="1"/>
        <v>Asia_Malaysia-Asia_2000</v>
      </c>
      <c r="B911" s="19" t="s">
        <v>144</v>
      </c>
      <c r="C911" s="20" t="s">
        <v>162</v>
      </c>
      <c r="D911" s="21" t="s">
        <v>70</v>
      </c>
      <c r="E911" s="22">
        <v>9.3789473684E10</v>
      </c>
      <c r="F911" s="22">
        <f t="shared" si="2"/>
        <v>4004.545955</v>
      </c>
      <c r="G911" s="23">
        <v>0.03</v>
      </c>
      <c r="H911" s="23">
        <v>120.0</v>
      </c>
      <c r="I911" s="23">
        <v>0.077</v>
      </c>
      <c r="J911" s="24">
        <f t="shared" si="514"/>
        <v>0</v>
      </c>
      <c r="K911" s="24">
        <f t="shared" si="3"/>
        <v>0</v>
      </c>
      <c r="L911" s="24">
        <f t="shared" ref="L911:L912" si="529">IF(AND(C911=C910,C911&gt;C910),C910,0)</f>
        <v>0</v>
      </c>
      <c r="M911" s="24">
        <f t="shared" si="5"/>
        <v>0</v>
      </c>
      <c r="N911" s="24">
        <f>IFNA(VLOOKUP(A911,'HUMAN RESOURCES processed'!$A$2:$M$2692,5,0))</f>
        <v>0.023</v>
      </c>
      <c r="O911" s="24">
        <f>IFNA(VLOOKUP(A911,'HUMAN RESOURCES processed'!$A$2:$M$2692,6,0))</f>
        <v>0.009</v>
      </c>
      <c r="P911" s="24">
        <f>IFNA(VLOOKUP(A911,'HUMAN RESOURCES processed'!$A$2:$M$2692,7,0))</f>
        <v>75</v>
      </c>
      <c r="Q911" s="24">
        <f>IFNA(VLOOKUP(A911,'HUMAN RESOURCES processed'!$A$2:$M$2692,8,0))</f>
        <v>71</v>
      </c>
      <c r="R911" s="24">
        <f t="shared" si="6"/>
        <v>73</v>
      </c>
      <c r="S911" s="24">
        <f>IFNA(VLOOKUP(A911,'HUMAN RESOURCES processed'!$A$2:$M$2692,9,0))</f>
        <v>0.333</v>
      </c>
      <c r="T911" s="24">
        <f>IFNA(VLOOKUP(A911,'HUMAN RESOURCES processed'!$A$2:$M$2692,10,0))</f>
        <v>0.628</v>
      </c>
      <c r="U911" s="24">
        <f>IFNA(VLOOKUP(A911,'HUMAN RESOURCES processed'!$A$2:$M$2692,11,0))</f>
        <v>0.038</v>
      </c>
      <c r="V911" s="24">
        <f>IFNA(VLOOKUP(A911,'HUMAN RESOURCES processed'!$A$2:$M$2692,12,0))</f>
        <v>23420751</v>
      </c>
      <c r="W911" s="24">
        <f>IFNA(VLOOKUP(A911,'HUMAN RESOURCES processed'!$A$2:$M$2692,13,0))</f>
        <v>0.62</v>
      </c>
      <c r="X911" s="24">
        <f>IFNA(VLOOKUP(A911,'TOURISM processed'!$A$2:$F$2692,5,0))</f>
        <v>5873000000</v>
      </c>
      <c r="Y911" s="24">
        <f>IFNA(VLOOKUP(A911,'TOURISM processed'!$A$2:$F$2692,6,0))</f>
        <v>2543000000</v>
      </c>
      <c r="Z911" s="24">
        <f t="shared" si="7"/>
        <v>108.5789264</v>
      </c>
      <c r="AA911" s="24">
        <f t="shared" si="525"/>
        <v>0</v>
      </c>
      <c r="AB911" s="24">
        <f t="shared" si="526"/>
        <v>0</v>
      </c>
      <c r="AC911" s="24">
        <f t="shared" si="527"/>
        <v>0</v>
      </c>
      <c r="AD911" s="24">
        <f t="shared" si="528"/>
        <v>0</v>
      </c>
      <c r="AE911" s="24">
        <f>IFNA(VLOOKUP(A911,'BUSINESS processed'!A911:J3601,9,0))</f>
        <v>0.214</v>
      </c>
      <c r="AF911" s="27">
        <f>IFNA(VLOOKUP(A911,'BUSINESS processed'!A911:J3601,10,0))</f>
        <v>0.219</v>
      </c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</row>
    <row r="912">
      <c r="A912" s="18" t="str">
        <f t="shared" si="1"/>
        <v>Asia_Malaysia-Asia_2001</v>
      </c>
      <c r="B912" s="19" t="s">
        <v>144</v>
      </c>
      <c r="C912" s="20" t="s">
        <v>162</v>
      </c>
      <c r="D912" s="21" t="s">
        <v>71</v>
      </c>
      <c r="E912" s="22">
        <v>9.2783947368E10</v>
      </c>
      <c r="F912" s="22">
        <f t="shared" si="2"/>
        <v>3877.996652</v>
      </c>
      <c r="G912" s="23">
        <v>0.033</v>
      </c>
      <c r="H912" s="23">
        <v>130.0</v>
      </c>
      <c r="I912" s="23">
        <v>0.071</v>
      </c>
      <c r="J912" s="24">
        <f>IFNA(VLOOKUP(A912,'ENERGY processed'!$A$2:$H$2692,7,0),"")</f>
        <v>75907</v>
      </c>
      <c r="K912" s="24">
        <f t="shared" si="3"/>
        <v>0.00317260798</v>
      </c>
      <c r="L912" s="24">
        <f t="shared" si="529"/>
        <v>0</v>
      </c>
      <c r="M912" s="24">
        <f t="shared" si="5"/>
        <v>0</v>
      </c>
      <c r="N912" s="24">
        <f>IFNA(VLOOKUP(A912,'HUMAN RESOURCES processed'!$A$2:$M$2692,5,0))</f>
        <v>0.022</v>
      </c>
      <c r="O912" s="24">
        <f>IFNA(VLOOKUP(A912,'HUMAN RESOURCES processed'!$A$2:$M$2692,6,0))</f>
        <v>0.008</v>
      </c>
      <c r="P912" s="24">
        <f>IFNA(VLOOKUP(A912,'HUMAN RESOURCES processed'!$A$2:$M$2692,7,0))</f>
        <v>75</v>
      </c>
      <c r="Q912" s="24">
        <f>IFNA(VLOOKUP(A912,'HUMAN RESOURCES processed'!$A$2:$M$2692,8,0))</f>
        <v>71</v>
      </c>
      <c r="R912" s="24">
        <f t="shared" si="6"/>
        <v>73</v>
      </c>
      <c r="S912" s="24">
        <f>IFNA(VLOOKUP(A912,'HUMAN RESOURCES processed'!$A$2:$M$2692,9,0))</f>
        <v>0.327</v>
      </c>
      <c r="T912" s="24">
        <f>IFNA(VLOOKUP(A912,'HUMAN RESOURCES processed'!$A$2:$M$2692,10,0))</f>
        <v>0.634</v>
      </c>
      <c r="U912" s="24">
        <f>IFNA(VLOOKUP(A912,'HUMAN RESOURCES processed'!$A$2:$M$2692,11,0))</f>
        <v>0.039</v>
      </c>
      <c r="V912" s="24">
        <f>IFNA(VLOOKUP(A912,'HUMAN RESOURCES processed'!$A$2:$M$2692,12,0))</f>
        <v>23925742</v>
      </c>
      <c r="W912" s="24">
        <f>IFNA(VLOOKUP(A912,'HUMAN RESOURCES processed'!$A$2:$M$2692,13,0))</f>
        <v>0.629</v>
      </c>
      <c r="X912" s="24">
        <f>IFNA(VLOOKUP(A912,'TOURISM processed'!$A$2:$F$2692,5,0))</f>
        <v>7627000000</v>
      </c>
      <c r="Y912" s="24">
        <f>IFNA(VLOOKUP(A912,'TOURISM processed'!$A$2:$F$2692,6,0))</f>
        <v>3391000000</v>
      </c>
      <c r="Z912" s="24">
        <f t="shared" si="7"/>
        <v>141.7301917</v>
      </c>
      <c r="AA912" s="24">
        <f t="shared" si="525"/>
        <v>0</v>
      </c>
      <c r="AB912" s="24">
        <f t="shared" si="526"/>
        <v>0</v>
      </c>
      <c r="AC912" s="24">
        <f t="shared" si="527"/>
        <v>0</v>
      </c>
      <c r="AD912" s="24">
        <f t="shared" si="528"/>
        <v>0</v>
      </c>
      <c r="AE912" s="24">
        <f>IFNA(VLOOKUP(A912,'BUSINESS processed'!A912:J3602,9,0))</f>
        <v>0.267</v>
      </c>
      <c r="AF912" s="27">
        <f>IFNA(VLOOKUP(A912,'BUSINESS processed'!A912:J3602,10,0))</f>
        <v>0.309</v>
      </c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</row>
    <row r="913">
      <c r="A913" s="18" t="str">
        <f t="shared" si="1"/>
        <v>Asia_Malaysia-Asia_2002</v>
      </c>
      <c r="B913" s="19" t="s">
        <v>144</v>
      </c>
      <c r="C913" s="20" t="s">
        <v>162</v>
      </c>
      <c r="D913" s="21" t="s">
        <v>72</v>
      </c>
      <c r="E913" s="22">
        <v>1.01E11</v>
      </c>
      <c r="F913" s="22">
        <f t="shared" si="2"/>
        <v>4137.005328</v>
      </c>
      <c r="G913" s="23">
        <v>0.033</v>
      </c>
      <c r="H913" s="23">
        <v>138.0</v>
      </c>
      <c r="I913" s="23">
        <v>0.065</v>
      </c>
      <c r="J913" s="24">
        <f>IFNA(VLOOKUP(A913,'ENERGY processed'!$A$2:$H$2692,7,0),"")</f>
        <v>72645</v>
      </c>
      <c r="K913" s="24">
        <f t="shared" si="3"/>
        <v>0.002975571803</v>
      </c>
      <c r="L913" s="24">
        <f>IFNA(VLOOKUP(A913,'ENERGY processed'!$A$2:$H$2692,8,0),"")</f>
        <v>216804</v>
      </c>
      <c r="M913" s="24">
        <f t="shared" si="5"/>
        <v>0.008880389141</v>
      </c>
      <c r="N913" s="24">
        <f>IFNA(VLOOKUP(A913,'HUMAN RESOURCES processed'!$A$2:$M$2692,5,0))</f>
        <v>0.021</v>
      </c>
      <c r="O913" s="24">
        <f>IFNA(VLOOKUP(A913,'HUMAN RESOURCES processed'!$A$2:$M$2692,6,0))</f>
        <v>0.008</v>
      </c>
      <c r="P913" s="24">
        <f>IFNA(VLOOKUP(A913,'HUMAN RESOURCES processed'!$A$2:$M$2692,7,0))</f>
        <v>75</v>
      </c>
      <c r="Q913" s="24">
        <f>IFNA(VLOOKUP(A913,'HUMAN RESOURCES processed'!$A$2:$M$2692,8,0))</f>
        <v>71</v>
      </c>
      <c r="R913" s="24">
        <f t="shared" si="6"/>
        <v>73</v>
      </c>
      <c r="S913" s="24">
        <f>IFNA(VLOOKUP(A913,'HUMAN RESOURCES processed'!$A$2:$M$2692,9,0))</f>
        <v>0.321</v>
      </c>
      <c r="T913" s="24">
        <f>IFNA(VLOOKUP(A913,'HUMAN RESOURCES processed'!$A$2:$M$2692,10,0))</f>
        <v>0.639</v>
      </c>
      <c r="U913" s="24">
        <f>IFNA(VLOOKUP(A913,'HUMAN RESOURCES processed'!$A$2:$M$2692,11,0))</f>
        <v>0.04</v>
      </c>
      <c r="V913" s="24">
        <f>IFNA(VLOOKUP(A913,'HUMAN RESOURCES processed'!$A$2:$M$2692,12,0))</f>
        <v>24413795</v>
      </c>
      <c r="W913" s="24">
        <f>IFNA(VLOOKUP(A913,'HUMAN RESOURCES processed'!$A$2:$M$2692,13,0))</f>
        <v>0.639</v>
      </c>
      <c r="X913" s="24">
        <f>IFNA(VLOOKUP(A913,'TOURISM processed'!$A$2:$F$2692,5,0))</f>
        <v>8084000000</v>
      </c>
      <c r="Y913" s="24">
        <f>IFNA(VLOOKUP(A913,'TOURISM processed'!$A$2:$F$2692,6,0))</f>
        <v>3330000000</v>
      </c>
      <c r="Z913" s="24">
        <f t="shared" si="7"/>
        <v>136.3982945</v>
      </c>
      <c r="AA913" s="24">
        <f t="shared" si="525"/>
        <v>0</v>
      </c>
      <c r="AB913" s="24">
        <f t="shared" si="526"/>
        <v>0</v>
      </c>
      <c r="AC913" s="24">
        <f t="shared" si="527"/>
        <v>0</v>
      </c>
      <c r="AD913" s="24">
        <f t="shared" si="528"/>
        <v>0</v>
      </c>
      <c r="AE913" s="24">
        <f>IFNA(VLOOKUP(A913,'BUSINESS processed'!A913:J3603,9,0))</f>
        <v>0.323</v>
      </c>
      <c r="AF913" s="27">
        <f>IFNA(VLOOKUP(A913,'BUSINESS processed'!A913:J3603,10,0))</f>
        <v>0.371</v>
      </c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</row>
    <row r="914">
      <c r="A914" s="18" t="str">
        <f t="shared" si="1"/>
        <v>Asia_Malaysia-Asia_2003</v>
      </c>
      <c r="B914" s="19" t="s">
        <v>144</v>
      </c>
      <c r="C914" s="20" t="s">
        <v>162</v>
      </c>
      <c r="D914" s="21" t="s">
        <v>74</v>
      </c>
      <c r="E914" s="22">
        <v>1.1E11</v>
      </c>
      <c r="F914" s="22">
        <f t="shared" si="2"/>
        <v>4419.32944</v>
      </c>
      <c r="G914" s="23">
        <v>0.039</v>
      </c>
      <c r="H914" s="23">
        <v>172.0</v>
      </c>
      <c r="I914" s="23">
        <v>0.063</v>
      </c>
      <c r="J914" s="24">
        <f>IFNA(VLOOKUP(A914,'ENERGY processed'!$A$2:$H$2692,7,0),"")</f>
        <v>69858</v>
      </c>
      <c r="K914" s="24">
        <f t="shared" si="3"/>
        <v>0.0028065956</v>
      </c>
      <c r="L914" s="24">
        <f>IFNA(VLOOKUP(A914,'ENERGY processed'!$A$2:$H$2692,8,0),"")</f>
        <v>203882</v>
      </c>
      <c r="M914" s="24">
        <f t="shared" si="5"/>
        <v>0.00819110659</v>
      </c>
      <c r="N914" s="24">
        <f>IFNA(VLOOKUP(A914,'HUMAN RESOURCES processed'!$A$2:$M$2692,5,0))</f>
        <v>0.02</v>
      </c>
      <c r="O914" s="24">
        <f>IFNA(VLOOKUP(A914,'HUMAN RESOURCES processed'!$A$2:$M$2692,6,0))</f>
        <v>0.007</v>
      </c>
      <c r="P914" s="24">
        <f>IFNA(VLOOKUP(A914,'HUMAN RESOURCES processed'!$A$2:$M$2692,7,0))</f>
        <v>76</v>
      </c>
      <c r="Q914" s="24">
        <f>IFNA(VLOOKUP(A914,'HUMAN RESOURCES processed'!$A$2:$M$2692,8,0))</f>
        <v>71</v>
      </c>
      <c r="R914" s="24">
        <f t="shared" si="6"/>
        <v>73.5</v>
      </c>
      <c r="S914" s="24">
        <f>IFNA(VLOOKUP(A914,'HUMAN RESOURCES processed'!$A$2:$M$2692,9,0))</f>
        <v>0.315</v>
      </c>
      <c r="T914" s="24">
        <f>IFNA(VLOOKUP(A914,'HUMAN RESOURCES processed'!$A$2:$M$2692,10,0))</f>
        <v>0.644</v>
      </c>
      <c r="U914" s="24">
        <f>IFNA(VLOOKUP(A914,'HUMAN RESOURCES processed'!$A$2:$M$2692,11,0))</f>
        <v>0.042</v>
      </c>
      <c r="V914" s="24">
        <f>IFNA(VLOOKUP(A914,'HUMAN RESOURCES processed'!$A$2:$M$2692,12,0))</f>
        <v>24890654</v>
      </c>
      <c r="W914" s="24">
        <f>IFNA(VLOOKUP(A914,'HUMAN RESOURCES processed'!$A$2:$M$2692,13,0))</f>
        <v>0.648</v>
      </c>
      <c r="X914" s="24">
        <f>IFNA(VLOOKUP(A914,'TOURISM processed'!$A$2:$F$2692,5,0))</f>
        <v>6799000000</v>
      </c>
      <c r="Y914" s="24">
        <f>IFNA(VLOOKUP(A914,'TOURISM processed'!$A$2:$F$2692,6,0))</f>
        <v>3401000000</v>
      </c>
      <c r="Z914" s="24">
        <f t="shared" si="7"/>
        <v>136.6376311</v>
      </c>
      <c r="AA914" s="24">
        <f t="shared" si="525"/>
        <v>0</v>
      </c>
      <c r="AB914" s="24">
        <f>IFNA(VLOOKUP(A914,'BUSINESS processed'!A914:J3604,6,0))</f>
        <v>37</v>
      </c>
      <c r="AC914" s="24">
        <f t="shared" si="527"/>
        <v>0</v>
      </c>
      <c r="AD914" s="24">
        <f t="shared" si="528"/>
        <v>0</v>
      </c>
      <c r="AE914" s="24">
        <f>IFNA(VLOOKUP(A914,'BUSINESS processed'!A914:J3604,9,0))</f>
        <v>0.35</v>
      </c>
      <c r="AF914" s="27">
        <f>IFNA(VLOOKUP(A914,'BUSINESS processed'!A914:J3604,10,0))</f>
        <v>0.447</v>
      </c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</row>
    <row r="915">
      <c r="A915" s="18" t="str">
        <f t="shared" si="1"/>
        <v>Asia_Malaysia-Asia_2004</v>
      </c>
      <c r="B915" s="19" t="s">
        <v>144</v>
      </c>
      <c r="C915" s="20" t="s">
        <v>162</v>
      </c>
      <c r="D915" s="21" t="s">
        <v>83</v>
      </c>
      <c r="E915" s="22">
        <v>1.25E11</v>
      </c>
      <c r="F915" s="22">
        <f t="shared" si="2"/>
        <v>4928.033172</v>
      </c>
      <c r="G915" s="23">
        <v>0.037</v>
      </c>
      <c r="H915" s="23">
        <v>181.0</v>
      </c>
      <c r="I915" s="23">
        <v>0.06</v>
      </c>
      <c r="J915" s="24">
        <f>IFNA(VLOOKUP(A915,'ENERGY processed'!$A$2:$H$2692,7,0),"")</f>
        <v>73006</v>
      </c>
      <c r="K915" s="24">
        <f t="shared" si="3"/>
        <v>0.002878207918</v>
      </c>
      <c r="L915" s="24">
        <f>IFNA(VLOOKUP(A915,'ENERGY processed'!$A$2:$H$2692,8,0),"")</f>
        <v>213221</v>
      </c>
      <c r="M915" s="24">
        <f t="shared" si="5"/>
        <v>0.008406081288</v>
      </c>
      <c r="N915" s="24">
        <f>IFNA(VLOOKUP(A915,'HUMAN RESOURCES processed'!$A$2:$M$2692,5,0))</f>
        <v>0.019</v>
      </c>
      <c r="O915" s="24">
        <f>IFNA(VLOOKUP(A915,'HUMAN RESOURCES processed'!$A$2:$M$2692,6,0))</f>
        <v>0.007</v>
      </c>
      <c r="P915" s="24">
        <f>IFNA(VLOOKUP(A915,'HUMAN RESOURCES processed'!$A$2:$M$2692,7,0))</f>
        <v>76</v>
      </c>
      <c r="Q915" s="24">
        <f>IFNA(VLOOKUP(A915,'HUMAN RESOURCES processed'!$A$2:$M$2692,8,0))</f>
        <v>71</v>
      </c>
      <c r="R915" s="24">
        <f t="shared" si="6"/>
        <v>73.5</v>
      </c>
      <c r="S915" s="24">
        <f>IFNA(VLOOKUP(A915,'HUMAN RESOURCES processed'!$A$2:$M$2692,9,0))</f>
        <v>0.308</v>
      </c>
      <c r="T915" s="24">
        <f>IFNA(VLOOKUP(A915,'HUMAN RESOURCES processed'!$A$2:$M$2692,10,0))</f>
        <v>0.649</v>
      </c>
      <c r="U915" s="24">
        <f>IFNA(VLOOKUP(A915,'HUMAN RESOURCES processed'!$A$2:$M$2692,11,0))</f>
        <v>0.043</v>
      </c>
      <c r="V915" s="24">
        <f>IFNA(VLOOKUP(A915,'HUMAN RESOURCES processed'!$A$2:$M$2692,12,0))</f>
        <v>25365089</v>
      </c>
      <c r="W915" s="24">
        <f>IFNA(VLOOKUP(A915,'HUMAN RESOURCES processed'!$A$2:$M$2692,13,0))</f>
        <v>0.657</v>
      </c>
      <c r="X915" s="24">
        <f>IFNA(VLOOKUP(A915,'TOURISM processed'!$A$2:$F$2692,5,0))</f>
        <v>9183000000</v>
      </c>
      <c r="Y915" s="24">
        <f>IFNA(VLOOKUP(A915,'TOURISM processed'!$A$2:$F$2692,6,0))</f>
        <v>3822000000</v>
      </c>
      <c r="Z915" s="24">
        <f t="shared" si="7"/>
        <v>150.6795423</v>
      </c>
      <c r="AA915" s="24">
        <f t="shared" si="525"/>
        <v>0</v>
      </c>
      <c r="AB915" s="24">
        <f>IFNA(VLOOKUP(A915,'BUSINESS processed'!A915:J3605,6,0))</f>
        <v>37</v>
      </c>
      <c r="AC915" s="24">
        <f t="shared" si="527"/>
        <v>0</v>
      </c>
      <c r="AD915" s="24">
        <f t="shared" si="528"/>
        <v>0</v>
      </c>
      <c r="AE915" s="24">
        <f>IFNA(VLOOKUP(A915,'BUSINESS processed'!A915:J3605,9,0))</f>
        <v>0.423</v>
      </c>
      <c r="AF915" s="27">
        <f>IFNA(VLOOKUP(A915,'BUSINESS processed'!A915:J3605,10,0))</f>
        <v>0.576</v>
      </c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</row>
    <row r="916">
      <c r="A916" s="18" t="str">
        <f t="shared" si="1"/>
        <v>Asia_Malaysia-Asia_2005</v>
      </c>
      <c r="B916" s="19" t="s">
        <v>144</v>
      </c>
      <c r="C916" s="20" t="s">
        <v>162</v>
      </c>
      <c r="D916" s="21" t="s">
        <v>84</v>
      </c>
      <c r="E916" s="22">
        <v>1.44E11</v>
      </c>
      <c r="F916" s="22">
        <f t="shared" si="2"/>
        <v>5572.008027</v>
      </c>
      <c r="G916" s="23">
        <v>0.032</v>
      </c>
      <c r="H916" s="23">
        <v>179.0</v>
      </c>
      <c r="I916" s="23">
        <v>0.06</v>
      </c>
      <c r="J916" s="24">
        <f>IF(AND( C916=C915,D916&gt;D915),J915,"")</f>
        <v>73006</v>
      </c>
      <c r="K916" s="24">
        <f t="shared" si="3"/>
        <v>0.002824930681</v>
      </c>
      <c r="L916" s="24">
        <f>IF(AND(C916=C915,C916&gt;C915),C915,0)</f>
        <v>0</v>
      </c>
      <c r="M916" s="24">
        <f t="shared" si="5"/>
        <v>0</v>
      </c>
      <c r="N916" s="24">
        <f>IFNA(VLOOKUP(A916,'HUMAN RESOURCES processed'!$A$2:$M$2692,5,0))</f>
        <v>0.019</v>
      </c>
      <c r="O916" s="24">
        <f>IFNA(VLOOKUP(A916,'HUMAN RESOURCES processed'!$A$2:$M$2692,6,0))</f>
        <v>0.007</v>
      </c>
      <c r="P916" s="24">
        <f>IFNA(VLOOKUP(A916,'HUMAN RESOURCES processed'!$A$2:$M$2692,7,0))</f>
        <v>76</v>
      </c>
      <c r="Q916" s="24">
        <f>IFNA(VLOOKUP(A916,'HUMAN RESOURCES processed'!$A$2:$M$2692,8,0))</f>
        <v>72</v>
      </c>
      <c r="R916" s="24">
        <f t="shared" si="6"/>
        <v>74</v>
      </c>
      <c r="S916" s="24">
        <f>IFNA(VLOOKUP(A916,'HUMAN RESOURCES processed'!$A$2:$M$2692,9,0))</f>
        <v>0.302</v>
      </c>
      <c r="T916" s="24">
        <f>IFNA(VLOOKUP(A916,'HUMAN RESOURCES processed'!$A$2:$M$2692,10,0))</f>
        <v>0.654</v>
      </c>
      <c r="U916" s="24">
        <f>IFNA(VLOOKUP(A916,'HUMAN RESOURCES processed'!$A$2:$M$2692,11,0))</f>
        <v>0.044</v>
      </c>
      <c r="V916" s="24">
        <f>IFNA(VLOOKUP(A916,'HUMAN RESOURCES processed'!$A$2:$M$2692,12,0))</f>
        <v>25843466</v>
      </c>
      <c r="W916" s="24">
        <f>IFNA(VLOOKUP(A916,'HUMAN RESOURCES processed'!$A$2:$M$2692,13,0))</f>
        <v>0.666</v>
      </c>
      <c r="X916" s="24">
        <f>IFNA(VLOOKUP(A916,'TOURISM processed'!$A$2:$F$2692,5,0))</f>
        <v>10389000000</v>
      </c>
      <c r="Y916" s="24">
        <f>IFNA(VLOOKUP(A916,'TOURISM processed'!$A$2:$F$2692,6,0))</f>
        <v>4339000000</v>
      </c>
      <c r="Z916" s="24">
        <f t="shared" si="7"/>
        <v>167.8954363</v>
      </c>
      <c r="AA916" s="24">
        <f>IFNA(VLOOKUP(A916,'BUSINESS processed'!A916:J3606,5,0))</f>
        <v>0.36</v>
      </c>
      <c r="AB916" s="24">
        <f>IFNA(VLOOKUP(A916,'BUSINESS processed'!A916:J3606,6,0))</f>
        <v>37</v>
      </c>
      <c r="AC916" s="24">
        <f t="shared" si="527"/>
        <v>0</v>
      </c>
      <c r="AD916" s="24">
        <f>IFNA(VLOOKUP(A916,'BUSINESS processed'!A916:J3606,8,0))</f>
        <v>190</v>
      </c>
      <c r="AE916" s="24">
        <f>IFNA(VLOOKUP(A916,'BUSINESS processed'!A916:J3606,9,0))</f>
        <v>0.486</v>
      </c>
      <c r="AF916" s="27">
        <f>IFNA(VLOOKUP(A916,'BUSINESS processed'!A916:J3606,10,0))</f>
        <v>0.756</v>
      </c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</row>
    <row r="917">
      <c r="A917" s="18" t="str">
        <f t="shared" si="1"/>
        <v>Asia_Malaysia-Asia_2006</v>
      </c>
      <c r="B917" s="19" t="s">
        <v>144</v>
      </c>
      <c r="C917" s="20" t="s">
        <v>162</v>
      </c>
      <c r="D917" s="21" t="s">
        <v>85</v>
      </c>
      <c r="E917" s="22">
        <v>1.63E11</v>
      </c>
      <c r="F917" s="22">
        <f t="shared" si="2"/>
        <v>6191.339433</v>
      </c>
      <c r="G917" s="23">
        <v>0.036</v>
      </c>
      <c r="H917" s="23">
        <v>222.0</v>
      </c>
      <c r="I917" s="23">
        <v>0.065</v>
      </c>
      <c r="J917" s="24">
        <f>IFNA(VLOOKUP(A917,'ENERGY processed'!$A$2:$H$2692,7,0),"")</f>
        <v>53973</v>
      </c>
      <c r="K917" s="24">
        <f t="shared" si="3"/>
        <v>0.002050093026</v>
      </c>
      <c r="L917" s="24">
        <f>IFNA(VLOOKUP(A917,'ENERGY processed'!$A$2:$H$2692,8,0),"")</f>
        <v>152025</v>
      </c>
      <c r="M917" s="24">
        <f t="shared" si="5"/>
        <v>0.005774468572</v>
      </c>
      <c r="N917" s="24">
        <f>IFNA(VLOOKUP(A917,'HUMAN RESOURCES processed'!$A$2:$M$2692,5,0))</f>
        <v>0.018</v>
      </c>
      <c r="O917" s="24">
        <f>IFNA(VLOOKUP(A917,'HUMAN RESOURCES processed'!$A$2:$M$2692,6,0))</f>
        <v>0.007</v>
      </c>
      <c r="P917" s="24">
        <f>IFNA(VLOOKUP(A917,'HUMAN RESOURCES processed'!$A$2:$M$2692,7,0))</f>
        <v>76</v>
      </c>
      <c r="Q917" s="24">
        <f>IFNA(VLOOKUP(A917,'HUMAN RESOURCES processed'!$A$2:$M$2692,8,0))</f>
        <v>72</v>
      </c>
      <c r="R917" s="24">
        <f t="shared" si="6"/>
        <v>74</v>
      </c>
      <c r="S917" s="24">
        <f>IFNA(VLOOKUP(A917,'HUMAN RESOURCES processed'!$A$2:$M$2692,9,0))</f>
        <v>0.297</v>
      </c>
      <c r="T917" s="24">
        <f>IFNA(VLOOKUP(A917,'HUMAN RESOURCES processed'!$A$2:$M$2692,10,0))</f>
        <v>0.659</v>
      </c>
      <c r="U917" s="24">
        <f>IFNA(VLOOKUP(A917,'HUMAN RESOURCES processed'!$A$2:$M$2692,11,0))</f>
        <v>0.045</v>
      </c>
      <c r="V917" s="24">
        <f>IFNA(VLOOKUP(A917,'HUMAN RESOURCES processed'!$A$2:$M$2692,12,0))</f>
        <v>26327098</v>
      </c>
      <c r="W917" s="24">
        <f>IFNA(VLOOKUP(A917,'HUMAN RESOURCES processed'!$A$2:$M$2692,13,0))</f>
        <v>0.675</v>
      </c>
      <c r="X917" s="24">
        <f>IFNA(VLOOKUP(A917,'TOURISM processed'!$A$2:$F$2692,5,0))</f>
        <v>12280000000</v>
      </c>
      <c r="Y917" s="24">
        <f>IFNA(VLOOKUP(A917,'TOURISM processed'!$A$2:$F$2692,6,0))</f>
        <v>5085000000</v>
      </c>
      <c r="Z917" s="24">
        <f t="shared" si="7"/>
        <v>193.1470001</v>
      </c>
      <c r="AA917" s="24">
        <f>IFNA(VLOOKUP(A917,'BUSINESS processed'!A917:J3607,5,0))</f>
        <v>0.36</v>
      </c>
      <c r="AB917" s="24">
        <f>IFNA(VLOOKUP(A917,'BUSINESS processed'!A917:J3607,6,0))</f>
        <v>37</v>
      </c>
      <c r="AC917" s="24">
        <f t="shared" si="527"/>
        <v>0</v>
      </c>
      <c r="AD917" s="24">
        <f>IFNA(VLOOKUP(A917,'BUSINESS processed'!A917:J3607,8,0))</f>
        <v>190</v>
      </c>
      <c r="AE917" s="24">
        <f>IFNA(VLOOKUP(A917,'BUSINESS processed'!A917:J3607,9,0))</f>
        <v>0.516</v>
      </c>
      <c r="AF917" s="27">
        <f>IFNA(VLOOKUP(A917,'BUSINESS processed'!A917:J3607,10,0))</f>
        <v>0.739</v>
      </c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</row>
    <row r="918">
      <c r="A918" s="18" t="str">
        <f t="shared" si="1"/>
        <v>Asia_Malaysia-Asia_2007</v>
      </c>
      <c r="B918" s="19" t="s">
        <v>144</v>
      </c>
      <c r="C918" s="20" t="s">
        <v>162</v>
      </c>
      <c r="D918" s="21" t="s">
        <v>86</v>
      </c>
      <c r="E918" s="22">
        <v>1.94E11</v>
      </c>
      <c r="F918" s="22">
        <f t="shared" si="2"/>
        <v>7235.075317</v>
      </c>
      <c r="G918" s="23">
        <v>0.035</v>
      </c>
      <c r="H918" s="23">
        <v>256.0</v>
      </c>
      <c r="I918" s="23">
        <v>0.064</v>
      </c>
      <c r="J918" s="24">
        <f>IFNA(VLOOKUP(A918,'ENERGY processed'!$A$2:$H$2692,7,0),"")</f>
        <v>69970</v>
      </c>
      <c r="K918" s="24">
        <f t="shared" si="3"/>
        <v>0.00260947536</v>
      </c>
      <c r="L918" s="24">
        <f>IFNA(VLOOKUP(A918,'ENERGY processed'!$A$2:$H$2692,8,0),"")</f>
        <v>205308</v>
      </c>
      <c r="M918" s="24">
        <f t="shared" si="5"/>
        <v>0.007656798161</v>
      </c>
      <c r="N918" s="24">
        <f>IFNA(VLOOKUP(A918,'HUMAN RESOURCES processed'!$A$2:$M$2692,5,0))</f>
        <v>0.018</v>
      </c>
      <c r="O918" s="24">
        <f>IFNA(VLOOKUP(A918,'HUMAN RESOURCES processed'!$A$2:$M$2692,6,0))</f>
        <v>0.007</v>
      </c>
      <c r="P918" s="24">
        <f>IFNA(VLOOKUP(A918,'HUMAN RESOURCES processed'!$A$2:$M$2692,7,0))</f>
        <v>76</v>
      </c>
      <c r="Q918" s="24">
        <f>IFNA(VLOOKUP(A918,'HUMAN RESOURCES processed'!$A$2:$M$2692,8,0))</f>
        <v>72</v>
      </c>
      <c r="R918" s="24">
        <f t="shared" si="6"/>
        <v>74</v>
      </c>
      <c r="S918" s="24">
        <f>IFNA(VLOOKUP(A918,'HUMAN RESOURCES processed'!$A$2:$M$2692,9,0))</f>
        <v>0.292</v>
      </c>
      <c r="T918" s="24">
        <f>IFNA(VLOOKUP(A918,'HUMAN RESOURCES processed'!$A$2:$M$2692,10,0))</f>
        <v>0.663</v>
      </c>
      <c r="U918" s="24">
        <f>IFNA(VLOOKUP(A918,'HUMAN RESOURCES processed'!$A$2:$M$2692,11,0))</f>
        <v>0.045</v>
      </c>
      <c r="V918" s="24">
        <f>IFNA(VLOOKUP(A918,'HUMAN RESOURCES processed'!$A$2:$M$2692,12,0))</f>
        <v>26813819</v>
      </c>
      <c r="W918" s="24">
        <f>IFNA(VLOOKUP(A918,'HUMAN RESOURCES processed'!$A$2:$M$2692,13,0))</f>
        <v>0.684</v>
      </c>
      <c r="X918" s="24">
        <f>IFNA(VLOOKUP(A918,'TOURISM processed'!$A$2:$F$2692,5,0))</f>
        <v>17948000000</v>
      </c>
      <c r="Y918" s="24">
        <f>IFNA(VLOOKUP(A918,'TOURISM processed'!$A$2:$F$2692,6,0))</f>
        <v>6600000000</v>
      </c>
      <c r="Z918" s="24">
        <f t="shared" si="7"/>
        <v>246.1417376</v>
      </c>
      <c r="AA918" s="24">
        <f>IFNA(VLOOKUP(A918,'BUSINESS processed'!A918:J3608,5,0))</f>
        <v>0.36</v>
      </c>
      <c r="AB918" s="24">
        <f>IFNA(VLOOKUP(A918,'BUSINESS processed'!A918:J3608,6,0))</f>
        <v>31</v>
      </c>
      <c r="AC918" s="24">
        <f t="shared" si="527"/>
        <v>0</v>
      </c>
      <c r="AD918" s="24">
        <f>IFNA(VLOOKUP(A918,'BUSINESS processed'!A918:J3608,8,0))</f>
        <v>166</v>
      </c>
      <c r="AE918" s="24">
        <f>IFNA(VLOOKUP(A918,'BUSINESS processed'!A918:J3608,9,0))</f>
        <v>0.557</v>
      </c>
      <c r="AF918" s="27">
        <f>IFNA(VLOOKUP(A918,'BUSINESS processed'!A918:J3608,10,0))</f>
        <v>0.871</v>
      </c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</row>
    <row r="919">
      <c r="A919" s="18" t="str">
        <f t="shared" si="1"/>
        <v>Asia_Malaysia-Asia_2008</v>
      </c>
      <c r="B919" s="19" t="s">
        <v>144</v>
      </c>
      <c r="C919" s="20" t="s">
        <v>162</v>
      </c>
      <c r="D919" s="21" t="s">
        <v>87</v>
      </c>
      <c r="E919" s="22">
        <v>2.31E11</v>
      </c>
      <c r="F919" s="22">
        <f t="shared" si="2"/>
        <v>8460.81077</v>
      </c>
      <c r="G919" s="23">
        <v>0.034</v>
      </c>
      <c r="H919" s="23">
        <v>288.0</v>
      </c>
      <c r="I919" s="23">
        <v>0.061</v>
      </c>
      <c r="J919" s="24">
        <f>IF(AND( C919=C918,D919&gt;D918),J918,"")</f>
        <v>69970</v>
      </c>
      <c r="K919" s="24">
        <f t="shared" si="3"/>
        <v>0.002562783245</v>
      </c>
      <c r="L919" s="24">
        <f>IF(AND(C919=C918,C919&gt;C918),C918,0)</f>
        <v>0</v>
      </c>
      <c r="M919" s="24">
        <f t="shared" si="5"/>
        <v>0</v>
      </c>
      <c r="N919" s="24">
        <f>IFNA(VLOOKUP(A919,'HUMAN RESOURCES processed'!$A$2:$M$2692,5,0))</f>
        <v>0.018</v>
      </c>
      <c r="O919" s="24">
        <f>IFNA(VLOOKUP(A919,'HUMAN RESOURCES processed'!$A$2:$M$2692,6,0))</f>
        <v>0.007</v>
      </c>
      <c r="P919" s="24">
        <f>IFNA(VLOOKUP(A919,'HUMAN RESOURCES processed'!$A$2:$M$2692,7,0))</f>
        <v>77</v>
      </c>
      <c r="Q919" s="24">
        <f>IFNA(VLOOKUP(A919,'HUMAN RESOURCES processed'!$A$2:$M$2692,8,0))</f>
        <v>72</v>
      </c>
      <c r="R919" s="24">
        <f t="shared" si="6"/>
        <v>74.5</v>
      </c>
      <c r="S919" s="24">
        <f>IFNA(VLOOKUP(A919,'HUMAN RESOURCES processed'!$A$2:$M$2692,9,0))</f>
        <v>0.287</v>
      </c>
      <c r="T919" s="24">
        <f>IFNA(VLOOKUP(A919,'HUMAN RESOURCES processed'!$A$2:$M$2692,10,0))</f>
        <v>0.667</v>
      </c>
      <c r="U919" s="24">
        <f>IFNA(VLOOKUP(A919,'HUMAN RESOURCES processed'!$A$2:$M$2692,11,0))</f>
        <v>0.046</v>
      </c>
      <c r="V919" s="24">
        <f>IFNA(VLOOKUP(A919,'HUMAN RESOURCES processed'!$A$2:$M$2692,12,0))</f>
        <v>27302348</v>
      </c>
      <c r="W919" s="24">
        <f>IFNA(VLOOKUP(A919,'HUMAN RESOURCES processed'!$A$2:$M$2692,13,0))</f>
        <v>0.692</v>
      </c>
      <c r="X919" s="24">
        <f>IFNA(VLOOKUP(A919,'TOURISM processed'!$A$2:$F$2692,5,0))</f>
        <v>18553000000</v>
      </c>
      <c r="Y919" s="24">
        <f>IFNA(VLOOKUP(A919,'TOURISM processed'!$A$2:$F$2692,6,0))</f>
        <v>7724000000</v>
      </c>
      <c r="Z919" s="24">
        <f t="shared" si="7"/>
        <v>282.9060709</v>
      </c>
      <c r="AA919" s="24">
        <f>IFNA(VLOOKUP(A919,'BUSINESS processed'!A919:J3609,5,0))</f>
        <v>0.345</v>
      </c>
      <c r="AB919" s="24">
        <f>IFNA(VLOOKUP(A919,'BUSINESS processed'!A919:J3609,6,0))</f>
        <v>20</v>
      </c>
      <c r="AC919" s="24">
        <f t="shared" si="527"/>
        <v>0</v>
      </c>
      <c r="AD919" s="24">
        <f>IFNA(VLOOKUP(A919,'BUSINESS processed'!A919:J3609,8,0))</f>
        <v>145</v>
      </c>
      <c r="AE919" s="24">
        <f>IFNA(VLOOKUP(A919,'BUSINESS processed'!A919:J3609,9,0))</f>
        <v>0.558</v>
      </c>
      <c r="AF919" s="27">
        <f>IFNA(VLOOKUP(A919,'BUSINESS processed'!A919:J3609,10,0))</f>
        <v>1.015</v>
      </c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</row>
    <row r="920">
      <c r="A920" s="18" t="str">
        <f t="shared" si="1"/>
        <v>Asia_Malaysia-Asia_2009</v>
      </c>
      <c r="B920" s="19" t="s">
        <v>144</v>
      </c>
      <c r="C920" s="20" t="s">
        <v>162</v>
      </c>
      <c r="D920" s="21" t="s">
        <v>88</v>
      </c>
      <c r="E920" s="22">
        <v>2.02E11</v>
      </c>
      <c r="F920" s="22">
        <f t="shared" si="2"/>
        <v>7268.716982</v>
      </c>
      <c r="G920" s="23">
        <v>0.039</v>
      </c>
      <c r="H920" s="23">
        <v>285.0</v>
      </c>
      <c r="I920" s="23">
        <v>0.051</v>
      </c>
      <c r="J920" s="24">
        <f>IFNA(VLOOKUP(A920,'ENERGY processed'!$A$2:$H$2692,7,0),"")</f>
        <v>63507</v>
      </c>
      <c r="K920" s="24">
        <f t="shared" si="3"/>
        <v>0.002285219848</v>
      </c>
      <c r="L920" s="24">
        <f>IFNA(VLOOKUP(A920,'ENERGY processed'!$A$2:$H$2692,8,0),"")</f>
        <v>177373</v>
      </c>
      <c r="M920" s="24">
        <f t="shared" si="5"/>
        <v>0.006382545234</v>
      </c>
      <c r="N920" s="24">
        <f>IFNA(VLOOKUP(A920,'HUMAN RESOURCES processed'!$A$2:$M$2692,5,0))</f>
        <v>0.018</v>
      </c>
      <c r="O920" s="24">
        <f>IFNA(VLOOKUP(A920,'HUMAN RESOURCES processed'!$A$2:$M$2692,6,0))</f>
        <v>0.007</v>
      </c>
      <c r="P920" s="24">
        <f>IFNA(VLOOKUP(A920,'HUMAN RESOURCES processed'!$A$2:$M$2692,7,0))</f>
        <v>77</v>
      </c>
      <c r="Q920" s="24">
        <f>IFNA(VLOOKUP(A920,'HUMAN RESOURCES processed'!$A$2:$M$2692,8,0))</f>
        <v>72</v>
      </c>
      <c r="R920" s="24">
        <f t="shared" si="6"/>
        <v>74.5</v>
      </c>
      <c r="S920" s="24">
        <f>IFNA(VLOOKUP(A920,'HUMAN RESOURCES processed'!$A$2:$M$2692,9,0))</f>
        <v>0.282</v>
      </c>
      <c r="T920" s="24">
        <f>IFNA(VLOOKUP(A920,'HUMAN RESOURCES processed'!$A$2:$M$2692,10,0))</f>
        <v>0.671</v>
      </c>
      <c r="U920" s="24">
        <f>IFNA(VLOOKUP(A920,'HUMAN RESOURCES processed'!$A$2:$M$2692,11,0))</f>
        <v>0.047</v>
      </c>
      <c r="V920" s="24">
        <f>IFNA(VLOOKUP(A920,'HUMAN RESOURCES processed'!$A$2:$M$2692,12,0))</f>
        <v>27790324</v>
      </c>
      <c r="W920" s="24">
        <f>IFNA(VLOOKUP(A920,'HUMAN RESOURCES processed'!$A$2:$M$2692,13,0))</f>
        <v>0.701</v>
      </c>
      <c r="X920" s="24">
        <f>IFNA(VLOOKUP(A920,'TOURISM processed'!$A$2:$F$2692,5,0))</f>
        <v>17231000000</v>
      </c>
      <c r="Y920" s="24">
        <f>IFNA(VLOOKUP(A920,'TOURISM processed'!$A$2:$F$2692,6,0))</f>
        <v>7196000000</v>
      </c>
      <c r="Z920" s="24">
        <f t="shared" si="7"/>
        <v>258.9390466</v>
      </c>
      <c r="AA920" s="24">
        <f>IFNA(VLOOKUP(A920,'BUSINESS processed'!A920:J3610,5,0))</f>
        <v>0.342</v>
      </c>
      <c r="AB920" s="24">
        <f>IFNA(VLOOKUP(A920,'BUSINESS processed'!A920:J3610,6,0))</f>
        <v>18</v>
      </c>
      <c r="AC920" s="24">
        <f t="shared" si="527"/>
        <v>0</v>
      </c>
      <c r="AD920" s="24">
        <f>IFNA(VLOOKUP(A920,'BUSINESS processed'!A920:J3610,8,0))</f>
        <v>145</v>
      </c>
      <c r="AE920" s="24">
        <f>IFNA(VLOOKUP(A920,'BUSINESS processed'!A920:J3610,9,0))</f>
        <v>0.559</v>
      </c>
      <c r="AF920" s="27">
        <f>IFNA(VLOOKUP(A920,'BUSINESS processed'!A920:J3610,10,0))</f>
        <v>1.085</v>
      </c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</row>
    <row r="921">
      <c r="A921" s="18" t="str">
        <f t="shared" si="1"/>
        <v>Asia_Malaysia-Asia_2010</v>
      </c>
      <c r="B921" s="19" t="s">
        <v>144</v>
      </c>
      <c r="C921" s="20" t="s">
        <v>162</v>
      </c>
      <c r="D921" s="21" t="s">
        <v>89</v>
      </c>
      <c r="E921" s="22">
        <v>2.48E11</v>
      </c>
      <c r="F921" s="22">
        <f t="shared" si="2"/>
        <v>8770.740104</v>
      </c>
      <c r="G921" s="23">
        <v>0.04</v>
      </c>
      <c r="H921" s="23">
        <v>345.0</v>
      </c>
      <c r="I921" s="23">
        <v>0.05</v>
      </c>
      <c r="J921" s="24">
        <f>IFNA(VLOOKUP(A921,'ENERGY processed'!$A$2:$H$2692,7,0),"")</f>
        <v>50864.5</v>
      </c>
      <c r="K921" s="24">
        <f t="shared" si="3"/>
        <v>0.001798868186</v>
      </c>
      <c r="L921" s="24">
        <f>IFNA(VLOOKUP(A921,'ENERGY processed'!$A$2:$H$2692,8,0),"")</f>
        <v>143434.5</v>
      </c>
      <c r="M921" s="24">
        <f t="shared" si="5"/>
        <v>0.005072688393</v>
      </c>
      <c r="N921" s="24">
        <f>IFNA(VLOOKUP(A921,'HUMAN RESOURCES processed'!$A$2:$M$2692,5,0))</f>
        <v>0.018</v>
      </c>
      <c r="O921" s="24">
        <f>IFNA(VLOOKUP(A921,'HUMAN RESOURCES processed'!$A$2:$M$2692,6,0))</f>
        <v>0.007</v>
      </c>
      <c r="P921" s="24">
        <f>IFNA(VLOOKUP(A921,'HUMAN RESOURCES processed'!$A$2:$M$2692,7,0))</f>
        <v>77</v>
      </c>
      <c r="Q921" s="24">
        <f>IFNA(VLOOKUP(A921,'HUMAN RESOURCES processed'!$A$2:$M$2692,8,0))</f>
        <v>72</v>
      </c>
      <c r="R921" s="24">
        <f t="shared" si="6"/>
        <v>74.5</v>
      </c>
      <c r="S921" s="24">
        <f>IFNA(VLOOKUP(A921,'HUMAN RESOURCES processed'!$A$2:$M$2692,9,0))</f>
        <v>0.277</v>
      </c>
      <c r="T921" s="24">
        <f>IFNA(VLOOKUP(A921,'HUMAN RESOURCES processed'!$A$2:$M$2692,10,0))</f>
        <v>0.675</v>
      </c>
      <c r="U921" s="24">
        <f>IFNA(VLOOKUP(A921,'HUMAN RESOURCES processed'!$A$2:$M$2692,11,0))</f>
        <v>0.048</v>
      </c>
      <c r="V921" s="24">
        <f>IFNA(VLOOKUP(A921,'HUMAN RESOURCES processed'!$A$2:$M$2692,12,0))</f>
        <v>28275835</v>
      </c>
      <c r="W921" s="24">
        <f>IFNA(VLOOKUP(A921,'HUMAN RESOURCES processed'!$A$2:$M$2692,13,0))</f>
        <v>0.709</v>
      </c>
      <c r="X921" s="24">
        <f>IFNA(VLOOKUP(A921,'TOURISM processed'!$A$2:$F$2692,5,0))</f>
        <v>18152000000</v>
      </c>
      <c r="Y921" s="24">
        <f>IFNA(VLOOKUP(A921,'TOURISM processed'!$A$2:$F$2692,6,0))</f>
        <v>8324000000</v>
      </c>
      <c r="Z921" s="24">
        <f t="shared" si="7"/>
        <v>294.3856477</v>
      </c>
      <c r="AA921" s="24">
        <f>IFNA(VLOOKUP(A921,'BUSINESS processed'!A921:J3611,5,0))</f>
        <v>0.337</v>
      </c>
      <c r="AB921" s="24">
        <f>IFNA(VLOOKUP(A921,'BUSINESS processed'!A921:J3611,6,0))</f>
        <v>17</v>
      </c>
      <c r="AC921" s="24">
        <f t="shared" si="527"/>
        <v>0</v>
      </c>
      <c r="AD921" s="24">
        <f>IFNA(VLOOKUP(A921,'BUSINESS processed'!A921:J3611,8,0))</f>
        <v>145</v>
      </c>
      <c r="AE921" s="24">
        <f>IFNA(VLOOKUP(A921,'BUSINESS processed'!A921:J3611,9,0))</f>
        <v>0.563</v>
      </c>
      <c r="AF921" s="27">
        <f>IFNA(VLOOKUP(A921,'BUSINESS processed'!A921:J3611,10,0))</f>
        <v>1.197</v>
      </c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</row>
    <row r="922">
      <c r="A922" s="18" t="str">
        <f t="shared" si="1"/>
        <v>Asia_Malaysia-Asia_2011</v>
      </c>
      <c r="B922" s="19" t="s">
        <v>144</v>
      </c>
      <c r="C922" s="20" t="s">
        <v>162</v>
      </c>
      <c r="D922" s="21" t="s">
        <v>90</v>
      </c>
      <c r="E922" s="22">
        <v>2.89E11</v>
      </c>
      <c r="F922" s="22">
        <f t="shared" si="2"/>
        <v>10049.03931</v>
      </c>
      <c r="G922" s="23">
        <v>0.038</v>
      </c>
      <c r="H922" s="23">
        <v>384.0</v>
      </c>
      <c r="I922" s="23">
        <v>0.049</v>
      </c>
      <c r="J922" s="24">
        <f>IFNA(VLOOKUP(A922,'ENERGY processed'!$A$2:$H$2692,7,0),"")</f>
        <v>63715</v>
      </c>
      <c r="K922" s="24">
        <f t="shared" si="3"/>
        <v>0.002215482837</v>
      </c>
      <c r="L922" s="24">
        <f>IFNA(VLOOKUP(A922,'ENERGY processed'!$A$2:$H$2692,8,0),"")</f>
        <v>170648</v>
      </c>
      <c r="M922" s="24">
        <f t="shared" si="5"/>
        <v>0.005933731697</v>
      </c>
      <c r="N922" s="24">
        <f>IFNA(VLOOKUP(A922,'HUMAN RESOURCES processed'!$A$2:$M$2692,5,0))</f>
        <v>0.018</v>
      </c>
      <c r="O922" s="24">
        <f>IFNA(VLOOKUP(A922,'HUMAN RESOURCES processed'!$A$2:$M$2692,6,0))</f>
        <v>0.007</v>
      </c>
      <c r="P922" s="24">
        <f>IFNA(VLOOKUP(A922,'HUMAN RESOURCES processed'!$A$2:$M$2692,7,0))</f>
        <v>77</v>
      </c>
      <c r="Q922" s="24">
        <f>IFNA(VLOOKUP(A922,'HUMAN RESOURCES processed'!$A$2:$M$2692,8,0))</f>
        <v>72</v>
      </c>
      <c r="R922" s="24">
        <f t="shared" si="6"/>
        <v>74.5</v>
      </c>
      <c r="S922" s="24">
        <f>IFNA(VLOOKUP(A922,'HUMAN RESOURCES processed'!$A$2:$M$2692,9,0))</f>
        <v>0.272</v>
      </c>
      <c r="T922" s="24">
        <f>IFNA(VLOOKUP(A922,'HUMAN RESOURCES processed'!$A$2:$M$2692,10,0))</f>
        <v>0.678</v>
      </c>
      <c r="U922" s="24">
        <f>IFNA(VLOOKUP(A922,'HUMAN RESOURCES processed'!$A$2:$M$2692,11,0))</f>
        <v>0.05</v>
      </c>
      <c r="V922" s="24">
        <f>IFNA(VLOOKUP(A922,'HUMAN RESOURCES processed'!$A$2:$M$2692,12,0))</f>
        <v>28758968</v>
      </c>
      <c r="W922" s="24">
        <f>IFNA(VLOOKUP(A922,'HUMAN RESOURCES processed'!$A$2:$M$2692,13,0))</f>
        <v>0.717</v>
      </c>
      <c r="X922" s="24">
        <f>IFNA(VLOOKUP(A922,'TOURISM processed'!$A$2:$F$2692,5,0))</f>
        <v>19649000000</v>
      </c>
      <c r="Y922" s="24">
        <f>IFNA(VLOOKUP(A922,'TOURISM processed'!$A$2:$F$2692,6,0))</f>
        <v>10180000000</v>
      </c>
      <c r="Z922" s="24">
        <f t="shared" si="7"/>
        <v>353.9765405</v>
      </c>
      <c r="AA922" s="24">
        <f>IFNA(VLOOKUP(A922,'BUSINESS processed'!A922:J3612,5,0))</f>
        <v>0.34</v>
      </c>
      <c r="AB922" s="24">
        <f>IFNA(VLOOKUP(A922,'BUSINESS processed'!A922:J3612,6,0))</f>
        <v>6</v>
      </c>
      <c r="AC922" s="24">
        <f t="shared" si="527"/>
        <v>0</v>
      </c>
      <c r="AD922" s="24">
        <f>IFNA(VLOOKUP(A922,'BUSINESS processed'!A922:J3612,8,0))</f>
        <v>133</v>
      </c>
      <c r="AE922" s="24">
        <f>IFNA(VLOOKUP(A922,'BUSINESS processed'!A922:J3612,9,0))</f>
        <v>0.61</v>
      </c>
      <c r="AF922" s="27">
        <f>IFNA(VLOOKUP(A922,'BUSINESS processed'!A922:J3612,10,0))</f>
        <v>1.275</v>
      </c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</row>
    <row r="923">
      <c r="A923" s="18" t="str">
        <f t="shared" si="1"/>
        <v>Asia_Malaysia-Asia_2012</v>
      </c>
      <c r="B923" s="19" t="s">
        <v>144</v>
      </c>
      <c r="C923" s="20" t="s">
        <v>162</v>
      </c>
      <c r="D923" s="21" t="s">
        <v>91</v>
      </c>
      <c r="E923" s="22">
        <v>3.05E11</v>
      </c>
      <c r="F923" s="22">
        <f t="shared" si="2"/>
        <v>10430.94259</v>
      </c>
      <c r="G923" s="23">
        <v>0.039</v>
      </c>
      <c r="H923" s="23">
        <v>410.0</v>
      </c>
      <c r="I923" s="23">
        <v>0.048</v>
      </c>
      <c r="J923" s="24">
        <f>IFNA(VLOOKUP(A923,'ENERGY processed'!$A$2:$H$2692,7,0),"")</f>
        <v>51009</v>
      </c>
      <c r="K923" s="24">
        <f t="shared" si="3"/>
        <v>0.001744498199</v>
      </c>
      <c r="L923" s="24">
        <f>IFNA(VLOOKUP(A923,'ENERGY processed'!$A$2:$H$2692,8,0),"")</f>
        <v>135129</v>
      </c>
      <c r="M923" s="24">
        <f t="shared" si="5"/>
        <v>0.004621386367</v>
      </c>
      <c r="N923" s="24">
        <f>IFNA(VLOOKUP(A923,'HUMAN RESOURCES processed'!$A$2:$M$2692,5,0))</f>
        <v>0.018</v>
      </c>
      <c r="O923" s="24">
        <f>IFNA(VLOOKUP(A923,'HUMAN RESOURCES processed'!$A$2:$M$2692,6,0))</f>
        <v>0.007</v>
      </c>
      <c r="P923" s="24">
        <f>IFNA(VLOOKUP(A923,'HUMAN RESOURCES processed'!$A$2:$M$2692,7,0))</f>
        <v>77</v>
      </c>
      <c r="Q923" s="24">
        <f>IFNA(VLOOKUP(A923,'HUMAN RESOURCES processed'!$A$2:$M$2692,8,0))</f>
        <v>73</v>
      </c>
      <c r="R923" s="24">
        <f t="shared" si="6"/>
        <v>75</v>
      </c>
      <c r="S923" s="24">
        <f>IFNA(VLOOKUP(A923,'HUMAN RESOURCES processed'!$A$2:$M$2692,9,0))</f>
        <v>0.267</v>
      </c>
      <c r="T923" s="24">
        <f>IFNA(VLOOKUP(A923,'HUMAN RESOURCES processed'!$A$2:$M$2692,10,0))</f>
        <v>0.682</v>
      </c>
      <c r="U923" s="24">
        <f>IFNA(VLOOKUP(A923,'HUMAN RESOURCES processed'!$A$2:$M$2692,11,0))</f>
        <v>0.052</v>
      </c>
      <c r="V923" s="24">
        <f>IFNA(VLOOKUP(A923,'HUMAN RESOURCES processed'!$A$2:$M$2692,12,0))</f>
        <v>29239927</v>
      </c>
      <c r="W923" s="24">
        <f>IFNA(VLOOKUP(A923,'HUMAN RESOURCES processed'!$A$2:$M$2692,13,0))</f>
        <v>0.725</v>
      </c>
      <c r="X923" s="24">
        <f>IFNA(VLOOKUP(A923,'TOURISM processed'!$A$2:$F$2692,5,0))</f>
        <v>20251000000</v>
      </c>
      <c r="Y923" s="24">
        <f>IFNA(VLOOKUP(A923,'TOURISM processed'!$A$2:$F$2692,6,0))</f>
        <v>11545000000</v>
      </c>
      <c r="Z923" s="24">
        <f t="shared" si="7"/>
        <v>394.8368271</v>
      </c>
      <c r="AA923" s="24">
        <f>IFNA(VLOOKUP(A923,'BUSINESS processed'!A923:J3613,5,0))</f>
        <v>0.245</v>
      </c>
      <c r="AB923" s="24">
        <f>IFNA(VLOOKUP(A923,'BUSINESS processed'!A923:J3613,6,0))</f>
        <v>6</v>
      </c>
      <c r="AC923" s="24">
        <f>IFNA(VLOOKUP(A923,'BUSINESS processed'!A923:J3613,7,0))</f>
        <v>8</v>
      </c>
      <c r="AD923" s="24">
        <f>IFNA(VLOOKUP(A923,'BUSINESS processed'!A923:J3613,8,0))</f>
        <v>133</v>
      </c>
      <c r="AE923" s="24">
        <f>IFNA(VLOOKUP(A923,'BUSINESS processed'!A923:J3613,9,0))</f>
        <v>0.658</v>
      </c>
      <c r="AF923" s="27">
        <f>IFNA(VLOOKUP(A923,'BUSINESS processed'!A923:J3613,10,0))</f>
        <v>1.413</v>
      </c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</row>
    <row r="924">
      <c r="A924" s="18" t="str">
        <f t="shared" si="1"/>
        <v>Asia_Maldives-Asia_2000</v>
      </c>
      <c r="B924" s="19" t="s">
        <v>144</v>
      </c>
      <c r="C924" s="20" t="s">
        <v>163</v>
      </c>
      <c r="D924" s="21" t="s">
        <v>70</v>
      </c>
      <c r="E924" s="22">
        <v>6.24337144E8</v>
      </c>
      <c r="F924" s="22">
        <f t="shared" si="2"/>
        <v>2289.087404</v>
      </c>
      <c r="G924" s="23">
        <v>0.071</v>
      </c>
      <c r="H924" s="23">
        <v>162.0</v>
      </c>
      <c r="I924" s="23">
        <v>0.13</v>
      </c>
      <c r="J924" s="24">
        <f t="shared" ref="J924:J929" si="530">IF(AND( C924=C923,D924&gt;D923),J923,0)</f>
        <v>0</v>
      </c>
      <c r="K924" s="24">
        <f t="shared" si="3"/>
        <v>0</v>
      </c>
      <c r="L924" s="24">
        <f t="shared" ref="L924:L925" si="531">IF(AND(C924=C923,C924&gt;C923),C923,0)</f>
        <v>0</v>
      </c>
      <c r="M924" s="24">
        <f t="shared" si="5"/>
        <v>0</v>
      </c>
      <c r="N924" s="24">
        <f>IFNA(VLOOKUP(A924,'HUMAN RESOURCES processed'!$A$2:$M$2692,5,0))</f>
        <v>0.025</v>
      </c>
      <c r="O924" s="24">
        <f>IFNA(VLOOKUP(A924,'HUMAN RESOURCES processed'!$A$2:$M$2692,6,0))</f>
        <v>0.035</v>
      </c>
      <c r="P924" s="24">
        <f>IFNA(VLOOKUP(A924,'HUMAN RESOURCES processed'!$A$2:$M$2692,7,0))</f>
        <v>70</v>
      </c>
      <c r="Q924" s="24">
        <f>IFNA(VLOOKUP(A924,'HUMAN RESOURCES processed'!$A$2:$M$2692,8,0))</f>
        <v>69</v>
      </c>
      <c r="R924" s="24">
        <f t="shared" si="6"/>
        <v>69.5</v>
      </c>
      <c r="S924" s="24">
        <f>IFNA(VLOOKUP(A924,'HUMAN RESOURCES processed'!$A$2:$M$2692,9,0))</f>
        <v>0.413</v>
      </c>
      <c r="T924" s="24">
        <f>IFNA(VLOOKUP(A924,'HUMAN RESOURCES processed'!$A$2:$M$2692,10,0))</f>
        <v>0.549</v>
      </c>
      <c r="U924" s="24">
        <f>IFNA(VLOOKUP(A924,'HUMAN RESOURCES processed'!$A$2:$M$2692,11,0))</f>
        <v>0.038</v>
      </c>
      <c r="V924" s="24">
        <f>IFNA(VLOOKUP(A924,'HUMAN RESOURCES processed'!$A$2:$M$2692,12,0))</f>
        <v>272745</v>
      </c>
      <c r="W924" s="24">
        <f>IFNA(VLOOKUP(A924,'HUMAN RESOURCES processed'!$A$2:$M$2692,13,0))</f>
        <v>0.277</v>
      </c>
      <c r="X924" s="24">
        <f>IFNA(VLOOKUP(A924,'TOURISM processed'!$A$2:$F$2692,5,0))</f>
        <v>321000000</v>
      </c>
      <c r="Y924" s="24">
        <f>IFNA(VLOOKUP(A924,'TOURISM processed'!$A$2:$F$2692,6,0))</f>
        <v>60000000</v>
      </c>
      <c r="Z924" s="24">
        <f t="shared" si="7"/>
        <v>219.9857009</v>
      </c>
      <c r="AA924" s="24">
        <f t="shared" ref="AA924:AA928" si="532">IF(AND(C924=C923,D924&gt;D923),AA923,0)</f>
        <v>0</v>
      </c>
      <c r="AB924" s="24">
        <f t="shared" ref="AB924:AB926" si="533">IF(AND(C924=C923,D924&gt;D923),AB923,0)</f>
        <v>0</v>
      </c>
      <c r="AC924" s="24">
        <f t="shared" ref="AC924:AC935" si="534">IF(AND(C924=C923,D924&gt;D923),AC923,0)</f>
        <v>0</v>
      </c>
      <c r="AD924" s="24">
        <f t="shared" ref="AD924:AD935" si="535">IF(AND(C924=C923,D924&gt;D923),AD923,0)</f>
        <v>0</v>
      </c>
      <c r="AE924" s="24">
        <f>IFNA(VLOOKUP(A924,'BUSINESS processed'!A924:J3614,9,0))</f>
        <v>0.022</v>
      </c>
      <c r="AF924" s="27">
        <f>IFNA(VLOOKUP(A924,'BUSINESS processed'!A924:J3614,10,0))</f>
        <v>0.028</v>
      </c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</row>
    <row r="925">
      <c r="A925" s="18" t="str">
        <f t="shared" si="1"/>
        <v>Asia_Maldives-Asia_2001</v>
      </c>
      <c r="B925" s="19" t="s">
        <v>144</v>
      </c>
      <c r="C925" s="20" t="s">
        <v>163</v>
      </c>
      <c r="D925" s="21" t="s">
        <v>71</v>
      </c>
      <c r="E925" s="22">
        <v>8.0244281E8</v>
      </c>
      <c r="F925" s="22">
        <f t="shared" si="2"/>
        <v>2888.303104</v>
      </c>
      <c r="G925" s="23">
        <v>0.053</v>
      </c>
      <c r="H925" s="23">
        <v>153.0</v>
      </c>
      <c r="I925" s="23">
        <v>0.13</v>
      </c>
      <c r="J925" s="24">
        <f t="shared" si="530"/>
        <v>0</v>
      </c>
      <c r="K925" s="24">
        <f t="shared" si="3"/>
        <v>0</v>
      </c>
      <c r="L925" s="24">
        <f t="shared" si="531"/>
        <v>0</v>
      </c>
      <c r="M925" s="24">
        <f t="shared" si="5"/>
        <v>0</v>
      </c>
      <c r="N925" s="24">
        <f>IFNA(VLOOKUP(A925,'HUMAN RESOURCES processed'!$A$2:$M$2692,5,0))</f>
        <v>0.023</v>
      </c>
      <c r="O925" s="24">
        <f>IFNA(VLOOKUP(A925,'HUMAN RESOURCES processed'!$A$2:$M$2692,6,0))</f>
        <v>0.032</v>
      </c>
      <c r="P925" s="24">
        <f>IFNA(VLOOKUP(A925,'HUMAN RESOURCES processed'!$A$2:$M$2692,7,0))</f>
        <v>72</v>
      </c>
      <c r="Q925" s="24">
        <f>IFNA(VLOOKUP(A925,'HUMAN RESOURCES processed'!$A$2:$M$2692,8,0))</f>
        <v>70</v>
      </c>
      <c r="R925" s="24">
        <f t="shared" si="6"/>
        <v>71</v>
      </c>
      <c r="S925" s="24">
        <f>IFNA(VLOOKUP(A925,'HUMAN RESOURCES processed'!$A$2:$M$2692,9,0))</f>
        <v>0.399</v>
      </c>
      <c r="T925" s="24">
        <f>IFNA(VLOOKUP(A925,'HUMAN RESOURCES processed'!$A$2:$M$2692,10,0))</f>
        <v>0.561</v>
      </c>
      <c r="U925" s="24">
        <f>IFNA(VLOOKUP(A925,'HUMAN RESOURCES processed'!$A$2:$M$2692,11,0))</f>
        <v>0.039</v>
      </c>
      <c r="V925" s="24">
        <f>IFNA(VLOOKUP(A925,'HUMAN RESOURCES processed'!$A$2:$M$2692,12,0))</f>
        <v>277825</v>
      </c>
      <c r="W925" s="24">
        <f>IFNA(VLOOKUP(A925,'HUMAN RESOURCES processed'!$A$2:$M$2692,13,0))</f>
        <v>0.289</v>
      </c>
      <c r="X925" s="24">
        <f>IFNA(VLOOKUP(A925,'TOURISM processed'!$A$2:$F$2692,5,0))</f>
        <v>327000000</v>
      </c>
      <c r="Y925" s="24">
        <f>IFNA(VLOOKUP(A925,'TOURISM processed'!$A$2:$F$2692,6,0))</f>
        <v>59000000</v>
      </c>
      <c r="Z925" s="24">
        <f t="shared" si="7"/>
        <v>212.3638981</v>
      </c>
      <c r="AA925" s="24">
        <f t="shared" si="532"/>
        <v>0</v>
      </c>
      <c r="AB925" s="24">
        <f t="shared" si="533"/>
        <v>0</v>
      </c>
      <c r="AC925" s="24">
        <f t="shared" si="534"/>
        <v>0</v>
      </c>
      <c r="AD925" s="24">
        <f t="shared" si="535"/>
        <v>0</v>
      </c>
      <c r="AE925" s="24">
        <f>IFNA(VLOOKUP(A925,'BUSINESS processed'!A925:J3615,9,0))</f>
        <v>0.036</v>
      </c>
      <c r="AF925" s="27">
        <f>IFNA(VLOOKUP(A925,'BUSINESS processed'!A925:J3615,10,0))</f>
        <v>0.068</v>
      </c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</row>
    <row r="926">
      <c r="A926" s="18" t="str">
        <f t="shared" si="1"/>
        <v>Asia_Maldives-Asia_2002</v>
      </c>
      <c r="B926" s="19" t="s">
        <v>144</v>
      </c>
      <c r="C926" s="20" t="s">
        <v>163</v>
      </c>
      <c r="D926" s="21" t="s">
        <v>72</v>
      </c>
      <c r="E926" s="22">
        <v>8.28240882E8</v>
      </c>
      <c r="F926" s="22">
        <f t="shared" si="2"/>
        <v>2929.306409</v>
      </c>
      <c r="G926" s="23">
        <v>0.052</v>
      </c>
      <c r="H926" s="23">
        <v>152.0</v>
      </c>
      <c r="I926" s="23">
        <v>0.135</v>
      </c>
      <c r="J926" s="24">
        <f t="shared" si="530"/>
        <v>0</v>
      </c>
      <c r="K926" s="24">
        <f t="shared" si="3"/>
        <v>0</v>
      </c>
      <c r="L926" s="24">
        <f>IFNA(VLOOKUP(A926,'ENERGY processed'!$A$2:$H$2692,8,0),"")</f>
        <v>1074</v>
      </c>
      <c r="M926" s="24">
        <f t="shared" si="5"/>
        <v>0.003798502527</v>
      </c>
      <c r="N926" s="24">
        <f>IFNA(VLOOKUP(A926,'HUMAN RESOURCES processed'!$A$2:$M$2692,5,0))</f>
        <v>0.022</v>
      </c>
      <c r="O926" s="24">
        <f>IFNA(VLOOKUP(A926,'HUMAN RESOURCES processed'!$A$2:$M$2692,6,0))</f>
        <v>0.028</v>
      </c>
      <c r="P926" s="24">
        <f>IFNA(VLOOKUP(A926,'HUMAN RESOURCES processed'!$A$2:$M$2692,7,0))</f>
        <v>73</v>
      </c>
      <c r="Q926" s="24">
        <f>IFNA(VLOOKUP(A926,'HUMAN RESOURCES processed'!$A$2:$M$2692,8,0))</f>
        <v>70</v>
      </c>
      <c r="R926" s="24">
        <f t="shared" si="6"/>
        <v>71.5</v>
      </c>
      <c r="S926" s="24">
        <f>IFNA(VLOOKUP(A926,'HUMAN RESOURCES processed'!$A$2:$M$2692,9,0))</f>
        <v>0.385</v>
      </c>
      <c r="T926" s="24">
        <f>IFNA(VLOOKUP(A926,'HUMAN RESOURCES processed'!$A$2:$M$2692,10,0))</f>
        <v>0.574</v>
      </c>
      <c r="U926" s="24">
        <f>IFNA(VLOOKUP(A926,'HUMAN RESOURCES processed'!$A$2:$M$2692,11,0))</f>
        <v>0.041</v>
      </c>
      <c r="V926" s="24">
        <f>IFNA(VLOOKUP(A926,'HUMAN RESOURCES processed'!$A$2:$M$2692,12,0))</f>
        <v>282743</v>
      </c>
      <c r="W926" s="24">
        <f>IFNA(VLOOKUP(A926,'HUMAN RESOURCES processed'!$A$2:$M$2692,13,0))</f>
        <v>0.3</v>
      </c>
      <c r="X926" s="24">
        <f>IFNA(VLOOKUP(A926,'TOURISM processed'!$A$2:$F$2692,5,0))</f>
        <v>337000000</v>
      </c>
      <c r="Y926" s="24">
        <f>IFNA(VLOOKUP(A926,'TOURISM processed'!$A$2:$F$2692,6,0))</f>
        <v>60000000</v>
      </c>
      <c r="Z926" s="24">
        <f t="shared" si="7"/>
        <v>212.2068451</v>
      </c>
      <c r="AA926" s="24">
        <f t="shared" si="532"/>
        <v>0</v>
      </c>
      <c r="AB926" s="24">
        <f t="shared" si="533"/>
        <v>0</v>
      </c>
      <c r="AC926" s="24">
        <f t="shared" si="534"/>
        <v>0</v>
      </c>
      <c r="AD926" s="24">
        <f t="shared" si="535"/>
        <v>0</v>
      </c>
      <c r="AE926" s="24">
        <f>IFNA(VLOOKUP(A926,'BUSINESS processed'!A926:J3616,9,0))</f>
        <v>0.053</v>
      </c>
      <c r="AF926" s="27">
        <f>IFNA(VLOOKUP(A926,'BUSINESS processed'!A926:J3616,10,0))</f>
        <v>0.148</v>
      </c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</row>
    <row r="927">
      <c r="A927" s="18" t="str">
        <f t="shared" si="1"/>
        <v>Asia_Maldives-Asia_2003</v>
      </c>
      <c r="B927" s="19" t="s">
        <v>144</v>
      </c>
      <c r="C927" s="20" t="s">
        <v>163</v>
      </c>
      <c r="D927" s="21" t="s">
        <v>74</v>
      </c>
      <c r="E927" s="22">
        <v>9.49867662E8</v>
      </c>
      <c r="F927" s="22">
        <f t="shared" si="2"/>
        <v>3302.807646</v>
      </c>
      <c r="G927" s="23">
        <v>0.06</v>
      </c>
      <c r="H927" s="23">
        <v>199.0</v>
      </c>
      <c r="I927" s="23">
        <v>0.14</v>
      </c>
      <c r="J927" s="24">
        <f t="shared" si="530"/>
        <v>0</v>
      </c>
      <c r="K927" s="24">
        <f t="shared" si="3"/>
        <v>0</v>
      </c>
      <c r="L927" s="24">
        <f>IFNA(VLOOKUP(A927,'ENERGY processed'!$A$2:$H$2692,8,0),"")</f>
        <v>1067</v>
      </c>
      <c r="M927" s="24">
        <f t="shared" si="5"/>
        <v>0.003710091309</v>
      </c>
      <c r="N927" s="24">
        <f>IFNA(VLOOKUP(A927,'HUMAN RESOURCES processed'!$A$2:$M$2692,5,0))</f>
        <v>0.022</v>
      </c>
      <c r="O927" s="24">
        <f>IFNA(VLOOKUP(A927,'HUMAN RESOURCES processed'!$A$2:$M$2692,6,0))</f>
        <v>0.025</v>
      </c>
      <c r="P927" s="24">
        <f>IFNA(VLOOKUP(A927,'HUMAN RESOURCES processed'!$A$2:$M$2692,7,0))</f>
        <v>74</v>
      </c>
      <c r="Q927" s="24">
        <f>IFNA(VLOOKUP(A927,'HUMAN RESOURCES processed'!$A$2:$M$2692,8,0))</f>
        <v>71</v>
      </c>
      <c r="R927" s="24">
        <f t="shared" si="6"/>
        <v>72.5</v>
      </c>
      <c r="S927" s="24">
        <f>IFNA(VLOOKUP(A927,'HUMAN RESOURCES processed'!$A$2:$M$2692,9,0))</f>
        <v>0.37</v>
      </c>
      <c r="T927" s="24">
        <f>IFNA(VLOOKUP(A927,'HUMAN RESOURCES processed'!$A$2:$M$2692,10,0))</f>
        <v>0.587</v>
      </c>
      <c r="U927" s="24">
        <f>IFNA(VLOOKUP(A927,'HUMAN RESOURCES processed'!$A$2:$M$2692,11,0))</f>
        <v>0.043</v>
      </c>
      <c r="V927" s="24">
        <f>IFNA(VLOOKUP(A927,'HUMAN RESOURCES processed'!$A$2:$M$2692,12,0))</f>
        <v>287594</v>
      </c>
      <c r="W927" s="24">
        <f>IFNA(VLOOKUP(A927,'HUMAN RESOURCES processed'!$A$2:$M$2692,13,0))</f>
        <v>0.313</v>
      </c>
      <c r="X927" s="24">
        <f>IFNA(VLOOKUP(A927,'TOURISM processed'!$A$2:$F$2692,5,0))</f>
        <v>402000000</v>
      </c>
      <c r="Y927" s="24">
        <f>IFNA(VLOOKUP(A927,'TOURISM processed'!$A$2:$F$2692,6,0))</f>
        <v>60000000</v>
      </c>
      <c r="Z927" s="24">
        <f t="shared" si="7"/>
        <v>208.6274401</v>
      </c>
      <c r="AA927" s="24">
        <f t="shared" si="532"/>
        <v>0</v>
      </c>
      <c r="AB927" s="24">
        <f>IFNA(VLOOKUP(A927,'BUSINESS processed'!A927:J3617,6,0))</f>
        <v>13</v>
      </c>
      <c r="AC927" s="24">
        <f t="shared" si="534"/>
        <v>0</v>
      </c>
      <c r="AD927" s="24">
        <f t="shared" si="535"/>
        <v>0</v>
      </c>
      <c r="AE927" s="24">
        <f>IFNA(VLOOKUP(A927,'BUSINESS processed'!A927:J3617,9,0))</f>
        <v>0.06</v>
      </c>
      <c r="AF927" s="27">
        <f>IFNA(VLOOKUP(A927,'BUSINESS processed'!A927:J3617,10,0))</f>
        <v>0.231</v>
      </c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</row>
    <row r="928">
      <c r="A928" s="18" t="str">
        <f t="shared" si="1"/>
        <v>Asia_Maldives-Asia_2004</v>
      </c>
      <c r="B928" s="19" t="s">
        <v>144</v>
      </c>
      <c r="C928" s="20" t="s">
        <v>163</v>
      </c>
      <c r="D928" s="21" t="s">
        <v>83</v>
      </c>
      <c r="E928" s="22">
        <v>1.075605492E9</v>
      </c>
      <c r="F928" s="22">
        <f t="shared" si="2"/>
        <v>3677.220875</v>
      </c>
      <c r="G928" s="23">
        <v>0.059</v>
      </c>
      <c r="H928" s="23">
        <v>217.0</v>
      </c>
      <c r="I928" s="23">
        <v>0.13</v>
      </c>
      <c r="J928" s="24">
        <f t="shared" si="530"/>
        <v>0</v>
      </c>
      <c r="K928" s="24">
        <f t="shared" si="3"/>
        <v>0</v>
      </c>
      <c r="L928" s="24">
        <f>IFNA(VLOOKUP(A928,'ENERGY processed'!$A$2:$H$2692,8,0),"")</f>
        <v>1008</v>
      </c>
      <c r="M928" s="24">
        <f t="shared" si="5"/>
        <v>0.003446094939</v>
      </c>
      <c r="N928" s="24">
        <f>IFNA(VLOOKUP(A928,'HUMAN RESOURCES processed'!$A$2:$M$2692,5,0))</f>
        <v>0.021</v>
      </c>
      <c r="O928" s="24">
        <f>IFNA(VLOOKUP(A928,'HUMAN RESOURCES processed'!$A$2:$M$2692,6,0))</f>
        <v>0.022</v>
      </c>
      <c r="P928" s="24">
        <f>IFNA(VLOOKUP(A928,'HUMAN RESOURCES processed'!$A$2:$M$2692,7,0))</f>
        <v>75</v>
      </c>
      <c r="Q928" s="24">
        <f>IFNA(VLOOKUP(A928,'HUMAN RESOURCES processed'!$A$2:$M$2692,8,0))</f>
        <v>72</v>
      </c>
      <c r="R928" s="24">
        <f t="shared" si="6"/>
        <v>73.5</v>
      </c>
      <c r="S928" s="24">
        <f>IFNA(VLOOKUP(A928,'HUMAN RESOURCES processed'!$A$2:$M$2692,9,0))</f>
        <v>0.356</v>
      </c>
      <c r="T928" s="24">
        <f>IFNA(VLOOKUP(A928,'HUMAN RESOURCES processed'!$A$2:$M$2692,10,0))</f>
        <v>0.599</v>
      </c>
      <c r="U928" s="24">
        <f>IFNA(VLOOKUP(A928,'HUMAN RESOURCES processed'!$A$2:$M$2692,11,0))</f>
        <v>0.044</v>
      </c>
      <c r="V928" s="24">
        <f>IFNA(VLOOKUP(A928,'HUMAN RESOURCES processed'!$A$2:$M$2692,12,0))</f>
        <v>292505</v>
      </c>
      <c r="W928" s="24">
        <f>IFNA(VLOOKUP(A928,'HUMAN RESOURCES processed'!$A$2:$M$2692,13,0))</f>
        <v>0.325</v>
      </c>
      <c r="X928" s="24">
        <f>IFNA(VLOOKUP(A928,'TOURISM processed'!$A$2:$F$2692,5,0))</f>
        <v>471000000</v>
      </c>
      <c r="Y928" s="24">
        <f>IFNA(VLOOKUP(A928,'TOURISM processed'!$A$2:$F$2692,6,0))</f>
        <v>75000000</v>
      </c>
      <c r="Z928" s="24">
        <f t="shared" si="7"/>
        <v>256.4058734</v>
      </c>
      <c r="AA928" s="24">
        <f t="shared" si="532"/>
        <v>0</v>
      </c>
      <c r="AB928" s="24">
        <f>IFNA(VLOOKUP(A928,'BUSINESS processed'!A928:J3618,6,0))</f>
        <v>9</v>
      </c>
      <c r="AC928" s="24">
        <f t="shared" si="534"/>
        <v>0</v>
      </c>
      <c r="AD928" s="24">
        <f t="shared" si="535"/>
        <v>0</v>
      </c>
      <c r="AE928" s="24">
        <f>IFNA(VLOOKUP(A928,'BUSINESS processed'!A928:J3618,9,0))</f>
        <v>0.066</v>
      </c>
      <c r="AF928" s="27">
        <f>IFNA(VLOOKUP(A928,'BUSINESS processed'!A928:J3618,10,0))</f>
        <v>0.387</v>
      </c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</row>
    <row r="929">
      <c r="A929" s="18" t="str">
        <f t="shared" si="1"/>
        <v>Asia_Maldives-Asia_2005</v>
      </c>
      <c r="B929" s="19" t="s">
        <v>144</v>
      </c>
      <c r="C929" s="20" t="s">
        <v>163</v>
      </c>
      <c r="D929" s="21" t="s">
        <v>84</v>
      </c>
      <c r="E929" s="22">
        <v>9.92473987E8</v>
      </c>
      <c r="F929" s="22">
        <f t="shared" si="2"/>
        <v>3335.194999</v>
      </c>
      <c r="G929" s="23">
        <v>0.07</v>
      </c>
      <c r="H929" s="23">
        <v>235.0</v>
      </c>
      <c r="I929" s="23">
        <v>0.13</v>
      </c>
      <c r="J929" s="24">
        <f t="shared" si="530"/>
        <v>0</v>
      </c>
      <c r="K929" s="24">
        <f t="shared" si="3"/>
        <v>0</v>
      </c>
      <c r="L929" s="24">
        <f>IFNA(VLOOKUP(A929,'ENERGY processed'!$A$2:$H$2692,8,0),"")</f>
        <v>689</v>
      </c>
      <c r="M929" s="24">
        <f t="shared" si="5"/>
        <v>0.002315374896</v>
      </c>
      <c r="N929" s="24">
        <f>IFNA(VLOOKUP(A929,'HUMAN RESOURCES processed'!$A$2:$M$2692,5,0))</f>
        <v>0.021</v>
      </c>
      <c r="O929" s="24">
        <f>IFNA(VLOOKUP(A929,'HUMAN RESOURCES processed'!$A$2:$M$2692,6,0))</f>
        <v>0.019</v>
      </c>
      <c r="P929" s="24">
        <f>IFNA(VLOOKUP(A929,'HUMAN RESOURCES processed'!$A$2:$M$2692,7,0))</f>
        <v>75</v>
      </c>
      <c r="Q929" s="24">
        <f>IFNA(VLOOKUP(A929,'HUMAN RESOURCES processed'!$A$2:$M$2692,8,0))</f>
        <v>73</v>
      </c>
      <c r="R929" s="24">
        <f t="shared" si="6"/>
        <v>74</v>
      </c>
      <c r="S929" s="24">
        <f>IFNA(VLOOKUP(A929,'HUMAN RESOURCES processed'!$A$2:$M$2692,9,0))</f>
        <v>0.343</v>
      </c>
      <c r="T929" s="24">
        <f>IFNA(VLOOKUP(A929,'HUMAN RESOURCES processed'!$A$2:$M$2692,10,0))</f>
        <v>0.611</v>
      </c>
      <c r="U929" s="24">
        <f>IFNA(VLOOKUP(A929,'HUMAN RESOURCES processed'!$A$2:$M$2692,11,0))</f>
        <v>0.046</v>
      </c>
      <c r="V929" s="24">
        <f>IFNA(VLOOKUP(A929,'HUMAN RESOURCES processed'!$A$2:$M$2692,12,0))</f>
        <v>297576</v>
      </c>
      <c r="W929" s="24">
        <f>IFNA(VLOOKUP(A929,'HUMAN RESOURCES processed'!$A$2:$M$2692,13,0))</f>
        <v>0.338</v>
      </c>
      <c r="X929" s="24">
        <f>IFNA(VLOOKUP(A929,'TOURISM processed'!$A$2:$F$2692,5,0))</f>
        <v>826000000</v>
      </c>
      <c r="Y929" s="24">
        <f>IFNA(VLOOKUP(A929,'TOURISM processed'!$A$2:$F$2692,6,0))</f>
        <v>94000000</v>
      </c>
      <c r="Z929" s="24">
        <f t="shared" si="7"/>
        <v>315.8856897</v>
      </c>
      <c r="AA929" s="24">
        <f>IFNA(VLOOKUP(A929,'BUSINESS processed'!A929:J3619,5,0))</f>
        <v>0.093</v>
      </c>
      <c r="AB929" s="24">
        <f>IFNA(VLOOKUP(A929,'BUSINESS processed'!A929:J3619,6,0))</f>
        <v>9</v>
      </c>
      <c r="AC929" s="24">
        <f t="shared" si="534"/>
        <v>0</v>
      </c>
      <c r="AD929" s="24">
        <f t="shared" si="535"/>
        <v>0</v>
      </c>
      <c r="AE929" s="24">
        <f>IFNA(VLOOKUP(A929,'BUSINESS processed'!A929:J3619,9,0))</f>
        <v>0.069</v>
      </c>
      <c r="AF929" s="27">
        <f>IFNA(VLOOKUP(A929,'BUSINESS processed'!A929:J3619,10,0))</f>
        <v>0.684</v>
      </c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</row>
    <row r="930">
      <c r="A930" s="18" t="str">
        <f t="shared" si="1"/>
        <v>Asia_Maldives-Asia_2006</v>
      </c>
      <c r="B930" s="19" t="s">
        <v>144</v>
      </c>
      <c r="C930" s="20" t="s">
        <v>163</v>
      </c>
      <c r="D930" s="21" t="s">
        <v>85</v>
      </c>
      <c r="E930" s="22">
        <v>1.303375806E9</v>
      </c>
      <c r="F930" s="22">
        <f t="shared" si="2"/>
        <v>4304.056158</v>
      </c>
      <c r="G930" s="23">
        <v>0.067</v>
      </c>
      <c r="H930" s="23">
        <v>287.0</v>
      </c>
      <c r="I930" s="23">
        <v>0.13</v>
      </c>
      <c r="J930" s="24">
        <f>IFNA(VLOOKUP(A930,'ENERGY processed'!$A$2:$H$2692,7,0),"")</f>
        <v>250</v>
      </c>
      <c r="K930" s="24">
        <f t="shared" si="3"/>
        <v>0.0008255593164</v>
      </c>
      <c r="L930" s="24">
        <f>IFNA(VLOOKUP(A930,'ENERGY processed'!$A$2:$H$2692,8,0),"")</f>
        <v>676.5</v>
      </c>
      <c r="M930" s="24">
        <f t="shared" si="5"/>
        <v>0.00223396351</v>
      </c>
      <c r="N930" s="24">
        <f>IFNA(VLOOKUP(A930,'HUMAN RESOURCES processed'!$A$2:$M$2692,5,0))</f>
        <v>0.021</v>
      </c>
      <c r="O930" s="24">
        <f>IFNA(VLOOKUP(A930,'HUMAN RESOURCES processed'!$A$2:$M$2692,6,0))</f>
        <v>0.017</v>
      </c>
      <c r="P930" s="24">
        <f>IFNA(VLOOKUP(A930,'HUMAN RESOURCES processed'!$A$2:$M$2692,7,0))</f>
        <v>76</v>
      </c>
      <c r="Q930" s="24">
        <f>IFNA(VLOOKUP(A930,'HUMAN RESOURCES processed'!$A$2:$M$2692,8,0))</f>
        <v>74</v>
      </c>
      <c r="R930" s="24">
        <f t="shared" si="6"/>
        <v>75</v>
      </c>
      <c r="S930" s="24">
        <f>IFNA(VLOOKUP(A930,'HUMAN RESOURCES processed'!$A$2:$M$2692,9,0))</f>
        <v>0.332</v>
      </c>
      <c r="T930" s="24">
        <f>IFNA(VLOOKUP(A930,'HUMAN RESOURCES processed'!$A$2:$M$2692,10,0))</f>
        <v>0.621</v>
      </c>
      <c r="U930" s="24">
        <f>IFNA(VLOOKUP(A930,'HUMAN RESOURCES processed'!$A$2:$M$2692,11,0))</f>
        <v>0.047</v>
      </c>
      <c r="V930" s="24">
        <f>IFNA(VLOOKUP(A930,'HUMAN RESOURCES processed'!$A$2:$M$2692,12,0))</f>
        <v>302825</v>
      </c>
      <c r="W930" s="24">
        <f>IFNA(VLOOKUP(A930,'HUMAN RESOURCES processed'!$A$2:$M$2692,13,0))</f>
        <v>0.35</v>
      </c>
      <c r="X930" s="24">
        <f>IFNA(VLOOKUP(A930,'TOURISM processed'!$A$2:$F$2692,5,0))</f>
        <v>1235000000</v>
      </c>
      <c r="Y930" s="24">
        <f>IFNA(VLOOKUP(A930,'TOURISM processed'!$A$2:$F$2692,6,0))</f>
        <v>106000000</v>
      </c>
      <c r="Z930" s="24">
        <f t="shared" si="7"/>
        <v>350.0371502</v>
      </c>
      <c r="AA930" s="24">
        <f>IFNA(VLOOKUP(A930,'BUSINESS processed'!A930:J3620,5,0))</f>
        <v>0.093</v>
      </c>
      <c r="AB930" s="24">
        <f>IFNA(VLOOKUP(A930,'BUSINESS processed'!A930:J3620,6,0))</f>
        <v>9</v>
      </c>
      <c r="AC930" s="24">
        <f t="shared" si="534"/>
        <v>0</v>
      </c>
      <c r="AD930" s="24">
        <f t="shared" si="535"/>
        <v>0</v>
      </c>
      <c r="AE930" s="24">
        <f>IFNA(VLOOKUP(A930,'BUSINESS processed'!A930:J3620,9,0))</f>
        <v>0.11</v>
      </c>
      <c r="AF930" s="27">
        <f>IFNA(VLOOKUP(A930,'BUSINESS processed'!A930:J3620,10,0))</f>
        <v>0.895</v>
      </c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</row>
    <row r="931">
      <c r="A931" s="18" t="str">
        <f t="shared" si="1"/>
        <v>Asia_Maldives-Asia_2007</v>
      </c>
      <c r="B931" s="19" t="s">
        <v>144</v>
      </c>
      <c r="C931" s="20" t="s">
        <v>163</v>
      </c>
      <c r="D931" s="21" t="s">
        <v>86</v>
      </c>
      <c r="E931" s="22">
        <v>1.541978559E9</v>
      </c>
      <c r="F931" s="22">
        <f t="shared" si="2"/>
        <v>5002.54205</v>
      </c>
      <c r="G931" s="23">
        <v>0.063</v>
      </c>
      <c r="H931" s="23">
        <v>315.0</v>
      </c>
      <c r="I931" s="23">
        <v>0.13</v>
      </c>
      <c r="J931" s="24">
        <f>IFNA(VLOOKUP(A931,'ENERGY processed'!$A$2:$H$2692,7,0),"")</f>
        <v>299</v>
      </c>
      <c r="K931" s="24">
        <f t="shared" si="3"/>
        <v>0.0009700265054</v>
      </c>
      <c r="L931" s="24">
        <f>IFNA(VLOOKUP(A931,'ENERGY processed'!$A$2:$H$2692,8,0),"")</f>
        <v>917</v>
      </c>
      <c r="M931" s="24">
        <f t="shared" si="5"/>
        <v>0.002974964232</v>
      </c>
      <c r="N931" s="24">
        <f>IFNA(VLOOKUP(A931,'HUMAN RESOURCES processed'!$A$2:$M$2692,5,0))</f>
        <v>0.022</v>
      </c>
      <c r="O931" s="24">
        <f>IFNA(VLOOKUP(A931,'HUMAN RESOURCES processed'!$A$2:$M$2692,6,0))</f>
        <v>0.015</v>
      </c>
      <c r="P931" s="24">
        <f>IFNA(VLOOKUP(A931,'HUMAN RESOURCES processed'!$A$2:$M$2692,7,0))</f>
        <v>77</v>
      </c>
      <c r="Q931" s="24">
        <f>IFNA(VLOOKUP(A931,'HUMAN RESOURCES processed'!$A$2:$M$2692,8,0))</f>
        <v>74</v>
      </c>
      <c r="R931" s="24">
        <f t="shared" si="6"/>
        <v>75.5</v>
      </c>
      <c r="S931" s="24">
        <f>IFNA(VLOOKUP(A931,'HUMAN RESOURCES processed'!$A$2:$M$2692,9,0))</f>
        <v>0.322</v>
      </c>
      <c r="T931" s="24">
        <f>IFNA(VLOOKUP(A931,'HUMAN RESOURCES processed'!$A$2:$M$2692,10,0))</f>
        <v>0.63</v>
      </c>
      <c r="U931" s="24">
        <f>IFNA(VLOOKUP(A931,'HUMAN RESOURCES processed'!$A$2:$M$2692,11,0))</f>
        <v>0.048</v>
      </c>
      <c r="V931" s="24">
        <f>IFNA(VLOOKUP(A931,'HUMAN RESOURCES processed'!$A$2:$M$2692,12,0))</f>
        <v>308239</v>
      </c>
      <c r="W931" s="24">
        <f>IFNA(VLOOKUP(A931,'HUMAN RESOURCES processed'!$A$2:$M$2692,13,0))</f>
        <v>0.363</v>
      </c>
      <c r="X931" s="24">
        <f>IFNA(VLOOKUP(A931,'TOURISM processed'!$A$2:$F$2692,5,0))</f>
        <v>1515000000</v>
      </c>
      <c r="Y931" s="24">
        <f>IFNA(VLOOKUP(A931,'TOURISM processed'!$A$2:$F$2692,6,0))</f>
        <v>152000000</v>
      </c>
      <c r="Z931" s="24">
        <f t="shared" si="7"/>
        <v>493.1238422</v>
      </c>
      <c r="AA931" s="24">
        <f>IFNA(VLOOKUP(A931,'BUSINESS processed'!A931:J3621,5,0))</f>
        <v>0.093</v>
      </c>
      <c r="AB931" s="24">
        <f>IFNA(VLOOKUP(A931,'BUSINESS processed'!A931:J3621,6,0))</f>
        <v>9</v>
      </c>
      <c r="AC931" s="24">
        <f t="shared" si="534"/>
        <v>0</v>
      </c>
      <c r="AD931" s="24">
        <f t="shared" si="535"/>
        <v>0</v>
      </c>
      <c r="AE931" s="24">
        <f>IFNA(VLOOKUP(A931,'BUSINESS processed'!A931:J3621,9,0))</f>
        <v>0.163</v>
      </c>
      <c r="AF931" s="27">
        <f>IFNA(VLOOKUP(A931,'BUSINESS processed'!A931:J3621,10,0))</f>
        <v>1.017</v>
      </c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</row>
    <row r="932">
      <c r="A932" s="18" t="str">
        <f t="shared" si="1"/>
        <v>Asia_Maldives-Asia_2008</v>
      </c>
      <c r="B932" s="19" t="s">
        <v>144</v>
      </c>
      <c r="C932" s="20" t="s">
        <v>163</v>
      </c>
      <c r="D932" s="21" t="s">
        <v>87</v>
      </c>
      <c r="E932" s="22">
        <v>1.891633531E9</v>
      </c>
      <c r="F932" s="22">
        <f t="shared" si="2"/>
        <v>6027.32427</v>
      </c>
      <c r="G932" s="23">
        <v>0.079</v>
      </c>
      <c r="H932" s="23">
        <v>475.0</v>
      </c>
      <c r="I932" s="23">
        <v>0.13</v>
      </c>
      <c r="J932" s="24">
        <f>IF(AND( C932=C931,D932&gt;D931),J931,"")</f>
        <v>299</v>
      </c>
      <c r="K932" s="24">
        <f t="shared" si="3"/>
        <v>0.0009527056522</v>
      </c>
      <c r="L932" s="24">
        <f>IF(AND(C932=C931,C932&gt;C931),C931,0)</f>
        <v>0</v>
      </c>
      <c r="M932" s="24">
        <f t="shared" si="5"/>
        <v>0</v>
      </c>
      <c r="N932" s="24">
        <f>IFNA(VLOOKUP(A932,'HUMAN RESOURCES processed'!$A$2:$M$2692,5,0))</f>
        <v>0.022</v>
      </c>
      <c r="O932" s="24">
        <f>IFNA(VLOOKUP(A932,'HUMAN RESOURCES processed'!$A$2:$M$2692,6,0))</f>
        <v>0.014</v>
      </c>
      <c r="P932" s="24">
        <f>IFNA(VLOOKUP(A932,'HUMAN RESOURCES processed'!$A$2:$M$2692,7,0))</f>
        <v>77</v>
      </c>
      <c r="Q932" s="24">
        <f>IFNA(VLOOKUP(A932,'HUMAN RESOURCES processed'!$A$2:$M$2692,8,0))</f>
        <v>75</v>
      </c>
      <c r="R932" s="24">
        <f t="shared" si="6"/>
        <v>76</v>
      </c>
      <c r="S932" s="24">
        <f>IFNA(VLOOKUP(A932,'HUMAN RESOURCES processed'!$A$2:$M$2692,9,0))</f>
        <v>0.313</v>
      </c>
      <c r="T932" s="24">
        <f>IFNA(VLOOKUP(A932,'HUMAN RESOURCES processed'!$A$2:$M$2692,10,0))</f>
        <v>0.637</v>
      </c>
      <c r="U932" s="24">
        <f>IFNA(VLOOKUP(A932,'HUMAN RESOURCES processed'!$A$2:$M$2692,11,0))</f>
        <v>0.049</v>
      </c>
      <c r="V932" s="24">
        <f>IFNA(VLOOKUP(A932,'HUMAN RESOURCES processed'!$A$2:$M$2692,12,0))</f>
        <v>313843</v>
      </c>
      <c r="W932" s="24">
        <f>IFNA(VLOOKUP(A932,'HUMAN RESOURCES processed'!$A$2:$M$2692,13,0))</f>
        <v>0.376</v>
      </c>
      <c r="X932" s="24">
        <f>IFNA(VLOOKUP(A932,'TOURISM processed'!$A$2:$F$2692,5,0))</f>
        <v>1559000000</v>
      </c>
      <c r="Y932" s="24">
        <f>IFNA(VLOOKUP(A932,'TOURISM processed'!$A$2:$F$2692,6,0))</f>
        <v>211000000</v>
      </c>
      <c r="Z932" s="24">
        <f t="shared" si="7"/>
        <v>672.3106776</v>
      </c>
      <c r="AA932" s="24">
        <f>IFNA(VLOOKUP(A932,'BUSINESS processed'!A932:J3622,5,0))</f>
        <v>0.093</v>
      </c>
      <c r="AB932" s="24">
        <f>IFNA(VLOOKUP(A932,'BUSINESS processed'!A932:J3622,6,0))</f>
        <v>9</v>
      </c>
      <c r="AC932" s="24">
        <f t="shared" si="534"/>
        <v>0</v>
      </c>
      <c r="AD932" s="24">
        <f t="shared" si="535"/>
        <v>0</v>
      </c>
      <c r="AE932" s="24">
        <f>IFNA(VLOOKUP(A932,'BUSINESS processed'!A932:J3622,9,0))</f>
        <v>0.232</v>
      </c>
      <c r="AF932" s="27">
        <f>IFNA(VLOOKUP(A932,'BUSINESS processed'!A932:J3622,10,0))</f>
        <v>1.388</v>
      </c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</row>
    <row r="933">
      <c r="A933" s="18" t="str">
        <f t="shared" si="1"/>
        <v>Asia_Maldives-Asia_2009</v>
      </c>
      <c r="B933" s="19" t="s">
        <v>144</v>
      </c>
      <c r="C933" s="20" t="s">
        <v>163</v>
      </c>
      <c r="D933" s="21" t="s">
        <v>88</v>
      </c>
      <c r="E933" s="22">
        <v>1.984639641E9</v>
      </c>
      <c r="F933" s="22">
        <f t="shared" si="2"/>
        <v>6208.595511</v>
      </c>
      <c r="G933" s="23">
        <v>0.076</v>
      </c>
      <c r="H933" s="23">
        <v>475.0</v>
      </c>
      <c r="I933" s="23">
        <v>0.13</v>
      </c>
      <c r="J933" s="24">
        <f>IFNA(VLOOKUP(A933,'ENERGY processed'!$A$2:$H$2692,7,0),"")</f>
        <v>225</v>
      </c>
      <c r="K933" s="24">
        <f t="shared" si="3"/>
        <v>0.0007038728649</v>
      </c>
      <c r="L933" s="24">
        <f>IFNA(VLOOKUP(A933,'ENERGY processed'!$A$2:$H$2692,8,0),"")</f>
        <v>700</v>
      </c>
      <c r="M933" s="24">
        <f t="shared" si="5"/>
        <v>0.002189826691</v>
      </c>
      <c r="N933" s="24">
        <f>IFNA(VLOOKUP(A933,'HUMAN RESOURCES processed'!$A$2:$M$2692,5,0))</f>
        <v>0.022</v>
      </c>
      <c r="O933" s="24">
        <f>IFNA(VLOOKUP(A933,'HUMAN RESOURCES processed'!$A$2:$M$2692,6,0))</f>
        <v>0.012</v>
      </c>
      <c r="P933" s="24">
        <f>IFNA(VLOOKUP(A933,'HUMAN RESOURCES processed'!$A$2:$M$2692,7,0))</f>
        <v>77</v>
      </c>
      <c r="Q933" s="24">
        <f>IFNA(VLOOKUP(A933,'HUMAN RESOURCES processed'!$A$2:$M$2692,8,0))</f>
        <v>75</v>
      </c>
      <c r="R933" s="24">
        <f t="shared" si="6"/>
        <v>76</v>
      </c>
      <c r="S933" s="24">
        <f>IFNA(VLOOKUP(A933,'HUMAN RESOURCES processed'!$A$2:$M$2692,9,0))</f>
        <v>0.306</v>
      </c>
      <c r="T933" s="24">
        <f>IFNA(VLOOKUP(A933,'HUMAN RESOURCES processed'!$A$2:$M$2692,10,0))</f>
        <v>0.644</v>
      </c>
      <c r="U933" s="24">
        <f>IFNA(VLOOKUP(A933,'HUMAN RESOURCES processed'!$A$2:$M$2692,11,0))</f>
        <v>0.05</v>
      </c>
      <c r="V933" s="24">
        <f>IFNA(VLOOKUP(A933,'HUMAN RESOURCES processed'!$A$2:$M$2692,12,0))</f>
        <v>319660</v>
      </c>
      <c r="W933" s="24">
        <f>IFNA(VLOOKUP(A933,'HUMAN RESOURCES processed'!$A$2:$M$2692,13,0))</f>
        <v>0.388</v>
      </c>
      <c r="X933" s="24">
        <f>IFNA(VLOOKUP(A933,'TOURISM processed'!$A$2:$F$2692,5,0))</f>
        <v>1473000000</v>
      </c>
      <c r="Y933" s="24">
        <f>IFNA(VLOOKUP(A933,'TOURISM processed'!$A$2:$F$2692,6,0))</f>
        <v>212000000</v>
      </c>
      <c r="Z933" s="24">
        <f t="shared" si="7"/>
        <v>663.2046549</v>
      </c>
      <c r="AA933" s="24">
        <f>IFNA(VLOOKUP(A933,'BUSINESS processed'!A933:J3623,5,0))</f>
        <v>0.093</v>
      </c>
      <c r="AB933" s="24">
        <f>IFNA(VLOOKUP(A933,'BUSINESS processed'!A933:J3623,6,0))</f>
        <v>9</v>
      </c>
      <c r="AC933" s="24">
        <f t="shared" si="534"/>
        <v>0</v>
      </c>
      <c r="AD933" s="24">
        <f t="shared" si="535"/>
        <v>0</v>
      </c>
      <c r="AE933" s="24">
        <f>IFNA(VLOOKUP(A933,'BUSINESS processed'!A933:J3623,9,0))</f>
        <v>0.248</v>
      </c>
      <c r="AF933" s="27">
        <f>IFNA(VLOOKUP(A933,'BUSINESS processed'!A933:J3623,10,0))</f>
        <v>1.432</v>
      </c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</row>
    <row r="934">
      <c r="A934" s="18" t="str">
        <f t="shared" si="1"/>
        <v>Asia_Maldives-Asia_2010</v>
      </c>
      <c r="B934" s="19" t="s">
        <v>144</v>
      </c>
      <c r="C934" s="20" t="s">
        <v>163</v>
      </c>
      <c r="D934" s="21" t="s">
        <v>89</v>
      </c>
      <c r="E934" s="22">
        <v>2.134104884E9</v>
      </c>
      <c r="F934" s="22">
        <f t="shared" si="2"/>
        <v>6552.484492</v>
      </c>
      <c r="G934" s="23">
        <v>0.058</v>
      </c>
      <c r="H934" s="23">
        <v>379.0</v>
      </c>
      <c r="I934" s="23">
        <v>0.104</v>
      </c>
      <c r="J934" s="24">
        <f>IF(AND( C934=C933,D934&gt;D933),J933,"")</f>
        <v>225</v>
      </c>
      <c r="K934" s="24">
        <f t="shared" si="3"/>
        <v>0.0006908324992</v>
      </c>
      <c r="L934" s="24">
        <f>IFNA(VLOOKUP(A934,'ENERGY processed'!$A$2:$H$2692,8,0),"")</f>
        <v>548.5</v>
      </c>
      <c r="M934" s="24">
        <f t="shared" si="5"/>
        <v>0.001684096115</v>
      </c>
      <c r="N934" s="24">
        <f>IFNA(VLOOKUP(A934,'HUMAN RESOURCES processed'!$A$2:$M$2692,5,0))</f>
        <v>0.022</v>
      </c>
      <c r="O934" s="24">
        <f>IFNA(VLOOKUP(A934,'HUMAN RESOURCES processed'!$A$2:$M$2692,6,0))</f>
        <v>0.011</v>
      </c>
      <c r="P934" s="24">
        <f>IFNA(VLOOKUP(A934,'HUMAN RESOURCES processed'!$A$2:$M$2692,7,0))</f>
        <v>78</v>
      </c>
      <c r="Q934" s="24">
        <f>IFNA(VLOOKUP(A934,'HUMAN RESOURCES processed'!$A$2:$M$2692,8,0))</f>
        <v>76</v>
      </c>
      <c r="R934" s="24">
        <f t="shared" si="6"/>
        <v>77</v>
      </c>
      <c r="S934" s="24">
        <f>IFNA(VLOOKUP(A934,'HUMAN RESOURCES processed'!$A$2:$M$2692,9,0))</f>
        <v>0.3</v>
      </c>
      <c r="T934" s="24">
        <f>IFNA(VLOOKUP(A934,'HUMAN RESOURCES processed'!$A$2:$M$2692,10,0))</f>
        <v>0.65</v>
      </c>
      <c r="U934" s="24">
        <f>IFNA(VLOOKUP(A934,'HUMAN RESOURCES processed'!$A$2:$M$2692,11,0))</f>
        <v>0.05</v>
      </c>
      <c r="V934" s="24">
        <f>IFNA(VLOOKUP(A934,'HUMAN RESOURCES processed'!$A$2:$M$2692,12,0))</f>
        <v>325694</v>
      </c>
      <c r="W934" s="24">
        <f>IFNA(VLOOKUP(A934,'HUMAN RESOURCES processed'!$A$2:$M$2692,13,0))</f>
        <v>0.4</v>
      </c>
      <c r="X934" s="24">
        <f>IFNA(VLOOKUP(A934,'TOURISM processed'!$A$2:$F$2692,5,0))</f>
        <v>1713000000</v>
      </c>
      <c r="Y934" s="24">
        <f>IFNA(VLOOKUP(A934,'TOURISM processed'!$A$2:$F$2692,6,0))</f>
        <v>252000000</v>
      </c>
      <c r="Z934" s="24">
        <f t="shared" si="7"/>
        <v>773.7323991</v>
      </c>
      <c r="AA934" s="24">
        <f>IFNA(VLOOKUP(A934,'BUSINESS processed'!A934:J3624,5,0))</f>
        <v>0.093</v>
      </c>
      <c r="AB934" s="24">
        <f>IFNA(VLOOKUP(A934,'BUSINESS processed'!A934:J3624,6,0))</f>
        <v>9</v>
      </c>
      <c r="AC934" s="24">
        <f t="shared" si="534"/>
        <v>0</v>
      </c>
      <c r="AD934" s="24">
        <f t="shared" si="535"/>
        <v>0</v>
      </c>
      <c r="AE934" s="24">
        <f>IFNA(VLOOKUP(A934,'BUSINESS processed'!A934:J3624,9,0))</f>
        <v>0.265</v>
      </c>
      <c r="AF934" s="27">
        <f>IFNA(VLOOKUP(A934,'BUSINESS processed'!A934:J3624,10,0))</f>
        <v>1.518</v>
      </c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</row>
    <row r="935">
      <c r="A935" s="18" t="str">
        <f t="shared" si="1"/>
        <v>Asia_Maldives-Asia_2011</v>
      </c>
      <c r="B935" s="19" t="s">
        <v>144</v>
      </c>
      <c r="C935" s="20" t="s">
        <v>163</v>
      </c>
      <c r="D935" s="21" t="s">
        <v>90</v>
      </c>
      <c r="E935" s="22">
        <v>2.162990126E9</v>
      </c>
      <c r="F935" s="22">
        <f t="shared" si="2"/>
        <v>6515.737026</v>
      </c>
      <c r="G935" s="23">
        <v>0.081</v>
      </c>
      <c r="H935" s="23">
        <v>525.0</v>
      </c>
      <c r="I935" s="23">
        <v>0.102</v>
      </c>
      <c r="J935" s="24">
        <f>IFNA(VLOOKUP(A935,'ENERGY processed'!$A$2:$H$2692,7,0),"")</f>
        <v>288</v>
      </c>
      <c r="K935" s="24">
        <f t="shared" si="3"/>
        <v>0.0008675639527</v>
      </c>
      <c r="L935" s="24">
        <f>IFNA(VLOOKUP(A935,'ENERGY processed'!$A$2:$H$2692,8,0),"")</f>
        <v>887</v>
      </c>
      <c r="M935" s="24">
        <f t="shared" si="5"/>
        <v>0.002671976479</v>
      </c>
      <c r="N935" s="24">
        <f>IFNA(VLOOKUP(A935,'HUMAN RESOURCES processed'!$A$2:$M$2692,5,0))</f>
        <v>0.022</v>
      </c>
      <c r="O935" s="24">
        <f>IFNA(VLOOKUP(A935,'HUMAN RESOURCES processed'!$A$2:$M$2692,6,0))</f>
        <v>0.01</v>
      </c>
      <c r="P935" s="24">
        <f>IFNA(VLOOKUP(A935,'HUMAN RESOURCES processed'!$A$2:$M$2692,7,0))</f>
        <v>78</v>
      </c>
      <c r="Q935" s="24">
        <f>IFNA(VLOOKUP(A935,'HUMAN RESOURCES processed'!$A$2:$M$2692,8,0))</f>
        <v>76</v>
      </c>
      <c r="R935" s="24">
        <f t="shared" si="6"/>
        <v>77</v>
      </c>
      <c r="S935" s="24">
        <f>IFNA(VLOOKUP(A935,'HUMAN RESOURCES processed'!$A$2:$M$2692,9,0))</f>
        <v>0.294</v>
      </c>
      <c r="T935" s="24">
        <f>IFNA(VLOOKUP(A935,'HUMAN RESOURCES processed'!$A$2:$M$2692,10,0))</f>
        <v>0.655</v>
      </c>
      <c r="U935" s="24">
        <f>IFNA(VLOOKUP(A935,'HUMAN RESOURCES processed'!$A$2:$M$2692,11,0))</f>
        <v>0.05</v>
      </c>
      <c r="V935" s="24">
        <f>IFNA(VLOOKUP(A935,'HUMAN RESOURCES processed'!$A$2:$M$2692,12,0))</f>
        <v>331964</v>
      </c>
      <c r="W935" s="24">
        <f>IFNA(VLOOKUP(A935,'HUMAN RESOURCES processed'!$A$2:$M$2692,13,0))</f>
        <v>0.412</v>
      </c>
      <c r="X935" s="24">
        <f>IFNA(VLOOKUP(A935,'TOURISM processed'!$A$2:$F$2692,5,0))</f>
        <v>1868000000</v>
      </c>
      <c r="Y935" s="24">
        <f>IFNA(VLOOKUP(A935,'TOURISM processed'!$A$2:$F$2692,6,0))</f>
        <v>256000000</v>
      </c>
      <c r="Z935" s="24">
        <f t="shared" si="7"/>
        <v>771.167958</v>
      </c>
      <c r="AA935" s="24">
        <f>IFNA(VLOOKUP(A935,'BUSINESS processed'!A935:J3625,5,0))</f>
        <v>0.093</v>
      </c>
      <c r="AB935" s="24">
        <f>IFNA(VLOOKUP(A935,'BUSINESS processed'!A935:J3625,6,0))</f>
        <v>9</v>
      </c>
      <c r="AC935" s="24">
        <f t="shared" si="534"/>
        <v>0</v>
      </c>
      <c r="AD935" s="24">
        <f t="shared" si="535"/>
        <v>0</v>
      </c>
      <c r="AE935" s="24">
        <f>IFNA(VLOOKUP(A935,'BUSINESS processed'!A935:J3625,9,0))</f>
        <v>0.34</v>
      </c>
      <c r="AF935" s="27">
        <f>IFNA(VLOOKUP(A935,'BUSINESS processed'!A935:J3625,10,0))</f>
        <v>1.598</v>
      </c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</row>
    <row r="936">
      <c r="A936" s="18" t="str">
        <f t="shared" si="1"/>
        <v>Asia_Maldives-Asia_2012</v>
      </c>
      <c r="B936" s="19" t="s">
        <v>144</v>
      </c>
      <c r="C936" s="20" t="s">
        <v>163</v>
      </c>
      <c r="D936" s="21" t="s">
        <v>91</v>
      </c>
      <c r="E936" s="22">
        <v>2.113179304E9</v>
      </c>
      <c r="F936" s="22">
        <f t="shared" si="2"/>
        <v>6243.844747</v>
      </c>
      <c r="G936" s="23">
        <v>0.085</v>
      </c>
      <c r="H936" s="23">
        <v>558.0</v>
      </c>
      <c r="I936" s="23">
        <v>0.105</v>
      </c>
      <c r="J936" s="24">
        <f>IF(AND( C936=C935,D936&gt;D935),J935,"")</f>
        <v>288</v>
      </c>
      <c r="K936" s="24">
        <f t="shared" si="3"/>
        <v>0.0008509582144</v>
      </c>
      <c r="L936" s="24">
        <f t="shared" ref="L936:L938" si="536">IF(AND(C936=C935,C936&gt;C935),C935,0)</f>
        <v>0</v>
      </c>
      <c r="M936" s="24">
        <f t="shared" si="5"/>
        <v>0</v>
      </c>
      <c r="N936" s="24">
        <f>IFNA(VLOOKUP(A936,'HUMAN RESOURCES processed'!$A$2:$M$2692,5,0))</f>
        <v>0.022</v>
      </c>
      <c r="O936" s="24">
        <f>IFNA(VLOOKUP(A936,'HUMAN RESOURCES processed'!$A$2:$M$2692,6,0))</f>
        <v>0.009</v>
      </c>
      <c r="P936" s="24">
        <f>IFNA(VLOOKUP(A936,'HUMAN RESOURCES processed'!$A$2:$M$2692,7,0))</f>
        <v>79</v>
      </c>
      <c r="Q936" s="24">
        <f>IFNA(VLOOKUP(A936,'HUMAN RESOURCES processed'!$A$2:$M$2692,8,0))</f>
        <v>77</v>
      </c>
      <c r="R936" s="24">
        <f t="shared" si="6"/>
        <v>78</v>
      </c>
      <c r="S936" s="24">
        <f>IFNA(VLOOKUP(A936,'HUMAN RESOURCES processed'!$A$2:$M$2692,9,0))</f>
        <v>0.29</v>
      </c>
      <c r="T936" s="24">
        <f>IFNA(VLOOKUP(A936,'HUMAN RESOURCES processed'!$A$2:$M$2692,10,0))</f>
        <v>0.66</v>
      </c>
      <c r="U936" s="24">
        <f>IFNA(VLOOKUP(A936,'HUMAN RESOURCES processed'!$A$2:$M$2692,11,0))</f>
        <v>0.05</v>
      </c>
      <c r="V936" s="24">
        <f>IFNA(VLOOKUP(A936,'HUMAN RESOURCES processed'!$A$2:$M$2692,12,0))</f>
        <v>338442</v>
      </c>
      <c r="W936" s="24">
        <f>IFNA(VLOOKUP(A936,'HUMAN RESOURCES processed'!$A$2:$M$2692,13,0))</f>
        <v>0.423</v>
      </c>
      <c r="X936" s="24">
        <f>IFNA(VLOOKUP(A936,'TOURISM processed'!$A$2:$F$2692,5,0))</f>
        <v>1873000000</v>
      </c>
      <c r="Y936" s="24">
        <f>IFNA(VLOOKUP(A936,'TOURISM processed'!$A$2:$F$2692,6,0))</f>
        <v>270000000</v>
      </c>
      <c r="Z936" s="24">
        <f t="shared" si="7"/>
        <v>797.773326</v>
      </c>
      <c r="AA936" s="24">
        <f>IFNA(VLOOKUP(A936,'BUSINESS processed'!A936:J3626,5,0))</f>
        <v>0.268</v>
      </c>
      <c r="AB936" s="24">
        <f>IFNA(VLOOKUP(A936,'BUSINESS processed'!A936:J3626,6,0))</f>
        <v>9</v>
      </c>
      <c r="AC936" s="24">
        <f>IFNA(VLOOKUP(A936,'BUSINESS processed'!A936:J3626,7,0))</f>
        <v>81</v>
      </c>
      <c r="AD936" s="24">
        <f>IFNA(VLOOKUP(A936,'BUSINESS processed'!A936:J3626,8,0))</f>
        <v>252</v>
      </c>
      <c r="AE936" s="24">
        <f>IFNA(VLOOKUP(A936,'BUSINESS processed'!A936:J3626,9,0))</f>
        <v>0.389</v>
      </c>
      <c r="AF936" s="27">
        <f>IFNA(VLOOKUP(A936,'BUSINESS processed'!A936:J3626,10,0))</f>
        <v>1.656</v>
      </c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</row>
    <row r="937">
      <c r="A937" s="18" t="str">
        <f t="shared" si="1"/>
        <v>Asia_Mongolia-Asia_2000</v>
      </c>
      <c r="B937" s="19" t="s">
        <v>144</v>
      </c>
      <c r="C937" s="20" t="s">
        <v>164</v>
      </c>
      <c r="D937" s="21" t="s">
        <v>70</v>
      </c>
      <c r="E937" s="22">
        <v>1.136896162E9</v>
      </c>
      <c r="F937" s="22">
        <f t="shared" si="2"/>
        <v>474.2060336</v>
      </c>
      <c r="G937" s="23">
        <v>0.047</v>
      </c>
      <c r="H937" s="23">
        <v>22.0</v>
      </c>
      <c r="I937" s="23">
        <v>0.37</v>
      </c>
      <c r="J937" s="24">
        <f>IF(AND( C937=C936,D937&gt;D936),J936,0)</f>
        <v>0</v>
      </c>
      <c r="K937" s="24">
        <f t="shared" si="3"/>
        <v>0</v>
      </c>
      <c r="L937" s="24">
        <f t="shared" si="536"/>
        <v>0</v>
      </c>
      <c r="M937" s="24">
        <f t="shared" si="5"/>
        <v>0</v>
      </c>
      <c r="N937" s="24">
        <f>IFNA(VLOOKUP(A937,'HUMAN RESOURCES processed'!$A$2:$M$2692,5,0))</f>
        <v>0.019</v>
      </c>
      <c r="O937" s="24">
        <f>IFNA(VLOOKUP(A937,'HUMAN RESOURCES processed'!$A$2:$M$2692,6,0))</f>
        <v>0.049</v>
      </c>
      <c r="P937" s="24">
        <f>IFNA(VLOOKUP(A937,'HUMAN RESOURCES processed'!$A$2:$M$2692,7,0))</f>
        <v>66</v>
      </c>
      <c r="Q937" s="24">
        <f>IFNA(VLOOKUP(A937,'HUMAN RESOURCES processed'!$A$2:$M$2692,8,0))</f>
        <v>60</v>
      </c>
      <c r="R937" s="24">
        <f t="shared" si="6"/>
        <v>63</v>
      </c>
      <c r="S937" s="24">
        <f>IFNA(VLOOKUP(A937,'HUMAN RESOURCES processed'!$A$2:$M$2692,9,0))</f>
        <v>0.348</v>
      </c>
      <c r="T937" s="24">
        <f>IFNA(VLOOKUP(A937,'HUMAN RESOURCES processed'!$A$2:$M$2692,10,0))</f>
        <v>0.615</v>
      </c>
      <c r="U937" s="24">
        <f>IFNA(VLOOKUP(A937,'HUMAN RESOURCES processed'!$A$2:$M$2692,11,0))</f>
        <v>0.037</v>
      </c>
      <c r="V937" s="24">
        <f>IFNA(VLOOKUP(A937,'HUMAN RESOURCES processed'!$A$2:$M$2692,12,0))</f>
        <v>2397473</v>
      </c>
      <c r="W937" s="24">
        <f>IFNA(VLOOKUP(A937,'HUMAN RESOURCES processed'!$A$2:$M$2692,13,0))</f>
        <v>0.571</v>
      </c>
      <c r="X937" s="24">
        <f>IFNA(VLOOKUP(A937,'TOURISM processed'!$A$2:$F$2692,5,0))</f>
        <v>43000000</v>
      </c>
      <c r="Y937" s="24">
        <f>IFNA(VLOOKUP(A937,'TOURISM processed'!$A$2:$F$2692,6,0))</f>
        <v>54000000</v>
      </c>
      <c r="Z937" s="24">
        <f t="shared" si="7"/>
        <v>22.5237156</v>
      </c>
      <c r="AA937" s="24">
        <f t="shared" ref="AA937:AA941" si="537">IF(AND(C937=C936,D937&gt;D936),AA936,0)</f>
        <v>0</v>
      </c>
      <c r="AB937" s="24">
        <f t="shared" ref="AB937:AB939" si="538">IF(AND(C937=C936,D937&gt;D936),AB936,0)</f>
        <v>0</v>
      </c>
      <c r="AC937" s="24">
        <f t="shared" ref="AC937:AC948" si="539">IF(AND(C937=C936,D937&gt;D936),AC936,0)</f>
        <v>0</v>
      </c>
      <c r="AD937" s="24">
        <f t="shared" ref="AD937:AD941" si="540">IF(AND(C937=C936,D937&gt;D936),AD936,0)</f>
        <v>0</v>
      </c>
      <c r="AE937" s="24">
        <f>IFNA(VLOOKUP(A937,'BUSINESS processed'!A937:J3627,9,0))</f>
        <v>0.013</v>
      </c>
      <c r="AF937" s="27">
        <f>IFNA(VLOOKUP(A937,'BUSINESS processed'!A937:J3627,10,0))</f>
        <v>0.064</v>
      </c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</row>
    <row r="938">
      <c r="A938" s="18" t="str">
        <f t="shared" si="1"/>
        <v>Asia_Mongolia-Asia_2001</v>
      </c>
      <c r="B938" s="19" t="s">
        <v>144</v>
      </c>
      <c r="C938" s="20" t="s">
        <v>164</v>
      </c>
      <c r="D938" s="21" t="s">
        <v>71</v>
      </c>
      <c r="E938" s="22">
        <v>1.267997923E9</v>
      </c>
      <c r="F938" s="22">
        <f t="shared" si="2"/>
        <v>524.0377601</v>
      </c>
      <c r="G938" s="23">
        <v>0.046</v>
      </c>
      <c r="H938" s="23">
        <v>24.0</v>
      </c>
      <c r="I938" s="23">
        <v>0.374</v>
      </c>
      <c r="J938" s="24">
        <f>IFNA(VLOOKUP(A938,'ENERGY processed'!$A$2:$H$2692,7,0),"")</f>
        <v>3607</v>
      </c>
      <c r="K938" s="24">
        <f t="shared" si="3"/>
        <v>0.001490699761</v>
      </c>
      <c r="L938" s="24">
        <f t="shared" si="536"/>
        <v>0</v>
      </c>
      <c r="M938" s="24">
        <f t="shared" si="5"/>
        <v>0</v>
      </c>
      <c r="N938" s="24">
        <f>IFNA(VLOOKUP(A938,'HUMAN RESOURCES processed'!$A$2:$M$2692,5,0))</f>
        <v>0.019</v>
      </c>
      <c r="O938" s="24">
        <f>IFNA(VLOOKUP(A938,'HUMAN RESOURCES processed'!$A$2:$M$2692,6,0))</f>
        <v>0.047</v>
      </c>
      <c r="P938" s="24">
        <f>IFNA(VLOOKUP(A938,'HUMAN RESOURCES processed'!$A$2:$M$2692,7,0))</f>
        <v>67</v>
      </c>
      <c r="Q938" s="24">
        <f>IFNA(VLOOKUP(A938,'HUMAN RESOURCES processed'!$A$2:$M$2692,8,0))</f>
        <v>60</v>
      </c>
      <c r="R938" s="24">
        <f t="shared" si="6"/>
        <v>63.5</v>
      </c>
      <c r="S938" s="24">
        <f>IFNA(VLOOKUP(A938,'HUMAN RESOURCES processed'!$A$2:$M$2692,9,0))</f>
        <v>0.336</v>
      </c>
      <c r="T938" s="24">
        <f>IFNA(VLOOKUP(A938,'HUMAN RESOURCES processed'!$A$2:$M$2692,10,0))</f>
        <v>0.627</v>
      </c>
      <c r="U938" s="24">
        <f>IFNA(VLOOKUP(A938,'HUMAN RESOURCES processed'!$A$2:$M$2692,11,0))</f>
        <v>0.037</v>
      </c>
      <c r="V938" s="24">
        <f>IFNA(VLOOKUP(A938,'HUMAN RESOURCES processed'!$A$2:$M$2692,12,0))</f>
        <v>2419669</v>
      </c>
      <c r="W938" s="24">
        <f>IFNA(VLOOKUP(A938,'HUMAN RESOURCES processed'!$A$2:$M$2692,13,0))</f>
        <v>0.582</v>
      </c>
      <c r="X938" s="24">
        <f>IFNA(VLOOKUP(A938,'TOURISM processed'!$A$2:$F$2692,5,0))</f>
        <v>49000000</v>
      </c>
      <c r="Y938" s="24">
        <f>IFNA(VLOOKUP(A938,'TOURISM processed'!$A$2:$F$2692,6,0))</f>
        <v>59000000</v>
      </c>
      <c r="Z938" s="24">
        <f t="shared" si="7"/>
        <v>24.38350039</v>
      </c>
      <c r="AA938" s="24">
        <f t="shared" si="537"/>
        <v>0</v>
      </c>
      <c r="AB938" s="24">
        <f t="shared" si="538"/>
        <v>0</v>
      </c>
      <c r="AC938" s="24">
        <f t="shared" si="539"/>
        <v>0</v>
      </c>
      <c r="AD938" s="24">
        <f t="shared" si="540"/>
        <v>0</v>
      </c>
      <c r="AE938" s="24">
        <f>IFNA(VLOOKUP(A938,'BUSINESS processed'!A938:J3628,9,0))</f>
        <v>0.017</v>
      </c>
      <c r="AF938" s="27">
        <f>IFNA(VLOOKUP(A938,'BUSINESS processed'!A938:J3628,10,0))</f>
        <v>0.081</v>
      </c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</row>
    <row r="939">
      <c r="A939" s="18" t="str">
        <f t="shared" si="1"/>
        <v>Asia_Mongolia-Asia_2002</v>
      </c>
      <c r="B939" s="19" t="s">
        <v>144</v>
      </c>
      <c r="C939" s="20" t="s">
        <v>164</v>
      </c>
      <c r="D939" s="21" t="s">
        <v>72</v>
      </c>
      <c r="E939" s="22">
        <v>1.396555772E9</v>
      </c>
      <c r="F939" s="22">
        <f t="shared" si="2"/>
        <v>571.6020188</v>
      </c>
      <c r="G939" s="23">
        <v>0.048</v>
      </c>
      <c r="H939" s="23">
        <v>28.0</v>
      </c>
      <c r="I939" s="23">
        <v>0.355</v>
      </c>
      <c r="J939" s="24">
        <f>IFNA(VLOOKUP(A939,'ENERGY processed'!$A$2:$H$2692,7,0),"")</f>
        <v>3454</v>
      </c>
      <c r="K939" s="24">
        <f t="shared" si="3"/>
        <v>0.001413701774</v>
      </c>
      <c r="L939" s="24">
        <f>IFNA(VLOOKUP(A939,'ENERGY processed'!$A$2:$H$2692,8,0),"")</f>
        <v>11511</v>
      </c>
      <c r="M939" s="24">
        <f t="shared" si="5"/>
        <v>0.004711384229</v>
      </c>
      <c r="N939" s="24">
        <f>IFNA(VLOOKUP(A939,'HUMAN RESOURCES processed'!$A$2:$M$2692,5,0))</f>
        <v>0.019</v>
      </c>
      <c r="O939" s="24">
        <f>IFNA(VLOOKUP(A939,'HUMAN RESOURCES processed'!$A$2:$M$2692,6,0))</f>
        <v>0.044</v>
      </c>
      <c r="P939" s="24">
        <f>IFNA(VLOOKUP(A939,'HUMAN RESOURCES processed'!$A$2:$M$2692,7,0))</f>
        <v>67</v>
      </c>
      <c r="Q939" s="24">
        <f>IFNA(VLOOKUP(A939,'HUMAN RESOURCES processed'!$A$2:$M$2692,8,0))</f>
        <v>61</v>
      </c>
      <c r="R939" s="24">
        <f t="shared" si="6"/>
        <v>64</v>
      </c>
      <c r="S939" s="24">
        <f>IFNA(VLOOKUP(A939,'HUMAN RESOURCES processed'!$A$2:$M$2692,9,0))</f>
        <v>0.323</v>
      </c>
      <c r="T939" s="24">
        <f>IFNA(VLOOKUP(A939,'HUMAN RESOURCES processed'!$A$2:$M$2692,10,0))</f>
        <v>0.64</v>
      </c>
      <c r="U939" s="24">
        <f>IFNA(VLOOKUP(A939,'HUMAN RESOURCES processed'!$A$2:$M$2692,11,0))</f>
        <v>0.037</v>
      </c>
      <c r="V939" s="24">
        <f>IFNA(VLOOKUP(A939,'HUMAN RESOURCES processed'!$A$2:$M$2692,12,0))</f>
        <v>2443231</v>
      </c>
      <c r="W939" s="24">
        <f>IFNA(VLOOKUP(A939,'HUMAN RESOURCES processed'!$A$2:$M$2692,13,0))</f>
        <v>0.593</v>
      </c>
      <c r="X939" s="24">
        <f>IFNA(VLOOKUP(A939,'TOURISM processed'!$A$2:$F$2692,5,0))</f>
        <v>143000000</v>
      </c>
      <c r="Y939" s="24">
        <f>IFNA(VLOOKUP(A939,'TOURISM processed'!$A$2:$F$2692,6,0))</f>
        <v>125000000</v>
      </c>
      <c r="Z939" s="24">
        <f t="shared" si="7"/>
        <v>51.1617608</v>
      </c>
      <c r="AA939" s="24">
        <f t="shared" si="537"/>
        <v>0</v>
      </c>
      <c r="AB939" s="24">
        <f t="shared" si="538"/>
        <v>0</v>
      </c>
      <c r="AC939" s="24">
        <f t="shared" si="539"/>
        <v>0</v>
      </c>
      <c r="AD939" s="24">
        <f t="shared" si="540"/>
        <v>0</v>
      </c>
      <c r="AE939" s="24">
        <f>IFNA(VLOOKUP(A939,'BUSINESS processed'!A939:J3629,9,0))</f>
        <v>0.02</v>
      </c>
      <c r="AF939" s="27">
        <f>IFNA(VLOOKUP(A939,'BUSINESS processed'!A939:J3629,10,0))</f>
        <v>0.088</v>
      </c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</row>
    <row r="940">
      <c r="A940" s="18" t="str">
        <f t="shared" si="1"/>
        <v>Asia_Mongolia-Asia_2003</v>
      </c>
      <c r="B940" s="19" t="s">
        <v>144</v>
      </c>
      <c r="C940" s="20" t="s">
        <v>164</v>
      </c>
      <c r="D940" s="21" t="s">
        <v>74</v>
      </c>
      <c r="E940" s="22">
        <v>1.595297301E9</v>
      </c>
      <c r="F940" s="22">
        <f t="shared" si="2"/>
        <v>646.236949</v>
      </c>
      <c r="G940" s="23">
        <v>0.074</v>
      </c>
      <c r="H940" s="23">
        <v>48.0</v>
      </c>
      <c r="I940" s="23">
        <v>0.319</v>
      </c>
      <c r="J940" s="24">
        <f>IFNA(VLOOKUP(A940,'ENERGY processed'!$A$2:$H$2692,7,0),"")</f>
        <v>3252</v>
      </c>
      <c r="K940" s="24">
        <f t="shared" si="3"/>
        <v>0.001317348532</v>
      </c>
      <c r="L940" s="24">
        <f>IFNA(VLOOKUP(A940,'ENERGY processed'!$A$2:$H$2692,8,0),"")</f>
        <v>11052</v>
      </c>
      <c r="M940" s="24">
        <f t="shared" si="5"/>
        <v>0.004477040584</v>
      </c>
      <c r="N940" s="24">
        <f>IFNA(VLOOKUP(A940,'HUMAN RESOURCES processed'!$A$2:$M$2692,5,0))</f>
        <v>0.019</v>
      </c>
      <c r="O940" s="24">
        <f>IFNA(VLOOKUP(A940,'HUMAN RESOURCES processed'!$A$2:$M$2692,6,0))</f>
        <v>0.042</v>
      </c>
      <c r="P940" s="24">
        <f>IFNA(VLOOKUP(A940,'HUMAN RESOURCES processed'!$A$2:$M$2692,7,0))</f>
        <v>68</v>
      </c>
      <c r="Q940" s="24">
        <f>IFNA(VLOOKUP(A940,'HUMAN RESOURCES processed'!$A$2:$M$2692,8,0))</f>
        <v>61</v>
      </c>
      <c r="R940" s="24">
        <f t="shared" si="6"/>
        <v>64.5</v>
      </c>
      <c r="S940" s="24">
        <f>IFNA(VLOOKUP(A940,'HUMAN RESOURCES processed'!$A$2:$M$2692,9,0))</f>
        <v>0.311</v>
      </c>
      <c r="T940" s="24">
        <f>IFNA(VLOOKUP(A940,'HUMAN RESOURCES processed'!$A$2:$M$2692,10,0))</f>
        <v>0.652</v>
      </c>
      <c r="U940" s="24">
        <f>IFNA(VLOOKUP(A940,'HUMAN RESOURCES processed'!$A$2:$M$2692,11,0))</f>
        <v>0.037</v>
      </c>
      <c r="V940" s="24">
        <f>IFNA(VLOOKUP(A940,'HUMAN RESOURCES processed'!$A$2:$M$2692,12,0))</f>
        <v>2468595</v>
      </c>
      <c r="W940" s="24">
        <f>IFNA(VLOOKUP(A940,'HUMAN RESOURCES processed'!$A$2:$M$2692,13,0))</f>
        <v>0.604</v>
      </c>
      <c r="X940" s="24">
        <f>IFNA(VLOOKUP(A940,'TOURISM processed'!$A$2:$F$2692,5,0))</f>
        <v>154000000</v>
      </c>
      <c r="Y940" s="24">
        <f>IFNA(VLOOKUP(A940,'TOURISM processed'!$A$2:$F$2692,6,0))</f>
        <v>144000000</v>
      </c>
      <c r="Z940" s="24">
        <f t="shared" si="7"/>
        <v>58.33277634</v>
      </c>
      <c r="AA940" s="24">
        <f t="shared" si="537"/>
        <v>0</v>
      </c>
      <c r="AB940" s="24">
        <f>IFNA(VLOOKUP(A940,'BUSINESS processed'!A940:J3630,6,0))</f>
        <v>20</v>
      </c>
      <c r="AC940" s="24">
        <f t="shared" si="539"/>
        <v>0</v>
      </c>
      <c r="AD940" s="24">
        <f t="shared" si="540"/>
        <v>0</v>
      </c>
      <c r="AE940" s="24">
        <f t="shared" ref="AE940:AE943" si="541">IF(AND(C940=C939,D940&gt;211),AE939,0)</f>
        <v>0.02</v>
      </c>
      <c r="AF940" s="27">
        <f>IFNA(VLOOKUP(A940,'BUSINESS processed'!A940:J3630,10,0))</f>
        <v>0.129</v>
      </c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</row>
    <row r="941">
      <c r="A941" s="18" t="str">
        <f t="shared" si="1"/>
        <v>Asia_Mongolia-Asia_2004</v>
      </c>
      <c r="B941" s="19" t="s">
        <v>144</v>
      </c>
      <c r="C941" s="20" t="s">
        <v>164</v>
      </c>
      <c r="D941" s="21" t="s">
        <v>83</v>
      </c>
      <c r="E941" s="22">
        <v>1.992066759E9</v>
      </c>
      <c r="F941" s="22">
        <f t="shared" si="2"/>
        <v>798.0243786</v>
      </c>
      <c r="G941" s="23">
        <v>0.07</v>
      </c>
      <c r="H941" s="23">
        <v>56.0</v>
      </c>
      <c r="I941" s="23">
        <v>0.315</v>
      </c>
      <c r="J941" s="24">
        <f>IFNA(VLOOKUP(A941,'ENERGY processed'!$A$2:$H$2692,7,0),"")</f>
        <v>3156</v>
      </c>
      <c r="K941" s="24">
        <f t="shared" si="3"/>
        <v>0.001264297458</v>
      </c>
      <c r="L941" s="24">
        <f>IFNA(VLOOKUP(A941,'ENERGY processed'!$A$2:$H$2692,8,0),"")</f>
        <v>10029</v>
      </c>
      <c r="M941" s="24">
        <f t="shared" si="5"/>
        <v>0.004017629659</v>
      </c>
      <c r="N941" s="24">
        <f>IFNA(VLOOKUP(A941,'HUMAN RESOURCES processed'!$A$2:$M$2692,5,0))</f>
        <v>0.02</v>
      </c>
      <c r="O941" s="24">
        <f>IFNA(VLOOKUP(A941,'HUMAN RESOURCES processed'!$A$2:$M$2692,6,0))</f>
        <v>0.039</v>
      </c>
      <c r="P941" s="24">
        <f>IFNA(VLOOKUP(A941,'HUMAN RESOURCES processed'!$A$2:$M$2692,7,0))</f>
        <v>69</v>
      </c>
      <c r="Q941" s="24">
        <f>IFNA(VLOOKUP(A941,'HUMAN RESOURCES processed'!$A$2:$M$2692,8,0))</f>
        <v>61</v>
      </c>
      <c r="R941" s="24">
        <f t="shared" si="6"/>
        <v>65</v>
      </c>
      <c r="S941" s="24">
        <f>IFNA(VLOOKUP(A941,'HUMAN RESOURCES processed'!$A$2:$M$2692,9,0))</f>
        <v>0.299</v>
      </c>
      <c r="T941" s="24">
        <f>IFNA(VLOOKUP(A941,'HUMAN RESOURCES processed'!$A$2:$M$2692,10,0))</f>
        <v>0.664</v>
      </c>
      <c r="U941" s="24">
        <f>IFNA(VLOOKUP(A941,'HUMAN RESOURCES processed'!$A$2:$M$2692,11,0))</f>
        <v>0.037</v>
      </c>
      <c r="V941" s="24">
        <f>IFNA(VLOOKUP(A941,'HUMAN RESOURCES processed'!$A$2:$M$2692,12,0))</f>
        <v>2496248</v>
      </c>
      <c r="W941" s="24">
        <f>IFNA(VLOOKUP(A941,'HUMAN RESOURCES processed'!$A$2:$M$2692,13,0))</f>
        <v>0.614</v>
      </c>
      <c r="X941" s="24">
        <f>IFNA(VLOOKUP(A941,'TOURISM processed'!$A$2:$F$2692,5,0))</f>
        <v>205000000</v>
      </c>
      <c r="Y941" s="24">
        <f>IFNA(VLOOKUP(A941,'TOURISM processed'!$A$2:$F$2692,6,0))</f>
        <v>207000000</v>
      </c>
      <c r="Z941" s="24">
        <f t="shared" si="7"/>
        <v>82.92445302</v>
      </c>
      <c r="AA941" s="24">
        <f t="shared" si="537"/>
        <v>0</v>
      </c>
      <c r="AB941" s="24">
        <f>IFNA(VLOOKUP(A941,'BUSINESS processed'!A941:J3631,6,0))</f>
        <v>13</v>
      </c>
      <c r="AC941" s="24">
        <f t="shared" si="539"/>
        <v>0</v>
      </c>
      <c r="AD941" s="24">
        <f t="shared" si="540"/>
        <v>0</v>
      </c>
      <c r="AE941" s="24">
        <f t="shared" si="541"/>
        <v>0.02</v>
      </c>
      <c r="AF941" s="27">
        <f>IFNA(VLOOKUP(A941,'BUSINESS processed'!A941:J3631,10,0))</f>
        <v>0.172</v>
      </c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</row>
    <row r="942">
      <c r="A942" s="18" t="str">
        <f t="shared" si="1"/>
        <v>Asia_Mongolia-Asia_2005</v>
      </c>
      <c r="B942" s="19" t="s">
        <v>144</v>
      </c>
      <c r="C942" s="20" t="s">
        <v>164</v>
      </c>
      <c r="D942" s="21" t="s">
        <v>84</v>
      </c>
      <c r="E942" s="22">
        <v>2.523359941E9</v>
      </c>
      <c r="F942" s="22">
        <f t="shared" si="2"/>
        <v>998.75636</v>
      </c>
      <c r="G942" s="23">
        <v>0.06</v>
      </c>
      <c r="H942" s="23">
        <v>60.0</v>
      </c>
      <c r="I942" s="23">
        <v>0.306</v>
      </c>
      <c r="J942" s="24">
        <f>IFNA(VLOOKUP(A942,'ENERGY processed'!$A$2:$H$2692,7,0),"")</f>
        <v>2586</v>
      </c>
      <c r="K942" s="24">
        <f t="shared" si="3"/>
        <v>0.001023549556</v>
      </c>
      <c r="L942" s="24">
        <f>IFNA(VLOOKUP(A942,'ENERGY processed'!$A$2:$H$2692,8,0),"")</f>
        <v>8287</v>
      </c>
      <c r="M942" s="24">
        <f t="shared" si="5"/>
        <v>0.003280029068</v>
      </c>
      <c r="N942" s="24">
        <f>IFNA(VLOOKUP(A942,'HUMAN RESOURCES processed'!$A$2:$M$2692,5,0))</f>
        <v>0.02</v>
      </c>
      <c r="O942" s="24">
        <f>IFNA(VLOOKUP(A942,'HUMAN RESOURCES processed'!$A$2:$M$2692,6,0))</f>
        <v>0.037</v>
      </c>
      <c r="P942" s="24">
        <f>IFNA(VLOOKUP(A942,'HUMAN RESOURCES processed'!$A$2:$M$2692,7,0))</f>
        <v>69</v>
      </c>
      <c r="Q942" s="24">
        <f>IFNA(VLOOKUP(A942,'HUMAN RESOURCES processed'!$A$2:$M$2692,8,0))</f>
        <v>62</v>
      </c>
      <c r="R942" s="24">
        <f t="shared" si="6"/>
        <v>65.5</v>
      </c>
      <c r="S942" s="24">
        <f>IFNA(VLOOKUP(A942,'HUMAN RESOURCES processed'!$A$2:$M$2692,9,0))</f>
        <v>0.289</v>
      </c>
      <c r="T942" s="24">
        <f>IFNA(VLOOKUP(A942,'HUMAN RESOURCES processed'!$A$2:$M$2692,10,0))</f>
        <v>0.673</v>
      </c>
      <c r="U942" s="24">
        <f>IFNA(VLOOKUP(A942,'HUMAN RESOURCES processed'!$A$2:$M$2692,11,0))</f>
        <v>0.037</v>
      </c>
      <c r="V942" s="24">
        <f>IFNA(VLOOKUP(A942,'HUMAN RESOURCES processed'!$A$2:$M$2692,12,0))</f>
        <v>2526502</v>
      </c>
      <c r="W942" s="24">
        <f>IFNA(VLOOKUP(A942,'HUMAN RESOURCES processed'!$A$2:$M$2692,13,0))</f>
        <v>0.625</v>
      </c>
      <c r="X942" s="24">
        <f>IFNA(VLOOKUP(A942,'TOURISM processed'!$A$2:$F$2692,5,0))</f>
        <v>203000000</v>
      </c>
      <c r="Y942" s="24">
        <f>IFNA(VLOOKUP(A942,'TOURISM processed'!$A$2:$F$2692,6,0))</f>
        <v>173000000</v>
      </c>
      <c r="Z942" s="24">
        <f t="shared" si="7"/>
        <v>68.47411955</v>
      </c>
      <c r="AA942" s="24">
        <f>IFNA(VLOOKUP(A942,'BUSINESS processed'!A942:J3632,5,0))</f>
        <v>0.398</v>
      </c>
      <c r="AB942" s="24">
        <f>IFNA(VLOOKUP(A942,'BUSINESS processed'!A942:J3632,6,0))</f>
        <v>13</v>
      </c>
      <c r="AC942" s="24">
        <f t="shared" si="539"/>
        <v>0</v>
      </c>
      <c r="AD942" s="24">
        <f>IFNA(VLOOKUP(A942,'BUSINESS processed'!A942:J3632,8,0))</f>
        <v>204</v>
      </c>
      <c r="AE942" s="24">
        <f t="shared" si="541"/>
        <v>0.02</v>
      </c>
      <c r="AF942" s="27">
        <f>IFNA(VLOOKUP(A942,'BUSINESS processed'!A942:J3632,10,0))</f>
        <v>0.221</v>
      </c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</row>
    <row r="943">
      <c r="A943" s="18" t="str">
        <f t="shared" si="1"/>
        <v>Asia_Mongolia-Asia_2006</v>
      </c>
      <c r="B943" s="19" t="s">
        <v>144</v>
      </c>
      <c r="C943" s="20" t="s">
        <v>164</v>
      </c>
      <c r="D943" s="21" t="s">
        <v>85</v>
      </c>
      <c r="E943" s="22">
        <v>3.414053251E9</v>
      </c>
      <c r="F943" s="22">
        <f t="shared" si="2"/>
        <v>1333.877158</v>
      </c>
      <c r="G943" s="23">
        <v>0.054</v>
      </c>
      <c r="H943" s="23">
        <v>72.0</v>
      </c>
      <c r="I943" s="23">
        <v>0.269</v>
      </c>
      <c r="J943" s="24">
        <f>IFNA(VLOOKUP(A943,'ENERGY processed'!$A$2:$H$2692,7,0),"")</f>
        <v>2507.5</v>
      </c>
      <c r="K943" s="24">
        <f t="shared" si="3"/>
        <v>0.000979685063</v>
      </c>
      <c r="L943" s="24">
        <f>IFNA(VLOOKUP(A943,'ENERGY processed'!$A$2:$H$2692,8,0),"")</f>
        <v>8217.5</v>
      </c>
      <c r="M943" s="24">
        <f t="shared" si="5"/>
        <v>0.003210593023</v>
      </c>
      <c r="N943" s="24">
        <f>IFNA(VLOOKUP(A943,'HUMAN RESOURCES processed'!$A$2:$M$2692,5,0))</f>
        <v>0.021</v>
      </c>
      <c r="O943" s="24">
        <f>IFNA(VLOOKUP(A943,'HUMAN RESOURCES processed'!$A$2:$M$2692,6,0))</f>
        <v>0.035</v>
      </c>
      <c r="P943" s="24">
        <f>IFNA(VLOOKUP(A943,'HUMAN RESOURCES processed'!$A$2:$M$2692,7,0))</f>
        <v>70</v>
      </c>
      <c r="Q943" s="24">
        <f>IFNA(VLOOKUP(A943,'HUMAN RESOURCES processed'!$A$2:$M$2692,8,0))</f>
        <v>62</v>
      </c>
      <c r="R943" s="24">
        <f t="shared" si="6"/>
        <v>66</v>
      </c>
      <c r="S943" s="24">
        <f>IFNA(VLOOKUP(A943,'HUMAN RESOURCES processed'!$A$2:$M$2692,9,0))</f>
        <v>0.282</v>
      </c>
      <c r="T943" s="24">
        <f>IFNA(VLOOKUP(A943,'HUMAN RESOURCES processed'!$A$2:$M$2692,10,0))</f>
        <v>0.681</v>
      </c>
      <c r="U943" s="24">
        <f>IFNA(VLOOKUP(A943,'HUMAN RESOURCES processed'!$A$2:$M$2692,11,0))</f>
        <v>0.037</v>
      </c>
      <c r="V943" s="24">
        <f>IFNA(VLOOKUP(A943,'HUMAN RESOURCES processed'!$A$2:$M$2692,12,0))</f>
        <v>2559496</v>
      </c>
      <c r="W943" s="24">
        <f>IFNA(VLOOKUP(A943,'HUMAN RESOURCES processed'!$A$2:$M$2692,13,0))</f>
        <v>0.635</v>
      </c>
      <c r="X943" s="24">
        <f>IFNA(VLOOKUP(A943,'TOURISM processed'!$A$2:$F$2692,5,0))</f>
        <v>261000000</v>
      </c>
      <c r="Y943" s="24">
        <f>IFNA(VLOOKUP(A943,'TOURISM processed'!$A$2:$F$2692,6,0))</f>
        <v>212000000</v>
      </c>
      <c r="Z943" s="24">
        <f t="shared" si="7"/>
        <v>82.82880692</v>
      </c>
      <c r="AA943" s="24">
        <f>IFNA(VLOOKUP(A943,'BUSINESS processed'!A943:J3633,5,0))</f>
        <v>0.398</v>
      </c>
      <c r="AB943" s="24">
        <f>IFNA(VLOOKUP(A943,'BUSINESS processed'!A943:J3633,6,0))</f>
        <v>13</v>
      </c>
      <c r="AC943" s="24">
        <f t="shared" si="539"/>
        <v>0</v>
      </c>
      <c r="AD943" s="24">
        <f>IFNA(VLOOKUP(A943,'BUSINESS processed'!A943:J3633,8,0))</f>
        <v>204</v>
      </c>
      <c r="AE943" s="24">
        <f t="shared" si="541"/>
        <v>0.02</v>
      </c>
      <c r="AF943" s="27">
        <f>IFNA(VLOOKUP(A943,'BUSINESS processed'!A943:J3633,10,0))</f>
        <v>0.303</v>
      </c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</row>
    <row r="944">
      <c r="A944" s="18" t="str">
        <f t="shared" si="1"/>
        <v>Asia_Mongolia-Asia_2007</v>
      </c>
      <c r="B944" s="19" t="s">
        <v>144</v>
      </c>
      <c r="C944" s="20" t="s">
        <v>164</v>
      </c>
      <c r="D944" s="21" t="s">
        <v>86</v>
      </c>
      <c r="E944" s="22">
        <v>4.234894168E9</v>
      </c>
      <c r="F944" s="22">
        <f t="shared" si="2"/>
        <v>1631.90104</v>
      </c>
      <c r="G944" s="23">
        <v>0.057</v>
      </c>
      <c r="H944" s="23">
        <v>93.0</v>
      </c>
      <c r="I944" s="23">
        <v>0.218</v>
      </c>
      <c r="J944" s="24">
        <f>IF(AND( C944=C943,D944&gt;D943),J943,"")</f>
        <v>2507.5</v>
      </c>
      <c r="K944" s="24">
        <f t="shared" si="3"/>
        <v>0.0009662559902</v>
      </c>
      <c r="L944" s="24">
        <f>IF(AND(C944=C943,C944&gt;C943),C943,0)</f>
        <v>0</v>
      </c>
      <c r="M944" s="24">
        <f t="shared" si="5"/>
        <v>0</v>
      </c>
      <c r="N944" s="24">
        <f>IFNA(VLOOKUP(A944,'HUMAN RESOURCES processed'!$A$2:$M$2692,5,0))</f>
        <v>0.022</v>
      </c>
      <c r="O944" s="24">
        <f>IFNA(VLOOKUP(A944,'HUMAN RESOURCES processed'!$A$2:$M$2692,6,0))</f>
        <v>0.033</v>
      </c>
      <c r="P944" s="24">
        <f>IFNA(VLOOKUP(A944,'HUMAN RESOURCES processed'!$A$2:$M$2692,7,0))</f>
        <v>70</v>
      </c>
      <c r="Q944" s="24">
        <f>IFNA(VLOOKUP(A944,'HUMAN RESOURCES processed'!$A$2:$M$2692,8,0))</f>
        <v>62</v>
      </c>
      <c r="R944" s="24">
        <f t="shared" si="6"/>
        <v>66</v>
      </c>
      <c r="S944" s="24">
        <f>IFNA(VLOOKUP(A944,'HUMAN RESOURCES processed'!$A$2:$M$2692,9,0))</f>
        <v>0.276</v>
      </c>
      <c r="T944" s="24">
        <f>IFNA(VLOOKUP(A944,'HUMAN RESOURCES processed'!$A$2:$M$2692,10,0))</f>
        <v>0.686</v>
      </c>
      <c r="U944" s="24">
        <f>IFNA(VLOOKUP(A944,'HUMAN RESOURCES processed'!$A$2:$M$2692,11,0))</f>
        <v>0.038</v>
      </c>
      <c r="V944" s="24">
        <f>IFNA(VLOOKUP(A944,'HUMAN RESOURCES processed'!$A$2:$M$2692,12,0))</f>
        <v>2595068</v>
      </c>
      <c r="W944" s="24">
        <f>IFNA(VLOOKUP(A944,'HUMAN RESOURCES processed'!$A$2:$M$2692,13,0))</f>
        <v>0.646</v>
      </c>
      <c r="X944" s="24">
        <f>IFNA(VLOOKUP(A944,'TOURISM processed'!$A$2:$F$2692,5,0))</f>
        <v>354000000</v>
      </c>
      <c r="Y944" s="24">
        <f>IFNA(VLOOKUP(A944,'TOURISM processed'!$A$2:$F$2692,6,0))</f>
        <v>227000000</v>
      </c>
      <c r="Z944" s="24">
        <f t="shared" si="7"/>
        <v>87.47362304</v>
      </c>
      <c r="AA944" s="24">
        <f>IFNA(VLOOKUP(A944,'BUSINESS processed'!A944:J3634,5,0))</f>
        <v>0.398</v>
      </c>
      <c r="AB944" s="24">
        <f>IFNA(VLOOKUP(A944,'BUSINESS processed'!A944:J3634,6,0))</f>
        <v>13</v>
      </c>
      <c r="AC944" s="24">
        <f t="shared" si="539"/>
        <v>0</v>
      </c>
      <c r="AD944" s="24">
        <f>IFNA(VLOOKUP(A944,'BUSINESS processed'!A944:J3634,8,0))</f>
        <v>204</v>
      </c>
      <c r="AE944" s="24">
        <f>IFNA(VLOOKUP(A944,'BUSINESS processed'!A944:J3634,9,0))</f>
        <v>0.09</v>
      </c>
      <c r="AF944" s="27">
        <f>IFNA(VLOOKUP(A944,'BUSINESS processed'!A944:J3634,10,0))</f>
        <v>0.46</v>
      </c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</row>
    <row r="945">
      <c r="A945" s="18" t="str">
        <f t="shared" si="1"/>
        <v>Asia_Mongolia-Asia_2008</v>
      </c>
      <c r="B945" s="19" t="s">
        <v>144</v>
      </c>
      <c r="C945" s="20" t="s">
        <v>164</v>
      </c>
      <c r="D945" s="21" t="s">
        <v>87</v>
      </c>
      <c r="E945" s="22">
        <v>5.623236708E9</v>
      </c>
      <c r="F945" s="22">
        <f t="shared" si="2"/>
        <v>2135.811338</v>
      </c>
      <c r="G945" s="23">
        <v>0.064</v>
      </c>
      <c r="H945" s="23">
        <v>136.0</v>
      </c>
      <c r="I945" s="23">
        <v>0.206</v>
      </c>
      <c r="J945" s="24">
        <f>IFNA(VLOOKUP(A945,'ENERGY processed'!$A$2:$H$2692,7,0),"")</f>
        <v>3114</v>
      </c>
      <c r="K945" s="24">
        <f t="shared" si="3"/>
        <v>0.00118275592</v>
      </c>
      <c r="L945" s="24">
        <f>IFNA(VLOOKUP(A945,'ENERGY processed'!$A$2:$H$2692,8,0),"")</f>
        <v>10092</v>
      </c>
      <c r="M945" s="24">
        <f t="shared" si="5"/>
        <v>0.003833131903</v>
      </c>
      <c r="N945" s="24">
        <f>IFNA(VLOOKUP(A945,'HUMAN RESOURCES processed'!$A$2:$M$2692,5,0))</f>
        <v>0.022</v>
      </c>
      <c r="O945" s="24">
        <f>IFNA(VLOOKUP(A945,'HUMAN RESOURCES processed'!$A$2:$M$2692,6,0))</f>
        <v>0.032</v>
      </c>
      <c r="P945" s="24">
        <f>IFNA(VLOOKUP(A945,'HUMAN RESOURCES processed'!$A$2:$M$2692,7,0))</f>
        <v>70</v>
      </c>
      <c r="Q945" s="24">
        <f>IFNA(VLOOKUP(A945,'HUMAN RESOURCES processed'!$A$2:$M$2692,8,0))</f>
        <v>62</v>
      </c>
      <c r="R945" s="24">
        <f t="shared" si="6"/>
        <v>66</v>
      </c>
      <c r="S945" s="24">
        <f>IFNA(VLOOKUP(A945,'HUMAN RESOURCES processed'!$A$2:$M$2692,9,0))</f>
        <v>0.273</v>
      </c>
      <c r="T945" s="24">
        <f>IFNA(VLOOKUP(A945,'HUMAN RESOURCES processed'!$A$2:$M$2692,10,0))</f>
        <v>0.689</v>
      </c>
      <c r="U945" s="24">
        <f>IFNA(VLOOKUP(A945,'HUMAN RESOURCES processed'!$A$2:$M$2692,11,0))</f>
        <v>0.038</v>
      </c>
      <c r="V945" s="24">
        <f>IFNA(VLOOKUP(A945,'HUMAN RESOURCES processed'!$A$2:$M$2692,12,0))</f>
        <v>2632834</v>
      </c>
      <c r="W945" s="24">
        <f>IFNA(VLOOKUP(A945,'HUMAN RESOURCES processed'!$A$2:$M$2692,13,0))</f>
        <v>0.656</v>
      </c>
      <c r="X945" s="24">
        <f>IFNA(VLOOKUP(A945,'TOURISM processed'!$A$2:$F$2692,5,0))</f>
        <v>272000000</v>
      </c>
      <c r="Y945" s="24">
        <f>IFNA(VLOOKUP(A945,'TOURISM processed'!$A$2:$F$2692,6,0))</f>
        <v>249000000</v>
      </c>
      <c r="Z945" s="24">
        <f t="shared" si="7"/>
        <v>94.57489534</v>
      </c>
      <c r="AA945" s="24">
        <f>IFNA(VLOOKUP(A945,'BUSINESS processed'!A945:J3635,5,0))</f>
        <v>0.338</v>
      </c>
      <c r="AB945" s="24">
        <f>IFNA(VLOOKUP(A945,'BUSINESS processed'!A945:J3635,6,0))</f>
        <v>13</v>
      </c>
      <c r="AC945" s="24">
        <f t="shared" si="539"/>
        <v>0</v>
      </c>
      <c r="AD945" s="24">
        <f>IFNA(VLOOKUP(A945,'BUSINESS processed'!A945:J3635,8,0))</f>
        <v>204</v>
      </c>
      <c r="AE945" s="24">
        <f>IFNA(VLOOKUP(A945,'BUSINESS processed'!A945:J3635,9,0))</f>
        <v>0.098</v>
      </c>
      <c r="AF945" s="27">
        <f>IFNA(VLOOKUP(A945,'BUSINESS processed'!A945:J3635,10,0))</f>
        <v>0.67</v>
      </c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</row>
    <row r="946">
      <c r="A946" s="18" t="str">
        <f t="shared" si="1"/>
        <v>Asia_Mongolia-Asia_2009</v>
      </c>
      <c r="B946" s="19" t="s">
        <v>144</v>
      </c>
      <c r="C946" s="20" t="s">
        <v>164</v>
      </c>
      <c r="D946" s="21" t="s">
        <v>88</v>
      </c>
      <c r="E946" s="22">
        <v>4.583834427E9</v>
      </c>
      <c r="F946" s="22">
        <f t="shared" si="2"/>
        <v>1715.363735</v>
      </c>
      <c r="G946" s="23">
        <v>0.064</v>
      </c>
      <c r="H946" s="23">
        <v>111.0</v>
      </c>
      <c r="I946" s="23">
        <v>0.217</v>
      </c>
      <c r="J946" s="24">
        <f>IFNA(VLOOKUP(A946,'ENERGY processed'!$A$2:$H$2692,7,0),"")</f>
        <v>2625</v>
      </c>
      <c r="K946" s="24">
        <f t="shared" si="3"/>
        <v>0.0009823281964</v>
      </c>
      <c r="L946" s="24">
        <f>IFNA(VLOOKUP(A946,'ENERGY processed'!$A$2:$H$2692,8,0),"")</f>
        <v>8647</v>
      </c>
      <c r="M946" s="24">
        <f t="shared" si="5"/>
        <v>0.003235882634</v>
      </c>
      <c r="N946" s="24">
        <f>IFNA(VLOOKUP(A946,'HUMAN RESOURCES processed'!$A$2:$M$2692,5,0))</f>
        <v>0.023</v>
      </c>
      <c r="O946" s="24">
        <f>IFNA(VLOOKUP(A946,'HUMAN RESOURCES processed'!$A$2:$M$2692,6,0))</f>
        <v>0.03</v>
      </c>
      <c r="P946" s="24">
        <f>IFNA(VLOOKUP(A946,'HUMAN RESOURCES processed'!$A$2:$M$2692,7,0))</f>
        <v>71</v>
      </c>
      <c r="Q946" s="24">
        <f>IFNA(VLOOKUP(A946,'HUMAN RESOURCES processed'!$A$2:$M$2692,8,0))</f>
        <v>63</v>
      </c>
      <c r="R946" s="24">
        <f t="shared" si="6"/>
        <v>67</v>
      </c>
      <c r="S946" s="24">
        <f>IFNA(VLOOKUP(A946,'HUMAN RESOURCES processed'!$A$2:$M$2692,9,0))</f>
        <v>0.271</v>
      </c>
      <c r="T946" s="24">
        <f>IFNA(VLOOKUP(A946,'HUMAN RESOURCES processed'!$A$2:$M$2692,10,0))</f>
        <v>0.691</v>
      </c>
      <c r="U946" s="24">
        <f>IFNA(VLOOKUP(A946,'HUMAN RESOURCES processed'!$A$2:$M$2692,11,0))</f>
        <v>0.038</v>
      </c>
      <c r="V946" s="24">
        <f>IFNA(VLOOKUP(A946,'HUMAN RESOURCES processed'!$A$2:$M$2692,12,0))</f>
        <v>2672223</v>
      </c>
      <c r="W946" s="24">
        <f>IFNA(VLOOKUP(A946,'HUMAN RESOURCES processed'!$A$2:$M$2692,13,0))</f>
        <v>0.666</v>
      </c>
      <c r="X946" s="24">
        <f>IFNA(VLOOKUP(A946,'TOURISM processed'!$A$2:$F$2692,5,0))</f>
        <v>253000000</v>
      </c>
      <c r="Y946" s="24">
        <f>IFNA(VLOOKUP(A946,'TOURISM processed'!$A$2:$F$2692,6,0))</f>
        <v>242000000</v>
      </c>
      <c r="Z946" s="24">
        <f t="shared" si="7"/>
        <v>90.5613042</v>
      </c>
      <c r="AA946" s="24">
        <f>IFNA(VLOOKUP(A946,'BUSINESS processed'!A946:J3636,5,0))</f>
        <v>0.243</v>
      </c>
      <c r="AB946" s="24">
        <f>IFNA(VLOOKUP(A946,'BUSINESS processed'!A946:J3636,6,0))</f>
        <v>13</v>
      </c>
      <c r="AC946" s="24">
        <f t="shared" si="539"/>
        <v>0</v>
      </c>
      <c r="AD946" s="24">
        <f>IFNA(VLOOKUP(A946,'BUSINESS processed'!A946:J3636,8,0))</f>
        <v>192</v>
      </c>
      <c r="AE946" s="24">
        <f>IFNA(VLOOKUP(A946,'BUSINESS processed'!A946:J3636,9,0))</f>
        <v>0.1</v>
      </c>
      <c r="AF946" s="27">
        <f>IFNA(VLOOKUP(A946,'BUSINESS processed'!A946:J3636,10,0))</f>
        <v>0.842</v>
      </c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</row>
    <row r="947">
      <c r="A947" s="18" t="str">
        <f t="shared" si="1"/>
        <v>Asia_Mongolia-Asia_2010</v>
      </c>
      <c r="B947" s="19" t="s">
        <v>144</v>
      </c>
      <c r="C947" s="20" t="s">
        <v>164</v>
      </c>
      <c r="D947" s="21" t="s">
        <v>89</v>
      </c>
      <c r="E947" s="22">
        <v>6.20035707E9</v>
      </c>
      <c r="F947" s="22">
        <f t="shared" si="2"/>
        <v>2285.645377</v>
      </c>
      <c r="G947" s="23">
        <v>0.063</v>
      </c>
      <c r="H947" s="23">
        <v>143.0</v>
      </c>
      <c r="I947" s="23">
        <v>0.201</v>
      </c>
      <c r="J947" s="24">
        <f>IF(AND( C947=C946,D947&gt;D946),J946,"")</f>
        <v>2625</v>
      </c>
      <c r="K947" s="24">
        <f t="shared" si="3"/>
        <v>0.0009676570314</v>
      </c>
      <c r="L947" s="24">
        <f>IF(AND(C947=C946,C947&gt;C946),C946,0)</f>
        <v>0</v>
      </c>
      <c r="M947" s="24">
        <f t="shared" si="5"/>
        <v>0</v>
      </c>
      <c r="N947" s="24">
        <f>IFNA(VLOOKUP(A947,'HUMAN RESOURCES processed'!$A$2:$M$2692,5,0))</f>
        <v>0.023</v>
      </c>
      <c r="O947" s="24">
        <f>IFNA(VLOOKUP(A947,'HUMAN RESOURCES processed'!$A$2:$M$2692,6,0))</f>
        <v>0.029</v>
      </c>
      <c r="P947" s="24">
        <f>IFNA(VLOOKUP(A947,'HUMAN RESOURCES processed'!$A$2:$M$2692,7,0))</f>
        <v>71</v>
      </c>
      <c r="Q947" s="24">
        <f>IFNA(VLOOKUP(A947,'HUMAN RESOURCES processed'!$A$2:$M$2692,8,0))</f>
        <v>63</v>
      </c>
      <c r="R947" s="24">
        <f t="shared" si="6"/>
        <v>67</v>
      </c>
      <c r="S947" s="24">
        <f>IFNA(VLOOKUP(A947,'HUMAN RESOURCES processed'!$A$2:$M$2692,9,0))</f>
        <v>0.27</v>
      </c>
      <c r="T947" s="24">
        <f>IFNA(VLOOKUP(A947,'HUMAN RESOURCES processed'!$A$2:$M$2692,10,0))</f>
        <v>0.692</v>
      </c>
      <c r="U947" s="24">
        <f>IFNA(VLOOKUP(A947,'HUMAN RESOURCES processed'!$A$2:$M$2692,11,0))</f>
        <v>0.038</v>
      </c>
      <c r="V947" s="24">
        <f>IFNA(VLOOKUP(A947,'HUMAN RESOURCES processed'!$A$2:$M$2692,12,0))</f>
        <v>2712738</v>
      </c>
      <c r="W947" s="24">
        <f>IFNA(VLOOKUP(A947,'HUMAN RESOURCES processed'!$A$2:$M$2692,13,0))</f>
        <v>0.676</v>
      </c>
      <c r="X947" s="24">
        <f>IFNA(VLOOKUP(A947,'TOURISM processed'!$A$2:$F$2692,5,0))</f>
        <v>288000000</v>
      </c>
      <c r="Y947" s="24">
        <f>IFNA(VLOOKUP(A947,'TOURISM processed'!$A$2:$F$2692,6,0))</f>
        <v>319000000</v>
      </c>
      <c r="Z947" s="24">
        <f t="shared" si="7"/>
        <v>117.5933688</v>
      </c>
      <c r="AA947" s="24">
        <f>IFNA(VLOOKUP(A947,'BUSINESS processed'!A947:J3637,5,0))</f>
        <v>0.243</v>
      </c>
      <c r="AB947" s="24">
        <f>IFNA(VLOOKUP(A947,'BUSINESS processed'!A947:J3637,6,0))</f>
        <v>13</v>
      </c>
      <c r="AC947" s="24">
        <f t="shared" si="539"/>
        <v>0</v>
      </c>
      <c r="AD947" s="24">
        <f>IFNA(VLOOKUP(A947,'BUSINESS processed'!A947:J3637,8,0))</f>
        <v>192</v>
      </c>
      <c r="AE947" s="24">
        <f>IFNA(VLOOKUP(A947,'BUSINESS processed'!A947:J3637,9,0))</f>
        <v>0.102</v>
      </c>
      <c r="AF947" s="27">
        <f>IFNA(VLOOKUP(A947,'BUSINESS processed'!A947:J3637,10,0))</f>
        <v>0.925</v>
      </c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</row>
    <row r="948">
      <c r="A948" s="18" t="str">
        <f t="shared" si="1"/>
        <v>Asia_Mongolia-Asia_2011</v>
      </c>
      <c r="B948" s="19" t="s">
        <v>144</v>
      </c>
      <c r="C948" s="20" t="s">
        <v>164</v>
      </c>
      <c r="D948" s="21" t="s">
        <v>90</v>
      </c>
      <c r="E948" s="22">
        <v>8.761426371E9</v>
      </c>
      <c r="F948" s="22">
        <f t="shared" si="2"/>
        <v>3181.104401</v>
      </c>
      <c r="G948" s="23">
        <v>0.06</v>
      </c>
      <c r="H948" s="23">
        <v>190.0</v>
      </c>
      <c r="I948" s="23">
        <v>0.166</v>
      </c>
      <c r="J948" s="24">
        <f>IFNA(VLOOKUP(A948,'ENERGY processed'!$A$2:$H$2692,7,0),"")</f>
        <v>2725</v>
      </c>
      <c r="K948" s="24">
        <f t="shared" si="3"/>
        <v>0.0009893947772</v>
      </c>
      <c r="L948" s="24">
        <f>IFNA(VLOOKUP(A948,'ENERGY processed'!$A$2:$H$2692,8,0),"")</f>
        <v>8766</v>
      </c>
      <c r="M948" s="24">
        <f t="shared" si="5"/>
        <v>0.003182764997</v>
      </c>
      <c r="N948" s="24">
        <f>IFNA(VLOOKUP(A948,'HUMAN RESOURCES processed'!$A$2:$M$2692,5,0))</f>
        <v>0.023</v>
      </c>
      <c r="O948" s="24">
        <f>IFNA(VLOOKUP(A948,'HUMAN RESOURCES processed'!$A$2:$M$2692,6,0))</f>
        <v>0.028</v>
      </c>
      <c r="P948" s="24">
        <f>IFNA(VLOOKUP(A948,'HUMAN RESOURCES processed'!$A$2:$M$2692,7,0))</f>
        <v>71</v>
      </c>
      <c r="Q948" s="24">
        <f>IFNA(VLOOKUP(A948,'HUMAN RESOURCES processed'!$A$2:$M$2692,8,0))</f>
        <v>63</v>
      </c>
      <c r="R948" s="24">
        <f t="shared" si="6"/>
        <v>67</v>
      </c>
      <c r="S948" s="24">
        <f>IFNA(VLOOKUP(A948,'HUMAN RESOURCES processed'!$A$2:$M$2692,9,0))</f>
        <v>0.27</v>
      </c>
      <c r="T948" s="24">
        <f>IFNA(VLOOKUP(A948,'HUMAN RESOURCES processed'!$A$2:$M$2692,10,0))</f>
        <v>0.692</v>
      </c>
      <c r="U948" s="24">
        <f>IFNA(VLOOKUP(A948,'HUMAN RESOURCES processed'!$A$2:$M$2692,11,0))</f>
        <v>0.038</v>
      </c>
      <c r="V948" s="24">
        <f>IFNA(VLOOKUP(A948,'HUMAN RESOURCES processed'!$A$2:$M$2692,12,0))</f>
        <v>2754209</v>
      </c>
      <c r="W948" s="24">
        <f>IFNA(VLOOKUP(A948,'HUMAN RESOURCES processed'!$A$2:$M$2692,13,0))</f>
        <v>0.685</v>
      </c>
      <c r="X948" s="24">
        <f>IFNA(VLOOKUP(A948,'TOURISM processed'!$A$2:$F$2692,5,0))</f>
        <v>258000000</v>
      </c>
      <c r="Y948" s="24">
        <f>IFNA(VLOOKUP(A948,'TOURISM processed'!$A$2:$F$2692,6,0))</f>
        <v>404000000</v>
      </c>
      <c r="Z948" s="24">
        <f t="shared" si="7"/>
        <v>146.6845835</v>
      </c>
      <c r="AA948" s="24">
        <f>IFNA(VLOOKUP(A948,'BUSINESS processed'!A948:J3638,5,0))</f>
        <v>0.246</v>
      </c>
      <c r="AB948" s="24">
        <f>IFNA(VLOOKUP(A948,'BUSINESS processed'!A948:J3638,6,0))</f>
        <v>13</v>
      </c>
      <c r="AC948" s="24">
        <f t="shared" si="539"/>
        <v>0</v>
      </c>
      <c r="AD948" s="24">
        <f>IFNA(VLOOKUP(A948,'BUSINESS processed'!A948:J3638,8,0))</f>
        <v>192</v>
      </c>
      <c r="AE948" s="24">
        <f>IFNA(VLOOKUP(A948,'BUSINESS processed'!A948:J3638,9,0))</f>
        <v>0.125</v>
      </c>
      <c r="AF948" s="27">
        <f>IFNA(VLOOKUP(A948,'BUSINESS processed'!A948:J3638,10,0))</f>
        <v>1.068</v>
      </c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</row>
    <row r="949">
      <c r="A949" s="18" t="str">
        <f t="shared" si="1"/>
        <v>Asia_Mongolia-Asia_2012</v>
      </c>
      <c r="B949" s="19" t="s">
        <v>144</v>
      </c>
      <c r="C949" s="20" t="s">
        <v>164</v>
      </c>
      <c r="D949" s="21" t="s">
        <v>91</v>
      </c>
      <c r="E949" s="22">
        <v>1.0321968595E10</v>
      </c>
      <c r="F949" s="22">
        <f t="shared" si="2"/>
        <v>3691.052262</v>
      </c>
      <c r="G949" s="23">
        <v>0.063</v>
      </c>
      <c r="H949" s="23">
        <v>232.0</v>
      </c>
      <c r="I949" s="23">
        <v>0.181</v>
      </c>
      <c r="J949" s="24">
        <f>IF(AND( C949=C948,D949&gt;D948),J948,"")</f>
        <v>2725</v>
      </c>
      <c r="K949" s="24">
        <f t="shared" si="3"/>
        <v>0.0009744379013</v>
      </c>
      <c r="L949" s="24">
        <f t="shared" ref="L949:L951" si="542">IF(AND(C949=C948,C949&gt;C948),C948,0)</f>
        <v>0</v>
      </c>
      <c r="M949" s="24">
        <f t="shared" si="5"/>
        <v>0</v>
      </c>
      <c r="N949" s="24">
        <f>IFNA(VLOOKUP(A949,'HUMAN RESOURCES processed'!$A$2:$M$2692,5,0))</f>
        <v>0.023</v>
      </c>
      <c r="O949" s="24">
        <f>IFNA(VLOOKUP(A949,'HUMAN RESOURCES processed'!$A$2:$M$2692,6,0))</f>
        <v>0.027</v>
      </c>
      <c r="P949" s="24">
        <f>IFNA(VLOOKUP(A949,'HUMAN RESOURCES processed'!$A$2:$M$2692,7,0))</f>
        <v>71</v>
      </c>
      <c r="Q949" s="24">
        <f>IFNA(VLOOKUP(A949,'HUMAN RESOURCES processed'!$A$2:$M$2692,8,0))</f>
        <v>63</v>
      </c>
      <c r="R949" s="24">
        <f t="shared" si="6"/>
        <v>67</v>
      </c>
      <c r="S949" s="24">
        <f>IFNA(VLOOKUP(A949,'HUMAN RESOURCES processed'!$A$2:$M$2692,9,0))</f>
        <v>0.271</v>
      </c>
      <c r="T949" s="24">
        <f>IFNA(VLOOKUP(A949,'HUMAN RESOURCES processed'!$A$2:$M$2692,10,0))</f>
        <v>0.691</v>
      </c>
      <c r="U949" s="24">
        <f>IFNA(VLOOKUP(A949,'HUMAN RESOURCES processed'!$A$2:$M$2692,11,0))</f>
        <v>0.038</v>
      </c>
      <c r="V949" s="24">
        <f>IFNA(VLOOKUP(A949,'HUMAN RESOURCES processed'!$A$2:$M$2692,12,0))</f>
        <v>2796484</v>
      </c>
      <c r="W949" s="24">
        <f>IFNA(VLOOKUP(A949,'HUMAN RESOURCES processed'!$A$2:$M$2692,13,0))</f>
        <v>0.695</v>
      </c>
      <c r="X949" s="24">
        <f>IFNA(VLOOKUP(A949,'TOURISM processed'!$A$2:$F$2692,5,0))</f>
        <v>480000000</v>
      </c>
      <c r="Y949" s="24">
        <f>IFNA(VLOOKUP(A949,'TOURISM processed'!$A$2:$F$2692,6,0))</f>
        <v>420000000</v>
      </c>
      <c r="Z949" s="24">
        <f t="shared" si="7"/>
        <v>150.188594</v>
      </c>
      <c r="AA949" s="24">
        <f>IFNA(VLOOKUP(A949,'BUSINESS processed'!A949:J3639,5,0))</f>
        <v>0.246</v>
      </c>
      <c r="AB949" s="24">
        <f>IFNA(VLOOKUP(A949,'BUSINESS processed'!A949:J3639,6,0))</f>
        <v>12</v>
      </c>
      <c r="AC949" s="24">
        <f>IFNA(VLOOKUP(A949,'BUSINESS processed'!A949:J3639,7,0))</f>
        <v>80</v>
      </c>
      <c r="AD949" s="24">
        <f>IFNA(VLOOKUP(A949,'BUSINESS processed'!A949:J3639,8,0))</f>
        <v>192</v>
      </c>
      <c r="AE949" s="24">
        <f>IFNA(VLOOKUP(A949,'BUSINESS processed'!A949:J3639,9,0))</f>
        <v>0.164</v>
      </c>
      <c r="AF949" s="27">
        <f>IFNA(VLOOKUP(A949,'BUSINESS processed'!A949:J3639,10,0))</f>
        <v>1.207</v>
      </c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</row>
    <row r="950">
      <c r="A950" s="18" t="str">
        <f t="shared" si="1"/>
        <v>Asia_Myanmar-Asia_2000</v>
      </c>
      <c r="B950" s="19" t="s">
        <v>144</v>
      </c>
      <c r="C950" s="20" t="s">
        <v>165</v>
      </c>
      <c r="D950" s="21" t="s">
        <v>70</v>
      </c>
      <c r="E950" s="20">
        <f t="shared" ref="E950:E962" si="543">IF(AND(C950=C949,D950&gt;D949),E949,0)</f>
        <v>0</v>
      </c>
      <c r="F950" s="22">
        <f t="shared" si="2"/>
        <v>0</v>
      </c>
      <c r="G950" s="23">
        <v>0.021</v>
      </c>
      <c r="H950" s="23">
        <v>3.0</v>
      </c>
      <c r="I950" s="23">
        <v>0.153</v>
      </c>
      <c r="J950" s="24">
        <f>IF(AND( C950=C949,D950&gt;D949),J949,0)</f>
        <v>0</v>
      </c>
      <c r="K950" s="24">
        <f t="shared" si="3"/>
        <v>0</v>
      </c>
      <c r="L950" s="24">
        <f t="shared" si="542"/>
        <v>0</v>
      </c>
      <c r="M950" s="24">
        <f t="shared" si="5"/>
        <v>0</v>
      </c>
      <c r="N950" s="24">
        <f>IFNA(VLOOKUP(A950,'HUMAN RESOURCES processed'!$A$2:$M$2692,5,0))</f>
        <v>0.021</v>
      </c>
      <c r="O950" s="24">
        <f>IFNA(VLOOKUP(A950,'HUMAN RESOURCES processed'!$A$2:$M$2692,6,0))</f>
        <v>0.059</v>
      </c>
      <c r="P950" s="24">
        <f>IFNA(VLOOKUP(A950,'HUMAN RESOURCES processed'!$A$2:$M$2692,7,0))</f>
        <v>64</v>
      </c>
      <c r="Q950" s="24">
        <f>IFNA(VLOOKUP(A950,'HUMAN RESOURCES processed'!$A$2:$M$2692,8,0))</f>
        <v>60</v>
      </c>
      <c r="R950" s="24">
        <f t="shared" si="6"/>
        <v>62</v>
      </c>
      <c r="S950" s="24">
        <f>IFNA(VLOOKUP(A950,'HUMAN RESOURCES processed'!$A$2:$M$2692,9,0))</f>
        <v>0.307</v>
      </c>
      <c r="T950" s="24">
        <f>IFNA(VLOOKUP(A950,'HUMAN RESOURCES processed'!$A$2:$M$2692,10,0))</f>
        <v>0.645</v>
      </c>
      <c r="U950" s="24">
        <f>IFNA(VLOOKUP(A950,'HUMAN RESOURCES processed'!$A$2:$M$2692,11,0))</f>
        <v>0.047</v>
      </c>
      <c r="V950" s="24">
        <f>IFNA(VLOOKUP(A950,'HUMAN RESOURCES processed'!$A$2:$M$2692,12,0))</f>
        <v>48453000</v>
      </c>
      <c r="W950" s="24">
        <f>IFNA(VLOOKUP(A950,'HUMAN RESOURCES processed'!$A$2:$M$2692,13,0))</f>
        <v>0.27</v>
      </c>
      <c r="X950" s="24">
        <f>IFNA(VLOOKUP(A950,'TOURISM processed'!$A$2:$F$2692,5,0))</f>
        <v>195000000</v>
      </c>
      <c r="Y950" s="24">
        <f>IFNA(VLOOKUP(A950,'TOURISM processed'!$A$2:$F$2692,6,0))</f>
        <v>30000000</v>
      </c>
      <c r="Z950" s="24">
        <f t="shared" si="7"/>
        <v>0.6191567086</v>
      </c>
      <c r="AA950" s="24">
        <f t="shared" ref="AA950:AA961" si="544">IF(AND(C950=C949,D950&gt;D949),AA949,0)</f>
        <v>0</v>
      </c>
      <c r="AB950" s="24">
        <f t="shared" ref="AB950:AB961" si="545">IF(AND(C950=C949,D950&gt;D949),AB949,0)</f>
        <v>0</v>
      </c>
      <c r="AC950" s="24">
        <f t="shared" ref="AC950:AC961" si="546">IF(AND(C950=C949,D950&gt;D949),AC949,0)</f>
        <v>0</v>
      </c>
      <c r="AD950" s="24">
        <f t="shared" ref="AD950:AD961" si="547">IF(AND(C950=C949,D950&gt;D949),AD949,0)</f>
        <v>0</v>
      </c>
      <c r="AE950" s="24">
        <f>IF(AND(C950=C949,D950&gt;211),AE949,0)</f>
        <v>0</v>
      </c>
      <c r="AF950" s="27">
        <f>IFNA(VLOOKUP(A950,'BUSINESS processed'!A950:J3640,10,0))</f>
        <v>0</v>
      </c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</row>
    <row r="951">
      <c r="A951" s="18" t="str">
        <f t="shared" si="1"/>
        <v>Asia_Myanmar-Asia_2001</v>
      </c>
      <c r="B951" s="19" t="s">
        <v>144</v>
      </c>
      <c r="C951" s="20" t="s">
        <v>165</v>
      </c>
      <c r="D951" s="21" t="s">
        <v>71</v>
      </c>
      <c r="E951" s="20">
        <f t="shared" si="543"/>
        <v>0</v>
      </c>
      <c r="F951" s="22">
        <f t="shared" si="2"/>
        <v>0</v>
      </c>
      <c r="G951" s="23">
        <v>0.021</v>
      </c>
      <c r="H951" s="23">
        <v>2.0</v>
      </c>
      <c r="I951" s="23">
        <v>0.15</v>
      </c>
      <c r="J951" s="24">
        <f>IFNA(VLOOKUP(A951,'ENERGY processed'!$A$2:$H$2692,7,0),"")</f>
        <v>14056</v>
      </c>
      <c r="K951" s="24">
        <f t="shared" si="3"/>
        <v>0.0002874778427</v>
      </c>
      <c r="L951" s="24">
        <f t="shared" si="542"/>
        <v>0</v>
      </c>
      <c r="M951" s="24">
        <f t="shared" si="5"/>
        <v>0</v>
      </c>
      <c r="N951" s="24">
        <f>IFNA(VLOOKUP(A951,'HUMAN RESOURCES processed'!$A$2:$M$2692,5,0))</f>
        <v>0.02</v>
      </c>
      <c r="O951" s="24">
        <f>IFNA(VLOOKUP(A951,'HUMAN RESOURCES processed'!$A$2:$M$2692,6,0))</f>
        <v>0.057</v>
      </c>
      <c r="P951" s="24">
        <f>IFNA(VLOOKUP(A951,'HUMAN RESOURCES processed'!$A$2:$M$2692,7,0))</f>
        <v>64</v>
      </c>
      <c r="Q951" s="24">
        <f>IFNA(VLOOKUP(A951,'HUMAN RESOURCES processed'!$A$2:$M$2692,8,0))</f>
        <v>60</v>
      </c>
      <c r="R951" s="24">
        <f t="shared" si="6"/>
        <v>62</v>
      </c>
      <c r="S951" s="24">
        <f>IFNA(VLOOKUP(A951,'HUMAN RESOURCES processed'!$A$2:$M$2692,9,0))</f>
        <v>0.301</v>
      </c>
      <c r="T951" s="24">
        <f>IFNA(VLOOKUP(A951,'HUMAN RESOURCES processed'!$A$2:$M$2692,10,0))</f>
        <v>0.651</v>
      </c>
      <c r="U951" s="24">
        <f>IFNA(VLOOKUP(A951,'HUMAN RESOURCES processed'!$A$2:$M$2692,11,0))</f>
        <v>0.048</v>
      </c>
      <c r="V951" s="24">
        <f>IFNA(VLOOKUP(A951,'HUMAN RESOURCES processed'!$A$2:$M$2692,12,0))</f>
        <v>48894203</v>
      </c>
      <c r="W951" s="24">
        <f>IFNA(VLOOKUP(A951,'HUMAN RESOURCES processed'!$A$2:$M$2692,13,0))</f>
        <v>0.273</v>
      </c>
      <c r="X951" s="24">
        <f>IFNA(VLOOKUP(A951,'TOURISM processed'!$A$2:$F$2692,5,0))</f>
        <v>132000000</v>
      </c>
      <c r="Y951" s="24">
        <f>IFNA(VLOOKUP(A951,'TOURISM processed'!$A$2:$F$2692,6,0))</f>
        <v>32000000</v>
      </c>
      <c r="Z951" s="24">
        <f t="shared" si="7"/>
        <v>0.6544743147</v>
      </c>
      <c r="AA951" s="24">
        <f t="shared" si="544"/>
        <v>0</v>
      </c>
      <c r="AB951" s="24">
        <f t="shared" si="545"/>
        <v>0</v>
      </c>
      <c r="AC951" s="24">
        <f t="shared" si="546"/>
        <v>0</v>
      </c>
      <c r="AD951" s="24">
        <f t="shared" si="547"/>
        <v>0</v>
      </c>
      <c r="AE951" s="24">
        <f>IFNA(VLOOKUP(A951,'BUSINESS processed'!A951:J3641,9,0))</f>
        <v>0</v>
      </c>
      <c r="AF951" s="27">
        <f>IFNA(VLOOKUP(A951,'BUSINESS processed'!A951:J3641,10,0))</f>
        <v>0</v>
      </c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</row>
    <row r="952">
      <c r="A952" s="18" t="str">
        <f t="shared" si="1"/>
        <v>Asia_Myanmar-Asia_2002</v>
      </c>
      <c r="B952" s="19" t="s">
        <v>144</v>
      </c>
      <c r="C952" s="20" t="s">
        <v>165</v>
      </c>
      <c r="D952" s="21" t="s">
        <v>72</v>
      </c>
      <c r="E952" s="20">
        <f t="shared" si="543"/>
        <v>0</v>
      </c>
      <c r="F952" s="22">
        <f t="shared" si="2"/>
        <v>0</v>
      </c>
      <c r="G952" s="23">
        <v>0.024</v>
      </c>
      <c r="H952" s="23">
        <v>3.0</v>
      </c>
      <c r="I952" s="23">
        <v>0.15</v>
      </c>
      <c r="J952" s="24">
        <f>IFNA(VLOOKUP(A952,'ENERGY processed'!$A$2:$H$2692,7,0),"")</f>
        <v>13997</v>
      </c>
      <c r="K952" s="24">
        <f t="shared" si="3"/>
        <v>0.0002841377777</v>
      </c>
      <c r="L952" s="24">
        <f>IFNA(VLOOKUP(A952,'ENERGY processed'!$A$2:$H$2692,8,0),"")</f>
        <v>8995</v>
      </c>
      <c r="M952" s="24">
        <f t="shared" si="5"/>
        <v>0.0001825976502</v>
      </c>
      <c r="N952" s="24">
        <f>IFNA(VLOOKUP(A952,'HUMAN RESOURCES processed'!$A$2:$M$2692,5,0))</f>
        <v>0.02</v>
      </c>
      <c r="O952" s="24">
        <f>IFNA(VLOOKUP(A952,'HUMAN RESOURCES processed'!$A$2:$M$2692,6,0))</f>
        <v>0.056</v>
      </c>
      <c r="P952" s="24">
        <f>IFNA(VLOOKUP(A952,'HUMAN RESOURCES processed'!$A$2:$M$2692,7,0))</f>
        <v>65</v>
      </c>
      <c r="Q952" s="24">
        <f>IFNA(VLOOKUP(A952,'HUMAN RESOURCES processed'!$A$2:$M$2692,8,0))</f>
        <v>61</v>
      </c>
      <c r="R952" s="24">
        <f t="shared" si="6"/>
        <v>63</v>
      </c>
      <c r="S952" s="24">
        <f>IFNA(VLOOKUP(A952,'HUMAN RESOURCES processed'!$A$2:$M$2692,9,0))</f>
        <v>0.296</v>
      </c>
      <c r="T952" s="24">
        <f>IFNA(VLOOKUP(A952,'HUMAN RESOURCES processed'!$A$2:$M$2692,10,0))</f>
        <v>0.656</v>
      </c>
      <c r="U952" s="24">
        <f>IFNA(VLOOKUP(A952,'HUMAN RESOURCES processed'!$A$2:$M$2692,11,0))</f>
        <v>0.048</v>
      </c>
      <c r="V952" s="24">
        <f>IFNA(VLOOKUP(A952,'HUMAN RESOURCES processed'!$A$2:$M$2692,12,0))</f>
        <v>49261313</v>
      </c>
      <c r="W952" s="24">
        <f>IFNA(VLOOKUP(A952,'HUMAN RESOURCES processed'!$A$2:$M$2692,13,0))</f>
        <v>0.277</v>
      </c>
      <c r="X952" s="24">
        <f>IFNA(VLOOKUP(A952,'TOURISM processed'!$A$2:$F$2692,5,0))</f>
        <v>136000000</v>
      </c>
      <c r="Y952" s="24">
        <f>IFNA(VLOOKUP(A952,'TOURISM processed'!$A$2:$F$2692,6,0))</f>
        <v>34000000</v>
      </c>
      <c r="Z952" s="24">
        <f t="shared" si="7"/>
        <v>0.6901967879</v>
      </c>
      <c r="AA952" s="24">
        <f t="shared" si="544"/>
        <v>0</v>
      </c>
      <c r="AB952" s="24">
        <f t="shared" si="545"/>
        <v>0</v>
      </c>
      <c r="AC952" s="24">
        <f t="shared" si="546"/>
        <v>0</v>
      </c>
      <c r="AD952" s="24">
        <f t="shared" si="547"/>
        <v>0</v>
      </c>
      <c r="AE952" s="24">
        <f>IFNA(VLOOKUP(A952,'BUSINESS processed'!A952:J3642,9,0))</f>
        <v>0</v>
      </c>
      <c r="AF952" s="27">
        <f>IFNA(VLOOKUP(A952,'BUSINESS processed'!A952:J3642,10,0))</f>
        <v>0.001</v>
      </c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</row>
    <row r="953">
      <c r="A953" s="18" t="str">
        <f t="shared" si="1"/>
        <v>Asia_Myanmar-Asia_2003</v>
      </c>
      <c r="B953" s="19" t="s">
        <v>144</v>
      </c>
      <c r="C953" s="20" t="s">
        <v>165</v>
      </c>
      <c r="D953" s="21" t="s">
        <v>74</v>
      </c>
      <c r="E953" s="20">
        <f t="shared" si="543"/>
        <v>0</v>
      </c>
      <c r="F953" s="22">
        <f t="shared" si="2"/>
        <v>0</v>
      </c>
      <c r="G953" s="23">
        <v>0.023</v>
      </c>
      <c r="H953" s="23">
        <v>4.0</v>
      </c>
      <c r="I953" s="23">
        <v>0.15</v>
      </c>
      <c r="J953" s="24">
        <f>IFNA(VLOOKUP(A953,'ENERGY processed'!$A$2:$H$2692,7,0),"")</f>
        <v>14246</v>
      </c>
      <c r="K953" s="24">
        <f t="shared" si="3"/>
        <v>0.0002873501084</v>
      </c>
      <c r="L953" s="24">
        <f>IFNA(VLOOKUP(A953,'ENERGY processed'!$A$2:$H$2692,8,0),"")</f>
        <v>10392</v>
      </c>
      <c r="M953" s="24">
        <f t="shared" si="5"/>
        <v>0.0002096126861</v>
      </c>
      <c r="N953" s="24">
        <f>IFNA(VLOOKUP(A953,'HUMAN RESOURCES processed'!$A$2:$M$2692,5,0))</f>
        <v>0.02</v>
      </c>
      <c r="O953" s="24">
        <f>IFNA(VLOOKUP(A953,'HUMAN RESOURCES processed'!$A$2:$M$2692,6,0))</f>
        <v>0.054</v>
      </c>
      <c r="P953" s="24">
        <f>IFNA(VLOOKUP(A953,'HUMAN RESOURCES processed'!$A$2:$M$2692,7,0))</f>
        <v>65</v>
      </c>
      <c r="Q953" s="24">
        <f>IFNA(VLOOKUP(A953,'HUMAN RESOURCES processed'!$A$2:$M$2692,8,0))</f>
        <v>61</v>
      </c>
      <c r="R953" s="24">
        <f t="shared" si="6"/>
        <v>63</v>
      </c>
      <c r="S953" s="24">
        <f>IFNA(VLOOKUP(A953,'HUMAN RESOURCES processed'!$A$2:$M$2692,9,0))</f>
        <v>0.29</v>
      </c>
      <c r="T953" s="24">
        <f>IFNA(VLOOKUP(A953,'HUMAN RESOURCES processed'!$A$2:$M$2692,10,0))</f>
        <v>0.661</v>
      </c>
      <c r="U953" s="24">
        <f>IFNA(VLOOKUP(A953,'HUMAN RESOURCES processed'!$A$2:$M$2692,11,0))</f>
        <v>0.048</v>
      </c>
      <c r="V953" s="24">
        <f>IFNA(VLOOKUP(A953,'HUMAN RESOURCES processed'!$A$2:$M$2692,12,0))</f>
        <v>49577152</v>
      </c>
      <c r="W953" s="24">
        <f>IFNA(VLOOKUP(A953,'HUMAN RESOURCES processed'!$A$2:$M$2692,13,0))</f>
        <v>0.281</v>
      </c>
      <c r="X953" s="24">
        <f>IFNA(VLOOKUP(A953,'TOURISM processed'!$A$2:$F$2692,5,0))</f>
        <v>70000000</v>
      </c>
      <c r="Y953" s="24">
        <f>IFNA(VLOOKUP(A953,'TOURISM processed'!$A$2:$F$2692,6,0))</f>
        <v>36000000</v>
      </c>
      <c r="Z953" s="24">
        <f t="shared" si="7"/>
        <v>0.7261409449</v>
      </c>
      <c r="AA953" s="24">
        <f t="shared" si="544"/>
        <v>0</v>
      </c>
      <c r="AB953" s="24">
        <f t="shared" si="545"/>
        <v>0</v>
      </c>
      <c r="AC953" s="24">
        <f t="shared" si="546"/>
        <v>0</v>
      </c>
      <c r="AD953" s="24">
        <f t="shared" si="547"/>
        <v>0</v>
      </c>
      <c r="AE953" s="24">
        <f>IFNA(VLOOKUP(A953,'BUSINESS processed'!A953:J3643,9,0))</f>
        <v>0</v>
      </c>
      <c r="AF953" s="27">
        <f>IFNA(VLOOKUP(A953,'BUSINESS processed'!A953:J3643,10,0))</f>
        <v>0.001</v>
      </c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</row>
    <row r="954">
      <c r="A954" s="18" t="str">
        <f t="shared" si="1"/>
        <v>Asia_Myanmar-Asia_2004</v>
      </c>
      <c r="B954" s="19" t="s">
        <v>144</v>
      </c>
      <c r="C954" s="20" t="s">
        <v>165</v>
      </c>
      <c r="D954" s="21" t="s">
        <v>83</v>
      </c>
      <c r="E954" s="20">
        <f t="shared" si="543"/>
        <v>0</v>
      </c>
      <c r="F954" s="22">
        <f t="shared" si="2"/>
        <v>0</v>
      </c>
      <c r="G954" s="23">
        <v>0.023</v>
      </c>
      <c r="H954" s="23">
        <v>5.0</v>
      </c>
      <c r="I954" s="23">
        <v>0.15</v>
      </c>
      <c r="J954" s="24">
        <f>IFNA(VLOOKUP(A954,'ENERGY processed'!$A$2:$H$2692,7,0),"")</f>
        <v>15033</v>
      </c>
      <c r="K954" s="24">
        <f t="shared" si="3"/>
        <v>0.0003014125125</v>
      </c>
      <c r="L954" s="24">
        <f>IFNA(VLOOKUP(A954,'ENERGY processed'!$A$2:$H$2692,8,0),"")</f>
        <v>9028</v>
      </c>
      <c r="M954" s="24">
        <f t="shared" si="5"/>
        <v>0.000181011918</v>
      </c>
      <c r="N954" s="24">
        <f>IFNA(VLOOKUP(A954,'HUMAN RESOURCES processed'!$A$2:$M$2692,5,0))</f>
        <v>0.019</v>
      </c>
      <c r="O954" s="24">
        <f>IFNA(VLOOKUP(A954,'HUMAN RESOURCES processed'!$A$2:$M$2692,6,0))</f>
        <v>0.052</v>
      </c>
      <c r="P954" s="24">
        <f>IFNA(VLOOKUP(A954,'HUMAN RESOURCES processed'!$A$2:$M$2692,7,0))</f>
        <v>65</v>
      </c>
      <c r="Q954" s="24">
        <f>IFNA(VLOOKUP(A954,'HUMAN RESOURCES processed'!$A$2:$M$2692,8,0))</f>
        <v>61</v>
      </c>
      <c r="R954" s="24">
        <f t="shared" si="6"/>
        <v>63</v>
      </c>
      <c r="S954" s="24">
        <f>IFNA(VLOOKUP(A954,'HUMAN RESOURCES processed'!$A$2:$M$2692,9,0))</f>
        <v>0.286</v>
      </c>
      <c r="T954" s="24">
        <f>IFNA(VLOOKUP(A954,'HUMAN RESOURCES processed'!$A$2:$M$2692,10,0))</f>
        <v>0.666</v>
      </c>
      <c r="U954" s="24">
        <f>IFNA(VLOOKUP(A954,'HUMAN RESOURCES processed'!$A$2:$M$2692,11,0))</f>
        <v>0.049</v>
      </c>
      <c r="V954" s="24">
        <f>IFNA(VLOOKUP(A954,'HUMAN RESOURCES processed'!$A$2:$M$2692,12,0))</f>
        <v>49875169</v>
      </c>
      <c r="W954" s="24">
        <f>IFNA(VLOOKUP(A954,'HUMAN RESOURCES processed'!$A$2:$M$2692,13,0))</f>
        <v>0.285</v>
      </c>
      <c r="X954" s="24">
        <f>IFNA(VLOOKUP(A954,'TOURISM processed'!$A$2:$F$2692,5,0))</f>
        <v>97000000</v>
      </c>
      <c r="Y954" s="24">
        <f>IFNA(VLOOKUP(A954,'TOURISM processed'!$A$2:$F$2692,6,0))</f>
        <v>32000000</v>
      </c>
      <c r="Z954" s="24">
        <f t="shared" si="7"/>
        <v>0.641601836</v>
      </c>
      <c r="AA954" s="24">
        <f t="shared" si="544"/>
        <v>0</v>
      </c>
      <c r="AB954" s="24">
        <f t="shared" si="545"/>
        <v>0</v>
      </c>
      <c r="AC954" s="24">
        <f t="shared" si="546"/>
        <v>0</v>
      </c>
      <c r="AD954" s="24">
        <f t="shared" si="547"/>
        <v>0</v>
      </c>
      <c r="AE954" s="24">
        <f>IFNA(VLOOKUP(A954,'BUSINESS processed'!A954:J3644,9,0))</f>
        <v>0</v>
      </c>
      <c r="AF954" s="27">
        <f>IFNA(VLOOKUP(A954,'BUSINESS processed'!A954:J3644,10,0))</f>
        <v>0.002</v>
      </c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</row>
    <row r="955">
      <c r="A955" s="18" t="str">
        <f t="shared" si="1"/>
        <v>Asia_Myanmar-Asia_2005</v>
      </c>
      <c r="B955" s="19" t="s">
        <v>144</v>
      </c>
      <c r="C955" s="20" t="s">
        <v>165</v>
      </c>
      <c r="D955" s="21" t="s">
        <v>84</v>
      </c>
      <c r="E955" s="20">
        <f t="shared" si="543"/>
        <v>0</v>
      </c>
      <c r="F955" s="22">
        <f t="shared" si="2"/>
        <v>0</v>
      </c>
      <c r="G955" s="23">
        <v>0.021</v>
      </c>
      <c r="H955" s="23">
        <v>5.0</v>
      </c>
      <c r="I955" s="23">
        <v>0.15</v>
      </c>
      <c r="J955" s="24">
        <f>IFNA(VLOOKUP(A955,'ENERGY processed'!$A$2:$H$2692,7,0),"")</f>
        <v>12968</v>
      </c>
      <c r="K955" s="24">
        <f t="shared" si="3"/>
        <v>0.0002584244003</v>
      </c>
      <c r="L955" s="24">
        <f>IFNA(VLOOKUP(A955,'ENERGY processed'!$A$2:$H$2692,8,0),"")</f>
        <v>9208</v>
      </c>
      <c r="M955" s="24">
        <f t="shared" si="5"/>
        <v>0.0001834956723</v>
      </c>
      <c r="N955" s="24">
        <f>IFNA(VLOOKUP(A955,'HUMAN RESOURCES processed'!$A$2:$M$2692,5,0))</f>
        <v>0.019</v>
      </c>
      <c r="O955" s="24">
        <f>IFNA(VLOOKUP(A955,'HUMAN RESOURCES processed'!$A$2:$M$2692,6,0))</f>
        <v>0.051</v>
      </c>
      <c r="P955" s="24">
        <f>IFNA(VLOOKUP(A955,'HUMAN RESOURCES processed'!$A$2:$M$2692,7,0))</f>
        <v>66</v>
      </c>
      <c r="Q955" s="24">
        <f>IFNA(VLOOKUP(A955,'HUMAN RESOURCES processed'!$A$2:$M$2692,8,0))</f>
        <v>61</v>
      </c>
      <c r="R955" s="24">
        <f t="shared" si="6"/>
        <v>63.5</v>
      </c>
      <c r="S955" s="24">
        <f>IFNA(VLOOKUP(A955,'HUMAN RESOURCES processed'!$A$2:$M$2692,9,0))</f>
        <v>0.281</v>
      </c>
      <c r="T955" s="24">
        <f>IFNA(VLOOKUP(A955,'HUMAN RESOURCES processed'!$A$2:$M$2692,10,0))</f>
        <v>0.67</v>
      </c>
      <c r="U955" s="24">
        <f>IFNA(VLOOKUP(A955,'HUMAN RESOURCES processed'!$A$2:$M$2692,11,0))</f>
        <v>0.049</v>
      </c>
      <c r="V955" s="24">
        <f>IFNA(VLOOKUP(A955,'HUMAN RESOURCES processed'!$A$2:$M$2692,12,0))</f>
        <v>50181020</v>
      </c>
      <c r="W955" s="24">
        <f>IFNA(VLOOKUP(A955,'HUMAN RESOURCES processed'!$A$2:$M$2692,13,0))</f>
        <v>0.289</v>
      </c>
      <c r="X955" s="24">
        <f>IFNA(VLOOKUP(A955,'TOURISM processed'!$A$2:$F$2692,5,0))</f>
        <v>83000000</v>
      </c>
      <c r="Y955" s="24">
        <f>IFNA(VLOOKUP(A955,'TOURISM processed'!$A$2:$F$2692,6,0))</f>
        <v>34000000</v>
      </c>
      <c r="Z955" s="24">
        <f t="shared" si="7"/>
        <v>0.6775470088</v>
      </c>
      <c r="AA955" s="24">
        <f t="shared" si="544"/>
        <v>0</v>
      </c>
      <c r="AB955" s="24">
        <f t="shared" si="545"/>
        <v>0</v>
      </c>
      <c r="AC955" s="24">
        <f t="shared" si="546"/>
        <v>0</v>
      </c>
      <c r="AD955" s="24">
        <f t="shared" si="547"/>
        <v>0</v>
      </c>
      <c r="AE955" s="24">
        <f>IFNA(VLOOKUP(A955,'BUSINESS processed'!A955:J3645,9,0))</f>
        <v>0.001</v>
      </c>
      <c r="AF955" s="27">
        <f>IFNA(VLOOKUP(A955,'BUSINESS processed'!A955:J3645,10,0))</f>
        <v>0.003</v>
      </c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</row>
    <row r="956">
      <c r="A956" s="18" t="str">
        <f t="shared" si="1"/>
        <v>Asia_Myanmar-Asia_2006</v>
      </c>
      <c r="B956" s="19" t="s">
        <v>144</v>
      </c>
      <c r="C956" s="20" t="s">
        <v>165</v>
      </c>
      <c r="D956" s="21" t="s">
        <v>85</v>
      </c>
      <c r="E956" s="20">
        <f t="shared" si="543"/>
        <v>0</v>
      </c>
      <c r="F956" s="22">
        <f t="shared" si="2"/>
        <v>0</v>
      </c>
      <c r="G956" s="23">
        <v>0.02</v>
      </c>
      <c r="H956" s="23">
        <v>5.0</v>
      </c>
      <c r="I956" s="23">
        <v>0.161</v>
      </c>
      <c r="J956" s="24">
        <f>IFNA(VLOOKUP(A956,'ENERGY processed'!$A$2:$H$2692,7,0),"")</f>
        <v>13655.5</v>
      </c>
      <c r="K956" s="24">
        <f t="shared" si="3"/>
        <v>0.0002704055658</v>
      </c>
      <c r="L956" s="24">
        <f>IFNA(VLOOKUP(A956,'ENERGY processed'!$A$2:$H$2692,8,0),"")</f>
        <v>10579.5</v>
      </c>
      <c r="M956" s="24">
        <f t="shared" si="5"/>
        <v>0.0002094947591</v>
      </c>
      <c r="N956" s="24">
        <f>IFNA(VLOOKUP(A956,'HUMAN RESOURCES processed'!$A$2:$M$2692,5,0))</f>
        <v>0.019</v>
      </c>
      <c r="O956" s="24">
        <f>IFNA(VLOOKUP(A956,'HUMAN RESOURCES processed'!$A$2:$M$2692,6,0))</f>
        <v>0.049</v>
      </c>
      <c r="P956" s="24">
        <f>IFNA(VLOOKUP(A956,'HUMAN RESOURCES processed'!$A$2:$M$2692,7,0))</f>
        <v>66</v>
      </c>
      <c r="Q956" s="24">
        <f>IFNA(VLOOKUP(A956,'HUMAN RESOURCES processed'!$A$2:$M$2692,8,0))</f>
        <v>62</v>
      </c>
      <c r="R956" s="24">
        <f t="shared" si="6"/>
        <v>64</v>
      </c>
      <c r="S956" s="24">
        <f>IFNA(VLOOKUP(A956,'HUMAN RESOURCES processed'!$A$2:$M$2692,9,0))</f>
        <v>0.277</v>
      </c>
      <c r="T956" s="24">
        <f>IFNA(VLOOKUP(A956,'HUMAN RESOURCES processed'!$A$2:$M$2692,10,0))</f>
        <v>0.674</v>
      </c>
      <c r="U956" s="24">
        <f>IFNA(VLOOKUP(A956,'HUMAN RESOURCES processed'!$A$2:$M$2692,11,0))</f>
        <v>0.05</v>
      </c>
      <c r="V956" s="24">
        <f>IFNA(VLOOKUP(A956,'HUMAN RESOURCES processed'!$A$2:$M$2692,12,0))</f>
        <v>50500070</v>
      </c>
      <c r="W956" s="24">
        <f>IFNA(VLOOKUP(A956,'HUMAN RESOURCES processed'!$A$2:$M$2692,13,0))</f>
        <v>0.294</v>
      </c>
      <c r="X956" s="24">
        <f>IFNA(VLOOKUP(A956,'TOURISM processed'!$A$2:$F$2692,5,0))</f>
        <v>59000000</v>
      </c>
      <c r="Y956" s="24">
        <f>IFNA(VLOOKUP(A956,'TOURISM processed'!$A$2:$F$2692,6,0))</f>
        <v>40000000</v>
      </c>
      <c r="Z956" s="24">
        <f t="shared" si="7"/>
        <v>0.79207811</v>
      </c>
      <c r="AA956" s="24">
        <f t="shared" si="544"/>
        <v>0</v>
      </c>
      <c r="AB956" s="24">
        <f t="shared" si="545"/>
        <v>0</v>
      </c>
      <c r="AC956" s="24">
        <f t="shared" si="546"/>
        <v>0</v>
      </c>
      <c r="AD956" s="24">
        <f t="shared" si="547"/>
        <v>0</v>
      </c>
      <c r="AE956" s="24">
        <f>IFNA(VLOOKUP(A956,'BUSINESS processed'!A956:J3646,9,0))</f>
        <v>0.002</v>
      </c>
      <c r="AF956" s="27">
        <f>IFNA(VLOOKUP(A956,'BUSINESS processed'!A956:J3646,10,0))</f>
        <v>0.004</v>
      </c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</row>
    <row r="957">
      <c r="A957" s="18" t="str">
        <f t="shared" si="1"/>
        <v>Asia_Myanmar-Asia_2007</v>
      </c>
      <c r="B957" s="19" t="s">
        <v>144</v>
      </c>
      <c r="C957" s="20" t="s">
        <v>165</v>
      </c>
      <c r="D957" s="21" t="s">
        <v>86</v>
      </c>
      <c r="E957" s="20">
        <f t="shared" si="543"/>
        <v>0</v>
      </c>
      <c r="F957" s="22">
        <f t="shared" si="2"/>
        <v>0</v>
      </c>
      <c r="G957" s="23">
        <v>0.019</v>
      </c>
      <c r="H957" s="23">
        <v>7.0</v>
      </c>
      <c r="I957" s="23">
        <v>0.17</v>
      </c>
      <c r="J957" s="24">
        <f>IF(AND( C957=C956,D957&gt;D956),J956,"")</f>
        <v>13655.5</v>
      </c>
      <c r="K957" s="24">
        <f t="shared" si="3"/>
        <v>0.0002686559054</v>
      </c>
      <c r="L957" s="24">
        <f>IF(AND(C957=C956,C957&gt;C956),C956,0)</f>
        <v>0</v>
      </c>
      <c r="M957" s="24">
        <f t="shared" si="5"/>
        <v>0</v>
      </c>
      <c r="N957" s="24">
        <f>IFNA(VLOOKUP(A957,'HUMAN RESOURCES processed'!$A$2:$M$2692,5,0))</f>
        <v>0.019</v>
      </c>
      <c r="O957" s="24">
        <f>IFNA(VLOOKUP(A957,'HUMAN RESOURCES processed'!$A$2:$M$2692,6,0))</f>
        <v>0.048</v>
      </c>
      <c r="P957" s="24">
        <f>IFNA(VLOOKUP(A957,'HUMAN RESOURCES processed'!$A$2:$M$2692,7,0))</f>
        <v>66</v>
      </c>
      <c r="Q957" s="24">
        <f>IFNA(VLOOKUP(A957,'HUMAN RESOURCES processed'!$A$2:$M$2692,8,0))</f>
        <v>62</v>
      </c>
      <c r="R957" s="24">
        <f t="shared" si="6"/>
        <v>64</v>
      </c>
      <c r="S957" s="24">
        <f>IFNA(VLOOKUP(A957,'HUMAN RESOURCES processed'!$A$2:$M$2692,9,0))</f>
        <v>0.272</v>
      </c>
      <c r="T957" s="24">
        <f>IFNA(VLOOKUP(A957,'HUMAN RESOURCES processed'!$A$2:$M$2692,10,0))</f>
        <v>0.678</v>
      </c>
      <c r="U957" s="24">
        <f>IFNA(VLOOKUP(A957,'HUMAN RESOURCES processed'!$A$2:$M$2692,11,0))</f>
        <v>0.05</v>
      </c>
      <c r="V957" s="24">
        <f>IFNA(VLOOKUP(A957,'HUMAN RESOURCES processed'!$A$2:$M$2692,12,0))</f>
        <v>50828959</v>
      </c>
      <c r="W957" s="24">
        <f>IFNA(VLOOKUP(A957,'HUMAN RESOURCES processed'!$A$2:$M$2692,13,0))</f>
        <v>0.299</v>
      </c>
      <c r="X957" s="24">
        <f>IFNA(VLOOKUP(A957,'TOURISM processed'!$A$2:$F$2692,5,0))</f>
        <v>97000000</v>
      </c>
      <c r="Y957" s="24">
        <f>IFNA(VLOOKUP(A957,'TOURISM processed'!$A$2:$F$2692,6,0))</f>
        <v>39000000</v>
      </c>
      <c r="Z957" s="24">
        <f t="shared" si="7"/>
        <v>0.767279141</v>
      </c>
      <c r="AA957" s="24">
        <f t="shared" si="544"/>
        <v>0</v>
      </c>
      <c r="AB957" s="24">
        <f t="shared" si="545"/>
        <v>0</v>
      </c>
      <c r="AC957" s="24">
        <f t="shared" si="546"/>
        <v>0</v>
      </c>
      <c r="AD957" s="24">
        <f t="shared" si="547"/>
        <v>0</v>
      </c>
      <c r="AE957" s="24">
        <f>IFNA(VLOOKUP(A957,'BUSINESS processed'!A957:J3647,9,0))</f>
        <v>0.002</v>
      </c>
      <c r="AF957" s="27">
        <f>IFNA(VLOOKUP(A957,'BUSINESS processed'!A957:J3647,10,0))</f>
        <v>0.005</v>
      </c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</row>
    <row r="958">
      <c r="A958" s="18" t="str">
        <f t="shared" si="1"/>
        <v>Asia_Myanmar-Asia_2008</v>
      </c>
      <c r="B958" s="19" t="s">
        <v>144</v>
      </c>
      <c r="C958" s="20" t="s">
        <v>165</v>
      </c>
      <c r="D958" s="21" t="s">
        <v>87</v>
      </c>
      <c r="E958" s="20">
        <f t="shared" si="543"/>
        <v>0</v>
      </c>
      <c r="F958" s="22">
        <f t="shared" si="2"/>
        <v>0</v>
      </c>
      <c r="G958" s="23">
        <v>0.02</v>
      </c>
      <c r="H958" s="23">
        <v>10.0</v>
      </c>
      <c r="I958" s="23">
        <v>0.17</v>
      </c>
      <c r="J958" s="24">
        <f>IFNA(VLOOKUP(A958,'ENERGY processed'!$A$2:$H$2692,7,0),"")</f>
        <v>15595</v>
      </c>
      <c r="K958" s="24">
        <f t="shared" si="3"/>
        <v>0.0003047444897</v>
      </c>
      <c r="L958" s="24">
        <f>IFNA(VLOOKUP(A958,'ENERGY processed'!$A$2:$H$2692,8,0),"")</f>
        <v>12636</v>
      </c>
      <c r="M958" s="24">
        <f t="shared" si="5"/>
        <v>0.0002469221784</v>
      </c>
      <c r="N958" s="24">
        <f>IFNA(VLOOKUP(A958,'HUMAN RESOURCES processed'!$A$2:$M$2692,5,0))</f>
        <v>0.018</v>
      </c>
      <c r="O958" s="24">
        <f>IFNA(VLOOKUP(A958,'HUMAN RESOURCES processed'!$A$2:$M$2692,6,0))</f>
        <v>0.046</v>
      </c>
      <c r="P958" s="24">
        <f>IFNA(VLOOKUP(A958,'HUMAN RESOURCES processed'!$A$2:$M$2692,7,0))</f>
        <v>66</v>
      </c>
      <c r="Q958" s="24">
        <f>IFNA(VLOOKUP(A958,'HUMAN RESOURCES processed'!$A$2:$M$2692,8,0))</f>
        <v>62</v>
      </c>
      <c r="R958" s="24">
        <f t="shared" si="6"/>
        <v>64</v>
      </c>
      <c r="S958" s="24">
        <f>IFNA(VLOOKUP(A958,'HUMAN RESOURCES processed'!$A$2:$M$2692,9,0))</f>
        <v>0.268</v>
      </c>
      <c r="T958" s="24">
        <f>IFNA(VLOOKUP(A958,'HUMAN RESOURCES processed'!$A$2:$M$2692,10,0))</f>
        <v>0.681</v>
      </c>
      <c r="U958" s="24">
        <f>IFNA(VLOOKUP(A958,'HUMAN RESOURCES processed'!$A$2:$M$2692,11,0))</f>
        <v>0.05</v>
      </c>
      <c r="V958" s="24">
        <f>IFNA(VLOOKUP(A958,'HUMAN RESOURCES processed'!$A$2:$M$2692,12,0))</f>
        <v>51174018</v>
      </c>
      <c r="W958" s="24">
        <f>IFNA(VLOOKUP(A958,'HUMAN RESOURCES processed'!$A$2:$M$2692,13,0))</f>
        <v>0.304</v>
      </c>
      <c r="X958" s="24">
        <f>IFNA(VLOOKUP(A958,'TOURISM processed'!$A$2:$F$2692,5,0))</f>
        <v>80000000</v>
      </c>
      <c r="Y958" s="24">
        <f>IFNA(VLOOKUP(A958,'TOURISM processed'!$A$2:$F$2692,6,0))</f>
        <v>50000000</v>
      </c>
      <c r="Z958" s="24">
        <f t="shared" si="7"/>
        <v>0.9770583189</v>
      </c>
      <c r="AA958" s="24">
        <f t="shared" si="544"/>
        <v>0</v>
      </c>
      <c r="AB958" s="24">
        <f t="shared" si="545"/>
        <v>0</v>
      </c>
      <c r="AC958" s="24">
        <f t="shared" si="546"/>
        <v>0</v>
      </c>
      <c r="AD958" s="24">
        <f t="shared" si="547"/>
        <v>0</v>
      </c>
      <c r="AE958" s="24">
        <f>IFNA(VLOOKUP(A958,'BUSINESS processed'!A958:J3648,9,0))</f>
        <v>0.002</v>
      </c>
      <c r="AF958" s="27">
        <f>IFNA(VLOOKUP(A958,'BUSINESS processed'!A958:J3648,10,0))</f>
        <v>0.007</v>
      </c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</row>
    <row r="959">
      <c r="A959" s="18" t="str">
        <f t="shared" si="1"/>
        <v>Asia_Myanmar-Asia_2009</v>
      </c>
      <c r="B959" s="19" t="s">
        <v>144</v>
      </c>
      <c r="C959" s="20" t="s">
        <v>165</v>
      </c>
      <c r="D959" s="21" t="s">
        <v>88</v>
      </c>
      <c r="E959" s="20">
        <f t="shared" si="543"/>
        <v>0</v>
      </c>
      <c r="F959" s="22">
        <f t="shared" si="2"/>
        <v>0</v>
      </c>
      <c r="G959" s="23">
        <v>0.021</v>
      </c>
      <c r="H959" s="23">
        <v>13.0</v>
      </c>
      <c r="I959" s="23">
        <v>0.17</v>
      </c>
      <c r="J959" s="24">
        <f>IFNA(VLOOKUP(A959,'ENERGY processed'!$A$2:$H$2692,7,0),"")</f>
        <v>14817</v>
      </c>
      <c r="K959" s="24">
        <f t="shared" si="3"/>
        <v>0.000287482715</v>
      </c>
      <c r="L959" s="24">
        <f>IFNA(VLOOKUP(A959,'ENERGY processed'!$A$2:$H$2692,8,0),"")</f>
        <v>11613</v>
      </c>
      <c r="M959" s="24">
        <f t="shared" si="5"/>
        <v>0.0002253179976</v>
      </c>
      <c r="N959" s="24">
        <f>IFNA(VLOOKUP(A959,'HUMAN RESOURCES processed'!$A$2:$M$2692,5,0))</f>
        <v>0.018</v>
      </c>
      <c r="O959" s="24">
        <f>IFNA(VLOOKUP(A959,'HUMAN RESOURCES processed'!$A$2:$M$2692,6,0))</f>
        <v>0.045</v>
      </c>
      <c r="P959" s="24">
        <f>IFNA(VLOOKUP(A959,'HUMAN RESOURCES processed'!$A$2:$M$2692,7,0))</f>
        <v>66</v>
      </c>
      <c r="Q959" s="24">
        <f>IFNA(VLOOKUP(A959,'HUMAN RESOURCES processed'!$A$2:$M$2692,8,0))</f>
        <v>62</v>
      </c>
      <c r="R959" s="24">
        <f t="shared" si="6"/>
        <v>64</v>
      </c>
      <c r="S959" s="24">
        <f>IFNA(VLOOKUP(A959,'HUMAN RESOURCES processed'!$A$2:$M$2692,9,0))</f>
        <v>0.265</v>
      </c>
      <c r="T959" s="24">
        <f>IFNA(VLOOKUP(A959,'HUMAN RESOURCES processed'!$A$2:$M$2692,10,0))</f>
        <v>0.685</v>
      </c>
      <c r="U959" s="24">
        <f>IFNA(VLOOKUP(A959,'HUMAN RESOURCES processed'!$A$2:$M$2692,11,0))</f>
        <v>0.051</v>
      </c>
      <c r="V959" s="24">
        <f>IFNA(VLOOKUP(A959,'HUMAN RESOURCES processed'!$A$2:$M$2692,12,0))</f>
        <v>51540490</v>
      </c>
      <c r="W959" s="24">
        <f>IFNA(VLOOKUP(A959,'HUMAN RESOURCES processed'!$A$2:$M$2692,13,0))</f>
        <v>0.309</v>
      </c>
      <c r="X959" s="24">
        <f>IFNA(VLOOKUP(A959,'TOURISM processed'!$A$2:$F$2692,5,0))</f>
        <v>75000000</v>
      </c>
      <c r="Y959" s="24">
        <f>IFNA(VLOOKUP(A959,'TOURISM processed'!$A$2:$F$2692,6,0))</f>
        <v>52000000</v>
      </c>
      <c r="Z959" s="24">
        <f t="shared" si="7"/>
        <v>1.008915515</v>
      </c>
      <c r="AA959" s="24">
        <f t="shared" si="544"/>
        <v>0</v>
      </c>
      <c r="AB959" s="24">
        <f t="shared" si="545"/>
        <v>0</v>
      </c>
      <c r="AC959" s="24">
        <f t="shared" si="546"/>
        <v>0</v>
      </c>
      <c r="AD959" s="24">
        <f t="shared" si="547"/>
        <v>0</v>
      </c>
      <c r="AE959" s="24">
        <f>IFNA(VLOOKUP(A959,'BUSINESS processed'!A959:J3649,9,0))</f>
        <v>0.002</v>
      </c>
      <c r="AF959" s="27">
        <f>IFNA(VLOOKUP(A959,'BUSINESS processed'!A959:J3649,10,0))</f>
        <v>0.01</v>
      </c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</row>
    <row r="960">
      <c r="A960" s="18" t="str">
        <f t="shared" si="1"/>
        <v>Asia_Myanmar-Asia_2010</v>
      </c>
      <c r="B960" s="19" t="s">
        <v>144</v>
      </c>
      <c r="C960" s="20" t="s">
        <v>165</v>
      </c>
      <c r="D960" s="21" t="s">
        <v>89</v>
      </c>
      <c r="E960" s="20">
        <f t="shared" si="543"/>
        <v>0</v>
      </c>
      <c r="F960" s="22">
        <f t="shared" si="2"/>
        <v>0</v>
      </c>
      <c r="G960" s="23">
        <v>0.019</v>
      </c>
      <c r="H960" s="23">
        <v>15.0</v>
      </c>
      <c r="I960" s="23">
        <v>0.17</v>
      </c>
      <c r="J960" s="24">
        <f>IF(AND( C960=C959,D960&gt;D959),J959,"")</f>
        <v>14817</v>
      </c>
      <c r="K960" s="24">
        <f t="shared" si="3"/>
        <v>0.0002853196374</v>
      </c>
      <c r="L960" s="24">
        <f>IF(AND(C960=C959,C960&gt;C959),C959,0)</f>
        <v>0</v>
      </c>
      <c r="M960" s="24">
        <f t="shared" si="5"/>
        <v>0</v>
      </c>
      <c r="N960" s="24">
        <f>IFNA(VLOOKUP(A960,'HUMAN RESOURCES processed'!$A$2:$M$2692,5,0))</f>
        <v>0.018</v>
      </c>
      <c r="O960" s="24">
        <f>IFNA(VLOOKUP(A960,'HUMAN RESOURCES processed'!$A$2:$M$2692,6,0))</f>
        <v>0.044</v>
      </c>
      <c r="P960" s="24">
        <f>IFNA(VLOOKUP(A960,'HUMAN RESOURCES processed'!$A$2:$M$2692,7,0))</f>
        <v>67</v>
      </c>
      <c r="Q960" s="24">
        <f>IFNA(VLOOKUP(A960,'HUMAN RESOURCES processed'!$A$2:$M$2692,8,0))</f>
        <v>63</v>
      </c>
      <c r="R960" s="24">
        <f t="shared" si="6"/>
        <v>65</v>
      </c>
      <c r="S960" s="24">
        <f>IFNA(VLOOKUP(A960,'HUMAN RESOURCES processed'!$A$2:$M$2692,9,0))</f>
        <v>0.261</v>
      </c>
      <c r="T960" s="24">
        <f>IFNA(VLOOKUP(A960,'HUMAN RESOURCES processed'!$A$2:$M$2692,10,0))</f>
        <v>0.688</v>
      </c>
      <c r="U960" s="24">
        <f>IFNA(VLOOKUP(A960,'HUMAN RESOURCES processed'!$A$2:$M$2692,11,0))</f>
        <v>0.051</v>
      </c>
      <c r="V960" s="24">
        <f>IFNA(VLOOKUP(A960,'HUMAN RESOURCES processed'!$A$2:$M$2692,12,0))</f>
        <v>51931231</v>
      </c>
      <c r="W960" s="24">
        <f>IFNA(VLOOKUP(A960,'HUMAN RESOURCES processed'!$A$2:$M$2692,13,0))</f>
        <v>0.314</v>
      </c>
      <c r="X960" s="24">
        <f>IFNA(VLOOKUP(A960,'TOURISM processed'!$A$2:$F$2692,5,0))</f>
        <v>91000000</v>
      </c>
      <c r="Y960" s="24">
        <f>IFNA(VLOOKUP(A960,'TOURISM processed'!$A$2:$F$2692,6,0))</f>
        <v>53000000</v>
      </c>
      <c r="Z960" s="24">
        <f t="shared" si="7"/>
        <v>1.020580467</v>
      </c>
      <c r="AA960" s="24">
        <f t="shared" si="544"/>
        <v>0</v>
      </c>
      <c r="AB960" s="24">
        <f t="shared" si="545"/>
        <v>0</v>
      </c>
      <c r="AC960" s="24">
        <f t="shared" si="546"/>
        <v>0</v>
      </c>
      <c r="AD960" s="24">
        <f t="shared" si="547"/>
        <v>0</v>
      </c>
      <c r="AE960" s="24">
        <f>IFNA(VLOOKUP(A960,'BUSINESS processed'!A960:J3650,9,0))</f>
        <v>0.003</v>
      </c>
      <c r="AF960" s="27">
        <f>IFNA(VLOOKUP(A960,'BUSINESS processed'!A960:J3650,10,0))</f>
        <v>0.011</v>
      </c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</row>
    <row r="961">
      <c r="A961" s="18" t="str">
        <f t="shared" si="1"/>
        <v>Asia_Myanmar-Asia_2011</v>
      </c>
      <c r="B961" s="19" t="s">
        <v>144</v>
      </c>
      <c r="C961" s="20" t="s">
        <v>165</v>
      </c>
      <c r="D961" s="21" t="s">
        <v>90</v>
      </c>
      <c r="E961" s="20">
        <f t="shared" si="543"/>
        <v>0</v>
      </c>
      <c r="F961" s="22">
        <f t="shared" si="2"/>
        <v>0</v>
      </c>
      <c r="G961" s="23">
        <v>0.018</v>
      </c>
      <c r="H961" s="23">
        <v>19.0</v>
      </c>
      <c r="I961" s="23">
        <v>0.163</v>
      </c>
      <c r="J961" s="24">
        <f>IFNA(VLOOKUP(A961,'ENERGY processed'!$A$2:$H$2692,7,0),"")</f>
        <v>14539.5</v>
      </c>
      <c r="K961" s="24">
        <f t="shared" si="3"/>
        <v>0.0002777323417</v>
      </c>
      <c r="L961" s="24">
        <f>IFNA(VLOOKUP(A961,'ENERGY processed'!$A$2:$H$2692,8,0),"")</f>
        <v>11228.5</v>
      </c>
      <c r="M961" s="24">
        <f t="shared" si="5"/>
        <v>0.0002144858901</v>
      </c>
      <c r="N961" s="24">
        <f>IFNA(VLOOKUP(A961,'HUMAN RESOURCES processed'!$A$2:$M$2692,5,0))</f>
        <v>0.018</v>
      </c>
      <c r="O961" s="24">
        <f>IFNA(VLOOKUP(A961,'HUMAN RESOURCES processed'!$A$2:$M$2692,6,0))</f>
        <v>0.042</v>
      </c>
      <c r="P961" s="24">
        <f>IFNA(VLOOKUP(A961,'HUMAN RESOURCES processed'!$A$2:$M$2692,7,0))</f>
        <v>67</v>
      </c>
      <c r="Q961" s="24">
        <f>IFNA(VLOOKUP(A961,'HUMAN RESOURCES processed'!$A$2:$M$2692,8,0))</f>
        <v>63</v>
      </c>
      <c r="R961" s="24">
        <f t="shared" si="6"/>
        <v>65</v>
      </c>
      <c r="S961" s="24">
        <f>IFNA(VLOOKUP(A961,'HUMAN RESOURCES processed'!$A$2:$M$2692,9,0))</f>
        <v>0.257</v>
      </c>
      <c r="T961" s="24">
        <f>IFNA(VLOOKUP(A961,'HUMAN RESOURCES processed'!$A$2:$M$2692,10,0))</f>
        <v>0.692</v>
      </c>
      <c r="U961" s="24">
        <f>IFNA(VLOOKUP(A961,'HUMAN RESOURCES processed'!$A$2:$M$2692,11,0))</f>
        <v>0.051</v>
      </c>
      <c r="V961" s="24">
        <f>IFNA(VLOOKUP(A961,'HUMAN RESOURCES processed'!$A$2:$M$2692,12,0))</f>
        <v>52350763</v>
      </c>
      <c r="W961" s="24">
        <f>IFNA(VLOOKUP(A961,'HUMAN RESOURCES processed'!$A$2:$M$2692,13,0))</f>
        <v>0.319</v>
      </c>
      <c r="X961" s="24">
        <f>IFNA(VLOOKUP(A961,'TOURISM processed'!$A$2:$F$2692,5,0))</f>
        <v>293000000</v>
      </c>
      <c r="Y961" s="24">
        <f>IFNA(VLOOKUP(A961,'TOURISM processed'!$A$2:$F$2692,6,0))</f>
        <v>132000000</v>
      </c>
      <c r="Z961" s="24">
        <f t="shared" si="7"/>
        <v>2.521453221</v>
      </c>
      <c r="AA961" s="24">
        <f t="shared" si="544"/>
        <v>0</v>
      </c>
      <c r="AB961" s="24">
        <f t="shared" si="545"/>
        <v>0</v>
      </c>
      <c r="AC961" s="24">
        <f t="shared" si="546"/>
        <v>0</v>
      </c>
      <c r="AD961" s="24">
        <f t="shared" si="547"/>
        <v>0</v>
      </c>
      <c r="AE961" s="24">
        <f>IFNA(VLOOKUP(A961,'BUSINESS processed'!A961:J3651,9,0))</f>
        <v>0.01</v>
      </c>
      <c r="AF961" s="27">
        <f>IFNA(VLOOKUP(A961,'BUSINESS processed'!A961:J3651,10,0))</f>
        <v>0.024</v>
      </c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</row>
    <row r="962">
      <c r="A962" s="18" t="str">
        <f t="shared" si="1"/>
        <v>Asia_Myanmar-Asia_2012</v>
      </c>
      <c r="B962" s="19" t="s">
        <v>144</v>
      </c>
      <c r="C962" s="20" t="s">
        <v>165</v>
      </c>
      <c r="D962" s="21" t="s">
        <v>91</v>
      </c>
      <c r="E962" s="20">
        <f t="shared" si="543"/>
        <v>0</v>
      </c>
      <c r="F962" s="22">
        <f t="shared" si="2"/>
        <v>0</v>
      </c>
      <c r="G962" s="23">
        <v>0.018</v>
      </c>
      <c r="H962" s="23">
        <v>20.0</v>
      </c>
      <c r="I962" s="23">
        <v>0.13</v>
      </c>
      <c r="J962" s="24">
        <f>IF(AND( C962=C961,D962&gt;D961),J961,"")</f>
        <v>14539.5</v>
      </c>
      <c r="K962" s="24">
        <f t="shared" si="3"/>
        <v>0.0002753833012</v>
      </c>
      <c r="L962" s="24">
        <f t="shared" ref="L962:L964" si="548">IF(AND(C962=C961,C962&gt;C961),C961,0)</f>
        <v>0</v>
      </c>
      <c r="M962" s="24">
        <f t="shared" si="5"/>
        <v>0</v>
      </c>
      <c r="N962" s="24">
        <f>IFNA(VLOOKUP(A962,'HUMAN RESOURCES processed'!$A$2:$M$2692,5,0))</f>
        <v>0.017</v>
      </c>
      <c r="O962" s="24">
        <f>IFNA(VLOOKUP(A962,'HUMAN RESOURCES processed'!$A$2:$M$2692,6,0))</f>
        <v>0.041</v>
      </c>
      <c r="P962" s="24">
        <f>IFNA(VLOOKUP(A962,'HUMAN RESOURCES processed'!$A$2:$M$2692,7,0))</f>
        <v>67</v>
      </c>
      <c r="Q962" s="24">
        <f>IFNA(VLOOKUP(A962,'HUMAN RESOURCES processed'!$A$2:$M$2692,8,0))</f>
        <v>63</v>
      </c>
      <c r="R962" s="24">
        <f t="shared" si="6"/>
        <v>65</v>
      </c>
      <c r="S962" s="24">
        <f>IFNA(VLOOKUP(A962,'HUMAN RESOURCES processed'!$A$2:$M$2692,9,0))</f>
        <v>0.253</v>
      </c>
      <c r="T962" s="24">
        <f>IFNA(VLOOKUP(A962,'HUMAN RESOURCES processed'!$A$2:$M$2692,10,0))</f>
        <v>0.696</v>
      </c>
      <c r="U962" s="24">
        <f>IFNA(VLOOKUP(A962,'HUMAN RESOURCES processed'!$A$2:$M$2692,11,0))</f>
        <v>0.052</v>
      </c>
      <c r="V962" s="24">
        <f>IFNA(VLOOKUP(A962,'HUMAN RESOURCES processed'!$A$2:$M$2692,12,0))</f>
        <v>52797319</v>
      </c>
      <c r="W962" s="24">
        <f>IFNA(VLOOKUP(A962,'HUMAN RESOURCES processed'!$A$2:$M$2692,13,0))</f>
        <v>0.325</v>
      </c>
      <c r="X962" s="24">
        <f>IF(AND(C962=C961,D962&gt;D961),X961,0)</f>
        <v>293000000</v>
      </c>
      <c r="Y962" s="24">
        <f>IF(AND(C962=C961,D962&gt;D961),Y961,0)</f>
        <v>132000000</v>
      </c>
      <c r="Z962" s="24">
        <f t="shared" si="7"/>
        <v>2.500126948</v>
      </c>
      <c r="AA962" s="24">
        <f>IFNA(VLOOKUP(A962,'BUSINESS processed'!A962:J3652,5,0))</f>
        <v>0.527</v>
      </c>
      <c r="AB962" s="24">
        <f>IFNA(VLOOKUP(A962,'BUSINESS processed'!A962:J3652,6,0))</f>
        <v>72</v>
      </c>
      <c r="AC962" s="24">
        <f>IFNA(VLOOKUP(A962,'BUSINESS processed'!A962:J3652,7,0))</f>
        <v>182</v>
      </c>
      <c r="AD962" s="24">
        <f>IFNA(VLOOKUP(A962,'BUSINESS processed'!A962:J3652,8,0))</f>
        <v>155</v>
      </c>
      <c r="AE962" s="24">
        <f>IFNA(VLOOKUP(A962,'BUSINESS processed'!A962:J3652,9,0))</f>
        <v>0.011</v>
      </c>
      <c r="AF962" s="27">
        <f>IFNA(VLOOKUP(A962,'BUSINESS processed'!A962:J3652,10,0))</f>
        <v>0.071</v>
      </c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</row>
    <row r="963">
      <c r="A963" s="18" t="str">
        <f t="shared" si="1"/>
        <v>Asia_Nepal-Asia_2000</v>
      </c>
      <c r="B963" s="19" t="s">
        <v>144</v>
      </c>
      <c r="C963" s="20" t="s">
        <v>166</v>
      </c>
      <c r="D963" s="21" t="s">
        <v>70</v>
      </c>
      <c r="E963" s="22">
        <v>5.494252208E9</v>
      </c>
      <c r="F963" s="22">
        <f t="shared" si="2"/>
        <v>236.9828443</v>
      </c>
      <c r="G963" s="23">
        <v>0.05</v>
      </c>
      <c r="H963" s="23">
        <v>12.0</v>
      </c>
      <c r="I963" s="23">
        <v>0.095</v>
      </c>
      <c r="J963" s="24">
        <f>IF(AND( C963=C962,D963&gt;D962),J962,0)</f>
        <v>0</v>
      </c>
      <c r="K963" s="24">
        <f t="shared" si="3"/>
        <v>0</v>
      </c>
      <c r="L963" s="24">
        <f t="shared" si="548"/>
        <v>0</v>
      </c>
      <c r="M963" s="24">
        <f t="shared" si="5"/>
        <v>0</v>
      </c>
      <c r="N963" s="24">
        <f>IFNA(VLOOKUP(A963,'HUMAN RESOURCES processed'!$A$2:$M$2692,5,0))</f>
        <v>0.033</v>
      </c>
      <c r="O963" s="24">
        <f>IFNA(VLOOKUP(A963,'HUMAN RESOURCES processed'!$A$2:$M$2692,6,0))</f>
        <v>0.06</v>
      </c>
      <c r="P963" s="24">
        <f>IFNA(VLOOKUP(A963,'HUMAN RESOURCES processed'!$A$2:$M$2692,7,0))</f>
        <v>63</v>
      </c>
      <c r="Q963" s="24">
        <f>IFNA(VLOOKUP(A963,'HUMAN RESOURCES processed'!$A$2:$M$2692,8,0))</f>
        <v>61</v>
      </c>
      <c r="R963" s="24">
        <f t="shared" si="6"/>
        <v>62</v>
      </c>
      <c r="S963" s="24">
        <f>IFNA(VLOOKUP(A963,'HUMAN RESOURCES processed'!$A$2:$M$2692,9,0))</f>
        <v>0.404</v>
      </c>
      <c r="T963" s="24">
        <f>IFNA(VLOOKUP(A963,'HUMAN RESOURCES processed'!$A$2:$M$2692,10,0))</f>
        <v>0.558</v>
      </c>
      <c r="U963" s="24">
        <f>IFNA(VLOOKUP(A963,'HUMAN RESOURCES processed'!$A$2:$M$2692,11,0))</f>
        <v>0.038</v>
      </c>
      <c r="V963" s="24">
        <f>IFNA(VLOOKUP(A963,'HUMAN RESOURCES processed'!$A$2:$M$2692,12,0))</f>
        <v>23184177</v>
      </c>
      <c r="W963" s="24">
        <f>IFNA(VLOOKUP(A963,'HUMAN RESOURCES processed'!$A$2:$M$2692,13,0))</f>
        <v>0.134</v>
      </c>
      <c r="X963" s="24">
        <f>IFNA(VLOOKUP(A963,'TOURISM processed'!$A$2:$F$2692,5,0))</f>
        <v>219000000</v>
      </c>
      <c r="Y963" s="24">
        <f>IFNA(VLOOKUP(A963,'TOURISM processed'!$A$2:$F$2692,6,0))</f>
        <v>109000000</v>
      </c>
      <c r="Z963" s="24">
        <f t="shared" si="7"/>
        <v>4.701482395</v>
      </c>
      <c r="AA963" s="24">
        <f t="shared" ref="AA963:AA967" si="549">IF(AND(C963=C962,D963&gt;D962),AA962,0)</f>
        <v>0</v>
      </c>
      <c r="AB963" s="24">
        <f t="shared" ref="AB963:AB965" si="550">IF(AND(C963=C962,D963&gt;D962),AB962,0)</f>
        <v>0</v>
      </c>
      <c r="AC963" s="24">
        <f t="shared" ref="AC963:AC974" si="551">IF(AND(C963=C962,D963&gt;D962),AC962,0)</f>
        <v>0</v>
      </c>
      <c r="AD963" s="24">
        <f t="shared" ref="AD963:AD967" si="552">IF(AND(C963=C962,D963&gt;D962),AD962,0)</f>
        <v>0</v>
      </c>
      <c r="AE963" s="24">
        <f>IFNA(VLOOKUP(A963,'BUSINESS processed'!A963:J3653,9,0))</f>
        <v>0.002</v>
      </c>
      <c r="AF963" s="27">
        <f>IFNA(VLOOKUP(A963,'BUSINESS processed'!A963:J3653,10,0))</f>
        <v>0</v>
      </c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</row>
    <row r="964">
      <c r="A964" s="18" t="str">
        <f t="shared" si="1"/>
        <v>Asia_Nepal-Asia_2001</v>
      </c>
      <c r="B964" s="19" t="s">
        <v>144</v>
      </c>
      <c r="C964" s="20" t="s">
        <v>166</v>
      </c>
      <c r="D964" s="21" t="s">
        <v>71</v>
      </c>
      <c r="E964" s="22">
        <v>6.007061224E9</v>
      </c>
      <c r="F964" s="22">
        <f t="shared" si="2"/>
        <v>253.9433948</v>
      </c>
      <c r="G964" s="23">
        <v>0.053</v>
      </c>
      <c r="H964" s="23">
        <v>13.0</v>
      </c>
      <c r="I964" s="23">
        <v>0.077</v>
      </c>
      <c r="J964" s="24">
        <f>IFNA(VLOOKUP(A964,'ENERGY processed'!$A$2:$H$2692,7,0),"")</f>
        <v>10391</v>
      </c>
      <c r="K964" s="24">
        <f t="shared" si="3"/>
        <v>0.0004392706712</v>
      </c>
      <c r="L964" s="24">
        <f t="shared" si="548"/>
        <v>0</v>
      </c>
      <c r="M964" s="24">
        <f t="shared" si="5"/>
        <v>0</v>
      </c>
      <c r="N964" s="24">
        <f>IFNA(VLOOKUP(A964,'HUMAN RESOURCES processed'!$A$2:$M$2692,5,0))</f>
        <v>0.032</v>
      </c>
      <c r="O964" s="24">
        <f>IFNA(VLOOKUP(A964,'HUMAN RESOURCES processed'!$A$2:$M$2692,6,0))</f>
        <v>0.057</v>
      </c>
      <c r="P964" s="24">
        <f>IFNA(VLOOKUP(A964,'HUMAN RESOURCES processed'!$A$2:$M$2692,7,0))</f>
        <v>64</v>
      </c>
      <c r="Q964" s="24">
        <f>IFNA(VLOOKUP(A964,'HUMAN RESOURCES processed'!$A$2:$M$2692,8,0))</f>
        <v>62</v>
      </c>
      <c r="R964" s="24">
        <f t="shared" si="6"/>
        <v>63</v>
      </c>
      <c r="S964" s="24">
        <f>IFNA(VLOOKUP(A964,'HUMAN RESOURCES processed'!$A$2:$M$2692,9,0))</f>
        <v>0.403</v>
      </c>
      <c r="T964" s="24">
        <f>IFNA(VLOOKUP(A964,'HUMAN RESOURCES processed'!$A$2:$M$2692,10,0))</f>
        <v>0.559</v>
      </c>
      <c r="U964" s="24">
        <f>IFNA(VLOOKUP(A964,'HUMAN RESOURCES processed'!$A$2:$M$2692,11,0))</f>
        <v>0.039</v>
      </c>
      <c r="V964" s="24">
        <f>IFNA(VLOOKUP(A964,'HUMAN RESOURCES processed'!$A$2:$M$2692,12,0))</f>
        <v>23655119</v>
      </c>
      <c r="W964" s="24">
        <f>IFNA(VLOOKUP(A964,'HUMAN RESOURCES processed'!$A$2:$M$2692,13,0))</f>
        <v>0.14</v>
      </c>
      <c r="X964" s="24">
        <f>IFNA(VLOOKUP(A964,'TOURISM processed'!$A$2:$F$2692,5,0))</f>
        <v>191000000</v>
      </c>
      <c r="Y964" s="24">
        <f>IFNA(VLOOKUP(A964,'TOURISM processed'!$A$2:$F$2692,6,0))</f>
        <v>128000000</v>
      </c>
      <c r="Z964" s="24">
        <f t="shared" si="7"/>
        <v>5.411090936</v>
      </c>
      <c r="AA964" s="24">
        <f t="shared" si="549"/>
        <v>0</v>
      </c>
      <c r="AB964" s="24">
        <f t="shared" si="550"/>
        <v>0</v>
      </c>
      <c r="AC964" s="24">
        <f t="shared" si="551"/>
        <v>0</v>
      </c>
      <c r="AD964" s="24">
        <f t="shared" si="552"/>
        <v>0</v>
      </c>
      <c r="AE964" s="24">
        <f>IFNA(VLOOKUP(A964,'BUSINESS processed'!A964:J3654,9,0))</f>
        <v>0.002</v>
      </c>
      <c r="AF964" s="27">
        <f>IFNA(VLOOKUP(A964,'BUSINESS processed'!A964:J3654,10,0))</f>
        <v>0.001</v>
      </c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</row>
    <row r="965">
      <c r="A965" s="18" t="str">
        <f t="shared" si="1"/>
        <v>Asia_Nepal-Asia_2002</v>
      </c>
      <c r="B965" s="19" t="s">
        <v>144</v>
      </c>
      <c r="C965" s="20" t="s">
        <v>166</v>
      </c>
      <c r="D965" s="21" t="s">
        <v>72</v>
      </c>
      <c r="E965" s="22">
        <v>6.050875807E9</v>
      </c>
      <c r="F965" s="22">
        <f t="shared" si="2"/>
        <v>251.0438722</v>
      </c>
      <c r="G965" s="23">
        <v>0.056</v>
      </c>
      <c r="H965" s="23">
        <v>14.0</v>
      </c>
      <c r="I965" s="23">
        <v>0.068</v>
      </c>
      <c r="J965" s="24">
        <f>IFNA(VLOOKUP(A965,'ENERGY processed'!$A$2:$H$2692,7,0),"")</f>
        <v>10218</v>
      </c>
      <c r="K965" s="24">
        <f t="shared" si="3"/>
        <v>0.0004239330582</v>
      </c>
      <c r="L965" s="24">
        <f>IFNA(VLOOKUP(A965,'ENERGY processed'!$A$2:$H$2692,8,0),"")</f>
        <v>3755</v>
      </c>
      <c r="M965" s="24">
        <f t="shared" si="5"/>
        <v>0.0001557906277</v>
      </c>
      <c r="N965" s="24">
        <f>IFNA(VLOOKUP(A965,'HUMAN RESOURCES processed'!$A$2:$M$2692,5,0))</f>
        <v>0.031</v>
      </c>
      <c r="O965" s="24">
        <f>IFNA(VLOOKUP(A965,'HUMAN RESOURCES processed'!$A$2:$M$2692,6,0))</f>
        <v>0.054</v>
      </c>
      <c r="P965" s="24">
        <f>IFNA(VLOOKUP(A965,'HUMAN RESOURCES processed'!$A$2:$M$2692,7,0))</f>
        <v>64</v>
      </c>
      <c r="Q965" s="24">
        <f>IFNA(VLOOKUP(A965,'HUMAN RESOURCES processed'!$A$2:$M$2692,8,0))</f>
        <v>62</v>
      </c>
      <c r="R965" s="24">
        <f t="shared" si="6"/>
        <v>63</v>
      </c>
      <c r="S965" s="24">
        <f>IFNA(VLOOKUP(A965,'HUMAN RESOURCES processed'!$A$2:$M$2692,9,0))</f>
        <v>0.401</v>
      </c>
      <c r="T965" s="24">
        <f>IFNA(VLOOKUP(A965,'HUMAN RESOURCES processed'!$A$2:$M$2692,10,0))</f>
        <v>0.559</v>
      </c>
      <c r="U965" s="24">
        <f>IFNA(VLOOKUP(A965,'HUMAN RESOURCES processed'!$A$2:$M$2692,11,0))</f>
        <v>0.04</v>
      </c>
      <c r="V965" s="24">
        <f>IFNA(VLOOKUP(A965,'HUMAN RESOURCES processed'!$A$2:$M$2692,12,0))</f>
        <v>24102862</v>
      </c>
      <c r="W965" s="24">
        <f>IFNA(VLOOKUP(A965,'HUMAN RESOURCES processed'!$A$2:$M$2692,13,0))</f>
        <v>0.143</v>
      </c>
      <c r="X965" s="24">
        <f>IFNA(VLOOKUP(A965,'TOURISM processed'!$A$2:$F$2692,5,0))</f>
        <v>134000000</v>
      </c>
      <c r="Y965" s="24">
        <f>IFNA(VLOOKUP(A965,'TOURISM processed'!$A$2:$F$2692,6,0))</f>
        <v>108000000</v>
      </c>
      <c r="Z965" s="24">
        <f t="shared" si="7"/>
        <v>4.480795683</v>
      </c>
      <c r="AA965" s="24">
        <f t="shared" si="549"/>
        <v>0</v>
      </c>
      <c r="AB965" s="24">
        <f t="shared" si="550"/>
        <v>0</v>
      </c>
      <c r="AC965" s="24">
        <f t="shared" si="551"/>
        <v>0</v>
      </c>
      <c r="AD965" s="24">
        <f t="shared" si="552"/>
        <v>0</v>
      </c>
      <c r="AE965" s="24">
        <f>IFNA(VLOOKUP(A965,'BUSINESS processed'!A965:J3655,9,0))</f>
        <v>0.003</v>
      </c>
      <c r="AF965" s="27">
        <f>IFNA(VLOOKUP(A965,'BUSINESS processed'!A965:J3655,10,0))</f>
        <v>0.001</v>
      </c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</row>
    <row r="966">
      <c r="A966" s="18" t="str">
        <f t="shared" si="1"/>
        <v>Asia_Nepal-Asia_2003</v>
      </c>
      <c r="B966" s="19" t="s">
        <v>144</v>
      </c>
      <c r="C966" s="20" t="s">
        <v>166</v>
      </c>
      <c r="D966" s="21" t="s">
        <v>74</v>
      </c>
      <c r="E966" s="22">
        <v>6.330476435E9</v>
      </c>
      <c r="F966" s="22">
        <f t="shared" si="2"/>
        <v>258.1178555</v>
      </c>
      <c r="G966" s="23">
        <v>0.054</v>
      </c>
      <c r="H966" s="23">
        <v>14.0</v>
      </c>
      <c r="I966" s="23">
        <v>0.074</v>
      </c>
      <c r="J966" s="24">
        <f>IFNA(VLOOKUP(A966,'ENERGY processed'!$A$2:$H$2692,7,0),"")</f>
        <v>9986</v>
      </c>
      <c r="K966" s="24">
        <f t="shared" si="3"/>
        <v>0.0004071676013</v>
      </c>
      <c r="L966" s="24">
        <f>IFNA(VLOOKUP(A966,'ENERGY processed'!$A$2:$H$2692,8,0),"")</f>
        <v>3506</v>
      </c>
      <c r="M966" s="24">
        <f t="shared" si="5"/>
        <v>0.0001429530954</v>
      </c>
      <c r="N966" s="24">
        <f>IFNA(VLOOKUP(A966,'HUMAN RESOURCES processed'!$A$2:$M$2692,5,0))</f>
        <v>0.03</v>
      </c>
      <c r="O966" s="24">
        <f>IFNA(VLOOKUP(A966,'HUMAN RESOURCES processed'!$A$2:$M$2692,6,0))</f>
        <v>0.052</v>
      </c>
      <c r="P966" s="24">
        <f>IFNA(VLOOKUP(A966,'HUMAN RESOURCES processed'!$A$2:$M$2692,7,0))</f>
        <v>65</v>
      </c>
      <c r="Q966" s="24">
        <f>IFNA(VLOOKUP(A966,'HUMAN RESOURCES processed'!$A$2:$M$2692,8,0))</f>
        <v>63</v>
      </c>
      <c r="R966" s="24">
        <f t="shared" si="6"/>
        <v>64</v>
      </c>
      <c r="S966" s="24">
        <f>IFNA(VLOOKUP(A966,'HUMAN RESOURCES processed'!$A$2:$M$2692,9,0))</f>
        <v>0.399</v>
      </c>
      <c r="T966" s="24">
        <f>IFNA(VLOOKUP(A966,'HUMAN RESOURCES processed'!$A$2:$M$2692,10,0))</f>
        <v>0.559</v>
      </c>
      <c r="U966" s="24">
        <f>IFNA(VLOOKUP(A966,'HUMAN RESOURCES processed'!$A$2:$M$2692,11,0))</f>
        <v>0.041</v>
      </c>
      <c r="V966" s="24">
        <f>IFNA(VLOOKUP(A966,'HUMAN RESOURCES processed'!$A$2:$M$2692,12,0))</f>
        <v>24525527</v>
      </c>
      <c r="W966" s="24">
        <f>IFNA(VLOOKUP(A966,'HUMAN RESOURCES processed'!$A$2:$M$2692,13,0))</f>
        <v>0.146</v>
      </c>
      <c r="X966" s="24">
        <f>IFNA(VLOOKUP(A966,'TOURISM processed'!$A$2:$F$2692,5,0))</f>
        <v>232000000</v>
      </c>
      <c r="Y966" s="24">
        <f>IFNA(VLOOKUP(A966,'TOURISM processed'!$A$2:$F$2692,6,0))</f>
        <v>119000000</v>
      </c>
      <c r="Z966" s="24">
        <f t="shared" si="7"/>
        <v>4.852087378</v>
      </c>
      <c r="AA966" s="24">
        <f t="shared" si="549"/>
        <v>0</v>
      </c>
      <c r="AB966" s="24">
        <f>IFNA(VLOOKUP(A966,'BUSINESS processed'!A966:J3656,6,0))</f>
        <v>31</v>
      </c>
      <c r="AC966" s="24">
        <f t="shared" si="551"/>
        <v>0</v>
      </c>
      <c r="AD966" s="24">
        <f t="shared" si="552"/>
        <v>0</v>
      </c>
      <c r="AE966" s="24">
        <f>IFNA(VLOOKUP(A966,'BUSINESS processed'!A966:J3656,9,0))</f>
        <v>0.004</v>
      </c>
      <c r="AF966" s="27">
        <f>IFNA(VLOOKUP(A966,'BUSINESS processed'!A966:J3656,10,0))</f>
        <v>0.003</v>
      </c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</row>
    <row r="967">
      <c r="A967" s="18" t="str">
        <f t="shared" si="1"/>
        <v>Asia_Nepal-Asia_2004</v>
      </c>
      <c r="B967" s="19" t="s">
        <v>144</v>
      </c>
      <c r="C967" s="20" t="s">
        <v>166</v>
      </c>
      <c r="D967" s="21" t="s">
        <v>83</v>
      </c>
      <c r="E967" s="22">
        <v>7.273933993E9</v>
      </c>
      <c r="F967" s="22">
        <f t="shared" si="2"/>
        <v>291.8690419</v>
      </c>
      <c r="G967" s="23">
        <v>0.058</v>
      </c>
      <c r="H967" s="23">
        <v>17.0</v>
      </c>
      <c r="I967" s="23">
        <v>0.085</v>
      </c>
      <c r="J967" s="24">
        <f>IFNA(VLOOKUP(A967,'ENERGY processed'!$A$2:$H$2692,7,0),"")</f>
        <v>9634</v>
      </c>
      <c r="K967" s="24">
        <f t="shared" si="3"/>
        <v>0.0003865674822</v>
      </c>
      <c r="L967" s="24">
        <f>IFNA(VLOOKUP(A967,'ENERGY processed'!$A$2:$H$2692,8,0),"")</f>
        <v>3047</v>
      </c>
      <c r="M967" s="24">
        <f t="shared" si="5"/>
        <v>0.0001222618973</v>
      </c>
      <c r="N967" s="24">
        <f>IFNA(VLOOKUP(A967,'HUMAN RESOURCES processed'!$A$2:$M$2692,5,0))</f>
        <v>0.029</v>
      </c>
      <c r="O967" s="24">
        <f>IFNA(VLOOKUP(A967,'HUMAN RESOURCES processed'!$A$2:$M$2692,6,0))</f>
        <v>0.049</v>
      </c>
      <c r="P967" s="24">
        <f>IFNA(VLOOKUP(A967,'HUMAN RESOURCES processed'!$A$2:$M$2692,7,0))</f>
        <v>65</v>
      </c>
      <c r="Q967" s="24">
        <f>IFNA(VLOOKUP(A967,'HUMAN RESOURCES processed'!$A$2:$M$2692,8,0))</f>
        <v>63</v>
      </c>
      <c r="R967" s="24">
        <f t="shared" si="6"/>
        <v>64</v>
      </c>
      <c r="S967" s="24">
        <f>IFNA(VLOOKUP(A967,'HUMAN RESOURCES processed'!$A$2:$M$2692,9,0))</f>
        <v>0.397</v>
      </c>
      <c r="T967" s="24">
        <f>IFNA(VLOOKUP(A967,'HUMAN RESOURCES processed'!$A$2:$M$2692,10,0))</f>
        <v>0.56</v>
      </c>
      <c r="U967" s="24">
        <f>IFNA(VLOOKUP(A967,'HUMAN RESOURCES processed'!$A$2:$M$2692,11,0))</f>
        <v>0.043</v>
      </c>
      <c r="V967" s="24">
        <f>IFNA(VLOOKUP(A967,'HUMAN RESOURCES processed'!$A$2:$M$2692,12,0))</f>
        <v>24921910</v>
      </c>
      <c r="W967" s="24">
        <f>IFNA(VLOOKUP(A967,'HUMAN RESOURCES processed'!$A$2:$M$2692,13,0))</f>
        <v>0.149</v>
      </c>
      <c r="X967" s="24">
        <f>IFNA(VLOOKUP(A967,'TOURISM processed'!$A$2:$F$2692,5,0))</f>
        <v>260000000</v>
      </c>
      <c r="Y967" s="24">
        <f>IFNA(VLOOKUP(A967,'TOURISM processed'!$A$2:$F$2692,6,0))</f>
        <v>205000000</v>
      </c>
      <c r="Z967" s="24">
        <f t="shared" si="7"/>
        <v>8.225693777</v>
      </c>
      <c r="AA967" s="24">
        <f t="shared" si="549"/>
        <v>0</v>
      </c>
      <c r="AB967" s="24">
        <f>IFNA(VLOOKUP(A967,'BUSINESS processed'!A967:J3657,6,0))</f>
        <v>31</v>
      </c>
      <c r="AC967" s="24">
        <f t="shared" si="551"/>
        <v>0</v>
      </c>
      <c r="AD967" s="24">
        <f t="shared" si="552"/>
        <v>0</v>
      </c>
      <c r="AE967" s="24">
        <f>IFNA(VLOOKUP(A967,'BUSINESS processed'!A967:J3657,9,0))</f>
        <v>0.004</v>
      </c>
      <c r="AF967" s="27">
        <f>IFNA(VLOOKUP(A967,'BUSINESS processed'!A967:J3657,10,0))</f>
        <v>0.005</v>
      </c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</row>
    <row r="968">
      <c r="A968" s="18" t="str">
        <f t="shared" si="1"/>
        <v>Asia_Nepal-Asia_2005</v>
      </c>
      <c r="B968" s="19" t="s">
        <v>144</v>
      </c>
      <c r="C968" s="20" t="s">
        <v>166</v>
      </c>
      <c r="D968" s="21" t="s">
        <v>84</v>
      </c>
      <c r="E968" s="22">
        <v>8.130258976E9</v>
      </c>
      <c r="F968" s="22">
        <f t="shared" si="2"/>
        <v>321.4550186</v>
      </c>
      <c r="G968" s="23">
        <v>0.057</v>
      </c>
      <c r="H968" s="23">
        <v>19.0</v>
      </c>
      <c r="I968" s="23">
        <v>0.081</v>
      </c>
      <c r="J968" s="24">
        <f>IF(AND( C968=C967,D968&gt;D967),J967,"")</f>
        <v>9634</v>
      </c>
      <c r="K968" s="24">
        <f t="shared" si="3"/>
        <v>0.0003809100865</v>
      </c>
      <c r="L968" s="24">
        <f>IF(AND(C968=C967,C968&gt;C967),C967,0)</f>
        <v>0</v>
      </c>
      <c r="M968" s="24">
        <f t="shared" si="5"/>
        <v>0</v>
      </c>
      <c r="N968" s="24">
        <f>IFNA(VLOOKUP(A968,'HUMAN RESOURCES processed'!$A$2:$M$2692,5,0))</f>
        <v>0.028</v>
      </c>
      <c r="O968" s="24">
        <f>IFNA(VLOOKUP(A968,'HUMAN RESOURCES processed'!$A$2:$M$2692,6,0))</f>
        <v>0.047</v>
      </c>
      <c r="P968" s="24">
        <f>IFNA(VLOOKUP(A968,'HUMAN RESOURCES processed'!$A$2:$M$2692,7,0))</f>
        <v>66</v>
      </c>
      <c r="Q968" s="24">
        <f>IFNA(VLOOKUP(A968,'HUMAN RESOURCES processed'!$A$2:$M$2692,8,0))</f>
        <v>64</v>
      </c>
      <c r="R968" s="24">
        <f t="shared" si="6"/>
        <v>65</v>
      </c>
      <c r="S968" s="24">
        <f>IFNA(VLOOKUP(A968,'HUMAN RESOURCES processed'!$A$2:$M$2692,9,0))</f>
        <v>0.395</v>
      </c>
      <c r="T968" s="24">
        <f>IFNA(VLOOKUP(A968,'HUMAN RESOURCES processed'!$A$2:$M$2692,10,0))</f>
        <v>0.561</v>
      </c>
      <c r="U968" s="24">
        <f>IFNA(VLOOKUP(A968,'HUMAN RESOURCES processed'!$A$2:$M$2692,11,0))</f>
        <v>0.044</v>
      </c>
      <c r="V968" s="24">
        <f>IFNA(VLOOKUP(A968,'HUMAN RESOURCES processed'!$A$2:$M$2692,12,0))</f>
        <v>25292058</v>
      </c>
      <c r="W968" s="24">
        <f>IFNA(VLOOKUP(A968,'HUMAN RESOURCES processed'!$A$2:$M$2692,13,0))</f>
        <v>0.152</v>
      </c>
      <c r="X968" s="24">
        <f>IFNA(VLOOKUP(A968,'TOURISM processed'!$A$2:$F$2692,5,0))</f>
        <v>160000000</v>
      </c>
      <c r="Y968" s="24">
        <f>IFNA(VLOOKUP(A968,'TOURISM processed'!$A$2:$F$2692,6,0))</f>
        <v>221000000</v>
      </c>
      <c r="Z968" s="24">
        <f t="shared" si="7"/>
        <v>8.737920813</v>
      </c>
      <c r="AA968" s="24">
        <f>IFNA(VLOOKUP(A968,'BUSINESS processed'!A968:J3658,5,0))</f>
        <v>0.325</v>
      </c>
      <c r="AB968" s="24">
        <f>IFNA(VLOOKUP(A968,'BUSINESS processed'!A968:J3658,6,0))</f>
        <v>31</v>
      </c>
      <c r="AC968" s="24">
        <f t="shared" si="551"/>
        <v>0</v>
      </c>
      <c r="AD968" s="24">
        <f>IFNA(VLOOKUP(A968,'BUSINESS processed'!A968:J3658,8,0))</f>
        <v>408</v>
      </c>
      <c r="AE968" s="24">
        <f>IFNA(VLOOKUP(A968,'BUSINESS processed'!A968:J3658,9,0))</f>
        <v>0.008</v>
      </c>
      <c r="AF968" s="27">
        <f>IFNA(VLOOKUP(A968,'BUSINESS processed'!A968:J3658,10,0))</f>
        <v>0.009</v>
      </c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</row>
    <row r="969">
      <c r="A969" s="18" t="str">
        <f t="shared" si="1"/>
        <v>Asia_Nepal-Asia_2006</v>
      </c>
      <c r="B969" s="19" t="s">
        <v>144</v>
      </c>
      <c r="C969" s="20" t="s">
        <v>166</v>
      </c>
      <c r="D969" s="21" t="s">
        <v>85</v>
      </c>
      <c r="E969" s="22">
        <v>9.043715356E9</v>
      </c>
      <c r="F969" s="22">
        <f t="shared" si="2"/>
        <v>352.8009747</v>
      </c>
      <c r="G969" s="23">
        <v>0.056</v>
      </c>
      <c r="H969" s="23">
        <v>20.0</v>
      </c>
      <c r="I969" s="23">
        <v>0.08</v>
      </c>
      <c r="J969" s="24">
        <f>IFNA(VLOOKUP(A969,'ENERGY processed'!$A$2:$H$2692,7,0),"")</f>
        <v>8649.5</v>
      </c>
      <c r="K969" s="24">
        <f t="shared" si="3"/>
        <v>0.0003374223879</v>
      </c>
      <c r="L969" s="24">
        <f>IFNA(VLOOKUP(A969,'ENERGY processed'!$A$2:$H$2692,8,0),"")</f>
        <v>2739.5</v>
      </c>
      <c r="M969" s="24">
        <f t="shared" si="5"/>
        <v>0.0001068696031</v>
      </c>
      <c r="N969" s="24">
        <f>IFNA(VLOOKUP(A969,'HUMAN RESOURCES processed'!$A$2:$M$2692,5,0))</f>
        <v>0.027</v>
      </c>
      <c r="O969" s="24">
        <f>IFNA(VLOOKUP(A969,'HUMAN RESOURCES processed'!$A$2:$M$2692,6,0))</f>
        <v>0.044</v>
      </c>
      <c r="P969" s="24">
        <f>IFNA(VLOOKUP(A969,'HUMAN RESOURCES processed'!$A$2:$M$2692,7,0))</f>
        <v>66</v>
      </c>
      <c r="Q969" s="24">
        <f>IFNA(VLOOKUP(A969,'HUMAN RESOURCES processed'!$A$2:$M$2692,8,0))</f>
        <v>64</v>
      </c>
      <c r="R969" s="24">
        <f t="shared" si="6"/>
        <v>65</v>
      </c>
      <c r="S969" s="24">
        <f>IFNA(VLOOKUP(A969,'HUMAN RESOURCES processed'!$A$2:$M$2692,9,0))</f>
        <v>0.391</v>
      </c>
      <c r="T969" s="24">
        <f>IFNA(VLOOKUP(A969,'HUMAN RESOURCES processed'!$A$2:$M$2692,10,0))</f>
        <v>0.564</v>
      </c>
      <c r="U969" s="24">
        <f>IFNA(VLOOKUP(A969,'HUMAN RESOURCES processed'!$A$2:$M$2692,11,0))</f>
        <v>0.045</v>
      </c>
      <c r="V969" s="24">
        <f>IFNA(VLOOKUP(A969,'HUMAN RESOURCES processed'!$A$2:$M$2692,12,0))</f>
        <v>25634043</v>
      </c>
      <c r="W969" s="24">
        <f>IFNA(VLOOKUP(A969,'HUMAN RESOURCES processed'!$A$2:$M$2692,13,0))</f>
        <v>0.155</v>
      </c>
      <c r="X969" s="24">
        <f>IFNA(VLOOKUP(A969,'TOURISM processed'!$A$2:$F$2692,5,0))</f>
        <v>157000000</v>
      </c>
      <c r="Y969" s="24">
        <f>IFNA(VLOOKUP(A969,'TOURISM processed'!$A$2:$F$2692,6,0))</f>
        <v>261000000</v>
      </c>
      <c r="Z969" s="24">
        <f t="shared" si="7"/>
        <v>10.18177273</v>
      </c>
      <c r="AA969" s="24">
        <f>IFNA(VLOOKUP(A969,'BUSINESS processed'!A969:J3659,5,0))</f>
        <v>0.325</v>
      </c>
      <c r="AB969" s="24">
        <f>IFNA(VLOOKUP(A969,'BUSINESS processed'!A969:J3659,6,0))</f>
        <v>31</v>
      </c>
      <c r="AC969" s="24">
        <f t="shared" si="551"/>
        <v>0</v>
      </c>
      <c r="AD969" s="24">
        <f>IFNA(VLOOKUP(A969,'BUSINESS processed'!A969:J3659,8,0))</f>
        <v>408</v>
      </c>
      <c r="AE969" s="24">
        <f>IFNA(VLOOKUP(A969,'BUSINESS processed'!A969:J3659,9,0))</f>
        <v>0.011</v>
      </c>
      <c r="AF969" s="27">
        <f>IFNA(VLOOKUP(A969,'BUSINESS processed'!A969:J3659,10,0))</f>
        <v>0.045</v>
      </c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</row>
    <row r="970">
      <c r="A970" s="18" t="str">
        <f t="shared" si="1"/>
        <v>Asia_Nepal-Asia_2007</v>
      </c>
      <c r="B970" s="19" t="s">
        <v>144</v>
      </c>
      <c r="C970" s="20" t="s">
        <v>166</v>
      </c>
      <c r="D970" s="21" t="s">
        <v>86</v>
      </c>
      <c r="E970" s="22">
        <v>1.0325618017E10</v>
      </c>
      <c r="F970" s="22">
        <f t="shared" si="2"/>
        <v>397.9040178</v>
      </c>
      <c r="G970" s="23">
        <v>0.055</v>
      </c>
      <c r="H970" s="23">
        <v>23.0</v>
      </c>
      <c r="I970" s="23">
        <v>0.08</v>
      </c>
      <c r="J970" s="24">
        <f>IF(AND( C970=C969,D970&gt;D969),J969,"")</f>
        <v>8649.5</v>
      </c>
      <c r="K970" s="24">
        <f t="shared" si="3"/>
        <v>0.0003333137829</v>
      </c>
      <c r="L970" s="24">
        <f>IF(AND(C970=C969,C970&gt;C969),C969,0)</f>
        <v>0</v>
      </c>
      <c r="M970" s="24">
        <f t="shared" si="5"/>
        <v>0</v>
      </c>
      <c r="N970" s="24">
        <f>IFNA(VLOOKUP(A970,'HUMAN RESOURCES processed'!$A$2:$M$2692,5,0))</f>
        <v>0.026</v>
      </c>
      <c r="O970" s="24">
        <f>IFNA(VLOOKUP(A970,'HUMAN RESOURCES processed'!$A$2:$M$2692,6,0))</f>
        <v>0.042</v>
      </c>
      <c r="P970" s="24">
        <f>IFNA(VLOOKUP(A970,'HUMAN RESOURCES processed'!$A$2:$M$2692,7,0))</f>
        <v>67</v>
      </c>
      <c r="Q970" s="24">
        <f>IFNA(VLOOKUP(A970,'HUMAN RESOURCES processed'!$A$2:$M$2692,8,0))</f>
        <v>65</v>
      </c>
      <c r="R970" s="24">
        <f t="shared" si="6"/>
        <v>66</v>
      </c>
      <c r="S970" s="24">
        <f>IFNA(VLOOKUP(A970,'HUMAN RESOURCES processed'!$A$2:$M$2692,9,0))</f>
        <v>0.387</v>
      </c>
      <c r="T970" s="24">
        <f>IFNA(VLOOKUP(A970,'HUMAN RESOURCES processed'!$A$2:$M$2692,10,0))</f>
        <v>0.566</v>
      </c>
      <c r="U970" s="24">
        <f>IFNA(VLOOKUP(A970,'HUMAN RESOURCES processed'!$A$2:$M$2692,11,0))</f>
        <v>0.046</v>
      </c>
      <c r="V970" s="24">
        <f>IFNA(VLOOKUP(A970,'HUMAN RESOURCES processed'!$A$2:$M$2692,12,0))</f>
        <v>25950022</v>
      </c>
      <c r="W970" s="24">
        <f>IFNA(VLOOKUP(A970,'HUMAN RESOURCES processed'!$A$2:$M$2692,13,0))</f>
        <v>0.158</v>
      </c>
      <c r="X970" s="24">
        <f>IFNA(VLOOKUP(A970,'TOURISM processed'!$A$2:$F$2692,5,0))</f>
        <v>234000000</v>
      </c>
      <c r="Y970" s="24">
        <f>IFNA(VLOOKUP(A970,'TOURISM processed'!$A$2:$F$2692,6,0))</f>
        <v>402000000</v>
      </c>
      <c r="Z970" s="24">
        <f t="shared" si="7"/>
        <v>15.49131635</v>
      </c>
      <c r="AA970" s="24">
        <f>IFNA(VLOOKUP(A970,'BUSINESS processed'!A970:J3660,5,0))</f>
        <v>0.328</v>
      </c>
      <c r="AB970" s="24">
        <f>IFNA(VLOOKUP(A970,'BUSINESS processed'!A970:J3660,6,0))</f>
        <v>31</v>
      </c>
      <c r="AC970" s="24">
        <f t="shared" si="551"/>
        <v>0</v>
      </c>
      <c r="AD970" s="24">
        <f>IFNA(VLOOKUP(A970,'BUSINESS processed'!A970:J3660,8,0))</f>
        <v>408</v>
      </c>
      <c r="AE970" s="24">
        <f>IFNA(VLOOKUP(A970,'BUSINESS processed'!A970:J3660,9,0))</f>
        <v>0.014</v>
      </c>
      <c r="AF970" s="27">
        <f>IFNA(VLOOKUP(A970,'BUSINESS processed'!A970:J3660,10,0))</f>
        <v>0.126</v>
      </c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</row>
    <row r="971">
      <c r="A971" s="18" t="str">
        <f t="shared" si="1"/>
        <v>Asia_Nepal-Asia_2008</v>
      </c>
      <c r="B971" s="19" t="s">
        <v>144</v>
      </c>
      <c r="C971" s="20" t="s">
        <v>166</v>
      </c>
      <c r="D971" s="21" t="s">
        <v>87</v>
      </c>
      <c r="E971" s="22">
        <v>1.2545438605E10</v>
      </c>
      <c r="F971" s="22">
        <f t="shared" si="2"/>
        <v>477.9321763</v>
      </c>
      <c r="G971" s="23">
        <v>0.061</v>
      </c>
      <c r="H971" s="23">
        <v>27.0</v>
      </c>
      <c r="I971" s="23">
        <v>0.08</v>
      </c>
      <c r="J971" s="24">
        <f>IFNA(VLOOKUP(A971,'ENERGY processed'!$A$2:$H$2692,7,0),"")</f>
        <v>9308</v>
      </c>
      <c r="K971" s="24">
        <f t="shared" si="3"/>
        <v>0.0003545984192</v>
      </c>
      <c r="L971" s="24">
        <f>IFNA(VLOOKUP(A971,'ENERGY processed'!$A$2:$H$2692,8,0),"")</f>
        <v>2699</v>
      </c>
      <c r="M971" s="24">
        <f t="shared" si="5"/>
        <v>0.0001028213508</v>
      </c>
      <c r="N971" s="24">
        <f>IFNA(VLOOKUP(A971,'HUMAN RESOURCES processed'!$A$2:$M$2692,5,0))</f>
        <v>0.025</v>
      </c>
      <c r="O971" s="24">
        <f>IFNA(VLOOKUP(A971,'HUMAN RESOURCES processed'!$A$2:$M$2692,6,0))</f>
        <v>0.04</v>
      </c>
      <c r="P971" s="24">
        <f>IFNA(VLOOKUP(A971,'HUMAN RESOURCES processed'!$A$2:$M$2692,7,0))</f>
        <v>67</v>
      </c>
      <c r="Q971" s="24">
        <f>IFNA(VLOOKUP(A971,'HUMAN RESOURCES processed'!$A$2:$M$2692,8,0))</f>
        <v>65</v>
      </c>
      <c r="R971" s="24">
        <f t="shared" si="6"/>
        <v>66</v>
      </c>
      <c r="S971" s="24">
        <f>IFNA(VLOOKUP(A971,'HUMAN RESOURCES processed'!$A$2:$M$2692,9,0))</f>
        <v>0.383</v>
      </c>
      <c r="T971" s="24">
        <f>IFNA(VLOOKUP(A971,'HUMAN RESOURCES processed'!$A$2:$M$2692,10,0))</f>
        <v>0.57</v>
      </c>
      <c r="U971" s="24">
        <f>IFNA(VLOOKUP(A971,'HUMAN RESOURCES processed'!$A$2:$M$2692,11,0))</f>
        <v>0.047</v>
      </c>
      <c r="V971" s="24">
        <f>IFNA(VLOOKUP(A971,'HUMAN RESOURCES processed'!$A$2:$M$2692,12,0))</f>
        <v>26249412</v>
      </c>
      <c r="W971" s="24">
        <f>IFNA(VLOOKUP(A971,'HUMAN RESOURCES processed'!$A$2:$M$2692,13,0))</f>
        <v>0.162</v>
      </c>
      <c r="X971" s="24">
        <f>IFNA(VLOOKUP(A971,'TOURISM processed'!$A$2:$F$2692,5,0))</f>
        <v>353000000</v>
      </c>
      <c r="Y971" s="24">
        <f>IFNA(VLOOKUP(A971,'TOURISM processed'!$A$2:$F$2692,6,0))</f>
        <v>545000000</v>
      </c>
      <c r="Z971" s="24">
        <f t="shared" si="7"/>
        <v>20.76236984</v>
      </c>
      <c r="AA971" s="24">
        <f>IFNA(VLOOKUP(A971,'BUSINESS processed'!A971:J3661,5,0))</f>
        <v>0.341</v>
      </c>
      <c r="AB971" s="24">
        <f>IFNA(VLOOKUP(A971,'BUSINESS processed'!A971:J3661,6,0))</f>
        <v>31</v>
      </c>
      <c r="AC971" s="24">
        <f t="shared" si="551"/>
        <v>0</v>
      </c>
      <c r="AD971" s="24">
        <f>IFNA(VLOOKUP(A971,'BUSINESS processed'!A971:J3661,8,0))</f>
        <v>408</v>
      </c>
      <c r="AE971" s="24">
        <f>IFNA(VLOOKUP(A971,'BUSINESS processed'!A971:J3661,9,0))</f>
        <v>0.017</v>
      </c>
      <c r="AF971" s="27">
        <f>IFNA(VLOOKUP(A971,'BUSINESS processed'!A971:J3661,10,0))</f>
        <v>0.16</v>
      </c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</row>
    <row r="972">
      <c r="A972" s="18" t="str">
        <f t="shared" si="1"/>
        <v>Asia_Nepal-Asia_2009</v>
      </c>
      <c r="B972" s="19" t="s">
        <v>144</v>
      </c>
      <c r="C972" s="20" t="s">
        <v>166</v>
      </c>
      <c r="D972" s="21" t="s">
        <v>88</v>
      </c>
      <c r="E972" s="22">
        <v>1.2899651884E10</v>
      </c>
      <c r="F972" s="22">
        <f t="shared" si="2"/>
        <v>485.9551548</v>
      </c>
      <c r="G972" s="23">
        <v>0.06</v>
      </c>
      <c r="H972" s="23">
        <v>29.0</v>
      </c>
      <c r="I972" s="23">
        <v>0.08</v>
      </c>
      <c r="J972" s="24">
        <f>IFNA(VLOOKUP(A972,'ENERGY processed'!$A$2:$H$2692,7,0),"")</f>
        <v>9132</v>
      </c>
      <c r="K972" s="24">
        <f t="shared" si="3"/>
        <v>0.0003440203281</v>
      </c>
      <c r="L972" s="24">
        <f>IFNA(VLOOKUP(A972,'ENERGY processed'!$A$2:$H$2692,8,0),"")</f>
        <v>3242</v>
      </c>
      <c r="M972" s="24">
        <f t="shared" si="5"/>
        <v>0.0001221324905</v>
      </c>
      <c r="N972" s="24">
        <f>IFNA(VLOOKUP(A972,'HUMAN RESOURCES processed'!$A$2:$M$2692,5,0))</f>
        <v>0.024</v>
      </c>
      <c r="O972" s="24">
        <f>IFNA(VLOOKUP(A972,'HUMAN RESOURCES processed'!$A$2:$M$2692,6,0))</f>
        <v>0.038</v>
      </c>
      <c r="P972" s="24">
        <f>IFNA(VLOOKUP(A972,'HUMAN RESOURCES processed'!$A$2:$M$2692,7,0))</f>
        <v>68</v>
      </c>
      <c r="Q972" s="24">
        <f>IFNA(VLOOKUP(A972,'HUMAN RESOURCES processed'!$A$2:$M$2692,8,0))</f>
        <v>66</v>
      </c>
      <c r="R972" s="24">
        <f t="shared" si="6"/>
        <v>67</v>
      </c>
      <c r="S972" s="24">
        <f>IFNA(VLOOKUP(A972,'HUMAN RESOURCES processed'!$A$2:$M$2692,9,0))</f>
        <v>0.377</v>
      </c>
      <c r="T972" s="24">
        <f>IFNA(VLOOKUP(A972,'HUMAN RESOURCES processed'!$A$2:$M$2692,10,0))</f>
        <v>0.574</v>
      </c>
      <c r="U972" s="24">
        <f>IFNA(VLOOKUP(A972,'HUMAN RESOURCES processed'!$A$2:$M$2692,11,0))</f>
        <v>0.048</v>
      </c>
      <c r="V972" s="24">
        <f>IFNA(VLOOKUP(A972,'HUMAN RESOURCES processed'!$A$2:$M$2692,12,0))</f>
        <v>26544943</v>
      </c>
      <c r="W972" s="24">
        <f>IFNA(VLOOKUP(A972,'HUMAN RESOURCES processed'!$A$2:$M$2692,13,0))</f>
        <v>0.165</v>
      </c>
      <c r="X972" s="24">
        <f>IFNA(VLOOKUP(A972,'TOURISM processed'!$A$2:$F$2692,5,0))</f>
        <v>439000000</v>
      </c>
      <c r="Y972" s="24">
        <f>IFNA(VLOOKUP(A972,'TOURISM processed'!$A$2:$F$2692,6,0))</f>
        <v>572000000</v>
      </c>
      <c r="Z972" s="24">
        <f t="shared" si="7"/>
        <v>21.54836045</v>
      </c>
      <c r="AA972" s="24">
        <f>IFNA(VLOOKUP(A972,'BUSINESS processed'!A972:J3662,5,0))</f>
        <v>0.325</v>
      </c>
      <c r="AB972" s="24">
        <f>IFNA(VLOOKUP(A972,'BUSINESS processed'!A972:J3662,6,0))</f>
        <v>31</v>
      </c>
      <c r="AC972" s="24">
        <f t="shared" si="551"/>
        <v>0</v>
      </c>
      <c r="AD972" s="24">
        <f>IFNA(VLOOKUP(A972,'BUSINESS processed'!A972:J3662,8,0))</f>
        <v>338</v>
      </c>
      <c r="AE972" s="24">
        <f>IFNA(VLOOKUP(A972,'BUSINESS processed'!A972:J3662,9,0))</f>
        <v>0.02</v>
      </c>
      <c r="AF972" s="27">
        <f>IFNA(VLOOKUP(A972,'BUSINESS processed'!A972:J3662,10,0))</f>
        <v>0.211</v>
      </c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</row>
    <row r="973">
      <c r="A973" s="18" t="str">
        <f t="shared" si="1"/>
        <v>Asia_Nepal-Asia_2010</v>
      </c>
      <c r="B973" s="19" t="s">
        <v>144</v>
      </c>
      <c r="C973" s="20" t="s">
        <v>166</v>
      </c>
      <c r="D973" s="21" t="s">
        <v>89</v>
      </c>
      <c r="E973" s="22">
        <v>1.5994094607E10</v>
      </c>
      <c r="F973" s="22">
        <f t="shared" si="2"/>
        <v>595.7716261</v>
      </c>
      <c r="G973" s="23">
        <v>0.059</v>
      </c>
      <c r="H973" s="23">
        <v>36.0</v>
      </c>
      <c r="I973" s="23">
        <v>0.08</v>
      </c>
      <c r="J973" s="24">
        <f>IF(AND( C973=C972,D973&gt;D972),J972,"")</f>
        <v>9132</v>
      </c>
      <c r="K973" s="24">
        <f t="shared" si="3"/>
        <v>0.0003401622051</v>
      </c>
      <c r="L973" s="24">
        <f>IF(AND(C973=C972,C973&gt;C972),C972,0)</f>
        <v>0</v>
      </c>
      <c r="M973" s="24">
        <f t="shared" si="5"/>
        <v>0</v>
      </c>
      <c r="N973" s="24">
        <f>IFNA(VLOOKUP(A973,'HUMAN RESOURCES processed'!$A$2:$M$2692,5,0))</f>
        <v>0.023</v>
      </c>
      <c r="O973" s="24">
        <f>IFNA(VLOOKUP(A973,'HUMAN RESOURCES processed'!$A$2:$M$2692,6,0))</f>
        <v>0.036</v>
      </c>
      <c r="P973" s="24">
        <f>IFNA(VLOOKUP(A973,'HUMAN RESOURCES processed'!$A$2:$M$2692,7,0))</f>
        <v>68</v>
      </c>
      <c r="Q973" s="24">
        <f>IFNA(VLOOKUP(A973,'HUMAN RESOURCES processed'!$A$2:$M$2692,8,0))</f>
        <v>66</v>
      </c>
      <c r="R973" s="24">
        <f t="shared" si="6"/>
        <v>67</v>
      </c>
      <c r="S973" s="24">
        <f>IFNA(VLOOKUP(A973,'HUMAN RESOURCES processed'!$A$2:$M$2692,9,0))</f>
        <v>0.371</v>
      </c>
      <c r="T973" s="24">
        <f>IFNA(VLOOKUP(A973,'HUMAN RESOURCES processed'!$A$2:$M$2692,10,0))</f>
        <v>0.58</v>
      </c>
      <c r="U973" s="24">
        <f>IFNA(VLOOKUP(A973,'HUMAN RESOURCES processed'!$A$2:$M$2692,11,0))</f>
        <v>0.049</v>
      </c>
      <c r="V973" s="24">
        <f>IFNA(VLOOKUP(A973,'HUMAN RESOURCES processed'!$A$2:$M$2692,12,0))</f>
        <v>26846016</v>
      </c>
      <c r="W973" s="24">
        <f>IFNA(VLOOKUP(A973,'HUMAN RESOURCES processed'!$A$2:$M$2692,13,0))</f>
        <v>0.168</v>
      </c>
      <c r="X973" s="24">
        <f>IFNA(VLOOKUP(A973,'TOURISM processed'!$A$2:$F$2692,5,0))</f>
        <v>378000000</v>
      </c>
      <c r="Y973" s="24">
        <f>IFNA(VLOOKUP(A973,'TOURISM processed'!$A$2:$F$2692,6,0))</f>
        <v>528000000</v>
      </c>
      <c r="Z973" s="24">
        <f t="shared" si="7"/>
        <v>19.66772276</v>
      </c>
      <c r="AA973" s="24">
        <f>IFNA(VLOOKUP(A973,'BUSINESS processed'!A973:J3663,5,0))</f>
        <v>0.317</v>
      </c>
      <c r="AB973" s="24">
        <f>IFNA(VLOOKUP(A973,'BUSINESS processed'!A973:J3663,6,0))</f>
        <v>31</v>
      </c>
      <c r="AC973" s="24">
        <f t="shared" si="551"/>
        <v>0</v>
      </c>
      <c r="AD973" s="24">
        <f>IFNA(VLOOKUP(A973,'BUSINESS processed'!A973:J3663,8,0))</f>
        <v>338</v>
      </c>
      <c r="AE973" s="24">
        <f>IFNA(VLOOKUP(A973,'BUSINESS processed'!A973:J3663,9,0))</f>
        <v>0.079</v>
      </c>
      <c r="AF973" s="27">
        <f>IFNA(VLOOKUP(A973,'BUSINESS processed'!A973:J3663,10,0))</f>
        <v>0.343</v>
      </c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</row>
    <row r="974">
      <c r="A974" s="18" t="str">
        <f t="shared" si="1"/>
        <v>Asia_Nepal-Asia_2011</v>
      </c>
      <c r="B974" s="19" t="s">
        <v>144</v>
      </c>
      <c r="C974" s="20" t="s">
        <v>166</v>
      </c>
      <c r="D974" s="21" t="s">
        <v>90</v>
      </c>
      <c r="E974" s="22">
        <v>1.8850351853E10</v>
      </c>
      <c r="F974" s="22">
        <f t="shared" si="2"/>
        <v>694.1411512</v>
      </c>
      <c r="G974" s="23">
        <v>0.061</v>
      </c>
      <c r="H974" s="23">
        <v>41.0</v>
      </c>
      <c r="I974" s="39">
        <f t="shared" ref="I974:I975" si="553">IF(AND(C974=C973,D974&gt;D973),I973,"")</f>
        <v>0.08</v>
      </c>
      <c r="J974" s="24">
        <f>IFNA(VLOOKUP(A974,'ENERGY processed'!$A$2:$H$2692,7,0),"")</f>
        <v>8407.5</v>
      </c>
      <c r="K974" s="24">
        <f t="shared" si="3"/>
        <v>0.0003095959043</v>
      </c>
      <c r="L974" s="24">
        <f>IFNA(VLOOKUP(A974,'ENERGY processed'!$A$2:$H$2692,8,0),"")</f>
        <v>3093</v>
      </c>
      <c r="M974" s="24">
        <f t="shared" si="5"/>
        <v>0.000113895942</v>
      </c>
      <c r="N974" s="24">
        <f>IFNA(VLOOKUP(A974,'HUMAN RESOURCES processed'!$A$2:$M$2692,5,0))</f>
        <v>0.022</v>
      </c>
      <c r="O974" s="24">
        <f>IFNA(VLOOKUP(A974,'HUMAN RESOURCES processed'!$A$2:$M$2692,6,0))</f>
        <v>0.035</v>
      </c>
      <c r="P974" s="24">
        <f>IFNA(VLOOKUP(A974,'HUMAN RESOURCES processed'!$A$2:$M$2692,7,0))</f>
        <v>69</v>
      </c>
      <c r="Q974" s="24">
        <f>IFNA(VLOOKUP(A974,'HUMAN RESOURCES processed'!$A$2:$M$2692,8,0))</f>
        <v>66</v>
      </c>
      <c r="R974" s="24">
        <f t="shared" si="6"/>
        <v>67.5</v>
      </c>
      <c r="S974" s="24">
        <f>IFNA(VLOOKUP(A974,'HUMAN RESOURCES processed'!$A$2:$M$2692,9,0))</f>
        <v>0.364</v>
      </c>
      <c r="T974" s="24">
        <f>IFNA(VLOOKUP(A974,'HUMAN RESOURCES processed'!$A$2:$M$2692,10,0))</f>
        <v>0.586</v>
      </c>
      <c r="U974" s="24">
        <f>IFNA(VLOOKUP(A974,'HUMAN RESOURCES processed'!$A$2:$M$2692,11,0))</f>
        <v>0.05</v>
      </c>
      <c r="V974" s="24">
        <f>IFNA(VLOOKUP(A974,'HUMAN RESOURCES processed'!$A$2:$M$2692,12,0))</f>
        <v>27156367</v>
      </c>
      <c r="W974" s="24">
        <f>IFNA(VLOOKUP(A974,'HUMAN RESOURCES processed'!$A$2:$M$2692,13,0))</f>
        <v>0.172</v>
      </c>
      <c r="X974" s="24">
        <f>IFNA(VLOOKUP(A974,'TOURISM processed'!$A$2:$F$2692,5,0))</f>
        <v>415000000</v>
      </c>
      <c r="Y974" s="24">
        <f>IFNA(VLOOKUP(A974,'TOURISM processed'!$A$2:$F$2692,6,0))</f>
        <v>420000000</v>
      </c>
      <c r="Z974" s="24">
        <f t="shared" si="7"/>
        <v>15.4659863</v>
      </c>
      <c r="AA974" s="24">
        <f>IFNA(VLOOKUP(A974,'BUSINESS processed'!A974:J3664,5,0))</f>
        <v>0.315</v>
      </c>
      <c r="AB974" s="24">
        <f>IFNA(VLOOKUP(A974,'BUSINESS processed'!A974:J3664,6,0))</f>
        <v>29</v>
      </c>
      <c r="AC974" s="24">
        <f t="shared" si="551"/>
        <v>0</v>
      </c>
      <c r="AD974" s="24">
        <f>IFNA(VLOOKUP(A974,'BUSINESS processed'!A974:J3664,8,0))</f>
        <v>326</v>
      </c>
      <c r="AE974" s="24">
        <f>IFNA(VLOOKUP(A974,'BUSINESS processed'!A974:J3664,9,0))</f>
        <v>0.09</v>
      </c>
      <c r="AF974" s="27">
        <f>IFNA(VLOOKUP(A974,'BUSINESS processed'!A974:J3664,10,0))</f>
        <v>0.492</v>
      </c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</row>
    <row r="975">
      <c r="A975" s="18" t="str">
        <f t="shared" si="1"/>
        <v>Asia_Nepal-Asia_2012</v>
      </c>
      <c r="B975" s="19" t="s">
        <v>144</v>
      </c>
      <c r="C975" s="20" t="s">
        <v>166</v>
      </c>
      <c r="D975" s="21" t="s">
        <v>91</v>
      </c>
      <c r="E975" s="22">
        <v>1.9206800719E10</v>
      </c>
      <c r="F975" s="22">
        <f t="shared" si="2"/>
        <v>699.0804821</v>
      </c>
      <c r="G975" s="23">
        <v>0.055</v>
      </c>
      <c r="H975" s="23">
        <v>36.0</v>
      </c>
      <c r="I975" s="39">
        <f t="shared" si="553"/>
        <v>0.08</v>
      </c>
      <c r="J975" s="24">
        <f>IFNA(VLOOKUP(A975,'ENERGY processed'!$A$2:$H$2692,7,0),"")</f>
        <v>9131</v>
      </c>
      <c r="K975" s="24">
        <f t="shared" si="3"/>
        <v>0.0003323460255</v>
      </c>
      <c r="L975" s="24">
        <f>IFNA(VLOOKUP(A975,'ENERGY processed'!$A$2:$H$2692,8,0),"")</f>
        <v>2662</v>
      </c>
      <c r="M975" s="24">
        <f t="shared" si="5"/>
        <v>0.00009689027708</v>
      </c>
      <c r="N975" s="24">
        <f>IFNA(VLOOKUP(A975,'HUMAN RESOURCES processed'!$A$2:$M$2692,5,0))</f>
        <v>0.022</v>
      </c>
      <c r="O975" s="24">
        <f>IFNA(VLOOKUP(A975,'HUMAN RESOURCES processed'!$A$2:$M$2692,6,0))</f>
        <v>0.033</v>
      </c>
      <c r="P975" s="24">
        <f>IFNA(VLOOKUP(A975,'HUMAN RESOURCES processed'!$A$2:$M$2692,7,0))</f>
        <v>69</v>
      </c>
      <c r="Q975" s="24">
        <f>IFNA(VLOOKUP(A975,'HUMAN RESOURCES processed'!$A$2:$M$2692,8,0))</f>
        <v>67</v>
      </c>
      <c r="R975" s="24">
        <f t="shared" si="6"/>
        <v>68</v>
      </c>
      <c r="S975" s="24">
        <f>IFNA(VLOOKUP(A975,'HUMAN RESOURCES processed'!$A$2:$M$2692,9,0))</f>
        <v>0.356</v>
      </c>
      <c r="T975" s="24">
        <f>IFNA(VLOOKUP(A975,'HUMAN RESOURCES processed'!$A$2:$M$2692,10,0))</f>
        <v>0.594</v>
      </c>
      <c r="U975" s="24">
        <f>IFNA(VLOOKUP(A975,'HUMAN RESOURCES processed'!$A$2:$M$2692,11,0))</f>
        <v>0.051</v>
      </c>
      <c r="V975" s="24">
        <f>IFNA(VLOOKUP(A975,'HUMAN RESOURCES processed'!$A$2:$M$2692,12,0))</f>
        <v>27474377</v>
      </c>
      <c r="W975" s="24">
        <f>IFNA(VLOOKUP(A975,'HUMAN RESOURCES processed'!$A$2:$M$2692,13,0))</f>
        <v>0.175</v>
      </c>
      <c r="X975" s="24">
        <f>IFNA(VLOOKUP(A975,'TOURISM processed'!$A$2:$F$2692,5,0))</f>
        <v>379000000</v>
      </c>
      <c r="Y975" s="24">
        <f>IFNA(VLOOKUP(A975,'TOURISM processed'!$A$2:$F$2692,6,0))</f>
        <v>561000000</v>
      </c>
      <c r="Z975" s="24">
        <f t="shared" si="7"/>
        <v>20.41902533</v>
      </c>
      <c r="AA975" s="24">
        <f>IFNA(VLOOKUP(A975,'BUSINESS processed'!A975:J3665,5,0))</f>
        <v>0.315</v>
      </c>
      <c r="AB975" s="24">
        <f>IFNA(VLOOKUP(A975,'BUSINESS processed'!A975:J3665,6,0))</f>
        <v>29</v>
      </c>
      <c r="AC975" s="24">
        <f>IFNA(VLOOKUP(A975,'BUSINESS processed'!A975:J3665,7,0))</f>
        <v>103</v>
      </c>
      <c r="AD975" s="24">
        <f>IFNA(VLOOKUP(A975,'BUSINESS processed'!A975:J3665,8,0))</f>
        <v>326</v>
      </c>
      <c r="AE975" s="24">
        <f>IFNA(VLOOKUP(A975,'BUSINESS processed'!A975:J3665,9,0))</f>
        <v>0.111</v>
      </c>
      <c r="AF975" s="27">
        <f>IFNA(VLOOKUP(A975,'BUSINESS processed'!A975:J3665,10,0))</f>
        <v>0.605</v>
      </c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</row>
    <row r="976">
      <c r="A976" s="18" t="str">
        <f t="shared" si="1"/>
        <v>Asia_North Korea-Asia_2000</v>
      </c>
      <c r="B976" s="19" t="s">
        <v>144</v>
      </c>
      <c r="C976" s="20" t="s">
        <v>167</v>
      </c>
      <c r="D976" s="21" t="s">
        <v>70</v>
      </c>
      <c r="E976" s="20">
        <f t="shared" ref="E976:E988" si="554">IF(AND(C976=C975,D976&gt;D975),E975,0)</f>
        <v>0</v>
      </c>
      <c r="F976" s="22">
        <f t="shared" si="2"/>
        <v>0</v>
      </c>
      <c r="G976" s="39">
        <f t="shared" ref="G976:G988" si="555">IF(AND(C976=C975,D976&gt;D975),G975,0)</f>
        <v>0</v>
      </c>
      <c r="H976" s="39">
        <f t="shared" ref="H976:H988" si="556">IF(AND(C976=C975,C976&gt;C975),C975,0)</f>
        <v>0</v>
      </c>
      <c r="I976" s="39">
        <f t="shared" ref="I976:I992" si="557">IF(AND(C976=C975,D976&gt;D975),I975,0)</f>
        <v>0</v>
      </c>
      <c r="J976" s="24">
        <f>IF(AND( C976=C975,D976&gt;D975),J975,0)</f>
        <v>0</v>
      </c>
      <c r="K976" s="24">
        <f t="shared" si="3"/>
        <v>0</v>
      </c>
      <c r="L976" s="24">
        <f t="shared" ref="L976:L977" si="558">IF(AND(C976=C975,C976&gt;C975),C975,0)</f>
        <v>0</v>
      </c>
      <c r="M976" s="24">
        <f t="shared" si="5"/>
        <v>0</v>
      </c>
      <c r="N976" s="24">
        <f>IFNA(VLOOKUP(A976,'HUMAN RESOURCES processed'!$A$2:$M$2692,5,0))</f>
        <v>0.018</v>
      </c>
      <c r="O976" s="24">
        <f>IFNA(VLOOKUP(A976,'HUMAN RESOURCES processed'!$A$2:$M$2692,6,0))</f>
        <v>0.045</v>
      </c>
      <c r="P976" s="24">
        <f>IFNA(VLOOKUP(A976,'HUMAN RESOURCES processed'!$A$2:$M$2692,7,0))</f>
        <v>69</v>
      </c>
      <c r="Q976" s="24">
        <f>IFNA(VLOOKUP(A976,'HUMAN RESOURCES processed'!$A$2:$M$2692,8,0))</f>
        <v>61</v>
      </c>
      <c r="R976" s="24">
        <f t="shared" si="6"/>
        <v>65</v>
      </c>
      <c r="S976" s="24">
        <f>IFNA(VLOOKUP(A976,'HUMAN RESOURCES processed'!$A$2:$M$2692,9,0))</f>
        <v>0.26</v>
      </c>
      <c r="T976" s="24">
        <f>IFNA(VLOOKUP(A976,'HUMAN RESOURCES processed'!$A$2:$M$2692,10,0))</f>
        <v>0.681</v>
      </c>
      <c r="U976" s="24">
        <f>IFNA(VLOOKUP(A976,'HUMAN RESOURCES processed'!$A$2:$M$2692,11,0))</f>
        <v>0.059</v>
      </c>
      <c r="V976" s="24">
        <f>IFNA(VLOOKUP(A976,'HUMAN RESOURCES processed'!$A$2:$M$2692,12,0))</f>
        <v>22840225</v>
      </c>
      <c r="W976" s="24">
        <f>IFNA(VLOOKUP(A976,'HUMAN RESOURCES processed'!$A$2:$M$2692,13,0))</f>
        <v>0.594</v>
      </c>
      <c r="X976" s="24">
        <f t="shared" ref="X976:X988" si="559">IF(AND(C976=C975,D976&gt;D975),X975,0)</f>
        <v>0</v>
      </c>
      <c r="Y976" s="24">
        <f t="shared" ref="Y976:Y988" si="560">IF(AND(C976=C975,D976&gt;D975),Y975,0)</f>
        <v>0</v>
      </c>
      <c r="Z976" s="24">
        <f t="shared" si="7"/>
        <v>0</v>
      </c>
      <c r="AA976" s="24">
        <f t="shared" ref="AA976:AA993" si="561">IF(AND(C976=C975,D976&gt;D975),AA975,0)</f>
        <v>0</v>
      </c>
      <c r="AB976" s="24">
        <f t="shared" ref="AB976:AB991" si="562">IF(AND(C976=C975,D976&gt;D975),AB975,0)</f>
        <v>0</v>
      </c>
      <c r="AC976" s="24">
        <f t="shared" ref="AC976:AC1000" si="563">IF(AND(C976=C975,D976&gt;D975),AC975,0)</f>
        <v>0</v>
      </c>
      <c r="AD976" s="24">
        <f t="shared" ref="AD976:AD993" si="564">IF(AND(C976=C975,D976&gt;D975),AD975,0)</f>
        <v>0</v>
      </c>
      <c r="AE976" s="24">
        <f t="shared" ref="AE976:AE989" si="565">IF(AND(C976=C975,D976&gt;211),AE975,0)</f>
        <v>0</v>
      </c>
      <c r="AF976" s="27">
        <f t="shared" ref="AF976:AF984" si="566">IF(AND(C976=C975,D976&gt;D975),AF975,0)</f>
        <v>0</v>
      </c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</row>
    <row r="977">
      <c r="A977" s="18" t="str">
        <f t="shared" si="1"/>
        <v>Asia_North Korea-Asia_2001</v>
      </c>
      <c r="B977" s="19" t="s">
        <v>144</v>
      </c>
      <c r="C977" s="20" t="s">
        <v>167</v>
      </c>
      <c r="D977" s="21" t="s">
        <v>71</v>
      </c>
      <c r="E977" s="20">
        <f t="shared" si="554"/>
        <v>0</v>
      </c>
      <c r="F977" s="22">
        <f t="shared" si="2"/>
        <v>0</v>
      </c>
      <c r="G977" s="39">
        <f t="shared" si="555"/>
        <v>0</v>
      </c>
      <c r="H977" s="39">
        <f t="shared" si="556"/>
        <v>0</v>
      </c>
      <c r="I977" s="39">
        <f t="shared" si="557"/>
        <v>0</v>
      </c>
      <c r="J977" s="24">
        <f>IFNA(VLOOKUP(A977,'ENERGY processed'!$A$2:$H$2692,7,0),"")</f>
        <v>19037</v>
      </c>
      <c r="K977" s="24">
        <f t="shared" si="3"/>
        <v>0.0008261350113</v>
      </c>
      <c r="L977" s="24">
        <f t="shared" si="558"/>
        <v>0</v>
      </c>
      <c r="M977" s="24">
        <f t="shared" si="5"/>
        <v>0</v>
      </c>
      <c r="N977" s="24">
        <f>IFNA(VLOOKUP(A977,'HUMAN RESOURCES processed'!$A$2:$M$2692,5,0))</f>
        <v>0.017</v>
      </c>
      <c r="O977" s="24">
        <f>IFNA(VLOOKUP(A977,'HUMAN RESOURCES processed'!$A$2:$M$2692,6,0))</f>
        <v>0.039</v>
      </c>
      <c r="P977" s="24">
        <f>IFNA(VLOOKUP(A977,'HUMAN RESOURCES processed'!$A$2:$M$2692,7,0))</f>
        <v>70</v>
      </c>
      <c r="Q977" s="24">
        <f>IFNA(VLOOKUP(A977,'HUMAN RESOURCES processed'!$A$2:$M$2692,8,0))</f>
        <v>62</v>
      </c>
      <c r="R977" s="24">
        <f t="shared" si="6"/>
        <v>66</v>
      </c>
      <c r="S977" s="24">
        <f>IFNA(VLOOKUP(A977,'HUMAN RESOURCES processed'!$A$2:$M$2692,9,0))</f>
        <v>0.258</v>
      </c>
      <c r="T977" s="24">
        <f>IFNA(VLOOKUP(A977,'HUMAN RESOURCES processed'!$A$2:$M$2692,10,0))</f>
        <v>0.68</v>
      </c>
      <c r="U977" s="24">
        <f>IFNA(VLOOKUP(A977,'HUMAN RESOURCES processed'!$A$2:$M$2692,11,0))</f>
        <v>0.062</v>
      </c>
      <c r="V977" s="24">
        <f>IFNA(VLOOKUP(A977,'HUMAN RESOURCES processed'!$A$2:$M$2692,12,0))</f>
        <v>23043449</v>
      </c>
      <c r="W977" s="24">
        <f>IFNA(VLOOKUP(A977,'HUMAN RESOURCES processed'!$A$2:$M$2692,13,0))</f>
        <v>0.595</v>
      </c>
      <c r="X977" s="24">
        <f t="shared" si="559"/>
        <v>0</v>
      </c>
      <c r="Y977" s="24">
        <f t="shared" si="560"/>
        <v>0</v>
      </c>
      <c r="Z977" s="24">
        <f t="shared" si="7"/>
        <v>0</v>
      </c>
      <c r="AA977" s="24">
        <f t="shared" si="561"/>
        <v>0</v>
      </c>
      <c r="AB977" s="24">
        <f t="shared" si="562"/>
        <v>0</v>
      </c>
      <c r="AC977" s="24">
        <f t="shared" si="563"/>
        <v>0</v>
      </c>
      <c r="AD977" s="24">
        <f t="shared" si="564"/>
        <v>0</v>
      </c>
      <c r="AE977" s="24">
        <f t="shared" si="565"/>
        <v>0</v>
      </c>
      <c r="AF977" s="27">
        <f t="shared" si="566"/>
        <v>0</v>
      </c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</row>
    <row r="978">
      <c r="A978" s="18" t="str">
        <f t="shared" si="1"/>
        <v>Asia_North Korea-Asia_2002</v>
      </c>
      <c r="B978" s="19" t="s">
        <v>144</v>
      </c>
      <c r="C978" s="20" t="s">
        <v>167</v>
      </c>
      <c r="D978" s="21" t="s">
        <v>72</v>
      </c>
      <c r="E978" s="20">
        <f t="shared" si="554"/>
        <v>0</v>
      </c>
      <c r="F978" s="22">
        <f t="shared" si="2"/>
        <v>0</v>
      </c>
      <c r="G978" s="39">
        <f t="shared" si="555"/>
        <v>0</v>
      </c>
      <c r="H978" s="39">
        <f t="shared" si="556"/>
        <v>0</v>
      </c>
      <c r="I978" s="39">
        <f t="shared" si="557"/>
        <v>0</v>
      </c>
      <c r="J978" s="24">
        <f>IFNA(VLOOKUP(A978,'ENERGY processed'!$A$2:$H$2692,7,0),"")</f>
        <v>18794</v>
      </c>
      <c r="K978" s="24">
        <f t="shared" si="3"/>
        <v>0.0008084115753</v>
      </c>
      <c r="L978" s="24">
        <f>IFNA(VLOOKUP(A978,'ENERGY processed'!$A$2:$H$2692,8,0),"")</f>
        <v>71624</v>
      </c>
      <c r="M978" s="24">
        <f t="shared" si="5"/>
        <v>0.003080859353</v>
      </c>
      <c r="N978" s="24">
        <f>IFNA(VLOOKUP(A978,'HUMAN RESOURCES processed'!$A$2:$M$2692,5,0))</f>
        <v>0.017</v>
      </c>
      <c r="O978" s="24">
        <f>IFNA(VLOOKUP(A978,'HUMAN RESOURCES processed'!$A$2:$M$2692,6,0))</f>
        <v>0.034</v>
      </c>
      <c r="P978" s="24">
        <f>IFNA(VLOOKUP(A978,'HUMAN RESOURCES processed'!$A$2:$M$2692,7,0))</f>
        <v>70</v>
      </c>
      <c r="Q978" s="24">
        <f>IFNA(VLOOKUP(A978,'HUMAN RESOURCES processed'!$A$2:$M$2692,8,0))</f>
        <v>63</v>
      </c>
      <c r="R978" s="24">
        <f t="shared" si="6"/>
        <v>66.5</v>
      </c>
      <c r="S978" s="24">
        <f>IFNA(VLOOKUP(A978,'HUMAN RESOURCES processed'!$A$2:$M$2692,9,0))</f>
        <v>0.256</v>
      </c>
      <c r="T978" s="24">
        <f>IFNA(VLOOKUP(A978,'HUMAN RESOURCES processed'!$A$2:$M$2692,10,0))</f>
        <v>0.68</v>
      </c>
      <c r="U978" s="24">
        <f>IFNA(VLOOKUP(A978,'HUMAN RESOURCES processed'!$A$2:$M$2692,11,0))</f>
        <v>0.065</v>
      </c>
      <c r="V978" s="24">
        <f>IFNA(VLOOKUP(A978,'HUMAN RESOURCES processed'!$A$2:$M$2692,12,0))</f>
        <v>23248059</v>
      </c>
      <c r="W978" s="24">
        <f>IFNA(VLOOKUP(A978,'HUMAN RESOURCES processed'!$A$2:$M$2692,13,0))</f>
        <v>0.596</v>
      </c>
      <c r="X978" s="24">
        <f t="shared" si="559"/>
        <v>0</v>
      </c>
      <c r="Y978" s="24">
        <f t="shared" si="560"/>
        <v>0</v>
      </c>
      <c r="Z978" s="24">
        <f t="shared" si="7"/>
        <v>0</v>
      </c>
      <c r="AA978" s="24">
        <f t="shared" si="561"/>
        <v>0</v>
      </c>
      <c r="AB978" s="24">
        <f t="shared" si="562"/>
        <v>0</v>
      </c>
      <c r="AC978" s="24">
        <f t="shared" si="563"/>
        <v>0</v>
      </c>
      <c r="AD978" s="24">
        <f t="shared" si="564"/>
        <v>0</v>
      </c>
      <c r="AE978" s="24">
        <f t="shared" si="565"/>
        <v>0</v>
      </c>
      <c r="AF978" s="27">
        <f t="shared" si="566"/>
        <v>0</v>
      </c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</row>
    <row r="979">
      <c r="A979" s="18" t="str">
        <f t="shared" si="1"/>
        <v>Asia_North Korea-Asia_2003</v>
      </c>
      <c r="B979" s="19" t="s">
        <v>144</v>
      </c>
      <c r="C979" s="20" t="s">
        <v>167</v>
      </c>
      <c r="D979" s="21" t="s">
        <v>74</v>
      </c>
      <c r="E979" s="20">
        <f t="shared" si="554"/>
        <v>0</v>
      </c>
      <c r="F979" s="22">
        <f t="shared" si="2"/>
        <v>0</v>
      </c>
      <c r="G979" s="39">
        <f t="shared" si="555"/>
        <v>0</v>
      </c>
      <c r="H979" s="39">
        <f t="shared" si="556"/>
        <v>0</v>
      </c>
      <c r="I979" s="39">
        <f t="shared" si="557"/>
        <v>0</v>
      </c>
      <c r="J979" s="24">
        <f>IFNA(VLOOKUP(A979,'ENERGY processed'!$A$2:$H$2692,7,0),"")</f>
        <v>19358</v>
      </c>
      <c r="K979" s="24">
        <f t="shared" si="3"/>
        <v>0.0008255299332</v>
      </c>
      <c r="L979" s="24">
        <f>IFNA(VLOOKUP(A979,'ENERGY processed'!$A$2:$H$2692,8,0),"")</f>
        <v>74686</v>
      </c>
      <c r="M979" s="24">
        <f t="shared" si="5"/>
        <v>0.003185015425</v>
      </c>
      <c r="N979" s="24">
        <f>IFNA(VLOOKUP(A979,'HUMAN RESOURCES processed'!$A$2:$M$2692,5,0))</f>
        <v>0.016</v>
      </c>
      <c r="O979" s="24">
        <f>IFNA(VLOOKUP(A979,'HUMAN RESOURCES processed'!$A$2:$M$2692,6,0))</f>
        <v>0.03</v>
      </c>
      <c r="P979" s="24">
        <f>IFNA(VLOOKUP(A979,'HUMAN RESOURCES processed'!$A$2:$M$2692,7,0))</f>
        <v>71</v>
      </c>
      <c r="Q979" s="24">
        <f>IFNA(VLOOKUP(A979,'HUMAN RESOURCES processed'!$A$2:$M$2692,8,0))</f>
        <v>64</v>
      </c>
      <c r="R979" s="24">
        <f t="shared" si="6"/>
        <v>67.5</v>
      </c>
      <c r="S979" s="24">
        <f>IFNA(VLOOKUP(A979,'HUMAN RESOURCES processed'!$A$2:$M$2692,9,0))</f>
        <v>0.253</v>
      </c>
      <c r="T979" s="24">
        <f>IFNA(VLOOKUP(A979,'HUMAN RESOURCES processed'!$A$2:$M$2692,10,0))</f>
        <v>0.679</v>
      </c>
      <c r="U979" s="24">
        <f>IFNA(VLOOKUP(A979,'HUMAN RESOURCES processed'!$A$2:$M$2692,11,0))</f>
        <v>0.068</v>
      </c>
      <c r="V979" s="24">
        <f>IFNA(VLOOKUP(A979,'HUMAN RESOURCES processed'!$A$2:$M$2692,12,0))</f>
        <v>23449180</v>
      </c>
      <c r="W979" s="24">
        <f>IFNA(VLOOKUP(A979,'HUMAN RESOURCES processed'!$A$2:$M$2692,13,0))</f>
        <v>0.596</v>
      </c>
      <c r="X979" s="24">
        <f t="shared" si="559"/>
        <v>0</v>
      </c>
      <c r="Y979" s="24">
        <f t="shared" si="560"/>
        <v>0</v>
      </c>
      <c r="Z979" s="24">
        <f t="shared" si="7"/>
        <v>0</v>
      </c>
      <c r="AA979" s="24">
        <f t="shared" si="561"/>
        <v>0</v>
      </c>
      <c r="AB979" s="24">
        <f t="shared" si="562"/>
        <v>0</v>
      </c>
      <c r="AC979" s="24">
        <f t="shared" si="563"/>
        <v>0</v>
      </c>
      <c r="AD979" s="24">
        <f t="shared" si="564"/>
        <v>0</v>
      </c>
      <c r="AE979" s="24">
        <f t="shared" si="565"/>
        <v>0</v>
      </c>
      <c r="AF979" s="27">
        <f t="shared" si="566"/>
        <v>0</v>
      </c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</row>
    <row r="980">
      <c r="A980" s="18" t="str">
        <f t="shared" si="1"/>
        <v>Asia_North Korea-Asia_2004</v>
      </c>
      <c r="B980" s="19" t="s">
        <v>144</v>
      </c>
      <c r="C980" s="20" t="s">
        <v>167</v>
      </c>
      <c r="D980" s="21" t="s">
        <v>83</v>
      </c>
      <c r="E980" s="20">
        <f t="shared" si="554"/>
        <v>0</v>
      </c>
      <c r="F980" s="22">
        <f t="shared" si="2"/>
        <v>0</v>
      </c>
      <c r="G980" s="39">
        <f t="shared" si="555"/>
        <v>0</v>
      </c>
      <c r="H980" s="39">
        <f t="shared" si="556"/>
        <v>0</v>
      </c>
      <c r="I980" s="39">
        <f t="shared" si="557"/>
        <v>0</v>
      </c>
      <c r="J980" s="24">
        <f>IFNA(VLOOKUP(A980,'ENERGY processed'!$A$2:$H$2692,7,0),"")</f>
        <v>20164</v>
      </c>
      <c r="K980" s="24">
        <f t="shared" si="3"/>
        <v>0.0008529862323</v>
      </c>
      <c r="L980" s="24">
        <f>IFNA(VLOOKUP(A980,'ENERGY processed'!$A$2:$H$2692,8,0),"")</f>
        <v>78081</v>
      </c>
      <c r="M980" s="24">
        <f t="shared" si="5"/>
        <v>0.003303016168</v>
      </c>
      <c r="N980" s="24">
        <f>IFNA(VLOOKUP(A980,'HUMAN RESOURCES processed'!$A$2:$M$2692,5,0))</f>
        <v>0.016</v>
      </c>
      <c r="O980" s="24">
        <f>IFNA(VLOOKUP(A980,'HUMAN RESOURCES processed'!$A$2:$M$2692,6,0))</f>
        <v>0.028</v>
      </c>
      <c r="P980" s="24">
        <f>IFNA(VLOOKUP(A980,'HUMAN RESOURCES processed'!$A$2:$M$2692,7,0))</f>
        <v>72</v>
      </c>
      <c r="Q980" s="24">
        <f>IFNA(VLOOKUP(A980,'HUMAN RESOURCES processed'!$A$2:$M$2692,8,0))</f>
        <v>64</v>
      </c>
      <c r="R980" s="24">
        <f t="shared" si="6"/>
        <v>68</v>
      </c>
      <c r="S980" s="24">
        <f>IFNA(VLOOKUP(A980,'HUMAN RESOURCES processed'!$A$2:$M$2692,9,0))</f>
        <v>0.25</v>
      </c>
      <c r="T980" s="24">
        <f>IFNA(VLOOKUP(A980,'HUMAN RESOURCES processed'!$A$2:$M$2692,10,0))</f>
        <v>0.678</v>
      </c>
      <c r="U980" s="24">
        <f>IFNA(VLOOKUP(A980,'HUMAN RESOURCES processed'!$A$2:$M$2692,11,0))</f>
        <v>0.071</v>
      </c>
      <c r="V980" s="24">
        <f>IFNA(VLOOKUP(A980,'HUMAN RESOURCES processed'!$A$2:$M$2692,12,0))</f>
        <v>23639303</v>
      </c>
      <c r="W980" s="24">
        <f>IFNA(VLOOKUP(A980,'HUMAN RESOURCES processed'!$A$2:$M$2692,13,0))</f>
        <v>0.597</v>
      </c>
      <c r="X980" s="24">
        <f t="shared" si="559"/>
        <v>0</v>
      </c>
      <c r="Y980" s="24">
        <f t="shared" si="560"/>
        <v>0</v>
      </c>
      <c r="Z980" s="24">
        <f t="shared" si="7"/>
        <v>0</v>
      </c>
      <c r="AA980" s="24">
        <f t="shared" si="561"/>
        <v>0</v>
      </c>
      <c r="AB980" s="24">
        <f t="shared" si="562"/>
        <v>0</v>
      </c>
      <c r="AC980" s="24">
        <f t="shared" si="563"/>
        <v>0</v>
      </c>
      <c r="AD980" s="24">
        <f t="shared" si="564"/>
        <v>0</v>
      </c>
      <c r="AE980" s="24">
        <f t="shared" si="565"/>
        <v>0</v>
      </c>
      <c r="AF980" s="27">
        <f t="shared" si="566"/>
        <v>0</v>
      </c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</row>
    <row r="981">
      <c r="A981" s="18" t="str">
        <f t="shared" si="1"/>
        <v>Asia_North Korea-Asia_2005</v>
      </c>
      <c r="B981" s="19" t="s">
        <v>144</v>
      </c>
      <c r="C981" s="20" t="s">
        <v>167</v>
      </c>
      <c r="D981" s="21" t="s">
        <v>84</v>
      </c>
      <c r="E981" s="20">
        <f t="shared" si="554"/>
        <v>0</v>
      </c>
      <c r="F981" s="22">
        <f t="shared" si="2"/>
        <v>0</v>
      </c>
      <c r="G981" s="39">
        <f t="shared" si="555"/>
        <v>0</v>
      </c>
      <c r="H981" s="39">
        <f t="shared" si="556"/>
        <v>0</v>
      </c>
      <c r="I981" s="39">
        <f t="shared" si="557"/>
        <v>0</v>
      </c>
      <c r="J981" s="24">
        <f>IF(AND( C981=C980,D981&gt;D980),J980,"")</f>
        <v>20164</v>
      </c>
      <c r="K981" s="24">
        <f t="shared" si="3"/>
        <v>0.0008467525314</v>
      </c>
      <c r="L981" s="24">
        <f>IF(AND(C981=C980,C981&gt;C980),C980,0)</f>
        <v>0</v>
      </c>
      <c r="M981" s="24">
        <f t="shared" si="5"/>
        <v>0</v>
      </c>
      <c r="N981" s="24">
        <f>IFNA(VLOOKUP(A981,'HUMAN RESOURCES processed'!$A$2:$M$2692,5,0))</f>
        <v>0.016</v>
      </c>
      <c r="O981" s="24">
        <f>IFNA(VLOOKUP(A981,'HUMAN RESOURCES processed'!$A$2:$M$2692,6,0))</f>
        <v>0.026</v>
      </c>
      <c r="P981" s="24">
        <f>IFNA(VLOOKUP(A981,'HUMAN RESOURCES processed'!$A$2:$M$2692,7,0))</f>
        <v>72</v>
      </c>
      <c r="Q981" s="24">
        <f>IFNA(VLOOKUP(A981,'HUMAN RESOURCES processed'!$A$2:$M$2692,8,0))</f>
        <v>65</v>
      </c>
      <c r="R981" s="24">
        <f t="shared" si="6"/>
        <v>68.5</v>
      </c>
      <c r="S981" s="24">
        <f>IFNA(VLOOKUP(A981,'HUMAN RESOURCES processed'!$A$2:$M$2692,9,0))</f>
        <v>0.247</v>
      </c>
      <c r="T981" s="24">
        <f>IFNA(VLOOKUP(A981,'HUMAN RESOURCES processed'!$A$2:$M$2692,10,0))</f>
        <v>0.678</v>
      </c>
      <c r="U981" s="24">
        <f>IFNA(VLOOKUP(A981,'HUMAN RESOURCES processed'!$A$2:$M$2692,11,0))</f>
        <v>0.074</v>
      </c>
      <c r="V981" s="24">
        <f>IFNA(VLOOKUP(A981,'HUMAN RESOURCES processed'!$A$2:$M$2692,12,0))</f>
        <v>23813333</v>
      </c>
      <c r="W981" s="24">
        <f>IFNA(VLOOKUP(A981,'HUMAN RESOURCES processed'!$A$2:$M$2692,13,0))</f>
        <v>0.598</v>
      </c>
      <c r="X981" s="24">
        <f t="shared" si="559"/>
        <v>0</v>
      </c>
      <c r="Y981" s="24">
        <f t="shared" si="560"/>
        <v>0</v>
      </c>
      <c r="Z981" s="24">
        <f t="shared" si="7"/>
        <v>0</v>
      </c>
      <c r="AA981" s="24">
        <f t="shared" si="561"/>
        <v>0</v>
      </c>
      <c r="AB981" s="24">
        <f t="shared" si="562"/>
        <v>0</v>
      </c>
      <c r="AC981" s="24">
        <f t="shared" si="563"/>
        <v>0</v>
      </c>
      <c r="AD981" s="24">
        <f t="shared" si="564"/>
        <v>0</v>
      </c>
      <c r="AE981" s="24">
        <f t="shared" si="565"/>
        <v>0</v>
      </c>
      <c r="AF981" s="27">
        <f t="shared" si="566"/>
        <v>0</v>
      </c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</row>
    <row r="982">
      <c r="A982" s="18" t="str">
        <f t="shared" si="1"/>
        <v>Asia_North Korea-Asia_2006</v>
      </c>
      <c r="B982" s="19" t="s">
        <v>144</v>
      </c>
      <c r="C982" s="20" t="s">
        <v>167</v>
      </c>
      <c r="D982" s="21" t="s">
        <v>85</v>
      </c>
      <c r="E982" s="20">
        <f t="shared" si="554"/>
        <v>0</v>
      </c>
      <c r="F982" s="22">
        <f t="shared" si="2"/>
        <v>0</v>
      </c>
      <c r="G982" s="39">
        <f t="shared" si="555"/>
        <v>0</v>
      </c>
      <c r="H982" s="39">
        <f t="shared" si="556"/>
        <v>0</v>
      </c>
      <c r="I982" s="39">
        <f t="shared" si="557"/>
        <v>0</v>
      </c>
      <c r="J982" s="24">
        <f>IFNA(VLOOKUP(A982,'ENERGY processed'!$A$2:$H$2692,7,0),"")</f>
        <v>19967.5</v>
      </c>
      <c r="K982" s="24">
        <f t="shared" si="3"/>
        <v>0.0008330233267</v>
      </c>
      <c r="L982" s="24">
        <f>IFNA(VLOOKUP(A982,'ENERGY processed'!$A$2:$H$2692,8,0),"")</f>
        <v>77792</v>
      </c>
      <c r="M982" s="24">
        <f t="shared" si="5"/>
        <v>0.003245401309</v>
      </c>
      <c r="N982" s="24">
        <f>IFNA(VLOOKUP(A982,'HUMAN RESOURCES processed'!$A$2:$M$2692,5,0))</f>
        <v>0.015</v>
      </c>
      <c r="O982" s="24">
        <f>IFNA(VLOOKUP(A982,'HUMAN RESOURCES processed'!$A$2:$M$2692,6,0))</f>
        <v>0.026</v>
      </c>
      <c r="P982" s="24">
        <f>IFNA(VLOOKUP(A982,'HUMAN RESOURCES processed'!$A$2:$M$2692,7,0))</f>
        <v>72</v>
      </c>
      <c r="Q982" s="24">
        <f>IFNA(VLOOKUP(A982,'HUMAN RESOURCES processed'!$A$2:$M$2692,8,0))</f>
        <v>65</v>
      </c>
      <c r="R982" s="24">
        <f t="shared" si="6"/>
        <v>68.5</v>
      </c>
      <c r="S982" s="24">
        <f>IFNA(VLOOKUP(A982,'HUMAN RESOURCES processed'!$A$2:$M$2692,9,0))</f>
        <v>0.243</v>
      </c>
      <c r="T982" s="24">
        <f>IFNA(VLOOKUP(A982,'HUMAN RESOURCES processed'!$A$2:$M$2692,10,0))</f>
        <v>0.679</v>
      </c>
      <c r="U982" s="24">
        <f>IFNA(VLOOKUP(A982,'HUMAN RESOURCES processed'!$A$2:$M$2692,11,0))</f>
        <v>0.077</v>
      </c>
      <c r="V982" s="24">
        <f>IFNA(VLOOKUP(A982,'HUMAN RESOURCES processed'!$A$2:$M$2692,12,0))</f>
        <v>23969917</v>
      </c>
      <c r="W982" s="24">
        <f>IFNA(VLOOKUP(A982,'HUMAN RESOURCES processed'!$A$2:$M$2692,13,0))</f>
        <v>0.599</v>
      </c>
      <c r="X982" s="24">
        <f t="shared" si="559"/>
        <v>0</v>
      </c>
      <c r="Y982" s="24">
        <f t="shared" si="560"/>
        <v>0</v>
      </c>
      <c r="Z982" s="24">
        <f t="shared" si="7"/>
        <v>0</v>
      </c>
      <c r="AA982" s="24">
        <f t="shared" si="561"/>
        <v>0</v>
      </c>
      <c r="AB982" s="24">
        <f t="shared" si="562"/>
        <v>0</v>
      </c>
      <c r="AC982" s="24">
        <f t="shared" si="563"/>
        <v>0</v>
      </c>
      <c r="AD982" s="24">
        <f t="shared" si="564"/>
        <v>0</v>
      </c>
      <c r="AE982" s="24">
        <f t="shared" si="565"/>
        <v>0</v>
      </c>
      <c r="AF982" s="27">
        <f t="shared" si="566"/>
        <v>0</v>
      </c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</row>
    <row r="983">
      <c r="A983" s="18" t="str">
        <f t="shared" si="1"/>
        <v>Asia_North Korea-Asia_2007</v>
      </c>
      <c r="B983" s="19" t="s">
        <v>144</v>
      </c>
      <c r="C983" s="20" t="s">
        <v>167</v>
      </c>
      <c r="D983" s="21" t="s">
        <v>86</v>
      </c>
      <c r="E983" s="20">
        <f t="shared" si="554"/>
        <v>0</v>
      </c>
      <c r="F983" s="22">
        <f t="shared" si="2"/>
        <v>0</v>
      </c>
      <c r="G983" s="39">
        <f t="shared" si="555"/>
        <v>0</v>
      </c>
      <c r="H983" s="39">
        <f t="shared" si="556"/>
        <v>0</v>
      </c>
      <c r="I983" s="39">
        <f t="shared" si="557"/>
        <v>0</v>
      </c>
      <c r="J983" s="24">
        <f>IFNA(VLOOKUP(A983,'ENERGY processed'!$A$2:$H$2692,7,0),"")</f>
        <v>20494</v>
      </c>
      <c r="K983" s="24">
        <f t="shared" si="3"/>
        <v>0.00084995062</v>
      </c>
      <c r="L983" s="24">
        <f>IFNA(VLOOKUP(A983,'ENERGY processed'!$A$2:$H$2692,8,0),"")</f>
        <v>79482</v>
      </c>
      <c r="M983" s="24">
        <f t="shared" si="5"/>
        <v>0.003296368458</v>
      </c>
      <c r="N983" s="24">
        <f>IFNA(VLOOKUP(A983,'HUMAN RESOURCES processed'!$A$2:$M$2692,5,0))</f>
        <v>0.015</v>
      </c>
      <c r="O983" s="24">
        <f>IFNA(VLOOKUP(A983,'HUMAN RESOURCES processed'!$A$2:$M$2692,6,0))</f>
        <v>0.026</v>
      </c>
      <c r="P983" s="24">
        <f>IFNA(VLOOKUP(A983,'HUMAN RESOURCES processed'!$A$2:$M$2692,7,0))</f>
        <v>72</v>
      </c>
      <c r="Q983" s="24">
        <f>IFNA(VLOOKUP(A983,'HUMAN RESOURCES processed'!$A$2:$M$2692,8,0))</f>
        <v>65</v>
      </c>
      <c r="R983" s="24">
        <f t="shared" si="6"/>
        <v>68.5</v>
      </c>
      <c r="S983" s="24">
        <f>IFNA(VLOOKUP(A983,'HUMAN RESOURCES processed'!$A$2:$M$2692,9,0))</f>
        <v>0.239</v>
      </c>
      <c r="T983" s="24">
        <f>IFNA(VLOOKUP(A983,'HUMAN RESOURCES processed'!$A$2:$M$2692,10,0))</f>
        <v>0.681</v>
      </c>
      <c r="U983" s="24">
        <f>IFNA(VLOOKUP(A983,'HUMAN RESOURCES processed'!$A$2:$M$2692,11,0))</f>
        <v>0.08</v>
      </c>
      <c r="V983" s="24">
        <f>IFNA(VLOOKUP(A983,'HUMAN RESOURCES processed'!$A$2:$M$2692,12,0))</f>
        <v>24111989</v>
      </c>
      <c r="W983" s="24">
        <f>IFNA(VLOOKUP(A983,'HUMAN RESOURCES processed'!$A$2:$M$2692,13,0))</f>
        <v>0.6</v>
      </c>
      <c r="X983" s="24">
        <f t="shared" si="559"/>
        <v>0</v>
      </c>
      <c r="Y983" s="24">
        <f t="shared" si="560"/>
        <v>0</v>
      </c>
      <c r="Z983" s="24">
        <f t="shared" si="7"/>
        <v>0</v>
      </c>
      <c r="AA983" s="24">
        <f t="shared" si="561"/>
        <v>0</v>
      </c>
      <c r="AB983" s="24">
        <f t="shared" si="562"/>
        <v>0</v>
      </c>
      <c r="AC983" s="24">
        <f t="shared" si="563"/>
        <v>0</v>
      </c>
      <c r="AD983" s="24">
        <f t="shared" si="564"/>
        <v>0</v>
      </c>
      <c r="AE983" s="24">
        <f t="shared" si="565"/>
        <v>0</v>
      </c>
      <c r="AF983" s="27">
        <f t="shared" si="566"/>
        <v>0</v>
      </c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</row>
    <row r="984">
      <c r="A984" s="18" t="str">
        <f t="shared" si="1"/>
        <v>Asia_North Korea-Asia_2008</v>
      </c>
      <c r="B984" s="19" t="s">
        <v>144</v>
      </c>
      <c r="C984" s="20" t="s">
        <v>167</v>
      </c>
      <c r="D984" s="21" t="s">
        <v>87</v>
      </c>
      <c r="E984" s="20">
        <f t="shared" si="554"/>
        <v>0</v>
      </c>
      <c r="F984" s="22">
        <f t="shared" si="2"/>
        <v>0</v>
      </c>
      <c r="G984" s="39">
        <f t="shared" si="555"/>
        <v>0</v>
      </c>
      <c r="H984" s="39">
        <f t="shared" si="556"/>
        <v>0</v>
      </c>
      <c r="I984" s="39">
        <f t="shared" si="557"/>
        <v>0</v>
      </c>
      <c r="J984" s="24">
        <f>IFNA(VLOOKUP(A984,'ENERGY processed'!$A$2:$H$2692,7,0),"")</f>
        <v>18300</v>
      </c>
      <c r="K984" s="24">
        <f t="shared" si="3"/>
        <v>0.0007548292366</v>
      </c>
      <c r="L984" s="24">
        <f>IFNA(VLOOKUP(A984,'ENERGY processed'!$A$2:$H$2692,8,0),"")</f>
        <v>70370</v>
      </c>
      <c r="M984" s="24">
        <f t="shared" si="5"/>
        <v>0.002902586523</v>
      </c>
      <c r="N984" s="24">
        <f>IFNA(VLOOKUP(A984,'HUMAN RESOURCES processed'!$A$2:$M$2692,5,0))</f>
        <v>0.015</v>
      </c>
      <c r="O984" s="24">
        <f>IFNA(VLOOKUP(A984,'HUMAN RESOURCES processed'!$A$2:$M$2692,6,0))</f>
        <v>0.026</v>
      </c>
      <c r="P984" s="24">
        <f>IFNA(VLOOKUP(A984,'HUMAN RESOURCES processed'!$A$2:$M$2692,7,0))</f>
        <v>72</v>
      </c>
      <c r="Q984" s="24">
        <f>IFNA(VLOOKUP(A984,'HUMAN RESOURCES processed'!$A$2:$M$2692,8,0))</f>
        <v>65</v>
      </c>
      <c r="R984" s="24">
        <f t="shared" si="6"/>
        <v>68.5</v>
      </c>
      <c r="S984" s="24">
        <f>IFNA(VLOOKUP(A984,'HUMAN RESOURCES processed'!$A$2:$M$2692,9,0))</f>
        <v>0.235</v>
      </c>
      <c r="T984" s="24">
        <f>IFNA(VLOOKUP(A984,'HUMAN RESOURCES processed'!$A$2:$M$2692,10,0))</f>
        <v>0.682</v>
      </c>
      <c r="U984" s="24">
        <f>IFNA(VLOOKUP(A984,'HUMAN RESOURCES processed'!$A$2:$M$2692,11,0))</f>
        <v>0.083</v>
      </c>
      <c r="V984" s="24">
        <f>IFNA(VLOOKUP(A984,'HUMAN RESOURCES processed'!$A$2:$M$2692,12,0))</f>
        <v>24243894</v>
      </c>
      <c r="W984" s="24">
        <f>IFNA(VLOOKUP(A984,'HUMAN RESOURCES processed'!$A$2:$M$2692,13,0))</f>
        <v>0.6</v>
      </c>
      <c r="X984" s="24">
        <f t="shared" si="559"/>
        <v>0</v>
      </c>
      <c r="Y984" s="24">
        <f t="shared" si="560"/>
        <v>0</v>
      </c>
      <c r="Z984" s="24">
        <f t="shared" si="7"/>
        <v>0</v>
      </c>
      <c r="AA984" s="24">
        <f t="shared" si="561"/>
        <v>0</v>
      </c>
      <c r="AB984" s="24">
        <f t="shared" si="562"/>
        <v>0</v>
      </c>
      <c r="AC984" s="24">
        <f t="shared" si="563"/>
        <v>0</v>
      </c>
      <c r="AD984" s="24">
        <f t="shared" si="564"/>
        <v>0</v>
      </c>
      <c r="AE984" s="24">
        <f t="shared" si="565"/>
        <v>0</v>
      </c>
      <c r="AF984" s="27">
        <f t="shared" si="566"/>
        <v>0</v>
      </c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</row>
    <row r="985">
      <c r="A985" s="18" t="str">
        <f t="shared" si="1"/>
        <v>Asia_North Korea-Asia_2009</v>
      </c>
      <c r="B985" s="19" t="s">
        <v>144</v>
      </c>
      <c r="C985" s="20" t="s">
        <v>167</v>
      </c>
      <c r="D985" s="21" t="s">
        <v>88</v>
      </c>
      <c r="E985" s="20">
        <f t="shared" si="554"/>
        <v>0</v>
      </c>
      <c r="F985" s="22">
        <f t="shared" si="2"/>
        <v>0</v>
      </c>
      <c r="G985" s="39">
        <f t="shared" si="555"/>
        <v>0</v>
      </c>
      <c r="H985" s="39">
        <f t="shared" si="556"/>
        <v>0</v>
      </c>
      <c r="I985" s="39">
        <f t="shared" si="557"/>
        <v>0</v>
      </c>
      <c r="J985" s="24">
        <f>IFNA(VLOOKUP(A985,'ENERGY processed'!$A$2:$H$2692,7,0),"")</f>
        <v>21331</v>
      </c>
      <c r="K985" s="24">
        <f t="shared" si="3"/>
        <v>0.0008752305168</v>
      </c>
      <c r="L985" s="24">
        <f>IFNA(VLOOKUP(A985,'ENERGY processed'!$A$2:$H$2692,8,0),"")</f>
        <v>83014</v>
      </c>
      <c r="M985" s="24">
        <f t="shared" si="5"/>
        <v>0.003406140646</v>
      </c>
      <c r="N985" s="24">
        <f>IFNA(VLOOKUP(A985,'HUMAN RESOURCES processed'!$A$2:$M$2692,5,0))</f>
        <v>0.014</v>
      </c>
      <c r="O985" s="24">
        <f>IFNA(VLOOKUP(A985,'HUMAN RESOURCES processed'!$A$2:$M$2692,6,0))</f>
        <v>0.025</v>
      </c>
      <c r="P985" s="24">
        <f>IFNA(VLOOKUP(A985,'HUMAN RESOURCES processed'!$A$2:$M$2692,7,0))</f>
        <v>72</v>
      </c>
      <c r="Q985" s="24">
        <f>IFNA(VLOOKUP(A985,'HUMAN RESOURCES processed'!$A$2:$M$2692,8,0))</f>
        <v>65</v>
      </c>
      <c r="R985" s="24">
        <f t="shared" si="6"/>
        <v>68.5</v>
      </c>
      <c r="S985" s="24">
        <f>IFNA(VLOOKUP(A985,'HUMAN RESOURCES processed'!$A$2:$M$2692,9,0))</f>
        <v>0.231</v>
      </c>
      <c r="T985" s="24">
        <f>IFNA(VLOOKUP(A985,'HUMAN RESOURCES processed'!$A$2:$M$2692,10,0))</f>
        <v>0.684</v>
      </c>
      <c r="U985" s="24">
        <f>IFNA(VLOOKUP(A985,'HUMAN RESOURCES processed'!$A$2:$M$2692,11,0))</f>
        <v>0.085</v>
      </c>
      <c r="V985" s="24">
        <f>IFNA(VLOOKUP(A985,'HUMAN RESOURCES processed'!$A$2:$M$2692,12,0))</f>
        <v>24371865</v>
      </c>
      <c r="W985" s="24">
        <f>IFNA(VLOOKUP(A985,'HUMAN RESOURCES processed'!$A$2:$M$2692,13,0))</f>
        <v>0.601</v>
      </c>
      <c r="X985" s="24">
        <f t="shared" si="559"/>
        <v>0</v>
      </c>
      <c r="Y985" s="24">
        <f t="shared" si="560"/>
        <v>0</v>
      </c>
      <c r="Z985" s="24">
        <f t="shared" si="7"/>
        <v>0</v>
      </c>
      <c r="AA985" s="24">
        <f t="shared" si="561"/>
        <v>0</v>
      </c>
      <c r="AB985" s="24">
        <f t="shared" si="562"/>
        <v>0</v>
      </c>
      <c r="AC985" s="24">
        <f t="shared" si="563"/>
        <v>0</v>
      </c>
      <c r="AD985" s="24">
        <f t="shared" si="564"/>
        <v>0</v>
      </c>
      <c r="AE985" s="24">
        <f t="shared" si="565"/>
        <v>0</v>
      </c>
      <c r="AF985" s="27">
        <f>IFNA(VLOOKUP(A985,'BUSINESS processed'!A985:J3675,10,0))</f>
        <v>0.003</v>
      </c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</row>
    <row r="986">
      <c r="A986" s="18" t="str">
        <f t="shared" si="1"/>
        <v>Asia_North Korea-Asia_2010</v>
      </c>
      <c r="B986" s="19" t="s">
        <v>144</v>
      </c>
      <c r="C986" s="20" t="s">
        <v>167</v>
      </c>
      <c r="D986" s="21" t="s">
        <v>89</v>
      </c>
      <c r="E986" s="20">
        <f t="shared" si="554"/>
        <v>0</v>
      </c>
      <c r="F986" s="22">
        <f t="shared" si="2"/>
        <v>0</v>
      </c>
      <c r="G986" s="39">
        <f t="shared" si="555"/>
        <v>0</v>
      </c>
      <c r="H986" s="39">
        <f t="shared" si="556"/>
        <v>0</v>
      </c>
      <c r="I986" s="39">
        <f t="shared" si="557"/>
        <v>0</v>
      </c>
      <c r="J986" s="24">
        <f>IF(AND( C986=C985,D986&gt;D985),J985,"")</f>
        <v>21331</v>
      </c>
      <c r="K986" s="24">
        <f t="shared" si="3"/>
        <v>0.0008706345824</v>
      </c>
      <c r="L986" s="24">
        <f>IF(AND(C986=C985,C986&gt;C985),C985,0)</f>
        <v>0</v>
      </c>
      <c r="M986" s="24">
        <f t="shared" si="5"/>
        <v>0</v>
      </c>
      <c r="N986" s="24">
        <f>IFNA(VLOOKUP(A986,'HUMAN RESOURCES processed'!$A$2:$M$2692,5,0))</f>
        <v>0.014</v>
      </c>
      <c r="O986" s="24">
        <f>IFNA(VLOOKUP(A986,'HUMAN RESOURCES processed'!$A$2:$M$2692,6,0))</f>
        <v>0.025</v>
      </c>
      <c r="P986" s="24">
        <f>IFNA(VLOOKUP(A986,'HUMAN RESOURCES processed'!$A$2:$M$2692,7,0))</f>
        <v>72</v>
      </c>
      <c r="Q986" s="24">
        <f>IFNA(VLOOKUP(A986,'HUMAN RESOURCES processed'!$A$2:$M$2692,8,0))</f>
        <v>66</v>
      </c>
      <c r="R986" s="24">
        <f t="shared" si="6"/>
        <v>69</v>
      </c>
      <c r="S986" s="24">
        <f>IFNA(VLOOKUP(A986,'HUMAN RESOURCES processed'!$A$2:$M$2692,9,0))</f>
        <v>0.227</v>
      </c>
      <c r="T986" s="24">
        <f>IFNA(VLOOKUP(A986,'HUMAN RESOURCES processed'!$A$2:$M$2692,10,0))</f>
        <v>0.686</v>
      </c>
      <c r="U986" s="24">
        <f>IFNA(VLOOKUP(A986,'HUMAN RESOURCES processed'!$A$2:$M$2692,11,0))</f>
        <v>0.088</v>
      </c>
      <c r="V986" s="24">
        <f>IFNA(VLOOKUP(A986,'HUMAN RESOURCES processed'!$A$2:$M$2692,12,0))</f>
        <v>24500520</v>
      </c>
      <c r="W986" s="24">
        <f>IFNA(VLOOKUP(A986,'HUMAN RESOURCES processed'!$A$2:$M$2692,13,0))</f>
        <v>0.602</v>
      </c>
      <c r="X986" s="24">
        <f t="shared" si="559"/>
        <v>0</v>
      </c>
      <c r="Y986" s="24">
        <f t="shared" si="560"/>
        <v>0</v>
      </c>
      <c r="Z986" s="24">
        <f t="shared" si="7"/>
        <v>0</v>
      </c>
      <c r="AA986" s="24">
        <f t="shared" si="561"/>
        <v>0</v>
      </c>
      <c r="AB986" s="24">
        <f t="shared" si="562"/>
        <v>0</v>
      </c>
      <c r="AC986" s="24">
        <f t="shared" si="563"/>
        <v>0</v>
      </c>
      <c r="AD986" s="24">
        <f t="shared" si="564"/>
        <v>0</v>
      </c>
      <c r="AE986" s="24">
        <f t="shared" si="565"/>
        <v>0</v>
      </c>
      <c r="AF986" s="27">
        <f>IFNA(VLOOKUP(A986,'BUSINESS processed'!A986:J3676,10,0))</f>
        <v>0.018</v>
      </c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</row>
    <row r="987">
      <c r="A987" s="18" t="str">
        <f t="shared" si="1"/>
        <v>Asia_North Korea-Asia_2011</v>
      </c>
      <c r="B987" s="19" t="s">
        <v>144</v>
      </c>
      <c r="C987" s="20" t="s">
        <v>167</v>
      </c>
      <c r="D987" s="21" t="s">
        <v>90</v>
      </c>
      <c r="E987" s="20">
        <f t="shared" si="554"/>
        <v>0</v>
      </c>
      <c r="F987" s="22">
        <f t="shared" si="2"/>
        <v>0</v>
      </c>
      <c r="G987" s="39">
        <f t="shared" si="555"/>
        <v>0</v>
      </c>
      <c r="H987" s="39">
        <f t="shared" si="556"/>
        <v>0</v>
      </c>
      <c r="I987" s="39">
        <f t="shared" si="557"/>
        <v>0</v>
      </c>
      <c r="J987" s="24">
        <f>IFNA(VLOOKUP(A987,'ENERGY processed'!$A$2:$H$2692,7,0),"")</f>
        <v>19872</v>
      </c>
      <c r="K987" s="24">
        <f t="shared" si="3"/>
        <v>0.0008067786621</v>
      </c>
      <c r="L987" s="24">
        <f>IFNA(VLOOKUP(A987,'ENERGY processed'!$A$2:$H$2692,8,0),"")</f>
        <v>77238</v>
      </c>
      <c r="M987" s="24">
        <f t="shared" si="5"/>
        <v>0.003135767427</v>
      </c>
      <c r="N987" s="24">
        <f>IFNA(VLOOKUP(A987,'HUMAN RESOURCES processed'!$A$2:$M$2692,5,0))</f>
        <v>0.014</v>
      </c>
      <c r="O987" s="24">
        <f>IFNA(VLOOKUP(A987,'HUMAN RESOURCES processed'!$A$2:$M$2692,6,0))</f>
        <v>0.024</v>
      </c>
      <c r="P987" s="24">
        <f>IFNA(VLOOKUP(A987,'HUMAN RESOURCES processed'!$A$2:$M$2692,7,0))</f>
        <v>73</v>
      </c>
      <c r="Q987" s="24">
        <f>IFNA(VLOOKUP(A987,'HUMAN RESOURCES processed'!$A$2:$M$2692,8,0))</f>
        <v>66</v>
      </c>
      <c r="R987" s="24">
        <f t="shared" si="6"/>
        <v>69.5</v>
      </c>
      <c r="S987" s="24">
        <f>IFNA(VLOOKUP(A987,'HUMAN RESOURCES processed'!$A$2:$M$2692,9,0))</f>
        <v>0.223</v>
      </c>
      <c r="T987" s="24">
        <f>IFNA(VLOOKUP(A987,'HUMAN RESOURCES processed'!$A$2:$M$2692,10,0))</f>
        <v>0.687</v>
      </c>
      <c r="U987" s="24">
        <f>IFNA(VLOOKUP(A987,'HUMAN RESOURCES processed'!$A$2:$M$2692,11,0))</f>
        <v>0.09</v>
      </c>
      <c r="V987" s="24">
        <f>IFNA(VLOOKUP(A987,'HUMAN RESOURCES processed'!$A$2:$M$2692,12,0))</f>
        <v>24631291</v>
      </c>
      <c r="W987" s="24">
        <f>IFNA(VLOOKUP(A987,'HUMAN RESOURCES processed'!$A$2:$M$2692,13,0))</f>
        <v>0.603</v>
      </c>
      <c r="X987" s="24">
        <f t="shared" si="559"/>
        <v>0</v>
      </c>
      <c r="Y987" s="24">
        <f t="shared" si="560"/>
        <v>0</v>
      </c>
      <c r="Z987" s="24">
        <f t="shared" si="7"/>
        <v>0</v>
      </c>
      <c r="AA987" s="24">
        <f t="shared" si="561"/>
        <v>0</v>
      </c>
      <c r="AB987" s="24">
        <f t="shared" si="562"/>
        <v>0</v>
      </c>
      <c r="AC987" s="24">
        <f t="shared" si="563"/>
        <v>0</v>
      </c>
      <c r="AD987" s="24">
        <f t="shared" si="564"/>
        <v>0</v>
      </c>
      <c r="AE987" s="24">
        <f t="shared" si="565"/>
        <v>0</v>
      </c>
      <c r="AF987" s="27">
        <f>IFNA(VLOOKUP(A987,'BUSINESS processed'!A987:J3677,10,0))</f>
        <v>0.041</v>
      </c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</row>
    <row r="988">
      <c r="A988" s="18" t="str">
        <f t="shared" si="1"/>
        <v>Asia_North Korea-Asia_2012</v>
      </c>
      <c r="B988" s="19" t="s">
        <v>144</v>
      </c>
      <c r="C988" s="20" t="s">
        <v>167</v>
      </c>
      <c r="D988" s="21" t="s">
        <v>91</v>
      </c>
      <c r="E988" s="20">
        <f t="shared" si="554"/>
        <v>0</v>
      </c>
      <c r="F988" s="22">
        <f t="shared" si="2"/>
        <v>0</v>
      </c>
      <c r="G988" s="39">
        <f t="shared" si="555"/>
        <v>0</v>
      </c>
      <c r="H988" s="39">
        <f t="shared" si="556"/>
        <v>0</v>
      </c>
      <c r="I988" s="39">
        <f t="shared" si="557"/>
        <v>0</v>
      </c>
      <c r="J988" s="24">
        <f>IFNA(VLOOKUP(A988,'ENERGY processed'!$A$2:$H$2692,7,0),"")</f>
        <v>21544</v>
      </c>
      <c r="K988" s="24">
        <f t="shared" si="3"/>
        <v>0.0008700010677</v>
      </c>
      <c r="L988" s="24">
        <f>IFNA(VLOOKUP(A988,'ENERGY processed'!$A$2:$H$2692,8,0),"")</f>
        <v>84557</v>
      </c>
      <c r="M988" s="24">
        <f t="shared" si="5"/>
        <v>0.003414624967</v>
      </c>
      <c r="N988" s="24">
        <f>IFNA(VLOOKUP(A988,'HUMAN RESOURCES processed'!$A$2:$M$2692,5,0))</f>
        <v>0.014</v>
      </c>
      <c r="O988" s="24">
        <f>IFNA(VLOOKUP(A988,'HUMAN RESOURCES processed'!$A$2:$M$2692,6,0))</f>
        <v>0.023</v>
      </c>
      <c r="P988" s="24">
        <f>IFNA(VLOOKUP(A988,'HUMAN RESOURCES processed'!$A$2:$M$2692,7,0))</f>
        <v>73</v>
      </c>
      <c r="Q988" s="24">
        <f>IFNA(VLOOKUP(A988,'HUMAN RESOURCES processed'!$A$2:$M$2692,8,0))</f>
        <v>66</v>
      </c>
      <c r="R988" s="24">
        <f t="shared" si="6"/>
        <v>69.5</v>
      </c>
      <c r="S988" s="24">
        <f>IFNA(VLOOKUP(A988,'HUMAN RESOURCES processed'!$A$2:$M$2692,9,0))</f>
        <v>0.22</v>
      </c>
      <c r="T988" s="24">
        <f>IFNA(VLOOKUP(A988,'HUMAN RESOURCES processed'!$A$2:$M$2692,10,0))</f>
        <v>0.688</v>
      </c>
      <c r="U988" s="24">
        <f>IFNA(VLOOKUP(A988,'HUMAN RESOURCES processed'!$A$2:$M$2692,11,0))</f>
        <v>0.092</v>
      </c>
      <c r="V988" s="24">
        <f>IFNA(VLOOKUP(A988,'HUMAN RESOURCES processed'!$A$2:$M$2692,12,0))</f>
        <v>24763188</v>
      </c>
      <c r="W988" s="24">
        <f>IFNA(VLOOKUP(A988,'HUMAN RESOURCES processed'!$A$2:$M$2692,13,0))</f>
        <v>0.604</v>
      </c>
      <c r="X988" s="24">
        <f t="shared" si="559"/>
        <v>0</v>
      </c>
      <c r="Y988" s="24">
        <f t="shared" si="560"/>
        <v>0</v>
      </c>
      <c r="Z988" s="24">
        <f t="shared" si="7"/>
        <v>0</v>
      </c>
      <c r="AA988" s="24">
        <f t="shared" si="561"/>
        <v>0</v>
      </c>
      <c r="AB988" s="24">
        <f t="shared" si="562"/>
        <v>0</v>
      </c>
      <c r="AC988" s="24">
        <f t="shared" si="563"/>
        <v>0</v>
      </c>
      <c r="AD988" s="24">
        <f t="shared" si="564"/>
        <v>0</v>
      </c>
      <c r="AE988" s="24">
        <f t="shared" si="565"/>
        <v>0</v>
      </c>
      <c r="AF988" s="27">
        <f>IFNA(VLOOKUP(A988,'BUSINESS processed'!A988:J3678,10,0))</f>
        <v>0.069</v>
      </c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</row>
    <row r="989">
      <c r="A989" s="18" t="str">
        <f t="shared" si="1"/>
        <v>Asia_Pakistan-Asia_2000</v>
      </c>
      <c r="B989" s="19" t="s">
        <v>144</v>
      </c>
      <c r="C989" s="20" t="s">
        <v>168</v>
      </c>
      <c r="D989" s="21" t="s">
        <v>70</v>
      </c>
      <c r="E989" s="22">
        <v>7.395237497E10</v>
      </c>
      <c r="F989" s="22">
        <f t="shared" si="2"/>
        <v>514.1579605</v>
      </c>
      <c r="G989" s="23">
        <v>0.03</v>
      </c>
      <c r="H989" s="23">
        <v>15.0</v>
      </c>
      <c r="I989" s="39">
        <f t="shared" si="557"/>
        <v>0</v>
      </c>
      <c r="J989" s="24">
        <f>IF(AND( C989=C988,D989&gt;D988),J988,0)</f>
        <v>0</v>
      </c>
      <c r="K989" s="24">
        <f t="shared" si="3"/>
        <v>0</v>
      </c>
      <c r="L989" s="24">
        <f t="shared" ref="L989:L990" si="567">IF(AND(C989=C988,C989&gt;C988),C988,0)</f>
        <v>0</v>
      </c>
      <c r="M989" s="24">
        <f t="shared" si="5"/>
        <v>0</v>
      </c>
      <c r="N989" s="24">
        <f>IFNA(VLOOKUP(A989,'HUMAN RESOURCES processed'!$A$2:$M$2692,5,0))</f>
        <v>0.031</v>
      </c>
      <c r="O989" s="24">
        <f>IFNA(VLOOKUP(A989,'HUMAN RESOURCES processed'!$A$2:$M$2692,6,0))</f>
        <v>0.088</v>
      </c>
      <c r="P989" s="24">
        <f>IFNA(VLOOKUP(A989,'HUMAN RESOURCES processed'!$A$2:$M$2692,7,0))</f>
        <v>65</v>
      </c>
      <c r="Q989" s="24">
        <f>IFNA(VLOOKUP(A989,'HUMAN RESOURCES processed'!$A$2:$M$2692,8,0))</f>
        <v>63</v>
      </c>
      <c r="R989" s="24">
        <f t="shared" si="6"/>
        <v>64</v>
      </c>
      <c r="S989" s="24">
        <f>IFNA(VLOOKUP(A989,'HUMAN RESOURCES processed'!$A$2:$M$2692,9,0))</f>
        <v>0.415</v>
      </c>
      <c r="T989" s="24">
        <f>IFNA(VLOOKUP(A989,'HUMAN RESOURCES processed'!$A$2:$M$2692,10,0))</f>
        <v>0.546</v>
      </c>
      <c r="U989" s="24">
        <f>IFNA(VLOOKUP(A989,'HUMAN RESOURCES processed'!$A$2:$M$2692,11,0))</f>
        <v>0.039</v>
      </c>
      <c r="V989" s="24">
        <f>IFNA(VLOOKUP(A989,'HUMAN RESOURCES processed'!$A$2:$M$2692,12,0))</f>
        <v>143832014</v>
      </c>
      <c r="W989" s="24">
        <f>IFNA(VLOOKUP(A989,'HUMAN RESOURCES processed'!$A$2:$M$2692,13,0))</f>
        <v>0.332</v>
      </c>
      <c r="X989" s="24">
        <f>IFNA(VLOOKUP(A989,'TOURISM processed'!$A$2:$F$2692,5,0))</f>
        <v>551000000</v>
      </c>
      <c r="Y989" s="24">
        <f>IFNA(VLOOKUP(A989,'TOURISM processed'!$A$2:$F$2692,6,0))</f>
        <v>574000000</v>
      </c>
      <c r="Z989" s="24">
        <f t="shared" si="7"/>
        <v>3.990766618</v>
      </c>
      <c r="AA989" s="24">
        <f t="shared" si="561"/>
        <v>0</v>
      </c>
      <c r="AB989" s="24">
        <f t="shared" si="562"/>
        <v>0</v>
      </c>
      <c r="AC989" s="24">
        <f t="shared" si="563"/>
        <v>0</v>
      </c>
      <c r="AD989" s="24">
        <f t="shared" si="564"/>
        <v>0</v>
      </c>
      <c r="AE989" s="24">
        <f t="shared" si="565"/>
        <v>0</v>
      </c>
      <c r="AF989" s="27">
        <f>IFNA(VLOOKUP(A989,'BUSINESS processed'!A989:J3679,10,0))</f>
        <v>0.002</v>
      </c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</row>
    <row r="990">
      <c r="A990" s="18" t="str">
        <f t="shared" si="1"/>
        <v>Asia_Pakistan-Asia_2001</v>
      </c>
      <c r="B990" s="19" t="s">
        <v>144</v>
      </c>
      <c r="C990" s="20" t="s">
        <v>168</v>
      </c>
      <c r="D990" s="21" t="s">
        <v>71</v>
      </c>
      <c r="E990" s="22">
        <v>7.2309738921E10</v>
      </c>
      <c r="F990" s="22">
        <f t="shared" si="2"/>
        <v>492.3816981</v>
      </c>
      <c r="G990" s="23">
        <v>0.028</v>
      </c>
      <c r="H990" s="23">
        <v>13.0</v>
      </c>
      <c r="I990" s="39">
        <f t="shared" si="557"/>
        <v>0</v>
      </c>
      <c r="J990" s="24">
        <f>IFNA(VLOOKUP(A990,'ENERGY processed'!$A$2:$H$2692,7,0),"")</f>
        <v>84845</v>
      </c>
      <c r="K990" s="24">
        <f t="shared" si="3"/>
        <v>0.0005777385702</v>
      </c>
      <c r="L990" s="24">
        <f t="shared" si="567"/>
        <v>0</v>
      </c>
      <c r="M990" s="24">
        <f t="shared" si="5"/>
        <v>0</v>
      </c>
      <c r="N990" s="24">
        <f>IFNA(VLOOKUP(A990,'HUMAN RESOURCES processed'!$A$2:$M$2692,5,0))</f>
        <v>0.03</v>
      </c>
      <c r="O990" s="24">
        <f>IFNA(VLOOKUP(A990,'HUMAN RESOURCES processed'!$A$2:$M$2692,6,0))</f>
        <v>0.086</v>
      </c>
      <c r="P990" s="24">
        <f>IFNA(VLOOKUP(A990,'HUMAN RESOURCES processed'!$A$2:$M$2692,7,0))</f>
        <v>65</v>
      </c>
      <c r="Q990" s="24">
        <f>IFNA(VLOOKUP(A990,'HUMAN RESOURCES processed'!$A$2:$M$2692,8,0))</f>
        <v>63</v>
      </c>
      <c r="R990" s="24">
        <f t="shared" si="6"/>
        <v>64</v>
      </c>
      <c r="S990" s="24">
        <f>IFNA(VLOOKUP(A990,'HUMAN RESOURCES processed'!$A$2:$M$2692,9,0))</f>
        <v>0.409</v>
      </c>
      <c r="T990" s="24">
        <f>IFNA(VLOOKUP(A990,'HUMAN RESOURCES processed'!$A$2:$M$2692,10,0))</f>
        <v>0.552</v>
      </c>
      <c r="U990" s="24">
        <f>IFNA(VLOOKUP(A990,'HUMAN RESOURCES processed'!$A$2:$M$2692,11,0))</f>
        <v>0.04</v>
      </c>
      <c r="V990" s="24">
        <f>IFNA(VLOOKUP(A990,'HUMAN RESOURCES processed'!$A$2:$M$2692,12,0))</f>
        <v>146857081</v>
      </c>
      <c r="W990" s="24">
        <f>IFNA(VLOOKUP(A990,'HUMAN RESOURCES processed'!$A$2:$M$2692,13,0))</f>
        <v>0.334</v>
      </c>
      <c r="X990" s="24">
        <f>IFNA(VLOOKUP(A990,'TOURISM processed'!$A$2:$F$2692,5,0))</f>
        <v>533000000</v>
      </c>
      <c r="Y990" s="24">
        <f>IFNA(VLOOKUP(A990,'TOURISM processed'!$A$2:$F$2692,6,0))</f>
        <v>555000000</v>
      </c>
      <c r="Z990" s="24">
        <f t="shared" si="7"/>
        <v>3.779184471</v>
      </c>
      <c r="AA990" s="24">
        <f t="shared" si="561"/>
        <v>0</v>
      </c>
      <c r="AB990" s="24">
        <f t="shared" si="562"/>
        <v>0</v>
      </c>
      <c r="AC990" s="24">
        <f t="shared" si="563"/>
        <v>0</v>
      </c>
      <c r="AD990" s="24">
        <f t="shared" si="564"/>
        <v>0</v>
      </c>
      <c r="AE990" s="24">
        <f>IFNA(VLOOKUP(A990,'BUSINESS processed'!A990:J3680,9,0))</f>
        <v>0.013</v>
      </c>
      <c r="AF990" s="27">
        <f>IFNA(VLOOKUP(A990,'BUSINESS processed'!A990:J3680,10,0))</f>
        <v>0.005</v>
      </c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</row>
    <row r="991">
      <c r="A991" s="18" t="str">
        <f t="shared" si="1"/>
        <v>Asia_Pakistan-Asia_2002</v>
      </c>
      <c r="B991" s="19" t="s">
        <v>144</v>
      </c>
      <c r="C991" s="20" t="s">
        <v>168</v>
      </c>
      <c r="D991" s="21" t="s">
        <v>72</v>
      </c>
      <c r="E991" s="22">
        <v>7.2306820396E10</v>
      </c>
      <c r="F991" s="22">
        <f t="shared" si="2"/>
        <v>483.0318719</v>
      </c>
      <c r="G991" s="23">
        <v>0.03</v>
      </c>
      <c r="H991" s="23">
        <v>15.0</v>
      </c>
      <c r="I991" s="39">
        <f t="shared" si="557"/>
        <v>0</v>
      </c>
      <c r="J991" s="24">
        <f>IFNA(VLOOKUP(A991,'ENERGY processed'!$A$2:$H$2692,7,0),"")</f>
        <v>84311</v>
      </c>
      <c r="K991" s="24">
        <f t="shared" si="3"/>
        <v>0.0005632234958</v>
      </c>
      <c r="L991" s="24">
        <f>IFNA(VLOOKUP(A991,'ENERGY processed'!$A$2:$H$2692,8,0),"")</f>
        <v>161396</v>
      </c>
      <c r="M991" s="24">
        <f t="shared" si="5"/>
        <v>0.001078175082</v>
      </c>
      <c r="N991" s="24">
        <f>IFNA(VLOOKUP(A991,'HUMAN RESOURCES processed'!$A$2:$M$2692,5,0))</f>
        <v>0.029</v>
      </c>
      <c r="O991" s="24">
        <f>IFNA(VLOOKUP(A991,'HUMAN RESOURCES processed'!$A$2:$M$2692,6,0))</f>
        <v>0.085</v>
      </c>
      <c r="P991" s="24">
        <f>IFNA(VLOOKUP(A991,'HUMAN RESOURCES processed'!$A$2:$M$2692,7,0))</f>
        <v>65</v>
      </c>
      <c r="Q991" s="24">
        <f>IFNA(VLOOKUP(A991,'HUMAN RESOURCES processed'!$A$2:$M$2692,8,0))</f>
        <v>64</v>
      </c>
      <c r="R991" s="24">
        <f t="shared" si="6"/>
        <v>64.5</v>
      </c>
      <c r="S991" s="24">
        <f>IFNA(VLOOKUP(A991,'HUMAN RESOURCES processed'!$A$2:$M$2692,9,0))</f>
        <v>0.402</v>
      </c>
      <c r="T991" s="24">
        <f>IFNA(VLOOKUP(A991,'HUMAN RESOURCES processed'!$A$2:$M$2692,10,0))</f>
        <v>0.558</v>
      </c>
      <c r="U991" s="24">
        <f>IFNA(VLOOKUP(A991,'HUMAN RESOURCES processed'!$A$2:$M$2692,11,0))</f>
        <v>0.04</v>
      </c>
      <c r="V991" s="24">
        <f>IFNA(VLOOKUP(A991,'HUMAN RESOURCES processed'!$A$2:$M$2692,12,0))</f>
        <v>149693684</v>
      </c>
      <c r="W991" s="24">
        <f>IFNA(VLOOKUP(A991,'HUMAN RESOURCES processed'!$A$2:$M$2692,13,0))</f>
        <v>0.338</v>
      </c>
      <c r="X991" s="24">
        <f>IFNA(VLOOKUP(A991,'TOURISM processed'!$A$2:$F$2692,5,0))</f>
        <v>562000000</v>
      </c>
      <c r="Y991" s="24">
        <f>IFNA(VLOOKUP(A991,'TOURISM processed'!$A$2:$F$2692,6,0))</f>
        <v>491000000</v>
      </c>
      <c r="Z991" s="24">
        <f t="shared" si="7"/>
        <v>3.280031508</v>
      </c>
      <c r="AA991" s="24">
        <f t="shared" si="561"/>
        <v>0</v>
      </c>
      <c r="AB991" s="24">
        <f t="shared" si="562"/>
        <v>0</v>
      </c>
      <c r="AC991" s="24">
        <f t="shared" si="563"/>
        <v>0</v>
      </c>
      <c r="AD991" s="24">
        <f t="shared" si="564"/>
        <v>0</v>
      </c>
      <c r="AE991" s="24">
        <f>IFNA(VLOOKUP(A991,'BUSINESS processed'!A991:J3681,9,0))</f>
        <v>0.026</v>
      </c>
      <c r="AF991" s="27">
        <f>IFNA(VLOOKUP(A991,'BUSINESS processed'!A991:J3681,10,0))</f>
        <v>0.011</v>
      </c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</row>
    <row r="992">
      <c r="A992" s="18" t="str">
        <f t="shared" si="1"/>
        <v>Asia_Pakistan-Asia_2003</v>
      </c>
      <c r="B992" s="19" t="s">
        <v>144</v>
      </c>
      <c r="C992" s="20" t="s">
        <v>168</v>
      </c>
      <c r="D992" s="21" t="s">
        <v>74</v>
      </c>
      <c r="E992" s="22">
        <v>8.3244801093E10</v>
      </c>
      <c r="F992" s="22">
        <f t="shared" si="2"/>
        <v>546.1541484</v>
      </c>
      <c r="G992" s="23">
        <v>0.029</v>
      </c>
      <c r="H992" s="23">
        <v>16.0</v>
      </c>
      <c r="I992" s="39">
        <f t="shared" si="557"/>
        <v>0</v>
      </c>
      <c r="J992" s="24">
        <f>IFNA(VLOOKUP(A992,'ENERGY processed'!$A$2:$H$2692,7,0),"")</f>
        <v>83197</v>
      </c>
      <c r="K992" s="24">
        <f t="shared" si="3"/>
        <v>0.000545840534</v>
      </c>
      <c r="L992" s="24">
        <f>IFNA(VLOOKUP(A992,'ENERGY processed'!$A$2:$H$2692,8,0),"")</f>
        <v>157890</v>
      </c>
      <c r="M992" s="24">
        <f t="shared" si="5"/>
        <v>0.001035887855</v>
      </c>
      <c r="N992" s="24">
        <f>IFNA(VLOOKUP(A992,'HUMAN RESOURCES processed'!$A$2:$M$2692,5,0))</f>
        <v>0.029</v>
      </c>
      <c r="O992" s="24">
        <f>IFNA(VLOOKUP(A992,'HUMAN RESOURCES processed'!$A$2:$M$2692,6,0))</f>
        <v>0.083</v>
      </c>
      <c r="P992" s="24">
        <f>IFNA(VLOOKUP(A992,'HUMAN RESOURCES processed'!$A$2:$M$2692,7,0))</f>
        <v>65</v>
      </c>
      <c r="Q992" s="24">
        <f>IFNA(VLOOKUP(A992,'HUMAN RESOURCES processed'!$A$2:$M$2692,8,0))</f>
        <v>64</v>
      </c>
      <c r="R992" s="24">
        <f t="shared" si="6"/>
        <v>64.5</v>
      </c>
      <c r="S992" s="24">
        <f>IFNA(VLOOKUP(A992,'HUMAN RESOURCES processed'!$A$2:$M$2692,9,0))</f>
        <v>0.395</v>
      </c>
      <c r="T992" s="24">
        <f>IFNA(VLOOKUP(A992,'HUMAN RESOURCES processed'!$A$2:$M$2692,10,0))</f>
        <v>0.564</v>
      </c>
      <c r="U992" s="24">
        <f>IFNA(VLOOKUP(A992,'HUMAN RESOURCES processed'!$A$2:$M$2692,11,0))</f>
        <v>0.04</v>
      </c>
      <c r="V992" s="24">
        <f>IFNA(VLOOKUP(A992,'HUMAN RESOURCES processed'!$A$2:$M$2692,12,0))</f>
        <v>152419974</v>
      </c>
      <c r="W992" s="24">
        <f>IFNA(VLOOKUP(A992,'HUMAN RESOURCES processed'!$A$2:$M$2692,13,0))</f>
        <v>0.341</v>
      </c>
      <c r="X992" s="24">
        <f>IFNA(VLOOKUP(A992,'TOURISM processed'!$A$2:$F$2692,5,0))</f>
        <v>620000000</v>
      </c>
      <c r="Y992" s="24">
        <f>IFNA(VLOOKUP(A992,'TOURISM processed'!$A$2:$F$2692,6,0))</f>
        <v>1163000000</v>
      </c>
      <c r="Z992" s="24">
        <f t="shared" si="7"/>
        <v>7.630233555</v>
      </c>
      <c r="AA992" s="24">
        <f t="shared" si="561"/>
        <v>0</v>
      </c>
      <c r="AB992" s="24">
        <f>IFNA(VLOOKUP(A992,'BUSINESS processed'!A992:J3682,6,0))</f>
        <v>24</v>
      </c>
      <c r="AC992" s="24">
        <f t="shared" si="563"/>
        <v>0</v>
      </c>
      <c r="AD992" s="24">
        <f t="shared" si="564"/>
        <v>0</v>
      </c>
      <c r="AE992" s="24">
        <f>IFNA(VLOOKUP(A992,'BUSINESS processed'!A992:J3682,9,0))</f>
        <v>0.05</v>
      </c>
      <c r="AF992" s="27">
        <f>IFNA(VLOOKUP(A992,'BUSINESS processed'!A992:J3682,10,0))</f>
        <v>0.016</v>
      </c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</row>
    <row r="993">
      <c r="A993" s="18" t="str">
        <f t="shared" si="1"/>
        <v>Asia_Pakistan-Asia_2004</v>
      </c>
      <c r="B993" s="19" t="s">
        <v>144</v>
      </c>
      <c r="C993" s="20" t="s">
        <v>168</v>
      </c>
      <c r="D993" s="21" t="s">
        <v>83</v>
      </c>
      <c r="E993" s="22">
        <v>9.7977766198E10</v>
      </c>
      <c r="F993" s="22">
        <f t="shared" si="2"/>
        <v>631.4978143</v>
      </c>
      <c r="G993" s="23">
        <v>0.028</v>
      </c>
      <c r="H993" s="23">
        <v>18.0</v>
      </c>
      <c r="I993" s="23">
        <v>0.073</v>
      </c>
      <c r="J993" s="24">
        <f>IFNA(VLOOKUP(A993,'ENERGY processed'!$A$2:$H$2692,7,0),"")</f>
        <v>82046</v>
      </c>
      <c r="K993" s="24">
        <f t="shared" si="3"/>
        <v>0.0005288125223</v>
      </c>
      <c r="L993" s="24">
        <f>IFNA(VLOOKUP(A993,'ENERGY processed'!$A$2:$H$2692,8,0),"")</f>
        <v>156676</v>
      </c>
      <c r="M993" s="24">
        <f t="shared" si="5"/>
        <v>0.00100982657</v>
      </c>
      <c r="N993" s="24">
        <f>IFNA(VLOOKUP(A993,'HUMAN RESOURCES processed'!$A$2:$M$2692,5,0))</f>
        <v>0.028</v>
      </c>
      <c r="O993" s="24">
        <f>IFNA(VLOOKUP(A993,'HUMAN RESOURCES processed'!$A$2:$M$2692,6,0))</f>
        <v>0.082</v>
      </c>
      <c r="P993" s="24">
        <f>IFNA(VLOOKUP(A993,'HUMAN RESOURCES processed'!$A$2:$M$2692,7,0))</f>
        <v>66</v>
      </c>
      <c r="Q993" s="24">
        <f>IFNA(VLOOKUP(A993,'HUMAN RESOURCES processed'!$A$2:$M$2692,8,0))</f>
        <v>64</v>
      </c>
      <c r="R993" s="24">
        <f t="shared" si="6"/>
        <v>65</v>
      </c>
      <c r="S993" s="24">
        <f>IFNA(VLOOKUP(A993,'HUMAN RESOURCES processed'!$A$2:$M$2692,9,0))</f>
        <v>0.388</v>
      </c>
      <c r="T993" s="24">
        <f>IFNA(VLOOKUP(A993,'HUMAN RESOURCES processed'!$A$2:$M$2692,10,0))</f>
        <v>0.571</v>
      </c>
      <c r="U993" s="24">
        <f>IFNA(VLOOKUP(A993,'HUMAN RESOURCES processed'!$A$2:$M$2692,11,0))</f>
        <v>0.041</v>
      </c>
      <c r="V993" s="24">
        <f>IFNA(VLOOKUP(A993,'HUMAN RESOURCES processed'!$A$2:$M$2692,12,0))</f>
        <v>155151394</v>
      </c>
      <c r="W993" s="24">
        <f>IFNA(VLOOKUP(A993,'HUMAN RESOURCES processed'!$A$2:$M$2692,13,0))</f>
        <v>0.344</v>
      </c>
      <c r="X993" s="24">
        <f>IFNA(VLOOKUP(A993,'TOURISM processed'!$A$2:$F$2692,5,0))</f>
        <v>765000000</v>
      </c>
      <c r="Y993" s="24">
        <f>IFNA(VLOOKUP(A993,'TOURISM processed'!$A$2:$F$2692,6,0))</f>
        <v>1612000000</v>
      </c>
      <c r="Z993" s="24">
        <f t="shared" si="7"/>
        <v>10.38985186</v>
      </c>
      <c r="AA993" s="24">
        <f t="shared" si="561"/>
        <v>0</v>
      </c>
      <c r="AB993" s="24">
        <f>IFNA(VLOOKUP(A993,'BUSINESS processed'!A993:J3683,6,0))</f>
        <v>24</v>
      </c>
      <c r="AC993" s="24">
        <f t="shared" si="563"/>
        <v>0</v>
      </c>
      <c r="AD993" s="24">
        <f t="shared" si="564"/>
        <v>0</v>
      </c>
      <c r="AE993" s="24">
        <f>IFNA(VLOOKUP(A993,'BUSINESS processed'!A993:J3683,9,0))</f>
        <v>0.062</v>
      </c>
      <c r="AF993" s="27">
        <f>IFNA(VLOOKUP(A993,'BUSINESS processed'!A993:J3683,10,0))</f>
        <v>0.032</v>
      </c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</row>
    <row r="994">
      <c r="A994" s="18" t="str">
        <f t="shared" si="1"/>
        <v>Asia_Pakistan-Asia_2005</v>
      </c>
      <c r="B994" s="19" t="s">
        <v>144</v>
      </c>
      <c r="C994" s="20" t="s">
        <v>168</v>
      </c>
      <c r="D994" s="21" t="s">
        <v>84</v>
      </c>
      <c r="E994" s="22">
        <v>1.1E11</v>
      </c>
      <c r="F994" s="22">
        <f t="shared" si="2"/>
        <v>696.3285098</v>
      </c>
      <c r="G994" s="23">
        <v>0.032</v>
      </c>
      <c r="H994" s="23">
        <v>22.0</v>
      </c>
      <c r="I994" s="23">
        <v>0.091</v>
      </c>
      <c r="J994" s="24">
        <f>IF(AND( C994=C993,D994&gt;D993),J993,"")</f>
        <v>82046</v>
      </c>
      <c r="K994" s="24">
        <f t="shared" si="3"/>
        <v>0.0005193724447</v>
      </c>
      <c r="L994" s="24">
        <f>IF(AND(C994=C993,C994&gt;C993),C993,0)</f>
        <v>0</v>
      </c>
      <c r="M994" s="24">
        <f t="shared" si="5"/>
        <v>0</v>
      </c>
      <c r="N994" s="24">
        <f>IFNA(VLOOKUP(A994,'HUMAN RESOURCES processed'!$A$2:$M$2692,5,0))</f>
        <v>0.028</v>
      </c>
      <c r="O994" s="24">
        <f>IFNA(VLOOKUP(A994,'HUMAN RESOURCES processed'!$A$2:$M$2692,6,0))</f>
        <v>0.08</v>
      </c>
      <c r="P994" s="24">
        <f>IFNA(VLOOKUP(A994,'HUMAN RESOURCES processed'!$A$2:$M$2692,7,0))</f>
        <v>66</v>
      </c>
      <c r="Q994" s="24">
        <f>IFNA(VLOOKUP(A994,'HUMAN RESOURCES processed'!$A$2:$M$2692,8,0))</f>
        <v>64</v>
      </c>
      <c r="R994" s="24">
        <f t="shared" si="6"/>
        <v>65</v>
      </c>
      <c r="S994" s="24">
        <f>IFNA(VLOOKUP(A994,'HUMAN RESOURCES processed'!$A$2:$M$2692,9,0))</f>
        <v>0.382</v>
      </c>
      <c r="T994" s="24">
        <f>IFNA(VLOOKUP(A994,'HUMAN RESOURCES processed'!$A$2:$M$2692,10,0))</f>
        <v>0.577</v>
      </c>
      <c r="U994" s="24">
        <f>IFNA(VLOOKUP(A994,'HUMAN RESOURCES processed'!$A$2:$M$2692,11,0))</f>
        <v>0.041</v>
      </c>
      <c r="V994" s="24">
        <f>IFNA(VLOOKUP(A994,'HUMAN RESOURCES processed'!$A$2:$M$2692,12,0))</f>
        <v>157971415</v>
      </c>
      <c r="W994" s="24">
        <f>IFNA(VLOOKUP(A994,'HUMAN RESOURCES processed'!$A$2:$M$2692,13,0))</f>
        <v>0.347</v>
      </c>
      <c r="X994" s="24">
        <f>IFNA(VLOOKUP(A994,'TOURISM processed'!$A$2:$F$2692,5,0))</f>
        <v>828000000</v>
      </c>
      <c r="Y994" s="24">
        <f>IFNA(VLOOKUP(A994,'TOURISM processed'!$A$2:$F$2692,6,0))</f>
        <v>1753000000</v>
      </c>
      <c r="Z994" s="24">
        <f t="shared" si="7"/>
        <v>11.09694434</v>
      </c>
      <c r="AA994" s="24">
        <f>IFNA(VLOOKUP(A994,'BUSINESS processed'!A994:J3684,5,0))</f>
        <v>0.431</v>
      </c>
      <c r="AB994" s="24">
        <f>IFNA(VLOOKUP(A994,'BUSINESS processed'!A994:J3684,6,0))</f>
        <v>24</v>
      </c>
      <c r="AC994" s="24">
        <f t="shared" si="563"/>
        <v>0</v>
      </c>
      <c r="AD994" s="24">
        <f>IFNA(VLOOKUP(A994,'BUSINESS processed'!A994:J3684,8,0))</f>
        <v>560</v>
      </c>
      <c r="AE994" s="24">
        <f>IFNA(VLOOKUP(A994,'BUSINESS processed'!A994:J3684,9,0))</f>
        <v>0.063</v>
      </c>
      <c r="AF994" s="27">
        <f>IFNA(VLOOKUP(A994,'BUSINESS processed'!A994:J3684,10,0))</f>
        <v>0.081</v>
      </c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</row>
    <row r="995">
      <c r="A995" s="18" t="str">
        <f t="shared" si="1"/>
        <v>Asia_Pakistan-Asia_2006</v>
      </c>
      <c r="B995" s="19" t="s">
        <v>144</v>
      </c>
      <c r="C995" s="20" t="s">
        <v>168</v>
      </c>
      <c r="D995" s="21" t="s">
        <v>85</v>
      </c>
      <c r="E995" s="22">
        <v>1.37E11</v>
      </c>
      <c r="F995" s="22">
        <f t="shared" si="2"/>
        <v>851.4298746</v>
      </c>
      <c r="G995" s="23">
        <v>0.037</v>
      </c>
      <c r="H995" s="23">
        <v>29.0</v>
      </c>
      <c r="I995" s="23">
        <v>0.11</v>
      </c>
      <c r="J995" s="24">
        <f>IFNA(VLOOKUP(A995,'ENERGY processed'!$A$2:$H$2692,7,0),"")</f>
        <v>65433</v>
      </c>
      <c r="K995" s="24">
        <f t="shared" si="3"/>
        <v>0.0004066540948</v>
      </c>
      <c r="L995" s="24">
        <f>IFNA(VLOOKUP(A995,'ENERGY processed'!$A$2:$H$2692,8,0),"")</f>
        <v>111183.5</v>
      </c>
      <c r="M995" s="24">
        <f t="shared" si="5"/>
        <v>0.0006909850617</v>
      </c>
      <c r="N995" s="24">
        <f>IFNA(VLOOKUP(A995,'HUMAN RESOURCES processed'!$A$2:$M$2692,5,0))</f>
        <v>0.028</v>
      </c>
      <c r="O995" s="24">
        <f>IFNA(VLOOKUP(A995,'HUMAN RESOURCES processed'!$A$2:$M$2692,6,0))</f>
        <v>0.079</v>
      </c>
      <c r="P995" s="24">
        <f>IFNA(VLOOKUP(A995,'HUMAN RESOURCES processed'!$A$2:$M$2692,7,0))</f>
        <v>66</v>
      </c>
      <c r="Q995" s="24">
        <f>IFNA(VLOOKUP(A995,'HUMAN RESOURCES processed'!$A$2:$M$2692,8,0))</f>
        <v>65</v>
      </c>
      <c r="R995" s="24">
        <f t="shared" si="6"/>
        <v>65.5</v>
      </c>
      <c r="S995" s="24">
        <f>IFNA(VLOOKUP(A995,'HUMAN RESOURCES processed'!$A$2:$M$2692,9,0))</f>
        <v>0.376</v>
      </c>
      <c r="T995" s="24">
        <f>IFNA(VLOOKUP(A995,'HUMAN RESOURCES processed'!$A$2:$M$2692,10,0))</f>
        <v>0.583</v>
      </c>
      <c r="U995" s="24">
        <f>IFNA(VLOOKUP(A995,'HUMAN RESOURCES processed'!$A$2:$M$2692,11,0))</f>
        <v>0.042</v>
      </c>
      <c r="V995" s="24">
        <f>IFNA(VLOOKUP(A995,'HUMAN RESOURCES processed'!$A$2:$M$2692,12,0))</f>
        <v>160905794</v>
      </c>
      <c r="W995" s="24">
        <f>IFNA(VLOOKUP(A995,'HUMAN RESOURCES processed'!$A$2:$M$2692,13,0))</f>
        <v>0.351</v>
      </c>
      <c r="X995" s="24">
        <f>IFNA(VLOOKUP(A995,'TOURISM processed'!$A$2:$F$2692,5,0))</f>
        <v>919000000</v>
      </c>
      <c r="Y995" s="24">
        <f>IFNA(VLOOKUP(A995,'TOURISM processed'!$A$2:$F$2692,6,0))</f>
        <v>2029000000</v>
      </c>
      <c r="Z995" s="24">
        <f t="shared" si="7"/>
        <v>12.60986289</v>
      </c>
      <c r="AA995" s="24">
        <f>IFNA(VLOOKUP(A995,'BUSINESS processed'!A995:J3685,5,0))</f>
        <v>0.416</v>
      </c>
      <c r="AB995" s="24">
        <f>IFNA(VLOOKUP(A995,'BUSINESS processed'!A995:J3685,6,0))</f>
        <v>24</v>
      </c>
      <c r="AC995" s="24">
        <f t="shared" si="563"/>
        <v>0</v>
      </c>
      <c r="AD995" s="24">
        <f>IFNA(VLOOKUP(A995,'BUSINESS processed'!A995:J3685,8,0))</f>
        <v>560</v>
      </c>
      <c r="AE995" s="24">
        <f>IFNA(VLOOKUP(A995,'BUSINESS processed'!A995:J3685,9,0))</f>
        <v>0.065</v>
      </c>
      <c r="AF995" s="27">
        <f>IFNA(VLOOKUP(A995,'BUSINESS processed'!A995:J3685,10,0))</f>
        <v>0.214</v>
      </c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</row>
    <row r="996">
      <c r="A996" s="18" t="str">
        <f t="shared" si="1"/>
        <v>Asia_Pakistan-Asia_2007</v>
      </c>
      <c r="B996" s="19" t="s">
        <v>144</v>
      </c>
      <c r="C996" s="20" t="s">
        <v>168</v>
      </c>
      <c r="D996" s="21" t="s">
        <v>86</v>
      </c>
      <c r="E996" s="22">
        <v>1.52E11</v>
      </c>
      <c r="F996" s="22">
        <f t="shared" si="2"/>
        <v>927.2344867</v>
      </c>
      <c r="G996" s="23">
        <v>0.035</v>
      </c>
      <c r="H996" s="23">
        <v>31.0</v>
      </c>
      <c r="I996" s="23">
        <v>0.118</v>
      </c>
      <c r="J996" s="24">
        <f>IFNA(VLOOKUP(A996,'ENERGY processed'!$A$2:$H$2692,7,0),"")</f>
        <v>73580</v>
      </c>
      <c r="K996" s="24">
        <f t="shared" si="3"/>
        <v>0.0004488546943</v>
      </c>
      <c r="L996" s="24">
        <f>IFNA(VLOOKUP(A996,'ENERGY processed'!$A$2:$H$2692,8,0),"")</f>
        <v>131601</v>
      </c>
      <c r="M996" s="24">
        <f t="shared" si="5"/>
        <v>0.0008027959585</v>
      </c>
      <c r="N996" s="24">
        <f>IFNA(VLOOKUP(A996,'HUMAN RESOURCES processed'!$A$2:$M$2692,5,0))</f>
        <v>0.028</v>
      </c>
      <c r="O996" s="24">
        <f>IFNA(VLOOKUP(A996,'HUMAN RESOURCES processed'!$A$2:$M$2692,6,0))</f>
        <v>0.078</v>
      </c>
      <c r="P996" s="24">
        <f>IFNA(VLOOKUP(A996,'HUMAN RESOURCES processed'!$A$2:$M$2692,7,0))</f>
        <v>66</v>
      </c>
      <c r="Q996" s="24">
        <f>IFNA(VLOOKUP(A996,'HUMAN RESOURCES processed'!$A$2:$M$2692,8,0))</f>
        <v>65</v>
      </c>
      <c r="R996" s="24">
        <f t="shared" si="6"/>
        <v>65.5</v>
      </c>
      <c r="S996" s="24">
        <f>IFNA(VLOOKUP(A996,'HUMAN RESOURCES processed'!$A$2:$M$2692,9,0))</f>
        <v>0.37</v>
      </c>
      <c r="T996" s="24">
        <f>IFNA(VLOOKUP(A996,'HUMAN RESOURCES processed'!$A$2:$M$2692,10,0))</f>
        <v>0.588</v>
      </c>
      <c r="U996" s="24">
        <f>IFNA(VLOOKUP(A996,'HUMAN RESOURCES processed'!$A$2:$M$2692,11,0))</f>
        <v>0.042</v>
      </c>
      <c r="V996" s="24">
        <f>IFNA(VLOOKUP(A996,'HUMAN RESOURCES processed'!$A$2:$M$2692,12,0))</f>
        <v>163928329</v>
      </c>
      <c r="W996" s="24">
        <f>IFNA(VLOOKUP(A996,'HUMAN RESOURCES processed'!$A$2:$M$2692,13,0))</f>
        <v>0.354</v>
      </c>
      <c r="X996" s="24">
        <f>IFNA(VLOOKUP(A996,'TOURISM processed'!$A$2:$F$2692,5,0))</f>
        <v>912000000</v>
      </c>
      <c r="Y996" s="24">
        <f>IFNA(VLOOKUP(A996,'TOURISM processed'!$A$2:$F$2692,6,0))</f>
        <v>2083000000</v>
      </c>
      <c r="Z996" s="24">
        <f t="shared" si="7"/>
        <v>12.7067726</v>
      </c>
      <c r="AA996" s="24">
        <f>IFNA(VLOOKUP(A996,'BUSINESS processed'!A996:J3686,5,0))</f>
        <v>0.402</v>
      </c>
      <c r="AB996" s="24">
        <f>IFNA(VLOOKUP(A996,'BUSINESS processed'!A996:J3686,6,0))</f>
        <v>24</v>
      </c>
      <c r="AC996" s="24">
        <f t="shared" si="563"/>
        <v>0</v>
      </c>
      <c r="AD996" s="24">
        <f>IFNA(VLOOKUP(A996,'BUSINESS processed'!A996:J3686,8,0))</f>
        <v>560</v>
      </c>
      <c r="AE996" s="24">
        <f>IFNA(VLOOKUP(A996,'BUSINESS processed'!A996:J3686,9,0))</f>
        <v>0.068</v>
      </c>
      <c r="AF996" s="27">
        <f>IFNA(VLOOKUP(A996,'BUSINESS processed'!A996:J3686,10,0))</f>
        <v>0.383</v>
      </c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</row>
    <row r="997">
      <c r="A997" s="18" t="str">
        <f t="shared" si="1"/>
        <v>Asia_Pakistan-Asia_2008</v>
      </c>
      <c r="B997" s="19" t="s">
        <v>144</v>
      </c>
      <c r="C997" s="20" t="s">
        <v>168</v>
      </c>
      <c r="D997" s="21" t="s">
        <v>87</v>
      </c>
      <c r="E997" s="22">
        <v>1.7E11</v>
      </c>
      <c r="F997" s="22">
        <f t="shared" si="2"/>
        <v>1017.914804</v>
      </c>
      <c r="G997" s="23">
        <v>0.033</v>
      </c>
      <c r="H997" s="23">
        <v>29.0</v>
      </c>
      <c r="I997" s="23">
        <v>0.129</v>
      </c>
      <c r="J997" s="24">
        <f>IFNA(VLOOKUP(A997,'ENERGY processed'!$A$2:$H$2692,7,0),"")</f>
        <v>83538</v>
      </c>
      <c r="K997" s="24">
        <f t="shared" si="3"/>
        <v>0.0005002033345</v>
      </c>
      <c r="L997" s="24">
        <f>IFNA(VLOOKUP(A997,'ENERGY processed'!$A$2:$H$2692,8,0),"")</f>
        <v>158895</v>
      </c>
      <c r="M997" s="24">
        <f t="shared" si="5"/>
        <v>0.000951421016</v>
      </c>
      <c r="N997" s="24">
        <f>IFNA(VLOOKUP(A997,'HUMAN RESOURCES processed'!$A$2:$M$2692,5,0))</f>
        <v>0.027</v>
      </c>
      <c r="O997" s="24">
        <f>IFNA(VLOOKUP(A997,'HUMAN RESOURCES processed'!$A$2:$M$2692,6,0))</f>
        <v>0.076</v>
      </c>
      <c r="P997" s="24">
        <f>IFNA(VLOOKUP(A997,'HUMAN RESOURCES processed'!$A$2:$M$2692,7,0))</f>
        <v>67</v>
      </c>
      <c r="Q997" s="24">
        <f>IFNA(VLOOKUP(A997,'HUMAN RESOURCES processed'!$A$2:$M$2692,8,0))</f>
        <v>65</v>
      </c>
      <c r="R997" s="24">
        <f t="shared" si="6"/>
        <v>66</v>
      </c>
      <c r="S997" s="24">
        <f>IFNA(VLOOKUP(A997,'HUMAN RESOURCES processed'!$A$2:$M$2692,9,0))</f>
        <v>0.365</v>
      </c>
      <c r="T997" s="24">
        <f>IFNA(VLOOKUP(A997,'HUMAN RESOURCES processed'!$A$2:$M$2692,10,0))</f>
        <v>0.593</v>
      </c>
      <c r="U997" s="24">
        <f>IFNA(VLOOKUP(A997,'HUMAN RESOURCES processed'!$A$2:$M$2692,11,0))</f>
        <v>0.043</v>
      </c>
      <c r="V997" s="24">
        <f>IFNA(VLOOKUP(A997,'HUMAN RESOURCES processed'!$A$2:$M$2692,12,0))</f>
        <v>167008083</v>
      </c>
      <c r="W997" s="24">
        <f>IFNA(VLOOKUP(A997,'HUMAN RESOURCES processed'!$A$2:$M$2692,13,0))</f>
        <v>0.358</v>
      </c>
      <c r="X997" s="24">
        <f>IFNA(VLOOKUP(A997,'TOURISM processed'!$A$2:$F$2692,5,0))</f>
        <v>986000000</v>
      </c>
      <c r="Y997" s="24">
        <f>IFNA(VLOOKUP(A997,'TOURISM processed'!$A$2:$F$2692,6,0))</f>
        <v>2163000000</v>
      </c>
      <c r="Z997" s="24">
        <f t="shared" si="7"/>
        <v>12.95146894</v>
      </c>
      <c r="AA997" s="24">
        <f>IFNA(VLOOKUP(A997,'BUSINESS processed'!A997:J3687,5,0))</f>
        <v>0.288</v>
      </c>
      <c r="AB997" s="24">
        <f>IFNA(VLOOKUP(A997,'BUSINESS processed'!A997:J3687,6,0))</f>
        <v>24</v>
      </c>
      <c r="AC997" s="24">
        <f t="shared" si="563"/>
        <v>0</v>
      </c>
      <c r="AD997" s="24">
        <f>IFNA(VLOOKUP(A997,'BUSINESS processed'!A997:J3687,8,0))</f>
        <v>560</v>
      </c>
      <c r="AE997" s="24">
        <f>IFNA(VLOOKUP(A997,'BUSINESS processed'!A997:J3687,9,0))</f>
        <v>0.07</v>
      </c>
      <c r="AF997" s="27">
        <f>IFNA(VLOOKUP(A997,'BUSINESS processed'!A997:J3687,10,0))</f>
        <v>0.527</v>
      </c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</row>
    <row r="998">
      <c r="A998" s="18" t="str">
        <f t="shared" si="1"/>
        <v>Asia_Pakistan-Asia_2009</v>
      </c>
      <c r="B998" s="19" t="s">
        <v>144</v>
      </c>
      <c r="C998" s="20" t="s">
        <v>168</v>
      </c>
      <c r="D998" s="21" t="s">
        <v>88</v>
      </c>
      <c r="E998" s="22">
        <v>1.68E11</v>
      </c>
      <c r="F998" s="22">
        <f t="shared" si="2"/>
        <v>987.6891659</v>
      </c>
      <c r="G998" s="23">
        <v>0.03</v>
      </c>
      <c r="H998" s="23">
        <v>28.0</v>
      </c>
      <c r="I998" s="23">
        <v>0.145</v>
      </c>
      <c r="J998" s="24">
        <f>IFNA(VLOOKUP(A998,'ENERGY processed'!$A$2:$H$2692,7,0),"")</f>
        <v>76227</v>
      </c>
      <c r="K998" s="24">
        <f t="shared" si="3"/>
        <v>0.0004481463217</v>
      </c>
      <c r="L998" s="24">
        <f>IFNA(VLOOKUP(A998,'ENERGY processed'!$A$2:$H$2692,8,0),"")</f>
        <v>136636</v>
      </c>
      <c r="M998" s="24">
        <f t="shared" si="5"/>
        <v>0.0008032970052</v>
      </c>
      <c r="N998" s="24">
        <f>IFNA(VLOOKUP(A998,'HUMAN RESOURCES processed'!$A$2:$M$2692,5,0))</f>
        <v>0.027</v>
      </c>
      <c r="O998" s="24">
        <f>IFNA(VLOOKUP(A998,'HUMAN RESOURCES processed'!$A$2:$M$2692,6,0))</f>
        <v>0.075</v>
      </c>
      <c r="P998" s="24">
        <f>IFNA(VLOOKUP(A998,'HUMAN RESOURCES processed'!$A$2:$M$2692,7,0))</f>
        <v>67</v>
      </c>
      <c r="Q998" s="24">
        <f>IFNA(VLOOKUP(A998,'HUMAN RESOURCES processed'!$A$2:$M$2692,8,0))</f>
        <v>65</v>
      </c>
      <c r="R998" s="24">
        <f t="shared" si="6"/>
        <v>66</v>
      </c>
      <c r="S998" s="24">
        <f>IFNA(VLOOKUP(A998,'HUMAN RESOURCES processed'!$A$2:$M$2692,9,0))</f>
        <v>0.36</v>
      </c>
      <c r="T998" s="24">
        <f>IFNA(VLOOKUP(A998,'HUMAN RESOURCES processed'!$A$2:$M$2692,10,0))</f>
        <v>0.597</v>
      </c>
      <c r="U998" s="24">
        <f>IFNA(VLOOKUP(A998,'HUMAN RESOURCES processed'!$A$2:$M$2692,11,0))</f>
        <v>0.043</v>
      </c>
      <c r="V998" s="24">
        <f>IFNA(VLOOKUP(A998,'HUMAN RESOURCES processed'!$A$2:$M$2692,12,0))</f>
        <v>170093999</v>
      </c>
      <c r="W998" s="24">
        <f>IFNA(VLOOKUP(A998,'HUMAN RESOURCES processed'!$A$2:$M$2692,13,0))</f>
        <v>0.362</v>
      </c>
      <c r="X998" s="24">
        <f>IFNA(VLOOKUP(A998,'TOURISM processed'!$A$2:$F$2692,5,0))</f>
        <v>950000000</v>
      </c>
      <c r="Y998" s="24">
        <f>IFNA(VLOOKUP(A998,'TOURISM processed'!$A$2:$F$2692,6,0))</f>
        <v>1098000000</v>
      </c>
      <c r="Z998" s="24">
        <f t="shared" si="7"/>
        <v>6.455254192</v>
      </c>
      <c r="AA998" s="24">
        <f>IFNA(VLOOKUP(A998,'BUSINESS processed'!A998:J3688,5,0))</f>
        <v>0.309</v>
      </c>
      <c r="AB998" s="24">
        <f>IFNA(VLOOKUP(A998,'BUSINESS processed'!A998:J3688,6,0))</f>
        <v>21</v>
      </c>
      <c r="AC998" s="24">
        <f t="shared" si="563"/>
        <v>0</v>
      </c>
      <c r="AD998" s="24">
        <f>IFNA(VLOOKUP(A998,'BUSINESS processed'!A998:J3688,8,0))</f>
        <v>560</v>
      </c>
      <c r="AE998" s="24">
        <f>IFNA(VLOOKUP(A998,'BUSINESS processed'!A998:J3688,9,0))</f>
        <v>0.075</v>
      </c>
      <c r="AF998" s="27">
        <f>IFNA(VLOOKUP(A998,'BUSINESS processed'!A998:J3688,10,0))</f>
        <v>0.555</v>
      </c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</row>
    <row r="999">
      <c r="A999" s="18" t="str">
        <f t="shared" si="1"/>
        <v>Asia_Pakistan-Asia_2010</v>
      </c>
      <c r="B999" s="19" t="s">
        <v>144</v>
      </c>
      <c r="C999" s="20" t="s">
        <v>168</v>
      </c>
      <c r="D999" s="21" t="s">
        <v>89</v>
      </c>
      <c r="E999" s="22">
        <v>1.77E11</v>
      </c>
      <c r="F999" s="22">
        <f t="shared" si="2"/>
        <v>1022.239154</v>
      </c>
      <c r="G999" s="23">
        <v>0.03</v>
      </c>
      <c r="H999" s="23">
        <v>30.0</v>
      </c>
      <c r="I999" s="23">
        <v>0.14</v>
      </c>
      <c r="J999" s="24">
        <f>IF(AND( C999=C998,D999&gt;D998),J998,"")</f>
        <v>76227</v>
      </c>
      <c r="K999" s="24">
        <f t="shared" si="3"/>
        <v>0.0004402385534</v>
      </c>
      <c r="L999" s="24">
        <f>IF(AND(C999=C998,C999&gt;C998),C998,0)</f>
        <v>0</v>
      </c>
      <c r="M999" s="24">
        <f t="shared" si="5"/>
        <v>0</v>
      </c>
      <c r="N999" s="24">
        <f>IFNA(VLOOKUP(A999,'HUMAN RESOURCES processed'!$A$2:$M$2692,5,0))</f>
        <v>0.027</v>
      </c>
      <c r="O999" s="24">
        <f>IFNA(VLOOKUP(A999,'HUMAN RESOURCES processed'!$A$2:$M$2692,6,0))</f>
        <v>0.073</v>
      </c>
      <c r="P999" s="24">
        <f>IFNA(VLOOKUP(A999,'HUMAN RESOURCES processed'!$A$2:$M$2692,7,0))</f>
        <v>67</v>
      </c>
      <c r="Q999" s="24">
        <f>IFNA(VLOOKUP(A999,'HUMAN RESOURCES processed'!$A$2:$M$2692,8,0))</f>
        <v>65</v>
      </c>
      <c r="R999" s="24">
        <f t="shared" si="6"/>
        <v>66</v>
      </c>
      <c r="S999" s="24">
        <f>IFNA(VLOOKUP(A999,'HUMAN RESOURCES processed'!$A$2:$M$2692,9,0))</f>
        <v>0.354</v>
      </c>
      <c r="T999" s="24">
        <f>IFNA(VLOOKUP(A999,'HUMAN RESOURCES processed'!$A$2:$M$2692,10,0))</f>
        <v>0.602</v>
      </c>
      <c r="U999" s="24">
        <f>IFNA(VLOOKUP(A999,'HUMAN RESOURCES processed'!$A$2:$M$2692,11,0))</f>
        <v>0.043</v>
      </c>
      <c r="V999" s="24">
        <f>IFNA(VLOOKUP(A999,'HUMAN RESOURCES processed'!$A$2:$M$2692,12,0))</f>
        <v>173149306</v>
      </c>
      <c r="W999" s="24">
        <f>IFNA(VLOOKUP(A999,'HUMAN RESOURCES processed'!$A$2:$M$2692,13,0))</f>
        <v>0.366</v>
      </c>
      <c r="X999" s="24">
        <f>IFNA(VLOOKUP(A999,'TOURISM processed'!$A$2:$F$2692,5,0))</f>
        <v>998000000</v>
      </c>
      <c r="Y999" s="24">
        <f>IFNA(VLOOKUP(A999,'TOURISM processed'!$A$2:$F$2692,6,0))</f>
        <v>1370000000</v>
      </c>
      <c r="Z999" s="24">
        <f t="shared" si="7"/>
        <v>7.912246556</v>
      </c>
      <c r="AA999" s="24">
        <f>IFNA(VLOOKUP(A999,'BUSINESS processed'!A999:J3689,5,0))</f>
        <v>0.309</v>
      </c>
      <c r="AB999" s="24">
        <f>IFNA(VLOOKUP(A999,'BUSINESS processed'!A999:J3689,6,0))</f>
        <v>21</v>
      </c>
      <c r="AC999" s="24">
        <f t="shared" si="563"/>
        <v>0</v>
      </c>
      <c r="AD999" s="24">
        <f>IFNA(VLOOKUP(A999,'BUSINESS processed'!A999:J3689,8,0))</f>
        <v>560</v>
      </c>
      <c r="AE999" s="24">
        <f>IFNA(VLOOKUP(A999,'BUSINESS processed'!A999:J3689,9,0))</f>
        <v>0.08</v>
      </c>
      <c r="AF999" s="27">
        <f>IFNA(VLOOKUP(A999,'BUSINESS processed'!A999:J3689,10,0))</f>
        <v>0.573</v>
      </c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</row>
    <row r="1000">
      <c r="A1000" s="18" t="str">
        <f t="shared" si="1"/>
        <v>Asia_Pakistan-Asia_2011</v>
      </c>
      <c r="B1000" s="19" t="s">
        <v>144</v>
      </c>
      <c r="C1000" s="20" t="s">
        <v>168</v>
      </c>
      <c r="D1000" s="21" t="s">
        <v>90</v>
      </c>
      <c r="E1000" s="22">
        <v>2.14E11</v>
      </c>
      <c r="F1000" s="22">
        <f t="shared" si="2"/>
        <v>1214.760914</v>
      </c>
      <c r="G1000" s="23">
        <v>0.03</v>
      </c>
      <c r="H1000" s="23">
        <v>36.0</v>
      </c>
      <c r="I1000" s="23">
        <v>0.144</v>
      </c>
      <c r="J1000" s="24">
        <f>IFNA(VLOOKUP(A1000,'ENERGY processed'!$A$2:$H$2692,7,0),"")</f>
        <v>66381</v>
      </c>
      <c r="K1000" s="24">
        <f t="shared" si="3"/>
        <v>0.0003768086179</v>
      </c>
      <c r="L1000" s="24">
        <f>IFNA(VLOOKUP(A1000,'ENERGY processed'!$A$2:$H$2692,8,0),"")</f>
        <v>112672</v>
      </c>
      <c r="M1000" s="24">
        <f t="shared" si="5"/>
        <v>0.0006395772977</v>
      </c>
      <c r="N1000" s="24">
        <f>IFNA(VLOOKUP(A1000,'HUMAN RESOURCES processed'!$A$2:$M$2692,5,0))</f>
        <v>0.026</v>
      </c>
      <c r="O1000" s="24">
        <f>IFNA(VLOOKUP(A1000,'HUMAN RESOURCES processed'!$A$2:$M$2692,6,0))</f>
        <v>0.072</v>
      </c>
      <c r="P1000" s="24">
        <f>IFNA(VLOOKUP(A1000,'HUMAN RESOURCES processed'!$A$2:$M$2692,7,0))</f>
        <v>67</v>
      </c>
      <c r="Q1000" s="24">
        <f>IFNA(VLOOKUP(A1000,'HUMAN RESOURCES processed'!$A$2:$M$2692,8,0))</f>
        <v>65</v>
      </c>
      <c r="R1000" s="24">
        <f t="shared" si="6"/>
        <v>66</v>
      </c>
      <c r="S1000" s="24">
        <f>IFNA(VLOOKUP(A1000,'HUMAN RESOURCES processed'!$A$2:$M$2692,9,0))</f>
        <v>0.349</v>
      </c>
      <c r="T1000" s="24">
        <f>IFNA(VLOOKUP(A1000,'HUMAN RESOURCES processed'!$A$2:$M$2692,10,0))</f>
        <v>0.608</v>
      </c>
      <c r="U1000" s="24">
        <f>IFNA(VLOOKUP(A1000,'HUMAN RESOURCES processed'!$A$2:$M$2692,11,0))</f>
        <v>0.043</v>
      </c>
      <c r="V1000" s="24">
        <f>IFNA(VLOOKUP(A1000,'HUMAN RESOURCES processed'!$A$2:$M$2692,12,0))</f>
        <v>176166353</v>
      </c>
      <c r="W1000" s="24">
        <f>IFNA(VLOOKUP(A1000,'HUMAN RESOURCES processed'!$A$2:$M$2692,13,0))</f>
        <v>0.37</v>
      </c>
      <c r="X1000" s="24">
        <f>IFNA(VLOOKUP(A1000,'TOURISM processed'!$A$2:$F$2692,5,0))</f>
        <v>1123000000</v>
      </c>
      <c r="Y1000" s="24">
        <f>IFNA(VLOOKUP(A1000,'TOURISM processed'!$A$2:$F$2692,6,0))</f>
        <v>1851000000</v>
      </c>
      <c r="Z1000" s="24">
        <f t="shared" si="7"/>
        <v>10.50711426</v>
      </c>
      <c r="AA1000" s="24">
        <f>IFNA(VLOOKUP(A1000,'BUSINESS processed'!A1000:J3690,5,0))</f>
        <v>0.346</v>
      </c>
      <c r="AB1000" s="24">
        <f>IFNA(VLOOKUP(A1000,'BUSINESS processed'!A1000:J3690,6,0))</f>
        <v>21</v>
      </c>
      <c r="AC1000" s="24">
        <f t="shared" si="563"/>
        <v>0</v>
      </c>
      <c r="AD1000" s="24">
        <f>IFNA(VLOOKUP(A1000,'BUSINESS processed'!A1000:J3690,8,0))</f>
        <v>560</v>
      </c>
      <c r="AE1000" s="24">
        <f>IFNA(VLOOKUP(A1000,'BUSINESS processed'!A1000:J3690,9,0))</f>
        <v>0.09</v>
      </c>
      <c r="AF1000" s="27">
        <f>IFNA(VLOOKUP(A1000,'BUSINESS processed'!A1000:J3690,10,0))</f>
        <v>0.618</v>
      </c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</row>
    <row r="1001">
      <c r="A1001" s="18" t="str">
        <f t="shared" si="1"/>
        <v>Asia_Pakistan-Asia_2012</v>
      </c>
      <c r="B1001" s="19" t="s">
        <v>144</v>
      </c>
      <c r="C1001" s="20" t="s">
        <v>168</v>
      </c>
      <c r="D1001" s="21" t="s">
        <v>91</v>
      </c>
      <c r="E1001" s="22">
        <v>2.25E11</v>
      </c>
      <c r="F1001" s="22">
        <f t="shared" si="2"/>
        <v>1255.859905</v>
      </c>
      <c r="G1001" s="23">
        <v>0.031</v>
      </c>
      <c r="H1001" s="23">
        <v>39.0</v>
      </c>
      <c r="I1001" s="23">
        <v>0.135</v>
      </c>
      <c r="J1001" s="24">
        <f>IFNA(VLOOKUP(A1001,'ENERGY processed'!$A$2:$H$2692,7,0),"")</f>
        <v>79345</v>
      </c>
      <c r="K1001" s="24">
        <f t="shared" si="3"/>
        <v>0.0004428720185</v>
      </c>
      <c r="L1001" s="24">
        <f>IFNA(VLOOKUP(A1001,'ENERGY processed'!$A$2:$H$2692,8,0),"")</f>
        <v>146075</v>
      </c>
      <c r="M1001" s="24">
        <f t="shared" si="5"/>
        <v>0.0008153321584</v>
      </c>
      <c r="N1001" s="24">
        <f>IFNA(VLOOKUP(A1001,'HUMAN RESOURCES processed'!$A$2:$M$2692,5,0))</f>
        <v>0.026</v>
      </c>
      <c r="O1001" s="24">
        <f>IFNA(VLOOKUP(A1001,'HUMAN RESOURCES processed'!$A$2:$M$2692,6,0))</f>
        <v>0.071</v>
      </c>
      <c r="P1001" s="24">
        <f>IFNA(VLOOKUP(A1001,'HUMAN RESOURCES processed'!$A$2:$M$2692,7,0))</f>
        <v>67</v>
      </c>
      <c r="Q1001" s="24">
        <f>IFNA(VLOOKUP(A1001,'HUMAN RESOURCES processed'!$A$2:$M$2692,8,0))</f>
        <v>66</v>
      </c>
      <c r="R1001" s="24">
        <f t="shared" si="6"/>
        <v>66.5</v>
      </c>
      <c r="S1001" s="24">
        <f>IFNA(VLOOKUP(A1001,'HUMAN RESOURCES processed'!$A$2:$M$2692,9,0))</f>
        <v>0.343</v>
      </c>
      <c r="T1001" s="24">
        <f>IFNA(VLOOKUP(A1001,'HUMAN RESOURCES processed'!$A$2:$M$2692,10,0))</f>
        <v>0.613</v>
      </c>
      <c r="U1001" s="24">
        <f>IFNA(VLOOKUP(A1001,'HUMAN RESOURCES processed'!$A$2:$M$2692,11,0))</f>
        <v>0.044</v>
      </c>
      <c r="V1001" s="24">
        <f>IFNA(VLOOKUP(A1001,'HUMAN RESOURCES processed'!$A$2:$M$2692,12,0))</f>
        <v>179160111</v>
      </c>
      <c r="W1001" s="24">
        <f>IFNA(VLOOKUP(A1001,'HUMAN RESOURCES processed'!$A$2:$M$2692,13,0))</f>
        <v>0.374</v>
      </c>
      <c r="X1001" s="24">
        <f>IFNA(VLOOKUP(A1001,'TOURISM processed'!$A$2:$F$2692,5,0))</f>
        <v>1014000000</v>
      </c>
      <c r="Y1001" s="24">
        <f>IFNA(VLOOKUP(A1001,'TOURISM processed'!$A$2:$F$2692,6,0))</f>
        <v>1801000000</v>
      </c>
      <c r="Z1001" s="24">
        <f t="shared" si="7"/>
        <v>10.05246084</v>
      </c>
      <c r="AA1001" s="24">
        <f>IFNA(VLOOKUP(A1001,'BUSINESS processed'!A1001:J3691,5,0))</f>
        <v>0.346</v>
      </c>
      <c r="AB1001" s="24">
        <f>IFNA(VLOOKUP(A1001,'BUSINESS processed'!A1001:J3691,6,0))</f>
        <v>21</v>
      </c>
      <c r="AC1001" s="24">
        <f>IFNA(VLOOKUP(A1001,'BUSINESS processed'!A1001:J3691,7,0))</f>
        <v>106</v>
      </c>
      <c r="AD1001" s="24">
        <f>IFNA(VLOOKUP(A1001,'BUSINESS processed'!A1001:J3691,8,0))</f>
        <v>560</v>
      </c>
      <c r="AE1001" s="24">
        <f>IFNA(VLOOKUP(A1001,'BUSINESS processed'!A1001:J3691,9,0))</f>
        <v>0.1</v>
      </c>
      <c r="AF1001" s="27">
        <f>IFNA(VLOOKUP(A1001,'BUSINESS processed'!A1001:J3691,10,0))</f>
        <v>0.671</v>
      </c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</row>
    <row r="1002">
      <c r="A1002" s="18" t="str">
        <f t="shared" si="1"/>
        <v>Asia_Philippines-Asia_2000</v>
      </c>
      <c r="B1002" s="19" t="s">
        <v>144</v>
      </c>
      <c r="C1002" s="20" t="s">
        <v>169</v>
      </c>
      <c r="D1002" s="21" t="s">
        <v>70</v>
      </c>
      <c r="E1002" s="22">
        <v>8.1026294681E10</v>
      </c>
      <c r="F1002" s="22">
        <f t="shared" si="2"/>
        <v>1043.456103</v>
      </c>
      <c r="G1002" s="23">
        <v>0.032</v>
      </c>
      <c r="H1002" s="23">
        <v>33.0</v>
      </c>
      <c r="I1002" s="23">
        <v>0.109</v>
      </c>
      <c r="J1002" s="24">
        <f>IF(AND( C1002=C1001,D1002&gt;D1001),J1001,0)</f>
        <v>0</v>
      </c>
      <c r="K1002" s="24">
        <f t="shared" si="3"/>
        <v>0</v>
      </c>
      <c r="L1002" s="24">
        <f t="shared" ref="L1002:L1003" si="568">IF(AND(C1002=C1001,C1002&gt;C1001),C1001,0)</f>
        <v>0</v>
      </c>
      <c r="M1002" s="24">
        <f t="shared" si="5"/>
        <v>0</v>
      </c>
      <c r="N1002" s="24">
        <f>IFNA(VLOOKUP(A1002,'HUMAN RESOURCES processed'!$A$2:$M$2692,5,0))</f>
        <v>0.03</v>
      </c>
      <c r="O1002" s="24">
        <f>IFNA(VLOOKUP(A1002,'HUMAN RESOURCES processed'!$A$2:$M$2692,6,0))</f>
        <v>0.03</v>
      </c>
      <c r="P1002" s="24">
        <f>IFNA(VLOOKUP(A1002,'HUMAN RESOURCES processed'!$A$2:$M$2692,7,0))</f>
        <v>70</v>
      </c>
      <c r="Q1002" s="24">
        <f>IFNA(VLOOKUP(A1002,'HUMAN RESOURCES processed'!$A$2:$M$2692,8,0))</f>
        <v>64</v>
      </c>
      <c r="R1002" s="24">
        <f t="shared" si="6"/>
        <v>67</v>
      </c>
      <c r="S1002" s="24">
        <f>IFNA(VLOOKUP(A1002,'HUMAN RESOURCES processed'!$A$2:$M$2692,9,0))</f>
        <v>0.385</v>
      </c>
      <c r="T1002" s="24">
        <f>IFNA(VLOOKUP(A1002,'HUMAN RESOURCES processed'!$A$2:$M$2692,10,0))</f>
        <v>0.583</v>
      </c>
      <c r="U1002" s="24">
        <f>IFNA(VLOOKUP(A1002,'HUMAN RESOURCES processed'!$A$2:$M$2692,11,0))</f>
        <v>0.032</v>
      </c>
      <c r="V1002" s="24">
        <f>IFNA(VLOOKUP(A1002,'HUMAN RESOURCES processed'!$A$2:$M$2692,12,0))</f>
        <v>77651848</v>
      </c>
      <c r="W1002" s="24">
        <f>IFNA(VLOOKUP(A1002,'HUMAN RESOURCES processed'!$A$2:$M$2692,13,0))</f>
        <v>0.48</v>
      </c>
      <c r="X1002" s="24">
        <f>IFNA(VLOOKUP(A1002,'TOURISM processed'!$A$2:$F$2692,5,0))</f>
        <v>2334000000</v>
      </c>
      <c r="Y1002" s="24">
        <f>IFNA(VLOOKUP(A1002,'TOURISM processed'!$A$2:$F$2692,6,0))</f>
        <v>1841000000</v>
      </c>
      <c r="Z1002" s="24">
        <f t="shared" si="7"/>
        <v>23.70838618</v>
      </c>
      <c r="AA1002" s="24">
        <f t="shared" ref="AA1002:AA1006" si="569">IF(AND(C1002=C1001,D1002&gt;D1001),AA1001,0)</f>
        <v>0</v>
      </c>
      <c r="AB1002" s="24">
        <f t="shared" ref="AB1002:AB1004" si="570">IF(AND(C1002=C1001,D1002&gt;D1001),AB1001,0)</f>
        <v>0</v>
      </c>
      <c r="AC1002" s="24">
        <f t="shared" ref="AC1002:AC1013" si="571">IF(AND(C1002=C1001,D1002&gt;D1001),AC1001,0)</f>
        <v>0</v>
      </c>
      <c r="AD1002" s="24">
        <f t="shared" ref="AD1002:AD1006" si="572">IF(AND(C1002=C1001,D1002&gt;D1001),AD1001,0)</f>
        <v>0</v>
      </c>
      <c r="AE1002" s="24">
        <f>IFNA(VLOOKUP(A1002,'BUSINESS processed'!A1002:J3692,9,0))</f>
        <v>0.02</v>
      </c>
      <c r="AF1002" s="27">
        <f>IFNA(VLOOKUP(A1002,'BUSINESS processed'!A1002:J3692,10,0))</f>
        <v>0.083</v>
      </c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</row>
    <row r="1003">
      <c r="A1003" s="18" t="str">
        <f t="shared" si="1"/>
        <v>Asia_Philippines-Asia_2001</v>
      </c>
      <c r="B1003" s="19" t="s">
        <v>144</v>
      </c>
      <c r="C1003" s="20" t="s">
        <v>169</v>
      </c>
      <c r="D1003" s="21" t="s">
        <v>71</v>
      </c>
      <c r="E1003" s="22">
        <v>7.6261998623E10</v>
      </c>
      <c r="F1003" s="22">
        <f t="shared" si="2"/>
        <v>961.7169825</v>
      </c>
      <c r="G1003" s="23">
        <v>0.03</v>
      </c>
      <c r="H1003" s="23">
        <v>29.0</v>
      </c>
      <c r="I1003" s="23">
        <v>0.124</v>
      </c>
      <c r="J1003" s="24">
        <f>IFNA(VLOOKUP(A1003,'ENERGY processed'!$A$2:$H$2692,7,0),"")</f>
        <v>40452</v>
      </c>
      <c r="K1003" s="24">
        <f t="shared" si="3"/>
        <v>0.0005101279285</v>
      </c>
      <c r="L1003" s="24">
        <f t="shared" si="568"/>
        <v>0</v>
      </c>
      <c r="M1003" s="24">
        <f t="shared" si="5"/>
        <v>0</v>
      </c>
      <c r="N1003" s="24">
        <f>IFNA(VLOOKUP(A1003,'HUMAN RESOURCES processed'!$A$2:$M$2692,5,0))</f>
        <v>0.029</v>
      </c>
      <c r="O1003" s="24">
        <f>IFNA(VLOOKUP(A1003,'HUMAN RESOURCES processed'!$A$2:$M$2692,6,0))</f>
        <v>0.03</v>
      </c>
      <c r="P1003" s="24">
        <f>IFNA(VLOOKUP(A1003,'HUMAN RESOURCES processed'!$A$2:$M$2692,7,0))</f>
        <v>70</v>
      </c>
      <c r="Q1003" s="24">
        <f>IFNA(VLOOKUP(A1003,'HUMAN RESOURCES processed'!$A$2:$M$2692,8,0))</f>
        <v>64</v>
      </c>
      <c r="R1003" s="24">
        <f t="shared" si="6"/>
        <v>67</v>
      </c>
      <c r="S1003" s="24">
        <f>IFNA(VLOOKUP(A1003,'HUMAN RESOURCES processed'!$A$2:$M$2692,9,0))</f>
        <v>0.382</v>
      </c>
      <c r="T1003" s="24">
        <f>IFNA(VLOOKUP(A1003,'HUMAN RESOURCES processed'!$A$2:$M$2692,10,0))</f>
        <v>0.585</v>
      </c>
      <c r="U1003" s="24">
        <f>IFNA(VLOOKUP(A1003,'HUMAN RESOURCES processed'!$A$2:$M$2692,11,0))</f>
        <v>0.033</v>
      </c>
      <c r="V1003" s="24">
        <f>IFNA(VLOOKUP(A1003,'HUMAN RESOURCES processed'!$A$2:$M$2692,12,0))</f>
        <v>79297756</v>
      </c>
      <c r="W1003" s="24">
        <f>IFNA(VLOOKUP(A1003,'HUMAN RESOURCES processed'!$A$2:$M$2692,13,0))</f>
        <v>0.477</v>
      </c>
      <c r="X1003" s="24">
        <f>IFNA(VLOOKUP(A1003,'TOURISM processed'!$A$2:$F$2692,5,0))</f>
        <v>2011000000</v>
      </c>
      <c r="Y1003" s="24">
        <f>IFNA(VLOOKUP(A1003,'TOURISM processed'!$A$2:$F$2692,6,0))</f>
        <v>1918000000</v>
      </c>
      <c r="Z1003" s="24">
        <f t="shared" si="7"/>
        <v>24.18731748</v>
      </c>
      <c r="AA1003" s="24">
        <f t="shared" si="569"/>
        <v>0</v>
      </c>
      <c r="AB1003" s="24">
        <f t="shared" si="570"/>
        <v>0</v>
      </c>
      <c r="AC1003" s="24">
        <f t="shared" si="571"/>
        <v>0</v>
      </c>
      <c r="AD1003" s="24">
        <f t="shared" si="572"/>
        <v>0</v>
      </c>
      <c r="AE1003" s="24">
        <f>IFNA(VLOOKUP(A1003,'BUSINESS processed'!A1003:J3693,9,0))</f>
        <v>0.025</v>
      </c>
      <c r="AF1003" s="27">
        <f>IFNA(VLOOKUP(A1003,'BUSINESS processed'!A1003:J3693,10,0))</f>
        <v>0.153</v>
      </c>
      <c r="AG1003" s="26"/>
      <c r="AH1003" s="26"/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</row>
    <row r="1004">
      <c r="A1004" s="18" t="str">
        <f t="shared" si="1"/>
        <v>Asia_Philippines-Asia_2002</v>
      </c>
      <c r="B1004" s="19" t="s">
        <v>144</v>
      </c>
      <c r="C1004" s="20" t="s">
        <v>169</v>
      </c>
      <c r="D1004" s="21" t="s">
        <v>72</v>
      </c>
      <c r="E1004" s="22">
        <v>8.135765779E10</v>
      </c>
      <c r="F1004" s="22">
        <f t="shared" si="2"/>
        <v>1004.990581</v>
      </c>
      <c r="G1004" s="23">
        <v>0.028</v>
      </c>
      <c r="H1004" s="23">
        <v>28.0</v>
      </c>
      <c r="I1004" s="23">
        <v>0.091</v>
      </c>
      <c r="J1004" s="24">
        <f>IFNA(VLOOKUP(A1004,'ENERGY processed'!$A$2:$H$2692,7,0),"")</f>
        <v>40512</v>
      </c>
      <c r="K1004" s="24">
        <f t="shared" si="3"/>
        <v>0.0005004344955</v>
      </c>
      <c r="L1004" s="24">
        <f>IFNA(VLOOKUP(A1004,'ENERGY processed'!$A$2:$H$2692,8,0),"")</f>
        <v>81591</v>
      </c>
      <c r="M1004" s="24">
        <f t="shared" si="5"/>
        <v>0.001007872999</v>
      </c>
      <c r="N1004" s="24">
        <f>IFNA(VLOOKUP(A1004,'HUMAN RESOURCES processed'!$A$2:$M$2692,5,0))</f>
        <v>0.029</v>
      </c>
      <c r="O1004" s="24">
        <f>IFNA(VLOOKUP(A1004,'HUMAN RESOURCES processed'!$A$2:$M$2692,6,0))</f>
        <v>0.029</v>
      </c>
      <c r="P1004" s="24">
        <f>IFNA(VLOOKUP(A1004,'HUMAN RESOURCES processed'!$A$2:$M$2692,7,0))</f>
        <v>70</v>
      </c>
      <c r="Q1004" s="24">
        <f>IFNA(VLOOKUP(A1004,'HUMAN RESOURCES processed'!$A$2:$M$2692,8,0))</f>
        <v>64</v>
      </c>
      <c r="R1004" s="24">
        <f t="shared" si="6"/>
        <v>67</v>
      </c>
      <c r="S1004" s="24">
        <f>IFNA(VLOOKUP(A1004,'HUMAN RESOURCES processed'!$A$2:$M$2692,9,0))</f>
        <v>0.38</v>
      </c>
      <c r="T1004" s="24">
        <f>IFNA(VLOOKUP(A1004,'HUMAN RESOURCES processed'!$A$2:$M$2692,10,0))</f>
        <v>0.587</v>
      </c>
      <c r="U1004" s="24">
        <f>IFNA(VLOOKUP(A1004,'HUMAN RESOURCES processed'!$A$2:$M$2692,11,0))</f>
        <v>0.033</v>
      </c>
      <c r="V1004" s="24">
        <f>IFNA(VLOOKUP(A1004,'HUMAN RESOURCES processed'!$A$2:$M$2692,12,0))</f>
        <v>80953652</v>
      </c>
      <c r="W1004" s="24">
        <f>IFNA(VLOOKUP(A1004,'HUMAN RESOURCES processed'!$A$2:$M$2692,13,0))</f>
        <v>0.474</v>
      </c>
      <c r="X1004" s="24">
        <f>IFNA(VLOOKUP(A1004,'TOURISM processed'!$A$2:$F$2692,5,0))</f>
        <v>2018000000</v>
      </c>
      <c r="Y1004" s="24">
        <f>IFNA(VLOOKUP(A1004,'TOURISM processed'!$A$2:$F$2692,6,0))</f>
        <v>1874000000</v>
      </c>
      <c r="Z1004" s="24">
        <f t="shared" si="7"/>
        <v>23.1490483</v>
      </c>
      <c r="AA1004" s="24">
        <f t="shared" si="569"/>
        <v>0</v>
      </c>
      <c r="AB1004" s="24">
        <f t="shared" si="570"/>
        <v>0</v>
      </c>
      <c r="AC1004" s="24">
        <f t="shared" si="571"/>
        <v>0</v>
      </c>
      <c r="AD1004" s="24">
        <f t="shared" si="572"/>
        <v>0</v>
      </c>
      <c r="AE1004" s="24">
        <f>IFNA(VLOOKUP(A1004,'BUSINESS processed'!A1004:J3694,9,0))</f>
        <v>0.043</v>
      </c>
      <c r="AF1004" s="27">
        <f>IFNA(VLOOKUP(A1004,'BUSINESS processed'!A1004:J3694,10,0))</f>
        <v>0.19</v>
      </c>
      <c r="AG1004" s="26"/>
      <c r="AH1004" s="26"/>
      <c r="AI1004" s="26"/>
      <c r="AJ1004" s="26"/>
      <c r="AK1004" s="26"/>
      <c r="AL1004" s="26"/>
      <c r="AM1004" s="26"/>
      <c r="AN1004" s="26"/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</row>
    <row r="1005">
      <c r="A1005" s="18" t="str">
        <f t="shared" si="1"/>
        <v>Asia_Philippines-Asia_2003</v>
      </c>
      <c r="B1005" s="19" t="s">
        <v>144</v>
      </c>
      <c r="C1005" s="20" t="s">
        <v>169</v>
      </c>
      <c r="D1005" s="21" t="s">
        <v>74</v>
      </c>
      <c r="E1005" s="22">
        <v>8.390820572E10</v>
      </c>
      <c r="F1005" s="22">
        <f t="shared" si="2"/>
        <v>1015.780277</v>
      </c>
      <c r="G1005" s="23">
        <v>0.032</v>
      </c>
      <c r="H1005" s="23">
        <v>33.0</v>
      </c>
      <c r="I1005" s="23">
        <v>0.095</v>
      </c>
      <c r="J1005" s="24">
        <f>IFNA(VLOOKUP(A1005,'ENERGY processed'!$A$2:$H$2692,7,0),"")</f>
        <v>38102</v>
      </c>
      <c r="K1005" s="24">
        <f t="shared" si="3"/>
        <v>0.0004612571532</v>
      </c>
      <c r="L1005" s="24">
        <f>IFNA(VLOOKUP(A1005,'ENERGY processed'!$A$2:$H$2692,8,0),"")</f>
        <v>74785</v>
      </c>
      <c r="M1005" s="24">
        <f t="shared" si="5"/>
        <v>0.0009053361032</v>
      </c>
      <c r="N1005" s="24">
        <f>IFNA(VLOOKUP(A1005,'HUMAN RESOURCES processed'!$A$2:$M$2692,5,0))</f>
        <v>0.028</v>
      </c>
      <c r="O1005" s="24">
        <f>IFNA(VLOOKUP(A1005,'HUMAN RESOURCES processed'!$A$2:$M$2692,6,0))</f>
        <v>0.029</v>
      </c>
      <c r="P1005" s="24">
        <f>IFNA(VLOOKUP(A1005,'HUMAN RESOURCES processed'!$A$2:$M$2692,7,0))</f>
        <v>71</v>
      </c>
      <c r="Q1005" s="24">
        <f>IFNA(VLOOKUP(A1005,'HUMAN RESOURCES processed'!$A$2:$M$2692,8,0))</f>
        <v>64</v>
      </c>
      <c r="R1005" s="24">
        <f t="shared" si="6"/>
        <v>67.5</v>
      </c>
      <c r="S1005" s="24">
        <f>IFNA(VLOOKUP(A1005,'HUMAN RESOURCES processed'!$A$2:$M$2692,9,0))</f>
        <v>0.377</v>
      </c>
      <c r="T1005" s="24">
        <f>IFNA(VLOOKUP(A1005,'HUMAN RESOURCES processed'!$A$2:$M$2692,10,0))</f>
        <v>0.59</v>
      </c>
      <c r="U1005" s="24">
        <f>IFNA(VLOOKUP(A1005,'HUMAN RESOURCES processed'!$A$2:$M$2692,11,0))</f>
        <v>0.033</v>
      </c>
      <c r="V1005" s="24">
        <f>IFNA(VLOOKUP(A1005,'HUMAN RESOURCES processed'!$A$2:$M$2692,12,0))</f>
        <v>82604681</v>
      </c>
      <c r="W1005" s="24">
        <f>IFNA(VLOOKUP(A1005,'HUMAN RESOURCES processed'!$A$2:$M$2692,13,0))</f>
        <v>0.471</v>
      </c>
      <c r="X1005" s="24">
        <f>IFNA(VLOOKUP(A1005,'TOURISM processed'!$A$2:$F$2692,5,0))</f>
        <v>1821000000</v>
      </c>
      <c r="Y1005" s="24">
        <f>IFNA(VLOOKUP(A1005,'TOURISM processed'!$A$2:$F$2692,6,0))</f>
        <v>1649000000</v>
      </c>
      <c r="Z1005" s="24">
        <f t="shared" si="7"/>
        <v>19.9625491</v>
      </c>
      <c r="AA1005" s="24">
        <f t="shared" si="569"/>
        <v>0</v>
      </c>
      <c r="AB1005" s="24">
        <f>IFNA(VLOOKUP(A1005,'BUSINESS processed'!A1005:J3695,6,0))</f>
        <v>49</v>
      </c>
      <c r="AC1005" s="24">
        <f t="shared" si="571"/>
        <v>0</v>
      </c>
      <c r="AD1005" s="24">
        <f t="shared" si="572"/>
        <v>0</v>
      </c>
      <c r="AE1005" s="24">
        <f>IFNA(VLOOKUP(A1005,'BUSINESS processed'!A1005:J3695,9,0))</f>
        <v>0.049</v>
      </c>
      <c r="AF1005" s="27">
        <f>IFNA(VLOOKUP(A1005,'BUSINESS processed'!A1005:J3695,10,0))</f>
        <v>0.272</v>
      </c>
      <c r="AG1005" s="26"/>
      <c r="AH1005" s="26"/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</row>
    <row r="1006">
      <c r="A1006" s="18" t="str">
        <f t="shared" si="1"/>
        <v>Asia_Philippines-Asia_2004</v>
      </c>
      <c r="B1006" s="19" t="s">
        <v>144</v>
      </c>
      <c r="C1006" s="20" t="s">
        <v>169</v>
      </c>
      <c r="D1006" s="21" t="s">
        <v>83</v>
      </c>
      <c r="E1006" s="22">
        <v>9.1371236939E10</v>
      </c>
      <c r="F1006" s="22">
        <f t="shared" si="2"/>
        <v>1084.765467</v>
      </c>
      <c r="G1006" s="23">
        <v>0.032</v>
      </c>
      <c r="H1006" s="23">
        <v>35.0</v>
      </c>
      <c r="I1006" s="23">
        <v>0.101</v>
      </c>
      <c r="J1006" s="24">
        <f>IFNA(VLOOKUP(A1006,'ENERGY processed'!$A$2:$H$2692,7,0),"")</f>
        <v>40009</v>
      </c>
      <c r="K1006" s="24">
        <f t="shared" si="3"/>
        <v>0.0004749895374</v>
      </c>
      <c r="L1006" s="24">
        <f>IFNA(VLOOKUP(A1006,'ENERGY processed'!$A$2:$H$2692,8,0),"")</f>
        <v>75944</v>
      </c>
      <c r="M1006" s="24">
        <f t="shared" si="5"/>
        <v>0.000901612273</v>
      </c>
      <c r="N1006" s="24">
        <f>IFNA(VLOOKUP(A1006,'HUMAN RESOURCES processed'!$A$2:$M$2692,5,0))</f>
        <v>0.028</v>
      </c>
      <c r="O1006" s="24">
        <f>IFNA(VLOOKUP(A1006,'HUMAN RESOURCES processed'!$A$2:$M$2692,6,0))</f>
        <v>0.028</v>
      </c>
      <c r="P1006" s="24">
        <f>IFNA(VLOOKUP(A1006,'HUMAN RESOURCES processed'!$A$2:$M$2692,7,0))</f>
        <v>71</v>
      </c>
      <c r="Q1006" s="24">
        <f>IFNA(VLOOKUP(A1006,'HUMAN RESOURCES processed'!$A$2:$M$2692,8,0))</f>
        <v>64</v>
      </c>
      <c r="R1006" s="24">
        <f t="shared" si="6"/>
        <v>67.5</v>
      </c>
      <c r="S1006" s="24">
        <f>IFNA(VLOOKUP(A1006,'HUMAN RESOURCES processed'!$A$2:$M$2692,9,0))</f>
        <v>0.374</v>
      </c>
      <c r="T1006" s="24">
        <f>IFNA(VLOOKUP(A1006,'HUMAN RESOURCES processed'!$A$2:$M$2692,10,0))</f>
        <v>0.592</v>
      </c>
      <c r="U1006" s="24">
        <f>IFNA(VLOOKUP(A1006,'HUMAN RESOURCES processed'!$A$2:$M$2692,11,0))</f>
        <v>0.034</v>
      </c>
      <c r="V1006" s="24">
        <f>IFNA(VLOOKUP(A1006,'HUMAN RESOURCES processed'!$A$2:$M$2692,12,0))</f>
        <v>84231329</v>
      </c>
      <c r="W1006" s="24">
        <f>IFNA(VLOOKUP(A1006,'HUMAN RESOURCES processed'!$A$2:$M$2692,13,0))</f>
        <v>0.469</v>
      </c>
      <c r="X1006" s="24">
        <f>IFNA(VLOOKUP(A1006,'TOURISM processed'!$A$2:$F$2692,5,0))</f>
        <v>2390000000</v>
      </c>
      <c r="Y1006" s="24">
        <f>IFNA(VLOOKUP(A1006,'TOURISM processed'!$A$2:$F$2692,6,0))</f>
        <v>1526000000</v>
      </c>
      <c r="Z1006" s="24">
        <f t="shared" si="7"/>
        <v>18.11677458</v>
      </c>
      <c r="AA1006" s="24">
        <f t="shared" si="569"/>
        <v>0</v>
      </c>
      <c r="AB1006" s="24">
        <f>IFNA(VLOOKUP(A1006,'BUSINESS processed'!A1006:J3696,6,0))</f>
        <v>49</v>
      </c>
      <c r="AC1006" s="24">
        <f t="shared" si="571"/>
        <v>0</v>
      </c>
      <c r="AD1006" s="24">
        <f t="shared" si="572"/>
        <v>0</v>
      </c>
      <c r="AE1006" s="24">
        <f>IFNA(VLOOKUP(A1006,'BUSINESS processed'!A1006:J3696,9,0))</f>
        <v>0.052</v>
      </c>
      <c r="AF1006" s="27">
        <f>IFNA(VLOOKUP(A1006,'BUSINESS processed'!A1006:J3696,10,0))</f>
        <v>0.391</v>
      </c>
      <c r="AG1006" s="26"/>
      <c r="AH1006" s="26"/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</row>
    <row r="1007">
      <c r="A1007" s="18" t="str">
        <f t="shared" si="1"/>
        <v>Asia_Philippines-Asia_2005</v>
      </c>
      <c r="B1007" s="19" t="s">
        <v>144</v>
      </c>
      <c r="C1007" s="20" t="s">
        <v>169</v>
      </c>
      <c r="D1007" s="21" t="s">
        <v>84</v>
      </c>
      <c r="E1007" s="22">
        <v>1.03E11</v>
      </c>
      <c r="F1007" s="22">
        <f t="shared" si="2"/>
        <v>1200.169459</v>
      </c>
      <c r="G1007" s="23">
        <v>0.039</v>
      </c>
      <c r="H1007" s="23">
        <v>47.0</v>
      </c>
      <c r="I1007" s="23">
        <v>0.102</v>
      </c>
      <c r="J1007" s="24">
        <f>IF(AND( C1007=C1006,D1007&gt;D1006),J1006,"")</f>
        <v>40009</v>
      </c>
      <c r="K1007" s="24">
        <f t="shared" si="3"/>
        <v>0.0004661900961</v>
      </c>
      <c r="L1007" s="24">
        <f>IF(AND(C1007=C1006,C1007&gt;C1006),C1006,0)</f>
        <v>0</v>
      </c>
      <c r="M1007" s="24">
        <f t="shared" si="5"/>
        <v>0</v>
      </c>
      <c r="N1007" s="24">
        <f>IFNA(VLOOKUP(A1007,'HUMAN RESOURCES processed'!$A$2:$M$2692,5,0))</f>
        <v>0.027</v>
      </c>
      <c r="O1007" s="24">
        <f>IFNA(VLOOKUP(A1007,'HUMAN RESOURCES processed'!$A$2:$M$2692,6,0))</f>
        <v>0.028</v>
      </c>
      <c r="P1007" s="24">
        <f>IFNA(VLOOKUP(A1007,'HUMAN RESOURCES processed'!$A$2:$M$2692,7,0))</f>
        <v>71</v>
      </c>
      <c r="Q1007" s="24">
        <f>IFNA(VLOOKUP(A1007,'HUMAN RESOURCES processed'!$A$2:$M$2692,8,0))</f>
        <v>64</v>
      </c>
      <c r="R1007" s="24">
        <f t="shared" si="6"/>
        <v>67.5</v>
      </c>
      <c r="S1007" s="24">
        <f>IFNA(VLOOKUP(A1007,'HUMAN RESOURCES processed'!$A$2:$M$2692,9,0))</f>
        <v>0.371</v>
      </c>
      <c r="T1007" s="24">
        <f>IFNA(VLOOKUP(A1007,'HUMAN RESOURCES processed'!$A$2:$M$2692,10,0))</f>
        <v>0.595</v>
      </c>
      <c r="U1007" s="24">
        <f>IFNA(VLOOKUP(A1007,'HUMAN RESOURCES processed'!$A$2:$M$2692,11,0))</f>
        <v>0.034</v>
      </c>
      <c r="V1007" s="24">
        <f>IFNA(VLOOKUP(A1007,'HUMAN RESOURCES processed'!$A$2:$M$2692,12,0))</f>
        <v>85821214</v>
      </c>
      <c r="W1007" s="24">
        <f>IFNA(VLOOKUP(A1007,'HUMAN RESOURCES processed'!$A$2:$M$2692,13,0))</f>
        <v>0.466</v>
      </c>
      <c r="X1007" s="24">
        <f>IFNA(VLOOKUP(A1007,'TOURISM processed'!$A$2:$F$2692,5,0))</f>
        <v>2755000000</v>
      </c>
      <c r="Y1007" s="24">
        <f>IFNA(VLOOKUP(A1007,'TOURISM processed'!$A$2:$F$2692,6,0))</f>
        <v>1547000000</v>
      </c>
      <c r="Z1007" s="24">
        <f t="shared" si="7"/>
        <v>18.02584615</v>
      </c>
      <c r="AA1007" s="24">
        <f>IFNA(VLOOKUP(A1007,'BUSINESS processed'!A1007:J3697,5,0))</f>
        <v>0.472</v>
      </c>
      <c r="AB1007" s="24">
        <f>IFNA(VLOOKUP(A1007,'BUSINESS processed'!A1007:J3697,6,0))</f>
        <v>47</v>
      </c>
      <c r="AC1007" s="24">
        <f t="shared" si="571"/>
        <v>0</v>
      </c>
      <c r="AD1007" s="24">
        <f>IFNA(VLOOKUP(A1007,'BUSINESS processed'!A1007:J3697,8,0))</f>
        <v>195</v>
      </c>
      <c r="AE1007" s="24">
        <f>IFNA(VLOOKUP(A1007,'BUSINESS processed'!A1007:J3697,9,0))</f>
        <v>0.054</v>
      </c>
      <c r="AF1007" s="27">
        <f>IFNA(VLOOKUP(A1007,'BUSINESS processed'!A1007:J3697,10,0))</f>
        <v>0.405</v>
      </c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</row>
    <row r="1008">
      <c r="A1008" s="18" t="str">
        <f t="shared" si="1"/>
        <v>Asia_Philippines-Asia_2006</v>
      </c>
      <c r="B1008" s="19" t="s">
        <v>144</v>
      </c>
      <c r="C1008" s="20" t="s">
        <v>169</v>
      </c>
      <c r="D1008" s="21" t="s">
        <v>85</v>
      </c>
      <c r="E1008" s="22">
        <v>1.22E11</v>
      </c>
      <c r="F1008" s="22">
        <f t="shared" si="2"/>
        <v>1396.41508</v>
      </c>
      <c r="G1008" s="23">
        <v>0.04</v>
      </c>
      <c r="H1008" s="23">
        <v>55.0</v>
      </c>
      <c r="I1008" s="23">
        <v>0.098</v>
      </c>
      <c r="J1008" s="24">
        <f>IFNA(VLOOKUP(A1008,'ENERGY processed'!$A$2:$H$2692,7,0),"")</f>
        <v>38202</v>
      </c>
      <c r="K1008" s="24">
        <f t="shared" si="3"/>
        <v>0.0004372610564</v>
      </c>
      <c r="L1008" s="24">
        <f>IFNA(VLOOKUP(A1008,'ENERGY processed'!$A$2:$H$2692,8,0),"")</f>
        <v>71052</v>
      </c>
      <c r="M1008" s="24">
        <f t="shared" si="5"/>
        <v>0.0008132629856</v>
      </c>
      <c r="N1008" s="24">
        <f>IFNA(VLOOKUP(A1008,'HUMAN RESOURCES processed'!$A$2:$M$2692,5,0))</f>
        <v>0.027</v>
      </c>
      <c r="O1008" s="24">
        <f>IFNA(VLOOKUP(A1008,'HUMAN RESOURCES processed'!$A$2:$M$2692,6,0))</f>
        <v>0.027</v>
      </c>
      <c r="P1008" s="24">
        <f>IFNA(VLOOKUP(A1008,'HUMAN RESOURCES processed'!$A$2:$M$2692,7,0))</f>
        <v>71</v>
      </c>
      <c r="Q1008" s="24">
        <f>IFNA(VLOOKUP(A1008,'HUMAN RESOURCES processed'!$A$2:$M$2692,8,0))</f>
        <v>64</v>
      </c>
      <c r="R1008" s="24">
        <f t="shared" si="6"/>
        <v>67.5</v>
      </c>
      <c r="S1008" s="24">
        <f>IFNA(VLOOKUP(A1008,'HUMAN RESOURCES processed'!$A$2:$M$2692,9,0))</f>
        <v>0.367</v>
      </c>
      <c r="T1008" s="24">
        <f>IFNA(VLOOKUP(A1008,'HUMAN RESOURCES processed'!$A$2:$M$2692,10,0))</f>
        <v>0.598</v>
      </c>
      <c r="U1008" s="24">
        <f>IFNA(VLOOKUP(A1008,'HUMAN RESOURCES processed'!$A$2:$M$2692,11,0))</f>
        <v>0.035</v>
      </c>
      <c r="V1008" s="24">
        <f>IFNA(VLOOKUP(A1008,'HUMAN RESOURCES processed'!$A$2:$M$2692,12,0))</f>
        <v>87366573</v>
      </c>
      <c r="W1008" s="24">
        <f>IFNA(VLOOKUP(A1008,'HUMAN RESOURCES processed'!$A$2:$M$2692,13,0))</f>
        <v>0.463</v>
      </c>
      <c r="X1008" s="24">
        <f>IFNA(VLOOKUP(A1008,'TOURISM processed'!$A$2:$F$2692,5,0))</f>
        <v>4019000000</v>
      </c>
      <c r="Y1008" s="24">
        <f>IFNA(VLOOKUP(A1008,'TOURISM processed'!$A$2:$F$2692,6,0))</f>
        <v>1558000000</v>
      </c>
      <c r="Z1008" s="24">
        <f t="shared" si="7"/>
        <v>17.83290733</v>
      </c>
      <c r="AA1008" s="24">
        <f>IFNA(VLOOKUP(A1008,'BUSINESS processed'!A1008:J3698,5,0))</f>
        <v>0.476</v>
      </c>
      <c r="AB1008" s="24">
        <f>IFNA(VLOOKUP(A1008,'BUSINESS processed'!A1008:J3698,6,0))</f>
        <v>47</v>
      </c>
      <c r="AC1008" s="24">
        <f t="shared" si="571"/>
        <v>0</v>
      </c>
      <c r="AD1008" s="24">
        <f>IFNA(VLOOKUP(A1008,'BUSINESS processed'!A1008:J3698,8,0))</f>
        <v>195</v>
      </c>
      <c r="AE1008" s="24">
        <f>IFNA(VLOOKUP(A1008,'BUSINESS processed'!A1008:J3698,9,0))</f>
        <v>0.057</v>
      </c>
      <c r="AF1008" s="27">
        <f>IFNA(VLOOKUP(A1008,'BUSINESS processed'!A1008:J3698,10,0))</f>
        <v>0.491</v>
      </c>
      <c r="AG1008" s="26"/>
      <c r="AH1008" s="26"/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6"/>
      <c r="BH1008" s="26"/>
    </row>
    <row r="1009">
      <c r="A1009" s="18" t="str">
        <f t="shared" si="1"/>
        <v>Asia_Philippines-Asia_2007</v>
      </c>
      <c r="B1009" s="19" t="s">
        <v>144</v>
      </c>
      <c r="C1009" s="20" t="s">
        <v>169</v>
      </c>
      <c r="D1009" s="21" t="s">
        <v>86</v>
      </c>
      <c r="E1009" s="22">
        <v>1.49E11</v>
      </c>
      <c r="F1009" s="22">
        <f t="shared" si="2"/>
        <v>1676.501618</v>
      </c>
      <c r="G1009" s="23">
        <v>0.039</v>
      </c>
      <c r="H1009" s="23">
        <v>65.0</v>
      </c>
      <c r="I1009" s="23">
        <v>0.087</v>
      </c>
      <c r="J1009" s="24">
        <f>IFNA(VLOOKUP(A1009,'ENERGY processed'!$A$2:$H$2692,7,0),"")</f>
        <v>38705</v>
      </c>
      <c r="K1009" s="24">
        <f t="shared" si="3"/>
        <v>0.0004354966115</v>
      </c>
      <c r="L1009" s="24">
        <f>IFNA(VLOOKUP(A1009,'ENERGY processed'!$A$2:$H$2692,8,0),"")</f>
        <v>72702</v>
      </c>
      <c r="M1009" s="24">
        <f t="shared" si="5"/>
        <v>0.0008180202726</v>
      </c>
      <c r="N1009" s="24">
        <f>IFNA(VLOOKUP(A1009,'HUMAN RESOURCES processed'!$A$2:$M$2692,5,0))</f>
        <v>0.026</v>
      </c>
      <c r="O1009" s="24">
        <f>IFNA(VLOOKUP(A1009,'HUMAN RESOURCES processed'!$A$2:$M$2692,6,0))</f>
        <v>0.027</v>
      </c>
      <c r="P1009" s="24">
        <f>IFNA(VLOOKUP(A1009,'HUMAN RESOURCES processed'!$A$2:$M$2692,7,0))</f>
        <v>71</v>
      </c>
      <c r="Q1009" s="24">
        <f>IFNA(VLOOKUP(A1009,'HUMAN RESOURCES processed'!$A$2:$M$2692,8,0))</f>
        <v>64</v>
      </c>
      <c r="R1009" s="24">
        <f t="shared" si="6"/>
        <v>67.5</v>
      </c>
      <c r="S1009" s="24">
        <f>IFNA(VLOOKUP(A1009,'HUMAN RESOURCES processed'!$A$2:$M$2692,9,0))</f>
        <v>0.364</v>
      </c>
      <c r="T1009" s="24">
        <f>IFNA(VLOOKUP(A1009,'HUMAN RESOURCES processed'!$A$2:$M$2692,10,0))</f>
        <v>0.601</v>
      </c>
      <c r="U1009" s="24">
        <f>IFNA(VLOOKUP(A1009,'HUMAN RESOURCES processed'!$A$2:$M$2692,11,0))</f>
        <v>0.035</v>
      </c>
      <c r="V1009" s="24">
        <f>IFNA(VLOOKUP(A1009,'HUMAN RESOURCES processed'!$A$2:$M$2692,12,0))</f>
        <v>88875548</v>
      </c>
      <c r="W1009" s="24">
        <f>IFNA(VLOOKUP(A1009,'HUMAN RESOURCES processed'!$A$2:$M$2692,13,0))</f>
        <v>0.461</v>
      </c>
      <c r="X1009" s="24">
        <f>IFNA(VLOOKUP(A1009,'TOURISM processed'!$A$2:$F$2692,5,0))</f>
        <v>5520000000</v>
      </c>
      <c r="Y1009" s="24">
        <f>IFNA(VLOOKUP(A1009,'TOURISM processed'!$A$2:$F$2692,6,0))</f>
        <v>2055000000</v>
      </c>
      <c r="Z1009" s="24">
        <f t="shared" si="7"/>
        <v>23.1222203</v>
      </c>
      <c r="AA1009" s="24">
        <f>IFNA(VLOOKUP(A1009,'BUSINESS processed'!A1009:J3699,5,0))</f>
        <v>0.491</v>
      </c>
      <c r="AB1009" s="24">
        <f>IFNA(VLOOKUP(A1009,'BUSINESS processed'!A1009:J3699,6,0))</f>
        <v>47</v>
      </c>
      <c r="AC1009" s="24">
        <f t="shared" si="571"/>
        <v>0</v>
      </c>
      <c r="AD1009" s="24">
        <f>IFNA(VLOOKUP(A1009,'BUSINESS processed'!A1009:J3699,8,0))</f>
        <v>195</v>
      </c>
      <c r="AE1009" s="24">
        <f>IFNA(VLOOKUP(A1009,'BUSINESS processed'!A1009:J3699,9,0))</f>
        <v>0.06</v>
      </c>
      <c r="AF1009" s="27">
        <f>IFNA(VLOOKUP(A1009,'BUSINESS processed'!A1009:J3699,10,0))</f>
        <v>0.645</v>
      </c>
      <c r="AG1009" s="26"/>
      <c r="AH1009" s="26"/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</row>
    <row r="1010">
      <c r="A1010" s="18" t="str">
        <f t="shared" si="1"/>
        <v>Asia_Philippines-Asia_2008</v>
      </c>
      <c r="B1010" s="19" t="s">
        <v>144</v>
      </c>
      <c r="C1010" s="20" t="s">
        <v>169</v>
      </c>
      <c r="D1010" s="21" t="s">
        <v>87</v>
      </c>
      <c r="E1010" s="22">
        <v>1.74E11</v>
      </c>
      <c r="F1010" s="22">
        <f t="shared" si="2"/>
        <v>1925.390307</v>
      </c>
      <c r="G1010" s="23">
        <v>0.038</v>
      </c>
      <c r="H1010" s="23">
        <v>74.0</v>
      </c>
      <c r="I1010" s="23">
        <v>0.088</v>
      </c>
      <c r="J1010" s="24">
        <f>IFNA(VLOOKUP(A1010,'ENERGY processed'!$A$2:$H$2692,7,0),"")</f>
        <v>38514</v>
      </c>
      <c r="K1010" s="24">
        <f t="shared" si="3"/>
        <v>0.0004261751855</v>
      </c>
      <c r="L1010" s="24">
        <f>IFNA(VLOOKUP(A1010,'ENERGY processed'!$A$2:$H$2692,8,0),"")</f>
        <v>69669</v>
      </c>
      <c r="M1010" s="24">
        <f t="shared" si="5"/>
        <v>0.0007709196396</v>
      </c>
      <c r="N1010" s="24">
        <f>IFNA(VLOOKUP(A1010,'HUMAN RESOURCES processed'!$A$2:$M$2692,5,0))</f>
        <v>0.026</v>
      </c>
      <c r="O1010" s="24">
        <f>IFNA(VLOOKUP(A1010,'HUMAN RESOURCES processed'!$A$2:$M$2692,6,0))</f>
        <v>0.026</v>
      </c>
      <c r="P1010" s="24">
        <f>IFNA(VLOOKUP(A1010,'HUMAN RESOURCES processed'!$A$2:$M$2692,7,0))</f>
        <v>71</v>
      </c>
      <c r="Q1010" s="24">
        <f>IFNA(VLOOKUP(A1010,'HUMAN RESOURCES processed'!$A$2:$M$2692,8,0))</f>
        <v>65</v>
      </c>
      <c r="R1010" s="24">
        <f t="shared" si="6"/>
        <v>68</v>
      </c>
      <c r="S1010" s="24">
        <f>IFNA(VLOOKUP(A1010,'HUMAN RESOURCES processed'!$A$2:$M$2692,9,0))</f>
        <v>0.36</v>
      </c>
      <c r="T1010" s="24">
        <f>IFNA(VLOOKUP(A1010,'HUMAN RESOURCES processed'!$A$2:$M$2692,10,0))</f>
        <v>0.604</v>
      </c>
      <c r="U1010" s="24">
        <f>IFNA(VLOOKUP(A1010,'HUMAN RESOURCES processed'!$A$2:$M$2692,11,0))</f>
        <v>0.036</v>
      </c>
      <c r="V1010" s="24">
        <f>IFNA(VLOOKUP(A1010,'HUMAN RESOURCES processed'!$A$2:$M$2692,12,0))</f>
        <v>90371287</v>
      </c>
      <c r="W1010" s="24">
        <f>IFNA(VLOOKUP(A1010,'HUMAN RESOURCES processed'!$A$2:$M$2692,13,0))</f>
        <v>0.458</v>
      </c>
      <c r="X1010" s="24">
        <f>IFNA(VLOOKUP(A1010,'TOURISM processed'!$A$2:$F$2692,5,0))</f>
        <v>3024000000</v>
      </c>
      <c r="Y1010" s="24">
        <f>IFNA(VLOOKUP(A1010,'TOURISM processed'!$A$2:$F$2692,6,0))</f>
        <v>2553000000</v>
      </c>
      <c r="Z1010" s="24">
        <f t="shared" si="7"/>
        <v>28.25012329</v>
      </c>
      <c r="AA1010" s="24">
        <f>IFNA(VLOOKUP(A1010,'BUSINESS processed'!A1010:J3700,5,0))</f>
        <v>0.471</v>
      </c>
      <c r="AB1010" s="24">
        <f>IFNA(VLOOKUP(A1010,'BUSINESS processed'!A1010:J3700,6,0))</f>
        <v>41</v>
      </c>
      <c r="AC1010" s="24">
        <f t="shared" si="571"/>
        <v>0</v>
      </c>
      <c r="AD1010" s="24">
        <f>IFNA(VLOOKUP(A1010,'BUSINESS processed'!A1010:J3700,8,0))</f>
        <v>195</v>
      </c>
      <c r="AE1010" s="24">
        <f>IFNA(VLOOKUP(A1010,'BUSINESS processed'!A1010:J3700,9,0))</f>
        <v>0.062</v>
      </c>
      <c r="AF1010" s="27">
        <f>IFNA(VLOOKUP(A1010,'BUSINESS processed'!A1010:J3700,10,0))</f>
        <v>0.754</v>
      </c>
      <c r="AG1010" s="26"/>
      <c r="AH1010" s="26"/>
      <c r="AI1010" s="26"/>
      <c r="AJ1010" s="26"/>
      <c r="AK1010" s="26"/>
      <c r="AL1010" s="26"/>
      <c r="AM1010" s="26"/>
      <c r="AN1010" s="26"/>
      <c r="AO1010" s="26"/>
      <c r="AP1010" s="26"/>
      <c r="AQ1010" s="26"/>
      <c r="AR1010" s="26"/>
      <c r="AS1010" s="26"/>
      <c r="AT1010" s="26"/>
      <c r="AU1010" s="26"/>
      <c r="AV1010" s="26"/>
      <c r="AW1010" s="26"/>
      <c r="AX1010" s="26"/>
      <c r="AY1010" s="26"/>
      <c r="AZ1010" s="26"/>
      <c r="BA1010" s="26"/>
      <c r="BB1010" s="26"/>
      <c r="BC1010" s="26"/>
      <c r="BD1010" s="26"/>
      <c r="BE1010" s="26"/>
      <c r="BF1010" s="26"/>
      <c r="BG1010" s="26"/>
      <c r="BH1010" s="26"/>
    </row>
    <row r="1011">
      <c r="A1011" s="18" t="str">
        <f t="shared" si="1"/>
        <v>Asia_Philippines-Asia_2009</v>
      </c>
      <c r="B1011" s="19" t="s">
        <v>144</v>
      </c>
      <c r="C1011" s="20" t="s">
        <v>169</v>
      </c>
      <c r="D1011" s="21" t="s">
        <v>88</v>
      </c>
      <c r="E1011" s="22">
        <v>1.68E11</v>
      </c>
      <c r="F1011" s="22">
        <f t="shared" si="2"/>
        <v>1828.344565</v>
      </c>
      <c r="G1011" s="23">
        <v>0.043</v>
      </c>
      <c r="H1011" s="23">
        <v>78.0</v>
      </c>
      <c r="I1011" s="23">
        <v>0.086</v>
      </c>
      <c r="J1011" s="24">
        <f>IF(AND( C1011=C1010,D1011&gt;D1010),J1010,"")</f>
        <v>38514</v>
      </c>
      <c r="K1011" s="24">
        <f t="shared" si="3"/>
        <v>0.0004191479914</v>
      </c>
      <c r="L1011" s="24">
        <f>IF(AND(C1011=C1010,C1011&gt;C1010),C1010,0)</f>
        <v>0</v>
      </c>
      <c r="M1011" s="24">
        <f t="shared" si="5"/>
        <v>0</v>
      </c>
      <c r="N1011" s="24">
        <f>IFNA(VLOOKUP(A1011,'HUMAN RESOURCES processed'!$A$2:$M$2692,5,0))</f>
        <v>0.025</v>
      </c>
      <c r="O1011" s="24">
        <f>IFNA(VLOOKUP(A1011,'HUMAN RESOURCES processed'!$A$2:$M$2692,6,0))</f>
        <v>0.026</v>
      </c>
      <c r="P1011" s="24">
        <f>IFNA(VLOOKUP(A1011,'HUMAN RESOURCES processed'!$A$2:$M$2692,7,0))</f>
        <v>72</v>
      </c>
      <c r="Q1011" s="24">
        <f>IFNA(VLOOKUP(A1011,'HUMAN RESOURCES processed'!$A$2:$M$2692,8,0))</f>
        <v>65</v>
      </c>
      <c r="R1011" s="24">
        <f t="shared" si="6"/>
        <v>68.5</v>
      </c>
      <c r="S1011" s="24">
        <f>IFNA(VLOOKUP(A1011,'HUMAN RESOURCES processed'!$A$2:$M$2692,9,0))</f>
        <v>0.357</v>
      </c>
      <c r="T1011" s="24">
        <f>IFNA(VLOOKUP(A1011,'HUMAN RESOURCES processed'!$A$2:$M$2692,10,0))</f>
        <v>0.607</v>
      </c>
      <c r="U1011" s="24">
        <f>IFNA(VLOOKUP(A1011,'HUMAN RESOURCES processed'!$A$2:$M$2692,11,0))</f>
        <v>0.037</v>
      </c>
      <c r="V1011" s="24">
        <f>IFNA(VLOOKUP(A1011,'HUMAN RESOURCES processed'!$A$2:$M$2692,12,0))</f>
        <v>91886400</v>
      </c>
      <c r="W1011" s="24">
        <f>IFNA(VLOOKUP(A1011,'HUMAN RESOURCES processed'!$A$2:$M$2692,13,0))</f>
        <v>0.455</v>
      </c>
      <c r="X1011" s="24">
        <f>IFNA(VLOOKUP(A1011,'TOURISM processed'!$A$2:$F$2692,5,0))</f>
        <v>2853000000</v>
      </c>
      <c r="Y1011" s="24">
        <f>IFNA(VLOOKUP(A1011,'TOURISM processed'!$A$2:$F$2692,6,0))</f>
        <v>3251000000</v>
      </c>
      <c r="Z1011" s="24">
        <f t="shared" si="7"/>
        <v>35.38064393</v>
      </c>
      <c r="AA1011" s="24">
        <f>IFNA(VLOOKUP(A1011,'BUSINESS processed'!A1011:J3701,5,0))</f>
        <v>0.471</v>
      </c>
      <c r="AB1011" s="24">
        <f>IFNA(VLOOKUP(A1011,'BUSINESS processed'!A1011:J3701,6,0))</f>
        <v>42</v>
      </c>
      <c r="AC1011" s="24">
        <f t="shared" si="571"/>
        <v>0</v>
      </c>
      <c r="AD1011" s="24">
        <f>IFNA(VLOOKUP(A1011,'BUSINESS processed'!A1011:J3701,8,0))</f>
        <v>195</v>
      </c>
      <c r="AE1011" s="24">
        <f>IFNA(VLOOKUP(A1011,'BUSINESS processed'!A1011:J3701,9,0))</f>
        <v>0.09</v>
      </c>
      <c r="AF1011" s="27">
        <f>IFNA(VLOOKUP(A1011,'BUSINESS processed'!A1011:J3701,10,0))</f>
        <v>0.823</v>
      </c>
      <c r="AG1011" s="26"/>
      <c r="AH1011" s="26"/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6"/>
      <c r="BH1011" s="26"/>
    </row>
    <row r="1012">
      <c r="A1012" s="18" t="str">
        <f t="shared" si="1"/>
        <v>Asia_Philippines-Asia_2010</v>
      </c>
      <c r="B1012" s="19" t="s">
        <v>144</v>
      </c>
      <c r="C1012" s="20" t="s">
        <v>169</v>
      </c>
      <c r="D1012" s="21" t="s">
        <v>89</v>
      </c>
      <c r="E1012" s="22">
        <v>2.0E11</v>
      </c>
      <c r="F1012" s="22">
        <f t="shared" si="2"/>
        <v>2140.31196</v>
      </c>
      <c r="G1012" s="23">
        <v>0.042</v>
      </c>
      <c r="H1012" s="23">
        <v>90.0</v>
      </c>
      <c r="I1012" s="23">
        <v>0.077</v>
      </c>
      <c r="J1012" s="24">
        <f>IFNA(VLOOKUP(A1012,'ENERGY processed'!$A$2:$H$2692,7,0),"")</f>
        <v>38756</v>
      </c>
      <c r="K1012" s="24">
        <f t="shared" si="3"/>
        <v>0.0004147496517</v>
      </c>
      <c r="L1012" s="24">
        <f>IFNA(VLOOKUP(A1012,'ENERGY processed'!$A$2:$H$2692,8,0),"")</f>
        <v>74832</v>
      </c>
      <c r="M1012" s="24">
        <f t="shared" si="5"/>
        <v>0.0008008191231</v>
      </c>
      <c r="N1012" s="24">
        <f>IFNA(VLOOKUP(A1012,'HUMAN RESOURCES processed'!$A$2:$M$2692,5,0))</f>
        <v>0.025</v>
      </c>
      <c r="O1012" s="24">
        <f>IFNA(VLOOKUP(A1012,'HUMAN RESOURCES processed'!$A$2:$M$2692,6,0))</f>
        <v>0.025</v>
      </c>
      <c r="P1012" s="24">
        <f>IFNA(VLOOKUP(A1012,'HUMAN RESOURCES processed'!$A$2:$M$2692,7,0))</f>
        <v>72</v>
      </c>
      <c r="Q1012" s="24">
        <f>IFNA(VLOOKUP(A1012,'HUMAN RESOURCES processed'!$A$2:$M$2692,8,0))</f>
        <v>65</v>
      </c>
      <c r="R1012" s="24">
        <f t="shared" si="6"/>
        <v>68.5</v>
      </c>
      <c r="S1012" s="24">
        <f>IFNA(VLOOKUP(A1012,'HUMAN RESOURCES processed'!$A$2:$M$2692,9,0))</f>
        <v>0.353</v>
      </c>
      <c r="T1012" s="24">
        <f>IFNA(VLOOKUP(A1012,'HUMAN RESOURCES processed'!$A$2:$M$2692,10,0))</f>
        <v>0.61</v>
      </c>
      <c r="U1012" s="24">
        <f>IFNA(VLOOKUP(A1012,'HUMAN RESOURCES processed'!$A$2:$M$2692,11,0))</f>
        <v>0.037</v>
      </c>
      <c r="V1012" s="24">
        <f>IFNA(VLOOKUP(A1012,'HUMAN RESOURCES processed'!$A$2:$M$2692,12,0))</f>
        <v>93444322</v>
      </c>
      <c r="W1012" s="24">
        <f>IFNA(VLOOKUP(A1012,'HUMAN RESOURCES processed'!$A$2:$M$2692,13,0))</f>
        <v>0.453</v>
      </c>
      <c r="X1012" s="24">
        <f>IFNA(VLOOKUP(A1012,'TOURISM processed'!$A$2:$F$2692,5,0))</f>
        <v>3228000000</v>
      </c>
      <c r="Y1012" s="24">
        <f>IFNA(VLOOKUP(A1012,'TOURISM processed'!$A$2:$F$2692,6,0))</f>
        <v>4194000000</v>
      </c>
      <c r="Z1012" s="24">
        <f t="shared" si="7"/>
        <v>44.88234181</v>
      </c>
      <c r="AA1012" s="24">
        <f>IFNA(VLOOKUP(A1012,'BUSINESS processed'!A1012:J3702,5,0))</f>
        <v>0.438</v>
      </c>
      <c r="AB1012" s="24">
        <f>IFNA(VLOOKUP(A1012,'BUSINESS processed'!A1012:J3702,6,0))</f>
        <v>37</v>
      </c>
      <c r="AC1012" s="24">
        <f t="shared" si="571"/>
        <v>0</v>
      </c>
      <c r="AD1012" s="24">
        <f>IFNA(VLOOKUP(A1012,'BUSINESS processed'!A1012:J3702,8,0))</f>
        <v>195</v>
      </c>
      <c r="AE1012" s="24">
        <f>IFNA(VLOOKUP(A1012,'BUSINESS processed'!A1012:J3702,9,0))</f>
        <v>0.25</v>
      </c>
      <c r="AF1012" s="27">
        <f>IFNA(VLOOKUP(A1012,'BUSINESS processed'!A1012:J3702,10,0))</f>
        <v>0.89</v>
      </c>
      <c r="AG1012" s="26"/>
      <c r="AH1012" s="26"/>
      <c r="AI1012" s="26"/>
      <c r="AJ1012" s="26"/>
      <c r="AK1012" s="26"/>
      <c r="AL1012" s="26"/>
      <c r="AM1012" s="26"/>
      <c r="AN1012" s="26"/>
      <c r="AO1012" s="26"/>
      <c r="AP1012" s="26"/>
      <c r="AQ1012" s="26"/>
      <c r="AR1012" s="26"/>
      <c r="AS1012" s="26"/>
      <c r="AT1012" s="26"/>
      <c r="AU1012" s="26"/>
      <c r="AV1012" s="26"/>
      <c r="AW1012" s="26"/>
      <c r="AX1012" s="26"/>
      <c r="AY1012" s="26"/>
      <c r="AZ1012" s="26"/>
      <c r="BA1012" s="26"/>
      <c r="BB1012" s="26"/>
      <c r="BC1012" s="26"/>
      <c r="BD1012" s="26"/>
      <c r="BE1012" s="26"/>
      <c r="BF1012" s="26"/>
      <c r="BG1012" s="26"/>
      <c r="BH1012" s="26"/>
    </row>
    <row r="1013">
      <c r="A1013" s="18" t="str">
        <f t="shared" si="1"/>
        <v>Asia_Philippines-Asia_2011</v>
      </c>
      <c r="B1013" s="19" t="s">
        <v>144</v>
      </c>
      <c r="C1013" s="20" t="s">
        <v>169</v>
      </c>
      <c r="D1013" s="21" t="s">
        <v>90</v>
      </c>
      <c r="E1013" s="22">
        <v>2.24E11</v>
      </c>
      <c r="F1013" s="22">
        <f t="shared" si="2"/>
        <v>2356.569179</v>
      </c>
      <c r="G1013" s="23">
        <v>0.044</v>
      </c>
      <c r="H1013" s="23">
        <v>105.0</v>
      </c>
      <c r="I1013" s="23">
        <v>0.067</v>
      </c>
      <c r="J1013" s="24">
        <f>IFNA(VLOOKUP(A1013,'ENERGY processed'!$A$2:$H$2692,7,0),"")</f>
        <v>39347</v>
      </c>
      <c r="K1013" s="24">
        <f t="shared" si="3"/>
        <v>0.0004139461049</v>
      </c>
      <c r="L1013" s="24">
        <f>IFNA(VLOOKUP(A1013,'ENERGY processed'!$A$2:$H$2692,8,0),"")</f>
        <v>72419.5</v>
      </c>
      <c r="M1013" s="24">
        <f t="shared" si="5"/>
        <v>0.0007618819717</v>
      </c>
      <c r="N1013" s="24">
        <f>IFNA(VLOOKUP(A1013,'HUMAN RESOURCES processed'!$A$2:$M$2692,5,0))</f>
        <v>0.025</v>
      </c>
      <c r="O1013" s="24">
        <f>IFNA(VLOOKUP(A1013,'HUMAN RESOURCES processed'!$A$2:$M$2692,6,0))</f>
        <v>0.025</v>
      </c>
      <c r="P1013" s="24">
        <f>IFNA(VLOOKUP(A1013,'HUMAN RESOURCES processed'!$A$2:$M$2692,7,0))</f>
        <v>72</v>
      </c>
      <c r="Q1013" s="24">
        <f>IFNA(VLOOKUP(A1013,'HUMAN RESOURCES processed'!$A$2:$M$2692,8,0))</f>
        <v>65</v>
      </c>
      <c r="R1013" s="24">
        <f t="shared" si="6"/>
        <v>68.5</v>
      </c>
      <c r="S1013" s="24">
        <f>IFNA(VLOOKUP(A1013,'HUMAN RESOURCES processed'!$A$2:$M$2692,9,0))</f>
        <v>0.349</v>
      </c>
      <c r="T1013" s="24">
        <f>IFNA(VLOOKUP(A1013,'HUMAN RESOURCES processed'!$A$2:$M$2692,10,0))</f>
        <v>0.613</v>
      </c>
      <c r="U1013" s="24">
        <f>IFNA(VLOOKUP(A1013,'HUMAN RESOURCES processed'!$A$2:$M$2692,11,0))</f>
        <v>0.038</v>
      </c>
      <c r="V1013" s="24">
        <f>IFNA(VLOOKUP(A1013,'HUMAN RESOURCES processed'!$A$2:$M$2692,12,0))</f>
        <v>95053437</v>
      </c>
      <c r="W1013" s="24">
        <f>IFNA(VLOOKUP(A1013,'HUMAN RESOURCES processed'!$A$2:$M$2692,13,0))</f>
        <v>0.45</v>
      </c>
      <c r="X1013" s="24">
        <f>IFNA(VLOOKUP(A1013,'TOURISM processed'!$A$2:$F$2692,5,0))</f>
        <v>4026000000</v>
      </c>
      <c r="Y1013" s="24">
        <f>IFNA(VLOOKUP(A1013,'TOURISM processed'!$A$2:$F$2692,6,0))</f>
        <v>5807000000</v>
      </c>
      <c r="Z1013" s="24">
        <f t="shared" si="7"/>
        <v>61.09195189</v>
      </c>
      <c r="AA1013" s="24">
        <f>IFNA(VLOOKUP(A1013,'BUSINESS processed'!A1013:J3703,5,0))</f>
        <v>0.445</v>
      </c>
      <c r="AB1013" s="24">
        <f>IFNA(VLOOKUP(A1013,'BUSINESS processed'!A1013:J3703,6,0))</f>
        <v>36</v>
      </c>
      <c r="AC1013" s="24">
        <f t="shared" si="571"/>
        <v>0</v>
      </c>
      <c r="AD1013" s="24">
        <f>IFNA(VLOOKUP(A1013,'BUSINESS processed'!A1013:J3703,8,0))</f>
        <v>195</v>
      </c>
      <c r="AE1013" s="24">
        <f>IFNA(VLOOKUP(A1013,'BUSINESS processed'!A1013:J3703,9,0))</f>
        <v>0.29</v>
      </c>
      <c r="AF1013" s="27">
        <f>IFNA(VLOOKUP(A1013,'BUSINESS processed'!A1013:J3703,10,0))</f>
        <v>0.991</v>
      </c>
      <c r="AG1013" s="26"/>
      <c r="AH1013" s="26"/>
      <c r="AI1013" s="26"/>
      <c r="AJ1013" s="26"/>
      <c r="AK1013" s="26"/>
      <c r="AL1013" s="26"/>
      <c r="AM1013" s="26"/>
      <c r="AN1013" s="26"/>
      <c r="AO1013" s="26"/>
      <c r="AP1013" s="26"/>
      <c r="AQ1013" s="26"/>
      <c r="AR1013" s="26"/>
      <c r="AS1013" s="26"/>
      <c r="AT1013" s="26"/>
      <c r="AU1013" s="26"/>
      <c r="AV1013" s="26"/>
      <c r="AW1013" s="26"/>
      <c r="AX1013" s="26"/>
      <c r="AY1013" s="26"/>
      <c r="AZ1013" s="26"/>
      <c r="BA1013" s="26"/>
      <c r="BB1013" s="26"/>
      <c r="BC1013" s="26"/>
      <c r="BD1013" s="26"/>
      <c r="BE1013" s="26"/>
      <c r="BF1013" s="26"/>
      <c r="BG1013" s="26"/>
      <c r="BH1013" s="26"/>
    </row>
    <row r="1014">
      <c r="A1014" s="18" t="str">
        <f t="shared" si="1"/>
        <v>Asia_Philippines-Asia_2012</v>
      </c>
      <c r="B1014" s="19" t="s">
        <v>144</v>
      </c>
      <c r="C1014" s="20" t="s">
        <v>169</v>
      </c>
      <c r="D1014" s="21" t="s">
        <v>91</v>
      </c>
      <c r="E1014" s="22">
        <v>2.5E11</v>
      </c>
      <c r="F1014" s="22">
        <f t="shared" si="2"/>
        <v>2585.134583</v>
      </c>
      <c r="G1014" s="23">
        <v>0.046</v>
      </c>
      <c r="H1014" s="23">
        <v>119.0</v>
      </c>
      <c r="I1014" s="23">
        <v>0.057</v>
      </c>
      <c r="J1014" s="24">
        <f>IFNA(VLOOKUP(A1014,'ENERGY processed'!$A$2:$H$2692,7,0),"")</f>
        <v>38456</v>
      </c>
      <c r="K1014" s="24">
        <f t="shared" si="3"/>
        <v>0.0003976557421</v>
      </c>
      <c r="L1014" s="24">
        <f>IFNA(VLOOKUP(A1014,'ENERGY processed'!$A$2:$H$2692,8,0),"")</f>
        <v>67693</v>
      </c>
      <c r="M1014" s="24">
        <f t="shared" si="5"/>
        <v>0.0006999820612</v>
      </c>
      <c r="N1014" s="24">
        <f>IFNA(VLOOKUP(A1014,'HUMAN RESOURCES processed'!$A$2:$M$2692,5,0))</f>
        <v>0.025</v>
      </c>
      <c r="O1014" s="24">
        <f>IFNA(VLOOKUP(A1014,'HUMAN RESOURCES processed'!$A$2:$M$2692,6,0))</f>
        <v>0.024</v>
      </c>
      <c r="P1014" s="24">
        <f>IFNA(VLOOKUP(A1014,'HUMAN RESOURCES processed'!$A$2:$M$2692,7,0))</f>
        <v>72</v>
      </c>
      <c r="Q1014" s="24">
        <f>IFNA(VLOOKUP(A1014,'HUMAN RESOURCES processed'!$A$2:$M$2692,8,0))</f>
        <v>65</v>
      </c>
      <c r="R1014" s="24">
        <f t="shared" si="6"/>
        <v>68.5</v>
      </c>
      <c r="S1014" s="24">
        <f>IFNA(VLOOKUP(A1014,'HUMAN RESOURCES processed'!$A$2:$M$2692,9,0))</f>
        <v>0.345</v>
      </c>
      <c r="T1014" s="24">
        <f>IFNA(VLOOKUP(A1014,'HUMAN RESOURCES processed'!$A$2:$M$2692,10,0))</f>
        <v>0.616</v>
      </c>
      <c r="U1014" s="24">
        <f>IFNA(VLOOKUP(A1014,'HUMAN RESOURCES processed'!$A$2:$M$2692,11,0))</f>
        <v>0.038</v>
      </c>
      <c r="V1014" s="24">
        <f>IFNA(VLOOKUP(A1014,'HUMAN RESOURCES processed'!$A$2:$M$2692,12,0))</f>
        <v>96706764</v>
      </c>
      <c r="W1014" s="24">
        <f>IFNA(VLOOKUP(A1014,'HUMAN RESOURCES processed'!$A$2:$M$2692,13,0))</f>
        <v>0.448</v>
      </c>
      <c r="X1014" s="24">
        <f>IFNA(VLOOKUP(A1014,'TOURISM processed'!$A$2:$F$2692,5,0))</f>
        <v>4900000000</v>
      </c>
      <c r="Y1014" s="24">
        <f>IFNA(VLOOKUP(A1014,'TOURISM processed'!$A$2:$F$2692,6,0))</f>
        <v>6839000000</v>
      </c>
      <c r="Z1014" s="24">
        <f t="shared" si="7"/>
        <v>70.71894165</v>
      </c>
      <c r="AA1014" s="24">
        <f>IFNA(VLOOKUP(A1014,'BUSINESS processed'!A1014:J3704,5,0))</f>
        <v>0.445</v>
      </c>
      <c r="AB1014" s="24">
        <f>IFNA(VLOOKUP(A1014,'BUSINESS processed'!A1014:J3704,6,0))</f>
        <v>36</v>
      </c>
      <c r="AC1014" s="24">
        <f>IFNA(VLOOKUP(A1014,'BUSINESS processed'!A1014:J3704,7,0))</f>
        <v>133</v>
      </c>
      <c r="AD1014" s="24">
        <f>IFNA(VLOOKUP(A1014,'BUSINESS processed'!A1014:J3704,8,0))</f>
        <v>193</v>
      </c>
      <c r="AE1014" s="24">
        <f>IFNA(VLOOKUP(A1014,'BUSINESS processed'!A1014:J3704,9,0))</f>
        <v>0.362</v>
      </c>
      <c r="AF1014" s="27">
        <f>IFNA(VLOOKUP(A1014,'BUSINESS processed'!A1014:J3704,10,0))</f>
        <v>1.055</v>
      </c>
      <c r="AG1014" s="26"/>
      <c r="AH1014" s="26"/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6"/>
      <c r="BH1014" s="26"/>
    </row>
    <row r="1015">
      <c r="A1015" s="18" t="str">
        <f t="shared" si="1"/>
        <v>Asia_Singapore-Asia_2000</v>
      </c>
      <c r="B1015" s="19" t="s">
        <v>144</v>
      </c>
      <c r="C1015" s="20" t="s">
        <v>170</v>
      </c>
      <c r="D1015" s="21" t="s">
        <v>70</v>
      </c>
      <c r="E1015" s="22">
        <v>9.5835970989E10</v>
      </c>
      <c r="F1015" s="22">
        <f t="shared" si="2"/>
        <v>23793.03632</v>
      </c>
      <c r="G1015" s="23">
        <v>0.027</v>
      </c>
      <c r="H1015" s="23">
        <v>662.0</v>
      </c>
      <c r="I1015" s="23">
        <v>0.058</v>
      </c>
      <c r="J1015" s="24">
        <f>IF(AND( C1015=C1014,D1015&gt;D1014),J1014,0)</f>
        <v>0</v>
      </c>
      <c r="K1015" s="24">
        <f t="shared" si="3"/>
        <v>0</v>
      </c>
      <c r="L1015" s="24">
        <f t="shared" ref="L1015:L1016" si="573">IF(AND(C1015=C1014,C1015&gt;C1014),C1014,0)</f>
        <v>0</v>
      </c>
      <c r="M1015" s="24">
        <f t="shared" si="5"/>
        <v>0</v>
      </c>
      <c r="N1015" s="24">
        <f>IFNA(VLOOKUP(A1015,'HUMAN RESOURCES processed'!$A$2:$M$2692,5,0))</f>
        <v>0.012</v>
      </c>
      <c r="O1015" s="24">
        <f>IFNA(VLOOKUP(A1015,'HUMAN RESOURCES processed'!$A$2:$M$2692,6,0))</f>
        <v>0.003</v>
      </c>
      <c r="P1015" s="24">
        <f>IFNA(VLOOKUP(A1015,'HUMAN RESOURCES processed'!$A$2:$M$2692,7,0))</f>
        <v>80</v>
      </c>
      <c r="Q1015" s="24">
        <f>IFNA(VLOOKUP(A1015,'HUMAN RESOURCES processed'!$A$2:$M$2692,8,0))</f>
        <v>76</v>
      </c>
      <c r="R1015" s="24">
        <f t="shared" si="6"/>
        <v>78</v>
      </c>
      <c r="S1015" s="24">
        <f>IFNA(VLOOKUP(A1015,'HUMAN RESOURCES processed'!$A$2:$M$2692,9,0))</f>
        <v>0.215</v>
      </c>
      <c r="T1015" s="24">
        <f>IFNA(VLOOKUP(A1015,'HUMAN RESOURCES processed'!$A$2:$M$2692,10,0))</f>
        <v>0.712</v>
      </c>
      <c r="U1015" s="24">
        <f>IFNA(VLOOKUP(A1015,'HUMAN RESOURCES processed'!$A$2:$M$2692,11,0))</f>
        <v>0.073</v>
      </c>
      <c r="V1015" s="24">
        <f>IFNA(VLOOKUP(A1015,'HUMAN RESOURCES processed'!$A$2:$M$2692,12,0))</f>
        <v>4027900</v>
      </c>
      <c r="W1015" s="24">
        <f>IFNA(VLOOKUP(A1015,'HUMAN RESOURCES processed'!$A$2:$M$2692,13,0))</f>
        <v>1</v>
      </c>
      <c r="X1015" s="24">
        <f>IFNA(VLOOKUP(A1015,'TOURISM processed'!$A$2:$F$2692,5,0))</f>
        <v>5142000000</v>
      </c>
      <c r="Y1015" s="24">
        <f>IFNA(VLOOKUP(A1015,'TOURISM processed'!$A$2:$F$2692,6,0))</f>
        <v>4535000000</v>
      </c>
      <c r="Z1015" s="24">
        <f t="shared" si="7"/>
        <v>1125.896869</v>
      </c>
      <c r="AA1015" s="24">
        <f t="shared" ref="AA1015:AA1019" si="574">IF(AND(C1015=C1014,D1015&gt;D1014),AA1014,0)</f>
        <v>0</v>
      </c>
      <c r="AB1015" s="24">
        <f t="shared" ref="AB1015:AB1017" si="575">IF(AND(C1015=C1014,D1015&gt;D1014),AB1014,0)</f>
        <v>0</v>
      </c>
      <c r="AC1015" s="24">
        <f t="shared" ref="AC1015:AC1026" si="576">IF(AND(C1015=C1014,D1015&gt;D1014),AC1014,0)</f>
        <v>0</v>
      </c>
      <c r="AD1015" s="24">
        <f t="shared" ref="AD1015:AD1019" si="577">IF(AND(C1015=C1014,D1015&gt;D1014),AD1014,0)</f>
        <v>0</v>
      </c>
      <c r="AE1015" s="24">
        <f>IFNA(VLOOKUP(A1015,'BUSINESS processed'!A1015:J3705,9,0))</f>
        <v>0.36</v>
      </c>
      <c r="AF1015" s="27">
        <f>IFNA(VLOOKUP(A1015,'BUSINESS processed'!A1015:J3705,10,0))</f>
        <v>0.701</v>
      </c>
      <c r="AG1015" s="26"/>
      <c r="AH1015" s="26"/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6"/>
      <c r="BH1015" s="26"/>
    </row>
    <row r="1016">
      <c r="A1016" s="18" t="str">
        <f t="shared" si="1"/>
        <v>Asia_Singapore-Asia_2001</v>
      </c>
      <c r="B1016" s="19" t="s">
        <v>144</v>
      </c>
      <c r="C1016" s="20" t="s">
        <v>170</v>
      </c>
      <c r="D1016" s="21" t="s">
        <v>71</v>
      </c>
      <c r="E1016" s="22">
        <v>8.9285087395E10</v>
      </c>
      <c r="F1016" s="22">
        <f t="shared" si="2"/>
        <v>21576.86984</v>
      </c>
      <c r="G1016" s="23">
        <v>0.024</v>
      </c>
      <c r="H1016" s="23">
        <v>526.0</v>
      </c>
      <c r="I1016" s="23">
        <v>0.056</v>
      </c>
      <c r="J1016" s="24">
        <f>IFNA(VLOOKUP(A1016,'ENERGY processed'!$A$2:$H$2692,7,0),"")</f>
        <v>33447</v>
      </c>
      <c r="K1016" s="24">
        <f t="shared" si="3"/>
        <v>0.008082890285</v>
      </c>
      <c r="L1016" s="24">
        <f t="shared" si="573"/>
        <v>0</v>
      </c>
      <c r="M1016" s="24">
        <f t="shared" si="5"/>
        <v>0</v>
      </c>
      <c r="N1016" s="24">
        <f>IFNA(VLOOKUP(A1016,'HUMAN RESOURCES processed'!$A$2:$M$2692,5,0))</f>
        <v>0.012</v>
      </c>
      <c r="O1016" s="24">
        <f>IFNA(VLOOKUP(A1016,'HUMAN RESOURCES processed'!$A$2:$M$2692,6,0))</f>
        <v>0.003</v>
      </c>
      <c r="P1016" s="24">
        <f>IFNA(VLOOKUP(A1016,'HUMAN RESOURCES processed'!$A$2:$M$2692,7,0))</f>
        <v>80</v>
      </c>
      <c r="Q1016" s="24">
        <f>IFNA(VLOOKUP(A1016,'HUMAN RESOURCES processed'!$A$2:$M$2692,8,0))</f>
        <v>76</v>
      </c>
      <c r="R1016" s="24">
        <f t="shared" si="6"/>
        <v>78</v>
      </c>
      <c r="S1016" s="24">
        <f>IFNA(VLOOKUP(A1016,'HUMAN RESOURCES processed'!$A$2:$M$2692,9,0))</f>
        <v>0.211</v>
      </c>
      <c r="T1016" s="24">
        <f>IFNA(VLOOKUP(A1016,'HUMAN RESOURCES processed'!$A$2:$M$2692,10,0))</f>
        <v>0.714</v>
      </c>
      <c r="U1016" s="24">
        <f>IFNA(VLOOKUP(A1016,'HUMAN RESOURCES processed'!$A$2:$M$2692,11,0))</f>
        <v>0.075</v>
      </c>
      <c r="V1016" s="24">
        <f>IFNA(VLOOKUP(A1016,'HUMAN RESOURCES processed'!$A$2:$M$2692,12,0))</f>
        <v>4138000</v>
      </c>
      <c r="W1016" s="24">
        <f>IFNA(VLOOKUP(A1016,'HUMAN RESOURCES processed'!$A$2:$M$2692,13,0))</f>
        <v>1</v>
      </c>
      <c r="X1016" s="24">
        <f>IFNA(VLOOKUP(A1016,'TOURISM processed'!$A$2:$F$2692,5,0))</f>
        <v>4641000000</v>
      </c>
      <c r="Y1016" s="24">
        <f>IFNA(VLOOKUP(A1016,'TOURISM processed'!$A$2:$F$2692,6,0))</f>
        <v>6600000000</v>
      </c>
      <c r="Z1016" s="24">
        <f t="shared" si="7"/>
        <v>1594.973417</v>
      </c>
      <c r="AA1016" s="24">
        <f t="shared" si="574"/>
        <v>0</v>
      </c>
      <c r="AB1016" s="24">
        <f t="shared" si="575"/>
        <v>0</v>
      </c>
      <c r="AC1016" s="24">
        <f t="shared" si="576"/>
        <v>0</v>
      </c>
      <c r="AD1016" s="24">
        <f t="shared" si="577"/>
        <v>0</v>
      </c>
      <c r="AE1016" s="24">
        <f>IFNA(VLOOKUP(A1016,'BUSINESS processed'!A1016:J3706,9,0))</f>
        <v>0.417</v>
      </c>
      <c r="AF1016" s="27">
        <f>IFNA(VLOOKUP(A1016,'BUSINESS processed'!A1016:J3706,10,0))</f>
        <v>0.744</v>
      </c>
      <c r="AG1016" s="26"/>
      <c r="AH1016" s="26"/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</row>
    <row r="1017">
      <c r="A1017" s="18" t="str">
        <f t="shared" si="1"/>
        <v>Asia_Singapore-Asia_2002</v>
      </c>
      <c r="B1017" s="19" t="s">
        <v>144</v>
      </c>
      <c r="C1017" s="20" t="s">
        <v>170</v>
      </c>
      <c r="D1017" s="21" t="s">
        <v>72</v>
      </c>
      <c r="E1017" s="22">
        <v>9.1941791944E10</v>
      </c>
      <c r="F1017" s="22">
        <f t="shared" si="2"/>
        <v>22016.71263</v>
      </c>
      <c r="G1017" s="23">
        <v>0.029</v>
      </c>
      <c r="H1017" s="23">
        <v>632.0</v>
      </c>
      <c r="I1017" s="23">
        <v>0.053</v>
      </c>
      <c r="J1017" s="24">
        <f>IFNA(VLOOKUP(A1017,'ENERGY processed'!$A$2:$H$2692,7,0),"")</f>
        <v>34280</v>
      </c>
      <c r="K1017" s="24">
        <f t="shared" si="3"/>
        <v>0.008208812261</v>
      </c>
      <c r="L1017" s="24">
        <f>IFNA(VLOOKUP(A1017,'ENERGY processed'!$A$2:$H$2692,8,0),"")</f>
        <v>13520</v>
      </c>
      <c r="M1017" s="24">
        <f t="shared" si="5"/>
        <v>0.003237547893</v>
      </c>
      <c r="N1017" s="24">
        <f>IFNA(VLOOKUP(A1017,'HUMAN RESOURCES processed'!$A$2:$M$2692,5,0))</f>
        <v>0.011</v>
      </c>
      <c r="O1017" s="24">
        <f>IFNA(VLOOKUP(A1017,'HUMAN RESOURCES processed'!$A$2:$M$2692,6,0))</f>
        <v>0.003</v>
      </c>
      <c r="P1017" s="24">
        <f>IFNA(VLOOKUP(A1017,'HUMAN RESOURCES processed'!$A$2:$M$2692,7,0))</f>
        <v>81</v>
      </c>
      <c r="Q1017" s="24">
        <f>IFNA(VLOOKUP(A1017,'HUMAN RESOURCES processed'!$A$2:$M$2692,8,0))</f>
        <v>77</v>
      </c>
      <c r="R1017" s="24">
        <f t="shared" si="6"/>
        <v>79</v>
      </c>
      <c r="S1017" s="24">
        <f>IFNA(VLOOKUP(A1017,'HUMAN RESOURCES processed'!$A$2:$M$2692,9,0))</f>
        <v>0.206</v>
      </c>
      <c r="T1017" s="24">
        <f>IFNA(VLOOKUP(A1017,'HUMAN RESOURCES processed'!$A$2:$M$2692,10,0))</f>
        <v>0.717</v>
      </c>
      <c r="U1017" s="24">
        <f>IFNA(VLOOKUP(A1017,'HUMAN RESOURCES processed'!$A$2:$M$2692,11,0))</f>
        <v>0.077</v>
      </c>
      <c r="V1017" s="24">
        <f>IFNA(VLOOKUP(A1017,'HUMAN RESOURCES processed'!$A$2:$M$2692,12,0))</f>
        <v>4176000</v>
      </c>
      <c r="W1017" s="24">
        <f>IFNA(VLOOKUP(A1017,'HUMAN RESOURCES processed'!$A$2:$M$2692,13,0))</f>
        <v>1</v>
      </c>
      <c r="X1017" s="24">
        <f>IFNA(VLOOKUP(A1017,'TOURISM processed'!$A$2:$F$2692,5,0))</f>
        <v>4458000000</v>
      </c>
      <c r="Y1017" s="24">
        <f>IFNA(VLOOKUP(A1017,'TOURISM processed'!$A$2:$F$2692,6,0))</f>
        <v>8212000000</v>
      </c>
      <c r="Z1017" s="24">
        <f t="shared" si="7"/>
        <v>1966.475096</v>
      </c>
      <c r="AA1017" s="24">
        <f t="shared" si="574"/>
        <v>0</v>
      </c>
      <c r="AB1017" s="24">
        <f t="shared" si="575"/>
        <v>0</v>
      </c>
      <c r="AC1017" s="24">
        <f t="shared" si="576"/>
        <v>0</v>
      </c>
      <c r="AD1017" s="24">
        <f t="shared" si="577"/>
        <v>0</v>
      </c>
      <c r="AE1017" s="24">
        <f>IFNA(VLOOKUP(A1017,'BUSINESS processed'!A1017:J3707,9,0))</f>
        <v>0.47</v>
      </c>
      <c r="AF1017" s="27">
        <f>IFNA(VLOOKUP(A1017,'BUSINESS processed'!A1017:J3707,10,0))</f>
        <v>0.801</v>
      </c>
      <c r="AG1017" s="26"/>
      <c r="AH1017" s="26"/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</row>
    <row r="1018">
      <c r="A1018" s="18" t="str">
        <f t="shared" si="1"/>
        <v>Asia_Singapore-Asia_2003</v>
      </c>
      <c r="B1018" s="19" t="s">
        <v>144</v>
      </c>
      <c r="C1018" s="20" t="s">
        <v>170</v>
      </c>
      <c r="D1018" s="21" t="s">
        <v>74</v>
      </c>
      <c r="E1018" s="22">
        <v>9.7002305536E10</v>
      </c>
      <c r="F1018" s="22">
        <f t="shared" si="2"/>
        <v>23574.00251</v>
      </c>
      <c r="G1018" s="23">
        <v>0.036</v>
      </c>
      <c r="H1018" s="23">
        <v>823.0</v>
      </c>
      <c r="I1018" s="23">
        <v>0.053</v>
      </c>
      <c r="J1018" s="24">
        <f>IFNA(VLOOKUP(A1018,'ENERGY processed'!$A$2:$H$2692,7,0),"")</f>
        <v>28262</v>
      </c>
      <c r="K1018" s="24">
        <f t="shared" si="3"/>
        <v>0.006868377564</v>
      </c>
      <c r="L1018" s="24">
        <f>IFNA(VLOOKUP(A1018,'ENERGY processed'!$A$2:$H$2692,8,0),"")</f>
        <v>24767</v>
      </c>
      <c r="M1018" s="24">
        <f t="shared" si="5"/>
        <v>0.006019004569</v>
      </c>
      <c r="N1018" s="24">
        <f>IFNA(VLOOKUP(A1018,'HUMAN RESOURCES processed'!$A$2:$M$2692,5,0))</f>
        <v>0.011</v>
      </c>
      <c r="O1018" s="24">
        <f>IFNA(VLOOKUP(A1018,'HUMAN RESOURCES processed'!$A$2:$M$2692,6,0))</f>
        <v>0.003</v>
      </c>
      <c r="P1018" s="24">
        <f>IFNA(VLOOKUP(A1018,'HUMAN RESOURCES processed'!$A$2:$M$2692,7,0))</f>
        <v>82</v>
      </c>
      <c r="Q1018" s="24">
        <f>IFNA(VLOOKUP(A1018,'HUMAN RESOURCES processed'!$A$2:$M$2692,8,0))</f>
        <v>77</v>
      </c>
      <c r="R1018" s="24">
        <f t="shared" si="6"/>
        <v>79.5</v>
      </c>
      <c r="S1018" s="24">
        <f>IFNA(VLOOKUP(A1018,'HUMAN RESOURCES processed'!$A$2:$M$2692,9,0))</f>
        <v>0.201</v>
      </c>
      <c r="T1018" s="24">
        <f>IFNA(VLOOKUP(A1018,'HUMAN RESOURCES processed'!$A$2:$M$2692,10,0))</f>
        <v>0.72</v>
      </c>
      <c r="U1018" s="24">
        <f>IFNA(VLOOKUP(A1018,'HUMAN RESOURCES processed'!$A$2:$M$2692,11,0))</f>
        <v>0.079</v>
      </c>
      <c r="V1018" s="24">
        <f>IFNA(VLOOKUP(A1018,'HUMAN RESOURCES processed'!$A$2:$M$2692,12,0))</f>
        <v>4114800</v>
      </c>
      <c r="W1018" s="24">
        <f>IFNA(VLOOKUP(A1018,'HUMAN RESOURCES processed'!$A$2:$M$2692,13,0))</f>
        <v>1</v>
      </c>
      <c r="X1018" s="24">
        <f>IFNA(VLOOKUP(A1018,'TOURISM processed'!$A$2:$F$2692,5,0))</f>
        <v>3842000000</v>
      </c>
      <c r="Y1018" s="24">
        <f>IFNA(VLOOKUP(A1018,'TOURISM processed'!$A$2:$F$2692,6,0))</f>
        <v>8382000000</v>
      </c>
      <c r="Z1018" s="24">
        <f t="shared" si="7"/>
        <v>2037.037037</v>
      </c>
      <c r="AA1018" s="24">
        <f t="shared" si="574"/>
        <v>0</v>
      </c>
      <c r="AB1018" s="24">
        <f>IFNA(VLOOKUP(A1018,'BUSINESS processed'!A1018:J3708,6,0))</f>
        <v>8</v>
      </c>
      <c r="AC1018" s="24">
        <f t="shared" si="576"/>
        <v>0</v>
      </c>
      <c r="AD1018" s="24">
        <f t="shared" si="577"/>
        <v>0</v>
      </c>
      <c r="AE1018" s="24">
        <f>IFNA(VLOOKUP(A1018,'BUSINESS processed'!A1018:J3708,9,0))</f>
        <v>0.538</v>
      </c>
      <c r="AF1018" s="27">
        <f>IFNA(VLOOKUP(A1018,'BUSINESS processed'!A1018:J3708,10,0))</f>
        <v>0.841</v>
      </c>
      <c r="AG1018" s="26"/>
      <c r="AH1018" s="26"/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</row>
    <row r="1019">
      <c r="A1019" s="18" t="str">
        <f t="shared" si="1"/>
        <v>Asia_Singapore-Asia_2004</v>
      </c>
      <c r="B1019" s="19" t="s">
        <v>144</v>
      </c>
      <c r="C1019" s="20" t="s">
        <v>170</v>
      </c>
      <c r="D1019" s="21" t="s">
        <v>83</v>
      </c>
      <c r="E1019" s="22">
        <v>1.14E11</v>
      </c>
      <c r="F1019" s="22">
        <f t="shared" si="2"/>
        <v>27359.78112</v>
      </c>
      <c r="G1019" s="23">
        <v>0.032</v>
      </c>
      <c r="H1019" s="23">
        <v>826.0</v>
      </c>
      <c r="I1019" s="23">
        <v>0.053</v>
      </c>
      <c r="J1019" s="24">
        <f>IFNA(VLOOKUP(A1019,'ENERGY processed'!$A$2:$H$2692,7,0),"")</f>
        <v>25162</v>
      </c>
      <c r="K1019" s="24">
        <f t="shared" si="3"/>
        <v>0.006038831689</v>
      </c>
      <c r="L1019" s="24">
        <f>IFNA(VLOOKUP(A1019,'ENERGY processed'!$A$2:$H$2692,8,0),"")</f>
        <v>19637</v>
      </c>
      <c r="M1019" s="24">
        <f t="shared" si="5"/>
        <v>0.004712842297</v>
      </c>
      <c r="N1019" s="24">
        <f>IFNA(VLOOKUP(A1019,'HUMAN RESOURCES processed'!$A$2:$M$2692,5,0))</f>
        <v>0.01</v>
      </c>
      <c r="O1019" s="24">
        <f>IFNA(VLOOKUP(A1019,'HUMAN RESOURCES processed'!$A$2:$M$2692,6,0))</f>
        <v>0.002</v>
      </c>
      <c r="P1019" s="24">
        <f>IFNA(VLOOKUP(A1019,'HUMAN RESOURCES processed'!$A$2:$M$2692,7,0))</f>
        <v>82</v>
      </c>
      <c r="Q1019" s="24">
        <f>IFNA(VLOOKUP(A1019,'HUMAN RESOURCES processed'!$A$2:$M$2692,8,0))</f>
        <v>77</v>
      </c>
      <c r="R1019" s="24">
        <f t="shared" si="6"/>
        <v>79.5</v>
      </c>
      <c r="S1019" s="24">
        <f>IFNA(VLOOKUP(A1019,'HUMAN RESOURCES processed'!$A$2:$M$2692,9,0))</f>
        <v>0.196</v>
      </c>
      <c r="T1019" s="24">
        <f>IFNA(VLOOKUP(A1019,'HUMAN RESOURCES processed'!$A$2:$M$2692,10,0))</f>
        <v>0.723</v>
      </c>
      <c r="U1019" s="24">
        <f>IFNA(VLOOKUP(A1019,'HUMAN RESOURCES processed'!$A$2:$M$2692,11,0))</f>
        <v>0.081</v>
      </c>
      <c r="V1019" s="24">
        <f>IFNA(VLOOKUP(A1019,'HUMAN RESOURCES processed'!$A$2:$M$2692,12,0))</f>
        <v>4166700</v>
      </c>
      <c r="W1019" s="24">
        <f>IFNA(VLOOKUP(A1019,'HUMAN RESOURCES processed'!$A$2:$M$2692,13,0))</f>
        <v>1</v>
      </c>
      <c r="X1019" s="24">
        <f>IFNA(VLOOKUP(A1019,'TOURISM processed'!$A$2:$F$2692,5,0))</f>
        <v>5327000000</v>
      </c>
      <c r="Y1019" s="24">
        <f>IFNA(VLOOKUP(A1019,'TOURISM processed'!$A$2:$F$2692,6,0))</f>
        <v>9291000000</v>
      </c>
      <c r="Z1019" s="24">
        <f t="shared" si="7"/>
        <v>2229.822161</v>
      </c>
      <c r="AA1019" s="24">
        <f t="shared" si="574"/>
        <v>0</v>
      </c>
      <c r="AB1019" s="24">
        <f>IFNA(VLOOKUP(A1019,'BUSINESS processed'!A1019:J3709,6,0))</f>
        <v>8</v>
      </c>
      <c r="AC1019" s="24">
        <f t="shared" si="576"/>
        <v>0</v>
      </c>
      <c r="AD1019" s="24">
        <f t="shared" si="577"/>
        <v>0</v>
      </c>
      <c r="AE1019" s="24">
        <f>IFNA(VLOOKUP(A1019,'BUSINESS processed'!A1019:J3709,9,0))</f>
        <v>0.62</v>
      </c>
      <c r="AF1019" s="27">
        <f>IFNA(VLOOKUP(A1019,'BUSINESS processed'!A1019:J3709,10,0))</f>
        <v>0.912</v>
      </c>
      <c r="AG1019" s="26"/>
      <c r="AH1019" s="26"/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</row>
    <row r="1020">
      <c r="A1020" s="18" t="str">
        <f t="shared" si="1"/>
        <v>Asia_Singapore-Asia_2005</v>
      </c>
      <c r="B1020" s="19" t="s">
        <v>144</v>
      </c>
      <c r="C1020" s="20" t="s">
        <v>170</v>
      </c>
      <c r="D1020" s="21" t="s">
        <v>84</v>
      </c>
      <c r="E1020" s="22">
        <v>1.27E11</v>
      </c>
      <c r="F1020" s="22">
        <f t="shared" si="2"/>
        <v>29771.67237</v>
      </c>
      <c r="G1020" s="23">
        <v>0.038</v>
      </c>
      <c r="H1020" s="23">
        <v>1058.0</v>
      </c>
      <c r="I1020" s="23">
        <v>0.053</v>
      </c>
      <c r="J1020" s="24">
        <f t="shared" ref="J1020:J1021" si="578">IF(AND( C1020=C1019,D1020&gt;D1019),J1019,"")</f>
        <v>25162</v>
      </c>
      <c r="K1020" s="24">
        <f t="shared" si="3"/>
        <v>0.005898541891</v>
      </c>
      <c r="L1020" s="24">
        <f t="shared" ref="L1020:L1021" si="579">IF(AND(C1020=C1019,C1020&gt;C1019),C1019,0)</f>
        <v>0</v>
      </c>
      <c r="M1020" s="24">
        <f t="shared" si="5"/>
        <v>0</v>
      </c>
      <c r="N1020" s="24">
        <f>IFNA(VLOOKUP(A1020,'HUMAN RESOURCES processed'!$A$2:$M$2692,5,0))</f>
        <v>0.01</v>
      </c>
      <c r="O1020" s="24">
        <f>IFNA(VLOOKUP(A1020,'HUMAN RESOURCES processed'!$A$2:$M$2692,6,0))</f>
        <v>0.002</v>
      </c>
      <c r="P1020" s="24">
        <f>IFNA(VLOOKUP(A1020,'HUMAN RESOURCES processed'!$A$2:$M$2692,7,0))</f>
        <v>83</v>
      </c>
      <c r="Q1020" s="24">
        <f>IFNA(VLOOKUP(A1020,'HUMAN RESOURCES processed'!$A$2:$M$2692,8,0))</f>
        <v>78</v>
      </c>
      <c r="R1020" s="24">
        <f t="shared" si="6"/>
        <v>80.5</v>
      </c>
      <c r="S1020" s="24">
        <f>IFNA(VLOOKUP(A1020,'HUMAN RESOURCES processed'!$A$2:$M$2692,9,0))</f>
        <v>0.191</v>
      </c>
      <c r="T1020" s="24">
        <f>IFNA(VLOOKUP(A1020,'HUMAN RESOURCES processed'!$A$2:$M$2692,10,0))</f>
        <v>0.726</v>
      </c>
      <c r="U1020" s="24">
        <f>IFNA(VLOOKUP(A1020,'HUMAN RESOURCES processed'!$A$2:$M$2692,11,0))</f>
        <v>0.082</v>
      </c>
      <c r="V1020" s="24">
        <f>IFNA(VLOOKUP(A1020,'HUMAN RESOURCES processed'!$A$2:$M$2692,12,0))</f>
        <v>4265800</v>
      </c>
      <c r="W1020" s="24">
        <f>IFNA(VLOOKUP(A1020,'HUMAN RESOURCES processed'!$A$2:$M$2692,13,0))</f>
        <v>1</v>
      </c>
      <c r="X1020" s="24">
        <f>IFNA(VLOOKUP(A1020,'TOURISM processed'!$A$2:$F$2692,5,0))</f>
        <v>6209000000</v>
      </c>
      <c r="Y1020" s="24">
        <f>IFNA(VLOOKUP(A1020,'TOURISM processed'!$A$2:$F$2692,6,0))</f>
        <v>10071000000</v>
      </c>
      <c r="Z1020" s="24">
        <f t="shared" si="7"/>
        <v>2360.870177</v>
      </c>
      <c r="AA1020" s="24">
        <f>IFNA(VLOOKUP(A1020,'BUSINESS processed'!A1020:J3710,5,0))</f>
        <v>0.277</v>
      </c>
      <c r="AB1020" s="24">
        <f>IFNA(VLOOKUP(A1020,'BUSINESS processed'!A1020:J3710,6,0))</f>
        <v>6</v>
      </c>
      <c r="AC1020" s="24">
        <f t="shared" si="576"/>
        <v>0</v>
      </c>
      <c r="AD1020" s="24">
        <f>IFNA(VLOOKUP(A1020,'BUSINESS processed'!A1020:J3710,8,0))</f>
        <v>80</v>
      </c>
      <c r="AE1020" s="24">
        <f>IFNA(VLOOKUP(A1020,'BUSINESS processed'!A1020:J3710,9,0))</f>
        <v>0.61</v>
      </c>
      <c r="AF1020" s="27">
        <f>IFNA(VLOOKUP(A1020,'BUSINESS processed'!A1020:J3710,10,0))</f>
        <v>0.975</v>
      </c>
      <c r="AG1020" s="26"/>
      <c r="AH1020" s="26"/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6"/>
      <c r="BH1020" s="26"/>
    </row>
    <row r="1021">
      <c r="A1021" s="18" t="str">
        <f t="shared" si="1"/>
        <v>Asia_Singapore-Asia_2006</v>
      </c>
      <c r="B1021" s="19" t="s">
        <v>144</v>
      </c>
      <c r="C1021" s="20" t="s">
        <v>170</v>
      </c>
      <c r="D1021" s="21" t="s">
        <v>85</v>
      </c>
      <c r="E1021" s="22">
        <v>1.48E11</v>
      </c>
      <c r="F1021" s="22">
        <f t="shared" si="2"/>
        <v>33625.66456</v>
      </c>
      <c r="G1021" s="23">
        <v>0.037</v>
      </c>
      <c r="H1021" s="23">
        <v>1167.0</v>
      </c>
      <c r="I1021" s="23">
        <v>0.053</v>
      </c>
      <c r="J1021" s="24">
        <f t="shared" si="578"/>
        <v>25162</v>
      </c>
      <c r="K1021" s="24">
        <f t="shared" si="3"/>
        <v>0.005716817376</v>
      </c>
      <c r="L1021" s="24">
        <f t="shared" si="579"/>
        <v>0</v>
      </c>
      <c r="M1021" s="24">
        <f t="shared" si="5"/>
        <v>0</v>
      </c>
      <c r="N1021" s="24">
        <f>IFNA(VLOOKUP(A1021,'HUMAN RESOURCES processed'!$A$2:$M$2692,5,0))</f>
        <v>0.01</v>
      </c>
      <c r="O1021" s="24">
        <f>IFNA(VLOOKUP(A1021,'HUMAN RESOURCES processed'!$A$2:$M$2692,6,0))</f>
        <v>0.002</v>
      </c>
      <c r="P1021" s="24">
        <f>IFNA(VLOOKUP(A1021,'HUMAN RESOURCES processed'!$A$2:$M$2692,7,0))</f>
        <v>83</v>
      </c>
      <c r="Q1021" s="24">
        <f>IFNA(VLOOKUP(A1021,'HUMAN RESOURCES processed'!$A$2:$M$2692,8,0))</f>
        <v>78</v>
      </c>
      <c r="R1021" s="24">
        <f t="shared" si="6"/>
        <v>80.5</v>
      </c>
      <c r="S1021" s="24">
        <f>IFNA(VLOOKUP(A1021,'HUMAN RESOURCES processed'!$A$2:$M$2692,9,0))</f>
        <v>0.188</v>
      </c>
      <c r="T1021" s="24">
        <f>IFNA(VLOOKUP(A1021,'HUMAN RESOURCES processed'!$A$2:$M$2692,10,0))</f>
        <v>0.729</v>
      </c>
      <c r="U1021" s="24">
        <f>IFNA(VLOOKUP(A1021,'HUMAN RESOURCES processed'!$A$2:$M$2692,11,0))</f>
        <v>0.083</v>
      </c>
      <c r="V1021" s="24">
        <f>IFNA(VLOOKUP(A1021,'HUMAN RESOURCES processed'!$A$2:$M$2692,12,0))</f>
        <v>4401400</v>
      </c>
      <c r="W1021" s="24">
        <f>IFNA(VLOOKUP(A1021,'HUMAN RESOURCES processed'!$A$2:$M$2692,13,0))</f>
        <v>1</v>
      </c>
      <c r="X1021" s="24">
        <f>IFNA(VLOOKUP(A1021,'TOURISM processed'!$A$2:$F$2692,5,0))</f>
        <v>7536000000</v>
      </c>
      <c r="Y1021" s="24">
        <f>IFNA(VLOOKUP(A1021,'TOURISM processed'!$A$2:$F$2692,6,0))</f>
        <v>11268000000</v>
      </c>
      <c r="Z1021" s="24">
        <f t="shared" si="7"/>
        <v>2560.094515</v>
      </c>
      <c r="AA1021" s="24">
        <f>IFNA(VLOOKUP(A1021,'BUSINESS processed'!A1021:J3711,5,0))</f>
        <v>0.238</v>
      </c>
      <c r="AB1021" s="24">
        <f>IFNA(VLOOKUP(A1021,'BUSINESS processed'!A1021:J3711,6,0))</f>
        <v>6</v>
      </c>
      <c r="AC1021" s="24">
        <f t="shared" si="576"/>
        <v>0</v>
      </c>
      <c r="AD1021" s="24">
        <f>IFNA(VLOOKUP(A1021,'BUSINESS processed'!A1021:J3711,8,0))</f>
        <v>80</v>
      </c>
      <c r="AE1021" s="24">
        <f>IFNA(VLOOKUP(A1021,'BUSINESS processed'!A1021:J3711,9,0))</f>
        <v>0.59</v>
      </c>
      <c r="AF1021" s="27">
        <f>IFNA(VLOOKUP(A1021,'BUSINESS processed'!A1021:J3711,10,0))</f>
        <v>1.038</v>
      </c>
      <c r="AG1021" s="26"/>
      <c r="AH1021" s="26"/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</row>
    <row r="1022">
      <c r="A1022" s="18" t="str">
        <f t="shared" si="1"/>
        <v>Asia_Singapore-Asia_2007</v>
      </c>
      <c r="B1022" s="19" t="s">
        <v>144</v>
      </c>
      <c r="C1022" s="20" t="s">
        <v>170</v>
      </c>
      <c r="D1022" s="21" t="s">
        <v>86</v>
      </c>
      <c r="E1022" s="22">
        <v>1.8E11</v>
      </c>
      <c r="F1022" s="22">
        <f t="shared" si="2"/>
        <v>39227.65114</v>
      </c>
      <c r="G1022" s="23">
        <v>0.035</v>
      </c>
      <c r="H1022" s="23">
        <v>1333.0</v>
      </c>
      <c r="I1022" s="23">
        <v>0.053</v>
      </c>
      <c r="J1022" s="24">
        <f>IFNA(VLOOKUP(A1022,'ENERGY processed'!$A$2:$H$2692,7,0),"")</f>
        <v>26037</v>
      </c>
      <c r="K1022" s="24">
        <f t="shared" si="3"/>
        <v>0.005674279737</v>
      </c>
      <c r="L1022" s="24">
        <f>IFNA(VLOOKUP(A1022,'ENERGY processed'!$A$2:$H$2692,8,0),"")</f>
        <v>39007.5</v>
      </c>
      <c r="M1022" s="24">
        <f t="shared" si="5"/>
        <v>0.008500958898</v>
      </c>
      <c r="N1022" s="24">
        <f>IFNA(VLOOKUP(A1022,'HUMAN RESOURCES processed'!$A$2:$M$2692,5,0))</f>
        <v>0.01</v>
      </c>
      <c r="O1022" s="24">
        <f>IFNA(VLOOKUP(A1022,'HUMAN RESOURCES processed'!$A$2:$M$2692,6,0))</f>
        <v>0.002</v>
      </c>
      <c r="P1022" s="24">
        <f>IFNA(VLOOKUP(A1022,'HUMAN RESOURCES processed'!$A$2:$M$2692,7,0))</f>
        <v>83</v>
      </c>
      <c r="Q1022" s="24">
        <f>IFNA(VLOOKUP(A1022,'HUMAN RESOURCES processed'!$A$2:$M$2692,8,0))</f>
        <v>78</v>
      </c>
      <c r="R1022" s="24">
        <f t="shared" si="6"/>
        <v>80.5</v>
      </c>
      <c r="S1022" s="24">
        <f>IFNA(VLOOKUP(A1022,'HUMAN RESOURCES processed'!$A$2:$M$2692,9,0))</f>
        <v>0.184</v>
      </c>
      <c r="T1022" s="24">
        <f>IFNA(VLOOKUP(A1022,'HUMAN RESOURCES processed'!$A$2:$M$2692,10,0))</f>
        <v>0.731</v>
      </c>
      <c r="U1022" s="24">
        <f>IFNA(VLOOKUP(A1022,'HUMAN RESOURCES processed'!$A$2:$M$2692,11,0))</f>
        <v>0.085</v>
      </c>
      <c r="V1022" s="24">
        <f>IFNA(VLOOKUP(A1022,'HUMAN RESOURCES processed'!$A$2:$M$2692,12,0))</f>
        <v>4588600</v>
      </c>
      <c r="W1022" s="24">
        <f>IFNA(VLOOKUP(A1022,'HUMAN RESOURCES processed'!$A$2:$M$2692,13,0))</f>
        <v>1</v>
      </c>
      <c r="X1022" s="24">
        <f>IFNA(VLOOKUP(A1022,'TOURISM processed'!$A$2:$F$2692,5,0))</f>
        <v>9066000000</v>
      </c>
      <c r="Y1022" s="24">
        <f>IFNA(VLOOKUP(A1022,'TOURISM processed'!$A$2:$F$2692,6,0))</f>
        <v>13409000000</v>
      </c>
      <c r="Z1022" s="24">
        <f t="shared" si="7"/>
        <v>2922.242078</v>
      </c>
      <c r="AA1022" s="24">
        <f>IFNA(VLOOKUP(A1022,'BUSINESS processed'!A1022:J3712,5,0))</f>
        <v>0.232</v>
      </c>
      <c r="AB1022" s="24">
        <f>IFNA(VLOOKUP(A1022,'BUSINESS processed'!A1022:J3712,6,0))</f>
        <v>5</v>
      </c>
      <c r="AC1022" s="24">
        <f t="shared" si="576"/>
        <v>0</v>
      </c>
      <c r="AD1022" s="24">
        <f>IFNA(VLOOKUP(A1022,'BUSINESS processed'!A1022:J3712,8,0))</f>
        <v>80</v>
      </c>
      <c r="AE1022" s="24">
        <f>IFNA(VLOOKUP(A1022,'BUSINESS processed'!A1022:J3712,9,0))</f>
        <v>0.699</v>
      </c>
      <c r="AF1022" s="27">
        <f>IFNA(VLOOKUP(A1022,'BUSINESS processed'!A1022:J3712,10,0))</f>
        <v>1.252</v>
      </c>
      <c r="AG1022" s="26"/>
      <c r="AH1022" s="26"/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</row>
    <row r="1023">
      <c r="A1023" s="18" t="str">
        <f t="shared" si="1"/>
        <v>Asia_Singapore-Asia_2008</v>
      </c>
      <c r="B1023" s="19" t="s">
        <v>144</v>
      </c>
      <c r="C1023" s="20" t="s">
        <v>170</v>
      </c>
      <c r="D1023" s="21" t="s">
        <v>87</v>
      </c>
      <c r="E1023" s="22">
        <v>1.92E11</v>
      </c>
      <c r="F1023" s="22">
        <f t="shared" si="2"/>
        <v>39674.33979</v>
      </c>
      <c r="G1023" s="23">
        <v>0.04</v>
      </c>
      <c r="H1023" s="23">
        <v>1577.0</v>
      </c>
      <c r="I1023" s="23">
        <v>0.054</v>
      </c>
      <c r="J1023" s="24">
        <f>IFNA(VLOOKUP(A1023,'ENERGY processed'!$A$2:$H$2692,7,0),"")</f>
        <v>21412</v>
      </c>
      <c r="K1023" s="24">
        <f t="shared" si="3"/>
        <v>0.004424515436</v>
      </c>
      <c r="L1023" s="24">
        <f>IFNA(VLOOKUP(A1023,'ENERGY processed'!$A$2:$H$2692,8,0),"")</f>
        <v>32548.5</v>
      </c>
      <c r="M1023" s="24">
        <f t="shared" si="5"/>
        <v>0.006725730462</v>
      </c>
      <c r="N1023" s="24">
        <f>IFNA(VLOOKUP(A1023,'HUMAN RESOURCES processed'!$A$2:$M$2692,5,0))</f>
        <v>0.01</v>
      </c>
      <c r="O1023" s="24">
        <f>IFNA(VLOOKUP(A1023,'HUMAN RESOURCES processed'!$A$2:$M$2692,6,0))</f>
        <v>0.002</v>
      </c>
      <c r="P1023" s="24">
        <f>IFNA(VLOOKUP(A1023,'HUMAN RESOURCES processed'!$A$2:$M$2692,7,0))</f>
        <v>83</v>
      </c>
      <c r="Q1023" s="24">
        <f>IFNA(VLOOKUP(A1023,'HUMAN RESOURCES processed'!$A$2:$M$2692,8,0))</f>
        <v>78</v>
      </c>
      <c r="R1023" s="24">
        <f t="shared" si="6"/>
        <v>80.5</v>
      </c>
      <c r="S1023" s="24">
        <f>IFNA(VLOOKUP(A1023,'HUMAN RESOURCES processed'!$A$2:$M$2692,9,0))</f>
        <v>0.181</v>
      </c>
      <c r="T1023" s="24">
        <f>IFNA(VLOOKUP(A1023,'HUMAN RESOURCES processed'!$A$2:$M$2692,10,0))</f>
        <v>0.733</v>
      </c>
      <c r="U1023" s="24">
        <f>IFNA(VLOOKUP(A1023,'HUMAN RESOURCES processed'!$A$2:$M$2692,11,0))</f>
        <v>0.086</v>
      </c>
      <c r="V1023" s="24">
        <f>IFNA(VLOOKUP(A1023,'HUMAN RESOURCES processed'!$A$2:$M$2692,12,0))</f>
        <v>4839400</v>
      </c>
      <c r="W1023" s="24">
        <f>IFNA(VLOOKUP(A1023,'HUMAN RESOURCES processed'!$A$2:$M$2692,13,0))</f>
        <v>1</v>
      </c>
      <c r="X1023" s="24">
        <f>IFNA(VLOOKUP(A1023,'TOURISM processed'!$A$2:$F$2692,5,0))</f>
        <v>10714000000</v>
      </c>
      <c r="Y1023" s="24">
        <f>IFNA(VLOOKUP(A1023,'TOURISM processed'!$A$2:$F$2692,6,0))</f>
        <v>16340000000</v>
      </c>
      <c r="Z1023" s="24">
        <f t="shared" si="7"/>
        <v>3376.451626</v>
      </c>
      <c r="AA1023" s="24">
        <f>IFNA(VLOOKUP(A1023,'BUSINESS processed'!A1023:J3713,5,0))</f>
        <v>0.279</v>
      </c>
      <c r="AB1023" s="24">
        <f>IFNA(VLOOKUP(A1023,'BUSINESS processed'!A1023:J3713,6,0))</f>
        <v>4</v>
      </c>
      <c r="AC1023" s="24">
        <f t="shared" si="576"/>
        <v>0</v>
      </c>
      <c r="AD1023" s="24">
        <f>IFNA(VLOOKUP(A1023,'BUSINESS processed'!A1023:J3713,8,0))</f>
        <v>84</v>
      </c>
      <c r="AE1023" s="24">
        <f>IFNA(VLOOKUP(A1023,'BUSINESS processed'!A1023:J3713,9,0))</f>
        <v>0.69</v>
      </c>
      <c r="AF1023" s="27">
        <f>IFNA(VLOOKUP(A1023,'BUSINESS processed'!A1023:J3713,10,0))</f>
        <v>1.323</v>
      </c>
      <c r="AG1023" s="26"/>
      <c r="AH1023" s="26"/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</row>
    <row r="1024">
      <c r="A1024" s="18" t="str">
        <f t="shared" si="1"/>
        <v>Asia_Singapore-Asia_2009</v>
      </c>
      <c r="B1024" s="19" t="s">
        <v>144</v>
      </c>
      <c r="C1024" s="20" t="s">
        <v>170</v>
      </c>
      <c r="D1024" s="21" t="s">
        <v>88</v>
      </c>
      <c r="E1024" s="22">
        <v>1.92E11</v>
      </c>
      <c r="F1024" s="22">
        <f t="shared" si="2"/>
        <v>38495.46876</v>
      </c>
      <c r="G1024" s="23">
        <v>0.045</v>
      </c>
      <c r="H1024" s="23">
        <v>1704.0</v>
      </c>
      <c r="I1024" s="23">
        <v>0.054</v>
      </c>
      <c r="J1024" s="24">
        <f>IF(AND( C1024=C1023,D1024&gt;D1023),J1023,"")</f>
        <v>21412</v>
      </c>
      <c r="K1024" s="24">
        <f t="shared" si="3"/>
        <v>0.004293046756</v>
      </c>
      <c r="L1024" s="24">
        <f>IF(AND(C1024=C1023,C1024&gt;C1023),C1023,0)</f>
        <v>0</v>
      </c>
      <c r="M1024" s="24">
        <f t="shared" si="5"/>
        <v>0</v>
      </c>
      <c r="N1024" s="24">
        <f>IFNA(VLOOKUP(A1024,'HUMAN RESOURCES processed'!$A$2:$M$2692,5,0))</f>
        <v>0.01</v>
      </c>
      <c r="O1024" s="24">
        <f>IFNA(VLOOKUP(A1024,'HUMAN RESOURCES processed'!$A$2:$M$2692,6,0))</f>
        <v>0.002</v>
      </c>
      <c r="P1024" s="24">
        <f>IFNA(VLOOKUP(A1024,'HUMAN RESOURCES processed'!$A$2:$M$2692,7,0))</f>
        <v>84</v>
      </c>
      <c r="Q1024" s="24">
        <f>IFNA(VLOOKUP(A1024,'HUMAN RESOURCES processed'!$A$2:$M$2692,8,0))</f>
        <v>79</v>
      </c>
      <c r="R1024" s="24">
        <f t="shared" si="6"/>
        <v>81.5</v>
      </c>
      <c r="S1024" s="24">
        <f>IFNA(VLOOKUP(A1024,'HUMAN RESOURCES processed'!$A$2:$M$2692,9,0))</f>
        <v>0.177</v>
      </c>
      <c r="T1024" s="24">
        <f>IFNA(VLOOKUP(A1024,'HUMAN RESOURCES processed'!$A$2:$M$2692,10,0))</f>
        <v>0.735</v>
      </c>
      <c r="U1024" s="24">
        <f>IFNA(VLOOKUP(A1024,'HUMAN RESOURCES processed'!$A$2:$M$2692,11,0))</f>
        <v>0.088</v>
      </c>
      <c r="V1024" s="24">
        <f>IFNA(VLOOKUP(A1024,'HUMAN RESOURCES processed'!$A$2:$M$2692,12,0))</f>
        <v>4987600</v>
      </c>
      <c r="W1024" s="24">
        <f>IFNA(VLOOKUP(A1024,'HUMAN RESOURCES processed'!$A$2:$M$2692,13,0))</f>
        <v>1</v>
      </c>
      <c r="X1024" s="24">
        <f>IFNA(VLOOKUP(A1024,'TOURISM processed'!$A$2:$F$2692,5,0))</f>
        <v>9403000000</v>
      </c>
      <c r="Y1024" s="24">
        <f>IFNA(VLOOKUP(A1024,'TOURISM processed'!$A$2:$F$2692,6,0))</f>
        <v>15685000000</v>
      </c>
      <c r="Z1024" s="24">
        <f t="shared" si="7"/>
        <v>3144.799102</v>
      </c>
      <c r="AA1024" s="24">
        <f>IFNA(VLOOKUP(A1024,'BUSINESS processed'!A1024:J3714,5,0))</f>
        <v>0.278</v>
      </c>
      <c r="AB1024" s="24">
        <f>IFNA(VLOOKUP(A1024,'BUSINESS processed'!A1024:J3714,6,0))</f>
        <v>3</v>
      </c>
      <c r="AC1024" s="24">
        <f t="shared" si="576"/>
        <v>0</v>
      </c>
      <c r="AD1024" s="24">
        <f>IFNA(VLOOKUP(A1024,'BUSINESS processed'!A1024:J3714,8,0))</f>
        <v>84</v>
      </c>
      <c r="AE1024" s="24">
        <f>IFNA(VLOOKUP(A1024,'BUSINESS processed'!A1024:J3714,9,0))</f>
        <v>0.69</v>
      </c>
      <c r="AF1024" s="27">
        <f>IFNA(VLOOKUP(A1024,'BUSINESS processed'!A1024:J3714,10,0))</f>
        <v>1.387</v>
      </c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</row>
    <row r="1025">
      <c r="A1025" s="18" t="str">
        <f t="shared" si="1"/>
        <v>Asia_Singapore-Asia_2010</v>
      </c>
      <c r="B1025" s="19" t="s">
        <v>144</v>
      </c>
      <c r="C1025" s="20" t="s">
        <v>170</v>
      </c>
      <c r="D1025" s="21" t="s">
        <v>89</v>
      </c>
      <c r="E1025" s="22">
        <v>2.36E11</v>
      </c>
      <c r="F1025" s="22">
        <f t="shared" si="2"/>
        <v>46486.89109</v>
      </c>
      <c r="G1025" s="23">
        <v>0.041</v>
      </c>
      <c r="H1025" s="23">
        <v>1893.0</v>
      </c>
      <c r="I1025" s="23">
        <v>0.054</v>
      </c>
      <c r="J1025" s="24">
        <f>IFNA(VLOOKUP(A1025,'ENERGY processed'!$A$2:$H$2692,7,0),"")</f>
        <v>21947</v>
      </c>
      <c r="K1025" s="24">
        <f t="shared" si="3"/>
        <v>0.004323083893</v>
      </c>
      <c r="L1025" s="24">
        <f>IFNA(VLOOKUP(A1025,'ENERGY processed'!$A$2:$H$2692,8,0),"")</f>
        <v>30359</v>
      </c>
      <c r="M1025" s="24">
        <f t="shared" si="5"/>
        <v>0.005980065791</v>
      </c>
      <c r="N1025" s="24">
        <f>IFNA(VLOOKUP(A1025,'HUMAN RESOURCES processed'!$A$2:$M$2692,5,0))</f>
        <v>0.009</v>
      </c>
      <c r="O1025" s="24">
        <f>IFNA(VLOOKUP(A1025,'HUMAN RESOURCES processed'!$A$2:$M$2692,6,0))</f>
        <v>0.002</v>
      </c>
      <c r="P1025" s="24">
        <f>IFNA(VLOOKUP(A1025,'HUMAN RESOURCES processed'!$A$2:$M$2692,7,0))</f>
        <v>84</v>
      </c>
      <c r="Q1025" s="24">
        <f>IFNA(VLOOKUP(A1025,'HUMAN RESOURCES processed'!$A$2:$M$2692,8,0))</f>
        <v>79</v>
      </c>
      <c r="R1025" s="24">
        <f t="shared" si="6"/>
        <v>81.5</v>
      </c>
      <c r="S1025" s="24">
        <f>IFNA(VLOOKUP(A1025,'HUMAN RESOURCES processed'!$A$2:$M$2692,9,0))</f>
        <v>0.173</v>
      </c>
      <c r="T1025" s="24">
        <f>IFNA(VLOOKUP(A1025,'HUMAN RESOURCES processed'!$A$2:$M$2692,10,0))</f>
        <v>0.736</v>
      </c>
      <c r="U1025" s="24">
        <f>IFNA(VLOOKUP(A1025,'HUMAN RESOURCES processed'!$A$2:$M$2692,11,0))</f>
        <v>0.09</v>
      </c>
      <c r="V1025" s="24">
        <f>IFNA(VLOOKUP(A1025,'HUMAN RESOURCES processed'!$A$2:$M$2692,12,0))</f>
        <v>5076700</v>
      </c>
      <c r="W1025" s="24">
        <f>IFNA(VLOOKUP(A1025,'HUMAN RESOURCES processed'!$A$2:$M$2692,13,0))</f>
        <v>1</v>
      </c>
      <c r="X1025" s="24">
        <f>IFNA(VLOOKUP(A1025,'TOURISM processed'!$A$2:$F$2692,5,0))</f>
        <v>14178000000</v>
      </c>
      <c r="Y1025" s="24">
        <f>IFNA(VLOOKUP(A1025,'TOURISM processed'!$A$2:$F$2692,6,0))</f>
        <v>18700000000</v>
      </c>
      <c r="Z1025" s="24">
        <f t="shared" si="7"/>
        <v>3683.495184</v>
      </c>
      <c r="AA1025" s="24">
        <f>IFNA(VLOOKUP(A1025,'BUSINESS processed'!A1025:J3715,5,0))</f>
        <v>0.254</v>
      </c>
      <c r="AB1025" s="24">
        <f>IFNA(VLOOKUP(A1025,'BUSINESS processed'!A1025:J3715,6,0))</f>
        <v>3</v>
      </c>
      <c r="AC1025" s="24">
        <f t="shared" si="576"/>
        <v>0</v>
      </c>
      <c r="AD1025" s="24">
        <f>IFNA(VLOOKUP(A1025,'BUSINESS processed'!A1025:J3715,8,0))</f>
        <v>84</v>
      </c>
      <c r="AE1025" s="24">
        <f>IFNA(VLOOKUP(A1025,'BUSINESS processed'!A1025:J3715,9,0))</f>
        <v>0.71</v>
      </c>
      <c r="AF1025" s="27">
        <f>IFNA(VLOOKUP(A1025,'BUSINESS processed'!A1025:J3715,10,0))</f>
        <v>1.454</v>
      </c>
      <c r="AG1025" s="26"/>
      <c r="AH1025" s="26"/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</row>
    <row r="1026">
      <c r="A1026" s="18" t="str">
        <f t="shared" si="1"/>
        <v>Asia_Singapore-Asia_2011</v>
      </c>
      <c r="B1026" s="19" t="s">
        <v>144</v>
      </c>
      <c r="C1026" s="20" t="s">
        <v>170</v>
      </c>
      <c r="D1026" s="21" t="s">
        <v>90</v>
      </c>
      <c r="E1026" s="22">
        <v>2.74E11</v>
      </c>
      <c r="F1026" s="22">
        <f t="shared" si="2"/>
        <v>52857.99718</v>
      </c>
      <c r="G1026" s="23">
        <v>0.042</v>
      </c>
      <c r="H1026" s="23">
        <v>2144.0</v>
      </c>
      <c r="I1026" s="23">
        <v>0.054</v>
      </c>
      <c r="J1026" s="24">
        <f>IFNA(VLOOKUP(A1026,'ENERGY processed'!$A$2:$H$2692,7,0),"")</f>
        <v>22163</v>
      </c>
      <c r="K1026" s="24">
        <f t="shared" si="3"/>
        <v>0.004275517488</v>
      </c>
      <c r="L1026" s="24">
        <f>IFNA(VLOOKUP(A1026,'ENERGY processed'!$A$2:$H$2692,8,0),"")</f>
        <v>40069.5</v>
      </c>
      <c r="M1026" s="24">
        <f t="shared" si="5"/>
        <v>0.007729903351</v>
      </c>
      <c r="N1026" s="24">
        <f>IFNA(VLOOKUP(A1026,'HUMAN RESOURCES processed'!$A$2:$M$2692,5,0))</f>
        <v>0.01</v>
      </c>
      <c r="O1026" s="24">
        <f>IFNA(VLOOKUP(A1026,'HUMAN RESOURCES processed'!$A$2:$M$2692,6,0))</f>
        <v>0.002</v>
      </c>
      <c r="P1026" s="24">
        <f>IFNA(VLOOKUP(A1026,'HUMAN RESOURCES processed'!$A$2:$M$2692,7,0))</f>
        <v>84</v>
      </c>
      <c r="Q1026" s="24">
        <f>IFNA(VLOOKUP(A1026,'HUMAN RESOURCES processed'!$A$2:$M$2692,8,0))</f>
        <v>80</v>
      </c>
      <c r="R1026" s="24">
        <f t="shared" si="6"/>
        <v>82</v>
      </c>
      <c r="S1026" s="24">
        <f>IFNA(VLOOKUP(A1026,'HUMAN RESOURCES processed'!$A$2:$M$2692,9,0))</f>
        <v>0.169</v>
      </c>
      <c r="T1026" s="24">
        <f>IFNA(VLOOKUP(A1026,'HUMAN RESOURCES processed'!$A$2:$M$2692,10,0))</f>
        <v>0.737</v>
      </c>
      <c r="U1026" s="24">
        <f>IFNA(VLOOKUP(A1026,'HUMAN RESOURCES processed'!$A$2:$M$2692,11,0))</f>
        <v>0.093</v>
      </c>
      <c r="V1026" s="24">
        <f>IFNA(VLOOKUP(A1026,'HUMAN RESOURCES processed'!$A$2:$M$2692,12,0))</f>
        <v>5183700</v>
      </c>
      <c r="W1026" s="24">
        <f>IFNA(VLOOKUP(A1026,'HUMAN RESOURCES processed'!$A$2:$M$2692,13,0))</f>
        <v>1</v>
      </c>
      <c r="X1026" s="24">
        <f>IFNA(VLOOKUP(A1026,'TOURISM processed'!$A$2:$F$2692,5,0))</f>
        <v>18082000000</v>
      </c>
      <c r="Y1026" s="24">
        <f>IFNA(VLOOKUP(A1026,'TOURISM processed'!$A$2:$F$2692,6,0))</f>
        <v>21437000000</v>
      </c>
      <c r="Z1026" s="24">
        <f t="shared" si="7"/>
        <v>4135.463086</v>
      </c>
      <c r="AA1026" s="24">
        <f>IFNA(VLOOKUP(A1026,'BUSINESS processed'!A1026:J3716,5,0))</f>
        <v>0.271</v>
      </c>
      <c r="AB1026" s="24">
        <f>IFNA(VLOOKUP(A1026,'BUSINESS processed'!A1026:J3716,6,0))</f>
        <v>3</v>
      </c>
      <c r="AC1026" s="24">
        <f t="shared" si="576"/>
        <v>0</v>
      </c>
      <c r="AD1026" s="24">
        <f>IFNA(VLOOKUP(A1026,'BUSINESS processed'!A1026:J3716,8,0))</f>
        <v>84</v>
      </c>
      <c r="AE1026" s="24">
        <f>IFNA(VLOOKUP(A1026,'BUSINESS processed'!A1026:J3716,9,0))</f>
        <v>0.71</v>
      </c>
      <c r="AF1026" s="27">
        <f>IFNA(VLOOKUP(A1026,'BUSINESS processed'!A1026:J3716,10,0))</f>
        <v>1.501</v>
      </c>
      <c r="AG1026" s="26"/>
      <c r="AH1026" s="26"/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</row>
    <row r="1027">
      <c r="A1027" s="18" t="str">
        <f t="shared" si="1"/>
        <v>Asia_Singapore-Asia_2012</v>
      </c>
      <c r="B1027" s="19" t="s">
        <v>144</v>
      </c>
      <c r="C1027" s="20" t="s">
        <v>170</v>
      </c>
      <c r="D1027" s="21" t="s">
        <v>91</v>
      </c>
      <c r="E1027" s="22">
        <v>2.87E11</v>
      </c>
      <c r="F1027" s="22">
        <f t="shared" si="2"/>
        <v>54024.54634</v>
      </c>
      <c r="G1027" s="23">
        <v>0.047</v>
      </c>
      <c r="H1027" s="23">
        <v>2426.0</v>
      </c>
      <c r="I1027" s="23">
        <v>0.054</v>
      </c>
      <c r="J1027" s="24">
        <f>IFNA(VLOOKUP(A1027,'ENERGY processed'!$A$2:$H$2692,7,0),"")</f>
        <v>23509</v>
      </c>
      <c r="K1027" s="24">
        <f t="shared" si="3"/>
        <v>0.004425306829</v>
      </c>
      <c r="L1027" s="24">
        <f>IFNA(VLOOKUP(A1027,'ENERGY processed'!$A$2:$H$2692,8,0),"")</f>
        <v>30799</v>
      </c>
      <c r="M1027" s="24">
        <f t="shared" si="5"/>
        <v>0.005797567954</v>
      </c>
      <c r="N1027" s="24">
        <f>IFNA(VLOOKUP(A1027,'HUMAN RESOURCES processed'!$A$2:$M$2692,5,0))</f>
        <v>0.01</v>
      </c>
      <c r="O1027" s="24">
        <f>IFNA(VLOOKUP(A1027,'HUMAN RESOURCES processed'!$A$2:$M$2692,6,0))</f>
        <v>0.002</v>
      </c>
      <c r="P1027" s="24">
        <f>IFNA(VLOOKUP(A1027,'HUMAN RESOURCES processed'!$A$2:$M$2692,7,0))</f>
        <v>85</v>
      </c>
      <c r="Q1027" s="24">
        <f>IFNA(VLOOKUP(A1027,'HUMAN RESOURCES processed'!$A$2:$M$2692,8,0))</f>
        <v>80</v>
      </c>
      <c r="R1027" s="24">
        <f t="shared" si="6"/>
        <v>82.5</v>
      </c>
      <c r="S1027" s="24">
        <f>IFNA(VLOOKUP(A1027,'HUMAN RESOURCES processed'!$A$2:$M$2692,9,0))</f>
        <v>0.165</v>
      </c>
      <c r="T1027" s="24">
        <f>IFNA(VLOOKUP(A1027,'HUMAN RESOURCES processed'!$A$2:$M$2692,10,0))</f>
        <v>0.738</v>
      </c>
      <c r="U1027" s="24">
        <f>IFNA(VLOOKUP(A1027,'HUMAN RESOURCES processed'!$A$2:$M$2692,11,0))</f>
        <v>0.097</v>
      </c>
      <c r="V1027" s="24">
        <f>IFNA(VLOOKUP(A1027,'HUMAN RESOURCES processed'!$A$2:$M$2692,12,0))</f>
        <v>5312400</v>
      </c>
      <c r="W1027" s="24">
        <f>IFNA(VLOOKUP(A1027,'HUMAN RESOURCES processed'!$A$2:$M$2692,13,0))</f>
        <v>1</v>
      </c>
      <c r="X1027" s="24">
        <f>IFNA(VLOOKUP(A1027,'TOURISM processed'!$A$2:$F$2692,5,0))</f>
        <v>19261000000</v>
      </c>
      <c r="Y1027" s="24">
        <f>IFNA(VLOOKUP(A1027,'TOURISM processed'!$A$2:$F$2692,6,0))</f>
        <v>22412000000</v>
      </c>
      <c r="Z1027" s="24">
        <f t="shared" si="7"/>
        <v>4218.808825</v>
      </c>
      <c r="AA1027" s="24">
        <f>IFNA(VLOOKUP(A1027,'BUSINESS processed'!A1027:J3717,5,0))</f>
        <v>0.276</v>
      </c>
      <c r="AB1027" s="24">
        <f>IFNA(VLOOKUP(A1027,'BUSINESS processed'!A1027:J3717,6,0))</f>
        <v>3</v>
      </c>
      <c r="AC1027" s="24">
        <f>IFNA(VLOOKUP(A1027,'BUSINESS processed'!A1027:J3717,7,0))</f>
        <v>1</v>
      </c>
      <c r="AD1027" s="24">
        <f>IFNA(VLOOKUP(A1027,'BUSINESS processed'!A1027:J3717,8,0))</f>
        <v>82</v>
      </c>
      <c r="AE1027" s="24">
        <f>IFNA(VLOOKUP(A1027,'BUSINESS processed'!A1027:J3717,9,0))</f>
        <v>0.72</v>
      </c>
      <c r="AF1027" s="27">
        <f>IFNA(VLOOKUP(A1027,'BUSINESS processed'!A1027:J3717,10,0))</f>
        <v>1.521</v>
      </c>
      <c r="AG1027" s="26"/>
      <c r="AH1027" s="26"/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</row>
    <row r="1028">
      <c r="A1028" s="18" t="str">
        <f t="shared" si="1"/>
        <v>Asia_South Korea-Asia_2000</v>
      </c>
      <c r="B1028" s="19" t="s">
        <v>144</v>
      </c>
      <c r="C1028" s="20" t="s">
        <v>171</v>
      </c>
      <c r="D1028" s="21" t="s">
        <v>70</v>
      </c>
      <c r="E1028" s="22">
        <v>5.62E11</v>
      </c>
      <c r="F1028" s="22">
        <f t="shared" si="2"/>
        <v>11955.38361</v>
      </c>
      <c r="G1028" s="23">
        <v>0.043</v>
      </c>
      <c r="H1028" s="23">
        <v>491.0</v>
      </c>
      <c r="I1028" s="23">
        <v>0.085</v>
      </c>
      <c r="J1028" s="24">
        <f>IFNA(VLOOKUP(A1028,'ENERGY processed'!$A$2:$H$2692,7,0),"")</f>
        <v>263002</v>
      </c>
      <c r="K1028" s="24">
        <f t="shared" si="3"/>
        <v>0.005594821711</v>
      </c>
      <c r="L1028" s="24">
        <f t="shared" ref="L1028:L1029" si="580">IF(AND(C1028=C1027,C1028&gt;C1027),C1027,0)</f>
        <v>0</v>
      </c>
      <c r="M1028" s="24">
        <f t="shared" si="5"/>
        <v>0</v>
      </c>
      <c r="N1028" s="24">
        <f>IFNA(VLOOKUP(A1028,'HUMAN RESOURCES processed'!$A$2:$M$2692,5,0))</f>
        <v>0.013</v>
      </c>
      <c r="O1028" s="24">
        <f>IFNA(VLOOKUP(A1028,'HUMAN RESOURCES processed'!$A$2:$M$2692,6,0))</f>
        <v>0.005</v>
      </c>
      <c r="P1028" s="24">
        <f>IFNA(VLOOKUP(A1028,'HUMAN RESOURCES processed'!$A$2:$M$2692,7,0))</f>
        <v>80</v>
      </c>
      <c r="Q1028" s="24">
        <f>IFNA(VLOOKUP(A1028,'HUMAN RESOURCES processed'!$A$2:$M$2692,8,0))</f>
        <v>72</v>
      </c>
      <c r="R1028" s="24">
        <f t="shared" si="6"/>
        <v>76</v>
      </c>
      <c r="S1028" s="24">
        <f>IFNA(VLOOKUP(A1028,'HUMAN RESOURCES processed'!$A$2:$M$2692,9,0))</f>
        <v>0.21</v>
      </c>
      <c r="T1028" s="24">
        <f>IFNA(VLOOKUP(A1028,'HUMAN RESOURCES processed'!$A$2:$M$2692,10,0))</f>
        <v>0.717</v>
      </c>
      <c r="U1028" s="24">
        <f>IFNA(VLOOKUP(A1028,'HUMAN RESOURCES processed'!$A$2:$M$2692,11,0))</f>
        <v>0.073</v>
      </c>
      <c r="V1028" s="24">
        <f>IFNA(VLOOKUP(A1028,'HUMAN RESOURCES processed'!$A$2:$M$2692,12,0))</f>
        <v>47008111</v>
      </c>
      <c r="W1028" s="24">
        <f>IFNA(VLOOKUP(A1028,'HUMAN RESOURCES processed'!$A$2:$M$2692,13,0))</f>
        <v>0.796</v>
      </c>
      <c r="X1028" s="24">
        <f>IFNA(VLOOKUP(A1028,'TOURISM processed'!$A$2:$F$2692,5,0))</f>
        <v>8527000000</v>
      </c>
      <c r="Y1028" s="24">
        <f>IFNA(VLOOKUP(A1028,'TOURISM processed'!$A$2:$F$2692,6,0))</f>
        <v>7945000000</v>
      </c>
      <c r="Z1028" s="24">
        <f t="shared" si="7"/>
        <v>169.0133858</v>
      </c>
      <c r="AA1028" s="24">
        <f t="shared" ref="AA1028:AA1032" si="581">IF(AND(C1028=C1027,D1028&gt;D1027),AA1027,0)</f>
        <v>0</v>
      </c>
      <c r="AB1028" s="24">
        <f t="shared" ref="AB1028:AB1030" si="582">IF(AND(C1028=C1027,D1028&gt;D1027),AB1027,0)</f>
        <v>0</v>
      </c>
      <c r="AC1028" s="24">
        <f t="shared" ref="AC1028:AC1039" si="583">IF(AND(C1028=C1027,D1028&gt;D1027),AC1027,0)</f>
        <v>0</v>
      </c>
      <c r="AD1028" s="24">
        <f t="shared" ref="AD1028:AD1032" si="584">IF(AND(C1028=C1027,D1028&gt;D1027),AD1027,0)</f>
        <v>0</v>
      </c>
      <c r="AE1028" s="24">
        <f>IFNA(VLOOKUP(A1028,'BUSINESS processed'!A1028:J3718,9,0))</f>
        <v>0.447</v>
      </c>
      <c r="AF1028" s="27">
        <f>IFNA(VLOOKUP(A1028,'BUSINESS processed'!A1028:J3718,10,0))</f>
        <v>0.583</v>
      </c>
      <c r="AG1028" s="26"/>
      <c r="AH1028" s="26"/>
      <c r="AI1028" s="26"/>
      <c r="AJ1028" s="26"/>
      <c r="AK1028" s="26"/>
      <c r="AL1028" s="26"/>
      <c r="AM1028" s="26"/>
      <c r="AN1028" s="26"/>
      <c r="AO1028" s="26"/>
      <c r="AP1028" s="26"/>
      <c r="AQ1028" s="26"/>
      <c r="AR1028" s="26"/>
      <c r="AS1028" s="26"/>
      <c r="AT1028" s="26"/>
      <c r="AU1028" s="26"/>
      <c r="AV1028" s="26"/>
      <c r="AW1028" s="26"/>
      <c r="AX1028" s="26"/>
      <c r="AY1028" s="26"/>
      <c r="AZ1028" s="26"/>
      <c r="BA1028" s="26"/>
      <c r="BB1028" s="26"/>
      <c r="BC1028" s="26"/>
      <c r="BD1028" s="26"/>
      <c r="BE1028" s="26"/>
      <c r="BF1028" s="26"/>
      <c r="BG1028" s="26"/>
      <c r="BH1028" s="26"/>
    </row>
    <row r="1029">
      <c r="A1029" s="18" t="str">
        <f t="shared" si="1"/>
        <v>Asia_South Korea-Asia_2001</v>
      </c>
      <c r="B1029" s="19" t="s">
        <v>144</v>
      </c>
      <c r="C1029" s="20" t="s">
        <v>171</v>
      </c>
      <c r="D1029" s="21" t="s">
        <v>71</v>
      </c>
      <c r="E1029" s="22">
        <v>5.33E11</v>
      </c>
      <c r="F1029" s="22">
        <f t="shared" si="2"/>
        <v>11254.84988</v>
      </c>
      <c r="G1029" s="23">
        <v>0.05</v>
      </c>
      <c r="H1029" s="23">
        <v>528.0</v>
      </c>
      <c r="I1029" s="23">
        <v>0.077</v>
      </c>
      <c r="J1029" s="24">
        <f>IFNA(VLOOKUP(A1029,'ENERGY processed'!$A$2:$H$2692,7,0),"")</f>
        <v>260440</v>
      </c>
      <c r="K1029" s="24">
        <f t="shared" si="3"/>
        <v>0.005499461731</v>
      </c>
      <c r="L1029" s="24">
        <f t="shared" si="580"/>
        <v>0</v>
      </c>
      <c r="M1029" s="24">
        <f t="shared" si="5"/>
        <v>0</v>
      </c>
      <c r="N1029" s="24">
        <f>IFNA(VLOOKUP(A1029,'HUMAN RESOURCES processed'!$A$2:$M$2692,5,0))</f>
        <v>0.012</v>
      </c>
      <c r="O1029" s="24">
        <f>IFNA(VLOOKUP(A1029,'HUMAN RESOURCES processed'!$A$2:$M$2692,6,0))</f>
        <v>0.006</v>
      </c>
      <c r="P1029" s="24">
        <f>IFNA(VLOOKUP(A1029,'HUMAN RESOURCES processed'!$A$2:$M$2692,7,0))</f>
        <v>80</v>
      </c>
      <c r="Q1029" s="24">
        <f>IFNA(VLOOKUP(A1029,'HUMAN RESOURCES processed'!$A$2:$M$2692,8,0))</f>
        <v>73</v>
      </c>
      <c r="R1029" s="24">
        <f t="shared" si="6"/>
        <v>76.5</v>
      </c>
      <c r="S1029" s="24">
        <f>IFNA(VLOOKUP(A1029,'HUMAN RESOURCES processed'!$A$2:$M$2692,9,0))</f>
        <v>0.206</v>
      </c>
      <c r="T1029" s="24">
        <f>IFNA(VLOOKUP(A1029,'HUMAN RESOURCES processed'!$A$2:$M$2692,10,0))</f>
        <v>0.717</v>
      </c>
      <c r="U1029" s="24">
        <f>IFNA(VLOOKUP(A1029,'HUMAN RESOURCES processed'!$A$2:$M$2692,11,0))</f>
        <v>0.077</v>
      </c>
      <c r="V1029" s="24">
        <f>IFNA(VLOOKUP(A1029,'HUMAN RESOURCES processed'!$A$2:$M$2692,12,0))</f>
        <v>47357362</v>
      </c>
      <c r="W1029" s="24">
        <f>IFNA(VLOOKUP(A1029,'HUMAN RESOURCES processed'!$A$2:$M$2692,13,0))</f>
        <v>0.799</v>
      </c>
      <c r="X1029" s="24">
        <f>IFNA(VLOOKUP(A1029,'TOURISM processed'!$A$2:$F$2692,5,0))</f>
        <v>7919000000</v>
      </c>
      <c r="Y1029" s="24">
        <f>IFNA(VLOOKUP(A1029,'TOURISM processed'!$A$2:$F$2692,6,0))</f>
        <v>8349000000</v>
      </c>
      <c r="Z1029" s="24">
        <f t="shared" si="7"/>
        <v>176.2978267</v>
      </c>
      <c r="AA1029" s="24">
        <f t="shared" si="581"/>
        <v>0</v>
      </c>
      <c r="AB1029" s="24">
        <f t="shared" si="582"/>
        <v>0</v>
      </c>
      <c r="AC1029" s="24">
        <f t="shared" si="583"/>
        <v>0</v>
      </c>
      <c r="AD1029" s="24">
        <f t="shared" si="584"/>
        <v>0</v>
      </c>
      <c r="AE1029" s="24">
        <f>IFNA(VLOOKUP(A1029,'BUSINESS processed'!A1029:J3719,9,0))</f>
        <v>0.566</v>
      </c>
      <c r="AF1029" s="27">
        <f>IFNA(VLOOKUP(A1029,'BUSINESS processed'!A1029:J3719,10,0))</f>
        <v>0.629</v>
      </c>
      <c r="AG1029" s="26"/>
      <c r="AH1029" s="26"/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6"/>
      <c r="BH1029" s="26"/>
    </row>
    <row r="1030">
      <c r="A1030" s="18" t="str">
        <f t="shared" si="1"/>
        <v>Asia_South Korea-Asia_2002</v>
      </c>
      <c r="B1030" s="19" t="s">
        <v>144</v>
      </c>
      <c r="C1030" s="20" t="s">
        <v>171</v>
      </c>
      <c r="D1030" s="21" t="s">
        <v>72</v>
      </c>
      <c r="E1030" s="22">
        <v>6.09E11</v>
      </c>
      <c r="F1030" s="22">
        <f t="shared" si="2"/>
        <v>12788.15906</v>
      </c>
      <c r="G1030" s="23">
        <v>0.048</v>
      </c>
      <c r="H1030" s="23">
        <v>581.0</v>
      </c>
      <c r="I1030" s="23">
        <v>0.068</v>
      </c>
      <c r="J1030" s="24">
        <f>IFNA(VLOOKUP(A1030,'ENERGY processed'!$A$2:$H$2692,7,0),"")</f>
        <v>249964</v>
      </c>
      <c r="K1030" s="24">
        <f t="shared" si="3"/>
        <v>0.005248898838</v>
      </c>
      <c r="L1030" s="24">
        <f>IFNA(VLOOKUP(A1030,'ENERGY processed'!$A$2:$H$2692,8,0),"")</f>
        <v>567567</v>
      </c>
      <c r="M1030" s="24">
        <f t="shared" si="5"/>
        <v>0.01191812328</v>
      </c>
      <c r="N1030" s="24">
        <f>IFNA(VLOOKUP(A1030,'HUMAN RESOURCES processed'!$A$2:$M$2692,5,0))</f>
        <v>0.01</v>
      </c>
      <c r="O1030" s="24">
        <f>IFNA(VLOOKUP(A1030,'HUMAN RESOURCES processed'!$A$2:$M$2692,6,0))</f>
        <v>0.006</v>
      </c>
      <c r="P1030" s="24">
        <f>IFNA(VLOOKUP(A1030,'HUMAN RESOURCES processed'!$A$2:$M$2692,7,0))</f>
        <v>80</v>
      </c>
      <c r="Q1030" s="24">
        <f>IFNA(VLOOKUP(A1030,'HUMAN RESOURCES processed'!$A$2:$M$2692,8,0))</f>
        <v>73</v>
      </c>
      <c r="R1030" s="24">
        <f t="shared" si="6"/>
        <v>76.5</v>
      </c>
      <c r="S1030" s="24">
        <f>IFNA(VLOOKUP(A1030,'HUMAN RESOURCES processed'!$A$2:$M$2692,9,0))</f>
        <v>0.203</v>
      </c>
      <c r="T1030" s="24">
        <f>IFNA(VLOOKUP(A1030,'HUMAN RESOURCES processed'!$A$2:$M$2692,10,0))</f>
        <v>0.716</v>
      </c>
      <c r="U1030" s="24">
        <f>IFNA(VLOOKUP(A1030,'HUMAN RESOURCES processed'!$A$2:$M$2692,11,0))</f>
        <v>0.081</v>
      </c>
      <c r="V1030" s="24">
        <f>IFNA(VLOOKUP(A1030,'HUMAN RESOURCES processed'!$A$2:$M$2692,12,0))</f>
        <v>47622179</v>
      </c>
      <c r="W1030" s="24">
        <f>IFNA(VLOOKUP(A1030,'HUMAN RESOURCES processed'!$A$2:$M$2692,13,0))</f>
        <v>0.803</v>
      </c>
      <c r="X1030" s="24">
        <f>IFNA(VLOOKUP(A1030,'TOURISM processed'!$A$2:$F$2692,5,0))</f>
        <v>7621000000</v>
      </c>
      <c r="Y1030" s="24">
        <f>IFNA(VLOOKUP(A1030,'TOURISM processed'!$A$2:$F$2692,6,0))</f>
        <v>11440000000</v>
      </c>
      <c r="Z1030" s="24">
        <f t="shared" si="7"/>
        <v>240.2242031</v>
      </c>
      <c r="AA1030" s="24">
        <f t="shared" si="581"/>
        <v>0</v>
      </c>
      <c r="AB1030" s="24">
        <f t="shared" si="582"/>
        <v>0</v>
      </c>
      <c r="AC1030" s="24">
        <f t="shared" si="583"/>
        <v>0</v>
      </c>
      <c r="AD1030" s="24">
        <f t="shared" si="584"/>
        <v>0</v>
      </c>
      <c r="AE1030" s="24">
        <f>IFNA(VLOOKUP(A1030,'BUSINESS processed'!A1030:J3720,9,0))</f>
        <v>0.594</v>
      </c>
      <c r="AF1030" s="27">
        <f>IFNA(VLOOKUP(A1030,'BUSINESS processed'!A1030:J3720,10,0))</f>
        <v>0.697</v>
      </c>
      <c r="AG1030" s="26"/>
      <c r="AH1030" s="26"/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6"/>
      <c r="BH1030" s="26"/>
    </row>
    <row r="1031">
      <c r="A1031" s="18" t="str">
        <f t="shared" si="1"/>
        <v>Asia_South Korea-Asia_2003</v>
      </c>
      <c r="B1031" s="19" t="s">
        <v>144</v>
      </c>
      <c r="C1031" s="20" t="s">
        <v>171</v>
      </c>
      <c r="D1031" s="21" t="s">
        <v>74</v>
      </c>
      <c r="E1031" s="22">
        <v>6.81E11</v>
      </c>
      <c r="F1031" s="22">
        <f t="shared" si="2"/>
        <v>14229.2061</v>
      </c>
      <c r="G1031" s="23">
        <v>0.052</v>
      </c>
      <c r="H1031" s="23">
        <v>695.0</v>
      </c>
      <c r="I1031" s="23">
        <v>0.062</v>
      </c>
      <c r="J1031" s="24">
        <f>IFNA(VLOOKUP(A1031,'ENERGY processed'!$A$2:$H$2692,7,0),"")</f>
        <v>229178</v>
      </c>
      <c r="K1031" s="24">
        <f t="shared" si="3"/>
        <v>0.004788577086</v>
      </c>
      <c r="L1031" s="24">
        <f>IFNA(VLOOKUP(A1031,'ENERGY processed'!$A$2:$H$2692,8,0),"")</f>
        <v>509376</v>
      </c>
      <c r="M1031" s="24">
        <f t="shared" si="5"/>
        <v>0.01064319543</v>
      </c>
      <c r="N1031" s="24">
        <f>IFNA(VLOOKUP(A1031,'HUMAN RESOURCES processed'!$A$2:$M$2692,5,0))</f>
        <v>0.01</v>
      </c>
      <c r="O1031" s="24">
        <f>IFNA(VLOOKUP(A1031,'HUMAN RESOURCES processed'!$A$2:$M$2692,6,0))</f>
        <v>0.005</v>
      </c>
      <c r="P1031" s="24">
        <f>IFNA(VLOOKUP(A1031,'HUMAN RESOURCES processed'!$A$2:$M$2692,7,0))</f>
        <v>81</v>
      </c>
      <c r="Q1031" s="24">
        <f>IFNA(VLOOKUP(A1031,'HUMAN RESOURCES processed'!$A$2:$M$2692,8,0))</f>
        <v>74</v>
      </c>
      <c r="R1031" s="24">
        <f t="shared" si="6"/>
        <v>77.5</v>
      </c>
      <c r="S1031" s="24">
        <f>IFNA(VLOOKUP(A1031,'HUMAN RESOURCES processed'!$A$2:$M$2692,9,0))</f>
        <v>0.199</v>
      </c>
      <c r="T1031" s="24">
        <f>IFNA(VLOOKUP(A1031,'HUMAN RESOURCES processed'!$A$2:$M$2692,10,0))</f>
        <v>0.716</v>
      </c>
      <c r="U1031" s="24">
        <f>IFNA(VLOOKUP(A1031,'HUMAN RESOURCES processed'!$A$2:$M$2692,11,0))</f>
        <v>0.085</v>
      </c>
      <c r="V1031" s="24">
        <f>IFNA(VLOOKUP(A1031,'HUMAN RESOURCES processed'!$A$2:$M$2692,12,0))</f>
        <v>47859311</v>
      </c>
      <c r="W1031" s="24">
        <f>IFNA(VLOOKUP(A1031,'HUMAN RESOURCES processed'!$A$2:$M$2692,13,0))</f>
        <v>0.807</v>
      </c>
      <c r="X1031" s="24">
        <f>IFNA(VLOOKUP(A1031,'TOURISM processed'!$A$2:$F$2692,5,0))</f>
        <v>7005000000</v>
      </c>
      <c r="Y1031" s="24">
        <f>IFNA(VLOOKUP(A1031,'TOURISM processed'!$A$2:$F$2692,6,0))</f>
        <v>11063000000</v>
      </c>
      <c r="Z1031" s="24">
        <f t="shared" si="7"/>
        <v>231.1566917</v>
      </c>
      <c r="AA1031" s="24">
        <f t="shared" si="581"/>
        <v>0</v>
      </c>
      <c r="AB1031" s="24">
        <f>IFNA(VLOOKUP(A1031,'BUSINESS processed'!A1031:J3721,6,0))</f>
        <v>17</v>
      </c>
      <c r="AC1031" s="24">
        <f t="shared" si="583"/>
        <v>0</v>
      </c>
      <c r="AD1031" s="24">
        <f t="shared" si="584"/>
        <v>0</v>
      </c>
      <c r="AE1031" s="24">
        <f>IFNA(VLOOKUP(A1031,'BUSINESS processed'!A1031:J3721,9,0))</f>
        <v>0.655</v>
      </c>
      <c r="AF1031" s="27">
        <f>IFNA(VLOOKUP(A1031,'BUSINESS processed'!A1031:J3721,10,0))</f>
        <v>0.721</v>
      </c>
      <c r="AG1031" s="26"/>
      <c r="AH1031" s="26"/>
      <c r="AI1031" s="26"/>
      <c r="AJ1031" s="26"/>
      <c r="AK1031" s="26"/>
      <c r="AL1031" s="26"/>
      <c r="AM1031" s="26"/>
      <c r="AN1031" s="26"/>
      <c r="AO1031" s="26"/>
      <c r="AP1031" s="26"/>
      <c r="AQ1031" s="26"/>
      <c r="AR1031" s="26"/>
      <c r="AS1031" s="26"/>
      <c r="AT1031" s="26"/>
      <c r="AU1031" s="26"/>
      <c r="AV1031" s="26"/>
      <c r="AW1031" s="26"/>
      <c r="AX1031" s="26"/>
      <c r="AY1031" s="26"/>
      <c r="AZ1031" s="26"/>
      <c r="BA1031" s="26"/>
      <c r="BB1031" s="26"/>
      <c r="BC1031" s="26"/>
      <c r="BD1031" s="26"/>
      <c r="BE1031" s="26"/>
      <c r="BF1031" s="26"/>
      <c r="BG1031" s="26"/>
      <c r="BH1031" s="26"/>
    </row>
    <row r="1032">
      <c r="A1032" s="18" t="str">
        <f t="shared" si="1"/>
        <v>Asia_South Korea-Asia_2004</v>
      </c>
      <c r="B1032" s="19" t="s">
        <v>144</v>
      </c>
      <c r="C1032" s="20" t="s">
        <v>171</v>
      </c>
      <c r="D1032" s="21" t="s">
        <v>83</v>
      </c>
      <c r="E1032" s="22">
        <v>7.65E11</v>
      </c>
      <c r="F1032" s="22">
        <f t="shared" si="2"/>
        <v>15924.42373</v>
      </c>
      <c r="G1032" s="23">
        <v>0.052</v>
      </c>
      <c r="H1032" s="23">
        <v>784.0</v>
      </c>
      <c r="I1032" s="23">
        <v>0.059</v>
      </c>
      <c r="J1032" s="24">
        <f>IFNA(VLOOKUP(A1032,'ENERGY processed'!$A$2:$H$2692,7,0),"")</f>
        <v>226946</v>
      </c>
      <c r="K1032" s="24">
        <f t="shared" si="3"/>
        <v>0.00472416244</v>
      </c>
      <c r="L1032" s="24">
        <f>IFNA(VLOOKUP(A1032,'ENERGY processed'!$A$2:$H$2692,8,0),"")</f>
        <v>508052</v>
      </c>
      <c r="M1032" s="24">
        <f t="shared" si="5"/>
        <v>0.01057573245</v>
      </c>
      <c r="N1032" s="24">
        <f>IFNA(VLOOKUP(A1032,'HUMAN RESOURCES processed'!$A$2:$M$2692,5,0))</f>
        <v>0.01</v>
      </c>
      <c r="O1032" s="24">
        <f>IFNA(VLOOKUP(A1032,'HUMAN RESOURCES processed'!$A$2:$M$2692,6,0))</f>
        <v>0.005</v>
      </c>
      <c r="P1032" s="24">
        <f>IFNA(VLOOKUP(A1032,'HUMAN RESOURCES processed'!$A$2:$M$2692,7,0))</f>
        <v>81</v>
      </c>
      <c r="Q1032" s="24">
        <f>IFNA(VLOOKUP(A1032,'HUMAN RESOURCES processed'!$A$2:$M$2692,8,0))</f>
        <v>75</v>
      </c>
      <c r="R1032" s="24">
        <f t="shared" si="6"/>
        <v>78</v>
      </c>
      <c r="S1032" s="24">
        <f>IFNA(VLOOKUP(A1032,'HUMAN RESOURCES processed'!$A$2:$M$2692,9,0))</f>
        <v>0.196</v>
      </c>
      <c r="T1032" s="24">
        <f>IFNA(VLOOKUP(A1032,'HUMAN RESOURCES processed'!$A$2:$M$2692,10,0))</f>
        <v>0.716</v>
      </c>
      <c r="U1032" s="24">
        <f>IFNA(VLOOKUP(A1032,'HUMAN RESOURCES processed'!$A$2:$M$2692,11,0))</f>
        <v>0.089</v>
      </c>
      <c r="V1032" s="24">
        <f>IFNA(VLOOKUP(A1032,'HUMAN RESOURCES processed'!$A$2:$M$2692,12,0))</f>
        <v>48039415</v>
      </c>
      <c r="W1032" s="24">
        <f>IFNA(VLOOKUP(A1032,'HUMAN RESOURCES processed'!$A$2:$M$2692,13,0))</f>
        <v>0.81</v>
      </c>
      <c r="X1032" s="24">
        <f>IFNA(VLOOKUP(A1032,'TOURISM processed'!$A$2:$F$2692,5,0))</f>
        <v>8226000000</v>
      </c>
      <c r="Y1032" s="24">
        <f>IFNA(VLOOKUP(A1032,'TOURISM processed'!$A$2:$F$2692,6,0))</f>
        <v>13507000000</v>
      </c>
      <c r="Z1032" s="24">
        <f t="shared" si="7"/>
        <v>281.1649559</v>
      </c>
      <c r="AA1032" s="24">
        <f t="shared" si="581"/>
        <v>0</v>
      </c>
      <c r="AB1032" s="24">
        <f>IFNA(VLOOKUP(A1032,'BUSINESS processed'!A1032:J3722,6,0))</f>
        <v>17</v>
      </c>
      <c r="AC1032" s="24">
        <f t="shared" si="583"/>
        <v>0</v>
      </c>
      <c r="AD1032" s="24">
        <f t="shared" si="584"/>
        <v>0</v>
      </c>
      <c r="AE1032" s="24">
        <f>IFNA(VLOOKUP(A1032,'BUSINESS processed'!A1032:J3722,9,0))</f>
        <v>0.727</v>
      </c>
      <c r="AF1032" s="27">
        <f>IFNA(VLOOKUP(A1032,'BUSINESS processed'!A1032:J3722,10,0))</f>
        <v>0.782</v>
      </c>
      <c r="AG1032" s="26"/>
      <c r="AH1032" s="26"/>
      <c r="AI1032" s="26"/>
      <c r="AJ1032" s="26"/>
      <c r="AK1032" s="26"/>
      <c r="AL1032" s="26"/>
      <c r="AM1032" s="26"/>
      <c r="AN1032" s="26"/>
      <c r="AO1032" s="26"/>
      <c r="AP1032" s="26"/>
      <c r="AQ1032" s="26"/>
      <c r="AR1032" s="26"/>
      <c r="AS1032" s="26"/>
      <c r="AT1032" s="26"/>
      <c r="AU1032" s="26"/>
      <c r="AV1032" s="26"/>
      <c r="AW1032" s="26"/>
      <c r="AX1032" s="26"/>
      <c r="AY1032" s="26"/>
      <c r="AZ1032" s="26"/>
      <c r="BA1032" s="26"/>
      <c r="BB1032" s="26"/>
      <c r="BC1032" s="26"/>
      <c r="BD1032" s="26"/>
      <c r="BE1032" s="26"/>
      <c r="BF1032" s="26"/>
      <c r="BG1032" s="26"/>
      <c r="BH1032" s="26"/>
    </row>
    <row r="1033">
      <c r="A1033" s="18" t="str">
        <f t="shared" si="1"/>
        <v>Asia_South Korea-Asia_2005</v>
      </c>
      <c r="B1033" s="19" t="s">
        <v>144</v>
      </c>
      <c r="C1033" s="20" t="s">
        <v>171</v>
      </c>
      <c r="D1033" s="21" t="s">
        <v>84</v>
      </c>
      <c r="E1033" s="22">
        <v>8.98E11</v>
      </c>
      <c r="F1033" s="22">
        <f t="shared" si="2"/>
        <v>18654.67123</v>
      </c>
      <c r="G1033" s="23">
        <v>0.056</v>
      </c>
      <c r="H1033" s="23">
        <v>988.0</v>
      </c>
      <c r="I1033" s="23">
        <v>0.056</v>
      </c>
      <c r="J1033" s="24">
        <f t="shared" ref="J1033:J1034" si="585">IF(AND( C1033=C1032,D1033&gt;D1032),J1032,"")</f>
        <v>226946</v>
      </c>
      <c r="K1033" s="24">
        <f t="shared" si="3"/>
        <v>0.004714479974</v>
      </c>
      <c r="L1033" s="24">
        <f t="shared" ref="L1033:L1034" si="586">IF(AND(C1033=C1032,C1033&gt;C1032),C1032,0)</f>
        <v>0</v>
      </c>
      <c r="M1033" s="24">
        <f t="shared" si="5"/>
        <v>0</v>
      </c>
      <c r="N1033" s="24">
        <f>IFNA(VLOOKUP(A1033,'HUMAN RESOURCES processed'!$A$2:$M$2692,5,0))</f>
        <v>0.009</v>
      </c>
      <c r="O1033" s="24">
        <f>IFNA(VLOOKUP(A1033,'HUMAN RESOURCES processed'!$A$2:$M$2692,6,0))</f>
        <v>0.005</v>
      </c>
      <c r="P1033" s="24">
        <f>IFNA(VLOOKUP(A1033,'HUMAN RESOURCES processed'!$A$2:$M$2692,7,0))</f>
        <v>82</v>
      </c>
      <c r="Q1033" s="24">
        <f>IFNA(VLOOKUP(A1033,'HUMAN RESOURCES processed'!$A$2:$M$2692,8,0))</f>
        <v>75</v>
      </c>
      <c r="R1033" s="24">
        <f t="shared" si="6"/>
        <v>78.5</v>
      </c>
      <c r="S1033" s="24">
        <f>IFNA(VLOOKUP(A1033,'HUMAN RESOURCES processed'!$A$2:$M$2692,9,0))</f>
        <v>0.191</v>
      </c>
      <c r="T1033" s="24">
        <f>IFNA(VLOOKUP(A1033,'HUMAN RESOURCES processed'!$A$2:$M$2692,10,0))</f>
        <v>0.716</v>
      </c>
      <c r="U1033" s="24">
        <f>IFNA(VLOOKUP(A1033,'HUMAN RESOURCES processed'!$A$2:$M$2692,11,0))</f>
        <v>0.093</v>
      </c>
      <c r="V1033" s="24">
        <f>IFNA(VLOOKUP(A1033,'HUMAN RESOURCES processed'!$A$2:$M$2692,12,0))</f>
        <v>48138077</v>
      </c>
      <c r="W1033" s="24">
        <f>IFNA(VLOOKUP(A1033,'HUMAN RESOURCES processed'!$A$2:$M$2692,13,0))</f>
        <v>0.813</v>
      </c>
      <c r="X1033" s="24">
        <f>IFNA(VLOOKUP(A1033,'TOURISM processed'!$A$2:$F$2692,5,0))</f>
        <v>8290000000</v>
      </c>
      <c r="Y1033" s="24">
        <f>IFNA(VLOOKUP(A1033,'TOURISM processed'!$A$2:$F$2692,6,0))</f>
        <v>16924000000</v>
      </c>
      <c r="Z1033" s="24">
        <f t="shared" si="7"/>
        <v>351.5719999</v>
      </c>
      <c r="AA1033" s="24">
        <f>IFNA(VLOOKUP(A1033,'BUSINESS processed'!A1033:J3723,5,0))</f>
        <v>0.354</v>
      </c>
      <c r="AB1033" s="24">
        <f>IFNA(VLOOKUP(A1033,'BUSINESS processed'!A1033:J3723,6,0))</f>
        <v>17</v>
      </c>
      <c r="AC1033" s="24">
        <f t="shared" si="583"/>
        <v>0</v>
      </c>
      <c r="AD1033" s="24">
        <f>IFNA(VLOOKUP(A1033,'BUSINESS processed'!A1033:J3723,8,0))</f>
        <v>290</v>
      </c>
      <c r="AE1033" s="24">
        <f>IFNA(VLOOKUP(A1033,'BUSINESS processed'!A1033:J3723,9,0))</f>
        <v>0.735</v>
      </c>
      <c r="AF1033" s="27">
        <f>IFNA(VLOOKUP(A1033,'BUSINESS processed'!A1033:J3723,10,0))</f>
        <v>0.815</v>
      </c>
      <c r="AG1033" s="26"/>
      <c r="AH1033" s="26"/>
      <c r="AI1033" s="26"/>
      <c r="AJ1033" s="26"/>
      <c r="AK1033" s="26"/>
      <c r="AL1033" s="26"/>
      <c r="AM1033" s="26"/>
      <c r="AN1033" s="26"/>
      <c r="AO1033" s="26"/>
      <c r="AP1033" s="26"/>
      <c r="AQ1033" s="26"/>
      <c r="AR1033" s="26"/>
      <c r="AS1033" s="26"/>
      <c r="AT1033" s="26"/>
      <c r="AU1033" s="26"/>
      <c r="AV1033" s="26"/>
      <c r="AW1033" s="26"/>
      <c r="AX1033" s="26"/>
      <c r="AY1033" s="26"/>
      <c r="AZ1033" s="26"/>
      <c r="BA1033" s="26"/>
      <c r="BB1033" s="26"/>
      <c r="BC1033" s="26"/>
      <c r="BD1033" s="26"/>
      <c r="BE1033" s="26"/>
      <c r="BF1033" s="26"/>
      <c r="BG1033" s="26"/>
      <c r="BH1033" s="26"/>
    </row>
    <row r="1034">
      <c r="A1034" s="18" t="str">
        <f t="shared" si="1"/>
        <v>Asia_South Korea-Asia_2006</v>
      </c>
      <c r="B1034" s="19" t="s">
        <v>144</v>
      </c>
      <c r="C1034" s="20" t="s">
        <v>171</v>
      </c>
      <c r="D1034" s="21" t="s">
        <v>85</v>
      </c>
      <c r="E1034" s="22">
        <v>1.01E12</v>
      </c>
      <c r="F1034" s="22">
        <f t="shared" si="2"/>
        <v>20879.87116</v>
      </c>
      <c r="G1034" s="23">
        <v>0.061</v>
      </c>
      <c r="H1034" s="23">
        <v>1201.0</v>
      </c>
      <c r="I1034" s="23">
        <v>0.06</v>
      </c>
      <c r="J1034" s="24">
        <f t="shared" si="585"/>
        <v>226946</v>
      </c>
      <c r="K1034" s="24">
        <f t="shared" si="3"/>
        <v>0.004691686375</v>
      </c>
      <c r="L1034" s="24">
        <f t="shared" si="586"/>
        <v>0</v>
      </c>
      <c r="M1034" s="24">
        <f t="shared" si="5"/>
        <v>0</v>
      </c>
      <c r="N1034" s="24">
        <f>IFNA(VLOOKUP(A1034,'HUMAN RESOURCES processed'!$A$2:$M$2692,5,0))</f>
        <v>0.009</v>
      </c>
      <c r="O1034" s="24">
        <f>IFNA(VLOOKUP(A1034,'HUMAN RESOURCES processed'!$A$2:$M$2692,6,0))</f>
        <v>0.005</v>
      </c>
      <c r="P1034" s="24">
        <f>IFNA(VLOOKUP(A1034,'HUMAN RESOURCES processed'!$A$2:$M$2692,7,0))</f>
        <v>82</v>
      </c>
      <c r="Q1034" s="24">
        <f>IFNA(VLOOKUP(A1034,'HUMAN RESOURCES processed'!$A$2:$M$2692,8,0))</f>
        <v>76</v>
      </c>
      <c r="R1034" s="24">
        <f t="shared" si="6"/>
        <v>79</v>
      </c>
      <c r="S1034" s="24">
        <f>IFNA(VLOOKUP(A1034,'HUMAN RESOURCES processed'!$A$2:$M$2692,9,0))</f>
        <v>0.186</v>
      </c>
      <c r="T1034" s="24">
        <f>IFNA(VLOOKUP(A1034,'HUMAN RESOURCES processed'!$A$2:$M$2692,10,0))</f>
        <v>0.718</v>
      </c>
      <c r="U1034" s="24">
        <f>IFNA(VLOOKUP(A1034,'HUMAN RESOURCES processed'!$A$2:$M$2692,11,0))</f>
        <v>0.097</v>
      </c>
      <c r="V1034" s="24">
        <f>IFNA(VLOOKUP(A1034,'HUMAN RESOURCES processed'!$A$2:$M$2692,12,0))</f>
        <v>48371946</v>
      </c>
      <c r="W1034" s="24">
        <f>IFNA(VLOOKUP(A1034,'HUMAN RESOURCES processed'!$A$2:$M$2692,13,0))</f>
        <v>0.815</v>
      </c>
      <c r="X1034" s="24">
        <f>IFNA(VLOOKUP(A1034,'TOURISM processed'!$A$2:$F$2692,5,0))</f>
        <v>8508000000</v>
      </c>
      <c r="Y1034" s="24">
        <f>IFNA(VLOOKUP(A1034,'TOURISM processed'!$A$2:$F$2692,6,0))</f>
        <v>20989000000</v>
      </c>
      <c r="Z1034" s="24">
        <f t="shared" si="7"/>
        <v>433.9085304</v>
      </c>
      <c r="AA1034" s="24">
        <f>IFNA(VLOOKUP(A1034,'BUSINESS processed'!A1034:J3724,5,0))</f>
        <v>0.311</v>
      </c>
      <c r="AB1034" s="24">
        <f>IFNA(VLOOKUP(A1034,'BUSINESS processed'!A1034:J3724,6,0))</f>
        <v>17</v>
      </c>
      <c r="AC1034" s="24">
        <f t="shared" si="583"/>
        <v>0</v>
      </c>
      <c r="AD1034" s="24">
        <f>IFNA(VLOOKUP(A1034,'BUSINESS processed'!A1034:J3724,8,0))</f>
        <v>290</v>
      </c>
      <c r="AE1034" s="24">
        <f>IFNA(VLOOKUP(A1034,'BUSINESS processed'!A1034:J3724,9,0))</f>
        <v>0.781</v>
      </c>
      <c r="AF1034" s="27">
        <f>IFNA(VLOOKUP(A1034,'BUSINESS processed'!A1034:J3724,10,0))</f>
        <v>0.85</v>
      </c>
      <c r="AG1034" s="26"/>
      <c r="AH1034" s="26"/>
      <c r="AI1034" s="26"/>
      <c r="AJ1034" s="26"/>
      <c r="AK1034" s="26"/>
      <c r="AL1034" s="26"/>
      <c r="AM1034" s="26"/>
      <c r="AN1034" s="26"/>
      <c r="AO1034" s="26"/>
      <c r="AP1034" s="26"/>
      <c r="AQ1034" s="26"/>
      <c r="AR1034" s="26"/>
      <c r="AS1034" s="26"/>
      <c r="AT1034" s="26"/>
      <c r="AU1034" s="26"/>
      <c r="AV1034" s="26"/>
      <c r="AW1034" s="26"/>
      <c r="AX1034" s="26"/>
      <c r="AY1034" s="26"/>
      <c r="AZ1034" s="26"/>
      <c r="BA1034" s="26"/>
      <c r="BB1034" s="26"/>
      <c r="BC1034" s="26"/>
      <c r="BD1034" s="26"/>
      <c r="BE1034" s="26"/>
      <c r="BF1034" s="26"/>
      <c r="BG1034" s="26"/>
      <c r="BH1034" s="26"/>
    </row>
    <row r="1035">
      <c r="A1035" s="18" t="str">
        <f t="shared" si="1"/>
        <v>Asia_South Korea-Asia_2007</v>
      </c>
      <c r="B1035" s="19" t="s">
        <v>144</v>
      </c>
      <c r="C1035" s="20" t="s">
        <v>171</v>
      </c>
      <c r="D1035" s="21" t="s">
        <v>86</v>
      </c>
      <c r="E1035" s="22">
        <v>1.12E12</v>
      </c>
      <c r="F1035" s="22">
        <f t="shared" si="2"/>
        <v>23046.38092</v>
      </c>
      <c r="G1035" s="23">
        <v>0.064</v>
      </c>
      <c r="H1035" s="23">
        <v>1379.0</v>
      </c>
      <c r="I1035" s="23">
        <v>0.066</v>
      </c>
      <c r="J1035" s="24">
        <f>IFNA(VLOOKUP(A1035,'ENERGY processed'!$A$2:$H$2692,7,0),"")</f>
        <v>199665</v>
      </c>
      <c r="K1035" s="24">
        <f t="shared" si="3"/>
        <v>0.004108531828</v>
      </c>
      <c r="L1035" s="24">
        <f>IFNA(VLOOKUP(A1035,'ENERGY processed'!$A$2:$H$2692,8,0),"")</f>
        <v>466235.5</v>
      </c>
      <c r="M1035" s="24">
        <f t="shared" si="5"/>
        <v>0.009593786548</v>
      </c>
      <c r="N1035" s="24">
        <f>IFNA(VLOOKUP(A1035,'HUMAN RESOURCES processed'!$A$2:$M$2692,5,0))</f>
        <v>0.01</v>
      </c>
      <c r="O1035" s="24">
        <f>IFNA(VLOOKUP(A1035,'HUMAN RESOURCES processed'!$A$2:$M$2692,6,0))</f>
        <v>0.004</v>
      </c>
      <c r="P1035" s="24">
        <f>IFNA(VLOOKUP(A1035,'HUMAN RESOURCES processed'!$A$2:$M$2692,7,0))</f>
        <v>83</v>
      </c>
      <c r="Q1035" s="24">
        <f>IFNA(VLOOKUP(A1035,'HUMAN RESOURCES processed'!$A$2:$M$2692,8,0))</f>
        <v>76</v>
      </c>
      <c r="R1035" s="24">
        <f t="shared" si="6"/>
        <v>79.5</v>
      </c>
      <c r="S1035" s="24">
        <f>IFNA(VLOOKUP(A1035,'HUMAN RESOURCES processed'!$A$2:$M$2692,9,0))</f>
        <v>0.18</v>
      </c>
      <c r="T1035" s="24">
        <f>IFNA(VLOOKUP(A1035,'HUMAN RESOURCES processed'!$A$2:$M$2692,10,0))</f>
        <v>0.72</v>
      </c>
      <c r="U1035" s="24">
        <f>IFNA(VLOOKUP(A1035,'HUMAN RESOURCES processed'!$A$2:$M$2692,11,0))</f>
        <v>0.1</v>
      </c>
      <c r="V1035" s="24">
        <f>IFNA(VLOOKUP(A1035,'HUMAN RESOURCES processed'!$A$2:$M$2692,12,0))</f>
        <v>48597652</v>
      </c>
      <c r="W1035" s="24">
        <f>IFNA(VLOOKUP(A1035,'HUMAN RESOURCES processed'!$A$2:$M$2692,13,0))</f>
        <v>0.816</v>
      </c>
      <c r="X1035" s="24">
        <f>IFNA(VLOOKUP(A1035,'TOURISM processed'!$A$2:$F$2692,5,0))</f>
        <v>9288000000</v>
      </c>
      <c r="Y1035" s="24">
        <f>IFNA(VLOOKUP(A1035,'TOURISM processed'!$A$2:$F$2692,6,0))</f>
        <v>24449000000</v>
      </c>
      <c r="Z1035" s="24">
        <f t="shared" si="7"/>
        <v>503.0901493</v>
      </c>
      <c r="AA1035" s="24">
        <f>IFNA(VLOOKUP(A1035,'BUSINESS processed'!A1035:J3725,5,0))</f>
        <v>0.302</v>
      </c>
      <c r="AB1035" s="24">
        <f>IFNA(VLOOKUP(A1035,'BUSINESS processed'!A1035:J3725,6,0))</f>
        <v>17</v>
      </c>
      <c r="AC1035" s="24">
        <f t="shared" si="583"/>
        <v>0</v>
      </c>
      <c r="AD1035" s="24">
        <f>IFNA(VLOOKUP(A1035,'BUSINESS processed'!A1035:J3725,8,0))</f>
        <v>290</v>
      </c>
      <c r="AE1035" s="24">
        <f>IFNA(VLOOKUP(A1035,'BUSINESS processed'!A1035:J3725,9,0))</f>
        <v>0.788</v>
      </c>
      <c r="AF1035" s="27">
        <f>IFNA(VLOOKUP(A1035,'BUSINESS processed'!A1035:J3725,10,0))</f>
        <v>0.933</v>
      </c>
      <c r="AG1035" s="26"/>
      <c r="AH1035" s="26"/>
      <c r="AI1035" s="26"/>
      <c r="AJ1035" s="26"/>
      <c r="AK1035" s="26"/>
      <c r="AL1035" s="26"/>
      <c r="AM1035" s="26"/>
      <c r="AN1035" s="26"/>
      <c r="AO1035" s="26"/>
      <c r="AP1035" s="26"/>
      <c r="AQ1035" s="26"/>
      <c r="AR1035" s="26"/>
      <c r="AS1035" s="26"/>
      <c r="AT1035" s="26"/>
      <c r="AU1035" s="26"/>
      <c r="AV1035" s="26"/>
      <c r="AW1035" s="26"/>
      <c r="AX1035" s="26"/>
      <c r="AY1035" s="26"/>
      <c r="AZ1035" s="26"/>
      <c r="BA1035" s="26"/>
      <c r="BB1035" s="26"/>
      <c r="BC1035" s="26"/>
      <c r="BD1035" s="26"/>
      <c r="BE1035" s="26"/>
      <c r="BF1035" s="26"/>
      <c r="BG1035" s="26"/>
      <c r="BH1035" s="26"/>
    </row>
    <row r="1036">
      <c r="A1036" s="18" t="str">
        <f t="shared" si="1"/>
        <v>Asia_South Korea-Asia_2008</v>
      </c>
      <c r="B1036" s="19" t="s">
        <v>144</v>
      </c>
      <c r="C1036" s="20" t="s">
        <v>171</v>
      </c>
      <c r="D1036" s="21" t="s">
        <v>87</v>
      </c>
      <c r="E1036" s="22">
        <v>1.0E12</v>
      </c>
      <c r="F1036" s="22">
        <f t="shared" si="2"/>
        <v>20429.55259</v>
      </c>
      <c r="G1036" s="23">
        <v>0.066</v>
      </c>
      <c r="H1036" s="23">
        <v>1253.0</v>
      </c>
      <c r="I1036" s="23">
        <v>0.072</v>
      </c>
      <c r="J1036" s="24">
        <f>IFNA(VLOOKUP(A1036,'ENERGY processed'!$A$2:$H$2692,7,0),"")</f>
        <v>210407</v>
      </c>
      <c r="K1036" s="24">
        <f t="shared" si="3"/>
        <v>0.004298520872</v>
      </c>
      <c r="L1036" s="24">
        <f>IFNA(VLOOKUP(A1036,'ENERGY processed'!$A$2:$H$2692,8,0),"")</f>
        <v>480734.5</v>
      </c>
      <c r="M1036" s="24">
        <f t="shared" si="5"/>
        <v>0.00982119075</v>
      </c>
      <c r="N1036" s="24">
        <f>IFNA(VLOOKUP(A1036,'HUMAN RESOURCES processed'!$A$2:$M$2692,5,0))</f>
        <v>0.009</v>
      </c>
      <c r="O1036" s="24">
        <f>IFNA(VLOOKUP(A1036,'HUMAN RESOURCES processed'!$A$2:$M$2692,6,0))</f>
        <v>0.004</v>
      </c>
      <c r="P1036" s="24">
        <f>IFNA(VLOOKUP(A1036,'HUMAN RESOURCES processed'!$A$2:$M$2692,7,0))</f>
        <v>83</v>
      </c>
      <c r="Q1036" s="24">
        <f>IFNA(VLOOKUP(A1036,'HUMAN RESOURCES processed'!$A$2:$M$2692,8,0))</f>
        <v>77</v>
      </c>
      <c r="R1036" s="24">
        <f t="shared" si="6"/>
        <v>80</v>
      </c>
      <c r="S1036" s="24">
        <f>IFNA(VLOOKUP(A1036,'HUMAN RESOURCES processed'!$A$2:$M$2692,9,0))</f>
        <v>0.174</v>
      </c>
      <c r="T1036" s="24">
        <f>IFNA(VLOOKUP(A1036,'HUMAN RESOURCES processed'!$A$2:$M$2692,10,0))</f>
        <v>0.722</v>
      </c>
      <c r="U1036" s="24">
        <f>IFNA(VLOOKUP(A1036,'HUMAN RESOURCES processed'!$A$2:$M$2692,11,0))</f>
        <v>0.104</v>
      </c>
      <c r="V1036" s="24">
        <f>IFNA(VLOOKUP(A1036,'HUMAN RESOURCES processed'!$A$2:$M$2692,12,0))</f>
        <v>48948698</v>
      </c>
      <c r="W1036" s="24">
        <f>IFNA(VLOOKUP(A1036,'HUMAN RESOURCES processed'!$A$2:$M$2692,13,0))</f>
        <v>0.817</v>
      </c>
      <c r="X1036" s="24">
        <f>IFNA(VLOOKUP(A1036,'TOURISM processed'!$A$2:$F$2692,5,0))</f>
        <v>13479000000</v>
      </c>
      <c r="Y1036" s="24">
        <f>IFNA(VLOOKUP(A1036,'TOURISM processed'!$A$2:$F$2692,6,0))</f>
        <v>21456000000</v>
      </c>
      <c r="Z1036" s="24">
        <f t="shared" si="7"/>
        <v>438.3364804</v>
      </c>
      <c r="AA1036" s="24">
        <f>IFNA(VLOOKUP(A1036,'BUSINESS processed'!A1036:J3726,5,0))</f>
        <v>0.325</v>
      </c>
      <c r="AB1036" s="24">
        <f>IFNA(VLOOKUP(A1036,'BUSINESS processed'!A1036:J3726,6,0))</f>
        <v>17</v>
      </c>
      <c r="AC1036" s="24">
        <f t="shared" si="583"/>
        <v>0</v>
      </c>
      <c r="AD1036" s="24">
        <f>IFNA(VLOOKUP(A1036,'BUSINESS processed'!A1036:J3726,8,0))</f>
        <v>250</v>
      </c>
      <c r="AE1036" s="24">
        <f>IFNA(VLOOKUP(A1036,'BUSINESS processed'!A1036:J3726,9,0))</f>
        <v>0.81</v>
      </c>
      <c r="AF1036" s="27">
        <f>IFNA(VLOOKUP(A1036,'BUSINESS processed'!A1036:J3726,10,0))</f>
        <v>0.953</v>
      </c>
      <c r="AG1036" s="26"/>
      <c r="AH1036" s="26"/>
      <c r="AI1036" s="26"/>
      <c r="AJ1036" s="26"/>
      <c r="AK1036" s="26"/>
      <c r="AL1036" s="26"/>
      <c r="AM1036" s="26"/>
      <c r="AN1036" s="26"/>
      <c r="AO1036" s="26"/>
      <c r="AP1036" s="26"/>
      <c r="AQ1036" s="26"/>
      <c r="AR1036" s="26"/>
      <c r="AS1036" s="26"/>
      <c r="AT1036" s="26"/>
      <c r="AU1036" s="26"/>
      <c r="AV1036" s="26"/>
      <c r="AW1036" s="26"/>
      <c r="AX1036" s="26"/>
      <c r="AY1036" s="26"/>
      <c r="AZ1036" s="26"/>
      <c r="BA1036" s="26"/>
      <c r="BB1036" s="26"/>
      <c r="BC1036" s="26"/>
      <c r="BD1036" s="26"/>
      <c r="BE1036" s="26"/>
      <c r="BF1036" s="26"/>
      <c r="BG1036" s="26"/>
      <c r="BH1036" s="26"/>
    </row>
    <row r="1037">
      <c r="A1037" s="18" t="str">
        <f t="shared" si="1"/>
        <v>Asia_South Korea-Asia_2009</v>
      </c>
      <c r="B1037" s="19" t="s">
        <v>144</v>
      </c>
      <c r="C1037" s="20" t="s">
        <v>171</v>
      </c>
      <c r="D1037" s="21" t="s">
        <v>88</v>
      </c>
      <c r="E1037" s="22">
        <v>9.02E11</v>
      </c>
      <c r="F1037" s="22">
        <f t="shared" si="2"/>
        <v>18340.02893</v>
      </c>
      <c r="G1037" s="23">
        <v>0.071</v>
      </c>
      <c r="H1037" s="23">
        <v>1204.0</v>
      </c>
      <c r="I1037" s="23">
        <v>0.056</v>
      </c>
      <c r="J1037" s="24">
        <f>IF(AND( C1037=C1036,D1037&gt;D1036),J1036,"")</f>
        <v>210407</v>
      </c>
      <c r="K1037" s="24">
        <f t="shared" si="3"/>
        <v>0.004278126905</v>
      </c>
      <c r="L1037" s="24">
        <f>IF(AND(C1037=C1036,C1037&gt;C1036),C1036,0)</f>
        <v>0</v>
      </c>
      <c r="M1037" s="24">
        <f t="shared" si="5"/>
        <v>0</v>
      </c>
      <c r="N1037" s="24">
        <f>IFNA(VLOOKUP(A1037,'HUMAN RESOURCES processed'!$A$2:$M$2692,5,0))</f>
        <v>0.009</v>
      </c>
      <c r="O1037" s="24">
        <f>IFNA(VLOOKUP(A1037,'HUMAN RESOURCES processed'!$A$2:$M$2692,6,0))</f>
        <v>0.004</v>
      </c>
      <c r="P1037" s="24">
        <f>IFNA(VLOOKUP(A1037,'HUMAN RESOURCES processed'!$A$2:$M$2692,7,0))</f>
        <v>84</v>
      </c>
      <c r="Q1037" s="24">
        <f>IFNA(VLOOKUP(A1037,'HUMAN RESOURCES processed'!$A$2:$M$2692,8,0))</f>
        <v>77</v>
      </c>
      <c r="R1037" s="24">
        <f t="shared" si="6"/>
        <v>80.5</v>
      </c>
      <c r="S1037" s="24">
        <f>IFNA(VLOOKUP(A1037,'HUMAN RESOURCES processed'!$A$2:$M$2692,9,0))</f>
        <v>0.168</v>
      </c>
      <c r="T1037" s="24">
        <f>IFNA(VLOOKUP(A1037,'HUMAN RESOURCES processed'!$A$2:$M$2692,10,0))</f>
        <v>0.725</v>
      </c>
      <c r="U1037" s="24">
        <f>IFNA(VLOOKUP(A1037,'HUMAN RESOURCES processed'!$A$2:$M$2692,11,0))</f>
        <v>0.107</v>
      </c>
      <c r="V1037" s="24">
        <f>IFNA(VLOOKUP(A1037,'HUMAN RESOURCES processed'!$A$2:$M$2692,12,0))</f>
        <v>49182038</v>
      </c>
      <c r="W1037" s="24">
        <f>IFNA(VLOOKUP(A1037,'HUMAN RESOURCES processed'!$A$2:$M$2692,13,0))</f>
        <v>0.818</v>
      </c>
      <c r="X1037" s="24">
        <f>IFNA(VLOOKUP(A1037,'TOURISM processed'!$A$2:$F$2692,5,0))</f>
        <v>13304000000</v>
      </c>
      <c r="Y1037" s="24">
        <f>IFNA(VLOOKUP(A1037,'TOURISM processed'!$A$2:$F$2692,6,0))</f>
        <v>16360000000</v>
      </c>
      <c r="Z1037" s="24">
        <f t="shared" si="7"/>
        <v>332.6417665</v>
      </c>
      <c r="AA1037" s="24">
        <f>IFNA(VLOOKUP(A1037,'BUSINESS processed'!A1037:J3727,5,0))</f>
        <v>0.31</v>
      </c>
      <c r="AB1037" s="24">
        <f>IFNA(VLOOKUP(A1037,'BUSINESS processed'!A1037:J3727,6,0))</f>
        <v>14</v>
      </c>
      <c r="AC1037" s="24">
        <f t="shared" si="583"/>
        <v>0</v>
      </c>
      <c r="AD1037" s="24">
        <f>IFNA(VLOOKUP(A1037,'BUSINESS processed'!A1037:J3727,8,0))</f>
        <v>250</v>
      </c>
      <c r="AE1037" s="24">
        <f>IFNA(VLOOKUP(A1037,'BUSINESS processed'!A1037:J3727,9,0))</f>
        <v>0.816</v>
      </c>
      <c r="AF1037" s="27">
        <f>IFNA(VLOOKUP(A1037,'BUSINESS processed'!A1037:J3727,10,0))</f>
        <v>0.995</v>
      </c>
      <c r="AG1037" s="26"/>
      <c r="AH1037" s="26"/>
      <c r="AI1037" s="26"/>
      <c r="AJ1037" s="26"/>
      <c r="AK1037" s="26"/>
      <c r="AL1037" s="26"/>
      <c r="AM1037" s="26"/>
      <c r="AN1037" s="26"/>
      <c r="AO1037" s="26"/>
      <c r="AP1037" s="26"/>
      <c r="AQ1037" s="26"/>
      <c r="AR1037" s="26"/>
      <c r="AS1037" s="26"/>
      <c r="AT1037" s="26"/>
      <c r="AU1037" s="26"/>
      <c r="AV1037" s="26"/>
      <c r="AW1037" s="26"/>
      <c r="AX1037" s="26"/>
      <c r="AY1037" s="26"/>
      <c r="AZ1037" s="26"/>
      <c r="BA1037" s="26"/>
      <c r="BB1037" s="26"/>
      <c r="BC1037" s="26"/>
      <c r="BD1037" s="26"/>
      <c r="BE1037" s="26"/>
      <c r="BF1037" s="26"/>
      <c r="BG1037" s="26"/>
      <c r="BH1037" s="26"/>
    </row>
    <row r="1038">
      <c r="A1038" s="18" t="str">
        <f t="shared" si="1"/>
        <v>Asia_South Korea-Asia_2010</v>
      </c>
      <c r="B1038" s="19" t="s">
        <v>144</v>
      </c>
      <c r="C1038" s="20" t="s">
        <v>171</v>
      </c>
      <c r="D1038" s="21" t="s">
        <v>89</v>
      </c>
      <c r="E1038" s="22">
        <v>1.09E12</v>
      </c>
      <c r="F1038" s="22">
        <f t="shared" si="2"/>
        <v>22060.14827</v>
      </c>
      <c r="G1038" s="23">
        <v>0.073</v>
      </c>
      <c r="H1038" s="23">
        <v>1498.0</v>
      </c>
      <c r="I1038" s="23">
        <v>0.055</v>
      </c>
      <c r="J1038" s="24">
        <f>IFNA(VLOOKUP(A1038,'ENERGY processed'!$A$2:$H$2692,7,0),"")</f>
        <v>210176</v>
      </c>
      <c r="K1038" s="24">
        <f t="shared" si="3"/>
        <v>0.004253682314</v>
      </c>
      <c r="L1038" s="24">
        <f>IFNA(VLOOKUP(A1038,'ENERGY processed'!$A$2:$H$2692,8,0),"")</f>
        <v>462918</v>
      </c>
      <c r="M1038" s="24">
        <f t="shared" si="5"/>
        <v>0.009368843777</v>
      </c>
      <c r="N1038" s="24">
        <f>IFNA(VLOOKUP(A1038,'HUMAN RESOURCES processed'!$A$2:$M$2692,5,0))</f>
        <v>0.009</v>
      </c>
      <c r="O1038" s="24">
        <f>IFNA(VLOOKUP(A1038,'HUMAN RESOURCES processed'!$A$2:$M$2692,6,0))</f>
        <v>0.004</v>
      </c>
      <c r="P1038" s="24">
        <f>IFNA(VLOOKUP(A1038,'HUMAN RESOURCES processed'!$A$2:$M$2692,7,0))</f>
        <v>84</v>
      </c>
      <c r="Q1038" s="24">
        <f>IFNA(VLOOKUP(A1038,'HUMAN RESOURCES processed'!$A$2:$M$2692,8,0))</f>
        <v>77</v>
      </c>
      <c r="R1038" s="24">
        <f t="shared" si="6"/>
        <v>80.5</v>
      </c>
      <c r="S1038" s="24">
        <f>IFNA(VLOOKUP(A1038,'HUMAN RESOURCES processed'!$A$2:$M$2692,9,0))</f>
        <v>0.162</v>
      </c>
      <c r="T1038" s="24">
        <f>IFNA(VLOOKUP(A1038,'HUMAN RESOURCES processed'!$A$2:$M$2692,10,0))</f>
        <v>0.727</v>
      </c>
      <c r="U1038" s="24">
        <f>IFNA(VLOOKUP(A1038,'HUMAN RESOURCES processed'!$A$2:$M$2692,11,0))</f>
        <v>0.111</v>
      </c>
      <c r="V1038" s="24">
        <f>IFNA(VLOOKUP(A1038,'HUMAN RESOURCES processed'!$A$2:$M$2692,12,0))</f>
        <v>49410366</v>
      </c>
      <c r="W1038" s="24">
        <f>IFNA(VLOOKUP(A1038,'HUMAN RESOURCES processed'!$A$2:$M$2692,13,0))</f>
        <v>0.819</v>
      </c>
      <c r="X1038" s="24">
        <f>IFNA(VLOOKUP(A1038,'TOURISM processed'!$A$2:$F$2692,5,0))</f>
        <v>14398000000</v>
      </c>
      <c r="Y1038" s="24">
        <f>IFNA(VLOOKUP(A1038,'TOURISM processed'!$A$2:$F$2692,6,0))</f>
        <v>20802000000</v>
      </c>
      <c r="Z1038" s="24">
        <f t="shared" si="7"/>
        <v>421.0047746</v>
      </c>
      <c r="AA1038" s="24">
        <f>IFNA(VLOOKUP(A1038,'BUSINESS processed'!A1038:J3728,5,0))</f>
        <v>0.288</v>
      </c>
      <c r="AB1038" s="24">
        <f>IFNA(VLOOKUP(A1038,'BUSINESS processed'!A1038:J3728,6,0))</f>
        <v>14</v>
      </c>
      <c r="AC1038" s="24">
        <f t="shared" si="583"/>
        <v>0</v>
      </c>
      <c r="AD1038" s="24">
        <f>IFNA(VLOOKUP(A1038,'BUSINESS processed'!A1038:J3728,8,0))</f>
        <v>250</v>
      </c>
      <c r="AE1038" s="24">
        <f>IFNA(VLOOKUP(A1038,'BUSINESS processed'!A1038:J3728,9,0))</f>
        <v>0.837</v>
      </c>
      <c r="AF1038" s="27">
        <f>IFNA(VLOOKUP(A1038,'BUSINESS processed'!A1038:J3728,10,0))</f>
        <v>1.048</v>
      </c>
      <c r="AG1038" s="26"/>
      <c r="AH1038" s="26"/>
      <c r="AI1038" s="26"/>
      <c r="AJ1038" s="26"/>
      <c r="AK1038" s="26"/>
      <c r="AL1038" s="26"/>
      <c r="AM1038" s="26"/>
      <c r="AN1038" s="26"/>
      <c r="AO1038" s="26"/>
      <c r="AP1038" s="26"/>
      <c r="AQ1038" s="26"/>
      <c r="AR1038" s="26"/>
      <c r="AS1038" s="26"/>
      <c r="AT1038" s="26"/>
      <c r="AU1038" s="26"/>
      <c r="AV1038" s="26"/>
      <c r="AW1038" s="26"/>
      <c r="AX1038" s="26"/>
      <c r="AY1038" s="26"/>
      <c r="AZ1038" s="26"/>
      <c r="BA1038" s="26"/>
      <c r="BB1038" s="26"/>
      <c r="BC1038" s="26"/>
      <c r="BD1038" s="26"/>
      <c r="BE1038" s="26"/>
      <c r="BF1038" s="26"/>
      <c r="BG1038" s="26"/>
      <c r="BH1038" s="26"/>
    </row>
    <row r="1039">
      <c r="A1039" s="18" t="str">
        <f t="shared" si="1"/>
        <v>Asia_South Korea-Asia_2011</v>
      </c>
      <c r="B1039" s="19" t="s">
        <v>144</v>
      </c>
      <c r="C1039" s="20" t="s">
        <v>171</v>
      </c>
      <c r="D1039" s="21" t="s">
        <v>90</v>
      </c>
      <c r="E1039" s="22">
        <v>1.2E12</v>
      </c>
      <c r="F1039" s="22">
        <f t="shared" si="2"/>
        <v>24106.33788</v>
      </c>
      <c r="G1039" s="23">
        <v>0.074</v>
      </c>
      <c r="H1039" s="23">
        <v>1652.0</v>
      </c>
      <c r="I1039" s="23">
        <v>0.058</v>
      </c>
      <c r="J1039" s="24">
        <f>IF(AND( C1039=C1038,D1039&gt;D1038),J1038,"")</f>
        <v>210176</v>
      </c>
      <c r="K1039" s="24">
        <f t="shared" si="3"/>
        <v>0.004222144725</v>
      </c>
      <c r="L1039" s="24">
        <f>IF(AND(C1039=C1038,C1039&gt;C1038),C1038,0)</f>
        <v>0</v>
      </c>
      <c r="M1039" s="24">
        <f t="shared" si="5"/>
        <v>0</v>
      </c>
      <c r="N1039" s="24">
        <f>IFNA(VLOOKUP(A1039,'HUMAN RESOURCES processed'!$A$2:$M$2692,5,0))</f>
        <v>0.009</v>
      </c>
      <c r="O1039" s="24">
        <f>IFNA(VLOOKUP(A1039,'HUMAN RESOURCES processed'!$A$2:$M$2692,6,0))</f>
        <v>0.003</v>
      </c>
      <c r="P1039" s="24">
        <f>IFNA(VLOOKUP(A1039,'HUMAN RESOURCES processed'!$A$2:$M$2692,7,0))</f>
        <v>84</v>
      </c>
      <c r="Q1039" s="24">
        <f>IFNA(VLOOKUP(A1039,'HUMAN RESOURCES processed'!$A$2:$M$2692,8,0))</f>
        <v>78</v>
      </c>
      <c r="R1039" s="24">
        <f t="shared" si="6"/>
        <v>81</v>
      </c>
      <c r="S1039" s="24">
        <f>IFNA(VLOOKUP(A1039,'HUMAN RESOURCES processed'!$A$2:$M$2692,9,0))</f>
        <v>0.157</v>
      </c>
      <c r="T1039" s="24">
        <f>IFNA(VLOOKUP(A1039,'HUMAN RESOURCES processed'!$A$2:$M$2692,10,0))</f>
        <v>0.728</v>
      </c>
      <c r="U1039" s="24">
        <f>IFNA(VLOOKUP(A1039,'HUMAN RESOURCES processed'!$A$2:$M$2692,11,0))</f>
        <v>0.114</v>
      </c>
      <c r="V1039" s="24">
        <f>IFNA(VLOOKUP(A1039,'HUMAN RESOURCES processed'!$A$2:$M$2692,12,0))</f>
        <v>49779440</v>
      </c>
      <c r="W1039" s="24">
        <f>IFNA(VLOOKUP(A1039,'HUMAN RESOURCES processed'!$A$2:$M$2692,13,0))</f>
        <v>0.82</v>
      </c>
      <c r="X1039" s="24">
        <f>IFNA(VLOOKUP(A1039,'TOURISM processed'!$A$2:$F$2692,5,0))</f>
        <v>17467000000</v>
      </c>
      <c r="Y1039" s="24">
        <f>IFNA(VLOOKUP(A1039,'TOURISM processed'!$A$2:$F$2692,6,0))</f>
        <v>22209000000</v>
      </c>
      <c r="Z1039" s="24">
        <f t="shared" si="7"/>
        <v>446.1480483</v>
      </c>
      <c r="AA1039" s="24">
        <f>IFNA(VLOOKUP(A1039,'BUSINESS processed'!A1039:J3729,5,0))</f>
        <v>0.287</v>
      </c>
      <c r="AB1039" s="24">
        <f>IFNA(VLOOKUP(A1039,'BUSINESS processed'!A1039:J3729,6,0))</f>
        <v>6</v>
      </c>
      <c r="AC1039" s="24">
        <f t="shared" si="583"/>
        <v>0</v>
      </c>
      <c r="AD1039" s="24">
        <f>IFNA(VLOOKUP(A1039,'BUSINESS processed'!A1039:J3729,8,0))</f>
        <v>225</v>
      </c>
      <c r="AE1039" s="24">
        <f>IFNA(VLOOKUP(A1039,'BUSINESS processed'!A1039:J3729,9,0))</f>
        <v>0.838</v>
      </c>
      <c r="AF1039" s="27">
        <f>IFNA(VLOOKUP(A1039,'BUSINESS processed'!A1039:J3729,10,0))</f>
        <v>1.077</v>
      </c>
      <c r="AG1039" s="26"/>
      <c r="AH1039" s="26"/>
      <c r="AI1039" s="26"/>
      <c r="AJ1039" s="26"/>
      <c r="AK1039" s="26"/>
      <c r="AL1039" s="26"/>
      <c r="AM1039" s="26"/>
      <c r="AN1039" s="26"/>
      <c r="AO1039" s="26"/>
      <c r="AP1039" s="26"/>
      <c r="AQ1039" s="26"/>
      <c r="AR1039" s="26"/>
      <c r="AS1039" s="26"/>
      <c r="AT1039" s="26"/>
      <c r="AU1039" s="26"/>
      <c r="AV1039" s="26"/>
      <c r="AW1039" s="26"/>
      <c r="AX1039" s="26"/>
      <c r="AY1039" s="26"/>
      <c r="AZ1039" s="26"/>
      <c r="BA1039" s="26"/>
      <c r="BB1039" s="26"/>
      <c r="BC1039" s="26"/>
      <c r="BD1039" s="26"/>
      <c r="BE1039" s="26"/>
      <c r="BF1039" s="26"/>
      <c r="BG1039" s="26"/>
      <c r="BH1039" s="26"/>
    </row>
    <row r="1040">
      <c r="A1040" s="18" t="str">
        <f t="shared" si="1"/>
        <v>Asia_South Korea-Asia_2012</v>
      </c>
      <c r="B1040" s="19" t="s">
        <v>144</v>
      </c>
      <c r="C1040" s="20" t="s">
        <v>171</v>
      </c>
      <c r="D1040" s="21" t="s">
        <v>91</v>
      </c>
      <c r="E1040" s="22">
        <v>1.22E12</v>
      </c>
      <c r="F1040" s="22">
        <f t="shared" si="2"/>
        <v>24397.83298</v>
      </c>
      <c r="G1040" s="23">
        <v>0.075</v>
      </c>
      <c r="H1040" s="23">
        <v>1703.0</v>
      </c>
      <c r="I1040" s="23">
        <v>0.054</v>
      </c>
      <c r="J1040" s="24">
        <f>IFNA(VLOOKUP(A1040,'ENERGY processed'!$A$2:$H$2692,7,0),"")</f>
        <v>208158.5</v>
      </c>
      <c r="K1040" s="24">
        <f t="shared" si="3"/>
        <v>0.00416280026</v>
      </c>
      <c r="L1040" s="24">
        <f>IFNA(VLOOKUP(A1040,'ENERGY processed'!$A$2:$H$2692,8,0),"")</f>
        <v>468510.5</v>
      </c>
      <c r="M1040" s="24">
        <f t="shared" si="5"/>
        <v>0.009369377812</v>
      </c>
      <c r="N1040" s="24">
        <f>IFNA(VLOOKUP(A1040,'HUMAN RESOURCES processed'!$A$2:$M$2692,5,0))</f>
        <v>0.01</v>
      </c>
      <c r="O1040" s="24">
        <f>IFNA(VLOOKUP(A1040,'HUMAN RESOURCES processed'!$A$2:$M$2692,6,0))</f>
        <v>0.003</v>
      </c>
      <c r="P1040" s="24">
        <f>IFNA(VLOOKUP(A1040,'HUMAN RESOURCES processed'!$A$2:$M$2692,7,0))</f>
        <v>85</v>
      </c>
      <c r="Q1040" s="24">
        <f>IFNA(VLOOKUP(A1040,'HUMAN RESOURCES processed'!$A$2:$M$2692,8,0))</f>
        <v>78</v>
      </c>
      <c r="R1040" s="24">
        <f t="shared" si="6"/>
        <v>81.5</v>
      </c>
      <c r="S1040" s="24">
        <f>IFNA(VLOOKUP(A1040,'HUMAN RESOURCES processed'!$A$2:$M$2692,9,0))</f>
        <v>0.153</v>
      </c>
      <c r="T1040" s="24">
        <f>IFNA(VLOOKUP(A1040,'HUMAN RESOURCES processed'!$A$2:$M$2692,10,0))</f>
        <v>0.729</v>
      </c>
      <c r="U1040" s="24">
        <f>IFNA(VLOOKUP(A1040,'HUMAN RESOURCES processed'!$A$2:$M$2692,11,0))</f>
        <v>0.118</v>
      </c>
      <c r="V1040" s="24">
        <f>IFNA(VLOOKUP(A1040,'HUMAN RESOURCES processed'!$A$2:$M$2692,12,0))</f>
        <v>50004441</v>
      </c>
      <c r="W1040" s="24">
        <f>IFNA(VLOOKUP(A1040,'HUMAN RESOURCES processed'!$A$2:$M$2692,13,0))</f>
        <v>0.821</v>
      </c>
      <c r="X1040" s="24">
        <f>IFNA(VLOOKUP(A1040,'TOURISM processed'!$A$2:$F$2692,5,0))</f>
        <v>19653000000</v>
      </c>
      <c r="Y1040" s="24">
        <f>IFNA(VLOOKUP(A1040,'TOURISM processed'!$A$2:$F$2692,6,0))</f>
        <v>22386000000</v>
      </c>
      <c r="Z1040" s="24">
        <f t="shared" si="7"/>
        <v>447.680237</v>
      </c>
      <c r="AA1040" s="24">
        <f>IFNA(VLOOKUP(A1040,'BUSINESS processed'!A1040:J3730,5,0))</f>
        <v>0.29</v>
      </c>
      <c r="AB1040" s="24">
        <f>IFNA(VLOOKUP(A1040,'BUSINESS processed'!A1040:J3730,6,0))</f>
        <v>6</v>
      </c>
      <c r="AC1040" s="24">
        <f>IFNA(VLOOKUP(A1040,'BUSINESS processed'!A1040:J3730,7,0))</f>
        <v>6</v>
      </c>
      <c r="AD1040" s="24">
        <f>IFNA(VLOOKUP(A1040,'BUSINESS processed'!A1040:J3730,8,0))</f>
        <v>207</v>
      </c>
      <c r="AE1040" s="24">
        <f>IFNA(VLOOKUP(A1040,'BUSINESS processed'!A1040:J3730,9,0))</f>
        <v>0.841</v>
      </c>
      <c r="AF1040" s="27">
        <f>IFNA(VLOOKUP(A1040,'BUSINESS processed'!A1040:J3730,10,0))</f>
        <v>1.094</v>
      </c>
      <c r="AG1040" s="26"/>
      <c r="AH1040" s="26"/>
      <c r="AI1040" s="26"/>
      <c r="AJ1040" s="26"/>
      <c r="AK1040" s="26"/>
      <c r="AL1040" s="26"/>
      <c r="AM1040" s="26"/>
      <c r="AN1040" s="26"/>
      <c r="AO1040" s="26"/>
      <c r="AP1040" s="26"/>
      <c r="AQ1040" s="26"/>
      <c r="AR1040" s="26"/>
      <c r="AS1040" s="26"/>
      <c r="AT1040" s="26"/>
      <c r="AU1040" s="26"/>
      <c r="AV1040" s="26"/>
      <c r="AW1040" s="26"/>
      <c r="AX1040" s="26"/>
      <c r="AY1040" s="26"/>
      <c r="AZ1040" s="26"/>
      <c r="BA1040" s="26"/>
      <c r="BB1040" s="26"/>
      <c r="BC1040" s="26"/>
      <c r="BD1040" s="26"/>
      <c r="BE1040" s="26"/>
      <c r="BF1040" s="26"/>
      <c r="BG1040" s="26"/>
      <c r="BH1040" s="26"/>
    </row>
    <row r="1041">
      <c r="A1041" s="18" t="str">
        <f t="shared" si="1"/>
        <v>Asia_Sri Lanka-Asia_2000</v>
      </c>
      <c r="B1041" s="19" t="s">
        <v>144</v>
      </c>
      <c r="C1041" s="20" t="s">
        <v>172</v>
      </c>
      <c r="D1041" s="21" t="s">
        <v>70</v>
      </c>
      <c r="E1041" s="22">
        <v>1.6330810304E10</v>
      </c>
      <c r="F1041" s="22">
        <f t="shared" si="2"/>
        <v>854.9267252</v>
      </c>
      <c r="G1041" s="23">
        <v>0.037</v>
      </c>
      <c r="H1041" s="23">
        <v>32.0</v>
      </c>
      <c r="I1041" s="23">
        <v>0.162</v>
      </c>
      <c r="J1041" s="24">
        <f>IF(AND( C1041=C1040,D1041&gt;D1040),J1040,0)</f>
        <v>0</v>
      </c>
      <c r="K1041" s="24">
        <f t="shared" si="3"/>
        <v>0</v>
      </c>
      <c r="L1041" s="24">
        <f t="shared" ref="L1041:L1042" si="587">IF(AND(C1041=C1040,C1041&gt;C1040),C1040,0)</f>
        <v>0</v>
      </c>
      <c r="M1041" s="24">
        <f t="shared" si="5"/>
        <v>0</v>
      </c>
      <c r="N1041" s="24">
        <f>IFNA(VLOOKUP(A1041,'HUMAN RESOURCES processed'!$A$2:$M$2692,5,0))</f>
        <v>0.018</v>
      </c>
      <c r="O1041" s="24">
        <f>IFNA(VLOOKUP(A1041,'HUMAN RESOURCES processed'!$A$2:$M$2692,6,0))</f>
        <v>0.014</v>
      </c>
      <c r="P1041" s="24">
        <f>IFNA(VLOOKUP(A1041,'HUMAN RESOURCES processed'!$A$2:$M$2692,7,0))</f>
        <v>75</v>
      </c>
      <c r="Q1041" s="24">
        <f>IFNA(VLOOKUP(A1041,'HUMAN RESOURCES processed'!$A$2:$M$2692,8,0))</f>
        <v>68</v>
      </c>
      <c r="R1041" s="24">
        <f t="shared" si="6"/>
        <v>71.5</v>
      </c>
      <c r="S1041" s="24">
        <f>IFNA(VLOOKUP(A1041,'HUMAN RESOURCES processed'!$A$2:$M$2692,9,0))</f>
        <v>0.269</v>
      </c>
      <c r="T1041" s="24">
        <f>IFNA(VLOOKUP(A1041,'HUMAN RESOURCES processed'!$A$2:$M$2692,10,0))</f>
        <v>0.669</v>
      </c>
      <c r="U1041" s="24">
        <f>IFNA(VLOOKUP(A1041,'HUMAN RESOURCES processed'!$A$2:$M$2692,11,0))</f>
        <v>0.063</v>
      </c>
      <c r="V1041" s="24">
        <f>IFNA(VLOOKUP(A1041,'HUMAN RESOURCES processed'!$A$2:$M$2692,12,0))</f>
        <v>19102000</v>
      </c>
      <c r="W1041" s="24">
        <f>IFNA(VLOOKUP(A1041,'HUMAN RESOURCES processed'!$A$2:$M$2692,13,0))</f>
        <v>0.184</v>
      </c>
      <c r="X1041" s="24">
        <f>IFNA(VLOOKUP(A1041,'TOURISM processed'!$A$2:$F$2692,5,0))</f>
        <v>388000000</v>
      </c>
      <c r="Y1041" s="24">
        <f>IFNA(VLOOKUP(A1041,'TOURISM processed'!$A$2:$F$2692,6,0))</f>
        <v>383000000</v>
      </c>
      <c r="Z1041" s="24">
        <f t="shared" si="7"/>
        <v>20.05025652</v>
      </c>
      <c r="AA1041" s="24">
        <f t="shared" ref="AA1041:AA1045" si="588">IF(AND(C1041=C1040,D1041&gt;D1040),AA1040,0)</f>
        <v>0</v>
      </c>
      <c r="AB1041" s="24">
        <f t="shared" ref="AB1041:AB1043" si="589">IF(AND(C1041=C1040,D1041&gt;D1040),AB1040,0)</f>
        <v>0</v>
      </c>
      <c r="AC1041" s="24">
        <f t="shared" ref="AC1041:AC1052" si="590">IF(AND(C1041=C1040,D1041&gt;D1040),AC1040,0)</f>
        <v>0</v>
      </c>
      <c r="AD1041" s="24">
        <f t="shared" ref="AD1041:AD1045" si="591">IF(AND(C1041=C1040,D1041&gt;D1040),AD1040,0)</f>
        <v>0</v>
      </c>
      <c r="AE1041" s="24">
        <f>IFNA(VLOOKUP(A1041,'BUSINESS processed'!A1041:J3731,9,0))</f>
        <v>0.006</v>
      </c>
      <c r="AF1041" s="27">
        <f>IFNA(VLOOKUP(A1041,'BUSINESS processed'!A1041:J3731,10,0))</f>
        <v>0.023</v>
      </c>
      <c r="AG1041" s="26"/>
      <c r="AH1041" s="26"/>
      <c r="AI1041" s="26"/>
      <c r="AJ1041" s="26"/>
      <c r="AK1041" s="26"/>
      <c r="AL1041" s="26"/>
      <c r="AM1041" s="26"/>
      <c r="AN1041" s="26"/>
      <c r="AO1041" s="26"/>
      <c r="AP1041" s="26"/>
      <c r="AQ1041" s="26"/>
      <c r="AR1041" s="26"/>
      <c r="AS1041" s="26"/>
      <c r="AT1041" s="26"/>
      <c r="AU1041" s="26"/>
      <c r="AV1041" s="26"/>
      <c r="AW1041" s="26"/>
      <c r="AX1041" s="26"/>
      <c r="AY1041" s="26"/>
      <c r="AZ1041" s="26"/>
      <c r="BA1041" s="26"/>
      <c r="BB1041" s="26"/>
      <c r="BC1041" s="26"/>
      <c r="BD1041" s="26"/>
      <c r="BE1041" s="26"/>
      <c r="BF1041" s="26"/>
      <c r="BG1041" s="26"/>
      <c r="BH1041" s="26"/>
    </row>
    <row r="1042">
      <c r="A1042" s="18" t="str">
        <f t="shared" si="1"/>
        <v>Asia_Sri Lanka-Asia_2001</v>
      </c>
      <c r="B1042" s="19" t="s">
        <v>144</v>
      </c>
      <c r="C1042" s="20" t="s">
        <v>172</v>
      </c>
      <c r="D1042" s="21" t="s">
        <v>71</v>
      </c>
      <c r="E1042" s="22">
        <v>1.574622441E10</v>
      </c>
      <c r="F1042" s="22">
        <f t="shared" si="2"/>
        <v>837.6988035</v>
      </c>
      <c r="G1042" s="23">
        <v>0.037</v>
      </c>
      <c r="H1042" s="23">
        <v>31.0</v>
      </c>
      <c r="I1042" s="23">
        <v>0.194</v>
      </c>
      <c r="J1042" s="24">
        <f>IFNA(VLOOKUP(A1042,'ENERGY processed'!$A$2:$H$2692,7,0),"")</f>
        <v>10421</v>
      </c>
      <c r="K1042" s="24">
        <f t="shared" si="3"/>
        <v>0.0005543969782</v>
      </c>
      <c r="L1042" s="24">
        <f t="shared" si="587"/>
        <v>0</v>
      </c>
      <c r="M1042" s="24">
        <f t="shared" si="5"/>
        <v>0</v>
      </c>
      <c r="N1042" s="24">
        <f>IFNA(VLOOKUP(A1042,'HUMAN RESOURCES processed'!$A$2:$M$2692,5,0))</f>
        <v>0.018</v>
      </c>
      <c r="O1042" s="24">
        <f>IFNA(VLOOKUP(A1042,'HUMAN RESOURCES processed'!$A$2:$M$2692,6,0))</f>
        <v>0.013</v>
      </c>
      <c r="P1042" s="24">
        <f>IFNA(VLOOKUP(A1042,'HUMAN RESOURCES processed'!$A$2:$M$2692,7,0))</f>
        <v>76</v>
      </c>
      <c r="Q1042" s="24">
        <f>IFNA(VLOOKUP(A1042,'HUMAN RESOURCES processed'!$A$2:$M$2692,8,0))</f>
        <v>68</v>
      </c>
      <c r="R1042" s="24">
        <f t="shared" si="6"/>
        <v>72</v>
      </c>
      <c r="S1042" s="24">
        <f>IFNA(VLOOKUP(A1042,'HUMAN RESOURCES processed'!$A$2:$M$2692,9,0))</f>
        <v>0.265</v>
      </c>
      <c r="T1042" s="24">
        <f>IFNA(VLOOKUP(A1042,'HUMAN RESOURCES processed'!$A$2:$M$2692,10,0))</f>
        <v>0.672</v>
      </c>
      <c r="U1042" s="24">
        <f>IFNA(VLOOKUP(A1042,'HUMAN RESOURCES processed'!$A$2:$M$2692,11,0))</f>
        <v>0.064</v>
      </c>
      <c r="V1042" s="24">
        <f>IFNA(VLOOKUP(A1042,'HUMAN RESOURCES processed'!$A$2:$M$2692,12,0))</f>
        <v>18797000</v>
      </c>
      <c r="W1042" s="24">
        <f>IFNA(VLOOKUP(A1042,'HUMAN RESOURCES processed'!$A$2:$M$2692,13,0))</f>
        <v>0.184</v>
      </c>
      <c r="X1042" s="24">
        <f>IFNA(VLOOKUP(A1042,'TOURISM processed'!$A$2:$F$2692,5,0))</f>
        <v>347000000</v>
      </c>
      <c r="Y1042" s="24">
        <f>IFNA(VLOOKUP(A1042,'TOURISM processed'!$A$2:$F$2692,6,0))</f>
        <v>402000000</v>
      </c>
      <c r="Z1042" s="24">
        <f t="shared" si="7"/>
        <v>21.38639145</v>
      </c>
      <c r="AA1042" s="24">
        <f t="shared" si="588"/>
        <v>0</v>
      </c>
      <c r="AB1042" s="24">
        <f t="shared" si="589"/>
        <v>0</v>
      </c>
      <c r="AC1042" s="24">
        <f t="shared" si="590"/>
        <v>0</v>
      </c>
      <c r="AD1042" s="24">
        <f t="shared" si="591"/>
        <v>0</v>
      </c>
      <c r="AE1042" s="24">
        <f>IFNA(VLOOKUP(A1042,'BUSINESS processed'!A1042:J3732,9,0))</f>
        <v>0.008</v>
      </c>
      <c r="AF1042" s="27">
        <f>IFNA(VLOOKUP(A1042,'BUSINESS processed'!A1042:J3732,10,0))</f>
        <v>0.035</v>
      </c>
      <c r="AG1042" s="26"/>
      <c r="AH1042" s="26"/>
      <c r="AI1042" s="26"/>
      <c r="AJ1042" s="26"/>
      <c r="AK1042" s="26"/>
      <c r="AL1042" s="26"/>
      <c r="AM1042" s="26"/>
      <c r="AN1042" s="26"/>
      <c r="AO1042" s="26"/>
      <c r="AP1042" s="26"/>
      <c r="AQ1042" s="26"/>
      <c r="AR1042" s="26"/>
      <c r="AS1042" s="26"/>
      <c r="AT1042" s="26"/>
      <c r="AU1042" s="26"/>
      <c r="AV1042" s="26"/>
      <c r="AW1042" s="26"/>
      <c r="AX1042" s="26"/>
      <c r="AY1042" s="26"/>
      <c r="AZ1042" s="26"/>
      <c r="BA1042" s="26"/>
      <c r="BB1042" s="26"/>
      <c r="BC1042" s="26"/>
      <c r="BD1042" s="26"/>
      <c r="BE1042" s="26"/>
      <c r="BF1042" s="26"/>
      <c r="BG1042" s="26"/>
      <c r="BH1042" s="26"/>
    </row>
    <row r="1043">
      <c r="A1043" s="18" t="str">
        <f t="shared" si="1"/>
        <v>Asia_Sri Lanka-Asia_2002</v>
      </c>
      <c r="B1043" s="19" t="s">
        <v>144</v>
      </c>
      <c r="C1043" s="20" t="s">
        <v>172</v>
      </c>
      <c r="D1043" s="21" t="s">
        <v>72</v>
      </c>
      <c r="E1043" s="22">
        <v>1.7102623876E10</v>
      </c>
      <c r="F1043" s="22">
        <f t="shared" si="2"/>
        <v>903.8964048</v>
      </c>
      <c r="G1043" s="23">
        <v>0.039</v>
      </c>
      <c r="H1043" s="23">
        <v>34.0</v>
      </c>
      <c r="I1043" s="23">
        <v>0.132</v>
      </c>
      <c r="J1043" s="24">
        <f>IFNA(VLOOKUP(A1043,'ENERGY processed'!$A$2:$H$2692,7,0),"")</f>
        <v>9844</v>
      </c>
      <c r="K1043" s="24">
        <f t="shared" si="3"/>
        <v>0.0005202684848</v>
      </c>
      <c r="L1043" s="24">
        <f>IFNA(VLOOKUP(A1043,'ENERGY processed'!$A$2:$H$2692,8,0),"")</f>
        <v>12710</v>
      </c>
      <c r="M1043" s="24">
        <f t="shared" si="5"/>
        <v>0.0006717403943</v>
      </c>
      <c r="N1043" s="24">
        <f>IFNA(VLOOKUP(A1043,'HUMAN RESOURCES processed'!$A$2:$M$2692,5,0))</f>
        <v>0.019</v>
      </c>
      <c r="O1043" s="24">
        <f>IFNA(VLOOKUP(A1043,'HUMAN RESOURCES processed'!$A$2:$M$2692,6,0))</f>
        <v>0.013</v>
      </c>
      <c r="P1043" s="24">
        <f>IFNA(VLOOKUP(A1043,'HUMAN RESOURCES processed'!$A$2:$M$2692,7,0))</f>
        <v>76</v>
      </c>
      <c r="Q1043" s="24">
        <f>IFNA(VLOOKUP(A1043,'HUMAN RESOURCES processed'!$A$2:$M$2692,8,0))</f>
        <v>69</v>
      </c>
      <c r="R1043" s="24">
        <f t="shared" si="6"/>
        <v>72.5</v>
      </c>
      <c r="S1043" s="24">
        <f>IFNA(VLOOKUP(A1043,'HUMAN RESOURCES processed'!$A$2:$M$2692,9,0))</f>
        <v>0.261</v>
      </c>
      <c r="T1043" s="24">
        <f>IFNA(VLOOKUP(A1043,'HUMAN RESOURCES processed'!$A$2:$M$2692,10,0))</f>
        <v>0.673</v>
      </c>
      <c r="U1043" s="24">
        <f>IFNA(VLOOKUP(A1043,'HUMAN RESOURCES processed'!$A$2:$M$2692,11,0))</f>
        <v>0.065</v>
      </c>
      <c r="V1043" s="24">
        <f>IFNA(VLOOKUP(A1043,'HUMAN RESOURCES processed'!$A$2:$M$2692,12,0))</f>
        <v>18921000</v>
      </c>
      <c r="W1043" s="24">
        <f>IFNA(VLOOKUP(A1043,'HUMAN RESOURCES processed'!$A$2:$M$2692,13,0))</f>
        <v>0.184</v>
      </c>
      <c r="X1043" s="24">
        <f>IFNA(VLOOKUP(A1043,'TOURISM processed'!$A$2:$F$2692,5,0))</f>
        <v>594000000</v>
      </c>
      <c r="Y1043" s="24">
        <f>IFNA(VLOOKUP(A1043,'TOURISM processed'!$A$2:$F$2692,6,0))</f>
        <v>438000000</v>
      </c>
      <c r="Z1043" s="24">
        <f t="shared" si="7"/>
        <v>23.14888219</v>
      </c>
      <c r="AA1043" s="24">
        <f t="shared" si="588"/>
        <v>0</v>
      </c>
      <c r="AB1043" s="24">
        <f t="shared" si="589"/>
        <v>0</v>
      </c>
      <c r="AC1043" s="24">
        <f t="shared" si="590"/>
        <v>0</v>
      </c>
      <c r="AD1043" s="24">
        <f t="shared" si="591"/>
        <v>0</v>
      </c>
      <c r="AE1043" s="24">
        <f>IFNA(VLOOKUP(A1043,'BUSINESS processed'!A1043:J3733,9,0))</f>
        <v>0.011</v>
      </c>
      <c r="AF1043" s="27">
        <f>IFNA(VLOOKUP(A1043,'BUSINESS processed'!A1043:J3733,10,0))</f>
        <v>0.048</v>
      </c>
      <c r="AG1043" s="26"/>
      <c r="AH1043" s="26"/>
      <c r="AI1043" s="26"/>
      <c r="AJ1043" s="26"/>
      <c r="AK1043" s="26"/>
      <c r="AL1043" s="26"/>
      <c r="AM1043" s="26"/>
      <c r="AN1043" s="26"/>
      <c r="AO1043" s="26"/>
      <c r="AP1043" s="26"/>
      <c r="AQ1043" s="26"/>
      <c r="AR1043" s="26"/>
      <c r="AS1043" s="26"/>
      <c r="AT1043" s="26"/>
      <c r="AU1043" s="26"/>
      <c r="AV1043" s="26"/>
      <c r="AW1043" s="26"/>
      <c r="AX1043" s="26"/>
      <c r="AY1043" s="26"/>
      <c r="AZ1043" s="26"/>
      <c r="BA1043" s="26"/>
      <c r="BB1043" s="26"/>
      <c r="BC1043" s="26"/>
      <c r="BD1043" s="26"/>
      <c r="BE1043" s="26"/>
      <c r="BF1043" s="26"/>
      <c r="BG1043" s="26"/>
      <c r="BH1043" s="26"/>
    </row>
    <row r="1044">
      <c r="A1044" s="18" t="str">
        <f t="shared" si="1"/>
        <v>Asia_Sri Lanka-Asia_2003</v>
      </c>
      <c r="B1044" s="19" t="s">
        <v>144</v>
      </c>
      <c r="C1044" s="20" t="s">
        <v>172</v>
      </c>
      <c r="D1044" s="21" t="s">
        <v>74</v>
      </c>
      <c r="E1044" s="22">
        <v>1.8881765437E10</v>
      </c>
      <c r="F1044" s="22">
        <f t="shared" si="2"/>
        <v>984.8101725</v>
      </c>
      <c r="G1044" s="23">
        <v>0.039</v>
      </c>
      <c r="H1044" s="23">
        <v>38.0</v>
      </c>
      <c r="I1044" s="23">
        <v>0.103</v>
      </c>
      <c r="J1044" s="24">
        <f>IFNA(VLOOKUP(A1044,'ENERGY processed'!$A$2:$H$2692,7,0),"")</f>
        <v>9082</v>
      </c>
      <c r="K1044" s="24">
        <f t="shared" si="3"/>
        <v>0.0004736869556</v>
      </c>
      <c r="L1044" s="24">
        <f>IFNA(VLOOKUP(A1044,'ENERGY processed'!$A$2:$H$2692,8,0),"")</f>
        <v>12831</v>
      </c>
      <c r="M1044" s="24">
        <f t="shared" si="5"/>
        <v>0.0006692223439</v>
      </c>
      <c r="N1044" s="24">
        <f>IFNA(VLOOKUP(A1044,'HUMAN RESOURCES processed'!$A$2:$M$2692,5,0))</f>
        <v>0.019</v>
      </c>
      <c r="O1044" s="24">
        <f>IFNA(VLOOKUP(A1044,'HUMAN RESOURCES processed'!$A$2:$M$2692,6,0))</f>
        <v>0.013</v>
      </c>
      <c r="P1044" s="24">
        <f>IFNA(VLOOKUP(A1044,'HUMAN RESOURCES processed'!$A$2:$M$2692,7,0))</f>
        <v>77</v>
      </c>
      <c r="Q1044" s="24">
        <f>IFNA(VLOOKUP(A1044,'HUMAN RESOURCES processed'!$A$2:$M$2692,8,0))</f>
        <v>70</v>
      </c>
      <c r="R1044" s="24">
        <f t="shared" si="6"/>
        <v>73.5</v>
      </c>
      <c r="S1044" s="24">
        <f>IFNA(VLOOKUP(A1044,'HUMAN RESOURCES processed'!$A$2:$M$2692,9,0))</f>
        <v>0.258</v>
      </c>
      <c r="T1044" s="24">
        <f>IFNA(VLOOKUP(A1044,'HUMAN RESOURCES processed'!$A$2:$M$2692,10,0))</f>
        <v>0.675</v>
      </c>
      <c r="U1044" s="24">
        <f>IFNA(VLOOKUP(A1044,'HUMAN RESOURCES processed'!$A$2:$M$2692,11,0))</f>
        <v>0.067</v>
      </c>
      <c r="V1044" s="24">
        <f>IFNA(VLOOKUP(A1044,'HUMAN RESOURCES processed'!$A$2:$M$2692,12,0))</f>
        <v>19173000</v>
      </c>
      <c r="W1044" s="24">
        <f>IFNA(VLOOKUP(A1044,'HUMAN RESOURCES processed'!$A$2:$M$2692,13,0))</f>
        <v>0.184</v>
      </c>
      <c r="X1044" s="24">
        <f>IFNA(VLOOKUP(A1044,'TOURISM processed'!$A$2:$F$2692,5,0))</f>
        <v>709000000</v>
      </c>
      <c r="Y1044" s="24">
        <f>IFNA(VLOOKUP(A1044,'TOURISM processed'!$A$2:$F$2692,6,0))</f>
        <v>462000000</v>
      </c>
      <c r="Z1044" s="24">
        <f t="shared" si="7"/>
        <v>24.09638554</v>
      </c>
      <c r="AA1044" s="24">
        <f t="shared" si="588"/>
        <v>0</v>
      </c>
      <c r="AB1044" s="24">
        <f>IFNA(VLOOKUP(A1044,'BUSINESS processed'!A1044:J3734,6,0))</f>
        <v>58</v>
      </c>
      <c r="AC1044" s="24">
        <f t="shared" si="590"/>
        <v>0</v>
      </c>
      <c r="AD1044" s="24">
        <f t="shared" si="591"/>
        <v>0</v>
      </c>
      <c r="AE1044" s="24">
        <f>IFNA(VLOOKUP(A1044,'BUSINESS processed'!A1044:J3734,9,0))</f>
        <v>0.015</v>
      </c>
      <c r="AF1044" s="27">
        <f>IFNA(VLOOKUP(A1044,'BUSINESS processed'!A1044:J3734,10,0))</f>
        <v>0.071</v>
      </c>
      <c r="AG1044" s="26"/>
      <c r="AH1044" s="26"/>
      <c r="AI1044" s="26"/>
      <c r="AJ1044" s="26"/>
      <c r="AK1044" s="26"/>
      <c r="AL1044" s="26"/>
      <c r="AM1044" s="26"/>
      <c r="AN1044" s="26"/>
      <c r="AO1044" s="26"/>
      <c r="AP1044" s="26"/>
      <c r="AQ1044" s="26"/>
      <c r="AR1044" s="26"/>
      <c r="AS1044" s="26"/>
      <c r="AT1044" s="26"/>
      <c r="AU1044" s="26"/>
      <c r="AV1044" s="26"/>
      <c r="AW1044" s="26"/>
      <c r="AX1044" s="26"/>
      <c r="AY1044" s="26"/>
      <c r="AZ1044" s="26"/>
      <c r="BA1044" s="26"/>
      <c r="BB1044" s="26"/>
      <c r="BC1044" s="26"/>
      <c r="BD1044" s="26"/>
      <c r="BE1044" s="26"/>
      <c r="BF1044" s="26"/>
      <c r="BG1044" s="26"/>
      <c r="BH1044" s="26"/>
    </row>
    <row r="1045">
      <c r="A1045" s="18" t="str">
        <f t="shared" si="1"/>
        <v>Asia_Sri Lanka-Asia_2004</v>
      </c>
      <c r="B1045" s="19" t="s">
        <v>144</v>
      </c>
      <c r="C1045" s="20" t="s">
        <v>172</v>
      </c>
      <c r="D1045" s="21" t="s">
        <v>83</v>
      </c>
      <c r="E1045" s="22">
        <v>2.0662525941E10</v>
      </c>
      <c r="F1045" s="22">
        <f t="shared" si="2"/>
        <v>1063.160584</v>
      </c>
      <c r="G1045" s="23">
        <v>0.042</v>
      </c>
      <c r="H1045" s="23">
        <v>44.0</v>
      </c>
      <c r="I1045" s="23">
        <v>0.095</v>
      </c>
      <c r="J1045" s="24">
        <f>IF(AND( C1045=C1044,D1045&gt;D1044),J1044,"")</f>
        <v>9082</v>
      </c>
      <c r="K1045" s="24">
        <f t="shared" si="3"/>
        <v>0.0004673012606</v>
      </c>
      <c r="L1045" s="24">
        <f>IF(AND(C1045=C1044,C1045&gt;C1044),C1044,0)</f>
        <v>0</v>
      </c>
      <c r="M1045" s="24">
        <f t="shared" si="5"/>
        <v>0</v>
      </c>
      <c r="N1045" s="24">
        <f>IFNA(VLOOKUP(A1045,'HUMAN RESOURCES processed'!$A$2:$M$2692,5,0))</f>
        <v>0.019</v>
      </c>
      <c r="O1045" s="24">
        <f>IFNA(VLOOKUP(A1045,'HUMAN RESOURCES processed'!$A$2:$M$2692,6,0))</f>
        <v>0.012</v>
      </c>
      <c r="P1045" s="24">
        <f>IFNA(VLOOKUP(A1045,'HUMAN RESOURCES processed'!$A$2:$M$2692,7,0))</f>
        <v>77</v>
      </c>
      <c r="Q1045" s="24">
        <f>IFNA(VLOOKUP(A1045,'HUMAN RESOURCES processed'!$A$2:$M$2692,8,0))</f>
        <v>70</v>
      </c>
      <c r="R1045" s="24">
        <f t="shared" si="6"/>
        <v>73.5</v>
      </c>
      <c r="S1045" s="24">
        <f>IFNA(VLOOKUP(A1045,'HUMAN RESOURCES processed'!$A$2:$M$2692,9,0))</f>
        <v>0.256</v>
      </c>
      <c r="T1045" s="24">
        <f>IFNA(VLOOKUP(A1045,'HUMAN RESOURCES processed'!$A$2:$M$2692,10,0))</f>
        <v>0.675</v>
      </c>
      <c r="U1045" s="24">
        <f>IFNA(VLOOKUP(A1045,'HUMAN RESOURCES processed'!$A$2:$M$2692,11,0))</f>
        <v>0.069</v>
      </c>
      <c r="V1045" s="24">
        <f>IFNA(VLOOKUP(A1045,'HUMAN RESOURCES processed'!$A$2:$M$2692,12,0))</f>
        <v>19435000</v>
      </c>
      <c r="W1045" s="24">
        <f>IFNA(VLOOKUP(A1045,'HUMAN RESOURCES processed'!$A$2:$M$2692,13,0))</f>
        <v>0.184</v>
      </c>
      <c r="X1045" s="24">
        <f>IFNA(VLOOKUP(A1045,'TOURISM processed'!$A$2:$F$2692,5,0))</f>
        <v>808000000</v>
      </c>
      <c r="Y1045" s="24">
        <f>IFNA(VLOOKUP(A1045,'TOURISM processed'!$A$2:$F$2692,6,0))</f>
        <v>499000000</v>
      </c>
      <c r="Z1045" s="24">
        <f t="shared" si="7"/>
        <v>25.67532802</v>
      </c>
      <c r="AA1045" s="24">
        <f t="shared" si="588"/>
        <v>0</v>
      </c>
      <c r="AB1045" s="24">
        <f>IFNA(VLOOKUP(A1045,'BUSINESS processed'!A1045:J3735,6,0))</f>
        <v>48</v>
      </c>
      <c r="AC1045" s="24">
        <f t="shared" si="590"/>
        <v>0</v>
      </c>
      <c r="AD1045" s="24">
        <f t="shared" si="591"/>
        <v>0</v>
      </c>
      <c r="AE1045" s="24">
        <f>IFNA(VLOOKUP(A1045,'BUSINESS processed'!A1045:J3735,9,0))</f>
        <v>0.014</v>
      </c>
      <c r="AF1045" s="27">
        <f>IFNA(VLOOKUP(A1045,'BUSINESS processed'!A1045:J3735,10,0))</f>
        <v>0.112</v>
      </c>
      <c r="AG1045" s="26"/>
      <c r="AH1045" s="26"/>
      <c r="AI1045" s="26"/>
      <c r="AJ1045" s="26"/>
      <c r="AK1045" s="26"/>
      <c r="AL1045" s="26"/>
      <c r="AM1045" s="26"/>
      <c r="AN1045" s="26"/>
      <c r="AO1045" s="26"/>
      <c r="AP1045" s="26"/>
      <c r="AQ1045" s="26"/>
      <c r="AR1045" s="26"/>
      <c r="AS1045" s="26"/>
      <c r="AT1045" s="26"/>
      <c r="AU1045" s="26"/>
      <c r="AV1045" s="26"/>
      <c r="AW1045" s="26"/>
      <c r="AX1045" s="26"/>
      <c r="AY1045" s="26"/>
      <c r="AZ1045" s="26"/>
      <c r="BA1045" s="26"/>
      <c r="BB1045" s="26"/>
      <c r="BC1045" s="26"/>
      <c r="BD1045" s="26"/>
      <c r="BE1045" s="26"/>
      <c r="BF1045" s="26"/>
      <c r="BG1045" s="26"/>
      <c r="BH1045" s="26"/>
    </row>
    <row r="1046">
      <c r="A1046" s="18" t="str">
        <f t="shared" si="1"/>
        <v>Asia_Sri Lanka-Asia_2005</v>
      </c>
      <c r="B1046" s="19" t="s">
        <v>144</v>
      </c>
      <c r="C1046" s="20" t="s">
        <v>172</v>
      </c>
      <c r="D1046" s="21" t="s">
        <v>84</v>
      </c>
      <c r="E1046" s="22">
        <v>2.4405791045E10</v>
      </c>
      <c r="F1046" s="22">
        <f t="shared" si="2"/>
        <v>1242.40435</v>
      </c>
      <c r="G1046" s="23">
        <v>0.04</v>
      </c>
      <c r="H1046" s="23">
        <v>49.0</v>
      </c>
      <c r="I1046" s="23">
        <v>0.108</v>
      </c>
      <c r="J1046" s="24">
        <f>IFNA(VLOOKUP(A1046,'ENERGY processed'!$A$2:$H$2692,7,0),"")</f>
        <v>8942</v>
      </c>
      <c r="K1046" s="24">
        <f t="shared" si="3"/>
        <v>0.0004552026064</v>
      </c>
      <c r="L1046" s="24">
        <f>IFNA(VLOOKUP(A1046,'ENERGY processed'!$A$2:$H$2692,8,0),"")</f>
        <v>11892</v>
      </c>
      <c r="M1046" s="24">
        <f t="shared" si="5"/>
        <v>0.0006053756872</v>
      </c>
      <c r="N1046" s="24">
        <f>IFNA(VLOOKUP(A1046,'HUMAN RESOURCES processed'!$A$2:$M$2692,5,0))</f>
        <v>0.019</v>
      </c>
      <c r="O1046" s="24">
        <f>IFNA(VLOOKUP(A1046,'HUMAN RESOURCES processed'!$A$2:$M$2692,6,0))</f>
        <v>0.012</v>
      </c>
      <c r="P1046" s="24">
        <f>IFNA(VLOOKUP(A1046,'HUMAN RESOURCES processed'!$A$2:$M$2692,7,0))</f>
        <v>77</v>
      </c>
      <c r="Q1046" s="24">
        <f>IFNA(VLOOKUP(A1046,'HUMAN RESOURCES processed'!$A$2:$M$2692,8,0))</f>
        <v>70</v>
      </c>
      <c r="R1046" s="24">
        <f t="shared" si="6"/>
        <v>73.5</v>
      </c>
      <c r="S1046" s="24">
        <f>IFNA(VLOOKUP(A1046,'HUMAN RESOURCES processed'!$A$2:$M$2692,9,0))</f>
        <v>0.254</v>
      </c>
      <c r="T1046" s="24">
        <f>IFNA(VLOOKUP(A1046,'HUMAN RESOURCES processed'!$A$2:$M$2692,10,0))</f>
        <v>0.675</v>
      </c>
      <c r="U1046" s="24">
        <f>IFNA(VLOOKUP(A1046,'HUMAN RESOURCES processed'!$A$2:$M$2692,11,0))</f>
        <v>0.07</v>
      </c>
      <c r="V1046" s="24">
        <f>IFNA(VLOOKUP(A1046,'HUMAN RESOURCES processed'!$A$2:$M$2692,12,0))</f>
        <v>19644000</v>
      </c>
      <c r="W1046" s="24">
        <f>IFNA(VLOOKUP(A1046,'HUMAN RESOURCES processed'!$A$2:$M$2692,13,0))</f>
        <v>0.184</v>
      </c>
      <c r="X1046" s="24">
        <f>IFNA(VLOOKUP(A1046,'TOURISM processed'!$A$2:$F$2692,5,0))</f>
        <v>729000000</v>
      </c>
      <c r="Y1046" s="24">
        <f>IFNA(VLOOKUP(A1046,'TOURISM processed'!$A$2:$F$2692,6,0))</f>
        <v>552000000</v>
      </c>
      <c r="Z1046" s="24">
        <f t="shared" si="7"/>
        <v>28.10018326</v>
      </c>
      <c r="AA1046" s="24">
        <f>IFNA(VLOOKUP(A1046,'BUSINESS processed'!A1046:J3736,5,0))</f>
        <v>0.567</v>
      </c>
      <c r="AB1046" s="24">
        <f>IFNA(VLOOKUP(A1046,'BUSINESS processed'!A1046:J3736,6,0))</f>
        <v>48</v>
      </c>
      <c r="AC1046" s="24">
        <f t="shared" si="590"/>
        <v>0</v>
      </c>
      <c r="AD1046" s="24">
        <f>IFNA(VLOOKUP(A1046,'BUSINESS processed'!A1046:J3736,8,0))</f>
        <v>256</v>
      </c>
      <c r="AE1046" s="24">
        <f>IFNA(VLOOKUP(A1046,'BUSINESS processed'!A1046:J3736,9,0))</f>
        <v>0.018</v>
      </c>
      <c r="AF1046" s="27">
        <f>IFNA(VLOOKUP(A1046,'BUSINESS processed'!A1046:J3736,10,0))</f>
        <v>0.168</v>
      </c>
      <c r="AG1046" s="26"/>
      <c r="AH1046" s="26"/>
      <c r="AI1046" s="26"/>
      <c r="AJ1046" s="26"/>
      <c r="AK1046" s="26"/>
      <c r="AL1046" s="26"/>
      <c r="AM1046" s="26"/>
      <c r="AN1046" s="26"/>
      <c r="AO1046" s="26"/>
      <c r="AP1046" s="26"/>
      <c r="AQ1046" s="26"/>
      <c r="AR1046" s="26"/>
      <c r="AS1046" s="26"/>
      <c r="AT1046" s="26"/>
      <c r="AU1046" s="26"/>
      <c r="AV1046" s="26"/>
      <c r="AW1046" s="26"/>
      <c r="AX1046" s="26"/>
      <c r="AY1046" s="26"/>
      <c r="AZ1046" s="26"/>
      <c r="BA1046" s="26"/>
      <c r="BB1046" s="26"/>
      <c r="BC1046" s="26"/>
      <c r="BD1046" s="26"/>
      <c r="BE1046" s="26"/>
      <c r="BF1046" s="26"/>
      <c r="BG1046" s="26"/>
      <c r="BH1046" s="26"/>
    </row>
    <row r="1047">
      <c r="A1047" s="18" t="str">
        <f t="shared" si="1"/>
        <v>Asia_Sri Lanka-Asia_2006</v>
      </c>
      <c r="B1047" s="19" t="s">
        <v>144</v>
      </c>
      <c r="C1047" s="20" t="s">
        <v>172</v>
      </c>
      <c r="D1047" s="21" t="s">
        <v>85</v>
      </c>
      <c r="E1047" s="22">
        <v>2.8267410543E10</v>
      </c>
      <c r="F1047" s="22">
        <f t="shared" si="2"/>
        <v>1423.477215</v>
      </c>
      <c r="G1047" s="23">
        <v>0.04</v>
      </c>
      <c r="H1047" s="23">
        <v>57.0</v>
      </c>
      <c r="I1047" s="23">
        <v>0.129</v>
      </c>
      <c r="J1047" s="24">
        <f>IF(AND( C1047=C1046,D1047&gt;D1046),J1046,"")</f>
        <v>8942</v>
      </c>
      <c r="K1047" s="24">
        <f t="shared" si="3"/>
        <v>0.0004502971095</v>
      </c>
      <c r="L1047" s="24">
        <f>IF(AND(C1047=C1046,C1047&gt;C1046),C1046,0)</f>
        <v>0</v>
      </c>
      <c r="M1047" s="24">
        <f t="shared" si="5"/>
        <v>0</v>
      </c>
      <c r="N1047" s="24">
        <f>IFNA(VLOOKUP(A1047,'HUMAN RESOURCES processed'!$A$2:$M$2692,5,0))</f>
        <v>0.019</v>
      </c>
      <c r="O1047" s="24">
        <f>IFNA(VLOOKUP(A1047,'HUMAN RESOURCES processed'!$A$2:$M$2692,6,0))</f>
        <v>0.011</v>
      </c>
      <c r="P1047" s="24">
        <f>IFNA(VLOOKUP(A1047,'HUMAN RESOURCES processed'!$A$2:$M$2692,7,0))</f>
        <v>77</v>
      </c>
      <c r="Q1047" s="24">
        <f>IFNA(VLOOKUP(A1047,'HUMAN RESOURCES processed'!$A$2:$M$2692,8,0))</f>
        <v>70</v>
      </c>
      <c r="R1047" s="24">
        <f t="shared" si="6"/>
        <v>73.5</v>
      </c>
      <c r="S1047" s="24">
        <f>IFNA(VLOOKUP(A1047,'HUMAN RESOURCES processed'!$A$2:$M$2692,9,0))</f>
        <v>0.253</v>
      </c>
      <c r="T1047" s="24">
        <f>IFNA(VLOOKUP(A1047,'HUMAN RESOURCES processed'!$A$2:$M$2692,10,0))</f>
        <v>0.675</v>
      </c>
      <c r="U1047" s="24">
        <f>IFNA(VLOOKUP(A1047,'HUMAN RESOURCES processed'!$A$2:$M$2692,11,0))</f>
        <v>0.072</v>
      </c>
      <c r="V1047" s="24">
        <f>IFNA(VLOOKUP(A1047,'HUMAN RESOURCES processed'!$A$2:$M$2692,12,0))</f>
        <v>19858000</v>
      </c>
      <c r="W1047" s="24">
        <f>IFNA(VLOOKUP(A1047,'HUMAN RESOURCES processed'!$A$2:$M$2692,13,0))</f>
        <v>0.184</v>
      </c>
      <c r="X1047" s="24">
        <f>IFNA(VLOOKUP(A1047,'TOURISM processed'!$A$2:$F$2692,5,0))</f>
        <v>733000000</v>
      </c>
      <c r="Y1047" s="24">
        <f>IFNA(VLOOKUP(A1047,'TOURISM processed'!$A$2:$F$2692,6,0))</f>
        <v>666000000</v>
      </c>
      <c r="Z1047" s="24">
        <f t="shared" si="7"/>
        <v>33.53812066</v>
      </c>
      <c r="AA1047" s="24">
        <f>IFNA(VLOOKUP(A1047,'BUSINESS processed'!A1047:J3737,5,0))</f>
        <v>0.598</v>
      </c>
      <c r="AB1047" s="24">
        <f>IFNA(VLOOKUP(A1047,'BUSINESS processed'!A1047:J3737,6,0))</f>
        <v>48</v>
      </c>
      <c r="AC1047" s="24">
        <f t="shared" si="590"/>
        <v>0</v>
      </c>
      <c r="AD1047" s="24">
        <f>IFNA(VLOOKUP(A1047,'BUSINESS processed'!A1047:J3737,8,0))</f>
        <v>256</v>
      </c>
      <c r="AE1047" s="24">
        <f>IFNA(VLOOKUP(A1047,'BUSINESS processed'!A1047:J3737,9,0))</f>
        <v>0.025</v>
      </c>
      <c r="AF1047" s="27">
        <f>IFNA(VLOOKUP(A1047,'BUSINESS processed'!A1047:J3737,10,0))</f>
        <v>0.269</v>
      </c>
      <c r="AG1047" s="26"/>
      <c r="AH1047" s="26"/>
      <c r="AI1047" s="26"/>
      <c r="AJ1047" s="26"/>
      <c r="AK1047" s="26"/>
      <c r="AL1047" s="26"/>
      <c r="AM1047" s="26"/>
      <c r="AN1047" s="26"/>
      <c r="AO1047" s="26"/>
      <c r="AP1047" s="26"/>
      <c r="AQ1047" s="26"/>
      <c r="AR1047" s="26"/>
      <c r="AS1047" s="26"/>
      <c r="AT1047" s="26"/>
      <c r="AU1047" s="26"/>
      <c r="AV1047" s="26"/>
      <c r="AW1047" s="26"/>
      <c r="AX1047" s="26"/>
      <c r="AY1047" s="26"/>
      <c r="AZ1047" s="26"/>
      <c r="BA1047" s="26"/>
      <c r="BB1047" s="26"/>
      <c r="BC1047" s="26"/>
      <c r="BD1047" s="26"/>
      <c r="BE1047" s="26"/>
      <c r="BF1047" s="26"/>
      <c r="BG1047" s="26"/>
      <c r="BH1047" s="26"/>
    </row>
    <row r="1048">
      <c r="A1048" s="18" t="str">
        <f t="shared" si="1"/>
        <v>Asia_Sri Lanka-Asia_2007</v>
      </c>
      <c r="B1048" s="19" t="s">
        <v>144</v>
      </c>
      <c r="C1048" s="20" t="s">
        <v>172</v>
      </c>
      <c r="D1048" s="21" t="s">
        <v>86</v>
      </c>
      <c r="E1048" s="22">
        <v>3.2351184234E10</v>
      </c>
      <c r="F1048" s="22">
        <f t="shared" si="2"/>
        <v>1614.41111</v>
      </c>
      <c r="G1048" s="23">
        <v>0.037</v>
      </c>
      <c r="H1048" s="23">
        <v>59.0</v>
      </c>
      <c r="I1048" s="23">
        <v>0.171</v>
      </c>
      <c r="J1048" s="24">
        <f>IFNA(VLOOKUP(A1048,'ENERGY processed'!$A$2:$H$2692,7,0),"")</f>
        <v>8424</v>
      </c>
      <c r="K1048" s="24">
        <f t="shared" si="3"/>
        <v>0.0004203802585</v>
      </c>
      <c r="L1048" s="24">
        <f>IFNA(VLOOKUP(A1048,'ENERGY processed'!$A$2:$H$2692,8,0),"")</f>
        <v>11105.5</v>
      </c>
      <c r="M1048" s="24">
        <f t="shared" si="5"/>
        <v>0.0005541943211</v>
      </c>
      <c r="N1048" s="24">
        <f>IFNA(VLOOKUP(A1048,'HUMAN RESOURCES processed'!$A$2:$M$2692,5,0))</f>
        <v>0.019</v>
      </c>
      <c r="O1048" s="24">
        <f>IFNA(VLOOKUP(A1048,'HUMAN RESOURCES processed'!$A$2:$M$2692,6,0))</f>
        <v>0.011</v>
      </c>
      <c r="P1048" s="24">
        <f>IFNA(VLOOKUP(A1048,'HUMAN RESOURCES processed'!$A$2:$M$2692,7,0))</f>
        <v>77</v>
      </c>
      <c r="Q1048" s="24">
        <f>IFNA(VLOOKUP(A1048,'HUMAN RESOURCES processed'!$A$2:$M$2692,8,0))</f>
        <v>70</v>
      </c>
      <c r="R1048" s="24">
        <f t="shared" si="6"/>
        <v>73.5</v>
      </c>
      <c r="S1048" s="24">
        <f>IFNA(VLOOKUP(A1048,'HUMAN RESOURCES processed'!$A$2:$M$2692,9,0))</f>
        <v>0.252</v>
      </c>
      <c r="T1048" s="24">
        <f>IFNA(VLOOKUP(A1048,'HUMAN RESOURCES processed'!$A$2:$M$2692,10,0))</f>
        <v>0.675</v>
      </c>
      <c r="U1048" s="24">
        <f>IFNA(VLOOKUP(A1048,'HUMAN RESOURCES processed'!$A$2:$M$2692,11,0))</f>
        <v>0.073</v>
      </c>
      <c r="V1048" s="24">
        <f>IFNA(VLOOKUP(A1048,'HUMAN RESOURCES processed'!$A$2:$M$2692,12,0))</f>
        <v>20039000</v>
      </c>
      <c r="W1048" s="24">
        <f>IFNA(VLOOKUP(A1048,'HUMAN RESOURCES processed'!$A$2:$M$2692,13,0))</f>
        <v>0.184</v>
      </c>
      <c r="X1048" s="24">
        <f>IFNA(VLOOKUP(A1048,'TOURISM processed'!$A$2:$F$2692,5,0))</f>
        <v>750000000</v>
      </c>
      <c r="Y1048" s="24">
        <f>IFNA(VLOOKUP(A1048,'TOURISM processed'!$A$2:$F$2692,6,0))</f>
        <v>709000000</v>
      </c>
      <c r="Z1048" s="24">
        <f t="shared" si="7"/>
        <v>35.38100704</v>
      </c>
      <c r="AA1048" s="24">
        <f>IFNA(VLOOKUP(A1048,'BUSINESS processed'!A1048:J3738,5,0))</f>
        <v>0.617</v>
      </c>
      <c r="AB1048" s="24">
        <f>IFNA(VLOOKUP(A1048,'BUSINESS processed'!A1048:J3738,6,0))</f>
        <v>40</v>
      </c>
      <c r="AC1048" s="24">
        <f t="shared" si="590"/>
        <v>0</v>
      </c>
      <c r="AD1048" s="24">
        <f>IFNA(VLOOKUP(A1048,'BUSINESS processed'!A1048:J3738,8,0))</f>
        <v>256</v>
      </c>
      <c r="AE1048" s="24">
        <f>IFNA(VLOOKUP(A1048,'BUSINESS processed'!A1048:J3738,9,0))</f>
        <v>0.039</v>
      </c>
      <c r="AF1048" s="27">
        <f>IFNA(VLOOKUP(A1048,'BUSINESS processed'!A1048:J3738,10,0))</f>
        <v>0.393</v>
      </c>
      <c r="AG1048" s="26"/>
      <c r="AH1048" s="26"/>
      <c r="AI1048" s="26"/>
      <c r="AJ1048" s="26"/>
      <c r="AK1048" s="26"/>
      <c r="AL1048" s="26"/>
      <c r="AM1048" s="26"/>
      <c r="AN1048" s="26"/>
      <c r="AO1048" s="26"/>
      <c r="AP1048" s="26"/>
      <c r="AQ1048" s="26"/>
      <c r="AR1048" s="26"/>
      <c r="AS1048" s="26"/>
      <c r="AT1048" s="26"/>
      <c r="AU1048" s="26"/>
      <c r="AV1048" s="26"/>
      <c r="AW1048" s="26"/>
      <c r="AX1048" s="26"/>
      <c r="AY1048" s="26"/>
      <c r="AZ1048" s="26"/>
      <c r="BA1048" s="26"/>
      <c r="BB1048" s="26"/>
      <c r="BC1048" s="26"/>
      <c r="BD1048" s="26"/>
      <c r="BE1048" s="26"/>
      <c r="BF1048" s="26"/>
      <c r="BG1048" s="26"/>
      <c r="BH1048" s="26"/>
    </row>
    <row r="1049">
      <c r="A1049" s="18" t="str">
        <f t="shared" si="1"/>
        <v>Asia_Sri Lanka-Asia_2008</v>
      </c>
      <c r="B1049" s="19" t="s">
        <v>144</v>
      </c>
      <c r="C1049" s="20" t="s">
        <v>172</v>
      </c>
      <c r="D1049" s="21" t="s">
        <v>87</v>
      </c>
      <c r="E1049" s="22">
        <v>4.0715240469E10</v>
      </c>
      <c r="F1049" s="22">
        <f t="shared" si="2"/>
        <v>2013.911088</v>
      </c>
      <c r="G1049" s="23">
        <v>0.034</v>
      </c>
      <c r="H1049" s="23">
        <v>68.0</v>
      </c>
      <c r="I1049" s="23">
        <v>0.189</v>
      </c>
      <c r="J1049" s="24">
        <f>IFNA(VLOOKUP(A1049,'ENERGY processed'!$A$2:$H$2692,7,0),"")</f>
        <v>8730</v>
      </c>
      <c r="K1049" s="24">
        <f t="shared" si="3"/>
        <v>0.0004318148093</v>
      </c>
      <c r="L1049" s="24">
        <f>IFNA(VLOOKUP(A1049,'ENERGY processed'!$A$2:$H$2692,8,0),"")</f>
        <v>11732.5</v>
      </c>
      <c r="M1049" s="24">
        <f t="shared" si="5"/>
        <v>0.0005803284365</v>
      </c>
      <c r="N1049" s="24">
        <f>IFNA(VLOOKUP(A1049,'HUMAN RESOURCES processed'!$A$2:$M$2692,5,0))</f>
        <v>0.019</v>
      </c>
      <c r="O1049" s="24">
        <f>IFNA(VLOOKUP(A1049,'HUMAN RESOURCES processed'!$A$2:$M$2692,6,0))</f>
        <v>0.01</v>
      </c>
      <c r="P1049" s="24">
        <f>IFNA(VLOOKUP(A1049,'HUMAN RESOURCES processed'!$A$2:$M$2692,7,0))</f>
        <v>77</v>
      </c>
      <c r="Q1049" s="24">
        <f>IFNA(VLOOKUP(A1049,'HUMAN RESOURCES processed'!$A$2:$M$2692,8,0))</f>
        <v>71</v>
      </c>
      <c r="R1049" s="24">
        <f t="shared" si="6"/>
        <v>74</v>
      </c>
      <c r="S1049" s="24">
        <f>IFNA(VLOOKUP(A1049,'HUMAN RESOURCES processed'!$A$2:$M$2692,9,0))</f>
        <v>0.252</v>
      </c>
      <c r="T1049" s="24">
        <f>IFNA(VLOOKUP(A1049,'HUMAN RESOURCES processed'!$A$2:$M$2692,10,0))</f>
        <v>0.674</v>
      </c>
      <c r="U1049" s="24">
        <f>IFNA(VLOOKUP(A1049,'HUMAN RESOURCES processed'!$A$2:$M$2692,11,0))</f>
        <v>0.074</v>
      </c>
      <c r="V1049" s="24">
        <f>IFNA(VLOOKUP(A1049,'HUMAN RESOURCES processed'!$A$2:$M$2692,12,0))</f>
        <v>20217000</v>
      </c>
      <c r="W1049" s="24">
        <f>IFNA(VLOOKUP(A1049,'HUMAN RESOURCES processed'!$A$2:$M$2692,13,0))</f>
        <v>0.183</v>
      </c>
      <c r="X1049" s="24">
        <f>IFNA(VLOOKUP(A1049,'TOURISM processed'!$A$2:$F$2692,5,0))</f>
        <v>803000000</v>
      </c>
      <c r="Y1049" s="24">
        <f>IFNA(VLOOKUP(A1049,'TOURISM processed'!$A$2:$F$2692,6,0))</f>
        <v>777000000</v>
      </c>
      <c r="Z1049" s="24">
        <f t="shared" si="7"/>
        <v>38.43300193</v>
      </c>
      <c r="AA1049" s="24">
        <f>IFNA(VLOOKUP(A1049,'BUSINESS processed'!A1049:J3739,5,0))</f>
        <v>0.617</v>
      </c>
      <c r="AB1049" s="24">
        <f>IFNA(VLOOKUP(A1049,'BUSINESS processed'!A1049:J3739,6,0))</f>
        <v>40</v>
      </c>
      <c r="AC1049" s="24">
        <f t="shared" si="590"/>
        <v>0</v>
      </c>
      <c r="AD1049" s="24">
        <f>IFNA(VLOOKUP(A1049,'BUSINESS processed'!A1049:J3739,8,0))</f>
        <v>256</v>
      </c>
      <c r="AE1049" s="24">
        <f>IFNA(VLOOKUP(A1049,'BUSINESS processed'!A1049:J3739,9,0))</f>
        <v>0.058</v>
      </c>
      <c r="AF1049" s="27">
        <f>IFNA(VLOOKUP(A1049,'BUSINESS processed'!A1049:J3739,10,0))</f>
        <v>0.542</v>
      </c>
      <c r="AG1049" s="26"/>
      <c r="AH1049" s="26"/>
      <c r="AI1049" s="26"/>
      <c r="AJ1049" s="26"/>
      <c r="AK1049" s="26"/>
      <c r="AL1049" s="26"/>
      <c r="AM1049" s="26"/>
      <c r="AN1049" s="26"/>
      <c r="AO1049" s="26"/>
      <c r="AP1049" s="26"/>
      <c r="AQ1049" s="26"/>
      <c r="AR1049" s="26"/>
      <c r="AS1049" s="26"/>
      <c r="AT1049" s="26"/>
      <c r="AU1049" s="26"/>
      <c r="AV1049" s="26"/>
      <c r="AW1049" s="26"/>
      <c r="AX1049" s="26"/>
      <c r="AY1049" s="26"/>
      <c r="AZ1049" s="26"/>
      <c r="BA1049" s="26"/>
      <c r="BB1049" s="26"/>
      <c r="BC1049" s="26"/>
      <c r="BD1049" s="26"/>
      <c r="BE1049" s="26"/>
      <c r="BF1049" s="26"/>
      <c r="BG1049" s="26"/>
      <c r="BH1049" s="26"/>
    </row>
    <row r="1050">
      <c r="A1050" s="18" t="str">
        <f t="shared" si="1"/>
        <v>Asia_Sri Lanka-Asia_2009</v>
      </c>
      <c r="B1050" s="19" t="s">
        <v>144</v>
      </c>
      <c r="C1050" s="20" t="s">
        <v>172</v>
      </c>
      <c r="D1050" s="21" t="s">
        <v>88</v>
      </c>
      <c r="E1050" s="22">
        <v>4.2067974595E10</v>
      </c>
      <c r="F1050" s="22">
        <f t="shared" si="2"/>
        <v>2057.113672</v>
      </c>
      <c r="G1050" s="23">
        <v>0.033</v>
      </c>
      <c r="H1050" s="23">
        <v>68.0</v>
      </c>
      <c r="I1050" s="23">
        <v>0.157</v>
      </c>
      <c r="J1050" s="24">
        <f>IF(AND( C1050=C1049,D1050&gt;D1049),J1049,"")</f>
        <v>8730</v>
      </c>
      <c r="K1050" s="24">
        <f t="shared" si="3"/>
        <v>0.0004268948655</v>
      </c>
      <c r="L1050" s="24">
        <f>IF(AND(C1050=C1049,C1050&gt;C1049),C1049,0)</f>
        <v>0</v>
      </c>
      <c r="M1050" s="24">
        <f t="shared" si="5"/>
        <v>0</v>
      </c>
      <c r="N1050" s="24">
        <f>IFNA(VLOOKUP(A1050,'HUMAN RESOURCES processed'!$A$2:$M$2692,5,0))</f>
        <v>0.019</v>
      </c>
      <c r="O1050" s="24">
        <f>IFNA(VLOOKUP(A1050,'HUMAN RESOURCES processed'!$A$2:$M$2692,6,0))</f>
        <v>0.01</v>
      </c>
      <c r="P1050" s="24">
        <f>IFNA(VLOOKUP(A1050,'HUMAN RESOURCES processed'!$A$2:$M$2692,7,0))</f>
        <v>77</v>
      </c>
      <c r="Q1050" s="24">
        <f>IFNA(VLOOKUP(A1050,'HUMAN RESOURCES processed'!$A$2:$M$2692,8,0))</f>
        <v>71</v>
      </c>
      <c r="R1050" s="24">
        <f t="shared" si="6"/>
        <v>74</v>
      </c>
      <c r="S1050" s="24">
        <f>IFNA(VLOOKUP(A1050,'HUMAN RESOURCES processed'!$A$2:$M$2692,9,0))</f>
        <v>0.251</v>
      </c>
      <c r="T1050" s="24">
        <f>IFNA(VLOOKUP(A1050,'HUMAN RESOURCES processed'!$A$2:$M$2692,10,0))</f>
        <v>0.673</v>
      </c>
      <c r="U1050" s="24">
        <f>IFNA(VLOOKUP(A1050,'HUMAN RESOURCES processed'!$A$2:$M$2692,11,0))</f>
        <v>0.076</v>
      </c>
      <c r="V1050" s="24">
        <f>IFNA(VLOOKUP(A1050,'HUMAN RESOURCES processed'!$A$2:$M$2692,12,0))</f>
        <v>20450000</v>
      </c>
      <c r="W1050" s="24">
        <f>IFNA(VLOOKUP(A1050,'HUMAN RESOURCES processed'!$A$2:$M$2692,13,0))</f>
        <v>0.183</v>
      </c>
      <c r="X1050" s="24">
        <f>IFNA(VLOOKUP(A1050,'TOURISM processed'!$A$2:$F$2692,5,0))</f>
        <v>754000000</v>
      </c>
      <c r="Y1050" s="24">
        <f>IFNA(VLOOKUP(A1050,'TOURISM processed'!$A$2:$F$2692,6,0))</f>
        <v>735000000</v>
      </c>
      <c r="Z1050" s="24">
        <f t="shared" si="7"/>
        <v>35.94132029</v>
      </c>
      <c r="AA1050" s="24">
        <f>IFNA(VLOOKUP(A1050,'BUSINESS processed'!A1050:J3740,5,0))</f>
        <v>0.617</v>
      </c>
      <c r="AB1050" s="24">
        <f>IFNA(VLOOKUP(A1050,'BUSINESS processed'!A1050:J3740,6,0))</f>
        <v>40</v>
      </c>
      <c r="AC1050" s="24">
        <f t="shared" si="590"/>
        <v>0</v>
      </c>
      <c r="AD1050" s="24">
        <f>IFNA(VLOOKUP(A1050,'BUSINESS processed'!A1050:J3740,8,0))</f>
        <v>256</v>
      </c>
      <c r="AE1050" s="24">
        <f>IFNA(VLOOKUP(A1050,'BUSINESS processed'!A1050:J3740,9,0))</f>
        <v>0.088</v>
      </c>
      <c r="AF1050" s="27">
        <f>IFNA(VLOOKUP(A1050,'BUSINESS processed'!A1050:J3740,10,0))</f>
        <v>0.791</v>
      </c>
      <c r="AG1050" s="26"/>
      <c r="AH1050" s="26"/>
      <c r="AI1050" s="26"/>
      <c r="AJ1050" s="26"/>
      <c r="AK1050" s="26"/>
      <c r="AL1050" s="26"/>
      <c r="AM1050" s="26"/>
      <c r="AN1050" s="26"/>
      <c r="AO1050" s="26"/>
      <c r="AP1050" s="26"/>
      <c r="AQ1050" s="26"/>
      <c r="AR1050" s="26"/>
      <c r="AS1050" s="26"/>
      <c r="AT1050" s="26"/>
      <c r="AU1050" s="26"/>
      <c r="AV1050" s="26"/>
      <c r="AW1050" s="26"/>
      <c r="AX1050" s="26"/>
      <c r="AY1050" s="26"/>
      <c r="AZ1050" s="26"/>
      <c r="BA1050" s="26"/>
      <c r="BB1050" s="26"/>
      <c r="BC1050" s="26"/>
      <c r="BD1050" s="26"/>
      <c r="BE1050" s="26"/>
      <c r="BF1050" s="26"/>
      <c r="BG1050" s="26"/>
      <c r="BH1050" s="26"/>
    </row>
    <row r="1051">
      <c r="A1051" s="18" t="str">
        <f t="shared" si="1"/>
        <v>Asia_Sri Lanka-Asia_2010</v>
      </c>
      <c r="B1051" s="19" t="s">
        <v>144</v>
      </c>
      <c r="C1051" s="20" t="s">
        <v>172</v>
      </c>
      <c r="D1051" s="21" t="s">
        <v>89</v>
      </c>
      <c r="E1051" s="22">
        <v>4.956752167E10</v>
      </c>
      <c r="F1051" s="22">
        <f t="shared" si="2"/>
        <v>2400.015575</v>
      </c>
      <c r="G1051" s="23">
        <v>0.034</v>
      </c>
      <c r="H1051" s="23">
        <v>82.0</v>
      </c>
      <c r="I1051" s="23">
        <v>0.102</v>
      </c>
      <c r="J1051" s="24">
        <f>IFNA(VLOOKUP(A1051,'ENERGY processed'!$A$2:$H$2692,7,0),"")</f>
        <v>9001</v>
      </c>
      <c r="K1051" s="24">
        <f t="shared" si="3"/>
        <v>0.0004358204619</v>
      </c>
      <c r="L1051" s="24">
        <f>IFNA(VLOOKUP(A1051,'ENERGY processed'!$A$2:$H$2692,8,0),"")</f>
        <v>11643</v>
      </c>
      <c r="M1051" s="24">
        <f t="shared" si="5"/>
        <v>0.000563743766</v>
      </c>
      <c r="N1051" s="24">
        <f>IFNA(VLOOKUP(A1051,'HUMAN RESOURCES processed'!$A$2:$M$2692,5,0))</f>
        <v>0.018</v>
      </c>
      <c r="O1051" s="24">
        <f>IFNA(VLOOKUP(A1051,'HUMAN RESOURCES processed'!$A$2:$M$2692,6,0))</f>
        <v>0.009</v>
      </c>
      <c r="P1051" s="24">
        <f>IFNA(VLOOKUP(A1051,'HUMAN RESOURCES processed'!$A$2:$M$2692,7,0))</f>
        <v>77</v>
      </c>
      <c r="Q1051" s="24">
        <f>IFNA(VLOOKUP(A1051,'HUMAN RESOURCES processed'!$A$2:$M$2692,8,0))</f>
        <v>71</v>
      </c>
      <c r="R1051" s="24">
        <f t="shared" si="6"/>
        <v>74</v>
      </c>
      <c r="S1051" s="24">
        <f>IFNA(VLOOKUP(A1051,'HUMAN RESOURCES processed'!$A$2:$M$2692,9,0))</f>
        <v>0.251</v>
      </c>
      <c r="T1051" s="24">
        <f>IFNA(VLOOKUP(A1051,'HUMAN RESOURCES processed'!$A$2:$M$2692,10,0))</f>
        <v>0.671</v>
      </c>
      <c r="U1051" s="24">
        <f>IFNA(VLOOKUP(A1051,'HUMAN RESOURCES processed'!$A$2:$M$2692,11,0))</f>
        <v>0.078</v>
      </c>
      <c r="V1051" s="24">
        <f>IFNA(VLOOKUP(A1051,'HUMAN RESOURCES processed'!$A$2:$M$2692,12,0))</f>
        <v>20653000</v>
      </c>
      <c r="W1051" s="24">
        <f>IFNA(VLOOKUP(A1051,'HUMAN RESOURCES processed'!$A$2:$M$2692,13,0))</f>
        <v>0.183</v>
      </c>
      <c r="X1051" s="24">
        <f>IFNA(VLOOKUP(A1051,'TOURISM processed'!$A$2:$F$2692,5,0))</f>
        <v>1044000000</v>
      </c>
      <c r="Y1051" s="24">
        <f>IFNA(VLOOKUP(A1051,'TOURISM processed'!$A$2:$F$2692,6,0))</f>
        <v>828000000</v>
      </c>
      <c r="Z1051" s="24">
        <f t="shared" si="7"/>
        <v>40.09102794</v>
      </c>
      <c r="AA1051" s="24">
        <f>IFNA(VLOOKUP(A1051,'BUSINESS processed'!A1051:J3741,5,0))</f>
        <v>0.966</v>
      </c>
      <c r="AB1051" s="24">
        <f>IFNA(VLOOKUP(A1051,'BUSINESS processed'!A1051:J3741,6,0))</f>
        <v>37</v>
      </c>
      <c r="AC1051" s="24">
        <f t="shared" si="590"/>
        <v>0</v>
      </c>
      <c r="AD1051" s="24">
        <f>IFNA(VLOOKUP(A1051,'BUSINESS processed'!A1051:J3741,8,0))</f>
        <v>256</v>
      </c>
      <c r="AE1051" s="24">
        <f>IFNA(VLOOKUP(A1051,'BUSINESS processed'!A1051:J3741,9,0))</f>
        <v>0.12</v>
      </c>
      <c r="AF1051" s="27">
        <f>IFNA(VLOOKUP(A1051,'BUSINESS processed'!A1051:J3741,10,0))</f>
        <v>0.836</v>
      </c>
      <c r="AG1051" s="26"/>
      <c r="AH1051" s="26"/>
      <c r="AI1051" s="26"/>
      <c r="AJ1051" s="26"/>
      <c r="AK1051" s="26"/>
      <c r="AL1051" s="26"/>
      <c r="AM1051" s="26"/>
      <c r="AN1051" s="26"/>
      <c r="AO1051" s="26"/>
      <c r="AP1051" s="26"/>
      <c r="AQ1051" s="26"/>
      <c r="AR1051" s="26"/>
      <c r="AS1051" s="26"/>
      <c r="AT1051" s="26"/>
      <c r="AU1051" s="26"/>
      <c r="AV1051" s="26"/>
      <c r="AW1051" s="26"/>
      <c r="AX1051" s="26"/>
      <c r="AY1051" s="26"/>
      <c r="AZ1051" s="26"/>
      <c r="BA1051" s="26"/>
      <c r="BB1051" s="26"/>
      <c r="BC1051" s="26"/>
      <c r="BD1051" s="26"/>
      <c r="BE1051" s="26"/>
      <c r="BF1051" s="26"/>
      <c r="BG1051" s="26"/>
      <c r="BH1051" s="26"/>
    </row>
    <row r="1052">
      <c r="A1052" s="18" t="str">
        <f t="shared" si="1"/>
        <v>Asia_Sri Lanka-Asia_2011</v>
      </c>
      <c r="B1052" s="19" t="s">
        <v>144</v>
      </c>
      <c r="C1052" s="20" t="s">
        <v>172</v>
      </c>
      <c r="D1052" s="21" t="s">
        <v>90</v>
      </c>
      <c r="E1052" s="22">
        <v>5.9178013928E10</v>
      </c>
      <c r="F1052" s="22">
        <f t="shared" si="2"/>
        <v>2835.689967</v>
      </c>
      <c r="G1052" s="23">
        <v>0.033</v>
      </c>
      <c r="H1052" s="23">
        <v>93.0</v>
      </c>
      <c r="I1052" s="23">
        <v>0.094</v>
      </c>
      <c r="J1052" s="24">
        <f>IF(AND( C1052=C1051,D1052&gt;D1051),J1051,"")</f>
        <v>9001</v>
      </c>
      <c r="K1052" s="24">
        <f t="shared" si="3"/>
        <v>0.000431309598</v>
      </c>
      <c r="L1052" s="24">
        <f>IF(AND(C1052=C1051,C1052&gt;C1051),C1051,0)</f>
        <v>0</v>
      </c>
      <c r="M1052" s="24">
        <f t="shared" si="5"/>
        <v>0</v>
      </c>
      <c r="N1052" s="24">
        <f>IFNA(VLOOKUP(A1052,'HUMAN RESOURCES processed'!$A$2:$M$2692,5,0))</f>
        <v>0.018</v>
      </c>
      <c r="O1052" s="24">
        <f>IFNA(VLOOKUP(A1052,'HUMAN RESOURCES processed'!$A$2:$M$2692,6,0))</f>
        <v>0.009</v>
      </c>
      <c r="P1052" s="24">
        <f>IFNA(VLOOKUP(A1052,'HUMAN RESOURCES processed'!$A$2:$M$2692,7,0))</f>
        <v>77</v>
      </c>
      <c r="Q1052" s="24">
        <f>IFNA(VLOOKUP(A1052,'HUMAN RESOURCES processed'!$A$2:$M$2692,8,0))</f>
        <v>71</v>
      </c>
      <c r="R1052" s="24">
        <f t="shared" si="6"/>
        <v>74</v>
      </c>
      <c r="S1052" s="24">
        <f>IFNA(VLOOKUP(A1052,'HUMAN RESOURCES processed'!$A$2:$M$2692,9,0))</f>
        <v>0.251</v>
      </c>
      <c r="T1052" s="24">
        <f>IFNA(VLOOKUP(A1052,'HUMAN RESOURCES processed'!$A$2:$M$2692,10,0))</f>
        <v>0.669</v>
      </c>
      <c r="U1052" s="24">
        <f>IFNA(VLOOKUP(A1052,'HUMAN RESOURCES processed'!$A$2:$M$2692,11,0))</f>
        <v>0.08</v>
      </c>
      <c r="V1052" s="24">
        <f>IFNA(VLOOKUP(A1052,'HUMAN RESOURCES processed'!$A$2:$M$2692,12,0))</f>
        <v>20869000</v>
      </c>
      <c r="W1052" s="24">
        <f>IFNA(VLOOKUP(A1052,'HUMAN RESOURCES processed'!$A$2:$M$2692,13,0))</f>
        <v>0.183</v>
      </c>
      <c r="X1052" s="24">
        <f>IFNA(VLOOKUP(A1052,'TOURISM processed'!$A$2:$F$2692,5,0))</f>
        <v>1421000000</v>
      </c>
      <c r="Y1052" s="24">
        <f>IFNA(VLOOKUP(A1052,'TOURISM processed'!$A$2:$F$2692,6,0))</f>
        <v>926000000</v>
      </c>
      <c r="Z1052" s="24">
        <f t="shared" si="7"/>
        <v>44.37203508</v>
      </c>
      <c r="AA1052" s="24">
        <f>IFNA(VLOOKUP(A1052,'BUSINESS processed'!A1052:J3742,5,0))</f>
        <v>1.129</v>
      </c>
      <c r="AB1052" s="24">
        <f>IFNA(VLOOKUP(A1052,'BUSINESS processed'!A1052:J3742,6,0))</f>
        <v>37</v>
      </c>
      <c r="AC1052" s="24">
        <f t="shared" si="590"/>
        <v>0</v>
      </c>
      <c r="AD1052" s="24">
        <f>IFNA(VLOOKUP(A1052,'BUSINESS processed'!A1052:J3742,8,0))</f>
        <v>256</v>
      </c>
      <c r="AE1052" s="24">
        <f>IFNA(VLOOKUP(A1052,'BUSINESS processed'!A1052:J3742,9,0))</f>
        <v>0.15</v>
      </c>
      <c r="AF1052" s="27">
        <f>IFNA(VLOOKUP(A1052,'BUSINESS processed'!A1052:J3742,10,0))</f>
        <v>0.875</v>
      </c>
      <c r="AG1052" s="26"/>
      <c r="AH1052" s="26"/>
      <c r="AI1052" s="26"/>
      <c r="AJ1052" s="26"/>
      <c r="AK1052" s="26"/>
      <c r="AL1052" s="26"/>
      <c r="AM1052" s="26"/>
      <c r="AN1052" s="26"/>
      <c r="AO1052" s="26"/>
      <c r="AP1052" s="26"/>
      <c r="AQ1052" s="26"/>
      <c r="AR1052" s="26"/>
      <c r="AS1052" s="26"/>
      <c r="AT1052" s="26"/>
      <c r="AU1052" s="26"/>
      <c r="AV1052" s="26"/>
      <c r="AW1052" s="26"/>
      <c r="AX1052" s="26"/>
      <c r="AY1052" s="26"/>
      <c r="AZ1052" s="26"/>
      <c r="BA1052" s="26"/>
      <c r="BB1052" s="26"/>
      <c r="BC1052" s="26"/>
      <c r="BD1052" s="26"/>
      <c r="BE1052" s="26"/>
      <c r="BF1052" s="26"/>
      <c r="BG1052" s="26"/>
      <c r="BH1052" s="26"/>
    </row>
    <row r="1053">
      <c r="A1053" s="18" t="str">
        <f t="shared" si="1"/>
        <v>Asia_Sri Lanka-Asia_2012</v>
      </c>
      <c r="B1053" s="19" t="s">
        <v>144</v>
      </c>
      <c r="C1053" s="20" t="s">
        <v>172</v>
      </c>
      <c r="D1053" s="21" t="s">
        <v>91</v>
      </c>
      <c r="E1053" s="22">
        <v>5.9393056426E10</v>
      </c>
      <c r="F1053" s="22">
        <f t="shared" si="2"/>
        <v>2921.736345</v>
      </c>
      <c r="G1053" s="23">
        <v>0.031</v>
      </c>
      <c r="H1053" s="23">
        <v>89.0</v>
      </c>
      <c r="I1053" s="23">
        <v>0.133</v>
      </c>
      <c r="J1053" s="24">
        <f>IFNA(VLOOKUP(A1053,'ENERGY processed'!$A$2:$H$2692,7,0),"")</f>
        <v>8882.5</v>
      </c>
      <c r="K1053" s="24">
        <f t="shared" si="3"/>
        <v>0.0004369588745</v>
      </c>
      <c r="L1053" s="24">
        <f>IFNA(VLOOKUP(A1053,'ENERGY processed'!$A$2:$H$2692,8,0),"")</f>
        <v>11199</v>
      </c>
      <c r="M1053" s="24">
        <f t="shared" si="5"/>
        <v>0.0005509149941</v>
      </c>
      <c r="N1053" s="24">
        <f>IFNA(VLOOKUP(A1053,'HUMAN RESOURCES processed'!$A$2:$M$2692,5,0))</f>
        <v>0.018</v>
      </c>
      <c r="O1053" s="24">
        <f>IFNA(VLOOKUP(A1053,'HUMAN RESOURCES processed'!$A$2:$M$2692,6,0))</f>
        <v>0.009</v>
      </c>
      <c r="P1053" s="24">
        <f>IFNA(VLOOKUP(A1053,'HUMAN RESOURCES processed'!$A$2:$M$2692,7,0))</f>
        <v>77</v>
      </c>
      <c r="Q1053" s="24">
        <f>IFNA(VLOOKUP(A1053,'HUMAN RESOURCES processed'!$A$2:$M$2692,8,0))</f>
        <v>71</v>
      </c>
      <c r="R1053" s="24">
        <f t="shared" si="6"/>
        <v>74</v>
      </c>
      <c r="S1053" s="24">
        <f>IFNA(VLOOKUP(A1053,'HUMAN RESOURCES processed'!$A$2:$M$2692,9,0))</f>
        <v>0.252</v>
      </c>
      <c r="T1053" s="24">
        <f>IFNA(VLOOKUP(A1053,'HUMAN RESOURCES processed'!$A$2:$M$2692,10,0))</f>
        <v>0.666</v>
      </c>
      <c r="U1053" s="24">
        <f>IFNA(VLOOKUP(A1053,'HUMAN RESOURCES processed'!$A$2:$M$2692,11,0))</f>
        <v>0.082</v>
      </c>
      <c r="V1053" s="24">
        <f>IFNA(VLOOKUP(A1053,'HUMAN RESOURCES processed'!$A$2:$M$2692,12,0))</f>
        <v>20328000</v>
      </c>
      <c r="W1053" s="24">
        <f>IFNA(VLOOKUP(A1053,'HUMAN RESOURCES processed'!$A$2:$M$2692,13,0))</f>
        <v>0.183</v>
      </c>
      <c r="X1053" s="24">
        <f>IFNA(VLOOKUP(A1053,'TOURISM processed'!$A$2:$F$2692,5,0))</f>
        <v>1756000000</v>
      </c>
      <c r="Y1053" s="24">
        <f>IFNA(VLOOKUP(A1053,'TOURISM processed'!$A$2:$F$2692,6,0))</f>
        <v>1219000000</v>
      </c>
      <c r="Z1053" s="24">
        <f t="shared" si="7"/>
        <v>59.9665486</v>
      </c>
      <c r="AA1053" s="24">
        <f>IFNA(VLOOKUP(A1053,'BUSINESS processed'!A1053:J3743,5,0))</f>
        <v>0.553</v>
      </c>
      <c r="AB1053" s="24">
        <f>IFNA(VLOOKUP(A1053,'BUSINESS processed'!A1053:J3743,6,0))</f>
        <v>8</v>
      </c>
      <c r="AC1053" s="24">
        <f>IFNA(VLOOKUP(A1053,'BUSINESS processed'!A1053:J3743,7,0))</f>
        <v>83</v>
      </c>
      <c r="AD1053" s="24">
        <f>IFNA(VLOOKUP(A1053,'BUSINESS processed'!A1053:J3743,8,0))</f>
        <v>254</v>
      </c>
      <c r="AE1053" s="24">
        <f>IFNA(VLOOKUP(A1053,'BUSINESS processed'!A1053:J3743,9,0))</f>
        <v>0.183</v>
      </c>
      <c r="AF1053" s="27">
        <f>IFNA(VLOOKUP(A1053,'BUSINESS processed'!A1053:J3743,10,0))</f>
        <v>0.916</v>
      </c>
      <c r="AG1053" s="26"/>
      <c r="AH1053" s="26"/>
      <c r="AI1053" s="26"/>
      <c r="AJ1053" s="26"/>
      <c r="AK1053" s="26"/>
      <c r="AL1053" s="26"/>
      <c r="AM1053" s="26"/>
      <c r="AN1053" s="26"/>
      <c r="AO1053" s="26"/>
      <c r="AP1053" s="26"/>
      <c r="AQ1053" s="26"/>
      <c r="AR1053" s="26"/>
      <c r="AS1053" s="26"/>
      <c r="AT1053" s="26"/>
      <c r="AU1053" s="26"/>
      <c r="AV1053" s="26"/>
      <c r="AW1053" s="26"/>
      <c r="AX1053" s="26"/>
      <c r="AY1053" s="26"/>
      <c r="AZ1053" s="26"/>
      <c r="BA1053" s="26"/>
      <c r="BB1053" s="26"/>
      <c r="BC1053" s="26"/>
      <c r="BD1053" s="26"/>
      <c r="BE1053" s="26"/>
      <c r="BF1053" s="26"/>
      <c r="BG1053" s="26"/>
      <c r="BH1053" s="26"/>
    </row>
    <row r="1054">
      <c r="A1054" s="18" t="str">
        <f t="shared" si="1"/>
        <v>Asia_Tajikistan-Asia_2000</v>
      </c>
      <c r="B1054" s="19" t="s">
        <v>144</v>
      </c>
      <c r="C1054" s="20" t="s">
        <v>173</v>
      </c>
      <c r="D1054" s="21" t="s">
        <v>70</v>
      </c>
      <c r="E1054" s="22">
        <v>8.60550294E8</v>
      </c>
      <c r="F1054" s="22">
        <f t="shared" si="2"/>
        <v>139.1091415</v>
      </c>
      <c r="G1054" s="23">
        <v>0.046</v>
      </c>
      <c r="H1054" s="23">
        <v>6.0</v>
      </c>
      <c r="I1054" s="23">
        <v>0.256</v>
      </c>
      <c r="J1054" s="24">
        <f>IF(AND( C1054=C1053,D1054&gt;D1053),J1053,0)</f>
        <v>0</v>
      </c>
      <c r="K1054" s="24">
        <f t="shared" si="3"/>
        <v>0</v>
      </c>
      <c r="L1054" s="24">
        <f t="shared" ref="L1054:L1055" si="592">IF(AND(C1054=C1053,C1054&gt;C1053),C1053,0)</f>
        <v>0</v>
      </c>
      <c r="M1054" s="24">
        <f t="shared" si="5"/>
        <v>0</v>
      </c>
      <c r="N1054" s="24">
        <f>IFNA(VLOOKUP(A1054,'HUMAN RESOURCES processed'!$A$2:$M$2692,5,0))</f>
        <v>0.03</v>
      </c>
      <c r="O1054" s="24">
        <f>IFNA(VLOOKUP(A1054,'HUMAN RESOURCES processed'!$A$2:$M$2692,6,0))</f>
        <v>0.075</v>
      </c>
      <c r="P1054" s="24">
        <f>IFNA(VLOOKUP(A1054,'HUMAN RESOURCES processed'!$A$2:$M$2692,7,0))</f>
        <v>68</v>
      </c>
      <c r="Q1054" s="24">
        <f>IFNA(VLOOKUP(A1054,'HUMAN RESOURCES processed'!$A$2:$M$2692,8,0))</f>
        <v>60</v>
      </c>
      <c r="R1054" s="24">
        <f t="shared" si="6"/>
        <v>64</v>
      </c>
      <c r="S1054" s="24">
        <f>IFNA(VLOOKUP(A1054,'HUMAN RESOURCES processed'!$A$2:$M$2692,9,0))</f>
        <v>0.429</v>
      </c>
      <c r="T1054" s="24">
        <f>IFNA(VLOOKUP(A1054,'HUMAN RESOURCES processed'!$A$2:$M$2692,10,0))</f>
        <v>0.536</v>
      </c>
      <c r="U1054" s="24">
        <f>IFNA(VLOOKUP(A1054,'HUMAN RESOURCES processed'!$A$2:$M$2692,11,0))</f>
        <v>0.035</v>
      </c>
      <c r="V1054" s="24">
        <f>IFNA(VLOOKUP(A1054,'HUMAN RESOURCES processed'!$A$2:$M$2692,12,0))</f>
        <v>6186152</v>
      </c>
      <c r="W1054" s="24">
        <f>IFNA(VLOOKUP(A1054,'HUMAN RESOURCES processed'!$A$2:$M$2692,13,0))</f>
        <v>0.265</v>
      </c>
      <c r="X1054" s="24">
        <f t="shared" ref="X1054:X1055" si="593">IF(AND(C1054=C1053,D1054&gt;D1053),X1053,0)</f>
        <v>0</v>
      </c>
      <c r="Y1054" s="24">
        <f t="shared" ref="Y1054:Y1055" si="594">IF(AND(C1054=C1053,D1054&gt;D1053),Y1053,0)</f>
        <v>0</v>
      </c>
      <c r="Z1054" s="24">
        <f t="shared" si="7"/>
        <v>0</v>
      </c>
      <c r="AA1054" s="24">
        <f t="shared" ref="AA1054:AA1058" si="595">IF(AND(C1054=C1053,D1054&gt;D1053),AA1053,0)</f>
        <v>0</v>
      </c>
      <c r="AB1054" s="24">
        <f t="shared" ref="AB1054:AB1058" si="596">IF(AND(C1054=C1053,D1054&gt;D1053),AB1053,0)</f>
        <v>0</v>
      </c>
      <c r="AC1054" s="24">
        <f t="shared" ref="AC1054:AC1065" si="597">IF(AND(C1054=C1053,D1054&gt;D1053),AC1053,0)</f>
        <v>0</v>
      </c>
      <c r="AD1054" s="24">
        <f t="shared" ref="AD1054:AD1058" si="598">IF(AND(C1054=C1053,D1054&gt;D1053),AD1053,0)</f>
        <v>0</v>
      </c>
      <c r="AE1054" s="24">
        <f>IFNA(VLOOKUP(A1054,'BUSINESS processed'!A1054:J3744,9,0))</f>
        <v>0</v>
      </c>
      <c r="AF1054" s="27">
        <f>IFNA(VLOOKUP(A1054,'BUSINESS processed'!A1054:J3744,10,0))</f>
        <v>0</v>
      </c>
      <c r="AG1054" s="26"/>
      <c r="AH1054" s="26"/>
      <c r="AI1054" s="26"/>
      <c r="AJ1054" s="26"/>
      <c r="AK1054" s="26"/>
      <c r="AL1054" s="26"/>
      <c r="AM1054" s="26"/>
      <c r="AN1054" s="26"/>
      <c r="AO1054" s="26"/>
      <c r="AP1054" s="26"/>
      <c r="AQ1054" s="26"/>
      <c r="AR1054" s="26"/>
      <c r="AS1054" s="26"/>
      <c r="AT1054" s="26"/>
      <c r="AU1054" s="26"/>
      <c r="AV1054" s="26"/>
      <c r="AW1054" s="26"/>
      <c r="AX1054" s="26"/>
      <c r="AY1054" s="26"/>
      <c r="AZ1054" s="26"/>
      <c r="BA1054" s="26"/>
      <c r="BB1054" s="26"/>
      <c r="BC1054" s="26"/>
      <c r="BD1054" s="26"/>
      <c r="BE1054" s="26"/>
      <c r="BF1054" s="26"/>
      <c r="BG1054" s="26"/>
      <c r="BH1054" s="26"/>
    </row>
    <row r="1055">
      <c r="A1055" s="18" t="str">
        <f t="shared" si="1"/>
        <v>Asia_Tajikistan-Asia_2001</v>
      </c>
      <c r="B1055" s="19" t="s">
        <v>144</v>
      </c>
      <c r="C1055" s="20" t="s">
        <v>173</v>
      </c>
      <c r="D1055" s="21" t="s">
        <v>71</v>
      </c>
      <c r="E1055" s="22">
        <v>1.080774006E9</v>
      </c>
      <c r="F1055" s="22">
        <f t="shared" si="2"/>
        <v>171.8421974</v>
      </c>
      <c r="G1055" s="23">
        <v>0.046</v>
      </c>
      <c r="H1055" s="23">
        <v>8.0</v>
      </c>
      <c r="I1055" s="23">
        <v>0.211</v>
      </c>
      <c r="J1055" s="24">
        <f>IFNA(VLOOKUP(A1055,'ENERGY processed'!$A$2:$H$2692,7,0),"")</f>
        <v>2395</v>
      </c>
      <c r="K1055" s="24">
        <f t="shared" si="3"/>
        <v>0.0003808030731</v>
      </c>
      <c r="L1055" s="24">
        <f t="shared" si="592"/>
        <v>0</v>
      </c>
      <c r="M1055" s="24">
        <f t="shared" si="5"/>
        <v>0</v>
      </c>
      <c r="N1055" s="24">
        <f>IFNA(VLOOKUP(A1055,'HUMAN RESOURCES processed'!$A$2:$M$2692,5,0))</f>
        <v>0.03</v>
      </c>
      <c r="O1055" s="24">
        <f>IFNA(VLOOKUP(A1055,'HUMAN RESOURCES processed'!$A$2:$M$2692,6,0))</f>
        <v>0.07</v>
      </c>
      <c r="P1055" s="24">
        <f>IFNA(VLOOKUP(A1055,'HUMAN RESOURCES processed'!$A$2:$M$2692,7,0))</f>
        <v>68</v>
      </c>
      <c r="Q1055" s="24">
        <f>IFNA(VLOOKUP(A1055,'HUMAN RESOURCES processed'!$A$2:$M$2692,8,0))</f>
        <v>60</v>
      </c>
      <c r="R1055" s="24">
        <f t="shared" si="6"/>
        <v>64</v>
      </c>
      <c r="S1055" s="24">
        <f>IFNA(VLOOKUP(A1055,'HUMAN RESOURCES processed'!$A$2:$M$2692,9,0))</f>
        <v>0.421</v>
      </c>
      <c r="T1055" s="24">
        <f>IFNA(VLOOKUP(A1055,'HUMAN RESOURCES processed'!$A$2:$M$2692,10,0))</f>
        <v>0.543</v>
      </c>
      <c r="U1055" s="24">
        <f>IFNA(VLOOKUP(A1055,'HUMAN RESOURCES processed'!$A$2:$M$2692,11,0))</f>
        <v>0.036</v>
      </c>
      <c r="V1055" s="24">
        <f>IFNA(VLOOKUP(A1055,'HUMAN RESOURCES processed'!$A$2:$M$2692,12,0))</f>
        <v>6289340</v>
      </c>
      <c r="W1055" s="24">
        <f>IFNA(VLOOKUP(A1055,'HUMAN RESOURCES processed'!$A$2:$M$2692,13,0))</f>
        <v>0.265</v>
      </c>
      <c r="X1055" s="24">
        <f t="shared" si="593"/>
        <v>0</v>
      </c>
      <c r="Y1055" s="24">
        <f t="shared" si="594"/>
        <v>0</v>
      </c>
      <c r="Z1055" s="24">
        <f t="shared" si="7"/>
        <v>0</v>
      </c>
      <c r="AA1055" s="24">
        <f t="shared" si="595"/>
        <v>0</v>
      </c>
      <c r="AB1055" s="24">
        <f t="shared" si="596"/>
        <v>0</v>
      </c>
      <c r="AC1055" s="24">
        <f t="shared" si="597"/>
        <v>0</v>
      </c>
      <c r="AD1055" s="24">
        <f t="shared" si="598"/>
        <v>0</v>
      </c>
      <c r="AE1055" s="24">
        <f>IFNA(VLOOKUP(A1055,'BUSINESS processed'!A1055:J3745,9,0))</f>
        <v>0.001</v>
      </c>
      <c r="AF1055" s="27">
        <f>IFNA(VLOOKUP(A1055,'BUSINESS processed'!A1055:J3745,10,0))</f>
        <v>0</v>
      </c>
      <c r="AG1055" s="26"/>
      <c r="AH1055" s="26"/>
      <c r="AI1055" s="26"/>
      <c r="AJ1055" s="26"/>
      <c r="AK1055" s="26"/>
      <c r="AL1055" s="26"/>
      <c r="AM1055" s="26"/>
      <c r="AN1055" s="26"/>
      <c r="AO1055" s="26"/>
      <c r="AP1055" s="26"/>
      <c r="AQ1055" s="26"/>
      <c r="AR1055" s="26"/>
      <c r="AS1055" s="26"/>
      <c r="AT1055" s="26"/>
      <c r="AU1055" s="26"/>
      <c r="AV1055" s="26"/>
      <c r="AW1055" s="26"/>
      <c r="AX1055" s="26"/>
      <c r="AY1055" s="26"/>
      <c r="AZ1055" s="26"/>
      <c r="BA1055" s="26"/>
      <c r="BB1055" s="26"/>
      <c r="BC1055" s="26"/>
      <c r="BD1055" s="26"/>
      <c r="BE1055" s="26"/>
      <c r="BF1055" s="26"/>
      <c r="BG1055" s="26"/>
      <c r="BH1055" s="26"/>
    </row>
    <row r="1056">
      <c r="A1056" s="18" t="str">
        <f t="shared" si="1"/>
        <v>Asia_Tajikistan-Asia_2002</v>
      </c>
      <c r="B1056" s="19" t="s">
        <v>144</v>
      </c>
      <c r="C1056" s="20" t="s">
        <v>173</v>
      </c>
      <c r="D1056" s="21" t="s">
        <v>72</v>
      </c>
      <c r="E1056" s="22">
        <v>1.221113795E9</v>
      </c>
      <c r="F1056" s="22">
        <f t="shared" si="2"/>
        <v>190.6763422</v>
      </c>
      <c r="G1056" s="23">
        <v>0.045</v>
      </c>
      <c r="H1056" s="23">
        <v>9.0</v>
      </c>
      <c r="I1056" s="23">
        <v>0.147</v>
      </c>
      <c r="J1056" s="24">
        <f>IFNA(VLOOKUP(A1056,'ENERGY processed'!$A$2:$H$2692,7,0),"")</f>
        <v>2370</v>
      </c>
      <c r="K1056" s="24">
        <f t="shared" si="3"/>
        <v>0.0003700743803</v>
      </c>
      <c r="L1056" s="24">
        <f>IFNA(VLOOKUP(A1056,'ENERGY processed'!$A$2:$H$2692,8,0),"")</f>
        <v>2860</v>
      </c>
      <c r="M1056" s="24">
        <f t="shared" si="5"/>
        <v>0.0004465876488</v>
      </c>
      <c r="N1056" s="24">
        <f>IFNA(VLOOKUP(A1056,'HUMAN RESOURCES processed'!$A$2:$M$2692,5,0))</f>
        <v>0.029</v>
      </c>
      <c r="O1056" s="24">
        <f>IFNA(VLOOKUP(A1056,'HUMAN RESOURCES processed'!$A$2:$M$2692,6,0))</f>
        <v>0.066</v>
      </c>
      <c r="P1056" s="24">
        <f>IFNA(VLOOKUP(A1056,'HUMAN RESOURCES processed'!$A$2:$M$2692,7,0))</f>
        <v>68</v>
      </c>
      <c r="Q1056" s="24">
        <f>IFNA(VLOOKUP(A1056,'HUMAN RESOURCES processed'!$A$2:$M$2692,8,0))</f>
        <v>61</v>
      </c>
      <c r="R1056" s="24">
        <f t="shared" si="6"/>
        <v>64.5</v>
      </c>
      <c r="S1056" s="24">
        <f>IFNA(VLOOKUP(A1056,'HUMAN RESOURCES processed'!$A$2:$M$2692,9,0))</f>
        <v>0.412</v>
      </c>
      <c r="T1056" s="24">
        <f>IFNA(VLOOKUP(A1056,'HUMAN RESOURCES processed'!$A$2:$M$2692,10,0))</f>
        <v>0.552</v>
      </c>
      <c r="U1056" s="24">
        <f>IFNA(VLOOKUP(A1056,'HUMAN RESOURCES processed'!$A$2:$M$2692,11,0))</f>
        <v>0.036</v>
      </c>
      <c r="V1056" s="24">
        <f>IFNA(VLOOKUP(A1056,'HUMAN RESOURCES processed'!$A$2:$M$2692,12,0))</f>
        <v>6404118</v>
      </c>
      <c r="W1056" s="24">
        <f>IFNA(VLOOKUP(A1056,'HUMAN RESOURCES processed'!$A$2:$M$2692,13,0))</f>
        <v>0.264</v>
      </c>
      <c r="X1056" s="24">
        <f>IFNA(VLOOKUP(A1056,'TOURISM processed'!$A$2:$F$2692,5,0))</f>
        <v>5000000</v>
      </c>
      <c r="Y1056" s="24">
        <f>IFNA(VLOOKUP(A1056,'TOURISM processed'!$A$2:$F$2692,6,0))</f>
        <v>1700000</v>
      </c>
      <c r="Z1056" s="24">
        <f t="shared" si="7"/>
        <v>0.2654541968</v>
      </c>
      <c r="AA1056" s="24">
        <f t="shared" si="595"/>
        <v>0</v>
      </c>
      <c r="AB1056" s="24">
        <f t="shared" si="596"/>
        <v>0</v>
      </c>
      <c r="AC1056" s="24">
        <f t="shared" si="597"/>
        <v>0</v>
      </c>
      <c r="AD1056" s="24">
        <f t="shared" si="598"/>
        <v>0</v>
      </c>
      <c r="AE1056" s="24">
        <f>IFNA(VLOOKUP(A1056,'BUSINESS processed'!A1056:J3746,9,0))</f>
        <v>0.001</v>
      </c>
      <c r="AF1056" s="27">
        <f>IFNA(VLOOKUP(A1056,'BUSINESS processed'!A1056:J3746,10,0))</f>
        <v>0.002</v>
      </c>
      <c r="AG1056" s="26"/>
      <c r="AH1056" s="26"/>
      <c r="AI1056" s="26"/>
      <c r="AJ1056" s="26"/>
      <c r="AK1056" s="26"/>
      <c r="AL1056" s="26"/>
      <c r="AM1056" s="26"/>
      <c r="AN1056" s="26"/>
      <c r="AO1056" s="26"/>
      <c r="AP1056" s="26"/>
      <c r="AQ1056" s="26"/>
      <c r="AR1056" s="26"/>
      <c r="AS1056" s="26"/>
      <c r="AT1056" s="26"/>
      <c r="AU1056" s="26"/>
      <c r="AV1056" s="26"/>
      <c r="AW1056" s="26"/>
      <c r="AX1056" s="26"/>
      <c r="AY1056" s="26"/>
      <c r="AZ1056" s="26"/>
      <c r="BA1056" s="26"/>
      <c r="BB1056" s="26"/>
      <c r="BC1056" s="26"/>
      <c r="BD1056" s="26"/>
      <c r="BE1056" s="26"/>
      <c r="BF1056" s="26"/>
      <c r="BG1056" s="26"/>
      <c r="BH1056" s="26"/>
    </row>
    <row r="1057">
      <c r="A1057" s="18" t="str">
        <f t="shared" si="1"/>
        <v>Asia_Tajikistan-Asia_2003</v>
      </c>
      <c r="B1057" s="19" t="s">
        <v>144</v>
      </c>
      <c r="C1057" s="20" t="s">
        <v>173</v>
      </c>
      <c r="D1057" s="21" t="s">
        <v>74</v>
      </c>
      <c r="E1057" s="22">
        <v>1.554125543E9</v>
      </c>
      <c r="F1057" s="22">
        <f t="shared" si="2"/>
        <v>238.0120376</v>
      </c>
      <c r="G1057" s="23">
        <v>0.045</v>
      </c>
      <c r="H1057" s="23">
        <v>11.0</v>
      </c>
      <c r="I1057" s="23">
        <v>0.167</v>
      </c>
      <c r="J1057" s="24">
        <f>IFNA(VLOOKUP(A1057,'ENERGY processed'!$A$2:$H$2692,7,0),"")</f>
        <v>2333</v>
      </c>
      <c r="K1057" s="24">
        <f t="shared" si="3"/>
        <v>0.0003572955134</v>
      </c>
      <c r="L1057" s="24">
        <f>IFNA(VLOOKUP(A1057,'ENERGY processed'!$A$2:$H$2692,8,0),"")</f>
        <v>2893</v>
      </c>
      <c r="M1057" s="24">
        <f t="shared" si="5"/>
        <v>0.0004430586885</v>
      </c>
      <c r="N1057" s="24">
        <f>IFNA(VLOOKUP(A1057,'HUMAN RESOURCES processed'!$A$2:$M$2692,5,0))</f>
        <v>0.029</v>
      </c>
      <c r="O1057" s="24">
        <f>IFNA(VLOOKUP(A1057,'HUMAN RESOURCES processed'!$A$2:$M$2692,6,0))</f>
        <v>0.061</v>
      </c>
      <c r="P1057" s="24">
        <f>IFNA(VLOOKUP(A1057,'HUMAN RESOURCES processed'!$A$2:$M$2692,7,0))</f>
        <v>69</v>
      </c>
      <c r="Q1057" s="24">
        <f>IFNA(VLOOKUP(A1057,'HUMAN RESOURCES processed'!$A$2:$M$2692,8,0))</f>
        <v>61</v>
      </c>
      <c r="R1057" s="24">
        <f t="shared" si="6"/>
        <v>65</v>
      </c>
      <c r="S1057" s="24">
        <f>IFNA(VLOOKUP(A1057,'HUMAN RESOURCES processed'!$A$2:$M$2692,9,0))</f>
        <v>0.402</v>
      </c>
      <c r="T1057" s="24">
        <f>IFNA(VLOOKUP(A1057,'HUMAN RESOURCES processed'!$A$2:$M$2692,10,0))</f>
        <v>0.561</v>
      </c>
      <c r="U1057" s="24">
        <f>IFNA(VLOOKUP(A1057,'HUMAN RESOURCES processed'!$A$2:$M$2692,11,0))</f>
        <v>0.037</v>
      </c>
      <c r="V1057" s="24">
        <f>IFNA(VLOOKUP(A1057,'HUMAN RESOURCES processed'!$A$2:$M$2692,12,0))</f>
        <v>6529609</v>
      </c>
      <c r="W1057" s="24">
        <f>IFNA(VLOOKUP(A1057,'HUMAN RESOURCES processed'!$A$2:$M$2692,13,0))</f>
        <v>0.264</v>
      </c>
      <c r="X1057" s="24">
        <f>IFNA(VLOOKUP(A1057,'TOURISM processed'!$A$2:$F$2692,5,0))</f>
        <v>6200000</v>
      </c>
      <c r="Y1057" s="24">
        <f>IFNA(VLOOKUP(A1057,'TOURISM processed'!$A$2:$F$2692,6,0))</f>
        <v>2100000</v>
      </c>
      <c r="Z1057" s="24">
        <f t="shared" si="7"/>
        <v>0.3216119066</v>
      </c>
      <c r="AA1057" s="24">
        <f t="shared" si="595"/>
        <v>0</v>
      </c>
      <c r="AB1057" s="24">
        <f t="shared" si="596"/>
        <v>0</v>
      </c>
      <c r="AC1057" s="24">
        <f t="shared" si="597"/>
        <v>0</v>
      </c>
      <c r="AD1057" s="24">
        <f t="shared" si="598"/>
        <v>0</v>
      </c>
      <c r="AE1057" s="24">
        <f>IFNA(VLOOKUP(A1057,'BUSINESS processed'!A1057:J3747,9,0))</f>
        <v>0.001</v>
      </c>
      <c r="AF1057" s="27">
        <f>IFNA(VLOOKUP(A1057,'BUSINESS processed'!A1057:J3747,10,0))</f>
        <v>0.007</v>
      </c>
      <c r="AG1057" s="26"/>
      <c r="AH1057" s="26"/>
      <c r="AI1057" s="26"/>
      <c r="AJ1057" s="26"/>
      <c r="AK1057" s="26"/>
      <c r="AL1057" s="26"/>
      <c r="AM1057" s="26"/>
      <c r="AN1057" s="26"/>
      <c r="AO1057" s="26"/>
      <c r="AP1057" s="26"/>
      <c r="AQ1057" s="26"/>
      <c r="AR1057" s="26"/>
      <c r="AS1057" s="26"/>
      <c r="AT1057" s="26"/>
      <c r="AU1057" s="26"/>
      <c r="AV1057" s="26"/>
      <c r="AW1057" s="26"/>
      <c r="AX1057" s="26"/>
      <c r="AY1057" s="26"/>
      <c r="AZ1057" s="26"/>
      <c r="BA1057" s="26"/>
      <c r="BB1057" s="26"/>
      <c r="BC1057" s="26"/>
      <c r="BD1057" s="26"/>
      <c r="BE1057" s="26"/>
      <c r="BF1057" s="26"/>
      <c r="BG1057" s="26"/>
      <c r="BH1057" s="26"/>
    </row>
    <row r="1058">
      <c r="A1058" s="18" t="str">
        <f t="shared" si="1"/>
        <v>Asia_Tajikistan-Asia_2004</v>
      </c>
      <c r="B1058" s="19" t="s">
        <v>144</v>
      </c>
      <c r="C1058" s="20" t="s">
        <v>173</v>
      </c>
      <c r="D1058" s="21" t="s">
        <v>83</v>
      </c>
      <c r="E1058" s="22">
        <v>2.07614871E9</v>
      </c>
      <c r="F1058" s="22">
        <f t="shared" si="2"/>
        <v>311.5502446</v>
      </c>
      <c r="G1058" s="23">
        <v>0.043</v>
      </c>
      <c r="H1058" s="23">
        <v>13.0</v>
      </c>
      <c r="I1058" s="23">
        <v>0.203</v>
      </c>
      <c r="J1058" s="24">
        <f>IF(AND( C1058=C1057,D1058&gt;D1057),J1057,"")</f>
        <v>2333</v>
      </c>
      <c r="K1058" s="24">
        <f t="shared" si="3"/>
        <v>0.000350093766</v>
      </c>
      <c r="L1058" s="24">
        <f>IF(AND(C1058=C1057,C1058&gt;C1057),C1057,0)</f>
        <v>0</v>
      </c>
      <c r="M1058" s="24">
        <f t="shared" si="5"/>
        <v>0</v>
      </c>
      <c r="N1058" s="24">
        <f>IFNA(VLOOKUP(A1058,'HUMAN RESOURCES processed'!$A$2:$M$2692,5,0))</f>
        <v>0.029</v>
      </c>
      <c r="O1058" s="24">
        <f>IFNA(VLOOKUP(A1058,'HUMAN RESOURCES processed'!$A$2:$M$2692,6,0))</f>
        <v>0.058</v>
      </c>
      <c r="P1058" s="24">
        <f>IFNA(VLOOKUP(A1058,'HUMAN RESOURCES processed'!$A$2:$M$2692,7,0))</f>
        <v>69</v>
      </c>
      <c r="Q1058" s="24">
        <f>IFNA(VLOOKUP(A1058,'HUMAN RESOURCES processed'!$A$2:$M$2692,8,0))</f>
        <v>62</v>
      </c>
      <c r="R1058" s="24">
        <f t="shared" si="6"/>
        <v>65.5</v>
      </c>
      <c r="S1058" s="24">
        <f>IFNA(VLOOKUP(A1058,'HUMAN RESOURCES processed'!$A$2:$M$2692,9,0))</f>
        <v>0.392</v>
      </c>
      <c r="T1058" s="24">
        <f>IFNA(VLOOKUP(A1058,'HUMAN RESOURCES processed'!$A$2:$M$2692,10,0))</f>
        <v>0.57</v>
      </c>
      <c r="U1058" s="24">
        <f>IFNA(VLOOKUP(A1058,'HUMAN RESOURCES processed'!$A$2:$M$2692,11,0))</f>
        <v>0.037</v>
      </c>
      <c r="V1058" s="24">
        <f>IFNA(VLOOKUP(A1058,'HUMAN RESOURCES processed'!$A$2:$M$2692,12,0))</f>
        <v>6663929</v>
      </c>
      <c r="W1058" s="24">
        <f>IFNA(VLOOKUP(A1058,'HUMAN RESOURCES processed'!$A$2:$M$2692,13,0))</f>
        <v>0.264</v>
      </c>
      <c r="X1058" s="24">
        <f>IFNA(VLOOKUP(A1058,'TOURISM processed'!$A$2:$F$2692,5,0))</f>
        <v>9600000</v>
      </c>
      <c r="Y1058" s="24">
        <f>IFNA(VLOOKUP(A1058,'TOURISM processed'!$A$2:$F$2692,6,0))</f>
        <v>3400000</v>
      </c>
      <c r="Z1058" s="24">
        <f t="shared" si="7"/>
        <v>0.5102095175</v>
      </c>
      <c r="AA1058" s="24">
        <f t="shared" si="595"/>
        <v>0</v>
      </c>
      <c r="AB1058" s="24">
        <f t="shared" si="596"/>
        <v>0</v>
      </c>
      <c r="AC1058" s="24">
        <f t="shared" si="597"/>
        <v>0</v>
      </c>
      <c r="AD1058" s="24">
        <f t="shared" si="598"/>
        <v>0</v>
      </c>
      <c r="AE1058" s="24">
        <f>IFNA(VLOOKUP(A1058,'BUSINESS processed'!A1058:J3748,9,0))</f>
        <v>0.001</v>
      </c>
      <c r="AF1058" s="27">
        <f>IFNA(VLOOKUP(A1058,'BUSINESS processed'!A1058:J3748,10,0))</f>
        <v>0.02</v>
      </c>
      <c r="AG1058" s="26"/>
      <c r="AH1058" s="26"/>
      <c r="AI1058" s="26"/>
      <c r="AJ1058" s="26"/>
      <c r="AK1058" s="26"/>
      <c r="AL1058" s="26"/>
      <c r="AM1058" s="26"/>
      <c r="AN1058" s="26"/>
      <c r="AO1058" s="26"/>
      <c r="AP1058" s="26"/>
      <c r="AQ1058" s="26"/>
      <c r="AR1058" s="26"/>
      <c r="AS1058" s="26"/>
      <c r="AT1058" s="26"/>
      <c r="AU1058" s="26"/>
      <c r="AV1058" s="26"/>
      <c r="AW1058" s="26"/>
      <c r="AX1058" s="26"/>
      <c r="AY1058" s="26"/>
      <c r="AZ1058" s="26"/>
      <c r="BA1058" s="26"/>
      <c r="BB1058" s="26"/>
      <c r="BC1058" s="26"/>
      <c r="BD1058" s="26"/>
      <c r="BE1058" s="26"/>
      <c r="BF1058" s="26"/>
      <c r="BG1058" s="26"/>
      <c r="BH1058" s="26"/>
    </row>
    <row r="1059">
      <c r="A1059" s="18" t="str">
        <f t="shared" si="1"/>
        <v>Asia_Tajikistan-Asia_2005</v>
      </c>
      <c r="B1059" s="19" t="s">
        <v>144</v>
      </c>
      <c r="C1059" s="20" t="s">
        <v>173</v>
      </c>
      <c r="D1059" s="21" t="s">
        <v>84</v>
      </c>
      <c r="E1059" s="22">
        <v>2.312319579E9</v>
      </c>
      <c r="F1059" s="22">
        <f t="shared" si="2"/>
        <v>339.7644428</v>
      </c>
      <c r="G1059" s="23">
        <v>0.048</v>
      </c>
      <c r="H1059" s="23">
        <v>16.0</v>
      </c>
      <c r="I1059" s="23">
        <v>0.233</v>
      </c>
      <c r="J1059" s="24">
        <f>IFNA(VLOOKUP(A1059,'ENERGY processed'!$A$2:$H$2692,7,0),"")</f>
        <v>2443.5</v>
      </c>
      <c r="K1059" s="24">
        <f t="shared" si="3"/>
        <v>0.0003590396516</v>
      </c>
      <c r="L1059" s="24">
        <f>IFNA(VLOOKUP(A1059,'ENERGY processed'!$A$2:$H$2692,8,0),"")</f>
        <v>2844</v>
      </c>
      <c r="M1059" s="24">
        <f t="shared" si="5"/>
        <v>0.0004178877713</v>
      </c>
      <c r="N1059" s="24">
        <f>IFNA(VLOOKUP(A1059,'HUMAN RESOURCES processed'!$A$2:$M$2692,5,0))</f>
        <v>0.03</v>
      </c>
      <c r="O1059" s="24">
        <f>IFNA(VLOOKUP(A1059,'HUMAN RESOURCES processed'!$A$2:$M$2692,6,0))</f>
        <v>0.054</v>
      </c>
      <c r="P1059" s="24">
        <f>IFNA(VLOOKUP(A1059,'HUMAN RESOURCES processed'!$A$2:$M$2692,7,0))</f>
        <v>69</v>
      </c>
      <c r="Q1059" s="24">
        <f>IFNA(VLOOKUP(A1059,'HUMAN RESOURCES processed'!$A$2:$M$2692,8,0))</f>
        <v>62</v>
      </c>
      <c r="R1059" s="24">
        <f t="shared" si="6"/>
        <v>65.5</v>
      </c>
      <c r="S1059" s="24">
        <f>IFNA(VLOOKUP(A1059,'HUMAN RESOURCES processed'!$A$2:$M$2692,9,0))</f>
        <v>0.384</v>
      </c>
      <c r="T1059" s="24">
        <f>IFNA(VLOOKUP(A1059,'HUMAN RESOURCES processed'!$A$2:$M$2692,10,0))</f>
        <v>0.579</v>
      </c>
      <c r="U1059" s="24">
        <f>IFNA(VLOOKUP(A1059,'HUMAN RESOURCES processed'!$A$2:$M$2692,11,0))</f>
        <v>0.037</v>
      </c>
      <c r="V1059" s="24">
        <f>IFNA(VLOOKUP(A1059,'HUMAN RESOURCES processed'!$A$2:$M$2692,12,0))</f>
        <v>6805655</v>
      </c>
      <c r="W1059" s="24">
        <f>IFNA(VLOOKUP(A1059,'HUMAN RESOURCES processed'!$A$2:$M$2692,13,0))</f>
        <v>0.264</v>
      </c>
      <c r="X1059" s="24">
        <f>IFNA(VLOOKUP(A1059,'TOURISM processed'!$A$2:$F$2692,5,0))</f>
        <v>9100000</v>
      </c>
      <c r="Y1059" s="24">
        <f>IFNA(VLOOKUP(A1059,'TOURISM processed'!$A$2:$F$2692,6,0))</f>
        <v>3800000</v>
      </c>
      <c r="Z1059" s="24">
        <f t="shared" si="7"/>
        <v>0.5583591881</v>
      </c>
      <c r="AA1059" s="24">
        <f>IFNA(VLOOKUP(A1059,'BUSINESS processed'!A1059:J3749,5,0))</f>
        <v>0.799</v>
      </c>
      <c r="AB1059" s="24">
        <f>IFNA(VLOOKUP(A1059,'BUSINESS processed'!A1059:J3749,6,0))</f>
        <v>80</v>
      </c>
      <c r="AC1059" s="24">
        <f t="shared" si="597"/>
        <v>0</v>
      </c>
      <c r="AD1059" s="24">
        <f>IFNA(VLOOKUP(A1059,'BUSINESS processed'!A1059:J3749,8,0))</f>
        <v>224</v>
      </c>
      <c r="AE1059" s="24">
        <f>IFNA(VLOOKUP(A1059,'BUSINESS processed'!A1059:J3749,9,0))</f>
        <v>0.003</v>
      </c>
      <c r="AF1059" s="27">
        <f>IFNA(VLOOKUP(A1059,'BUSINESS processed'!A1059:J3749,10,0))</f>
        <v>0.039</v>
      </c>
      <c r="AG1059" s="26"/>
      <c r="AH1059" s="26"/>
      <c r="AI1059" s="26"/>
      <c r="AJ1059" s="26"/>
      <c r="AK1059" s="26"/>
      <c r="AL1059" s="26"/>
      <c r="AM1059" s="26"/>
      <c r="AN1059" s="26"/>
      <c r="AO1059" s="26"/>
      <c r="AP1059" s="26"/>
      <c r="AQ1059" s="26"/>
      <c r="AR1059" s="26"/>
      <c r="AS1059" s="26"/>
      <c r="AT1059" s="26"/>
      <c r="AU1059" s="26"/>
      <c r="AV1059" s="26"/>
      <c r="AW1059" s="26"/>
      <c r="AX1059" s="26"/>
      <c r="AY1059" s="26"/>
      <c r="AZ1059" s="26"/>
      <c r="BA1059" s="26"/>
      <c r="BB1059" s="26"/>
      <c r="BC1059" s="26"/>
      <c r="BD1059" s="26"/>
      <c r="BE1059" s="26"/>
      <c r="BF1059" s="26"/>
      <c r="BG1059" s="26"/>
      <c r="BH1059" s="26"/>
    </row>
    <row r="1060">
      <c r="A1060" s="18" t="str">
        <f t="shared" si="1"/>
        <v>Asia_Tajikistan-Asia_2006</v>
      </c>
      <c r="B1060" s="19" t="s">
        <v>144</v>
      </c>
      <c r="C1060" s="20" t="s">
        <v>173</v>
      </c>
      <c r="D1060" s="21" t="s">
        <v>85</v>
      </c>
      <c r="E1060" s="22">
        <v>2.830236054E9</v>
      </c>
      <c r="F1060" s="22">
        <f t="shared" si="2"/>
        <v>406.9634195</v>
      </c>
      <c r="G1060" s="23">
        <v>0.048</v>
      </c>
      <c r="H1060" s="23">
        <v>19.0</v>
      </c>
      <c r="I1060" s="23">
        <v>0.144</v>
      </c>
      <c r="J1060" s="24">
        <f>IF(AND( C1060=C1059,D1060&gt;D1059),J1059,"")</f>
        <v>2443.5</v>
      </c>
      <c r="K1060" s="24">
        <f t="shared" si="3"/>
        <v>0.0003513541261</v>
      </c>
      <c r="L1060" s="24">
        <f>IF(AND(C1060=C1059,C1060&gt;C1059),C1059,0)</f>
        <v>0</v>
      </c>
      <c r="M1060" s="24">
        <f t="shared" si="5"/>
        <v>0</v>
      </c>
      <c r="N1060" s="24">
        <f>IFNA(VLOOKUP(A1060,'HUMAN RESOURCES processed'!$A$2:$M$2692,5,0))</f>
        <v>0.03</v>
      </c>
      <c r="O1060" s="24">
        <f>IFNA(VLOOKUP(A1060,'HUMAN RESOURCES processed'!$A$2:$M$2692,6,0))</f>
        <v>0.052</v>
      </c>
      <c r="P1060" s="24">
        <f>IFNA(VLOOKUP(A1060,'HUMAN RESOURCES processed'!$A$2:$M$2692,7,0))</f>
        <v>70</v>
      </c>
      <c r="Q1060" s="24">
        <f>IFNA(VLOOKUP(A1060,'HUMAN RESOURCES processed'!$A$2:$M$2692,8,0))</f>
        <v>63</v>
      </c>
      <c r="R1060" s="24">
        <f t="shared" si="6"/>
        <v>66.5</v>
      </c>
      <c r="S1060" s="24">
        <f>IFNA(VLOOKUP(A1060,'HUMAN RESOURCES processed'!$A$2:$M$2692,9,0))</f>
        <v>0.376</v>
      </c>
      <c r="T1060" s="24">
        <f>IFNA(VLOOKUP(A1060,'HUMAN RESOURCES processed'!$A$2:$M$2692,10,0))</f>
        <v>0.587</v>
      </c>
      <c r="U1060" s="24">
        <f>IFNA(VLOOKUP(A1060,'HUMAN RESOURCES processed'!$A$2:$M$2692,11,0))</f>
        <v>0.037</v>
      </c>
      <c r="V1060" s="24">
        <f>IFNA(VLOOKUP(A1060,'HUMAN RESOURCES processed'!$A$2:$M$2692,12,0))</f>
        <v>6954522</v>
      </c>
      <c r="W1060" s="24">
        <f>IFNA(VLOOKUP(A1060,'HUMAN RESOURCES processed'!$A$2:$M$2692,13,0))</f>
        <v>0.265</v>
      </c>
      <c r="X1060" s="24">
        <f>IFNA(VLOOKUP(A1060,'TOURISM processed'!$A$2:$F$2692,5,0))</f>
        <v>11200000</v>
      </c>
      <c r="Y1060" s="24">
        <f>IFNA(VLOOKUP(A1060,'TOURISM processed'!$A$2:$F$2692,6,0))</f>
        <v>6000000</v>
      </c>
      <c r="Z1060" s="24">
        <f t="shared" si="7"/>
        <v>0.8627480077</v>
      </c>
      <c r="AA1060" s="24">
        <f>IFNA(VLOOKUP(A1060,'BUSINESS processed'!A1060:J3750,5,0))</f>
        <v>0.799</v>
      </c>
      <c r="AB1060" s="24">
        <f>IFNA(VLOOKUP(A1060,'BUSINESS processed'!A1060:J3750,6,0))</f>
        <v>80</v>
      </c>
      <c r="AC1060" s="24">
        <f t="shared" si="597"/>
        <v>0</v>
      </c>
      <c r="AD1060" s="24">
        <f>IFNA(VLOOKUP(A1060,'BUSINESS processed'!A1060:J3750,8,0))</f>
        <v>224</v>
      </c>
      <c r="AE1060" s="24">
        <f>IFNA(VLOOKUP(A1060,'BUSINESS processed'!A1060:J3750,9,0))</f>
        <v>0.038</v>
      </c>
      <c r="AF1060" s="27">
        <f>IFNA(VLOOKUP(A1060,'BUSINESS processed'!A1060:J3750,10,0))</f>
        <v>0.309</v>
      </c>
      <c r="AG1060" s="26"/>
      <c r="AH1060" s="26"/>
      <c r="AI1060" s="26"/>
      <c r="AJ1060" s="26"/>
      <c r="AK1060" s="26"/>
      <c r="AL1060" s="26"/>
      <c r="AM1060" s="26"/>
      <c r="AN1060" s="26"/>
      <c r="AO1060" s="26"/>
      <c r="AP1060" s="26"/>
      <c r="AQ1060" s="26"/>
      <c r="AR1060" s="26"/>
      <c r="AS1060" s="26"/>
      <c r="AT1060" s="26"/>
      <c r="AU1060" s="26"/>
      <c r="AV1060" s="26"/>
      <c r="AW1060" s="26"/>
      <c r="AX1060" s="26"/>
      <c r="AY1060" s="26"/>
      <c r="AZ1060" s="26"/>
      <c r="BA1060" s="26"/>
      <c r="BB1060" s="26"/>
      <c r="BC1060" s="26"/>
      <c r="BD1060" s="26"/>
      <c r="BE1060" s="26"/>
      <c r="BF1060" s="26"/>
      <c r="BG1060" s="26"/>
      <c r="BH1060" s="26"/>
    </row>
    <row r="1061">
      <c r="A1061" s="18" t="str">
        <f t="shared" si="1"/>
        <v>Asia_Tajikistan-Asia_2007</v>
      </c>
      <c r="B1061" s="19" t="s">
        <v>144</v>
      </c>
      <c r="C1061" s="20" t="s">
        <v>173</v>
      </c>
      <c r="D1061" s="21" t="s">
        <v>86</v>
      </c>
      <c r="E1061" s="22">
        <v>3.719497371E9</v>
      </c>
      <c r="F1061" s="22">
        <f t="shared" si="2"/>
        <v>523.0606517</v>
      </c>
      <c r="G1061" s="23">
        <v>0.053</v>
      </c>
      <c r="H1061" s="23">
        <v>28.0</v>
      </c>
      <c r="I1061" s="23">
        <v>0.227</v>
      </c>
      <c r="J1061" s="24">
        <f>IFNA(VLOOKUP(A1061,'ENERGY processed'!$A$2:$H$2692,7,0),"")</f>
        <v>2234</v>
      </c>
      <c r="K1061" s="24">
        <f t="shared" si="3"/>
        <v>0.0003141600543</v>
      </c>
      <c r="L1061" s="24">
        <f>IFNA(VLOOKUP(A1061,'ENERGY processed'!$A$2:$H$2692,8,0),"")</f>
        <v>2427.5</v>
      </c>
      <c r="M1061" s="24">
        <f t="shared" si="5"/>
        <v>0.0003413713213</v>
      </c>
      <c r="N1061" s="24">
        <f>IFNA(VLOOKUP(A1061,'HUMAN RESOURCES processed'!$A$2:$M$2692,5,0))</f>
        <v>0.031</v>
      </c>
      <c r="O1061" s="24">
        <f>IFNA(VLOOKUP(A1061,'HUMAN RESOURCES processed'!$A$2:$M$2692,6,0))</f>
        <v>0.05</v>
      </c>
      <c r="P1061" s="24">
        <f>IFNA(VLOOKUP(A1061,'HUMAN RESOURCES processed'!$A$2:$M$2692,7,0))</f>
        <v>70</v>
      </c>
      <c r="Q1061" s="24">
        <f>IFNA(VLOOKUP(A1061,'HUMAN RESOURCES processed'!$A$2:$M$2692,8,0))</f>
        <v>63</v>
      </c>
      <c r="R1061" s="24">
        <f t="shared" si="6"/>
        <v>66.5</v>
      </c>
      <c r="S1061" s="24">
        <f>IFNA(VLOOKUP(A1061,'HUMAN RESOURCES processed'!$A$2:$M$2692,9,0))</f>
        <v>0.37</v>
      </c>
      <c r="T1061" s="24">
        <f>IFNA(VLOOKUP(A1061,'HUMAN RESOURCES processed'!$A$2:$M$2692,10,0))</f>
        <v>0.594</v>
      </c>
      <c r="U1061" s="24">
        <f>IFNA(VLOOKUP(A1061,'HUMAN RESOURCES processed'!$A$2:$M$2692,11,0))</f>
        <v>0.036</v>
      </c>
      <c r="V1061" s="24">
        <f>IFNA(VLOOKUP(A1061,'HUMAN RESOURCES processed'!$A$2:$M$2692,12,0))</f>
        <v>7111025</v>
      </c>
      <c r="W1061" s="24">
        <f>IFNA(VLOOKUP(A1061,'HUMAN RESOURCES processed'!$A$2:$M$2692,13,0))</f>
        <v>0.265</v>
      </c>
      <c r="X1061" s="24">
        <f>IFNA(VLOOKUP(A1061,'TOURISM processed'!$A$2:$F$2692,5,0))</f>
        <v>16500000</v>
      </c>
      <c r="Y1061" s="24">
        <f>IFNA(VLOOKUP(A1061,'TOURISM processed'!$A$2:$F$2692,6,0))</f>
        <v>6600000</v>
      </c>
      <c r="Z1061" s="24">
        <f t="shared" si="7"/>
        <v>0.9281362391</v>
      </c>
      <c r="AA1061" s="24">
        <f>IFNA(VLOOKUP(A1061,'BUSINESS processed'!A1061:J3751,5,0))</f>
        <v>0.8</v>
      </c>
      <c r="AB1061" s="24">
        <f>IFNA(VLOOKUP(A1061,'BUSINESS processed'!A1061:J3751,6,0))</f>
        <v>62</v>
      </c>
      <c r="AC1061" s="24">
        <f t="shared" si="597"/>
        <v>0</v>
      </c>
      <c r="AD1061" s="24">
        <f>IFNA(VLOOKUP(A1061,'BUSINESS processed'!A1061:J3751,8,0))</f>
        <v>224</v>
      </c>
      <c r="AE1061" s="24">
        <f>IFNA(VLOOKUP(A1061,'BUSINESS processed'!A1061:J3751,9,0))</f>
        <v>0.072</v>
      </c>
      <c r="AF1061" s="27">
        <f>IFNA(VLOOKUP(A1061,'BUSINESS processed'!A1061:J3751,10,0))</f>
        <v>0.3</v>
      </c>
      <c r="AG1061" s="26"/>
      <c r="AH1061" s="26"/>
      <c r="AI1061" s="26"/>
      <c r="AJ1061" s="26"/>
      <c r="AK1061" s="26"/>
      <c r="AL1061" s="26"/>
      <c r="AM1061" s="26"/>
      <c r="AN1061" s="26"/>
      <c r="AO1061" s="26"/>
      <c r="AP1061" s="26"/>
      <c r="AQ1061" s="26"/>
      <c r="AR1061" s="26"/>
      <c r="AS1061" s="26"/>
      <c r="AT1061" s="26"/>
      <c r="AU1061" s="26"/>
      <c r="AV1061" s="26"/>
      <c r="AW1061" s="26"/>
      <c r="AX1061" s="26"/>
      <c r="AY1061" s="26"/>
      <c r="AZ1061" s="26"/>
      <c r="BA1061" s="26"/>
      <c r="BB1061" s="26"/>
      <c r="BC1061" s="26"/>
      <c r="BD1061" s="26"/>
      <c r="BE1061" s="26"/>
      <c r="BF1061" s="26"/>
      <c r="BG1061" s="26"/>
      <c r="BH1061" s="26"/>
    </row>
    <row r="1062">
      <c r="A1062" s="18" t="str">
        <f t="shared" si="1"/>
        <v>Asia_Tajikistan-Asia_2008</v>
      </c>
      <c r="B1062" s="19" t="s">
        <v>144</v>
      </c>
      <c r="C1062" s="20" t="s">
        <v>173</v>
      </c>
      <c r="D1062" s="21" t="s">
        <v>87</v>
      </c>
      <c r="E1062" s="22">
        <v>5.16133617E9</v>
      </c>
      <c r="F1062" s="22">
        <f t="shared" si="2"/>
        <v>709.4374422</v>
      </c>
      <c r="G1062" s="23">
        <v>0.056</v>
      </c>
      <c r="H1062" s="23">
        <v>40.0</v>
      </c>
      <c r="I1062" s="23">
        <v>0.237</v>
      </c>
      <c r="J1062" s="24">
        <f>IF(AND( C1062=C1061,D1062&gt;D1061),J1061,"")</f>
        <v>2234</v>
      </c>
      <c r="K1062" s="24">
        <f t="shared" si="3"/>
        <v>0.0003070684012</v>
      </c>
      <c r="L1062" s="24">
        <f>IF(AND(C1062=C1061,C1062&gt;C1061),C1061,0)</f>
        <v>0</v>
      </c>
      <c r="M1062" s="24">
        <f t="shared" si="5"/>
        <v>0</v>
      </c>
      <c r="N1062" s="24">
        <f>IFNA(VLOOKUP(A1062,'HUMAN RESOURCES processed'!$A$2:$M$2692,5,0))</f>
        <v>0.031</v>
      </c>
      <c r="O1062" s="24">
        <f>IFNA(VLOOKUP(A1062,'HUMAN RESOURCES processed'!$A$2:$M$2692,6,0))</f>
        <v>0.048</v>
      </c>
      <c r="P1062" s="24">
        <f>IFNA(VLOOKUP(A1062,'HUMAN RESOURCES processed'!$A$2:$M$2692,7,0))</f>
        <v>70</v>
      </c>
      <c r="Q1062" s="24">
        <f>IFNA(VLOOKUP(A1062,'HUMAN RESOURCES processed'!$A$2:$M$2692,8,0))</f>
        <v>63</v>
      </c>
      <c r="R1062" s="24">
        <f t="shared" si="6"/>
        <v>66.5</v>
      </c>
      <c r="S1062" s="24">
        <f>IFNA(VLOOKUP(A1062,'HUMAN RESOURCES processed'!$A$2:$M$2692,9,0))</f>
        <v>0.365</v>
      </c>
      <c r="T1062" s="24">
        <f>IFNA(VLOOKUP(A1062,'HUMAN RESOURCES processed'!$A$2:$M$2692,10,0))</f>
        <v>0.6</v>
      </c>
      <c r="U1062" s="24">
        <f>IFNA(VLOOKUP(A1062,'HUMAN RESOURCES processed'!$A$2:$M$2692,11,0))</f>
        <v>0.035</v>
      </c>
      <c r="V1062" s="24">
        <f>IFNA(VLOOKUP(A1062,'HUMAN RESOURCES processed'!$A$2:$M$2692,12,0))</f>
        <v>7275252</v>
      </c>
      <c r="W1062" s="24">
        <f>IFNA(VLOOKUP(A1062,'HUMAN RESOURCES processed'!$A$2:$M$2692,13,0))</f>
        <v>0.265</v>
      </c>
      <c r="X1062" s="24">
        <f>IFNA(VLOOKUP(A1062,'TOURISM processed'!$A$2:$F$2692,5,0))</f>
        <v>23700000</v>
      </c>
      <c r="Y1062" s="24">
        <f>IFNA(VLOOKUP(A1062,'TOURISM processed'!$A$2:$F$2692,6,0))</f>
        <v>10800000</v>
      </c>
      <c r="Z1062" s="24">
        <f t="shared" si="7"/>
        <v>1.484484661</v>
      </c>
      <c r="AA1062" s="24">
        <f>IFNA(VLOOKUP(A1062,'BUSINESS processed'!A1062:J3752,5,0))</f>
        <v>0.834</v>
      </c>
      <c r="AB1062" s="24">
        <f>IFNA(VLOOKUP(A1062,'BUSINESS processed'!A1062:J3752,6,0))</f>
        <v>62</v>
      </c>
      <c r="AC1062" s="24">
        <f t="shared" si="597"/>
        <v>0</v>
      </c>
      <c r="AD1062" s="24">
        <f>IFNA(VLOOKUP(A1062,'BUSINESS processed'!A1062:J3752,8,0))</f>
        <v>224</v>
      </c>
      <c r="AE1062" s="24">
        <f>IFNA(VLOOKUP(A1062,'BUSINESS processed'!A1062:J3752,9,0))</f>
        <v>0.088</v>
      </c>
      <c r="AF1062" s="27">
        <f>IFNA(VLOOKUP(A1062,'BUSINESS processed'!A1062:J3752,10,0))</f>
        <v>0.505</v>
      </c>
      <c r="AG1062" s="26"/>
      <c r="AH1062" s="26"/>
      <c r="AI1062" s="26"/>
      <c r="AJ1062" s="26"/>
      <c r="AK1062" s="26"/>
      <c r="AL1062" s="26"/>
      <c r="AM1062" s="26"/>
      <c r="AN1062" s="26"/>
      <c r="AO1062" s="26"/>
      <c r="AP1062" s="26"/>
      <c r="AQ1062" s="26"/>
      <c r="AR1062" s="26"/>
      <c r="AS1062" s="26"/>
      <c r="AT1062" s="26"/>
      <c r="AU1062" s="26"/>
      <c r="AV1062" s="26"/>
      <c r="AW1062" s="26"/>
      <c r="AX1062" s="26"/>
      <c r="AY1062" s="26"/>
      <c r="AZ1062" s="26"/>
      <c r="BA1062" s="26"/>
      <c r="BB1062" s="26"/>
      <c r="BC1062" s="26"/>
      <c r="BD1062" s="26"/>
      <c r="BE1062" s="26"/>
      <c r="BF1062" s="26"/>
      <c r="BG1062" s="26"/>
      <c r="BH1062" s="26"/>
    </row>
    <row r="1063">
      <c r="A1063" s="18" t="str">
        <f t="shared" si="1"/>
        <v>Asia_Tajikistan-Asia_2009</v>
      </c>
      <c r="B1063" s="19" t="s">
        <v>144</v>
      </c>
      <c r="C1063" s="20" t="s">
        <v>173</v>
      </c>
      <c r="D1063" s="21" t="s">
        <v>88</v>
      </c>
      <c r="E1063" s="22">
        <v>4.97948198E9</v>
      </c>
      <c r="F1063" s="22">
        <f t="shared" si="2"/>
        <v>668.620546</v>
      </c>
      <c r="G1063" s="23">
        <v>0.059</v>
      </c>
      <c r="H1063" s="23">
        <v>40.0</v>
      </c>
      <c r="I1063" s="23">
        <v>0.226</v>
      </c>
      <c r="J1063" s="24">
        <f>IFNA(VLOOKUP(A1063,'ENERGY processed'!$A$2:$H$2692,7,0),"")</f>
        <v>2356</v>
      </c>
      <c r="K1063" s="24">
        <f t="shared" si="3"/>
        <v>0.0003163521854</v>
      </c>
      <c r="L1063" s="24">
        <f>IFNA(VLOOKUP(A1063,'ENERGY processed'!$A$2:$H$2692,8,0),"")</f>
        <v>2552</v>
      </c>
      <c r="M1063" s="24">
        <f t="shared" si="5"/>
        <v>0.0003426701091</v>
      </c>
      <c r="N1063" s="24">
        <f>IFNA(VLOOKUP(A1063,'HUMAN RESOURCES processed'!$A$2:$M$2692,5,0))</f>
        <v>0.032</v>
      </c>
      <c r="O1063" s="24">
        <f>IFNA(VLOOKUP(A1063,'HUMAN RESOURCES processed'!$A$2:$M$2692,6,0))</f>
        <v>0.046</v>
      </c>
      <c r="P1063" s="24">
        <f>IFNA(VLOOKUP(A1063,'HUMAN RESOURCES processed'!$A$2:$M$2692,7,0))</f>
        <v>70</v>
      </c>
      <c r="Q1063" s="24">
        <f>IFNA(VLOOKUP(A1063,'HUMAN RESOURCES processed'!$A$2:$M$2692,8,0))</f>
        <v>64</v>
      </c>
      <c r="R1063" s="24">
        <f t="shared" si="6"/>
        <v>67</v>
      </c>
      <c r="S1063" s="24">
        <f>IFNA(VLOOKUP(A1063,'HUMAN RESOURCES processed'!$A$2:$M$2692,9,0))</f>
        <v>0.362</v>
      </c>
      <c r="T1063" s="24">
        <f>IFNA(VLOOKUP(A1063,'HUMAN RESOURCES processed'!$A$2:$M$2692,10,0))</f>
        <v>0.604</v>
      </c>
      <c r="U1063" s="24">
        <f>IFNA(VLOOKUP(A1063,'HUMAN RESOURCES processed'!$A$2:$M$2692,11,0))</f>
        <v>0.034</v>
      </c>
      <c r="V1063" s="24">
        <f>IFNA(VLOOKUP(A1063,'HUMAN RESOURCES processed'!$A$2:$M$2692,12,0))</f>
        <v>7447396</v>
      </c>
      <c r="W1063" s="24">
        <f>IFNA(VLOOKUP(A1063,'HUMAN RESOURCES processed'!$A$2:$M$2692,13,0))</f>
        <v>0.265</v>
      </c>
      <c r="X1063" s="24">
        <f>IFNA(VLOOKUP(A1063,'TOURISM processed'!$A$2:$F$2692,5,0))</f>
        <v>19500000</v>
      </c>
      <c r="Y1063" s="24">
        <f>IFNA(VLOOKUP(A1063,'TOURISM processed'!$A$2:$F$2692,6,0))</f>
        <v>5800000</v>
      </c>
      <c r="Z1063" s="24">
        <f t="shared" si="7"/>
        <v>0.7787957026</v>
      </c>
      <c r="AA1063" s="24">
        <f>IFNA(VLOOKUP(A1063,'BUSINESS processed'!A1063:J3753,5,0))</f>
        <v>0.838</v>
      </c>
      <c r="AB1063" s="24">
        <f>IFNA(VLOOKUP(A1063,'BUSINESS processed'!A1063:J3753,6,0))</f>
        <v>38</v>
      </c>
      <c r="AC1063" s="24">
        <f t="shared" si="597"/>
        <v>0</v>
      </c>
      <c r="AD1063" s="24">
        <f>IFNA(VLOOKUP(A1063,'BUSINESS processed'!A1063:J3753,8,0))</f>
        <v>224</v>
      </c>
      <c r="AE1063" s="24">
        <f>IFNA(VLOOKUP(A1063,'BUSINESS processed'!A1063:J3753,9,0))</f>
        <v>0.101</v>
      </c>
      <c r="AF1063" s="27">
        <f>IFNA(VLOOKUP(A1063,'BUSINESS processed'!A1063:J3753,10,0))</f>
        <v>0.658</v>
      </c>
      <c r="AG1063" s="26"/>
      <c r="AH1063" s="26"/>
      <c r="AI1063" s="26"/>
      <c r="AJ1063" s="26"/>
      <c r="AK1063" s="26"/>
      <c r="AL1063" s="26"/>
      <c r="AM1063" s="26"/>
      <c r="AN1063" s="26"/>
      <c r="AO1063" s="26"/>
      <c r="AP1063" s="26"/>
      <c r="AQ1063" s="26"/>
      <c r="AR1063" s="26"/>
      <c r="AS1063" s="26"/>
      <c r="AT1063" s="26"/>
      <c r="AU1063" s="26"/>
      <c r="AV1063" s="26"/>
      <c r="AW1063" s="26"/>
      <c r="AX1063" s="26"/>
      <c r="AY1063" s="26"/>
      <c r="AZ1063" s="26"/>
      <c r="BA1063" s="26"/>
      <c r="BB1063" s="26"/>
      <c r="BC1063" s="26"/>
      <c r="BD1063" s="26"/>
      <c r="BE1063" s="26"/>
      <c r="BF1063" s="26"/>
      <c r="BG1063" s="26"/>
      <c r="BH1063" s="26"/>
    </row>
    <row r="1064">
      <c r="A1064" s="18" t="str">
        <f t="shared" si="1"/>
        <v>Asia_Tajikistan-Asia_2010</v>
      </c>
      <c r="B1064" s="19" t="s">
        <v>144</v>
      </c>
      <c r="C1064" s="20" t="s">
        <v>173</v>
      </c>
      <c r="D1064" s="21" t="s">
        <v>89</v>
      </c>
      <c r="E1064" s="22">
        <v>5.64217858E9</v>
      </c>
      <c r="F1064" s="22">
        <f t="shared" si="2"/>
        <v>739.7321919</v>
      </c>
      <c r="G1064" s="23">
        <v>0.06</v>
      </c>
      <c r="H1064" s="23">
        <v>44.0</v>
      </c>
      <c r="I1064" s="23">
        <v>0.242</v>
      </c>
      <c r="J1064" s="24">
        <f>IF(AND( C1064=C1063,D1064&gt;D1063),J1063,"")</f>
        <v>2356</v>
      </c>
      <c r="K1064" s="24">
        <f t="shared" si="3"/>
        <v>0.0003088893801</v>
      </c>
      <c r="L1064" s="24">
        <f>IF(AND(C1064=C1063,C1064&gt;C1063),C1063,0)</f>
        <v>0</v>
      </c>
      <c r="M1064" s="24">
        <f t="shared" si="5"/>
        <v>0</v>
      </c>
      <c r="N1064" s="24">
        <f>IFNA(VLOOKUP(A1064,'HUMAN RESOURCES processed'!$A$2:$M$2692,5,0))</f>
        <v>0.033</v>
      </c>
      <c r="O1064" s="24">
        <f>IFNA(VLOOKUP(A1064,'HUMAN RESOURCES processed'!$A$2:$M$2692,6,0))</f>
        <v>0.045</v>
      </c>
      <c r="P1064" s="24">
        <f>IFNA(VLOOKUP(A1064,'HUMAN RESOURCES processed'!$A$2:$M$2692,7,0))</f>
        <v>70</v>
      </c>
      <c r="Q1064" s="24">
        <f>IFNA(VLOOKUP(A1064,'HUMAN RESOURCES processed'!$A$2:$M$2692,8,0))</f>
        <v>64</v>
      </c>
      <c r="R1064" s="24">
        <f t="shared" si="6"/>
        <v>67</v>
      </c>
      <c r="S1064" s="24">
        <f>IFNA(VLOOKUP(A1064,'HUMAN RESOURCES processed'!$A$2:$M$2692,9,0))</f>
        <v>0.359</v>
      </c>
      <c r="T1064" s="24">
        <f>IFNA(VLOOKUP(A1064,'HUMAN RESOURCES processed'!$A$2:$M$2692,10,0))</f>
        <v>0.608</v>
      </c>
      <c r="U1064" s="24">
        <f>IFNA(VLOOKUP(A1064,'HUMAN RESOURCES processed'!$A$2:$M$2692,11,0))</f>
        <v>0.033</v>
      </c>
      <c r="V1064" s="24">
        <f>IFNA(VLOOKUP(A1064,'HUMAN RESOURCES processed'!$A$2:$M$2692,12,0))</f>
        <v>7627326</v>
      </c>
      <c r="W1064" s="24">
        <f>IFNA(VLOOKUP(A1064,'HUMAN RESOURCES processed'!$A$2:$M$2692,13,0))</f>
        <v>0.265</v>
      </c>
      <c r="X1064" s="24">
        <f>IFNA(VLOOKUP(A1064,'TOURISM processed'!$A$2:$F$2692,5,0))</f>
        <v>32400000</v>
      </c>
      <c r="Y1064" s="24">
        <f>IFNA(VLOOKUP(A1064,'TOURISM processed'!$A$2:$F$2692,6,0))</f>
        <v>17800000</v>
      </c>
      <c r="Z1064" s="24">
        <f t="shared" si="7"/>
        <v>2.333714332</v>
      </c>
      <c r="AA1064" s="24">
        <f>IFNA(VLOOKUP(A1064,'BUSINESS processed'!A1064:J3754,5,0))</f>
        <v>0.84</v>
      </c>
      <c r="AB1064" s="24">
        <f>IFNA(VLOOKUP(A1064,'BUSINESS processed'!A1064:J3754,6,0))</f>
        <v>27</v>
      </c>
      <c r="AC1064" s="24">
        <f t="shared" si="597"/>
        <v>0</v>
      </c>
      <c r="AD1064" s="24">
        <f>IFNA(VLOOKUP(A1064,'BUSINESS processed'!A1064:J3754,8,0))</f>
        <v>224</v>
      </c>
      <c r="AE1064" s="24">
        <f>IFNA(VLOOKUP(A1064,'BUSINESS processed'!A1064:J3754,9,0))</f>
        <v>0.116</v>
      </c>
      <c r="AF1064" s="27">
        <f>IFNA(VLOOKUP(A1064,'BUSINESS processed'!A1064:J3754,10,0))</f>
        <v>0.779</v>
      </c>
      <c r="AG1064" s="26"/>
      <c r="AH1064" s="26"/>
      <c r="AI1064" s="26"/>
      <c r="AJ1064" s="26"/>
      <c r="AK1064" s="26"/>
      <c r="AL1064" s="26"/>
      <c r="AM1064" s="26"/>
      <c r="AN1064" s="26"/>
      <c r="AO1064" s="26"/>
      <c r="AP1064" s="26"/>
      <c r="AQ1064" s="26"/>
      <c r="AR1064" s="26"/>
      <c r="AS1064" s="26"/>
      <c r="AT1064" s="26"/>
      <c r="AU1064" s="26"/>
      <c r="AV1064" s="26"/>
      <c r="AW1064" s="26"/>
      <c r="AX1064" s="26"/>
      <c r="AY1064" s="26"/>
      <c r="AZ1064" s="26"/>
      <c r="BA1064" s="26"/>
      <c r="BB1064" s="26"/>
      <c r="BC1064" s="26"/>
      <c r="BD1064" s="26"/>
      <c r="BE1064" s="26"/>
      <c r="BF1064" s="26"/>
      <c r="BG1064" s="26"/>
      <c r="BH1064" s="26"/>
    </row>
    <row r="1065">
      <c r="A1065" s="18" t="str">
        <f t="shared" si="1"/>
        <v>Asia_Tajikistan-Asia_2011</v>
      </c>
      <c r="B1065" s="19" t="s">
        <v>144</v>
      </c>
      <c r="C1065" s="20" t="s">
        <v>173</v>
      </c>
      <c r="D1065" s="21" t="s">
        <v>90</v>
      </c>
      <c r="E1065" s="22">
        <v>6.522732203E9</v>
      </c>
      <c r="F1065" s="22">
        <f t="shared" si="2"/>
        <v>834.6586567</v>
      </c>
      <c r="G1065" s="23">
        <v>0.058</v>
      </c>
      <c r="H1065" s="23">
        <v>48.0</v>
      </c>
      <c r="I1065" s="23">
        <v>0.248</v>
      </c>
      <c r="J1065" s="24">
        <f>IFNA(VLOOKUP(A1065,'ENERGY processed'!$A$2:$H$2692,7,0),"")</f>
        <v>2342</v>
      </c>
      <c r="K1065" s="24">
        <f t="shared" si="3"/>
        <v>0.0002996858545</v>
      </c>
      <c r="L1065" s="24">
        <f>IFNA(VLOOKUP(A1065,'ENERGY processed'!$A$2:$H$2692,8,0),"")</f>
        <v>2439</v>
      </c>
      <c r="M1065" s="24">
        <f t="shared" si="5"/>
        <v>0.0003120981209</v>
      </c>
      <c r="N1065" s="24">
        <f>IFNA(VLOOKUP(A1065,'HUMAN RESOURCES processed'!$A$2:$M$2692,5,0))</f>
        <v>0.033</v>
      </c>
      <c r="O1065" s="24">
        <f>IFNA(VLOOKUP(A1065,'HUMAN RESOURCES processed'!$A$2:$M$2692,6,0))</f>
        <v>0.043</v>
      </c>
      <c r="P1065" s="24">
        <f>IFNA(VLOOKUP(A1065,'HUMAN RESOURCES processed'!$A$2:$M$2692,7,0))</f>
        <v>71</v>
      </c>
      <c r="Q1065" s="24">
        <f>IFNA(VLOOKUP(A1065,'HUMAN RESOURCES processed'!$A$2:$M$2692,8,0))</f>
        <v>64</v>
      </c>
      <c r="R1065" s="24">
        <f t="shared" si="6"/>
        <v>67.5</v>
      </c>
      <c r="S1065" s="24">
        <f>IFNA(VLOOKUP(A1065,'HUMAN RESOURCES processed'!$A$2:$M$2692,9,0))</f>
        <v>0.358</v>
      </c>
      <c r="T1065" s="24">
        <f>IFNA(VLOOKUP(A1065,'HUMAN RESOURCES processed'!$A$2:$M$2692,10,0))</f>
        <v>0.61</v>
      </c>
      <c r="U1065" s="24">
        <f>IFNA(VLOOKUP(A1065,'HUMAN RESOURCES processed'!$A$2:$M$2692,11,0))</f>
        <v>0.032</v>
      </c>
      <c r="V1065" s="24">
        <f>IFNA(VLOOKUP(A1065,'HUMAN RESOURCES processed'!$A$2:$M$2692,12,0))</f>
        <v>7814850</v>
      </c>
      <c r="W1065" s="24">
        <f>IFNA(VLOOKUP(A1065,'HUMAN RESOURCES processed'!$A$2:$M$2692,13,0))</f>
        <v>0.265</v>
      </c>
      <c r="X1065" s="24">
        <f>IFNA(VLOOKUP(A1065,'TOURISM processed'!$A$2:$F$2692,5,0))</f>
        <v>39800000</v>
      </c>
      <c r="Y1065" s="24">
        <f>IFNA(VLOOKUP(A1065,'TOURISM processed'!$A$2:$F$2692,6,0))</f>
        <v>8400000</v>
      </c>
      <c r="Z1065" s="24">
        <f t="shared" si="7"/>
        <v>1.074876677</v>
      </c>
      <c r="AA1065" s="24">
        <f>IFNA(VLOOKUP(A1065,'BUSINESS processed'!A1065:J3755,5,0))</f>
        <v>0.845</v>
      </c>
      <c r="AB1065" s="24">
        <f>IFNA(VLOOKUP(A1065,'BUSINESS processed'!A1065:J3755,6,0))</f>
        <v>24</v>
      </c>
      <c r="AC1065" s="24">
        <f t="shared" si="597"/>
        <v>0</v>
      </c>
      <c r="AD1065" s="24">
        <f>IFNA(VLOOKUP(A1065,'BUSINESS processed'!A1065:J3755,8,0))</f>
        <v>224</v>
      </c>
      <c r="AE1065" s="24">
        <f>IFNA(VLOOKUP(A1065,'BUSINESS processed'!A1065:J3755,9,0))</f>
        <v>0.13</v>
      </c>
      <c r="AF1065" s="27">
        <f>IFNA(VLOOKUP(A1065,'BUSINESS processed'!A1065:J3755,10,0))</f>
        <v>0.809</v>
      </c>
      <c r="AG1065" s="26"/>
      <c r="AH1065" s="26"/>
      <c r="AI1065" s="26"/>
      <c r="AJ1065" s="26"/>
      <c r="AK1065" s="26"/>
      <c r="AL1065" s="26"/>
      <c r="AM1065" s="26"/>
      <c r="AN1065" s="26"/>
      <c r="AO1065" s="26"/>
      <c r="AP1065" s="26"/>
      <c r="AQ1065" s="26"/>
      <c r="AR1065" s="26"/>
      <c r="AS1065" s="26"/>
      <c r="AT1065" s="26"/>
      <c r="AU1065" s="26"/>
      <c r="AV1065" s="26"/>
      <c r="AW1065" s="26"/>
      <c r="AX1065" s="26"/>
      <c r="AY1065" s="26"/>
      <c r="AZ1065" s="26"/>
      <c r="BA1065" s="26"/>
      <c r="BB1065" s="26"/>
      <c r="BC1065" s="26"/>
      <c r="BD1065" s="26"/>
      <c r="BE1065" s="26"/>
      <c r="BF1065" s="26"/>
      <c r="BG1065" s="26"/>
      <c r="BH1065" s="26"/>
    </row>
    <row r="1066">
      <c r="A1066" s="18" t="str">
        <f t="shared" si="1"/>
        <v>Asia_Tajikistan-Asia_2012</v>
      </c>
      <c r="B1066" s="19" t="s">
        <v>144</v>
      </c>
      <c r="C1066" s="20" t="s">
        <v>173</v>
      </c>
      <c r="D1066" s="21" t="s">
        <v>91</v>
      </c>
      <c r="E1066" s="22">
        <v>7.633049792E9</v>
      </c>
      <c r="F1066" s="22">
        <f t="shared" si="2"/>
        <v>953.0602226</v>
      </c>
      <c r="G1066" s="23">
        <v>0.058</v>
      </c>
      <c r="H1066" s="23">
        <v>55.0</v>
      </c>
      <c r="I1066" s="23">
        <v>0.252</v>
      </c>
      <c r="J1066" s="24">
        <f>IFNA(VLOOKUP(A1066,'ENERGY processed'!$A$2:$H$2692,7,0),"")</f>
        <v>2159.5</v>
      </c>
      <c r="K1066" s="24">
        <f t="shared" si="3"/>
        <v>0.0002696344982</v>
      </c>
      <c r="L1066" s="24">
        <f>IFNA(VLOOKUP(A1066,'ENERGY processed'!$A$2:$H$2692,8,0),"")</f>
        <v>2156.5</v>
      </c>
      <c r="M1066" s="24">
        <f t="shared" si="5"/>
        <v>0.0002692599192</v>
      </c>
      <c r="N1066" s="24">
        <f>IFNA(VLOOKUP(A1066,'HUMAN RESOURCES processed'!$A$2:$M$2692,5,0))</f>
        <v>0.033</v>
      </c>
      <c r="O1066" s="24">
        <f>IFNA(VLOOKUP(A1066,'HUMAN RESOURCES processed'!$A$2:$M$2692,6,0))</f>
        <v>0.042</v>
      </c>
      <c r="P1066" s="24">
        <f>IFNA(VLOOKUP(A1066,'HUMAN RESOURCES processed'!$A$2:$M$2692,7,0))</f>
        <v>71</v>
      </c>
      <c r="Q1066" s="24">
        <f>IFNA(VLOOKUP(A1066,'HUMAN RESOURCES processed'!$A$2:$M$2692,8,0))</f>
        <v>64</v>
      </c>
      <c r="R1066" s="24">
        <f t="shared" si="6"/>
        <v>67.5</v>
      </c>
      <c r="S1066" s="24">
        <f>IFNA(VLOOKUP(A1066,'HUMAN RESOURCES processed'!$A$2:$M$2692,9,0))</f>
        <v>0.358</v>
      </c>
      <c r="T1066" s="24">
        <f>IFNA(VLOOKUP(A1066,'HUMAN RESOURCES processed'!$A$2:$M$2692,10,0))</f>
        <v>0.61</v>
      </c>
      <c r="U1066" s="24">
        <f>IFNA(VLOOKUP(A1066,'HUMAN RESOURCES processed'!$A$2:$M$2692,11,0))</f>
        <v>0.032</v>
      </c>
      <c r="V1066" s="24">
        <f>IFNA(VLOOKUP(A1066,'HUMAN RESOURCES processed'!$A$2:$M$2692,12,0))</f>
        <v>8008990</v>
      </c>
      <c r="W1066" s="24">
        <f>IFNA(VLOOKUP(A1066,'HUMAN RESOURCES processed'!$A$2:$M$2692,13,0))</f>
        <v>0.266</v>
      </c>
      <c r="X1066" s="24">
        <f>IFNA(VLOOKUP(A1066,'TOURISM processed'!$A$2:$F$2692,5,0))</f>
        <v>60400000</v>
      </c>
      <c r="Y1066" s="24">
        <f>IFNA(VLOOKUP(A1066,'TOURISM processed'!$A$2:$F$2692,6,0))</f>
        <v>6800000</v>
      </c>
      <c r="Z1066" s="24">
        <f t="shared" si="7"/>
        <v>0.8490458847</v>
      </c>
      <c r="AA1066" s="24">
        <f>IFNA(VLOOKUP(A1066,'BUSINESS processed'!A1066:J3756,5,0))</f>
        <v>0.845</v>
      </c>
      <c r="AB1066" s="24">
        <f>IFNA(VLOOKUP(A1066,'BUSINESS processed'!A1066:J3756,6,0))</f>
        <v>24</v>
      </c>
      <c r="AC1066" s="24">
        <f>IFNA(VLOOKUP(A1066,'BUSINESS processed'!A1066:J3756,7,0))</f>
        <v>141</v>
      </c>
      <c r="AD1066" s="24">
        <f>IFNA(VLOOKUP(A1066,'BUSINESS processed'!A1066:J3756,8,0))</f>
        <v>224</v>
      </c>
      <c r="AE1066" s="24">
        <f>IFNA(VLOOKUP(A1066,'BUSINESS processed'!A1066:J3756,9,0))</f>
        <v>0.145</v>
      </c>
      <c r="AF1066" s="27">
        <f>IFNA(VLOOKUP(A1066,'BUSINESS processed'!A1066:J3756,10,0))</f>
        <v>0.815</v>
      </c>
      <c r="AG1066" s="26"/>
      <c r="AH1066" s="26"/>
      <c r="AI1066" s="26"/>
      <c r="AJ1066" s="26"/>
      <c r="AK1066" s="26"/>
      <c r="AL1066" s="26"/>
      <c r="AM1066" s="26"/>
      <c r="AN1066" s="26"/>
      <c r="AO1066" s="26"/>
      <c r="AP1066" s="26"/>
      <c r="AQ1066" s="26"/>
      <c r="AR1066" s="26"/>
      <c r="AS1066" s="26"/>
      <c r="AT1066" s="26"/>
      <c r="AU1066" s="26"/>
      <c r="AV1066" s="26"/>
      <c r="AW1066" s="26"/>
      <c r="AX1066" s="26"/>
      <c r="AY1066" s="26"/>
      <c r="AZ1066" s="26"/>
      <c r="BA1066" s="26"/>
      <c r="BB1066" s="26"/>
      <c r="BC1066" s="26"/>
      <c r="BD1066" s="26"/>
      <c r="BE1066" s="26"/>
      <c r="BF1066" s="26"/>
      <c r="BG1066" s="26"/>
      <c r="BH1066" s="26"/>
    </row>
    <row r="1067">
      <c r="A1067" s="18" t="str">
        <f t="shared" si="1"/>
        <v>Asia_Thailand-Asia_2000</v>
      </c>
      <c r="B1067" s="19" t="s">
        <v>144</v>
      </c>
      <c r="C1067" s="20" t="s">
        <v>174</v>
      </c>
      <c r="D1067" s="21" t="s">
        <v>70</v>
      </c>
      <c r="E1067" s="22">
        <v>1.23E11</v>
      </c>
      <c r="F1067" s="22">
        <f t="shared" si="2"/>
        <v>1972.944072</v>
      </c>
      <c r="G1067" s="23">
        <v>0.034</v>
      </c>
      <c r="H1067" s="23">
        <v>67.0</v>
      </c>
      <c r="I1067" s="23">
        <v>0.078</v>
      </c>
      <c r="J1067" s="24">
        <f>IF(AND( C1067=C1066,D1067&gt;D1066),J1066,0)</f>
        <v>0</v>
      </c>
      <c r="K1067" s="24">
        <f t="shared" si="3"/>
        <v>0</v>
      </c>
      <c r="L1067" s="24">
        <f t="shared" ref="L1067:L1068" si="599">IF(AND(C1067=C1066,C1067&gt;C1066),C1066,0)</f>
        <v>0</v>
      </c>
      <c r="M1067" s="24">
        <f t="shared" si="5"/>
        <v>0</v>
      </c>
      <c r="N1067" s="24">
        <f>IFNA(VLOOKUP(A1067,'HUMAN RESOURCES processed'!$A$2:$M$2692,5,0))</f>
        <v>0.015</v>
      </c>
      <c r="O1067" s="24">
        <f>IFNA(VLOOKUP(A1067,'HUMAN RESOURCES processed'!$A$2:$M$2692,6,0))</f>
        <v>0.019</v>
      </c>
      <c r="P1067" s="24">
        <f>IFNA(VLOOKUP(A1067,'HUMAN RESOURCES processed'!$A$2:$M$2692,7,0))</f>
        <v>75</v>
      </c>
      <c r="Q1067" s="24">
        <f>IFNA(VLOOKUP(A1067,'HUMAN RESOURCES processed'!$A$2:$M$2692,8,0))</f>
        <v>67</v>
      </c>
      <c r="R1067" s="24">
        <f t="shared" si="6"/>
        <v>71</v>
      </c>
      <c r="S1067" s="24">
        <f>IFNA(VLOOKUP(A1067,'HUMAN RESOURCES processed'!$A$2:$M$2692,9,0))</f>
        <v>0.242</v>
      </c>
      <c r="T1067" s="24">
        <f>IFNA(VLOOKUP(A1067,'HUMAN RESOURCES processed'!$A$2:$M$2692,10,0))</f>
        <v>0.693</v>
      </c>
      <c r="U1067" s="24">
        <f>IFNA(VLOOKUP(A1067,'HUMAN RESOURCES processed'!$A$2:$M$2692,11,0))</f>
        <v>0.066</v>
      </c>
      <c r="V1067" s="24">
        <f>IFNA(VLOOKUP(A1067,'HUMAN RESOURCES processed'!$A$2:$M$2692,12,0))</f>
        <v>62343379</v>
      </c>
      <c r="W1067" s="24">
        <f>IFNA(VLOOKUP(A1067,'HUMAN RESOURCES processed'!$A$2:$M$2692,13,0))</f>
        <v>0.314</v>
      </c>
      <c r="X1067" s="24">
        <f>IFNA(VLOOKUP(A1067,'TOURISM processed'!$A$2:$F$2692,5,0))</f>
        <v>9935000000</v>
      </c>
      <c r="Y1067" s="24">
        <f>IFNA(VLOOKUP(A1067,'TOURISM processed'!$A$2:$F$2692,6,0))</f>
        <v>3218000000</v>
      </c>
      <c r="Z1067" s="24">
        <f t="shared" si="7"/>
        <v>51.61734978</v>
      </c>
      <c r="AA1067" s="24">
        <f t="shared" ref="AA1067:AA1071" si="600">IF(AND(C1067=C1066,D1067&gt;D1066),AA1066,0)</f>
        <v>0</v>
      </c>
      <c r="AB1067" s="24">
        <f t="shared" ref="AB1067:AB1069" si="601">IF(AND(C1067=C1066,D1067&gt;D1066),AB1066,0)</f>
        <v>0</v>
      </c>
      <c r="AC1067" s="24">
        <f t="shared" ref="AC1067:AC1078" si="602">IF(AND(C1067=C1066,D1067&gt;D1066),AC1066,0)</f>
        <v>0</v>
      </c>
      <c r="AD1067" s="24">
        <f t="shared" ref="AD1067:AD1071" si="603">IF(AND(C1067=C1066,D1067&gt;D1066),AD1066,0)</f>
        <v>0</v>
      </c>
      <c r="AE1067" s="24">
        <f>IFNA(VLOOKUP(A1067,'BUSINESS processed'!A1067:J3757,9,0))</f>
        <v>0.037</v>
      </c>
      <c r="AF1067" s="27">
        <f>IFNA(VLOOKUP(A1067,'BUSINESS processed'!A1067:J3757,10,0))</f>
        <v>0.049</v>
      </c>
      <c r="AG1067" s="26"/>
      <c r="AH1067" s="26"/>
      <c r="AI1067" s="26"/>
      <c r="AJ1067" s="26"/>
      <c r="AK1067" s="26"/>
      <c r="AL1067" s="26"/>
      <c r="AM1067" s="26"/>
      <c r="AN1067" s="26"/>
      <c r="AO1067" s="26"/>
      <c r="AP1067" s="26"/>
      <c r="AQ1067" s="26"/>
      <c r="AR1067" s="26"/>
      <c r="AS1067" s="26"/>
      <c r="AT1067" s="26"/>
      <c r="AU1067" s="26"/>
      <c r="AV1067" s="26"/>
      <c r="AW1067" s="26"/>
      <c r="AX1067" s="26"/>
      <c r="AY1067" s="26"/>
      <c r="AZ1067" s="26"/>
      <c r="BA1067" s="26"/>
      <c r="BB1067" s="26"/>
      <c r="BC1067" s="26"/>
      <c r="BD1067" s="26"/>
      <c r="BE1067" s="26"/>
      <c r="BF1067" s="26"/>
      <c r="BG1067" s="26"/>
      <c r="BH1067" s="26"/>
    </row>
    <row r="1068">
      <c r="A1068" s="18" t="str">
        <f t="shared" si="1"/>
        <v>Asia_Thailand-Asia_2001</v>
      </c>
      <c r="B1068" s="19" t="s">
        <v>144</v>
      </c>
      <c r="C1068" s="20" t="s">
        <v>174</v>
      </c>
      <c r="D1068" s="21" t="s">
        <v>71</v>
      </c>
      <c r="E1068" s="22">
        <v>1.16E11</v>
      </c>
      <c r="F1068" s="22">
        <f t="shared" si="2"/>
        <v>1839.253377</v>
      </c>
      <c r="G1068" s="23">
        <v>0.033</v>
      </c>
      <c r="H1068" s="23">
        <v>61.0</v>
      </c>
      <c r="I1068" s="23">
        <v>0.073</v>
      </c>
      <c r="J1068" s="24">
        <f>IFNA(VLOOKUP(A1068,'ENERGY processed'!$A$2:$H$2692,7,0),"")</f>
        <v>119147</v>
      </c>
      <c r="K1068" s="24">
        <f t="shared" si="3"/>
        <v>0.001889151053</v>
      </c>
      <c r="L1068" s="24">
        <f t="shared" si="599"/>
        <v>0</v>
      </c>
      <c r="M1068" s="24">
        <f t="shared" si="5"/>
        <v>0</v>
      </c>
      <c r="N1068" s="24">
        <f>IFNA(VLOOKUP(A1068,'HUMAN RESOURCES processed'!$A$2:$M$2692,5,0))</f>
        <v>0.014</v>
      </c>
      <c r="O1068" s="24">
        <f>IFNA(VLOOKUP(A1068,'HUMAN RESOURCES processed'!$A$2:$M$2692,6,0))</f>
        <v>0.018</v>
      </c>
      <c r="P1068" s="24">
        <f>IFNA(VLOOKUP(A1068,'HUMAN RESOURCES processed'!$A$2:$M$2692,7,0))</f>
        <v>75</v>
      </c>
      <c r="Q1068" s="24">
        <f>IFNA(VLOOKUP(A1068,'HUMAN RESOURCES processed'!$A$2:$M$2692,8,0))</f>
        <v>67</v>
      </c>
      <c r="R1068" s="24">
        <f t="shared" si="6"/>
        <v>71</v>
      </c>
      <c r="S1068" s="24">
        <f>IFNA(VLOOKUP(A1068,'HUMAN RESOURCES processed'!$A$2:$M$2692,9,0))</f>
        <v>0.238</v>
      </c>
      <c r="T1068" s="24">
        <f>IFNA(VLOOKUP(A1068,'HUMAN RESOURCES processed'!$A$2:$M$2692,10,0))</f>
        <v>0.694</v>
      </c>
      <c r="U1068" s="24">
        <f>IFNA(VLOOKUP(A1068,'HUMAN RESOURCES processed'!$A$2:$M$2692,11,0))</f>
        <v>0.068</v>
      </c>
      <c r="V1068" s="24">
        <f>IFNA(VLOOKUP(A1068,'HUMAN RESOURCES processed'!$A$2:$M$2692,12,0))</f>
        <v>63069070</v>
      </c>
      <c r="W1068" s="24">
        <f>IFNA(VLOOKUP(A1068,'HUMAN RESOURCES processed'!$A$2:$M$2692,13,0))</f>
        <v>0.326</v>
      </c>
      <c r="X1068" s="24">
        <f>IFNA(VLOOKUP(A1068,'TOURISM processed'!$A$2:$F$2692,5,0))</f>
        <v>9378000000</v>
      </c>
      <c r="Y1068" s="24">
        <f>IFNA(VLOOKUP(A1068,'TOURISM processed'!$A$2:$F$2692,6,0))</f>
        <v>3334000000</v>
      </c>
      <c r="Z1068" s="24">
        <f t="shared" si="7"/>
        <v>52.86267896</v>
      </c>
      <c r="AA1068" s="24">
        <f t="shared" si="600"/>
        <v>0</v>
      </c>
      <c r="AB1068" s="24">
        <f t="shared" si="601"/>
        <v>0</v>
      </c>
      <c r="AC1068" s="24">
        <f t="shared" si="602"/>
        <v>0</v>
      </c>
      <c r="AD1068" s="24">
        <f t="shared" si="603"/>
        <v>0</v>
      </c>
      <c r="AE1068" s="24">
        <f>IFNA(VLOOKUP(A1068,'BUSINESS processed'!A1068:J3758,9,0))</f>
        <v>0.056</v>
      </c>
      <c r="AF1068" s="27">
        <f>IFNA(VLOOKUP(A1068,'BUSINESS processed'!A1068:J3758,10,0))</f>
        <v>0.12</v>
      </c>
      <c r="AG1068" s="26"/>
      <c r="AH1068" s="26"/>
      <c r="AI1068" s="26"/>
      <c r="AJ1068" s="26"/>
      <c r="AK1068" s="26"/>
      <c r="AL1068" s="26"/>
      <c r="AM1068" s="26"/>
      <c r="AN1068" s="26"/>
      <c r="AO1068" s="26"/>
      <c r="AP1068" s="26"/>
      <c r="AQ1068" s="26"/>
      <c r="AR1068" s="26"/>
      <c r="AS1068" s="26"/>
      <c r="AT1068" s="26"/>
      <c r="AU1068" s="26"/>
      <c r="AV1068" s="26"/>
      <c r="AW1068" s="26"/>
      <c r="AX1068" s="26"/>
      <c r="AY1068" s="26"/>
      <c r="AZ1068" s="26"/>
      <c r="BA1068" s="26"/>
      <c r="BB1068" s="26"/>
      <c r="BC1068" s="26"/>
      <c r="BD1068" s="26"/>
      <c r="BE1068" s="26"/>
      <c r="BF1068" s="26"/>
      <c r="BG1068" s="26"/>
      <c r="BH1068" s="26"/>
    </row>
    <row r="1069">
      <c r="A1069" s="18" t="str">
        <f t="shared" si="1"/>
        <v>Asia_Thailand-Asia_2002</v>
      </c>
      <c r="B1069" s="19" t="s">
        <v>144</v>
      </c>
      <c r="C1069" s="20" t="s">
        <v>174</v>
      </c>
      <c r="D1069" s="21" t="s">
        <v>72</v>
      </c>
      <c r="E1069" s="22">
        <v>1.27E11</v>
      </c>
      <c r="F1069" s="22">
        <f t="shared" si="2"/>
        <v>1990.662976</v>
      </c>
      <c r="G1069" s="23">
        <v>0.037</v>
      </c>
      <c r="H1069" s="23">
        <v>74.0</v>
      </c>
      <c r="I1069" s="23">
        <v>0.069</v>
      </c>
      <c r="J1069" s="24">
        <f>IFNA(VLOOKUP(A1069,'ENERGY processed'!$A$2:$H$2692,7,0),"")</f>
        <v>117429</v>
      </c>
      <c r="K1069" s="24">
        <f t="shared" si="3"/>
        <v>0.001840642225</v>
      </c>
      <c r="L1069" s="24">
        <f>IFNA(VLOOKUP(A1069,'ENERGY processed'!$A$2:$H$2692,8,0),"")</f>
        <v>295282</v>
      </c>
      <c r="M1069" s="24">
        <f t="shared" si="5"/>
        <v>0.00462840114</v>
      </c>
      <c r="N1069" s="24">
        <f>IFNA(VLOOKUP(A1069,'HUMAN RESOURCES processed'!$A$2:$M$2692,5,0))</f>
        <v>0.014</v>
      </c>
      <c r="O1069" s="24">
        <f>IFNA(VLOOKUP(A1069,'HUMAN RESOURCES processed'!$A$2:$M$2692,6,0))</f>
        <v>0.018</v>
      </c>
      <c r="P1069" s="24">
        <f>IFNA(VLOOKUP(A1069,'HUMAN RESOURCES processed'!$A$2:$M$2692,7,0))</f>
        <v>75</v>
      </c>
      <c r="Q1069" s="24">
        <f>IFNA(VLOOKUP(A1069,'HUMAN RESOURCES processed'!$A$2:$M$2692,8,0))</f>
        <v>68</v>
      </c>
      <c r="R1069" s="24">
        <f t="shared" si="6"/>
        <v>71.5</v>
      </c>
      <c r="S1069" s="24">
        <f>IFNA(VLOOKUP(A1069,'HUMAN RESOURCES processed'!$A$2:$M$2692,9,0))</f>
        <v>0.234</v>
      </c>
      <c r="T1069" s="24">
        <f>IFNA(VLOOKUP(A1069,'HUMAN RESOURCES processed'!$A$2:$M$2692,10,0))</f>
        <v>0.696</v>
      </c>
      <c r="U1069" s="24">
        <f>IFNA(VLOOKUP(A1069,'HUMAN RESOURCES processed'!$A$2:$M$2692,11,0))</f>
        <v>0.07</v>
      </c>
      <c r="V1069" s="24">
        <f>IFNA(VLOOKUP(A1069,'HUMAN RESOURCES processed'!$A$2:$M$2692,12,0))</f>
        <v>63797841</v>
      </c>
      <c r="W1069" s="24">
        <f>IFNA(VLOOKUP(A1069,'HUMAN RESOURCES processed'!$A$2:$M$2692,13,0))</f>
        <v>0.338</v>
      </c>
      <c r="X1069" s="24">
        <f>IFNA(VLOOKUP(A1069,'TOURISM processed'!$A$2:$F$2692,5,0))</f>
        <v>10388000000</v>
      </c>
      <c r="Y1069" s="24">
        <f>IFNA(VLOOKUP(A1069,'TOURISM processed'!$A$2:$F$2692,6,0))</f>
        <v>3888000000</v>
      </c>
      <c r="Z1069" s="24">
        <f t="shared" si="7"/>
        <v>60.94250117</v>
      </c>
      <c r="AA1069" s="24">
        <f t="shared" si="600"/>
        <v>0</v>
      </c>
      <c r="AB1069" s="24">
        <f t="shared" si="601"/>
        <v>0</v>
      </c>
      <c r="AC1069" s="24">
        <f t="shared" si="602"/>
        <v>0</v>
      </c>
      <c r="AD1069" s="24">
        <f t="shared" si="603"/>
        <v>0</v>
      </c>
      <c r="AE1069" s="24">
        <f>IFNA(VLOOKUP(A1069,'BUSINESS processed'!A1069:J3759,9,0))</f>
        <v>0.075</v>
      </c>
      <c r="AF1069" s="27">
        <f>IFNA(VLOOKUP(A1069,'BUSINESS processed'!A1069:J3759,10,0))</f>
        <v>0.274</v>
      </c>
      <c r="AG1069" s="26"/>
      <c r="AH1069" s="26"/>
      <c r="AI1069" s="26"/>
      <c r="AJ1069" s="26"/>
      <c r="AK1069" s="26"/>
      <c r="AL1069" s="26"/>
      <c r="AM1069" s="26"/>
      <c r="AN1069" s="26"/>
      <c r="AO1069" s="26"/>
      <c r="AP1069" s="26"/>
      <c r="AQ1069" s="26"/>
      <c r="AR1069" s="26"/>
      <c r="AS1069" s="26"/>
      <c r="AT1069" s="26"/>
      <c r="AU1069" s="26"/>
      <c r="AV1069" s="26"/>
      <c r="AW1069" s="26"/>
      <c r="AX1069" s="26"/>
      <c r="AY1069" s="26"/>
      <c r="AZ1069" s="26"/>
      <c r="BA1069" s="26"/>
      <c r="BB1069" s="26"/>
      <c r="BC1069" s="26"/>
      <c r="BD1069" s="26"/>
      <c r="BE1069" s="26"/>
      <c r="BF1069" s="26"/>
      <c r="BG1069" s="26"/>
      <c r="BH1069" s="26"/>
    </row>
    <row r="1070">
      <c r="A1070" s="18" t="str">
        <f t="shared" si="1"/>
        <v>Asia_Thailand-Asia_2003</v>
      </c>
      <c r="B1070" s="19" t="s">
        <v>144</v>
      </c>
      <c r="C1070" s="20" t="s">
        <v>174</v>
      </c>
      <c r="D1070" s="21" t="s">
        <v>74</v>
      </c>
      <c r="E1070" s="22">
        <v>1.43E11</v>
      </c>
      <c r="F1070" s="22">
        <f t="shared" si="2"/>
        <v>2217.455193</v>
      </c>
      <c r="G1070" s="23">
        <v>0.036</v>
      </c>
      <c r="H1070" s="23">
        <v>79.0</v>
      </c>
      <c r="I1070" s="23">
        <v>0.059</v>
      </c>
      <c r="J1070" s="24">
        <f>IFNA(VLOOKUP(A1070,'ENERGY processed'!$A$2:$H$2692,7,0),"")</f>
        <v>107300</v>
      </c>
      <c r="K1070" s="24">
        <f t="shared" si="3"/>
        <v>0.001663866729</v>
      </c>
      <c r="L1070" s="24">
        <f>IFNA(VLOOKUP(A1070,'ENERGY processed'!$A$2:$H$2692,8,0),"")</f>
        <v>276587</v>
      </c>
      <c r="M1070" s="24">
        <f t="shared" si="5"/>
        <v>0.004288946011</v>
      </c>
      <c r="N1070" s="24">
        <f>IFNA(VLOOKUP(A1070,'HUMAN RESOURCES processed'!$A$2:$M$2692,5,0))</f>
        <v>0.013</v>
      </c>
      <c r="O1070" s="24">
        <f>IFNA(VLOOKUP(A1070,'HUMAN RESOURCES processed'!$A$2:$M$2692,6,0))</f>
        <v>0.017</v>
      </c>
      <c r="P1070" s="24">
        <f>IFNA(VLOOKUP(A1070,'HUMAN RESOURCES processed'!$A$2:$M$2692,7,0))</f>
        <v>75</v>
      </c>
      <c r="Q1070" s="24">
        <f>IFNA(VLOOKUP(A1070,'HUMAN RESOURCES processed'!$A$2:$M$2692,8,0))</f>
        <v>68</v>
      </c>
      <c r="R1070" s="24">
        <f t="shared" si="6"/>
        <v>71.5</v>
      </c>
      <c r="S1070" s="24">
        <f>IFNA(VLOOKUP(A1070,'HUMAN RESOURCES processed'!$A$2:$M$2692,9,0))</f>
        <v>0.231</v>
      </c>
      <c r="T1070" s="24">
        <f>IFNA(VLOOKUP(A1070,'HUMAN RESOURCES processed'!$A$2:$M$2692,10,0))</f>
        <v>0.696</v>
      </c>
      <c r="U1070" s="24">
        <f>IFNA(VLOOKUP(A1070,'HUMAN RESOURCES processed'!$A$2:$M$2692,11,0))</f>
        <v>0.073</v>
      </c>
      <c r="V1070" s="24">
        <f>IFNA(VLOOKUP(A1070,'HUMAN RESOURCES processed'!$A$2:$M$2692,12,0))</f>
        <v>64488338</v>
      </c>
      <c r="W1070" s="24">
        <f>IFNA(VLOOKUP(A1070,'HUMAN RESOURCES processed'!$A$2:$M$2692,13,0))</f>
        <v>0.35</v>
      </c>
      <c r="X1070" s="24">
        <f>IFNA(VLOOKUP(A1070,'TOURISM processed'!$A$2:$F$2692,5,0))</f>
        <v>10456000000</v>
      </c>
      <c r="Y1070" s="24">
        <f>IFNA(VLOOKUP(A1070,'TOURISM processed'!$A$2:$F$2692,6,0))</f>
        <v>3538000000</v>
      </c>
      <c r="Z1070" s="24">
        <f t="shared" si="7"/>
        <v>54.86263268</v>
      </c>
      <c r="AA1070" s="24">
        <f t="shared" si="600"/>
        <v>0</v>
      </c>
      <c r="AB1070" s="24">
        <f>IFNA(VLOOKUP(A1070,'BUSINESS processed'!A1070:J3760,6,0))</f>
        <v>33</v>
      </c>
      <c r="AC1070" s="24">
        <f t="shared" si="602"/>
        <v>0</v>
      </c>
      <c r="AD1070" s="24">
        <f t="shared" si="603"/>
        <v>0</v>
      </c>
      <c r="AE1070" s="24">
        <f>IFNA(VLOOKUP(A1070,'BUSINESS processed'!A1070:J3760,9,0))</f>
        <v>0.093</v>
      </c>
      <c r="AF1070" s="27">
        <f>IFNA(VLOOKUP(A1070,'BUSINESS processed'!A1070:J3760,10,0))</f>
        <v>0.335</v>
      </c>
      <c r="AG1070" s="26"/>
      <c r="AH1070" s="26"/>
      <c r="AI1070" s="26"/>
      <c r="AJ1070" s="26"/>
      <c r="AK1070" s="26"/>
      <c r="AL1070" s="26"/>
      <c r="AM1070" s="26"/>
      <c r="AN1070" s="26"/>
      <c r="AO1070" s="26"/>
      <c r="AP1070" s="26"/>
      <c r="AQ1070" s="26"/>
      <c r="AR1070" s="26"/>
      <c r="AS1070" s="26"/>
      <c r="AT1070" s="26"/>
      <c r="AU1070" s="26"/>
      <c r="AV1070" s="26"/>
      <c r="AW1070" s="26"/>
      <c r="AX1070" s="26"/>
      <c r="AY1070" s="26"/>
      <c r="AZ1070" s="26"/>
      <c r="BA1070" s="26"/>
      <c r="BB1070" s="26"/>
      <c r="BC1070" s="26"/>
      <c r="BD1070" s="26"/>
      <c r="BE1070" s="26"/>
      <c r="BF1070" s="26"/>
      <c r="BG1070" s="26"/>
      <c r="BH1070" s="26"/>
    </row>
    <row r="1071">
      <c r="A1071" s="18" t="str">
        <f t="shared" si="1"/>
        <v>Asia_Thailand-Asia_2004</v>
      </c>
      <c r="B1071" s="19" t="s">
        <v>144</v>
      </c>
      <c r="C1071" s="20" t="s">
        <v>174</v>
      </c>
      <c r="D1071" s="21" t="s">
        <v>83</v>
      </c>
      <c r="E1071" s="22">
        <v>1.61E11</v>
      </c>
      <c r="F1071" s="22">
        <f t="shared" si="2"/>
        <v>2473.59704</v>
      </c>
      <c r="G1071" s="23">
        <v>0.035</v>
      </c>
      <c r="H1071" s="23">
        <v>87.0</v>
      </c>
      <c r="I1071" s="23">
        <v>0.055</v>
      </c>
      <c r="J1071" s="24">
        <f>IF(AND( C1071=C1070,D1071&gt;D1070),J1070,"")</f>
        <v>107300</v>
      </c>
      <c r="K1071" s="24">
        <f t="shared" si="3"/>
        <v>0.001648552562</v>
      </c>
      <c r="L1071" s="24">
        <f>IF(AND(C1071=C1070,C1071&gt;C1070),C1070,0)</f>
        <v>0</v>
      </c>
      <c r="M1071" s="24">
        <f t="shared" si="5"/>
        <v>0</v>
      </c>
      <c r="N1071" s="24">
        <f>IFNA(VLOOKUP(A1071,'HUMAN RESOURCES processed'!$A$2:$M$2692,5,0))</f>
        <v>0.013</v>
      </c>
      <c r="O1071" s="24">
        <f>IFNA(VLOOKUP(A1071,'HUMAN RESOURCES processed'!$A$2:$M$2692,6,0))</f>
        <v>0.016</v>
      </c>
      <c r="P1071" s="24">
        <f>IFNA(VLOOKUP(A1071,'HUMAN RESOURCES processed'!$A$2:$M$2692,7,0))</f>
        <v>76</v>
      </c>
      <c r="Q1071" s="24">
        <f>IFNA(VLOOKUP(A1071,'HUMAN RESOURCES processed'!$A$2:$M$2692,8,0))</f>
        <v>69</v>
      </c>
      <c r="R1071" s="24">
        <f t="shared" si="6"/>
        <v>72.5</v>
      </c>
      <c r="S1071" s="24">
        <f>IFNA(VLOOKUP(A1071,'HUMAN RESOURCES processed'!$A$2:$M$2692,9,0))</f>
        <v>0.228</v>
      </c>
      <c r="T1071" s="24">
        <f>IFNA(VLOOKUP(A1071,'HUMAN RESOURCES processed'!$A$2:$M$2692,10,0))</f>
        <v>0.697</v>
      </c>
      <c r="U1071" s="24">
        <f>IFNA(VLOOKUP(A1071,'HUMAN RESOURCES processed'!$A$2:$M$2692,11,0))</f>
        <v>0.075</v>
      </c>
      <c r="V1071" s="24">
        <f>IFNA(VLOOKUP(A1071,'HUMAN RESOURCES processed'!$A$2:$M$2692,12,0))</f>
        <v>65087400</v>
      </c>
      <c r="W1071" s="24">
        <f>IFNA(VLOOKUP(A1071,'HUMAN RESOURCES processed'!$A$2:$M$2692,13,0))</f>
        <v>0.363</v>
      </c>
      <c r="X1071" s="24">
        <f>IFNA(VLOOKUP(A1071,'TOURISM processed'!$A$2:$F$2692,5,0))</f>
        <v>13054000000</v>
      </c>
      <c r="Y1071" s="24">
        <f>IFNA(VLOOKUP(A1071,'TOURISM processed'!$A$2:$F$2692,6,0))</f>
        <v>5343000000</v>
      </c>
      <c r="Z1071" s="24">
        <f t="shared" si="7"/>
        <v>82.08962103</v>
      </c>
      <c r="AA1071" s="24">
        <f t="shared" si="600"/>
        <v>0</v>
      </c>
      <c r="AB1071" s="24">
        <f>IFNA(VLOOKUP(A1071,'BUSINESS processed'!A1071:J3761,6,0))</f>
        <v>33</v>
      </c>
      <c r="AC1071" s="24">
        <f t="shared" si="602"/>
        <v>0</v>
      </c>
      <c r="AD1071" s="24">
        <f t="shared" si="603"/>
        <v>0</v>
      </c>
      <c r="AE1071" s="24">
        <f>IFNA(VLOOKUP(A1071,'BUSINESS processed'!A1071:J3761,9,0))</f>
        <v>0.107</v>
      </c>
      <c r="AF1071" s="27">
        <f>IFNA(VLOOKUP(A1071,'BUSINESS processed'!A1071:J3761,10,0))</f>
        <v>0.414</v>
      </c>
      <c r="AG1071" s="26"/>
      <c r="AH1071" s="26"/>
      <c r="AI1071" s="26"/>
      <c r="AJ1071" s="26"/>
      <c r="AK1071" s="26"/>
      <c r="AL1071" s="26"/>
      <c r="AM1071" s="26"/>
      <c r="AN1071" s="26"/>
      <c r="AO1071" s="26"/>
      <c r="AP1071" s="26"/>
      <c r="AQ1071" s="26"/>
      <c r="AR1071" s="26"/>
      <c r="AS1071" s="26"/>
      <c r="AT1071" s="26"/>
      <c r="AU1071" s="26"/>
      <c r="AV1071" s="26"/>
      <c r="AW1071" s="26"/>
      <c r="AX1071" s="26"/>
      <c r="AY1071" s="26"/>
      <c r="AZ1071" s="26"/>
      <c r="BA1071" s="26"/>
      <c r="BB1071" s="26"/>
      <c r="BC1071" s="26"/>
      <c r="BD1071" s="26"/>
      <c r="BE1071" s="26"/>
      <c r="BF1071" s="26"/>
      <c r="BG1071" s="26"/>
      <c r="BH1071" s="26"/>
    </row>
    <row r="1072">
      <c r="A1072" s="18" t="str">
        <f t="shared" si="1"/>
        <v>Asia_Thailand-Asia_2005</v>
      </c>
      <c r="B1072" s="19" t="s">
        <v>144</v>
      </c>
      <c r="C1072" s="20" t="s">
        <v>174</v>
      </c>
      <c r="D1072" s="21" t="s">
        <v>84</v>
      </c>
      <c r="E1072" s="22">
        <v>1.76E11</v>
      </c>
      <c r="F1072" s="22">
        <f t="shared" si="2"/>
        <v>2684.584765</v>
      </c>
      <c r="G1072" s="23">
        <v>0.035</v>
      </c>
      <c r="H1072" s="23">
        <v>95.0</v>
      </c>
      <c r="I1072" s="23">
        <v>0.058</v>
      </c>
      <c r="J1072" s="24">
        <f>IFNA(VLOOKUP(A1072,'ENERGY processed'!$A$2:$H$2692,7,0),"")</f>
        <v>104349.5</v>
      </c>
      <c r="K1072" s="24">
        <f t="shared" si="3"/>
        <v>0.001591676579</v>
      </c>
      <c r="L1072" s="24">
        <f>IFNA(VLOOKUP(A1072,'ENERGY processed'!$A$2:$H$2692,8,0),"")</f>
        <v>261524.5</v>
      </c>
      <c r="M1072" s="24">
        <f t="shared" si="5"/>
        <v>0.003989117548</v>
      </c>
      <c r="N1072" s="24">
        <f>IFNA(VLOOKUP(A1072,'HUMAN RESOURCES processed'!$A$2:$M$2692,5,0))</f>
        <v>0.013</v>
      </c>
      <c r="O1072" s="24">
        <f>IFNA(VLOOKUP(A1072,'HUMAN RESOURCES processed'!$A$2:$M$2692,6,0))</f>
        <v>0.015</v>
      </c>
      <c r="P1072" s="24">
        <f>IFNA(VLOOKUP(A1072,'HUMAN RESOURCES processed'!$A$2:$M$2692,7,0))</f>
        <v>76</v>
      </c>
      <c r="Q1072" s="24">
        <f>IFNA(VLOOKUP(A1072,'HUMAN RESOURCES processed'!$A$2:$M$2692,8,0))</f>
        <v>69</v>
      </c>
      <c r="R1072" s="24">
        <f t="shared" si="6"/>
        <v>72.5</v>
      </c>
      <c r="S1072" s="24">
        <f>IFNA(VLOOKUP(A1072,'HUMAN RESOURCES processed'!$A$2:$M$2692,9,0))</f>
        <v>0.223</v>
      </c>
      <c r="T1072" s="24">
        <f>IFNA(VLOOKUP(A1072,'HUMAN RESOURCES processed'!$A$2:$M$2692,10,0))</f>
        <v>0.7</v>
      </c>
      <c r="U1072" s="24">
        <f>IFNA(VLOOKUP(A1072,'HUMAN RESOURCES processed'!$A$2:$M$2692,11,0))</f>
        <v>0.077</v>
      </c>
      <c r="V1072" s="24">
        <f>IFNA(VLOOKUP(A1072,'HUMAN RESOURCES processed'!$A$2:$M$2692,12,0))</f>
        <v>65559487</v>
      </c>
      <c r="W1072" s="24">
        <f>IFNA(VLOOKUP(A1072,'HUMAN RESOURCES processed'!$A$2:$M$2692,13,0))</f>
        <v>0.375</v>
      </c>
      <c r="X1072" s="24">
        <f>IFNA(VLOOKUP(A1072,'TOURISM processed'!$A$2:$F$2692,5,0))</f>
        <v>12102000000</v>
      </c>
      <c r="Y1072" s="24">
        <f>IFNA(VLOOKUP(A1072,'TOURISM processed'!$A$2:$F$2692,6,0))</f>
        <v>4917000000</v>
      </c>
      <c r="Z1072" s="24">
        <f t="shared" si="7"/>
        <v>75.00058687</v>
      </c>
      <c r="AA1072" s="24">
        <f>IFNA(VLOOKUP(A1072,'BUSINESS processed'!A1072:J3762,5,0))</f>
        <v>0.375</v>
      </c>
      <c r="AB1072" s="24">
        <f>IFNA(VLOOKUP(A1072,'BUSINESS processed'!A1072:J3762,6,0))</f>
        <v>33</v>
      </c>
      <c r="AC1072" s="24">
        <f t="shared" si="602"/>
        <v>0</v>
      </c>
      <c r="AD1072" s="24">
        <f>IFNA(VLOOKUP(A1072,'BUSINESS processed'!A1072:J3762,8,0))</f>
        <v>264</v>
      </c>
      <c r="AE1072" s="24">
        <f>IFNA(VLOOKUP(A1072,'BUSINESS processed'!A1072:J3762,9,0))</f>
        <v>0.15</v>
      </c>
      <c r="AF1072" s="27">
        <f>IFNA(VLOOKUP(A1072,'BUSINESS processed'!A1072:J3762,10,0))</f>
        <v>0.465</v>
      </c>
      <c r="AG1072" s="26"/>
      <c r="AH1072" s="26"/>
      <c r="AI1072" s="26"/>
      <c r="AJ1072" s="26"/>
      <c r="AK1072" s="26"/>
      <c r="AL1072" s="26"/>
      <c r="AM1072" s="26"/>
      <c r="AN1072" s="26"/>
      <c r="AO1072" s="26"/>
      <c r="AP1072" s="26"/>
      <c r="AQ1072" s="26"/>
      <c r="AR1072" s="26"/>
      <c r="AS1072" s="26"/>
      <c r="AT1072" s="26"/>
      <c r="AU1072" s="26"/>
      <c r="AV1072" s="26"/>
      <c r="AW1072" s="26"/>
      <c r="AX1072" s="26"/>
      <c r="AY1072" s="26"/>
      <c r="AZ1072" s="26"/>
      <c r="BA1072" s="26"/>
      <c r="BB1072" s="26"/>
      <c r="BC1072" s="26"/>
      <c r="BD1072" s="26"/>
      <c r="BE1072" s="26"/>
      <c r="BF1072" s="26"/>
      <c r="BG1072" s="26"/>
      <c r="BH1072" s="26"/>
    </row>
    <row r="1073">
      <c r="A1073" s="18" t="str">
        <f t="shared" si="1"/>
        <v>Asia_Thailand-Asia_2006</v>
      </c>
      <c r="B1073" s="19" t="s">
        <v>144</v>
      </c>
      <c r="C1073" s="20" t="s">
        <v>174</v>
      </c>
      <c r="D1073" s="21" t="s">
        <v>85</v>
      </c>
      <c r="E1073" s="22">
        <v>2.07E11</v>
      </c>
      <c r="F1073" s="22">
        <f t="shared" si="2"/>
        <v>3141.887598</v>
      </c>
      <c r="G1073" s="23">
        <v>0.035</v>
      </c>
      <c r="H1073" s="23">
        <v>110.0</v>
      </c>
      <c r="I1073" s="23">
        <v>0.074</v>
      </c>
      <c r="J1073" s="24">
        <f>IF(AND( C1073=C1072,D1073&gt;D1072),J1072,"")</f>
        <v>104349.5</v>
      </c>
      <c r="K1073" s="24">
        <f t="shared" si="3"/>
        <v>0.001583837681</v>
      </c>
      <c r="L1073" s="24">
        <f>IF(AND(C1073=C1072,C1073&gt;C1072),C1072,0)</f>
        <v>0</v>
      </c>
      <c r="M1073" s="24">
        <f t="shared" si="5"/>
        <v>0</v>
      </c>
      <c r="N1073" s="24">
        <f>IFNA(VLOOKUP(A1073,'HUMAN RESOURCES processed'!$A$2:$M$2692,5,0))</f>
        <v>0.012</v>
      </c>
      <c r="O1073" s="24">
        <f>IFNA(VLOOKUP(A1073,'HUMAN RESOURCES processed'!$A$2:$M$2692,6,0))</f>
        <v>0.015</v>
      </c>
      <c r="P1073" s="24">
        <f>IFNA(VLOOKUP(A1073,'HUMAN RESOURCES processed'!$A$2:$M$2692,7,0))</f>
        <v>76</v>
      </c>
      <c r="Q1073" s="24">
        <f>IFNA(VLOOKUP(A1073,'HUMAN RESOURCES processed'!$A$2:$M$2692,8,0))</f>
        <v>69</v>
      </c>
      <c r="R1073" s="24">
        <f t="shared" si="6"/>
        <v>72.5</v>
      </c>
      <c r="S1073" s="24">
        <f>IFNA(VLOOKUP(A1073,'HUMAN RESOURCES processed'!$A$2:$M$2692,9,0))</f>
        <v>0.218</v>
      </c>
      <c r="T1073" s="24">
        <f>IFNA(VLOOKUP(A1073,'HUMAN RESOURCES processed'!$A$2:$M$2692,10,0))</f>
        <v>0.703</v>
      </c>
      <c r="U1073" s="24">
        <f>IFNA(VLOOKUP(A1073,'HUMAN RESOURCES processed'!$A$2:$M$2692,11,0))</f>
        <v>0.079</v>
      </c>
      <c r="V1073" s="24">
        <f>IFNA(VLOOKUP(A1073,'HUMAN RESOURCES processed'!$A$2:$M$2692,12,0))</f>
        <v>65883961</v>
      </c>
      <c r="W1073" s="24">
        <f>IFNA(VLOOKUP(A1073,'HUMAN RESOURCES processed'!$A$2:$M$2692,13,0))</f>
        <v>0.388</v>
      </c>
      <c r="X1073" s="24">
        <f>IFNA(VLOOKUP(A1073,'TOURISM processed'!$A$2:$F$2692,5,0))</f>
        <v>16614000000</v>
      </c>
      <c r="Y1073" s="24">
        <f>IFNA(VLOOKUP(A1073,'TOURISM processed'!$A$2:$F$2692,6,0))</f>
        <v>6173000000</v>
      </c>
      <c r="Z1073" s="24">
        <f t="shared" si="7"/>
        <v>93.69503452</v>
      </c>
      <c r="AA1073" s="24">
        <f>IFNA(VLOOKUP(A1073,'BUSINESS processed'!A1073:J3763,5,0))</f>
        <v>0.374</v>
      </c>
      <c r="AB1073" s="24">
        <f>IFNA(VLOOKUP(A1073,'BUSINESS processed'!A1073:J3763,6,0))</f>
        <v>33</v>
      </c>
      <c r="AC1073" s="24">
        <f t="shared" si="602"/>
        <v>0</v>
      </c>
      <c r="AD1073" s="24">
        <f>IFNA(VLOOKUP(A1073,'BUSINESS processed'!A1073:J3763,8,0))</f>
        <v>264</v>
      </c>
      <c r="AE1073" s="24">
        <f>IFNA(VLOOKUP(A1073,'BUSINESS processed'!A1073:J3763,9,0))</f>
        <v>0.172</v>
      </c>
      <c r="AF1073" s="27">
        <f>IFNA(VLOOKUP(A1073,'BUSINESS processed'!A1073:J3763,10,0))</f>
        <v>0.609</v>
      </c>
      <c r="AG1073" s="26"/>
      <c r="AH1073" s="26"/>
      <c r="AI1073" s="26"/>
      <c r="AJ1073" s="26"/>
      <c r="AK1073" s="26"/>
      <c r="AL1073" s="26"/>
      <c r="AM1073" s="26"/>
      <c r="AN1073" s="26"/>
      <c r="AO1073" s="26"/>
      <c r="AP1073" s="26"/>
      <c r="AQ1073" s="26"/>
      <c r="AR1073" s="26"/>
      <c r="AS1073" s="26"/>
      <c r="AT1073" s="26"/>
      <c r="AU1073" s="26"/>
      <c r="AV1073" s="26"/>
      <c r="AW1073" s="26"/>
      <c r="AX1073" s="26"/>
      <c r="AY1073" s="26"/>
      <c r="AZ1073" s="26"/>
      <c r="BA1073" s="26"/>
      <c r="BB1073" s="26"/>
      <c r="BC1073" s="26"/>
      <c r="BD1073" s="26"/>
      <c r="BE1073" s="26"/>
      <c r="BF1073" s="26"/>
      <c r="BG1073" s="26"/>
      <c r="BH1073" s="26"/>
    </row>
    <row r="1074">
      <c r="A1074" s="18" t="str">
        <f t="shared" si="1"/>
        <v>Asia_Thailand-Asia_2007</v>
      </c>
      <c r="B1074" s="19" t="s">
        <v>144</v>
      </c>
      <c r="C1074" s="20" t="s">
        <v>174</v>
      </c>
      <c r="D1074" s="21" t="s">
        <v>86</v>
      </c>
      <c r="E1074" s="22">
        <v>2.47E11</v>
      </c>
      <c r="F1074" s="22">
        <f t="shared" si="2"/>
        <v>3738.067298</v>
      </c>
      <c r="G1074" s="23">
        <v>0.036</v>
      </c>
      <c r="H1074" s="23">
        <v>133.0</v>
      </c>
      <c r="I1074" s="23">
        <v>0.071</v>
      </c>
      <c r="J1074" s="24">
        <f>IFNA(VLOOKUP(A1074,'ENERGY processed'!$A$2:$H$2692,7,0),"")</f>
        <v>74385</v>
      </c>
      <c r="K1074" s="24">
        <f t="shared" si="3"/>
        <v>0.001125733344</v>
      </c>
      <c r="L1074" s="24">
        <f>IFNA(VLOOKUP(A1074,'ENERGY processed'!$A$2:$H$2692,8,0),"")</f>
        <v>202132</v>
      </c>
      <c r="M1074" s="24">
        <f t="shared" si="5"/>
        <v>0.003059040563</v>
      </c>
      <c r="N1074" s="24">
        <f>IFNA(VLOOKUP(A1074,'HUMAN RESOURCES processed'!$A$2:$M$2692,5,0))</f>
        <v>0.012</v>
      </c>
      <c r="O1074" s="24">
        <f>IFNA(VLOOKUP(A1074,'HUMAN RESOURCES processed'!$A$2:$M$2692,6,0))</f>
        <v>0.014</v>
      </c>
      <c r="P1074" s="24">
        <f>IFNA(VLOOKUP(A1074,'HUMAN RESOURCES processed'!$A$2:$M$2692,7,0))</f>
        <v>76</v>
      </c>
      <c r="Q1074" s="24">
        <f>IFNA(VLOOKUP(A1074,'HUMAN RESOURCES processed'!$A$2:$M$2692,8,0))</f>
        <v>70</v>
      </c>
      <c r="R1074" s="24">
        <f t="shared" si="6"/>
        <v>73</v>
      </c>
      <c r="S1074" s="24">
        <f>IFNA(VLOOKUP(A1074,'HUMAN RESOURCES processed'!$A$2:$M$2692,9,0))</f>
        <v>0.212</v>
      </c>
      <c r="T1074" s="24">
        <f>IFNA(VLOOKUP(A1074,'HUMAN RESOURCES processed'!$A$2:$M$2692,10,0))</f>
        <v>0.707</v>
      </c>
      <c r="U1074" s="24">
        <f>IFNA(VLOOKUP(A1074,'HUMAN RESOURCES processed'!$A$2:$M$2692,11,0))</f>
        <v>0.082</v>
      </c>
      <c r="V1074" s="24">
        <f>IFNA(VLOOKUP(A1074,'HUMAN RESOURCES processed'!$A$2:$M$2692,12,0))</f>
        <v>66076927</v>
      </c>
      <c r="W1074" s="24">
        <f>IFNA(VLOOKUP(A1074,'HUMAN RESOURCES processed'!$A$2:$M$2692,13,0))</f>
        <v>0.401</v>
      </c>
      <c r="X1074" s="24">
        <f>IFNA(VLOOKUP(A1074,'TOURISM processed'!$A$2:$F$2692,5,0))</f>
        <v>20623000000</v>
      </c>
      <c r="Y1074" s="24">
        <f>IFNA(VLOOKUP(A1074,'TOURISM processed'!$A$2:$F$2692,6,0))</f>
        <v>6887000000</v>
      </c>
      <c r="Z1074" s="24">
        <f t="shared" si="7"/>
        <v>104.227002</v>
      </c>
      <c r="AA1074" s="24">
        <f>IFNA(VLOOKUP(A1074,'BUSINESS processed'!A1074:J3764,5,0))</f>
        <v>0.374</v>
      </c>
      <c r="AB1074" s="24">
        <f>IFNA(VLOOKUP(A1074,'BUSINESS processed'!A1074:J3764,6,0))</f>
        <v>33</v>
      </c>
      <c r="AC1074" s="24">
        <f t="shared" si="602"/>
        <v>0</v>
      </c>
      <c r="AD1074" s="24">
        <f>IFNA(VLOOKUP(A1074,'BUSINESS processed'!A1074:J3764,8,0))</f>
        <v>264</v>
      </c>
      <c r="AE1074" s="24">
        <f>IFNA(VLOOKUP(A1074,'BUSINESS processed'!A1074:J3764,9,0))</f>
        <v>0.2</v>
      </c>
      <c r="AF1074" s="27">
        <f>IFNA(VLOOKUP(A1074,'BUSINESS processed'!A1074:J3764,10,0))</f>
        <v>0.802</v>
      </c>
      <c r="AG1074" s="26"/>
      <c r="AH1074" s="26"/>
      <c r="AI1074" s="26"/>
      <c r="AJ1074" s="26"/>
      <c r="AK1074" s="26"/>
      <c r="AL1074" s="26"/>
      <c r="AM1074" s="26"/>
      <c r="AN1074" s="26"/>
      <c r="AO1074" s="26"/>
      <c r="AP1074" s="26"/>
      <c r="AQ1074" s="26"/>
      <c r="AR1074" s="26"/>
      <c r="AS1074" s="26"/>
      <c r="AT1074" s="26"/>
      <c r="AU1074" s="26"/>
      <c r="AV1074" s="26"/>
      <c r="AW1074" s="26"/>
      <c r="AX1074" s="26"/>
      <c r="AY1074" s="26"/>
      <c r="AZ1074" s="26"/>
      <c r="BA1074" s="26"/>
      <c r="BB1074" s="26"/>
      <c r="BC1074" s="26"/>
      <c r="BD1074" s="26"/>
      <c r="BE1074" s="26"/>
      <c r="BF1074" s="26"/>
      <c r="BG1074" s="26"/>
      <c r="BH1074" s="26"/>
    </row>
    <row r="1075">
      <c r="A1075" s="18" t="str">
        <f t="shared" si="1"/>
        <v>Asia_Thailand-Asia_2008</v>
      </c>
      <c r="B1075" s="19" t="s">
        <v>144</v>
      </c>
      <c r="C1075" s="20" t="s">
        <v>174</v>
      </c>
      <c r="D1075" s="21" t="s">
        <v>87</v>
      </c>
      <c r="E1075" s="22">
        <v>2.73E11</v>
      </c>
      <c r="F1075" s="22">
        <f t="shared" si="2"/>
        <v>4124.780503</v>
      </c>
      <c r="G1075" s="23">
        <v>0.039</v>
      </c>
      <c r="H1075" s="23">
        <v>162.0</v>
      </c>
      <c r="I1075" s="23">
        <v>0.07</v>
      </c>
      <c r="J1075" s="24">
        <f>IFNA(VLOOKUP(A1075,'ENERGY processed'!$A$2:$H$2692,7,0),"")</f>
        <v>96291</v>
      </c>
      <c r="K1075" s="24">
        <f t="shared" si="3"/>
        <v>0.001454869009</v>
      </c>
      <c r="L1075" s="24">
        <f>IFNA(VLOOKUP(A1075,'ENERGY processed'!$A$2:$H$2692,8,0),"")</f>
        <v>252345</v>
      </c>
      <c r="M1075" s="24">
        <f t="shared" si="5"/>
        <v>0.00381270233</v>
      </c>
      <c r="N1075" s="24">
        <f>IFNA(VLOOKUP(A1075,'HUMAN RESOURCES processed'!$A$2:$M$2692,5,0))</f>
        <v>0.012</v>
      </c>
      <c r="O1075" s="24">
        <f>IFNA(VLOOKUP(A1075,'HUMAN RESOURCES processed'!$A$2:$M$2692,6,0))</f>
        <v>0.013</v>
      </c>
      <c r="P1075" s="24">
        <f>IFNA(VLOOKUP(A1075,'HUMAN RESOURCES processed'!$A$2:$M$2692,7,0))</f>
        <v>77</v>
      </c>
      <c r="Q1075" s="24">
        <f>IFNA(VLOOKUP(A1075,'HUMAN RESOURCES processed'!$A$2:$M$2692,8,0))</f>
        <v>70</v>
      </c>
      <c r="R1075" s="24">
        <f t="shared" si="6"/>
        <v>73.5</v>
      </c>
      <c r="S1075" s="24">
        <f>IFNA(VLOOKUP(A1075,'HUMAN RESOURCES processed'!$A$2:$M$2692,9,0))</f>
        <v>0.205</v>
      </c>
      <c r="T1075" s="24">
        <f>IFNA(VLOOKUP(A1075,'HUMAN RESOURCES processed'!$A$2:$M$2692,10,0))</f>
        <v>0.711</v>
      </c>
      <c r="U1075" s="24">
        <f>IFNA(VLOOKUP(A1075,'HUMAN RESOURCES processed'!$A$2:$M$2692,11,0))</f>
        <v>0.084</v>
      </c>
      <c r="V1075" s="24">
        <f>IFNA(VLOOKUP(A1075,'HUMAN RESOURCES processed'!$A$2:$M$2692,12,0))</f>
        <v>66185340</v>
      </c>
      <c r="W1075" s="24">
        <f>IFNA(VLOOKUP(A1075,'HUMAN RESOURCES processed'!$A$2:$M$2692,13,0))</f>
        <v>0.414</v>
      </c>
      <c r="X1075" s="24">
        <f>IFNA(VLOOKUP(A1075,'TOURISM processed'!$A$2:$F$2692,5,0))</f>
        <v>22497000000</v>
      </c>
      <c r="Y1075" s="24">
        <f>IFNA(VLOOKUP(A1075,'TOURISM processed'!$A$2:$F$2692,6,0))</f>
        <v>6700000000</v>
      </c>
      <c r="Z1075" s="24">
        <f t="shared" si="7"/>
        <v>101.2308768</v>
      </c>
      <c r="AA1075" s="24">
        <f>IFNA(VLOOKUP(A1075,'BUSINESS processed'!A1075:J3765,5,0))</f>
        <v>0.375</v>
      </c>
      <c r="AB1075" s="24">
        <f>IFNA(VLOOKUP(A1075,'BUSINESS processed'!A1075:J3765,6,0))</f>
        <v>33</v>
      </c>
      <c r="AC1075" s="24">
        <f t="shared" si="602"/>
        <v>0</v>
      </c>
      <c r="AD1075" s="24">
        <f>IFNA(VLOOKUP(A1075,'BUSINESS processed'!A1075:J3765,8,0))</f>
        <v>264</v>
      </c>
      <c r="AE1075" s="24">
        <f>IFNA(VLOOKUP(A1075,'BUSINESS processed'!A1075:J3765,9,0))</f>
        <v>0.182</v>
      </c>
      <c r="AF1075" s="27">
        <f>IFNA(VLOOKUP(A1075,'BUSINESS processed'!A1075:J3765,10,0))</f>
        <v>0.934</v>
      </c>
      <c r="AG1075" s="26"/>
      <c r="AH1075" s="26"/>
      <c r="AI1075" s="26"/>
      <c r="AJ1075" s="26"/>
      <c r="AK1075" s="26"/>
      <c r="AL1075" s="26"/>
      <c r="AM1075" s="26"/>
      <c r="AN1075" s="26"/>
      <c r="AO1075" s="26"/>
      <c r="AP1075" s="26"/>
      <c r="AQ1075" s="26"/>
      <c r="AR1075" s="26"/>
      <c r="AS1075" s="26"/>
      <c r="AT1075" s="26"/>
      <c r="AU1075" s="26"/>
      <c r="AV1075" s="26"/>
      <c r="AW1075" s="26"/>
      <c r="AX1075" s="26"/>
      <c r="AY1075" s="26"/>
      <c r="AZ1075" s="26"/>
      <c r="BA1075" s="26"/>
      <c r="BB1075" s="26"/>
      <c r="BC1075" s="26"/>
      <c r="BD1075" s="26"/>
      <c r="BE1075" s="26"/>
      <c r="BF1075" s="26"/>
      <c r="BG1075" s="26"/>
      <c r="BH1075" s="26"/>
    </row>
    <row r="1076">
      <c r="A1076" s="18" t="str">
        <f t="shared" si="1"/>
        <v>Asia_Thailand-Asia_2009</v>
      </c>
      <c r="B1076" s="19" t="s">
        <v>144</v>
      </c>
      <c r="C1076" s="20" t="s">
        <v>174</v>
      </c>
      <c r="D1076" s="21" t="s">
        <v>88</v>
      </c>
      <c r="E1076" s="22">
        <v>2.64E11</v>
      </c>
      <c r="F1076" s="22">
        <f t="shared" si="2"/>
        <v>3983.262151</v>
      </c>
      <c r="G1076" s="23">
        <v>0.041</v>
      </c>
      <c r="H1076" s="23">
        <v>164.0</v>
      </c>
      <c r="I1076" s="23">
        <v>0.06</v>
      </c>
      <c r="J1076" s="24">
        <f>IFNA(VLOOKUP(A1076,'ENERGY processed'!$A$2:$H$2692,7,0),"")</f>
        <v>93571.5</v>
      </c>
      <c r="K1076" s="24">
        <f t="shared" si="3"/>
        <v>0.001411817479</v>
      </c>
      <c r="L1076" s="24">
        <f>IFNA(VLOOKUP(A1076,'ENERGY processed'!$A$2:$H$2692,8,0),"")</f>
        <v>239090</v>
      </c>
      <c r="M1076" s="24">
        <f t="shared" si="5"/>
        <v>0.003607417226</v>
      </c>
      <c r="N1076" s="24">
        <f>IFNA(VLOOKUP(A1076,'HUMAN RESOURCES processed'!$A$2:$M$2692,5,0))</f>
        <v>0.011</v>
      </c>
      <c r="O1076" s="24">
        <f>IFNA(VLOOKUP(A1076,'HUMAN RESOURCES processed'!$A$2:$M$2692,6,0))</f>
        <v>0.013</v>
      </c>
      <c r="P1076" s="24">
        <f>IFNA(VLOOKUP(A1076,'HUMAN RESOURCES processed'!$A$2:$M$2692,7,0))</f>
        <v>77</v>
      </c>
      <c r="Q1076" s="24">
        <f>IFNA(VLOOKUP(A1076,'HUMAN RESOURCES processed'!$A$2:$M$2692,8,0))</f>
        <v>70</v>
      </c>
      <c r="R1076" s="24">
        <f t="shared" si="6"/>
        <v>73.5</v>
      </c>
      <c r="S1076" s="24">
        <f>IFNA(VLOOKUP(A1076,'HUMAN RESOURCES processed'!$A$2:$M$2692,9,0))</f>
        <v>0.199</v>
      </c>
      <c r="T1076" s="24">
        <f>IFNA(VLOOKUP(A1076,'HUMAN RESOURCES processed'!$A$2:$M$2692,10,0))</f>
        <v>0.715</v>
      </c>
      <c r="U1076" s="24">
        <f>IFNA(VLOOKUP(A1076,'HUMAN RESOURCES processed'!$A$2:$M$2692,11,0))</f>
        <v>0.086</v>
      </c>
      <c r="V1076" s="24">
        <f>IFNA(VLOOKUP(A1076,'HUMAN RESOURCES processed'!$A$2:$M$2692,12,0))</f>
        <v>66277335</v>
      </c>
      <c r="W1076" s="24">
        <f>IFNA(VLOOKUP(A1076,'HUMAN RESOURCES processed'!$A$2:$M$2692,13,0))</f>
        <v>0.427</v>
      </c>
      <c r="X1076" s="24">
        <f>IFNA(VLOOKUP(A1076,'TOURISM processed'!$A$2:$F$2692,5,0))</f>
        <v>19814000000</v>
      </c>
      <c r="Y1076" s="24">
        <f>IFNA(VLOOKUP(A1076,'TOURISM processed'!$A$2:$F$2692,6,0))</f>
        <v>5749000000</v>
      </c>
      <c r="Z1076" s="24">
        <f t="shared" si="7"/>
        <v>86.74156859</v>
      </c>
      <c r="AA1076" s="24">
        <f>IFNA(VLOOKUP(A1076,'BUSINESS processed'!A1076:J3766,5,0))</f>
        <v>0.369</v>
      </c>
      <c r="AB1076" s="24">
        <f>IFNA(VLOOKUP(A1076,'BUSINESS processed'!A1076:J3766,6,0))</f>
        <v>32</v>
      </c>
      <c r="AC1076" s="24">
        <f t="shared" si="602"/>
        <v>0</v>
      </c>
      <c r="AD1076" s="24">
        <f>IFNA(VLOOKUP(A1076,'BUSINESS processed'!A1076:J3766,8,0))</f>
        <v>264</v>
      </c>
      <c r="AE1076" s="24">
        <f>IFNA(VLOOKUP(A1076,'BUSINESS processed'!A1076:J3766,9,0))</f>
        <v>0.201</v>
      </c>
      <c r="AF1076" s="27">
        <f>IFNA(VLOOKUP(A1076,'BUSINESS processed'!A1076:J3766,10,0))</f>
        <v>0.995</v>
      </c>
      <c r="AG1076" s="26"/>
      <c r="AH1076" s="26"/>
      <c r="AI1076" s="26"/>
      <c r="AJ1076" s="26"/>
      <c r="AK1076" s="26"/>
      <c r="AL1076" s="26"/>
      <c r="AM1076" s="26"/>
      <c r="AN1076" s="26"/>
      <c r="AO1076" s="26"/>
      <c r="AP1076" s="26"/>
      <c r="AQ1076" s="26"/>
      <c r="AR1076" s="26"/>
      <c r="AS1076" s="26"/>
      <c r="AT1076" s="26"/>
      <c r="AU1076" s="26"/>
      <c r="AV1076" s="26"/>
      <c r="AW1076" s="26"/>
      <c r="AX1076" s="26"/>
      <c r="AY1076" s="26"/>
      <c r="AZ1076" s="26"/>
      <c r="BA1076" s="26"/>
      <c r="BB1076" s="26"/>
      <c r="BC1076" s="26"/>
      <c r="BD1076" s="26"/>
      <c r="BE1076" s="26"/>
      <c r="BF1076" s="26"/>
      <c r="BG1076" s="26"/>
      <c r="BH1076" s="26"/>
    </row>
    <row r="1077">
      <c r="A1077" s="18" t="str">
        <f t="shared" si="1"/>
        <v>Asia_Thailand-Asia_2010</v>
      </c>
      <c r="B1077" s="19" t="s">
        <v>144</v>
      </c>
      <c r="C1077" s="20" t="s">
        <v>174</v>
      </c>
      <c r="D1077" s="21" t="s">
        <v>89</v>
      </c>
      <c r="E1077" s="22">
        <v>3.19E11</v>
      </c>
      <c r="F1077" s="22">
        <f t="shared" si="2"/>
        <v>4804.049305</v>
      </c>
      <c r="G1077" s="23">
        <v>0.038</v>
      </c>
      <c r="H1077" s="23">
        <v>183.0</v>
      </c>
      <c r="I1077" s="23">
        <v>0.059</v>
      </c>
      <c r="J1077" s="24">
        <f>IF(AND( C1077=C1076,D1077&gt;D1076),J1076,"")</f>
        <v>93571.5</v>
      </c>
      <c r="K1077" s="24">
        <f t="shared" si="3"/>
        <v>0.001409160187</v>
      </c>
      <c r="L1077" s="24">
        <f>IF(AND(C1077=C1076,C1077&gt;C1076),C1076,0)</f>
        <v>0</v>
      </c>
      <c r="M1077" s="24">
        <f t="shared" si="5"/>
        <v>0</v>
      </c>
      <c r="N1077" s="24">
        <f>IFNA(VLOOKUP(A1077,'HUMAN RESOURCES processed'!$A$2:$M$2692,5,0))</f>
        <v>0.011</v>
      </c>
      <c r="O1077" s="24">
        <f>IFNA(VLOOKUP(A1077,'HUMAN RESOURCES processed'!$A$2:$M$2692,6,0))</f>
        <v>0.013</v>
      </c>
      <c r="P1077" s="24">
        <f>IFNA(VLOOKUP(A1077,'HUMAN RESOURCES processed'!$A$2:$M$2692,7,0))</f>
        <v>77</v>
      </c>
      <c r="Q1077" s="24">
        <f>IFNA(VLOOKUP(A1077,'HUMAN RESOURCES processed'!$A$2:$M$2692,8,0))</f>
        <v>71</v>
      </c>
      <c r="R1077" s="24">
        <f t="shared" si="6"/>
        <v>74</v>
      </c>
      <c r="S1077" s="24">
        <f>IFNA(VLOOKUP(A1077,'HUMAN RESOURCES processed'!$A$2:$M$2692,9,0))</f>
        <v>0.193</v>
      </c>
      <c r="T1077" s="24">
        <f>IFNA(VLOOKUP(A1077,'HUMAN RESOURCES processed'!$A$2:$M$2692,10,0))</f>
        <v>0.718</v>
      </c>
      <c r="U1077" s="24">
        <f>IFNA(VLOOKUP(A1077,'HUMAN RESOURCES processed'!$A$2:$M$2692,11,0))</f>
        <v>0.089</v>
      </c>
      <c r="V1077" s="24">
        <f>IFNA(VLOOKUP(A1077,'HUMAN RESOURCES processed'!$A$2:$M$2692,12,0))</f>
        <v>66402316</v>
      </c>
      <c r="W1077" s="24">
        <f>IFNA(VLOOKUP(A1077,'HUMAN RESOURCES processed'!$A$2:$M$2692,13,0))</f>
        <v>0.441</v>
      </c>
      <c r="X1077" s="24">
        <f>IFNA(VLOOKUP(A1077,'TOURISM processed'!$A$2:$F$2692,5,0))</f>
        <v>23809000000</v>
      </c>
      <c r="Y1077" s="24">
        <f>IFNA(VLOOKUP(A1077,'TOURISM processed'!$A$2:$F$2692,6,0))</f>
        <v>7151000000</v>
      </c>
      <c r="Z1077" s="24">
        <f t="shared" si="7"/>
        <v>107.6920269</v>
      </c>
      <c r="AA1077" s="24">
        <f>IFNA(VLOOKUP(A1077,'BUSINESS processed'!A1077:J3767,5,0))</f>
        <v>0.369</v>
      </c>
      <c r="AB1077" s="24">
        <f>IFNA(VLOOKUP(A1077,'BUSINESS processed'!A1077:J3767,6,0))</f>
        <v>32</v>
      </c>
      <c r="AC1077" s="24">
        <f t="shared" si="602"/>
        <v>0</v>
      </c>
      <c r="AD1077" s="24">
        <f>IFNA(VLOOKUP(A1077,'BUSINESS processed'!A1077:J3767,8,0))</f>
        <v>264</v>
      </c>
      <c r="AE1077" s="24">
        <f>IFNA(VLOOKUP(A1077,'BUSINESS processed'!A1077:J3767,9,0))</f>
        <v>0.224</v>
      </c>
      <c r="AF1077" s="27">
        <f>IFNA(VLOOKUP(A1077,'BUSINESS processed'!A1077:J3767,10,0))</f>
        <v>1.08</v>
      </c>
      <c r="AG1077" s="26"/>
      <c r="AH1077" s="26"/>
      <c r="AI1077" s="26"/>
      <c r="AJ1077" s="26"/>
      <c r="AK1077" s="26"/>
      <c r="AL1077" s="26"/>
      <c r="AM1077" s="26"/>
      <c r="AN1077" s="26"/>
      <c r="AO1077" s="26"/>
      <c r="AP1077" s="26"/>
      <c r="AQ1077" s="26"/>
      <c r="AR1077" s="26"/>
      <c r="AS1077" s="26"/>
      <c r="AT1077" s="26"/>
      <c r="AU1077" s="26"/>
      <c r="AV1077" s="26"/>
      <c r="AW1077" s="26"/>
      <c r="AX1077" s="26"/>
      <c r="AY1077" s="26"/>
      <c r="AZ1077" s="26"/>
      <c r="BA1077" s="26"/>
      <c r="BB1077" s="26"/>
      <c r="BC1077" s="26"/>
      <c r="BD1077" s="26"/>
      <c r="BE1077" s="26"/>
      <c r="BF1077" s="26"/>
      <c r="BG1077" s="26"/>
      <c r="BH1077" s="26"/>
    </row>
    <row r="1078">
      <c r="A1078" s="18" t="str">
        <f t="shared" si="1"/>
        <v>Asia_Thailand-Asia_2011</v>
      </c>
      <c r="B1078" s="19" t="s">
        <v>144</v>
      </c>
      <c r="C1078" s="20" t="s">
        <v>174</v>
      </c>
      <c r="D1078" s="21" t="s">
        <v>90</v>
      </c>
      <c r="E1078" s="22">
        <v>3.46E11</v>
      </c>
      <c r="F1078" s="22">
        <f t="shared" si="2"/>
        <v>5197.042096</v>
      </c>
      <c r="G1078" s="23">
        <v>0.041</v>
      </c>
      <c r="H1078" s="23">
        <v>214.0</v>
      </c>
      <c r="I1078" s="23">
        <v>0.069</v>
      </c>
      <c r="J1078" s="24">
        <f>IFNA(VLOOKUP(A1078,'ENERGY processed'!$A$2:$H$2692,7,0),"")</f>
        <v>99166</v>
      </c>
      <c r="K1078" s="24">
        <f t="shared" si="3"/>
        <v>0.001489508314</v>
      </c>
      <c r="L1078" s="24">
        <f>IFNA(VLOOKUP(A1078,'ENERGY processed'!$A$2:$H$2692,8,0),"")</f>
        <v>256169</v>
      </c>
      <c r="M1078" s="24">
        <f t="shared" si="5"/>
        <v>0.003847748777</v>
      </c>
      <c r="N1078" s="24">
        <f>IFNA(VLOOKUP(A1078,'HUMAN RESOURCES processed'!$A$2:$M$2692,5,0))</f>
        <v>0.011</v>
      </c>
      <c r="O1078" s="24">
        <f>IFNA(VLOOKUP(A1078,'HUMAN RESOURCES processed'!$A$2:$M$2692,6,0))</f>
        <v>0.012</v>
      </c>
      <c r="P1078" s="24">
        <f>IFNA(VLOOKUP(A1078,'HUMAN RESOURCES processed'!$A$2:$M$2692,7,0))</f>
        <v>77</v>
      </c>
      <c r="Q1078" s="24">
        <f>IFNA(VLOOKUP(A1078,'HUMAN RESOURCES processed'!$A$2:$M$2692,8,0))</f>
        <v>71</v>
      </c>
      <c r="R1078" s="24">
        <f t="shared" si="6"/>
        <v>74</v>
      </c>
      <c r="S1078" s="24">
        <f>IFNA(VLOOKUP(A1078,'HUMAN RESOURCES processed'!$A$2:$M$2692,9,0))</f>
        <v>0.189</v>
      </c>
      <c r="T1078" s="24">
        <f>IFNA(VLOOKUP(A1078,'HUMAN RESOURCES processed'!$A$2:$M$2692,10,0))</f>
        <v>0.72</v>
      </c>
      <c r="U1078" s="24">
        <f>IFNA(VLOOKUP(A1078,'HUMAN RESOURCES processed'!$A$2:$M$2692,11,0))</f>
        <v>0.091</v>
      </c>
      <c r="V1078" s="24">
        <f>IFNA(VLOOKUP(A1078,'HUMAN RESOURCES processed'!$A$2:$M$2692,12,0))</f>
        <v>66576332</v>
      </c>
      <c r="W1078" s="24">
        <f>IFNA(VLOOKUP(A1078,'HUMAN RESOURCES processed'!$A$2:$M$2692,13,0))</f>
        <v>0.454</v>
      </c>
      <c r="X1078" s="24">
        <f>IFNA(VLOOKUP(A1078,'TOURISM processed'!$A$2:$F$2692,5,0))</f>
        <v>30926000000</v>
      </c>
      <c r="Y1078" s="24">
        <f>IFNA(VLOOKUP(A1078,'TOURISM processed'!$A$2:$F$2692,6,0))</f>
        <v>7320000000</v>
      </c>
      <c r="Z1078" s="24">
        <f t="shared" si="7"/>
        <v>109.9489831</v>
      </c>
      <c r="AA1078" s="24">
        <f>IFNA(VLOOKUP(A1078,'BUSINESS processed'!A1078:J3768,5,0))</f>
        <v>0.369</v>
      </c>
      <c r="AB1078" s="24">
        <f>IFNA(VLOOKUP(A1078,'BUSINESS processed'!A1078:J3768,6,0))</f>
        <v>29</v>
      </c>
      <c r="AC1078" s="24">
        <f t="shared" si="602"/>
        <v>0</v>
      </c>
      <c r="AD1078" s="24">
        <f>IFNA(VLOOKUP(A1078,'BUSINESS processed'!A1078:J3768,8,0))</f>
        <v>264</v>
      </c>
      <c r="AE1078" s="24">
        <f>IFNA(VLOOKUP(A1078,'BUSINESS processed'!A1078:J3768,9,0))</f>
        <v>0.237</v>
      </c>
      <c r="AF1078" s="27">
        <f>IFNA(VLOOKUP(A1078,'BUSINESS processed'!A1078:J3768,10,0))</f>
        <v>1.163</v>
      </c>
      <c r="AG1078" s="26"/>
      <c r="AH1078" s="26"/>
      <c r="AI1078" s="26"/>
      <c r="AJ1078" s="26"/>
      <c r="AK1078" s="26"/>
      <c r="AL1078" s="26"/>
      <c r="AM1078" s="26"/>
      <c r="AN1078" s="26"/>
      <c r="AO1078" s="26"/>
      <c r="AP1078" s="26"/>
      <c r="AQ1078" s="26"/>
      <c r="AR1078" s="26"/>
      <c r="AS1078" s="26"/>
      <c r="AT1078" s="26"/>
      <c r="AU1078" s="26"/>
      <c r="AV1078" s="26"/>
      <c r="AW1078" s="26"/>
      <c r="AX1078" s="26"/>
      <c r="AY1078" s="26"/>
      <c r="AZ1078" s="26"/>
      <c r="BA1078" s="26"/>
      <c r="BB1078" s="26"/>
      <c r="BC1078" s="26"/>
      <c r="BD1078" s="26"/>
      <c r="BE1078" s="26"/>
      <c r="BF1078" s="26"/>
      <c r="BG1078" s="26"/>
      <c r="BH1078" s="26"/>
    </row>
    <row r="1079">
      <c r="A1079" s="18" t="str">
        <f t="shared" si="1"/>
        <v>Asia_Thailand-Asia_2012</v>
      </c>
      <c r="B1079" s="19" t="s">
        <v>144</v>
      </c>
      <c r="C1079" s="20" t="s">
        <v>174</v>
      </c>
      <c r="D1079" s="21" t="s">
        <v>91</v>
      </c>
      <c r="E1079" s="22">
        <v>3.66E11</v>
      </c>
      <c r="F1079" s="22">
        <f t="shared" si="2"/>
        <v>5480.272434</v>
      </c>
      <c r="G1079" s="23">
        <v>0.039</v>
      </c>
      <c r="H1079" s="23">
        <v>215.0</v>
      </c>
      <c r="I1079" s="23">
        <v>0.071</v>
      </c>
      <c r="J1079" s="24">
        <f>IFNA(VLOOKUP(A1079,'ENERGY processed'!$A$2:$H$2692,7,0),"")</f>
        <v>80695.5</v>
      </c>
      <c r="K1079" s="24">
        <f t="shared" si="3"/>
        <v>0.001208287771</v>
      </c>
      <c r="L1079" s="24">
        <f>IFNA(VLOOKUP(A1079,'ENERGY processed'!$A$2:$H$2692,8,0),"")</f>
        <v>210276.5</v>
      </c>
      <c r="M1079" s="24">
        <f t="shared" si="5"/>
        <v>0.003148558761</v>
      </c>
      <c r="N1079" s="24">
        <f>IFNA(VLOOKUP(A1079,'HUMAN RESOURCES processed'!$A$2:$M$2692,5,0))</f>
        <v>0.01</v>
      </c>
      <c r="O1079" s="24">
        <f>IFNA(VLOOKUP(A1079,'HUMAN RESOURCES processed'!$A$2:$M$2692,6,0))</f>
        <v>0.012</v>
      </c>
      <c r="P1079" s="24">
        <f>IFNA(VLOOKUP(A1079,'HUMAN RESOURCES processed'!$A$2:$M$2692,7,0))</f>
        <v>78</v>
      </c>
      <c r="Q1079" s="24">
        <f>IFNA(VLOOKUP(A1079,'HUMAN RESOURCES processed'!$A$2:$M$2692,8,0))</f>
        <v>71</v>
      </c>
      <c r="R1079" s="24">
        <f t="shared" si="6"/>
        <v>74.5</v>
      </c>
      <c r="S1079" s="24">
        <f>IFNA(VLOOKUP(A1079,'HUMAN RESOURCES processed'!$A$2:$M$2692,9,0))</f>
        <v>0.185</v>
      </c>
      <c r="T1079" s="24">
        <f>IFNA(VLOOKUP(A1079,'HUMAN RESOURCES processed'!$A$2:$M$2692,10,0))</f>
        <v>0.721</v>
      </c>
      <c r="U1079" s="24">
        <f>IFNA(VLOOKUP(A1079,'HUMAN RESOURCES processed'!$A$2:$M$2692,11,0))</f>
        <v>0.094</v>
      </c>
      <c r="V1079" s="24">
        <f>IFNA(VLOOKUP(A1079,'HUMAN RESOURCES processed'!$A$2:$M$2692,12,0))</f>
        <v>66785001</v>
      </c>
      <c r="W1079" s="24">
        <f>IFNA(VLOOKUP(A1079,'HUMAN RESOURCES processed'!$A$2:$M$2692,13,0))</f>
        <v>0.467</v>
      </c>
      <c r="X1079" s="24">
        <f>IFNA(VLOOKUP(A1079,'TOURISM processed'!$A$2:$F$2692,5,0))</f>
        <v>37740000000</v>
      </c>
      <c r="Y1079" s="24">
        <f>IFNA(VLOOKUP(A1079,'TOURISM processed'!$A$2:$F$2692,6,0))</f>
        <v>7864000000</v>
      </c>
      <c r="Z1079" s="24">
        <f t="shared" si="7"/>
        <v>117.7509902</v>
      </c>
      <c r="AA1079" s="24">
        <f>IFNA(VLOOKUP(A1079,'BUSINESS processed'!A1079:J3769,5,0))</f>
        <v>0.372</v>
      </c>
      <c r="AB1079" s="24">
        <f>IFNA(VLOOKUP(A1079,'BUSINESS processed'!A1079:J3769,6,0))</f>
        <v>29</v>
      </c>
      <c r="AC1079" s="24">
        <f>IFNA(VLOOKUP(A1079,'BUSINESS processed'!A1079:J3769,7,0))</f>
        <v>18</v>
      </c>
      <c r="AD1079" s="24">
        <f>IFNA(VLOOKUP(A1079,'BUSINESS processed'!A1079:J3769,8,0))</f>
        <v>264</v>
      </c>
      <c r="AE1079" s="24">
        <f>IFNA(VLOOKUP(A1079,'BUSINESS processed'!A1079:J3769,9,0))</f>
        <v>0.265</v>
      </c>
      <c r="AF1079" s="27">
        <f>IFNA(VLOOKUP(A1079,'BUSINESS processed'!A1079:J3769,10,0))</f>
        <v>1.273</v>
      </c>
      <c r="AG1079" s="26"/>
      <c r="AH1079" s="26"/>
      <c r="AI1079" s="26"/>
      <c r="AJ1079" s="26"/>
      <c r="AK1079" s="26"/>
      <c r="AL1079" s="26"/>
      <c r="AM1079" s="26"/>
      <c r="AN1079" s="26"/>
      <c r="AO1079" s="26"/>
      <c r="AP1079" s="26"/>
      <c r="AQ1079" s="26"/>
      <c r="AR1079" s="26"/>
      <c r="AS1079" s="26"/>
      <c r="AT1079" s="26"/>
      <c r="AU1079" s="26"/>
      <c r="AV1079" s="26"/>
      <c r="AW1079" s="26"/>
      <c r="AX1079" s="26"/>
      <c r="AY1079" s="26"/>
      <c r="AZ1079" s="26"/>
      <c r="BA1079" s="26"/>
      <c r="BB1079" s="26"/>
      <c r="BC1079" s="26"/>
      <c r="BD1079" s="26"/>
      <c r="BE1079" s="26"/>
      <c r="BF1079" s="26"/>
      <c r="BG1079" s="26"/>
      <c r="BH1079" s="26"/>
    </row>
    <row r="1080">
      <c r="A1080" s="18" t="str">
        <f t="shared" si="1"/>
        <v>Asia_Timor-Leste-Asia_2000</v>
      </c>
      <c r="B1080" s="19" t="s">
        <v>144</v>
      </c>
      <c r="C1080" s="20" t="s">
        <v>175</v>
      </c>
      <c r="D1080" s="21" t="s">
        <v>70</v>
      </c>
      <c r="E1080" s="22">
        <v>3.501E8</v>
      </c>
      <c r="F1080" s="22">
        <f t="shared" si="2"/>
        <v>410.1524746</v>
      </c>
      <c r="G1080" s="23">
        <v>0.051</v>
      </c>
      <c r="H1080" s="23">
        <v>19.0</v>
      </c>
      <c r="I1080" s="39">
        <f t="shared" ref="I1080:I1082" si="604">IF(AND(C1080=C1079,D1080&gt;D1079),I1079,0)</f>
        <v>0</v>
      </c>
      <c r="J1080" s="24">
        <f t="shared" ref="J1080:J1087" si="605">IF(AND( C1080=C1079,D1080&gt;D1079),J1079,0)</f>
        <v>0</v>
      </c>
      <c r="K1080" s="24">
        <f t="shared" si="3"/>
        <v>0</v>
      </c>
      <c r="L1080" s="24">
        <f t="shared" ref="L1080:L1081" si="606">IF(AND(C1080=C1079,C1080&gt;C1079),C1079,0)</f>
        <v>0</v>
      </c>
      <c r="M1080" s="24">
        <f t="shared" si="5"/>
        <v>0</v>
      </c>
      <c r="N1080" s="24">
        <f>IFNA(VLOOKUP(A1080,'HUMAN RESOURCES processed'!$A$2:$M$2692,5,0))</f>
        <v>0.043</v>
      </c>
      <c r="O1080" s="24">
        <f>IFNA(VLOOKUP(A1080,'HUMAN RESOURCES processed'!$A$2:$M$2692,6,0))</f>
        <v>0.084</v>
      </c>
      <c r="P1080" s="24">
        <f>IFNA(VLOOKUP(A1080,'HUMAN RESOURCES processed'!$A$2:$M$2692,7,0))</f>
        <v>61</v>
      </c>
      <c r="Q1080" s="24">
        <f>IFNA(VLOOKUP(A1080,'HUMAN RESOURCES processed'!$A$2:$M$2692,8,0))</f>
        <v>58</v>
      </c>
      <c r="R1080" s="24">
        <f t="shared" si="6"/>
        <v>59.5</v>
      </c>
      <c r="S1080" s="24">
        <f>IFNA(VLOOKUP(A1080,'HUMAN RESOURCES processed'!$A$2:$M$2692,9,0))</f>
        <v>0.498</v>
      </c>
      <c r="T1080" s="24">
        <f>IFNA(VLOOKUP(A1080,'HUMAN RESOURCES processed'!$A$2:$M$2692,10,0))</f>
        <v>0.479</v>
      </c>
      <c r="U1080" s="24">
        <f>IFNA(VLOOKUP(A1080,'HUMAN RESOURCES processed'!$A$2:$M$2692,11,0))</f>
        <v>0.024</v>
      </c>
      <c r="V1080" s="24">
        <f>IFNA(VLOOKUP(A1080,'HUMAN RESOURCES processed'!$A$2:$M$2692,12,0))</f>
        <v>853585</v>
      </c>
      <c r="W1080" s="24">
        <f>IFNA(VLOOKUP(A1080,'HUMAN RESOURCES processed'!$A$2:$M$2692,13,0))</f>
        <v>0.243</v>
      </c>
      <c r="X1080" s="24">
        <f t="shared" ref="X1080:X1085" si="607">IF(AND(C1080=C1079,D1080&gt;D1079),X1079,0)</f>
        <v>0</v>
      </c>
      <c r="Y1080" s="24">
        <f t="shared" ref="Y1080:Y1085" si="608">IF(AND(C1080=C1079,D1080&gt;D1079),Y1079,0)</f>
        <v>0</v>
      </c>
      <c r="Z1080" s="24">
        <f t="shared" si="7"/>
        <v>0</v>
      </c>
      <c r="AA1080" s="24">
        <f t="shared" ref="AA1080:AA1084" si="609">IF(AND(C1080=C1079,D1080&gt;D1079),AA1079,0)</f>
        <v>0</v>
      </c>
      <c r="AB1080" s="24">
        <f t="shared" ref="AB1080:AB1083" si="610">IF(AND(C1080=C1079,D1080&gt;D1079),AB1079,0)</f>
        <v>0</v>
      </c>
      <c r="AC1080" s="24">
        <f t="shared" ref="AC1080:AC1091" si="611">IF(AND(C1080=C1079,D1080&gt;D1079),AC1079,0)</f>
        <v>0</v>
      </c>
      <c r="AD1080" s="24">
        <f t="shared" ref="AD1080:AD1084" si="612">IF(AND(C1080=C1079,D1080&gt;D1079),AD1079,0)</f>
        <v>0</v>
      </c>
      <c r="AE1080" s="24">
        <f t="shared" ref="AE1080:AE1084" si="613">IF(AND(C1080=C1079,D1080&gt;211),AE1079,0)</f>
        <v>0</v>
      </c>
      <c r="AF1080" s="27">
        <f t="shared" ref="AF1080:AF1082" si="614">IF(AND(C1080=C1079,D1080&gt;D1079),AF1079,0)</f>
        <v>0</v>
      </c>
      <c r="AG1080" s="26"/>
      <c r="AH1080" s="26"/>
      <c r="AI1080" s="26"/>
      <c r="AJ1080" s="26"/>
      <c r="AK1080" s="26"/>
      <c r="AL1080" s="26"/>
      <c r="AM1080" s="26"/>
      <c r="AN1080" s="26"/>
      <c r="AO1080" s="26"/>
      <c r="AP1080" s="26"/>
      <c r="AQ1080" s="26"/>
      <c r="AR1080" s="26"/>
      <c r="AS1080" s="26"/>
      <c r="AT1080" s="26"/>
      <c r="AU1080" s="26"/>
      <c r="AV1080" s="26"/>
      <c r="AW1080" s="26"/>
      <c r="AX1080" s="26"/>
      <c r="AY1080" s="26"/>
      <c r="AZ1080" s="26"/>
      <c r="BA1080" s="26"/>
      <c r="BB1080" s="26"/>
      <c r="BC1080" s="26"/>
      <c r="BD1080" s="26"/>
      <c r="BE1080" s="26"/>
      <c r="BF1080" s="26"/>
      <c r="BG1080" s="26"/>
      <c r="BH1080" s="26"/>
    </row>
    <row r="1081">
      <c r="A1081" s="18" t="str">
        <f t="shared" si="1"/>
        <v>Asia_Timor-Leste-Asia_2001</v>
      </c>
      <c r="B1081" s="19" t="s">
        <v>144</v>
      </c>
      <c r="C1081" s="20" t="s">
        <v>175</v>
      </c>
      <c r="D1081" s="21" t="s">
        <v>71</v>
      </c>
      <c r="E1081" s="22">
        <v>4.297E8</v>
      </c>
      <c r="F1081" s="22">
        <f t="shared" si="2"/>
        <v>493.1411265</v>
      </c>
      <c r="G1081" s="23">
        <v>0.062</v>
      </c>
      <c r="H1081" s="23">
        <v>20.0</v>
      </c>
      <c r="I1081" s="39">
        <f t="shared" si="604"/>
        <v>0</v>
      </c>
      <c r="J1081" s="24">
        <f t="shared" si="605"/>
        <v>0</v>
      </c>
      <c r="K1081" s="24">
        <f t="shared" si="3"/>
        <v>0</v>
      </c>
      <c r="L1081" s="24">
        <f t="shared" si="606"/>
        <v>0</v>
      </c>
      <c r="M1081" s="24">
        <f t="shared" si="5"/>
        <v>0</v>
      </c>
      <c r="N1081" s="24">
        <f>IFNA(VLOOKUP(A1081,'HUMAN RESOURCES processed'!$A$2:$M$2692,5,0))</f>
        <v>0.041</v>
      </c>
      <c r="O1081" s="24">
        <f>IFNA(VLOOKUP(A1081,'HUMAN RESOURCES processed'!$A$2:$M$2692,6,0))</f>
        <v>0.08</v>
      </c>
      <c r="P1081" s="24">
        <f>IFNA(VLOOKUP(A1081,'HUMAN RESOURCES processed'!$A$2:$M$2692,7,0))</f>
        <v>62</v>
      </c>
      <c r="Q1081" s="24">
        <f>IFNA(VLOOKUP(A1081,'HUMAN RESOURCES processed'!$A$2:$M$2692,8,0))</f>
        <v>59</v>
      </c>
      <c r="R1081" s="24">
        <f t="shared" si="6"/>
        <v>60.5</v>
      </c>
      <c r="S1081" s="24">
        <f>IFNA(VLOOKUP(A1081,'HUMAN RESOURCES processed'!$A$2:$M$2692,9,0))</f>
        <v>0.5</v>
      </c>
      <c r="T1081" s="24">
        <f>IFNA(VLOOKUP(A1081,'HUMAN RESOURCES processed'!$A$2:$M$2692,10,0))</f>
        <v>0.475</v>
      </c>
      <c r="U1081" s="24">
        <f>IFNA(VLOOKUP(A1081,'HUMAN RESOURCES processed'!$A$2:$M$2692,11,0))</f>
        <v>0.024</v>
      </c>
      <c r="V1081" s="24">
        <f>IFNA(VLOOKUP(A1081,'HUMAN RESOURCES processed'!$A$2:$M$2692,12,0))</f>
        <v>871353</v>
      </c>
      <c r="W1081" s="24">
        <f>IFNA(VLOOKUP(A1081,'HUMAN RESOURCES processed'!$A$2:$M$2692,13,0))</f>
        <v>0.246</v>
      </c>
      <c r="X1081" s="24">
        <f t="shared" si="607"/>
        <v>0</v>
      </c>
      <c r="Y1081" s="24">
        <f t="shared" si="608"/>
        <v>0</v>
      </c>
      <c r="Z1081" s="24">
        <f t="shared" si="7"/>
        <v>0</v>
      </c>
      <c r="AA1081" s="24">
        <f t="shared" si="609"/>
        <v>0</v>
      </c>
      <c r="AB1081" s="24">
        <f t="shared" si="610"/>
        <v>0</v>
      </c>
      <c r="AC1081" s="24">
        <f t="shared" si="611"/>
        <v>0</v>
      </c>
      <c r="AD1081" s="24">
        <f t="shared" si="612"/>
        <v>0</v>
      </c>
      <c r="AE1081" s="24">
        <f t="shared" si="613"/>
        <v>0</v>
      </c>
      <c r="AF1081" s="27">
        <f t="shared" si="614"/>
        <v>0</v>
      </c>
      <c r="AG1081" s="26"/>
      <c r="AH1081" s="26"/>
      <c r="AI1081" s="26"/>
      <c r="AJ1081" s="26"/>
      <c r="AK1081" s="26"/>
      <c r="AL1081" s="26"/>
      <c r="AM1081" s="26"/>
      <c r="AN1081" s="26"/>
      <c r="AO1081" s="26"/>
      <c r="AP1081" s="26"/>
      <c r="AQ1081" s="26"/>
      <c r="AR1081" s="26"/>
      <c r="AS1081" s="26"/>
      <c r="AT1081" s="26"/>
      <c r="AU1081" s="26"/>
      <c r="AV1081" s="26"/>
      <c r="AW1081" s="26"/>
      <c r="AX1081" s="26"/>
      <c r="AY1081" s="26"/>
      <c r="AZ1081" s="26"/>
      <c r="BA1081" s="26"/>
      <c r="BB1081" s="26"/>
      <c r="BC1081" s="26"/>
      <c r="BD1081" s="26"/>
      <c r="BE1081" s="26"/>
      <c r="BF1081" s="26"/>
      <c r="BG1081" s="26"/>
      <c r="BH1081" s="26"/>
    </row>
    <row r="1082">
      <c r="A1082" s="18" t="str">
        <f t="shared" si="1"/>
        <v>Asia_Timor-Leste-Asia_2002</v>
      </c>
      <c r="B1082" s="19" t="s">
        <v>144</v>
      </c>
      <c r="C1082" s="20" t="s">
        <v>175</v>
      </c>
      <c r="D1082" s="21" t="s">
        <v>72</v>
      </c>
      <c r="E1082" s="22">
        <v>4.267E8</v>
      </c>
      <c r="F1082" s="22">
        <f t="shared" si="2"/>
        <v>474.444804</v>
      </c>
      <c r="G1082" s="23">
        <v>0.061</v>
      </c>
      <c r="H1082" s="23">
        <v>19.0</v>
      </c>
      <c r="I1082" s="39">
        <f t="shared" si="604"/>
        <v>0</v>
      </c>
      <c r="J1082" s="24">
        <f t="shared" si="605"/>
        <v>0</v>
      </c>
      <c r="K1082" s="24">
        <f t="shared" si="3"/>
        <v>0</v>
      </c>
      <c r="L1082" s="24">
        <f>IFNA(VLOOKUP(A1082,'ENERGY processed'!$A$2:$H$2692,8,0),"")</f>
        <v>183</v>
      </c>
      <c r="M1082" s="24">
        <f t="shared" si="5"/>
        <v>0.0002034764451</v>
      </c>
      <c r="N1082" s="24">
        <f>IFNA(VLOOKUP(A1082,'HUMAN RESOURCES processed'!$A$2:$M$2692,5,0))</f>
        <v>0.04</v>
      </c>
      <c r="O1082" s="24">
        <f>IFNA(VLOOKUP(A1082,'HUMAN RESOURCES processed'!$A$2:$M$2692,6,0))</f>
        <v>0.076</v>
      </c>
      <c r="P1082" s="24">
        <f>IFNA(VLOOKUP(A1082,'HUMAN RESOURCES processed'!$A$2:$M$2692,7,0))</f>
        <v>63</v>
      </c>
      <c r="Q1082" s="24">
        <f>IFNA(VLOOKUP(A1082,'HUMAN RESOURCES processed'!$A$2:$M$2692,8,0))</f>
        <v>60</v>
      </c>
      <c r="R1082" s="24">
        <f t="shared" si="6"/>
        <v>61.5</v>
      </c>
      <c r="S1082" s="24">
        <f>IFNA(VLOOKUP(A1082,'HUMAN RESOURCES processed'!$A$2:$M$2692,9,0))</f>
        <v>0.497</v>
      </c>
      <c r="T1082" s="24">
        <f>IFNA(VLOOKUP(A1082,'HUMAN RESOURCES processed'!$A$2:$M$2692,10,0))</f>
        <v>0.478</v>
      </c>
      <c r="U1082" s="24">
        <f>IFNA(VLOOKUP(A1082,'HUMAN RESOURCES processed'!$A$2:$M$2692,11,0))</f>
        <v>0.025</v>
      </c>
      <c r="V1082" s="24">
        <f>IFNA(VLOOKUP(A1082,'HUMAN RESOURCES processed'!$A$2:$M$2692,12,0))</f>
        <v>899367</v>
      </c>
      <c r="W1082" s="24">
        <f>IFNA(VLOOKUP(A1082,'HUMAN RESOURCES processed'!$A$2:$M$2692,13,0))</f>
        <v>0.25</v>
      </c>
      <c r="X1082" s="24">
        <f t="shared" si="607"/>
        <v>0</v>
      </c>
      <c r="Y1082" s="24">
        <f t="shared" si="608"/>
        <v>0</v>
      </c>
      <c r="Z1082" s="24">
        <f t="shared" si="7"/>
        <v>0</v>
      </c>
      <c r="AA1082" s="24">
        <f t="shared" si="609"/>
        <v>0</v>
      </c>
      <c r="AB1082" s="24">
        <f t="shared" si="610"/>
        <v>0</v>
      </c>
      <c r="AC1082" s="24">
        <f t="shared" si="611"/>
        <v>0</v>
      </c>
      <c r="AD1082" s="24">
        <f t="shared" si="612"/>
        <v>0</v>
      </c>
      <c r="AE1082" s="24">
        <f t="shared" si="613"/>
        <v>0</v>
      </c>
      <c r="AF1082" s="27">
        <f t="shared" si="614"/>
        <v>0</v>
      </c>
      <c r="AG1082" s="26"/>
      <c r="AH1082" s="26"/>
      <c r="AI1082" s="26"/>
      <c r="AJ1082" s="26"/>
      <c r="AK1082" s="26"/>
      <c r="AL1082" s="26"/>
      <c r="AM1082" s="26"/>
      <c r="AN1082" s="26"/>
      <c r="AO1082" s="26"/>
      <c r="AP1082" s="26"/>
      <c r="AQ1082" s="26"/>
      <c r="AR1082" s="26"/>
      <c r="AS1082" s="26"/>
      <c r="AT1082" s="26"/>
      <c r="AU1082" s="26"/>
      <c r="AV1082" s="26"/>
      <c r="AW1082" s="26"/>
      <c r="AX1082" s="26"/>
      <c r="AY1082" s="26"/>
      <c r="AZ1082" s="26"/>
      <c r="BA1082" s="26"/>
      <c r="BB1082" s="26"/>
      <c r="BC1082" s="26"/>
      <c r="BD1082" s="26"/>
      <c r="BE1082" s="26"/>
      <c r="BF1082" s="26"/>
      <c r="BG1082" s="26"/>
      <c r="BH1082" s="26"/>
    </row>
    <row r="1083">
      <c r="A1083" s="18" t="str">
        <f t="shared" si="1"/>
        <v>Asia_Timor-Leste-Asia_2003</v>
      </c>
      <c r="B1083" s="19" t="s">
        <v>144</v>
      </c>
      <c r="C1083" s="20" t="s">
        <v>175</v>
      </c>
      <c r="D1083" s="21" t="s">
        <v>74</v>
      </c>
      <c r="E1083" s="22">
        <v>4.365E8</v>
      </c>
      <c r="F1083" s="22">
        <f t="shared" si="2"/>
        <v>467.6607001</v>
      </c>
      <c r="G1083" s="23">
        <v>0.075</v>
      </c>
      <c r="H1083" s="23">
        <v>24.0</v>
      </c>
      <c r="I1083" s="23">
        <v>0.167</v>
      </c>
      <c r="J1083" s="24">
        <f t="shared" si="605"/>
        <v>0</v>
      </c>
      <c r="K1083" s="24">
        <f t="shared" si="3"/>
        <v>0</v>
      </c>
      <c r="L1083" s="24">
        <f>IFNA(VLOOKUP(A1083,'ENERGY processed'!$A$2:$H$2692,8,0),"")</f>
        <v>183</v>
      </c>
      <c r="M1083" s="24">
        <f t="shared" si="5"/>
        <v>0.0001960639361</v>
      </c>
      <c r="N1083" s="24">
        <f>IFNA(VLOOKUP(A1083,'HUMAN RESOURCES processed'!$A$2:$M$2692,5,0))</f>
        <v>0.039</v>
      </c>
      <c r="O1083" s="24">
        <f>IFNA(VLOOKUP(A1083,'HUMAN RESOURCES processed'!$A$2:$M$2692,6,0))</f>
        <v>0.072</v>
      </c>
      <c r="P1083" s="24">
        <f>IFNA(VLOOKUP(A1083,'HUMAN RESOURCES processed'!$A$2:$M$2692,7,0))</f>
        <v>63</v>
      </c>
      <c r="Q1083" s="24">
        <f>IFNA(VLOOKUP(A1083,'HUMAN RESOURCES processed'!$A$2:$M$2692,8,0))</f>
        <v>60</v>
      </c>
      <c r="R1083" s="24">
        <f t="shared" si="6"/>
        <v>61.5</v>
      </c>
      <c r="S1083" s="24">
        <f>IFNA(VLOOKUP(A1083,'HUMAN RESOURCES processed'!$A$2:$M$2692,9,0))</f>
        <v>0.491</v>
      </c>
      <c r="T1083" s="24">
        <f>IFNA(VLOOKUP(A1083,'HUMAN RESOURCES processed'!$A$2:$M$2692,10,0))</f>
        <v>0.483</v>
      </c>
      <c r="U1083" s="24">
        <f>IFNA(VLOOKUP(A1083,'HUMAN RESOURCES processed'!$A$2:$M$2692,11,0))</f>
        <v>0.026</v>
      </c>
      <c r="V1083" s="24">
        <f>IFNA(VLOOKUP(A1083,'HUMAN RESOURCES processed'!$A$2:$M$2692,12,0))</f>
        <v>933369</v>
      </c>
      <c r="W1083" s="24">
        <f>IFNA(VLOOKUP(A1083,'HUMAN RESOURCES processed'!$A$2:$M$2692,13,0))</f>
        <v>0.253</v>
      </c>
      <c r="X1083" s="24">
        <f t="shared" si="607"/>
        <v>0</v>
      </c>
      <c r="Y1083" s="24">
        <f t="shared" si="608"/>
        <v>0</v>
      </c>
      <c r="Z1083" s="24">
        <f t="shared" si="7"/>
        <v>0</v>
      </c>
      <c r="AA1083" s="24">
        <f t="shared" si="609"/>
        <v>0</v>
      </c>
      <c r="AB1083" s="24">
        <f t="shared" si="610"/>
        <v>0</v>
      </c>
      <c r="AC1083" s="24">
        <f t="shared" si="611"/>
        <v>0</v>
      </c>
      <c r="AD1083" s="24">
        <f t="shared" si="612"/>
        <v>0</v>
      </c>
      <c r="AE1083" s="24">
        <f t="shared" si="613"/>
        <v>0</v>
      </c>
      <c r="AF1083" s="27">
        <f>IFNA(VLOOKUP(A1083,'BUSINESS processed'!A1083:J3773,10,0))</f>
        <v>0.021</v>
      </c>
      <c r="AG1083" s="26"/>
      <c r="AH1083" s="26"/>
      <c r="AI1083" s="26"/>
      <c r="AJ1083" s="26"/>
      <c r="AK1083" s="26"/>
      <c r="AL1083" s="26"/>
      <c r="AM1083" s="26"/>
      <c r="AN1083" s="26"/>
      <c r="AO1083" s="26"/>
      <c r="AP1083" s="26"/>
      <c r="AQ1083" s="26"/>
      <c r="AR1083" s="26"/>
      <c r="AS1083" s="26"/>
      <c r="AT1083" s="26"/>
      <c r="AU1083" s="26"/>
      <c r="AV1083" s="26"/>
      <c r="AW1083" s="26"/>
      <c r="AX1083" s="26"/>
      <c r="AY1083" s="26"/>
      <c r="AZ1083" s="26"/>
      <c r="BA1083" s="26"/>
      <c r="BB1083" s="26"/>
      <c r="BC1083" s="26"/>
      <c r="BD1083" s="26"/>
      <c r="BE1083" s="26"/>
      <c r="BF1083" s="26"/>
      <c r="BG1083" s="26"/>
      <c r="BH1083" s="26"/>
    </row>
    <row r="1084">
      <c r="A1084" s="18" t="str">
        <f t="shared" si="1"/>
        <v>Asia_Timor-Leste-Asia_2004</v>
      </c>
      <c r="B1084" s="19" t="s">
        <v>144</v>
      </c>
      <c r="C1084" s="20" t="s">
        <v>175</v>
      </c>
      <c r="D1084" s="21" t="s">
        <v>83</v>
      </c>
      <c r="E1084" s="22">
        <v>4.555E8</v>
      </c>
      <c r="F1084" s="22">
        <f t="shared" si="2"/>
        <v>471.0508001</v>
      </c>
      <c r="G1084" s="23">
        <v>0.086</v>
      </c>
      <c r="H1084" s="23">
        <v>27.0</v>
      </c>
      <c r="I1084" s="23">
        <v>0.155</v>
      </c>
      <c r="J1084" s="24">
        <f t="shared" si="605"/>
        <v>0</v>
      </c>
      <c r="K1084" s="24">
        <f t="shared" si="3"/>
        <v>0</v>
      </c>
      <c r="L1084" s="24">
        <f>IF(AND(C1084=C1083,C1084&gt;C1083),C1083,0)</f>
        <v>0</v>
      </c>
      <c r="M1084" s="24">
        <f t="shared" si="5"/>
        <v>0</v>
      </c>
      <c r="N1084" s="24">
        <f>IFNA(VLOOKUP(A1084,'HUMAN RESOURCES processed'!$A$2:$M$2692,5,0))</f>
        <v>0.038</v>
      </c>
      <c r="O1084" s="24">
        <f>IFNA(VLOOKUP(A1084,'HUMAN RESOURCES processed'!$A$2:$M$2692,6,0))</f>
        <v>0.069</v>
      </c>
      <c r="P1084" s="24">
        <f>IFNA(VLOOKUP(A1084,'HUMAN RESOURCES processed'!$A$2:$M$2692,7,0))</f>
        <v>64</v>
      </c>
      <c r="Q1084" s="24">
        <f>IFNA(VLOOKUP(A1084,'HUMAN RESOURCES processed'!$A$2:$M$2692,8,0))</f>
        <v>61</v>
      </c>
      <c r="R1084" s="24">
        <f t="shared" si="6"/>
        <v>62.5</v>
      </c>
      <c r="S1084" s="24">
        <f>IFNA(VLOOKUP(A1084,'HUMAN RESOURCES processed'!$A$2:$M$2692,9,0))</f>
        <v>0.484</v>
      </c>
      <c r="T1084" s="24">
        <f>IFNA(VLOOKUP(A1084,'HUMAN RESOURCES processed'!$A$2:$M$2692,10,0))</f>
        <v>0.489</v>
      </c>
      <c r="U1084" s="24">
        <f>IFNA(VLOOKUP(A1084,'HUMAN RESOURCES processed'!$A$2:$M$2692,11,0))</f>
        <v>0.027</v>
      </c>
      <c r="V1084" s="24">
        <f>IFNA(VLOOKUP(A1084,'HUMAN RESOURCES processed'!$A$2:$M$2692,12,0))</f>
        <v>966987</v>
      </c>
      <c r="W1084" s="24">
        <f>IFNA(VLOOKUP(A1084,'HUMAN RESOURCES processed'!$A$2:$M$2692,13,0))</f>
        <v>0.257</v>
      </c>
      <c r="X1084" s="24">
        <f t="shared" si="607"/>
        <v>0</v>
      </c>
      <c r="Y1084" s="24">
        <f t="shared" si="608"/>
        <v>0</v>
      </c>
      <c r="Z1084" s="24">
        <f t="shared" si="7"/>
        <v>0</v>
      </c>
      <c r="AA1084" s="24">
        <f t="shared" si="609"/>
        <v>0</v>
      </c>
      <c r="AB1084" s="24">
        <f>IFNA(VLOOKUP(A1084,'BUSINESS processed'!A1084:J3774,6,0))</f>
        <v>158</v>
      </c>
      <c r="AC1084" s="24">
        <f t="shared" si="611"/>
        <v>0</v>
      </c>
      <c r="AD1084" s="24">
        <f t="shared" si="612"/>
        <v>0</v>
      </c>
      <c r="AE1084" s="24">
        <f t="shared" si="613"/>
        <v>0</v>
      </c>
      <c r="AF1084" s="27">
        <f>IFNA(VLOOKUP(A1084,'BUSINESS processed'!A1084:J3774,10,0))</f>
        <v>0.027</v>
      </c>
      <c r="AG1084" s="26"/>
      <c r="AH1084" s="26"/>
      <c r="AI1084" s="26"/>
      <c r="AJ1084" s="26"/>
      <c r="AK1084" s="26"/>
      <c r="AL1084" s="26"/>
      <c r="AM1084" s="26"/>
      <c r="AN1084" s="26"/>
      <c r="AO1084" s="26"/>
      <c r="AP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6"/>
      <c r="BH1084" s="26"/>
    </row>
    <row r="1085">
      <c r="A1085" s="18" t="str">
        <f t="shared" si="1"/>
        <v>Asia_Timor-Leste-Asia_2005</v>
      </c>
      <c r="B1085" s="19" t="s">
        <v>144</v>
      </c>
      <c r="C1085" s="20" t="s">
        <v>175</v>
      </c>
      <c r="D1085" s="21" t="s">
        <v>84</v>
      </c>
      <c r="E1085" s="22">
        <v>4.791E8</v>
      </c>
      <c r="F1085" s="22">
        <f t="shared" si="2"/>
        <v>487.440596</v>
      </c>
      <c r="G1085" s="23">
        <v>0.073</v>
      </c>
      <c r="H1085" s="23">
        <v>33.0</v>
      </c>
      <c r="I1085" s="23">
        <v>0.167</v>
      </c>
      <c r="J1085" s="24">
        <f t="shared" si="605"/>
        <v>0</v>
      </c>
      <c r="K1085" s="24">
        <f t="shared" si="3"/>
        <v>0</v>
      </c>
      <c r="L1085" s="24">
        <f>IFNA(VLOOKUP(A1085,'ENERGY processed'!$A$2:$H$2692,8,0),"")</f>
        <v>185.5</v>
      </c>
      <c r="M1085" s="24">
        <f t="shared" si="5"/>
        <v>0.0001887293479</v>
      </c>
      <c r="N1085" s="24">
        <f>IFNA(VLOOKUP(A1085,'HUMAN RESOURCES processed'!$A$2:$M$2692,5,0))</f>
        <v>0.038</v>
      </c>
      <c r="O1085" s="24">
        <f>IFNA(VLOOKUP(A1085,'HUMAN RESOURCES processed'!$A$2:$M$2692,6,0))</f>
        <v>0.065</v>
      </c>
      <c r="P1085" s="24">
        <f>IFNA(VLOOKUP(A1085,'HUMAN RESOURCES processed'!$A$2:$M$2692,7,0))</f>
        <v>65</v>
      </c>
      <c r="Q1085" s="24">
        <f>IFNA(VLOOKUP(A1085,'HUMAN RESOURCES processed'!$A$2:$M$2692,8,0))</f>
        <v>62</v>
      </c>
      <c r="R1085" s="24">
        <f t="shared" si="6"/>
        <v>63.5</v>
      </c>
      <c r="S1085" s="24">
        <f>IFNA(VLOOKUP(A1085,'HUMAN RESOURCES processed'!$A$2:$M$2692,9,0))</f>
        <v>0.48</v>
      </c>
      <c r="T1085" s="24">
        <f>IFNA(VLOOKUP(A1085,'HUMAN RESOURCES processed'!$A$2:$M$2692,10,0))</f>
        <v>0.493</v>
      </c>
      <c r="U1085" s="24">
        <f>IFNA(VLOOKUP(A1085,'HUMAN RESOURCES processed'!$A$2:$M$2692,11,0))</f>
        <v>0.027</v>
      </c>
      <c r="V1085" s="24">
        <f>IFNA(VLOOKUP(A1085,'HUMAN RESOURCES processed'!$A$2:$M$2692,12,0))</f>
        <v>982889</v>
      </c>
      <c r="W1085" s="24">
        <f>IFNA(VLOOKUP(A1085,'HUMAN RESOURCES processed'!$A$2:$M$2692,13,0))</f>
        <v>0.263</v>
      </c>
      <c r="X1085" s="24">
        <f t="shared" si="607"/>
        <v>0</v>
      </c>
      <c r="Y1085" s="24">
        <f t="shared" si="608"/>
        <v>0</v>
      </c>
      <c r="Z1085" s="24">
        <f t="shared" si="7"/>
        <v>0</v>
      </c>
      <c r="AA1085" s="24">
        <f>IFNA(VLOOKUP(A1085,'BUSINESS processed'!A1085:J3775,5,0))</f>
        <v>0.484</v>
      </c>
      <c r="AB1085" s="24">
        <f>IFNA(VLOOKUP(A1085,'BUSINESS processed'!A1085:J3775,6,0))</f>
        <v>167</v>
      </c>
      <c r="AC1085" s="24">
        <f t="shared" si="611"/>
        <v>0</v>
      </c>
      <c r="AD1085" s="24">
        <f>IFNA(VLOOKUP(A1085,'BUSINESS processed'!A1085:J3775,8,0))</f>
        <v>640</v>
      </c>
      <c r="AE1085" s="24">
        <f>IFNA(VLOOKUP(A1085,'BUSINESS processed'!A1085:J3775,9,0))</f>
        <v>0.001</v>
      </c>
      <c r="AF1085" s="27">
        <f>IFNA(VLOOKUP(A1085,'BUSINESS processed'!A1085:J3775,10,0))</f>
        <v>0.033</v>
      </c>
      <c r="AG1085" s="26"/>
      <c r="AH1085" s="26"/>
      <c r="AI1085" s="26"/>
      <c r="AJ1085" s="26"/>
      <c r="AK1085" s="26"/>
      <c r="AL1085" s="26"/>
      <c r="AM1085" s="26"/>
      <c r="AN1085" s="26"/>
      <c r="AO1085" s="26"/>
      <c r="AP1085" s="26"/>
      <c r="AQ1085" s="26"/>
      <c r="AR1085" s="26"/>
      <c r="AS1085" s="26"/>
      <c r="AT1085" s="26"/>
      <c r="AU1085" s="26"/>
      <c r="AV1085" s="26"/>
      <c r="AW1085" s="26"/>
      <c r="AX1085" s="26"/>
      <c r="AY1085" s="26"/>
      <c r="AZ1085" s="26"/>
      <c r="BA1085" s="26"/>
      <c r="BB1085" s="26"/>
      <c r="BC1085" s="26"/>
      <c r="BD1085" s="26"/>
      <c r="BE1085" s="26"/>
      <c r="BF1085" s="26"/>
      <c r="BG1085" s="26"/>
      <c r="BH1085" s="26"/>
    </row>
    <row r="1086">
      <c r="A1086" s="18" t="str">
        <f t="shared" si="1"/>
        <v>Asia_Timor-Leste-Asia_2006</v>
      </c>
      <c r="B1086" s="19" t="s">
        <v>144</v>
      </c>
      <c r="C1086" s="20" t="s">
        <v>175</v>
      </c>
      <c r="D1086" s="21" t="s">
        <v>85</v>
      </c>
      <c r="E1086" s="22">
        <v>4.626E8</v>
      </c>
      <c r="F1086" s="22">
        <f t="shared" si="2"/>
        <v>463.0384975</v>
      </c>
      <c r="G1086" s="23">
        <v>0.106</v>
      </c>
      <c r="H1086" s="23">
        <v>46.0</v>
      </c>
      <c r="I1086" s="23">
        <v>0.165</v>
      </c>
      <c r="J1086" s="24">
        <f t="shared" si="605"/>
        <v>0</v>
      </c>
      <c r="K1086" s="24">
        <f t="shared" si="3"/>
        <v>0</v>
      </c>
      <c r="L1086" s="24">
        <f t="shared" ref="L1086:L1087" si="615">IF(AND(C1086=C1085,C1086&gt;C1085),C1085,0)</f>
        <v>0</v>
      </c>
      <c r="M1086" s="24">
        <f t="shared" si="5"/>
        <v>0</v>
      </c>
      <c r="N1086" s="24">
        <f>IFNA(VLOOKUP(A1086,'HUMAN RESOURCES processed'!$A$2:$M$2692,5,0))</f>
        <v>0.038</v>
      </c>
      <c r="O1086" s="24">
        <f>IFNA(VLOOKUP(A1086,'HUMAN RESOURCES processed'!$A$2:$M$2692,6,0))</f>
        <v>0.062</v>
      </c>
      <c r="P1086" s="24">
        <f>IFNA(VLOOKUP(A1086,'HUMAN RESOURCES processed'!$A$2:$M$2692,7,0))</f>
        <v>65</v>
      </c>
      <c r="Q1086" s="24">
        <f>IFNA(VLOOKUP(A1086,'HUMAN RESOURCES processed'!$A$2:$M$2692,8,0))</f>
        <v>62</v>
      </c>
      <c r="R1086" s="24">
        <f t="shared" si="6"/>
        <v>63.5</v>
      </c>
      <c r="S1086" s="24">
        <f>IFNA(VLOOKUP(A1086,'HUMAN RESOURCES processed'!$A$2:$M$2692,9,0))</f>
        <v>0.478</v>
      </c>
      <c r="T1086" s="24">
        <f>IFNA(VLOOKUP(A1086,'HUMAN RESOURCES processed'!$A$2:$M$2692,10,0))</f>
        <v>0.494</v>
      </c>
      <c r="U1086" s="24">
        <f>IFNA(VLOOKUP(A1086,'HUMAN RESOURCES processed'!$A$2:$M$2692,11,0))</f>
        <v>0.028</v>
      </c>
      <c r="V1086" s="24">
        <f>IFNA(VLOOKUP(A1086,'HUMAN RESOURCES processed'!$A$2:$M$2692,12,0))</f>
        <v>999053</v>
      </c>
      <c r="W1086" s="24">
        <f>IFNA(VLOOKUP(A1086,'HUMAN RESOURCES processed'!$A$2:$M$2692,13,0))</f>
        <v>0.269</v>
      </c>
      <c r="X1086" s="24">
        <f>IFNA(VLOOKUP(A1086,'TOURISM processed'!$A$2:$F$2692,5,0))</f>
        <v>20000000</v>
      </c>
      <c r="Y1086" s="24">
        <f>IFNA(VLOOKUP(A1086,'TOURISM processed'!$A$2:$F$2692,6,0))</f>
        <v>2000000</v>
      </c>
      <c r="Z1086" s="24">
        <f t="shared" si="7"/>
        <v>2.001895795</v>
      </c>
      <c r="AA1086" s="24">
        <f>IFNA(VLOOKUP(A1086,'BUSINESS processed'!A1086:J3776,5,0))</f>
        <v>0.484</v>
      </c>
      <c r="AB1086" s="24">
        <f>IFNA(VLOOKUP(A1086,'BUSINESS processed'!A1086:J3776,6,0))</f>
        <v>167</v>
      </c>
      <c r="AC1086" s="24">
        <f t="shared" si="611"/>
        <v>0</v>
      </c>
      <c r="AD1086" s="24">
        <f>IFNA(VLOOKUP(A1086,'BUSINESS processed'!A1086:J3776,8,0))</f>
        <v>640</v>
      </c>
      <c r="AE1086" s="24">
        <f>IFNA(VLOOKUP(A1086,'BUSINESS processed'!A1086:J3776,9,0))</f>
        <v>0.001</v>
      </c>
      <c r="AF1086" s="27">
        <f>IFNA(VLOOKUP(A1086,'BUSINESS processed'!A1086:J3776,10,0))</f>
        <v>0.048</v>
      </c>
      <c r="AG1086" s="26"/>
      <c r="AH1086" s="26"/>
      <c r="AI1086" s="26"/>
      <c r="AJ1086" s="26"/>
      <c r="AK1086" s="26"/>
      <c r="AL1086" s="26"/>
      <c r="AM1086" s="26"/>
      <c r="AN1086" s="26"/>
      <c r="AO1086" s="26"/>
      <c r="AP1086" s="26"/>
      <c r="AQ1086" s="26"/>
      <c r="AR1086" s="26"/>
      <c r="AS1086" s="26"/>
      <c r="AT1086" s="26"/>
      <c r="AU1086" s="26"/>
      <c r="AV1086" s="26"/>
      <c r="AW1086" s="26"/>
      <c r="AX1086" s="26"/>
      <c r="AY1086" s="26"/>
      <c r="AZ1086" s="26"/>
      <c r="BA1086" s="26"/>
      <c r="BB1086" s="26"/>
      <c r="BC1086" s="26"/>
      <c r="BD1086" s="26"/>
      <c r="BE1086" s="26"/>
      <c r="BF1086" s="26"/>
      <c r="BG1086" s="26"/>
      <c r="BH1086" s="26"/>
    </row>
    <row r="1087">
      <c r="A1087" s="18" t="str">
        <f t="shared" si="1"/>
        <v>Asia_Timor-Leste-Asia_2007</v>
      </c>
      <c r="B1087" s="19" t="s">
        <v>144</v>
      </c>
      <c r="C1087" s="20" t="s">
        <v>175</v>
      </c>
      <c r="D1087" s="21" t="s">
        <v>86</v>
      </c>
      <c r="E1087" s="22">
        <v>5.587E8</v>
      </c>
      <c r="F1087" s="22">
        <f t="shared" si="2"/>
        <v>550.182081</v>
      </c>
      <c r="G1087" s="23">
        <v>0.08</v>
      </c>
      <c r="H1087" s="23">
        <v>41.0</v>
      </c>
      <c r="I1087" s="23">
        <v>0.15</v>
      </c>
      <c r="J1087" s="24">
        <f t="shared" si="605"/>
        <v>0</v>
      </c>
      <c r="K1087" s="24">
        <f t="shared" si="3"/>
        <v>0</v>
      </c>
      <c r="L1087" s="24">
        <f t="shared" si="615"/>
        <v>0</v>
      </c>
      <c r="M1087" s="24">
        <f t="shared" si="5"/>
        <v>0</v>
      </c>
      <c r="N1087" s="24">
        <f>IFNA(VLOOKUP(A1087,'HUMAN RESOURCES processed'!$A$2:$M$2692,5,0))</f>
        <v>0.037</v>
      </c>
      <c r="O1087" s="24">
        <f>IFNA(VLOOKUP(A1087,'HUMAN RESOURCES processed'!$A$2:$M$2692,6,0))</f>
        <v>0.059</v>
      </c>
      <c r="P1087" s="24">
        <f>IFNA(VLOOKUP(A1087,'HUMAN RESOURCES processed'!$A$2:$M$2692,7,0))</f>
        <v>66</v>
      </c>
      <c r="Q1087" s="24">
        <f>IFNA(VLOOKUP(A1087,'HUMAN RESOURCES processed'!$A$2:$M$2692,8,0))</f>
        <v>63</v>
      </c>
      <c r="R1087" s="24">
        <f t="shared" si="6"/>
        <v>64.5</v>
      </c>
      <c r="S1087" s="24">
        <f>IFNA(VLOOKUP(A1087,'HUMAN RESOURCES processed'!$A$2:$M$2692,9,0))</f>
        <v>0.477</v>
      </c>
      <c r="T1087" s="24">
        <f>IFNA(VLOOKUP(A1087,'HUMAN RESOURCES processed'!$A$2:$M$2692,10,0))</f>
        <v>0.494</v>
      </c>
      <c r="U1087" s="24">
        <f>IFNA(VLOOKUP(A1087,'HUMAN RESOURCES processed'!$A$2:$M$2692,11,0))</f>
        <v>0.029</v>
      </c>
      <c r="V1087" s="24">
        <f>IFNA(VLOOKUP(A1087,'HUMAN RESOURCES processed'!$A$2:$M$2692,12,0))</f>
        <v>1015482</v>
      </c>
      <c r="W1087" s="24">
        <f>IFNA(VLOOKUP(A1087,'HUMAN RESOURCES processed'!$A$2:$M$2692,13,0))</f>
        <v>0.276</v>
      </c>
      <c r="X1087" s="24">
        <f>IFNA(VLOOKUP(A1087,'TOURISM processed'!$A$2:$F$2692,5,0))</f>
        <v>26000000</v>
      </c>
      <c r="Y1087" s="24">
        <f>IFNA(VLOOKUP(A1087,'TOURISM processed'!$A$2:$F$2692,6,0))</f>
        <v>5000000</v>
      </c>
      <c r="Z1087" s="24">
        <f t="shared" si="7"/>
        <v>4.92377019</v>
      </c>
      <c r="AA1087" s="24">
        <f>IFNA(VLOOKUP(A1087,'BUSINESS processed'!A1087:J3777,5,0))</f>
        <v>0.484</v>
      </c>
      <c r="AB1087" s="24">
        <f>IFNA(VLOOKUP(A1087,'BUSINESS processed'!A1087:J3777,6,0))</f>
        <v>158</v>
      </c>
      <c r="AC1087" s="24">
        <f t="shared" si="611"/>
        <v>0</v>
      </c>
      <c r="AD1087" s="24">
        <f>IFNA(VLOOKUP(A1087,'BUSINESS processed'!A1087:J3777,8,0))</f>
        <v>640</v>
      </c>
      <c r="AE1087" s="24">
        <f>IFNA(VLOOKUP(A1087,'BUSINESS processed'!A1087:J3777,9,0))</f>
        <v>0.001</v>
      </c>
      <c r="AF1087" s="27">
        <f>IFNA(VLOOKUP(A1087,'BUSINESS processed'!A1087:J3777,10,0))</f>
        <v>0.076</v>
      </c>
      <c r="AG1087" s="26"/>
      <c r="AH1087" s="26"/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</row>
    <row r="1088">
      <c r="A1088" s="18" t="str">
        <f t="shared" si="1"/>
        <v>Asia_Timor-Leste-Asia_2008</v>
      </c>
      <c r="B1088" s="19" t="s">
        <v>144</v>
      </c>
      <c r="C1088" s="20" t="s">
        <v>175</v>
      </c>
      <c r="D1088" s="21" t="s">
        <v>87</v>
      </c>
      <c r="E1088" s="22">
        <v>6.938E8</v>
      </c>
      <c r="F1088" s="22">
        <f t="shared" si="2"/>
        <v>672.1682804</v>
      </c>
      <c r="G1088" s="23">
        <v>0.086</v>
      </c>
      <c r="H1088" s="23">
        <v>55.0</v>
      </c>
      <c r="I1088" s="23">
        <v>0.131</v>
      </c>
      <c r="J1088" s="24">
        <f>IFNA(VLOOKUP(A1088,'ENERGY processed'!$A$2:$H$2692,7,0),"")</f>
        <v>58</v>
      </c>
      <c r="K1088" s="24">
        <f t="shared" si="3"/>
        <v>0.00005619164062</v>
      </c>
      <c r="L1088" s="24">
        <f>IFNA(VLOOKUP(A1088,'ENERGY processed'!$A$2:$H$2692,8,0),"")</f>
        <v>176</v>
      </c>
      <c r="M1088" s="24">
        <f t="shared" si="5"/>
        <v>0.0001705125646</v>
      </c>
      <c r="N1088" s="24">
        <f>IFNA(VLOOKUP(A1088,'HUMAN RESOURCES processed'!$A$2:$M$2692,5,0))</f>
        <v>0.037</v>
      </c>
      <c r="O1088" s="24">
        <f>IFNA(VLOOKUP(A1088,'HUMAN RESOURCES processed'!$A$2:$M$2692,6,0))</f>
        <v>0.056</v>
      </c>
      <c r="P1088" s="24">
        <f>IFNA(VLOOKUP(A1088,'HUMAN RESOURCES processed'!$A$2:$M$2692,7,0))</f>
        <v>66</v>
      </c>
      <c r="Q1088" s="24">
        <f>IFNA(VLOOKUP(A1088,'HUMAN RESOURCES processed'!$A$2:$M$2692,8,0))</f>
        <v>63</v>
      </c>
      <c r="R1088" s="24">
        <f t="shared" si="6"/>
        <v>64.5</v>
      </c>
      <c r="S1088" s="24">
        <f>IFNA(VLOOKUP(A1088,'HUMAN RESOURCES processed'!$A$2:$M$2692,9,0))</f>
        <v>0.477</v>
      </c>
      <c r="T1088" s="24">
        <f>IFNA(VLOOKUP(A1088,'HUMAN RESOURCES processed'!$A$2:$M$2692,10,0))</f>
        <v>0.494</v>
      </c>
      <c r="U1088" s="24">
        <f>IFNA(VLOOKUP(A1088,'HUMAN RESOURCES processed'!$A$2:$M$2692,11,0))</f>
        <v>0.03</v>
      </c>
      <c r="V1088" s="24">
        <f>IFNA(VLOOKUP(A1088,'HUMAN RESOURCES processed'!$A$2:$M$2692,12,0))</f>
        <v>1032182</v>
      </c>
      <c r="W1088" s="24">
        <f>IFNA(VLOOKUP(A1088,'HUMAN RESOURCES processed'!$A$2:$M$2692,13,0))</f>
        <v>0.282</v>
      </c>
      <c r="X1088" s="24">
        <f>IFNA(VLOOKUP(A1088,'TOURISM processed'!$A$2:$F$2692,5,0))</f>
        <v>14000000</v>
      </c>
      <c r="Y1088" s="24">
        <f>IFNA(VLOOKUP(A1088,'TOURISM processed'!$A$2:$F$2692,6,0))</f>
        <v>51000000</v>
      </c>
      <c r="Z1088" s="24">
        <f t="shared" si="7"/>
        <v>49.40989089</v>
      </c>
      <c r="AA1088" s="24">
        <f>IFNA(VLOOKUP(A1088,'BUSINESS processed'!A1088:J3778,5,0))</f>
        <v>0.326</v>
      </c>
      <c r="AB1088" s="24">
        <f>IFNA(VLOOKUP(A1088,'BUSINESS processed'!A1088:J3778,6,0))</f>
        <v>157</v>
      </c>
      <c r="AC1088" s="24">
        <f t="shared" si="611"/>
        <v>0</v>
      </c>
      <c r="AD1088" s="24">
        <f>IFNA(VLOOKUP(A1088,'BUSINESS processed'!A1088:J3778,8,0))</f>
        <v>640</v>
      </c>
      <c r="AE1088" s="24">
        <f>IFNA(VLOOKUP(A1088,'BUSINESS processed'!A1088:J3778,9,0))</f>
        <v>0.002</v>
      </c>
      <c r="AF1088" s="27">
        <f>IFNA(VLOOKUP(A1088,'BUSINESS processed'!A1088:J3778,10,0))</f>
        <v>0.119</v>
      </c>
      <c r="AG1088" s="26"/>
      <c r="AH1088" s="26"/>
      <c r="AI1088" s="26"/>
      <c r="AJ1088" s="26"/>
      <c r="AK1088" s="26"/>
      <c r="AL1088" s="26"/>
      <c r="AM1088" s="26"/>
      <c r="AN1088" s="26"/>
      <c r="AO1088" s="26"/>
      <c r="AP1088" s="26"/>
      <c r="AQ1088" s="26"/>
      <c r="AR1088" s="26"/>
      <c r="AS1088" s="26"/>
      <c r="AT1088" s="26"/>
      <c r="AU1088" s="26"/>
      <c r="AV1088" s="26"/>
      <c r="AW1088" s="26"/>
      <c r="AX1088" s="26"/>
      <c r="AY1088" s="26"/>
      <c r="AZ1088" s="26"/>
      <c r="BA1088" s="26"/>
      <c r="BB1088" s="26"/>
      <c r="BC1088" s="26"/>
      <c r="BD1088" s="26"/>
      <c r="BE1088" s="26"/>
      <c r="BF1088" s="26"/>
      <c r="BG1088" s="26"/>
      <c r="BH1088" s="26"/>
    </row>
    <row r="1089">
      <c r="A1089" s="18" t="str">
        <f t="shared" si="1"/>
        <v>Asia_Timor-Leste-Asia_2009</v>
      </c>
      <c r="B1089" s="19" t="s">
        <v>144</v>
      </c>
      <c r="C1089" s="20" t="s">
        <v>175</v>
      </c>
      <c r="D1089" s="21" t="s">
        <v>88</v>
      </c>
      <c r="E1089" s="22">
        <v>8.267E8</v>
      </c>
      <c r="F1089" s="22">
        <f t="shared" si="2"/>
        <v>787.9667085</v>
      </c>
      <c r="G1089" s="23">
        <v>0.068</v>
      </c>
      <c r="H1089" s="23">
        <v>50.0</v>
      </c>
      <c r="I1089" s="23">
        <v>0.112</v>
      </c>
      <c r="J1089" s="24">
        <f>IFNA(VLOOKUP(A1089,'ENERGY processed'!$A$2:$H$2692,7,0),"")</f>
        <v>61</v>
      </c>
      <c r="K1089" s="24">
        <f t="shared" si="3"/>
        <v>0.00005814197317</v>
      </c>
      <c r="L1089" s="24">
        <f>IFNA(VLOOKUP(A1089,'ENERGY processed'!$A$2:$H$2692,8,0),"")</f>
        <v>172</v>
      </c>
      <c r="M1089" s="24">
        <f t="shared" si="5"/>
        <v>0.0001639413014</v>
      </c>
      <c r="N1089" s="24">
        <f>IFNA(VLOOKUP(A1089,'HUMAN RESOURCES processed'!$A$2:$M$2692,5,0))</f>
        <v>0.037</v>
      </c>
      <c r="O1089" s="24">
        <f>IFNA(VLOOKUP(A1089,'HUMAN RESOURCES processed'!$A$2:$M$2692,6,0))</f>
        <v>0.054</v>
      </c>
      <c r="P1089" s="24">
        <f>IFNA(VLOOKUP(A1089,'HUMAN RESOURCES processed'!$A$2:$M$2692,7,0))</f>
        <v>67</v>
      </c>
      <c r="Q1089" s="24">
        <f>IFNA(VLOOKUP(A1089,'HUMAN RESOURCES processed'!$A$2:$M$2692,8,0))</f>
        <v>64</v>
      </c>
      <c r="R1089" s="24">
        <f t="shared" si="6"/>
        <v>65.5</v>
      </c>
      <c r="S1089" s="24">
        <f>IFNA(VLOOKUP(A1089,'HUMAN RESOURCES processed'!$A$2:$M$2692,9,0))</f>
        <v>0.476</v>
      </c>
      <c r="T1089" s="24">
        <f>IFNA(VLOOKUP(A1089,'HUMAN RESOURCES processed'!$A$2:$M$2692,10,0))</f>
        <v>0.494</v>
      </c>
      <c r="U1089" s="24">
        <f>IFNA(VLOOKUP(A1089,'HUMAN RESOURCES processed'!$A$2:$M$2692,11,0))</f>
        <v>0.03</v>
      </c>
      <c r="V1089" s="24">
        <f>IFNA(VLOOKUP(A1089,'HUMAN RESOURCES processed'!$A$2:$M$2692,12,0))</f>
        <v>1049156</v>
      </c>
      <c r="W1089" s="24">
        <f>IFNA(VLOOKUP(A1089,'HUMAN RESOURCES processed'!$A$2:$M$2692,13,0))</f>
        <v>0.289</v>
      </c>
      <c r="X1089" s="24">
        <f>IFNA(VLOOKUP(A1089,'TOURISM processed'!$A$2:$F$2692,5,0))</f>
        <v>16000000</v>
      </c>
      <c r="Y1089" s="24">
        <f>IFNA(VLOOKUP(A1089,'TOURISM processed'!$A$2:$F$2692,6,0))</f>
        <v>69000000</v>
      </c>
      <c r="Z1089" s="24">
        <f t="shared" si="7"/>
        <v>65.76714998</v>
      </c>
      <c r="AA1089" s="24">
        <f>IFNA(VLOOKUP(A1089,'BUSINESS processed'!A1089:J3779,5,0))</f>
        <v>0.11</v>
      </c>
      <c r="AB1089" s="24">
        <f>IFNA(VLOOKUP(A1089,'BUSINESS processed'!A1089:J3779,6,0))</f>
        <v>157</v>
      </c>
      <c r="AC1089" s="24">
        <f t="shared" si="611"/>
        <v>0</v>
      </c>
      <c r="AD1089" s="24">
        <f>IFNA(VLOOKUP(A1089,'BUSINESS processed'!A1089:J3779,8,0))</f>
        <v>276</v>
      </c>
      <c r="AE1089" s="24">
        <f>IFNA(VLOOKUP(A1089,'BUSINESS processed'!A1089:J3779,9,0))</f>
        <v>0.002</v>
      </c>
      <c r="AF1089" s="27">
        <f>IFNA(VLOOKUP(A1089,'BUSINESS processed'!A1089:J3779,10,0))</f>
        <v>0.33</v>
      </c>
      <c r="AG1089" s="26"/>
      <c r="AH1089" s="26"/>
      <c r="AI1089" s="26"/>
      <c r="AJ1089" s="26"/>
      <c r="AK1089" s="26"/>
      <c r="AL1089" s="26"/>
      <c r="AM1089" s="26"/>
      <c r="AN1089" s="26"/>
      <c r="AO1089" s="26"/>
      <c r="AP1089" s="26"/>
      <c r="AQ1089" s="26"/>
      <c r="AR1089" s="26"/>
      <c r="AS1089" s="26"/>
      <c r="AT1089" s="26"/>
      <c r="AU1089" s="26"/>
      <c r="AV1089" s="26"/>
      <c r="AW1089" s="26"/>
      <c r="AX1089" s="26"/>
      <c r="AY1089" s="26"/>
      <c r="AZ1089" s="26"/>
      <c r="BA1089" s="26"/>
      <c r="BB1089" s="26"/>
      <c r="BC1089" s="26"/>
      <c r="BD1089" s="26"/>
      <c r="BE1089" s="26"/>
      <c r="BF1089" s="26"/>
      <c r="BG1089" s="26"/>
      <c r="BH1089" s="26"/>
    </row>
    <row r="1090">
      <c r="A1090" s="18" t="str">
        <f t="shared" si="1"/>
        <v>Asia_Timor-Leste-Asia_2010</v>
      </c>
      <c r="B1090" s="19" t="s">
        <v>144</v>
      </c>
      <c r="C1090" s="20" t="s">
        <v>175</v>
      </c>
      <c r="D1090" s="21" t="s">
        <v>89</v>
      </c>
      <c r="E1090" s="22">
        <v>9.343E8</v>
      </c>
      <c r="F1090" s="22">
        <f t="shared" si="2"/>
        <v>876.1178872</v>
      </c>
      <c r="G1090" s="23">
        <v>0.056</v>
      </c>
      <c r="H1090" s="23">
        <v>46.0</v>
      </c>
      <c r="I1090" s="23">
        <v>0.11</v>
      </c>
      <c r="J1090" s="24">
        <f>IF(AND( C1090=C1089,D1090&gt;D1089),J1089,"")</f>
        <v>61</v>
      </c>
      <c r="K1090" s="24">
        <f t="shared" si="3"/>
        <v>0.00005720131769</v>
      </c>
      <c r="L1090" s="24">
        <f>IF(AND(C1090=C1089,C1090&gt;C1089),C1089,0)</f>
        <v>0</v>
      </c>
      <c r="M1090" s="24">
        <f t="shared" si="5"/>
        <v>0</v>
      </c>
      <c r="N1090" s="24">
        <f>IFNA(VLOOKUP(A1090,'HUMAN RESOURCES processed'!$A$2:$M$2692,5,0))</f>
        <v>0.036</v>
      </c>
      <c r="O1090" s="24">
        <f>IFNA(VLOOKUP(A1090,'HUMAN RESOURCES processed'!$A$2:$M$2692,6,0))</f>
        <v>0.052</v>
      </c>
      <c r="P1090" s="24">
        <f>IFNA(VLOOKUP(A1090,'HUMAN RESOURCES processed'!$A$2:$M$2692,7,0))</f>
        <v>68</v>
      </c>
      <c r="Q1090" s="24">
        <f>IFNA(VLOOKUP(A1090,'HUMAN RESOURCES processed'!$A$2:$M$2692,8,0))</f>
        <v>64</v>
      </c>
      <c r="R1090" s="24">
        <f t="shared" si="6"/>
        <v>66</v>
      </c>
      <c r="S1090" s="24">
        <f>IFNA(VLOOKUP(A1090,'HUMAN RESOURCES processed'!$A$2:$M$2692,9,0))</f>
        <v>0.473</v>
      </c>
      <c r="T1090" s="24">
        <f>IFNA(VLOOKUP(A1090,'HUMAN RESOURCES processed'!$A$2:$M$2692,10,0))</f>
        <v>0.496</v>
      </c>
      <c r="U1090" s="24">
        <f>IFNA(VLOOKUP(A1090,'HUMAN RESOURCES processed'!$A$2:$M$2692,11,0))</f>
        <v>0.031</v>
      </c>
      <c r="V1090" s="24">
        <f>IFNA(VLOOKUP(A1090,'HUMAN RESOURCES processed'!$A$2:$M$2692,12,0))</f>
        <v>1066409</v>
      </c>
      <c r="W1090" s="24">
        <f>IFNA(VLOOKUP(A1090,'HUMAN RESOURCES processed'!$A$2:$M$2692,13,0))</f>
        <v>0.295</v>
      </c>
      <c r="X1090" s="24">
        <f>IFNA(VLOOKUP(A1090,'TOURISM processed'!$A$2:$F$2692,5,0))</f>
        <v>31000000</v>
      </c>
      <c r="Y1090" s="24">
        <f>IFNA(VLOOKUP(A1090,'TOURISM processed'!$A$2:$F$2692,6,0))</f>
        <v>68000000</v>
      </c>
      <c r="Z1090" s="24">
        <f t="shared" si="7"/>
        <v>63.76540333</v>
      </c>
      <c r="AA1090" s="24">
        <f>IFNA(VLOOKUP(A1090,'BUSINESS processed'!A1090:J3780,5,0))</f>
        <v>0.11</v>
      </c>
      <c r="AB1090" s="24">
        <f>IFNA(VLOOKUP(A1090,'BUSINESS processed'!A1090:J3780,6,0))</f>
        <v>110</v>
      </c>
      <c r="AC1090" s="24">
        <f t="shared" si="611"/>
        <v>0</v>
      </c>
      <c r="AD1090" s="24">
        <f>IFNA(VLOOKUP(A1090,'BUSINESS processed'!A1090:J3780,8,0))</f>
        <v>276</v>
      </c>
      <c r="AE1090" s="24">
        <f>IFNA(VLOOKUP(A1090,'BUSINESS processed'!A1090:J3780,9,0))</f>
        <v>0.002</v>
      </c>
      <c r="AF1090" s="27">
        <f>IFNA(VLOOKUP(A1090,'BUSINESS processed'!A1090:J3780,10,0))</f>
        <v>0.438</v>
      </c>
      <c r="AG1090" s="26"/>
      <c r="AH1090" s="26"/>
      <c r="AI1090" s="26"/>
      <c r="AJ1090" s="26"/>
      <c r="AK1090" s="26"/>
      <c r="AL1090" s="26"/>
      <c r="AM1090" s="26"/>
      <c r="AN1090" s="26"/>
      <c r="AO1090" s="26"/>
      <c r="AP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  <c r="BA1090" s="26"/>
      <c r="BB1090" s="26"/>
      <c r="BC1090" s="26"/>
      <c r="BD1090" s="26"/>
      <c r="BE1090" s="26"/>
      <c r="BF1090" s="26"/>
      <c r="BG1090" s="26"/>
      <c r="BH1090" s="26"/>
    </row>
    <row r="1091">
      <c r="A1091" s="18" t="str">
        <f t="shared" si="1"/>
        <v>Asia_Timor-Leste-Asia_2011</v>
      </c>
      <c r="B1091" s="19" t="s">
        <v>144</v>
      </c>
      <c r="C1091" s="20" t="s">
        <v>175</v>
      </c>
      <c r="D1091" s="21" t="s">
        <v>90</v>
      </c>
      <c r="E1091" s="22">
        <v>1.1283E9</v>
      </c>
      <c r="F1091" s="22">
        <f t="shared" si="2"/>
        <v>1007.058244</v>
      </c>
      <c r="G1091" s="23">
        <v>0.046</v>
      </c>
      <c r="H1091" s="23">
        <v>46.0</v>
      </c>
      <c r="I1091" s="23">
        <v>0.11</v>
      </c>
      <c r="J1091" s="24">
        <f>IFNA(VLOOKUP(A1091,'ENERGY processed'!$A$2:$H$2692,7,0),"")</f>
        <v>58</v>
      </c>
      <c r="K1091" s="24">
        <f t="shared" si="3"/>
        <v>0.00005176759563</v>
      </c>
      <c r="L1091" s="24">
        <f>IFNA(VLOOKUP(A1091,'ENERGY processed'!$A$2:$H$2692,8,0),"")</f>
        <v>176</v>
      </c>
      <c r="M1091" s="24">
        <f t="shared" si="5"/>
        <v>0.0001570878764</v>
      </c>
      <c r="N1091" s="24">
        <f>IFNA(VLOOKUP(A1091,'HUMAN RESOURCES processed'!$A$2:$M$2692,5,0))</f>
        <v>0.036</v>
      </c>
      <c r="O1091" s="24">
        <f>IFNA(VLOOKUP(A1091,'HUMAN RESOURCES processed'!$A$2:$M$2692,6,0))</f>
        <v>0.05</v>
      </c>
      <c r="P1091" s="24">
        <f>IFNA(VLOOKUP(A1091,'HUMAN RESOURCES processed'!$A$2:$M$2692,7,0))</f>
        <v>68</v>
      </c>
      <c r="Q1091" s="24">
        <f>IFNA(VLOOKUP(A1091,'HUMAN RESOURCES processed'!$A$2:$M$2692,8,0))</f>
        <v>65</v>
      </c>
      <c r="R1091" s="24">
        <f t="shared" si="6"/>
        <v>66.5</v>
      </c>
      <c r="S1091" s="24">
        <f>IFNA(VLOOKUP(A1091,'HUMAN RESOURCES processed'!$A$2:$M$2692,9,0))</f>
        <v>0.469</v>
      </c>
      <c r="T1091" s="24">
        <f>IFNA(VLOOKUP(A1091,'HUMAN RESOURCES processed'!$A$2:$M$2692,10,0))</f>
        <v>0.5</v>
      </c>
      <c r="U1091" s="24">
        <f>IFNA(VLOOKUP(A1091,'HUMAN RESOURCES processed'!$A$2:$M$2692,11,0))</f>
        <v>0.032</v>
      </c>
      <c r="V1091" s="24">
        <f>IFNA(VLOOKUP(A1091,'HUMAN RESOURCES processed'!$A$2:$M$2692,12,0))</f>
        <v>1120392</v>
      </c>
      <c r="W1091" s="24">
        <f>IFNA(VLOOKUP(A1091,'HUMAN RESOURCES processed'!$A$2:$M$2692,13,0))</f>
        <v>0.302</v>
      </c>
      <c r="X1091" s="24">
        <f>IFNA(VLOOKUP(A1091,'TOURISM processed'!$A$2:$F$2692,5,0))</f>
        <v>24000000</v>
      </c>
      <c r="Y1091" s="24">
        <f>IFNA(VLOOKUP(A1091,'TOURISM processed'!$A$2:$F$2692,6,0))</f>
        <v>63000000</v>
      </c>
      <c r="Z1091" s="24">
        <f t="shared" si="7"/>
        <v>56.23031939</v>
      </c>
      <c r="AA1091" s="24">
        <f>IFNA(VLOOKUP(A1091,'BUSINESS processed'!A1091:J3781,5,0))</f>
        <v>0.11</v>
      </c>
      <c r="AB1091" s="24">
        <f>IFNA(VLOOKUP(A1091,'BUSINESS processed'!A1091:J3781,6,0))</f>
        <v>94</v>
      </c>
      <c r="AC1091" s="24">
        <f t="shared" si="611"/>
        <v>0</v>
      </c>
      <c r="AD1091" s="24">
        <f>IFNA(VLOOKUP(A1091,'BUSINESS processed'!A1091:J3781,8,0))</f>
        <v>276</v>
      </c>
      <c r="AE1091" s="24">
        <f>IFNA(VLOOKUP(A1091,'BUSINESS processed'!A1091:J3781,9,0))</f>
        <v>0.009</v>
      </c>
      <c r="AF1091" s="27">
        <f>IFNA(VLOOKUP(A1091,'BUSINESS processed'!A1091:J3781,10,0))</f>
        <v>0.56</v>
      </c>
      <c r="AG1091" s="26"/>
      <c r="AH1091" s="26"/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</row>
    <row r="1092">
      <c r="A1092" s="18" t="str">
        <f t="shared" si="1"/>
        <v>Asia_Timor-Leste-Asia_2012</v>
      </c>
      <c r="B1092" s="19" t="s">
        <v>144</v>
      </c>
      <c r="C1092" s="20" t="s">
        <v>175</v>
      </c>
      <c r="D1092" s="21" t="s">
        <v>91</v>
      </c>
      <c r="E1092" s="22">
        <v>1.355E9</v>
      </c>
      <c r="F1092" s="22">
        <f t="shared" si="2"/>
        <v>1179.329445</v>
      </c>
      <c r="G1092" s="23">
        <v>0.043</v>
      </c>
      <c r="H1092" s="23">
        <v>50.0</v>
      </c>
      <c r="I1092" s="23">
        <v>0.122</v>
      </c>
      <c r="J1092" s="24">
        <f>IF(AND( C1092=C1091,D1092&gt;D1091),J1091,"")</f>
        <v>58</v>
      </c>
      <c r="K1092" s="24">
        <f t="shared" si="3"/>
        <v>0.00005048052235</v>
      </c>
      <c r="L1092" s="24">
        <f>IFNA(VLOOKUP(A1092,'ENERGY processed'!$A$2:$H$2692,8,0),"")</f>
        <v>161</v>
      </c>
      <c r="M1092" s="24">
        <f t="shared" si="5"/>
        <v>0.0001401269672</v>
      </c>
      <c r="N1092" s="24">
        <f>IFNA(VLOOKUP(A1092,'HUMAN RESOURCES processed'!$A$2:$M$2692,5,0))</f>
        <v>0.036</v>
      </c>
      <c r="O1092" s="24">
        <f>IFNA(VLOOKUP(A1092,'HUMAN RESOURCES processed'!$A$2:$M$2692,6,0))</f>
        <v>0.048</v>
      </c>
      <c r="P1092" s="24">
        <f>IFNA(VLOOKUP(A1092,'HUMAN RESOURCES processed'!$A$2:$M$2692,7,0))</f>
        <v>69</v>
      </c>
      <c r="Q1092" s="24">
        <f>IFNA(VLOOKUP(A1092,'HUMAN RESOURCES processed'!$A$2:$M$2692,8,0))</f>
        <v>66</v>
      </c>
      <c r="R1092" s="24">
        <f t="shared" si="6"/>
        <v>67.5</v>
      </c>
      <c r="S1092" s="24">
        <f>IFNA(VLOOKUP(A1092,'HUMAN RESOURCES processed'!$A$2:$M$2692,9,0))</f>
        <v>0.463</v>
      </c>
      <c r="T1092" s="24">
        <f>IFNA(VLOOKUP(A1092,'HUMAN RESOURCES processed'!$A$2:$M$2692,10,0))</f>
        <v>0.505</v>
      </c>
      <c r="U1092" s="24">
        <f>IFNA(VLOOKUP(A1092,'HUMAN RESOURCES processed'!$A$2:$M$2692,11,0))</f>
        <v>0.032</v>
      </c>
      <c r="V1092" s="24">
        <f>IFNA(VLOOKUP(A1092,'HUMAN RESOURCES processed'!$A$2:$M$2692,12,0))</f>
        <v>1148958</v>
      </c>
      <c r="W1092" s="24">
        <f>IFNA(VLOOKUP(A1092,'HUMAN RESOURCES processed'!$A$2:$M$2692,13,0))</f>
        <v>0.308</v>
      </c>
      <c r="X1092" s="24">
        <f>IFNA(VLOOKUP(A1092,'TOURISM processed'!$A$2:$F$2692,5,0))</f>
        <v>21000000</v>
      </c>
      <c r="Y1092" s="24">
        <f>IFNA(VLOOKUP(A1092,'TOURISM processed'!$A$2:$F$2692,6,0))</f>
        <v>80000000</v>
      </c>
      <c r="Z1092" s="24">
        <f t="shared" si="7"/>
        <v>69.62830669</v>
      </c>
      <c r="AA1092" s="24">
        <f>IFNA(VLOOKUP(A1092,'BUSINESS processed'!A1092:J3782,5,0))</f>
        <v>0.11</v>
      </c>
      <c r="AB1092" s="24">
        <f>IFNA(VLOOKUP(A1092,'BUSINESS processed'!A1092:J3782,6,0))</f>
        <v>94</v>
      </c>
      <c r="AC1092" s="24">
        <f>IFNA(VLOOKUP(A1092,'BUSINESS processed'!A1092:J3782,7,0))</f>
        <v>167</v>
      </c>
      <c r="AD1092" s="24">
        <f>IFNA(VLOOKUP(A1092,'BUSINESS processed'!A1092:J3782,8,0))</f>
        <v>276</v>
      </c>
      <c r="AE1092" s="24">
        <f>IFNA(VLOOKUP(A1092,'BUSINESS processed'!A1092:J3782,9,0))</f>
        <v>0.009</v>
      </c>
      <c r="AF1092" s="27">
        <f>IFNA(VLOOKUP(A1092,'BUSINESS processed'!A1092:J3782,10,0))</f>
        <v>0.557</v>
      </c>
      <c r="AG1092" s="26"/>
      <c r="AH1092" s="26"/>
      <c r="AI1092" s="26"/>
      <c r="AJ1092" s="26"/>
      <c r="AK1092" s="26"/>
      <c r="AL1092" s="26"/>
      <c r="AM1092" s="26"/>
      <c r="AN1092" s="26"/>
      <c r="AO1092" s="26"/>
      <c r="AP1092" s="26"/>
      <c r="AQ1092" s="26"/>
      <c r="AR1092" s="26"/>
      <c r="AS1092" s="26"/>
      <c r="AT1092" s="26"/>
      <c r="AU1092" s="26"/>
      <c r="AV1092" s="26"/>
      <c r="AW1092" s="26"/>
      <c r="AX1092" s="26"/>
      <c r="AY1092" s="26"/>
      <c r="AZ1092" s="26"/>
      <c r="BA1092" s="26"/>
      <c r="BB1092" s="26"/>
      <c r="BC1092" s="26"/>
      <c r="BD1092" s="26"/>
      <c r="BE1092" s="26"/>
      <c r="BF1092" s="26"/>
      <c r="BG1092" s="26"/>
      <c r="BH1092" s="26"/>
    </row>
    <row r="1093">
      <c r="A1093" s="18" t="str">
        <f t="shared" si="1"/>
        <v>Asia_Turkmenistan-Asia_2000</v>
      </c>
      <c r="B1093" s="19" t="s">
        <v>144</v>
      </c>
      <c r="C1093" s="20" t="s">
        <v>176</v>
      </c>
      <c r="D1093" s="21" t="s">
        <v>70</v>
      </c>
      <c r="E1093" s="22">
        <v>2.904662605E9</v>
      </c>
      <c r="F1093" s="22">
        <f t="shared" si="2"/>
        <v>645.2771015</v>
      </c>
      <c r="G1093" s="23">
        <v>0.039</v>
      </c>
      <c r="H1093" s="23">
        <v>44.0</v>
      </c>
      <c r="I1093" s="39">
        <f t="shared" ref="I1093:I1118" si="616">IF(AND(C1093=C1092,D1093&gt;D1092),I1092,0)</f>
        <v>0</v>
      </c>
      <c r="J1093" s="24">
        <f>IF(AND( C1093=C1092,D1093&gt;D1092),J1092,0)</f>
        <v>0</v>
      </c>
      <c r="K1093" s="24">
        <f t="shared" si="3"/>
        <v>0</v>
      </c>
      <c r="L1093" s="24">
        <f t="shared" ref="L1093:L1094" si="617">IF(AND(C1093=C1092,C1093&gt;C1092),C1092,0)</f>
        <v>0</v>
      </c>
      <c r="M1093" s="24">
        <f t="shared" si="5"/>
        <v>0</v>
      </c>
      <c r="N1093" s="24">
        <f>IFNA(VLOOKUP(A1093,'HUMAN RESOURCES processed'!$A$2:$M$2692,5,0))</f>
        <v>0.024</v>
      </c>
      <c r="O1093" s="24">
        <f>IFNA(VLOOKUP(A1093,'HUMAN RESOURCES processed'!$A$2:$M$2692,6,0))</f>
        <v>0.066</v>
      </c>
      <c r="P1093" s="24">
        <f>IFNA(VLOOKUP(A1093,'HUMAN RESOURCES processed'!$A$2:$M$2692,7,0))</f>
        <v>68</v>
      </c>
      <c r="Q1093" s="24">
        <f>IFNA(VLOOKUP(A1093,'HUMAN RESOURCES processed'!$A$2:$M$2692,8,0))</f>
        <v>60</v>
      </c>
      <c r="R1093" s="24">
        <f t="shared" si="6"/>
        <v>64</v>
      </c>
      <c r="S1093" s="24">
        <f>IFNA(VLOOKUP(A1093,'HUMAN RESOURCES processed'!$A$2:$M$2692,9,0))</f>
        <v>0.363</v>
      </c>
      <c r="T1093" s="24">
        <f>IFNA(VLOOKUP(A1093,'HUMAN RESOURCES processed'!$A$2:$M$2692,10,0))</f>
        <v>0.594</v>
      </c>
      <c r="U1093" s="24">
        <f>IFNA(VLOOKUP(A1093,'HUMAN RESOURCES processed'!$A$2:$M$2692,11,0))</f>
        <v>0.043</v>
      </c>
      <c r="V1093" s="24">
        <f>IFNA(VLOOKUP(A1093,'HUMAN RESOURCES processed'!$A$2:$M$2692,12,0))</f>
        <v>4501419</v>
      </c>
      <c r="W1093" s="24">
        <f>IFNA(VLOOKUP(A1093,'HUMAN RESOURCES processed'!$A$2:$M$2692,13,0))</f>
        <v>0.459</v>
      </c>
      <c r="X1093" s="24">
        <f t="shared" ref="X1093:X1105" si="618">IF(AND(C1093=C1092,D1093&gt;D1092),X1092,0)</f>
        <v>0</v>
      </c>
      <c r="Y1093" s="24">
        <f t="shared" ref="Y1093:Y1123" si="619">IF(AND(C1093=C1092,D1093&gt;D1092),Y1092,0)</f>
        <v>0</v>
      </c>
      <c r="Z1093" s="24">
        <f t="shared" si="7"/>
        <v>0</v>
      </c>
      <c r="AA1093" s="24">
        <f t="shared" ref="AA1093:AA1110" si="620">IF(AND(C1093=C1092,D1093&gt;D1092),AA1092,0)</f>
        <v>0</v>
      </c>
      <c r="AB1093" s="24">
        <f t="shared" ref="AB1093:AB1108" si="621">IF(AND(C1093=C1092,D1093&gt;D1092),AB1092,0)</f>
        <v>0</v>
      </c>
      <c r="AC1093" s="24">
        <f t="shared" ref="AC1093:AC1117" si="622">IF(AND(C1093=C1092,D1093&gt;D1092),AC1092,0)</f>
        <v>0</v>
      </c>
      <c r="AD1093" s="24">
        <f t="shared" ref="AD1093:AD1110" si="623">IF(AND(C1093=C1092,D1093&gt;D1092),AD1092,0)</f>
        <v>0</v>
      </c>
      <c r="AE1093" s="24">
        <f>IFNA(VLOOKUP(A1093,'BUSINESS processed'!A1093:J3783,9,0))</f>
        <v>0.001</v>
      </c>
      <c r="AF1093" s="27">
        <f>IFNA(VLOOKUP(A1093,'BUSINESS processed'!A1093:J3783,10,0))</f>
        <v>0.002</v>
      </c>
      <c r="AG1093" s="26"/>
      <c r="AH1093" s="26"/>
      <c r="AI1093" s="26"/>
      <c r="AJ1093" s="26"/>
      <c r="AK1093" s="26"/>
      <c r="AL1093" s="26"/>
      <c r="AM1093" s="26"/>
      <c r="AN1093" s="26"/>
      <c r="AO1093" s="26"/>
      <c r="AP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6"/>
      <c r="BH1093" s="26"/>
    </row>
    <row r="1094">
      <c r="A1094" s="18" t="str">
        <f t="shared" si="1"/>
        <v>Asia_Turkmenistan-Asia_2001</v>
      </c>
      <c r="B1094" s="19" t="s">
        <v>144</v>
      </c>
      <c r="C1094" s="20" t="s">
        <v>176</v>
      </c>
      <c r="D1094" s="21" t="s">
        <v>71</v>
      </c>
      <c r="E1094" s="22">
        <v>3.534771969E9</v>
      </c>
      <c r="F1094" s="22">
        <f t="shared" si="2"/>
        <v>776.5722305</v>
      </c>
      <c r="G1094" s="23">
        <v>0.038</v>
      </c>
      <c r="H1094" s="23">
        <v>58.0</v>
      </c>
      <c r="I1094" s="39">
        <f t="shared" si="616"/>
        <v>0</v>
      </c>
      <c r="J1094" s="24">
        <f>IFNA(VLOOKUP(A1094,'ENERGY processed'!$A$2:$H$2692,7,0),"")</f>
        <v>24710</v>
      </c>
      <c r="K1094" s="24">
        <f t="shared" si="3"/>
        <v>0.005428666965</v>
      </c>
      <c r="L1094" s="24">
        <f t="shared" si="617"/>
        <v>0</v>
      </c>
      <c r="M1094" s="24">
        <f t="shared" si="5"/>
        <v>0</v>
      </c>
      <c r="N1094" s="24">
        <f>IFNA(VLOOKUP(A1094,'HUMAN RESOURCES processed'!$A$2:$M$2692,5,0))</f>
        <v>0.023</v>
      </c>
      <c r="O1094" s="24">
        <f>IFNA(VLOOKUP(A1094,'HUMAN RESOURCES processed'!$A$2:$M$2692,6,0))</f>
        <v>0.065</v>
      </c>
      <c r="P1094" s="24">
        <f>IFNA(VLOOKUP(A1094,'HUMAN RESOURCES processed'!$A$2:$M$2692,7,0))</f>
        <v>68</v>
      </c>
      <c r="Q1094" s="24">
        <f>IFNA(VLOOKUP(A1094,'HUMAN RESOURCES processed'!$A$2:$M$2692,8,0))</f>
        <v>60</v>
      </c>
      <c r="R1094" s="24">
        <f t="shared" si="6"/>
        <v>64</v>
      </c>
      <c r="S1094" s="24">
        <f>IFNA(VLOOKUP(A1094,'HUMAN RESOURCES processed'!$A$2:$M$2692,9,0))</f>
        <v>0.356</v>
      </c>
      <c r="T1094" s="24">
        <f>IFNA(VLOOKUP(A1094,'HUMAN RESOURCES processed'!$A$2:$M$2692,10,0))</f>
        <v>0.6</v>
      </c>
      <c r="U1094" s="24">
        <f>IFNA(VLOOKUP(A1094,'HUMAN RESOURCES processed'!$A$2:$M$2692,11,0))</f>
        <v>0.044</v>
      </c>
      <c r="V1094" s="24">
        <f>IFNA(VLOOKUP(A1094,'HUMAN RESOURCES processed'!$A$2:$M$2692,12,0))</f>
        <v>4551762</v>
      </c>
      <c r="W1094" s="24">
        <f>IFNA(VLOOKUP(A1094,'HUMAN RESOURCES processed'!$A$2:$M$2692,13,0))</f>
        <v>0.461</v>
      </c>
      <c r="X1094" s="24">
        <f t="shared" si="618"/>
        <v>0</v>
      </c>
      <c r="Y1094" s="24">
        <f t="shared" si="619"/>
        <v>0</v>
      </c>
      <c r="Z1094" s="24">
        <f t="shared" si="7"/>
        <v>0</v>
      </c>
      <c r="AA1094" s="24">
        <f t="shared" si="620"/>
        <v>0</v>
      </c>
      <c r="AB1094" s="24">
        <f t="shared" si="621"/>
        <v>0</v>
      </c>
      <c r="AC1094" s="24">
        <f t="shared" si="622"/>
        <v>0</v>
      </c>
      <c r="AD1094" s="24">
        <f t="shared" si="623"/>
        <v>0</v>
      </c>
      <c r="AE1094" s="24">
        <f>IFNA(VLOOKUP(A1094,'BUSINESS processed'!A1094:J3784,9,0))</f>
        <v>0.002</v>
      </c>
      <c r="AF1094" s="27">
        <f>IFNA(VLOOKUP(A1094,'BUSINESS processed'!A1094:J3784,10,0))</f>
        <v>0.002</v>
      </c>
      <c r="AG1094" s="26"/>
      <c r="AH1094" s="26"/>
      <c r="AI1094" s="26"/>
      <c r="AJ1094" s="26"/>
      <c r="AK1094" s="26"/>
      <c r="AL1094" s="26"/>
      <c r="AM1094" s="26"/>
      <c r="AN1094" s="26"/>
      <c r="AO1094" s="26"/>
      <c r="AP1094" s="26"/>
      <c r="AQ1094" s="26"/>
      <c r="AR1094" s="26"/>
      <c r="AS1094" s="26"/>
      <c r="AT1094" s="26"/>
      <c r="AU1094" s="26"/>
      <c r="AV1094" s="26"/>
      <c r="AW1094" s="26"/>
      <c r="AX1094" s="26"/>
      <c r="AY1094" s="26"/>
      <c r="AZ1094" s="26"/>
      <c r="BA1094" s="26"/>
      <c r="BB1094" s="26"/>
      <c r="BC1094" s="26"/>
      <c r="BD1094" s="26"/>
      <c r="BE1094" s="26"/>
      <c r="BF1094" s="26"/>
      <c r="BG1094" s="26"/>
      <c r="BH1094" s="26"/>
    </row>
    <row r="1095">
      <c r="A1095" s="18" t="str">
        <f t="shared" si="1"/>
        <v>Asia_Turkmenistan-Asia_2002</v>
      </c>
      <c r="B1095" s="19" t="s">
        <v>144</v>
      </c>
      <c r="C1095" s="20" t="s">
        <v>176</v>
      </c>
      <c r="D1095" s="21" t="s">
        <v>72</v>
      </c>
      <c r="E1095" s="22">
        <v>4.462028989E9</v>
      </c>
      <c r="F1095" s="22">
        <f t="shared" si="2"/>
        <v>969.9702444</v>
      </c>
      <c r="G1095" s="23">
        <v>0.033</v>
      </c>
      <c r="H1095" s="23">
        <v>63.0</v>
      </c>
      <c r="I1095" s="39">
        <f t="shared" si="616"/>
        <v>0</v>
      </c>
      <c r="J1095" s="24">
        <f>IFNA(VLOOKUP(A1095,'ENERGY processed'!$A$2:$H$2692,7,0),"")</f>
        <v>22675</v>
      </c>
      <c r="K1095" s="24">
        <f t="shared" si="3"/>
        <v>0.00492916459</v>
      </c>
      <c r="L1095" s="24">
        <f>IFNA(VLOOKUP(A1095,'ENERGY processed'!$A$2:$H$2692,8,0),"")</f>
        <v>53054</v>
      </c>
      <c r="M1095" s="24">
        <f t="shared" si="5"/>
        <v>0.01153304953</v>
      </c>
      <c r="N1095" s="24">
        <f>IFNA(VLOOKUP(A1095,'HUMAN RESOURCES processed'!$A$2:$M$2692,5,0))</f>
        <v>0.023</v>
      </c>
      <c r="O1095" s="24">
        <f>IFNA(VLOOKUP(A1095,'HUMAN RESOURCES processed'!$A$2:$M$2692,6,0))</f>
        <v>0.063</v>
      </c>
      <c r="P1095" s="24">
        <f>IFNA(VLOOKUP(A1095,'HUMAN RESOURCES processed'!$A$2:$M$2692,7,0))</f>
        <v>68</v>
      </c>
      <c r="Q1095" s="24">
        <f>IFNA(VLOOKUP(A1095,'HUMAN RESOURCES processed'!$A$2:$M$2692,8,0))</f>
        <v>60</v>
      </c>
      <c r="R1095" s="24">
        <f t="shared" si="6"/>
        <v>64</v>
      </c>
      <c r="S1095" s="24">
        <f>IFNA(VLOOKUP(A1095,'HUMAN RESOURCES processed'!$A$2:$M$2692,9,0))</f>
        <v>0.349</v>
      </c>
      <c r="T1095" s="24">
        <f>IFNA(VLOOKUP(A1095,'HUMAN RESOURCES processed'!$A$2:$M$2692,10,0))</f>
        <v>0.607</v>
      </c>
      <c r="U1095" s="24">
        <f>IFNA(VLOOKUP(A1095,'HUMAN RESOURCES processed'!$A$2:$M$2692,11,0))</f>
        <v>0.044</v>
      </c>
      <c r="V1095" s="24">
        <f>IFNA(VLOOKUP(A1095,'HUMAN RESOURCES processed'!$A$2:$M$2692,12,0))</f>
        <v>4600171</v>
      </c>
      <c r="W1095" s="24">
        <f>IFNA(VLOOKUP(A1095,'HUMAN RESOURCES processed'!$A$2:$M$2692,13,0))</f>
        <v>0.464</v>
      </c>
      <c r="X1095" s="24">
        <f t="shared" si="618"/>
        <v>0</v>
      </c>
      <c r="Y1095" s="24">
        <f t="shared" si="619"/>
        <v>0</v>
      </c>
      <c r="Z1095" s="24">
        <f t="shared" si="7"/>
        <v>0</v>
      </c>
      <c r="AA1095" s="24">
        <f t="shared" si="620"/>
        <v>0</v>
      </c>
      <c r="AB1095" s="24">
        <f t="shared" si="621"/>
        <v>0</v>
      </c>
      <c r="AC1095" s="24">
        <f t="shared" si="622"/>
        <v>0</v>
      </c>
      <c r="AD1095" s="24">
        <f t="shared" si="623"/>
        <v>0</v>
      </c>
      <c r="AE1095" s="24">
        <f>IFNA(VLOOKUP(A1095,'BUSINESS processed'!A1095:J3785,9,0))</f>
        <v>0.003</v>
      </c>
      <c r="AF1095" s="27">
        <f>IFNA(VLOOKUP(A1095,'BUSINESS processed'!A1095:J3785,10,0))</f>
        <v>0.002</v>
      </c>
      <c r="AG1095" s="26"/>
      <c r="AH1095" s="26"/>
      <c r="AI1095" s="26"/>
      <c r="AJ1095" s="26"/>
      <c r="AK1095" s="26"/>
      <c r="AL1095" s="26"/>
      <c r="AM1095" s="26"/>
      <c r="AN1095" s="26"/>
      <c r="AO1095" s="26"/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</row>
    <row r="1096">
      <c r="A1096" s="18" t="str">
        <f t="shared" si="1"/>
        <v>Asia_Turkmenistan-Asia_2003</v>
      </c>
      <c r="B1096" s="19" t="s">
        <v>144</v>
      </c>
      <c r="C1096" s="20" t="s">
        <v>176</v>
      </c>
      <c r="D1096" s="21" t="s">
        <v>74</v>
      </c>
      <c r="E1096" s="22">
        <v>5.977440583E9</v>
      </c>
      <c r="F1096" s="22">
        <f t="shared" si="2"/>
        <v>1286.013985</v>
      </c>
      <c r="G1096" s="23">
        <v>0.038</v>
      </c>
      <c r="H1096" s="23">
        <v>95.0</v>
      </c>
      <c r="I1096" s="39">
        <f t="shared" si="616"/>
        <v>0</v>
      </c>
      <c r="J1096" s="24">
        <f>IFNA(VLOOKUP(A1096,'ENERGY processed'!$A$2:$H$2692,7,0),"")</f>
        <v>19873</v>
      </c>
      <c r="K1096" s="24">
        <f t="shared" si="3"/>
        <v>0.004275568374</v>
      </c>
      <c r="L1096" s="24">
        <f>IFNA(VLOOKUP(A1096,'ENERGY processed'!$A$2:$H$2692,8,0),"")</f>
        <v>48525</v>
      </c>
      <c r="M1096" s="24">
        <f t="shared" si="5"/>
        <v>0.01043989108</v>
      </c>
      <c r="N1096" s="24">
        <f>IFNA(VLOOKUP(A1096,'HUMAN RESOURCES processed'!$A$2:$M$2692,5,0))</f>
        <v>0.023</v>
      </c>
      <c r="O1096" s="24">
        <f>IFNA(VLOOKUP(A1096,'HUMAN RESOURCES processed'!$A$2:$M$2692,6,0))</f>
        <v>0.062</v>
      </c>
      <c r="P1096" s="24">
        <f>IFNA(VLOOKUP(A1096,'HUMAN RESOURCES processed'!$A$2:$M$2692,7,0))</f>
        <v>68</v>
      </c>
      <c r="Q1096" s="24">
        <f>IFNA(VLOOKUP(A1096,'HUMAN RESOURCES processed'!$A$2:$M$2692,8,0))</f>
        <v>60</v>
      </c>
      <c r="R1096" s="24">
        <f t="shared" si="6"/>
        <v>64</v>
      </c>
      <c r="S1096" s="24">
        <f>IFNA(VLOOKUP(A1096,'HUMAN RESOURCES processed'!$A$2:$M$2692,9,0))</f>
        <v>0.342</v>
      </c>
      <c r="T1096" s="24">
        <f>IFNA(VLOOKUP(A1096,'HUMAN RESOURCES processed'!$A$2:$M$2692,10,0))</f>
        <v>0.613</v>
      </c>
      <c r="U1096" s="24">
        <f>IFNA(VLOOKUP(A1096,'HUMAN RESOURCES processed'!$A$2:$M$2692,11,0))</f>
        <v>0.045</v>
      </c>
      <c r="V1096" s="24">
        <f>IFNA(VLOOKUP(A1096,'HUMAN RESOURCES processed'!$A$2:$M$2692,12,0))</f>
        <v>4648037</v>
      </c>
      <c r="W1096" s="24">
        <f>IFNA(VLOOKUP(A1096,'HUMAN RESOURCES processed'!$A$2:$M$2692,13,0))</f>
        <v>0.466</v>
      </c>
      <c r="X1096" s="24">
        <f t="shared" si="618"/>
        <v>0</v>
      </c>
      <c r="Y1096" s="24">
        <f t="shared" si="619"/>
        <v>0</v>
      </c>
      <c r="Z1096" s="24">
        <f t="shared" si="7"/>
        <v>0</v>
      </c>
      <c r="AA1096" s="24">
        <f t="shared" si="620"/>
        <v>0</v>
      </c>
      <c r="AB1096" s="24">
        <f t="shared" si="621"/>
        <v>0</v>
      </c>
      <c r="AC1096" s="24">
        <f t="shared" si="622"/>
        <v>0</v>
      </c>
      <c r="AD1096" s="24">
        <f t="shared" si="623"/>
        <v>0</v>
      </c>
      <c r="AE1096" s="24">
        <f>IFNA(VLOOKUP(A1096,'BUSINESS processed'!A1096:J3786,9,0))</f>
        <v>0.004</v>
      </c>
      <c r="AF1096" s="27">
        <f>IFNA(VLOOKUP(A1096,'BUSINESS processed'!A1096:J3786,10,0))</f>
        <v>0.002</v>
      </c>
      <c r="AG1096" s="26"/>
      <c r="AH1096" s="26"/>
      <c r="AI1096" s="26"/>
      <c r="AJ1096" s="26"/>
      <c r="AK1096" s="26"/>
      <c r="AL1096" s="26"/>
      <c r="AM1096" s="26"/>
      <c r="AN1096" s="26"/>
      <c r="AO1096" s="26"/>
      <c r="AP1096" s="26"/>
      <c r="AQ1096" s="26"/>
      <c r="AR1096" s="26"/>
      <c r="AS1096" s="26"/>
      <c r="AT1096" s="26"/>
      <c r="AU1096" s="26"/>
      <c r="AV1096" s="26"/>
      <c r="AW1096" s="26"/>
      <c r="AX1096" s="26"/>
      <c r="AY1096" s="26"/>
      <c r="AZ1096" s="26"/>
      <c r="BA1096" s="26"/>
      <c r="BB1096" s="26"/>
      <c r="BC1096" s="26"/>
      <c r="BD1096" s="26"/>
      <c r="BE1096" s="26"/>
      <c r="BF1096" s="26"/>
      <c r="BG1096" s="26"/>
      <c r="BH1096" s="26"/>
    </row>
    <row r="1097">
      <c r="A1097" s="18" t="str">
        <f t="shared" si="1"/>
        <v>Asia_Turkmenistan-Asia_2004</v>
      </c>
      <c r="B1097" s="19" t="s">
        <v>144</v>
      </c>
      <c r="C1097" s="20" t="s">
        <v>176</v>
      </c>
      <c r="D1097" s="21" t="s">
        <v>83</v>
      </c>
      <c r="E1097" s="22">
        <v>6.838351088E9</v>
      </c>
      <c r="F1097" s="22">
        <f t="shared" si="2"/>
        <v>1455.936049</v>
      </c>
      <c r="G1097" s="23">
        <v>0.037</v>
      </c>
      <c r="H1097" s="23">
        <v>111.0</v>
      </c>
      <c r="I1097" s="39">
        <f t="shared" si="616"/>
        <v>0</v>
      </c>
      <c r="J1097" s="24">
        <f>IF(AND( C1097=C1096,D1097&gt;D1096),J1096,"")</f>
        <v>19873</v>
      </c>
      <c r="K1097" s="24">
        <f t="shared" si="3"/>
        <v>0.00423111021</v>
      </c>
      <c r="L1097" s="24">
        <f>IF(AND(C1097=C1096,C1097&gt;C1096),C1096,0)</f>
        <v>0</v>
      </c>
      <c r="M1097" s="24">
        <f t="shared" si="5"/>
        <v>0</v>
      </c>
      <c r="N1097" s="24">
        <f>IFNA(VLOOKUP(A1097,'HUMAN RESOURCES processed'!$A$2:$M$2692,5,0))</f>
        <v>0.023</v>
      </c>
      <c r="O1097" s="24">
        <f>IFNA(VLOOKUP(A1097,'HUMAN RESOURCES processed'!$A$2:$M$2692,6,0))</f>
        <v>0.06</v>
      </c>
      <c r="P1097" s="24">
        <f>IFNA(VLOOKUP(A1097,'HUMAN RESOURCES processed'!$A$2:$M$2692,7,0))</f>
        <v>68</v>
      </c>
      <c r="Q1097" s="24">
        <f>IFNA(VLOOKUP(A1097,'HUMAN RESOURCES processed'!$A$2:$M$2692,8,0))</f>
        <v>60</v>
      </c>
      <c r="R1097" s="24">
        <f t="shared" si="6"/>
        <v>64</v>
      </c>
      <c r="S1097" s="24">
        <f>IFNA(VLOOKUP(A1097,'HUMAN RESOURCES processed'!$A$2:$M$2692,9,0))</f>
        <v>0.334</v>
      </c>
      <c r="T1097" s="24">
        <f>IFNA(VLOOKUP(A1097,'HUMAN RESOURCES processed'!$A$2:$M$2692,10,0))</f>
        <v>0.62</v>
      </c>
      <c r="U1097" s="24">
        <f>IFNA(VLOOKUP(A1097,'HUMAN RESOURCES processed'!$A$2:$M$2692,11,0))</f>
        <v>0.046</v>
      </c>
      <c r="V1097" s="24">
        <f>IFNA(VLOOKUP(A1097,'HUMAN RESOURCES processed'!$A$2:$M$2692,12,0))</f>
        <v>4696876</v>
      </c>
      <c r="W1097" s="24">
        <f>IFNA(VLOOKUP(A1097,'HUMAN RESOURCES processed'!$A$2:$M$2692,13,0))</f>
        <v>0.468</v>
      </c>
      <c r="X1097" s="24">
        <f t="shared" si="618"/>
        <v>0</v>
      </c>
      <c r="Y1097" s="24">
        <f t="shared" si="619"/>
        <v>0</v>
      </c>
      <c r="Z1097" s="24">
        <f t="shared" si="7"/>
        <v>0</v>
      </c>
      <c r="AA1097" s="24">
        <f t="shared" si="620"/>
        <v>0</v>
      </c>
      <c r="AB1097" s="24">
        <f t="shared" si="621"/>
        <v>0</v>
      </c>
      <c r="AC1097" s="24">
        <f t="shared" si="622"/>
        <v>0</v>
      </c>
      <c r="AD1097" s="24">
        <f t="shared" si="623"/>
        <v>0</v>
      </c>
      <c r="AE1097" s="24">
        <f>IFNA(VLOOKUP(A1097,'BUSINESS processed'!A1097:J3787,9,0))</f>
        <v>0.008</v>
      </c>
      <c r="AF1097" s="27">
        <f>IFNA(VLOOKUP(A1097,'BUSINESS processed'!A1097:J3787,10,0))</f>
        <v>0.011</v>
      </c>
      <c r="AG1097" s="26"/>
      <c r="AH1097" s="26"/>
      <c r="AI1097" s="26"/>
      <c r="AJ1097" s="26"/>
      <c r="AK1097" s="26"/>
      <c r="AL1097" s="26"/>
      <c r="AM1097" s="26"/>
      <c r="AN1097" s="26"/>
      <c r="AO1097" s="26"/>
      <c r="AP1097" s="26"/>
      <c r="AQ1097" s="26"/>
      <c r="AR1097" s="26"/>
      <c r="AS1097" s="26"/>
      <c r="AT1097" s="26"/>
      <c r="AU1097" s="26"/>
      <c r="AV1097" s="26"/>
      <c r="AW1097" s="26"/>
      <c r="AX1097" s="26"/>
      <c r="AY1097" s="26"/>
      <c r="AZ1097" s="26"/>
      <c r="BA1097" s="26"/>
      <c r="BB1097" s="26"/>
      <c r="BC1097" s="26"/>
      <c r="BD1097" s="26"/>
      <c r="BE1097" s="26"/>
      <c r="BF1097" s="26"/>
      <c r="BG1097" s="26"/>
      <c r="BH1097" s="26"/>
    </row>
    <row r="1098">
      <c r="A1098" s="18" t="str">
        <f t="shared" si="1"/>
        <v>Asia_Turkmenistan-Asia_2005</v>
      </c>
      <c r="B1098" s="19" t="s">
        <v>144</v>
      </c>
      <c r="C1098" s="20" t="s">
        <v>176</v>
      </c>
      <c r="D1098" s="21" t="s">
        <v>84</v>
      </c>
      <c r="E1098" s="22">
        <v>8.104355717E9</v>
      </c>
      <c r="F1098" s="22">
        <f t="shared" si="2"/>
        <v>1706.956726</v>
      </c>
      <c r="G1098" s="23">
        <v>0.03</v>
      </c>
      <c r="H1098" s="23">
        <v>107.0</v>
      </c>
      <c r="I1098" s="39">
        <f t="shared" si="616"/>
        <v>0</v>
      </c>
      <c r="J1098" s="24">
        <f>IFNA(VLOOKUP(A1098,'ENERGY processed'!$A$2:$H$2692,7,0),"")</f>
        <v>21148.5</v>
      </c>
      <c r="K1098" s="24">
        <f t="shared" si="3"/>
        <v>0.004454342281</v>
      </c>
      <c r="L1098" s="24">
        <f>IFNA(VLOOKUP(A1098,'ENERGY processed'!$A$2:$H$2692,8,0),"")</f>
        <v>50674.5</v>
      </c>
      <c r="M1098" s="24">
        <f t="shared" si="5"/>
        <v>0.01067317152</v>
      </c>
      <c r="N1098" s="24">
        <f>IFNA(VLOOKUP(A1098,'HUMAN RESOURCES processed'!$A$2:$M$2692,5,0))</f>
        <v>0.023</v>
      </c>
      <c r="O1098" s="24">
        <f>IFNA(VLOOKUP(A1098,'HUMAN RESOURCES processed'!$A$2:$M$2692,6,0))</f>
        <v>0.058</v>
      </c>
      <c r="P1098" s="24">
        <f>IFNA(VLOOKUP(A1098,'HUMAN RESOURCES processed'!$A$2:$M$2692,7,0))</f>
        <v>69</v>
      </c>
      <c r="Q1098" s="24">
        <f>IFNA(VLOOKUP(A1098,'HUMAN RESOURCES processed'!$A$2:$M$2692,8,0))</f>
        <v>60</v>
      </c>
      <c r="R1098" s="24">
        <f t="shared" si="6"/>
        <v>64.5</v>
      </c>
      <c r="S1098" s="24">
        <f>IFNA(VLOOKUP(A1098,'HUMAN RESOURCES processed'!$A$2:$M$2692,9,0))</f>
        <v>0.327</v>
      </c>
      <c r="T1098" s="24">
        <f>IFNA(VLOOKUP(A1098,'HUMAN RESOURCES processed'!$A$2:$M$2692,10,0))</f>
        <v>0.627</v>
      </c>
      <c r="U1098" s="24">
        <f>IFNA(VLOOKUP(A1098,'HUMAN RESOURCES processed'!$A$2:$M$2692,11,0))</f>
        <v>0.046</v>
      </c>
      <c r="V1098" s="24">
        <f>IFNA(VLOOKUP(A1098,'HUMAN RESOURCES processed'!$A$2:$M$2692,12,0))</f>
        <v>4747839</v>
      </c>
      <c r="W1098" s="24">
        <f>IFNA(VLOOKUP(A1098,'HUMAN RESOURCES processed'!$A$2:$M$2692,13,0))</f>
        <v>0.47</v>
      </c>
      <c r="X1098" s="24">
        <f t="shared" si="618"/>
        <v>0</v>
      </c>
      <c r="Y1098" s="24">
        <f t="shared" si="619"/>
        <v>0</v>
      </c>
      <c r="Z1098" s="24">
        <f t="shared" si="7"/>
        <v>0</v>
      </c>
      <c r="AA1098" s="24">
        <f t="shared" si="620"/>
        <v>0</v>
      </c>
      <c r="AB1098" s="24">
        <f t="shared" si="621"/>
        <v>0</v>
      </c>
      <c r="AC1098" s="24">
        <f t="shared" si="622"/>
        <v>0</v>
      </c>
      <c r="AD1098" s="24">
        <f t="shared" si="623"/>
        <v>0</v>
      </c>
      <c r="AE1098" s="24">
        <f>IFNA(VLOOKUP(A1098,'BUSINESS processed'!A1098:J3788,9,0))</f>
        <v>0.01</v>
      </c>
      <c r="AF1098" s="27">
        <f>IFNA(VLOOKUP(A1098,'BUSINESS processed'!A1098:J3788,10,0))</f>
        <v>0.022</v>
      </c>
      <c r="AG1098" s="26"/>
      <c r="AH1098" s="26"/>
      <c r="AI1098" s="26"/>
      <c r="AJ1098" s="26"/>
      <c r="AK1098" s="26"/>
      <c r="AL1098" s="26"/>
      <c r="AM1098" s="26"/>
      <c r="AN1098" s="26"/>
      <c r="AO1098" s="26"/>
      <c r="AP1098" s="26"/>
      <c r="AQ1098" s="26"/>
      <c r="AR1098" s="26"/>
      <c r="AS1098" s="26"/>
      <c r="AT1098" s="26"/>
      <c r="AU1098" s="26"/>
      <c r="AV1098" s="26"/>
      <c r="AW1098" s="26"/>
      <c r="AX1098" s="26"/>
      <c r="AY1098" s="26"/>
      <c r="AZ1098" s="26"/>
      <c r="BA1098" s="26"/>
      <c r="BB1098" s="26"/>
      <c r="BC1098" s="26"/>
      <c r="BD1098" s="26"/>
      <c r="BE1098" s="26"/>
      <c r="BF1098" s="26"/>
      <c r="BG1098" s="26"/>
      <c r="BH1098" s="26"/>
    </row>
    <row r="1099">
      <c r="A1099" s="18" t="str">
        <f t="shared" si="1"/>
        <v>Asia_Turkmenistan-Asia_2006</v>
      </c>
      <c r="B1099" s="19" t="s">
        <v>144</v>
      </c>
      <c r="C1099" s="20" t="s">
        <v>176</v>
      </c>
      <c r="D1099" s="21" t="s">
        <v>85</v>
      </c>
      <c r="E1099" s="22">
        <v>1.0277598152E10</v>
      </c>
      <c r="F1099" s="22">
        <f t="shared" si="2"/>
        <v>2140.455026</v>
      </c>
      <c r="G1099" s="23">
        <v>0.022</v>
      </c>
      <c r="H1099" s="23">
        <v>98.0</v>
      </c>
      <c r="I1099" s="39">
        <f t="shared" si="616"/>
        <v>0</v>
      </c>
      <c r="J1099" s="24">
        <f>IF(AND( C1099=C1098,D1099&gt;D1098),J1098,"")</f>
        <v>21148.5</v>
      </c>
      <c r="K1099" s="24">
        <f t="shared" si="3"/>
        <v>0.00440447393</v>
      </c>
      <c r="L1099" s="24">
        <f>IF(AND(C1099=C1098,C1099&gt;C1098),C1098,0)</f>
        <v>0</v>
      </c>
      <c r="M1099" s="24">
        <f t="shared" si="5"/>
        <v>0</v>
      </c>
      <c r="N1099" s="24">
        <f>IFNA(VLOOKUP(A1099,'HUMAN RESOURCES processed'!$A$2:$M$2692,5,0))</f>
        <v>0.022</v>
      </c>
      <c r="O1099" s="24">
        <f>IFNA(VLOOKUP(A1099,'HUMAN RESOURCES processed'!$A$2:$M$2692,6,0))</f>
        <v>0.057</v>
      </c>
      <c r="P1099" s="24">
        <f>IFNA(VLOOKUP(A1099,'HUMAN RESOURCES processed'!$A$2:$M$2692,7,0))</f>
        <v>69</v>
      </c>
      <c r="Q1099" s="24">
        <f>IFNA(VLOOKUP(A1099,'HUMAN RESOURCES processed'!$A$2:$M$2692,8,0))</f>
        <v>61</v>
      </c>
      <c r="R1099" s="24">
        <f t="shared" si="6"/>
        <v>65</v>
      </c>
      <c r="S1099" s="24">
        <f>IFNA(VLOOKUP(A1099,'HUMAN RESOURCES processed'!$A$2:$M$2692,9,0))</f>
        <v>0.319</v>
      </c>
      <c r="T1099" s="24">
        <f>IFNA(VLOOKUP(A1099,'HUMAN RESOURCES processed'!$A$2:$M$2692,10,0))</f>
        <v>0.636</v>
      </c>
      <c r="U1099" s="24">
        <f>IFNA(VLOOKUP(A1099,'HUMAN RESOURCES processed'!$A$2:$M$2692,11,0))</f>
        <v>0.045</v>
      </c>
      <c r="V1099" s="24">
        <f>IFNA(VLOOKUP(A1099,'HUMAN RESOURCES processed'!$A$2:$M$2692,12,0))</f>
        <v>4801595</v>
      </c>
      <c r="W1099" s="24">
        <f>IFNA(VLOOKUP(A1099,'HUMAN RESOURCES processed'!$A$2:$M$2692,13,0))</f>
        <v>0.473</v>
      </c>
      <c r="X1099" s="24">
        <f t="shared" si="618"/>
        <v>0</v>
      </c>
      <c r="Y1099" s="24">
        <f t="shared" si="619"/>
        <v>0</v>
      </c>
      <c r="Z1099" s="24">
        <f t="shared" si="7"/>
        <v>0</v>
      </c>
      <c r="AA1099" s="24">
        <f t="shared" si="620"/>
        <v>0</v>
      </c>
      <c r="AB1099" s="24">
        <f t="shared" si="621"/>
        <v>0</v>
      </c>
      <c r="AC1099" s="24">
        <f t="shared" si="622"/>
        <v>0</v>
      </c>
      <c r="AD1099" s="24">
        <f t="shared" si="623"/>
        <v>0</v>
      </c>
      <c r="AE1099" s="24">
        <f>IFNA(VLOOKUP(A1099,'BUSINESS processed'!A1099:J3789,9,0))</f>
        <v>0.013</v>
      </c>
      <c r="AF1099" s="27">
        <f>IFNA(VLOOKUP(A1099,'BUSINESS processed'!A1099:J3789,10,0))</f>
        <v>0.045</v>
      </c>
      <c r="AG1099" s="26"/>
      <c r="AH1099" s="26"/>
      <c r="AI1099" s="26"/>
      <c r="AJ1099" s="26"/>
      <c r="AK1099" s="26"/>
      <c r="AL1099" s="26"/>
      <c r="AM1099" s="26"/>
      <c r="AN1099" s="26"/>
      <c r="AO1099" s="26"/>
      <c r="AP1099" s="26"/>
      <c r="AQ1099" s="26"/>
      <c r="AR1099" s="26"/>
      <c r="AS1099" s="26"/>
      <c r="AT1099" s="26"/>
      <c r="AU1099" s="26"/>
      <c r="AV1099" s="26"/>
      <c r="AW1099" s="26"/>
      <c r="AX1099" s="26"/>
      <c r="AY1099" s="26"/>
      <c r="AZ1099" s="26"/>
      <c r="BA1099" s="26"/>
      <c r="BB1099" s="26"/>
      <c r="BC1099" s="26"/>
      <c r="BD1099" s="26"/>
      <c r="BE1099" s="26"/>
      <c r="BF1099" s="26"/>
      <c r="BG1099" s="26"/>
      <c r="BH1099" s="26"/>
    </row>
    <row r="1100">
      <c r="A1100" s="18" t="str">
        <f t="shared" si="1"/>
        <v>Asia_Turkmenistan-Asia_2007</v>
      </c>
      <c r="B1100" s="19" t="s">
        <v>144</v>
      </c>
      <c r="C1100" s="20" t="s">
        <v>176</v>
      </c>
      <c r="D1100" s="21" t="s">
        <v>86</v>
      </c>
      <c r="E1100" s="22">
        <v>1.2664165103E10</v>
      </c>
      <c r="F1100" s="22">
        <f t="shared" si="2"/>
        <v>2606.741439</v>
      </c>
      <c r="G1100" s="23">
        <v>0.021</v>
      </c>
      <c r="H1100" s="23">
        <v>113.0</v>
      </c>
      <c r="I1100" s="39">
        <f t="shared" si="616"/>
        <v>0</v>
      </c>
      <c r="J1100" s="24">
        <f>IFNA(VLOOKUP(A1100,'ENERGY processed'!$A$2:$H$2692,7,0),"")</f>
        <v>15153</v>
      </c>
      <c r="K1100" s="24">
        <f t="shared" si="3"/>
        <v>0.003119033328</v>
      </c>
      <c r="L1100" s="24">
        <f>IFNA(VLOOKUP(A1100,'ENERGY processed'!$A$2:$H$2692,8,0),"")</f>
        <v>39270</v>
      </c>
      <c r="M1100" s="24">
        <f t="shared" si="5"/>
        <v>0.008083180809</v>
      </c>
      <c r="N1100" s="24">
        <f>IFNA(VLOOKUP(A1100,'HUMAN RESOURCES processed'!$A$2:$M$2692,5,0))</f>
        <v>0.022</v>
      </c>
      <c r="O1100" s="24">
        <f>IFNA(VLOOKUP(A1100,'HUMAN RESOURCES processed'!$A$2:$M$2692,6,0))</f>
        <v>0.055</v>
      </c>
      <c r="P1100" s="24">
        <f>IFNA(VLOOKUP(A1100,'HUMAN RESOURCES processed'!$A$2:$M$2692,7,0))</f>
        <v>69</v>
      </c>
      <c r="Q1100" s="24">
        <f>IFNA(VLOOKUP(A1100,'HUMAN RESOURCES processed'!$A$2:$M$2692,8,0))</f>
        <v>61</v>
      </c>
      <c r="R1100" s="24">
        <f t="shared" si="6"/>
        <v>65</v>
      </c>
      <c r="S1100" s="24">
        <f>IFNA(VLOOKUP(A1100,'HUMAN RESOURCES processed'!$A$2:$M$2692,9,0))</f>
        <v>0.311</v>
      </c>
      <c r="T1100" s="24">
        <f>IFNA(VLOOKUP(A1100,'HUMAN RESOURCES processed'!$A$2:$M$2692,10,0))</f>
        <v>0.645</v>
      </c>
      <c r="U1100" s="24">
        <f>IFNA(VLOOKUP(A1100,'HUMAN RESOURCES processed'!$A$2:$M$2692,11,0))</f>
        <v>0.044</v>
      </c>
      <c r="V1100" s="24">
        <f>IFNA(VLOOKUP(A1100,'HUMAN RESOURCES processed'!$A$2:$M$2692,12,0))</f>
        <v>4858236</v>
      </c>
      <c r="W1100" s="24">
        <f>IFNA(VLOOKUP(A1100,'HUMAN RESOURCES processed'!$A$2:$M$2692,13,0))</f>
        <v>0.476</v>
      </c>
      <c r="X1100" s="24">
        <f t="shared" si="618"/>
        <v>0</v>
      </c>
      <c r="Y1100" s="24">
        <f t="shared" si="619"/>
        <v>0</v>
      </c>
      <c r="Z1100" s="24">
        <f t="shared" si="7"/>
        <v>0</v>
      </c>
      <c r="AA1100" s="24">
        <f t="shared" si="620"/>
        <v>0</v>
      </c>
      <c r="AB1100" s="24">
        <f t="shared" si="621"/>
        <v>0</v>
      </c>
      <c r="AC1100" s="24">
        <f t="shared" si="622"/>
        <v>0</v>
      </c>
      <c r="AD1100" s="24">
        <f t="shared" si="623"/>
        <v>0</v>
      </c>
      <c r="AE1100" s="24">
        <f>IFNA(VLOOKUP(A1100,'BUSINESS processed'!A1100:J3790,9,0))</f>
        <v>0.014</v>
      </c>
      <c r="AF1100" s="27">
        <f>IFNA(VLOOKUP(A1100,'BUSINESS processed'!A1100:J3790,10,0))</f>
        <v>0.079</v>
      </c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  <c r="BD1100" s="26"/>
      <c r="BE1100" s="26"/>
      <c r="BF1100" s="26"/>
      <c r="BG1100" s="26"/>
      <c r="BH1100" s="26"/>
    </row>
    <row r="1101">
      <c r="A1101" s="18" t="str">
        <f t="shared" si="1"/>
        <v>Asia_Turkmenistan-Asia_2008</v>
      </c>
      <c r="B1101" s="19" t="s">
        <v>144</v>
      </c>
      <c r="C1101" s="20" t="s">
        <v>176</v>
      </c>
      <c r="D1101" s="21" t="s">
        <v>87</v>
      </c>
      <c r="E1101" s="22">
        <v>1.9271523179E10</v>
      </c>
      <c r="F1101" s="22">
        <f t="shared" si="2"/>
        <v>3918.933333</v>
      </c>
      <c r="G1101" s="23">
        <v>0.019</v>
      </c>
      <c r="H1101" s="23">
        <v>81.0</v>
      </c>
      <c r="I1101" s="39">
        <f t="shared" si="616"/>
        <v>0</v>
      </c>
      <c r="J1101" s="24">
        <f>IFNA(VLOOKUP(A1101,'ENERGY processed'!$A$2:$H$2692,7,0),"")</f>
        <v>18406</v>
      </c>
      <c r="K1101" s="24">
        <f t="shared" si="3"/>
        <v>0.003742926091</v>
      </c>
      <c r="L1101" s="24">
        <f>IFNA(VLOOKUP(A1101,'ENERGY processed'!$A$2:$H$2692,8,0),"")</f>
        <v>43337</v>
      </c>
      <c r="M1101" s="24">
        <f t="shared" si="5"/>
        <v>0.008812734327</v>
      </c>
      <c r="N1101" s="24">
        <f>IFNA(VLOOKUP(A1101,'HUMAN RESOURCES processed'!$A$2:$M$2692,5,0))</f>
        <v>0.022</v>
      </c>
      <c r="O1101" s="24">
        <f>IFNA(VLOOKUP(A1101,'HUMAN RESOURCES processed'!$A$2:$M$2692,6,0))</f>
        <v>0.054</v>
      </c>
      <c r="P1101" s="24">
        <f>IFNA(VLOOKUP(A1101,'HUMAN RESOURCES processed'!$A$2:$M$2692,7,0))</f>
        <v>69</v>
      </c>
      <c r="Q1101" s="24">
        <f>IFNA(VLOOKUP(A1101,'HUMAN RESOURCES processed'!$A$2:$M$2692,8,0))</f>
        <v>61</v>
      </c>
      <c r="R1101" s="24">
        <f t="shared" si="6"/>
        <v>65</v>
      </c>
      <c r="S1101" s="24">
        <f>IFNA(VLOOKUP(A1101,'HUMAN RESOURCES processed'!$A$2:$M$2692,9,0))</f>
        <v>0.304</v>
      </c>
      <c r="T1101" s="24">
        <f>IFNA(VLOOKUP(A1101,'HUMAN RESOURCES processed'!$A$2:$M$2692,10,0))</f>
        <v>0.653</v>
      </c>
      <c r="U1101" s="24">
        <f>IFNA(VLOOKUP(A1101,'HUMAN RESOURCES processed'!$A$2:$M$2692,11,0))</f>
        <v>0.043</v>
      </c>
      <c r="V1101" s="24">
        <f>IFNA(VLOOKUP(A1101,'HUMAN RESOURCES processed'!$A$2:$M$2692,12,0))</f>
        <v>4917543</v>
      </c>
      <c r="W1101" s="24">
        <f>IFNA(VLOOKUP(A1101,'HUMAN RESOURCES processed'!$A$2:$M$2692,13,0))</f>
        <v>0.478</v>
      </c>
      <c r="X1101" s="24">
        <f t="shared" si="618"/>
        <v>0</v>
      </c>
      <c r="Y1101" s="24">
        <f t="shared" si="619"/>
        <v>0</v>
      </c>
      <c r="Z1101" s="24">
        <f t="shared" si="7"/>
        <v>0</v>
      </c>
      <c r="AA1101" s="24">
        <f t="shared" si="620"/>
        <v>0</v>
      </c>
      <c r="AB1101" s="24">
        <f t="shared" si="621"/>
        <v>0</v>
      </c>
      <c r="AC1101" s="24">
        <f t="shared" si="622"/>
        <v>0</v>
      </c>
      <c r="AD1101" s="24">
        <f t="shared" si="623"/>
        <v>0</v>
      </c>
      <c r="AE1101" s="24">
        <f>IFNA(VLOOKUP(A1101,'BUSINESS processed'!A1101:J3791,9,0))</f>
        <v>0.018</v>
      </c>
      <c r="AF1101" s="27">
        <f>IFNA(VLOOKUP(A1101,'BUSINESS processed'!A1101:J3791,10,0))</f>
        <v>0.231</v>
      </c>
      <c r="AG1101" s="26"/>
      <c r="AH1101" s="26"/>
      <c r="AI1101" s="26"/>
      <c r="AJ1101" s="26"/>
      <c r="AK1101" s="26"/>
      <c r="AL1101" s="26"/>
      <c r="AM1101" s="26"/>
      <c r="AN1101" s="26"/>
      <c r="AO1101" s="26"/>
      <c r="AP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  <c r="BA1101" s="26"/>
      <c r="BB1101" s="26"/>
      <c r="BC1101" s="26"/>
      <c r="BD1101" s="26"/>
      <c r="BE1101" s="26"/>
      <c r="BF1101" s="26"/>
      <c r="BG1101" s="26"/>
      <c r="BH1101" s="26"/>
    </row>
    <row r="1102">
      <c r="A1102" s="18" t="str">
        <f t="shared" si="1"/>
        <v>Asia_Turkmenistan-Asia_2009</v>
      </c>
      <c r="B1102" s="19" t="s">
        <v>144</v>
      </c>
      <c r="C1102" s="20" t="s">
        <v>176</v>
      </c>
      <c r="D1102" s="21" t="s">
        <v>88</v>
      </c>
      <c r="E1102" s="22">
        <v>2.0214385965E10</v>
      </c>
      <c r="F1102" s="22">
        <f t="shared" si="2"/>
        <v>4059.95988</v>
      </c>
      <c r="G1102" s="23">
        <v>0.021</v>
      </c>
      <c r="H1102" s="23">
        <v>86.0</v>
      </c>
      <c r="I1102" s="39">
        <f t="shared" si="616"/>
        <v>0</v>
      </c>
      <c r="J1102" s="24">
        <f>IFNA(VLOOKUP(A1102,'ENERGY processed'!$A$2:$H$2692,7,0),"")</f>
        <v>22367</v>
      </c>
      <c r="K1102" s="24">
        <f t="shared" si="3"/>
        <v>0.004492301809</v>
      </c>
      <c r="L1102" s="24">
        <f>IFNA(VLOOKUP(A1102,'ENERGY processed'!$A$2:$H$2692,8,0),"")</f>
        <v>53516</v>
      </c>
      <c r="M1102" s="24">
        <f t="shared" si="5"/>
        <v>0.01074842507</v>
      </c>
      <c r="N1102" s="24">
        <f>IFNA(VLOOKUP(A1102,'HUMAN RESOURCES processed'!$A$2:$M$2692,5,0))</f>
        <v>0.022</v>
      </c>
      <c r="O1102" s="24">
        <f>IFNA(VLOOKUP(A1102,'HUMAN RESOURCES processed'!$A$2:$M$2692,6,0))</f>
        <v>0.052</v>
      </c>
      <c r="P1102" s="24">
        <f>IFNA(VLOOKUP(A1102,'HUMAN RESOURCES processed'!$A$2:$M$2692,7,0))</f>
        <v>69</v>
      </c>
      <c r="Q1102" s="24">
        <f>IFNA(VLOOKUP(A1102,'HUMAN RESOURCES processed'!$A$2:$M$2692,8,0))</f>
        <v>61</v>
      </c>
      <c r="R1102" s="24">
        <f t="shared" si="6"/>
        <v>65</v>
      </c>
      <c r="S1102" s="24">
        <f>IFNA(VLOOKUP(A1102,'HUMAN RESOURCES processed'!$A$2:$M$2692,9,0))</f>
        <v>0.297</v>
      </c>
      <c r="T1102" s="24">
        <f>IFNA(VLOOKUP(A1102,'HUMAN RESOURCES processed'!$A$2:$M$2692,10,0))</f>
        <v>0.661</v>
      </c>
      <c r="U1102" s="24">
        <f>IFNA(VLOOKUP(A1102,'HUMAN RESOURCES processed'!$A$2:$M$2692,11,0))</f>
        <v>0.042</v>
      </c>
      <c r="V1102" s="24">
        <f>IFNA(VLOOKUP(A1102,'HUMAN RESOURCES processed'!$A$2:$M$2692,12,0))</f>
        <v>4978962</v>
      </c>
      <c r="W1102" s="24">
        <f>IFNA(VLOOKUP(A1102,'HUMAN RESOURCES processed'!$A$2:$M$2692,13,0))</f>
        <v>0.481</v>
      </c>
      <c r="X1102" s="24">
        <f t="shared" si="618"/>
        <v>0</v>
      </c>
      <c r="Y1102" s="24">
        <f t="shared" si="619"/>
        <v>0</v>
      </c>
      <c r="Z1102" s="24">
        <f t="shared" si="7"/>
        <v>0</v>
      </c>
      <c r="AA1102" s="24">
        <f t="shared" si="620"/>
        <v>0</v>
      </c>
      <c r="AB1102" s="24">
        <f t="shared" si="621"/>
        <v>0</v>
      </c>
      <c r="AC1102" s="24">
        <f t="shared" si="622"/>
        <v>0</v>
      </c>
      <c r="AD1102" s="24">
        <f t="shared" si="623"/>
        <v>0</v>
      </c>
      <c r="AE1102" s="24">
        <f>IFNA(VLOOKUP(A1102,'BUSINESS processed'!A1102:J3792,9,0))</f>
        <v>0.02</v>
      </c>
      <c r="AF1102" s="27">
        <f>IFNA(VLOOKUP(A1102,'BUSINESS processed'!A1102:J3792,10,0))</f>
        <v>0.428</v>
      </c>
      <c r="AG1102" s="26"/>
      <c r="AH1102" s="26"/>
      <c r="AI1102" s="26"/>
      <c r="AJ1102" s="26"/>
      <c r="AK1102" s="26"/>
      <c r="AL1102" s="26"/>
      <c r="AM1102" s="26"/>
      <c r="AN1102" s="26"/>
      <c r="AO1102" s="26"/>
      <c r="AP1102" s="26"/>
      <c r="AQ1102" s="26"/>
      <c r="AR1102" s="26"/>
      <c r="AS1102" s="26"/>
      <c r="AT1102" s="26"/>
      <c r="AU1102" s="26"/>
      <c r="AV1102" s="26"/>
      <c r="AW1102" s="26"/>
      <c r="AX1102" s="26"/>
      <c r="AY1102" s="26"/>
      <c r="AZ1102" s="26"/>
      <c r="BA1102" s="26"/>
      <c r="BB1102" s="26"/>
      <c r="BC1102" s="26"/>
      <c r="BD1102" s="26"/>
      <c r="BE1102" s="26"/>
      <c r="BF1102" s="26"/>
      <c r="BG1102" s="26"/>
      <c r="BH1102" s="26"/>
    </row>
    <row r="1103">
      <c r="A1103" s="18" t="str">
        <f t="shared" si="1"/>
        <v>Asia_Turkmenistan-Asia_2010</v>
      </c>
      <c r="B1103" s="19" t="s">
        <v>144</v>
      </c>
      <c r="C1103" s="20" t="s">
        <v>176</v>
      </c>
      <c r="D1103" s="21" t="s">
        <v>89</v>
      </c>
      <c r="E1103" s="22">
        <v>2.2148070175E10</v>
      </c>
      <c r="F1103" s="22">
        <f t="shared" si="2"/>
        <v>4392.719583</v>
      </c>
      <c r="G1103" s="23">
        <v>0.021</v>
      </c>
      <c r="H1103" s="23">
        <v>95.0</v>
      </c>
      <c r="I1103" s="39">
        <f t="shared" si="616"/>
        <v>0</v>
      </c>
      <c r="J1103" s="24">
        <f>IFNA(VLOOKUP(A1103,'ENERGY processed'!$A$2:$H$2692,7,0),"")</f>
        <v>15811</v>
      </c>
      <c r="K1103" s="24">
        <f t="shared" si="3"/>
        <v>0.003135861896</v>
      </c>
      <c r="L1103" s="24">
        <f>IFNA(VLOOKUP(A1103,'ENERGY processed'!$A$2:$H$2692,8,0),"")</f>
        <v>40245</v>
      </c>
      <c r="M1103" s="24">
        <f t="shared" si="5"/>
        <v>0.007981959522</v>
      </c>
      <c r="N1103" s="24">
        <f>IFNA(VLOOKUP(A1103,'HUMAN RESOURCES processed'!$A$2:$M$2692,5,0))</f>
        <v>0.022</v>
      </c>
      <c r="O1103" s="24">
        <f>IFNA(VLOOKUP(A1103,'HUMAN RESOURCES processed'!$A$2:$M$2692,6,0))</f>
        <v>0.051</v>
      </c>
      <c r="P1103" s="24">
        <f>IFNA(VLOOKUP(A1103,'HUMAN RESOURCES processed'!$A$2:$M$2692,7,0))</f>
        <v>69</v>
      </c>
      <c r="Q1103" s="24">
        <f>IFNA(VLOOKUP(A1103,'HUMAN RESOURCES processed'!$A$2:$M$2692,8,0))</f>
        <v>61</v>
      </c>
      <c r="R1103" s="24">
        <f t="shared" si="6"/>
        <v>65</v>
      </c>
      <c r="S1103" s="24">
        <f>IFNA(VLOOKUP(A1103,'HUMAN RESOURCES processed'!$A$2:$M$2692,9,0))</f>
        <v>0.292</v>
      </c>
      <c r="T1103" s="24">
        <f>IFNA(VLOOKUP(A1103,'HUMAN RESOURCES processed'!$A$2:$M$2692,10,0))</f>
        <v>0.666</v>
      </c>
      <c r="U1103" s="24">
        <f>IFNA(VLOOKUP(A1103,'HUMAN RESOURCES processed'!$A$2:$M$2692,11,0))</f>
        <v>0.041</v>
      </c>
      <c r="V1103" s="24">
        <f>IFNA(VLOOKUP(A1103,'HUMAN RESOURCES processed'!$A$2:$M$2692,12,0))</f>
        <v>5041995</v>
      </c>
      <c r="W1103" s="24">
        <f>IFNA(VLOOKUP(A1103,'HUMAN RESOURCES processed'!$A$2:$M$2692,13,0))</f>
        <v>0.484</v>
      </c>
      <c r="X1103" s="24">
        <f t="shared" si="618"/>
        <v>0</v>
      </c>
      <c r="Y1103" s="24">
        <f t="shared" si="619"/>
        <v>0</v>
      </c>
      <c r="Z1103" s="24">
        <f t="shared" si="7"/>
        <v>0</v>
      </c>
      <c r="AA1103" s="24">
        <f t="shared" si="620"/>
        <v>0</v>
      </c>
      <c r="AB1103" s="24">
        <f t="shared" si="621"/>
        <v>0</v>
      </c>
      <c r="AC1103" s="24">
        <f t="shared" si="622"/>
        <v>0</v>
      </c>
      <c r="AD1103" s="24">
        <f t="shared" si="623"/>
        <v>0</v>
      </c>
      <c r="AE1103" s="24">
        <f>IFNA(VLOOKUP(A1103,'BUSINESS processed'!A1103:J3793,9,0))</f>
        <v>0.03</v>
      </c>
      <c r="AF1103" s="27">
        <f>IFNA(VLOOKUP(A1103,'BUSINESS processed'!A1103:J3793,10,0))</f>
        <v>0.634</v>
      </c>
      <c r="AG1103" s="26"/>
      <c r="AH1103" s="26"/>
      <c r="AI1103" s="26"/>
      <c r="AJ1103" s="26"/>
      <c r="AK1103" s="26"/>
      <c r="AL1103" s="26"/>
      <c r="AM1103" s="26"/>
      <c r="AN1103" s="26"/>
      <c r="AO1103" s="26"/>
      <c r="AP1103" s="26"/>
      <c r="AQ1103" s="26"/>
      <c r="AR1103" s="26"/>
      <c r="AS1103" s="26"/>
      <c r="AT1103" s="26"/>
      <c r="AU1103" s="26"/>
      <c r="AV1103" s="26"/>
      <c r="AW1103" s="26"/>
      <c r="AX1103" s="26"/>
      <c r="AY1103" s="26"/>
      <c r="AZ1103" s="26"/>
      <c r="BA1103" s="26"/>
      <c r="BB1103" s="26"/>
      <c r="BC1103" s="26"/>
      <c r="BD1103" s="26"/>
      <c r="BE1103" s="26"/>
      <c r="BF1103" s="26"/>
      <c r="BG1103" s="26"/>
      <c r="BH1103" s="26"/>
    </row>
    <row r="1104">
      <c r="A1104" s="18" t="str">
        <f t="shared" si="1"/>
        <v>Asia_Turkmenistan-Asia_2011</v>
      </c>
      <c r="B1104" s="19" t="s">
        <v>144</v>
      </c>
      <c r="C1104" s="20" t="s">
        <v>176</v>
      </c>
      <c r="D1104" s="21" t="s">
        <v>90</v>
      </c>
      <c r="E1104" s="22">
        <v>2.9233333333E10</v>
      </c>
      <c r="F1104" s="22">
        <f t="shared" si="2"/>
        <v>5724.541586</v>
      </c>
      <c r="G1104" s="23">
        <v>0.021</v>
      </c>
      <c r="H1104" s="23">
        <v>114.0</v>
      </c>
      <c r="I1104" s="39">
        <f t="shared" si="616"/>
        <v>0</v>
      </c>
      <c r="J1104" s="24">
        <f>IFNA(VLOOKUP(A1104,'ENERGY processed'!$A$2:$H$2692,7,0),"")</f>
        <v>19166</v>
      </c>
      <c r="K1104" s="24">
        <f t="shared" si="3"/>
        <v>0.003753132179</v>
      </c>
      <c r="L1104" s="24">
        <f>IFNA(VLOOKUP(A1104,'ENERGY processed'!$A$2:$H$2692,8,0),"")</f>
        <v>45375</v>
      </c>
      <c r="M1104" s="24">
        <f t="shared" si="5"/>
        <v>0.008885441544</v>
      </c>
      <c r="N1104" s="24">
        <f>IFNA(VLOOKUP(A1104,'HUMAN RESOURCES processed'!$A$2:$M$2692,5,0))</f>
        <v>0.022</v>
      </c>
      <c r="O1104" s="24">
        <f>IFNA(VLOOKUP(A1104,'HUMAN RESOURCES processed'!$A$2:$M$2692,6,0))</f>
        <v>0.05</v>
      </c>
      <c r="P1104" s="24">
        <f>IFNA(VLOOKUP(A1104,'HUMAN RESOURCES processed'!$A$2:$M$2692,7,0))</f>
        <v>69</v>
      </c>
      <c r="Q1104" s="24">
        <f>IFNA(VLOOKUP(A1104,'HUMAN RESOURCES processed'!$A$2:$M$2692,8,0))</f>
        <v>61</v>
      </c>
      <c r="R1104" s="24">
        <f t="shared" si="6"/>
        <v>65</v>
      </c>
      <c r="S1104" s="24">
        <f>IFNA(VLOOKUP(A1104,'HUMAN RESOURCES processed'!$A$2:$M$2692,9,0))</f>
        <v>0.289</v>
      </c>
      <c r="T1104" s="24">
        <f>IFNA(VLOOKUP(A1104,'HUMAN RESOURCES processed'!$A$2:$M$2692,10,0))</f>
        <v>0.671</v>
      </c>
      <c r="U1104" s="24">
        <f>IFNA(VLOOKUP(A1104,'HUMAN RESOURCES processed'!$A$2:$M$2692,11,0))</f>
        <v>0.041</v>
      </c>
      <c r="V1104" s="24">
        <f>IFNA(VLOOKUP(A1104,'HUMAN RESOURCES processed'!$A$2:$M$2692,12,0))</f>
        <v>5106668</v>
      </c>
      <c r="W1104" s="24">
        <f>IFNA(VLOOKUP(A1104,'HUMAN RESOURCES processed'!$A$2:$M$2692,13,0))</f>
        <v>0.487</v>
      </c>
      <c r="X1104" s="24">
        <f t="shared" si="618"/>
        <v>0</v>
      </c>
      <c r="Y1104" s="24">
        <f t="shared" si="619"/>
        <v>0</v>
      </c>
      <c r="Z1104" s="24">
        <f t="shared" si="7"/>
        <v>0</v>
      </c>
      <c r="AA1104" s="24">
        <f t="shared" si="620"/>
        <v>0</v>
      </c>
      <c r="AB1104" s="24">
        <f t="shared" si="621"/>
        <v>0</v>
      </c>
      <c r="AC1104" s="24">
        <f t="shared" si="622"/>
        <v>0</v>
      </c>
      <c r="AD1104" s="24">
        <f t="shared" si="623"/>
        <v>0</v>
      </c>
      <c r="AE1104" s="24">
        <f>IFNA(VLOOKUP(A1104,'BUSINESS processed'!A1104:J3794,9,0))</f>
        <v>0.05</v>
      </c>
      <c r="AF1104" s="27">
        <f>IFNA(VLOOKUP(A1104,'BUSINESS processed'!A1104:J3794,10,0))</f>
        <v>1.038</v>
      </c>
      <c r="AG1104" s="26"/>
      <c r="AH1104" s="26"/>
      <c r="AI1104" s="26"/>
      <c r="AJ1104" s="26"/>
      <c r="AK1104" s="26"/>
      <c r="AL1104" s="26"/>
      <c r="AM1104" s="26"/>
      <c r="AN1104" s="26"/>
      <c r="AO1104" s="26"/>
      <c r="AP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  <c r="BA1104" s="26"/>
      <c r="BB1104" s="26"/>
      <c r="BC1104" s="26"/>
      <c r="BD1104" s="26"/>
      <c r="BE1104" s="26"/>
      <c r="BF1104" s="26"/>
      <c r="BG1104" s="26"/>
      <c r="BH1104" s="26"/>
    </row>
    <row r="1105">
      <c r="A1105" s="18" t="str">
        <f t="shared" si="1"/>
        <v>Asia_Turkmenistan-Asia_2012</v>
      </c>
      <c r="B1105" s="19" t="s">
        <v>144</v>
      </c>
      <c r="C1105" s="20" t="s">
        <v>176</v>
      </c>
      <c r="D1105" s="21" t="s">
        <v>91</v>
      </c>
      <c r="E1105" s="22">
        <v>3.5164210526E10</v>
      </c>
      <c r="F1105" s="22">
        <f t="shared" si="2"/>
        <v>6797.734307</v>
      </c>
      <c r="G1105" s="23">
        <v>0.02</v>
      </c>
      <c r="H1105" s="23">
        <v>129.0</v>
      </c>
      <c r="I1105" s="39">
        <f t="shared" si="616"/>
        <v>0</v>
      </c>
      <c r="J1105" s="24">
        <f>IFNA(VLOOKUP(A1105,'ENERGY processed'!$A$2:$H$2692,7,0),"")</f>
        <v>16250</v>
      </c>
      <c r="K1105" s="24">
        <f t="shared" si="3"/>
        <v>0.003141352552</v>
      </c>
      <c r="L1105" s="24">
        <f>IFNA(VLOOKUP(A1105,'ENERGY processed'!$A$2:$H$2692,8,0),"")</f>
        <v>38790</v>
      </c>
      <c r="M1105" s="24">
        <f t="shared" si="5"/>
        <v>0.007498650185</v>
      </c>
      <c r="N1105" s="24">
        <f>IFNA(VLOOKUP(A1105,'HUMAN RESOURCES processed'!$A$2:$M$2692,5,0))</f>
        <v>0.022</v>
      </c>
      <c r="O1105" s="24">
        <f>IFNA(VLOOKUP(A1105,'HUMAN RESOURCES processed'!$A$2:$M$2692,6,0))</f>
        <v>0.048</v>
      </c>
      <c r="P1105" s="24">
        <f>IFNA(VLOOKUP(A1105,'HUMAN RESOURCES processed'!$A$2:$M$2692,7,0))</f>
        <v>70</v>
      </c>
      <c r="Q1105" s="24">
        <f>IFNA(VLOOKUP(A1105,'HUMAN RESOURCES processed'!$A$2:$M$2692,8,0))</f>
        <v>61</v>
      </c>
      <c r="R1105" s="24">
        <f t="shared" si="6"/>
        <v>65.5</v>
      </c>
      <c r="S1105" s="24">
        <f>IFNA(VLOOKUP(A1105,'HUMAN RESOURCES processed'!$A$2:$M$2692,9,0))</f>
        <v>0.286</v>
      </c>
      <c r="T1105" s="24">
        <f>IFNA(VLOOKUP(A1105,'HUMAN RESOURCES processed'!$A$2:$M$2692,10,0))</f>
        <v>0.673</v>
      </c>
      <c r="U1105" s="24">
        <f>IFNA(VLOOKUP(A1105,'HUMAN RESOURCES processed'!$A$2:$M$2692,11,0))</f>
        <v>0.041</v>
      </c>
      <c r="V1105" s="24">
        <f>IFNA(VLOOKUP(A1105,'HUMAN RESOURCES processed'!$A$2:$M$2692,12,0))</f>
        <v>5172931</v>
      </c>
      <c r="W1105" s="24">
        <f>IFNA(VLOOKUP(A1105,'HUMAN RESOURCES processed'!$A$2:$M$2692,13,0))</f>
        <v>0.49</v>
      </c>
      <c r="X1105" s="24">
        <f t="shared" si="618"/>
        <v>0</v>
      </c>
      <c r="Y1105" s="24">
        <f t="shared" si="619"/>
        <v>0</v>
      </c>
      <c r="Z1105" s="24">
        <f t="shared" si="7"/>
        <v>0</v>
      </c>
      <c r="AA1105" s="24">
        <f t="shared" si="620"/>
        <v>0</v>
      </c>
      <c r="AB1105" s="24">
        <f t="shared" si="621"/>
        <v>0</v>
      </c>
      <c r="AC1105" s="24">
        <f t="shared" si="622"/>
        <v>0</v>
      </c>
      <c r="AD1105" s="24">
        <f t="shared" si="623"/>
        <v>0</v>
      </c>
      <c r="AE1105" s="24">
        <f>IFNA(VLOOKUP(A1105,'BUSINESS processed'!A1105:J3795,9,0))</f>
        <v>0.072</v>
      </c>
      <c r="AF1105" s="27">
        <f>IFNA(VLOOKUP(A1105,'BUSINESS processed'!A1105:J3795,10,0))</f>
        <v>1.141</v>
      </c>
      <c r="AG1105" s="26"/>
      <c r="AH1105" s="26"/>
      <c r="AI1105" s="26"/>
      <c r="AJ1105" s="26"/>
      <c r="AK1105" s="26"/>
      <c r="AL1105" s="26"/>
      <c r="AM1105" s="26"/>
      <c r="AN1105" s="26"/>
      <c r="AO1105" s="26"/>
      <c r="AP1105" s="26"/>
      <c r="AQ1105" s="26"/>
      <c r="AR1105" s="26"/>
      <c r="AS1105" s="26"/>
      <c r="AT1105" s="26"/>
      <c r="AU1105" s="26"/>
      <c r="AV1105" s="26"/>
      <c r="AW1105" s="26"/>
      <c r="AX1105" s="26"/>
      <c r="AY1105" s="26"/>
      <c r="AZ1105" s="26"/>
      <c r="BA1105" s="26"/>
      <c r="BB1105" s="26"/>
      <c r="BC1105" s="26"/>
      <c r="BD1105" s="26"/>
      <c r="BE1105" s="26"/>
      <c r="BF1105" s="26"/>
      <c r="BG1105" s="26"/>
      <c r="BH1105" s="26"/>
    </row>
    <row r="1106">
      <c r="A1106" s="18" t="str">
        <f t="shared" si="1"/>
        <v>Asia_Uzbekistan-Asia_2000</v>
      </c>
      <c r="B1106" s="19" t="s">
        <v>144</v>
      </c>
      <c r="C1106" s="20" t="s">
        <v>177</v>
      </c>
      <c r="D1106" s="21" t="s">
        <v>70</v>
      </c>
      <c r="E1106" s="22">
        <v>1.3760374488E10</v>
      </c>
      <c r="F1106" s="22">
        <f t="shared" si="2"/>
        <v>558.221144</v>
      </c>
      <c r="G1106" s="23">
        <v>0.053</v>
      </c>
      <c r="H1106" s="23">
        <v>29.0</v>
      </c>
      <c r="I1106" s="39">
        <f t="shared" si="616"/>
        <v>0</v>
      </c>
      <c r="J1106" s="24">
        <f>IF(AND( C1106=C1105,D1106&gt;D1105),J1105,0)</f>
        <v>0</v>
      </c>
      <c r="K1106" s="24">
        <f t="shared" si="3"/>
        <v>0</v>
      </c>
      <c r="L1106" s="24">
        <f t="shared" ref="L1106:L1107" si="624">IF(AND(C1106=C1105,C1106&gt;C1105),C1105,0)</f>
        <v>0</v>
      </c>
      <c r="M1106" s="24">
        <f t="shared" si="5"/>
        <v>0</v>
      </c>
      <c r="N1106" s="24">
        <f>IFNA(VLOOKUP(A1106,'HUMAN RESOURCES processed'!$A$2:$M$2692,5,0))</f>
        <v>0.021</v>
      </c>
      <c r="O1106" s="24">
        <f>IFNA(VLOOKUP(A1106,'HUMAN RESOURCES processed'!$A$2:$M$2692,6,0))</f>
        <v>0.053</v>
      </c>
      <c r="P1106" s="24">
        <f>IFNA(VLOOKUP(A1106,'HUMAN RESOURCES processed'!$A$2:$M$2692,7,0))</f>
        <v>70</v>
      </c>
      <c r="Q1106" s="24">
        <f>IFNA(VLOOKUP(A1106,'HUMAN RESOURCES processed'!$A$2:$M$2692,8,0))</f>
        <v>64</v>
      </c>
      <c r="R1106" s="24">
        <f t="shared" si="6"/>
        <v>67</v>
      </c>
      <c r="S1106" s="24">
        <f>IFNA(VLOOKUP(A1106,'HUMAN RESOURCES processed'!$A$2:$M$2692,9,0))</f>
        <v>0.373</v>
      </c>
      <c r="T1106" s="24">
        <f>IFNA(VLOOKUP(A1106,'HUMAN RESOURCES processed'!$A$2:$M$2692,10,0))</f>
        <v>0.584</v>
      </c>
      <c r="U1106" s="24">
        <f>IFNA(VLOOKUP(A1106,'HUMAN RESOURCES processed'!$A$2:$M$2692,11,0))</f>
        <v>0.043</v>
      </c>
      <c r="V1106" s="24">
        <f>IFNA(VLOOKUP(A1106,'HUMAN RESOURCES processed'!$A$2:$M$2692,12,0))</f>
        <v>24650400</v>
      </c>
      <c r="W1106" s="24">
        <f>IFNA(VLOOKUP(A1106,'HUMAN RESOURCES processed'!$A$2:$M$2692,13,0))</f>
        <v>0.374</v>
      </c>
      <c r="X1106" s="24">
        <f>IFNA(VLOOKUP(A1106,'TOURISM processed'!$A$2:$F$2692,5,0))</f>
        <v>63000000</v>
      </c>
      <c r="Y1106" s="24">
        <f t="shared" si="619"/>
        <v>0</v>
      </c>
      <c r="Z1106" s="24">
        <f t="shared" si="7"/>
        <v>0</v>
      </c>
      <c r="AA1106" s="24">
        <f t="shared" si="620"/>
        <v>0</v>
      </c>
      <c r="AB1106" s="24">
        <f t="shared" si="621"/>
        <v>0</v>
      </c>
      <c r="AC1106" s="24">
        <f t="shared" si="622"/>
        <v>0</v>
      </c>
      <c r="AD1106" s="24">
        <f t="shared" si="623"/>
        <v>0</v>
      </c>
      <c r="AE1106" s="24">
        <f>IFNA(VLOOKUP(A1106,'BUSINESS processed'!A1106:J3796,9,0))</f>
        <v>0.005</v>
      </c>
      <c r="AF1106" s="27">
        <f>IFNA(VLOOKUP(A1106,'BUSINESS processed'!A1106:J3796,10,0))</f>
        <v>0.002</v>
      </c>
      <c r="AG1106" s="26"/>
      <c r="AH1106" s="26"/>
      <c r="AI1106" s="26"/>
      <c r="AJ1106" s="26"/>
      <c r="AK1106" s="26"/>
      <c r="AL1106" s="26"/>
      <c r="AM1106" s="26"/>
      <c r="AN1106" s="26"/>
      <c r="AO1106" s="26"/>
      <c r="AP1106" s="26"/>
      <c r="AQ1106" s="26"/>
      <c r="AR1106" s="26"/>
      <c r="AS1106" s="26"/>
      <c r="AT1106" s="26"/>
      <c r="AU1106" s="26"/>
      <c r="AV1106" s="26"/>
      <c r="AW1106" s="26"/>
      <c r="AX1106" s="26"/>
      <c r="AY1106" s="26"/>
      <c r="AZ1106" s="26"/>
      <c r="BA1106" s="26"/>
      <c r="BB1106" s="26"/>
      <c r="BC1106" s="26"/>
      <c r="BD1106" s="26"/>
      <c r="BE1106" s="26"/>
      <c r="BF1106" s="26"/>
      <c r="BG1106" s="26"/>
      <c r="BH1106" s="26"/>
    </row>
    <row r="1107">
      <c r="A1107" s="18" t="str">
        <f t="shared" si="1"/>
        <v>Asia_Uzbekistan-Asia_2001</v>
      </c>
      <c r="B1107" s="19" t="s">
        <v>144</v>
      </c>
      <c r="C1107" s="20" t="s">
        <v>177</v>
      </c>
      <c r="D1107" s="21" t="s">
        <v>71</v>
      </c>
      <c r="E1107" s="22">
        <v>1.140135142E10</v>
      </c>
      <c r="F1107" s="22">
        <f t="shared" si="2"/>
        <v>456.7034892</v>
      </c>
      <c r="G1107" s="23">
        <v>0.053</v>
      </c>
      <c r="H1107" s="23">
        <v>24.0</v>
      </c>
      <c r="I1107" s="39">
        <f t="shared" si="616"/>
        <v>0</v>
      </c>
      <c r="J1107" s="24">
        <f>IFNA(VLOOKUP(A1107,'ENERGY processed'!$A$2:$H$2692,7,0),"")</f>
        <v>47755</v>
      </c>
      <c r="K1107" s="24">
        <f t="shared" si="3"/>
        <v>0.001912920172</v>
      </c>
      <c r="L1107" s="24">
        <f t="shared" si="624"/>
        <v>0</v>
      </c>
      <c r="M1107" s="24">
        <f t="shared" si="5"/>
        <v>0</v>
      </c>
      <c r="N1107" s="24">
        <f>IFNA(VLOOKUP(A1107,'HUMAN RESOURCES processed'!$A$2:$M$2692,5,0))</f>
        <v>0.021</v>
      </c>
      <c r="O1107" s="24">
        <f>IFNA(VLOOKUP(A1107,'HUMAN RESOURCES processed'!$A$2:$M$2692,6,0))</f>
        <v>0.052</v>
      </c>
      <c r="P1107" s="24">
        <f>IFNA(VLOOKUP(A1107,'HUMAN RESOURCES processed'!$A$2:$M$2692,7,0))</f>
        <v>70</v>
      </c>
      <c r="Q1107" s="24">
        <f>IFNA(VLOOKUP(A1107,'HUMAN RESOURCES processed'!$A$2:$M$2692,8,0))</f>
        <v>64</v>
      </c>
      <c r="R1107" s="24">
        <f t="shared" si="6"/>
        <v>67</v>
      </c>
      <c r="S1107" s="24">
        <f>IFNA(VLOOKUP(A1107,'HUMAN RESOURCES processed'!$A$2:$M$2692,9,0))</f>
        <v>0.365</v>
      </c>
      <c r="T1107" s="24">
        <f>IFNA(VLOOKUP(A1107,'HUMAN RESOURCES processed'!$A$2:$M$2692,10,0))</f>
        <v>0.591</v>
      </c>
      <c r="U1107" s="24">
        <f>IFNA(VLOOKUP(A1107,'HUMAN RESOURCES processed'!$A$2:$M$2692,11,0))</f>
        <v>0.044</v>
      </c>
      <c r="V1107" s="24">
        <f>IFNA(VLOOKUP(A1107,'HUMAN RESOURCES processed'!$A$2:$M$2692,12,0))</f>
        <v>24964450</v>
      </c>
      <c r="W1107" s="24">
        <f>IFNA(VLOOKUP(A1107,'HUMAN RESOURCES processed'!$A$2:$M$2692,13,0))</f>
        <v>0.373</v>
      </c>
      <c r="X1107" s="24">
        <f>IFNA(VLOOKUP(A1107,'TOURISM processed'!$A$2:$F$2692,5,0))</f>
        <v>72000000</v>
      </c>
      <c r="Y1107" s="24">
        <f t="shared" si="619"/>
        <v>0</v>
      </c>
      <c r="Z1107" s="24">
        <f t="shared" si="7"/>
        <v>0</v>
      </c>
      <c r="AA1107" s="24">
        <f t="shared" si="620"/>
        <v>0</v>
      </c>
      <c r="AB1107" s="24">
        <f t="shared" si="621"/>
        <v>0</v>
      </c>
      <c r="AC1107" s="24">
        <f t="shared" si="622"/>
        <v>0</v>
      </c>
      <c r="AD1107" s="24">
        <f t="shared" si="623"/>
        <v>0</v>
      </c>
      <c r="AE1107" s="24">
        <f>IFNA(VLOOKUP(A1107,'BUSINESS processed'!A1107:J3797,9,0))</f>
        <v>0.006</v>
      </c>
      <c r="AF1107" s="27">
        <f>IFNA(VLOOKUP(A1107,'BUSINESS processed'!A1107:J3797,10,0))</f>
        <v>0.005</v>
      </c>
      <c r="AG1107" s="26"/>
      <c r="AH1107" s="26"/>
      <c r="AI1107" s="26"/>
      <c r="AJ1107" s="26"/>
      <c r="AK1107" s="26"/>
      <c r="AL1107" s="26"/>
      <c r="AM1107" s="26"/>
      <c r="AN1107" s="26"/>
      <c r="AO1107" s="26"/>
      <c r="AP1107" s="26"/>
      <c r="AQ1107" s="26"/>
      <c r="AR1107" s="26"/>
      <c r="AS1107" s="26"/>
      <c r="AT1107" s="26"/>
      <c r="AU1107" s="26"/>
      <c r="AV1107" s="26"/>
      <c r="AW1107" s="26"/>
      <c r="AX1107" s="26"/>
      <c r="AY1107" s="26"/>
      <c r="AZ1107" s="26"/>
      <c r="BA1107" s="26"/>
      <c r="BB1107" s="26"/>
      <c r="BC1107" s="26"/>
      <c r="BD1107" s="26"/>
      <c r="BE1107" s="26"/>
      <c r="BF1107" s="26"/>
      <c r="BG1107" s="26"/>
      <c r="BH1107" s="26"/>
    </row>
    <row r="1108">
      <c r="A1108" s="18" t="str">
        <f t="shared" si="1"/>
        <v>Asia_Uzbekistan-Asia_2002</v>
      </c>
      <c r="B1108" s="19" t="s">
        <v>144</v>
      </c>
      <c r="C1108" s="20" t="s">
        <v>177</v>
      </c>
      <c r="D1108" s="21" t="s">
        <v>72</v>
      </c>
      <c r="E1108" s="22">
        <v>9.687951055E9</v>
      </c>
      <c r="F1108" s="22">
        <f t="shared" si="2"/>
        <v>383.3494997</v>
      </c>
      <c r="G1108" s="23">
        <v>0.054</v>
      </c>
      <c r="H1108" s="23">
        <v>21.0</v>
      </c>
      <c r="I1108" s="39">
        <f t="shared" si="616"/>
        <v>0</v>
      </c>
      <c r="J1108" s="24">
        <f>IFNA(VLOOKUP(A1108,'ENERGY processed'!$A$2:$H$2692,7,0),"")</f>
        <v>43747</v>
      </c>
      <c r="K1108" s="24">
        <f t="shared" si="3"/>
        <v>0.001731056492</v>
      </c>
      <c r="L1108" s="24">
        <f>IFNA(VLOOKUP(A1108,'ENERGY processed'!$A$2:$H$2692,8,0),"")</f>
        <v>104443</v>
      </c>
      <c r="M1108" s="24">
        <f t="shared" si="5"/>
        <v>0.004132780149</v>
      </c>
      <c r="N1108" s="24">
        <f>IFNA(VLOOKUP(A1108,'HUMAN RESOURCES processed'!$A$2:$M$2692,5,0))</f>
        <v>0.021</v>
      </c>
      <c r="O1108" s="24">
        <f>IFNA(VLOOKUP(A1108,'HUMAN RESOURCES processed'!$A$2:$M$2692,6,0))</f>
        <v>0.05</v>
      </c>
      <c r="P1108" s="24">
        <f>IFNA(VLOOKUP(A1108,'HUMAN RESOURCES processed'!$A$2:$M$2692,7,0))</f>
        <v>70</v>
      </c>
      <c r="Q1108" s="24">
        <f>IFNA(VLOOKUP(A1108,'HUMAN RESOURCES processed'!$A$2:$M$2692,8,0))</f>
        <v>64</v>
      </c>
      <c r="R1108" s="24">
        <f t="shared" si="6"/>
        <v>67</v>
      </c>
      <c r="S1108" s="24">
        <f>IFNA(VLOOKUP(A1108,'HUMAN RESOURCES processed'!$A$2:$M$2692,9,0))</f>
        <v>0.357</v>
      </c>
      <c r="T1108" s="24">
        <f>IFNA(VLOOKUP(A1108,'HUMAN RESOURCES processed'!$A$2:$M$2692,10,0))</f>
        <v>0.598</v>
      </c>
      <c r="U1108" s="24">
        <f>IFNA(VLOOKUP(A1108,'HUMAN RESOURCES processed'!$A$2:$M$2692,11,0))</f>
        <v>0.045</v>
      </c>
      <c r="V1108" s="24">
        <f>IFNA(VLOOKUP(A1108,'HUMAN RESOURCES processed'!$A$2:$M$2692,12,0))</f>
        <v>25271850</v>
      </c>
      <c r="W1108" s="24">
        <f>IFNA(VLOOKUP(A1108,'HUMAN RESOURCES processed'!$A$2:$M$2692,13,0))</f>
        <v>0.371</v>
      </c>
      <c r="X1108" s="24">
        <f>IFNA(VLOOKUP(A1108,'TOURISM processed'!$A$2:$F$2692,5,0))</f>
        <v>68000000</v>
      </c>
      <c r="Y1108" s="24">
        <f t="shared" si="619"/>
        <v>0</v>
      </c>
      <c r="Z1108" s="24">
        <f t="shared" si="7"/>
        <v>0</v>
      </c>
      <c r="AA1108" s="24">
        <f t="shared" si="620"/>
        <v>0</v>
      </c>
      <c r="AB1108" s="24">
        <f t="shared" si="621"/>
        <v>0</v>
      </c>
      <c r="AC1108" s="24">
        <f t="shared" si="622"/>
        <v>0</v>
      </c>
      <c r="AD1108" s="24">
        <f t="shared" si="623"/>
        <v>0</v>
      </c>
      <c r="AE1108" s="24">
        <f>IFNA(VLOOKUP(A1108,'BUSINESS processed'!A1108:J3798,9,0))</f>
        <v>0.011</v>
      </c>
      <c r="AF1108" s="27">
        <f>IFNA(VLOOKUP(A1108,'BUSINESS processed'!A1108:J3798,10,0))</f>
        <v>0.007</v>
      </c>
      <c r="AG1108" s="26"/>
      <c r="AH1108" s="26"/>
      <c r="AI1108" s="26"/>
      <c r="AJ1108" s="26"/>
      <c r="AK1108" s="26"/>
      <c r="AL1108" s="26"/>
      <c r="AM1108" s="26"/>
      <c r="AN1108" s="26"/>
      <c r="AO1108" s="26"/>
      <c r="AP1108" s="26"/>
      <c r="AQ1108" s="26"/>
      <c r="AR1108" s="26"/>
      <c r="AS1108" s="26"/>
      <c r="AT1108" s="26"/>
      <c r="AU1108" s="26"/>
      <c r="AV1108" s="26"/>
      <c r="AW1108" s="26"/>
      <c r="AX1108" s="26"/>
      <c r="AY1108" s="26"/>
      <c r="AZ1108" s="26"/>
      <c r="BA1108" s="26"/>
      <c r="BB1108" s="26"/>
      <c r="BC1108" s="26"/>
      <c r="BD1108" s="26"/>
      <c r="BE1108" s="26"/>
      <c r="BF1108" s="26"/>
      <c r="BG1108" s="26"/>
      <c r="BH1108" s="26"/>
    </row>
    <row r="1109">
      <c r="A1109" s="18" t="str">
        <f t="shared" si="1"/>
        <v>Asia_Uzbekistan-Asia_2003</v>
      </c>
      <c r="B1109" s="19" t="s">
        <v>144</v>
      </c>
      <c r="C1109" s="20" t="s">
        <v>177</v>
      </c>
      <c r="D1109" s="21" t="s">
        <v>74</v>
      </c>
      <c r="E1109" s="22">
        <v>1.0128112401E10</v>
      </c>
      <c r="F1109" s="22">
        <f t="shared" si="2"/>
        <v>396.129969</v>
      </c>
      <c r="G1109" s="23">
        <v>0.052</v>
      </c>
      <c r="H1109" s="23">
        <v>20.0</v>
      </c>
      <c r="I1109" s="39">
        <f t="shared" si="616"/>
        <v>0</v>
      </c>
      <c r="J1109" s="24">
        <f>IFNA(VLOOKUP(A1109,'ENERGY processed'!$A$2:$H$2692,7,0),"")</f>
        <v>44831</v>
      </c>
      <c r="K1109" s="24">
        <f t="shared" si="3"/>
        <v>0.001753426693</v>
      </c>
      <c r="L1109" s="24">
        <f>IFNA(VLOOKUP(A1109,'ENERGY processed'!$A$2:$H$2692,8,0),"")</f>
        <v>116607</v>
      </c>
      <c r="M1109" s="24">
        <f t="shared" si="5"/>
        <v>0.004560724196</v>
      </c>
      <c r="N1109" s="24">
        <f>IFNA(VLOOKUP(A1109,'HUMAN RESOURCES processed'!$A$2:$M$2692,5,0))</f>
        <v>0.02</v>
      </c>
      <c r="O1109" s="24">
        <f>IFNA(VLOOKUP(A1109,'HUMAN RESOURCES processed'!$A$2:$M$2692,6,0))</f>
        <v>0.049</v>
      </c>
      <c r="P1109" s="24">
        <f>IFNA(VLOOKUP(A1109,'HUMAN RESOURCES processed'!$A$2:$M$2692,7,0))</f>
        <v>71</v>
      </c>
      <c r="Q1109" s="24">
        <f>IFNA(VLOOKUP(A1109,'HUMAN RESOURCES processed'!$A$2:$M$2692,8,0))</f>
        <v>64</v>
      </c>
      <c r="R1109" s="24">
        <f t="shared" si="6"/>
        <v>67.5</v>
      </c>
      <c r="S1109" s="24">
        <f>IFNA(VLOOKUP(A1109,'HUMAN RESOURCES processed'!$A$2:$M$2692,9,0))</f>
        <v>0.349</v>
      </c>
      <c r="T1109" s="24">
        <f>IFNA(VLOOKUP(A1109,'HUMAN RESOURCES processed'!$A$2:$M$2692,10,0))</f>
        <v>0.605</v>
      </c>
      <c r="U1109" s="24">
        <f>IFNA(VLOOKUP(A1109,'HUMAN RESOURCES processed'!$A$2:$M$2692,11,0))</f>
        <v>0.046</v>
      </c>
      <c r="V1109" s="24">
        <f>IFNA(VLOOKUP(A1109,'HUMAN RESOURCES processed'!$A$2:$M$2692,12,0))</f>
        <v>25567650</v>
      </c>
      <c r="W1109" s="24">
        <f>IFNA(VLOOKUP(A1109,'HUMAN RESOURCES processed'!$A$2:$M$2692,13,0))</f>
        <v>0.37</v>
      </c>
      <c r="X1109" s="24">
        <f>IFNA(VLOOKUP(A1109,'TOURISM processed'!$A$2:$F$2692,5,0))</f>
        <v>48000000</v>
      </c>
      <c r="Y1109" s="24">
        <f t="shared" si="619"/>
        <v>0</v>
      </c>
      <c r="Z1109" s="24">
        <f t="shared" si="7"/>
        <v>0</v>
      </c>
      <c r="AA1109" s="24">
        <f t="shared" si="620"/>
        <v>0</v>
      </c>
      <c r="AB1109" s="24">
        <f>IFNA(VLOOKUP(A1109,'BUSINESS processed'!A1109:J3799,6,0))</f>
        <v>29</v>
      </c>
      <c r="AC1109" s="24">
        <f t="shared" si="622"/>
        <v>0</v>
      </c>
      <c r="AD1109" s="24">
        <f t="shared" si="623"/>
        <v>0</v>
      </c>
      <c r="AE1109" s="24">
        <f>IFNA(VLOOKUP(A1109,'BUSINESS processed'!A1109:J3799,9,0))</f>
        <v>0.019</v>
      </c>
      <c r="AF1109" s="27">
        <f>IFNA(VLOOKUP(A1109,'BUSINESS processed'!A1109:J3799,10,0))</f>
        <v>0.013</v>
      </c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  <c r="BD1109" s="26"/>
      <c r="BE1109" s="26"/>
      <c r="BF1109" s="26"/>
      <c r="BG1109" s="26"/>
      <c r="BH1109" s="26"/>
    </row>
    <row r="1110">
      <c r="A1110" s="18" t="str">
        <f t="shared" si="1"/>
        <v>Asia_Uzbekistan-Asia_2004</v>
      </c>
      <c r="B1110" s="19" t="s">
        <v>144</v>
      </c>
      <c r="C1110" s="20" t="s">
        <v>177</v>
      </c>
      <c r="D1110" s="21" t="s">
        <v>83</v>
      </c>
      <c r="E1110" s="22">
        <v>1.2030023548E10</v>
      </c>
      <c r="F1110" s="22">
        <f t="shared" si="2"/>
        <v>465.1198869</v>
      </c>
      <c r="G1110" s="23">
        <v>0.051</v>
      </c>
      <c r="H1110" s="23">
        <v>24.0</v>
      </c>
      <c r="I1110" s="39">
        <f t="shared" si="616"/>
        <v>0</v>
      </c>
      <c r="J1110" s="24">
        <f>IF(AND( C1110=C1109,D1110&gt;D1109),J1109,"")</f>
        <v>44831</v>
      </c>
      <c r="K1110" s="24">
        <f t="shared" si="3"/>
        <v>0.001733312455</v>
      </c>
      <c r="L1110" s="24">
        <f>IF(AND(C1110=C1109,C1110&gt;C1109),C1109,0)</f>
        <v>0</v>
      </c>
      <c r="M1110" s="24">
        <f t="shared" si="5"/>
        <v>0</v>
      </c>
      <c r="N1110" s="24">
        <f>IFNA(VLOOKUP(A1110,'HUMAN RESOURCES processed'!$A$2:$M$2692,5,0))</f>
        <v>0.021</v>
      </c>
      <c r="O1110" s="24">
        <f>IFNA(VLOOKUP(A1110,'HUMAN RESOURCES processed'!$A$2:$M$2692,6,0))</f>
        <v>0.048</v>
      </c>
      <c r="P1110" s="24">
        <f>IFNA(VLOOKUP(A1110,'HUMAN RESOURCES processed'!$A$2:$M$2692,7,0))</f>
        <v>71</v>
      </c>
      <c r="Q1110" s="24">
        <f>IFNA(VLOOKUP(A1110,'HUMAN RESOURCES processed'!$A$2:$M$2692,8,0))</f>
        <v>64</v>
      </c>
      <c r="R1110" s="24">
        <f t="shared" si="6"/>
        <v>67.5</v>
      </c>
      <c r="S1110" s="24">
        <f>IFNA(VLOOKUP(A1110,'HUMAN RESOURCES processed'!$A$2:$M$2692,9,0))</f>
        <v>0.341</v>
      </c>
      <c r="T1110" s="24">
        <f>IFNA(VLOOKUP(A1110,'HUMAN RESOURCES processed'!$A$2:$M$2692,10,0))</f>
        <v>0.613</v>
      </c>
      <c r="U1110" s="24">
        <f>IFNA(VLOOKUP(A1110,'HUMAN RESOURCES processed'!$A$2:$M$2692,11,0))</f>
        <v>0.047</v>
      </c>
      <c r="V1110" s="24">
        <f>IFNA(VLOOKUP(A1110,'HUMAN RESOURCES processed'!$A$2:$M$2692,12,0))</f>
        <v>25864350</v>
      </c>
      <c r="W1110" s="24">
        <f>IFNA(VLOOKUP(A1110,'HUMAN RESOURCES processed'!$A$2:$M$2692,13,0))</f>
        <v>0.368</v>
      </c>
      <c r="X1110" s="24">
        <f>IFNA(VLOOKUP(A1110,'TOURISM processed'!$A$2:$F$2692,5,0))</f>
        <v>57000000</v>
      </c>
      <c r="Y1110" s="24">
        <f t="shared" si="619"/>
        <v>0</v>
      </c>
      <c r="Z1110" s="24">
        <f t="shared" si="7"/>
        <v>0</v>
      </c>
      <c r="AA1110" s="24">
        <f t="shared" si="620"/>
        <v>0</v>
      </c>
      <c r="AB1110" s="24">
        <f>IFNA(VLOOKUP(A1110,'BUSINESS processed'!A1110:J3800,6,0))</f>
        <v>29</v>
      </c>
      <c r="AC1110" s="24">
        <f t="shared" si="622"/>
        <v>0</v>
      </c>
      <c r="AD1110" s="24">
        <f t="shared" si="623"/>
        <v>0</v>
      </c>
      <c r="AE1110" s="24">
        <f>IFNA(VLOOKUP(A1110,'BUSINESS processed'!A1110:J3800,9,0))</f>
        <v>0.026</v>
      </c>
      <c r="AF1110" s="27">
        <f>IFNA(VLOOKUP(A1110,'BUSINESS processed'!A1110:J3800,10,0))</f>
        <v>0.021</v>
      </c>
      <c r="AG1110" s="26"/>
      <c r="AH1110" s="26"/>
      <c r="AI1110" s="26"/>
      <c r="AJ1110" s="26"/>
      <c r="AK1110" s="26"/>
      <c r="AL1110" s="26"/>
      <c r="AM1110" s="26"/>
      <c r="AN1110" s="26"/>
      <c r="AO1110" s="26"/>
      <c r="AP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  <c r="BA1110" s="26"/>
      <c r="BB1110" s="26"/>
      <c r="BC1110" s="26"/>
      <c r="BD1110" s="26"/>
      <c r="BE1110" s="26"/>
      <c r="BF1110" s="26"/>
      <c r="BG1110" s="26"/>
      <c r="BH1110" s="26"/>
    </row>
    <row r="1111">
      <c r="A1111" s="18" t="str">
        <f t="shared" si="1"/>
        <v>Asia_Uzbekistan-Asia_2005</v>
      </c>
      <c r="B1111" s="19" t="s">
        <v>144</v>
      </c>
      <c r="C1111" s="20" t="s">
        <v>177</v>
      </c>
      <c r="D1111" s="21" t="s">
        <v>84</v>
      </c>
      <c r="E1111" s="22">
        <v>1.4307509839E10</v>
      </c>
      <c r="F1111" s="22">
        <f t="shared" si="2"/>
        <v>546.7768502</v>
      </c>
      <c r="G1111" s="23">
        <v>0.051</v>
      </c>
      <c r="H1111" s="23">
        <v>28.0</v>
      </c>
      <c r="I1111" s="39">
        <f t="shared" si="616"/>
        <v>0</v>
      </c>
      <c r="J1111" s="24">
        <f>IFNA(VLOOKUP(A1111,'ENERGY processed'!$A$2:$H$2692,7,0),"")</f>
        <v>49692</v>
      </c>
      <c r="K1111" s="24">
        <f t="shared" si="3"/>
        <v>0.001899033133</v>
      </c>
      <c r="L1111" s="24">
        <f>IFNA(VLOOKUP(A1111,'ENERGY processed'!$A$2:$H$2692,8,0),"")</f>
        <v>118284.5</v>
      </c>
      <c r="M1111" s="24">
        <f t="shared" si="5"/>
        <v>0.004520369167</v>
      </c>
      <c r="N1111" s="24">
        <f>IFNA(VLOOKUP(A1111,'HUMAN RESOURCES processed'!$A$2:$M$2692,5,0))</f>
        <v>0.02</v>
      </c>
      <c r="O1111" s="24">
        <f>IFNA(VLOOKUP(A1111,'HUMAN RESOURCES processed'!$A$2:$M$2692,6,0))</f>
        <v>0.047</v>
      </c>
      <c r="P1111" s="24">
        <f>IFNA(VLOOKUP(A1111,'HUMAN RESOURCES processed'!$A$2:$M$2692,7,0))</f>
        <v>71</v>
      </c>
      <c r="Q1111" s="24">
        <f>IFNA(VLOOKUP(A1111,'HUMAN RESOURCES processed'!$A$2:$M$2692,8,0))</f>
        <v>64</v>
      </c>
      <c r="R1111" s="24">
        <f t="shared" si="6"/>
        <v>67.5</v>
      </c>
      <c r="S1111" s="24">
        <f>IFNA(VLOOKUP(A1111,'HUMAN RESOURCES processed'!$A$2:$M$2692,9,0))</f>
        <v>0.332</v>
      </c>
      <c r="T1111" s="24">
        <f>IFNA(VLOOKUP(A1111,'HUMAN RESOURCES processed'!$A$2:$M$2692,10,0))</f>
        <v>0.62</v>
      </c>
      <c r="U1111" s="24">
        <f>IFNA(VLOOKUP(A1111,'HUMAN RESOURCES processed'!$A$2:$M$2692,11,0))</f>
        <v>0.047</v>
      </c>
      <c r="V1111" s="24">
        <f>IFNA(VLOOKUP(A1111,'HUMAN RESOURCES processed'!$A$2:$M$2692,12,0))</f>
        <v>26167000</v>
      </c>
      <c r="W1111" s="24">
        <f>IFNA(VLOOKUP(A1111,'HUMAN RESOURCES processed'!$A$2:$M$2692,13,0))</f>
        <v>0.367</v>
      </c>
      <c r="X1111" s="24">
        <f>IFNA(VLOOKUP(A1111,'TOURISM processed'!$A$2:$F$2692,5,0))</f>
        <v>28000000</v>
      </c>
      <c r="Y1111" s="24">
        <f t="shared" si="619"/>
        <v>0</v>
      </c>
      <c r="Z1111" s="24">
        <f t="shared" si="7"/>
        <v>0</v>
      </c>
      <c r="AA1111" s="24">
        <f>IFNA(VLOOKUP(A1111,'BUSINESS processed'!A1111:J3801,5,0))</f>
        <v>0.967</v>
      </c>
      <c r="AB1111" s="24">
        <f>IFNA(VLOOKUP(A1111,'BUSINESS processed'!A1111:J3801,6,0))</f>
        <v>29</v>
      </c>
      <c r="AC1111" s="24">
        <f t="shared" si="622"/>
        <v>0</v>
      </c>
      <c r="AD1111" s="24">
        <f>IFNA(VLOOKUP(A1111,'BUSINESS processed'!A1111:J3801,8,0))</f>
        <v>196</v>
      </c>
      <c r="AE1111" s="24">
        <f>IFNA(VLOOKUP(A1111,'BUSINESS processed'!A1111:J3801,9,0))</f>
        <v>0.033</v>
      </c>
      <c r="AF1111" s="27">
        <f>IFNA(VLOOKUP(A1111,'BUSINESS processed'!A1111:J3801,10,0))</f>
        <v>0.028</v>
      </c>
      <c r="AG1111" s="26"/>
      <c r="AH1111" s="26"/>
      <c r="AI1111" s="26"/>
      <c r="AJ1111" s="26"/>
      <c r="AK1111" s="26"/>
      <c r="AL1111" s="26"/>
      <c r="AM1111" s="26"/>
      <c r="AN1111" s="26"/>
      <c r="AO1111" s="26"/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</row>
    <row r="1112">
      <c r="A1112" s="18" t="str">
        <f t="shared" si="1"/>
        <v>Asia_Uzbekistan-Asia_2006</v>
      </c>
      <c r="B1112" s="19" t="s">
        <v>144</v>
      </c>
      <c r="C1112" s="20" t="s">
        <v>177</v>
      </c>
      <c r="D1112" s="21" t="s">
        <v>85</v>
      </c>
      <c r="E1112" s="22">
        <v>1.7030896203E10</v>
      </c>
      <c r="F1112" s="22">
        <f t="shared" si="2"/>
        <v>642.9604146</v>
      </c>
      <c r="G1112" s="23">
        <v>0.055</v>
      </c>
      <c r="H1112" s="23">
        <v>35.0</v>
      </c>
      <c r="I1112" s="39">
        <f t="shared" si="616"/>
        <v>0</v>
      </c>
      <c r="J1112" s="24">
        <f t="shared" ref="J1112:J1113" si="625">IF(AND( C1112=C1111,D1112&gt;D1111),J1111,"")</f>
        <v>49692</v>
      </c>
      <c r="K1112" s="24">
        <f t="shared" si="3"/>
        <v>0.001876001623</v>
      </c>
      <c r="L1112" s="24">
        <f t="shared" ref="L1112:L1113" si="626">IF(AND(C1112=C1111,C1112&gt;C1111),C1111,0)</f>
        <v>0</v>
      </c>
      <c r="M1112" s="24">
        <f t="shared" si="5"/>
        <v>0</v>
      </c>
      <c r="N1112" s="24">
        <f>IFNA(VLOOKUP(A1112,'HUMAN RESOURCES processed'!$A$2:$M$2692,5,0))</f>
        <v>0.021</v>
      </c>
      <c r="O1112" s="24">
        <f>IFNA(VLOOKUP(A1112,'HUMAN RESOURCES processed'!$A$2:$M$2692,6,0))</f>
        <v>0.045</v>
      </c>
      <c r="P1112" s="24">
        <f>IFNA(VLOOKUP(A1112,'HUMAN RESOURCES processed'!$A$2:$M$2692,7,0))</f>
        <v>71</v>
      </c>
      <c r="Q1112" s="24">
        <f>IFNA(VLOOKUP(A1112,'HUMAN RESOURCES processed'!$A$2:$M$2692,8,0))</f>
        <v>64</v>
      </c>
      <c r="R1112" s="24">
        <f t="shared" si="6"/>
        <v>67.5</v>
      </c>
      <c r="S1112" s="24">
        <f>IFNA(VLOOKUP(A1112,'HUMAN RESOURCES processed'!$A$2:$M$2692,9,0))</f>
        <v>0.324</v>
      </c>
      <c r="T1112" s="24">
        <f>IFNA(VLOOKUP(A1112,'HUMAN RESOURCES processed'!$A$2:$M$2692,10,0))</f>
        <v>0.629</v>
      </c>
      <c r="U1112" s="24">
        <f>IFNA(VLOOKUP(A1112,'HUMAN RESOURCES processed'!$A$2:$M$2692,11,0))</f>
        <v>0.047</v>
      </c>
      <c r="V1112" s="24">
        <f>IFNA(VLOOKUP(A1112,'HUMAN RESOURCES processed'!$A$2:$M$2692,12,0))</f>
        <v>26488250</v>
      </c>
      <c r="W1112" s="24">
        <f>IFNA(VLOOKUP(A1112,'HUMAN RESOURCES processed'!$A$2:$M$2692,13,0))</f>
        <v>0.365</v>
      </c>
      <c r="X1112" s="24">
        <f>IFNA(VLOOKUP(A1112,'TOURISM processed'!$A$2:$F$2692,5,0))</f>
        <v>43000000</v>
      </c>
      <c r="Y1112" s="24">
        <f t="shared" si="619"/>
        <v>0</v>
      </c>
      <c r="Z1112" s="24">
        <f t="shared" si="7"/>
        <v>0</v>
      </c>
      <c r="AA1112" s="24">
        <f>IFNA(VLOOKUP(A1112,'BUSINESS processed'!A1112:J3802,5,0))</f>
        <v>1.121</v>
      </c>
      <c r="AB1112" s="24">
        <f>IFNA(VLOOKUP(A1112,'BUSINESS processed'!A1112:J3802,6,0))</f>
        <v>29</v>
      </c>
      <c r="AC1112" s="24">
        <f t="shared" si="622"/>
        <v>0</v>
      </c>
      <c r="AD1112" s="24">
        <f>IFNA(VLOOKUP(A1112,'BUSINESS processed'!A1112:J3802,8,0))</f>
        <v>196</v>
      </c>
      <c r="AE1112" s="24">
        <f>IFNA(VLOOKUP(A1112,'BUSINESS processed'!A1112:J3802,9,0))</f>
        <v>0.064</v>
      </c>
      <c r="AF1112" s="27">
        <f>IFNA(VLOOKUP(A1112,'BUSINESS processed'!A1112:J3802,10,0))</f>
        <v>0.096</v>
      </c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</row>
    <row r="1113">
      <c r="A1113" s="18" t="str">
        <f t="shared" si="1"/>
        <v>Asia_Uzbekistan-Asia_2007</v>
      </c>
      <c r="B1113" s="19" t="s">
        <v>144</v>
      </c>
      <c r="C1113" s="20" t="s">
        <v>177</v>
      </c>
      <c r="D1113" s="21" t="s">
        <v>86</v>
      </c>
      <c r="E1113" s="22">
        <v>2.2311393928E10</v>
      </c>
      <c r="F1113" s="22">
        <f t="shared" si="2"/>
        <v>830.4076942</v>
      </c>
      <c r="G1113" s="23">
        <v>0.054</v>
      </c>
      <c r="H1113" s="23">
        <v>46.0</v>
      </c>
      <c r="I1113" s="39">
        <f t="shared" si="616"/>
        <v>0</v>
      </c>
      <c r="J1113" s="24">
        <f t="shared" si="625"/>
        <v>49692</v>
      </c>
      <c r="K1113" s="24">
        <f t="shared" si="3"/>
        <v>0.001849486378</v>
      </c>
      <c r="L1113" s="24">
        <f t="shared" si="626"/>
        <v>0</v>
      </c>
      <c r="M1113" s="24">
        <f t="shared" si="5"/>
        <v>0</v>
      </c>
      <c r="N1113" s="24">
        <f>IFNA(VLOOKUP(A1113,'HUMAN RESOURCES processed'!$A$2:$M$2692,5,0))</f>
        <v>0.023</v>
      </c>
      <c r="O1113" s="24">
        <f>IFNA(VLOOKUP(A1113,'HUMAN RESOURCES processed'!$A$2:$M$2692,6,0))</f>
        <v>0.044</v>
      </c>
      <c r="P1113" s="24">
        <f>IFNA(VLOOKUP(A1113,'HUMAN RESOURCES processed'!$A$2:$M$2692,7,0))</f>
        <v>71</v>
      </c>
      <c r="Q1113" s="24">
        <f>IFNA(VLOOKUP(A1113,'HUMAN RESOURCES processed'!$A$2:$M$2692,8,0))</f>
        <v>64</v>
      </c>
      <c r="R1113" s="24">
        <f t="shared" si="6"/>
        <v>67.5</v>
      </c>
      <c r="S1113" s="24">
        <f>IFNA(VLOOKUP(A1113,'HUMAN RESOURCES processed'!$A$2:$M$2692,9,0))</f>
        <v>0.317</v>
      </c>
      <c r="T1113" s="24">
        <f>IFNA(VLOOKUP(A1113,'HUMAN RESOURCES processed'!$A$2:$M$2692,10,0))</f>
        <v>0.637</v>
      </c>
      <c r="U1113" s="24">
        <f>IFNA(VLOOKUP(A1113,'HUMAN RESOURCES processed'!$A$2:$M$2692,11,0))</f>
        <v>0.046</v>
      </c>
      <c r="V1113" s="24">
        <f>IFNA(VLOOKUP(A1113,'HUMAN RESOURCES processed'!$A$2:$M$2692,12,0))</f>
        <v>26868000</v>
      </c>
      <c r="W1113" s="24">
        <f>IFNA(VLOOKUP(A1113,'HUMAN RESOURCES processed'!$A$2:$M$2692,13,0))</f>
        <v>0.364</v>
      </c>
      <c r="X1113" s="24">
        <f>IFNA(VLOOKUP(A1113,'TOURISM processed'!$A$2:$F$2692,5,0))</f>
        <v>51000000</v>
      </c>
      <c r="Y1113" s="24">
        <f t="shared" si="619"/>
        <v>0</v>
      </c>
      <c r="Z1113" s="24">
        <f t="shared" si="7"/>
        <v>0</v>
      </c>
      <c r="AA1113" s="24">
        <f>IFNA(VLOOKUP(A1113,'BUSINESS processed'!A1113:J3803,5,0))</f>
        <v>0.903</v>
      </c>
      <c r="AB1113" s="24">
        <f>IFNA(VLOOKUP(A1113,'BUSINESS processed'!A1113:J3803,6,0))</f>
        <v>15</v>
      </c>
      <c r="AC1113" s="24">
        <f t="shared" si="622"/>
        <v>0</v>
      </c>
      <c r="AD1113" s="24">
        <f>IFNA(VLOOKUP(A1113,'BUSINESS processed'!A1113:J3803,8,0))</f>
        <v>196</v>
      </c>
      <c r="AE1113" s="24">
        <f>IFNA(VLOOKUP(A1113,'BUSINESS processed'!A1113:J3803,9,0))</f>
        <v>0.075</v>
      </c>
      <c r="AF1113" s="27">
        <f>IFNA(VLOOKUP(A1113,'BUSINESS processed'!A1113:J3803,10,0))</f>
        <v>0.213</v>
      </c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</row>
    <row r="1114">
      <c r="A1114" s="18" t="str">
        <f t="shared" si="1"/>
        <v>Asia_Uzbekistan-Asia_2008</v>
      </c>
      <c r="B1114" s="19" t="s">
        <v>144</v>
      </c>
      <c r="C1114" s="20" t="s">
        <v>177</v>
      </c>
      <c r="D1114" s="21" t="s">
        <v>87</v>
      </c>
      <c r="E1114" s="22">
        <v>2.7934030937E10</v>
      </c>
      <c r="F1114" s="22">
        <f t="shared" si="2"/>
        <v>1023.119641</v>
      </c>
      <c r="G1114" s="23">
        <v>0.052</v>
      </c>
      <c r="H1114" s="23">
        <v>53.0</v>
      </c>
      <c r="I1114" s="39">
        <f t="shared" si="616"/>
        <v>0</v>
      </c>
      <c r="J1114" s="24">
        <f>IFNA(VLOOKUP(A1114,'ENERGY processed'!$A$2:$H$2692,7,0),"")</f>
        <v>50874</v>
      </c>
      <c r="K1114" s="24">
        <f t="shared" si="3"/>
        <v>0.001863325373</v>
      </c>
      <c r="L1114" s="24">
        <f>IFNA(VLOOKUP(A1114,'ENERGY processed'!$A$2:$H$2692,8,0),"")</f>
        <v>120672</v>
      </c>
      <c r="M1114" s="24">
        <f t="shared" si="5"/>
        <v>0.004419766471</v>
      </c>
      <c r="N1114" s="24">
        <f>IFNA(VLOOKUP(A1114,'HUMAN RESOURCES processed'!$A$2:$M$2692,5,0))</f>
        <v>0.024</v>
      </c>
      <c r="O1114" s="24">
        <f>IFNA(VLOOKUP(A1114,'HUMAN RESOURCES processed'!$A$2:$M$2692,6,0))</f>
        <v>0.043</v>
      </c>
      <c r="P1114" s="24">
        <f>IFNA(VLOOKUP(A1114,'HUMAN RESOURCES processed'!$A$2:$M$2692,7,0))</f>
        <v>71</v>
      </c>
      <c r="Q1114" s="24">
        <f>IFNA(VLOOKUP(A1114,'HUMAN RESOURCES processed'!$A$2:$M$2692,8,0))</f>
        <v>64</v>
      </c>
      <c r="R1114" s="24">
        <f t="shared" si="6"/>
        <v>67.5</v>
      </c>
      <c r="S1114" s="24">
        <f>IFNA(VLOOKUP(A1114,'HUMAN RESOURCES processed'!$A$2:$M$2692,9,0))</f>
        <v>0.31</v>
      </c>
      <c r="T1114" s="24">
        <f>IFNA(VLOOKUP(A1114,'HUMAN RESOURCES processed'!$A$2:$M$2692,10,0))</f>
        <v>0.645</v>
      </c>
      <c r="U1114" s="24">
        <f>IFNA(VLOOKUP(A1114,'HUMAN RESOURCES processed'!$A$2:$M$2692,11,0))</f>
        <v>0.046</v>
      </c>
      <c r="V1114" s="24">
        <f>IFNA(VLOOKUP(A1114,'HUMAN RESOURCES processed'!$A$2:$M$2692,12,0))</f>
        <v>27302800</v>
      </c>
      <c r="W1114" s="24">
        <f>IFNA(VLOOKUP(A1114,'HUMAN RESOURCES processed'!$A$2:$M$2692,13,0))</f>
        <v>0.363</v>
      </c>
      <c r="X1114" s="24">
        <f>IFNA(VLOOKUP(A1114,'TOURISM processed'!$A$2:$F$2692,5,0))</f>
        <v>64000000</v>
      </c>
      <c r="Y1114" s="24">
        <f t="shared" si="619"/>
        <v>0</v>
      </c>
      <c r="Z1114" s="24">
        <f t="shared" si="7"/>
        <v>0</v>
      </c>
      <c r="AA1114" s="24">
        <f>IFNA(VLOOKUP(A1114,'BUSINESS processed'!A1114:J3804,5,0))</f>
        <v>0.898</v>
      </c>
      <c r="AB1114" s="24">
        <f>IFNA(VLOOKUP(A1114,'BUSINESS processed'!A1114:J3804,6,0))</f>
        <v>15</v>
      </c>
      <c r="AC1114" s="24">
        <f t="shared" si="622"/>
        <v>0</v>
      </c>
      <c r="AD1114" s="24">
        <f>IFNA(VLOOKUP(A1114,'BUSINESS processed'!A1114:J3804,8,0))</f>
        <v>205</v>
      </c>
      <c r="AE1114" s="24">
        <f>IFNA(VLOOKUP(A1114,'BUSINESS processed'!A1114:J3804,9,0))</f>
        <v>0.091</v>
      </c>
      <c r="AF1114" s="27">
        <f>IFNA(VLOOKUP(A1114,'BUSINESS processed'!A1114:J3804,10,0))</f>
        <v>0.458</v>
      </c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</row>
    <row r="1115">
      <c r="A1115" s="18" t="str">
        <f t="shared" si="1"/>
        <v>Asia_Uzbekistan-Asia_2009</v>
      </c>
      <c r="B1115" s="19" t="s">
        <v>144</v>
      </c>
      <c r="C1115" s="20" t="s">
        <v>177</v>
      </c>
      <c r="D1115" s="21" t="s">
        <v>88</v>
      </c>
      <c r="E1115" s="22">
        <v>3.2816828373E10</v>
      </c>
      <c r="F1115" s="22">
        <f t="shared" si="2"/>
        <v>1181.84736</v>
      </c>
      <c r="G1115" s="23">
        <v>0.054</v>
      </c>
      <c r="H1115" s="23">
        <v>64.0</v>
      </c>
      <c r="I1115" s="39">
        <f t="shared" si="616"/>
        <v>0</v>
      </c>
      <c r="J1115" s="24">
        <f>IFNA(VLOOKUP(A1115,'ENERGY processed'!$A$2:$H$2692,7,0),"")</f>
        <v>48718</v>
      </c>
      <c r="K1115" s="24">
        <f t="shared" si="3"/>
        <v>0.001754503483</v>
      </c>
      <c r="L1115" s="24">
        <f>IFNA(VLOOKUP(A1115,'ENERGY processed'!$A$2:$H$2692,8,0),"")</f>
        <v>116944</v>
      </c>
      <c r="M1115" s="24">
        <f t="shared" si="5"/>
        <v>0.004211557438</v>
      </c>
      <c r="N1115" s="24">
        <f>IFNA(VLOOKUP(A1115,'HUMAN RESOURCES processed'!$A$2:$M$2692,5,0))</f>
        <v>0.023</v>
      </c>
      <c r="O1115" s="24">
        <f>IFNA(VLOOKUP(A1115,'HUMAN RESOURCES processed'!$A$2:$M$2692,6,0))</f>
        <v>0.041</v>
      </c>
      <c r="P1115" s="24">
        <f>IFNA(VLOOKUP(A1115,'HUMAN RESOURCES processed'!$A$2:$M$2692,7,0))</f>
        <v>71</v>
      </c>
      <c r="Q1115" s="24">
        <f>IFNA(VLOOKUP(A1115,'HUMAN RESOURCES processed'!$A$2:$M$2692,8,0))</f>
        <v>65</v>
      </c>
      <c r="R1115" s="24">
        <f t="shared" si="6"/>
        <v>68</v>
      </c>
      <c r="S1115" s="24">
        <f>IFNA(VLOOKUP(A1115,'HUMAN RESOURCES processed'!$A$2:$M$2692,9,0))</f>
        <v>0.303</v>
      </c>
      <c r="T1115" s="24">
        <f>IFNA(VLOOKUP(A1115,'HUMAN RESOURCES processed'!$A$2:$M$2692,10,0))</f>
        <v>0.652</v>
      </c>
      <c r="U1115" s="24">
        <f>IFNA(VLOOKUP(A1115,'HUMAN RESOURCES processed'!$A$2:$M$2692,11,0))</f>
        <v>0.045</v>
      </c>
      <c r="V1115" s="24">
        <f>IFNA(VLOOKUP(A1115,'HUMAN RESOURCES processed'!$A$2:$M$2692,12,0))</f>
        <v>27767400</v>
      </c>
      <c r="W1115" s="24">
        <f>IFNA(VLOOKUP(A1115,'HUMAN RESOURCES processed'!$A$2:$M$2692,13,0))</f>
        <v>0.362</v>
      </c>
      <c r="X1115" s="24">
        <f>IFNA(VLOOKUP(A1115,'TOURISM processed'!$A$2:$F$2692,5,0))</f>
        <v>99000000</v>
      </c>
      <c r="Y1115" s="24">
        <f t="shared" si="619"/>
        <v>0</v>
      </c>
      <c r="Z1115" s="24">
        <f t="shared" si="7"/>
        <v>0</v>
      </c>
      <c r="AA1115" s="24">
        <f>IFNA(VLOOKUP(A1115,'BUSINESS processed'!A1115:J3805,5,0))</f>
        <v>0.948</v>
      </c>
      <c r="AB1115" s="24">
        <f>IFNA(VLOOKUP(A1115,'BUSINESS processed'!A1115:J3805,6,0))</f>
        <v>15</v>
      </c>
      <c r="AC1115" s="24">
        <f t="shared" si="622"/>
        <v>0</v>
      </c>
      <c r="AD1115" s="24">
        <f>IFNA(VLOOKUP(A1115,'BUSINESS processed'!A1115:J3805,8,0))</f>
        <v>205</v>
      </c>
      <c r="AE1115" s="24">
        <f>IFNA(VLOOKUP(A1115,'BUSINESS processed'!A1115:J3805,9,0))</f>
        <v>0.171</v>
      </c>
      <c r="AF1115" s="27">
        <f>IFNA(VLOOKUP(A1115,'BUSINESS processed'!A1115:J3805,10,0))</f>
        <v>0.599</v>
      </c>
      <c r="AG1115" s="26"/>
      <c r="AH1115" s="26"/>
      <c r="AI1115" s="26"/>
      <c r="AJ1115" s="26"/>
      <c r="AK1115" s="26"/>
      <c r="AL1115" s="26"/>
      <c r="AM1115" s="26"/>
      <c r="AN1115" s="26"/>
      <c r="AO1115" s="26"/>
      <c r="AP1115" s="26"/>
      <c r="AQ1115" s="26"/>
      <c r="AR1115" s="26"/>
      <c r="AS1115" s="26"/>
      <c r="AT1115" s="26"/>
      <c r="AU1115" s="26"/>
      <c r="AV1115" s="26"/>
      <c r="AW1115" s="26"/>
      <c r="AX1115" s="26"/>
      <c r="AY1115" s="26"/>
      <c r="AZ1115" s="26"/>
      <c r="BA1115" s="26"/>
      <c r="BB1115" s="26"/>
      <c r="BC1115" s="26"/>
      <c r="BD1115" s="26"/>
      <c r="BE1115" s="26"/>
      <c r="BF1115" s="26"/>
      <c r="BG1115" s="26"/>
      <c r="BH1115" s="26"/>
    </row>
    <row r="1116">
      <c r="A1116" s="18" t="str">
        <f t="shared" si="1"/>
        <v>Asia_Uzbekistan-Asia_2010</v>
      </c>
      <c r="B1116" s="19" t="s">
        <v>144</v>
      </c>
      <c r="C1116" s="20" t="s">
        <v>177</v>
      </c>
      <c r="D1116" s="21" t="s">
        <v>89</v>
      </c>
      <c r="E1116" s="22">
        <v>3.9332770929E10</v>
      </c>
      <c r="F1116" s="22">
        <f t="shared" si="2"/>
        <v>1377.08214</v>
      </c>
      <c r="G1116" s="23">
        <v>0.054</v>
      </c>
      <c r="H1116" s="23">
        <v>75.0</v>
      </c>
      <c r="I1116" s="39">
        <f t="shared" si="616"/>
        <v>0</v>
      </c>
      <c r="J1116" s="24">
        <f>IFNA(VLOOKUP(A1116,'ENERGY processed'!$A$2:$H$2692,7,0),"")</f>
        <v>53188</v>
      </c>
      <c r="K1116" s="24">
        <f t="shared" si="3"/>
        <v>0.001862168445</v>
      </c>
      <c r="L1116" s="24">
        <f>IFNA(VLOOKUP(A1116,'ENERGY processed'!$A$2:$H$2692,8,0),"")</f>
        <v>126915</v>
      </c>
      <c r="M1116" s="24">
        <f t="shared" si="5"/>
        <v>0.004443429124</v>
      </c>
      <c r="N1116" s="24">
        <f>IFNA(VLOOKUP(A1116,'HUMAN RESOURCES processed'!$A$2:$M$2692,5,0))</f>
        <v>0.023</v>
      </c>
      <c r="O1116" s="24">
        <f>IFNA(VLOOKUP(A1116,'HUMAN RESOURCES processed'!$A$2:$M$2692,6,0))</f>
        <v>0.04</v>
      </c>
      <c r="P1116" s="24">
        <f>IFNA(VLOOKUP(A1116,'HUMAN RESOURCES processed'!$A$2:$M$2692,7,0))</f>
        <v>71</v>
      </c>
      <c r="Q1116" s="24">
        <f>IFNA(VLOOKUP(A1116,'HUMAN RESOURCES processed'!$A$2:$M$2692,8,0))</f>
        <v>65</v>
      </c>
      <c r="R1116" s="24">
        <f t="shared" si="6"/>
        <v>68</v>
      </c>
      <c r="S1116" s="24">
        <f>IFNA(VLOOKUP(A1116,'HUMAN RESOURCES processed'!$A$2:$M$2692,9,0))</f>
        <v>0.298</v>
      </c>
      <c r="T1116" s="24">
        <f>IFNA(VLOOKUP(A1116,'HUMAN RESOURCES processed'!$A$2:$M$2692,10,0))</f>
        <v>0.658</v>
      </c>
      <c r="U1116" s="24">
        <f>IFNA(VLOOKUP(A1116,'HUMAN RESOURCES processed'!$A$2:$M$2692,11,0))</f>
        <v>0.044</v>
      </c>
      <c r="V1116" s="24">
        <f>IFNA(VLOOKUP(A1116,'HUMAN RESOURCES processed'!$A$2:$M$2692,12,0))</f>
        <v>28562400</v>
      </c>
      <c r="W1116" s="24">
        <f>IFNA(VLOOKUP(A1116,'HUMAN RESOURCES processed'!$A$2:$M$2692,13,0))</f>
        <v>0.362</v>
      </c>
      <c r="X1116" s="24">
        <f>IFNA(VLOOKUP(A1116,'TOURISM processed'!$A$2:$F$2692,5,0))</f>
        <v>121000000</v>
      </c>
      <c r="Y1116" s="24">
        <f t="shared" si="619"/>
        <v>0</v>
      </c>
      <c r="Z1116" s="24">
        <f t="shared" si="7"/>
        <v>0</v>
      </c>
      <c r="AA1116" s="24">
        <f>IFNA(VLOOKUP(A1116,'BUSINESS processed'!A1116:J3806,5,0))</f>
        <v>0.956</v>
      </c>
      <c r="AB1116" s="24">
        <f>IFNA(VLOOKUP(A1116,'BUSINESS processed'!A1116:J3806,6,0))</f>
        <v>15</v>
      </c>
      <c r="AC1116" s="24">
        <f t="shared" si="622"/>
        <v>0</v>
      </c>
      <c r="AD1116" s="24">
        <f>IFNA(VLOOKUP(A1116,'BUSINESS processed'!A1116:J3806,8,0))</f>
        <v>205</v>
      </c>
      <c r="AE1116" s="24">
        <f>IFNA(VLOOKUP(A1116,'BUSINESS processed'!A1116:J3806,9,0))</f>
        <v>0.2</v>
      </c>
      <c r="AF1116" s="27">
        <f>IFNA(VLOOKUP(A1116,'BUSINESS processed'!A1116:J3806,10,0))</f>
        <v>0.755</v>
      </c>
      <c r="AG1116" s="26"/>
      <c r="AH1116" s="26"/>
      <c r="AI1116" s="26"/>
      <c r="AJ1116" s="26"/>
      <c r="AK1116" s="26"/>
      <c r="AL1116" s="26"/>
      <c r="AM1116" s="26"/>
      <c r="AN1116" s="26"/>
      <c r="AO1116" s="26"/>
      <c r="AP1116" s="26"/>
      <c r="AQ1116" s="26"/>
      <c r="AR1116" s="26"/>
      <c r="AS1116" s="26"/>
      <c r="AT1116" s="26"/>
      <c r="AU1116" s="26"/>
      <c r="AV1116" s="26"/>
      <c r="AW1116" s="26"/>
      <c r="AX1116" s="26"/>
      <c r="AY1116" s="26"/>
      <c r="AZ1116" s="26"/>
      <c r="BA1116" s="26"/>
      <c r="BB1116" s="26"/>
      <c r="BC1116" s="26"/>
      <c r="BD1116" s="26"/>
      <c r="BE1116" s="26"/>
      <c r="BF1116" s="26"/>
      <c r="BG1116" s="26"/>
      <c r="BH1116" s="26"/>
    </row>
    <row r="1117">
      <c r="A1117" s="18" t="str">
        <f t="shared" si="1"/>
        <v>Asia_Uzbekistan-Asia_2011</v>
      </c>
      <c r="B1117" s="19" t="s">
        <v>144</v>
      </c>
      <c r="C1117" s="20" t="s">
        <v>177</v>
      </c>
      <c r="D1117" s="21" t="s">
        <v>90</v>
      </c>
      <c r="E1117" s="22">
        <v>4.5324319955E10</v>
      </c>
      <c r="F1117" s="22">
        <f t="shared" si="2"/>
        <v>1544.827773</v>
      </c>
      <c r="G1117" s="23">
        <v>0.056</v>
      </c>
      <c r="H1117" s="23">
        <v>91.0</v>
      </c>
      <c r="I1117" s="39">
        <f t="shared" si="616"/>
        <v>0</v>
      </c>
      <c r="J1117" s="24">
        <f>IFNA(VLOOKUP(A1117,'ENERGY processed'!$A$2:$H$2692,7,0),"")</f>
        <v>46965</v>
      </c>
      <c r="K1117" s="24">
        <f t="shared" si="3"/>
        <v>0.001600748482</v>
      </c>
      <c r="L1117" s="24">
        <f>IFNA(VLOOKUP(A1117,'ENERGY processed'!$A$2:$H$2692,8,0),"")</f>
        <v>111888</v>
      </c>
      <c r="M1117" s="24">
        <f t="shared" si="5"/>
        <v>0.00381357492</v>
      </c>
      <c r="N1117" s="24">
        <f>IFNA(VLOOKUP(A1117,'HUMAN RESOURCES processed'!$A$2:$M$2692,5,0))</f>
        <v>0.022</v>
      </c>
      <c r="O1117" s="24">
        <f>IFNA(VLOOKUP(A1117,'HUMAN RESOURCES processed'!$A$2:$M$2692,6,0))</f>
        <v>0.039</v>
      </c>
      <c r="P1117" s="24">
        <f>IFNA(VLOOKUP(A1117,'HUMAN RESOURCES processed'!$A$2:$M$2692,7,0))</f>
        <v>71</v>
      </c>
      <c r="Q1117" s="24">
        <f>IFNA(VLOOKUP(A1117,'HUMAN RESOURCES processed'!$A$2:$M$2692,8,0))</f>
        <v>65</v>
      </c>
      <c r="R1117" s="24">
        <f t="shared" si="6"/>
        <v>68</v>
      </c>
      <c r="S1117" s="24">
        <f>IFNA(VLOOKUP(A1117,'HUMAN RESOURCES processed'!$A$2:$M$2692,9,0))</f>
        <v>0.293</v>
      </c>
      <c r="T1117" s="24">
        <f>IFNA(VLOOKUP(A1117,'HUMAN RESOURCES processed'!$A$2:$M$2692,10,0))</f>
        <v>0.664</v>
      </c>
      <c r="U1117" s="24">
        <f>IFNA(VLOOKUP(A1117,'HUMAN RESOURCES processed'!$A$2:$M$2692,11,0))</f>
        <v>0.043</v>
      </c>
      <c r="V1117" s="24">
        <f>IFNA(VLOOKUP(A1117,'HUMAN RESOURCES processed'!$A$2:$M$2692,12,0))</f>
        <v>29339400</v>
      </c>
      <c r="W1117" s="24">
        <f>IFNA(VLOOKUP(A1117,'HUMAN RESOURCES processed'!$A$2:$M$2692,13,0))</f>
        <v>0.362</v>
      </c>
      <c r="X1117" s="24">
        <f t="shared" ref="X1117:X1121" si="627">IF(AND(C1117=C1116,D1117&gt;D1116),X1116,0)</f>
        <v>121000000</v>
      </c>
      <c r="Y1117" s="24">
        <f t="shared" si="619"/>
        <v>0</v>
      </c>
      <c r="Z1117" s="24">
        <f t="shared" si="7"/>
        <v>0</v>
      </c>
      <c r="AA1117" s="24">
        <f>IFNA(VLOOKUP(A1117,'BUSINESS processed'!A1117:J3807,5,0))</f>
        <v>0.975</v>
      </c>
      <c r="AB1117" s="24">
        <f>IFNA(VLOOKUP(A1117,'BUSINESS processed'!A1117:J3807,6,0))</f>
        <v>14</v>
      </c>
      <c r="AC1117" s="24">
        <f t="shared" si="622"/>
        <v>0</v>
      </c>
      <c r="AD1117" s="24">
        <f>IFNA(VLOOKUP(A1117,'BUSINESS processed'!A1117:J3807,8,0))</f>
        <v>205</v>
      </c>
      <c r="AE1117" s="24">
        <f>IFNA(VLOOKUP(A1117,'BUSINESS processed'!A1117:J3807,9,0))</f>
        <v>0.302</v>
      </c>
      <c r="AF1117" s="27">
        <f>IFNA(VLOOKUP(A1117,'BUSINESS processed'!A1117:J3807,10,0))</f>
        <v>0.904</v>
      </c>
      <c r="AG1117" s="26"/>
      <c r="AH1117" s="26"/>
      <c r="AI1117" s="26"/>
      <c r="AJ1117" s="26"/>
      <c r="AK1117" s="26"/>
      <c r="AL1117" s="26"/>
      <c r="AM1117" s="26"/>
      <c r="AN1117" s="26"/>
      <c r="AO1117" s="26"/>
      <c r="AP1117" s="26"/>
      <c r="AQ1117" s="26"/>
      <c r="AR1117" s="26"/>
      <c r="AS1117" s="26"/>
      <c r="AT1117" s="26"/>
      <c r="AU1117" s="26"/>
      <c r="AV1117" s="26"/>
      <c r="AW1117" s="26"/>
      <c r="AX1117" s="26"/>
      <c r="AY1117" s="26"/>
      <c r="AZ1117" s="26"/>
      <c r="BA1117" s="26"/>
      <c r="BB1117" s="26"/>
      <c r="BC1117" s="26"/>
      <c r="BD1117" s="26"/>
      <c r="BE1117" s="26"/>
      <c r="BF1117" s="26"/>
      <c r="BG1117" s="26"/>
      <c r="BH1117" s="26"/>
    </row>
    <row r="1118">
      <c r="A1118" s="18" t="str">
        <f t="shared" si="1"/>
        <v>Asia_Uzbekistan-Asia_2012</v>
      </c>
      <c r="B1118" s="19" t="s">
        <v>144</v>
      </c>
      <c r="C1118" s="20" t="s">
        <v>177</v>
      </c>
      <c r="D1118" s="21" t="s">
        <v>91</v>
      </c>
      <c r="E1118" s="22">
        <v>5.1183443225E10</v>
      </c>
      <c r="F1118" s="22">
        <f t="shared" si="2"/>
        <v>1719.036196</v>
      </c>
      <c r="G1118" s="23">
        <v>0.059</v>
      </c>
      <c r="H1118" s="23">
        <v>105.0</v>
      </c>
      <c r="I1118" s="39">
        <f t="shared" si="616"/>
        <v>0</v>
      </c>
      <c r="J1118" s="24">
        <f>IFNA(VLOOKUP(A1118,'ENERGY processed'!$A$2:$H$2692,7,0),"")</f>
        <v>51084.5</v>
      </c>
      <c r="K1118" s="24">
        <f t="shared" si="3"/>
        <v>0.00171571311</v>
      </c>
      <c r="L1118" s="24">
        <f>IFNA(VLOOKUP(A1118,'ENERGY processed'!$A$2:$H$2692,8,0),"")</f>
        <v>121317</v>
      </c>
      <c r="M1118" s="24">
        <f t="shared" si="5"/>
        <v>0.00407452686</v>
      </c>
      <c r="N1118" s="24">
        <f>IFNA(VLOOKUP(A1118,'HUMAN RESOURCES processed'!$A$2:$M$2692,5,0))</f>
        <v>0.021</v>
      </c>
      <c r="O1118" s="24">
        <f>IFNA(VLOOKUP(A1118,'HUMAN RESOURCES processed'!$A$2:$M$2692,6,0))</f>
        <v>0.038</v>
      </c>
      <c r="P1118" s="24">
        <f>IFNA(VLOOKUP(A1118,'HUMAN RESOURCES processed'!$A$2:$M$2692,7,0))</f>
        <v>72</v>
      </c>
      <c r="Q1118" s="24">
        <f>IFNA(VLOOKUP(A1118,'HUMAN RESOURCES processed'!$A$2:$M$2692,8,0))</f>
        <v>65</v>
      </c>
      <c r="R1118" s="24">
        <f t="shared" si="6"/>
        <v>68.5</v>
      </c>
      <c r="S1118" s="24">
        <f>IFNA(VLOOKUP(A1118,'HUMAN RESOURCES processed'!$A$2:$M$2692,9,0))</f>
        <v>0.289</v>
      </c>
      <c r="T1118" s="24">
        <f>IFNA(VLOOKUP(A1118,'HUMAN RESOURCES processed'!$A$2:$M$2692,10,0))</f>
        <v>0.668</v>
      </c>
      <c r="U1118" s="24">
        <f>IFNA(VLOOKUP(A1118,'HUMAN RESOURCES processed'!$A$2:$M$2692,11,0))</f>
        <v>0.043</v>
      </c>
      <c r="V1118" s="24">
        <f>IFNA(VLOOKUP(A1118,'HUMAN RESOURCES processed'!$A$2:$M$2692,12,0))</f>
        <v>29774500</v>
      </c>
      <c r="W1118" s="24">
        <f>IFNA(VLOOKUP(A1118,'HUMAN RESOURCES processed'!$A$2:$M$2692,13,0))</f>
        <v>0.362</v>
      </c>
      <c r="X1118" s="24">
        <f t="shared" si="627"/>
        <v>121000000</v>
      </c>
      <c r="Y1118" s="24">
        <f t="shared" si="619"/>
        <v>0</v>
      </c>
      <c r="Z1118" s="24">
        <f t="shared" si="7"/>
        <v>0</v>
      </c>
      <c r="AA1118" s="24">
        <f>IFNA(VLOOKUP(A1118,'BUSINESS processed'!A1118:J3808,5,0))</f>
        <v>0.985</v>
      </c>
      <c r="AB1118" s="24">
        <f>IFNA(VLOOKUP(A1118,'BUSINESS processed'!A1118:J3808,6,0))</f>
        <v>12</v>
      </c>
      <c r="AC1118" s="24">
        <f>IFNA(VLOOKUP(A1118,'BUSINESS processed'!A1118:J3808,7,0))</f>
        <v>156</v>
      </c>
      <c r="AD1118" s="24">
        <f>IFNA(VLOOKUP(A1118,'BUSINESS processed'!A1118:J3808,8,0))</f>
        <v>205</v>
      </c>
      <c r="AE1118" s="24">
        <f>IFNA(VLOOKUP(A1118,'BUSINESS processed'!A1118:J3808,9,0))</f>
        <v>0.365</v>
      </c>
      <c r="AF1118" s="27">
        <f>IFNA(VLOOKUP(A1118,'BUSINESS processed'!A1118:J3808,10,0))</f>
        <v>0.71</v>
      </c>
      <c r="AG1118" s="26"/>
      <c r="AH1118" s="26"/>
      <c r="AI1118" s="26"/>
      <c r="AJ1118" s="26"/>
      <c r="AK1118" s="26"/>
      <c r="AL1118" s="26"/>
      <c r="AM1118" s="26"/>
      <c r="AN1118" s="26"/>
      <c r="AO1118" s="26"/>
      <c r="AP1118" s="26"/>
      <c r="AQ1118" s="26"/>
      <c r="AR1118" s="26"/>
      <c r="AS1118" s="26"/>
      <c r="AT1118" s="26"/>
      <c r="AU1118" s="26"/>
      <c r="AV1118" s="26"/>
      <c r="AW1118" s="26"/>
      <c r="AX1118" s="26"/>
      <c r="AY1118" s="26"/>
      <c r="AZ1118" s="26"/>
      <c r="BA1118" s="26"/>
      <c r="BB1118" s="26"/>
      <c r="BC1118" s="26"/>
      <c r="BD1118" s="26"/>
      <c r="BE1118" s="26"/>
      <c r="BF1118" s="26"/>
      <c r="BG1118" s="26"/>
      <c r="BH1118" s="26"/>
    </row>
    <row r="1119">
      <c r="A1119" s="18" t="str">
        <f t="shared" si="1"/>
        <v>Asia_Vietnam-Asia_2000</v>
      </c>
      <c r="B1119" s="19" t="s">
        <v>144</v>
      </c>
      <c r="C1119" s="20" t="s">
        <v>178</v>
      </c>
      <c r="D1119" s="21" t="s">
        <v>70</v>
      </c>
      <c r="E1119" s="22">
        <v>3.3640085728E10</v>
      </c>
      <c r="F1119" s="22">
        <f t="shared" si="2"/>
        <v>433.3337077</v>
      </c>
      <c r="G1119" s="23">
        <v>0.053</v>
      </c>
      <c r="H1119" s="23">
        <v>20.0</v>
      </c>
      <c r="I1119" s="23">
        <v>0.106</v>
      </c>
      <c r="J1119" s="24">
        <f>IF(AND( C1119=C1118,D1119&gt;D1118),J1118,0)</f>
        <v>0</v>
      </c>
      <c r="K1119" s="24">
        <f t="shared" si="3"/>
        <v>0</v>
      </c>
      <c r="L1119" s="24">
        <f t="shared" ref="L1119:L1120" si="628">IF(AND(C1119=C1118,C1119&gt;C1118),C1118,0)</f>
        <v>0</v>
      </c>
      <c r="M1119" s="24">
        <f t="shared" si="5"/>
        <v>0</v>
      </c>
      <c r="N1119" s="24">
        <f>IFNA(VLOOKUP(A1119,'HUMAN RESOURCES processed'!$A$2:$M$2692,5,0))</f>
        <v>0.017</v>
      </c>
      <c r="O1119" s="24">
        <f>IFNA(VLOOKUP(A1119,'HUMAN RESOURCES processed'!$A$2:$M$2692,6,0))</f>
        <v>0.027</v>
      </c>
      <c r="P1119" s="24">
        <f>IFNA(VLOOKUP(A1119,'HUMAN RESOURCES processed'!$A$2:$M$2692,7,0))</f>
        <v>78</v>
      </c>
      <c r="Q1119" s="24">
        <f>IFNA(VLOOKUP(A1119,'HUMAN RESOURCES processed'!$A$2:$M$2692,8,0))</f>
        <v>69</v>
      </c>
      <c r="R1119" s="24">
        <f t="shared" si="6"/>
        <v>73.5</v>
      </c>
      <c r="S1119" s="24">
        <f>IFNA(VLOOKUP(A1119,'HUMAN RESOURCES processed'!$A$2:$M$2692,9,0))</f>
        <v>0.316</v>
      </c>
      <c r="T1119" s="24">
        <f>IFNA(VLOOKUP(A1119,'HUMAN RESOURCES processed'!$A$2:$M$2692,10,0))</f>
        <v>0.62</v>
      </c>
      <c r="U1119" s="24">
        <f>IFNA(VLOOKUP(A1119,'HUMAN RESOURCES processed'!$A$2:$M$2692,11,0))</f>
        <v>0.064</v>
      </c>
      <c r="V1119" s="24">
        <f>IFNA(VLOOKUP(A1119,'HUMAN RESOURCES processed'!$A$2:$M$2692,12,0))</f>
        <v>77630900</v>
      </c>
      <c r="W1119" s="24">
        <f>IFNA(VLOOKUP(A1119,'HUMAN RESOURCES processed'!$A$2:$M$2692,13,0))</f>
        <v>0.244</v>
      </c>
      <c r="X1119" s="24">
        <f t="shared" si="627"/>
        <v>0</v>
      </c>
      <c r="Y1119" s="24">
        <f t="shared" si="619"/>
        <v>0</v>
      </c>
      <c r="Z1119" s="24">
        <f t="shared" si="7"/>
        <v>0</v>
      </c>
      <c r="AA1119" s="24">
        <f t="shared" ref="AA1119:AA1123" si="629">IF(AND(C1119=C1118,D1119&gt;D1118),AA1118,0)</f>
        <v>0</v>
      </c>
      <c r="AB1119" s="24">
        <f t="shared" ref="AB1119:AB1121" si="630">IF(AND(C1119=C1118,D1119&gt;D1118),AB1118,0)</f>
        <v>0</v>
      </c>
      <c r="AC1119" s="24">
        <f t="shared" ref="AC1119:AC1130" si="631">IF(AND(C1119=C1118,D1119&gt;D1118),AC1118,0)</f>
        <v>0</v>
      </c>
      <c r="AD1119" s="24">
        <f t="shared" ref="AD1119:AD1123" si="632">IF(AND(C1119=C1118,D1119&gt;D1118),AD1118,0)</f>
        <v>0</v>
      </c>
      <c r="AE1119" s="24">
        <f>IFNA(VLOOKUP(A1119,'BUSINESS processed'!A1119:J3809,9,0))</f>
        <v>0.003</v>
      </c>
      <c r="AF1119" s="27">
        <f>IFNA(VLOOKUP(A1119,'BUSINESS processed'!A1119:J3809,10,0))</f>
        <v>0.01</v>
      </c>
      <c r="AG1119" s="26"/>
      <c r="AH1119" s="26"/>
      <c r="AI1119" s="26"/>
      <c r="AJ1119" s="26"/>
      <c r="AK1119" s="26"/>
      <c r="AL1119" s="26"/>
      <c r="AM1119" s="26"/>
      <c r="AN1119" s="26"/>
      <c r="AO1119" s="26"/>
      <c r="AP1119" s="26"/>
      <c r="AQ1119" s="26"/>
      <c r="AR1119" s="26"/>
      <c r="AS1119" s="26"/>
      <c r="AT1119" s="26"/>
      <c r="AU1119" s="26"/>
      <c r="AV1119" s="26"/>
      <c r="AW1119" s="26"/>
      <c r="AX1119" s="26"/>
      <c r="AY1119" s="26"/>
      <c r="AZ1119" s="26"/>
      <c r="BA1119" s="26"/>
      <c r="BB1119" s="26"/>
      <c r="BC1119" s="26"/>
      <c r="BD1119" s="26"/>
      <c r="BE1119" s="26"/>
      <c r="BF1119" s="26"/>
      <c r="BG1119" s="26"/>
      <c r="BH1119" s="26"/>
    </row>
    <row r="1120">
      <c r="A1120" s="18" t="str">
        <f t="shared" si="1"/>
        <v>Asia_Vietnam-Asia_2001</v>
      </c>
      <c r="B1120" s="19" t="s">
        <v>144</v>
      </c>
      <c r="C1120" s="20" t="s">
        <v>178</v>
      </c>
      <c r="D1120" s="21" t="s">
        <v>71</v>
      </c>
      <c r="E1120" s="22">
        <v>3.5291349277E10</v>
      </c>
      <c r="F1120" s="22">
        <f t="shared" si="2"/>
        <v>448.8794251</v>
      </c>
      <c r="G1120" s="23">
        <v>0.056</v>
      </c>
      <c r="H1120" s="23">
        <v>22.0</v>
      </c>
      <c r="I1120" s="23">
        <v>0.094</v>
      </c>
      <c r="J1120" s="24">
        <f>IFNA(VLOOKUP(A1120,'ENERGY processed'!$A$2:$H$2692,7,0),"")</f>
        <v>61210</v>
      </c>
      <c r="K1120" s="24">
        <f t="shared" si="3"/>
        <v>0.0007785451724</v>
      </c>
      <c r="L1120" s="24">
        <f t="shared" si="628"/>
        <v>0</v>
      </c>
      <c r="M1120" s="24">
        <f t="shared" si="5"/>
        <v>0</v>
      </c>
      <c r="N1120" s="24">
        <f>IFNA(VLOOKUP(A1120,'HUMAN RESOURCES processed'!$A$2:$M$2692,5,0))</f>
        <v>0.017</v>
      </c>
      <c r="O1120" s="24">
        <f>IFNA(VLOOKUP(A1120,'HUMAN RESOURCES processed'!$A$2:$M$2692,6,0))</f>
        <v>0.026</v>
      </c>
      <c r="P1120" s="24">
        <f>IFNA(VLOOKUP(A1120,'HUMAN RESOURCES processed'!$A$2:$M$2692,7,0))</f>
        <v>79</v>
      </c>
      <c r="Q1120" s="24">
        <f>IFNA(VLOOKUP(A1120,'HUMAN RESOURCES processed'!$A$2:$M$2692,8,0))</f>
        <v>69</v>
      </c>
      <c r="R1120" s="24">
        <f t="shared" si="6"/>
        <v>74</v>
      </c>
      <c r="S1120" s="24">
        <f>IFNA(VLOOKUP(A1120,'HUMAN RESOURCES processed'!$A$2:$M$2692,9,0))</f>
        <v>0.307</v>
      </c>
      <c r="T1120" s="24">
        <f>IFNA(VLOOKUP(A1120,'HUMAN RESOURCES processed'!$A$2:$M$2692,10,0))</f>
        <v>0.628</v>
      </c>
      <c r="U1120" s="24">
        <f>IFNA(VLOOKUP(A1120,'HUMAN RESOURCES processed'!$A$2:$M$2692,11,0))</f>
        <v>0.065</v>
      </c>
      <c r="V1120" s="24">
        <f>IFNA(VLOOKUP(A1120,'HUMAN RESOURCES processed'!$A$2:$M$2692,12,0))</f>
        <v>78621000</v>
      </c>
      <c r="W1120" s="24">
        <f>IFNA(VLOOKUP(A1120,'HUMAN RESOURCES processed'!$A$2:$M$2692,13,0))</f>
        <v>0.249</v>
      </c>
      <c r="X1120" s="24">
        <f t="shared" si="627"/>
        <v>0</v>
      </c>
      <c r="Y1120" s="24">
        <f t="shared" si="619"/>
        <v>0</v>
      </c>
      <c r="Z1120" s="24">
        <f t="shared" si="7"/>
        <v>0</v>
      </c>
      <c r="AA1120" s="24">
        <f t="shared" si="629"/>
        <v>0</v>
      </c>
      <c r="AB1120" s="24">
        <f t="shared" si="630"/>
        <v>0</v>
      </c>
      <c r="AC1120" s="24">
        <f t="shared" si="631"/>
        <v>0</v>
      </c>
      <c r="AD1120" s="24">
        <f t="shared" si="632"/>
        <v>0</v>
      </c>
      <c r="AE1120" s="24">
        <f>IFNA(VLOOKUP(A1120,'BUSINESS processed'!A1120:J3810,9,0))</f>
        <v>0.013</v>
      </c>
      <c r="AF1120" s="27">
        <f>IFNA(VLOOKUP(A1120,'BUSINESS processed'!A1120:J3810,10,0))</f>
        <v>0.015</v>
      </c>
      <c r="AG1120" s="26"/>
      <c r="AH1120" s="26"/>
      <c r="AI1120" s="26"/>
      <c r="AJ1120" s="26"/>
      <c r="AK1120" s="26"/>
      <c r="AL1120" s="26"/>
      <c r="AM1120" s="26"/>
      <c r="AN1120" s="26"/>
      <c r="AO1120" s="26"/>
      <c r="AP1120" s="26"/>
      <c r="AQ1120" s="26"/>
      <c r="AR1120" s="26"/>
      <c r="AS1120" s="26"/>
      <c r="AT1120" s="26"/>
      <c r="AU1120" s="26"/>
      <c r="AV1120" s="26"/>
      <c r="AW1120" s="26"/>
      <c r="AX1120" s="26"/>
      <c r="AY1120" s="26"/>
      <c r="AZ1120" s="26"/>
      <c r="BA1120" s="26"/>
      <c r="BB1120" s="26"/>
      <c r="BC1120" s="26"/>
      <c r="BD1120" s="26"/>
      <c r="BE1120" s="26"/>
      <c r="BF1120" s="26"/>
      <c r="BG1120" s="26"/>
      <c r="BH1120" s="26"/>
    </row>
    <row r="1121">
      <c r="A1121" s="18" t="str">
        <f t="shared" si="1"/>
        <v>Asia_Vietnam-Asia_2002</v>
      </c>
      <c r="B1121" s="19" t="s">
        <v>144</v>
      </c>
      <c r="C1121" s="20" t="s">
        <v>178</v>
      </c>
      <c r="D1121" s="21" t="s">
        <v>72</v>
      </c>
      <c r="E1121" s="22">
        <v>3.7947904054E10</v>
      </c>
      <c r="F1121" s="22">
        <f t="shared" si="2"/>
        <v>477.0998778</v>
      </c>
      <c r="G1121" s="23">
        <v>0.051</v>
      </c>
      <c r="H1121" s="23">
        <v>22.0</v>
      </c>
      <c r="I1121" s="23">
        <v>0.091</v>
      </c>
      <c r="J1121" s="24">
        <f>IFNA(VLOOKUP(A1121,'ENERGY processed'!$A$2:$H$2692,7,0),"")</f>
        <v>58912</v>
      </c>
      <c r="K1121" s="24">
        <f t="shared" si="3"/>
        <v>0.0007406708935</v>
      </c>
      <c r="L1121" s="24">
        <f>IFNA(VLOOKUP(A1121,'ENERGY processed'!$A$2:$H$2692,8,0),"")</f>
        <v>150230</v>
      </c>
      <c r="M1121" s="24">
        <f t="shared" si="5"/>
        <v>0.001888766098</v>
      </c>
      <c r="N1121" s="24">
        <f>IFNA(VLOOKUP(A1121,'HUMAN RESOURCES processed'!$A$2:$M$2692,5,0))</f>
        <v>0.017</v>
      </c>
      <c r="O1121" s="24">
        <f>IFNA(VLOOKUP(A1121,'HUMAN RESOURCES processed'!$A$2:$M$2692,6,0))</f>
        <v>0.026</v>
      </c>
      <c r="P1121" s="24">
        <f>IFNA(VLOOKUP(A1121,'HUMAN RESOURCES processed'!$A$2:$M$2692,7,0))</f>
        <v>79</v>
      </c>
      <c r="Q1121" s="24">
        <f>IFNA(VLOOKUP(A1121,'HUMAN RESOURCES processed'!$A$2:$M$2692,8,0))</f>
        <v>69</v>
      </c>
      <c r="R1121" s="24">
        <f t="shared" si="6"/>
        <v>74</v>
      </c>
      <c r="S1121" s="24">
        <f>IFNA(VLOOKUP(A1121,'HUMAN RESOURCES processed'!$A$2:$M$2692,9,0))</f>
        <v>0.298</v>
      </c>
      <c r="T1121" s="24">
        <f>IFNA(VLOOKUP(A1121,'HUMAN RESOURCES processed'!$A$2:$M$2692,10,0))</f>
        <v>0.637</v>
      </c>
      <c r="U1121" s="24">
        <f>IFNA(VLOOKUP(A1121,'HUMAN RESOURCES processed'!$A$2:$M$2692,11,0))</f>
        <v>0.065</v>
      </c>
      <c r="V1121" s="24">
        <f>IFNA(VLOOKUP(A1121,'HUMAN RESOURCES processed'!$A$2:$M$2692,12,0))</f>
        <v>79538700</v>
      </c>
      <c r="W1121" s="24">
        <f>IFNA(VLOOKUP(A1121,'HUMAN RESOURCES processed'!$A$2:$M$2692,13,0))</f>
        <v>0.255</v>
      </c>
      <c r="X1121" s="24">
        <f t="shared" si="627"/>
        <v>0</v>
      </c>
      <c r="Y1121" s="24">
        <f t="shared" si="619"/>
        <v>0</v>
      </c>
      <c r="Z1121" s="24">
        <f t="shared" si="7"/>
        <v>0</v>
      </c>
      <c r="AA1121" s="24">
        <f t="shared" si="629"/>
        <v>0</v>
      </c>
      <c r="AB1121" s="24">
        <f t="shared" si="630"/>
        <v>0</v>
      </c>
      <c r="AC1121" s="24">
        <f t="shared" si="631"/>
        <v>0</v>
      </c>
      <c r="AD1121" s="24">
        <f t="shared" si="632"/>
        <v>0</v>
      </c>
      <c r="AE1121" s="24">
        <f>IFNA(VLOOKUP(A1121,'BUSINESS processed'!A1121:J3811,9,0))</f>
        <v>0.019</v>
      </c>
      <c r="AF1121" s="27">
        <f>IFNA(VLOOKUP(A1121,'BUSINESS processed'!A1121:J3811,10,0))</f>
        <v>0.023</v>
      </c>
      <c r="AG1121" s="26"/>
      <c r="AH1121" s="26"/>
      <c r="AI1121" s="26"/>
      <c r="AJ1121" s="26"/>
      <c r="AK1121" s="26"/>
      <c r="AL1121" s="26"/>
      <c r="AM1121" s="26"/>
      <c r="AN1121" s="26"/>
      <c r="AO1121" s="26"/>
      <c r="AP1121" s="26"/>
      <c r="AQ1121" s="26"/>
      <c r="AR1121" s="26"/>
      <c r="AS1121" s="26"/>
      <c r="AT1121" s="26"/>
      <c r="AU1121" s="26"/>
      <c r="AV1121" s="26"/>
      <c r="AW1121" s="26"/>
      <c r="AX1121" s="26"/>
      <c r="AY1121" s="26"/>
      <c r="AZ1121" s="26"/>
      <c r="BA1121" s="26"/>
      <c r="BB1121" s="26"/>
      <c r="BC1121" s="26"/>
      <c r="BD1121" s="26"/>
      <c r="BE1121" s="26"/>
      <c r="BF1121" s="26"/>
      <c r="BG1121" s="26"/>
      <c r="BH1121" s="26"/>
    </row>
    <row r="1122">
      <c r="A1122" s="18" t="str">
        <f t="shared" si="1"/>
        <v>Asia_Vietnam-Asia_2003</v>
      </c>
      <c r="B1122" s="19" t="s">
        <v>144</v>
      </c>
      <c r="C1122" s="20" t="s">
        <v>178</v>
      </c>
      <c r="D1122" s="21" t="s">
        <v>74</v>
      </c>
      <c r="E1122" s="22">
        <v>4.2717072778E10</v>
      </c>
      <c r="F1122" s="22">
        <f t="shared" si="2"/>
        <v>530.8552522</v>
      </c>
      <c r="G1122" s="23">
        <v>0.052</v>
      </c>
      <c r="H1122" s="23">
        <v>25.0</v>
      </c>
      <c r="I1122" s="23">
        <v>0.095</v>
      </c>
      <c r="J1122" s="24">
        <f>IFNA(VLOOKUP(A1122,'ENERGY processed'!$A$2:$H$2692,7,0),"")</f>
        <v>53450</v>
      </c>
      <c r="K1122" s="24">
        <f t="shared" si="3"/>
        <v>0.0006642358988</v>
      </c>
      <c r="L1122" s="24">
        <f>IFNA(VLOOKUP(A1122,'ENERGY processed'!$A$2:$H$2692,8,0),"")</f>
        <v>140057</v>
      </c>
      <c r="M1122" s="24">
        <f t="shared" si="5"/>
        <v>0.001740521745</v>
      </c>
      <c r="N1122" s="24">
        <f>IFNA(VLOOKUP(A1122,'HUMAN RESOURCES processed'!$A$2:$M$2692,5,0))</f>
        <v>0.017</v>
      </c>
      <c r="O1122" s="24">
        <f>IFNA(VLOOKUP(A1122,'HUMAN RESOURCES processed'!$A$2:$M$2692,6,0))</f>
        <v>0.025</v>
      </c>
      <c r="P1122" s="24">
        <f>IFNA(VLOOKUP(A1122,'HUMAN RESOURCES processed'!$A$2:$M$2692,7,0))</f>
        <v>79</v>
      </c>
      <c r="Q1122" s="24">
        <f>IFNA(VLOOKUP(A1122,'HUMAN RESOURCES processed'!$A$2:$M$2692,8,0))</f>
        <v>70</v>
      </c>
      <c r="R1122" s="24">
        <f t="shared" si="6"/>
        <v>74.5</v>
      </c>
      <c r="S1122" s="24">
        <f>IFNA(VLOOKUP(A1122,'HUMAN RESOURCES processed'!$A$2:$M$2692,9,0))</f>
        <v>0.289</v>
      </c>
      <c r="T1122" s="24">
        <f>IFNA(VLOOKUP(A1122,'HUMAN RESOURCES processed'!$A$2:$M$2692,10,0))</f>
        <v>0.646</v>
      </c>
      <c r="U1122" s="24">
        <f>IFNA(VLOOKUP(A1122,'HUMAN RESOURCES processed'!$A$2:$M$2692,11,0))</f>
        <v>0.065</v>
      </c>
      <c r="V1122" s="24">
        <f>IFNA(VLOOKUP(A1122,'HUMAN RESOURCES processed'!$A$2:$M$2692,12,0))</f>
        <v>80468400</v>
      </c>
      <c r="W1122" s="24">
        <f>IFNA(VLOOKUP(A1122,'HUMAN RESOURCES processed'!$A$2:$M$2692,13,0))</f>
        <v>0.261</v>
      </c>
      <c r="X1122" s="24">
        <f>IFNA(VLOOKUP(A1122,'TOURISM processed'!$A$2:$F$2692,5,0))</f>
        <v>1400000000</v>
      </c>
      <c r="Y1122" s="24">
        <f t="shared" si="619"/>
        <v>0</v>
      </c>
      <c r="Z1122" s="24">
        <f t="shared" si="7"/>
        <v>0</v>
      </c>
      <c r="AA1122" s="24">
        <f t="shared" si="629"/>
        <v>0</v>
      </c>
      <c r="AB1122" s="24">
        <f>IFNA(VLOOKUP(A1122,'BUSINESS processed'!A1122:J3812,6,0))</f>
        <v>59</v>
      </c>
      <c r="AC1122" s="24">
        <f t="shared" si="631"/>
        <v>0</v>
      </c>
      <c r="AD1122" s="24">
        <f t="shared" si="632"/>
        <v>0</v>
      </c>
      <c r="AE1122" s="24">
        <f>IFNA(VLOOKUP(A1122,'BUSINESS processed'!A1122:J3812,9,0))</f>
        <v>0.038</v>
      </c>
      <c r="AF1122" s="27">
        <f>IFNA(VLOOKUP(A1122,'BUSINESS processed'!A1122:J3812,10,0))</f>
        <v>0.033</v>
      </c>
      <c r="AG1122" s="26"/>
      <c r="AH1122" s="26"/>
      <c r="AI1122" s="26"/>
      <c r="AJ1122" s="26"/>
      <c r="AK1122" s="26"/>
      <c r="AL1122" s="26"/>
      <c r="AM1122" s="26"/>
      <c r="AN1122" s="26"/>
      <c r="AO1122" s="26"/>
      <c r="AP1122" s="26"/>
      <c r="AQ1122" s="26"/>
      <c r="AR1122" s="26"/>
      <c r="AS1122" s="26"/>
      <c r="AT1122" s="26"/>
      <c r="AU1122" s="26"/>
      <c r="AV1122" s="26"/>
      <c r="AW1122" s="26"/>
      <c r="AX1122" s="26"/>
      <c r="AY1122" s="26"/>
      <c r="AZ1122" s="26"/>
      <c r="BA1122" s="26"/>
      <c r="BB1122" s="26"/>
      <c r="BC1122" s="26"/>
      <c r="BD1122" s="26"/>
      <c r="BE1122" s="26"/>
      <c r="BF1122" s="26"/>
      <c r="BG1122" s="26"/>
      <c r="BH1122" s="26"/>
    </row>
    <row r="1123">
      <c r="A1123" s="18" t="str">
        <f t="shared" si="1"/>
        <v>Asia_Vietnam-Asia_2004</v>
      </c>
      <c r="B1123" s="19" t="s">
        <v>144</v>
      </c>
      <c r="C1123" s="20" t="s">
        <v>178</v>
      </c>
      <c r="D1123" s="21" t="s">
        <v>83</v>
      </c>
      <c r="E1123" s="22">
        <v>4.942410771E10</v>
      </c>
      <c r="F1123" s="22">
        <f t="shared" si="2"/>
        <v>606.8946902</v>
      </c>
      <c r="G1123" s="23">
        <v>0.055</v>
      </c>
      <c r="H1123" s="23">
        <v>30.0</v>
      </c>
      <c r="I1123" s="23">
        <v>0.097</v>
      </c>
      <c r="J1123" s="24">
        <f>IF(AND( C1123=C1122,D1123&gt;D1122),J1122,"")</f>
        <v>53450</v>
      </c>
      <c r="K1123" s="24">
        <f t="shared" si="3"/>
        <v>0.0006563299307</v>
      </c>
      <c r="L1123" s="24">
        <f>IF(AND(C1123=C1122,C1123&gt;C1122),C1122,0)</f>
        <v>0</v>
      </c>
      <c r="M1123" s="24">
        <f t="shared" si="5"/>
        <v>0</v>
      </c>
      <c r="N1123" s="24">
        <f>IFNA(VLOOKUP(A1123,'HUMAN RESOURCES processed'!$A$2:$M$2692,5,0))</f>
        <v>0.017</v>
      </c>
      <c r="O1123" s="24">
        <f>IFNA(VLOOKUP(A1123,'HUMAN RESOURCES processed'!$A$2:$M$2692,6,0))</f>
        <v>0.024</v>
      </c>
      <c r="P1123" s="24">
        <f>IFNA(VLOOKUP(A1123,'HUMAN RESOURCES processed'!$A$2:$M$2692,7,0))</f>
        <v>79</v>
      </c>
      <c r="Q1123" s="24">
        <f>IFNA(VLOOKUP(A1123,'HUMAN RESOURCES processed'!$A$2:$M$2692,8,0))</f>
        <v>70</v>
      </c>
      <c r="R1123" s="24">
        <f t="shared" si="6"/>
        <v>74.5</v>
      </c>
      <c r="S1123" s="24">
        <f>IFNA(VLOOKUP(A1123,'HUMAN RESOURCES processed'!$A$2:$M$2692,9,0))</f>
        <v>0.28</v>
      </c>
      <c r="T1123" s="24">
        <f>IFNA(VLOOKUP(A1123,'HUMAN RESOURCES processed'!$A$2:$M$2692,10,0))</f>
        <v>0.654</v>
      </c>
      <c r="U1123" s="24">
        <f>IFNA(VLOOKUP(A1123,'HUMAN RESOURCES processed'!$A$2:$M$2692,11,0))</f>
        <v>0.066</v>
      </c>
      <c r="V1123" s="24">
        <f>IFNA(VLOOKUP(A1123,'HUMAN RESOURCES processed'!$A$2:$M$2692,12,0))</f>
        <v>81437700</v>
      </c>
      <c r="W1123" s="24">
        <f>IFNA(VLOOKUP(A1123,'HUMAN RESOURCES processed'!$A$2:$M$2692,13,0))</f>
        <v>0.267</v>
      </c>
      <c r="X1123" s="24">
        <f>IFNA(VLOOKUP(A1123,'TOURISM processed'!$A$2:$F$2692,5,0))</f>
        <v>1700000000</v>
      </c>
      <c r="Y1123" s="24">
        <f t="shared" si="619"/>
        <v>0</v>
      </c>
      <c r="Z1123" s="24">
        <f t="shared" si="7"/>
        <v>0</v>
      </c>
      <c r="AA1123" s="24">
        <f t="shared" si="629"/>
        <v>0</v>
      </c>
      <c r="AB1123" s="24">
        <f>IFNA(VLOOKUP(A1123,'BUSINESS processed'!A1123:J3813,6,0))</f>
        <v>51</v>
      </c>
      <c r="AC1123" s="24">
        <f t="shared" si="631"/>
        <v>0</v>
      </c>
      <c r="AD1123" s="24">
        <f t="shared" si="632"/>
        <v>0</v>
      </c>
      <c r="AE1123" s="24">
        <f>IFNA(VLOOKUP(A1123,'BUSINESS processed'!A1123:J3813,9,0))</f>
        <v>0.076</v>
      </c>
      <c r="AF1123" s="27">
        <f>IFNA(VLOOKUP(A1123,'BUSINESS processed'!A1123:J3813,10,0))</f>
        <v>0.059</v>
      </c>
      <c r="AG1123" s="26"/>
      <c r="AH1123" s="26"/>
      <c r="AI1123" s="26"/>
      <c r="AJ1123" s="26"/>
      <c r="AK1123" s="26"/>
      <c r="AL1123" s="26"/>
      <c r="AM1123" s="26"/>
      <c r="AN1123" s="26"/>
      <c r="AO1123" s="26"/>
      <c r="AP1123" s="26"/>
      <c r="AQ1123" s="26"/>
      <c r="AR1123" s="26"/>
      <c r="AS1123" s="26"/>
      <c r="AT1123" s="26"/>
      <c r="AU1123" s="26"/>
      <c r="AV1123" s="26"/>
      <c r="AW1123" s="26"/>
      <c r="AX1123" s="26"/>
      <c r="AY1123" s="26"/>
      <c r="AZ1123" s="26"/>
      <c r="BA1123" s="26"/>
      <c r="BB1123" s="26"/>
      <c r="BC1123" s="26"/>
      <c r="BD1123" s="26"/>
      <c r="BE1123" s="26"/>
      <c r="BF1123" s="26"/>
      <c r="BG1123" s="26"/>
      <c r="BH1123" s="26"/>
    </row>
    <row r="1124">
      <c r="A1124" s="18" t="str">
        <f t="shared" si="1"/>
        <v>Asia_Vietnam-Asia_2005</v>
      </c>
      <c r="B1124" s="19" t="s">
        <v>144</v>
      </c>
      <c r="C1124" s="20" t="s">
        <v>178</v>
      </c>
      <c r="D1124" s="21" t="s">
        <v>84</v>
      </c>
      <c r="E1124" s="22">
        <v>5.7633255739E10</v>
      </c>
      <c r="F1124" s="22">
        <f t="shared" si="2"/>
        <v>699.4878933</v>
      </c>
      <c r="G1124" s="23">
        <v>0.059</v>
      </c>
      <c r="H1124" s="23">
        <v>36.0</v>
      </c>
      <c r="I1124" s="23">
        <v>0.11</v>
      </c>
      <c r="J1124" s="24">
        <f>IFNA(VLOOKUP(A1124,'ENERGY processed'!$A$2:$H$2692,7,0),"")</f>
        <v>45729.5</v>
      </c>
      <c r="K1124" s="24">
        <f t="shared" si="3"/>
        <v>0.0005550134416</v>
      </c>
      <c r="L1124" s="24">
        <f>IFNA(VLOOKUP(A1124,'ENERGY processed'!$A$2:$H$2692,8,0),"")</f>
        <v>114810</v>
      </c>
      <c r="M1124" s="24">
        <f t="shared" si="5"/>
        <v>0.001393435162</v>
      </c>
      <c r="N1124" s="24">
        <f>IFNA(VLOOKUP(A1124,'HUMAN RESOURCES processed'!$A$2:$M$2692,5,0))</f>
        <v>0.017</v>
      </c>
      <c r="O1124" s="24">
        <f>IFNA(VLOOKUP(A1124,'HUMAN RESOURCES processed'!$A$2:$M$2692,6,0))</f>
        <v>0.024</v>
      </c>
      <c r="P1124" s="24">
        <f>IFNA(VLOOKUP(A1124,'HUMAN RESOURCES processed'!$A$2:$M$2692,7,0))</f>
        <v>80</v>
      </c>
      <c r="Q1124" s="24">
        <f>IFNA(VLOOKUP(A1124,'HUMAN RESOURCES processed'!$A$2:$M$2692,8,0))</f>
        <v>70</v>
      </c>
      <c r="R1124" s="24">
        <f t="shared" si="6"/>
        <v>75</v>
      </c>
      <c r="S1124" s="24">
        <f>IFNA(VLOOKUP(A1124,'HUMAN RESOURCES processed'!$A$2:$M$2692,9,0))</f>
        <v>0.271</v>
      </c>
      <c r="T1124" s="24">
        <f>IFNA(VLOOKUP(A1124,'HUMAN RESOURCES processed'!$A$2:$M$2692,10,0))</f>
        <v>0.663</v>
      </c>
      <c r="U1124" s="24">
        <f>IFNA(VLOOKUP(A1124,'HUMAN RESOURCES processed'!$A$2:$M$2692,11,0))</f>
        <v>0.066</v>
      </c>
      <c r="V1124" s="24">
        <f>IFNA(VLOOKUP(A1124,'HUMAN RESOURCES processed'!$A$2:$M$2692,12,0))</f>
        <v>82393500</v>
      </c>
      <c r="W1124" s="24">
        <f>IFNA(VLOOKUP(A1124,'HUMAN RESOURCES processed'!$A$2:$M$2692,13,0))</f>
        <v>0.273</v>
      </c>
      <c r="X1124" s="24">
        <f>IFNA(VLOOKUP(A1124,'TOURISM processed'!$A$2:$F$2692,5,0))</f>
        <v>2300000000</v>
      </c>
      <c r="Y1124" s="24">
        <f>IFNA(VLOOKUP(A1124,'TOURISM processed'!$A$2:$F$2692,6,0))</f>
        <v>900000000</v>
      </c>
      <c r="Z1124" s="24">
        <f t="shared" si="7"/>
        <v>10.92319176</v>
      </c>
      <c r="AA1124" s="24">
        <f>IFNA(VLOOKUP(A1124,'BUSINESS processed'!A1124:J3814,5,0))</f>
        <v>0.399</v>
      </c>
      <c r="AB1124" s="24">
        <f>IFNA(VLOOKUP(A1124,'BUSINESS processed'!A1124:J3814,6,0))</f>
        <v>45</v>
      </c>
      <c r="AC1124" s="24">
        <f t="shared" si="631"/>
        <v>0</v>
      </c>
      <c r="AD1124" s="24">
        <f>IFNA(VLOOKUP(A1124,'BUSINESS processed'!A1124:J3814,8,0))</f>
        <v>1050</v>
      </c>
      <c r="AE1124" s="24">
        <f>IFNA(VLOOKUP(A1124,'BUSINESS processed'!A1124:J3814,9,0))</f>
        <v>0.127</v>
      </c>
      <c r="AF1124" s="27">
        <f>IFNA(VLOOKUP(A1124,'BUSINESS processed'!A1124:J3814,10,0))</f>
        <v>0.113</v>
      </c>
      <c r="AG1124" s="26"/>
      <c r="AH1124" s="26"/>
      <c r="AI1124" s="26"/>
      <c r="AJ1124" s="26"/>
      <c r="AK1124" s="26"/>
      <c r="AL1124" s="26"/>
      <c r="AM1124" s="26"/>
      <c r="AN1124" s="26"/>
      <c r="AO1124" s="26"/>
      <c r="AP1124" s="26"/>
      <c r="AQ1124" s="26"/>
      <c r="AR1124" s="26"/>
      <c r="AS1124" s="26"/>
      <c r="AT1124" s="26"/>
      <c r="AU1124" s="26"/>
      <c r="AV1124" s="26"/>
      <c r="AW1124" s="26"/>
      <c r="AX1124" s="26"/>
      <c r="AY1124" s="26"/>
      <c r="AZ1124" s="26"/>
      <c r="BA1124" s="26"/>
      <c r="BB1124" s="26"/>
      <c r="BC1124" s="26"/>
      <c r="BD1124" s="26"/>
      <c r="BE1124" s="26"/>
      <c r="BF1124" s="26"/>
      <c r="BG1124" s="26"/>
      <c r="BH1124" s="26"/>
    </row>
    <row r="1125">
      <c r="A1125" s="18" t="str">
        <f t="shared" si="1"/>
        <v>Asia_Vietnam-Asia_2006</v>
      </c>
      <c r="B1125" s="19" t="s">
        <v>144</v>
      </c>
      <c r="C1125" s="20" t="s">
        <v>178</v>
      </c>
      <c r="D1125" s="21" t="s">
        <v>85</v>
      </c>
      <c r="E1125" s="22">
        <v>6.6371664817E10</v>
      </c>
      <c r="F1125" s="22">
        <f t="shared" si="2"/>
        <v>796.6543615</v>
      </c>
      <c r="G1125" s="23">
        <v>0.065</v>
      </c>
      <c r="H1125" s="23">
        <v>46.0</v>
      </c>
      <c r="I1125" s="23">
        <v>0.112</v>
      </c>
      <c r="J1125" s="24">
        <f t="shared" ref="J1125:J1126" si="633">IF(AND( C1125=C1124,D1125&gt;D1124),J1124,"")</f>
        <v>45729.5</v>
      </c>
      <c r="K1125" s="24">
        <f t="shared" si="3"/>
        <v>0.0005488879287</v>
      </c>
      <c r="L1125" s="24">
        <f t="shared" ref="L1125:L1126" si="634">IF(AND(C1125=C1124,C1125&gt;C1124),C1124,0)</f>
        <v>0</v>
      </c>
      <c r="M1125" s="24">
        <f t="shared" si="5"/>
        <v>0</v>
      </c>
      <c r="N1125" s="24">
        <f>IFNA(VLOOKUP(A1125,'HUMAN RESOURCES processed'!$A$2:$M$2692,5,0))</f>
        <v>0.017</v>
      </c>
      <c r="O1125" s="24">
        <f>IFNA(VLOOKUP(A1125,'HUMAN RESOURCES processed'!$A$2:$M$2692,6,0))</f>
        <v>0.023</v>
      </c>
      <c r="P1125" s="24">
        <f>IFNA(VLOOKUP(A1125,'HUMAN RESOURCES processed'!$A$2:$M$2692,7,0))</f>
        <v>80</v>
      </c>
      <c r="Q1125" s="24">
        <f>IFNA(VLOOKUP(A1125,'HUMAN RESOURCES processed'!$A$2:$M$2692,8,0))</f>
        <v>70</v>
      </c>
      <c r="R1125" s="24">
        <f t="shared" si="6"/>
        <v>75</v>
      </c>
      <c r="S1125" s="24">
        <f>IFNA(VLOOKUP(A1125,'HUMAN RESOURCES processed'!$A$2:$M$2692,9,0))</f>
        <v>0.263</v>
      </c>
      <c r="T1125" s="24">
        <f>IFNA(VLOOKUP(A1125,'HUMAN RESOURCES processed'!$A$2:$M$2692,10,0))</f>
        <v>0.672</v>
      </c>
      <c r="U1125" s="24">
        <f>IFNA(VLOOKUP(A1125,'HUMAN RESOURCES processed'!$A$2:$M$2692,11,0))</f>
        <v>0.066</v>
      </c>
      <c r="V1125" s="24">
        <f>IFNA(VLOOKUP(A1125,'HUMAN RESOURCES processed'!$A$2:$M$2692,12,0))</f>
        <v>83313000</v>
      </c>
      <c r="W1125" s="24">
        <f>IFNA(VLOOKUP(A1125,'HUMAN RESOURCES processed'!$A$2:$M$2692,13,0))</f>
        <v>0.279</v>
      </c>
      <c r="X1125" s="24">
        <f>IFNA(VLOOKUP(A1125,'TOURISM processed'!$A$2:$F$2692,5,0))</f>
        <v>2850000000</v>
      </c>
      <c r="Y1125" s="24">
        <f>IFNA(VLOOKUP(A1125,'TOURISM processed'!$A$2:$F$2692,6,0))</f>
        <v>1050000000</v>
      </c>
      <c r="Z1125" s="24">
        <f t="shared" si="7"/>
        <v>12.60307515</v>
      </c>
      <c r="AA1125" s="24">
        <f>IFNA(VLOOKUP(A1125,'BUSINESS processed'!A1125:J3815,5,0))</f>
        <v>0.399</v>
      </c>
      <c r="AB1125" s="24">
        <f>IFNA(VLOOKUP(A1125,'BUSINESS processed'!A1125:J3815,6,0))</f>
        <v>50</v>
      </c>
      <c r="AC1125" s="24">
        <f t="shared" si="631"/>
        <v>0</v>
      </c>
      <c r="AD1125" s="24">
        <f>IFNA(VLOOKUP(A1125,'BUSINESS processed'!A1125:J3815,8,0))</f>
        <v>1050</v>
      </c>
      <c r="AE1125" s="24">
        <f>IFNA(VLOOKUP(A1125,'BUSINESS processed'!A1125:J3815,9,0))</f>
        <v>0.173</v>
      </c>
      <c r="AF1125" s="27">
        <f>IFNA(VLOOKUP(A1125,'BUSINESS processed'!A1125:J3815,10,0))</f>
        <v>0.22</v>
      </c>
      <c r="AG1125" s="26"/>
      <c r="AH1125" s="26"/>
      <c r="AI1125" s="26"/>
      <c r="AJ1125" s="26"/>
      <c r="AK1125" s="26"/>
      <c r="AL1125" s="26"/>
      <c r="AM1125" s="26"/>
      <c r="AN1125" s="26"/>
      <c r="AO1125" s="26"/>
      <c r="AP1125" s="26"/>
      <c r="AQ1125" s="26"/>
      <c r="AR1125" s="26"/>
      <c r="AS1125" s="26"/>
      <c r="AT1125" s="26"/>
      <c r="AU1125" s="26"/>
      <c r="AV1125" s="26"/>
      <c r="AW1125" s="26"/>
      <c r="AX1125" s="26"/>
      <c r="AY1125" s="26"/>
      <c r="AZ1125" s="26"/>
      <c r="BA1125" s="26"/>
      <c r="BB1125" s="26"/>
      <c r="BC1125" s="26"/>
      <c r="BD1125" s="26"/>
      <c r="BE1125" s="26"/>
      <c r="BF1125" s="26"/>
      <c r="BG1125" s="26"/>
      <c r="BH1125" s="26"/>
    </row>
    <row r="1126">
      <c r="A1126" s="18" t="str">
        <f t="shared" si="1"/>
        <v>Asia_Vietnam-Asia_2007</v>
      </c>
      <c r="B1126" s="19" t="s">
        <v>144</v>
      </c>
      <c r="C1126" s="20" t="s">
        <v>178</v>
      </c>
      <c r="D1126" s="21" t="s">
        <v>86</v>
      </c>
      <c r="E1126" s="22">
        <v>7.7414425532E10</v>
      </c>
      <c r="F1126" s="22">
        <f t="shared" si="2"/>
        <v>919.1808885</v>
      </c>
      <c r="G1126" s="23">
        <v>0.071</v>
      </c>
      <c r="H1126" s="23">
        <v>58.0</v>
      </c>
      <c r="I1126" s="23">
        <v>0.112</v>
      </c>
      <c r="J1126" s="24">
        <f t="shared" si="633"/>
        <v>45729.5</v>
      </c>
      <c r="K1126" s="24">
        <f t="shared" si="3"/>
        <v>0.0005429696359</v>
      </c>
      <c r="L1126" s="24">
        <f t="shared" si="634"/>
        <v>0</v>
      </c>
      <c r="M1126" s="24">
        <f t="shared" si="5"/>
        <v>0</v>
      </c>
      <c r="N1126" s="24">
        <f>IFNA(VLOOKUP(A1126,'HUMAN RESOURCES processed'!$A$2:$M$2692,5,0))</f>
        <v>0.017</v>
      </c>
      <c r="O1126" s="24">
        <f>IFNA(VLOOKUP(A1126,'HUMAN RESOURCES processed'!$A$2:$M$2692,6,0))</f>
        <v>0.022</v>
      </c>
      <c r="P1126" s="24">
        <f>IFNA(VLOOKUP(A1126,'HUMAN RESOURCES processed'!$A$2:$M$2692,7,0))</f>
        <v>80</v>
      </c>
      <c r="Q1126" s="24">
        <f>IFNA(VLOOKUP(A1126,'HUMAN RESOURCES processed'!$A$2:$M$2692,8,0))</f>
        <v>70</v>
      </c>
      <c r="R1126" s="24">
        <f t="shared" si="6"/>
        <v>75</v>
      </c>
      <c r="S1126" s="24">
        <f>IFNA(VLOOKUP(A1126,'HUMAN RESOURCES processed'!$A$2:$M$2692,9,0))</f>
        <v>0.254</v>
      </c>
      <c r="T1126" s="24">
        <f>IFNA(VLOOKUP(A1126,'HUMAN RESOURCES processed'!$A$2:$M$2692,10,0))</f>
        <v>0.68</v>
      </c>
      <c r="U1126" s="24">
        <f>IFNA(VLOOKUP(A1126,'HUMAN RESOURCES processed'!$A$2:$M$2692,11,0))</f>
        <v>0.066</v>
      </c>
      <c r="V1126" s="24">
        <f>IFNA(VLOOKUP(A1126,'HUMAN RESOURCES processed'!$A$2:$M$2692,12,0))</f>
        <v>84221100</v>
      </c>
      <c r="W1126" s="24">
        <f>IFNA(VLOOKUP(A1126,'HUMAN RESOURCES processed'!$A$2:$M$2692,13,0))</f>
        <v>0.285</v>
      </c>
      <c r="X1126" s="24">
        <f>IFNA(VLOOKUP(A1126,'TOURISM processed'!$A$2:$F$2692,5,0))</f>
        <v>3750000000</v>
      </c>
      <c r="Y1126" s="24">
        <f>IFNA(VLOOKUP(A1126,'TOURISM processed'!$A$2:$F$2692,6,0))</f>
        <v>1220000000</v>
      </c>
      <c r="Z1126" s="24">
        <f t="shared" si="7"/>
        <v>14.48568114</v>
      </c>
      <c r="AA1126" s="24">
        <f>IFNA(VLOOKUP(A1126,'BUSINESS processed'!A1126:J3816,5,0))</f>
        <v>0.399</v>
      </c>
      <c r="AB1126" s="24">
        <f>IFNA(VLOOKUP(A1126,'BUSINESS processed'!A1126:J3816,6,0))</f>
        <v>39</v>
      </c>
      <c r="AC1126" s="24">
        <f t="shared" si="631"/>
        <v>0</v>
      </c>
      <c r="AD1126" s="24">
        <f>IFNA(VLOOKUP(A1126,'BUSINESS processed'!A1126:J3816,8,0))</f>
        <v>1050</v>
      </c>
      <c r="AE1126" s="24">
        <f>IFNA(VLOOKUP(A1126,'BUSINESS processed'!A1126:J3816,9,0))</f>
        <v>0.208</v>
      </c>
      <c r="AF1126" s="27">
        <f>IFNA(VLOOKUP(A1126,'BUSINESS processed'!A1126:J3816,10,0))</f>
        <v>0.52</v>
      </c>
      <c r="AG1126" s="26"/>
      <c r="AH1126" s="26"/>
      <c r="AI1126" s="26"/>
      <c r="AJ1126" s="26"/>
      <c r="AK1126" s="26"/>
      <c r="AL1126" s="26"/>
      <c r="AM1126" s="26"/>
      <c r="AN1126" s="26"/>
      <c r="AO1126" s="26"/>
      <c r="AP1126" s="26"/>
      <c r="AQ1126" s="26"/>
      <c r="AR1126" s="26"/>
      <c r="AS1126" s="26"/>
      <c r="AT1126" s="26"/>
      <c r="AU1126" s="26"/>
      <c r="AV1126" s="26"/>
      <c r="AW1126" s="26"/>
      <c r="AX1126" s="26"/>
      <c r="AY1126" s="26"/>
      <c r="AZ1126" s="26"/>
      <c r="BA1126" s="26"/>
      <c r="BB1126" s="26"/>
      <c r="BC1126" s="26"/>
      <c r="BD1126" s="26"/>
      <c r="BE1126" s="26"/>
      <c r="BF1126" s="26"/>
      <c r="BG1126" s="26"/>
      <c r="BH1126" s="26"/>
    </row>
    <row r="1127">
      <c r="A1127" s="18" t="str">
        <f t="shared" si="1"/>
        <v>Asia_Vietnam-Asia_2008</v>
      </c>
      <c r="B1127" s="19" t="s">
        <v>144</v>
      </c>
      <c r="C1127" s="20" t="s">
        <v>178</v>
      </c>
      <c r="D1127" s="21" t="s">
        <v>87</v>
      </c>
      <c r="E1127" s="22">
        <v>9.9130304099E10</v>
      </c>
      <c r="F1127" s="22">
        <f t="shared" si="2"/>
        <v>1164.563271</v>
      </c>
      <c r="G1127" s="23">
        <v>0.06</v>
      </c>
      <c r="H1127" s="23">
        <v>63.0</v>
      </c>
      <c r="I1127" s="23">
        <v>0.158</v>
      </c>
      <c r="J1127" s="24">
        <f>IFNA(VLOOKUP(A1127,'ENERGY processed'!$A$2:$H$2692,7,0),"")</f>
        <v>34807</v>
      </c>
      <c r="K1127" s="24">
        <f t="shared" si="3"/>
        <v>0.0004089057744</v>
      </c>
      <c r="L1127" s="24">
        <f>IFNA(VLOOKUP(A1127,'ENERGY processed'!$A$2:$H$2692,8,0),"")</f>
        <v>75844.5</v>
      </c>
      <c r="M1127" s="24">
        <f t="shared" si="5"/>
        <v>0.0008910062346</v>
      </c>
      <c r="N1127" s="24">
        <f>IFNA(VLOOKUP(A1127,'HUMAN RESOURCES processed'!$A$2:$M$2692,5,0))</f>
        <v>0.017</v>
      </c>
      <c r="O1127" s="24">
        <f>IFNA(VLOOKUP(A1127,'HUMAN RESOURCES processed'!$A$2:$M$2692,6,0))</f>
        <v>0.022</v>
      </c>
      <c r="P1127" s="24">
        <f>IFNA(VLOOKUP(A1127,'HUMAN RESOURCES processed'!$A$2:$M$2692,7,0))</f>
        <v>80</v>
      </c>
      <c r="Q1127" s="24">
        <f>IFNA(VLOOKUP(A1127,'HUMAN RESOURCES processed'!$A$2:$M$2692,8,0))</f>
        <v>70</v>
      </c>
      <c r="R1127" s="24">
        <f t="shared" si="6"/>
        <v>75</v>
      </c>
      <c r="S1127" s="24">
        <f>IFNA(VLOOKUP(A1127,'HUMAN RESOURCES processed'!$A$2:$M$2692,9,0))</f>
        <v>0.247</v>
      </c>
      <c r="T1127" s="24">
        <f>IFNA(VLOOKUP(A1127,'HUMAN RESOURCES processed'!$A$2:$M$2692,10,0))</f>
        <v>0.688</v>
      </c>
      <c r="U1127" s="24">
        <f>IFNA(VLOOKUP(A1127,'HUMAN RESOURCES processed'!$A$2:$M$2692,11,0))</f>
        <v>0.066</v>
      </c>
      <c r="V1127" s="24">
        <f>IFNA(VLOOKUP(A1127,'HUMAN RESOURCES processed'!$A$2:$M$2692,12,0))</f>
        <v>85122300</v>
      </c>
      <c r="W1127" s="24">
        <f>IFNA(VLOOKUP(A1127,'HUMAN RESOURCES processed'!$A$2:$M$2692,13,0))</f>
        <v>0.291</v>
      </c>
      <c r="X1127" s="24">
        <f>IFNA(VLOOKUP(A1127,'TOURISM processed'!$A$2:$F$2692,5,0))</f>
        <v>3930000000</v>
      </c>
      <c r="Y1127" s="24">
        <f>IFNA(VLOOKUP(A1127,'TOURISM processed'!$A$2:$F$2692,6,0))</f>
        <v>1300000000</v>
      </c>
      <c r="Z1127" s="24">
        <f t="shared" si="7"/>
        <v>15.27214373</v>
      </c>
      <c r="AA1127" s="24">
        <f>IFNA(VLOOKUP(A1127,'BUSINESS processed'!A1127:J3817,5,0))</f>
        <v>0.399</v>
      </c>
      <c r="AB1127" s="24">
        <f>IFNA(VLOOKUP(A1127,'BUSINESS processed'!A1127:J3817,6,0))</f>
        <v>39</v>
      </c>
      <c r="AC1127" s="24">
        <f t="shared" si="631"/>
        <v>0</v>
      </c>
      <c r="AD1127" s="24">
        <f>IFNA(VLOOKUP(A1127,'BUSINESS processed'!A1127:J3817,8,0))</f>
        <v>1050</v>
      </c>
      <c r="AE1127" s="24">
        <f>IFNA(VLOOKUP(A1127,'BUSINESS processed'!A1127:J3817,9,0))</f>
        <v>0.239</v>
      </c>
      <c r="AF1127" s="27">
        <f>IFNA(VLOOKUP(A1127,'BUSINESS processed'!A1127:J3817,10,0))</f>
        <v>0.857</v>
      </c>
      <c r="AG1127" s="26"/>
      <c r="AH1127" s="26"/>
      <c r="AI1127" s="26"/>
      <c r="AJ1127" s="26"/>
      <c r="AK1127" s="26"/>
      <c r="AL1127" s="26"/>
      <c r="AM1127" s="26"/>
      <c r="AN1127" s="26"/>
      <c r="AO1127" s="26"/>
      <c r="AP1127" s="26"/>
      <c r="AQ1127" s="26"/>
      <c r="AR1127" s="26"/>
      <c r="AS1127" s="26"/>
      <c r="AT1127" s="26"/>
      <c r="AU1127" s="26"/>
      <c r="AV1127" s="26"/>
      <c r="AW1127" s="26"/>
      <c r="AX1127" s="26"/>
      <c r="AY1127" s="26"/>
      <c r="AZ1127" s="26"/>
      <c r="BA1127" s="26"/>
      <c r="BB1127" s="26"/>
      <c r="BC1127" s="26"/>
      <c r="BD1127" s="26"/>
      <c r="BE1127" s="26"/>
      <c r="BF1127" s="26"/>
      <c r="BG1127" s="26"/>
      <c r="BH1127" s="26"/>
    </row>
    <row r="1128">
      <c r="A1128" s="18" t="str">
        <f t="shared" si="1"/>
        <v>Asia_Vietnam-Asia_2009</v>
      </c>
      <c r="B1128" s="19" t="s">
        <v>144</v>
      </c>
      <c r="C1128" s="20" t="s">
        <v>178</v>
      </c>
      <c r="D1128" s="21" t="s">
        <v>88</v>
      </c>
      <c r="E1128" s="22">
        <v>1.06E11</v>
      </c>
      <c r="F1128" s="22">
        <f t="shared" si="2"/>
        <v>1232.199942</v>
      </c>
      <c r="G1128" s="23">
        <v>0.065</v>
      </c>
      <c r="H1128" s="23">
        <v>72.0</v>
      </c>
      <c r="I1128" s="23">
        <v>0.101</v>
      </c>
      <c r="J1128" s="24">
        <f>IFNA(VLOOKUP(A1128,'ENERGY processed'!$A$2:$H$2692,7,0),"")</f>
        <v>45777</v>
      </c>
      <c r="K1128" s="24">
        <f t="shared" si="3"/>
        <v>0.000532136007</v>
      </c>
      <c r="L1128" s="24">
        <f>IFNA(VLOOKUP(A1128,'ENERGY processed'!$A$2:$H$2692,8,0),"")</f>
        <v>113651</v>
      </c>
      <c r="M1128" s="24">
        <f t="shared" si="5"/>
        <v>0.001321139204</v>
      </c>
      <c r="N1128" s="24">
        <f>IFNA(VLOOKUP(A1128,'HUMAN RESOURCES processed'!$A$2:$M$2692,5,0))</f>
        <v>0.017</v>
      </c>
      <c r="O1128" s="24">
        <f>IFNA(VLOOKUP(A1128,'HUMAN RESOURCES processed'!$A$2:$M$2692,6,0))</f>
        <v>0.021</v>
      </c>
      <c r="P1128" s="24">
        <f>IFNA(VLOOKUP(A1128,'HUMAN RESOURCES processed'!$A$2:$M$2692,7,0))</f>
        <v>80</v>
      </c>
      <c r="Q1128" s="24">
        <f>IFNA(VLOOKUP(A1128,'HUMAN RESOURCES processed'!$A$2:$M$2692,8,0))</f>
        <v>71</v>
      </c>
      <c r="R1128" s="24">
        <f t="shared" si="6"/>
        <v>75.5</v>
      </c>
      <c r="S1128" s="24">
        <f>IFNA(VLOOKUP(A1128,'HUMAN RESOURCES processed'!$A$2:$M$2692,9,0))</f>
        <v>0.24</v>
      </c>
      <c r="T1128" s="24">
        <f>IFNA(VLOOKUP(A1128,'HUMAN RESOURCES processed'!$A$2:$M$2692,10,0))</f>
        <v>0.694</v>
      </c>
      <c r="U1128" s="24">
        <f>IFNA(VLOOKUP(A1128,'HUMAN RESOURCES processed'!$A$2:$M$2692,11,0))</f>
        <v>0.065</v>
      </c>
      <c r="V1128" s="24">
        <f>IFNA(VLOOKUP(A1128,'HUMAN RESOURCES processed'!$A$2:$M$2692,12,0))</f>
        <v>86025000</v>
      </c>
      <c r="W1128" s="24">
        <f>IFNA(VLOOKUP(A1128,'HUMAN RESOURCES processed'!$A$2:$M$2692,13,0))</f>
        <v>0.298</v>
      </c>
      <c r="X1128" s="24">
        <f>IFNA(VLOOKUP(A1128,'TOURISM processed'!$A$2:$F$2692,5,0))</f>
        <v>3050000000</v>
      </c>
      <c r="Y1128" s="24">
        <f>IFNA(VLOOKUP(A1128,'TOURISM processed'!$A$2:$F$2692,6,0))</f>
        <v>1100000000</v>
      </c>
      <c r="Z1128" s="24">
        <f t="shared" si="7"/>
        <v>12.78698053</v>
      </c>
      <c r="AA1128" s="24">
        <f>IFNA(VLOOKUP(A1128,'BUSINESS processed'!A1128:J3818,5,0))</f>
        <v>0.399</v>
      </c>
      <c r="AB1128" s="24">
        <f>IFNA(VLOOKUP(A1128,'BUSINESS processed'!A1128:J3818,6,0))</f>
        <v>39</v>
      </c>
      <c r="AC1128" s="24">
        <f t="shared" si="631"/>
        <v>0</v>
      </c>
      <c r="AD1128" s="24">
        <f>IFNA(VLOOKUP(A1128,'BUSINESS processed'!A1128:J3818,8,0))</f>
        <v>1050</v>
      </c>
      <c r="AE1128" s="24">
        <f>IFNA(VLOOKUP(A1128,'BUSINESS processed'!A1128:J3818,9,0))</f>
        <v>0.266</v>
      </c>
      <c r="AF1128" s="27">
        <f>IFNA(VLOOKUP(A1128,'BUSINESS processed'!A1128:J3818,10,0))</f>
        <v>1.114</v>
      </c>
      <c r="AG1128" s="26"/>
      <c r="AH1128" s="26"/>
      <c r="AI1128" s="26"/>
      <c r="AJ1128" s="26"/>
      <c r="AK1128" s="26"/>
      <c r="AL1128" s="26"/>
      <c r="AM1128" s="26"/>
      <c r="AN1128" s="26"/>
      <c r="AO1128" s="26"/>
      <c r="AP1128" s="26"/>
      <c r="AQ1128" s="26"/>
      <c r="AR1128" s="26"/>
      <c r="AS1128" s="26"/>
      <c r="AT1128" s="26"/>
      <c r="AU1128" s="26"/>
      <c r="AV1128" s="26"/>
      <c r="AW1128" s="26"/>
      <c r="AX1128" s="26"/>
      <c r="AY1128" s="26"/>
      <c r="AZ1128" s="26"/>
      <c r="BA1128" s="26"/>
      <c r="BB1128" s="26"/>
      <c r="BC1128" s="26"/>
      <c r="BD1128" s="26"/>
      <c r="BE1128" s="26"/>
      <c r="BF1128" s="26"/>
      <c r="BG1128" s="26"/>
      <c r="BH1128" s="26"/>
    </row>
    <row r="1129">
      <c r="A1129" s="18" t="str">
        <f t="shared" si="1"/>
        <v>Asia_Vietnam-Asia_2010</v>
      </c>
      <c r="B1129" s="19" t="s">
        <v>144</v>
      </c>
      <c r="C1129" s="20" t="s">
        <v>178</v>
      </c>
      <c r="D1129" s="21" t="s">
        <v>89</v>
      </c>
      <c r="E1129" s="22">
        <v>1.16E11</v>
      </c>
      <c r="F1129" s="22">
        <f t="shared" si="2"/>
        <v>1334.368619</v>
      </c>
      <c r="G1129" s="23">
        <v>0.069</v>
      </c>
      <c r="H1129" s="23">
        <v>83.0</v>
      </c>
      <c r="I1129" s="23">
        <v>0.131</v>
      </c>
      <c r="J1129" s="24">
        <f>IFNA(VLOOKUP(A1129,'ENERGY processed'!$A$2:$H$2692,7,0),"")</f>
        <v>33441</v>
      </c>
      <c r="K1129" s="24">
        <f t="shared" si="3"/>
        <v>0.0003846777672</v>
      </c>
      <c r="L1129" s="24">
        <f>IFNA(VLOOKUP(A1129,'ENERGY processed'!$A$2:$H$2692,8,0),"")</f>
        <v>70806</v>
      </c>
      <c r="M1129" s="24">
        <f t="shared" si="5"/>
        <v>0.000814494004</v>
      </c>
      <c r="N1129" s="24">
        <f>IFNA(VLOOKUP(A1129,'HUMAN RESOURCES processed'!$A$2:$M$2692,5,0))</f>
        <v>0.016</v>
      </c>
      <c r="O1129" s="24">
        <f>IFNA(VLOOKUP(A1129,'HUMAN RESOURCES processed'!$A$2:$M$2692,6,0))</f>
        <v>0.021</v>
      </c>
      <c r="P1129" s="24">
        <f>IFNA(VLOOKUP(A1129,'HUMAN RESOURCES processed'!$A$2:$M$2692,7,0))</f>
        <v>80</v>
      </c>
      <c r="Q1129" s="24">
        <f>IFNA(VLOOKUP(A1129,'HUMAN RESOURCES processed'!$A$2:$M$2692,8,0))</f>
        <v>71</v>
      </c>
      <c r="R1129" s="24">
        <f t="shared" si="6"/>
        <v>75.5</v>
      </c>
      <c r="S1129" s="24">
        <f>IFNA(VLOOKUP(A1129,'HUMAN RESOURCES processed'!$A$2:$M$2692,9,0))</f>
        <v>0.235</v>
      </c>
      <c r="T1129" s="24">
        <f>IFNA(VLOOKUP(A1129,'HUMAN RESOURCES processed'!$A$2:$M$2692,10,0))</f>
        <v>0.7</v>
      </c>
      <c r="U1129" s="24">
        <f>IFNA(VLOOKUP(A1129,'HUMAN RESOURCES processed'!$A$2:$M$2692,11,0))</f>
        <v>0.065</v>
      </c>
      <c r="V1129" s="24">
        <f>IFNA(VLOOKUP(A1129,'HUMAN RESOURCES processed'!$A$2:$M$2692,12,0))</f>
        <v>86932500</v>
      </c>
      <c r="W1129" s="24">
        <f>IFNA(VLOOKUP(A1129,'HUMAN RESOURCES processed'!$A$2:$M$2692,13,0))</f>
        <v>0.304</v>
      </c>
      <c r="X1129" s="24">
        <f>IFNA(VLOOKUP(A1129,'TOURISM processed'!$A$2:$F$2692,5,0))</f>
        <v>4450000000</v>
      </c>
      <c r="Y1129" s="24">
        <f>IFNA(VLOOKUP(A1129,'TOURISM processed'!$A$2:$F$2692,6,0))</f>
        <v>1470000000</v>
      </c>
      <c r="Z1129" s="24">
        <f t="shared" si="7"/>
        <v>16.9096713</v>
      </c>
      <c r="AA1129" s="24">
        <f>IFNA(VLOOKUP(A1129,'BUSINESS processed'!A1129:J3819,5,0))</f>
        <v>0.329</v>
      </c>
      <c r="AB1129" s="24">
        <f>IFNA(VLOOKUP(A1129,'BUSINESS processed'!A1129:J3819,6,0))</f>
        <v>38</v>
      </c>
      <c r="AC1129" s="24">
        <f t="shared" si="631"/>
        <v>0</v>
      </c>
      <c r="AD1129" s="24">
        <f>IFNA(VLOOKUP(A1129,'BUSINESS processed'!A1129:J3819,8,0))</f>
        <v>941</v>
      </c>
      <c r="AE1129" s="24">
        <f>IFNA(VLOOKUP(A1129,'BUSINESS processed'!A1129:J3819,9,0))</f>
        <v>0.307</v>
      </c>
      <c r="AF1129" s="27">
        <f>IFNA(VLOOKUP(A1129,'BUSINESS processed'!A1129:J3819,10,0))</f>
        <v>1.253</v>
      </c>
      <c r="AG1129" s="26"/>
      <c r="AH1129" s="26"/>
      <c r="AI1129" s="26"/>
      <c r="AJ1129" s="26"/>
      <c r="AK1129" s="26"/>
      <c r="AL1129" s="26"/>
      <c r="AM1129" s="26"/>
      <c r="AN1129" s="26"/>
      <c r="AO1129" s="26"/>
      <c r="AP1129" s="26"/>
      <c r="AQ1129" s="26"/>
      <c r="AR1129" s="26"/>
      <c r="AS1129" s="26"/>
      <c r="AT1129" s="26"/>
      <c r="AU1129" s="26"/>
      <c r="AV1129" s="26"/>
      <c r="AW1129" s="26"/>
      <c r="AX1129" s="26"/>
      <c r="AY1129" s="26"/>
      <c r="AZ1129" s="26"/>
      <c r="BA1129" s="26"/>
      <c r="BB1129" s="26"/>
      <c r="BC1129" s="26"/>
      <c r="BD1129" s="26"/>
      <c r="BE1129" s="26"/>
      <c r="BF1129" s="26"/>
      <c r="BG1129" s="26"/>
      <c r="BH1129" s="26"/>
    </row>
    <row r="1130">
      <c r="A1130" s="18" t="str">
        <f t="shared" si="1"/>
        <v>Asia_Vietnam-Asia_2011</v>
      </c>
      <c r="B1130" s="19" t="s">
        <v>144</v>
      </c>
      <c r="C1130" s="20" t="s">
        <v>178</v>
      </c>
      <c r="D1130" s="21" t="s">
        <v>90</v>
      </c>
      <c r="E1130" s="22">
        <v>1.36E11</v>
      </c>
      <c r="F1130" s="22">
        <f t="shared" si="2"/>
        <v>1548.269581</v>
      </c>
      <c r="G1130" s="23">
        <v>0.068</v>
      </c>
      <c r="H1130" s="23">
        <v>93.0</v>
      </c>
      <c r="I1130" s="23">
        <v>0.17</v>
      </c>
      <c r="J1130" s="24">
        <f>IFNA(VLOOKUP(A1130,'ENERGY processed'!$A$2:$H$2692,7,0),"")</f>
        <v>41455</v>
      </c>
      <c r="K1130" s="24">
        <f t="shared" si="3"/>
        <v>0.0004719376138</v>
      </c>
      <c r="L1130" s="24">
        <f>IFNA(VLOOKUP(A1130,'ENERGY processed'!$A$2:$H$2692,8,0),"")</f>
        <v>97942</v>
      </c>
      <c r="M1130" s="24">
        <f t="shared" si="5"/>
        <v>0.001115004554</v>
      </c>
      <c r="N1130" s="24">
        <f>IFNA(VLOOKUP(A1130,'HUMAN RESOURCES processed'!$A$2:$M$2692,5,0))</f>
        <v>0.016</v>
      </c>
      <c r="O1130" s="24">
        <f>IFNA(VLOOKUP(A1130,'HUMAN RESOURCES processed'!$A$2:$M$2692,6,0))</f>
        <v>0.02</v>
      </c>
      <c r="P1130" s="24">
        <f>IFNA(VLOOKUP(A1130,'HUMAN RESOURCES processed'!$A$2:$M$2692,7,0))</f>
        <v>80</v>
      </c>
      <c r="Q1130" s="24">
        <f>IFNA(VLOOKUP(A1130,'HUMAN RESOURCES processed'!$A$2:$M$2692,8,0))</f>
        <v>71</v>
      </c>
      <c r="R1130" s="24">
        <f t="shared" si="6"/>
        <v>75.5</v>
      </c>
      <c r="S1130" s="24">
        <f>IFNA(VLOOKUP(A1130,'HUMAN RESOURCES processed'!$A$2:$M$2692,9,0))</f>
        <v>0.231</v>
      </c>
      <c r="T1130" s="24">
        <f>IFNA(VLOOKUP(A1130,'HUMAN RESOURCES processed'!$A$2:$M$2692,10,0))</f>
        <v>0.703</v>
      </c>
      <c r="U1130" s="24">
        <f>IFNA(VLOOKUP(A1130,'HUMAN RESOURCES processed'!$A$2:$M$2692,11,0))</f>
        <v>0.065</v>
      </c>
      <c r="V1130" s="24">
        <f>IFNA(VLOOKUP(A1130,'HUMAN RESOURCES processed'!$A$2:$M$2692,12,0))</f>
        <v>87840000</v>
      </c>
      <c r="W1130" s="24">
        <f>IFNA(VLOOKUP(A1130,'HUMAN RESOURCES processed'!$A$2:$M$2692,13,0))</f>
        <v>0.31</v>
      </c>
      <c r="X1130" s="24">
        <f>IFNA(VLOOKUP(A1130,'TOURISM processed'!$A$2:$F$2692,5,0))</f>
        <v>5710000000</v>
      </c>
      <c r="Y1130" s="24">
        <f>IFNA(VLOOKUP(A1130,'TOURISM processed'!$A$2:$F$2692,6,0))</f>
        <v>1710000000</v>
      </c>
      <c r="Z1130" s="24">
        <f t="shared" si="7"/>
        <v>19.46721311</v>
      </c>
      <c r="AA1130" s="24">
        <f>IFNA(VLOOKUP(A1130,'BUSINESS processed'!A1130:J3820,5,0))</f>
        <v>0.4</v>
      </c>
      <c r="AB1130" s="24">
        <f>IFNA(VLOOKUP(A1130,'BUSINESS processed'!A1130:J3820,6,0))</f>
        <v>38</v>
      </c>
      <c r="AC1130" s="24">
        <f t="shared" si="631"/>
        <v>0</v>
      </c>
      <c r="AD1130" s="24">
        <f>IFNA(VLOOKUP(A1130,'BUSINESS processed'!A1130:J3820,8,0))</f>
        <v>941</v>
      </c>
      <c r="AE1130" s="24">
        <f>IFNA(VLOOKUP(A1130,'BUSINESS processed'!A1130:J3820,9,0))</f>
        <v>0.351</v>
      </c>
      <c r="AF1130" s="27">
        <f>IFNA(VLOOKUP(A1130,'BUSINESS processed'!A1130:J3820,10,0))</f>
        <v>1.416</v>
      </c>
      <c r="AG1130" s="26"/>
      <c r="AH1130" s="26"/>
      <c r="AI1130" s="26"/>
      <c r="AJ1130" s="26"/>
      <c r="AK1130" s="26"/>
      <c r="AL1130" s="26"/>
      <c r="AM1130" s="26"/>
      <c r="AN1130" s="26"/>
      <c r="AO1130" s="26"/>
      <c r="AP1130" s="26"/>
      <c r="AQ1130" s="26"/>
      <c r="AR1130" s="26"/>
      <c r="AS1130" s="26"/>
      <c r="AT1130" s="26"/>
      <c r="AU1130" s="26"/>
      <c r="AV1130" s="26"/>
      <c r="AW1130" s="26"/>
      <c r="AX1130" s="26"/>
      <c r="AY1130" s="26"/>
      <c r="AZ1130" s="26"/>
      <c r="BA1130" s="26"/>
      <c r="BB1130" s="26"/>
      <c r="BC1130" s="26"/>
      <c r="BD1130" s="26"/>
      <c r="BE1130" s="26"/>
      <c r="BF1130" s="26"/>
      <c r="BG1130" s="26"/>
      <c r="BH1130" s="26"/>
    </row>
    <row r="1131">
      <c r="A1131" s="18" t="str">
        <f t="shared" si="1"/>
        <v>Asia_Vietnam-Asia_2012</v>
      </c>
      <c r="B1131" s="19" t="s">
        <v>144</v>
      </c>
      <c r="C1131" s="20" t="s">
        <v>178</v>
      </c>
      <c r="D1131" s="21" t="s">
        <v>91</v>
      </c>
      <c r="E1131" s="22">
        <v>1.56E11</v>
      </c>
      <c r="F1131" s="22">
        <f t="shared" si="2"/>
        <v>1757.293048</v>
      </c>
      <c r="G1131" s="23">
        <v>0.066</v>
      </c>
      <c r="H1131" s="23">
        <v>102.0</v>
      </c>
      <c r="I1131" s="23">
        <v>0.135</v>
      </c>
      <c r="J1131" s="24">
        <f>IFNA(VLOOKUP(A1131,'ENERGY processed'!$A$2:$H$2692,7,0),"")</f>
        <v>31923.5</v>
      </c>
      <c r="K1131" s="24">
        <f t="shared" si="3"/>
        <v>0.0003596086193</v>
      </c>
      <c r="L1131" s="24">
        <f>IFNA(VLOOKUP(A1131,'ENERGY processed'!$A$2:$H$2692,8,0),"")</f>
        <v>66206</v>
      </c>
      <c r="M1131" s="24">
        <f t="shared" si="5"/>
        <v>0.0007457906636</v>
      </c>
      <c r="N1131" s="24">
        <f>IFNA(VLOOKUP(A1131,'HUMAN RESOURCES processed'!$A$2:$M$2692,5,0))</f>
        <v>0.016</v>
      </c>
      <c r="O1131" s="24">
        <f>IFNA(VLOOKUP(A1131,'HUMAN RESOURCES processed'!$A$2:$M$2692,6,0))</f>
        <v>0.02</v>
      </c>
      <c r="P1131" s="24">
        <f>IFNA(VLOOKUP(A1131,'HUMAN RESOURCES processed'!$A$2:$M$2692,7,0))</f>
        <v>80</v>
      </c>
      <c r="Q1131" s="24">
        <f>IFNA(VLOOKUP(A1131,'HUMAN RESOURCES processed'!$A$2:$M$2692,8,0))</f>
        <v>71</v>
      </c>
      <c r="R1131" s="24">
        <f t="shared" si="6"/>
        <v>75.5</v>
      </c>
      <c r="S1131" s="24">
        <f>IFNA(VLOOKUP(A1131,'HUMAN RESOURCES processed'!$A$2:$M$2692,9,0))</f>
        <v>0.229</v>
      </c>
      <c r="T1131" s="24">
        <f>IFNA(VLOOKUP(A1131,'HUMAN RESOURCES processed'!$A$2:$M$2692,10,0))</f>
        <v>0.706</v>
      </c>
      <c r="U1131" s="24">
        <f>IFNA(VLOOKUP(A1131,'HUMAN RESOURCES processed'!$A$2:$M$2692,11,0))</f>
        <v>0.066</v>
      </c>
      <c r="V1131" s="24">
        <f>IFNA(VLOOKUP(A1131,'HUMAN RESOURCES processed'!$A$2:$M$2692,12,0))</f>
        <v>88772900</v>
      </c>
      <c r="W1131" s="24">
        <f>IFNA(VLOOKUP(A1131,'HUMAN RESOURCES processed'!$A$2:$M$2692,13,0))</f>
        <v>0.317</v>
      </c>
      <c r="X1131" s="24">
        <f>IFNA(VLOOKUP(A1131,'TOURISM processed'!$A$2:$F$2692,5,0))</f>
        <v>6830000000</v>
      </c>
      <c r="Y1131" s="24">
        <f>IFNA(VLOOKUP(A1131,'TOURISM processed'!$A$2:$F$2692,6,0))</f>
        <v>1856000000</v>
      </c>
      <c r="Z1131" s="24">
        <f t="shared" si="7"/>
        <v>20.90728139</v>
      </c>
      <c r="AA1131" s="24">
        <f>IFNA(VLOOKUP(A1131,'BUSINESS processed'!A1131:J3821,5,0))</f>
        <v>0.343</v>
      </c>
      <c r="AB1131" s="24">
        <f>IFNA(VLOOKUP(A1131,'BUSINESS processed'!A1131:J3821,6,0))</f>
        <v>34</v>
      </c>
      <c r="AC1131" s="24">
        <f>IFNA(VLOOKUP(A1131,'BUSINESS processed'!A1131:J3821,7,0))</f>
        <v>98</v>
      </c>
      <c r="AD1131" s="24">
        <f>IFNA(VLOOKUP(A1131,'BUSINESS processed'!A1131:J3821,8,0))</f>
        <v>872</v>
      </c>
      <c r="AE1131" s="24">
        <f>IFNA(VLOOKUP(A1131,'BUSINESS processed'!A1131:J3821,9,0))</f>
        <v>0.395</v>
      </c>
      <c r="AF1131" s="27">
        <f>IFNA(VLOOKUP(A1131,'BUSINESS processed'!A1131:J3821,10,0))</f>
        <v>1.477</v>
      </c>
      <c r="AG1131" s="26"/>
      <c r="AH1131" s="26"/>
      <c r="AI1131" s="26"/>
      <c r="AJ1131" s="26"/>
      <c r="AK1131" s="26"/>
      <c r="AL1131" s="26"/>
      <c r="AM1131" s="26"/>
      <c r="AN1131" s="26"/>
      <c r="AO1131" s="26"/>
      <c r="AP1131" s="26"/>
      <c r="AQ1131" s="26"/>
      <c r="AR1131" s="26"/>
      <c r="AS1131" s="26"/>
      <c r="AT1131" s="26"/>
      <c r="AU1131" s="26"/>
      <c r="AV1131" s="26"/>
      <c r="AW1131" s="26"/>
      <c r="AX1131" s="26"/>
      <c r="AY1131" s="26"/>
      <c r="AZ1131" s="26"/>
      <c r="BA1131" s="26"/>
      <c r="BB1131" s="26"/>
      <c r="BC1131" s="26"/>
      <c r="BD1131" s="26"/>
      <c r="BE1131" s="26"/>
      <c r="BF1131" s="26"/>
      <c r="BG1131" s="26"/>
      <c r="BH1131" s="26"/>
    </row>
    <row r="1132">
      <c r="A1132" s="18" t="str">
        <f t="shared" si="1"/>
        <v>Europe_Albania-Europe_2000</v>
      </c>
      <c r="B1132" s="19" t="s">
        <v>179</v>
      </c>
      <c r="C1132" s="20" t="s">
        <v>180</v>
      </c>
      <c r="D1132" s="21" t="s">
        <v>70</v>
      </c>
      <c r="E1132" s="22">
        <v>3.686649387E9</v>
      </c>
      <c r="F1132" s="22">
        <f t="shared" si="2"/>
        <v>1193.466223</v>
      </c>
      <c r="G1132" s="23">
        <v>0.064</v>
      </c>
      <c r="H1132" s="23">
        <v>70.0</v>
      </c>
      <c r="I1132" s="23">
        <v>0.221</v>
      </c>
      <c r="J1132" s="24">
        <f>IF(AND( C1132=C1131,D1132&gt;D1131),J1131,0)</f>
        <v>0</v>
      </c>
      <c r="K1132" s="24">
        <f t="shared" si="3"/>
        <v>0</v>
      </c>
      <c r="L1132" s="24">
        <f t="shared" ref="L1132:L1133" si="635">IF(AND(C1132=C1131,C1132&gt;C1131),C1131,0)</f>
        <v>0</v>
      </c>
      <c r="M1132" s="24">
        <f t="shared" si="5"/>
        <v>0</v>
      </c>
      <c r="N1132" s="24">
        <f>IFNA(VLOOKUP(A1132,'HUMAN RESOURCES processed'!$A$2:$M$2692,5,0))</f>
        <v>0.019</v>
      </c>
      <c r="O1132" s="24">
        <f>IFNA(VLOOKUP(A1132,'HUMAN RESOURCES processed'!$A$2:$M$2692,6,0))</f>
        <v>0.023</v>
      </c>
      <c r="P1132" s="24">
        <f>IFNA(VLOOKUP(A1132,'HUMAN RESOURCES processed'!$A$2:$M$2692,7,0))</f>
        <v>77</v>
      </c>
      <c r="Q1132" s="24">
        <f>IFNA(VLOOKUP(A1132,'HUMAN RESOURCES processed'!$A$2:$M$2692,8,0))</f>
        <v>71</v>
      </c>
      <c r="R1132" s="24">
        <f t="shared" si="6"/>
        <v>74</v>
      </c>
      <c r="S1132" s="24">
        <f>IFNA(VLOOKUP(A1132,'HUMAN RESOURCES processed'!$A$2:$M$2692,9,0))</f>
        <v>0.303</v>
      </c>
      <c r="T1132" s="24">
        <f>IFNA(VLOOKUP(A1132,'HUMAN RESOURCES processed'!$A$2:$M$2692,10,0))</f>
        <v>0.628</v>
      </c>
      <c r="U1132" s="24">
        <f>IFNA(VLOOKUP(A1132,'HUMAN RESOURCES processed'!$A$2:$M$2692,11,0))</f>
        <v>0.068</v>
      </c>
      <c r="V1132" s="24">
        <f>IFNA(VLOOKUP(A1132,'HUMAN RESOURCES processed'!$A$2:$M$2692,12,0))</f>
        <v>3089027</v>
      </c>
      <c r="W1132" s="24">
        <f>IFNA(VLOOKUP(A1132,'HUMAN RESOURCES processed'!$A$2:$M$2692,13,0))</f>
        <v>0.417</v>
      </c>
      <c r="X1132" s="24">
        <f>IFNA(VLOOKUP(A1132,'TOURISM processed'!$A$2:$F$2692,5,0))</f>
        <v>398000000</v>
      </c>
      <c r="Y1132" s="24">
        <f>IFNA(VLOOKUP(A1132,'TOURISM processed'!$A$2:$F$2692,6,0))</f>
        <v>290000000</v>
      </c>
      <c r="Z1132" s="24">
        <f t="shared" si="7"/>
        <v>93.88069447</v>
      </c>
      <c r="AA1132" s="24">
        <f t="shared" ref="AA1132:AA1136" si="636">IF(AND(C1132=C1131,D1132&gt;D1131),AA1131,0)</f>
        <v>0</v>
      </c>
      <c r="AB1132" s="24">
        <f t="shared" ref="AB1132:AB1134" si="637">IF(AND(C1132=C1131,D1132&gt;D1131),AB1131,0)</f>
        <v>0</v>
      </c>
      <c r="AC1132" s="24">
        <f t="shared" ref="AC1132:AC1143" si="638">IF(AND(C1132=C1131,D1132&gt;D1131),AC1131,0)</f>
        <v>0</v>
      </c>
      <c r="AD1132" s="24">
        <f t="shared" ref="AD1132:AD1136" si="639">IF(AND(C1132=C1131,D1132&gt;D1131),AD1131,0)</f>
        <v>0</v>
      </c>
      <c r="AE1132" s="24">
        <f>IFNA(VLOOKUP(A1132,'BUSINESS processed'!A1132:J3822,9,0))</f>
        <v>0.001</v>
      </c>
      <c r="AF1132" s="27">
        <f>IFNA(VLOOKUP(A1132,'BUSINESS processed'!A1132:J3822,10,0))</f>
        <v>0.009</v>
      </c>
      <c r="AG1132" s="26"/>
      <c r="AH1132" s="26"/>
      <c r="AI1132" s="26"/>
      <c r="AJ1132" s="26"/>
      <c r="AK1132" s="26"/>
      <c r="AL1132" s="26"/>
      <c r="AM1132" s="26"/>
      <c r="AN1132" s="26"/>
      <c r="AO1132" s="26"/>
      <c r="AP1132" s="26"/>
      <c r="AQ1132" s="26"/>
      <c r="AR1132" s="26"/>
      <c r="AS1132" s="26"/>
      <c r="AT1132" s="26"/>
      <c r="AU1132" s="26"/>
      <c r="AV1132" s="26"/>
      <c r="AW1132" s="26"/>
      <c r="AX1132" s="26"/>
      <c r="AY1132" s="26"/>
      <c r="AZ1132" s="26"/>
      <c r="BA1132" s="26"/>
      <c r="BB1132" s="26"/>
      <c r="BC1132" s="26"/>
      <c r="BD1132" s="26"/>
      <c r="BE1132" s="26"/>
      <c r="BF1132" s="26"/>
      <c r="BG1132" s="26"/>
      <c r="BH1132" s="26"/>
    </row>
    <row r="1133">
      <c r="A1133" s="18" t="str">
        <f t="shared" si="1"/>
        <v>Europe_Albania-Europe_2001</v>
      </c>
      <c r="B1133" s="19" t="s">
        <v>179</v>
      </c>
      <c r="C1133" s="20" t="s">
        <v>180</v>
      </c>
      <c r="D1133" s="21" t="s">
        <v>71</v>
      </c>
      <c r="E1133" s="22">
        <v>4.091020249E9</v>
      </c>
      <c r="F1133" s="22">
        <f t="shared" si="2"/>
        <v>1335.141008</v>
      </c>
      <c r="G1133" s="23">
        <v>0.06</v>
      </c>
      <c r="H1133" s="23">
        <v>75.0</v>
      </c>
      <c r="I1133" s="23">
        <v>0.197</v>
      </c>
      <c r="J1133" s="24">
        <f>IFNA(VLOOKUP(A1133,'ENERGY processed'!$A$2:$H$2692,7,0),"")</f>
        <v>2173</v>
      </c>
      <c r="K1133" s="24">
        <f t="shared" si="3"/>
        <v>0.0007091779639</v>
      </c>
      <c r="L1133" s="24">
        <f t="shared" si="635"/>
        <v>0</v>
      </c>
      <c r="M1133" s="24">
        <f t="shared" si="5"/>
        <v>0</v>
      </c>
      <c r="N1133" s="24">
        <f>IFNA(VLOOKUP(A1133,'HUMAN RESOURCES processed'!$A$2:$M$2692,5,0))</f>
        <v>0.018</v>
      </c>
      <c r="O1133" s="24">
        <f>IFNA(VLOOKUP(A1133,'HUMAN RESOURCES processed'!$A$2:$M$2692,6,0))</f>
        <v>0.022</v>
      </c>
      <c r="P1133" s="24">
        <f>IFNA(VLOOKUP(A1133,'HUMAN RESOURCES processed'!$A$2:$M$2692,7,0))</f>
        <v>78</v>
      </c>
      <c r="Q1133" s="24">
        <f>IFNA(VLOOKUP(A1133,'HUMAN RESOURCES processed'!$A$2:$M$2692,8,0))</f>
        <v>72</v>
      </c>
      <c r="R1133" s="24">
        <f t="shared" si="6"/>
        <v>75</v>
      </c>
      <c r="S1133" s="24">
        <f>IFNA(VLOOKUP(A1133,'HUMAN RESOURCES processed'!$A$2:$M$2692,9,0))</f>
        <v>0.297</v>
      </c>
      <c r="T1133" s="24">
        <f>IFNA(VLOOKUP(A1133,'HUMAN RESOURCES processed'!$A$2:$M$2692,10,0))</f>
        <v>0.632</v>
      </c>
      <c r="U1133" s="24">
        <f>IFNA(VLOOKUP(A1133,'HUMAN RESOURCES processed'!$A$2:$M$2692,11,0))</f>
        <v>0.071</v>
      </c>
      <c r="V1133" s="24">
        <f>IFNA(VLOOKUP(A1133,'HUMAN RESOURCES processed'!$A$2:$M$2692,12,0))</f>
        <v>3064111</v>
      </c>
      <c r="W1133" s="24">
        <f>IFNA(VLOOKUP(A1133,'HUMAN RESOURCES processed'!$A$2:$M$2692,13,0))</f>
        <v>0.424</v>
      </c>
      <c r="X1133" s="24">
        <f>IFNA(VLOOKUP(A1133,'TOURISM processed'!$A$2:$F$2692,5,0))</f>
        <v>451000000</v>
      </c>
      <c r="Y1133" s="24">
        <f>IFNA(VLOOKUP(A1133,'TOURISM processed'!$A$2:$F$2692,6,0))</f>
        <v>269000000</v>
      </c>
      <c r="Z1133" s="24">
        <f t="shared" si="7"/>
        <v>87.79055328</v>
      </c>
      <c r="AA1133" s="24">
        <f t="shared" si="636"/>
        <v>0</v>
      </c>
      <c r="AB1133" s="24">
        <f t="shared" si="637"/>
        <v>0</v>
      </c>
      <c r="AC1133" s="24">
        <f t="shared" si="638"/>
        <v>0</v>
      </c>
      <c r="AD1133" s="24">
        <f t="shared" si="639"/>
        <v>0</v>
      </c>
      <c r="AE1133" s="24">
        <f>IFNA(VLOOKUP(A1133,'BUSINESS processed'!A1133:J3823,9,0))</f>
        <v>0.003</v>
      </c>
      <c r="AF1133" s="27">
        <f>IFNA(VLOOKUP(A1133,'BUSINESS processed'!A1133:J3823,10,0))</f>
        <v>0.119</v>
      </c>
      <c r="AG1133" s="26"/>
      <c r="AH1133" s="26"/>
      <c r="AI1133" s="26"/>
      <c r="AJ1133" s="26"/>
      <c r="AK1133" s="26"/>
      <c r="AL1133" s="26"/>
      <c r="AM1133" s="26"/>
      <c r="AN1133" s="26"/>
      <c r="AO1133" s="26"/>
      <c r="AP1133" s="26"/>
      <c r="AQ1133" s="26"/>
      <c r="AR1133" s="26"/>
      <c r="AS1133" s="26"/>
      <c r="AT1133" s="26"/>
      <c r="AU1133" s="26"/>
      <c r="AV1133" s="26"/>
      <c r="AW1133" s="26"/>
      <c r="AX1133" s="26"/>
      <c r="AY1133" s="26"/>
      <c r="AZ1133" s="26"/>
      <c r="BA1133" s="26"/>
      <c r="BB1133" s="26"/>
      <c r="BC1133" s="26"/>
      <c r="BD1133" s="26"/>
      <c r="BE1133" s="26"/>
      <c r="BF1133" s="26"/>
      <c r="BG1133" s="26"/>
      <c r="BH1133" s="26"/>
    </row>
    <row r="1134">
      <c r="A1134" s="18" t="str">
        <f t="shared" si="1"/>
        <v>Europe_Albania-Europe_2002</v>
      </c>
      <c r="B1134" s="19" t="s">
        <v>179</v>
      </c>
      <c r="C1134" s="20" t="s">
        <v>180</v>
      </c>
      <c r="D1134" s="21" t="s">
        <v>72</v>
      </c>
      <c r="E1134" s="22">
        <v>4.449373456E9</v>
      </c>
      <c r="F1134" s="22">
        <f t="shared" si="2"/>
        <v>1458.128756</v>
      </c>
      <c r="G1134" s="23">
        <v>0.065</v>
      </c>
      <c r="H1134" s="23">
        <v>89.0</v>
      </c>
      <c r="I1134" s="23">
        <v>0.153</v>
      </c>
      <c r="J1134" s="24">
        <f>IFNA(VLOOKUP(A1134,'ENERGY processed'!$A$2:$H$2692,7,0),"")</f>
        <v>2059</v>
      </c>
      <c r="K1134" s="24">
        <f t="shared" si="3"/>
        <v>0.0006747662651</v>
      </c>
      <c r="L1134" s="24">
        <f>IFNA(VLOOKUP(A1134,'ENERGY processed'!$A$2:$H$2692,8,0),"")</f>
        <v>4283</v>
      </c>
      <c r="M1134" s="24">
        <f t="shared" si="5"/>
        <v>0.001403605592</v>
      </c>
      <c r="N1134" s="24">
        <f>IFNA(VLOOKUP(A1134,'HUMAN RESOURCES processed'!$A$2:$M$2692,5,0))</f>
        <v>0.017</v>
      </c>
      <c r="O1134" s="24">
        <f>IFNA(VLOOKUP(A1134,'HUMAN RESOURCES processed'!$A$2:$M$2692,6,0))</f>
        <v>0.021</v>
      </c>
      <c r="P1134" s="24">
        <f>IFNA(VLOOKUP(A1134,'HUMAN RESOURCES processed'!$A$2:$M$2692,7,0))</f>
        <v>78</v>
      </c>
      <c r="Q1134" s="24">
        <f>IFNA(VLOOKUP(A1134,'HUMAN RESOURCES processed'!$A$2:$M$2692,8,0))</f>
        <v>72</v>
      </c>
      <c r="R1134" s="24">
        <f t="shared" si="6"/>
        <v>75</v>
      </c>
      <c r="S1134" s="24">
        <f>IFNA(VLOOKUP(A1134,'HUMAN RESOURCES processed'!$A$2:$M$2692,9,0))</f>
        <v>0.29</v>
      </c>
      <c r="T1134" s="24">
        <f>IFNA(VLOOKUP(A1134,'HUMAN RESOURCES processed'!$A$2:$M$2692,10,0))</f>
        <v>0.636</v>
      </c>
      <c r="U1134" s="24">
        <f>IFNA(VLOOKUP(A1134,'HUMAN RESOURCES processed'!$A$2:$M$2692,11,0))</f>
        <v>0.075</v>
      </c>
      <c r="V1134" s="24">
        <f>IFNA(VLOOKUP(A1134,'HUMAN RESOURCES processed'!$A$2:$M$2692,12,0))</f>
        <v>3051427</v>
      </c>
      <c r="W1134" s="24">
        <f>IFNA(VLOOKUP(A1134,'HUMAN RESOURCES processed'!$A$2:$M$2692,13,0))</f>
        <v>0.435</v>
      </c>
      <c r="X1134" s="24">
        <f>IFNA(VLOOKUP(A1134,'TOURISM processed'!$A$2:$F$2692,5,0))</f>
        <v>492000000</v>
      </c>
      <c r="Y1134" s="24">
        <f>IFNA(VLOOKUP(A1134,'TOURISM processed'!$A$2:$F$2692,6,0))</f>
        <v>386000000</v>
      </c>
      <c r="Z1134" s="24">
        <f t="shared" si="7"/>
        <v>126.4981925</v>
      </c>
      <c r="AA1134" s="24">
        <f t="shared" si="636"/>
        <v>0</v>
      </c>
      <c r="AB1134" s="24">
        <f t="shared" si="637"/>
        <v>0</v>
      </c>
      <c r="AC1134" s="24">
        <f t="shared" si="638"/>
        <v>0</v>
      </c>
      <c r="AD1134" s="24">
        <f t="shared" si="639"/>
        <v>0</v>
      </c>
      <c r="AE1134" s="24">
        <f>IFNA(VLOOKUP(A1134,'BUSINESS processed'!A1134:J3824,9,0))</f>
        <v>0.004</v>
      </c>
      <c r="AF1134" s="27">
        <f>IFNA(VLOOKUP(A1134,'BUSINESS processed'!A1134:J3824,10,0))</f>
        <v>0.261</v>
      </c>
      <c r="AG1134" s="26"/>
      <c r="AH1134" s="26"/>
      <c r="AI1134" s="26"/>
      <c r="AJ1134" s="26"/>
      <c r="AK1134" s="26"/>
      <c r="AL1134" s="26"/>
      <c r="AM1134" s="26"/>
      <c r="AN1134" s="26"/>
      <c r="AO1134" s="26"/>
      <c r="AP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6"/>
      <c r="BH1134" s="26"/>
    </row>
    <row r="1135">
      <c r="A1135" s="18" t="str">
        <f t="shared" si="1"/>
        <v>Europe_Albania-Europe_2003</v>
      </c>
      <c r="B1135" s="19" t="s">
        <v>179</v>
      </c>
      <c r="C1135" s="20" t="s">
        <v>180</v>
      </c>
      <c r="D1135" s="21" t="s">
        <v>74</v>
      </c>
      <c r="E1135" s="22">
        <v>5.652325082E9</v>
      </c>
      <c r="F1135" s="22">
        <f t="shared" si="2"/>
        <v>1863.203835</v>
      </c>
      <c r="G1135" s="23">
        <v>0.062</v>
      </c>
      <c r="H1135" s="23">
        <v>108.0</v>
      </c>
      <c r="I1135" s="23">
        <v>0.143</v>
      </c>
      <c r="J1135" s="24">
        <f>IFNA(VLOOKUP(A1135,'ENERGY processed'!$A$2:$H$2692,7,0),"")</f>
        <v>2068</v>
      </c>
      <c r="K1135" s="24">
        <f t="shared" si="3"/>
        <v>0.0006816850543</v>
      </c>
      <c r="L1135" s="24">
        <f>IFNA(VLOOKUP(A1135,'ENERGY processed'!$A$2:$H$2692,8,0),"")</f>
        <v>3880</v>
      </c>
      <c r="M1135" s="24">
        <f t="shared" si="5"/>
        <v>0.001278983564</v>
      </c>
      <c r="N1135" s="24">
        <f>IFNA(VLOOKUP(A1135,'HUMAN RESOURCES processed'!$A$2:$M$2692,5,0))</f>
        <v>0.016</v>
      </c>
      <c r="O1135" s="24">
        <f>IFNA(VLOOKUP(A1135,'HUMAN RESOURCES processed'!$A$2:$M$2692,6,0))</f>
        <v>0.02</v>
      </c>
      <c r="P1135" s="24">
        <f>IFNA(VLOOKUP(A1135,'HUMAN RESOURCES processed'!$A$2:$M$2692,7,0))</f>
        <v>79</v>
      </c>
      <c r="Q1135" s="24">
        <f>IFNA(VLOOKUP(A1135,'HUMAN RESOURCES processed'!$A$2:$M$2692,8,0))</f>
        <v>72</v>
      </c>
      <c r="R1135" s="24">
        <f t="shared" si="6"/>
        <v>75.5</v>
      </c>
      <c r="S1135" s="24">
        <f>IFNA(VLOOKUP(A1135,'HUMAN RESOURCES processed'!$A$2:$M$2692,9,0))</f>
        <v>0.282</v>
      </c>
      <c r="T1135" s="24">
        <f>IFNA(VLOOKUP(A1135,'HUMAN RESOURCES processed'!$A$2:$M$2692,10,0))</f>
        <v>0.64</v>
      </c>
      <c r="U1135" s="24">
        <f>IFNA(VLOOKUP(A1135,'HUMAN RESOURCES processed'!$A$2:$M$2692,11,0))</f>
        <v>0.078</v>
      </c>
      <c r="V1135" s="24">
        <f>IFNA(VLOOKUP(A1135,'HUMAN RESOURCES processed'!$A$2:$M$2692,12,0))</f>
        <v>3033659</v>
      </c>
      <c r="W1135" s="24">
        <f>IFNA(VLOOKUP(A1135,'HUMAN RESOURCES processed'!$A$2:$M$2692,13,0))</f>
        <v>0.446</v>
      </c>
      <c r="X1135" s="24">
        <f>IFNA(VLOOKUP(A1135,'TOURISM processed'!$A$2:$F$2692,5,0))</f>
        <v>537000000</v>
      </c>
      <c r="Y1135" s="24">
        <f>IFNA(VLOOKUP(A1135,'TOURISM processed'!$A$2:$F$2692,6,0))</f>
        <v>507000000</v>
      </c>
      <c r="Z1135" s="24">
        <f t="shared" si="7"/>
        <v>167.1249142</v>
      </c>
      <c r="AA1135" s="24">
        <f t="shared" si="636"/>
        <v>0</v>
      </c>
      <c r="AB1135" s="24">
        <f>IFNA(VLOOKUP(A1135,'BUSINESS processed'!A1135:J3825,6,0))</f>
        <v>41</v>
      </c>
      <c r="AC1135" s="24">
        <f t="shared" si="638"/>
        <v>0</v>
      </c>
      <c r="AD1135" s="24">
        <f t="shared" si="639"/>
        <v>0</v>
      </c>
      <c r="AE1135" s="24">
        <f>IFNA(VLOOKUP(A1135,'BUSINESS processed'!A1135:J3825,9,0))</f>
        <v>0.01</v>
      </c>
      <c r="AF1135" s="27">
        <f>IFNA(VLOOKUP(A1135,'BUSINESS processed'!A1135:J3825,10,0))</f>
        <v>0.34</v>
      </c>
      <c r="AG1135" s="26"/>
      <c r="AH1135" s="26"/>
      <c r="AI1135" s="26"/>
      <c r="AJ1135" s="26"/>
      <c r="AK1135" s="26"/>
      <c r="AL1135" s="26"/>
      <c r="AM1135" s="26"/>
      <c r="AN1135" s="26"/>
      <c r="AO1135" s="26"/>
      <c r="AP1135" s="26"/>
      <c r="AQ1135" s="26"/>
      <c r="AR1135" s="26"/>
      <c r="AS1135" s="26"/>
      <c r="AT1135" s="26"/>
      <c r="AU1135" s="26"/>
      <c r="AV1135" s="26"/>
      <c r="AW1135" s="26"/>
      <c r="AX1135" s="26"/>
      <c r="AY1135" s="26"/>
      <c r="AZ1135" s="26"/>
      <c r="BA1135" s="26"/>
      <c r="BB1135" s="26"/>
      <c r="BC1135" s="26"/>
      <c r="BD1135" s="26"/>
      <c r="BE1135" s="26"/>
      <c r="BF1135" s="26"/>
      <c r="BG1135" s="26"/>
      <c r="BH1135" s="26"/>
    </row>
    <row r="1136">
      <c r="A1136" s="18" t="str">
        <f t="shared" si="1"/>
        <v>Europe_Albania-Europe_2004</v>
      </c>
      <c r="B1136" s="19" t="s">
        <v>179</v>
      </c>
      <c r="C1136" s="20" t="s">
        <v>180</v>
      </c>
      <c r="D1136" s="21" t="s">
        <v>83</v>
      </c>
      <c r="E1136" s="22">
        <v>7.46444695E9</v>
      </c>
      <c r="F1136" s="22">
        <f t="shared" si="2"/>
        <v>2476.115886</v>
      </c>
      <c r="G1136" s="23">
        <v>0.065</v>
      </c>
      <c r="H1136" s="23">
        <v>148.0</v>
      </c>
      <c r="I1136" s="23">
        <v>0.118</v>
      </c>
      <c r="J1136" s="24">
        <f>IFNA(VLOOKUP(A1136,'ENERGY processed'!$A$2:$H$2692,7,0),"")</f>
        <v>2061</v>
      </c>
      <c r="K1136" s="24">
        <f t="shared" si="3"/>
        <v>0.000683677555</v>
      </c>
      <c r="L1136" s="24">
        <f>IFNA(VLOOKUP(A1136,'ENERGY processed'!$A$2:$H$2692,8,0),"")</f>
        <v>4129</v>
      </c>
      <c r="M1136" s="24">
        <f t="shared" si="5"/>
        <v>0.001369677159</v>
      </c>
      <c r="N1136" s="24">
        <f>IFNA(VLOOKUP(A1136,'HUMAN RESOURCES processed'!$A$2:$M$2692,5,0))</f>
        <v>0.015</v>
      </c>
      <c r="O1136" s="24">
        <f>IFNA(VLOOKUP(A1136,'HUMAN RESOURCES processed'!$A$2:$M$2692,6,0))</f>
        <v>0.019</v>
      </c>
      <c r="P1136" s="24">
        <f>IFNA(VLOOKUP(A1136,'HUMAN RESOURCES processed'!$A$2:$M$2692,7,0))</f>
        <v>79</v>
      </c>
      <c r="Q1136" s="24">
        <f>IFNA(VLOOKUP(A1136,'HUMAN RESOURCES processed'!$A$2:$M$2692,8,0))</f>
        <v>73</v>
      </c>
      <c r="R1136" s="24">
        <f t="shared" si="6"/>
        <v>76</v>
      </c>
      <c r="S1136" s="24">
        <f>IFNA(VLOOKUP(A1136,'HUMAN RESOURCES processed'!$A$2:$M$2692,9,0))</f>
        <v>0.273</v>
      </c>
      <c r="T1136" s="24">
        <f>IFNA(VLOOKUP(A1136,'HUMAN RESOURCES processed'!$A$2:$M$2692,10,0))</f>
        <v>0.645</v>
      </c>
      <c r="U1136" s="24">
        <f>IFNA(VLOOKUP(A1136,'HUMAN RESOURCES processed'!$A$2:$M$2692,11,0))</f>
        <v>0.082</v>
      </c>
      <c r="V1136" s="24">
        <f>IFNA(VLOOKUP(A1136,'HUMAN RESOURCES processed'!$A$2:$M$2692,12,0))</f>
        <v>3014579</v>
      </c>
      <c r="W1136" s="24">
        <f>IFNA(VLOOKUP(A1136,'HUMAN RESOURCES processed'!$A$2:$M$2692,13,0))</f>
        <v>0.457</v>
      </c>
      <c r="X1136" s="24">
        <f>IFNA(VLOOKUP(A1136,'TOURISM processed'!$A$2:$F$2692,5,0))</f>
        <v>756000000</v>
      </c>
      <c r="Y1136" s="24">
        <f>IFNA(VLOOKUP(A1136,'TOURISM processed'!$A$2:$F$2692,6,0))</f>
        <v>669000000</v>
      </c>
      <c r="Z1136" s="24">
        <f t="shared" si="7"/>
        <v>221.9215353</v>
      </c>
      <c r="AA1136" s="24">
        <f t="shared" si="636"/>
        <v>0</v>
      </c>
      <c r="AB1136" s="24">
        <f>IFNA(VLOOKUP(A1136,'BUSINESS processed'!A1136:J3826,6,0))</f>
        <v>41</v>
      </c>
      <c r="AC1136" s="24">
        <f t="shared" si="638"/>
        <v>0</v>
      </c>
      <c r="AD1136" s="24">
        <f t="shared" si="639"/>
        <v>0</v>
      </c>
      <c r="AE1136" s="24">
        <f>IFNA(VLOOKUP(A1136,'BUSINESS processed'!A1136:J3826,9,0))</f>
        <v>0.024</v>
      </c>
      <c r="AF1136" s="27">
        <f>IFNA(VLOOKUP(A1136,'BUSINESS processed'!A1136:J3826,10,0))</f>
        <v>0.392</v>
      </c>
      <c r="AG1136" s="26"/>
      <c r="AH1136" s="26"/>
      <c r="AI1136" s="26"/>
      <c r="AJ1136" s="26"/>
      <c r="AK1136" s="26"/>
      <c r="AL1136" s="26"/>
      <c r="AM1136" s="26"/>
      <c r="AN1136" s="26"/>
      <c r="AO1136" s="26"/>
      <c r="AP1136" s="26"/>
      <c r="AQ1136" s="26"/>
      <c r="AR1136" s="26"/>
      <c r="AS1136" s="26"/>
      <c r="AT1136" s="26"/>
      <c r="AU1136" s="26"/>
      <c r="AV1136" s="26"/>
      <c r="AW1136" s="26"/>
      <c r="AX1136" s="26"/>
      <c r="AY1136" s="26"/>
      <c r="AZ1136" s="26"/>
      <c r="BA1136" s="26"/>
      <c r="BB1136" s="26"/>
      <c r="BC1136" s="26"/>
      <c r="BD1136" s="26"/>
      <c r="BE1136" s="26"/>
      <c r="BF1136" s="26"/>
      <c r="BG1136" s="26"/>
      <c r="BH1136" s="26"/>
    </row>
    <row r="1137">
      <c r="A1137" s="18" t="str">
        <f t="shared" si="1"/>
        <v>Europe_Albania-Europe_2005</v>
      </c>
      <c r="B1137" s="19" t="s">
        <v>179</v>
      </c>
      <c r="C1137" s="20" t="s">
        <v>180</v>
      </c>
      <c r="D1137" s="21" t="s">
        <v>84</v>
      </c>
      <c r="E1137" s="22">
        <v>8.37648374E9</v>
      </c>
      <c r="F1137" s="22">
        <f t="shared" si="2"/>
        <v>2798.949633</v>
      </c>
      <c r="G1137" s="23">
        <v>0.063</v>
      </c>
      <c r="H1137" s="23">
        <v>160.0</v>
      </c>
      <c r="I1137" s="23">
        <v>0.131</v>
      </c>
      <c r="J1137" s="24">
        <f>IFNA(VLOOKUP(A1137,'ENERGY processed'!$A$2:$H$2692,7,0),"")</f>
        <v>2098.5</v>
      </c>
      <c r="K1137" s="24">
        <f t="shared" si="3"/>
        <v>0.0007012006453</v>
      </c>
      <c r="L1137" s="24">
        <f>IFNA(VLOOKUP(A1137,'ENERGY processed'!$A$2:$H$2692,8,0),"")</f>
        <v>4155</v>
      </c>
      <c r="M1137" s="24">
        <f t="shared" si="5"/>
        <v>0.001388367253</v>
      </c>
      <c r="N1137" s="24">
        <f>IFNA(VLOOKUP(A1137,'HUMAN RESOURCES processed'!$A$2:$M$2692,5,0))</f>
        <v>0.014</v>
      </c>
      <c r="O1137" s="24">
        <f>IFNA(VLOOKUP(A1137,'HUMAN RESOURCES processed'!$A$2:$M$2692,6,0))</f>
        <v>0.018</v>
      </c>
      <c r="P1137" s="24">
        <f>IFNA(VLOOKUP(A1137,'HUMAN RESOURCES processed'!$A$2:$M$2692,7,0))</f>
        <v>79</v>
      </c>
      <c r="Q1137" s="24">
        <f>IFNA(VLOOKUP(A1137,'HUMAN RESOURCES processed'!$A$2:$M$2692,8,0))</f>
        <v>73</v>
      </c>
      <c r="R1137" s="24">
        <f t="shared" si="6"/>
        <v>76</v>
      </c>
      <c r="S1137" s="24">
        <f>IFNA(VLOOKUP(A1137,'HUMAN RESOURCES processed'!$A$2:$M$2692,9,0))</f>
        <v>0.265</v>
      </c>
      <c r="T1137" s="24">
        <f>IFNA(VLOOKUP(A1137,'HUMAN RESOURCES processed'!$A$2:$M$2692,10,0))</f>
        <v>0.649</v>
      </c>
      <c r="U1137" s="24">
        <f>IFNA(VLOOKUP(A1137,'HUMAN RESOURCES processed'!$A$2:$M$2692,11,0))</f>
        <v>0.085</v>
      </c>
      <c r="V1137" s="24">
        <f>IFNA(VLOOKUP(A1137,'HUMAN RESOURCES processed'!$A$2:$M$2692,12,0))</f>
        <v>2992724</v>
      </c>
      <c r="W1137" s="24">
        <f>IFNA(VLOOKUP(A1137,'HUMAN RESOURCES processed'!$A$2:$M$2692,13,0))</f>
        <v>0.467</v>
      </c>
      <c r="X1137" s="24">
        <f>IFNA(VLOOKUP(A1137,'TOURISM processed'!$A$2:$F$2692,5,0))</f>
        <v>880000000</v>
      </c>
      <c r="Y1137" s="24">
        <f>IFNA(VLOOKUP(A1137,'TOURISM processed'!$A$2:$F$2692,6,0))</f>
        <v>808000000</v>
      </c>
      <c r="Z1137" s="24">
        <f t="shared" si="7"/>
        <v>269.9881446</v>
      </c>
      <c r="AA1137" s="24">
        <f>IFNA(VLOOKUP(A1137,'BUSINESS processed'!A1137:J3827,5,0))</f>
        <v>0.582</v>
      </c>
      <c r="AB1137" s="24">
        <f>IFNA(VLOOKUP(A1137,'BUSINESS processed'!A1137:J3827,6,0))</f>
        <v>41</v>
      </c>
      <c r="AC1137" s="24">
        <f t="shared" si="638"/>
        <v>0</v>
      </c>
      <c r="AD1137" s="24">
        <f>IFNA(VLOOKUP(A1137,'BUSINESS processed'!A1137:J3827,8,0))</f>
        <v>364</v>
      </c>
      <c r="AE1137" s="24">
        <f>IFNA(VLOOKUP(A1137,'BUSINESS processed'!A1137:J3827,9,0))</f>
        <v>0.06</v>
      </c>
      <c r="AF1137" s="27">
        <f>IFNA(VLOOKUP(A1137,'BUSINESS processed'!A1137:J3827,10,0))</f>
        <v>0.479</v>
      </c>
      <c r="AG1137" s="26"/>
      <c r="AH1137" s="26"/>
      <c r="AI1137" s="26"/>
      <c r="AJ1137" s="26"/>
      <c r="AK1137" s="26"/>
      <c r="AL1137" s="26"/>
      <c r="AM1137" s="26"/>
      <c r="AN1137" s="26"/>
      <c r="AO1137" s="26"/>
      <c r="AP1137" s="26"/>
      <c r="AQ1137" s="26"/>
      <c r="AR1137" s="26"/>
      <c r="AS1137" s="26"/>
      <c r="AT1137" s="26"/>
      <c r="AU1137" s="26"/>
      <c r="AV1137" s="26"/>
      <c r="AW1137" s="26"/>
      <c r="AX1137" s="26"/>
      <c r="AY1137" s="26"/>
      <c r="AZ1137" s="26"/>
      <c r="BA1137" s="26"/>
      <c r="BB1137" s="26"/>
      <c r="BC1137" s="26"/>
      <c r="BD1137" s="26"/>
      <c r="BE1137" s="26"/>
      <c r="BF1137" s="26"/>
      <c r="BG1137" s="26"/>
      <c r="BH1137" s="26"/>
    </row>
    <row r="1138">
      <c r="A1138" s="18" t="str">
        <f t="shared" si="1"/>
        <v>Europe_Albania-Europe_2006</v>
      </c>
      <c r="B1138" s="19" t="s">
        <v>179</v>
      </c>
      <c r="C1138" s="20" t="s">
        <v>180</v>
      </c>
      <c r="D1138" s="21" t="s">
        <v>85</v>
      </c>
      <c r="E1138" s="22">
        <v>9.132562332E9</v>
      </c>
      <c r="F1138" s="22">
        <f t="shared" si="2"/>
        <v>3076.979844</v>
      </c>
      <c r="G1138" s="23">
        <v>0.06</v>
      </c>
      <c r="H1138" s="23">
        <v>168.0</v>
      </c>
      <c r="I1138" s="23">
        <v>0.129</v>
      </c>
      <c r="J1138" s="24">
        <f t="shared" ref="J1138:J1139" si="640">IF(AND( C1138=C1137,D1138&gt;D1137),J1137,"")</f>
        <v>2098.5</v>
      </c>
      <c r="K1138" s="24">
        <f t="shared" si="3"/>
        <v>0.0007070351088</v>
      </c>
      <c r="L1138" s="24">
        <f t="shared" ref="L1138:L1139" si="641">IF(AND(C1138=C1137,C1138&gt;C1137),C1137,0)</f>
        <v>0</v>
      </c>
      <c r="M1138" s="24">
        <f t="shared" si="5"/>
        <v>0</v>
      </c>
      <c r="N1138" s="24">
        <f>IFNA(VLOOKUP(A1138,'HUMAN RESOURCES processed'!$A$2:$M$2692,5,0))</f>
        <v>0.014</v>
      </c>
      <c r="O1138" s="24">
        <f>IFNA(VLOOKUP(A1138,'HUMAN RESOURCES processed'!$A$2:$M$2692,6,0))</f>
        <v>0.017</v>
      </c>
      <c r="P1138" s="24">
        <f>IFNA(VLOOKUP(A1138,'HUMAN RESOURCES processed'!$A$2:$M$2692,7,0))</f>
        <v>80</v>
      </c>
      <c r="Q1138" s="24">
        <f>IFNA(VLOOKUP(A1138,'HUMAN RESOURCES processed'!$A$2:$M$2692,8,0))</f>
        <v>73</v>
      </c>
      <c r="R1138" s="24">
        <f t="shared" si="6"/>
        <v>76.5</v>
      </c>
      <c r="S1138" s="24">
        <f>IFNA(VLOOKUP(A1138,'HUMAN RESOURCES processed'!$A$2:$M$2692,9,0))</f>
        <v>0.258</v>
      </c>
      <c r="T1138" s="24">
        <f>IFNA(VLOOKUP(A1138,'HUMAN RESOURCES processed'!$A$2:$M$2692,10,0))</f>
        <v>0.654</v>
      </c>
      <c r="U1138" s="24">
        <f>IFNA(VLOOKUP(A1138,'HUMAN RESOURCES processed'!$A$2:$M$2692,11,0))</f>
        <v>0.089</v>
      </c>
      <c r="V1138" s="24">
        <f>IFNA(VLOOKUP(A1138,'HUMAN RESOURCES processed'!$A$2:$M$2692,12,0))</f>
        <v>2968028</v>
      </c>
      <c r="W1138" s="24">
        <f>IFNA(VLOOKUP(A1138,'HUMAN RESOURCES processed'!$A$2:$M$2692,13,0))</f>
        <v>0.478</v>
      </c>
      <c r="X1138" s="24">
        <f>IFNA(VLOOKUP(A1138,'TOURISM processed'!$A$2:$F$2692,5,0))</f>
        <v>1057000000</v>
      </c>
      <c r="Y1138" s="24">
        <f>IFNA(VLOOKUP(A1138,'TOURISM processed'!$A$2:$F$2692,6,0))</f>
        <v>989000000</v>
      </c>
      <c r="Z1138" s="24">
        <f t="shared" si="7"/>
        <v>333.2178807</v>
      </c>
      <c r="AA1138" s="24">
        <f>IFNA(VLOOKUP(A1138,'BUSINESS processed'!A1138:J3828,5,0))</f>
        <v>0.565</v>
      </c>
      <c r="AB1138" s="24">
        <f>IFNA(VLOOKUP(A1138,'BUSINESS processed'!A1138:J3828,6,0))</f>
        <v>39</v>
      </c>
      <c r="AC1138" s="24">
        <f t="shared" si="638"/>
        <v>0</v>
      </c>
      <c r="AD1138" s="24">
        <f>IFNA(VLOOKUP(A1138,'BUSINESS processed'!A1138:J3828,8,0))</f>
        <v>364</v>
      </c>
      <c r="AE1138" s="24">
        <f>IFNA(VLOOKUP(A1138,'BUSINESS processed'!A1138:J3828,9,0))</f>
        <v>0.096</v>
      </c>
      <c r="AF1138" s="27">
        <f>IFNA(VLOOKUP(A1138,'BUSINESS processed'!A1138:J3828,10,0))</f>
        <v>0.601</v>
      </c>
      <c r="AG1138" s="26"/>
      <c r="AH1138" s="26"/>
      <c r="AI1138" s="26"/>
      <c r="AJ1138" s="26"/>
      <c r="AK1138" s="26"/>
      <c r="AL1138" s="26"/>
      <c r="AM1138" s="26"/>
      <c r="AN1138" s="26"/>
      <c r="AO1138" s="26"/>
      <c r="AP1138" s="26"/>
      <c r="AQ1138" s="26"/>
      <c r="AR1138" s="26"/>
      <c r="AS1138" s="26"/>
      <c r="AT1138" s="26"/>
      <c r="AU1138" s="26"/>
      <c r="AV1138" s="26"/>
      <c r="AW1138" s="26"/>
      <c r="AX1138" s="26"/>
      <c r="AY1138" s="26"/>
      <c r="AZ1138" s="26"/>
      <c r="BA1138" s="26"/>
      <c r="BB1138" s="26"/>
      <c r="BC1138" s="26"/>
      <c r="BD1138" s="26"/>
      <c r="BE1138" s="26"/>
      <c r="BF1138" s="26"/>
      <c r="BG1138" s="26"/>
      <c r="BH1138" s="26"/>
    </row>
    <row r="1139">
      <c r="A1139" s="18" t="str">
        <f t="shared" si="1"/>
        <v>Europe_Albania-Europe_2007</v>
      </c>
      <c r="B1139" s="19" t="s">
        <v>179</v>
      </c>
      <c r="C1139" s="20" t="s">
        <v>180</v>
      </c>
      <c r="D1139" s="21" t="s">
        <v>86</v>
      </c>
      <c r="E1139" s="22">
        <v>1.0701011856E10</v>
      </c>
      <c r="F1139" s="22">
        <f t="shared" si="2"/>
        <v>3638.710813</v>
      </c>
      <c r="G1139" s="23">
        <v>0.064</v>
      </c>
      <c r="H1139" s="23">
        <v>218.0</v>
      </c>
      <c r="I1139" s="23">
        <v>0.141</v>
      </c>
      <c r="J1139" s="24">
        <f t="shared" si="640"/>
        <v>2098.5</v>
      </c>
      <c r="K1139" s="24">
        <f t="shared" si="3"/>
        <v>0.000713561927</v>
      </c>
      <c r="L1139" s="24">
        <f t="shared" si="641"/>
        <v>0</v>
      </c>
      <c r="M1139" s="24">
        <f t="shared" si="5"/>
        <v>0</v>
      </c>
      <c r="N1139" s="24">
        <f>IFNA(VLOOKUP(A1139,'HUMAN RESOURCES processed'!$A$2:$M$2692,5,0))</f>
        <v>0.013</v>
      </c>
      <c r="O1139" s="24">
        <f>IFNA(VLOOKUP(A1139,'HUMAN RESOURCES processed'!$A$2:$M$2692,6,0))</f>
        <v>0.017</v>
      </c>
      <c r="P1139" s="24">
        <f>IFNA(VLOOKUP(A1139,'HUMAN RESOURCES processed'!$A$2:$M$2692,7,0))</f>
        <v>80</v>
      </c>
      <c r="Q1139" s="24">
        <f>IFNA(VLOOKUP(A1139,'HUMAN RESOURCES processed'!$A$2:$M$2692,8,0))</f>
        <v>73</v>
      </c>
      <c r="R1139" s="24">
        <f t="shared" si="6"/>
        <v>76.5</v>
      </c>
      <c r="S1139" s="24">
        <f>IFNA(VLOOKUP(A1139,'HUMAN RESOURCES processed'!$A$2:$M$2692,9,0))</f>
        <v>0.25</v>
      </c>
      <c r="T1139" s="24">
        <f>IFNA(VLOOKUP(A1139,'HUMAN RESOURCES processed'!$A$2:$M$2692,10,0))</f>
        <v>0.658</v>
      </c>
      <c r="U1139" s="24">
        <f>IFNA(VLOOKUP(A1139,'HUMAN RESOURCES processed'!$A$2:$M$2692,11,0))</f>
        <v>0.092</v>
      </c>
      <c r="V1139" s="24">
        <f>IFNA(VLOOKUP(A1139,'HUMAN RESOURCES processed'!$A$2:$M$2692,12,0))</f>
        <v>2940880</v>
      </c>
      <c r="W1139" s="24">
        <f>IFNA(VLOOKUP(A1139,'HUMAN RESOURCES processed'!$A$2:$M$2692,13,0))</f>
        <v>0.489</v>
      </c>
      <c r="X1139" s="24">
        <f>IFNA(VLOOKUP(A1139,'TOURISM processed'!$A$2:$F$2692,5,0))</f>
        <v>1479000000</v>
      </c>
      <c r="Y1139" s="24">
        <f>IFNA(VLOOKUP(A1139,'TOURISM processed'!$A$2:$F$2692,6,0))</f>
        <v>1331000000</v>
      </c>
      <c r="Z1139" s="24">
        <f t="shared" si="7"/>
        <v>452.5856206</v>
      </c>
      <c r="AA1139" s="24">
        <f>IFNA(VLOOKUP(A1139,'BUSINESS processed'!A1139:J3829,5,0))</f>
        <v>0.459</v>
      </c>
      <c r="AB1139" s="24">
        <f>IFNA(VLOOKUP(A1139,'BUSINESS processed'!A1139:J3829,6,0))</f>
        <v>36</v>
      </c>
      <c r="AC1139" s="24">
        <f t="shared" si="638"/>
        <v>0</v>
      </c>
      <c r="AD1139" s="24">
        <f>IFNA(VLOOKUP(A1139,'BUSINESS processed'!A1139:J3829,8,0))</f>
        <v>364</v>
      </c>
      <c r="AE1139" s="24">
        <f>IFNA(VLOOKUP(A1139,'BUSINESS processed'!A1139:J3829,9,0))</f>
        <v>0.15</v>
      </c>
      <c r="AF1139" s="27">
        <f>IFNA(VLOOKUP(A1139,'BUSINESS processed'!A1139:J3829,10,0))</f>
        <v>0.734</v>
      </c>
      <c r="AG1139" s="26"/>
      <c r="AH1139" s="26"/>
      <c r="AI1139" s="26"/>
      <c r="AJ1139" s="26"/>
      <c r="AK1139" s="26"/>
      <c r="AL1139" s="26"/>
      <c r="AM1139" s="26"/>
      <c r="AN1139" s="26"/>
      <c r="AO1139" s="26"/>
      <c r="AP1139" s="26"/>
      <c r="AQ1139" s="26"/>
      <c r="AR1139" s="26"/>
      <c r="AS1139" s="26"/>
      <c r="AT1139" s="26"/>
      <c r="AU1139" s="26"/>
      <c r="AV1139" s="26"/>
      <c r="AW1139" s="26"/>
      <c r="AX1139" s="26"/>
      <c r="AY1139" s="26"/>
      <c r="AZ1139" s="26"/>
      <c r="BA1139" s="26"/>
      <c r="BB1139" s="26"/>
      <c r="BC1139" s="26"/>
      <c r="BD1139" s="26"/>
      <c r="BE1139" s="26"/>
      <c r="BF1139" s="26"/>
      <c r="BG1139" s="26"/>
      <c r="BH1139" s="26"/>
    </row>
    <row r="1140">
      <c r="A1140" s="18" t="str">
        <f t="shared" si="1"/>
        <v>Europe_Albania-Europe_2008</v>
      </c>
      <c r="B1140" s="19" t="s">
        <v>179</v>
      </c>
      <c r="C1140" s="20" t="s">
        <v>180</v>
      </c>
      <c r="D1140" s="21" t="s">
        <v>87</v>
      </c>
      <c r="E1140" s="22">
        <v>1.2881352688E10</v>
      </c>
      <c r="F1140" s="22">
        <f t="shared" si="2"/>
        <v>4422.692446</v>
      </c>
      <c r="G1140" s="23">
        <v>0.061</v>
      </c>
      <c r="H1140" s="23">
        <v>251.0</v>
      </c>
      <c r="I1140" s="23">
        <v>0.13</v>
      </c>
      <c r="J1140" s="24">
        <f>IFNA(VLOOKUP(A1140,'ENERGY processed'!$A$2:$H$2692,7,0),"")</f>
        <v>1869.5</v>
      </c>
      <c r="K1140" s="24">
        <f t="shared" si="3"/>
        <v>0.0006418754092</v>
      </c>
      <c r="L1140" s="24">
        <f>IFNA(VLOOKUP(A1140,'ENERGY processed'!$A$2:$H$2692,8,0),"")</f>
        <v>3658</v>
      </c>
      <c r="M1140" s="24">
        <f t="shared" si="5"/>
        <v>0.001255940223</v>
      </c>
      <c r="N1140" s="24">
        <f>IFNA(VLOOKUP(A1140,'HUMAN RESOURCES processed'!$A$2:$M$2692,5,0))</f>
        <v>0.013</v>
      </c>
      <c r="O1140" s="24">
        <f>IFNA(VLOOKUP(A1140,'HUMAN RESOURCES processed'!$A$2:$M$2692,6,0))</f>
        <v>0.016</v>
      </c>
      <c r="P1140" s="24">
        <f>IFNA(VLOOKUP(A1140,'HUMAN RESOURCES processed'!$A$2:$M$2692,7,0))</f>
        <v>80</v>
      </c>
      <c r="Q1140" s="24">
        <f>IFNA(VLOOKUP(A1140,'HUMAN RESOURCES processed'!$A$2:$M$2692,8,0))</f>
        <v>74</v>
      </c>
      <c r="R1140" s="24">
        <f t="shared" si="6"/>
        <v>77</v>
      </c>
      <c r="S1140" s="24">
        <f>IFNA(VLOOKUP(A1140,'HUMAN RESOURCES processed'!$A$2:$M$2692,9,0))</f>
        <v>0.243</v>
      </c>
      <c r="T1140" s="24">
        <f>IFNA(VLOOKUP(A1140,'HUMAN RESOURCES processed'!$A$2:$M$2692,10,0))</f>
        <v>0.662</v>
      </c>
      <c r="U1140" s="24">
        <f>IFNA(VLOOKUP(A1140,'HUMAN RESOURCES processed'!$A$2:$M$2692,11,0))</f>
        <v>0.095</v>
      </c>
      <c r="V1140" s="24">
        <f>IFNA(VLOOKUP(A1140,'HUMAN RESOURCES processed'!$A$2:$M$2692,12,0))</f>
        <v>2912559</v>
      </c>
      <c r="W1140" s="24">
        <f>IFNA(VLOOKUP(A1140,'HUMAN RESOURCES processed'!$A$2:$M$2692,13,0))</f>
        <v>0.5</v>
      </c>
      <c r="X1140" s="24">
        <f>IFNA(VLOOKUP(A1140,'TOURISM processed'!$A$2:$F$2692,5,0))</f>
        <v>1848000000</v>
      </c>
      <c r="Y1140" s="24">
        <f>IFNA(VLOOKUP(A1140,'TOURISM processed'!$A$2:$F$2692,6,0))</f>
        <v>1644000000</v>
      </c>
      <c r="Z1140" s="24">
        <f t="shared" si="7"/>
        <v>564.4520849</v>
      </c>
      <c r="AA1140" s="24">
        <f>IFNA(VLOOKUP(A1140,'BUSINESS processed'!A1140:J3830,5,0))</f>
        <v>0.462</v>
      </c>
      <c r="AB1140" s="24">
        <f>IFNA(VLOOKUP(A1140,'BUSINESS processed'!A1140:J3830,6,0))</f>
        <v>9</v>
      </c>
      <c r="AC1140" s="24">
        <f t="shared" si="638"/>
        <v>0</v>
      </c>
      <c r="AD1140" s="24">
        <f>IFNA(VLOOKUP(A1140,'BUSINESS processed'!A1140:J3830,8,0))</f>
        <v>368</v>
      </c>
      <c r="AE1140" s="24">
        <f>IFNA(VLOOKUP(A1140,'BUSINESS processed'!A1140:J3830,9,0))</f>
        <v>0.239</v>
      </c>
      <c r="AF1140" s="27">
        <f>IFNA(VLOOKUP(A1140,'BUSINESS processed'!A1140:J3830,10,0))</f>
        <v>0.589</v>
      </c>
      <c r="AG1140" s="26"/>
      <c r="AH1140" s="26"/>
      <c r="AI1140" s="26"/>
      <c r="AJ1140" s="26"/>
      <c r="AK1140" s="26"/>
      <c r="AL1140" s="26"/>
      <c r="AM1140" s="26"/>
      <c r="AN1140" s="26"/>
      <c r="AO1140" s="26"/>
      <c r="AP1140" s="26"/>
      <c r="AQ1140" s="26"/>
      <c r="AR1140" s="26"/>
      <c r="AS1140" s="26"/>
      <c r="AT1140" s="26"/>
      <c r="AU1140" s="26"/>
      <c r="AV1140" s="26"/>
      <c r="AW1140" s="26"/>
      <c r="AX1140" s="26"/>
      <c r="AY1140" s="26"/>
      <c r="AZ1140" s="26"/>
      <c r="BA1140" s="26"/>
      <c r="BB1140" s="26"/>
      <c r="BC1140" s="26"/>
      <c r="BD1140" s="26"/>
      <c r="BE1140" s="26"/>
      <c r="BF1140" s="26"/>
      <c r="BG1140" s="26"/>
      <c r="BH1140" s="26"/>
    </row>
    <row r="1141">
      <c r="A1141" s="18" t="str">
        <f t="shared" si="1"/>
        <v>Europe_Albania-Europe_2009</v>
      </c>
      <c r="B1141" s="19" t="s">
        <v>179</v>
      </c>
      <c r="C1141" s="20" t="s">
        <v>180</v>
      </c>
      <c r="D1141" s="21" t="s">
        <v>88</v>
      </c>
      <c r="E1141" s="22">
        <v>1.2044212904E10</v>
      </c>
      <c r="F1141" s="22">
        <f t="shared" si="2"/>
        <v>4175.779349</v>
      </c>
      <c r="G1141" s="23">
        <v>0.06</v>
      </c>
      <c r="H1141" s="23">
        <v>230.0</v>
      </c>
      <c r="I1141" s="23">
        <v>0.127</v>
      </c>
      <c r="J1141" s="24">
        <f>IFNA(VLOOKUP(A1141,'ENERGY processed'!$A$2:$H$2692,7,0),"")</f>
        <v>2068</v>
      </c>
      <c r="K1141" s="24">
        <f t="shared" si="3"/>
        <v>0.0007169843113</v>
      </c>
      <c r="L1141" s="24">
        <f>IFNA(VLOOKUP(A1141,'ENERGY processed'!$A$2:$H$2692,8,0),"")</f>
        <v>3865</v>
      </c>
      <c r="M1141" s="24">
        <f t="shared" si="5"/>
        <v>0.001340011781</v>
      </c>
      <c r="N1141" s="24">
        <f>IFNA(VLOOKUP(A1141,'HUMAN RESOURCES processed'!$A$2:$M$2692,5,0))</f>
        <v>0.013</v>
      </c>
      <c r="O1141" s="24">
        <f>IFNA(VLOOKUP(A1141,'HUMAN RESOURCES processed'!$A$2:$M$2692,6,0))</f>
        <v>0.015</v>
      </c>
      <c r="P1141" s="24">
        <f>IFNA(VLOOKUP(A1141,'HUMAN RESOURCES processed'!$A$2:$M$2692,7,0))</f>
        <v>80</v>
      </c>
      <c r="Q1141" s="24">
        <f>IFNA(VLOOKUP(A1141,'HUMAN RESOURCES processed'!$A$2:$M$2692,8,0))</f>
        <v>74</v>
      </c>
      <c r="R1141" s="24">
        <f t="shared" si="6"/>
        <v>77</v>
      </c>
      <c r="S1141" s="24">
        <f>IFNA(VLOOKUP(A1141,'HUMAN RESOURCES processed'!$A$2:$M$2692,9,0))</f>
        <v>0.236</v>
      </c>
      <c r="T1141" s="24">
        <f>IFNA(VLOOKUP(A1141,'HUMAN RESOURCES processed'!$A$2:$M$2692,10,0))</f>
        <v>0.666</v>
      </c>
      <c r="U1141" s="24">
        <f>IFNA(VLOOKUP(A1141,'HUMAN RESOURCES processed'!$A$2:$M$2692,11,0))</f>
        <v>0.098</v>
      </c>
      <c r="V1141" s="24">
        <f>IFNA(VLOOKUP(A1141,'HUMAN RESOURCES processed'!$A$2:$M$2692,12,0))</f>
        <v>2884303</v>
      </c>
      <c r="W1141" s="24">
        <f>IFNA(VLOOKUP(A1141,'HUMAN RESOURCES processed'!$A$2:$M$2692,13,0))</f>
        <v>0.511</v>
      </c>
      <c r="X1141" s="24">
        <f>IFNA(VLOOKUP(A1141,'TOURISM processed'!$A$2:$F$2692,5,0))</f>
        <v>2014000000</v>
      </c>
      <c r="Y1141" s="24">
        <f>IFNA(VLOOKUP(A1141,'TOURISM processed'!$A$2:$F$2692,6,0))</f>
        <v>1693000000</v>
      </c>
      <c r="Z1141" s="24">
        <f t="shared" si="7"/>
        <v>586.9702316</v>
      </c>
      <c r="AA1141" s="24">
        <f>IFNA(VLOOKUP(A1141,'BUSINESS processed'!A1141:J3831,5,0))</f>
        <v>0.37</v>
      </c>
      <c r="AB1141" s="24">
        <f>IFNA(VLOOKUP(A1141,'BUSINESS processed'!A1141:J3831,6,0))</f>
        <v>6</v>
      </c>
      <c r="AC1141" s="24">
        <f t="shared" si="638"/>
        <v>0</v>
      </c>
      <c r="AD1141" s="24">
        <f>IFNA(VLOOKUP(A1141,'BUSINESS processed'!A1141:J3831,8,0))</f>
        <v>368</v>
      </c>
      <c r="AE1141" s="24">
        <f>IFNA(VLOOKUP(A1141,'BUSINESS processed'!A1141:J3831,9,0))</f>
        <v>0.412</v>
      </c>
      <c r="AF1141" s="27">
        <f>IFNA(VLOOKUP(A1141,'BUSINESS processed'!A1141:J3831,10,0))</f>
        <v>0.782</v>
      </c>
      <c r="AG1141" s="26"/>
      <c r="AH1141" s="26"/>
      <c r="AI1141" s="26"/>
      <c r="AJ1141" s="26"/>
      <c r="AK1141" s="26"/>
      <c r="AL1141" s="26"/>
      <c r="AM1141" s="26"/>
      <c r="AN1141" s="26"/>
      <c r="AO1141" s="26"/>
      <c r="AP1141" s="26"/>
      <c r="AQ1141" s="26"/>
      <c r="AR1141" s="26"/>
      <c r="AS1141" s="26"/>
      <c r="AT1141" s="26"/>
      <c r="AU1141" s="26"/>
      <c r="AV1141" s="26"/>
      <c r="AW1141" s="26"/>
      <c r="AX1141" s="26"/>
      <c r="AY1141" s="26"/>
      <c r="AZ1141" s="26"/>
      <c r="BA1141" s="26"/>
      <c r="BB1141" s="26"/>
      <c r="BC1141" s="26"/>
      <c r="BD1141" s="26"/>
      <c r="BE1141" s="26"/>
      <c r="BF1141" s="26"/>
      <c r="BG1141" s="26"/>
      <c r="BH1141" s="26"/>
    </row>
    <row r="1142">
      <c r="A1142" s="18" t="str">
        <f t="shared" si="1"/>
        <v>Europe_Albania-Europe_2010</v>
      </c>
      <c r="B1142" s="19" t="s">
        <v>179</v>
      </c>
      <c r="C1142" s="20" t="s">
        <v>180</v>
      </c>
      <c r="D1142" s="21" t="s">
        <v>89</v>
      </c>
      <c r="E1142" s="22">
        <v>1.1926953259E10</v>
      </c>
      <c r="F1142" s="22">
        <f t="shared" si="2"/>
        <v>4175.120239</v>
      </c>
      <c r="G1142" s="23">
        <v>0.055</v>
      </c>
      <c r="H1142" s="23">
        <v>207.0</v>
      </c>
      <c r="I1142" s="23">
        <v>0.128</v>
      </c>
      <c r="J1142" s="24">
        <f>IF(AND( C1142=C1141,D1142&gt;D1141),J1141,"")</f>
        <v>2068</v>
      </c>
      <c r="K1142" s="24">
        <f t="shared" si="3"/>
        <v>0.0007239190485</v>
      </c>
      <c r="L1142" s="24">
        <f>IF(AND(C1142=C1141,C1142&gt;C1141),C1141,0)</f>
        <v>0</v>
      </c>
      <c r="M1142" s="24">
        <f t="shared" si="5"/>
        <v>0</v>
      </c>
      <c r="N1142" s="24">
        <f>IFNA(VLOOKUP(A1142,'HUMAN RESOURCES processed'!$A$2:$M$2692,5,0))</f>
        <v>0.013</v>
      </c>
      <c r="O1142" s="24">
        <f>IFNA(VLOOKUP(A1142,'HUMAN RESOURCES processed'!$A$2:$M$2692,6,0))</f>
        <v>0.015</v>
      </c>
      <c r="P1142" s="24">
        <f>IFNA(VLOOKUP(A1142,'HUMAN RESOURCES processed'!$A$2:$M$2692,7,0))</f>
        <v>80</v>
      </c>
      <c r="Q1142" s="24">
        <f>IFNA(VLOOKUP(A1142,'HUMAN RESOURCES processed'!$A$2:$M$2692,8,0))</f>
        <v>74</v>
      </c>
      <c r="R1142" s="24">
        <f t="shared" si="6"/>
        <v>77</v>
      </c>
      <c r="S1142" s="24">
        <f>IFNA(VLOOKUP(A1142,'HUMAN RESOURCES processed'!$A$2:$M$2692,9,0))</f>
        <v>0.228</v>
      </c>
      <c r="T1142" s="24">
        <f>IFNA(VLOOKUP(A1142,'HUMAN RESOURCES processed'!$A$2:$M$2692,10,0))</f>
        <v>0.671</v>
      </c>
      <c r="U1142" s="24">
        <f>IFNA(VLOOKUP(A1142,'HUMAN RESOURCES processed'!$A$2:$M$2692,11,0))</f>
        <v>0.101</v>
      </c>
      <c r="V1142" s="24">
        <f>IFNA(VLOOKUP(A1142,'HUMAN RESOURCES processed'!$A$2:$M$2692,12,0))</f>
        <v>2856673</v>
      </c>
      <c r="W1142" s="24">
        <f>IFNA(VLOOKUP(A1142,'HUMAN RESOURCES processed'!$A$2:$M$2692,13,0))</f>
        <v>0.522</v>
      </c>
      <c r="X1142" s="24">
        <f>IFNA(VLOOKUP(A1142,'TOURISM processed'!$A$2:$F$2692,5,0))</f>
        <v>1780000000</v>
      </c>
      <c r="Y1142" s="24">
        <f>IFNA(VLOOKUP(A1142,'TOURISM processed'!$A$2:$F$2692,6,0))</f>
        <v>1454000000</v>
      </c>
      <c r="Z1142" s="24">
        <f t="shared" si="7"/>
        <v>508.9837024</v>
      </c>
      <c r="AA1142" s="24">
        <f>IFNA(VLOOKUP(A1142,'BUSINESS processed'!A1142:J3832,5,0))</f>
        <v>0.331</v>
      </c>
      <c r="AB1142" s="24">
        <f>IFNA(VLOOKUP(A1142,'BUSINESS processed'!A1142:J3832,6,0))</f>
        <v>6</v>
      </c>
      <c r="AC1142" s="24">
        <f t="shared" si="638"/>
        <v>0</v>
      </c>
      <c r="AD1142" s="24">
        <f>IFNA(VLOOKUP(A1142,'BUSINESS processed'!A1142:J3832,8,0))</f>
        <v>360</v>
      </c>
      <c r="AE1142" s="24">
        <f>IFNA(VLOOKUP(A1142,'BUSINESS processed'!A1142:J3832,9,0))</f>
        <v>0.45</v>
      </c>
      <c r="AF1142" s="27">
        <f>IFNA(VLOOKUP(A1142,'BUSINESS processed'!A1142:J3832,10,0))</f>
        <v>0.855</v>
      </c>
      <c r="AG1142" s="26"/>
      <c r="AH1142" s="26"/>
      <c r="AI1142" s="26"/>
      <c r="AJ1142" s="26"/>
      <c r="AK1142" s="26"/>
      <c r="AL1142" s="26"/>
      <c r="AM1142" s="26"/>
      <c r="AN1142" s="26"/>
      <c r="AO1142" s="26"/>
      <c r="AP1142" s="26"/>
      <c r="AQ1142" s="26"/>
      <c r="AR1142" s="26"/>
      <c r="AS1142" s="26"/>
      <c r="AT1142" s="26"/>
      <c r="AU1142" s="26"/>
      <c r="AV1142" s="26"/>
      <c r="AW1142" s="26"/>
      <c r="AX1142" s="26"/>
      <c r="AY1142" s="26"/>
      <c r="AZ1142" s="26"/>
      <c r="BA1142" s="26"/>
      <c r="BB1142" s="26"/>
      <c r="BC1142" s="26"/>
      <c r="BD1142" s="26"/>
      <c r="BE1142" s="26"/>
      <c r="BF1142" s="26"/>
      <c r="BG1142" s="26"/>
      <c r="BH1142" s="26"/>
    </row>
    <row r="1143">
      <c r="A1143" s="18" t="str">
        <f t="shared" si="1"/>
        <v>Europe_Albania-Europe_2011</v>
      </c>
      <c r="B1143" s="19" t="s">
        <v>179</v>
      </c>
      <c r="C1143" s="20" t="s">
        <v>180</v>
      </c>
      <c r="D1143" s="21" t="s">
        <v>90</v>
      </c>
      <c r="E1143" s="22">
        <v>1.2890867763E10</v>
      </c>
      <c r="F1143" s="22">
        <f t="shared" si="2"/>
        <v>4556.144342</v>
      </c>
      <c r="G1143" s="23">
        <v>0.06</v>
      </c>
      <c r="H1143" s="23">
        <v>243.0</v>
      </c>
      <c r="I1143" s="23">
        <v>0.124</v>
      </c>
      <c r="J1143" s="24">
        <f>IFNA(VLOOKUP(A1143,'ENERGY processed'!$A$2:$H$2692,7,0),"")</f>
        <v>1977.5</v>
      </c>
      <c r="K1143" s="24">
        <f t="shared" si="3"/>
        <v>0.0006989269924</v>
      </c>
      <c r="L1143" s="24">
        <f>IFNA(VLOOKUP(A1143,'ENERGY processed'!$A$2:$H$2692,8,0),"")</f>
        <v>3694.5</v>
      </c>
      <c r="M1143" s="24">
        <f t="shared" si="5"/>
        <v>0.001305782945</v>
      </c>
      <c r="N1143" s="24">
        <f>IFNA(VLOOKUP(A1143,'HUMAN RESOURCES processed'!$A$2:$M$2692,5,0))</f>
        <v>0.013</v>
      </c>
      <c r="O1143" s="24">
        <f>IFNA(VLOOKUP(A1143,'HUMAN RESOURCES processed'!$A$2:$M$2692,6,0))</f>
        <v>0.014</v>
      </c>
      <c r="P1143" s="24">
        <f>IFNA(VLOOKUP(A1143,'HUMAN RESOURCES processed'!$A$2:$M$2692,7,0))</f>
        <v>80</v>
      </c>
      <c r="Q1143" s="24">
        <f>IFNA(VLOOKUP(A1143,'HUMAN RESOURCES processed'!$A$2:$M$2692,8,0))</f>
        <v>74</v>
      </c>
      <c r="R1143" s="24">
        <f t="shared" si="6"/>
        <v>77</v>
      </c>
      <c r="S1143" s="24">
        <f>IFNA(VLOOKUP(A1143,'HUMAN RESOURCES processed'!$A$2:$M$2692,9,0))</f>
        <v>0.221</v>
      </c>
      <c r="T1143" s="24">
        <f>IFNA(VLOOKUP(A1143,'HUMAN RESOURCES processed'!$A$2:$M$2692,10,0))</f>
        <v>0.676</v>
      </c>
      <c r="U1143" s="24">
        <f>IFNA(VLOOKUP(A1143,'HUMAN RESOURCES processed'!$A$2:$M$2692,11,0))</f>
        <v>0.103</v>
      </c>
      <c r="V1143" s="24">
        <f>IFNA(VLOOKUP(A1143,'HUMAN RESOURCES processed'!$A$2:$M$2692,12,0))</f>
        <v>2829337</v>
      </c>
      <c r="W1143" s="24">
        <f>IFNA(VLOOKUP(A1143,'HUMAN RESOURCES processed'!$A$2:$M$2692,13,0))</f>
        <v>0.532</v>
      </c>
      <c r="X1143" s="24">
        <f>IFNA(VLOOKUP(A1143,'TOURISM processed'!$A$2:$F$2692,5,0))</f>
        <v>1833000000</v>
      </c>
      <c r="Y1143" s="24">
        <f>IFNA(VLOOKUP(A1143,'TOURISM processed'!$A$2:$F$2692,6,0))</f>
        <v>1678000000</v>
      </c>
      <c r="Z1143" s="24">
        <f t="shared" si="7"/>
        <v>593.0718045</v>
      </c>
      <c r="AA1143" s="24">
        <f>IFNA(VLOOKUP(A1143,'BUSINESS processed'!A1143:J3833,5,0))</f>
        <v>0.315</v>
      </c>
      <c r="AB1143" s="24">
        <f>IFNA(VLOOKUP(A1143,'BUSINESS processed'!A1143:J3833,6,0))</f>
        <v>6</v>
      </c>
      <c r="AC1143" s="24">
        <f t="shared" si="638"/>
        <v>0</v>
      </c>
      <c r="AD1143" s="24">
        <f>IFNA(VLOOKUP(A1143,'BUSINESS processed'!A1143:J3833,8,0))</f>
        <v>371</v>
      </c>
      <c r="AE1143" s="24">
        <f>IFNA(VLOOKUP(A1143,'BUSINESS processed'!A1143:J3833,9,0))</f>
        <v>0.49</v>
      </c>
      <c r="AF1143" s="27">
        <f>IFNA(VLOOKUP(A1143,'BUSINESS processed'!A1143:J3833,10,0))</f>
        <v>0.983</v>
      </c>
      <c r="AG1143" s="26"/>
      <c r="AH1143" s="26"/>
      <c r="AI1143" s="26"/>
      <c r="AJ1143" s="26"/>
      <c r="AK1143" s="26"/>
      <c r="AL1143" s="26"/>
      <c r="AM1143" s="26"/>
      <c r="AN1143" s="26"/>
      <c r="AO1143" s="26"/>
      <c r="AP1143" s="26"/>
      <c r="AQ1143" s="26"/>
      <c r="AR1143" s="26"/>
      <c r="AS1143" s="26"/>
      <c r="AT1143" s="26"/>
      <c r="AU1143" s="26"/>
      <c r="AV1143" s="26"/>
      <c r="AW1143" s="26"/>
      <c r="AX1143" s="26"/>
      <c r="AY1143" s="26"/>
      <c r="AZ1143" s="26"/>
      <c r="BA1143" s="26"/>
      <c r="BB1143" s="26"/>
      <c r="BC1143" s="26"/>
      <c r="BD1143" s="26"/>
      <c r="BE1143" s="26"/>
      <c r="BF1143" s="26"/>
      <c r="BG1143" s="26"/>
      <c r="BH1143" s="26"/>
    </row>
    <row r="1144">
      <c r="A1144" s="18" t="str">
        <f t="shared" si="1"/>
        <v>Europe_Albania-Europe_2012</v>
      </c>
      <c r="B1144" s="19" t="s">
        <v>179</v>
      </c>
      <c r="C1144" s="20" t="s">
        <v>180</v>
      </c>
      <c r="D1144" s="21" t="s">
        <v>91</v>
      </c>
      <c r="E1144" s="22">
        <v>1.2344532541E10</v>
      </c>
      <c r="F1144" s="22">
        <f t="shared" si="2"/>
        <v>4406.116378</v>
      </c>
      <c r="G1144" s="23">
        <v>0.06</v>
      </c>
      <c r="H1144" s="23">
        <v>228.0</v>
      </c>
      <c r="I1144" s="23">
        <v>0.109</v>
      </c>
      <c r="J1144" s="24">
        <f>IFNA(VLOOKUP(A1144,'ENERGY processed'!$A$2:$H$2692,7,0),"")</f>
        <v>1975</v>
      </c>
      <c r="K1144" s="24">
        <f t="shared" si="3"/>
        <v>0.0007049339307</v>
      </c>
      <c r="L1144" s="24">
        <f>IFNA(VLOOKUP(A1144,'ENERGY processed'!$A$2:$H$2692,8,0),"")</f>
        <v>3751</v>
      </c>
      <c r="M1144" s="24">
        <f t="shared" si="5"/>
        <v>0.001338839076</v>
      </c>
      <c r="N1144" s="24">
        <f>IFNA(VLOOKUP(A1144,'HUMAN RESOURCES processed'!$A$2:$M$2692,5,0))</f>
        <v>0.013</v>
      </c>
      <c r="O1144" s="24">
        <f>IFNA(VLOOKUP(A1144,'HUMAN RESOURCES processed'!$A$2:$M$2692,6,0))</f>
        <v>0.014</v>
      </c>
      <c r="P1144" s="24">
        <f>IFNA(VLOOKUP(A1144,'HUMAN RESOURCES processed'!$A$2:$M$2692,7,0))</f>
        <v>80</v>
      </c>
      <c r="Q1144" s="24">
        <f>IFNA(VLOOKUP(A1144,'HUMAN RESOURCES processed'!$A$2:$M$2692,8,0))</f>
        <v>74</v>
      </c>
      <c r="R1144" s="24">
        <f t="shared" si="6"/>
        <v>77</v>
      </c>
      <c r="S1144" s="24">
        <f>IFNA(VLOOKUP(A1144,'HUMAN RESOURCES processed'!$A$2:$M$2692,9,0))</f>
        <v>0.213</v>
      </c>
      <c r="T1144" s="24">
        <f>IFNA(VLOOKUP(A1144,'HUMAN RESOURCES processed'!$A$2:$M$2692,10,0))</f>
        <v>0.681</v>
      </c>
      <c r="U1144" s="24">
        <f>IFNA(VLOOKUP(A1144,'HUMAN RESOURCES processed'!$A$2:$M$2692,11,0))</f>
        <v>0.106</v>
      </c>
      <c r="V1144" s="24">
        <f>IFNA(VLOOKUP(A1144,'HUMAN RESOURCES processed'!$A$2:$M$2692,12,0))</f>
        <v>2801681</v>
      </c>
      <c r="W1144" s="24">
        <f>IFNA(VLOOKUP(A1144,'HUMAN RESOURCES processed'!$A$2:$M$2692,13,0))</f>
        <v>0.543</v>
      </c>
      <c r="X1144" s="24">
        <f>IFNA(VLOOKUP(A1144,'TOURISM processed'!$A$2:$F$2692,5,0))</f>
        <v>1623000000</v>
      </c>
      <c r="Y1144" s="24">
        <f>IFNA(VLOOKUP(A1144,'TOURISM processed'!$A$2:$F$2692,6,0))</f>
        <v>1374000000</v>
      </c>
      <c r="Z1144" s="24">
        <f t="shared" si="7"/>
        <v>490.4198586</v>
      </c>
      <c r="AA1144" s="24">
        <f>IFNA(VLOOKUP(A1144,'BUSINESS processed'!A1144:J3834,5,0))</f>
        <v>0.32</v>
      </c>
      <c r="AB1144" s="24">
        <f>IFNA(VLOOKUP(A1144,'BUSINESS processed'!A1144:J3834,6,0))</f>
        <v>5</v>
      </c>
      <c r="AC1144" s="24">
        <f>IFNA(VLOOKUP(A1144,'BUSINESS processed'!A1144:J3834,7,0))</f>
        <v>82</v>
      </c>
      <c r="AD1144" s="24">
        <f>IFNA(VLOOKUP(A1144,'BUSINESS processed'!A1144:J3834,8,0))</f>
        <v>357</v>
      </c>
      <c r="AE1144" s="24">
        <f>IFNA(VLOOKUP(A1144,'BUSINESS processed'!A1144:J3834,9,0))</f>
        <v>0.547</v>
      </c>
      <c r="AF1144" s="27">
        <f>IFNA(VLOOKUP(A1144,'BUSINESS processed'!A1144:J3834,10,0))</f>
        <v>1.107</v>
      </c>
      <c r="AG1144" s="26"/>
      <c r="AH1144" s="26"/>
      <c r="AI1144" s="26"/>
      <c r="AJ1144" s="26"/>
      <c r="AK1144" s="26"/>
      <c r="AL1144" s="26"/>
      <c r="AM1144" s="26"/>
      <c r="AN1144" s="26"/>
      <c r="AO1144" s="26"/>
      <c r="AP1144" s="26"/>
      <c r="AQ1144" s="26"/>
      <c r="AR1144" s="26"/>
      <c r="AS1144" s="26"/>
      <c r="AT1144" s="26"/>
      <c r="AU1144" s="26"/>
      <c r="AV1144" s="26"/>
      <c r="AW1144" s="26"/>
      <c r="AX1144" s="26"/>
      <c r="AY1144" s="26"/>
      <c r="AZ1144" s="26"/>
      <c r="BA1144" s="26"/>
      <c r="BB1144" s="26"/>
      <c r="BC1144" s="26"/>
      <c r="BD1144" s="26"/>
      <c r="BE1144" s="26"/>
      <c r="BF1144" s="26"/>
      <c r="BG1144" s="26"/>
      <c r="BH1144" s="26"/>
    </row>
    <row r="1145">
      <c r="A1145" s="18" t="str">
        <f t="shared" si="1"/>
        <v>Europe_Andorra-Europe_2000</v>
      </c>
      <c r="B1145" s="19" t="s">
        <v>179</v>
      </c>
      <c r="C1145" s="20" t="s">
        <v>181</v>
      </c>
      <c r="D1145" s="21" t="s">
        <v>70</v>
      </c>
      <c r="E1145" s="20">
        <f>IF(AND(C1145=C1144,D1145&gt;D1144),E1144,0)</f>
        <v>0</v>
      </c>
      <c r="F1145" s="22">
        <f t="shared" si="2"/>
        <v>0</v>
      </c>
      <c r="G1145" s="23">
        <v>0.083</v>
      </c>
      <c r="H1145" s="23">
        <v>3057.0</v>
      </c>
      <c r="I1145" s="39">
        <f t="shared" ref="I1145:I1170" si="642">IF(AND(C1145=C1144,D1145&gt;D1144),I1144,0)</f>
        <v>0</v>
      </c>
      <c r="J1145" s="24">
        <f t="shared" ref="J1145:J1157" si="643">IF(AND( C1145=C1144,D1145&gt;D1144),J1144,0)</f>
        <v>0</v>
      </c>
      <c r="K1145" s="24">
        <f t="shared" si="3"/>
        <v>0</v>
      </c>
      <c r="L1145" s="24">
        <f t="shared" ref="L1145:L1146" si="644">IF(AND(C1145=C1144,C1145&gt;C1144),C1144,0)</f>
        <v>0</v>
      </c>
      <c r="M1145" s="24">
        <f t="shared" si="5"/>
        <v>0</v>
      </c>
      <c r="N1145" s="24">
        <f>IFNA(VLOOKUP(A1145,'HUMAN RESOURCES processed'!$A$2:$M$2692,5,0))</f>
        <v>0.011</v>
      </c>
      <c r="O1145" s="24">
        <f>IFNA(VLOOKUP(A1145,'HUMAN RESOURCES processed'!$A$2:$M$2692,6,0))</f>
        <v>0.004</v>
      </c>
      <c r="P1145" s="24">
        <f t="shared" ref="P1145:P1157" si="645">IF(AND(C1145=C1144,D1145&gt;D1144),P1144,0)</f>
        <v>0</v>
      </c>
      <c r="Q1145" s="24">
        <f t="shared" ref="Q1145:Q1157" si="646">IF(AND(C1145=C1144,D1145&gt;D1144),Q1144,0)</f>
        <v>0</v>
      </c>
      <c r="R1145" s="24">
        <f t="shared" si="6"/>
        <v>0</v>
      </c>
      <c r="S1145" s="24">
        <f t="shared" ref="S1145:S1157" si="647">IF(AND(C1145=C1144,D1145&gt;D1144),S1144,0)</f>
        <v>0</v>
      </c>
      <c r="T1145" s="24">
        <f t="shared" ref="T1145:T1157" si="648">IF(AND(C1145=C1144,D1145&gt;D1144),T1144,0)</f>
        <v>0</v>
      </c>
      <c r="U1145" s="24">
        <f t="shared" ref="U1145:U1157" si="649">IF(AND(C1145=C1144,D1145&gt;D1144),U1144,0)</f>
        <v>0</v>
      </c>
      <c r="V1145" s="24">
        <f>IFNA(VLOOKUP(A1145,'HUMAN RESOURCES processed'!$A$2:$M$2692,12,0))</f>
        <v>65399</v>
      </c>
      <c r="W1145" s="24">
        <f>IFNA(VLOOKUP(A1145,'HUMAN RESOURCES processed'!$A$2:$M$2692,13,0))</f>
        <v>0.924</v>
      </c>
      <c r="X1145" s="24">
        <f t="shared" ref="X1145:X1157" si="650">IF(AND(C1145=C1144,D1145&gt;D1144),X1144,0)</f>
        <v>0</v>
      </c>
      <c r="Y1145" s="24">
        <f t="shared" ref="Y1145:Y1157" si="651">IF(AND(C1145=C1144,D1145&gt;D1144),Y1144,0)</f>
        <v>0</v>
      </c>
      <c r="Z1145" s="24">
        <f t="shared" si="7"/>
        <v>0</v>
      </c>
      <c r="AA1145" s="24">
        <f t="shared" ref="AA1145:AA1162" si="652">IF(AND(C1145=C1144,D1145&gt;D1144),AA1144,0)</f>
        <v>0</v>
      </c>
      <c r="AB1145" s="24">
        <f t="shared" ref="AB1145:AB1160" si="653">IF(AND(C1145=C1144,D1145&gt;D1144),AB1144,0)</f>
        <v>0</v>
      </c>
      <c r="AC1145" s="24">
        <f t="shared" ref="AC1145:AC1169" si="654">IF(AND(C1145=C1144,D1145&gt;D1144),AC1144,0)</f>
        <v>0</v>
      </c>
      <c r="AD1145" s="24">
        <f t="shared" ref="AD1145:AD1162" si="655">IF(AND(C1145=C1144,D1145&gt;D1144),AD1144,0)</f>
        <v>0</v>
      </c>
      <c r="AE1145" s="24">
        <f>IFNA(VLOOKUP(A1145,'BUSINESS processed'!A1145:J3835,9,0))</f>
        <v>0.105</v>
      </c>
      <c r="AF1145" s="27">
        <f>IFNA(VLOOKUP(A1145,'BUSINESS processed'!A1145:J3835,10,0))</f>
        <v>0.36</v>
      </c>
      <c r="AG1145" s="26"/>
      <c r="AH1145" s="26"/>
      <c r="AI1145" s="26"/>
      <c r="AJ1145" s="26"/>
      <c r="AK1145" s="26"/>
      <c r="AL1145" s="26"/>
      <c r="AM1145" s="26"/>
      <c r="AN1145" s="26"/>
      <c r="AO1145" s="26"/>
      <c r="AP1145" s="26"/>
      <c r="AQ1145" s="26"/>
      <c r="AR1145" s="26"/>
      <c r="AS1145" s="26"/>
      <c r="AT1145" s="26"/>
      <c r="AU1145" s="26"/>
      <c r="AV1145" s="26"/>
      <c r="AW1145" s="26"/>
      <c r="AX1145" s="26"/>
      <c r="AY1145" s="26"/>
      <c r="AZ1145" s="26"/>
      <c r="BA1145" s="26"/>
      <c r="BB1145" s="26"/>
      <c r="BC1145" s="26"/>
      <c r="BD1145" s="26"/>
      <c r="BE1145" s="26"/>
      <c r="BF1145" s="26"/>
      <c r="BG1145" s="26"/>
      <c r="BH1145" s="26"/>
    </row>
    <row r="1146">
      <c r="A1146" s="18" t="str">
        <f t="shared" si="1"/>
        <v>Europe_Andorra-Europe_2001</v>
      </c>
      <c r="B1146" s="19" t="s">
        <v>179</v>
      </c>
      <c r="C1146" s="20" t="s">
        <v>181</v>
      </c>
      <c r="D1146" s="21" t="s">
        <v>71</v>
      </c>
      <c r="E1146" s="22">
        <v>1.133644295E9</v>
      </c>
      <c r="F1146" s="22">
        <f t="shared" si="2"/>
        <v>16671.23963</v>
      </c>
      <c r="G1146" s="23">
        <v>0.062</v>
      </c>
      <c r="H1146" s="23">
        <v>1330.0</v>
      </c>
      <c r="I1146" s="39">
        <f t="shared" si="642"/>
        <v>0</v>
      </c>
      <c r="J1146" s="24">
        <f t="shared" si="643"/>
        <v>0</v>
      </c>
      <c r="K1146" s="24">
        <f t="shared" si="3"/>
        <v>0</v>
      </c>
      <c r="L1146" s="24">
        <f t="shared" si="644"/>
        <v>0</v>
      </c>
      <c r="M1146" s="24">
        <f t="shared" si="5"/>
        <v>0</v>
      </c>
      <c r="N1146" s="24">
        <f>IFNA(VLOOKUP(A1146,'HUMAN RESOURCES processed'!$A$2:$M$2692,5,0))</f>
        <v>0.012</v>
      </c>
      <c r="O1146" s="24">
        <f>IFNA(VLOOKUP(A1146,'HUMAN RESOURCES processed'!$A$2:$M$2692,6,0))</f>
        <v>0.004</v>
      </c>
      <c r="P1146" s="24">
        <f t="shared" si="645"/>
        <v>0</v>
      </c>
      <c r="Q1146" s="24">
        <f t="shared" si="646"/>
        <v>0</v>
      </c>
      <c r="R1146" s="24">
        <f t="shared" si="6"/>
        <v>0</v>
      </c>
      <c r="S1146" s="24">
        <f t="shared" si="647"/>
        <v>0</v>
      </c>
      <c r="T1146" s="24">
        <f t="shared" si="648"/>
        <v>0</v>
      </c>
      <c r="U1146" s="24">
        <f t="shared" si="649"/>
        <v>0</v>
      </c>
      <c r="V1146" s="24">
        <f>IFNA(VLOOKUP(A1146,'HUMAN RESOURCES processed'!$A$2:$M$2692,12,0))</f>
        <v>68000</v>
      </c>
      <c r="W1146" s="24">
        <f>IFNA(VLOOKUP(A1146,'HUMAN RESOURCES processed'!$A$2:$M$2692,13,0))</f>
        <v>0.921</v>
      </c>
      <c r="X1146" s="24">
        <f t="shared" si="650"/>
        <v>0</v>
      </c>
      <c r="Y1146" s="24">
        <f t="shared" si="651"/>
        <v>0</v>
      </c>
      <c r="Z1146" s="24">
        <f t="shared" si="7"/>
        <v>0</v>
      </c>
      <c r="AA1146" s="24">
        <f t="shared" si="652"/>
        <v>0</v>
      </c>
      <c r="AB1146" s="24">
        <f t="shared" si="653"/>
        <v>0</v>
      </c>
      <c r="AC1146" s="24">
        <f t="shared" si="654"/>
        <v>0</v>
      </c>
      <c r="AD1146" s="24">
        <f t="shared" si="655"/>
        <v>0</v>
      </c>
      <c r="AE1146" s="24">
        <f>IF(AND(C1146=C1145,D1146&gt;211),AE1145,0)</f>
        <v>0.105</v>
      </c>
      <c r="AF1146" s="27">
        <f>IFNA(VLOOKUP(A1146,'BUSINESS processed'!A1146:J3836,10,0))</f>
        <v>0.433</v>
      </c>
      <c r="AG1146" s="26"/>
      <c r="AH1146" s="26"/>
      <c r="AI1146" s="26"/>
      <c r="AJ1146" s="26"/>
      <c r="AK1146" s="26"/>
      <c r="AL1146" s="26"/>
      <c r="AM1146" s="26"/>
      <c r="AN1146" s="26"/>
      <c r="AO1146" s="26"/>
      <c r="AP1146" s="26"/>
      <c r="AQ1146" s="26"/>
      <c r="AR1146" s="26"/>
      <c r="AS1146" s="26"/>
      <c r="AT1146" s="26"/>
      <c r="AU1146" s="26"/>
      <c r="AV1146" s="26"/>
      <c r="AW1146" s="26"/>
      <c r="AX1146" s="26"/>
      <c r="AY1146" s="26"/>
      <c r="AZ1146" s="26"/>
      <c r="BA1146" s="26"/>
      <c r="BB1146" s="26"/>
      <c r="BC1146" s="26"/>
      <c r="BD1146" s="26"/>
      <c r="BE1146" s="26"/>
      <c r="BF1146" s="26"/>
      <c r="BG1146" s="26"/>
      <c r="BH1146" s="26"/>
    </row>
    <row r="1147">
      <c r="A1147" s="18" t="str">
        <f t="shared" si="1"/>
        <v>Europe_Andorra-Europe_2002</v>
      </c>
      <c r="B1147" s="19" t="s">
        <v>179</v>
      </c>
      <c r="C1147" s="20" t="s">
        <v>181</v>
      </c>
      <c r="D1147" s="21" t="s">
        <v>72</v>
      </c>
      <c r="E1147" s="22">
        <v>1.264760246E9</v>
      </c>
      <c r="F1147" s="22">
        <f t="shared" si="2"/>
        <v>17654.6329</v>
      </c>
      <c r="G1147" s="23">
        <v>0.056</v>
      </c>
      <c r="H1147" s="23">
        <v>1294.0</v>
      </c>
      <c r="I1147" s="39">
        <f t="shared" si="642"/>
        <v>0</v>
      </c>
      <c r="J1147" s="24">
        <f t="shared" si="643"/>
        <v>0</v>
      </c>
      <c r="K1147" s="24">
        <f t="shared" si="3"/>
        <v>0</v>
      </c>
      <c r="L1147" s="24">
        <f>IFNA(VLOOKUP(A1147,'ENERGY processed'!$A$2:$H$2692,8,0),"")</f>
        <v>517</v>
      </c>
      <c r="M1147" s="24">
        <f t="shared" si="5"/>
        <v>0.007216739485</v>
      </c>
      <c r="N1147" s="24">
        <f>IFNA(VLOOKUP(A1147,'HUMAN RESOURCES processed'!$A$2:$M$2692,5,0))</f>
        <v>0.011</v>
      </c>
      <c r="O1147" s="24">
        <f>IFNA(VLOOKUP(A1147,'HUMAN RESOURCES processed'!$A$2:$M$2692,6,0))</f>
        <v>0.004</v>
      </c>
      <c r="P1147" s="24">
        <f t="shared" si="645"/>
        <v>0</v>
      </c>
      <c r="Q1147" s="24">
        <f t="shared" si="646"/>
        <v>0</v>
      </c>
      <c r="R1147" s="24">
        <f t="shared" si="6"/>
        <v>0</v>
      </c>
      <c r="S1147" s="24">
        <f t="shared" si="647"/>
        <v>0</v>
      </c>
      <c r="T1147" s="24">
        <f t="shared" si="648"/>
        <v>0</v>
      </c>
      <c r="U1147" s="24">
        <f t="shared" si="649"/>
        <v>0</v>
      </c>
      <c r="V1147" s="24">
        <f>IFNA(VLOOKUP(A1147,'HUMAN RESOURCES processed'!$A$2:$M$2692,12,0))</f>
        <v>71639</v>
      </c>
      <c r="W1147" s="24">
        <f>IFNA(VLOOKUP(A1147,'HUMAN RESOURCES processed'!$A$2:$M$2692,13,0))</f>
        <v>0.916</v>
      </c>
      <c r="X1147" s="24">
        <f t="shared" si="650"/>
        <v>0</v>
      </c>
      <c r="Y1147" s="24">
        <f t="shared" si="651"/>
        <v>0</v>
      </c>
      <c r="Z1147" s="24">
        <f t="shared" si="7"/>
        <v>0</v>
      </c>
      <c r="AA1147" s="24">
        <f t="shared" si="652"/>
        <v>0</v>
      </c>
      <c r="AB1147" s="24">
        <f t="shared" si="653"/>
        <v>0</v>
      </c>
      <c r="AC1147" s="24">
        <f t="shared" si="654"/>
        <v>0</v>
      </c>
      <c r="AD1147" s="24">
        <f t="shared" si="655"/>
        <v>0</v>
      </c>
      <c r="AE1147" s="24">
        <f>IFNA(VLOOKUP(A1147,'BUSINESS processed'!A1147:J3837,9,0))</f>
        <v>0.113</v>
      </c>
      <c r="AF1147" s="27">
        <f>IFNA(VLOOKUP(A1147,'BUSINESS processed'!A1147:J3837,10,0))</f>
        <v>0.458</v>
      </c>
      <c r="AG1147" s="26"/>
      <c r="AH1147" s="26"/>
      <c r="AI1147" s="26"/>
      <c r="AJ1147" s="26"/>
      <c r="AK1147" s="26"/>
      <c r="AL1147" s="26"/>
      <c r="AM1147" s="26"/>
      <c r="AN1147" s="26"/>
      <c r="AO1147" s="26"/>
      <c r="AP1147" s="26"/>
      <c r="AQ1147" s="26"/>
      <c r="AR1147" s="26"/>
      <c r="AS1147" s="26"/>
      <c r="AT1147" s="26"/>
      <c r="AU1147" s="26"/>
      <c r="AV1147" s="26"/>
      <c r="AW1147" s="26"/>
      <c r="AX1147" s="26"/>
      <c r="AY1147" s="26"/>
      <c r="AZ1147" s="26"/>
      <c r="BA1147" s="26"/>
      <c r="BB1147" s="26"/>
      <c r="BC1147" s="26"/>
      <c r="BD1147" s="26"/>
      <c r="BE1147" s="26"/>
      <c r="BF1147" s="26"/>
      <c r="BG1147" s="26"/>
      <c r="BH1147" s="26"/>
    </row>
    <row r="1148">
      <c r="A1148" s="18" t="str">
        <f t="shared" si="1"/>
        <v>Europe_Andorra-Europe_2003</v>
      </c>
      <c r="B1148" s="19" t="s">
        <v>179</v>
      </c>
      <c r="C1148" s="20" t="s">
        <v>181</v>
      </c>
      <c r="D1148" s="21" t="s">
        <v>74</v>
      </c>
      <c r="E1148" s="22">
        <v>1.456198796E9</v>
      </c>
      <c r="F1148" s="22">
        <f t="shared" si="2"/>
        <v>19250.93923</v>
      </c>
      <c r="G1148" s="23">
        <v>0.058</v>
      </c>
      <c r="H1148" s="23">
        <v>1486.0</v>
      </c>
      <c r="I1148" s="39">
        <f t="shared" si="642"/>
        <v>0</v>
      </c>
      <c r="J1148" s="24">
        <f t="shared" si="643"/>
        <v>0</v>
      </c>
      <c r="K1148" s="24">
        <f t="shared" si="3"/>
        <v>0</v>
      </c>
      <c r="L1148" s="24">
        <f>IFNA(VLOOKUP(A1148,'ENERGY processed'!$A$2:$H$2692,8,0),"")</f>
        <v>517</v>
      </c>
      <c r="M1148" s="24">
        <f t="shared" si="5"/>
        <v>0.006834736856</v>
      </c>
      <c r="N1148" s="24">
        <f>IFNA(VLOOKUP(A1148,'HUMAN RESOURCES processed'!$A$2:$M$2692,5,0))</f>
        <v>0.01</v>
      </c>
      <c r="O1148" s="24">
        <f>IFNA(VLOOKUP(A1148,'HUMAN RESOURCES processed'!$A$2:$M$2692,6,0))</f>
        <v>0.003</v>
      </c>
      <c r="P1148" s="24">
        <f t="shared" si="645"/>
        <v>0</v>
      </c>
      <c r="Q1148" s="24">
        <f t="shared" si="646"/>
        <v>0</v>
      </c>
      <c r="R1148" s="24">
        <f t="shared" si="6"/>
        <v>0</v>
      </c>
      <c r="S1148" s="24">
        <f t="shared" si="647"/>
        <v>0</v>
      </c>
      <c r="T1148" s="24">
        <f t="shared" si="648"/>
        <v>0</v>
      </c>
      <c r="U1148" s="24">
        <f t="shared" si="649"/>
        <v>0</v>
      </c>
      <c r="V1148" s="24">
        <f>IFNA(VLOOKUP(A1148,'HUMAN RESOURCES processed'!$A$2:$M$2692,12,0))</f>
        <v>75643</v>
      </c>
      <c r="W1148" s="24">
        <f>IFNA(VLOOKUP(A1148,'HUMAN RESOURCES processed'!$A$2:$M$2692,13,0))</f>
        <v>0.912</v>
      </c>
      <c r="X1148" s="24">
        <f t="shared" si="650"/>
        <v>0</v>
      </c>
      <c r="Y1148" s="24">
        <f t="shared" si="651"/>
        <v>0</v>
      </c>
      <c r="Z1148" s="24">
        <f t="shared" si="7"/>
        <v>0</v>
      </c>
      <c r="AA1148" s="24">
        <f t="shared" si="652"/>
        <v>0</v>
      </c>
      <c r="AB1148" s="24">
        <f t="shared" si="653"/>
        <v>0</v>
      </c>
      <c r="AC1148" s="24">
        <f t="shared" si="654"/>
        <v>0</v>
      </c>
      <c r="AD1148" s="24">
        <f t="shared" si="655"/>
        <v>0</v>
      </c>
      <c r="AE1148" s="24">
        <f>IFNA(VLOOKUP(A1148,'BUSINESS processed'!A1148:J3838,9,0))</f>
        <v>0.135</v>
      </c>
      <c r="AF1148" s="27">
        <f>IFNA(VLOOKUP(A1148,'BUSINESS processed'!A1148:J3838,10,0))</f>
        <v>0.686</v>
      </c>
      <c r="AG1148" s="26"/>
      <c r="AH1148" s="26"/>
      <c r="AI1148" s="26"/>
      <c r="AJ1148" s="26"/>
      <c r="AK1148" s="26"/>
      <c r="AL1148" s="26"/>
      <c r="AM1148" s="26"/>
      <c r="AN1148" s="26"/>
      <c r="AO1148" s="26"/>
      <c r="AP1148" s="26"/>
      <c r="AQ1148" s="26"/>
      <c r="AR1148" s="26"/>
      <c r="AS1148" s="26"/>
      <c r="AT1148" s="26"/>
      <c r="AU1148" s="26"/>
      <c r="AV1148" s="26"/>
      <c r="AW1148" s="26"/>
      <c r="AX1148" s="26"/>
      <c r="AY1148" s="26"/>
      <c r="AZ1148" s="26"/>
      <c r="BA1148" s="26"/>
      <c r="BB1148" s="26"/>
      <c r="BC1148" s="26"/>
      <c r="BD1148" s="26"/>
      <c r="BE1148" s="26"/>
      <c r="BF1148" s="26"/>
      <c r="BG1148" s="26"/>
      <c r="BH1148" s="26"/>
    </row>
    <row r="1149">
      <c r="A1149" s="18" t="str">
        <f t="shared" si="1"/>
        <v>Europe_Andorra-Europe_2004</v>
      </c>
      <c r="B1149" s="19" t="s">
        <v>179</v>
      </c>
      <c r="C1149" s="20" t="s">
        <v>181</v>
      </c>
      <c r="D1149" s="21" t="s">
        <v>83</v>
      </c>
      <c r="E1149" s="22">
        <v>1.917948475E9</v>
      </c>
      <c r="F1149" s="22">
        <f t="shared" si="2"/>
        <v>24259.40393</v>
      </c>
      <c r="G1149" s="23">
        <v>0.058</v>
      </c>
      <c r="H1149" s="23">
        <v>1891.0</v>
      </c>
      <c r="I1149" s="39">
        <f t="shared" si="642"/>
        <v>0</v>
      </c>
      <c r="J1149" s="24">
        <f t="shared" si="643"/>
        <v>0</v>
      </c>
      <c r="K1149" s="24">
        <f t="shared" si="3"/>
        <v>0</v>
      </c>
      <c r="L1149" s="24">
        <f>IFNA(VLOOKUP(A1149,'ENERGY processed'!$A$2:$H$2692,8,0),"")</f>
        <v>539</v>
      </c>
      <c r="M1149" s="24">
        <f t="shared" si="5"/>
        <v>0.006817606881</v>
      </c>
      <c r="N1149" s="24">
        <f>IFNA(VLOOKUP(A1149,'HUMAN RESOURCES processed'!$A$2:$M$2692,5,0))</f>
        <v>0.011</v>
      </c>
      <c r="O1149" s="24">
        <f>IFNA(VLOOKUP(A1149,'HUMAN RESOURCES processed'!$A$2:$M$2692,6,0))</f>
        <v>0.003</v>
      </c>
      <c r="P1149" s="24">
        <f t="shared" si="645"/>
        <v>0</v>
      </c>
      <c r="Q1149" s="24">
        <f t="shared" si="646"/>
        <v>0</v>
      </c>
      <c r="R1149" s="24">
        <f t="shared" si="6"/>
        <v>0</v>
      </c>
      <c r="S1149" s="24">
        <f t="shared" si="647"/>
        <v>0</v>
      </c>
      <c r="T1149" s="24">
        <f t="shared" si="648"/>
        <v>0</v>
      </c>
      <c r="U1149" s="24">
        <f t="shared" si="649"/>
        <v>0</v>
      </c>
      <c r="V1149" s="24">
        <f>IFNA(VLOOKUP(A1149,'HUMAN RESOURCES processed'!$A$2:$M$2692,12,0))</f>
        <v>79060</v>
      </c>
      <c r="W1149" s="24">
        <f>IFNA(VLOOKUP(A1149,'HUMAN RESOURCES processed'!$A$2:$M$2692,13,0))</f>
        <v>0.908</v>
      </c>
      <c r="X1149" s="24">
        <f t="shared" si="650"/>
        <v>0</v>
      </c>
      <c r="Y1149" s="24">
        <f t="shared" si="651"/>
        <v>0</v>
      </c>
      <c r="Z1149" s="24">
        <f t="shared" si="7"/>
        <v>0</v>
      </c>
      <c r="AA1149" s="24">
        <f t="shared" si="652"/>
        <v>0</v>
      </c>
      <c r="AB1149" s="24">
        <f t="shared" si="653"/>
        <v>0</v>
      </c>
      <c r="AC1149" s="24">
        <f t="shared" si="654"/>
        <v>0</v>
      </c>
      <c r="AD1149" s="24">
        <f t="shared" si="655"/>
        <v>0</v>
      </c>
      <c r="AE1149" s="24">
        <f>IFNA(VLOOKUP(A1149,'BUSINESS processed'!A1149:J3839,9,0))</f>
        <v>0.268</v>
      </c>
      <c r="AF1149" s="27">
        <f>IFNA(VLOOKUP(A1149,'BUSINESS processed'!A1149:J3839,10,0))</f>
        <v>0.738</v>
      </c>
      <c r="AG1149" s="26"/>
      <c r="AH1149" s="26"/>
      <c r="AI1149" s="26"/>
      <c r="AJ1149" s="26"/>
      <c r="AK1149" s="26"/>
      <c r="AL1149" s="26"/>
      <c r="AM1149" s="26"/>
      <c r="AN1149" s="26"/>
      <c r="AO1149" s="26"/>
      <c r="AP1149" s="26"/>
      <c r="AQ1149" s="26"/>
      <c r="AR1149" s="26"/>
      <c r="AS1149" s="26"/>
      <c r="AT1149" s="26"/>
      <c r="AU1149" s="26"/>
      <c r="AV1149" s="26"/>
      <c r="AW1149" s="26"/>
      <c r="AX1149" s="26"/>
      <c r="AY1149" s="26"/>
      <c r="AZ1149" s="26"/>
      <c r="BA1149" s="26"/>
      <c r="BB1149" s="26"/>
      <c r="BC1149" s="26"/>
      <c r="BD1149" s="26"/>
      <c r="BE1149" s="26"/>
      <c r="BF1149" s="26"/>
      <c r="BG1149" s="26"/>
      <c r="BH1149" s="26"/>
    </row>
    <row r="1150">
      <c r="A1150" s="18" t="str">
        <f t="shared" si="1"/>
        <v>Europe_Andorra-Europe_2005</v>
      </c>
      <c r="B1150" s="19" t="s">
        <v>179</v>
      </c>
      <c r="C1150" s="20" t="s">
        <v>181</v>
      </c>
      <c r="D1150" s="21" t="s">
        <v>84</v>
      </c>
      <c r="E1150" s="22">
        <v>2.322163502E9</v>
      </c>
      <c r="F1150" s="22">
        <f t="shared" si="2"/>
        <v>28589.97454</v>
      </c>
      <c r="G1150" s="23">
        <v>0.057</v>
      </c>
      <c r="H1150" s="23">
        <v>2193.0</v>
      </c>
      <c r="I1150" s="39">
        <f t="shared" si="642"/>
        <v>0</v>
      </c>
      <c r="J1150" s="24">
        <f t="shared" si="643"/>
        <v>0</v>
      </c>
      <c r="K1150" s="24">
        <f t="shared" si="3"/>
        <v>0</v>
      </c>
      <c r="L1150" s="24">
        <f>IFNA(VLOOKUP(A1150,'ENERGY processed'!$A$2:$H$2692,8,0),"")</f>
        <v>557.5</v>
      </c>
      <c r="M1150" s="24">
        <f t="shared" si="5"/>
        <v>0.006863819362</v>
      </c>
      <c r="N1150" s="24">
        <f>IFNA(VLOOKUP(A1150,'HUMAN RESOURCES processed'!$A$2:$M$2692,5,0))</f>
        <v>0.011</v>
      </c>
      <c r="O1150" s="24">
        <f>IFNA(VLOOKUP(A1150,'HUMAN RESOURCES processed'!$A$2:$M$2692,6,0))</f>
        <v>0.003</v>
      </c>
      <c r="P1150" s="24">
        <f t="shared" si="645"/>
        <v>0</v>
      </c>
      <c r="Q1150" s="24">
        <f t="shared" si="646"/>
        <v>0</v>
      </c>
      <c r="R1150" s="24">
        <f t="shared" si="6"/>
        <v>0</v>
      </c>
      <c r="S1150" s="24">
        <f t="shared" si="647"/>
        <v>0</v>
      </c>
      <c r="T1150" s="24">
        <f t="shared" si="648"/>
        <v>0</v>
      </c>
      <c r="U1150" s="24">
        <f t="shared" si="649"/>
        <v>0</v>
      </c>
      <c r="V1150" s="24">
        <f>IFNA(VLOOKUP(A1150,'HUMAN RESOURCES processed'!$A$2:$M$2692,12,0))</f>
        <v>81223</v>
      </c>
      <c r="W1150" s="24">
        <f>IFNA(VLOOKUP(A1150,'HUMAN RESOURCES processed'!$A$2:$M$2692,13,0))</f>
        <v>0.903</v>
      </c>
      <c r="X1150" s="24">
        <f t="shared" si="650"/>
        <v>0</v>
      </c>
      <c r="Y1150" s="24">
        <f t="shared" si="651"/>
        <v>0</v>
      </c>
      <c r="Z1150" s="24">
        <f t="shared" si="7"/>
        <v>0</v>
      </c>
      <c r="AA1150" s="24">
        <f t="shared" si="652"/>
        <v>0</v>
      </c>
      <c r="AB1150" s="24">
        <f t="shared" si="653"/>
        <v>0</v>
      </c>
      <c r="AC1150" s="24">
        <f t="shared" si="654"/>
        <v>0</v>
      </c>
      <c r="AD1150" s="24">
        <f t="shared" si="655"/>
        <v>0</v>
      </c>
      <c r="AE1150" s="24">
        <f>IFNA(VLOOKUP(A1150,'BUSINESS processed'!A1150:J3840,9,0))</f>
        <v>0.376</v>
      </c>
      <c r="AF1150" s="27">
        <f>IFNA(VLOOKUP(A1150,'BUSINESS processed'!A1150:J3840,10,0))</f>
        <v>0.795</v>
      </c>
      <c r="AG1150" s="26"/>
      <c r="AH1150" s="26"/>
      <c r="AI1150" s="26"/>
      <c r="AJ1150" s="26"/>
      <c r="AK1150" s="26"/>
      <c r="AL1150" s="26"/>
      <c r="AM1150" s="26"/>
      <c r="AN1150" s="26"/>
      <c r="AO1150" s="26"/>
      <c r="AP1150" s="26"/>
      <c r="AQ1150" s="26"/>
      <c r="AR1150" s="26"/>
      <c r="AS1150" s="26"/>
      <c r="AT1150" s="26"/>
      <c r="AU1150" s="26"/>
      <c r="AV1150" s="26"/>
      <c r="AW1150" s="26"/>
      <c r="AX1150" s="26"/>
      <c r="AY1150" s="26"/>
      <c r="AZ1150" s="26"/>
      <c r="BA1150" s="26"/>
      <c r="BB1150" s="26"/>
      <c r="BC1150" s="26"/>
      <c r="BD1150" s="26"/>
      <c r="BE1150" s="26"/>
      <c r="BF1150" s="26"/>
      <c r="BG1150" s="26"/>
      <c r="BH1150" s="26"/>
    </row>
    <row r="1151">
      <c r="A1151" s="18" t="str">
        <f t="shared" si="1"/>
        <v>Europe_Andorra-Europe_2006</v>
      </c>
      <c r="B1151" s="19" t="s">
        <v>179</v>
      </c>
      <c r="C1151" s="20" t="s">
        <v>181</v>
      </c>
      <c r="D1151" s="21" t="s">
        <v>85</v>
      </c>
      <c r="E1151" s="22">
        <v>2.539759286E9</v>
      </c>
      <c r="F1151" s="22">
        <f t="shared" si="2"/>
        <v>31019.20302</v>
      </c>
      <c r="G1151" s="23">
        <v>0.058</v>
      </c>
      <c r="H1151" s="23">
        <v>2356.0</v>
      </c>
      <c r="I1151" s="39">
        <f t="shared" si="642"/>
        <v>0</v>
      </c>
      <c r="J1151" s="24">
        <f t="shared" si="643"/>
        <v>0</v>
      </c>
      <c r="K1151" s="24">
        <f t="shared" si="3"/>
        <v>0</v>
      </c>
      <c r="L1151" s="24">
        <f t="shared" ref="L1151:L1152" si="656">IF(AND(C1151=C1150,C1151&gt;C1150),C1150,0)</f>
        <v>0</v>
      </c>
      <c r="M1151" s="24">
        <f t="shared" si="5"/>
        <v>0</v>
      </c>
      <c r="N1151" s="24">
        <f>IFNA(VLOOKUP(A1151,'HUMAN RESOURCES processed'!$A$2:$M$2692,5,0))</f>
        <v>0.011</v>
      </c>
      <c r="O1151" s="24">
        <f>IFNA(VLOOKUP(A1151,'HUMAN RESOURCES processed'!$A$2:$M$2692,6,0))</f>
        <v>0.003</v>
      </c>
      <c r="P1151" s="24">
        <f t="shared" si="645"/>
        <v>0</v>
      </c>
      <c r="Q1151" s="24">
        <f t="shared" si="646"/>
        <v>0</v>
      </c>
      <c r="R1151" s="24">
        <f t="shared" si="6"/>
        <v>0</v>
      </c>
      <c r="S1151" s="24">
        <f t="shared" si="647"/>
        <v>0</v>
      </c>
      <c r="T1151" s="24">
        <f t="shared" si="648"/>
        <v>0</v>
      </c>
      <c r="U1151" s="24">
        <f t="shared" si="649"/>
        <v>0</v>
      </c>
      <c r="V1151" s="24">
        <f>IFNA(VLOOKUP(A1151,'HUMAN RESOURCES processed'!$A$2:$M$2692,12,0))</f>
        <v>81877</v>
      </c>
      <c r="W1151" s="24">
        <f>IFNA(VLOOKUP(A1151,'HUMAN RESOURCES processed'!$A$2:$M$2692,13,0))</f>
        <v>0.898</v>
      </c>
      <c r="X1151" s="24">
        <f t="shared" si="650"/>
        <v>0</v>
      </c>
      <c r="Y1151" s="24">
        <f t="shared" si="651"/>
        <v>0</v>
      </c>
      <c r="Z1151" s="24">
        <f t="shared" si="7"/>
        <v>0</v>
      </c>
      <c r="AA1151" s="24">
        <f t="shared" si="652"/>
        <v>0</v>
      </c>
      <c r="AB1151" s="24">
        <f t="shared" si="653"/>
        <v>0</v>
      </c>
      <c r="AC1151" s="24">
        <f t="shared" si="654"/>
        <v>0</v>
      </c>
      <c r="AD1151" s="24">
        <f t="shared" si="655"/>
        <v>0</v>
      </c>
      <c r="AE1151" s="24">
        <f>IFNA(VLOOKUP(A1151,'BUSINESS processed'!A1151:J3841,9,0))</f>
        <v>0.489</v>
      </c>
      <c r="AF1151" s="27">
        <f>IFNA(VLOOKUP(A1151,'BUSINESS processed'!A1151:J3841,10,0))</f>
        <v>0.843</v>
      </c>
      <c r="AG1151" s="26"/>
      <c r="AH1151" s="26"/>
      <c r="AI1151" s="26"/>
      <c r="AJ1151" s="26"/>
      <c r="AK1151" s="26"/>
      <c r="AL1151" s="26"/>
      <c r="AM1151" s="26"/>
      <c r="AN1151" s="26"/>
      <c r="AO1151" s="26"/>
      <c r="AP1151" s="26"/>
      <c r="AQ1151" s="26"/>
      <c r="AR1151" s="26"/>
      <c r="AS1151" s="26"/>
      <c r="AT1151" s="26"/>
      <c r="AU1151" s="26"/>
      <c r="AV1151" s="26"/>
      <c r="AW1151" s="26"/>
      <c r="AX1151" s="26"/>
      <c r="AY1151" s="26"/>
      <c r="AZ1151" s="26"/>
      <c r="BA1151" s="26"/>
      <c r="BB1151" s="26"/>
      <c r="BC1151" s="26"/>
      <c r="BD1151" s="26"/>
      <c r="BE1151" s="26"/>
      <c r="BF1151" s="26"/>
      <c r="BG1151" s="26"/>
      <c r="BH1151" s="26"/>
    </row>
    <row r="1152">
      <c r="A1152" s="18" t="str">
        <f t="shared" si="1"/>
        <v>Europe_Andorra-Europe_2007</v>
      </c>
      <c r="B1152" s="19" t="s">
        <v>179</v>
      </c>
      <c r="C1152" s="20" t="s">
        <v>181</v>
      </c>
      <c r="D1152" s="21" t="s">
        <v>86</v>
      </c>
      <c r="E1152" s="22">
        <v>2.823503853E9</v>
      </c>
      <c r="F1152" s="22">
        <f t="shared" si="2"/>
        <v>34732.86243</v>
      </c>
      <c r="G1152" s="23">
        <v>0.06</v>
      </c>
      <c r="H1152" s="23">
        <v>2631.0</v>
      </c>
      <c r="I1152" s="39">
        <f t="shared" si="642"/>
        <v>0</v>
      </c>
      <c r="J1152" s="24">
        <f t="shared" si="643"/>
        <v>0</v>
      </c>
      <c r="K1152" s="24">
        <f t="shared" si="3"/>
        <v>0</v>
      </c>
      <c r="L1152" s="24">
        <f t="shared" si="656"/>
        <v>0</v>
      </c>
      <c r="M1152" s="24">
        <f t="shared" si="5"/>
        <v>0</v>
      </c>
      <c r="N1152" s="24">
        <f>IFNA(VLOOKUP(A1152,'HUMAN RESOURCES processed'!$A$2:$M$2692,5,0))</f>
        <v>0.01</v>
      </c>
      <c r="O1152" s="24">
        <f>IFNA(VLOOKUP(A1152,'HUMAN RESOURCES processed'!$A$2:$M$2692,6,0))</f>
        <v>0.003</v>
      </c>
      <c r="P1152" s="24">
        <f t="shared" si="645"/>
        <v>0</v>
      </c>
      <c r="Q1152" s="24">
        <f t="shared" si="646"/>
        <v>0</v>
      </c>
      <c r="R1152" s="24">
        <f t="shared" si="6"/>
        <v>0</v>
      </c>
      <c r="S1152" s="24">
        <f t="shared" si="647"/>
        <v>0</v>
      </c>
      <c r="T1152" s="24">
        <f t="shared" si="648"/>
        <v>0</v>
      </c>
      <c r="U1152" s="24">
        <f t="shared" si="649"/>
        <v>0</v>
      </c>
      <c r="V1152" s="24">
        <f>IFNA(VLOOKUP(A1152,'HUMAN RESOURCES processed'!$A$2:$M$2692,12,0))</f>
        <v>81292</v>
      </c>
      <c r="W1152" s="24">
        <f>IFNA(VLOOKUP(A1152,'HUMAN RESOURCES processed'!$A$2:$M$2692,13,0))</f>
        <v>0.894</v>
      </c>
      <c r="X1152" s="24">
        <f t="shared" si="650"/>
        <v>0</v>
      </c>
      <c r="Y1152" s="24">
        <f t="shared" si="651"/>
        <v>0</v>
      </c>
      <c r="Z1152" s="24">
        <f t="shared" si="7"/>
        <v>0</v>
      </c>
      <c r="AA1152" s="24">
        <f t="shared" si="652"/>
        <v>0</v>
      </c>
      <c r="AB1152" s="24">
        <f t="shared" si="653"/>
        <v>0</v>
      </c>
      <c r="AC1152" s="24">
        <f t="shared" si="654"/>
        <v>0</v>
      </c>
      <c r="AD1152" s="24">
        <f t="shared" si="655"/>
        <v>0</v>
      </c>
      <c r="AE1152" s="24">
        <f>IFNA(VLOOKUP(A1152,'BUSINESS processed'!A1152:J3842,9,0))</f>
        <v>0.709</v>
      </c>
      <c r="AF1152" s="27">
        <f>IFNA(VLOOKUP(A1152,'BUSINESS processed'!A1152:J3842,10,0))</f>
        <v>0.781</v>
      </c>
      <c r="AG1152" s="26"/>
      <c r="AH1152" s="26"/>
      <c r="AI1152" s="26"/>
      <c r="AJ1152" s="26"/>
      <c r="AK1152" s="26"/>
      <c r="AL1152" s="26"/>
      <c r="AM1152" s="26"/>
      <c r="AN1152" s="26"/>
      <c r="AO1152" s="26"/>
      <c r="AP1152" s="26"/>
      <c r="AQ1152" s="26"/>
      <c r="AR1152" s="26"/>
      <c r="AS1152" s="26"/>
      <c r="AT1152" s="26"/>
      <c r="AU1152" s="26"/>
      <c r="AV1152" s="26"/>
      <c r="AW1152" s="26"/>
      <c r="AX1152" s="26"/>
      <c r="AY1152" s="26"/>
      <c r="AZ1152" s="26"/>
      <c r="BA1152" s="26"/>
      <c r="BB1152" s="26"/>
      <c r="BC1152" s="26"/>
      <c r="BD1152" s="26"/>
      <c r="BE1152" s="26"/>
      <c r="BF1152" s="26"/>
      <c r="BG1152" s="26"/>
      <c r="BH1152" s="26"/>
    </row>
    <row r="1153">
      <c r="A1153" s="18" t="str">
        <f t="shared" si="1"/>
        <v>Europe_Andorra-Europe_2008</v>
      </c>
      <c r="B1153" s="19" t="s">
        <v>179</v>
      </c>
      <c r="C1153" s="20" t="s">
        <v>181</v>
      </c>
      <c r="D1153" s="21" t="s">
        <v>87</v>
      </c>
      <c r="E1153" s="22">
        <v>3.245411584E9</v>
      </c>
      <c r="F1153" s="22">
        <f t="shared" si="2"/>
        <v>40583.37086</v>
      </c>
      <c r="G1153" s="23">
        <v>0.062</v>
      </c>
      <c r="H1153" s="23">
        <v>3012.0</v>
      </c>
      <c r="I1153" s="39">
        <f t="shared" si="642"/>
        <v>0</v>
      </c>
      <c r="J1153" s="24">
        <f t="shared" si="643"/>
        <v>0</v>
      </c>
      <c r="K1153" s="24">
        <f t="shared" si="3"/>
        <v>0</v>
      </c>
      <c r="L1153" s="24">
        <f>IFNA(VLOOKUP(A1153,'ENERGY processed'!$A$2:$H$2692,8,0),"")</f>
        <v>529.5</v>
      </c>
      <c r="M1153" s="24">
        <f t="shared" si="5"/>
        <v>0.00662131576</v>
      </c>
      <c r="N1153" s="24">
        <f>IFNA(VLOOKUP(A1153,'HUMAN RESOURCES processed'!$A$2:$M$2692,5,0))</f>
        <v>0.01</v>
      </c>
      <c r="O1153" s="24">
        <f>IFNA(VLOOKUP(A1153,'HUMAN RESOURCES processed'!$A$2:$M$2692,6,0))</f>
        <v>0.003</v>
      </c>
      <c r="P1153" s="24">
        <f t="shared" si="645"/>
        <v>0</v>
      </c>
      <c r="Q1153" s="24">
        <f t="shared" si="646"/>
        <v>0</v>
      </c>
      <c r="R1153" s="24">
        <f t="shared" si="6"/>
        <v>0</v>
      </c>
      <c r="S1153" s="24">
        <f t="shared" si="647"/>
        <v>0</v>
      </c>
      <c r="T1153" s="24">
        <f t="shared" si="648"/>
        <v>0</v>
      </c>
      <c r="U1153" s="24">
        <f t="shared" si="649"/>
        <v>0</v>
      </c>
      <c r="V1153" s="24">
        <f>IFNA(VLOOKUP(A1153,'HUMAN RESOURCES processed'!$A$2:$M$2692,12,0))</f>
        <v>79969</v>
      </c>
      <c r="W1153" s="24">
        <f>IFNA(VLOOKUP(A1153,'HUMAN RESOURCES processed'!$A$2:$M$2692,13,0))</f>
        <v>0.889</v>
      </c>
      <c r="X1153" s="24">
        <f t="shared" si="650"/>
        <v>0</v>
      </c>
      <c r="Y1153" s="24">
        <f t="shared" si="651"/>
        <v>0</v>
      </c>
      <c r="Z1153" s="24">
        <f t="shared" si="7"/>
        <v>0</v>
      </c>
      <c r="AA1153" s="24">
        <f t="shared" si="652"/>
        <v>0</v>
      </c>
      <c r="AB1153" s="24">
        <f t="shared" si="653"/>
        <v>0</v>
      </c>
      <c r="AC1153" s="24">
        <f t="shared" si="654"/>
        <v>0</v>
      </c>
      <c r="AD1153" s="24">
        <f t="shared" si="655"/>
        <v>0</v>
      </c>
      <c r="AE1153" s="24">
        <f>IFNA(VLOOKUP(A1153,'BUSINESS processed'!A1153:J3843,9,0))</f>
        <v>0.7</v>
      </c>
      <c r="AF1153" s="27">
        <f>IFNA(VLOOKUP(A1153,'BUSINESS processed'!A1153:J3843,10,0))</f>
        <v>0.803</v>
      </c>
      <c r="AG1153" s="26"/>
      <c r="AH1153" s="26"/>
      <c r="AI1153" s="26"/>
      <c r="AJ1153" s="26"/>
      <c r="AK1153" s="26"/>
      <c r="AL1153" s="26"/>
      <c r="AM1153" s="26"/>
      <c r="AN1153" s="26"/>
      <c r="AO1153" s="26"/>
      <c r="AP1153" s="26"/>
      <c r="AQ1153" s="26"/>
      <c r="AR1153" s="26"/>
      <c r="AS1153" s="26"/>
      <c r="AT1153" s="26"/>
      <c r="AU1153" s="26"/>
      <c r="AV1153" s="26"/>
      <c r="AW1153" s="26"/>
      <c r="AX1153" s="26"/>
      <c r="AY1153" s="26"/>
      <c r="AZ1153" s="26"/>
      <c r="BA1153" s="26"/>
      <c r="BB1153" s="26"/>
      <c r="BC1153" s="26"/>
      <c r="BD1153" s="26"/>
      <c r="BE1153" s="26"/>
      <c r="BF1153" s="26"/>
      <c r="BG1153" s="26"/>
      <c r="BH1153" s="26"/>
    </row>
    <row r="1154">
      <c r="A1154" s="18" t="str">
        <f t="shared" si="1"/>
        <v>Europe_Andorra-Europe_2009</v>
      </c>
      <c r="B1154" s="19" t="s">
        <v>179</v>
      </c>
      <c r="C1154" s="20" t="s">
        <v>181</v>
      </c>
      <c r="D1154" s="21" t="s">
        <v>88</v>
      </c>
      <c r="E1154" s="22">
        <v>3.712034267E9</v>
      </c>
      <c r="F1154" s="22">
        <f t="shared" si="2"/>
        <v>47191.47544</v>
      </c>
      <c r="G1154" s="23">
        <v>0.062</v>
      </c>
      <c r="H1154" s="23">
        <v>3105.0</v>
      </c>
      <c r="I1154" s="39">
        <f t="shared" si="642"/>
        <v>0</v>
      </c>
      <c r="J1154" s="24">
        <f t="shared" si="643"/>
        <v>0</v>
      </c>
      <c r="K1154" s="24">
        <f t="shared" si="3"/>
        <v>0</v>
      </c>
      <c r="L1154" s="24">
        <f>IFNA(VLOOKUP(A1154,'ENERGY processed'!$A$2:$H$2692,8,0),"")</f>
        <v>546</v>
      </c>
      <c r="M1154" s="24">
        <f t="shared" si="5"/>
        <v>0.006941354454</v>
      </c>
      <c r="N1154" s="24">
        <f>IFNA(VLOOKUP(A1154,'HUMAN RESOURCES processed'!$A$2:$M$2692,5,0))</f>
        <v>0.01</v>
      </c>
      <c r="O1154" s="24">
        <f>IFNA(VLOOKUP(A1154,'HUMAN RESOURCES processed'!$A$2:$M$2692,6,0))</f>
        <v>0.003</v>
      </c>
      <c r="P1154" s="24">
        <f t="shared" si="645"/>
        <v>0</v>
      </c>
      <c r="Q1154" s="24">
        <f t="shared" si="646"/>
        <v>0</v>
      </c>
      <c r="R1154" s="24">
        <f t="shared" si="6"/>
        <v>0</v>
      </c>
      <c r="S1154" s="24">
        <f t="shared" si="647"/>
        <v>0</v>
      </c>
      <c r="T1154" s="24">
        <f t="shared" si="648"/>
        <v>0</v>
      </c>
      <c r="U1154" s="24">
        <f t="shared" si="649"/>
        <v>0</v>
      </c>
      <c r="V1154" s="24">
        <f>IFNA(VLOOKUP(A1154,'HUMAN RESOURCES processed'!$A$2:$M$2692,12,0))</f>
        <v>78659</v>
      </c>
      <c r="W1154" s="24">
        <f>IFNA(VLOOKUP(A1154,'HUMAN RESOURCES processed'!$A$2:$M$2692,13,0))</f>
        <v>0.884</v>
      </c>
      <c r="X1154" s="24">
        <f t="shared" si="650"/>
        <v>0</v>
      </c>
      <c r="Y1154" s="24">
        <f t="shared" si="651"/>
        <v>0</v>
      </c>
      <c r="Z1154" s="24">
        <f t="shared" si="7"/>
        <v>0</v>
      </c>
      <c r="AA1154" s="24">
        <f t="shared" si="652"/>
        <v>0</v>
      </c>
      <c r="AB1154" s="24">
        <f t="shared" si="653"/>
        <v>0</v>
      </c>
      <c r="AC1154" s="24">
        <f t="shared" si="654"/>
        <v>0</v>
      </c>
      <c r="AD1154" s="24">
        <f t="shared" si="655"/>
        <v>0</v>
      </c>
      <c r="AE1154" s="24">
        <f>IFNA(VLOOKUP(A1154,'BUSINESS processed'!A1154:J3844,9,0))</f>
        <v>0.785</v>
      </c>
      <c r="AF1154" s="27">
        <f>IFNA(VLOOKUP(A1154,'BUSINESS processed'!A1154:J3844,10,0))</f>
        <v>0.821</v>
      </c>
      <c r="AG1154" s="26"/>
      <c r="AH1154" s="26"/>
      <c r="AI1154" s="26"/>
      <c r="AJ1154" s="26"/>
      <c r="AK1154" s="26"/>
      <c r="AL1154" s="26"/>
      <c r="AM1154" s="26"/>
      <c r="AN1154" s="26"/>
      <c r="AO1154" s="26"/>
      <c r="AP1154" s="26"/>
      <c r="AQ1154" s="26"/>
      <c r="AR1154" s="26"/>
      <c r="AS1154" s="26"/>
      <c r="AT1154" s="26"/>
      <c r="AU1154" s="26"/>
      <c r="AV1154" s="26"/>
      <c r="AW1154" s="26"/>
      <c r="AX1154" s="26"/>
      <c r="AY1154" s="26"/>
      <c r="AZ1154" s="26"/>
      <c r="BA1154" s="26"/>
      <c r="BB1154" s="26"/>
      <c r="BC1154" s="26"/>
      <c r="BD1154" s="26"/>
      <c r="BE1154" s="26"/>
      <c r="BF1154" s="26"/>
      <c r="BG1154" s="26"/>
      <c r="BH1154" s="26"/>
    </row>
    <row r="1155">
      <c r="A1155" s="18" t="str">
        <f t="shared" si="1"/>
        <v>Europe_Andorra-Europe_2010</v>
      </c>
      <c r="B1155" s="19" t="s">
        <v>179</v>
      </c>
      <c r="C1155" s="20" t="s">
        <v>181</v>
      </c>
      <c r="D1155" s="21" t="s">
        <v>89</v>
      </c>
      <c r="E1155" s="20">
        <f t="shared" ref="E1155:E1157" si="657">IF(AND(C1155=C1154,D1155&gt;D1154),E1154,"")</f>
        <v>3712034267</v>
      </c>
      <c r="F1155" s="22">
        <f t="shared" si="2"/>
        <v>47646.99279</v>
      </c>
      <c r="G1155" s="23">
        <v>0.062</v>
      </c>
      <c r="H1155" s="23">
        <v>2762.0</v>
      </c>
      <c r="I1155" s="39">
        <f t="shared" si="642"/>
        <v>0</v>
      </c>
      <c r="J1155" s="24">
        <f t="shared" si="643"/>
        <v>0</v>
      </c>
      <c r="K1155" s="24">
        <f t="shared" si="3"/>
        <v>0</v>
      </c>
      <c r="L1155" s="24">
        <f>IF(AND(C1155=C1154,C1155&gt;C1154),C1154,0)</f>
        <v>0</v>
      </c>
      <c r="M1155" s="24">
        <f t="shared" si="5"/>
        <v>0</v>
      </c>
      <c r="N1155" s="24">
        <f>IFNA(VLOOKUP(A1155,'HUMAN RESOURCES processed'!$A$2:$M$2692,5,0))</f>
        <v>0.01</v>
      </c>
      <c r="O1155" s="24">
        <f>IFNA(VLOOKUP(A1155,'HUMAN RESOURCES processed'!$A$2:$M$2692,6,0))</f>
        <v>0.002</v>
      </c>
      <c r="P1155" s="24">
        <f t="shared" si="645"/>
        <v>0</v>
      </c>
      <c r="Q1155" s="24">
        <f t="shared" si="646"/>
        <v>0</v>
      </c>
      <c r="R1155" s="24">
        <f t="shared" si="6"/>
        <v>0</v>
      </c>
      <c r="S1155" s="24">
        <f t="shared" si="647"/>
        <v>0</v>
      </c>
      <c r="T1155" s="24">
        <f t="shared" si="648"/>
        <v>0</v>
      </c>
      <c r="U1155" s="24">
        <f t="shared" si="649"/>
        <v>0</v>
      </c>
      <c r="V1155" s="24">
        <f>IFNA(VLOOKUP(A1155,'HUMAN RESOURCES processed'!$A$2:$M$2692,12,0))</f>
        <v>77907</v>
      </c>
      <c r="W1155" s="24">
        <f>IFNA(VLOOKUP(A1155,'HUMAN RESOURCES processed'!$A$2:$M$2692,13,0))</f>
        <v>0.878</v>
      </c>
      <c r="X1155" s="24">
        <f t="shared" si="650"/>
        <v>0</v>
      </c>
      <c r="Y1155" s="24">
        <f t="shared" si="651"/>
        <v>0</v>
      </c>
      <c r="Z1155" s="24">
        <f t="shared" si="7"/>
        <v>0</v>
      </c>
      <c r="AA1155" s="24">
        <f t="shared" si="652"/>
        <v>0</v>
      </c>
      <c r="AB1155" s="24">
        <f t="shared" si="653"/>
        <v>0</v>
      </c>
      <c r="AC1155" s="24">
        <f t="shared" si="654"/>
        <v>0</v>
      </c>
      <c r="AD1155" s="24">
        <f t="shared" si="655"/>
        <v>0</v>
      </c>
      <c r="AE1155" s="24">
        <f>IFNA(VLOOKUP(A1155,'BUSINESS processed'!A1155:J3845,9,0))</f>
        <v>0.81</v>
      </c>
      <c r="AF1155" s="27">
        <f>IFNA(VLOOKUP(A1155,'BUSINESS processed'!A1155:J3845,10,0))</f>
        <v>0.841</v>
      </c>
      <c r="AG1155" s="26"/>
      <c r="AH1155" s="26"/>
      <c r="AI1155" s="26"/>
      <c r="AJ1155" s="26"/>
      <c r="AK1155" s="26"/>
      <c r="AL1155" s="26"/>
      <c r="AM1155" s="26"/>
      <c r="AN1155" s="26"/>
      <c r="AO1155" s="26"/>
      <c r="AP1155" s="26"/>
      <c r="AQ1155" s="26"/>
      <c r="AR1155" s="26"/>
      <c r="AS1155" s="26"/>
      <c r="AT1155" s="26"/>
      <c r="AU1155" s="26"/>
      <c r="AV1155" s="26"/>
      <c r="AW1155" s="26"/>
      <c r="AX1155" s="26"/>
      <c r="AY1155" s="26"/>
      <c r="AZ1155" s="26"/>
      <c r="BA1155" s="26"/>
      <c r="BB1155" s="26"/>
      <c r="BC1155" s="26"/>
      <c r="BD1155" s="26"/>
      <c r="BE1155" s="26"/>
      <c r="BF1155" s="26"/>
      <c r="BG1155" s="26"/>
      <c r="BH1155" s="26"/>
    </row>
    <row r="1156">
      <c r="A1156" s="18" t="str">
        <f t="shared" si="1"/>
        <v>Europe_Andorra-Europe_2011</v>
      </c>
      <c r="B1156" s="19" t="s">
        <v>179</v>
      </c>
      <c r="C1156" s="20" t="s">
        <v>181</v>
      </c>
      <c r="D1156" s="21" t="s">
        <v>90</v>
      </c>
      <c r="E1156" s="20">
        <f t="shared" si="657"/>
        <v>3712034267</v>
      </c>
      <c r="F1156" s="22">
        <f t="shared" si="2"/>
        <v>47672.69334</v>
      </c>
      <c r="G1156" s="23">
        <v>0.072</v>
      </c>
      <c r="H1156" s="23">
        <v>2958.0</v>
      </c>
      <c r="I1156" s="39">
        <f t="shared" si="642"/>
        <v>0</v>
      </c>
      <c r="J1156" s="24">
        <f t="shared" si="643"/>
        <v>0</v>
      </c>
      <c r="K1156" s="24">
        <f t="shared" si="3"/>
        <v>0</v>
      </c>
      <c r="L1156" s="24">
        <f>IFNA(VLOOKUP(A1156,'ENERGY processed'!$A$2:$H$2692,8,0),"")</f>
        <v>544.5</v>
      </c>
      <c r="M1156" s="24">
        <f t="shared" si="5"/>
        <v>0.006992872279</v>
      </c>
      <c r="N1156" s="24">
        <f>IF(AND(C1156=C1155,D1156&gt;D1155),K1155,0)</f>
        <v>0</v>
      </c>
      <c r="O1156" s="24">
        <f>IFNA(VLOOKUP(A1156,'HUMAN RESOURCES processed'!$A$2:$M$2692,6,0))</f>
        <v>0.002</v>
      </c>
      <c r="P1156" s="24">
        <f t="shared" si="645"/>
        <v>0</v>
      </c>
      <c r="Q1156" s="24">
        <f t="shared" si="646"/>
        <v>0</v>
      </c>
      <c r="R1156" s="24">
        <f t="shared" si="6"/>
        <v>0</v>
      </c>
      <c r="S1156" s="24">
        <f t="shared" si="647"/>
        <v>0</v>
      </c>
      <c r="T1156" s="24">
        <f t="shared" si="648"/>
        <v>0</v>
      </c>
      <c r="U1156" s="24">
        <f t="shared" si="649"/>
        <v>0</v>
      </c>
      <c r="V1156" s="24">
        <f>IFNA(VLOOKUP(A1156,'HUMAN RESOURCES processed'!$A$2:$M$2692,12,0))</f>
        <v>77865</v>
      </c>
      <c r="W1156" s="24">
        <f>IFNA(VLOOKUP(A1156,'HUMAN RESOURCES processed'!$A$2:$M$2692,13,0))</f>
        <v>0.873</v>
      </c>
      <c r="X1156" s="24">
        <f t="shared" si="650"/>
        <v>0</v>
      </c>
      <c r="Y1156" s="24">
        <f t="shared" si="651"/>
        <v>0</v>
      </c>
      <c r="Z1156" s="24">
        <f t="shared" si="7"/>
        <v>0</v>
      </c>
      <c r="AA1156" s="24">
        <f t="shared" si="652"/>
        <v>0</v>
      </c>
      <c r="AB1156" s="24">
        <f t="shared" si="653"/>
        <v>0</v>
      </c>
      <c r="AC1156" s="24">
        <f t="shared" si="654"/>
        <v>0</v>
      </c>
      <c r="AD1156" s="24">
        <f t="shared" si="655"/>
        <v>0</v>
      </c>
      <c r="AE1156" s="24">
        <f>IFNA(VLOOKUP(A1156,'BUSINESS processed'!A1156:J3846,9,0))</f>
        <v>0.81</v>
      </c>
      <c r="AF1156" s="27">
        <f>IFNA(VLOOKUP(A1156,'BUSINESS processed'!A1156:J3846,10,0))</f>
        <v>0.835</v>
      </c>
      <c r="AG1156" s="26"/>
      <c r="AH1156" s="26"/>
      <c r="AI1156" s="26"/>
      <c r="AJ1156" s="26"/>
      <c r="AK1156" s="26"/>
      <c r="AL1156" s="26"/>
      <c r="AM1156" s="26"/>
      <c r="AN1156" s="26"/>
      <c r="AO1156" s="26"/>
      <c r="AP1156" s="26"/>
      <c r="AQ1156" s="26"/>
      <c r="AR1156" s="26"/>
      <c r="AS1156" s="26"/>
      <c r="AT1156" s="26"/>
      <c r="AU1156" s="26"/>
      <c r="AV1156" s="26"/>
      <c r="AW1156" s="26"/>
      <c r="AX1156" s="26"/>
      <c r="AY1156" s="26"/>
      <c r="AZ1156" s="26"/>
      <c r="BA1156" s="26"/>
      <c r="BB1156" s="26"/>
      <c r="BC1156" s="26"/>
      <c r="BD1156" s="26"/>
      <c r="BE1156" s="26"/>
      <c r="BF1156" s="26"/>
      <c r="BG1156" s="26"/>
      <c r="BH1156" s="26"/>
    </row>
    <row r="1157">
      <c r="A1157" s="18" t="str">
        <f t="shared" si="1"/>
        <v>Europe_Andorra-Europe_2012</v>
      </c>
      <c r="B1157" s="19" t="s">
        <v>179</v>
      </c>
      <c r="C1157" s="20" t="s">
        <v>181</v>
      </c>
      <c r="D1157" s="21" t="s">
        <v>91</v>
      </c>
      <c r="E1157" s="20">
        <f t="shared" si="657"/>
        <v>3712034267</v>
      </c>
      <c r="F1157" s="22">
        <f t="shared" si="2"/>
        <v>47371.54501</v>
      </c>
      <c r="G1157" s="23">
        <v>0.072</v>
      </c>
      <c r="H1157" s="23">
        <v>3053.0</v>
      </c>
      <c r="I1157" s="39">
        <f t="shared" si="642"/>
        <v>0</v>
      </c>
      <c r="J1157" s="24">
        <f t="shared" si="643"/>
        <v>0</v>
      </c>
      <c r="K1157" s="24">
        <f t="shared" si="3"/>
        <v>0</v>
      </c>
      <c r="L1157" s="24">
        <f>IFNA(VLOOKUP(A1157,'ENERGY processed'!$A$2:$H$2692,8,0),"")</f>
        <v>532</v>
      </c>
      <c r="M1157" s="24">
        <f t="shared" si="5"/>
        <v>0.006789178152</v>
      </c>
      <c r="N1157" s="24">
        <f>IFNA(VLOOKUP(A1157,'HUMAN RESOURCES processed'!$A$2:$M$2692,5,0))</f>
        <v>0.01</v>
      </c>
      <c r="O1157" s="24">
        <f>IFNA(VLOOKUP(A1157,'HUMAN RESOURCES processed'!$A$2:$M$2692,6,0))</f>
        <v>0.002</v>
      </c>
      <c r="P1157" s="24">
        <f t="shared" si="645"/>
        <v>0</v>
      </c>
      <c r="Q1157" s="24">
        <f t="shared" si="646"/>
        <v>0</v>
      </c>
      <c r="R1157" s="24">
        <f t="shared" si="6"/>
        <v>0</v>
      </c>
      <c r="S1157" s="24">
        <f t="shared" si="647"/>
        <v>0</v>
      </c>
      <c r="T1157" s="24">
        <f t="shared" si="648"/>
        <v>0</v>
      </c>
      <c r="U1157" s="24">
        <f t="shared" si="649"/>
        <v>0</v>
      </c>
      <c r="V1157" s="24">
        <f>IFNA(VLOOKUP(A1157,'HUMAN RESOURCES processed'!$A$2:$M$2692,12,0))</f>
        <v>78360</v>
      </c>
      <c r="W1157" s="24">
        <f>IFNA(VLOOKUP(A1157,'HUMAN RESOURCES processed'!$A$2:$M$2692,13,0))</f>
        <v>0.867</v>
      </c>
      <c r="X1157" s="24">
        <f t="shared" si="650"/>
        <v>0</v>
      </c>
      <c r="Y1157" s="24">
        <f t="shared" si="651"/>
        <v>0</v>
      </c>
      <c r="Z1157" s="24">
        <f t="shared" si="7"/>
        <v>0</v>
      </c>
      <c r="AA1157" s="24">
        <f t="shared" si="652"/>
        <v>0</v>
      </c>
      <c r="AB1157" s="24">
        <f t="shared" si="653"/>
        <v>0</v>
      </c>
      <c r="AC1157" s="24">
        <f t="shared" si="654"/>
        <v>0</v>
      </c>
      <c r="AD1157" s="24">
        <f t="shared" si="655"/>
        <v>0</v>
      </c>
      <c r="AE1157" s="24">
        <f>IFNA(VLOOKUP(A1157,'BUSINESS processed'!A1157:J3847,9,0))</f>
        <v>0.864</v>
      </c>
      <c r="AF1157" s="27">
        <f>IFNA(VLOOKUP(A1157,'BUSINESS processed'!A1157:J3847,10,0))</f>
        <v>0.815</v>
      </c>
      <c r="AG1157" s="26"/>
      <c r="AH1157" s="26"/>
      <c r="AI1157" s="26"/>
      <c r="AJ1157" s="26"/>
      <c r="AK1157" s="26"/>
      <c r="AL1157" s="26"/>
      <c r="AM1157" s="26"/>
      <c r="AN1157" s="26"/>
      <c r="AO1157" s="26"/>
      <c r="AP1157" s="26"/>
      <c r="AQ1157" s="26"/>
      <c r="AR1157" s="26"/>
      <c r="AS1157" s="26"/>
      <c r="AT1157" s="26"/>
      <c r="AU1157" s="26"/>
      <c r="AV1157" s="26"/>
      <c r="AW1157" s="26"/>
      <c r="AX1157" s="26"/>
      <c r="AY1157" s="26"/>
      <c r="AZ1157" s="26"/>
      <c r="BA1157" s="26"/>
      <c r="BB1157" s="26"/>
      <c r="BC1157" s="26"/>
      <c r="BD1157" s="26"/>
      <c r="BE1157" s="26"/>
      <c r="BF1157" s="26"/>
      <c r="BG1157" s="26"/>
      <c r="BH1157" s="26"/>
    </row>
    <row r="1158">
      <c r="A1158" s="18" t="str">
        <f t="shared" si="1"/>
        <v>Europe_Austria-Europe_2000</v>
      </c>
      <c r="B1158" s="19" t="s">
        <v>179</v>
      </c>
      <c r="C1158" s="20" t="s">
        <v>182</v>
      </c>
      <c r="D1158" s="21" t="s">
        <v>70</v>
      </c>
      <c r="E1158" s="22">
        <v>3.94E11</v>
      </c>
      <c r="F1158" s="22">
        <f t="shared" si="2"/>
        <v>49178.89961</v>
      </c>
      <c r="G1158" s="23">
        <v>0.115</v>
      </c>
      <c r="H1158" s="23">
        <v>5407.0</v>
      </c>
      <c r="I1158" s="39">
        <f t="shared" si="642"/>
        <v>0</v>
      </c>
      <c r="J1158" s="24">
        <f>IFNA(VLOOKUP(A1158,'ENERGY processed'!$A$2:$H$2692,7,0),"")</f>
        <v>32896</v>
      </c>
      <c r="K1158" s="24">
        <f t="shared" si="3"/>
        <v>0.004106063658</v>
      </c>
      <c r="L1158" s="24">
        <f t="shared" ref="L1158:L1159" si="658">IF(AND(C1158=C1157,C1158&gt;C1157),C1157,0)</f>
        <v>0</v>
      </c>
      <c r="M1158" s="24">
        <f t="shared" si="5"/>
        <v>0</v>
      </c>
      <c r="N1158" s="24">
        <f>IFNA(VLOOKUP(A1158,'HUMAN RESOURCES processed'!$A$2:$M$2692,5,0))</f>
        <v>0.01</v>
      </c>
      <c r="O1158" s="24">
        <f>IFNA(VLOOKUP(A1158,'HUMAN RESOURCES processed'!$A$2:$M$2692,6,0))</f>
        <v>0.005</v>
      </c>
      <c r="P1158" s="24">
        <f>IFNA(VLOOKUP(A1158,'HUMAN RESOURCES processed'!$A$2:$M$2692,7,0))</f>
        <v>81</v>
      </c>
      <c r="Q1158" s="24">
        <f>IFNA(VLOOKUP(A1158,'HUMAN RESOURCES processed'!$A$2:$M$2692,8,0))</f>
        <v>75</v>
      </c>
      <c r="R1158" s="24">
        <f t="shared" si="6"/>
        <v>78</v>
      </c>
      <c r="S1158" s="24">
        <f>IFNA(VLOOKUP(A1158,'HUMAN RESOURCES processed'!$A$2:$M$2692,9,0))</f>
        <v>0.17</v>
      </c>
      <c r="T1158" s="24">
        <f>IFNA(VLOOKUP(A1158,'HUMAN RESOURCES processed'!$A$2:$M$2692,10,0))</f>
        <v>0.675</v>
      </c>
      <c r="U1158" s="24">
        <f>IFNA(VLOOKUP(A1158,'HUMAN RESOURCES processed'!$A$2:$M$2692,11,0))</f>
        <v>0.155</v>
      </c>
      <c r="V1158" s="24">
        <f>IFNA(VLOOKUP(A1158,'HUMAN RESOURCES processed'!$A$2:$M$2692,12,0))</f>
        <v>8011566</v>
      </c>
      <c r="W1158" s="24">
        <f>IFNA(VLOOKUP(A1158,'HUMAN RESOURCES processed'!$A$2:$M$2692,13,0))</f>
        <v>0.658</v>
      </c>
      <c r="X1158" s="24">
        <f>IFNA(VLOOKUP(A1158,'TOURISM processed'!$A$2:$F$2692,5,0))</f>
        <v>11382000000</v>
      </c>
      <c r="Y1158" s="24">
        <f>IFNA(VLOOKUP(A1158,'TOURISM processed'!$A$2:$F$2692,6,0))</f>
        <v>7001000000</v>
      </c>
      <c r="Z1158" s="24">
        <f t="shared" si="7"/>
        <v>873.8616146</v>
      </c>
      <c r="AA1158" s="24">
        <f t="shared" si="652"/>
        <v>0</v>
      </c>
      <c r="AB1158" s="24">
        <f t="shared" si="653"/>
        <v>0</v>
      </c>
      <c r="AC1158" s="24">
        <f t="shared" si="654"/>
        <v>0</v>
      </c>
      <c r="AD1158" s="24">
        <f t="shared" si="655"/>
        <v>0</v>
      </c>
      <c r="AE1158" s="24">
        <f>IFNA(VLOOKUP(A1158,'BUSINESS processed'!A1158:J3848,9,0))</f>
        <v>0.337</v>
      </c>
      <c r="AF1158" s="27">
        <f>IFNA(VLOOKUP(A1158,'BUSINESS processed'!A1158:J3848,10,0))</f>
        <v>0.763</v>
      </c>
      <c r="AG1158" s="26"/>
      <c r="AH1158" s="26"/>
      <c r="AI1158" s="26"/>
      <c r="AJ1158" s="26"/>
      <c r="AK1158" s="26"/>
      <c r="AL1158" s="26"/>
      <c r="AM1158" s="26"/>
      <c r="AN1158" s="26"/>
      <c r="AO1158" s="26"/>
      <c r="AP1158" s="26"/>
      <c r="AQ1158" s="26"/>
      <c r="AR1158" s="26"/>
      <c r="AS1158" s="26"/>
      <c r="AT1158" s="26"/>
      <c r="AU1158" s="26"/>
      <c r="AV1158" s="26"/>
      <c r="AW1158" s="26"/>
      <c r="AX1158" s="26"/>
      <c r="AY1158" s="26"/>
      <c r="AZ1158" s="26"/>
      <c r="BA1158" s="26"/>
      <c r="BB1158" s="26"/>
      <c r="BC1158" s="26"/>
      <c r="BD1158" s="26"/>
      <c r="BE1158" s="26"/>
      <c r="BF1158" s="26"/>
      <c r="BG1158" s="26"/>
      <c r="BH1158" s="26"/>
    </row>
    <row r="1159">
      <c r="A1159" s="18" t="str">
        <f t="shared" si="1"/>
        <v>Europe_Austria-Europe_2001</v>
      </c>
      <c r="B1159" s="19" t="s">
        <v>179</v>
      </c>
      <c r="C1159" s="20" t="s">
        <v>182</v>
      </c>
      <c r="D1159" s="21" t="s">
        <v>71</v>
      </c>
      <c r="E1159" s="22">
        <v>1.92E11</v>
      </c>
      <c r="F1159" s="22">
        <f t="shared" si="2"/>
        <v>23873.78823</v>
      </c>
      <c r="G1159" s="23">
        <v>0.1</v>
      </c>
      <c r="H1159" s="23">
        <v>2403.0</v>
      </c>
      <c r="I1159" s="39">
        <f t="shared" si="642"/>
        <v>0</v>
      </c>
      <c r="J1159" s="24">
        <f>IFNA(VLOOKUP(A1159,'ENERGY processed'!$A$2:$H$2692,7,0),"")</f>
        <v>33019</v>
      </c>
      <c r="K1159" s="24">
        <f t="shared" si="3"/>
        <v>0.004105669863</v>
      </c>
      <c r="L1159" s="24">
        <f t="shared" si="658"/>
        <v>0</v>
      </c>
      <c r="M1159" s="24">
        <f t="shared" si="5"/>
        <v>0</v>
      </c>
      <c r="N1159" s="24">
        <f>IFNA(VLOOKUP(A1159,'HUMAN RESOURCES processed'!$A$2:$M$2692,5,0))</f>
        <v>0.009</v>
      </c>
      <c r="O1159" s="24">
        <f>IFNA(VLOOKUP(A1159,'HUMAN RESOURCES processed'!$A$2:$M$2692,6,0))</f>
        <v>0.005</v>
      </c>
      <c r="P1159" s="24">
        <f>IFNA(VLOOKUP(A1159,'HUMAN RESOURCES processed'!$A$2:$M$2692,7,0))</f>
        <v>82</v>
      </c>
      <c r="Q1159" s="24">
        <f>IFNA(VLOOKUP(A1159,'HUMAN RESOURCES processed'!$A$2:$M$2692,8,0))</f>
        <v>76</v>
      </c>
      <c r="R1159" s="24">
        <f t="shared" si="6"/>
        <v>79</v>
      </c>
      <c r="S1159" s="24">
        <f>IFNA(VLOOKUP(A1159,'HUMAN RESOURCES processed'!$A$2:$M$2692,9,0))</f>
        <v>0.168</v>
      </c>
      <c r="T1159" s="24">
        <f>IFNA(VLOOKUP(A1159,'HUMAN RESOURCES processed'!$A$2:$M$2692,10,0))</f>
        <v>0.676</v>
      </c>
      <c r="U1159" s="24">
        <f>IFNA(VLOOKUP(A1159,'HUMAN RESOURCES processed'!$A$2:$M$2692,11,0))</f>
        <v>0.156</v>
      </c>
      <c r="V1159" s="24">
        <f>IFNA(VLOOKUP(A1159,'HUMAN RESOURCES processed'!$A$2:$M$2692,12,0))</f>
        <v>8042293</v>
      </c>
      <c r="W1159" s="24">
        <f>IFNA(VLOOKUP(A1159,'HUMAN RESOURCES processed'!$A$2:$M$2692,13,0))</f>
        <v>0.658</v>
      </c>
      <c r="X1159" s="24">
        <f>IFNA(VLOOKUP(A1159,'TOURISM processed'!$A$2:$F$2692,5,0))</f>
        <v>11511000000</v>
      </c>
      <c r="Y1159" s="24">
        <f>IFNA(VLOOKUP(A1159,'TOURISM processed'!$A$2:$F$2692,6,0))</f>
        <v>7408000000</v>
      </c>
      <c r="Z1159" s="24">
        <f t="shared" si="7"/>
        <v>921.1303294</v>
      </c>
      <c r="AA1159" s="24">
        <f t="shared" si="652"/>
        <v>0</v>
      </c>
      <c r="AB1159" s="24">
        <f t="shared" si="653"/>
        <v>0</v>
      </c>
      <c r="AC1159" s="24">
        <f t="shared" si="654"/>
        <v>0</v>
      </c>
      <c r="AD1159" s="24">
        <f t="shared" si="655"/>
        <v>0</v>
      </c>
      <c r="AE1159" s="24">
        <f>IFNA(VLOOKUP(A1159,'BUSINESS processed'!A1159:J3849,9,0))</f>
        <v>0.392</v>
      </c>
      <c r="AF1159" s="27">
        <f>IFNA(VLOOKUP(A1159,'BUSINESS processed'!A1159:J3849,10,0))</f>
        <v>0.813</v>
      </c>
      <c r="AG1159" s="26"/>
      <c r="AH1159" s="26"/>
      <c r="AI1159" s="26"/>
      <c r="AJ1159" s="26"/>
      <c r="AK1159" s="26"/>
      <c r="AL1159" s="26"/>
      <c r="AM1159" s="26"/>
      <c r="AN1159" s="26"/>
      <c r="AO1159" s="26"/>
      <c r="AP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  <c r="BA1159" s="26"/>
      <c r="BB1159" s="26"/>
      <c r="BC1159" s="26"/>
      <c r="BD1159" s="26"/>
      <c r="BE1159" s="26"/>
      <c r="BF1159" s="26"/>
      <c r="BG1159" s="26"/>
      <c r="BH1159" s="26"/>
    </row>
    <row r="1160">
      <c r="A1160" s="18" t="str">
        <f t="shared" si="1"/>
        <v>Europe_Austria-Europe_2002</v>
      </c>
      <c r="B1160" s="19" t="s">
        <v>179</v>
      </c>
      <c r="C1160" s="20" t="s">
        <v>182</v>
      </c>
      <c r="D1160" s="21" t="s">
        <v>72</v>
      </c>
      <c r="E1160" s="22">
        <v>1.92E11</v>
      </c>
      <c r="F1160" s="22">
        <f t="shared" si="2"/>
        <v>23756.62231</v>
      </c>
      <c r="G1160" s="23">
        <v>0.101</v>
      </c>
      <c r="H1160" s="23">
        <v>2406.0</v>
      </c>
      <c r="I1160" s="39">
        <f t="shared" si="642"/>
        <v>0</v>
      </c>
      <c r="J1160" s="24">
        <f>IFNA(VLOOKUP(A1160,'ENERGY processed'!$A$2:$H$2692,7,0),"")</f>
        <v>34228</v>
      </c>
      <c r="K1160" s="24">
        <f t="shared" si="3"/>
        <v>0.004235112857</v>
      </c>
      <c r="L1160" s="24">
        <f>IFNA(VLOOKUP(A1160,'ENERGY processed'!$A$2:$H$2692,8,0),"")</f>
        <v>66897</v>
      </c>
      <c r="M1160" s="24">
        <f t="shared" si="5"/>
        <v>0.00827732689</v>
      </c>
      <c r="N1160" s="24">
        <f>IFNA(VLOOKUP(A1160,'HUMAN RESOURCES processed'!$A$2:$M$2692,5,0))</f>
        <v>0.01</v>
      </c>
      <c r="O1160" s="24">
        <f>IFNA(VLOOKUP(A1160,'HUMAN RESOURCES processed'!$A$2:$M$2692,6,0))</f>
        <v>0.004</v>
      </c>
      <c r="P1160" s="24">
        <f>IFNA(VLOOKUP(A1160,'HUMAN RESOURCES processed'!$A$2:$M$2692,7,0))</f>
        <v>82</v>
      </c>
      <c r="Q1160" s="24">
        <f>IFNA(VLOOKUP(A1160,'HUMAN RESOURCES processed'!$A$2:$M$2692,8,0))</f>
        <v>76</v>
      </c>
      <c r="R1160" s="24">
        <f t="shared" si="6"/>
        <v>79</v>
      </c>
      <c r="S1160" s="24">
        <f>IFNA(VLOOKUP(A1160,'HUMAN RESOURCES processed'!$A$2:$M$2692,9,0))</f>
        <v>0.167</v>
      </c>
      <c r="T1160" s="24">
        <f>IFNA(VLOOKUP(A1160,'HUMAN RESOURCES processed'!$A$2:$M$2692,10,0))</f>
        <v>0.677</v>
      </c>
      <c r="U1160" s="24">
        <f>IFNA(VLOOKUP(A1160,'HUMAN RESOURCES processed'!$A$2:$M$2692,11,0))</f>
        <v>0.156</v>
      </c>
      <c r="V1160" s="24">
        <f>IFNA(VLOOKUP(A1160,'HUMAN RESOURCES processed'!$A$2:$M$2692,12,0))</f>
        <v>8081957</v>
      </c>
      <c r="W1160" s="24">
        <f>IFNA(VLOOKUP(A1160,'HUMAN RESOURCES processed'!$A$2:$M$2692,13,0))</f>
        <v>0.658</v>
      </c>
      <c r="X1160" s="24">
        <f>IFNA(VLOOKUP(A1160,'TOURISM processed'!$A$2:$F$2692,5,0))</f>
        <v>12334000000</v>
      </c>
      <c r="Y1160" s="24">
        <f>IFNA(VLOOKUP(A1160,'TOURISM processed'!$A$2:$F$2692,6,0))</f>
        <v>7743000000</v>
      </c>
      <c r="Z1160" s="24">
        <f t="shared" si="7"/>
        <v>958.0600342</v>
      </c>
      <c r="AA1160" s="24">
        <f t="shared" si="652"/>
        <v>0</v>
      </c>
      <c r="AB1160" s="24">
        <f t="shared" si="653"/>
        <v>0</v>
      </c>
      <c r="AC1160" s="24">
        <f t="shared" si="654"/>
        <v>0</v>
      </c>
      <c r="AD1160" s="24">
        <f t="shared" si="655"/>
        <v>0</v>
      </c>
      <c r="AE1160" s="24">
        <f>IFNA(VLOOKUP(A1160,'BUSINESS processed'!A1160:J3850,9,0))</f>
        <v>0.366</v>
      </c>
      <c r="AF1160" s="27">
        <f>IFNA(VLOOKUP(A1160,'BUSINESS processed'!A1160:J3850,10,0))</f>
        <v>0.832</v>
      </c>
      <c r="AG1160" s="26"/>
      <c r="AH1160" s="26"/>
      <c r="AI1160" s="26"/>
      <c r="AJ1160" s="26"/>
      <c r="AK1160" s="26"/>
      <c r="AL1160" s="26"/>
      <c r="AM1160" s="26"/>
      <c r="AN1160" s="26"/>
      <c r="AO1160" s="26"/>
      <c r="AP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  <c r="BA1160" s="26"/>
      <c r="BB1160" s="26"/>
      <c r="BC1160" s="26"/>
      <c r="BD1160" s="26"/>
      <c r="BE1160" s="26"/>
      <c r="BF1160" s="26"/>
      <c r="BG1160" s="26"/>
      <c r="BH1160" s="26"/>
    </row>
    <row r="1161">
      <c r="A1161" s="18" t="str">
        <f t="shared" si="1"/>
        <v>Europe_Austria-Europe_2003</v>
      </c>
      <c r="B1161" s="19" t="s">
        <v>179</v>
      </c>
      <c r="C1161" s="20" t="s">
        <v>182</v>
      </c>
      <c r="D1161" s="21" t="s">
        <v>74</v>
      </c>
      <c r="E1161" s="22">
        <v>2.08E11</v>
      </c>
      <c r="F1161" s="22">
        <f t="shared" si="2"/>
        <v>25611.27527</v>
      </c>
      <c r="G1161" s="23">
        <v>0.101</v>
      </c>
      <c r="H1161" s="23">
        <v>2599.0</v>
      </c>
      <c r="I1161" s="39">
        <f t="shared" si="642"/>
        <v>0</v>
      </c>
      <c r="J1161" s="24">
        <f>IFNA(VLOOKUP(A1161,'ENERGY processed'!$A$2:$H$2692,7,0),"")</f>
        <v>31963</v>
      </c>
      <c r="K1161" s="24">
        <f t="shared" si="3"/>
        <v>0.003935640343</v>
      </c>
      <c r="L1161" s="24">
        <f>IFNA(VLOOKUP(A1161,'ENERGY processed'!$A$2:$H$2692,8,0),"")</f>
        <v>62262</v>
      </c>
      <c r="M1161" s="24">
        <f t="shared" si="5"/>
        <v>0.007666390484</v>
      </c>
      <c r="N1161" s="24">
        <f>IFNA(VLOOKUP(A1161,'HUMAN RESOURCES processed'!$A$2:$M$2692,5,0))</f>
        <v>0.01</v>
      </c>
      <c r="O1161" s="24">
        <f>IFNA(VLOOKUP(A1161,'HUMAN RESOURCES processed'!$A$2:$M$2692,6,0))</f>
        <v>0.004</v>
      </c>
      <c r="P1161" s="24">
        <f>IFNA(VLOOKUP(A1161,'HUMAN RESOURCES processed'!$A$2:$M$2692,7,0))</f>
        <v>82</v>
      </c>
      <c r="Q1161" s="24">
        <f>IFNA(VLOOKUP(A1161,'HUMAN RESOURCES processed'!$A$2:$M$2692,8,0))</f>
        <v>76</v>
      </c>
      <c r="R1161" s="24">
        <f t="shared" si="6"/>
        <v>79</v>
      </c>
      <c r="S1161" s="24">
        <f>IFNA(VLOOKUP(A1161,'HUMAN RESOURCES processed'!$A$2:$M$2692,9,0))</f>
        <v>0.165</v>
      </c>
      <c r="T1161" s="24">
        <f>IFNA(VLOOKUP(A1161,'HUMAN RESOURCES processed'!$A$2:$M$2692,10,0))</f>
        <v>0.678</v>
      </c>
      <c r="U1161" s="24">
        <f>IFNA(VLOOKUP(A1161,'HUMAN RESOURCES processed'!$A$2:$M$2692,11,0))</f>
        <v>0.157</v>
      </c>
      <c r="V1161" s="24">
        <f>IFNA(VLOOKUP(A1161,'HUMAN RESOURCES processed'!$A$2:$M$2692,12,0))</f>
        <v>8121423</v>
      </c>
      <c r="W1161" s="24">
        <f>IFNA(VLOOKUP(A1161,'HUMAN RESOURCES processed'!$A$2:$M$2692,13,0))</f>
        <v>0.658</v>
      </c>
      <c r="X1161" s="24">
        <f>IFNA(VLOOKUP(A1161,'TOURISM processed'!$A$2:$F$2692,5,0))</f>
        <v>15128000000</v>
      </c>
      <c r="Y1161" s="24">
        <f>IFNA(VLOOKUP(A1161,'TOURISM processed'!$A$2:$F$2692,6,0))</f>
        <v>9761000000</v>
      </c>
      <c r="Z1161" s="24">
        <f t="shared" si="7"/>
        <v>1201.882971</v>
      </c>
      <c r="AA1161" s="24">
        <f t="shared" si="652"/>
        <v>0</v>
      </c>
      <c r="AB1161" s="24">
        <f>IFNA(VLOOKUP(A1161,'BUSINESS processed'!A1161:J3851,6,0))</f>
        <v>25</v>
      </c>
      <c r="AC1161" s="24">
        <f t="shared" si="654"/>
        <v>0</v>
      </c>
      <c r="AD1161" s="24">
        <f t="shared" si="655"/>
        <v>0</v>
      </c>
      <c r="AE1161" s="24">
        <f>IFNA(VLOOKUP(A1161,'BUSINESS processed'!A1161:J3851,9,0))</f>
        <v>0.427</v>
      </c>
      <c r="AF1161" s="27">
        <f>IFNA(VLOOKUP(A1161,'BUSINESS processed'!A1161:J3851,10,0))</f>
        <v>0.893</v>
      </c>
      <c r="AG1161" s="26"/>
      <c r="AH1161" s="26"/>
      <c r="AI1161" s="26"/>
      <c r="AJ1161" s="26"/>
      <c r="AK1161" s="26"/>
      <c r="AL1161" s="26"/>
      <c r="AM1161" s="26"/>
      <c r="AN1161" s="26"/>
      <c r="AO1161" s="26"/>
      <c r="AP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  <c r="BA1161" s="26"/>
      <c r="BB1161" s="26"/>
      <c r="BC1161" s="26"/>
      <c r="BD1161" s="26"/>
      <c r="BE1161" s="26"/>
      <c r="BF1161" s="26"/>
      <c r="BG1161" s="26"/>
      <c r="BH1161" s="26"/>
    </row>
    <row r="1162">
      <c r="A1162" s="18" t="str">
        <f t="shared" si="1"/>
        <v>Europe_Austria-Europe_2004</v>
      </c>
      <c r="B1162" s="19" t="s">
        <v>179</v>
      </c>
      <c r="C1162" s="20" t="s">
        <v>182</v>
      </c>
      <c r="D1162" s="21" t="s">
        <v>83</v>
      </c>
      <c r="E1162" s="22">
        <v>2.54E11</v>
      </c>
      <c r="F1162" s="22">
        <f t="shared" si="2"/>
        <v>31081.87185</v>
      </c>
      <c r="G1162" s="23">
        <v>0.103</v>
      </c>
      <c r="H1162" s="23">
        <v>3223.0</v>
      </c>
      <c r="I1162" s="39">
        <f t="shared" si="642"/>
        <v>0</v>
      </c>
      <c r="J1162" s="24">
        <f>IFNA(VLOOKUP(A1162,'ENERGY processed'!$A$2:$H$2692,7,0),"")</f>
        <v>33545</v>
      </c>
      <c r="K1162" s="24">
        <f t="shared" si="3"/>
        <v>0.004104887367</v>
      </c>
      <c r="L1162" s="24">
        <f>IFNA(VLOOKUP(A1162,'ENERGY processed'!$A$2:$H$2692,8,0),"")</f>
        <v>68269</v>
      </c>
      <c r="M1162" s="24">
        <f t="shared" si="5"/>
        <v>0.008354048463</v>
      </c>
      <c r="N1162" s="24">
        <f>IFNA(VLOOKUP(A1162,'HUMAN RESOURCES processed'!$A$2:$M$2692,5,0))</f>
        <v>0.01</v>
      </c>
      <c r="O1162" s="24">
        <f>IFNA(VLOOKUP(A1162,'HUMAN RESOURCES processed'!$A$2:$M$2692,6,0))</f>
        <v>0.004</v>
      </c>
      <c r="P1162" s="24">
        <f>IFNA(VLOOKUP(A1162,'HUMAN RESOURCES processed'!$A$2:$M$2692,7,0))</f>
        <v>82</v>
      </c>
      <c r="Q1162" s="24">
        <f>IFNA(VLOOKUP(A1162,'HUMAN RESOURCES processed'!$A$2:$M$2692,8,0))</f>
        <v>76</v>
      </c>
      <c r="R1162" s="24">
        <f t="shared" si="6"/>
        <v>79</v>
      </c>
      <c r="S1162" s="24">
        <f>IFNA(VLOOKUP(A1162,'HUMAN RESOURCES processed'!$A$2:$M$2692,9,0))</f>
        <v>0.163</v>
      </c>
      <c r="T1162" s="24">
        <f>IFNA(VLOOKUP(A1162,'HUMAN RESOURCES processed'!$A$2:$M$2692,10,0))</f>
        <v>0.679</v>
      </c>
      <c r="U1162" s="24">
        <f>IFNA(VLOOKUP(A1162,'HUMAN RESOURCES processed'!$A$2:$M$2692,11,0))</f>
        <v>0.158</v>
      </c>
      <c r="V1162" s="24">
        <f>IFNA(VLOOKUP(A1162,'HUMAN RESOURCES processed'!$A$2:$M$2692,12,0))</f>
        <v>8171966</v>
      </c>
      <c r="W1162" s="24">
        <f>IFNA(VLOOKUP(A1162,'HUMAN RESOURCES processed'!$A$2:$M$2692,13,0))</f>
        <v>0.658</v>
      </c>
      <c r="X1162" s="24">
        <f>IFNA(VLOOKUP(A1162,'TOURISM processed'!$A$2:$F$2692,5,0))</f>
        <v>17251000000</v>
      </c>
      <c r="Y1162" s="24">
        <f>IFNA(VLOOKUP(A1162,'TOURISM processed'!$A$2:$F$2692,6,0))</f>
        <v>10812000000</v>
      </c>
      <c r="Z1162" s="24">
        <f t="shared" si="7"/>
        <v>1323.059837</v>
      </c>
      <c r="AA1162" s="24">
        <f t="shared" si="652"/>
        <v>0</v>
      </c>
      <c r="AB1162" s="24">
        <f>IFNA(VLOOKUP(A1162,'BUSINESS processed'!A1162:J3852,6,0))</f>
        <v>25</v>
      </c>
      <c r="AC1162" s="24">
        <f t="shared" si="654"/>
        <v>0</v>
      </c>
      <c r="AD1162" s="24">
        <f t="shared" si="655"/>
        <v>0</v>
      </c>
      <c r="AE1162" s="24">
        <f>IFNA(VLOOKUP(A1162,'BUSINESS processed'!A1162:J3852,9,0))</f>
        <v>0.543</v>
      </c>
      <c r="AF1162" s="27">
        <f>IFNA(VLOOKUP(A1162,'BUSINESS processed'!A1162:J3852,10,0))</f>
        <v>0.975</v>
      </c>
      <c r="AG1162" s="26"/>
      <c r="AH1162" s="26"/>
      <c r="AI1162" s="26"/>
      <c r="AJ1162" s="26"/>
      <c r="AK1162" s="26"/>
      <c r="AL1162" s="26"/>
      <c r="AM1162" s="26"/>
      <c r="AN1162" s="26"/>
      <c r="AO1162" s="26"/>
      <c r="AP1162" s="26"/>
      <c r="AQ1162" s="26"/>
      <c r="AR1162" s="26"/>
      <c r="AS1162" s="26"/>
      <c r="AT1162" s="26"/>
      <c r="AU1162" s="26"/>
      <c r="AV1162" s="26"/>
      <c r="AW1162" s="26"/>
      <c r="AX1162" s="26"/>
      <c r="AY1162" s="26"/>
      <c r="AZ1162" s="26"/>
      <c r="BA1162" s="26"/>
      <c r="BB1162" s="26"/>
      <c r="BC1162" s="26"/>
      <c r="BD1162" s="26"/>
      <c r="BE1162" s="26"/>
      <c r="BF1162" s="26"/>
      <c r="BG1162" s="26"/>
      <c r="BH1162" s="26"/>
    </row>
    <row r="1163">
      <c r="A1163" s="18" t="str">
        <f t="shared" si="1"/>
        <v>Europe_Austria-Europe_2005</v>
      </c>
      <c r="B1163" s="19" t="s">
        <v>179</v>
      </c>
      <c r="C1163" s="20" t="s">
        <v>182</v>
      </c>
      <c r="D1163" s="21" t="s">
        <v>84</v>
      </c>
      <c r="E1163" s="22">
        <v>2.91E11</v>
      </c>
      <c r="F1163" s="22">
        <f t="shared" si="2"/>
        <v>35367.77442</v>
      </c>
      <c r="G1163" s="23">
        <v>0.104</v>
      </c>
      <c r="H1163" s="23">
        <v>3720.0</v>
      </c>
      <c r="I1163" s="39">
        <f t="shared" si="642"/>
        <v>0</v>
      </c>
      <c r="J1163" s="24">
        <f>IFNA(VLOOKUP(A1163,'ENERGY processed'!$A$2:$H$2692,7,0),"")</f>
        <v>31920</v>
      </c>
      <c r="K1163" s="24">
        <f t="shared" si="3"/>
        <v>0.003879516699</v>
      </c>
      <c r="L1163" s="24">
        <f>IFNA(VLOOKUP(A1163,'ENERGY processed'!$A$2:$H$2692,8,0),"")</f>
        <v>68160</v>
      </c>
      <c r="M1163" s="24">
        <f t="shared" si="5"/>
        <v>0.00828408077</v>
      </c>
      <c r="N1163" s="24">
        <f>IFNA(VLOOKUP(A1163,'HUMAN RESOURCES processed'!$A$2:$M$2692,5,0))</f>
        <v>0.01</v>
      </c>
      <c r="O1163" s="24">
        <f>IFNA(VLOOKUP(A1163,'HUMAN RESOURCES processed'!$A$2:$M$2692,6,0))</f>
        <v>0.004</v>
      </c>
      <c r="P1163" s="24">
        <f>IFNA(VLOOKUP(A1163,'HUMAN RESOURCES processed'!$A$2:$M$2692,7,0))</f>
        <v>82</v>
      </c>
      <c r="Q1163" s="24">
        <f>IFNA(VLOOKUP(A1163,'HUMAN RESOURCES processed'!$A$2:$M$2692,8,0))</f>
        <v>77</v>
      </c>
      <c r="R1163" s="24">
        <f t="shared" si="6"/>
        <v>79.5</v>
      </c>
      <c r="S1163" s="24">
        <f>IFNA(VLOOKUP(A1163,'HUMAN RESOURCES processed'!$A$2:$M$2692,9,0))</f>
        <v>0.16</v>
      </c>
      <c r="T1163" s="24">
        <f>IFNA(VLOOKUP(A1163,'HUMAN RESOURCES processed'!$A$2:$M$2692,10,0))</f>
        <v>0.679</v>
      </c>
      <c r="U1163" s="24">
        <f>IFNA(VLOOKUP(A1163,'HUMAN RESOURCES processed'!$A$2:$M$2692,11,0))</f>
        <v>0.161</v>
      </c>
      <c r="V1163" s="24">
        <f>IFNA(VLOOKUP(A1163,'HUMAN RESOURCES processed'!$A$2:$M$2692,12,0))</f>
        <v>8227829</v>
      </c>
      <c r="W1163" s="24">
        <f>IFNA(VLOOKUP(A1163,'HUMAN RESOURCES processed'!$A$2:$M$2692,13,0))</f>
        <v>0.658</v>
      </c>
      <c r="X1163" s="24">
        <f>IFNA(VLOOKUP(A1163,'TOURISM processed'!$A$2:$F$2692,5,0))</f>
        <v>18471000000</v>
      </c>
      <c r="Y1163" s="24">
        <f>IFNA(VLOOKUP(A1163,'TOURISM processed'!$A$2:$F$2692,6,0))</f>
        <v>11077000000</v>
      </c>
      <c r="Z1163" s="24">
        <f t="shared" si="7"/>
        <v>1346.284664</v>
      </c>
      <c r="AA1163" s="24">
        <f>IFNA(VLOOKUP(A1163,'BUSINESS processed'!A1163:J3853,5,0))</f>
        <v>0.582</v>
      </c>
      <c r="AB1163" s="24">
        <f>IFNA(VLOOKUP(A1163,'BUSINESS processed'!A1163:J3853,6,0))</f>
        <v>25</v>
      </c>
      <c r="AC1163" s="24">
        <f t="shared" si="654"/>
        <v>0</v>
      </c>
      <c r="AD1163" s="24">
        <f>IFNA(VLOOKUP(A1163,'BUSINESS processed'!A1163:J3853,8,0))</f>
        <v>170</v>
      </c>
      <c r="AE1163" s="24">
        <f>IFNA(VLOOKUP(A1163,'BUSINESS processed'!A1163:J3853,9,0))</f>
        <v>0.58</v>
      </c>
      <c r="AF1163" s="27">
        <f>IFNA(VLOOKUP(A1163,'BUSINESS processed'!A1163:J3853,10,0))</f>
        <v>1.052</v>
      </c>
      <c r="AG1163" s="26"/>
      <c r="AH1163" s="26"/>
      <c r="AI1163" s="26"/>
      <c r="AJ1163" s="26"/>
      <c r="AK1163" s="26"/>
      <c r="AL1163" s="26"/>
      <c r="AM1163" s="26"/>
      <c r="AN1163" s="26"/>
      <c r="AO1163" s="26"/>
      <c r="AP1163" s="26"/>
      <c r="AQ1163" s="26"/>
      <c r="AR1163" s="26"/>
      <c r="AS1163" s="26"/>
      <c r="AT1163" s="26"/>
      <c r="AU1163" s="26"/>
      <c r="AV1163" s="26"/>
      <c r="AW1163" s="26"/>
      <c r="AX1163" s="26"/>
      <c r="AY1163" s="26"/>
      <c r="AZ1163" s="26"/>
      <c r="BA1163" s="26"/>
      <c r="BB1163" s="26"/>
      <c r="BC1163" s="26"/>
      <c r="BD1163" s="26"/>
      <c r="BE1163" s="26"/>
      <c r="BF1163" s="26"/>
      <c r="BG1163" s="26"/>
      <c r="BH1163" s="26"/>
    </row>
    <row r="1164">
      <c r="A1164" s="18" t="str">
        <f t="shared" si="1"/>
        <v>Europe_Austria-Europe_2006</v>
      </c>
      <c r="B1164" s="19" t="s">
        <v>179</v>
      </c>
      <c r="C1164" s="20" t="s">
        <v>182</v>
      </c>
      <c r="D1164" s="21" t="s">
        <v>85</v>
      </c>
      <c r="E1164" s="22">
        <v>3.05E11</v>
      </c>
      <c r="F1164" s="22">
        <f t="shared" si="2"/>
        <v>36886.3517</v>
      </c>
      <c r="G1164" s="23">
        <v>0.104</v>
      </c>
      <c r="H1164" s="23">
        <v>3863.0</v>
      </c>
      <c r="I1164" s="39">
        <f t="shared" si="642"/>
        <v>0</v>
      </c>
      <c r="J1164" s="24">
        <f>IFNA(VLOOKUP(A1164,'ENERGY processed'!$A$2:$H$2692,7,0),"")</f>
        <v>33792</v>
      </c>
      <c r="K1164" s="24">
        <f t="shared" si="3"/>
        <v>0.004086765891</v>
      </c>
      <c r="L1164" s="24">
        <f>IFNA(VLOOKUP(A1164,'ENERGY processed'!$A$2:$H$2692,8,0),"")</f>
        <v>74238</v>
      </c>
      <c r="M1164" s="24">
        <f t="shared" si="5"/>
        <v>0.008978258942</v>
      </c>
      <c r="N1164" s="24">
        <f>IFNA(VLOOKUP(A1164,'HUMAN RESOURCES processed'!$A$2:$M$2692,5,0))</f>
        <v>0.009</v>
      </c>
      <c r="O1164" s="24">
        <f>IFNA(VLOOKUP(A1164,'HUMAN RESOURCES processed'!$A$2:$M$2692,6,0))</f>
        <v>0.004</v>
      </c>
      <c r="P1164" s="24">
        <f>IFNA(VLOOKUP(A1164,'HUMAN RESOURCES processed'!$A$2:$M$2692,7,0))</f>
        <v>83</v>
      </c>
      <c r="Q1164" s="24">
        <f>IFNA(VLOOKUP(A1164,'HUMAN RESOURCES processed'!$A$2:$M$2692,8,0))</f>
        <v>77</v>
      </c>
      <c r="R1164" s="24">
        <f t="shared" si="6"/>
        <v>80</v>
      </c>
      <c r="S1164" s="24">
        <f>IFNA(VLOOKUP(A1164,'HUMAN RESOURCES processed'!$A$2:$M$2692,9,0))</f>
        <v>0.158</v>
      </c>
      <c r="T1164" s="24">
        <f>IFNA(VLOOKUP(A1164,'HUMAN RESOURCES processed'!$A$2:$M$2692,10,0))</f>
        <v>0.679</v>
      </c>
      <c r="U1164" s="24">
        <f>IFNA(VLOOKUP(A1164,'HUMAN RESOURCES processed'!$A$2:$M$2692,11,0))</f>
        <v>0.164</v>
      </c>
      <c r="V1164" s="24">
        <f>IFNA(VLOOKUP(A1164,'HUMAN RESOURCES processed'!$A$2:$M$2692,12,0))</f>
        <v>8268641</v>
      </c>
      <c r="W1164" s="24">
        <f>IFNA(VLOOKUP(A1164,'HUMAN RESOURCES processed'!$A$2:$M$2692,13,0))</f>
        <v>0.658</v>
      </c>
      <c r="X1164" s="24">
        <f>IFNA(VLOOKUP(A1164,'TOURISM processed'!$A$2:$F$2692,5,0))</f>
        <v>18886000000</v>
      </c>
      <c r="Y1164" s="24">
        <f>IFNA(VLOOKUP(A1164,'TOURISM processed'!$A$2:$F$2692,6,0))</f>
        <v>11721000000</v>
      </c>
      <c r="Z1164" s="24">
        <f t="shared" si="7"/>
        <v>1417.524355</v>
      </c>
      <c r="AA1164" s="24">
        <f>IFNA(VLOOKUP(A1164,'BUSINESS processed'!A1164:J3854,5,0))</f>
        <v>0.524</v>
      </c>
      <c r="AB1164" s="24">
        <f>IFNA(VLOOKUP(A1164,'BUSINESS processed'!A1164:J3854,6,0))</f>
        <v>25</v>
      </c>
      <c r="AC1164" s="24">
        <f t="shared" si="654"/>
        <v>0</v>
      </c>
      <c r="AD1164" s="24">
        <f>IFNA(VLOOKUP(A1164,'BUSINESS processed'!A1164:J3854,8,0))</f>
        <v>170</v>
      </c>
      <c r="AE1164" s="24">
        <f>IFNA(VLOOKUP(A1164,'BUSINESS processed'!A1164:J3854,9,0))</f>
        <v>0.636</v>
      </c>
      <c r="AF1164" s="27">
        <f>IFNA(VLOOKUP(A1164,'BUSINESS processed'!A1164:J3854,10,0))</f>
        <v>1.121</v>
      </c>
      <c r="AG1164" s="26"/>
      <c r="AH1164" s="26"/>
      <c r="AI1164" s="26"/>
      <c r="AJ1164" s="26"/>
      <c r="AK1164" s="26"/>
      <c r="AL1164" s="26"/>
      <c r="AM1164" s="26"/>
      <c r="AN1164" s="26"/>
      <c r="AO1164" s="26"/>
      <c r="AP1164" s="26"/>
      <c r="AQ1164" s="26"/>
      <c r="AR1164" s="26"/>
      <c r="AS1164" s="26"/>
      <c r="AT1164" s="26"/>
      <c r="AU1164" s="26"/>
      <c r="AV1164" s="26"/>
      <c r="AW1164" s="26"/>
      <c r="AX1164" s="26"/>
      <c r="AY1164" s="26"/>
      <c r="AZ1164" s="26"/>
      <c r="BA1164" s="26"/>
      <c r="BB1164" s="26"/>
      <c r="BC1164" s="26"/>
      <c r="BD1164" s="26"/>
      <c r="BE1164" s="26"/>
      <c r="BF1164" s="26"/>
      <c r="BG1164" s="26"/>
      <c r="BH1164" s="26"/>
    </row>
    <row r="1165">
      <c r="A1165" s="18" t="str">
        <f t="shared" si="1"/>
        <v>Europe_Austria-Europe_2007</v>
      </c>
      <c r="B1165" s="19" t="s">
        <v>179</v>
      </c>
      <c r="C1165" s="20" t="s">
        <v>182</v>
      </c>
      <c r="D1165" s="21" t="s">
        <v>86</v>
      </c>
      <c r="E1165" s="22">
        <v>3.25E11</v>
      </c>
      <c r="F1165" s="22">
        <f t="shared" si="2"/>
        <v>39152.90934</v>
      </c>
      <c r="G1165" s="23">
        <v>0.102</v>
      </c>
      <c r="H1165" s="23">
        <v>4016.0</v>
      </c>
      <c r="I1165" s="39">
        <f t="shared" si="642"/>
        <v>0</v>
      </c>
      <c r="J1165" s="24">
        <f>IF(AND( C1165=C1164,D1165&gt;D1164),J1164,"")</f>
        <v>33792</v>
      </c>
      <c r="K1165" s="24">
        <f t="shared" si="3"/>
        <v>0.004070938807</v>
      </c>
      <c r="L1165" s="24">
        <f>IF(AND(C1165=C1164,C1165&gt;C1164),C1164,0)</f>
        <v>0</v>
      </c>
      <c r="M1165" s="24">
        <f t="shared" si="5"/>
        <v>0</v>
      </c>
      <c r="N1165" s="24">
        <f>IFNA(VLOOKUP(A1165,'HUMAN RESOURCES processed'!$A$2:$M$2692,5,0))</f>
        <v>0.009</v>
      </c>
      <c r="O1165" s="24">
        <f>IFNA(VLOOKUP(A1165,'HUMAN RESOURCES processed'!$A$2:$M$2692,6,0))</f>
        <v>0.004</v>
      </c>
      <c r="P1165" s="24">
        <f>IFNA(VLOOKUP(A1165,'HUMAN RESOURCES processed'!$A$2:$M$2692,7,0))</f>
        <v>83</v>
      </c>
      <c r="Q1165" s="24">
        <f>IFNA(VLOOKUP(A1165,'HUMAN RESOURCES processed'!$A$2:$M$2692,8,0))</f>
        <v>77</v>
      </c>
      <c r="R1165" s="24">
        <f t="shared" si="6"/>
        <v>80</v>
      </c>
      <c r="S1165" s="24">
        <f>IFNA(VLOOKUP(A1165,'HUMAN RESOURCES processed'!$A$2:$M$2692,9,0))</f>
        <v>0.155</v>
      </c>
      <c r="T1165" s="24">
        <f>IFNA(VLOOKUP(A1165,'HUMAN RESOURCES processed'!$A$2:$M$2692,10,0))</f>
        <v>0.678</v>
      </c>
      <c r="U1165" s="24">
        <f>IFNA(VLOOKUP(A1165,'HUMAN RESOURCES processed'!$A$2:$M$2692,11,0))</f>
        <v>0.167</v>
      </c>
      <c r="V1165" s="24">
        <f>IFNA(VLOOKUP(A1165,'HUMAN RESOURCES processed'!$A$2:$M$2692,12,0))</f>
        <v>8300788</v>
      </c>
      <c r="W1165" s="24">
        <f>IFNA(VLOOKUP(A1165,'HUMAN RESOURCES processed'!$A$2:$M$2692,13,0))</f>
        <v>0.658</v>
      </c>
      <c r="X1165" s="24">
        <f>IFNA(VLOOKUP(A1165,'TOURISM processed'!$A$2:$F$2692,5,0))</f>
        <v>21088000000</v>
      </c>
      <c r="Y1165" s="24">
        <f>IFNA(VLOOKUP(A1165,'TOURISM processed'!$A$2:$F$2692,6,0))</f>
        <v>12825000000</v>
      </c>
      <c r="Z1165" s="24">
        <f t="shared" si="7"/>
        <v>1545.034038</v>
      </c>
      <c r="AA1165" s="24">
        <f>IFNA(VLOOKUP(A1165,'BUSINESS processed'!A1165:J3855,5,0))</f>
        <v>0.524</v>
      </c>
      <c r="AB1165" s="24">
        <f>IFNA(VLOOKUP(A1165,'BUSINESS processed'!A1165:J3855,6,0))</f>
        <v>25</v>
      </c>
      <c r="AC1165" s="24">
        <f t="shared" si="654"/>
        <v>0</v>
      </c>
      <c r="AD1165" s="24">
        <f>IFNA(VLOOKUP(A1165,'BUSINESS processed'!A1165:J3855,8,0))</f>
        <v>170</v>
      </c>
      <c r="AE1165" s="24">
        <f>IFNA(VLOOKUP(A1165,'BUSINESS processed'!A1165:J3855,9,0))</f>
        <v>0.694</v>
      </c>
      <c r="AF1165" s="27">
        <f>IFNA(VLOOKUP(A1165,'BUSINESS processed'!A1165:J3855,10,0))</f>
        <v>1.193</v>
      </c>
      <c r="AG1165" s="26"/>
      <c r="AH1165" s="26"/>
      <c r="AI1165" s="26"/>
      <c r="AJ1165" s="26"/>
      <c r="AK1165" s="26"/>
      <c r="AL1165" s="26"/>
      <c r="AM1165" s="26"/>
      <c r="AN1165" s="26"/>
      <c r="AO1165" s="26"/>
      <c r="AP1165" s="26"/>
      <c r="AQ1165" s="26"/>
      <c r="AR1165" s="26"/>
      <c r="AS1165" s="26"/>
      <c r="AT1165" s="26"/>
      <c r="AU1165" s="26"/>
      <c r="AV1165" s="26"/>
      <c r="AW1165" s="26"/>
      <c r="AX1165" s="26"/>
      <c r="AY1165" s="26"/>
      <c r="AZ1165" s="26"/>
      <c r="BA1165" s="26"/>
      <c r="BB1165" s="26"/>
      <c r="BC1165" s="26"/>
      <c r="BD1165" s="26"/>
      <c r="BE1165" s="26"/>
      <c r="BF1165" s="26"/>
      <c r="BG1165" s="26"/>
      <c r="BH1165" s="26"/>
    </row>
    <row r="1166">
      <c r="A1166" s="18" t="str">
        <f t="shared" si="1"/>
        <v>Europe_Austria-Europe_2008</v>
      </c>
      <c r="B1166" s="19" t="s">
        <v>179</v>
      </c>
      <c r="C1166" s="20" t="s">
        <v>182</v>
      </c>
      <c r="D1166" s="21" t="s">
        <v>87</v>
      </c>
      <c r="E1166" s="22">
        <v>3.75E11</v>
      </c>
      <c r="F1166" s="22">
        <f t="shared" si="2"/>
        <v>44980.60796</v>
      </c>
      <c r="G1166" s="23">
        <v>0.103</v>
      </c>
      <c r="H1166" s="23">
        <v>4636.0</v>
      </c>
      <c r="I1166" s="39">
        <f t="shared" si="642"/>
        <v>0</v>
      </c>
      <c r="J1166" s="24">
        <f>IFNA(VLOOKUP(A1166,'ENERGY processed'!$A$2:$H$2692,7,0),"")</f>
        <v>30386</v>
      </c>
      <c r="K1166" s="24">
        <f t="shared" si="3"/>
        <v>0.003644748676</v>
      </c>
      <c r="L1166" s="24">
        <f>IFNA(VLOOKUP(A1166,'ENERGY processed'!$A$2:$H$2692,8,0),"")</f>
        <v>68006.5</v>
      </c>
      <c r="M1166" s="24">
        <f t="shared" si="5"/>
        <v>0.008157263241</v>
      </c>
      <c r="N1166" s="24">
        <f>IFNA(VLOOKUP(A1166,'HUMAN RESOURCES processed'!$A$2:$M$2692,5,0))</f>
        <v>0.009</v>
      </c>
      <c r="O1166" s="24">
        <f>IFNA(VLOOKUP(A1166,'HUMAN RESOURCES processed'!$A$2:$M$2692,6,0))</f>
        <v>0.004</v>
      </c>
      <c r="P1166" s="24">
        <f>IFNA(VLOOKUP(A1166,'HUMAN RESOURCES processed'!$A$2:$M$2692,7,0))</f>
        <v>83</v>
      </c>
      <c r="Q1166" s="24">
        <f>IFNA(VLOOKUP(A1166,'HUMAN RESOURCES processed'!$A$2:$M$2692,8,0))</f>
        <v>78</v>
      </c>
      <c r="R1166" s="24">
        <f t="shared" si="6"/>
        <v>80.5</v>
      </c>
      <c r="S1166" s="24">
        <f>IFNA(VLOOKUP(A1166,'HUMAN RESOURCES processed'!$A$2:$M$2692,9,0))</f>
        <v>0.152</v>
      </c>
      <c r="T1166" s="24">
        <f>IFNA(VLOOKUP(A1166,'HUMAN RESOURCES processed'!$A$2:$M$2692,10,0))</f>
        <v>0.677</v>
      </c>
      <c r="U1166" s="24">
        <f>IFNA(VLOOKUP(A1166,'HUMAN RESOURCES processed'!$A$2:$M$2692,11,0))</f>
        <v>0.171</v>
      </c>
      <c r="V1166" s="24">
        <f>IFNA(VLOOKUP(A1166,'HUMAN RESOURCES processed'!$A$2:$M$2692,12,0))</f>
        <v>8336926</v>
      </c>
      <c r="W1166" s="24">
        <f>IFNA(VLOOKUP(A1166,'HUMAN RESOURCES processed'!$A$2:$M$2692,13,0))</f>
        <v>0.658</v>
      </c>
      <c r="X1166" s="24">
        <f>IFNA(VLOOKUP(A1166,'TOURISM processed'!$A$2:$F$2692,5,0))</f>
        <v>24346000000</v>
      </c>
      <c r="Y1166" s="24">
        <f>IFNA(VLOOKUP(A1166,'TOURISM processed'!$A$2:$F$2692,6,0))</f>
        <v>13993000000</v>
      </c>
      <c r="Z1166" s="24">
        <f t="shared" si="7"/>
        <v>1678.436393</v>
      </c>
      <c r="AA1166" s="24">
        <f>IFNA(VLOOKUP(A1166,'BUSINESS processed'!A1166:J3856,5,0))</f>
        <v>0.524</v>
      </c>
      <c r="AB1166" s="24">
        <f>IFNA(VLOOKUP(A1166,'BUSINESS processed'!A1166:J3856,6,0))</f>
        <v>25</v>
      </c>
      <c r="AC1166" s="24">
        <f t="shared" si="654"/>
        <v>0</v>
      </c>
      <c r="AD1166" s="24">
        <f>IFNA(VLOOKUP(A1166,'BUSINESS processed'!A1166:J3856,8,0))</f>
        <v>170</v>
      </c>
      <c r="AE1166" s="24">
        <f>IFNA(VLOOKUP(A1166,'BUSINESS processed'!A1166:J3856,9,0))</f>
        <v>0.729</v>
      </c>
      <c r="AF1166" s="27">
        <f>IFNA(VLOOKUP(A1166,'BUSINESS processed'!A1166:J3856,10,0))</f>
        <v>1.297</v>
      </c>
      <c r="AG1166" s="26"/>
      <c r="AH1166" s="26"/>
      <c r="AI1166" s="26"/>
      <c r="AJ1166" s="26"/>
      <c r="AK1166" s="26"/>
      <c r="AL1166" s="26"/>
      <c r="AM1166" s="26"/>
      <c r="AN1166" s="26"/>
      <c r="AO1166" s="26"/>
      <c r="AP1166" s="26"/>
      <c r="AQ1166" s="26"/>
      <c r="AR1166" s="26"/>
      <c r="AS1166" s="26"/>
      <c r="AT1166" s="26"/>
      <c r="AU1166" s="26"/>
      <c r="AV1166" s="26"/>
      <c r="AW1166" s="26"/>
      <c r="AX1166" s="26"/>
      <c r="AY1166" s="26"/>
      <c r="AZ1166" s="26"/>
      <c r="BA1166" s="26"/>
      <c r="BB1166" s="26"/>
      <c r="BC1166" s="26"/>
      <c r="BD1166" s="26"/>
      <c r="BE1166" s="26"/>
      <c r="BF1166" s="26"/>
      <c r="BG1166" s="26"/>
      <c r="BH1166" s="26"/>
    </row>
    <row r="1167">
      <c r="A1167" s="18" t="str">
        <f t="shared" si="1"/>
        <v>Europe_Austria-Europe_2009</v>
      </c>
      <c r="B1167" s="19" t="s">
        <v>179</v>
      </c>
      <c r="C1167" s="20" t="s">
        <v>182</v>
      </c>
      <c r="D1167" s="21" t="s">
        <v>88</v>
      </c>
      <c r="E1167" s="22">
        <v>4.14E11</v>
      </c>
      <c r="F1167" s="22">
        <f t="shared" si="2"/>
        <v>49490.30367</v>
      </c>
      <c r="G1167" s="23">
        <v>0.105</v>
      </c>
      <c r="H1167" s="23">
        <v>5211.0</v>
      </c>
      <c r="I1167" s="39">
        <f t="shared" si="642"/>
        <v>0</v>
      </c>
      <c r="J1167" s="24">
        <f>IFNA(VLOOKUP(A1167,'ENERGY processed'!$A$2:$H$2692,7,0),"")</f>
        <v>33799</v>
      </c>
      <c r="K1167" s="24">
        <f t="shared" si="3"/>
        <v>0.004040393173</v>
      </c>
      <c r="L1167" s="24">
        <f>IFNA(VLOOKUP(A1167,'ENERGY processed'!$A$2:$H$2692,8,0),"")</f>
        <v>71565</v>
      </c>
      <c r="M1167" s="24">
        <f t="shared" si="5"/>
        <v>0.008555008652</v>
      </c>
      <c r="N1167" s="24">
        <f>IFNA(VLOOKUP(A1167,'HUMAN RESOURCES processed'!$A$2:$M$2692,5,0))</f>
        <v>0.009</v>
      </c>
      <c r="O1167" s="24">
        <f>IFNA(VLOOKUP(A1167,'HUMAN RESOURCES processed'!$A$2:$M$2692,6,0))</f>
        <v>0.004</v>
      </c>
      <c r="P1167" s="24">
        <f>IFNA(VLOOKUP(A1167,'HUMAN RESOURCES processed'!$A$2:$M$2692,7,0))</f>
        <v>83</v>
      </c>
      <c r="Q1167" s="24">
        <f>IFNA(VLOOKUP(A1167,'HUMAN RESOURCES processed'!$A$2:$M$2692,8,0))</f>
        <v>77</v>
      </c>
      <c r="R1167" s="24">
        <f t="shared" si="6"/>
        <v>80</v>
      </c>
      <c r="S1167" s="24">
        <f>IFNA(VLOOKUP(A1167,'HUMAN RESOURCES processed'!$A$2:$M$2692,9,0))</f>
        <v>0.15</v>
      </c>
      <c r="T1167" s="24">
        <f>IFNA(VLOOKUP(A1167,'HUMAN RESOURCES processed'!$A$2:$M$2692,10,0))</f>
        <v>0.675</v>
      </c>
      <c r="U1167" s="24">
        <f>IFNA(VLOOKUP(A1167,'HUMAN RESOURCES processed'!$A$2:$M$2692,11,0))</f>
        <v>0.175</v>
      </c>
      <c r="V1167" s="24">
        <f>IFNA(VLOOKUP(A1167,'HUMAN RESOURCES processed'!$A$2:$M$2692,12,0))</f>
        <v>8365275</v>
      </c>
      <c r="W1167" s="24">
        <f>IFNA(VLOOKUP(A1167,'HUMAN RESOURCES processed'!$A$2:$M$2692,13,0))</f>
        <v>0.658</v>
      </c>
      <c r="X1167" s="24">
        <f>IFNA(VLOOKUP(A1167,'TOURISM processed'!$A$2:$F$2692,5,0))</f>
        <v>21220000000</v>
      </c>
      <c r="Y1167" s="24">
        <f>IFNA(VLOOKUP(A1167,'TOURISM processed'!$A$2:$F$2692,6,0))</f>
        <v>12767000000</v>
      </c>
      <c r="Z1167" s="24">
        <f t="shared" si="7"/>
        <v>1526.190113</v>
      </c>
      <c r="AA1167" s="24">
        <f>IFNA(VLOOKUP(A1167,'BUSINESS processed'!A1167:J3857,5,0))</f>
        <v>0.534</v>
      </c>
      <c r="AB1167" s="24">
        <f>IFNA(VLOOKUP(A1167,'BUSINESS processed'!A1167:J3857,6,0))</f>
        <v>25</v>
      </c>
      <c r="AC1167" s="24">
        <f t="shared" si="654"/>
        <v>0</v>
      </c>
      <c r="AD1167" s="24">
        <f>IFNA(VLOOKUP(A1167,'BUSINESS processed'!A1167:J3857,8,0))</f>
        <v>170</v>
      </c>
      <c r="AE1167" s="24">
        <f>IFNA(VLOOKUP(A1167,'BUSINESS processed'!A1167:J3857,9,0))</f>
        <v>0.735</v>
      </c>
      <c r="AF1167" s="27">
        <f>IFNA(VLOOKUP(A1167,'BUSINESS processed'!A1167:J3857,10,0))</f>
        <v>1.366</v>
      </c>
      <c r="AG1167" s="26"/>
      <c r="AH1167" s="26"/>
      <c r="AI1167" s="26"/>
      <c r="AJ1167" s="26"/>
      <c r="AK1167" s="26"/>
      <c r="AL1167" s="26"/>
      <c r="AM1167" s="26"/>
      <c r="AN1167" s="26"/>
      <c r="AO1167" s="26"/>
      <c r="AP1167" s="26"/>
      <c r="AQ1167" s="26"/>
      <c r="AR1167" s="26"/>
      <c r="AS1167" s="26"/>
      <c r="AT1167" s="26"/>
      <c r="AU1167" s="26"/>
      <c r="AV1167" s="26"/>
      <c r="AW1167" s="26"/>
      <c r="AX1167" s="26"/>
      <c r="AY1167" s="26"/>
      <c r="AZ1167" s="26"/>
      <c r="BA1167" s="26"/>
      <c r="BB1167" s="26"/>
      <c r="BC1167" s="26"/>
      <c r="BD1167" s="26"/>
      <c r="BE1167" s="26"/>
      <c r="BF1167" s="26"/>
      <c r="BG1167" s="26"/>
      <c r="BH1167" s="26"/>
    </row>
    <row r="1168">
      <c r="A1168" s="18" t="str">
        <f t="shared" si="1"/>
        <v>Europe_Austria-Europe_2010</v>
      </c>
      <c r="B1168" s="19" t="s">
        <v>179</v>
      </c>
      <c r="C1168" s="20" t="s">
        <v>182</v>
      </c>
      <c r="D1168" s="21" t="s">
        <v>89</v>
      </c>
      <c r="E1168" s="22">
        <v>3.84E11</v>
      </c>
      <c r="F1168" s="22">
        <f t="shared" si="2"/>
        <v>45770.02161</v>
      </c>
      <c r="G1168" s="23">
        <v>0.112</v>
      </c>
      <c r="H1168" s="23">
        <v>5125.0</v>
      </c>
      <c r="I1168" s="39">
        <f t="shared" si="642"/>
        <v>0</v>
      </c>
      <c r="J1168" s="24">
        <f>IF(AND( C1168=C1167,D1168&gt;D1167),J1167,"")</f>
        <v>33799</v>
      </c>
      <c r="K1168" s="24">
        <f t="shared" si="3"/>
        <v>0.004028596251</v>
      </c>
      <c r="L1168" s="24">
        <f>IF(AND(C1168=C1167,C1168&gt;C1167),C1167,0)</f>
        <v>0</v>
      </c>
      <c r="M1168" s="24">
        <f t="shared" si="5"/>
        <v>0</v>
      </c>
      <c r="N1168" s="24">
        <f>IFNA(VLOOKUP(A1168,'HUMAN RESOURCES processed'!$A$2:$M$2692,5,0))</f>
        <v>0.009</v>
      </c>
      <c r="O1168" s="24">
        <f>IFNA(VLOOKUP(A1168,'HUMAN RESOURCES processed'!$A$2:$M$2692,6,0))</f>
        <v>0.004</v>
      </c>
      <c r="P1168" s="24">
        <f>IFNA(VLOOKUP(A1168,'HUMAN RESOURCES processed'!$A$2:$M$2692,7,0))</f>
        <v>83</v>
      </c>
      <c r="Q1168" s="24">
        <f>IFNA(VLOOKUP(A1168,'HUMAN RESOURCES processed'!$A$2:$M$2692,8,0))</f>
        <v>78</v>
      </c>
      <c r="R1168" s="24">
        <f t="shared" si="6"/>
        <v>80.5</v>
      </c>
      <c r="S1168" s="24">
        <f>IFNA(VLOOKUP(A1168,'HUMAN RESOURCES processed'!$A$2:$M$2692,9,0))</f>
        <v>0.148</v>
      </c>
      <c r="T1168" s="24">
        <f>IFNA(VLOOKUP(A1168,'HUMAN RESOURCES processed'!$A$2:$M$2692,10,0))</f>
        <v>0.674</v>
      </c>
      <c r="U1168" s="24">
        <f>IFNA(VLOOKUP(A1168,'HUMAN RESOURCES processed'!$A$2:$M$2692,11,0))</f>
        <v>0.178</v>
      </c>
      <c r="V1168" s="24">
        <f>IFNA(VLOOKUP(A1168,'HUMAN RESOURCES processed'!$A$2:$M$2692,12,0))</f>
        <v>8389771</v>
      </c>
      <c r="W1168" s="24">
        <f>IFNA(VLOOKUP(A1168,'HUMAN RESOURCES processed'!$A$2:$M$2692,13,0))</f>
        <v>0.659</v>
      </c>
      <c r="X1168" s="24">
        <f>IFNA(VLOOKUP(A1168,'TOURISM processed'!$A$2:$F$2692,5,0))</f>
        <v>20980000000</v>
      </c>
      <c r="Y1168" s="24">
        <f>IFNA(VLOOKUP(A1168,'TOURISM processed'!$A$2:$F$2692,6,0))</f>
        <v>12213000000</v>
      </c>
      <c r="Z1168" s="24">
        <f t="shared" si="7"/>
        <v>1455.701234</v>
      </c>
      <c r="AA1168" s="24">
        <f>IFNA(VLOOKUP(A1168,'BUSINESS processed'!A1168:J3858,5,0))</f>
        <v>0.532</v>
      </c>
      <c r="AB1168" s="24">
        <f>IFNA(VLOOKUP(A1168,'BUSINESS processed'!A1168:J3858,6,0))</f>
        <v>25</v>
      </c>
      <c r="AC1168" s="24">
        <f t="shared" si="654"/>
        <v>0</v>
      </c>
      <c r="AD1168" s="24">
        <f>IFNA(VLOOKUP(A1168,'BUSINESS processed'!A1168:J3858,8,0))</f>
        <v>170</v>
      </c>
      <c r="AE1168" s="24">
        <f>IFNA(VLOOKUP(A1168,'BUSINESS processed'!A1168:J3858,9,0))</f>
        <v>0.752</v>
      </c>
      <c r="AF1168" s="27">
        <f>IFNA(VLOOKUP(A1168,'BUSINESS processed'!A1168:J3858,10,0))</f>
        <v>1.457</v>
      </c>
      <c r="AG1168" s="26"/>
      <c r="AH1168" s="26"/>
      <c r="AI1168" s="26"/>
      <c r="AJ1168" s="26"/>
      <c r="AK1168" s="26"/>
      <c r="AL1168" s="26"/>
      <c r="AM1168" s="26"/>
      <c r="AN1168" s="26"/>
      <c r="AO1168" s="26"/>
      <c r="AP1168" s="26"/>
      <c r="AQ1168" s="26"/>
      <c r="AR1168" s="26"/>
      <c r="AS1168" s="26"/>
      <c r="AT1168" s="26"/>
      <c r="AU1168" s="26"/>
      <c r="AV1168" s="26"/>
      <c r="AW1168" s="26"/>
      <c r="AX1168" s="26"/>
      <c r="AY1168" s="26"/>
      <c r="AZ1168" s="26"/>
      <c r="BA1168" s="26"/>
      <c r="BB1168" s="26"/>
      <c r="BC1168" s="26"/>
      <c r="BD1168" s="26"/>
      <c r="BE1168" s="26"/>
      <c r="BF1168" s="26"/>
      <c r="BG1168" s="26"/>
      <c r="BH1168" s="26"/>
    </row>
    <row r="1169">
      <c r="A1169" s="18" t="str">
        <f t="shared" si="1"/>
        <v>Europe_Austria-Europe_2011</v>
      </c>
      <c r="B1169" s="19" t="s">
        <v>179</v>
      </c>
      <c r="C1169" s="20" t="s">
        <v>182</v>
      </c>
      <c r="D1169" s="21" t="s">
        <v>90</v>
      </c>
      <c r="E1169" s="22">
        <v>3.78E11</v>
      </c>
      <c r="F1169" s="22">
        <f t="shared" si="2"/>
        <v>44966.87975</v>
      </c>
      <c r="G1169" s="23">
        <v>0.116</v>
      </c>
      <c r="H1169" s="23">
        <v>5272.0</v>
      </c>
      <c r="I1169" s="39">
        <f t="shared" si="642"/>
        <v>0</v>
      </c>
      <c r="J1169" s="24">
        <f>IFNA(VLOOKUP(A1169,'ENERGY processed'!$A$2:$H$2692,7,0),"")</f>
        <v>30177</v>
      </c>
      <c r="K1169" s="24">
        <f t="shared" si="3"/>
        <v>0.0035898559</v>
      </c>
      <c r="L1169" s="24">
        <f>IFNA(VLOOKUP(A1169,'ENERGY processed'!$A$2:$H$2692,8,0),"")</f>
        <v>65716</v>
      </c>
      <c r="M1169" s="24">
        <f t="shared" si="5"/>
        <v>0.007817575317</v>
      </c>
      <c r="N1169" s="24">
        <f>IFNA(VLOOKUP(A1169,'HUMAN RESOURCES processed'!$A$2:$M$2692,5,0))</f>
        <v>0.009</v>
      </c>
      <c r="O1169" s="24">
        <f>IFNA(VLOOKUP(A1169,'HUMAN RESOURCES processed'!$A$2:$M$2692,6,0))</f>
        <v>0.003</v>
      </c>
      <c r="P1169" s="24">
        <f>IFNA(VLOOKUP(A1169,'HUMAN RESOURCES processed'!$A$2:$M$2692,7,0))</f>
        <v>84</v>
      </c>
      <c r="Q1169" s="24">
        <f>IFNA(VLOOKUP(A1169,'HUMAN RESOURCES processed'!$A$2:$M$2692,8,0))</f>
        <v>78</v>
      </c>
      <c r="R1169" s="24">
        <f t="shared" si="6"/>
        <v>81</v>
      </c>
      <c r="S1169" s="24">
        <f>IFNA(VLOOKUP(A1169,'HUMAN RESOURCES processed'!$A$2:$M$2692,9,0))</f>
        <v>0.146</v>
      </c>
      <c r="T1169" s="24">
        <f>IFNA(VLOOKUP(A1169,'HUMAN RESOURCES processed'!$A$2:$M$2692,10,0))</f>
        <v>0.673</v>
      </c>
      <c r="U1169" s="24">
        <f>IFNA(VLOOKUP(A1169,'HUMAN RESOURCES processed'!$A$2:$M$2692,11,0))</f>
        <v>0.181</v>
      </c>
      <c r="V1169" s="24">
        <f>IFNA(VLOOKUP(A1169,'HUMAN RESOURCES processed'!$A$2:$M$2692,12,0))</f>
        <v>8406187</v>
      </c>
      <c r="W1169" s="24">
        <f>IFNA(VLOOKUP(A1169,'HUMAN RESOURCES processed'!$A$2:$M$2692,13,0))</f>
        <v>0.659</v>
      </c>
      <c r="X1169" s="24">
        <f>IFNA(VLOOKUP(A1169,'TOURISM processed'!$A$2:$F$2692,5,0))</f>
        <v>22453000000</v>
      </c>
      <c r="Y1169" s="24">
        <f>IFNA(VLOOKUP(A1169,'TOURISM processed'!$A$2:$F$2692,6,0))</f>
        <v>12920000000</v>
      </c>
      <c r="Z1169" s="24">
        <f t="shared" si="7"/>
        <v>1536.963192</v>
      </c>
      <c r="AA1169" s="24">
        <f>IFNA(VLOOKUP(A1169,'BUSINESS processed'!A1169:J3859,5,0))</f>
        <v>0.523</v>
      </c>
      <c r="AB1169" s="24">
        <f>IFNA(VLOOKUP(A1169,'BUSINESS processed'!A1169:J3859,6,0))</f>
        <v>25</v>
      </c>
      <c r="AC1169" s="24">
        <f t="shared" si="654"/>
        <v>0</v>
      </c>
      <c r="AD1169" s="24">
        <f>IFNA(VLOOKUP(A1169,'BUSINESS processed'!A1169:J3859,8,0))</f>
        <v>170</v>
      </c>
      <c r="AE1169" s="24">
        <f>IFNA(VLOOKUP(A1169,'BUSINESS processed'!A1169:J3859,9,0))</f>
        <v>0.787</v>
      </c>
      <c r="AF1169" s="27">
        <f>IFNA(VLOOKUP(A1169,'BUSINESS processed'!A1169:J3859,10,0))</f>
        <v>1.544</v>
      </c>
      <c r="AG1169" s="26"/>
      <c r="AH1169" s="26"/>
      <c r="AI1169" s="26"/>
      <c r="AJ1169" s="26"/>
      <c r="AK1169" s="26"/>
      <c r="AL1169" s="26"/>
      <c r="AM1169" s="26"/>
      <c r="AN1169" s="26"/>
      <c r="AO1169" s="26"/>
      <c r="AP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  <c r="BA1169" s="26"/>
      <c r="BB1169" s="26"/>
      <c r="BC1169" s="26"/>
      <c r="BD1169" s="26"/>
      <c r="BE1169" s="26"/>
      <c r="BF1169" s="26"/>
      <c r="BG1169" s="26"/>
      <c r="BH1169" s="26"/>
    </row>
    <row r="1170">
      <c r="A1170" s="18" t="str">
        <f t="shared" si="1"/>
        <v>Europe_Austria-Europe_2012</v>
      </c>
      <c r="B1170" s="19" t="s">
        <v>179</v>
      </c>
      <c r="C1170" s="20" t="s">
        <v>182</v>
      </c>
      <c r="D1170" s="21" t="s">
        <v>91</v>
      </c>
      <c r="E1170" s="22">
        <v>4.16E11</v>
      </c>
      <c r="F1170" s="22">
        <f t="shared" si="2"/>
        <v>49347.62089</v>
      </c>
      <c r="G1170" s="23">
        <v>0.113</v>
      </c>
      <c r="H1170" s="23">
        <v>5643.0</v>
      </c>
      <c r="I1170" s="39">
        <f t="shared" si="642"/>
        <v>0</v>
      </c>
      <c r="J1170" s="24">
        <f>IFNA(VLOOKUP(A1170,'ENERGY processed'!$A$2:$H$2692,7,0),"")</f>
        <v>32690</v>
      </c>
      <c r="K1170" s="24">
        <f t="shared" si="3"/>
        <v>0.003877821459</v>
      </c>
      <c r="L1170" s="24">
        <f>IFNA(VLOOKUP(A1170,'ENERGY processed'!$A$2:$H$2692,8,0),"")</f>
        <v>71866</v>
      </c>
      <c r="M1170" s="24">
        <f t="shared" si="5"/>
        <v>0.008525038757</v>
      </c>
      <c r="N1170" s="24">
        <f>IFNA(VLOOKUP(A1170,'HUMAN RESOURCES processed'!$A$2:$M$2692,5,0))</f>
        <v>0.009</v>
      </c>
      <c r="O1170" s="24">
        <f>IFNA(VLOOKUP(A1170,'HUMAN RESOURCES processed'!$A$2:$M$2692,6,0))</f>
        <v>0.003</v>
      </c>
      <c r="P1170" s="24">
        <f>IFNA(VLOOKUP(A1170,'HUMAN RESOURCES processed'!$A$2:$M$2692,7,0))</f>
        <v>84</v>
      </c>
      <c r="Q1170" s="24">
        <f>IFNA(VLOOKUP(A1170,'HUMAN RESOURCES processed'!$A$2:$M$2692,8,0))</f>
        <v>78</v>
      </c>
      <c r="R1170" s="24">
        <f t="shared" si="6"/>
        <v>81</v>
      </c>
      <c r="S1170" s="24">
        <f>IFNA(VLOOKUP(A1170,'HUMAN RESOURCES processed'!$A$2:$M$2692,9,0))</f>
        <v>0.145</v>
      </c>
      <c r="T1170" s="24">
        <f>IFNA(VLOOKUP(A1170,'HUMAN RESOURCES processed'!$A$2:$M$2692,10,0))</f>
        <v>0.672</v>
      </c>
      <c r="U1170" s="24">
        <f>IFNA(VLOOKUP(A1170,'HUMAN RESOURCES processed'!$A$2:$M$2692,11,0))</f>
        <v>0.182</v>
      </c>
      <c r="V1170" s="24">
        <f>IFNA(VLOOKUP(A1170,'HUMAN RESOURCES processed'!$A$2:$M$2692,12,0))</f>
        <v>8429991</v>
      </c>
      <c r="W1170" s="24">
        <f>IFNA(VLOOKUP(A1170,'HUMAN RESOURCES processed'!$A$2:$M$2692,13,0))</f>
        <v>0.659</v>
      </c>
      <c r="X1170" s="24">
        <f>IFNA(VLOOKUP(A1170,'TOURISM processed'!$A$2:$F$2692,5,0))</f>
        <v>21446000000</v>
      </c>
      <c r="Y1170" s="24">
        <f>IFNA(VLOOKUP(A1170,'TOURISM processed'!$A$2:$F$2692,6,0))</f>
        <v>12352000000</v>
      </c>
      <c r="Z1170" s="24">
        <f t="shared" si="7"/>
        <v>1465.244743</v>
      </c>
      <c r="AA1170" s="24">
        <f>IFNA(VLOOKUP(A1170,'BUSINESS processed'!A1170:J3860,5,0))</f>
        <v>0.524</v>
      </c>
      <c r="AB1170" s="24">
        <f>IFNA(VLOOKUP(A1170,'BUSINESS processed'!A1170:J3860,6,0))</f>
        <v>25</v>
      </c>
      <c r="AC1170" s="24">
        <f>IFNA(VLOOKUP(A1170,'BUSINESS processed'!A1170:J3860,7,0))</f>
        <v>28</v>
      </c>
      <c r="AD1170" s="24">
        <f>IFNA(VLOOKUP(A1170,'BUSINESS processed'!A1170:J3860,8,0))</f>
        <v>170</v>
      </c>
      <c r="AE1170" s="24">
        <f>IFNA(VLOOKUP(A1170,'BUSINESS processed'!A1170:J3860,9,0))</f>
        <v>0.8</v>
      </c>
      <c r="AF1170" s="27">
        <f>IFNA(VLOOKUP(A1170,'BUSINESS processed'!A1170:J3860,10,0))</f>
        <v>1.605</v>
      </c>
      <c r="AG1170" s="26"/>
      <c r="AH1170" s="26"/>
      <c r="AI1170" s="26"/>
      <c r="AJ1170" s="26"/>
      <c r="AK1170" s="26"/>
      <c r="AL1170" s="26"/>
      <c r="AM1170" s="26"/>
      <c r="AN1170" s="26"/>
      <c r="AO1170" s="26"/>
      <c r="AP1170" s="26"/>
      <c r="AQ1170" s="26"/>
      <c r="AR1170" s="26"/>
      <c r="AS1170" s="26"/>
      <c r="AT1170" s="26"/>
      <c r="AU1170" s="26"/>
      <c r="AV1170" s="26"/>
      <c r="AW1170" s="26"/>
      <c r="AX1170" s="26"/>
      <c r="AY1170" s="26"/>
      <c r="AZ1170" s="26"/>
      <c r="BA1170" s="26"/>
      <c r="BB1170" s="26"/>
      <c r="BC1170" s="26"/>
      <c r="BD1170" s="26"/>
      <c r="BE1170" s="26"/>
      <c r="BF1170" s="26"/>
      <c r="BG1170" s="26"/>
      <c r="BH1170" s="26"/>
    </row>
    <row r="1171">
      <c r="A1171" s="18" t="str">
        <f t="shared" si="1"/>
        <v>Europe_Belarus-Europe_2000</v>
      </c>
      <c r="B1171" s="19" t="s">
        <v>179</v>
      </c>
      <c r="C1171" s="20" t="s">
        <v>183</v>
      </c>
      <c r="D1171" s="21" t="s">
        <v>70</v>
      </c>
      <c r="E1171" s="22">
        <v>6.3615445567E10</v>
      </c>
      <c r="F1171" s="22">
        <f t="shared" si="2"/>
        <v>6358.365374</v>
      </c>
      <c r="G1171" s="23">
        <v>0.05</v>
      </c>
      <c r="H1171" s="23">
        <v>339.0</v>
      </c>
      <c r="I1171" s="23">
        <v>0.195</v>
      </c>
      <c r="J1171" s="24">
        <f>IF(AND( C1171=C1170,D1171&gt;D1170),J1170,0)</f>
        <v>0</v>
      </c>
      <c r="K1171" s="24">
        <f t="shared" si="3"/>
        <v>0</v>
      </c>
      <c r="L1171" s="24">
        <f t="shared" ref="L1171:L1172" si="659">IF(AND(C1171=C1170,C1171&gt;C1170),C1170,0)</f>
        <v>0</v>
      </c>
      <c r="M1171" s="24">
        <f t="shared" si="5"/>
        <v>0</v>
      </c>
      <c r="N1171" s="24">
        <f>IFNA(VLOOKUP(A1171,'HUMAN RESOURCES processed'!$A$2:$M$2692,5,0))</f>
        <v>0.009</v>
      </c>
      <c r="O1171" s="24">
        <f>IFNA(VLOOKUP(A1171,'HUMAN RESOURCES processed'!$A$2:$M$2692,6,0))</f>
        <v>0.011</v>
      </c>
      <c r="P1171" s="24">
        <f>IFNA(VLOOKUP(A1171,'HUMAN RESOURCES processed'!$A$2:$M$2692,7,0))</f>
        <v>75</v>
      </c>
      <c r="Q1171" s="24">
        <f>IFNA(VLOOKUP(A1171,'HUMAN RESOURCES processed'!$A$2:$M$2692,8,0))</f>
        <v>63</v>
      </c>
      <c r="R1171" s="24">
        <f t="shared" si="6"/>
        <v>69</v>
      </c>
      <c r="S1171" s="24">
        <f>IFNA(VLOOKUP(A1171,'HUMAN RESOURCES processed'!$A$2:$M$2692,9,0))</f>
        <v>0.186</v>
      </c>
      <c r="T1171" s="24">
        <f>IFNA(VLOOKUP(A1171,'HUMAN RESOURCES processed'!$A$2:$M$2692,10,0))</f>
        <v>0.679</v>
      </c>
      <c r="U1171" s="24">
        <f>IFNA(VLOOKUP(A1171,'HUMAN RESOURCES processed'!$A$2:$M$2692,11,0))</f>
        <v>0.134</v>
      </c>
      <c r="V1171" s="24">
        <f>IFNA(VLOOKUP(A1171,'HUMAN RESOURCES processed'!$A$2:$M$2692,12,0))</f>
        <v>10005000</v>
      </c>
      <c r="W1171" s="24">
        <f>IFNA(VLOOKUP(A1171,'HUMAN RESOURCES processed'!$A$2:$M$2692,13,0))</f>
        <v>0.7</v>
      </c>
      <c r="X1171" s="24">
        <f>IFNA(VLOOKUP(A1171,'TOURISM processed'!$A$2:$F$2692,5,0))</f>
        <v>188000000</v>
      </c>
      <c r="Y1171" s="24">
        <f>IFNA(VLOOKUP(A1171,'TOURISM processed'!$A$2:$F$2692,6,0))</f>
        <v>247000000</v>
      </c>
      <c r="Z1171" s="24">
        <f t="shared" si="7"/>
        <v>24.68765617</v>
      </c>
      <c r="AA1171" s="24">
        <f t="shared" ref="AA1171:AA1175" si="660">IF(AND(C1171=C1170,D1171&gt;D1170),AA1170,0)</f>
        <v>0</v>
      </c>
      <c r="AB1171" s="24">
        <f t="shared" ref="AB1171:AB1173" si="661">IF(AND(C1171=C1170,D1171&gt;D1170),AB1170,0)</f>
        <v>0</v>
      </c>
      <c r="AC1171" s="24">
        <f t="shared" ref="AC1171:AC1182" si="662">IF(AND(C1171=C1170,D1171&gt;D1170),AC1170,0)</f>
        <v>0</v>
      </c>
      <c r="AD1171" s="24">
        <f t="shared" ref="AD1171:AD1175" si="663">IF(AND(C1171=C1170,D1171&gt;D1170),AD1170,0)</f>
        <v>0</v>
      </c>
      <c r="AE1171" s="24">
        <f>IFNA(VLOOKUP(A1171,'BUSINESS processed'!A1171:J3861,9,0))</f>
        <v>0.019</v>
      </c>
      <c r="AF1171" s="27">
        <f>IFNA(VLOOKUP(A1171,'BUSINESS processed'!A1171:J3861,10,0))</f>
        <v>0.005</v>
      </c>
      <c r="AG1171" s="26"/>
      <c r="AH1171" s="26"/>
      <c r="AI1171" s="26"/>
      <c r="AJ1171" s="26"/>
      <c r="AK1171" s="26"/>
      <c r="AL1171" s="26"/>
      <c r="AM1171" s="26"/>
      <c r="AN1171" s="26"/>
      <c r="AO1171" s="26"/>
      <c r="AP1171" s="26"/>
      <c r="AQ1171" s="26"/>
      <c r="AR1171" s="26"/>
      <c r="AS1171" s="26"/>
      <c r="AT1171" s="26"/>
      <c r="AU1171" s="26"/>
      <c r="AV1171" s="26"/>
      <c r="AW1171" s="26"/>
      <c r="AX1171" s="26"/>
      <c r="AY1171" s="26"/>
      <c r="AZ1171" s="26"/>
      <c r="BA1171" s="26"/>
      <c r="BB1171" s="26"/>
      <c r="BC1171" s="26"/>
      <c r="BD1171" s="26"/>
      <c r="BE1171" s="26"/>
      <c r="BF1171" s="26"/>
      <c r="BG1171" s="26"/>
      <c r="BH1171" s="26"/>
    </row>
    <row r="1172">
      <c r="A1172" s="18" t="str">
        <f t="shared" si="1"/>
        <v>Europe_Belarus-Europe_2001</v>
      </c>
      <c r="B1172" s="19" t="s">
        <v>179</v>
      </c>
      <c r="C1172" s="20" t="s">
        <v>183</v>
      </c>
      <c r="D1172" s="21" t="s">
        <v>71</v>
      </c>
      <c r="E1172" s="22">
        <v>1.2736856485E10</v>
      </c>
      <c r="F1172" s="22">
        <f t="shared" si="2"/>
        <v>1282.922692</v>
      </c>
      <c r="G1172" s="23">
        <v>0.061</v>
      </c>
      <c r="H1172" s="23">
        <v>64.0</v>
      </c>
      <c r="I1172" s="23">
        <v>0.677</v>
      </c>
      <c r="J1172" s="24">
        <f>IFNA(VLOOKUP(A1172,'ENERGY processed'!$A$2:$H$2692,7,0),"")</f>
        <v>29501</v>
      </c>
      <c r="K1172" s="24">
        <f t="shared" si="3"/>
        <v>0.002971494762</v>
      </c>
      <c r="L1172" s="24">
        <f t="shared" si="659"/>
        <v>0</v>
      </c>
      <c r="M1172" s="24">
        <f t="shared" si="5"/>
        <v>0</v>
      </c>
      <c r="N1172" s="24">
        <f>IFNA(VLOOKUP(A1172,'HUMAN RESOURCES processed'!$A$2:$M$2692,5,0))</f>
        <v>0.009</v>
      </c>
      <c r="O1172" s="24">
        <f>IFNA(VLOOKUP(A1172,'HUMAN RESOURCES processed'!$A$2:$M$2692,6,0))</f>
        <v>0.01</v>
      </c>
      <c r="P1172" s="24">
        <f>IFNA(VLOOKUP(A1172,'HUMAN RESOURCES processed'!$A$2:$M$2692,7,0))</f>
        <v>75</v>
      </c>
      <c r="Q1172" s="24">
        <f>IFNA(VLOOKUP(A1172,'HUMAN RESOURCES processed'!$A$2:$M$2692,8,0))</f>
        <v>63</v>
      </c>
      <c r="R1172" s="24">
        <f t="shared" si="6"/>
        <v>69</v>
      </c>
      <c r="S1172" s="24">
        <f>IFNA(VLOOKUP(A1172,'HUMAN RESOURCES processed'!$A$2:$M$2692,9,0))</f>
        <v>0.179</v>
      </c>
      <c r="T1172" s="24">
        <f>IFNA(VLOOKUP(A1172,'HUMAN RESOURCES processed'!$A$2:$M$2692,10,0))</f>
        <v>0.684</v>
      </c>
      <c r="U1172" s="24">
        <f>IFNA(VLOOKUP(A1172,'HUMAN RESOURCES processed'!$A$2:$M$2692,11,0))</f>
        <v>0.137</v>
      </c>
      <c r="V1172" s="24">
        <f>IFNA(VLOOKUP(A1172,'HUMAN RESOURCES processed'!$A$2:$M$2692,12,0))</f>
        <v>9928000</v>
      </c>
      <c r="W1172" s="24">
        <f>IFNA(VLOOKUP(A1172,'HUMAN RESOURCES processed'!$A$2:$M$2692,13,0))</f>
        <v>0.705</v>
      </c>
      <c r="X1172" s="24">
        <f>IFNA(VLOOKUP(A1172,'TOURISM processed'!$A$2:$F$2692,5,0))</f>
        <v>272000000</v>
      </c>
      <c r="Y1172" s="24">
        <f>IFNA(VLOOKUP(A1172,'TOURISM processed'!$A$2:$F$2692,6,0))</f>
        <v>486000000</v>
      </c>
      <c r="Z1172" s="24">
        <f t="shared" si="7"/>
        <v>48.9524577</v>
      </c>
      <c r="AA1172" s="24">
        <f t="shared" si="660"/>
        <v>0</v>
      </c>
      <c r="AB1172" s="24">
        <f t="shared" si="661"/>
        <v>0</v>
      </c>
      <c r="AC1172" s="24">
        <f t="shared" si="662"/>
        <v>0</v>
      </c>
      <c r="AD1172" s="24">
        <f t="shared" si="663"/>
        <v>0</v>
      </c>
      <c r="AE1172" s="24">
        <f>IFNA(VLOOKUP(A1172,'BUSINESS processed'!A1172:J3862,9,0))</f>
        <v>0.043</v>
      </c>
      <c r="AF1172" s="27">
        <f>IFNA(VLOOKUP(A1172,'BUSINESS processed'!A1172:J3862,10,0))</f>
        <v>0.014</v>
      </c>
      <c r="AG1172" s="26"/>
      <c r="AH1172" s="26"/>
      <c r="AI1172" s="26"/>
      <c r="AJ1172" s="26"/>
      <c r="AK1172" s="26"/>
      <c r="AL1172" s="26"/>
      <c r="AM1172" s="26"/>
      <c r="AN1172" s="26"/>
      <c r="AO1172" s="26"/>
      <c r="AP1172" s="26"/>
      <c r="AQ1172" s="26"/>
      <c r="AR1172" s="26"/>
      <c r="AS1172" s="26"/>
      <c r="AT1172" s="26"/>
      <c r="AU1172" s="26"/>
      <c r="AV1172" s="26"/>
      <c r="AW1172" s="26"/>
      <c r="AX1172" s="26"/>
      <c r="AY1172" s="26"/>
      <c r="AZ1172" s="26"/>
      <c r="BA1172" s="26"/>
      <c r="BB1172" s="26"/>
      <c r="BC1172" s="26"/>
      <c r="BD1172" s="26"/>
      <c r="BE1172" s="26"/>
      <c r="BF1172" s="26"/>
      <c r="BG1172" s="26"/>
      <c r="BH1172" s="26"/>
    </row>
    <row r="1173">
      <c r="A1173" s="18" t="str">
        <f t="shared" si="1"/>
        <v>Europe_Belarus-Europe_2002</v>
      </c>
      <c r="B1173" s="19" t="s">
        <v>179</v>
      </c>
      <c r="C1173" s="20" t="s">
        <v>183</v>
      </c>
      <c r="D1173" s="21" t="s">
        <v>72</v>
      </c>
      <c r="E1173" s="22">
        <v>1.2354820144E10</v>
      </c>
      <c r="F1173" s="22">
        <f t="shared" si="2"/>
        <v>1252.38927</v>
      </c>
      <c r="G1173" s="23">
        <v>0.066</v>
      </c>
      <c r="H1173" s="23">
        <v>83.0</v>
      </c>
      <c r="I1173" s="23">
        <v>0.47</v>
      </c>
      <c r="J1173" s="24">
        <f>IFNA(VLOOKUP(A1173,'ENERGY processed'!$A$2:$H$2692,7,0),"")</f>
        <v>27686</v>
      </c>
      <c r="K1173" s="24">
        <f t="shared" si="3"/>
        <v>0.002806487582</v>
      </c>
      <c r="L1173" s="24">
        <f>IFNA(VLOOKUP(A1173,'ENERGY processed'!$A$2:$H$2692,8,0),"")</f>
        <v>62222</v>
      </c>
      <c r="M1173" s="24">
        <f t="shared" si="5"/>
        <v>0.006307349214</v>
      </c>
      <c r="N1173" s="24">
        <f>IFNA(VLOOKUP(A1173,'HUMAN RESOURCES processed'!$A$2:$M$2692,5,0))</f>
        <v>0.009</v>
      </c>
      <c r="O1173" s="24">
        <f>IFNA(VLOOKUP(A1173,'HUMAN RESOURCES processed'!$A$2:$M$2692,6,0))</f>
        <v>0.009</v>
      </c>
      <c r="P1173" s="24">
        <f>IFNA(VLOOKUP(A1173,'HUMAN RESOURCES processed'!$A$2:$M$2692,7,0))</f>
        <v>74</v>
      </c>
      <c r="Q1173" s="24">
        <f>IFNA(VLOOKUP(A1173,'HUMAN RESOURCES processed'!$A$2:$M$2692,8,0))</f>
        <v>62</v>
      </c>
      <c r="R1173" s="24">
        <f t="shared" si="6"/>
        <v>68</v>
      </c>
      <c r="S1173" s="24">
        <f>IFNA(VLOOKUP(A1173,'HUMAN RESOURCES processed'!$A$2:$M$2692,9,0))</f>
        <v>0.172</v>
      </c>
      <c r="T1173" s="24">
        <f>IFNA(VLOOKUP(A1173,'HUMAN RESOURCES processed'!$A$2:$M$2692,10,0))</f>
        <v>0.687</v>
      </c>
      <c r="U1173" s="24">
        <f>IFNA(VLOOKUP(A1173,'HUMAN RESOURCES processed'!$A$2:$M$2692,11,0))</f>
        <v>0.14</v>
      </c>
      <c r="V1173" s="24">
        <f>IFNA(VLOOKUP(A1173,'HUMAN RESOURCES processed'!$A$2:$M$2692,12,0))</f>
        <v>9865000</v>
      </c>
      <c r="W1173" s="24">
        <f>IFNA(VLOOKUP(A1173,'HUMAN RESOURCES processed'!$A$2:$M$2692,13,0))</f>
        <v>0.709</v>
      </c>
      <c r="X1173" s="24">
        <f>IFNA(VLOOKUP(A1173,'TOURISM processed'!$A$2:$F$2692,5,0))</f>
        <v>295000000</v>
      </c>
      <c r="Y1173" s="24">
        <f>IFNA(VLOOKUP(A1173,'TOURISM processed'!$A$2:$F$2692,6,0))</f>
        <v>527000000</v>
      </c>
      <c r="Z1173" s="24">
        <f t="shared" si="7"/>
        <v>53.42118601</v>
      </c>
      <c r="AA1173" s="24">
        <f t="shared" si="660"/>
        <v>0</v>
      </c>
      <c r="AB1173" s="24">
        <f t="shared" si="661"/>
        <v>0</v>
      </c>
      <c r="AC1173" s="24">
        <f t="shared" si="662"/>
        <v>0</v>
      </c>
      <c r="AD1173" s="24">
        <f t="shared" si="663"/>
        <v>0</v>
      </c>
      <c r="AE1173" s="24">
        <f>IFNA(VLOOKUP(A1173,'BUSINESS processed'!A1173:J3863,9,0))</f>
        <v>0.09</v>
      </c>
      <c r="AF1173" s="27">
        <f>IFNA(VLOOKUP(A1173,'BUSINESS processed'!A1173:J3863,10,0))</f>
        <v>0.047</v>
      </c>
      <c r="AG1173" s="26"/>
      <c r="AH1173" s="26"/>
      <c r="AI1173" s="26"/>
      <c r="AJ1173" s="26"/>
      <c r="AK1173" s="26"/>
      <c r="AL1173" s="26"/>
      <c r="AM1173" s="26"/>
      <c r="AN1173" s="26"/>
      <c r="AO1173" s="26"/>
      <c r="AP1173" s="26"/>
      <c r="AQ1173" s="26"/>
      <c r="AR1173" s="26"/>
      <c r="AS1173" s="26"/>
      <c r="AT1173" s="26"/>
      <c r="AU1173" s="26"/>
      <c r="AV1173" s="26"/>
      <c r="AW1173" s="26"/>
      <c r="AX1173" s="26"/>
      <c r="AY1173" s="26"/>
      <c r="AZ1173" s="26"/>
      <c r="BA1173" s="26"/>
      <c r="BB1173" s="26"/>
      <c r="BC1173" s="26"/>
      <c r="BD1173" s="26"/>
      <c r="BE1173" s="26"/>
      <c r="BF1173" s="26"/>
      <c r="BG1173" s="26"/>
      <c r="BH1173" s="26"/>
    </row>
    <row r="1174">
      <c r="A1174" s="18" t="str">
        <f t="shared" si="1"/>
        <v>Europe_Belarus-Europe_2003</v>
      </c>
      <c r="B1174" s="19" t="s">
        <v>179</v>
      </c>
      <c r="C1174" s="20" t="s">
        <v>183</v>
      </c>
      <c r="D1174" s="21" t="s">
        <v>74</v>
      </c>
      <c r="E1174" s="22">
        <v>1.4594925393E10</v>
      </c>
      <c r="F1174" s="22">
        <f t="shared" si="2"/>
        <v>1489.734142</v>
      </c>
      <c r="G1174" s="23">
        <v>0.065</v>
      </c>
      <c r="H1174" s="23">
        <v>96.0</v>
      </c>
      <c r="I1174" s="23">
        <v>0.369</v>
      </c>
      <c r="J1174" s="24">
        <f>IFNA(VLOOKUP(A1174,'ENERGY processed'!$A$2:$H$2692,7,0),"")</f>
        <v>26737</v>
      </c>
      <c r="K1174" s="24">
        <f t="shared" si="3"/>
        <v>0.002729100745</v>
      </c>
      <c r="L1174" s="24">
        <f>IFNA(VLOOKUP(A1174,'ENERGY processed'!$A$2:$H$2692,8,0),"")</f>
        <v>60293</v>
      </c>
      <c r="M1174" s="24">
        <f t="shared" si="5"/>
        <v>0.006154230887</v>
      </c>
      <c r="N1174" s="24">
        <f>IFNA(VLOOKUP(A1174,'HUMAN RESOURCES processed'!$A$2:$M$2692,5,0))</f>
        <v>0.009</v>
      </c>
      <c r="O1174" s="24">
        <f>IFNA(VLOOKUP(A1174,'HUMAN RESOURCES processed'!$A$2:$M$2692,6,0))</f>
        <v>0.009</v>
      </c>
      <c r="P1174" s="24">
        <f>IFNA(VLOOKUP(A1174,'HUMAN RESOURCES processed'!$A$2:$M$2692,7,0))</f>
        <v>75</v>
      </c>
      <c r="Q1174" s="24">
        <f>IFNA(VLOOKUP(A1174,'HUMAN RESOURCES processed'!$A$2:$M$2692,8,0))</f>
        <v>63</v>
      </c>
      <c r="R1174" s="24">
        <f t="shared" si="6"/>
        <v>69</v>
      </c>
      <c r="S1174" s="24">
        <f>IFNA(VLOOKUP(A1174,'HUMAN RESOURCES processed'!$A$2:$M$2692,9,0))</f>
        <v>0.166</v>
      </c>
      <c r="T1174" s="24">
        <f>IFNA(VLOOKUP(A1174,'HUMAN RESOURCES processed'!$A$2:$M$2692,10,0))</f>
        <v>0.691</v>
      </c>
      <c r="U1174" s="24">
        <f>IFNA(VLOOKUP(A1174,'HUMAN RESOURCES processed'!$A$2:$M$2692,11,0))</f>
        <v>0.143</v>
      </c>
      <c r="V1174" s="24">
        <f>IFNA(VLOOKUP(A1174,'HUMAN RESOURCES processed'!$A$2:$M$2692,12,0))</f>
        <v>9797000</v>
      </c>
      <c r="W1174" s="24">
        <f>IFNA(VLOOKUP(A1174,'HUMAN RESOURCES processed'!$A$2:$M$2692,13,0))</f>
        <v>0.714</v>
      </c>
      <c r="X1174" s="24">
        <f>IFNA(VLOOKUP(A1174,'TOURISM processed'!$A$2:$F$2692,5,0))</f>
        <v>339000000</v>
      </c>
      <c r="Y1174" s="24">
        <f>IFNA(VLOOKUP(A1174,'TOURISM processed'!$A$2:$F$2692,6,0))</f>
        <v>436000000</v>
      </c>
      <c r="Z1174" s="24">
        <f t="shared" si="7"/>
        <v>44.50341941</v>
      </c>
      <c r="AA1174" s="24">
        <f t="shared" si="660"/>
        <v>0</v>
      </c>
      <c r="AB1174" s="24">
        <f>IFNA(VLOOKUP(A1174,'BUSINESS processed'!A1174:J3864,6,0))</f>
        <v>79</v>
      </c>
      <c r="AC1174" s="24">
        <f t="shared" si="662"/>
        <v>0</v>
      </c>
      <c r="AD1174" s="24">
        <f t="shared" si="663"/>
        <v>0</v>
      </c>
      <c r="AE1174" s="24">
        <f t="shared" ref="AE1174:AE1176" si="664">IF(AND(C1174=C1173,D1174&gt;211),AE1173,0)</f>
        <v>0.09</v>
      </c>
      <c r="AF1174" s="27">
        <f>IFNA(VLOOKUP(A1174,'BUSINESS processed'!A1174:J3864,10,0))</f>
        <v>0.114</v>
      </c>
      <c r="AG1174" s="26"/>
      <c r="AH1174" s="26"/>
      <c r="AI1174" s="26"/>
      <c r="AJ1174" s="26"/>
      <c r="AK1174" s="26"/>
      <c r="AL1174" s="26"/>
      <c r="AM1174" s="26"/>
      <c r="AN1174" s="26"/>
      <c r="AO1174" s="26"/>
      <c r="AP1174" s="26"/>
      <c r="AQ1174" s="26"/>
      <c r="AR1174" s="26"/>
      <c r="AS1174" s="26"/>
      <c r="AT1174" s="26"/>
      <c r="AU1174" s="26"/>
      <c r="AV1174" s="26"/>
      <c r="AW1174" s="26"/>
      <c r="AX1174" s="26"/>
      <c r="AY1174" s="26"/>
      <c r="AZ1174" s="26"/>
      <c r="BA1174" s="26"/>
      <c r="BB1174" s="26"/>
      <c r="BC1174" s="26"/>
      <c r="BD1174" s="26"/>
      <c r="BE1174" s="26"/>
      <c r="BF1174" s="26"/>
      <c r="BG1174" s="26"/>
      <c r="BH1174" s="26"/>
    </row>
    <row r="1175">
      <c r="A1175" s="18" t="str">
        <f t="shared" si="1"/>
        <v>Europe_Belarus-Europe_2004</v>
      </c>
      <c r="B1175" s="19" t="s">
        <v>179</v>
      </c>
      <c r="C1175" s="20" t="s">
        <v>183</v>
      </c>
      <c r="D1175" s="21" t="s">
        <v>83</v>
      </c>
      <c r="E1175" s="22">
        <v>1.7825436035E10</v>
      </c>
      <c r="F1175" s="22">
        <f t="shared" si="2"/>
        <v>1832.007814</v>
      </c>
      <c r="G1175" s="23">
        <v>0.066</v>
      </c>
      <c r="H1175" s="23">
        <v>120.0</v>
      </c>
      <c r="I1175" s="23">
        <v>0.24</v>
      </c>
      <c r="J1175" s="24">
        <f>IFNA(VLOOKUP(A1175,'ENERGY processed'!$A$2:$H$2692,7,0),"")</f>
        <v>28098</v>
      </c>
      <c r="K1175" s="24">
        <f t="shared" si="3"/>
        <v>0.002887769784</v>
      </c>
      <c r="L1175" s="24">
        <f>IFNA(VLOOKUP(A1175,'ENERGY processed'!$A$2:$H$2692,8,0),"")</f>
        <v>62816</v>
      </c>
      <c r="M1175" s="24">
        <f t="shared" si="5"/>
        <v>0.006455909558</v>
      </c>
      <c r="N1175" s="24">
        <f>IFNA(VLOOKUP(A1175,'HUMAN RESOURCES processed'!$A$2:$M$2692,5,0))</f>
        <v>0.009</v>
      </c>
      <c r="O1175" s="24">
        <f>IFNA(VLOOKUP(A1175,'HUMAN RESOURCES processed'!$A$2:$M$2692,6,0))</f>
        <v>0.008</v>
      </c>
      <c r="P1175" s="24">
        <f>IFNA(VLOOKUP(A1175,'HUMAN RESOURCES processed'!$A$2:$M$2692,7,0))</f>
        <v>75</v>
      </c>
      <c r="Q1175" s="24">
        <f>IFNA(VLOOKUP(A1175,'HUMAN RESOURCES processed'!$A$2:$M$2692,8,0))</f>
        <v>63</v>
      </c>
      <c r="R1175" s="24">
        <f t="shared" si="6"/>
        <v>69</v>
      </c>
      <c r="S1175" s="24">
        <f>IFNA(VLOOKUP(A1175,'HUMAN RESOURCES processed'!$A$2:$M$2692,9,0))</f>
        <v>0.16</v>
      </c>
      <c r="T1175" s="24">
        <f>IFNA(VLOOKUP(A1175,'HUMAN RESOURCES processed'!$A$2:$M$2692,10,0))</f>
        <v>0.694</v>
      </c>
      <c r="U1175" s="24">
        <f>IFNA(VLOOKUP(A1175,'HUMAN RESOURCES processed'!$A$2:$M$2692,11,0))</f>
        <v>0.146</v>
      </c>
      <c r="V1175" s="24">
        <f>IFNA(VLOOKUP(A1175,'HUMAN RESOURCES processed'!$A$2:$M$2692,12,0))</f>
        <v>9730000</v>
      </c>
      <c r="W1175" s="24">
        <f>IFNA(VLOOKUP(A1175,'HUMAN RESOURCES processed'!$A$2:$M$2692,13,0))</f>
        <v>0.719</v>
      </c>
      <c r="X1175" s="24">
        <f>IFNA(VLOOKUP(A1175,'TOURISM processed'!$A$2:$F$2692,5,0))</f>
        <v>362000000</v>
      </c>
      <c r="Y1175" s="24">
        <f>IFNA(VLOOKUP(A1175,'TOURISM processed'!$A$2:$F$2692,6,0))</f>
        <v>500000000</v>
      </c>
      <c r="Z1175" s="24">
        <f t="shared" si="7"/>
        <v>51.38746146</v>
      </c>
      <c r="AA1175" s="24">
        <f t="shared" si="660"/>
        <v>0</v>
      </c>
      <c r="AB1175" s="24">
        <f>IFNA(VLOOKUP(A1175,'BUSINESS processed'!A1175:J3865,6,0))</f>
        <v>79</v>
      </c>
      <c r="AC1175" s="24">
        <f t="shared" si="662"/>
        <v>0</v>
      </c>
      <c r="AD1175" s="24">
        <f t="shared" si="663"/>
        <v>0</v>
      </c>
      <c r="AE1175" s="24">
        <f t="shared" si="664"/>
        <v>0.09</v>
      </c>
      <c r="AF1175" s="27">
        <f>IFNA(VLOOKUP(A1175,'BUSINESS processed'!A1175:J3865,10,0))</f>
        <v>0.23</v>
      </c>
      <c r="AG1175" s="26"/>
      <c r="AH1175" s="26"/>
      <c r="AI1175" s="26"/>
      <c r="AJ1175" s="26"/>
      <c r="AK1175" s="26"/>
      <c r="AL1175" s="26"/>
      <c r="AM1175" s="26"/>
      <c r="AN1175" s="26"/>
      <c r="AO1175" s="26"/>
      <c r="AP1175" s="26"/>
      <c r="AQ1175" s="26"/>
      <c r="AR1175" s="26"/>
      <c r="AS1175" s="26"/>
      <c r="AT1175" s="26"/>
      <c r="AU1175" s="26"/>
      <c r="AV1175" s="26"/>
      <c r="AW1175" s="26"/>
      <c r="AX1175" s="26"/>
      <c r="AY1175" s="26"/>
      <c r="AZ1175" s="26"/>
      <c r="BA1175" s="26"/>
      <c r="BB1175" s="26"/>
      <c r="BC1175" s="26"/>
      <c r="BD1175" s="26"/>
      <c r="BE1175" s="26"/>
      <c r="BF1175" s="26"/>
      <c r="BG1175" s="26"/>
      <c r="BH1175" s="26"/>
    </row>
    <row r="1176">
      <c r="A1176" s="18" t="str">
        <f t="shared" si="1"/>
        <v>Europe_Belarus-Europe_2005</v>
      </c>
      <c r="B1176" s="19" t="s">
        <v>179</v>
      </c>
      <c r="C1176" s="20" t="s">
        <v>183</v>
      </c>
      <c r="D1176" s="21" t="s">
        <v>84</v>
      </c>
      <c r="E1176" s="22">
        <v>2.3141587718E10</v>
      </c>
      <c r="F1176" s="22">
        <f t="shared" si="2"/>
        <v>2394.865747</v>
      </c>
      <c r="G1176" s="23">
        <v>0.066</v>
      </c>
      <c r="H1176" s="23">
        <v>157.0</v>
      </c>
      <c r="I1176" s="23">
        <v>0.169</v>
      </c>
      <c r="J1176" s="24">
        <f>IFNA(VLOOKUP(A1176,'ENERGY processed'!$A$2:$H$2692,7,0),"")</f>
        <v>26650.5</v>
      </c>
      <c r="K1176" s="24">
        <f t="shared" si="3"/>
        <v>0.002757994412</v>
      </c>
      <c r="L1176" s="24">
        <f>IFNA(VLOOKUP(A1176,'ENERGY processed'!$A$2:$H$2692,8,0),"")</f>
        <v>56336</v>
      </c>
      <c r="M1176" s="24">
        <f t="shared" si="5"/>
        <v>0.005830073476</v>
      </c>
      <c r="N1176" s="24">
        <f>IFNA(VLOOKUP(A1176,'HUMAN RESOURCES processed'!$A$2:$M$2692,5,0))</f>
        <v>0.009</v>
      </c>
      <c r="O1176" s="24">
        <f>IFNA(VLOOKUP(A1176,'HUMAN RESOURCES processed'!$A$2:$M$2692,6,0))</f>
        <v>0.007</v>
      </c>
      <c r="P1176" s="24">
        <f>IFNA(VLOOKUP(A1176,'HUMAN RESOURCES processed'!$A$2:$M$2692,7,0))</f>
        <v>75</v>
      </c>
      <c r="Q1176" s="24">
        <f>IFNA(VLOOKUP(A1176,'HUMAN RESOURCES processed'!$A$2:$M$2692,8,0))</f>
        <v>63</v>
      </c>
      <c r="R1176" s="24">
        <f t="shared" si="6"/>
        <v>69</v>
      </c>
      <c r="S1176" s="24">
        <f>IFNA(VLOOKUP(A1176,'HUMAN RESOURCES processed'!$A$2:$M$2692,9,0))</f>
        <v>0.155</v>
      </c>
      <c r="T1176" s="24">
        <f>IFNA(VLOOKUP(A1176,'HUMAN RESOURCES processed'!$A$2:$M$2692,10,0))</f>
        <v>0.698</v>
      </c>
      <c r="U1176" s="24">
        <f>IFNA(VLOOKUP(A1176,'HUMAN RESOURCES processed'!$A$2:$M$2692,11,0))</f>
        <v>0.147</v>
      </c>
      <c r="V1176" s="24">
        <f>IFNA(VLOOKUP(A1176,'HUMAN RESOURCES processed'!$A$2:$M$2692,12,0))</f>
        <v>9663000</v>
      </c>
      <c r="W1176" s="24">
        <f>IFNA(VLOOKUP(A1176,'HUMAN RESOURCES processed'!$A$2:$M$2692,13,0))</f>
        <v>0.724</v>
      </c>
      <c r="X1176" s="24">
        <f>IFNA(VLOOKUP(A1176,'TOURISM processed'!$A$2:$F$2692,5,0))</f>
        <v>346000000</v>
      </c>
      <c r="Y1176" s="24">
        <f>IFNA(VLOOKUP(A1176,'TOURISM processed'!$A$2:$F$2692,6,0))</f>
        <v>516000000</v>
      </c>
      <c r="Z1176" s="24">
        <f t="shared" si="7"/>
        <v>53.39956535</v>
      </c>
      <c r="AA1176" s="24">
        <f>IFNA(VLOOKUP(A1176,'BUSINESS processed'!A1176:J3866,5,0))</f>
        <v>1.373</v>
      </c>
      <c r="AB1176" s="24">
        <f>IFNA(VLOOKUP(A1176,'BUSINESS processed'!A1176:J3866,6,0))</f>
        <v>79</v>
      </c>
      <c r="AC1176" s="24">
        <f t="shared" si="662"/>
        <v>0</v>
      </c>
      <c r="AD1176" s="24">
        <f>IFNA(VLOOKUP(A1176,'BUSINESS processed'!A1176:J3866,8,0))</f>
        <v>987</v>
      </c>
      <c r="AE1176" s="24">
        <f t="shared" si="664"/>
        <v>0.09</v>
      </c>
      <c r="AF1176" s="27">
        <f>IFNA(VLOOKUP(A1176,'BUSINESS processed'!A1176:J3866,10,0))</f>
        <v>0.424</v>
      </c>
      <c r="AG1176" s="26"/>
      <c r="AH1176" s="26"/>
      <c r="AI1176" s="26"/>
      <c r="AJ1176" s="26"/>
      <c r="AK1176" s="26"/>
      <c r="AL1176" s="26"/>
      <c r="AM1176" s="26"/>
      <c r="AN1176" s="26"/>
      <c r="AO1176" s="26"/>
      <c r="AP1176" s="26"/>
      <c r="AQ1176" s="26"/>
      <c r="AR1176" s="26"/>
      <c r="AS1176" s="26"/>
      <c r="AT1176" s="26"/>
      <c r="AU1176" s="26"/>
      <c r="AV1176" s="26"/>
      <c r="AW1176" s="26"/>
      <c r="AX1176" s="26"/>
      <c r="AY1176" s="26"/>
      <c r="AZ1176" s="26"/>
      <c r="BA1176" s="26"/>
      <c r="BB1176" s="26"/>
      <c r="BC1176" s="26"/>
      <c r="BD1176" s="26"/>
      <c r="BE1176" s="26"/>
      <c r="BF1176" s="26"/>
      <c r="BG1176" s="26"/>
      <c r="BH1176" s="26"/>
    </row>
    <row r="1177">
      <c r="A1177" s="18" t="str">
        <f t="shared" si="1"/>
        <v>Europe_Belarus-Europe_2006</v>
      </c>
      <c r="B1177" s="19" t="s">
        <v>179</v>
      </c>
      <c r="C1177" s="20" t="s">
        <v>183</v>
      </c>
      <c r="D1177" s="21" t="s">
        <v>85</v>
      </c>
      <c r="E1177" s="22">
        <v>3.0210091837E10</v>
      </c>
      <c r="F1177" s="22">
        <f t="shared" si="2"/>
        <v>3145.573911</v>
      </c>
      <c r="G1177" s="23">
        <v>0.069</v>
      </c>
      <c r="H1177" s="23">
        <v>215.0</v>
      </c>
      <c r="I1177" s="23">
        <v>0.114</v>
      </c>
      <c r="J1177" s="24">
        <f>IFNA(VLOOKUP(A1177,'ENERGY processed'!$A$2:$H$2692,7,0),"")</f>
        <v>26874</v>
      </c>
      <c r="K1177" s="24">
        <f t="shared" si="3"/>
        <v>0.00279820908</v>
      </c>
      <c r="L1177" s="24">
        <f>IFNA(VLOOKUP(A1177,'ENERGY processed'!$A$2:$H$2692,8,0),"")</f>
        <v>59064</v>
      </c>
      <c r="M1177" s="24">
        <f t="shared" si="5"/>
        <v>0.006149937526</v>
      </c>
      <c r="N1177" s="24">
        <f>IFNA(VLOOKUP(A1177,'HUMAN RESOURCES processed'!$A$2:$M$2692,5,0))</f>
        <v>0.01</v>
      </c>
      <c r="O1177" s="24">
        <f>IFNA(VLOOKUP(A1177,'HUMAN RESOURCES processed'!$A$2:$M$2692,6,0))</f>
        <v>0.007</v>
      </c>
      <c r="P1177" s="24">
        <f>IFNA(VLOOKUP(A1177,'HUMAN RESOURCES processed'!$A$2:$M$2692,7,0))</f>
        <v>76</v>
      </c>
      <c r="Q1177" s="24">
        <f>IFNA(VLOOKUP(A1177,'HUMAN RESOURCES processed'!$A$2:$M$2692,8,0))</f>
        <v>64</v>
      </c>
      <c r="R1177" s="24">
        <f t="shared" si="6"/>
        <v>70</v>
      </c>
      <c r="S1177" s="24">
        <f>IFNA(VLOOKUP(A1177,'HUMAN RESOURCES processed'!$A$2:$M$2692,9,0))</f>
        <v>0.152</v>
      </c>
      <c r="T1177" s="24">
        <f>IFNA(VLOOKUP(A1177,'HUMAN RESOURCES processed'!$A$2:$M$2692,10,0))</f>
        <v>0.702</v>
      </c>
      <c r="U1177" s="24">
        <f>IFNA(VLOOKUP(A1177,'HUMAN RESOURCES processed'!$A$2:$M$2692,11,0))</f>
        <v>0.147</v>
      </c>
      <c r="V1177" s="24">
        <f>IFNA(VLOOKUP(A1177,'HUMAN RESOURCES processed'!$A$2:$M$2692,12,0))</f>
        <v>9604000</v>
      </c>
      <c r="W1177" s="24">
        <f>IFNA(VLOOKUP(A1177,'HUMAN RESOURCES processed'!$A$2:$M$2692,13,0))</f>
        <v>0.728</v>
      </c>
      <c r="X1177" s="24">
        <f>IFNA(VLOOKUP(A1177,'TOURISM processed'!$A$2:$F$2692,5,0))</f>
        <v>401000000</v>
      </c>
      <c r="Y1177" s="24">
        <f>IFNA(VLOOKUP(A1177,'TOURISM processed'!$A$2:$F$2692,6,0))</f>
        <v>675000000</v>
      </c>
      <c r="Z1177" s="24">
        <f t="shared" si="7"/>
        <v>70.28321533</v>
      </c>
      <c r="AA1177" s="24">
        <f>IFNA(VLOOKUP(A1177,'BUSINESS processed'!A1177:J3867,5,0))</f>
        <v>1.373</v>
      </c>
      <c r="AB1177" s="24">
        <f>IFNA(VLOOKUP(A1177,'BUSINESS processed'!A1177:J3867,6,0))</f>
        <v>69</v>
      </c>
      <c r="AC1177" s="24">
        <f t="shared" si="662"/>
        <v>0</v>
      </c>
      <c r="AD1177" s="24">
        <f>IFNA(VLOOKUP(A1177,'BUSINESS processed'!A1177:J3867,8,0))</f>
        <v>987</v>
      </c>
      <c r="AE1177" s="24">
        <f>IFNA(VLOOKUP(A1177,'BUSINESS processed'!A1177:J3867,9,0))</f>
        <v>0.162</v>
      </c>
      <c r="AF1177" s="27">
        <f>IFNA(VLOOKUP(A1177,'BUSINESS processed'!A1177:J3867,10,0))</f>
        <v>0.62</v>
      </c>
      <c r="AG1177" s="26"/>
      <c r="AH1177" s="26"/>
      <c r="AI1177" s="26"/>
      <c r="AJ1177" s="26"/>
      <c r="AK1177" s="26"/>
      <c r="AL1177" s="26"/>
      <c r="AM1177" s="26"/>
      <c r="AN1177" s="26"/>
      <c r="AO1177" s="26"/>
      <c r="AP1177" s="26"/>
      <c r="AQ1177" s="26"/>
      <c r="AR1177" s="26"/>
      <c r="AS1177" s="26"/>
      <c r="AT1177" s="26"/>
      <c r="AU1177" s="26"/>
      <c r="AV1177" s="26"/>
      <c r="AW1177" s="26"/>
      <c r="AX1177" s="26"/>
      <c r="AY1177" s="26"/>
      <c r="AZ1177" s="26"/>
      <c r="BA1177" s="26"/>
      <c r="BB1177" s="26"/>
      <c r="BC1177" s="26"/>
      <c r="BD1177" s="26"/>
      <c r="BE1177" s="26"/>
      <c r="BF1177" s="26"/>
      <c r="BG1177" s="26"/>
      <c r="BH1177" s="26"/>
    </row>
    <row r="1178">
      <c r="A1178" s="18" t="str">
        <f t="shared" si="1"/>
        <v>Europe_Belarus-Europe_2007</v>
      </c>
      <c r="B1178" s="19" t="s">
        <v>179</v>
      </c>
      <c r="C1178" s="20" t="s">
        <v>183</v>
      </c>
      <c r="D1178" s="21" t="s">
        <v>86</v>
      </c>
      <c r="E1178" s="22">
        <v>3.6961918859E10</v>
      </c>
      <c r="F1178" s="22">
        <f t="shared" si="2"/>
        <v>3866.309504</v>
      </c>
      <c r="G1178" s="23">
        <v>0.063</v>
      </c>
      <c r="H1178" s="23">
        <v>243.0</v>
      </c>
      <c r="I1178" s="23">
        <v>0.088</v>
      </c>
      <c r="J1178" s="24">
        <f>IF(AND( C1178=C1177,D1178&gt;D1177),J1177,"")</f>
        <v>26874</v>
      </c>
      <c r="K1178" s="24">
        <f t="shared" si="3"/>
        <v>0.002811087866</v>
      </c>
      <c r="L1178" s="24">
        <f>IF(AND(C1178=C1177,C1178&gt;C1177),C1177,0)</f>
        <v>0</v>
      </c>
      <c r="M1178" s="24">
        <f t="shared" si="5"/>
        <v>0</v>
      </c>
      <c r="N1178" s="24">
        <f>IFNA(VLOOKUP(A1178,'HUMAN RESOURCES processed'!$A$2:$M$2692,5,0))</f>
        <v>0.011</v>
      </c>
      <c r="O1178" s="24">
        <f>IFNA(VLOOKUP(A1178,'HUMAN RESOURCES processed'!$A$2:$M$2692,6,0))</f>
        <v>0.006</v>
      </c>
      <c r="P1178" s="24">
        <f>IFNA(VLOOKUP(A1178,'HUMAN RESOURCES processed'!$A$2:$M$2692,7,0))</f>
        <v>76</v>
      </c>
      <c r="Q1178" s="24">
        <f>IFNA(VLOOKUP(A1178,'HUMAN RESOURCES processed'!$A$2:$M$2692,8,0))</f>
        <v>65</v>
      </c>
      <c r="R1178" s="24">
        <f t="shared" si="6"/>
        <v>70.5</v>
      </c>
      <c r="S1178" s="24">
        <f>IFNA(VLOOKUP(A1178,'HUMAN RESOURCES processed'!$A$2:$M$2692,9,0))</f>
        <v>0.15</v>
      </c>
      <c r="T1178" s="24">
        <f>IFNA(VLOOKUP(A1178,'HUMAN RESOURCES processed'!$A$2:$M$2692,10,0))</f>
        <v>0.705</v>
      </c>
      <c r="U1178" s="24">
        <f>IFNA(VLOOKUP(A1178,'HUMAN RESOURCES processed'!$A$2:$M$2692,11,0))</f>
        <v>0.145</v>
      </c>
      <c r="V1178" s="24">
        <f>IFNA(VLOOKUP(A1178,'HUMAN RESOURCES processed'!$A$2:$M$2692,12,0))</f>
        <v>9560000</v>
      </c>
      <c r="W1178" s="24">
        <f>IFNA(VLOOKUP(A1178,'HUMAN RESOURCES processed'!$A$2:$M$2692,13,0))</f>
        <v>0.733</v>
      </c>
      <c r="X1178" s="24">
        <f>IFNA(VLOOKUP(A1178,'TOURISM processed'!$A$2:$F$2692,5,0))</f>
        <v>479000000</v>
      </c>
      <c r="Y1178" s="24">
        <f>IFNA(VLOOKUP(A1178,'TOURISM processed'!$A$2:$F$2692,6,0))</f>
        <v>724000000</v>
      </c>
      <c r="Z1178" s="24">
        <f t="shared" si="7"/>
        <v>75.73221757</v>
      </c>
      <c r="AA1178" s="24">
        <f>IFNA(VLOOKUP(A1178,'BUSINESS processed'!A1178:J3868,5,0))</f>
        <v>1.208</v>
      </c>
      <c r="AB1178" s="24">
        <f>IFNA(VLOOKUP(A1178,'BUSINESS processed'!A1178:J3868,6,0))</f>
        <v>48</v>
      </c>
      <c r="AC1178" s="24">
        <f t="shared" si="662"/>
        <v>0</v>
      </c>
      <c r="AD1178" s="24">
        <f>IFNA(VLOOKUP(A1178,'BUSINESS processed'!A1178:J3868,8,0))</f>
        <v>987</v>
      </c>
      <c r="AE1178" s="24">
        <f>IFNA(VLOOKUP(A1178,'BUSINESS processed'!A1178:J3868,9,0))</f>
        <v>0.197</v>
      </c>
      <c r="AF1178" s="27">
        <f>IFNA(VLOOKUP(A1178,'BUSINESS processed'!A1178:J3868,10,0))</f>
        <v>0.726</v>
      </c>
      <c r="AG1178" s="26"/>
      <c r="AH1178" s="26"/>
      <c r="AI1178" s="26"/>
      <c r="AJ1178" s="26"/>
      <c r="AK1178" s="26"/>
      <c r="AL1178" s="26"/>
      <c r="AM1178" s="26"/>
      <c r="AN1178" s="26"/>
      <c r="AO1178" s="26"/>
      <c r="AP1178" s="26"/>
      <c r="AQ1178" s="26"/>
      <c r="AR1178" s="26"/>
      <c r="AS1178" s="26"/>
      <c r="AT1178" s="26"/>
      <c r="AU1178" s="26"/>
      <c r="AV1178" s="26"/>
      <c r="AW1178" s="26"/>
      <c r="AX1178" s="26"/>
      <c r="AY1178" s="26"/>
      <c r="AZ1178" s="26"/>
      <c r="BA1178" s="26"/>
      <c r="BB1178" s="26"/>
      <c r="BC1178" s="26"/>
      <c r="BD1178" s="26"/>
      <c r="BE1178" s="26"/>
      <c r="BF1178" s="26"/>
      <c r="BG1178" s="26"/>
      <c r="BH1178" s="26"/>
    </row>
    <row r="1179">
      <c r="A1179" s="18" t="str">
        <f t="shared" si="1"/>
        <v>Europe_Belarus-Europe_2008</v>
      </c>
      <c r="B1179" s="19" t="s">
        <v>179</v>
      </c>
      <c r="C1179" s="20" t="s">
        <v>183</v>
      </c>
      <c r="D1179" s="21" t="s">
        <v>87</v>
      </c>
      <c r="E1179" s="22">
        <v>4.5275711996E10</v>
      </c>
      <c r="F1179" s="22">
        <f t="shared" si="2"/>
        <v>4751.858942</v>
      </c>
      <c r="G1179" s="23">
        <v>0.064</v>
      </c>
      <c r="H1179" s="23">
        <v>304.0</v>
      </c>
      <c r="I1179" s="23">
        <v>0.086</v>
      </c>
      <c r="J1179" s="24">
        <f>IFNA(VLOOKUP(A1179,'ENERGY processed'!$A$2:$H$2692,7,0),"")</f>
        <v>25352</v>
      </c>
      <c r="K1179" s="24">
        <f t="shared" si="3"/>
        <v>0.002660789253</v>
      </c>
      <c r="L1179" s="24">
        <f>IFNA(VLOOKUP(A1179,'ENERGY processed'!$A$2:$H$2692,8,0),"")</f>
        <v>53595.5</v>
      </c>
      <c r="M1179" s="24">
        <f t="shared" si="5"/>
        <v>0.005625052477</v>
      </c>
      <c r="N1179" s="24">
        <f>IFNA(VLOOKUP(A1179,'HUMAN RESOURCES processed'!$A$2:$M$2692,5,0))</f>
        <v>0.011</v>
      </c>
      <c r="O1179" s="24">
        <f>IFNA(VLOOKUP(A1179,'HUMAN RESOURCES processed'!$A$2:$M$2692,6,0))</f>
        <v>0.006</v>
      </c>
      <c r="P1179" s="24">
        <f>IFNA(VLOOKUP(A1179,'HUMAN RESOURCES processed'!$A$2:$M$2692,7,0))</f>
        <v>77</v>
      </c>
      <c r="Q1179" s="24">
        <f>IFNA(VLOOKUP(A1179,'HUMAN RESOURCES processed'!$A$2:$M$2692,8,0))</f>
        <v>65</v>
      </c>
      <c r="R1179" s="24">
        <f t="shared" si="6"/>
        <v>71</v>
      </c>
      <c r="S1179" s="24">
        <f>IFNA(VLOOKUP(A1179,'HUMAN RESOURCES processed'!$A$2:$M$2692,9,0))</f>
        <v>0.148</v>
      </c>
      <c r="T1179" s="24">
        <f>IFNA(VLOOKUP(A1179,'HUMAN RESOURCES processed'!$A$2:$M$2692,10,0))</f>
        <v>0.708</v>
      </c>
      <c r="U1179" s="24">
        <f>IFNA(VLOOKUP(A1179,'HUMAN RESOURCES processed'!$A$2:$M$2692,11,0))</f>
        <v>0.143</v>
      </c>
      <c r="V1179" s="24">
        <f>IFNA(VLOOKUP(A1179,'HUMAN RESOURCES processed'!$A$2:$M$2692,12,0))</f>
        <v>9528000</v>
      </c>
      <c r="W1179" s="24">
        <f>IFNA(VLOOKUP(A1179,'HUMAN RESOURCES processed'!$A$2:$M$2692,13,0))</f>
        <v>0.737</v>
      </c>
      <c r="X1179" s="24">
        <f>IFNA(VLOOKUP(A1179,'TOURISM processed'!$A$2:$F$2692,5,0))</f>
        <v>585000000</v>
      </c>
      <c r="Y1179" s="24">
        <f>IFNA(VLOOKUP(A1179,'TOURISM processed'!$A$2:$F$2692,6,0))</f>
        <v>860000000</v>
      </c>
      <c r="Z1179" s="24">
        <f t="shared" si="7"/>
        <v>90.26028547</v>
      </c>
      <c r="AA1179" s="24">
        <f>IFNA(VLOOKUP(A1179,'BUSINESS processed'!A1179:J3869,5,0))</f>
        <v>1.175</v>
      </c>
      <c r="AB1179" s="24">
        <f>IFNA(VLOOKUP(A1179,'BUSINESS processed'!A1179:J3869,6,0))</f>
        <v>31</v>
      </c>
      <c r="AC1179" s="24">
        <f t="shared" si="662"/>
        <v>0</v>
      </c>
      <c r="AD1179" s="24">
        <f>IFNA(VLOOKUP(A1179,'BUSINESS processed'!A1179:J3869,8,0))</f>
        <v>987</v>
      </c>
      <c r="AE1179" s="24">
        <f>IFNA(VLOOKUP(A1179,'BUSINESS processed'!A1179:J3869,9,0))</f>
        <v>0.23</v>
      </c>
      <c r="AF1179" s="27">
        <f>IFNA(VLOOKUP(A1179,'BUSINESS processed'!A1179:J3869,10,0))</f>
        <v>0.851</v>
      </c>
      <c r="AG1179" s="26"/>
      <c r="AH1179" s="26"/>
      <c r="AI1179" s="26"/>
      <c r="AJ1179" s="26"/>
      <c r="AK1179" s="26"/>
      <c r="AL1179" s="26"/>
      <c r="AM1179" s="26"/>
      <c r="AN1179" s="26"/>
      <c r="AO1179" s="26"/>
      <c r="AP1179" s="26"/>
      <c r="AQ1179" s="26"/>
      <c r="AR1179" s="26"/>
      <c r="AS1179" s="26"/>
      <c r="AT1179" s="26"/>
      <c r="AU1179" s="26"/>
      <c r="AV1179" s="26"/>
      <c r="AW1179" s="26"/>
      <c r="AX1179" s="26"/>
      <c r="AY1179" s="26"/>
      <c r="AZ1179" s="26"/>
      <c r="BA1179" s="26"/>
      <c r="BB1179" s="26"/>
      <c r="BC1179" s="26"/>
      <c r="BD1179" s="26"/>
      <c r="BE1179" s="26"/>
      <c r="BF1179" s="26"/>
      <c r="BG1179" s="26"/>
      <c r="BH1179" s="26"/>
    </row>
    <row r="1180">
      <c r="A1180" s="18" t="str">
        <f t="shared" si="1"/>
        <v>Europe_Belarus-Europe_2009</v>
      </c>
      <c r="B1180" s="19" t="s">
        <v>179</v>
      </c>
      <c r="C1180" s="20" t="s">
        <v>183</v>
      </c>
      <c r="D1180" s="21" t="s">
        <v>88</v>
      </c>
      <c r="E1180" s="22">
        <v>6.0763483146E10</v>
      </c>
      <c r="F1180" s="22">
        <f t="shared" si="2"/>
        <v>6391.446634</v>
      </c>
      <c r="G1180" s="23">
        <v>0.059</v>
      </c>
      <c r="H1180" s="23">
        <v>378.0</v>
      </c>
      <c r="I1180" s="23">
        <v>0.086</v>
      </c>
      <c r="J1180" s="24">
        <f>IFNA(VLOOKUP(A1180,'ENERGY processed'!$A$2:$H$2692,7,0),"")</f>
        <v>28621</v>
      </c>
      <c r="K1180" s="24">
        <f t="shared" si="3"/>
        <v>0.003010518565</v>
      </c>
      <c r="L1180" s="24">
        <f>IFNA(VLOOKUP(A1180,'ENERGY processed'!$A$2:$H$2692,8,0),"")</f>
        <v>61829</v>
      </c>
      <c r="M1180" s="24">
        <f t="shared" si="5"/>
        <v>0.006503523719</v>
      </c>
      <c r="N1180" s="24">
        <f>IFNA(VLOOKUP(A1180,'HUMAN RESOURCES processed'!$A$2:$M$2692,5,0))</f>
        <v>0.011</v>
      </c>
      <c r="O1180" s="24">
        <f>IFNA(VLOOKUP(A1180,'HUMAN RESOURCES processed'!$A$2:$M$2692,6,0))</f>
        <v>0.005</v>
      </c>
      <c r="P1180" s="24">
        <f>IFNA(VLOOKUP(A1180,'HUMAN RESOURCES processed'!$A$2:$M$2692,7,0))</f>
        <v>76</v>
      </c>
      <c r="Q1180" s="24">
        <f>IFNA(VLOOKUP(A1180,'HUMAN RESOURCES processed'!$A$2:$M$2692,8,0))</f>
        <v>65</v>
      </c>
      <c r="R1180" s="24">
        <f t="shared" si="6"/>
        <v>70.5</v>
      </c>
      <c r="S1180" s="24">
        <f>IFNA(VLOOKUP(A1180,'HUMAN RESOURCES processed'!$A$2:$M$2692,9,0))</f>
        <v>0.148</v>
      </c>
      <c r="T1180" s="24">
        <f>IFNA(VLOOKUP(A1180,'HUMAN RESOURCES processed'!$A$2:$M$2692,10,0))</f>
        <v>0.711</v>
      </c>
      <c r="U1180" s="24">
        <f>IFNA(VLOOKUP(A1180,'HUMAN RESOURCES processed'!$A$2:$M$2692,11,0))</f>
        <v>0.141</v>
      </c>
      <c r="V1180" s="24">
        <f>IFNA(VLOOKUP(A1180,'HUMAN RESOURCES processed'!$A$2:$M$2692,12,0))</f>
        <v>9507000</v>
      </c>
      <c r="W1180" s="24">
        <f>IFNA(VLOOKUP(A1180,'HUMAN RESOURCES processed'!$A$2:$M$2692,13,0))</f>
        <v>0.742</v>
      </c>
      <c r="X1180" s="24">
        <f>IFNA(VLOOKUP(A1180,'TOURISM processed'!$A$2:$F$2692,5,0))</f>
        <v>563000000</v>
      </c>
      <c r="Y1180" s="24">
        <f>IFNA(VLOOKUP(A1180,'TOURISM processed'!$A$2:$F$2692,6,0))</f>
        <v>752000000</v>
      </c>
      <c r="Z1180" s="24">
        <f t="shared" si="7"/>
        <v>79.09961081</v>
      </c>
      <c r="AA1180" s="24">
        <f>IFNA(VLOOKUP(A1180,'BUSINESS processed'!A1180:J3870,5,0))</f>
        <v>0.997</v>
      </c>
      <c r="AB1180" s="24">
        <f>IFNA(VLOOKUP(A1180,'BUSINESS processed'!A1180:J3870,6,0))</f>
        <v>10</v>
      </c>
      <c r="AC1180" s="24">
        <f t="shared" si="662"/>
        <v>0</v>
      </c>
      <c r="AD1180" s="24">
        <f>IFNA(VLOOKUP(A1180,'BUSINESS processed'!A1180:J3870,8,0))</f>
        <v>900</v>
      </c>
      <c r="AE1180" s="24">
        <f>IFNA(VLOOKUP(A1180,'BUSINESS processed'!A1180:J3870,9,0))</f>
        <v>0.274</v>
      </c>
      <c r="AF1180" s="27">
        <f>IFNA(VLOOKUP(A1180,'BUSINESS processed'!A1180:J3870,10,0))</f>
        <v>1.017</v>
      </c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  <c r="BD1180" s="26"/>
      <c r="BE1180" s="26"/>
      <c r="BF1180" s="26"/>
      <c r="BG1180" s="26"/>
      <c r="BH1180" s="26"/>
    </row>
    <row r="1181">
      <c r="A1181" s="18" t="str">
        <f t="shared" si="1"/>
        <v>Europe_Belarus-Europe_2010</v>
      </c>
      <c r="B1181" s="19" t="s">
        <v>179</v>
      </c>
      <c r="C1181" s="20" t="s">
        <v>183</v>
      </c>
      <c r="D1181" s="21" t="s">
        <v>89</v>
      </c>
      <c r="E1181" s="22">
        <v>4.9208656976E10</v>
      </c>
      <c r="F1181" s="22">
        <f t="shared" si="2"/>
        <v>5185.316857</v>
      </c>
      <c r="G1181" s="23">
        <v>0.061</v>
      </c>
      <c r="H1181" s="23">
        <v>314.0</v>
      </c>
      <c r="I1181" s="23">
        <v>0.117</v>
      </c>
      <c r="J1181" s="24">
        <f t="shared" ref="J1181:J1182" si="665">IF(AND( C1181=C1180,D1181&gt;D1180),J1180,"")</f>
        <v>28621</v>
      </c>
      <c r="K1181" s="24">
        <f t="shared" si="3"/>
        <v>0.003015911486</v>
      </c>
      <c r="L1181" s="24">
        <f t="shared" ref="L1181:L1182" si="666">IF(AND(C1181=C1180,C1181&gt;C1180),C1180,0)</f>
        <v>0</v>
      </c>
      <c r="M1181" s="24">
        <f t="shared" si="5"/>
        <v>0</v>
      </c>
      <c r="N1181" s="24">
        <f>IFNA(VLOOKUP(A1181,'HUMAN RESOURCES processed'!$A$2:$M$2692,5,0))</f>
        <v>0.011</v>
      </c>
      <c r="O1181" s="24">
        <f>IFNA(VLOOKUP(A1181,'HUMAN RESOURCES processed'!$A$2:$M$2692,6,0))</f>
        <v>0.005</v>
      </c>
      <c r="P1181" s="24">
        <f>IFNA(VLOOKUP(A1181,'HUMAN RESOURCES processed'!$A$2:$M$2692,7,0))</f>
        <v>77</v>
      </c>
      <c r="Q1181" s="24">
        <f>IFNA(VLOOKUP(A1181,'HUMAN RESOURCES processed'!$A$2:$M$2692,8,0))</f>
        <v>65</v>
      </c>
      <c r="R1181" s="24">
        <f t="shared" si="6"/>
        <v>71</v>
      </c>
      <c r="S1181" s="24">
        <f>IFNA(VLOOKUP(A1181,'HUMAN RESOURCES processed'!$A$2:$M$2692,9,0))</f>
        <v>0.148</v>
      </c>
      <c r="T1181" s="24">
        <f>IFNA(VLOOKUP(A1181,'HUMAN RESOURCES processed'!$A$2:$M$2692,10,0))</f>
        <v>0.712</v>
      </c>
      <c r="U1181" s="24">
        <f>IFNA(VLOOKUP(A1181,'HUMAN RESOURCES processed'!$A$2:$M$2692,11,0))</f>
        <v>0.139</v>
      </c>
      <c r="V1181" s="24">
        <f>IFNA(VLOOKUP(A1181,'HUMAN RESOURCES processed'!$A$2:$M$2692,12,0))</f>
        <v>9490000</v>
      </c>
      <c r="W1181" s="24">
        <f>IFNA(VLOOKUP(A1181,'HUMAN RESOURCES processed'!$A$2:$M$2692,13,0))</f>
        <v>0.746</v>
      </c>
      <c r="X1181" s="24">
        <f>IFNA(VLOOKUP(A1181,'TOURISM processed'!$A$2:$F$2692,5,0))</f>
        <v>665000000</v>
      </c>
      <c r="Y1181" s="24">
        <f>IFNA(VLOOKUP(A1181,'TOURISM processed'!$A$2:$F$2692,6,0))</f>
        <v>748000000</v>
      </c>
      <c r="Z1181" s="24">
        <f t="shared" si="7"/>
        <v>78.81981033</v>
      </c>
      <c r="AA1181" s="24">
        <f>IFNA(VLOOKUP(A1181,'BUSINESS processed'!A1181:J3871,5,0))</f>
        <v>0.805</v>
      </c>
      <c r="AB1181" s="24">
        <f>IFNA(VLOOKUP(A1181,'BUSINESS processed'!A1181:J3871,6,0))</f>
        <v>10</v>
      </c>
      <c r="AC1181" s="24">
        <f t="shared" si="662"/>
        <v>0</v>
      </c>
      <c r="AD1181" s="24">
        <f>IFNA(VLOOKUP(A1181,'BUSINESS processed'!A1181:J3871,8,0))</f>
        <v>798</v>
      </c>
      <c r="AE1181" s="24">
        <f>IFNA(VLOOKUP(A1181,'BUSINESS processed'!A1181:J3871,9,0))</f>
        <v>0.318</v>
      </c>
      <c r="AF1181" s="27">
        <f>IFNA(VLOOKUP(A1181,'BUSINESS processed'!A1181:J3871,10,0))</f>
        <v>1.089</v>
      </c>
      <c r="AG1181" s="26"/>
      <c r="AH1181" s="26"/>
      <c r="AI1181" s="26"/>
      <c r="AJ1181" s="26"/>
      <c r="AK1181" s="26"/>
      <c r="AL1181" s="26"/>
      <c r="AM1181" s="26"/>
      <c r="AN1181" s="26"/>
      <c r="AO1181" s="26"/>
      <c r="AP1181" s="26"/>
      <c r="AQ1181" s="26"/>
      <c r="AR1181" s="26"/>
      <c r="AS1181" s="26"/>
      <c r="AT1181" s="26"/>
      <c r="AU1181" s="26"/>
      <c r="AV1181" s="26"/>
      <c r="AW1181" s="26"/>
      <c r="AX1181" s="26"/>
      <c r="AY1181" s="26"/>
      <c r="AZ1181" s="26"/>
      <c r="BA1181" s="26"/>
      <c r="BB1181" s="26"/>
      <c r="BC1181" s="26"/>
      <c r="BD1181" s="26"/>
      <c r="BE1181" s="26"/>
      <c r="BF1181" s="26"/>
      <c r="BG1181" s="26"/>
      <c r="BH1181" s="26"/>
    </row>
    <row r="1182">
      <c r="A1182" s="18" t="str">
        <f t="shared" si="1"/>
        <v>Europe_Belarus-Europe_2011</v>
      </c>
      <c r="B1182" s="19" t="s">
        <v>179</v>
      </c>
      <c r="C1182" s="20" t="s">
        <v>183</v>
      </c>
      <c r="D1182" s="21" t="s">
        <v>90</v>
      </c>
      <c r="E1182" s="22">
        <v>5.5220932614E10</v>
      </c>
      <c r="F1182" s="22">
        <f t="shared" si="2"/>
        <v>5829.297225</v>
      </c>
      <c r="G1182" s="23">
        <v>0.056</v>
      </c>
      <c r="H1182" s="23">
        <v>323.0</v>
      </c>
      <c r="I1182" s="23">
        <v>0.092</v>
      </c>
      <c r="J1182" s="24">
        <f t="shared" si="665"/>
        <v>28621</v>
      </c>
      <c r="K1182" s="24">
        <f t="shared" si="3"/>
        <v>0.003021323762</v>
      </c>
      <c r="L1182" s="24">
        <f t="shared" si="666"/>
        <v>0</v>
      </c>
      <c r="M1182" s="24">
        <f t="shared" si="5"/>
        <v>0</v>
      </c>
      <c r="N1182" s="24">
        <f>IFNA(VLOOKUP(A1182,'HUMAN RESOURCES processed'!$A$2:$M$2692,5,0))</f>
        <v>0.012</v>
      </c>
      <c r="O1182" s="24">
        <f>IFNA(VLOOKUP(A1182,'HUMAN RESOURCES processed'!$A$2:$M$2692,6,0))</f>
        <v>0.004</v>
      </c>
      <c r="P1182" s="24">
        <f>IFNA(VLOOKUP(A1182,'HUMAN RESOURCES processed'!$A$2:$M$2692,7,0))</f>
        <v>77</v>
      </c>
      <c r="Q1182" s="24">
        <f>IFNA(VLOOKUP(A1182,'HUMAN RESOURCES processed'!$A$2:$M$2692,8,0))</f>
        <v>65</v>
      </c>
      <c r="R1182" s="24">
        <f t="shared" si="6"/>
        <v>71</v>
      </c>
      <c r="S1182" s="24">
        <f>IFNA(VLOOKUP(A1182,'HUMAN RESOURCES processed'!$A$2:$M$2692,9,0))</f>
        <v>0.149</v>
      </c>
      <c r="T1182" s="24">
        <f>IFNA(VLOOKUP(A1182,'HUMAN RESOURCES processed'!$A$2:$M$2692,10,0))</f>
        <v>0.712</v>
      </c>
      <c r="U1182" s="24">
        <f>IFNA(VLOOKUP(A1182,'HUMAN RESOURCES processed'!$A$2:$M$2692,11,0))</f>
        <v>0.138</v>
      </c>
      <c r="V1182" s="24">
        <f>IFNA(VLOOKUP(A1182,'HUMAN RESOURCES processed'!$A$2:$M$2692,12,0))</f>
        <v>9473000</v>
      </c>
      <c r="W1182" s="24">
        <f>IFNA(VLOOKUP(A1182,'HUMAN RESOURCES processed'!$A$2:$M$2692,13,0))</f>
        <v>0.75</v>
      </c>
      <c r="X1182" s="24">
        <f>IFNA(VLOOKUP(A1182,'TOURISM processed'!$A$2:$F$2692,5,0))</f>
        <v>747000000</v>
      </c>
      <c r="Y1182" s="24">
        <f>IFNA(VLOOKUP(A1182,'TOURISM processed'!$A$2:$F$2692,6,0))</f>
        <v>729000000</v>
      </c>
      <c r="Z1182" s="24">
        <f t="shared" si="7"/>
        <v>76.9555579</v>
      </c>
      <c r="AA1182" s="24">
        <f>IFNA(VLOOKUP(A1182,'BUSINESS processed'!A1182:J3872,5,0))</f>
        <v>0.623</v>
      </c>
      <c r="AB1182" s="24">
        <f>IFNA(VLOOKUP(A1182,'BUSINESS processed'!A1182:J3872,6,0))</f>
        <v>10</v>
      </c>
      <c r="AC1182" s="24">
        <f t="shared" si="662"/>
        <v>0</v>
      </c>
      <c r="AD1182" s="24">
        <f>IFNA(VLOOKUP(A1182,'BUSINESS processed'!A1182:J3872,8,0))</f>
        <v>654</v>
      </c>
      <c r="AE1182" s="24">
        <f>IFNA(VLOOKUP(A1182,'BUSINESS processed'!A1182:J3872,9,0))</f>
        <v>0.396</v>
      </c>
      <c r="AF1182" s="27">
        <f>IFNA(VLOOKUP(A1182,'BUSINESS processed'!A1182:J3872,10,0))</f>
        <v>1.132</v>
      </c>
      <c r="AG1182" s="26"/>
      <c r="AH1182" s="26"/>
      <c r="AI1182" s="26"/>
      <c r="AJ1182" s="26"/>
      <c r="AK1182" s="26"/>
      <c r="AL1182" s="26"/>
      <c r="AM1182" s="26"/>
      <c r="AN1182" s="26"/>
      <c r="AO1182" s="26"/>
      <c r="AP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  <c r="BA1182" s="26"/>
      <c r="BB1182" s="26"/>
      <c r="BC1182" s="26"/>
      <c r="BD1182" s="26"/>
      <c r="BE1182" s="26"/>
      <c r="BF1182" s="26"/>
      <c r="BG1182" s="26"/>
      <c r="BH1182" s="26"/>
    </row>
    <row r="1183">
      <c r="A1183" s="18" t="str">
        <f t="shared" si="1"/>
        <v>Europe_Belarus-Europe_2012</v>
      </c>
      <c r="B1183" s="19" t="s">
        <v>179</v>
      </c>
      <c r="C1183" s="20" t="s">
        <v>183</v>
      </c>
      <c r="D1183" s="21" t="s">
        <v>91</v>
      </c>
      <c r="E1183" s="22">
        <v>5.9734593905E10</v>
      </c>
      <c r="F1183" s="22">
        <f t="shared" si="2"/>
        <v>6311.770277</v>
      </c>
      <c r="G1183" s="23">
        <v>0.049</v>
      </c>
      <c r="H1183" s="23">
        <v>311.0</v>
      </c>
      <c r="I1183" s="23">
        <v>0.136</v>
      </c>
      <c r="J1183" s="24">
        <f>IFNA(VLOOKUP(A1183,'ENERGY processed'!$A$2:$H$2692,7,0),"")</f>
        <v>25836.5</v>
      </c>
      <c r="K1183" s="24">
        <f t="shared" si="3"/>
        <v>0.002729976754</v>
      </c>
      <c r="L1183" s="24">
        <f>IFNA(VLOOKUP(A1183,'ENERGY processed'!$A$2:$H$2692,8,0),"")</f>
        <v>55317</v>
      </c>
      <c r="M1183" s="24">
        <f t="shared" si="5"/>
        <v>0.005844991547</v>
      </c>
      <c r="N1183" s="24">
        <f>IFNA(VLOOKUP(A1183,'HUMAN RESOURCES processed'!$A$2:$M$2692,5,0))</f>
        <v>0.012</v>
      </c>
      <c r="O1183" s="24">
        <f>IFNA(VLOOKUP(A1183,'HUMAN RESOURCES processed'!$A$2:$M$2692,6,0))</f>
        <v>0.004</v>
      </c>
      <c r="P1183" s="24">
        <f>IFNA(VLOOKUP(A1183,'HUMAN RESOURCES processed'!$A$2:$M$2692,7,0))</f>
        <v>78</v>
      </c>
      <c r="Q1183" s="24">
        <f>IFNA(VLOOKUP(A1183,'HUMAN RESOURCES processed'!$A$2:$M$2692,8,0))</f>
        <v>67</v>
      </c>
      <c r="R1183" s="24">
        <f t="shared" si="6"/>
        <v>72.5</v>
      </c>
      <c r="S1183" s="24">
        <f>IFNA(VLOOKUP(A1183,'HUMAN RESOURCES processed'!$A$2:$M$2692,9,0))</f>
        <v>0.151</v>
      </c>
      <c r="T1183" s="24">
        <f>IFNA(VLOOKUP(A1183,'HUMAN RESOURCES processed'!$A$2:$M$2692,10,0))</f>
        <v>0.711</v>
      </c>
      <c r="U1183" s="24">
        <f>IFNA(VLOOKUP(A1183,'HUMAN RESOURCES processed'!$A$2:$M$2692,11,0))</f>
        <v>0.138</v>
      </c>
      <c r="V1183" s="24">
        <f>IFNA(VLOOKUP(A1183,'HUMAN RESOURCES processed'!$A$2:$M$2692,12,0))</f>
        <v>9464000</v>
      </c>
      <c r="W1183" s="24">
        <f>IFNA(VLOOKUP(A1183,'HUMAN RESOURCES processed'!$A$2:$M$2692,13,0))</f>
        <v>0.755</v>
      </c>
      <c r="X1183" s="24">
        <f>IFNA(VLOOKUP(A1183,'TOURISM processed'!$A$2:$F$2692,5,0))</f>
        <v>986000000</v>
      </c>
      <c r="Y1183" s="24">
        <f>IFNA(VLOOKUP(A1183,'TOURISM processed'!$A$2:$F$2692,6,0))</f>
        <v>781000000</v>
      </c>
      <c r="Z1183" s="24">
        <f t="shared" si="7"/>
        <v>82.52324598</v>
      </c>
      <c r="AA1183" s="24">
        <f>IFNA(VLOOKUP(A1183,'BUSINESS processed'!A1183:J3873,5,0))</f>
        <v>0.605</v>
      </c>
      <c r="AB1183" s="24">
        <f>IFNA(VLOOKUP(A1183,'BUSINESS processed'!A1183:J3873,6,0))</f>
        <v>10</v>
      </c>
      <c r="AC1183" s="24">
        <f>IFNA(VLOOKUP(A1183,'BUSINESS processed'!A1183:J3873,7,0))</f>
        <v>64</v>
      </c>
      <c r="AD1183" s="24">
        <f>IFNA(VLOOKUP(A1183,'BUSINESS processed'!A1183:J3873,8,0))</f>
        <v>338</v>
      </c>
      <c r="AE1183" s="24">
        <f>IFNA(VLOOKUP(A1183,'BUSINESS processed'!A1183:J3873,9,0))</f>
        <v>0.469</v>
      </c>
      <c r="AF1183" s="27">
        <f>IFNA(VLOOKUP(A1183,'BUSINESS processed'!A1183:J3873,10,0))</f>
        <v>1.135</v>
      </c>
      <c r="AG1183" s="26"/>
      <c r="AH1183" s="26"/>
      <c r="AI1183" s="26"/>
      <c r="AJ1183" s="26"/>
      <c r="AK1183" s="26"/>
      <c r="AL1183" s="26"/>
      <c r="AM1183" s="26"/>
      <c r="AN1183" s="26"/>
      <c r="AO1183" s="26"/>
      <c r="AP1183" s="26"/>
      <c r="AQ1183" s="26"/>
      <c r="AR1183" s="26"/>
      <c r="AS1183" s="26"/>
      <c r="AT1183" s="26"/>
      <c r="AU1183" s="26"/>
      <c r="AV1183" s="26"/>
      <c r="AW1183" s="26"/>
      <c r="AX1183" s="26"/>
      <c r="AY1183" s="26"/>
      <c r="AZ1183" s="26"/>
      <c r="BA1183" s="26"/>
      <c r="BB1183" s="26"/>
      <c r="BC1183" s="26"/>
      <c r="BD1183" s="26"/>
      <c r="BE1183" s="26"/>
      <c r="BF1183" s="26"/>
      <c r="BG1183" s="26"/>
      <c r="BH1183" s="26"/>
    </row>
    <row r="1184">
      <c r="A1184" s="18" t="str">
        <f t="shared" si="1"/>
        <v>Europe_Belgium-Europe_2000</v>
      </c>
      <c r="B1184" s="19" t="s">
        <v>179</v>
      </c>
      <c r="C1184" s="20" t="s">
        <v>184</v>
      </c>
      <c r="D1184" s="21" t="s">
        <v>70</v>
      </c>
      <c r="E1184" s="22">
        <v>4.83E11</v>
      </c>
      <c r="F1184" s="22">
        <f t="shared" si="2"/>
        <v>47116.20534</v>
      </c>
      <c r="G1184" s="23">
        <v>0.108</v>
      </c>
      <c r="H1184" s="23">
        <v>4711.0</v>
      </c>
      <c r="I1184" s="39">
        <f>IF(AND(C1184=C1183,D1184&gt;D1183),I1183,0)</f>
        <v>0</v>
      </c>
      <c r="J1184" s="24">
        <f>IFNA(VLOOKUP(A1184,'ENERGY processed'!$A$2:$H$2692,7,0),"")</f>
        <v>57286</v>
      </c>
      <c r="K1184" s="24">
        <f t="shared" si="3"/>
        <v>0.005588196561</v>
      </c>
      <c r="L1184" s="24">
        <f t="shared" ref="L1184:L1185" si="667">IF(AND(C1184=C1183,C1184&gt;C1183),C1183,0)</f>
        <v>0</v>
      </c>
      <c r="M1184" s="24">
        <f t="shared" si="5"/>
        <v>0</v>
      </c>
      <c r="N1184" s="24">
        <f>IFNA(VLOOKUP(A1184,'HUMAN RESOURCES processed'!$A$2:$M$2692,5,0))</f>
        <v>0.011</v>
      </c>
      <c r="O1184" s="24">
        <f>IFNA(VLOOKUP(A1184,'HUMAN RESOURCES processed'!$A$2:$M$2692,6,0))</f>
        <v>0.005</v>
      </c>
      <c r="P1184" s="24">
        <f>IFNA(VLOOKUP(A1184,'HUMAN RESOURCES processed'!$A$2:$M$2692,7,0))</f>
        <v>81</v>
      </c>
      <c r="Q1184" s="24">
        <f>IFNA(VLOOKUP(A1184,'HUMAN RESOURCES processed'!$A$2:$M$2692,8,0))</f>
        <v>75</v>
      </c>
      <c r="R1184" s="24">
        <f t="shared" si="6"/>
        <v>78</v>
      </c>
      <c r="S1184" s="24">
        <f>IFNA(VLOOKUP(A1184,'HUMAN RESOURCES processed'!$A$2:$M$2692,9,0))</f>
        <v>0.176</v>
      </c>
      <c r="T1184" s="24">
        <f>IFNA(VLOOKUP(A1184,'HUMAN RESOURCES processed'!$A$2:$M$2692,10,0))</f>
        <v>0.655</v>
      </c>
      <c r="U1184" s="24">
        <f>IFNA(VLOOKUP(A1184,'HUMAN RESOURCES processed'!$A$2:$M$2692,11,0))</f>
        <v>0.169</v>
      </c>
      <c r="V1184" s="24">
        <f>IFNA(VLOOKUP(A1184,'HUMAN RESOURCES processed'!$A$2:$M$2692,12,0))</f>
        <v>10251250</v>
      </c>
      <c r="W1184" s="24">
        <f>IFNA(VLOOKUP(A1184,'HUMAN RESOURCES processed'!$A$2:$M$2692,13,0))</f>
        <v>0.971</v>
      </c>
      <c r="X1184" s="24">
        <f>IFNA(VLOOKUP(A1184,'TOURISM processed'!$A$2:$F$2692,5,0))</f>
        <v>6592000000</v>
      </c>
      <c r="Y1184" s="24">
        <f>IFNA(VLOOKUP(A1184,'TOURISM processed'!$A$2:$F$2692,6,0))</f>
        <v>9429000000</v>
      </c>
      <c r="Z1184" s="24">
        <f t="shared" si="7"/>
        <v>919.7902695</v>
      </c>
      <c r="AA1184" s="24">
        <f t="shared" ref="AA1184:AA1188" si="668">IF(AND(C1184=C1183,D1184&gt;D1183),AA1183,0)</f>
        <v>0</v>
      </c>
      <c r="AB1184" s="24">
        <f t="shared" ref="AB1184:AB1186" si="669">IF(AND(C1184=C1183,D1184&gt;D1183),AB1183,0)</f>
        <v>0</v>
      </c>
      <c r="AC1184" s="24">
        <f t="shared" ref="AC1184:AC1195" si="670">IF(AND(C1184=C1183,D1184&gt;D1183),AC1183,0)</f>
        <v>0</v>
      </c>
      <c r="AD1184" s="24">
        <f t="shared" ref="AD1184:AD1188" si="671">IF(AND(C1184=C1183,D1184&gt;D1183),AD1183,0)</f>
        <v>0</v>
      </c>
      <c r="AE1184" s="24">
        <f>IFNA(VLOOKUP(A1184,'BUSINESS processed'!A1184:J3874,9,0))</f>
        <v>0.294</v>
      </c>
      <c r="AF1184" s="27">
        <f>IFNA(VLOOKUP(A1184,'BUSINESS processed'!A1184:J3874,10,0))</f>
        <v>0.548</v>
      </c>
      <c r="AG1184" s="26"/>
      <c r="AH1184" s="26"/>
      <c r="AI1184" s="26"/>
      <c r="AJ1184" s="26"/>
      <c r="AK1184" s="26"/>
      <c r="AL1184" s="26"/>
      <c r="AM1184" s="26"/>
      <c r="AN1184" s="26"/>
      <c r="AO1184" s="26"/>
      <c r="AP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  <c r="BA1184" s="26"/>
      <c r="BB1184" s="26"/>
      <c r="BC1184" s="26"/>
      <c r="BD1184" s="26"/>
      <c r="BE1184" s="26"/>
      <c r="BF1184" s="26"/>
      <c r="BG1184" s="26"/>
      <c r="BH1184" s="26"/>
    </row>
    <row r="1185">
      <c r="A1185" s="18" t="str">
        <f t="shared" si="1"/>
        <v>Europe_Belgium-Europe_2001</v>
      </c>
      <c r="B1185" s="19" t="s">
        <v>179</v>
      </c>
      <c r="C1185" s="20" t="s">
        <v>184</v>
      </c>
      <c r="D1185" s="21" t="s">
        <v>71</v>
      </c>
      <c r="E1185" s="22">
        <v>2.33E11</v>
      </c>
      <c r="F1185" s="22">
        <f t="shared" si="2"/>
        <v>22650.89335</v>
      </c>
      <c r="G1185" s="23">
        <v>0.081</v>
      </c>
      <c r="H1185" s="23">
        <v>1845.0</v>
      </c>
      <c r="I1185" s="23">
        <v>0.08</v>
      </c>
      <c r="J1185" s="24">
        <f>IFNA(VLOOKUP(A1185,'ENERGY processed'!$A$2:$H$2692,7,0),"")</f>
        <v>59094</v>
      </c>
      <c r="K1185" s="24">
        <f t="shared" si="3"/>
        <v>0.005744772067</v>
      </c>
      <c r="L1185" s="24">
        <f t="shared" si="667"/>
        <v>0</v>
      </c>
      <c r="M1185" s="24">
        <f t="shared" si="5"/>
        <v>0</v>
      </c>
      <c r="N1185" s="24">
        <f>IFNA(VLOOKUP(A1185,'HUMAN RESOURCES processed'!$A$2:$M$2692,5,0))</f>
        <v>0.011</v>
      </c>
      <c r="O1185" s="24">
        <f>IFNA(VLOOKUP(A1185,'HUMAN RESOURCES processed'!$A$2:$M$2692,6,0))</f>
        <v>0.005</v>
      </c>
      <c r="P1185" s="24">
        <f>IFNA(VLOOKUP(A1185,'HUMAN RESOURCES processed'!$A$2:$M$2692,7,0))</f>
        <v>81</v>
      </c>
      <c r="Q1185" s="24">
        <f>IFNA(VLOOKUP(A1185,'HUMAN RESOURCES processed'!$A$2:$M$2692,8,0))</f>
        <v>75</v>
      </c>
      <c r="R1185" s="24">
        <f t="shared" si="6"/>
        <v>78</v>
      </c>
      <c r="S1185" s="24">
        <f>IFNA(VLOOKUP(A1185,'HUMAN RESOURCES processed'!$A$2:$M$2692,9,0))</f>
        <v>0.175</v>
      </c>
      <c r="T1185" s="24">
        <f>IFNA(VLOOKUP(A1185,'HUMAN RESOURCES processed'!$A$2:$M$2692,10,0))</f>
        <v>0.655</v>
      </c>
      <c r="U1185" s="24">
        <f>IFNA(VLOOKUP(A1185,'HUMAN RESOURCES processed'!$A$2:$M$2692,11,0))</f>
        <v>0.17</v>
      </c>
      <c r="V1185" s="24">
        <f>IFNA(VLOOKUP(A1185,'HUMAN RESOURCES processed'!$A$2:$M$2692,12,0))</f>
        <v>10286570</v>
      </c>
      <c r="W1185" s="24">
        <f>IFNA(VLOOKUP(A1185,'HUMAN RESOURCES processed'!$A$2:$M$2692,13,0))</f>
        <v>0.972</v>
      </c>
      <c r="X1185" s="24">
        <f>IFNA(VLOOKUP(A1185,'TOURISM processed'!$A$2:$F$2692,5,0))</f>
        <v>8304000000</v>
      </c>
      <c r="Y1185" s="24">
        <f>IFNA(VLOOKUP(A1185,'TOURISM processed'!$A$2:$F$2692,6,0))</f>
        <v>10878000000</v>
      </c>
      <c r="Z1185" s="24">
        <f t="shared" si="7"/>
        <v>1057.495356</v>
      </c>
      <c r="AA1185" s="24">
        <f t="shared" si="668"/>
        <v>0</v>
      </c>
      <c r="AB1185" s="24">
        <f t="shared" si="669"/>
        <v>0</v>
      </c>
      <c r="AC1185" s="24">
        <f t="shared" si="670"/>
        <v>0</v>
      </c>
      <c r="AD1185" s="24">
        <f t="shared" si="671"/>
        <v>0</v>
      </c>
      <c r="AE1185" s="24">
        <f>IFNA(VLOOKUP(A1185,'BUSINESS processed'!A1185:J3875,9,0))</f>
        <v>0.313</v>
      </c>
      <c r="AF1185" s="27">
        <f>IFNA(VLOOKUP(A1185,'BUSINESS processed'!A1185:J3875,10,0))</f>
        <v>0.747</v>
      </c>
      <c r="AG1185" s="26"/>
      <c r="AH1185" s="26"/>
      <c r="AI1185" s="26"/>
      <c r="AJ1185" s="26"/>
      <c r="AK1185" s="26"/>
      <c r="AL1185" s="26"/>
      <c r="AM1185" s="26"/>
      <c r="AN1185" s="26"/>
      <c r="AO1185" s="26"/>
      <c r="AP1185" s="26"/>
      <c r="AQ1185" s="26"/>
      <c r="AR1185" s="26"/>
      <c r="AS1185" s="26"/>
      <c r="AT1185" s="26"/>
      <c r="AU1185" s="26"/>
      <c r="AV1185" s="26"/>
      <c r="AW1185" s="26"/>
      <c r="AX1185" s="26"/>
      <c r="AY1185" s="26"/>
      <c r="AZ1185" s="26"/>
      <c r="BA1185" s="26"/>
      <c r="BB1185" s="26"/>
      <c r="BC1185" s="26"/>
      <c r="BD1185" s="26"/>
      <c r="BE1185" s="26"/>
      <c r="BF1185" s="26"/>
      <c r="BG1185" s="26"/>
      <c r="BH1185" s="26"/>
    </row>
    <row r="1186">
      <c r="A1186" s="18" t="str">
        <f t="shared" si="1"/>
        <v>Europe_Belgium-Europe_2002</v>
      </c>
      <c r="B1186" s="19" t="s">
        <v>179</v>
      </c>
      <c r="C1186" s="20" t="s">
        <v>184</v>
      </c>
      <c r="D1186" s="21" t="s">
        <v>72</v>
      </c>
      <c r="E1186" s="22">
        <v>2.32E11</v>
      </c>
      <c r="F1186" s="22">
        <f t="shared" si="2"/>
        <v>22452.80435</v>
      </c>
      <c r="G1186" s="23">
        <v>0.083</v>
      </c>
      <c r="H1186" s="23">
        <v>1878.0</v>
      </c>
      <c r="I1186" s="23">
        <v>0.085</v>
      </c>
      <c r="J1186" s="24">
        <f>IFNA(VLOOKUP(A1186,'ENERGY processed'!$A$2:$H$2692,7,0),"")</f>
        <v>60892</v>
      </c>
      <c r="K1186" s="24">
        <f t="shared" si="3"/>
        <v>0.005893086907</v>
      </c>
      <c r="L1186" s="24">
        <f>IFNA(VLOOKUP(A1186,'ENERGY processed'!$A$2:$H$2692,8,0),"")</f>
        <v>108947</v>
      </c>
      <c r="M1186" s="24">
        <f t="shared" si="5"/>
        <v>0.01054381757</v>
      </c>
      <c r="N1186" s="24">
        <f>IFNA(VLOOKUP(A1186,'HUMAN RESOURCES processed'!$A$2:$M$2692,5,0))</f>
        <v>0.011</v>
      </c>
      <c r="O1186" s="24">
        <f>IFNA(VLOOKUP(A1186,'HUMAN RESOURCES processed'!$A$2:$M$2692,6,0))</f>
        <v>0.004</v>
      </c>
      <c r="P1186" s="24">
        <f>IFNA(VLOOKUP(A1186,'HUMAN RESOURCES processed'!$A$2:$M$2692,7,0))</f>
        <v>81</v>
      </c>
      <c r="Q1186" s="24">
        <f>IFNA(VLOOKUP(A1186,'HUMAN RESOURCES processed'!$A$2:$M$2692,8,0))</f>
        <v>75</v>
      </c>
      <c r="R1186" s="24">
        <f t="shared" si="6"/>
        <v>78</v>
      </c>
      <c r="S1186" s="24">
        <f>IFNA(VLOOKUP(A1186,'HUMAN RESOURCES processed'!$A$2:$M$2692,9,0))</f>
        <v>0.174</v>
      </c>
      <c r="T1186" s="24">
        <f>IFNA(VLOOKUP(A1186,'HUMAN RESOURCES processed'!$A$2:$M$2692,10,0))</f>
        <v>0.655</v>
      </c>
      <c r="U1186" s="24">
        <f>IFNA(VLOOKUP(A1186,'HUMAN RESOURCES processed'!$A$2:$M$2692,11,0))</f>
        <v>0.171</v>
      </c>
      <c r="V1186" s="24">
        <f>IFNA(VLOOKUP(A1186,'HUMAN RESOURCES processed'!$A$2:$M$2692,12,0))</f>
        <v>10332785</v>
      </c>
      <c r="W1186" s="24">
        <f>IFNA(VLOOKUP(A1186,'HUMAN RESOURCES processed'!$A$2:$M$2692,13,0))</f>
        <v>0.972</v>
      </c>
      <c r="X1186" s="24">
        <f>IFNA(VLOOKUP(A1186,'TOURISM processed'!$A$2:$F$2692,5,0))</f>
        <v>7598000000</v>
      </c>
      <c r="Y1186" s="24">
        <f>IFNA(VLOOKUP(A1186,'TOURISM processed'!$A$2:$F$2692,6,0))</f>
        <v>11270000000</v>
      </c>
      <c r="Z1186" s="24">
        <f t="shared" si="7"/>
        <v>1090.703039</v>
      </c>
      <c r="AA1186" s="24">
        <f t="shared" si="668"/>
        <v>0</v>
      </c>
      <c r="AB1186" s="24">
        <f t="shared" si="669"/>
        <v>0</v>
      </c>
      <c r="AC1186" s="24">
        <f t="shared" si="670"/>
        <v>0</v>
      </c>
      <c r="AD1186" s="24">
        <f t="shared" si="671"/>
        <v>0</v>
      </c>
      <c r="AE1186" s="24">
        <f>IFNA(VLOOKUP(A1186,'BUSINESS processed'!A1186:J3876,9,0))</f>
        <v>0.463</v>
      </c>
      <c r="AF1186" s="27">
        <f>IFNA(VLOOKUP(A1186,'BUSINESS processed'!A1186:J3876,10,0))</f>
        <v>0.784</v>
      </c>
      <c r="AG1186" s="26"/>
      <c r="AH1186" s="26"/>
      <c r="AI1186" s="26"/>
      <c r="AJ1186" s="26"/>
      <c r="AK1186" s="26"/>
      <c r="AL1186" s="26"/>
      <c r="AM1186" s="26"/>
      <c r="AN1186" s="26"/>
      <c r="AO1186" s="26"/>
      <c r="AP1186" s="26"/>
      <c r="AQ1186" s="26"/>
      <c r="AR1186" s="26"/>
      <c r="AS1186" s="26"/>
      <c r="AT1186" s="26"/>
      <c r="AU1186" s="26"/>
      <c r="AV1186" s="26"/>
      <c r="AW1186" s="26"/>
      <c r="AX1186" s="26"/>
      <c r="AY1186" s="26"/>
      <c r="AZ1186" s="26"/>
      <c r="BA1186" s="26"/>
      <c r="BB1186" s="26"/>
      <c r="BC1186" s="26"/>
      <c r="BD1186" s="26"/>
      <c r="BE1186" s="26"/>
      <c r="BF1186" s="26"/>
      <c r="BG1186" s="26"/>
      <c r="BH1186" s="26"/>
    </row>
    <row r="1187">
      <c r="A1187" s="18" t="str">
        <f t="shared" si="1"/>
        <v>Europe_Belgium-Europe_2003</v>
      </c>
      <c r="B1187" s="19" t="s">
        <v>179</v>
      </c>
      <c r="C1187" s="20" t="s">
        <v>184</v>
      </c>
      <c r="D1187" s="21" t="s">
        <v>74</v>
      </c>
      <c r="E1187" s="22">
        <v>2.53E11</v>
      </c>
      <c r="F1187" s="22">
        <f t="shared" si="2"/>
        <v>24382.87944</v>
      </c>
      <c r="G1187" s="23">
        <v>0.085</v>
      </c>
      <c r="H1187" s="23">
        <v>2075.0</v>
      </c>
      <c r="I1187" s="23">
        <v>0.077</v>
      </c>
      <c r="J1187" s="24">
        <f>IFNA(VLOOKUP(A1187,'ENERGY processed'!$A$2:$H$2692,7,0),"")</f>
        <v>57096</v>
      </c>
      <c r="K1187" s="24">
        <f t="shared" si="3"/>
        <v>0.005502628002</v>
      </c>
      <c r="L1187" s="24">
        <f>IFNA(VLOOKUP(A1187,'ENERGY processed'!$A$2:$H$2692,8,0),"")</f>
        <v>104194</v>
      </c>
      <c r="M1187" s="24">
        <f t="shared" si="5"/>
        <v>0.01004169858</v>
      </c>
      <c r="N1187" s="24">
        <f>IFNA(VLOOKUP(A1187,'HUMAN RESOURCES processed'!$A$2:$M$2692,5,0))</f>
        <v>0.011</v>
      </c>
      <c r="O1187" s="24">
        <f>IFNA(VLOOKUP(A1187,'HUMAN RESOURCES processed'!$A$2:$M$2692,6,0))</f>
        <v>0.004</v>
      </c>
      <c r="P1187" s="24">
        <f>IFNA(VLOOKUP(A1187,'HUMAN RESOURCES processed'!$A$2:$M$2692,7,0))</f>
        <v>81</v>
      </c>
      <c r="Q1187" s="24">
        <f>IFNA(VLOOKUP(A1187,'HUMAN RESOURCES processed'!$A$2:$M$2692,8,0))</f>
        <v>75</v>
      </c>
      <c r="R1187" s="24">
        <f t="shared" si="6"/>
        <v>78</v>
      </c>
      <c r="S1187" s="24">
        <f>IFNA(VLOOKUP(A1187,'HUMAN RESOURCES processed'!$A$2:$M$2692,9,0))</f>
        <v>0.173</v>
      </c>
      <c r="T1187" s="24">
        <f>IFNA(VLOOKUP(A1187,'HUMAN RESOURCES processed'!$A$2:$M$2692,10,0))</f>
        <v>0.655</v>
      </c>
      <c r="U1187" s="24">
        <f>IFNA(VLOOKUP(A1187,'HUMAN RESOURCES processed'!$A$2:$M$2692,11,0))</f>
        <v>0.172</v>
      </c>
      <c r="V1187" s="24">
        <f>IFNA(VLOOKUP(A1187,'HUMAN RESOURCES processed'!$A$2:$M$2692,12,0))</f>
        <v>10376133</v>
      </c>
      <c r="W1187" s="24">
        <f>IFNA(VLOOKUP(A1187,'HUMAN RESOURCES processed'!$A$2:$M$2692,13,0))</f>
        <v>0.973</v>
      </c>
      <c r="X1187" s="24">
        <f>IFNA(VLOOKUP(A1187,'TOURISM processed'!$A$2:$F$2692,5,0))</f>
        <v>8848000000</v>
      </c>
      <c r="Y1187" s="24">
        <f>IFNA(VLOOKUP(A1187,'TOURISM processed'!$A$2:$F$2692,6,0))</f>
        <v>13402000000</v>
      </c>
      <c r="Z1187" s="24">
        <f t="shared" si="7"/>
        <v>1291.617985</v>
      </c>
      <c r="AA1187" s="24">
        <f t="shared" si="668"/>
        <v>0</v>
      </c>
      <c r="AB1187" s="24">
        <f>IFNA(VLOOKUP(A1187,'BUSINESS processed'!A1187:J3877,6,0))</f>
        <v>56</v>
      </c>
      <c r="AC1187" s="24">
        <f t="shared" si="670"/>
        <v>0</v>
      </c>
      <c r="AD1187" s="24">
        <f t="shared" si="671"/>
        <v>0</v>
      </c>
      <c r="AE1187" s="24">
        <f>IFNA(VLOOKUP(A1187,'BUSINESS processed'!A1187:J3877,9,0))</f>
        <v>0.5</v>
      </c>
      <c r="AF1187" s="27">
        <f>IFNA(VLOOKUP(A1187,'BUSINESS processed'!A1187:J3877,10,0))</f>
        <v>0.829</v>
      </c>
      <c r="AG1187" s="26"/>
      <c r="AH1187" s="26"/>
      <c r="AI1187" s="26"/>
      <c r="AJ1187" s="26"/>
      <c r="AK1187" s="26"/>
      <c r="AL1187" s="26"/>
      <c r="AM1187" s="26"/>
      <c r="AN1187" s="26"/>
      <c r="AO1187" s="26"/>
      <c r="AP1187" s="26"/>
      <c r="AQ1187" s="26"/>
      <c r="AR1187" s="26"/>
      <c r="AS1187" s="26"/>
      <c r="AT1187" s="26"/>
      <c r="AU1187" s="26"/>
      <c r="AV1187" s="26"/>
      <c r="AW1187" s="26"/>
      <c r="AX1187" s="26"/>
      <c r="AY1187" s="26"/>
      <c r="AZ1187" s="26"/>
      <c r="BA1187" s="26"/>
      <c r="BB1187" s="26"/>
      <c r="BC1187" s="26"/>
      <c r="BD1187" s="26"/>
      <c r="BE1187" s="26"/>
      <c r="BF1187" s="26"/>
      <c r="BG1187" s="26"/>
      <c r="BH1187" s="26"/>
    </row>
    <row r="1188">
      <c r="A1188" s="18" t="str">
        <f t="shared" si="1"/>
        <v>Europe_Belgium-Europe_2004</v>
      </c>
      <c r="B1188" s="19" t="s">
        <v>179</v>
      </c>
      <c r="C1188" s="20" t="s">
        <v>184</v>
      </c>
      <c r="D1188" s="21" t="s">
        <v>83</v>
      </c>
      <c r="E1188" s="22">
        <v>3.12E11</v>
      </c>
      <c r="F1188" s="22">
        <f t="shared" si="2"/>
        <v>29939.15155</v>
      </c>
      <c r="G1188" s="23">
        <v>0.1</v>
      </c>
      <c r="H1188" s="23">
        <v>3000.0</v>
      </c>
      <c r="I1188" s="23">
        <v>0.069</v>
      </c>
      <c r="J1188" s="24">
        <f>IFNA(VLOOKUP(A1188,'ENERGY processed'!$A$2:$H$2692,7,0),"")</f>
        <v>58600</v>
      </c>
      <c r="K1188" s="24">
        <f t="shared" si="3"/>
        <v>0.005623186798</v>
      </c>
      <c r="L1188" s="24">
        <f>IFNA(VLOOKUP(A1188,'ENERGY processed'!$A$2:$H$2692,8,0),"")</f>
        <v>103882</v>
      </c>
      <c r="M1188" s="24">
        <f t="shared" si="5"/>
        <v>0.009968394044</v>
      </c>
      <c r="N1188" s="24">
        <f>IFNA(VLOOKUP(A1188,'HUMAN RESOURCES processed'!$A$2:$M$2692,5,0))</f>
        <v>0.011</v>
      </c>
      <c r="O1188" s="24">
        <f>IFNA(VLOOKUP(A1188,'HUMAN RESOURCES processed'!$A$2:$M$2692,6,0))</f>
        <v>0.004</v>
      </c>
      <c r="P1188" s="24">
        <f>IFNA(VLOOKUP(A1188,'HUMAN RESOURCES processed'!$A$2:$M$2692,7,0))</f>
        <v>82</v>
      </c>
      <c r="Q1188" s="24">
        <f>IFNA(VLOOKUP(A1188,'HUMAN RESOURCES processed'!$A$2:$M$2692,8,0))</f>
        <v>76</v>
      </c>
      <c r="R1188" s="24">
        <f t="shared" si="6"/>
        <v>79</v>
      </c>
      <c r="S1188" s="24">
        <f>IFNA(VLOOKUP(A1188,'HUMAN RESOURCES processed'!$A$2:$M$2692,9,0))</f>
        <v>0.172</v>
      </c>
      <c r="T1188" s="24">
        <f>IFNA(VLOOKUP(A1188,'HUMAN RESOURCES processed'!$A$2:$M$2692,10,0))</f>
        <v>0.656</v>
      </c>
      <c r="U1188" s="24">
        <f>IFNA(VLOOKUP(A1188,'HUMAN RESOURCES processed'!$A$2:$M$2692,11,0))</f>
        <v>0.173</v>
      </c>
      <c r="V1188" s="24">
        <f>IFNA(VLOOKUP(A1188,'HUMAN RESOURCES processed'!$A$2:$M$2692,12,0))</f>
        <v>10421137</v>
      </c>
      <c r="W1188" s="24">
        <f>IFNA(VLOOKUP(A1188,'HUMAN RESOURCES processed'!$A$2:$M$2692,13,0))</f>
        <v>0.973</v>
      </c>
      <c r="X1188" s="24">
        <f>IFNA(VLOOKUP(A1188,'TOURISM processed'!$A$2:$F$2692,5,0))</f>
        <v>10089000000</v>
      </c>
      <c r="Y1188" s="24">
        <f>IFNA(VLOOKUP(A1188,'TOURISM processed'!$A$2:$F$2692,6,0))</f>
        <v>15456000000</v>
      </c>
      <c r="Z1188" s="24">
        <f t="shared" si="7"/>
        <v>1483.139508</v>
      </c>
      <c r="AA1188" s="24">
        <f t="shared" si="668"/>
        <v>0</v>
      </c>
      <c r="AB1188" s="24">
        <f>IFNA(VLOOKUP(A1188,'BUSINESS processed'!A1188:J3878,6,0))</f>
        <v>34</v>
      </c>
      <c r="AC1188" s="24">
        <f t="shared" si="670"/>
        <v>0</v>
      </c>
      <c r="AD1188" s="24">
        <f t="shared" si="671"/>
        <v>0</v>
      </c>
      <c r="AE1188" s="24">
        <f>IFNA(VLOOKUP(A1188,'BUSINESS processed'!A1188:J3878,9,0))</f>
        <v>0.539</v>
      </c>
      <c r="AF1188" s="27">
        <f>IFNA(VLOOKUP(A1188,'BUSINESS processed'!A1188:J3878,10,0))</f>
        <v>0.875</v>
      </c>
      <c r="AG1188" s="26"/>
      <c r="AH1188" s="26"/>
      <c r="AI1188" s="26"/>
      <c r="AJ1188" s="26"/>
      <c r="AK1188" s="26"/>
      <c r="AL1188" s="26"/>
      <c r="AM1188" s="26"/>
      <c r="AN1188" s="26"/>
      <c r="AO1188" s="26"/>
      <c r="AP1188" s="26"/>
      <c r="AQ1188" s="26"/>
      <c r="AR1188" s="26"/>
      <c r="AS1188" s="26"/>
      <c r="AT1188" s="26"/>
      <c r="AU1188" s="26"/>
      <c r="AV1188" s="26"/>
      <c r="AW1188" s="26"/>
      <c r="AX1188" s="26"/>
      <c r="AY1188" s="26"/>
      <c r="AZ1188" s="26"/>
      <c r="BA1188" s="26"/>
      <c r="BB1188" s="26"/>
      <c r="BC1188" s="26"/>
      <c r="BD1188" s="26"/>
      <c r="BE1188" s="26"/>
      <c r="BF1188" s="26"/>
      <c r="BG1188" s="26"/>
      <c r="BH1188" s="26"/>
    </row>
    <row r="1189">
      <c r="A1189" s="18" t="str">
        <f t="shared" si="1"/>
        <v>Europe_Belgium-Europe_2005</v>
      </c>
      <c r="B1189" s="19" t="s">
        <v>179</v>
      </c>
      <c r="C1189" s="20" t="s">
        <v>184</v>
      </c>
      <c r="D1189" s="21" t="s">
        <v>84</v>
      </c>
      <c r="E1189" s="22">
        <v>3.62E11</v>
      </c>
      <c r="F1189" s="22">
        <f t="shared" si="2"/>
        <v>34546.54369</v>
      </c>
      <c r="G1189" s="23">
        <v>0.1</v>
      </c>
      <c r="H1189" s="23">
        <v>3482.0</v>
      </c>
      <c r="I1189" s="23">
        <v>0.067</v>
      </c>
      <c r="J1189" s="24">
        <f>IFNA(VLOOKUP(A1189,'ENERGY processed'!$A$2:$H$2692,7,0),"")</f>
        <v>56375</v>
      </c>
      <c r="K1189" s="24">
        <f t="shared" si="3"/>
        <v>0.005380003869</v>
      </c>
      <c r="L1189" s="24">
        <f>IFNA(VLOOKUP(A1189,'ENERGY processed'!$A$2:$H$2692,8,0),"")</f>
        <v>107531</v>
      </c>
      <c r="M1189" s="24">
        <f t="shared" si="5"/>
        <v>0.01026194583</v>
      </c>
      <c r="N1189" s="24">
        <f>IFNA(VLOOKUP(A1189,'HUMAN RESOURCES processed'!$A$2:$M$2692,5,0))</f>
        <v>0.011</v>
      </c>
      <c r="O1189" s="24">
        <f>IFNA(VLOOKUP(A1189,'HUMAN RESOURCES processed'!$A$2:$M$2692,6,0))</f>
        <v>0.004</v>
      </c>
      <c r="P1189" s="24">
        <f>IFNA(VLOOKUP(A1189,'HUMAN RESOURCES processed'!$A$2:$M$2692,7,0))</f>
        <v>82</v>
      </c>
      <c r="Q1189" s="24">
        <f>IFNA(VLOOKUP(A1189,'HUMAN RESOURCES processed'!$A$2:$M$2692,8,0))</f>
        <v>76</v>
      </c>
      <c r="R1189" s="24">
        <f t="shared" si="6"/>
        <v>79</v>
      </c>
      <c r="S1189" s="24">
        <f>IFNA(VLOOKUP(A1189,'HUMAN RESOURCES processed'!$A$2:$M$2692,9,0))</f>
        <v>0.171</v>
      </c>
      <c r="T1189" s="24">
        <f>IFNA(VLOOKUP(A1189,'HUMAN RESOURCES processed'!$A$2:$M$2692,10,0))</f>
        <v>0.657</v>
      </c>
      <c r="U1189" s="24">
        <f>IFNA(VLOOKUP(A1189,'HUMAN RESOURCES processed'!$A$2:$M$2692,11,0))</f>
        <v>0.173</v>
      </c>
      <c r="V1189" s="24">
        <f>IFNA(VLOOKUP(A1189,'HUMAN RESOURCES processed'!$A$2:$M$2692,12,0))</f>
        <v>10478617</v>
      </c>
      <c r="W1189" s="24">
        <f>IFNA(VLOOKUP(A1189,'HUMAN RESOURCES processed'!$A$2:$M$2692,13,0))</f>
        <v>0.974</v>
      </c>
      <c r="X1189" s="24">
        <f>IFNA(VLOOKUP(A1189,'TOURISM processed'!$A$2:$F$2692,5,0))</f>
        <v>10881000000</v>
      </c>
      <c r="Y1189" s="24">
        <f>IFNA(VLOOKUP(A1189,'TOURISM processed'!$A$2:$F$2692,6,0))</f>
        <v>16771000000</v>
      </c>
      <c r="Z1189" s="24">
        <f t="shared" si="7"/>
        <v>1600.49747</v>
      </c>
      <c r="AA1189" s="24">
        <f>IFNA(VLOOKUP(A1189,'BUSINESS processed'!A1189:J3879,5,0))</f>
        <v>0.595</v>
      </c>
      <c r="AB1189" s="24">
        <f>IFNA(VLOOKUP(A1189,'BUSINESS processed'!A1189:J3879,6,0))</f>
        <v>34</v>
      </c>
      <c r="AC1189" s="24">
        <f t="shared" si="670"/>
        <v>0</v>
      </c>
      <c r="AD1189" s="24">
        <f>IFNA(VLOOKUP(A1189,'BUSINESS processed'!A1189:J3879,8,0))</f>
        <v>156</v>
      </c>
      <c r="AE1189" s="24">
        <f>IFNA(VLOOKUP(A1189,'BUSINESS processed'!A1189:J3879,9,0))</f>
        <v>0.558</v>
      </c>
      <c r="AF1189" s="27">
        <f>IFNA(VLOOKUP(A1189,'BUSINESS processed'!A1189:J3879,10,0))</f>
        <v>0.914</v>
      </c>
      <c r="AG1189" s="26"/>
      <c r="AH1189" s="26"/>
      <c r="AI1189" s="26"/>
      <c r="AJ1189" s="26"/>
      <c r="AK1189" s="26"/>
      <c r="AL1189" s="26"/>
      <c r="AM1189" s="26"/>
      <c r="AN1189" s="26"/>
      <c r="AO1189" s="26"/>
      <c r="AP1189" s="26"/>
      <c r="AQ1189" s="26"/>
      <c r="AR1189" s="26"/>
      <c r="AS1189" s="26"/>
      <c r="AT1189" s="26"/>
      <c r="AU1189" s="26"/>
      <c r="AV1189" s="26"/>
      <c r="AW1189" s="26"/>
      <c r="AX1189" s="26"/>
      <c r="AY1189" s="26"/>
      <c r="AZ1189" s="26"/>
      <c r="BA1189" s="26"/>
      <c r="BB1189" s="26"/>
      <c r="BC1189" s="26"/>
      <c r="BD1189" s="26"/>
      <c r="BE1189" s="26"/>
      <c r="BF1189" s="26"/>
      <c r="BG1189" s="26"/>
      <c r="BH1189" s="26"/>
    </row>
    <row r="1190">
      <c r="A1190" s="18" t="str">
        <f t="shared" si="1"/>
        <v>Europe_Belgium-Europe_2006</v>
      </c>
      <c r="B1190" s="19" t="s">
        <v>179</v>
      </c>
      <c r="C1190" s="20" t="s">
        <v>184</v>
      </c>
      <c r="D1190" s="21" t="s">
        <v>85</v>
      </c>
      <c r="E1190" s="22">
        <v>3.77E11</v>
      </c>
      <c r="F1190" s="22">
        <f t="shared" si="2"/>
        <v>35741.51509</v>
      </c>
      <c r="G1190" s="23">
        <v>0.1</v>
      </c>
      <c r="H1190" s="23">
        <v>3606.0</v>
      </c>
      <c r="I1190" s="23">
        <v>0.067</v>
      </c>
      <c r="J1190" s="24">
        <f>IFNA(VLOOKUP(A1190,'ENERGY processed'!$A$2:$H$2692,7,0),"")</f>
        <v>57853.5</v>
      </c>
      <c r="K1190" s="24">
        <f t="shared" si="3"/>
        <v>0.005484805685</v>
      </c>
      <c r="L1190" s="24">
        <f>IFNA(VLOOKUP(A1190,'ENERGY processed'!$A$2:$H$2692,8,0),"")</f>
        <v>105870</v>
      </c>
      <c r="M1190" s="24">
        <f t="shared" si="5"/>
        <v>0.0100370138</v>
      </c>
      <c r="N1190" s="24">
        <f>IFNA(VLOOKUP(A1190,'HUMAN RESOURCES processed'!$A$2:$M$2692,5,0))</f>
        <v>0.012</v>
      </c>
      <c r="O1190" s="24">
        <f>IFNA(VLOOKUP(A1190,'HUMAN RESOURCES processed'!$A$2:$M$2692,6,0))</f>
        <v>0.004</v>
      </c>
      <c r="P1190" s="24">
        <f>IFNA(VLOOKUP(A1190,'HUMAN RESOURCES processed'!$A$2:$M$2692,7,0))</f>
        <v>82</v>
      </c>
      <c r="Q1190" s="24">
        <f>IFNA(VLOOKUP(A1190,'HUMAN RESOURCES processed'!$A$2:$M$2692,8,0))</f>
        <v>77</v>
      </c>
      <c r="R1190" s="24">
        <f t="shared" si="6"/>
        <v>79.5</v>
      </c>
      <c r="S1190" s="24">
        <f>IFNA(VLOOKUP(A1190,'HUMAN RESOURCES processed'!$A$2:$M$2692,9,0))</f>
        <v>0.17</v>
      </c>
      <c r="T1190" s="24">
        <f>IFNA(VLOOKUP(A1190,'HUMAN RESOURCES processed'!$A$2:$M$2692,10,0))</f>
        <v>0.658</v>
      </c>
      <c r="U1190" s="24">
        <f>IFNA(VLOOKUP(A1190,'HUMAN RESOURCES processed'!$A$2:$M$2692,11,0))</f>
        <v>0.172</v>
      </c>
      <c r="V1190" s="24">
        <f>IFNA(VLOOKUP(A1190,'HUMAN RESOURCES processed'!$A$2:$M$2692,12,0))</f>
        <v>10547958</v>
      </c>
      <c r="W1190" s="24">
        <f>IFNA(VLOOKUP(A1190,'HUMAN RESOURCES processed'!$A$2:$M$2692,13,0))</f>
        <v>0.974</v>
      </c>
      <c r="X1190" s="24">
        <f>IFNA(VLOOKUP(A1190,'TOURISM processed'!$A$2:$F$2692,5,0))</f>
        <v>11625000000</v>
      </c>
      <c r="Y1190" s="24">
        <f>IFNA(VLOOKUP(A1190,'TOURISM processed'!$A$2:$F$2692,6,0))</f>
        <v>17891000000</v>
      </c>
      <c r="Z1190" s="24">
        <f t="shared" si="7"/>
        <v>1696.157683</v>
      </c>
      <c r="AA1190" s="24">
        <f>IFNA(VLOOKUP(A1190,'BUSINESS processed'!A1190:J3880,5,0))</f>
        <v>0.593</v>
      </c>
      <c r="AB1190" s="24">
        <f>IFNA(VLOOKUP(A1190,'BUSINESS processed'!A1190:J3880,6,0))</f>
        <v>27</v>
      </c>
      <c r="AC1190" s="24">
        <f t="shared" si="670"/>
        <v>0</v>
      </c>
      <c r="AD1190" s="24">
        <f>IFNA(VLOOKUP(A1190,'BUSINESS processed'!A1190:J3880,8,0))</f>
        <v>156</v>
      </c>
      <c r="AE1190" s="24">
        <f>IFNA(VLOOKUP(A1190,'BUSINESS processed'!A1190:J3880,9,0))</f>
        <v>0.597</v>
      </c>
      <c r="AF1190" s="27">
        <f>IFNA(VLOOKUP(A1190,'BUSINESS processed'!A1190:J3880,10,0))</f>
        <v>0.93</v>
      </c>
      <c r="AG1190" s="26"/>
      <c r="AH1190" s="26"/>
      <c r="AI1190" s="26"/>
      <c r="AJ1190" s="26"/>
      <c r="AK1190" s="26"/>
      <c r="AL1190" s="26"/>
      <c r="AM1190" s="26"/>
      <c r="AN1190" s="26"/>
      <c r="AO1190" s="26"/>
      <c r="AP1190" s="26"/>
      <c r="AQ1190" s="26"/>
      <c r="AR1190" s="26"/>
      <c r="AS1190" s="26"/>
      <c r="AT1190" s="26"/>
      <c r="AU1190" s="26"/>
      <c r="AV1190" s="26"/>
      <c r="AW1190" s="26"/>
      <c r="AX1190" s="26"/>
      <c r="AY1190" s="26"/>
      <c r="AZ1190" s="26"/>
      <c r="BA1190" s="26"/>
      <c r="BB1190" s="26"/>
      <c r="BC1190" s="26"/>
      <c r="BD1190" s="26"/>
      <c r="BE1190" s="26"/>
      <c r="BF1190" s="26"/>
      <c r="BG1190" s="26"/>
      <c r="BH1190" s="26"/>
    </row>
    <row r="1191">
      <c r="A1191" s="18" t="str">
        <f t="shared" si="1"/>
        <v>Europe_Belgium-Europe_2007</v>
      </c>
      <c r="B1191" s="19" t="s">
        <v>179</v>
      </c>
      <c r="C1191" s="20" t="s">
        <v>184</v>
      </c>
      <c r="D1191" s="21" t="s">
        <v>86</v>
      </c>
      <c r="E1191" s="22">
        <v>4.0E11</v>
      </c>
      <c r="F1191" s="22">
        <f t="shared" si="2"/>
        <v>37644.57871</v>
      </c>
      <c r="G1191" s="23">
        <v>0.095</v>
      </c>
      <c r="H1191" s="23">
        <v>3608.0</v>
      </c>
      <c r="I1191" s="23">
        <v>0.075</v>
      </c>
      <c r="J1191" s="24">
        <f>IF(AND( C1191=C1190,D1191&gt;D1190),J1190,"")</f>
        <v>57853.5</v>
      </c>
      <c r="K1191" s="24">
        <f t="shared" si="3"/>
        <v>0.005444676586</v>
      </c>
      <c r="L1191" s="24">
        <f>IF(AND(C1191=C1190,C1191&gt;C1190),C1190,0)</f>
        <v>0</v>
      </c>
      <c r="M1191" s="24">
        <f t="shared" si="5"/>
        <v>0</v>
      </c>
      <c r="N1191" s="24">
        <f>IFNA(VLOOKUP(A1191,'HUMAN RESOURCES processed'!$A$2:$M$2692,5,0))</f>
        <v>0.012</v>
      </c>
      <c r="O1191" s="24">
        <f>IFNA(VLOOKUP(A1191,'HUMAN RESOURCES processed'!$A$2:$M$2692,6,0))</f>
        <v>0.004</v>
      </c>
      <c r="P1191" s="24">
        <f>IFNA(VLOOKUP(A1191,'HUMAN RESOURCES processed'!$A$2:$M$2692,7,0))</f>
        <v>83</v>
      </c>
      <c r="Q1191" s="24">
        <f>IFNA(VLOOKUP(A1191,'HUMAN RESOURCES processed'!$A$2:$M$2692,8,0))</f>
        <v>77</v>
      </c>
      <c r="R1191" s="24">
        <f t="shared" si="6"/>
        <v>80</v>
      </c>
      <c r="S1191" s="24">
        <f>IFNA(VLOOKUP(A1191,'HUMAN RESOURCES processed'!$A$2:$M$2692,9,0))</f>
        <v>0.169</v>
      </c>
      <c r="T1191" s="24">
        <f>IFNA(VLOOKUP(A1191,'HUMAN RESOURCES processed'!$A$2:$M$2692,10,0))</f>
        <v>0.659</v>
      </c>
      <c r="U1191" s="24">
        <f>IFNA(VLOOKUP(A1191,'HUMAN RESOURCES processed'!$A$2:$M$2692,11,0))</f>
        <v>0.172</v>
      </c>
      <c r="V1191" s="24">
        <f>IFNA(VLOOKUP(A1191,'HUMAN RESOURCES processed'!$A$2:$M$2692,12,0))</f>
        <v>10625700</v>
      </c>
      <c r="W1191" s="24">
        <f>IFNA(VLOOKUP(A1191,'HUMAN RESOURCES processed'!$A$2:$M$2692,13,0))</f>
        <v>0.975</v>
      </c>
      <c r="X1191" s="24">
        <f>IFNA(VLOOKUP(A1191,'TOURISM processed'!$A$2:$F$2692,5,0))</f>
        <v>12371000000</v>
      </c>
      <c r="Y1191" s="24">
        <f>IFNA(VLOOKUP(A1191,'TOURISM processed'!$A$2:$F$2692,6,0))</f>
        <v>19215000000</v>
      </c>
      <c r="Z1191" s="24">
        <f t="shared" si="7"/>
        <v>1808.35145</v>
      </c>
      <c r="AA1191" s="24">
        <f>IFNA(VLOOKUP(A1191,'BUSINESS processed'!A1191:J3881,5,0))</f>
        <v>0.573</v>
      </c>
      <c r="AB1191" s="24">
        <f>IFNA(VLOOKUP(A1191,'BUSINESS processed'!A1191:J3881,6,0))</f>
        <v>4</v>
      </c>
      <c r="AC1191" s="24">
        <f t="shared" si="670"/>
        <v>0</v>
      </c>
      <c r="AD1191" s="24">
        <f>IFNA(VLOOKUP(A1191,'BUSINESS processed'!A1191:J3881,8,0))</f>
        <v>156</v>
      </c>
      <c r="AE1191" s="24">
        <f>IFNA(VLOOKUP(A1191,'BUSINESS processed'!A1191:J3881,9,0))</f>
        <v>0.644</v>
      </c>
      <c r="AF1191" s="27">
        <f>IFNA(VLOOKUP(A1191,'BUSINESS processed'!A1191:J3881,10,0))</f>
        <v>1.006</v>
      </c>
      <c r="AG1191" s="26"/>
      <c r="AH1191" s="26"/>
      <c r="AI1191" s="26"/>
      <c r="AJ1191" s="26"/>
      <c r="AK1191" s="26"/>
      <c r="AL1191" s="26"/>
      <c r="AM1191" s="26"/>
      <c r="AN1191" s="26"/>
      <c r="AO1191" s="26"/>
      <c r="AP1191" s="26"/>
      <c r="AQ1191" s="26"/>
      <c r="AR1191" s="26"/>
      <c r="AS1191" s="26"/>
      <c r="AT1191" s="26"/>
      <c r="AU1191" s="26"/>
      <c r="AV1191" s="26"/>
      <c r="AW1191" s="26"/>
      <c r="AX1191" s="26"/>
      <c r="AY1191" s="26"/>
      <c r="AZ1191" s="26"/>
      <c r="BA1191" s="26"/>
      <c r="BB1191" s="26"/>
      <c r="BC1191" s="26"/>
      <c r="BD1191" s="26"/>
      <c r="BE1191" s="26"/>
      <c r="BF1191" s="26"/>
      <c r="BG1191" s="26"/>
      <c r="BH1191" s="26"/>
    </row>
    <row r="1192">
      <c r="A1192" s="18" t="str">
        <f t="shared" si="1"/>
        <v>Europe_Belgium-Europe_2008</v>
      </c>
      <c r="B1192" s="19" t="s">
        <v>179</v>
      </c>
      <c r="C1192" s="20" t="s">
        <v>184</v>
      </c>
      <c r="D1192" s="21" t="s">
        <v>87</v>
      </c>
      <c r="E1192" s="22">
        <v>4.6E11</v>
      </c>
      <c r="F1192" s="22">
        <f t="shared" si="2"/>
        <v>42950.62182</v>
      </c>
      <c r="G1192" s="23">
        <v>0.095</v>
      </c>
      <c r="H1192" s="23">
        <v>4136.0</v>
      </c>
      <c r="I1192" s="23">
        <v>0.086</v>
      </c>
      <c r="J1192" s="24">
        <f>IFNA(VLOOKUP(A1192,'ENERGY processed'!$A$2:$H$2692,7,0),"")</f>
        <v>58875</v>
      </c>
      <c r="K1192" s="24">
        <f t="shared" si="3"/>
        <v>0.005497212738</v>
      </c>
      <c r="L1192" s="24">
        <f>IFNA(VLOOKUP(A1192,'ENERGY processed'!$A$2:$H$2692,8,0),"")</f>
        <v>115272.5</v>
      </c>
      <c r="M1192" s="24">
        <f t="shared" si="5"/>
        <v>0.01076309903</v>
      </c>
      <c r="N1192" s="24">
        <f>IFNA(VLOOKUP(A1192,'HUMAN RESOURCES processed'!$A$2:$M$2692,5,0))</f>
        <v>0.012</v>
      </c>
      <c r="O1192" s="24">
        <f>IFNA(VLOOKUP(A1192,'HUMAN RESOURCES processed'!$A$2:$M$2692,6,0))</f>
        <v>0.004</v>
      </c>
      <c r="P1192" s="24">
        <f>IFNA(VLOOKUP(A1192,'HUMAN RESOURCES processed'!$A$2:$M$2692,7,0))</f>
        <v>83</v>
      </c>
      <c r="Q1192" s="24">
        <f>IFNA(VLOOKUP(A1192,'HUMAN RESOURCES processed'!$A$2:$M$2692,8,0))</f>
        <v>77</v>
      </c>
      <c r="R1192" s="24">
        <f t="shared" si="6"/>
        <v>80</v>
      </c>
      <c r="S1192" s="24">
        <f>IFNA(VLOOKUP(A1192,'HUMAN RESOURCES processed'!$A$2:$M$2692,9,0))</f>
        <v>0.168</v>
      </c>
      <c r="T1192" s="24">
        <f>IFNA(VLOOKUP(A1192,'HUMAN RESOURCES processed'!$A$2:$M$2692,10,0))</f>
        <v>0.661</v>
      </c>
      <c r="U1192" s="24">
        <f>IFNA(VLOOKUP(A1192,'HUMAN RESOURCES processed'!$A$2:$M$2692,11,0))</f>
        <v>0.171</v>
      </c>
      <c r="V1192" s="24">
        <f>IFNA(VLOOKUP(A1192,'HUMAN RESOURCES processed'!$A$2:$M$2692,12,0))</f>
        <v>10709973</v>
      </c>
      <c r="W1192" s="24">
        <f>IFNA(VLOOKUP(A1192,'HUMAN RESOURCES processed'!$A$2:$M$2692,13,0))</f>
        <v>0.975</v>
      </c>
      <c r="X1192" s="24">
        <f>IFNA(VLOOKUP(A1192,'TOURISM processed'!$A$2:$F$2692,5,0))</f>
        <v>13106000000</v>
      </c>
      <c r="Y1192" s="24">
        <f>IFNA(VLOOKUP(A1192,'TOURISM processed'!$A$2:$F$2692,6,0))</f>
        <v>21445000000</v>
      </c>
      <c r="Z1192" s="24">
        <f t="shared" si="7"/>
        <v>2002.339315</v>
      </c>
      <c r="AA1192" s="24">
        <f>IFNA(VLOOKUP(A1192,'BUSINESS processed'!A1192:J3882,5,0))</f>
        <v>0.552</v>
      </c>
      <c r="AB1192" s="24">
        <f>IFNA(VLOOKUP(A1192,'BUSINESS processed'!A1192:J3882,6,0))</f>
        <v>4</v>
      </c>
      <c r="AC1192" s="24">
        <f t="shared" si="670"/>
        <v>0</v>
      </c>
      <c r="AD1192" s="24">
        <f>IFNA(VLOOKUP(A1192,'BUSINESS processed'!A1192:J3882,8,0))</f>
        <v>156</v>
      </c>
      <c r="AE1192" s="24">
        <f>IFNA(VLOOKUP(A1192,'BUSINESS processed'!A1192:J3882,9,0))</f>
        <v>0.66</v>
      </c>
      <c r="AF1192" s="27">
        <f>IFNA(VLOOKUP(A1192,'BUSINESS processed'!A1192:J3882,10,0))</f>
        <v>1.053</v>
      </c>
      <c r="AG1192" s="26"/>
      <c r="AH1192" s="26"/>
      <c r="AI1192" s="26"/>
      <c r="AJ1192" s="26"/>
      <c r="AK1192" s="26"/>
      <c r="AL1192" s="26"/>
      <c r="AM1192" s="26"/>
      <c r="AN1192" s="26"/>
      <c r="AO1192" s="26"/>
      <c r="AP1192" s="26"/>
      <c r="AQ1192" s="26"/>
      <c r="AR1192" s="26"/>
      <c r="AS1192" s="26"/>
      <c r="AT1192" s="26"/>
      <c r="AU1192" s="26"/>
      <c r="AV1192" s="26"/>
      <c r="AW1192" s="26"/>
      <c r="AX1192" s="26"/>
      <c r="AY1192" s="26"/>
      <c r="AZ1192" s="26"/>
      <c r="BA1192" s="26"/>
      <c r="BB1192" s="26"/>
      <c r="BC1192" s="26"/>
      <c r="BD1192" s="26"/>
      <c r="BE1192" s="26"/>
      <c r="BF1192" s="26"/>
      <c r="BG1192" s="26"/>
      <c r="BH1192" s="26"/>
    </row>
    <row r="1193">
      <c r="A1193" s="18" t="str">
        <f t="shared" si="1"/>
        <v>Europe_Belgium-Europe_2009</v>
      </c>
      <c r="B1193" s="19" t="s">
        <v>179</v>
      </c>
      <c r="C1193" s="20" t="s">
        <v>184</v>
      </c>
      <c r="D1193" s="21" t="s">
        <v>88</v>
      </c>
      <c r="E1193" s="22">
        <v>5.07E11</v>
      </c>
      <c r="F1193" s="22">
        <f t="shared" si="2"/>
        <v>46959.6933</v>
      </c>
      <c r="G1193" s="23">
        <v>0.099</v>
      </c>
      <c r="H1193" s="23">
        <v>4715.0</v>
      </c>
      <c r="I1193" s="23">
        <v>0.092</v>
      </c>
      <c r="J1193" s="24">
        <f>IFNA(VLOOKUP(A1193,'ENERGY processed'!$A$2:$H$2692,7,0),"")</f>
        <v>58111</v>
      </c>
      <c r="K1193" s="24">
        <f t="shared" si="3"/>
        <v>0.005382395932</v>
      </c>
      <c r="L1193" s="24">
        <f>IFNA(VLOOKUP(A1193,'ENERGY processed'!$A$2:$H$2692,8,0),"")</f>
        <v>106834</v>
      </c>
      <c r="M1193" s="24">
        <f t="shared" si="5"/>
        <v>0.009895250245</v>
      </c>
      <c r="N1193" s="24">
        <f>IFNA(VLOOKUP(A1193,'HUMAN RESOURCES processed'!$A$2:$M$2692,5,0))</f>
        <v>0.012</v>
      </c>
      <c r="O1193" s="24">
        <f>IFNA(VLOOKUP(A1193,'HUMAN RESOURCES processed'!$A$2:$M$2692,6,0))</f>
        <v>0.004</v>
      </c>
      <c r="P1193" s="24">
        <f>IFNA(VLOOKUP(A1193,'HUMAN RESOURCES processed'!$A$2:$M$2692,7,0))</f>
        <v>83</v>
      </c>
      <c r="Q1193" s="24">
        <f>IFNA(VLOOKUP(A1193,'HUMAN RESOURCES processed'!$A$2:$M$2692,8,0))</f>
        <v>77</v>
      </c>
      <c r="R1193" s="24">
        <f t="shared" si="6"/>
        <v>80</v>
      </c>
      <c r="S1193" s="24">
        <f>IFNA(VLOOKUP(A1193,'HUMAN RESOURCES processed'!$A$2:$M$2692,9,0))</f>
        <v>0.168</v>
      </c>
      <c r="T1193" s="24">
        <f>IFNA(VLOOKUP(A1193,'HUMAN RESOURCES processed'!$A$2:$M$2692,10,0))</f>
        <v>0.661</v>
      </c>
      <c r="U1193" s="24">
        <f>IFNA(VLOOKUP(A1193,'HUMAN RESOURCES processed'!$A$2:$M$2692,11,0))</f>
        <v>0.171</v>
      </c>
      <c r="V1193" s="24">
        <f>IFNA(VLOOKUP(A1193,'HUMAN RESOURCES processed'!$A$2:$M$2692,12,0))</f>
        <v>10796493</v>
      </c>
      <c r="W1193" s="24">
        <f>IFNA(VLOOKUP(A1193,'HUMAN RESOURCES processed'!$A$2:$M$2692,13,0))</f>
        <v>0.976</v>
      </c>
      <c r="X1193" s="24">
        <f>IFNA(VLOOKUP(A1193,'TOURISM processed'!$A$2:$F$2692,5,0))</f>
        <v>11500000000</v>
      </c>
      <c r="Y1193" s="24">
        <f>IFNA(VLOOKUP(A1193,'TOURISM processed'!$A$2:$F$2692,6,0))</f>
        <v>22292000000</v>
      </c>
      <c r="Z1193" s="24">
        <f t="shared" si="7"/>
        <v>2064.744543</v>
      </c>
      <c r="AA1193" s="24">
        <f>IFNA(VLOOKUP(A1193,'BUSINESS processed'!A1193:J3883,5,0))</f>
        <v>0.545</v>
      </c>
      <c r="AB1193" s="24">
        <f>IFNA(VLOOKUP(A1193,'BUSINESS processed'!A1193:J3883,6,0))</f>
        <v>4</v>
      </c>
      <c r="AC1193" s="24">
        <f t="shared" si="670"/>
        <v>0</v>
      </c>
      <c r="AD1193" s="24">
        <f>IFNA(VLOOKUP(A1193,'BUSINESS processed'!A1193:J3883,8,0))</f>
        <v>156</v>
      </c>
      <c r="AE1193" s="24">
        <f>IFNA(VLOOKUP(A1193,'BUSINESS processed'!A1193:J3883,9,0))</f>
        <v>0.7</v>
      </c>
      <c r="AF1193" s="27">
        <f>IFNA(VLOOKUP(A1193,'BUSINESS processed'!A1193:J3883,10,0))</f>
        <v>1.084</v>
      </c>
      <c r="AG1193" s="26"/>
      <c r="AH1193" s="26"/>
      <c r="AI1193" s="26"/>
      <c r="AJ1193" s="26"/>
      <c r="AK1193" s="26"/>
      <c r="AL1193" s="26"/>
      <c r="AM1193" s="26"/>
      <c r="AN1193" s="26"/>
      <c r="AO1193" s="26"/>
      <c r="AP1193" s="26"/>
      <c r="AQ1193" s="26"/>
      <c r="AR1193" s="26"/>
      <c r="AS1193" s="26"/>
      <c r="AT1193" s="26"/>
      <c r="AU1193" s="26"/>
      <c r="AV1193" s="26"/>
      <c r="AW1193" s="26"/>
      <c r="AX1193" s="26"/>
      <c r="AY1193" s="26"/>
      <c r="AZ1193" s="26"/>
      <c r="BA1193" s="26"/>
      <c r="BB1193" s="26"/>
      <c r="BC1193" s="26"/>
      <c r="BD1193" s="26"/>
      <c r="BE1193" s="26"/>
      <c r="BF1193" s="26"/>
      <c r="BG1193" s="26"/>
      <c r="BH1193" s="26"/>
    </row>
    <row r="1194">
      <c r="A1194" s="18" t="str">
        <f t="shared" si="1"/>
        <v>Europe_Belgium-Europe_2010</v>
      </c>
      <c r="B1194" s="19" t="s">
        <v>179</v>
      </c>
      <c r="C1194" s="20" t="s">
        <v>184</v>
      </c>
      <c r="D1194" s="21" t="s">
        <v>89</v>
      </c>
      <c r="E1194" s="22">
        <v>4.73E11</v>
      </c>
      <c r="F1194" s="22">
        <f t="shared" si="2"/>
        <v>43313.93943</v>
      </c>
      <c r="G1194" s="23">
        <v>0.106</v>
      </c>
      <c r="H1194" s="23">
        <v>4664.0</v>
      </c>
      <c r="I1194" s="23">
        <v>0.095</v>
      </c>
      <c r="J1194" s="24">
        <f t="shared" ref="J1194:J1195" si="672">IF(AND( C1194=C1193,D1194&gt;D1193),J1193,"")</f>
        <v>58111</v>
      </c>
      <c r="K1194" s="24">
        <f t="shared" si="3"/>
        <v>0.005321387599</v>
      </c>
      <c r="L1194" s="24">
        <f t="shared" ref="L1194:L1195" si="673">IF(AND(C1194=C1193,C1194&gt;C1193),C1193,0)</f>
        <v>0</v>
      </c>
      <c r="M1194" s="24">
        <f t="shared" si="5"/>
        <v>0</v>
      </c>
      <c r="N1194" s="24">
        <f>IFNA(VLOOKUP(A1194,'HUMAN RESOURCES processed'!$A$2:$M$2692,5,0))</f>
        <v>0.012</v>
      </c>
      <c r="O1194" s="24">
        <f>IFNA(VLOOKUP(A1194,'HUMAN RESOURCES processed'!$A$2:$M$2692,6,0))</f>
        <v>0.004</v>
      </c>
      <c r="P1194" s="24">
        <f>IFNA(VLOOKUP(A1194,'HUMAN RESOURCES processed'!$A$2:$M$2692,7,0))</f>
        <v>83</v>
      </c>
      <c r="Q1194" s="24">
        <f>IFNA(VLOOKUP(A1194,'HUMAN RESOURCES processed'!$A$2:$M$2692,8,0))</f>
        <v>78</v>
      </c>
      <c r="R1194" s="24">
        <f t="shared" si="6"/>
        <v>80.5</v>
      </c>
      <c r="S1194" s="24">
        <f>IFNA(VLOOKUP(A1194,'HUMAN RESOURCES processed'!$A$2:$M$2692,9,0))</f>
        <v>0.168</v>
      </c>
      <c r="T1194" s="24">
        <f>IFNA(VLOOKUP(A1194,'HUMAN RESOURCES processed'!$A$2:$M$2692,10,0))</f>
        <v>0.661</v>
      </c>
      <c r="U1194" s="24">
        <f>IFNA(VLOOKUP(A1194,'HUMAN RESOURCES processed'!$A$2:$M$2692,11,0))</f>
        <v>0.172</v>
      </c>
      <c r="V1194" s="24">
        <f>IFNA(VLOOKUP(A1194,'HUMAN RESOURCES processed'!$A$2:$M$2692,12,0))</f>
        <v>10920272</v>
      </c>
      <c r="W1194" s="24">
        <f>IFNA(VLOOKUP(A1194,'HUMAN RESOURCES processed'!$A$2:$M$2692,13,0))</f>
        <v>0.976</v>
      </c>
      <c r="X1194" s="24">
        <f>IFNA(VLOOKUP(A1194,'TOURISM processed'!$A$2:$F$2692,5,0))</f>
        <v>11624000000</v>
      </c>
      <c r="Y1194" s="24">
        <f>IFNA(VLOOKUP(A1194,'TOURISM processed'!$A$2:$F$2692,6,0))</f>
        <v>20876000000</v>
      </c>
      <c r="Z1194" s="24">
        <f t="shared" si="7"/>
        <v>1911.673995</v>
      </c>
      <c r="AA1194" s="24">
        <f>IFNA(VLOOKUP(A1194,'BUSINESS processed'!A1194:J3884,5,0))</f>
        <v>0.567</v>
      </c>
      <c r="AB1194" s="24">
        <f>IFNA(VLOOKUP(A1194,'BUSINESS processed'!A1194:J3884,6,0))</f>
        <v>4</v>
      </c>
      <c r="AC1194" s="24">
        <f t="shared" si="670"/>
        <v>0</v>
      </c>
      <c r="AD1194" s="24">
        <f>IFNA(VLOOKUP(A1194,'BUSINESS processed'!A1194:J3884,8,0))</f>
        <v>156</v>
      </c>
      <c r="AE1194" s="24">
        <f>IFNA(VLOOKUP(A1194,'BUSINESS processed'!A1194:J3884,9,0))</f>
        <v>0.75</v>
      </c>
      <c r="AF1194" s="27">
        <f>IFNA(VLOOKUP(A1194,'BUSINESS processed'!A1194:J3884,10,0))</f>
        <v>1.111</v>
      </c>
      <c r="AG1194" s="26"/>
      <c r="AH1194" s="26"/>
      <c r="AI1194" s="26"/>
      <c r="AJ1194" s="26"/>
      <c r="AK1194" s="26"/>
      <c r="AL1194" s="26"/>
      <c r="AM1194" s="26"/>
      <c r="AN1194" s="26"/>
      <c r="AO1194" s="26"/>
      <c r="AP1194" s="26"/>
      <c r="AQ1194" s="26"/>
      <c r="AR1194" s="26"/>
      <c r="AS1194" s="26"/>
      <c r="AT1194" s="26"/>
      <c r="AU1194" s="26"/>
      <c r="AV1194" s="26"/>
      <c r="AW1194" s="26"/>
      <c r="AX1194" s="26"/>
      <c r="AY1194" s="26"/>
      <c r="AZ1194" s="26"/>
      <c r="BA1194" s="26"/>
      <c r="BB1194" s="26"/>
      <c r="BC1194" s="26"/>
      <c r="BD1194" s="26"/>
      <c r="BE1194" s="26"/>
      <c r="BF1194" s="26"/>
      <c r="BG1194" s="26"/>
      <c r="BH1194" s="26"/>
    </row>
    <row r="1195">
      <c r="A1195" s="18" t="str">
        <f t="shared" si="1"/>
        <v>Europe_Belgium-Europe_2011</v>
      </c>
      <c r="B1195" s="19" t="s">
        <v>179</v>
      </c>
      <c r="C1195" s="20" t="s">
        <v>184</v>
      </c>
      <c r="D1195" s="21" t="s">
        <v>90</v>
      </c>
      <c r="E1195" s="22">
        <v>4.71E11</v>
      </c>
      <c r="F1195" s="22">
        <f t="shared" si="2"/>
        <v>42633.13849</v>
      </c>
      <c r="G1195" s="23">
        <v>0.105</v>
      </c>
      <c r="H1195" s="23">
        <v>4570.0</v>
      </c>
      <c r="I1195" s="39">
        <f t="shared" ref="I1195:I1196" si="674">IF(AND(C1195=C1194,D1195&gt;D1194),I1194,"")</f>
        <v>0.095</v>
      </c>
      <c r="J1195" s="24">
        <f t="shared" si="672"/>
        <v>58111</v>
      </c>
      <c r="K1195" s="24">
        <f t="shared" si="3"/>
        <v>0.005259987922</v>
      </c>
      <c r="L1195" s="24">
        <f t="shared" si="673"/>
        <v>0</v>
      </c>
      <c r="M1195" s="24">
        <f t="shared" si="5"/>
        <v>0</v>
      </c>
      <c r="N1195" s="24">
        <f>IFNA(VLOOKUP(A1195,'HUMAN RESOURCES processed'!$A$2:$M$2692,5,0))</f>
        <v>0.012</v>
      </c>
      <c r="O1195" s="24">
        <f>IFNA(VLOOKUP(A1195,'HUMAN RESOURCES processed'!$A$2:$M$2692,6,0))</f>
        <v>0.004</v>
      </c>
      <c r="P1195" s="24">
        <f>IFNA(VLOOKUP(A1195,'HUMAN RESOURCES processed'!$A$2:$M$2692,7,0))</f>
        <v>83</v>
      </c>
      <c r="Q1195" s="24">
        <f>IFNA(VLOOKUP(A1195,'HUMAN RESOURCES processed'!$A$2:$M$2692,8,0))</f>
        <v>78</v>
      </c>
      <c r="R1195" s="24">
        <f t="shared" si="6"/>
        <v>80.5</v>
      </c>
      <c r="S1195" s="24">
        <f>IFNA(VLOOKUP(A1195,'HUMAN RESOURCES processed'!$A$2:$M$2692,9,0))</f>
        <v>0.168</v>
      </c>
      <c r="T1195" s="24">
        <f>IFNA(VLOOKUP(A1195,'HUMAN RESOURCES processed'!$A$2:$M$2692,10,0))</f>
        <v>0.658</v>
      </c>
      <c r="U1195" s="24">
        <f>IFNA(VLOOKUP(A1195,'HUMAN RESOURCES processed'!$A$2:$M$2692,11,0))</f>
        <v>0.174</v>
      </c>
      <c r="V1195" s="24">
        <f>IFNA(VLOOKUP(A1195,'HUMAN RESOURCES processed'!$A$2:$M$2692,12,0))</f>
        <v>11047744</v>
      </c>
      <c r="W1195" s="24">
        <f>IFNA(VLOOKUP(A1195,'HUMAN RESOURCES processed'!$A$2:$M$2692,13,0))</f>
        <v>0.977</v>
      </c>
      <c r="X1195" s="24">
        <f>IFNA(VLOOKUP(A1195,'TOURISM processed'!$A$2:$F$2692,5,0))</f>
        <v>13008000000</v>
      </c>
      <c r="Y1195" s="24">
        <f>IFNA(VLOOKUP(A1195,'TOURISM processed'!$A$2:$F$2692,6,0))</f>
        <v>24215000000</v>
      </c>
      <c r="Z1195" s="24">
        <f t="shared" si="7"/>
        <v>2191.850209</v>
      </c>
      <c r="AA1195" s="24">
        <f>IFNA(VLOOKUP(A1195,'BUSINESS processed'!A1195:J3885,5,0))</f>
        <v>0.57</v>
      </c>
      <c r="AB1195" s="24">
        <f>IFNA(VLOOKUP(A1195,'BUSINESS processed'!A1195:J3885,6,0))</f>
        <v>4</v>
      </c>
      <c r="AC1195" s="24">
        <f t="shared" si="670"/>
        <v>0</v>
      </c>
      <c r="AD1195" s="24">
        <f>IFNA(VLOOKUP(A1195,'BUSINESS processed'!A1195:J3885,8,0))</f>
        <v>156</v>
      </c>
      <c r="AE1195" s="24">
        <f>IFNA(VLOOKUP(A1195,'BUSINESS processed'!A1195:J3885,9,0))</f>
        <v>0.816</v>
      </c>
      <c r="AF1195" s="27">
        <f>IFNA(VLOOKUP(A1195,'BUSINESS processed'!A1195:J3885,10,0))</f>
        <v>1.135</v>
      </c>
      <c r="AG1195" s="26"/>
      <c r="AH1195" s="26"/>
      <c r="AI1195" s="26"/>
      <c r="AJ1195" s="26"/>
      <c r="AK1195" s="26"/>
      <c r="AL1195" s="26"/>
      <c r="AM1195" s="26"/>
      <c r="AN1195" s="26"/>
      <c r="AO1195" s="26"/>
      <c r="AP1195" s="26"/>
      <c r="AQ1195" s="26"/>
      <c r="AR1195" s="26"/>
      <c r="AS1195" s="26"/>
      <c r="AT1195" s="26"/>
      <c r="AU1195" s="26"/>
      <c r="AV1195" s="26"/>
      <c r="AW1195" s="26"/>
      <c r="AX1195" s="26"/>
      <c r="AY1195" s="26"/>
      <c r="AZ1195" s="26"/>
      <c r="BA1195" s="26"/>
      <c r="BB1195" s="26"/>
      <c r="BC1195" s="26"/>
      <c r="BD1195" s="26"/>
      <c r="BE1195" s="26"/>
      <c r="BF1195" s="26"/>
      <c r="BG1195" s="26"/>
      <c r="BH1195" s="26"/>
    </row>
    <row r="1196">
      <c r="A1196" s="18" t="str">
        <f t="shared" si="1"/>
        <v>Europe_Belgium-Europe_2012</v>
      </c>
      <c r="B1196" s="19" t="s">
        <v>179</v>
      </c>
      <c r="C1196" s="20" t="s">
        <v>184</v>
      </c>
      <c r="D1196" s="21" t="s">
        <v>91</v>
      </c>
      <c r="E1196" s="22">
        <v>5.13E11</v>
      </c>
      <c r="F1196" s="22">
        <f t="shared" si="2"/>
        <v>46098.90903</v>
      </c>
      <c r="G1196" s="23">
        <v>0.105</v>
      </c>
      <c r="H1196" s="23">
        <v>4914.0</v>
      </c>
      <c r="I1196" s="39">
        <f t="shared" si="674"/>
        <v>0.095</v>
      </c>
      <c r="J1196" s="24">
        <f>IFNA(VLOOKUP(A1196,'ENERGY processed'!$A$2:$H$2692,7,0),"")</f>
        <v>58643</v>
      </c>
      <c r="K1196" s="24">
        <f t="shared" si="3"/>
        <v>0.005269743318</v>
      </c>
      <c r="L1196" s="24">
        <f>IFNA(VLOOKUP(A1196,'ENERGY processed'!$A$2:$H$2692,8,0),"")</f>
        <v>113024</v>
      </c>
      <c r="M1196" s="24">
        <f t="shared" si="5"/>
        <v>0.01015649726</v>
      </c>
      <c r="N1196" s="24">
        <f>IFNA(VLOOKUP(A1196,'HUMAN RESOURCES processed'!$A$2:$M$2692,5,0))</f>
        <v>0.011</v>
      </c>
      <c r="O1196" s="24">
        <f>IFNA(VLOOKUP(A1196,'HUMAN RESOURCES processed'!$A$2:$M$2692,6,0))</f>
        <v>0.004</v>
      </c>
      <c r="P1196" s="24">
        <f>IFNA(VLOOKUP(A1196,'HUMAN RESOURCES processed'!$A$2:$M$2692,7,0))</f>
        <v>83</v>
      </c>
      <c r="Q1196" s="24">
        <f>IFNA(VLOOKUP(A1196,'HUMAN RESOURCES processed'!$A$2:$M$2692,8,0))</f>
        <v>78</v>
      </c>
      <c r="R1196" s="24">
        <f t="shared" si="6"/>
        <v>80.5</v>
      </c>
      <c r="S1196" s="24">
        <f>IFNA(VLOOKUP(A1196,'HUMAN RESOURCES processed'!$A$2:$M$2692,9,0))</f>
        <v>0.169</v>
      </c>
      <c r="T1196" s="24">
        <f>IFNA(VLOOKUP(A1196,'HUMAN RESOURCES processed'!$A$2:$M$2692,10,0))</f>
        <v>0.655</v>
      </c>
      <c r="U1196" s="24">
        <f>IFNA(VLOOKUP(A1196,'HUMAN RESOURCES processed'!$A$2:$M$2692,11,0))</f>
        <v>0.176</v>
      </c>
      <c r="V1196" s="24">
        <f>IFNA(VLOOKUP(A1196,'HUMAN RESOURCES processed'!$A$2:$M$2692,12,0))</f>
        <v>11128246</v>
      </c>
      <c r="W1196" s="24">
        <f>IFNA(VLOOKUP(A1196,'HUMAN RESOURCES processed'!$A$2:$M$2692,13,0))</f>
        <v>0.977</v>
      </c>
      <c r="X1196" s="24">
        <f>IFNA(VLOOKUP(A1196,'TOURISM processed'!$A$2:$F$2692,5,0))</f>
        <v>12659000000</v>
      </c>
      <c r="Y1196" s="24">
        <f>IFNA(VLOOKUP(A1196,'TOURISM processed'!$A$2:$F$2692,6,0))</f>
        <v>23784000000</v>
      </c>
      <c r="Z1196" s="24">
        <f t="shared" si="7"/>
        <v>2137.26404</v>
      </c>
      <c r="AA1196" s="24">
        <f>IFNA(VLOOKUP(A1196,'BUSINESS processed'!A1196:J3886,5,0))</f>
        <v>0.576</v>
      </c>
      <c r="AB1196" s="24">
        <f>IFNA(VLOOKUP(A1196,'BUSINESS processed'!A1196:J3886,6,0))</f>
        <v>4</v>
      </c>
      <c r="AC1196" s="24">
        <f>IFNA(VLOOKUP(A1196,'BUSINESS processed'!A1196:J3886,7,0))</f>
        <v>32</v>
      </c>
      <c r="AD1196" s="24">
        <f>IFNA(VLOOKUP(A1196,'BUSINESS processed'!A1196:J3886,8,0))</f>
        <v>156</v>
      </c>
      <c r="AE1196" s="24">
        <f>IFNA(VLOOKUP(A1196,'BUSINESS processed'!A1196:J3886,9,0))</f>
        <v>0.807</v>
      </c>
      <c r="AF1196" s="27">
        <f>IFNA(VLOOKUP(A1196,'BUSINESS processed'!A1196:J3886,10,0))</f>
        <v>1.113</v>
      </c>
      <c r="AG1196" s="26"/>
      <c r="AH1196" s="26"/>
      <c r="AI1196" s="26"/>
      <c r="AJ1196" s="26"/>
      <c r="AK1196" s="26"/>
      <c r="AL1196" s="26"/>
      <c r="AM1196" s="26"/>
      <c r="AN1196" s="26"/>
      <c r="AO1196" s="26"/>
      <c r="AP1196" s="26"/>
      <c r="AQ1196" s="26"/>
      <c r="AR1196" s="26"/>
      <c r="AS1196" s="26"/>
      <c r="AT1196" s="26"/>
      <c r="AU1196" s="26"/>
      <c r="AV1196" s="26"/>
      <c r="AW1196" s="26"/>
      <c r="AX1196" s="26"/>
      <c r="AY1196" s="26"/>
      <c r="AZ1196" s="26"/>
      <c r="BA1196" s="26"/>
      <c r="BB1196" s="26"/>
      <c r="BC1196" s="26"/>
      <c r="BD1196" s="26"/>
      <c r="BE1196" s="26"/>
      <c r="BF1196" s="26"/>
      <c r="BG1196" s="26"/>
      <c r="BH1196" s="26"/>
    </row>
    <row r="1197">
      <c r="A1197" s="18" t="str">
        <f t="shared" si="1"/>
        <v>Europe_Bosnia and Herzegovina-Europe_2000</v>
      </c>
      <c r="B1197" s="19" t="s">
        <v>179</v>
      </c>
      <c r="C1197" s="20" t="s">
        <v>185</v>
      </c>
      <c r="D1197" s="21" t="s">
        <v>70</v>
      </c>
      <c r="E1197" s="22">
        <v>1.6853238733E10</v>
      </c>
      <c r="F1197" s="22">
        <f t="shared" si="2"/>
        <v>4395.315294</v>
      </c>
      <c r="G1197" s="23">
        <v>0.099</v>
      </c>
      <c r="H1197" s="23">
        <v>447.0</v>
      </c>
      <c r="I1197" s="23">
        <v>0.069</v>
      </c>
      <c r="J1197" s="24">
        <f>IF(AND( C1197=C1196,D1197&gt;D1196),J1196,0)</f>
        <v>0</v>
      </c>
      <c r="K1197" s="24">
        <f t="shared" si="3"/>
        <v>0</v>
      </c>
      <c r="L1197" s="24">
        <f t="shared" ref="L1197:L1198" si="675">IF(AND(C1197=C1196,C1197&gt;C1196),C1196,0)</f>
        <v>0</v>
      </c>
      <c r="M1197" s="24">
        <f t="shared" si="5"/>
        <v>0</v>
      </c>
      <c r="N1197" s="24">
        <f>IFNA(VLOOKUP(A1197,'HUMAN RESOURCES processed'!$A$2:$M$2692,5,0))</f>
        <v>0.01</v>
      </c>
      <c r="O1197" s="24">
        <f>IFNA(VLOOKUP(A1197,'HUMAN RESOURCES processed'!$A$2:$M$2692,6,0))</f>
        <v>0.008</v>
      </c>
      <c r="P1197" s="24">
        <f>IFNA(VLOOKUP(A1197,'HUMAN RESOURCES processed'!$A$2:$M$2692,7,0))</f>
        <v>77</v>
      </c>
      <c r="Q1197" s="24">
        <f>IFNA(VLOOKUP(A1197,'HUMAN RESOURCES processed'!$A$2:$M$2692,8,0))</f>
        <v>72</v>
      </c>
      <c r="R1197" s="24">
        <f t="shared" si="6"/>
        <v>74.5</v>
      </c>
      <c r="S1197" s="24">
        <f>IFNA(VLOOKUP(A1197,'HUMAN RESOURCES processed'!$A$2:$M$2692,9,0))</f>
        <v>0.202</v>
      </c>
      <c r="T1197" s="24">
        <f>IFNA(VLOOKUP(A1197,'HUMAN RESOURCES processed'!$A$2:$M$2692,10,0))</f>
        <v>0.691</v>
      </c>
      <c r="U1197" s="24">
        <f>IFNA(VLOOKUP(A1197,'HUMAN RESOURCES processed'!$A$2:$M$2692,11,0))</f>
        <v>0.107</v>
      </c>
      <c r="V1197" s="24">
        <f>IFNA(VLOOKUP(A1197,'HUMAN RESOURCES processed'!$A$2:$M$2692,12,0))</f>
        <v>3834364</v>
      </c>
      <c r="W1197" s="24">
        <f>IFNA(VLOOKUP(A1197,'HUMAN RESOURCES processed'!$A$2:$M$2692,13,0))</f>
        <v>0.393</v>
      </c>
      <c r="X1197" s="24">
        <f>IFNA(VLOOKUP(A1197,'TOURISM processed'!$A$2:$F$2692,5,0))</f>
        <v>246000000</v>
      </c>
      <c r="Y1197" s="24">
        <f>IFNA(VLOOKUP(A1197,'TOURISM processed'!$A$2:$F$2692,6,0))</f>
        <v>92000000</v>
      </c>
      <c r="Z1197" s="24">
        <f t="shared" si="7"/>
        <v>23.99354886</v>
      </c>
      <c r="AA1197" s="24">
        <f t="shared" ref="AA1197:AA1201" si="676">IF(AND(C1197=C1196,D1197&gt;D1196),AA1196,0)</f>
        <v>0</v>
      </c>
      <c r="AB1197" s="24">
        <f t="shared" ref="AB1197:AB1199" si="677">IF(AND(C1197=C1196,D1197&gt;D1196),AB1196,0)</f>
        <v>0</v>
      </c>
      <c r="AC1197" s="24">
        <f t="shared" ref="AC1197:AC1208" si="678">IF(AND(C1197=C1196,D1197&gt;D1196),AC1196,0)</f>
        <v>0</v>
      </c>
      <c r="AD1197" s="24">
        <f t="shared" ref="AD1197:AD1201" si="679">IF(AND(C1197=C1196,D1197&gt;D1196),AD1196,0)</f>
        <v>0</v>
      </c>
      <c r="AE1197" s="24">
        <f>IFNA(VLOOKUP(A1197,'BUSINESS processed'!A1197:J3887,9,0))</f>
        <v>0.011</v>
      </c>
      <c r="AF1197" s="27">
        <f>IFNA(VLOOKUP(A1197,'BUSINESS processed'!A1197:J3887,10,0))</f>
        <v>0.024</v>
      </c>
      <c r="AG1197" s="26"/>
      <c r="AH1197" s="26"/>
      <c r="AI1197" s="26"/>
      <c r="AJ1197" s="26"/>
      <c r="AK1197" s="26"/>
      <c r="AL1197" s="26"/>
      <c r="AM1197" s="26"/>
      <c r="AN1197" s="26"/>
      <c r="AO1197" s="26"/>
      <c r="AP1197" s="26"/>
      <c r="AQ1197" s="26"/>
      <c r="AR1197" s="26"/>
      <c r="AS1197" s="26"/>
      <c r="AT1197" s="26"/>
      <c r="AU1197" s="26"/>
      <c r="AV1197" s="26"/>
      <c r="AW1197" s="26"/>
      <c r="AX1197" s="26"/>
      <c r="AY1197" s="26"/>
      <c r="AZ1197" s="26"/>
      <c r="BA1197" s="26"/>
      <c r="BB1197" s="26"/>
      <c r="BC1197" s="26"/>
      <c r="BD1197" s="26"/>
      <c r="BE1197" s="26"/>
      <c r="BF1197" s="26"/>
      <c r="BG1197" s="26"/>
      <c r="BH1197" s="26"/>
    </row>
    <row r="1198">
      <c r="A1198" s="18" t="str">
        <f t="shared" si="1"/>
        <v>Europe_Bosnia and Herzegovina-Europe_2001</v>
      </c>
      <c r="B1198" s="19" t="s">
        <v>179</v>
      </c>
      <c r="C1198" s="20" t="s">
        <v>185</v>
      </c>
      <c r="D1198" s="21" t="s">
        <v>71</v>
      </c>
      <c r="E1198" s="22">
        <v>5.505984456E9</v>
      </c>
      <c r="F1198" s="22">
        <f t="shared" si="2"/>
        <v>1419.304832</v>
      </c>
      <c r="G1198" s="23">
        <v>0.071</v>
      </c>
      <c r="H1198" s="23">
        <v>103.0</v>
      </c>
      <c r="I1198" s="23">
        <v>0.305</v>
      </c>
      <c r="J1198" s="24">
        <f>IFNA(VLOOKUP(A1198,'ENERGY processed'!$A$2:$H$2692,7,0),"")</f>
        <v>7095</v>
      </c>
      <c r="K1198" s="24">
        <f t="shared" si="3"/>
        <v>0.001828913223</v>
      </c>
      <c r="L1198" s="24">
        <f t="shared" si="675"/>
        <v>0</v>
      </c>
      <c r="M1198" s="24">
        <f t="shared" si="5"/>
        <v>0</v>
      </c>
      <c r="N1198" s="24">
        <f>IFNA(VLOOKUP(A1198,'HUMAN RESOURCES processed'!$A$2:$M$2692,5,0))</f>
        <v>0.01</v>
      </c>
      <c r="O1198" s="24">
        <f>IFNA(VLOOKUP(A1198,'HUMAN RESOURCES processed'!$A$2:$M$2692,6,0))</f>
        <v>0.008</v>
      </c>
      <c r="P1198" s="24">
        <f>IFNA(VLOOKUP(A1198,'HUMAN RESOURCES processed'!$A$2:$M$2692,7,0))</f>
        <v>77</v>
      </c>
      <c r="Q1198" s="24">
        <f>IFNA(VLOOKUP(A1198,'HUMAN RESOURCES processed'!$A$2:$M$2692,8,0))</f>
        <v>73</v>
      </c>
      <c r="R1198" s="24">
        <f t="shared" si="6"/>
        <v>75</v>
      </c>
      <c r="S1198" s="24">
        <f>IFNA(VLOOKUP(A1198,'HUMAN RESOURCES processed'!$A$2:$M$2692,9,0))</f>
        <v>0.199</v>
      </c>
      <c r="T1198" s="24">
        <f>IFNA(VLOOKUP(A1198,'HUMAN RESOURCES processed'!$A$2:$M$2692,10,0))</f>
        <v>0.689</v>
      </c>
      <c r="U1198" s="24">
        <f>IFNA(VLOOKUP(A1198,'HUMAN RESOURCES processed'!$A$2:$M$2692,11,0))</f>
        <v>0.112</v>
      </c>
      <c r="V1198" s="24">
        <f>IFNA(VLOOKUP(A1198,'HUMAN RESOURCES processed'!$A$2:$M$2692,12,0))</f>
        <v>3879353</v>
      </c>
      <c r="W1198" s="24">
        <f>IFNA(VLOOKUP(A1198,'HUMAN RESOURCES processed'!$A$2:$M$2692,13,0))</f>
        <v>0.393</v>
      </c>
      <c r="X1198" s="24">
        <f>IFNA(VLOOKUP(A1198,'TOURISM processed'!$A$2:$F$2692,5,0))</f>
        <v>279000000</v>
      </c>
      <c r="Y1198" s="24">
        <f>IFNA(VLOOKUP(A1198,'TOURISM processed'!$A$2:$F$2692,6,0))</f>
        <v>96000000</v>
      </c>
      <c r="Z1198" s="24">
        <f t="shared" si="7"/>
        <v>24.74639457</v>
      </c>
      <c r="AA1198" s="24">
        <f t="shared" si="676"/>
        <v>0</v>
      </c>
      <c r="AB1198" s="24">
        <f t="shared" si="677"/>
        <v>0</v>
      </c>
      <c r="AC1198" s="24">
        <f t="shared" si="678"/>
        <v>0</v>
      </c>
      <c r="AD1198" s="24">
        <f t="shared" si="679"/>
        <v>0</v>
      </c>
      <c r="AE1198" s="24">
        <f>IFNA(VLOOKUP(A1198,'BUSINESS processed'!A1198:J3888,9,0))</f>
        <v>0.012</v>
      </c>
      <c r="AF1198" s="27">
        <f>IFNA(VLOOKUP(A1198,'BUSINESS processed'!A1198:J3888,10,0))</f>
        <v>0.115</v>
      </c>
      <c r="AG1198" s="26"/>
      <c r="AH1198" s="26"/>
      <c r="AI1198" s="26"/>
      <c r="AJ1198" s="26"/>
      <c r="AK1198" s="26"/>
      <c r="AL1198" s="26"/>
      <c r="AM1198" s="26"/>
      <c r="AN1198" s="26"/>
      <c r="AO1198" s="26"/>
      <c r="AP1198" s="26"/>
      <c r="AQ1198" s="26"/>
      <c r="AR1198" s="26"/>
      <c r="AS1198" s="26"/>
      <c r="AT1198" s="26"/>
      <c r="AU1198" s="26"/>
      <c r="AV1198" s="26"/>
      <c r="AW1198" s="26"/>
      <c r="AX1198" s="26"/>
      <c r="AY1198" s="26"/>
      <c r="AZ1198" s="26"/>
      <c r="BA1198" s="26"/>
      <c r="BB1198" s="26"/>
      <c r="BC1198" s="26"/>
      <c r="BD1198" s="26"/>
      <c r="BE1198" s="26"/>
      <c r="BF1198" s="26"/>
      <c r="BG1198" s="26"/>
      <c r="BH1198" s="26"/>
    </row>
    <row r="1199">
      <c r="A1199" s="18" t="str">
        <f t="shared" si="1"/>
        <v>Europe_Bosnia and Herzegovina-Europe_2002</v>
      </c>
      <c r="B1199" s="19" t="s">
        <v>179</v>
      </c>
      <c r="C1199" s="20" t="s">
        <v>185</v>
      </c>
      <c r="D1199" s="21" t="s">
        <v>72</v>
      </c>
      <c r="E1199" s="22">
        <v>5.748990555E9</v>
      </c>
      <c r="F1199" s="22">
        <f t="shared" si="2"/>
        <v>1475.015787</v>
      </c>
      <c r="G1199" s="23">
        <v>0.072</v>
      </c>
      <c r="H1199" s="23">
        <v>108.0</v>
      </c>
      <c r="I1199" s="39">
        <f>IF(AND(C1199=C1198,D1199&gt;D1198),I1198,"")</f>
        <v>0.305</v>
      </c>
      <c r="J1199" s="24">
        <f>IFNA(VLOOKUP(A1199,'ENERGY processed'!$A$2:$H$2692,7,0),"")</f>
        <v>6451</v>
      </c>
      <c r="K1199" s="24">
        <f t="shared" si="3"/>
        <v>0.001655130018</v>
      </c>
      <c r="L1199" s="24">
        <f>IFNA(VLOOKUP(A1199,'ENERGY processed'!$A$2:$H$2692,8,0),"")</f>
        <v>31125</v>
      </c>
      <c r="M1199" s="24">
        <f t="shared" si="5"/>
        <v>0.007985726524</v>
      </c>
      <c r="N1199" s="24">
        <f>IFNA(VLOOKUP(A1199,'HUMAN RESOURCES processed'!$A$2:$M$2692,5,0))</f>
        <v>0.009</v>
      </c>
      <c r="O1199" s="24">
        <f>IFNA(VLOOKUP(A1199,'HUMAN RESOURCES processed'!$A$2:$M$2692,6,0))</f>
        <v>0.007</v>
      </c>
      <c r="P1199" s="24">
        <f>IFNA(VLOOKUP(A1199,'HUMAN RESOURCES processed'!$A$2:$M$2692,7,0))</f>
        <v>77</v>
      </c>
      <c r="Q1199" s="24">
        <f>IFNA(VLOOKUP(A1199,'HUMAN RESOURCES processed'!$A$2:$M$2692,8,0))</f>
        <v>73</v>
      </c>
      <c r="R1199" s="24">
        <f t="shared" si="6"/>
        <v>75</v>
      </c>
      <c r="S1199" s="24">
        <f>IFNA(VLOOKUP(A1199,'HUMAN RESOURCES processed'!$A$2:$M$2692,9,0))</f>
        <v>0.197</v>
      </c>
      <c r="T1199" s="24">
        <f>IFNA(VLOOKUP(A1199,'HUMAN RESOURCES processed'!$A$2:$M$2692,10,0))</f>
        <v>0.686</v>
      </c>
      <c r="U1199" s="24">
        <f>IFNA(VLOOKUP(A1199,'HUMAN RESOURCES processed'!$A$2:$M$2692,11,0))</f>
        <v>0.117</v>
      </c>
      <c r="V1199" s="24">
        <f>IFNA(VLOOKUP(A1199,'HUMAN RESOURCES processed'!$A$2:$M$2692,12,0))</f>
        <v>3897579</v>
      </c>
      <c r="W1199" s="24">
        <f>IFNA(VLOOKUP(A1199,'HUMAN RESOURCES processed'!$A$2:$M$2692,13,0))</f>
        <v>0.393</v>
      </c>
      <c r="X1199" s="24">
        <f>IFNA(VLOOKUP(A1199,'TOURISM processed'!$A$2:$F$2692,5,0))</f>
        <v>307000000</v>
      </c>
      <c r="Y1199" s="24">
        <f>IFNA(VLOOKUP(A1199,'TOURISM processed'!$A$2:$F$2692,6,0))</f>
        <v>112000000</v>
      </c>
      <c r="Z1199" s="24">
        <f t="shared" si="7"/>
        <v>28.73578701</v>
      </c>
      <c r="AA1199" s="24">
        <f t="shared" si="676"/>
        <v>0</v>
      </c>
      <c r="AB1199" s="24">
        <f t="shared" si="677"/>
        <v>0</v>
      </c>
      <c r="AC1199" s="24">
        <f t="shared" si="678"/>
        <v>0</v>
      </c>
      <c r="AD1199" s="24">
        <f t="shared" si="679"/>
        <v>0</v>
      </c>
      <c r="AE1199" s="24">
        <f>IFNA(VLOOKUP(A1199,'BUSINESS processed'!A1199:J3889,9,0))</f>
        <v>0.026</v>
      </c>
      <c r="AF1199" s="27">
        <f>IFNA(VLOOKUP(A1199,'BUSINESS processed'!A1199:J3889,10,0))</f>
        <v>0.192</v>
      </c>
      <c r="AG1199" s="26"/>
      <c r="AH1199" s="26"/>
      <c r="AI1199" s="26"/>
      <c r="AJ1199" s="26"/>
      <c r="AK1199" s="26"/>
      <c r="AL1199" s="26"/>
      <c r="AM1199" s="26"/>
      <c r="AN1199" s="26"/>
      <c r="AO1199" s="26"/>
      <c r="AP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  <c r="BA1199" s="26"/>
      <c r="BB1199" s="26"/>
      <c r="BC1199" s="26"/>
      <c r="BD1199" s="26"/>
      <c r="BE1199" s="26"/>
      <c r="BF1199" s="26"/>
      <c r="BG1199" s="26"/>
      <c r="BH1199" s="26"/>
    </row>
    <row r="1200">
      <c r="A1200" s="18" t="str">
        <f t="shared" si="1"/>
        <v>Europe_Bosnia and Herzegovina-Europe_2003</v>
      </c>
      <c r="B1200" s="19" t="s">
        <v>179</v>
      </c>
      <c r="C1200" s="20" t="s">
        <v>185</v>
      </c>
      <c r="D1200" s="21" t="s">
        <v>74</v>
      </c>
      <c r="E1200" s="22">
        <v>6.651226179E9</v>
      </c>
      <c r="F1200" s="22">
        <f t="shared" si="2"/>
        <v>1707.290424</v>
      </c>
      <c r="G1200" s="23">
        <v>0.071</v>
      </c>
      <c r="H1200" s="23">
        <v>122.0</v>
      </c>
      <c r="I1200" s="23">
        <v>0.127</v>
      </c>
      <c r="J1200" s="24">
        <f>IFNA(VLOOKUP(A1200,'ENERGY processed'!$A$2:$H$2692,7,0),"")</f>
        <v>6161</v>
      </c>
      <c r="K1200" s="24">
        <f t="shared" si="3"/>
        <v>0.001581455211</v>
      </c>
      <c r="L1200" s="24">
        <f>IFNA(VLOOKUP(A1200,'ENERGY processed'!$A$2:$H$2692,8,0),"")</f>
        <v>30590</v>
      </c>
      <c r="M1200" s="24">
        <f t="shared" si="5"/>
        <v>0.007852088119</v>
      </c>
      <c r="N1200" s="24">
        <f>IFNA(VLOOKUP(A1200,'HUMAN RESOURCES processed'!$A$2:$M$2692,5,0))</f>
        <v>0.009</v>
      </c>
      <c r="O1200" s="24">
        <f>IFNA(VLOOKUP(A1200,'HUMAN RESOURCES processed'!$A$2:$M$2692,6,0))</f>
        <v>0.007</v>
      </c>
      <c r="P1200" s="24">
        <f>IFNA(VLOOKUP(A1200,'HUMAN RESOURCES processed'!$A$2:$M$2692,7,0))</f>
        <v>78</v>
      </c>
      <c r="Q1200" s="24">
        <f>IFNA(VLOOKUP(A1200,'HUMAN RESOURCES processed'!$A$2:$M$2692,8,0))</f>
        <v>73</v>
      </c>
      <c r="R1200" s="24">
        <f t="shared" si="6"/>
        <v>75.5</v>
      </c>
      <c r="S1200" s="24">
        <f>IFNA(VLOOKUP(A1200,'HUMAN RESOURCES processed'!$A$2:$M$2692,9,0))</f>
        <v>0.194</v>
      </c>
      <c r="T1200" s="24">
        <f>IFNA(VLOOKUP(A1200,'HUMAN RESOURCES processed'!$A$2:$M$2692,10,0))</f>
        <v>0.684</v>
      </c>
      <c r="U1200" s="24">
        <f>IFNA(VLOOKUP(A1200,'HUMAN RESOURCES processed'!$A$2:$M$2692,11,0))</f>
        <v>0.122</v>
      </c>
      <c r="V1200" s="24">
        <f>IFNA(VLOOKUP(A1200,'HUMAN RESOURCES processed'!$A$2:$M$2692,12,0))</f>
        <v>3895779</v>
      </c>
      <c r="W1200" s="24">
        <f>IFNA(VLOOKUP(A1200,'HUMAN RESOURCES processed'!$A$2:$M$2692,13,0))</f>
        <v>0.392</v>
      </c>
      <c r="X1200" s="24">
        <f>IFNA(VLOOKUP(A1200,'TOURISM processed'!$A$2:$F$2692,5,0))</f>
        <v>404000000</v>
      </c>
      <c r="Y1200" s="24">
        <f>IFNA(VLOOKUP(A1200,'TOURISM processed'!$A$2:$F$2692,6,0))</f>
        <v>145000000</v>
      </c>
      <c r="Z1200" s="24">
        <f t="shared" si="7"/>
        <v>37.21977042</v>
      </c>
      <c r="AA1200" s="24">
        <f t="shared" si="676"/>
        <v>0</v>
      </c>
      <c r="AB1200" s="24">
        <f>IFNA(VLOOKUP(A1200,'BUSINESS processed'!A1200:J3890,6,0))</f>
        <v>68</v>
      </c>
      <c r="AC1200" s="24">
        <f t="shared" si="678"/>
        <v>0</v>
      </c>
      <c r="AD1200" s="24">
        <f t="shared" si="679"/>
        <v>0</v>
      </c>
      <c r="AE1200" s="24">
        <f>IFNA(VLOOKUP(A1200,'BUSINESS processed'!A1200:J3890,9,0))</f>
        <v>0.04</v>
      </c>
      <c r="AF1200" s="27">
        <f>IFNA(VLOOKUP(A1200,'BUSINESS processed'!A1200:J3890,10,0))</f>
        <v>0.276</v>
      </c>
      <c r="AG1200" s="26"/>
      <c r="AH1200" s="26"/>
      <c r="AI1200" s="26"/>
      <c r="AJ1200" s="26"/>
      <c r="AK1200" s="26"/>
      <c r="AL1200" s="26"/>
      <c r="AM1200" s="26"/>
      <c r="AN1200" s="26"/>
      <c r="AO1200" s="26"/>
      <c r="AP1200" s="26"/>
      <c r="AQ1200" s="26"/>
      <c r="AR1200" s="26"/>
      <c r="AS1200" s="26"/>
      <c r="AT1200" s="26"/>
      <c r="AU1200" s="26"/>
      <c r="AV1200" s="26"/>
      <c r="AW1200" s="26"/>
      <c r="AX1200" s="26"/>
      <c r="AY1200" s="26"/>
      <c r="AZ1200" s="26"/>
      <c r="BA1200" s="26"/>
      <c r="BB1200" s="26"/>
      <c r="BC1200" s="26"/>
      <c r="BD1200" s="26"/>
      <c r="BE1200" s="26"/>
      <c r="BF1200" s="26"/>
      <c r="BG1200" s="26"/>
      <c r="BH1200" s="26"/>
    </row>
    <row r="1201">
      <c r="A1201" s="18" t="str">
        <f t="shared" si="1"/>
        <v>Europe_Bosnia and Herzegovina-Europe_2004</v>
      </c>
      <c r="B1201" s="19" t="s">
        <v>179</v>
      </c>
      <c r="C1201" s="20" t="s">
        <v>185</v>
      </c>
      <c r="D1201" s="21" t="s">
        <v>83</v>
      </c>
      <c r="E1201" s="22">
        <v>8.370020196E9</v>
      </c>
      <c r="F1201" s="22">
        <f t="shared" si="2"/>
        <v>2153.490279</v>
      </c>
      <c r="G1201" s="23">
        <v>0.08</v>
      </c>
      <c r="H1201" s="23">
        <v>174.0</v>
      </c>
      <c r="I1201" s="23">
        <v>0.109</v>
      </c>
      <c r="J1201" s="24">
        <f>IFNA(VLOOKUP(A1201,'ENERGY processed'!$A$2:$H$2692,7,0),"")</f>
        <v>5954</v>
      </c>
      <c r="K1201" s="24">
        <f t="shared" si="3"/>
        <v>0.001531881742</v>
      </c>
      <c r="L1201" s="24">
        <f>IFNA(VLOOKUP(A1201,'ENERGY processed'!$A$2:$H$2692,8,0),"")</f>
        <v>30997</v>
      </c>
      <c r="M1201" s="24">
        <f t="shared" si="5"/>
        <v>0.007975098817</v>
      </c>
      <c r="N1201" s="24">
        <f>IFNA(VLOOKUP(A1201,'HUMAN RESOURCES processed'!$A$2:$M$2692,5,0))</f>
        <v>0.008</v>
      </c>
      <c r="O1201" s="24">
        <f>IFNA(VLOOKUP(A1201,'HUMAN RESOURCES processed'!$A$2:$M$2692,6,0))</f>
        <v>0.007</v>
      </c>
      <c r="P1201" s="24">
        <f>IFNA(VLOOKUP(A1201,'HUMAN RESOURCES processed'!$A$2:$M$2692,7,0))</f>
        <v>78</v>
      </c>
      <c r="Q1201" s="24">
        <f>IFNA(VLOOKUP(A1201,'HUMAN RESOURCES processed'!$A$2:$M$2692,8,0))</f>
        <v>73</v>
      </c>
      <c r="R1201" s="24">
        <f t="shared" si="6"/>
        <v>75.5</v>
      </c>
      <c r="S1201" s="24">
        <f>IFNA(VLOOKUP(A1201,'HUMAN RESOURCES processed'!$A$2:$M$2692,9,0))</f>
        <v>0.192</v>
      </c>
      <c r="T1201" s="24">
        <f>IFNA(VLOOKUP(A1201,'HUMAN RESOURCES processed'!$A$2:$M$2692,10,0))</f>
        <v>0.682</v>
      </c>
      <c r="U1201" s="24">
        <f>IFNA(VLOOKUP(A1201,'HUMAN RESOURCES processed'!$A$2:$M$2692,11,0))</f>
        <v>0.127</v>
      </c>
      <c r="V1201" s="24">
        <f>IFNA(VLOOKUP(A1201,'HUMAN RESOURCES processed'!$A$2:$M$2692,12,0))</f>
        <v>3886723</v>
      </c>
      <c r="W1201" s="24">
        <f>IFNA(VLOOKUP(A1201,'HUMAN RESOURCES processed'!$A$2:$M$2692,13,0))</f>
        <v>0.392</v>
      </c>
      <c r="X1201" s="24">
        <f>IFNA(VLOOKUP(A1201,'TOURISM processed'!$A$2:$F$2692,5,0))</f>
        <v>507000000</v>
      </c>
      <c r="Y1201" s="24">
        <f>IFNA(VLOOKUP(A1201,'TOURISM processed'!$A$2:$F$2692,6,0))</f>
        <v>162000000</v>
      </c>
      <c r="Z1201" s="24">
        <f t="shared" si="7"/>
        <v>41.68035643</v>
      </c>
      <c r="AA1201" s="24">
        <f t="shared" si="676"/>
        <v>0</v>
      </c>
      <c r="AB1201" s="24">
        <f>IFNA(VLOOKUP(A1201,'BUSINESS processed'!A1201:J3891,6,0))</f>
        <v>63</v>
      </c>
      <c r="AC1201" s="24">
        <f t="shared" si="678"/>
        <v>0</v>
      </c>
      <c r="AD1201" s="24">
        <f t="shared" si="679"/>
        <v>0</v>
      </c>
      <c r="AE1201" s="24">
        <f>IFNA(VLOOKUP(A1201,'BUSINESS processed'!A1201:J3891,9,0))</f>
        <v>0.155</v>
      </c>
      <c r="AF1201" s="27">
        <f>IFNA(VLOOKUP(A1201,'BUSINESS processed'!A1201:J3891,10,0))</f>
        <v>0.362</v>
      </c>
      <c r="AG1201" s="26"/>
      <c r="AH1201" s="26"/>
      <c r="AI1201" s="26"/>
      <c r="AJ1201" s="26"/>
      <c r="AK1201" s="26"/>
      <c r="AL1201" s="26"/>
      <c r="AM1201" s="26"/>
      <c r="AN1201" s="26"/>
      <c r="AO1201" s="26"/>
      <c r="AP1201" s="26"/>
      <c r="AQ1201" s="26"/>
      <c r="AR1201" s="26"/>
      <c r="AS1201" s="26"/>
      <c r="AT1201" s="26"/>
      <c r="AU1201" s="26"/>
      <c r="AV1201" s="26"/>
      <c r="AW1201" s="26"/>
      <c r="AX1201" s="26"/>
      <c r="AY1201" s="26"/>
      <c r="AZ1201" s="26"/>
      <c r="BA1201" s="26"/>
      <c r="BB1201" s="26"/>
      <c r="BC1201" s="26"/>
      <c r="BD1201" s="26"/>
      <c r="BE1201" s="26"/>
      <c r="BF1201" s="26"/>
      <c r="BG1201" s="26"/>
      <c r="BH1201" s="26"/>
    </row>
    <row r="1202">
      <c r="A1202" s="18" t="str">
        <f t="shared" si="1"/>
        <v>Europe_Bosnia and Herzegovina-Europe_2005</v>
      </c>
      <c r="B1202" s="19" t="s">
        <v>179</v>
      </c>
      <c r="C1202" s="20" t="s">
        <v>185</v>
      </c>
      <c r="D1202" s="21" t="s">
        <v>84</v>
      </c>
      <c r="E1202" s="22">
        <v>1.0022840635E10</v>
      </c>
      <c r="F1202" s="22">
        <f t="shared" si="2"/>
        <v>2583.320868</v>
      </c>
      <c r="G1202" s="23">
        <v>0.09</v>
      </c>
      <c r="H1202" s="23">
        <v>236.0</v>
      </c>
      <c r="I1202" s="23">
        <v>0.103</v>
      </c>
      <c r="J1202" s="24">
        <f>IF(AND( C1202=C1201,D1202&gt;D1201),J1201,"")</f>
        <v>5954</v>
      </c>
      <c r="K1202" s="24">
        <f t="shared" si="3"/>
        <v>0.001534604111</v>
      </c>
      <c r="L1202" s="24">
        <f>IF(AND(C1202=C1201,C1202&gt;C1201),C1201,0)</f>
        <v>0</v>
      </c>
      <c r="M1202" s="24">
        <f t="shared" si="5"/>
        <v>0</v>
      </c>
      <c r="N1202" s="24">
        <f>IFNA(VLOOKUP(A1202,'HUMAN RESOURCES processed'!$A$2:$M$2692,5,0))</f>
        <v>0.008</v>
      </c>
      <c r="O1202" s="24">
        <f>IFNA(VLOOKUP(A1202,'HUMAN RESOURCES processed'!$A$2:$M$2692,6,0))</f>
        <v>0.007</v>
      </c>
      <c r="P1202" s="24">
        <f>IFNA(VLOOKUP(A1202,'HUMAN RESOURCES processed'!$A$2:$M$2692,7,0))</f>
        <v>78</v>
      </c>
      <c r="Q1202" s="24">
        <f>IFNA(VLOOKUP(A1202,'HUMAN RESOURCES processed'!$A$2:$M$2692,8,0))</f>
        <v>73</v>
      </c>
      <c r="R1202" s="24">
        <f t="shared" si="6"/>
        <v>75.5</v>
      </c>
      <c r="S1202" s="24">
        <f>IFNA(VLOOKUP(A1202,'HUMAN RESOURCES processed'!$A$2:$M$2692,9,0))</f>
        <v>0.189</v>
      </c>
      <c r="T1202" s="24">
        <f>IFNA(VLOOKUP(A1202,'HUMAN RESOURCES processed'!$A$2:$M$2692,10,0))</f>
        <v>0.68</v>
      </c>
      <c r="U1202" s="24">
        <f>IFNA(VLOOKUP(A1202,'HUMAN RESOURCES processed'!$A$2:$M$2692,11,0))</f>
        <v>0.131</v>
      </c>
      <c r="V1202" s="24">
        <f>IFNA(VLOOKUP(A1202,'HUMAN RESOURCES processed'!$A$2:$M$2692,12,0))</f>
        <v>3879828</v>
      </c>
      <c r="W1202" s="24">
        <f>IFNA(VLOOKUP(A1202,'HUMAN RESOURCES processed'!$A$2:$M$2692,13,0))</f>
        <v>0.392</v>
      </c>
      <c r="X1202" s="24">
        <f>IFNA(VLOOKUP(A1202,'TOURISM processed'!$A$2:$F$2692,5,0))</f>
        <v>557000000</v>
      </c>
      <c r="Y1202" s="24">
        <f>IFNA(VLOOKUP(A1202,'TOURISM processed'!$A$2:$F$2692,6,0))</f>
        <v>158000000</v>
      </c>
      <c r="Z1202" s="24">
        <f t="shared" si="7"/>
        <v>40.72345475</v>
      </c>
      <c r="AA1202" s="24">
        <f>IFNA(VLOOKUP(A1202,'BUSINESS processed'!A1202:J3892,5,0))</f>
        <v>0.428</v>
      </c>
      <c r="AB1202" s="24">
        <f>IFNA(VLOOKUP(A1202,'BUSINESS processed'!A1202:J3892,6,0))</f>
        <v>63</v>
      </c>
      <c r="AC1202" s="24">
        <f t="shared" si="678"/>
        <v>0</v>
      </c>
      <c r="AD1202" s="24">
        <f>IFNA(VLOOKUP(A1202,'BUSINESS processed'!A1202:J3892,8,0))</f>
        <v>368</v>
      </c>
      <c r="AE1202" s="24">
        <f>IFNA(VLOOKUP(A1202,'BUSINESS processed'!A1202:J3892,9,0))</f>
        <v>0.213</v>
      </c>
      <c r="AF1202" s="27">
        <f>IFNA(VLOOKUP(A1202,'BUSINESS processed'!A1202:J3892,10,0))</f>
        <v>0.411</v>
      </c>
      <c r="AG1202" s="26"/>
      <c r="AH1202" s="26"/>
      <c r="AI1202" s="26"/>
      <c r="AJ1202" s="26"/>
      <c r="AK1202" s="26"/>
      <c r="AL1202" s="26"/>
      <c r="AM1202" s="26"/>
      <c r="AN1202" s="26"/>
      <c r="AO1202" s="26"/>
      <c r="AP1202" s="26"/>
      <c r="AQ1202" s="26"/>
      <c r="AR1202" s="26"/>
      <c r="AS1202" s="26"/>
      <c r="AT1202" s="26"/>
      <c r="AU1202" s="26"/>
      <c r="AV1202" s="26"/>
      <c r="AW1202" s="26"/>
      <c r="AX1202" s="26"/>
      <c r="AY1202" s="26"/>
      <c r="AZ1202" s="26"/>
      <c r="BA1202" s="26"/>
      <c r="BB1202" s="26"/>
      <c r="BC1202" s="26"/>
      <c r="BD1202" s="26"/>
      <c r="BE1202" s="26"/>
      <c r="BF1202" s="26"/>
      <c r="BG1202" s="26"/>
      <c r="BH1202" s="26"/>
    </row>
    <row r="1203">
      <c r="A1203" s="18" t="str">
        <f t="shared" si="1"/>
        <v>Europe_Bosnia and Herzegovina-Europe_2006</v>
      </c>
      <c r="B1203" s="19" t="s">
        <v>179</v>
      </c>
      <c r="C1203" s="20" t="s">
        <v>185</v>
      </c>
      <c r="D1203" s="21" t="s">
        <v>85</v>
      </c>
      <c r="E1203" s="22">
        <v>1.0948051122E10</v>
      </c>
      <c r="F1203" s="22">
        <f t="shared" si="2"/>
        <v>2825.18905</v>
      </c>
      <c r="G1203" s="23">
        <v>0.087</v>
      </c>
      <c r="H1203" s="23">
        <v>246.0</v>
      </c>
      <c r="I1203" s="23">
        <v>0.096</v>
      </c>
      <c r="J1203" s="24">
        <f>IFNA(VLOOKUP(A1203,'ENERGY processed'!$A$2:$H$2692,7,0),"")</f>
        <v>5173.5</v>
      </c>
      <c r="K1203" s="24">
        <f t="shared" si="3"/>
        <v>0.001335042683</v>
      </c>
      <c r="L1203" s="24">
        <f>IFNA(VLOOKUP(A1203,'ENERGY processed'!$A$2:$H$2692,8,0),"")</f>
        <v>26751</v>
      </c>
      <c r="M1203" s="24">
        <f t="shared" si="5"/>
        <v>0.00690320418</v>
      </c>
      <c r="N1203" s="24">
        <f>IFNA(VLOOKUP(A1203,'HUMAN RESOURCES processed'!$A$2:$M$2692,5,0))</f>
        <v>0.008</v>
      </c>
      <c r="O1203" s="24">
        <f>IFNA(VLOOKUP(A1203,'HUMAN RESOURCES processed'!$A$2:$M$2692,6,0))</f>
        <v>0.007</v>
      </c>
      <c r="P1203" s="24">
        <f>IFNA(VLOOKUP(A1203,'HUMAN RESOURCES processed'!$A$2:$M$2692,7,0))</f>
        <v>78</v>
      </c>
      <c r="Q1203" s="24">
        <f>IFNA(VLOOKUP(A1203,'HUMAN RESOURCES processed'!$A$2:$M$2692,8,0))</f>
        <v>73</v>
      </c>
      <c r="R1203" s="24">
        <f t="shared" si="6"/>
        <v>75.5</v>
      </c>
      <c r="S1203" s="24">
        <f>IFNA(VLOOKUP(A1203,'HUMAN RESOURCES processed'!$A$2:$M$2692,9,0))</f>
        <v>0.186</v>
      </c>
      <c r="T1203" s="24">
        <f>IFNA(VLOOKUP(A1203,'HUMAN RESOURCES processed'!$A$2:$M$2692,10,0))</f>
        <v>0.678</v>
      </c>
      <c r="U1203" s="24">
        <f>IFNA(VLOOKUP(A1203,'HUMAN RESOURCES processed'!$A$2:$M$2692,11,0))</f>
        <v>0.136</v>
      </c>
      <c r="V1203" s="24">
        <f>IFNA(VLOOKUP(A1203,'HUMAN RESOURCES processed'!$A$2:$M$2692,12,0))</f>
        <v>3875157</v>
      </c>
      <c r="W1203" s="24">
        <f>IFNA(VLOOKUP(A1203,'HUMAN RESOURCES processed'!$A$2:$M$2692,13,0))</f>
        <v>0.392</v>
      </c>
      <c r="X1203" s="24">
        <f>IFNA(VLOOKUP(A1203,'TOURISM processed'!$A$2:$F$2692,5,0))</f>
        <v>658000000</v>
      </c>
      <c r="Y1203" s="24">
        <f>IFNA(VLOOKUP(A1203,'TOURISM processed'!$A$2:$F$2692,6,0))</f>
        <v>210000000</v>
      </c>
      <c r="Z1203" s="24">
        <f t="shared" si="7"/>
        <v>54.19135276</v>
      </c>
      <c r="AA1203" s="24">
        <f>IFNA(VLOOKUP(A1203,'BUSINESS processed'!A1203:J3893,5,0))</f>
        <v>0.427</v>
      </c>
      <c r="AB1203" s="24">
        <f>IFNA(VLOOKUP(A1203,'BUSINESS processed'!A1203:J3893,6,0))</f>
        <v>63</v>
      </c>
      <c r="AC1203" s="24">
        <f t="shared" si="678"/>
        <v>0</v>
      </c>
      <c r="AD1203" s="24">
        <f>IFNA(VLOOKUP(A1203,'BUSINESS processed'!A1203:J3893,8,0))</f>
        <v>368</v>
      </c>
      <c r="AE1203" s="24">
        <f>IFNA(VLOOKUP(A1203,'BUSINESS processed'!A1203:J3893,9,0))</f>
        <v>0.251</v>
      </c>
      <c r="AF1203" s="27">
        <f>IFNA(VLOOKUP(A1203,'BUSINESS processed'!A1203:J3893,10,0))</f>
        <v>0.487</v>
      </c>
      <c r="AG1203" s="26"/>
      <c r="AH1203" s="26"/>
      <c r="AI1203" s="26"/>
      <c r="AJ1203" s="26"/>
      <c r="AK1203" s="26"/>
      <c r="AL1203" s="26"/>
      <c r="AM1203" s="26"/>
      <c r="AN1203" s="26"/>
      <c r="AO1203" s="26"/>
      <c r="AP1203" s="26"/>
      <c r="AQ1203" s="26"/>
      <c r="AR1203" s="26"/>
      <c r="AS1203" s="26"/>
      <c r="AT1203" s="26"/>
      <c r="AU1203" s="26"/>
      <c r="AV1203" s="26"/>
      <c r="AW1203" s="26"/>
      <c r="AX1203" s="26"/>
      <c r="AY1203" s="26"/>
      <c r="AZ1203" s="26"/>
      <c r="BA1203" s="26"/>
      <c r="BB1203" s="26"/>
      <c r="BC1203" s="26"/>
      <c r="BD1203" s="26"/>
      <c r="BE1203" s="26"/>
      <c r="BF1203" s="26"/>
      <c r="BG1203" s="26"/>
      <c r="BH1203" s="26"/>
    </row>
    <row r="1204">
      <c r="A1204" s="18" t="str">
        <f t="shared" si="1"/>
        <v>Europe_Bosnia and Herzegovina-Europe_2007</v>
      </c>
      <c r="B1204" s="19" t="s">
        <v>179</v>
      </c>
      <c r="C1204" s="20" t="s">
        <v>185</v>
      </c>
      <c r="D1204" s="21" t="s">
        <v>86</v>
      </c>
      <c r="E1204" s="22">
        <v>1.2400102623E10</v>
      </c>
      <c r="F1204" s="22">
        <f t="shared" si="2"/>
        <v>3205.266577</v>
      </c>
      <c r="G1204" s="23">
        <v>0.085</v>
      </c>
      <c r="H1204" s="23">
        <v>275.0</v>
      </c>
      <c r="I1204" s="23">
        <v>0.08</v>
      </c>
      <c r="J1204" s="24">
        <f>IF(AND( C1204=C1203,D1204&gt;D1203),J1203,"")</f>
        <v>5173.5</v>
      </c>
      <c r="K1204" s="24">
        <f t="shared" si="3"/>
        <v>0.001337283016</v>
      </c>
      <c r="L1204" s="24">
        <f>IF(AND(C1204=C1203,C1204&gt;C1203),C1203,0)</f>
        <v>0</v>
      </c>
      <c r="M1204" s="24">
        <f t="shared" si="5"/>
        <v>0</v>
      </c>
      <c r="N1204" s="24">
        <f>IFNA(VLOOKUP(A1204,'HUMAN RESOURCES processed'!$A$2:$M$2692,5,0))</f>
        <v>0.008</v>
      </c>
      <c r="O1204" s="24">
        <f>IFNA(VLOOKUP(A1204,'HUMAN RESOURCES processed'!$A$2:$M$2692,6,0))</f>
        <v>0.007</v>
      </c>
      <c r="P1204" s="24">
        <f>IFNA(VLOOKUP(A1204,'HUMAN RESOURCES processed'!$A$2:$M$2692,7,0))</f>
        <v>78</v>
      </c>
      <c r="Q1204" s="24">
        <f>IFNA(VLOOKUP(A1204,'HUMAN RESOURCES processed'!$A$2:$M$2692,8,0))</f>
        <v>73</v>
      </c>
      <c r="R1204" s="24">
        <f t="shared" si="6"/>
        <v>75.5</v>
      </c>
      <c r="S1204" s="24">
        <f>IFNA(VLOOKUP(A1204,'HUMAN RESOURCES processed'!$A$2:$M$2692,9,0))</f>
        <v>0.184</v>
      </c>
      <c r="T1204" s="24">
        <f>IFNA(VLOOKUP(A1204,'HUMAN RESOURCES processed'!$A$2:$M$2692,10,0))</f>
        <v>0.676</v>
      </c>
      <c r="U1204" s="24">
        <f>IFNA(VLOOKUP(A1204,'HUMAN RESOURCES processed'!$A$2:$M$2692,11,0))</f>
        <v>0.14</v>
      </c>
      <c r="V1204" s="24">
        <f>IFNA(VLOOKUP(A1204,'HUMAN RESOURCES processed'!$A$2:$M$2692,12,0))</f>
        <v>3868665</v>
      </c>
      <c r="W1204" s="24">
        <f>IFNA(VLOOKUP(A1204,'HUMAN RESOURCES processed'!$A$2:$M$2692,13,0))</f>
        <v>0.392</v>
      </c>
      <c r="X1204" s="24">
        <f>IFNA(VLOOKUP(A1204,'TOURISM processed'!$A$2:$F$2692,5,0))</f>
        <v>804000000</v>
      </c>
      <c r="Y1204" s="24">
        <f>IFNA(VLOOKUP(A1204,'TOURISM processed'!$A$2:$F$2692,6,0))</f>
        <v>264000000</v>
      </c>
      <c r="Z1204" s="24">
        <f t="shared" si="7"/>
        <v>68.24059462</v>
      </c>
      <c r="AA1204" s="24">
        <f>IFNA(VLOOKUP(A1204,'BUSINESS processed'!A1204:J3894,5,0))</f>
        <v>0.428</v>
      </c>
      <c r="AB1204" s="24">
        <f>IFNA(VLOOKUP(A1204,'BUSINESS processed'!A1204:J3894,6,0))</f>
        <v>63</v>
      </c>
      <c r="AC1204" s="24">
        <f t="shared" si="678"/>
        <v>0</v>
      </c>
      <c r="AD1204" s="24">
        <f>IFNA(VLOOKUP(A1204,'BUSINESS processed'!A1204:J3894,8,0))</f>
        <v>368</v>
      </c>
      <c r="AE1204" s="24">
        <f>IFNA(VLOOKUP(A1204,'BUSINESS processed'!A1204:J3894,9,0))</f>
        <v>0.279</v>
      </c>
      <c r="AF1204" s="27">
        <f>IFNA(VLOOKUP(A1204,'BUSINESS processed'!A1204:J3894,10,0))</f>
        <v>0.633</v>
      </c>
      <c r="AG1204" s="26"/>
      <c r="AH1204" s="26"/>
      <c r="AI1204" s="26"/>
      <c r="AJ1204" s="26"/>
      <c r="AK1204" s="26"/>
      <c r="AL1204" s="26"/>
      <c r="AM1204" s="26"/>
      <c r="AN1204" s="26"/>
      <c r="AO1204" s="26"/>
      <c r="AP1204" s="26"/>
      <c r="AQ1204" s="26"/>
      <c r="AR1204" s="26"/>
      <c r="AS1204" s="26"/>
      <c r="AT1204" s="26"/>
      <c r="AU1204" s="26"/>
      <c r="AV1204" s="26"/>
      <c r="AW1204" s="26"/>
      <c r="AX1204" s="26"/>
      <c r="AY1204" s="26"/>
      <c r="AZ1204" s="26"/>
      <c r="BA1204" s="26"/>
      <c r="BB1204" s="26"/>
      <c r="BC1204" s="26"/>
      <c r="BD1204" s="26"/>
      <c r="BE1204" s="26"/>
      <c r="BF1204" s="26"/>
      <c r="BG1204" s="26"/>
      <c r="BH1204" s="26"/>
    </row>
    <row r="1205">
      <c r="A1205" s="18" t="str">
        <f t="shared" si="1"/>
        <v>Europe_Bosnia and Herzegovina-Europe_2008</v>
      </c>
      <c r="B1205" s="19" t="s">
        <v>179</v>
      </c>
      <c r="C1205" s="20" t="s">
        <v>185</v>
      </c>
      <c r="D1205" s="21" t="s">
        <v>87</v>
      </c>
      <c r="E1205" s="22">
        <v>1.5280615815E10</v>
      </c>
      <c r="F1205" s="22">
        <f t="shared" si="2"/>
        <v>3957.477431</v>
      </c>
      <c r="G1205" s="23">
        <v>0.086</v>
      </c>
      <c r="H1205" s="23">
        <v>341.0</v>
      </c>
      <c r="I1205" s="23">
        <v>0.072</v>
      </c>
      <c r="J1205" s="24">
        <f>IFNA(VLOOKUP(A1205,'ENERGY processed'!$A$2:$H$2692,7,0),"")</f>
        <v>4373</v>
      </c>
      <c r="K1205" s="24">
        <f t="shared" si="3"/>
        <v>0.001132549173</v>
      </c>
      <c r="L1205" s="24">
        <f>IFNA(VLOOKUP(A1205,'ENERGY processed'!$A$2:$H$2692,8,0),"")</f>
        <v>23230.5</v>
      </c>
      <c r="M1205" s="24">
        <f t="shared" si="5"/>
        <v>0.006016392309</v>
      </c>
      <c r="N1205" s="24">
        <f>IFNA(VLOOKUP(A1205,'HUMAN RESOURCES processed'!$A$2:$M$2692,5,0))</f>
        <v>0.008</v>
      </c>
      <c r="O1205" s="24">
        <f>IFNA(VLOOKUP(A1205,'HUMAN RESOURCES processed'!$A$2:$M$2692,6,0))</f>
        <v>0.007</v>
      </c>
      <c r="P1205" s="24">
        <f>IFNA(VLOOKUP(A1205,'HUMAN RESOURCES processed'!$A$2:$M$2692,7,0))</f>
        <v>78</v>
      </c>
      <c r="Q1205" s="24">
        <f>IFNA(VLOOKUP(A1205,'HUMAN RESOURCES processed'!$A$2:$M$2692,8,0))</f>
        <v>73</v>
      </c>
      <c r="R1205" s="24">
        <f t="shared" si="6"/>
        <v>75.5</v>
      </c>
      <c r="S1205" s="24">
        <f>IFNA(VLOOKUP(A1205,'HUMAN RESOURCES processed'!$A$2:$M$2692,9,0))</f>
        <v>0.181</v>
      </c>
      <c r="T1205" s="24">
        <f>IFNA(VLOOKUP(A1205,'HUMAN RESOURCES processed'!$A$2:$M$2692,10,0))</f>
        <v>0.674</v>
      </c>
      <c r="U1205" s="24">
        <f>IFNA(VLOOKUP(A1205,'HUMAN RESOURCES processed'!$A$2:$M$2692,11,0))</f>
        <v>0.144</v>
      </c>
      <c r="V1205" s="24">
        <f>IFNA(VLOOKUP(A1205,'HUMAN RESOURCES processed'!$A$2:$M$2692,12,0))</f>
        <v>3861201</v>
      </c>
      <c r="W1205" s="24">
        <f>IFNA(VLOOKUP(A1205,'HUMAN RESOURCES processed'!$A$2:$M$2692,13,0))</f>
        <v>0.392</v>
      </c>
      <c r="X1205" s="24">
        <f>IFNA(VLOOKUP(A1205,'TOURISM processed'!$A$2:$F$2692,5,0))</f>
        <v>913000000</v>
      </c>
      <c r="Y1205" s="24">
        <f>IFNA(VLOOKUP(A1205,'TOURISM processed'!$A$2:$F$2692,6,0))</f>
        <v>345000000</v>
      </c>
      <c r="Z1205" s="24">
        <f t="shared" si="7"/>
        <v>89.35043786</v>
      </c>
      <c r="AA1205" s="24">
        <f>IFNA(VLOOKUP(A1205,'BUSINESS processed'!A1205:J3895,5,0))</f>
        <v>0.428</v>
      </c>
      <c r="AB1205" s="24">
        <f>IFNA(VLOOKUP(A1205,'BUSINESS processed'!A1205:J3895,6,0))</f>
        <v>69</v>
      </c>
      <c r="AC1205" s="24">
        <f t="shared" si="678"/>
        <v>0</v>
      </c>
      <c r="AD1205" s="24">
        <f>IFNA(VLOOKUP(A1205,'BUSINESS processed'!A1205:J3895,8,0))</f>
        <v>428</v>
      </c>
      <c r="AE1205" s="24">
        <f>IFNA(VLOOKUP(A1205,'BUSINESS processed'!A1205:J3895,9,0))</f>
        <v>0.347</v>
      </c>
      <c r="AF1205" s="27">
        <f>IFNA(VLOOKUP(A1205,'BUSINESS processed'!A1205:J3895,10,0))</f>
        <v>0.823</v>
      </c>
      <c r="AG1205" s="26"/>
      <c r="AH1205" s="26"/>
      <c r="AI1205" s="26"/>
      <c r="AJ1205" s="26"/>
      <c r="AK1205" s="26"/>
      <c r="AL1205" s="26"/>
      <c r="AM1205" s="26"/>
      <c r="AN1205" s="26"/>
      <c r="AO1205" s="26"/>
      <c r="AP1205" s="26"/>
      <c r="AQ1205" s="26"/>
      <c r="AR1205" s="26"/>
      <c r="AS1205" s="26"/>
      <c r="AT1205" s="26"/>
      <c r="AU1205" s="26"/>
      <c r="AV1205" s="26"/>
      <c r="AW1205" s="26"/>
      <c r="AX1205" s="26"/>
      <c r="AY1205" s="26"/>
      <c r="AZ1205" s="26"/>
      <c r="BA1205" s="26"/>
      <c r="BB1205" s="26"/>
      <c r="BC1205" s="26"/>
      <c r="BD1205" s="26"/>
      <c r="BE1205" s="26"/>
      <c r="BF1205" s="26"/>
      <c r="BG1205" s="26"/>
      <c r="BH1205" s="26"/>
    </row>
    <row r="1206">
      <c r="A1206" s="18" t="str">
        <f t="shared" si="1"/>
        <v>Europe_Bosnia and Herzegovina-Europe_2009</v>
      </c>
      <c r="B1206" s="19" t="s">
        <v>179</v>
      </c>
      <c r="C1206" s="20" t="s">
        <v>185</v>
      </c>
      <c r="D1206" s="21" t="s">
        <v>88</v>
      </c>
      <c r="E1206" s="22">
        <v>1.8543289395E10</v>
      </c>
      <c r="F1206" s="22">
        <f t="shared" si="2"/>
        <v>4812.131634</v>
      </c>
      <c r="G1206" s="23">
        <v>0.088</v>
      </c>
      <c r="H1206" s="23">
        <v>425.0</v>
      </c>
      <c r="I1206" s="23">
        <v>0.07</v>
      </c>
      <c r="J1206" s="24">
        <f>IF(AND( C1206=C1205,D1206&gt;D1205),J1205,"")</f>
        <v>4373</v>
      </c>
      <c r="K1206" s="24">
        <f t="shared" si="3"/>
        <v>0.001134828411</v>
      </c>
      <c r="L1206" s="24">
        <f>IF(AND(C1206=C1205,C1206&gt;C1205),C1205,0)</f>
        <v>0</v>
      </c>
      <c r="M1206" s="24">
        <f t="shared" si="5"/>
        <v>0</v>
      </c>
      <c r="N1206" s="24">
        <f>IFNA(VLOOKUP(A1206,'HUMAN RESOURCES processed'!$A$2:$M$2692,5,0))</f>
        <v>0.009</v>
      </c>
      <c r="O1206" s="24">
        <f>IFNA(VLOOKUP(A1206,'HUMAN RESOURCES processed'!$A$2:$M$2692,6,0))</f>
        <v>0.007</v>
      </c>
      <c r="P1206" s="24">
        <f>IFNA(VLOOKUP(A1206,'HUMAN RESOURCES processed'!$A$2:$M$2692,7,0))</f>
        <v>78</v>
      </c>
      <c r="Q1206" s="24">
        <f>IFNA(VLOOKUP(A1206,'HUMAN RESOURCES processed'!$A$2:$M$2692,8,0))</f>
        <v>73</v>
      </c>
      <c r="R1206" s="24">
        <f t="shared" si="6"/>
        <v>75.5</v>
      </c>
      <c r="S1206" s="24">
        <f>IFNA(VLOOKUP(A1206,'HUMAN RESOURCES processed'!$A$2:$M$2692,9,0))</f>
        <v>0.178</v>
      </c>
      <c r="T1206" s="24">
        <f>IFNA(VLOOKUP(A1206,'HUMAN RESOURCES processed'!$A$2:$M$2692,10,0))</f>
        <v>0.674</v>
      </c>
      <c r="U1206" s="24">
        <f>IFNA(VLOOKUP(A1206,'HUMAN RESOURCES processed'!$A$2:$M$2692,11,0))</f>
        <v>0.148</v>
      </c>
      <c r="V1206" s="24">
        <f>IFNA(VLOOKUP(A1206,'HUMAN RESOURCES processed'!$A$2:$M$2692,12,0))</f>
        <v>3853446</v>
      </c>
      <c r="W1206" s="24">
        <f>IFNA(VLOOKUP(A1206,'HUMAN RESOURCES processed'!$A$2:$M$2692,13,0))</f>
        <v>0.392</v>
      </c>
      <c r="X1206" s="24">
        <f>IFNA(VLOOKUP(A1206,'TOURISM processed'!$A$2:$F$2692,5,0))</f>
        <v>753000000</v>
      </c>
      <c r="Y1206" s="24">
        <f>IFNA(VLOOKUP(A1206,'TOURISM processed'!$A$2:$F$2692,6,0))</f>
        <v>285000000</v>
      </c>
      <c r="Z1206" s="24">
        <f t="shared" si="7"/>
        <v>73.95977522</v>
      </c>
      <c r="AA1206" s="24">
        <f>IFNA(VLOOKUP(A1206,'BUSINESS processed'!A1206:J3896,5,0))</f>
        <v>0.259</v>
      </c>
      <c r="AB1206" s="24">
        <f>IFNA(VLOOKUP(A1206,'BUSINESS processed'!A1206:J3896,6,0))</f>
        <v>69</v>
      </c>
      <c r="AC1206" s="24">
        <f t="shared" si="678"/>
        <v>0</v>
      </c>
      <c r="AD1206" s="24">
        <f>IFNA(VLOOKUP(A1206,'BUSINESS processed'!A1206:J3896,8,0))</f>
        <v>422</v>
      </c>
      <c r="AE1206" s="24">
        <f>IFNA(VLOOKUP(A1206,'BUSINESS processed'!A1206:J3896,9,0))</f>
        <v>0.377</v>
      </c>
      <c r="AF1206" s="27">
        <f>IFNA(VLOOKUP(A1206,'BUSINESS processed'!A1206:J3896,10,0))</f>
        <v>0.845</v>
      </c>
      <c r="AG1206" s="26"/>
      <c r="AH1206" s="26"/>
      <c r="AI1206" s="26"/>
      <c r="AJ1206" s="26"/>
      <c r="AK1206" s="26"/>
      <c r="AL1206" s="26"/>
      <c r="AM1206" s="26"/>
      <c r="AN1206" s="26"/>
      <c r="AO1206" s="26"/>
      <c r="AP1206" s="26"/>
      <c r="AQ1206" s="26"/>
      <c r="AR1206" s="26"/>
      <c r="AS1206" s="26"/>
      <c r="AT1206" s="26"/>
      <c r="AU1206" s="26"/>
      <c r="AV1206" s="26"/>
      <c r="AW1206" s="26"/>
      <c r="AX1206" s="26"/>
      <c r="AY1206" s="26"/>
      <c r="AZ1206" s="26"/>
      <c r="BA1206" s="26"/>
      <c r="BB1206" s="26"/>
      <c r="BC1206" s="26"/>
      <c r="BD1206" s="26"/>
      <c r="BE1206" s="26"/>
      <c r="BF1206" s="26"/>
      <c r="BG1206" s="26"/>
      <c r="BH1206" s="26"/>
    </row>
    <row r="1207">
      <c r="A1207" s="18" t="str">
        <f t="shared" si="1"/>
        <v>Europe_Bosnia and Herzegovina-Europe_2010</v>
      </c>
      <c r="B1207" s="19" t="s">
        <v>179</v>
      </c>
      <c r="C1207" s="20" t="s">
        <v>185</v>
      </c>
      <c r="D1207" s="21" t="s">
        <v>89</v>
      </c>
      <c r="E1207" s="22">
        <v>1.708288941E10</v>
      </c>
      <c r="F1207" s="22">
        <f t="shared" si="2"/>
        <v>4441.810915</v>
      </c>
      <c r="G1207" s="23">
        <v>0.099</v>
      </c>
      <c r="H1207" s="23">
        <v>440.0</v>
      </c>
      <c r="I1207" s="23">
        <v>0.079</v>
      </c>
      <c r="J1207" s="24">
        <f>IFNA(VLOOKUP(A1207,'ENERGY processed'!$A$2:$H$2692,7,0),"")</f>
        <v>5301</v>
      </c>
      <c r="K1207" s="24">
        <f t="shared" si="3"/>
        <v>0.001378340578</v>
      </c>
      <c r="L1207" s="24">
        <f>IFNA(VLOOKUP(A1207,'ENERGY processed'!$A$2:$H$2692,8,0),"")</f>
        <v>27169</v>
      </c>
      <c r="M1207" s="24">
        <f t="shared" si="5"/>
        <v>0.007064352982</v>
      </c>
      <c r="N1207" s="24">
        <f>IFNA(VLOOKUP(A1207,'HUMAN RESOURCES processed'!$A$2:$M$2692,5,0))</f>
        <v>0.009</v>
      </c>
      <c r="O1207" s="24">
        <f>IFNA(VLOOKUP(A1207,'HUMAN RESOURCES processed'!$A$2:$M$2692,6,0))</f>
        <v>0.007</v>
      </c>
      <c r="P1207" s="24">
        <f>IFNA(VLOOKUP(A1207,'HUMAN RESOURCES processed'!$A$2:$M$2692,7,0))</f>
        <v>78</v>
      </c>
      <c r="Q1207" s="24">
        <f>IFNA(VLOOKUP(A1207,'HUMAN RESOURCES processed'!$A$2:$M$2692,8,0))</f>
        <v>73</v>
      </c>
      <c r="R1207" s="24">
        <f t="shared" si="6"/>
        <v>75.5</v>
      </c>
      <c r="S1207" s="24">
        <f>IFNA(VLOOKUP(A1207,'HUMAN RESOURCES processed'!$A$2:$M$2692,9,0))</f>
        <v>0.174</v>
      </c>
      <c r="T1207" s="24">
        <f>IFNA(VLOOKUP(A1207,'HUMAN RESOURCES processed'!$A$2:$M$2692,10,0))</f>
        <v>0.675</v>
      </c>
      <c r="U1207" s="24">
        <f>IFNA(VLOOKUP(A1207,'HUMAN RESOURCES processed'!$A$2:$M$2692,11,0))</f>
        <v>0.151</v>
      </c>
      <c r="V1207" s="24">
        <f>IFNA(VLOOKUP(A1207,'HUMAN RESOURCES processed'!$A$2:$M$2692,12,0))</f>
        <v>3845929</v>
      </c>
      <c r="W1207" s="24">
        <f>IFNA(VLOOKUP(A1207,'HUMAN RESOURCES processed'!$A$2:$M$2692,13,0))</f>
        <v>0.392</v>
      </c>
      <c r="X1207" s="24">
        <f>IFNA(VLOOKUP(A1207,'TOURISM processed'!$A$2:$F$2692,5,0))</f>
        <v>662000000</v>
      </c>
      <c r="Y1207" s="24">
        <f>IFNA(VLOOKUP(A1207,'TOURISM processed'!$A$2:$F$2692,6,0))</f>
        <v>247000000</v>
      </c>
      <c r="Z1207" s="24">
        <f t="shared" si="7"/>
        <v>64.22375452</v>
      </c>
      <c r="AA1207" s="24">
        <f>IFNA(VLOOKUP(A1207,'BUSINESS processed'!A1207:J3897,5,0))</f>
        <v>0.222</v>
      </c>
      <c r="AB1207" s="24">
        <f>IFNA(VLOOKUP(A1207,'BUSINESS processed'!A1207:J3897,6,0))</f>
        <v>64</v>
      </c>
      <c r="AC1207" s="24">
        <f t="shared" si="678"/>
        <v>0</v>
      </c>
      <c r="AD1207" s="24">
        <f>IFNA(VLOOKUP(A1207,'BUSINESS processed'!A1207:J3897,8,0))</f>
        <v>422</v>
      </c>
      <c r="AE1207" s="24">
        <f>IFNA(VLOOKUP(A1207,'BUSINESS processed'!A1207:J3897,9,0))</f>
        <v>0.52</v>
      </c>
      <c r="AF1207" s="27">
        <f>IFNA(VLOOKUP(A1207,'BUSINESS processed'!A1207:J3897,10,0))</f>
        <v>0.809</v>
      </c>
      <c r="AG1207" s="26"/>
      <c r="AH1207" s="26"/>
      <c r="AI1207" s="26"/>
      <c r="AJ1207" s="26"/>
      <c r="AK1207" s="26"/>
      <c r="AL1207" s="26"/>
      <c r="AM1207" s="26"/>
      <c r="AN1207" s="26"/>
      <c r="AO1207" s="26"/>
      <c r="AP1207" s="26"/>
      <c r="AQ1207" s="26"/>
      <c r="AR1207" s="26"/>
      <c r="AS1207" s="26"/>
      <c r="AT1207" s="26"/>
      <c r="AU1207" s="26"/>
      <c r="AV1207" s="26"/>
      <c r="AW1207" s="26"/>
      <c r="AX1207" s="26"/>
      <c r="AY1207" s="26"/>
      <c r="AZ1207" s="26"/>
      <c r="BA1207" s="26"/>
      <c r="BB1207" s="26"/>
      <c r="BC1207" s="26"/>
      <c r="BD1207" s="26"/>
      <c r="BE1207" s="26"/>
      <c r="BF1207" s="26"/>
      <c r="BG1207" s="26"/>
      <c r="BH1207" s="26"/>
    </row>
    <row r="1208">
      <c r="A1208" s="18" t="str">
        <f t="shared" si="1"/>
        <v>Europe_Bosnia and Herzegovina-Europe_2011</v>
      </c>
      <c r="B1208" s="19" t="s">
        <v>179</v>
      </c>
      <c r="C1208" s="20" t="s">
        <v>185</v>
      </c>
      <c r="D1208" s="21" t="s">
        <v>90</v>
      </c>
      <c r="E1208" s="22">
        <v>1.6775919279E10</v>
      </c>
      <c r="F1208" s="22">
        <f t="shared" si="2"/>
        <v>4369.500469</v>
      </c>
      <c r="G1208" s="23">
        <v>0.098</v>
      </c>
      <c r="H1208" s="23">
        <v>427.0</v>
      </c>
      <c r="I1208" s="23">
        <v>0.079</v>
      </c>
      <c r="J1208" s="24">
        <f>IF(AND( C1208=C1207,D1208&gt;D1207),J1207,"")</f>
        <v>5301</v>
      </c>
      <c r="K1208" s="24">
        <f t="shared" si="3"/>
        <v>0.001380712532</v>
      </c>
      <c r="L1208" s="24">
        <f>IF(AND(C1208=C1207,C1208&gt;C1207),C1207,0)</f>
        <v>0</v>
      </c>
      <c r="M1208" s="24">
        <f t="shared" si="5"/>
        <v>0</v>
      </c>
      <c r="N1208" s="24">
        <f>IFNA(VLOOKUP(A1208,'HUMAN RESOURCES processed'!$A$2:$M$2692,5,0))</f>
        <v>0.009</v>
      </c>
      <c r="O1208" s="24">
        <f>IFNA(VLOOKUP(A1208,'HUMAN RESOURCES processed'!$A$2:$M$2692,6,0))</f>
        <v>0.006</v>
      </c>
      <c r="P1208" s="24">
        <f>IFNA(VLOOKUP(A1208,'HUMAN RESOURCES processed'!$A$2:$M$2692,7,0))</f>
        <v>79</v>
      </c>
      <c r="Q1208" s="24">
        <f>IFNA(VLOOKUP(A1208,'HUMAN RESOURCES processed'!$A$2:$M$2692,8,0))</f>
        <v>73</v>
      </c>
      <c r="R1208" s="24">
        <f t="shared" si="6"/>
        <v>76</v>
      </c>
      <c r="S1208" s="24">
        <f>IFNA(VLOOKUP(A1208,'HUMAN RESOURCES processed'!$A$2:$M$2692,9,0))</f>
        <v>0.169</v>
      </c>
      <c r="T1208" s="24">
        <f>IFNA(VLOOKUP(A1208,'HUMAN RESOURCES processed'!$A$2:$M$2692,10,0))</f>
        <v>0.678</v>
      </c>
      <c r="U1208" s="24">
        <f>IFNA(VLOOKUP(A1208,'HUMAN RESOURCES processed'!$A$2:$M$2692,11,0))</f>
        <v>0.153</v>
      </c>
      <c r="V1208" s="24">
        <f>IFNA(VLOOKUP(A1208,'HUMAN RESOURCES processed'!$A$2:$M$2692,12,0))</f>
        <v>3839322</v>
      </c>
      <c r="W1208" s="24">
        <f>IFNA(VLOOKUP(A1208,'HUMAN RESOURCES processed'!$A$2:$M$2692,13,0))</f>
        <v>0.393</v>
      </c>
      <c r="X1208" s="24">
        <f>IFNA(VLOOKUP(A1208,'TOURISM processed'!$A$2:$F$2692,5,0))</f>
        <v>734000000</v>
      </c>
      <c r="Y1208" s="24">
        <f>IFNA(VLOOKUP(A1208,'TOURISM processed'!$A$2:$F$2692,6,0))</f>
        <v>238000000</v>
      </c>
      <c r="Z1208" s="24">
        <f t="shared" si="7"/>
        <v>61.9901118</v>
      </c>
      <c r="AA1208" s="24">
        <f>IFNA(VLOOKUP(A1208,'BUSINESS processed'!A1208:J3898,5,0))</f>
        <v>0.237</v>
      </c>
      <c r="AB1208" s="24">
        <f>IFNA(VLOOKUP(A1208,'BUSINESS processed'!A1208:J3898,6,0))</f>
        <v>40</v>
      </c>
      <c r="AC1208" s="24">
        <f t="shared" si="678"/>
        <v>0</v>
      </c>
      <c r="AD1208" s="24">
        <f>IFNA(VLOOKUP(A1208,'BUSINESS processed'!A1208:J3898,8,0))</f>
        <v>422</v>
      </c>
      <c r="AE1208" s="24">
        <f>IFNA(VLOOKUP(A1208,'BUSINESS processed'!A1208:J3898,9,0))</f>
        <v>0.6</v>
      </c>
      <c r="AF1208" s="27">
        <f>IFNA(VLOOKUP(A1208,'BUSINESS processed'!A1208:J3898,10,0))</f>
        <v>0.826</v>
      </c>
      <c r="AG1208" s="26"/>
      <c r="AH1208" s="26"/>
      <c r="AI1208" s="26"/>
      <c r="AJ1208" s="26"/>
      <c r="AK1208" s="26"/>
      <c r="AL1208" s="26"/>
      <c r="AM1208" s="26"/>
      <c r="AN1208" s="26"/>
      <c r="AO1208" s="26"/>
      <c r="AP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AZ1208" s="26"/>
      <c r="BA1208" s="26"/>
      <c r="BB1208" s="26"/>
      <c r="BC1208" s="26"/>
      <c r="BD1208" s="26"/>
      <c r="BE1208" s="26"/>
      <c r="BF1208" s="26"/>
      <c r="BG1208" s="26"/>
      <c r="BH1208" s="26"/>
    </row>
    <row r="1209">
      <c r="A1209" s="18" t="str">
        <f t="shared" si="1"/>
        <v>Europe_Bosnia and Herzegovina-Europe_2012</v>
      </c>
      <c r="B1209" s="19" t="s">
        <v>179</v>
      </c>
      <c r="C1209" s="20" t="s">
        <v>185</v>
      </c>
      <c r="D1209" s="21" t="s">
        <v>91</v>
      </c>
      <c r="E1209" s="22">
        <v>1.8252896439E10</v>
      </c>
      <c r="F1209" s="22">
        <f t="shared" si="2"/>
        <v>4760.901501</v>
      </c>
      <c r="G1209" s="23">
        <v>0.099</v>
      </c>
      <c r="H1209" s="23">
        <v>471.0</v>
      </c>
      <c r="I1209" s="23">
        <v>0.074</v>
      </c>
      <c r="J1209" s="24">
        <f>IFNA(VLOOKUP(A1209,'ENERGY processed'!$A$2:$H$2692,7,0),"")</f>
        <v>4506</v>
      </c>
      <c r="K1209" s="24">
        <f t="shared" si="3"/>
        <v>0.001175299615</v>
      </c>
      <c r="L1209" s="24">
        <f>IFNA(VLOOKUP(A1209,'ENERGY processed'!$A$2:$H$2692,8,0),"")</f>
        <v>22658.5</v>
      </c>
      <c r="M1209" s="24">
        <f t="shared" si="5"/>
        <v>0.005910014721</v>
      </c>
      <c r="N1209" s="24">
        <f>IFNA(VLOOKUP(A1209,'HUMAN RESOURCES processed'!$A$2:$M$2692,5,0))</f>
        <v>0.009</v>
      </c>
      <c r="O1209" s="24">
        <f>IFNA(VLOOKUP(A1209,'HUMAN RESOURCES processed'!$A$2:$M$2692,6,0))</f>
        <v>0.006</v>
      </c>
      <c r="P1209" s="24">
        <f>IFNA(VLOOKUP(A1209,'HUMAN RESOURCES processed'!$A$2:$M$2692,7,0))</f>
        <v>79</v>
      </c>
      <c r="Q1209" s="24">
        <f>IFNA(VLOOKUP(A1209,'HUMAN RESOURCES processed'!$A$2:$M$2692,8,0))</f>
        <v>74</v>
      </c>
      <c r="R1209" s="24">
        <f t="shared" si="6"/>
        <v>76.5</v>
      </c>
      <c r="S1209" s="24">
        <f>IFNA(VLOOKUP(A1209,'HUMAN RESOURCES processed'!$A$2:$M$2692,9,0))</f>
        <v>0.163</v>
      </c>
      <c r="T1209" s="24">
        <f>IFNA(VLOOKUP(A1209,'HUMAN RESOURCES processed'!$A$2:$M$2692,10,0))</f>
        <v>0.682</v>
      </c>
      <c r="U1209" s="24">
        <f>IFNA(VLOOKUP(A1209,'HUMAN RESOURCES processed'!$A$2:$M$2692,11,0))</f>
        <v>0.155</v>
      </c>
      <c r="V1209" s="24">
        <f>IFNA(VLOOKUP(A1209,'HUMAN RESOURCES processed'!$A$2:$M$2692,12,0))</f>
        <v>3833916</v>
      </c>
      <c r="W1209" s="24">
        <f>IFNA(VLOOKUP(A1209,'HUMAN RESOURCES processed'!$A$2:$M$2692,13,0))</f>
        <v>0.394</v>
      </c>
      <c r="X1209" s="24">
        <f>IFNA(VLOOKUP(A1209,'TOURISM processed'!$A$2:$F$2692,5,0))</f>
        <v>665000000</v>
      </c>
      <c r="Y1209" s="24">
        <f>IFNA(VLOOKUP(A1209,'TOURISM processed'!$A$2:$F$2692,6,0))</f>
        <v>194000000</v>
      </c>
      <c r="Z1209" s="24">
        <f t="shared" si="7"/>
        <v>50.6010043</v>
      </c>
      <c r="AA1209" s="24">
        <f>IFNA(VLOOKUP(A1209,'BUSINESS processed'!A1209:J3899,5,0))</f>
        <v>0.237</v>
      </c>
      <c r="AB1209" s="24">
        <f>IFNA(VLOOKUP(A1209,'BUSINESS processed'!A1209:J3899,6,0))</f>
        <v>37</v>
      </c>
      <c r="AC1209" s="24">
        <f>IFNA(VLOOKUP(A1209,'BUSINESS processed'!A1209:J3899,7,0))</f>
        <v>130</v>
      </c>
      <c r="AD1209" s="24">
        <f>IFNA(VLOOKUP(A1209,'BUSINESS processed'!A1209:J3899,8,0))</f>
        <v>407</v>
      </c>
      <c r="AE1209" s="24">
        <f>IFNA(VLOOKUP(A1209,'BUSINESS processed'!A1209:J3899,9,0))</f>
        <v>0.654</v>
      </c>
      <c r="AF1209" s="27">
        <f>IFNA(VLOOKUP(A1209,'BUSINESS processed'!A1209:J3899,10,0))</f>
        <v>0.876</v>
      </c>
      <c r="AG1209" s="26"/>
      <c r="AH1209" s="26"/>
      <c r="AI1209" s="26"/>
      <c r="AJ1209" s="26"/>
      <c r="AK1209" s="26"/>
      <c r="AL1209" s="26"/>
      <c r="AM1209" s="26"/>
      <c r="AN1209" s="26"/>
      <c r="AO1209" s="26"/>
      <c r="AP1209" s="26"/>
      <c r="AQ1209" s="26"/>
      <c r="AR1209" s="26"/>
      <c r="AS1209" s="26"/>
      <c r="AT1209" s="26"/>
      <c r="AU1209" s="26"/>
      <c r="AV1209" s="26"/>
      <c r="AW1209" s="26"/>
      <c r="AX1209" s="26"/>
      <c r="AY1209" s="26"/>
      <c r="AZ1209" s="26"/>
      <c r="BA1209" s="26"/>
      <c r="BB1209" s="26"/>
      <c r="BC1209" s="26"/>
      <c r="BD1209" s="26"/>
      <c r="BE1209" s="26"/>
      <c r="BF1209" s="26"/>
      <c r="BG1209" s="26"/>
      <c r="BH1209" s="26"/>
    </row>
    <row r="1210">
      <c r="A1210" s="18" t="str">
        <f t="shared" si="1"/>
        <v>Europe_Bulgaria-Europe_2000</v>
      </c>
      <c r="B1210" s="19" t="s">
        <v>179</v>
      </c>
      <c r="C1210" s="20" t="s">
        <v>186</v>
      </c>
      <c r="D1210" s="21" t="s">
        <v>70</v>
      </c>
      <c r="E1210" s="22">
        <v>5.1303659418E10</v>
      </c>
      <c r="F1210" s="22">
        <f t="shared" si="2"/>
        <v>6279.385479</v>
      </c>
      <c r="G1210" s="23">
        <v>0.074</v>
      </c>
      <c r="H1210" s="23">
        <v>516.0</v>
      </c>
      <c r="I1210" s="23">
        <v>0.097</v>
      </c>
      <c r="J1210" s="24">
        <f>IF(AND( C1210=C1209,D1210&gt;D1209),J1209,0)</f>
        <v>0</v>
      </c>
      <c r="K1210" s="24">
        <f t="shared" si="3"/>
        <v>0</v>
      </c>
      <c r="L1210" s="24">
        <f t="shared" ref="L1210:L1211" si="680">IF(AND(C1210=C1209,C1210&gt;C1209),C1209,0)</f>
        <v>0</v>
      </c>
      <c r="M1210" s="24">
        <f t="shared" si="5"/>
        <v>0</v>
      </c>
      <c r="N1210" s="24">
        <f>IFNA(VLOOKUP(A1210,'HUMAN RESOURCES processed'!$A$2:$M$2692,5,0))</f>
        <v>0.009</v>
      </c>
      <c r="O1210" s="24">
        <f>IFNA(VLOOKUP(A1210,'HUMAN RESOURCES processed'!$A$2:$M$2692,6,0))</f>
        <v>0.018</v>
      </c>
      <c r="P1210" s="24">
        <f>IFNA(VLOOKUP(A1210,'HUMAN RESOURCES processed'!$A$2:$M$2692,7,0))</f>
        <v>75</v>
      </c>
      <c r="Q1210" s="24">
        <f>IFNA(VLOOKUP(A1210,'HUMAN RESOURCES processed'!$A$2:$M$2692,8,0))</f>
        <v>68</v>
      </c>
      <c r="R1210" s="24">
        <f t="shared" si="6"/>
        <v>71.5</v>
      </c>
      <c r="S1210" s="24">
        <f>IFNA(VLOOKUP(A1210,'HUMAN RESOURCES processed'!$A$2:$M$2692,9,0))</f>
        <v>0.157</v>
      </c>
      <c r="T1210" s="24">
        <f>IFNA(VLOOKUP(A1210,'HUMAN RESOURCES processed'!$A$2:$M$2692,10,0))</f>
        <v>0.677</v>
      </c>
      <c r="U1210" s="24">
        <f>IFNA(VLOOKUP(A1210,'HUMAN RESOURCES processed'!$A$2:$M$2692,11,0))</f>
        <v>0.166</v>
      </c>
      <c r="V1210" s="24">
        <f>IFNA(VLOOKUP(A1210,'HUMAN RESOURCES processed'!$A$2:$M$2692,12,0))</f>
        <v>8170172</v>
      </c>
      <c r="W1210" s="24">
        <f>IFNA(VLOOKUP(A1210,'HUMAN RESOURCES processed'!$A$2:$M$2692,13,0))</f>
        <v>0.689</v>
      </c>
      <c r="X1210" s="24">
        <f>IFNA(VLOOKUP(A1210,'TOURISM processed'!$A$2:$F$2692,5,0))</f>
        <v>1364000000</v>
      </c>
      <c r="Y1210" s="24">
        <f>IFNA(VLOOKUP(A1210,'TOURISM processed'!$A$2:$F$2692,6,0))</f>
        <v>764000000</v>
      </c>
      <c r="Z1210" s="24">
        <f t="shared" si="7"/>
        <v>93.51088325</v>
      </c>
      <c r="AA1210" s="24">
        <f t="shared" ref="AA1210:AA1214" si="681">IF(AND(C1210=C1209,D1210&gt;D1209),AA1209,0)</f>
        <v>0</v>
      </c>
      <c r="AB1210" s="24">
        <f t="shared" ref="AB1210:AB1212" si="682">IF(AND(C1210=C1209,D1210&gt;D1209),AB1209,0)</f>
        <v>0</v>
      </c>
      <c r="AC1210" s="24">
        <f t="shared" ref="AC1210:AC1221" si="683">IF(AND(C1210=C1209,D1210&gt;D1209),AC1209,0)</f>
        <v>0</v>
      </c>
      <c r="AD1210" s="24">
        <f t="shared" ref="AD1210:AD1214" si="684">IF(AND(C1210=C1209,D1210&gt;D1209),AD1209,0)</f>
        <v>0</v>
      </c>
      <c r="AE1210" s="24">
        <f>IFNA(VLOOKUP(A1210,'BUSINESS processed'!A1210:J3900,9,0))</f>
        <v>0.054</v>
      </c>
      <c r="AF1210" s="27">
        <f>IFNA(VLOOKUP(A1210,'BUSINESS processed'!A1210:J3900,10,0))</f>
        <v>0.092</v>
      </c>
      <c r="AG1210" s="26"/>
      <c r="AH1210" s="26"/>
      <c r="AI1210" s="26"/>
      <c r="AJ1210" s="26"/>
      <c r="AK1210" s="26"/>
      <c r="AL1210" s="26"/>
      <c r="AM1210" s="26"/>
      <c r="AN1210" s="26"/>
      <c r="AO1210" s="26"/>
      <c r="AP1210" s="26"/>
      <c r="AQ1210" s="26"/>
      <c r="AR1210" s="26"/>
      <c r="AS1210" s="26"/>
      <c r="AT1210" s="26"/>
      <c r="AU1210" s="26"/>
      <c r="AV1210" s="26"/>
      <c r="AW1210" s="26"/>
      <c r="AX1210" s="26"/>
      <c r="AY1210" s="26"/>
      <c r="AZ1210" s="26"/>
      <c r="BA1210" s="26"/>
      <c r="BB1210" s="26"/>
      <c r="BC1210" s="26"/>
      <c r="BD1210" s="26"/>
      <c r="BE1210" s="26"/>
      <c r="BF1210" s="26"/>
      <c r="BG1210" s="26"/>
      <c r="BH1210" s="26"/>
    </row>
    <row r="1211">
      <c r="A1211" s="18" t="str">
        <f t="shared" si="1"/>
        <v>Europe_Bulgaria-Europe_2001</v>
      </c>
      <c r="B1211" s="19" t="s">
        <v>179</v>
      </c>
      <c r="C1211" s="20" t="s">
        <v>186</v>
      </c>
      <c r="D1211" s="21" t="s">
        <v>71</v>
      </c>
      <c r="E1211" s="22">
        <v>1.2903546765E10</v>
      </c>
      <c r="F1211" s="22">
        <f t="shared" si="2"/>
        <v>1608.864472</v>
      </c>
      <c r="G1211" s="23">
        <v>0.062</v>
      </c>
      <c r="H1211" s="23">
        <v>98.0</v>
      </c>
      <c r="I1211" s="23">
        <v>0.113</v>
      </c>
      <c r="J1211" s="24">
        <f>IFNA(VLOOKUP(A1211,'ENERGY processed'!$A$2:$H$2692,7,0),"")</f>
        <v>19216</v>
      </c>
      <c r="K1211" s="24">
        <f t="shared" si="3"/>
        <v>0.002395925729</v>
      </c>
      <c r="L1211" s="24">
        <f t="shared" si="680"/>
        <v>0</v>
      </c>
      <c r="M1211" s="24">
        <f t="shared" si="5"/>
        <v>0</v>
      </c>
      <c r="N1211" s="24">
        <f>IFNA(VLOOKUP(A1211,'HUMAN RESOURCES processed'!$A$2:$M$2692,5,0))</f>
        <v>0.009</v>
      </c>
      <c r="O1211" s="24">
        <f>IFNA(VLOOKUP(A1211,'HUMAN RESOURCES processed'!$A$2:$M$2692,6,0))</f>
        <v>0.017</v>
      </c>
      <c r="P1211" s="24">
        <f>IFNA(VLOOKUP(A1211,'HUMAN RESOURCES processed'!$A$2:$M$2692,7,0))</f>
        <v>75</v>
      </c>
      <c r="Q1211" s="24">
        <f>IFNA(VLOOKUP(A1211,'HUMAN RESOURCES processed'!$A$2:$M$2692,8,0))</f>
        <v>69</v>
      </c>
      <c r="R1211" s="24">
        <f t="shared" si="6"/>
        <v>72</v>
      </c>
      <c r="S1211" s="24">
        <f>IFNA(VLOOKUP(A1211,'HUMAN RESOURCES processed'!$A$2:$M$2692,9,0))</f>
        <v>0.152</v>
      </c>
      <c r="T1211" s="24">
        <f>IFNA(VLOOKUP(A1211,'HUMAN RESOURCES processed'!$A$2:$M$2692,10,0))</f>
        <v>0.68</v>
      </c>
      <c r="U1211" s="24">
        <f>IFNA(VLOOKUP(A1211,'HUMAN RESOURCES processed'!$A$2:$M$2692,11,0))</f>
        <v>0.168</v>
      </c>
      <c r="V1211" s="24">
        <f>IFNA(VLOOKUP(A1211,'HUMAN RESOURCES processed'!$A$2:$M$2692,12,0))</f>
        <v>8020282</v>
      </c>
      <c r="W1211" s="24">
        <f>IFNA(VLOOKUP(A1211,'HUMAN RESOURCES processed'!$A$2:$M$2692,13,0))</f>
        <v>0.692</v>
      </c>
      <c r="X1211" s="24">
        <f>IFNA(VLOOKUP(A1211,'TOURISM processed'!$A$2:$F$2692,5,0))</f>
        <v>1262000000</v>
      </c>
      <c r="Y1211" s="24">
        <f>IFNA(VLOOKUP(A1211,'TOURISM processed'!$A$2:$F$2692,6,0))</f>
        <v>836000000</v>
      </c>
      <c r="Z1211" s="24">
        <f t="shared" si="7"/>
        <v>104.2357363</v>
      </c>
      <c r="AA1211" s="24">
        <f t="shared" si="681"/>
        <v>0</v>
      </c>
      <c r="AB1211" s="24">
        <f t="shared" si="682"/>
        <v>0</v>
      </c>
      <c r="AC1211" s="24">
        <f t="shared" si="683"/>
        <v>0</v>
      </c>
      <c r="AD1211" s="24">
        <f t="shared" si="684"/>
        <v>0</v>
      </c>
      <c r="AE1211" s="24">
        <f>IFNA(VLOOKUP(A1211,'BUSINESS processed'!A1211:J3901,9,0))</f>
        <v>0.076</v>
      </c>
      <c r="AF1211" s="27">
        <f>IFNA(VLOOKUP(A1211,'BUSINESS processed'!A1211:J3901,10,0))</f>
        <v>0.195</v>
      </c>
      <c r="AG1211" s="26"/>
      <c r="AH1211" s="26"/>
      <c r="AI1211" s="26"/>
      <c r="AJ1211" s="26"/>
      <c r="AK1211" s="26"/>
      <c r="AL1211" s="26"/>
      <c r="AM1211" s="26"/>
      <c r="AN1211" s="26"/>
      <c r="AO1211" s="26"/>
      <c r="AP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AZ1211" s="26"/>
      <c r="BA1211" s="26"/>
      <c r="BB1211" s="26"/>
      <c r="BC1211" s="26"/>
      <c r="BD1211" s="26"/>
      <c r="BE1211" s="26"/>
      <c r="BF1211" s="26"/>
      <c r="BG1211" s="26"/>
      <c r="BH1211" s="26"/>
    </row>
    <row r="1212">
      <c r="A1212" s="18" t="str">
        <f t="shared" si="1"/>
        <v>Europe_Bulgaria-Europe_2002</v>
      </c>
      <c r="B1212" s="19" t="s">
        <v>179</v>
      </c>
      <c r="C1212" s="20" t="s">
        <v>186</v>
      </c>
      <c r="D1212" s="21" t="s">
        <v>72</v>
      </c>
      <c r="E1212" s="22">
        <v>1.386860071E10</v>
      </c>
      <c r="F1212" s="22">
        <f t="shared" si="2"/>
        <v>1762.554122</v>
      </c>
      <c r="G1212" s="23">
        <v>0.074</v>
      </c>
      <c r="H1212" s="23">
        <v>129.0</v>
      </c>
      <c r="I1212" s="23">
        <v>0.111</v>
      </c>
      <c r="J1212" s="24">
        <f>IFNA(VLOOKUP(A1212,'ENERGY processed'!$A$2:$H$2692,7,0),"")</f>
        <v>17897</v>
      </c>
      <c r="K1212" s="24">
        <f t="shared" si="3"/>
        <v>0.002274521546</v>
      </c>
      <c r="L1212" s="24">
        <f>IFNA(VLOOKUP(A1212,'ENERGY processed'!$A$2:$H$2692,8,0),"")</f>
        <v>44679</v>
      </c>
      <c r="M1212" s="24">
        <f t="shared" si="5"/>
        <v>0.005678233679</v>
      </c>
      <c r="N1212" s="24">
        <f>IFNA(VLOOKUP(A1212,'HUMAN RESOURCES processed'!$A$2:$M$2692,5,0))</f>
        <v>0.009</v>
      </c>
      <c r="O1212" s="24">
        <f>IFNA(VLOOKUP(A1212,'HUMAN RESOURCES processed'!$A$2:$M$2692,6,0))</f>
        <v>0.016</v>
      </c>
      <c r="P1212" s="24">
        <f>IFNA(VLOOKUP(A1212,'HUMAN RESOURCES processed'!$A$2:$M$2692,7,0))</f>
        <v>75</v>
      </c>
      <c r="Q1212" s="24">
        <f>IFNA(VLOOKUP(A1212,'HUMAN RESOURCES processed'!$A$2:$M$2692,8,0))</f>
        <v>69</v>
      </c>
      <c r="R1212" s="24">
        <f t="shared" si="6"/>
        <v>72</v>
      </c>
      <c r="S1212" s="24">
        <f>IFNA(VLOOKUP(A1212,'HUMAN RESOURCES processed'!$A$2:$M$2692,9,0))</f>
        <v>0.148</v>
      </c>
      <c r="T1212" s="24">
        <f>IFNA(VLOOKUP(A1212,'HUMAN RESOURCES processed'!$A$2:$M$2692,10,0))</f>
        <v>0.683</v>
      </c>
      <c r="U1212" s="24">
        <f>IFNA(VLOOKUP(A1212,'HUMAN RESOURCES processed'!$A$2:$M$2692,11,0))</f>
        <v>0.17</v>
      </c>
      <c r="V1212" s="24">
        <f>IFNA(VLOOKUP(A1212,'HUMAN RESOURCES processed'!$A$2:$M$2692,12,0))</f>
        <v>7868468</v>
      </c>
      <c r="W1212" s="24">
        <f>IFNA(VLOOKUP(A1212,'HUMAN RESOURCES processed'!$A$2:$M$2692,13,0))</f>
        <v>0.695</v>
      </c>
      <c r="X1212" s="24">
        <f>IFNA(VLOOKUP(A1212,'TOURISM processed'!$A$2:$F$2692,5,0))</f>
        <v>1392000000</v>
      </c>
      <c r="Y1212" s="24">
        <f>IFNA(VLOOKUP(A1212,'TOURISM processed'!$A$2:$F$2692,6,0))</f>
        <v>1018000000</v>
      </c>
      <c r="Z1212" s="24">
        <f t="shared" si="7"/>
        <v>129.3771545</v>
      </c>
      <c r="AA1212" s="24">
        <f t="shared" si="681"/>
        <v>0</v>
      </c>
      <c r="AB1212" s="24">
        <f t="shared" si="682"/>
        <v>0</v>
      </c>
      <c r="AC1212" s="24">
        <f t="shared" si="683"/>
        <v>0</v>
      </c>
      <c r="AD1212" s="24">
        <f t="shared" si="684"/>
        <v>0</v>
      </c>
      <c r="AE1212" s="24">
        <f>IFNA(VLOOKUP(A1212,'BUSINESS processed'!A1212:J3902,9,0))</f>
        <v>0.091</v>
      </c>
      <c r="AF1212" s="27">
        <f>IFNA(VLOOKUP(A1212,'BUSINESS processed'!A1212:J3902,10,0))</f>
        <v>0.33</v>
      </c>
      <c r="AG1212" s="26"/>
      <c r="AH1212" s="26"/>
      <c r="AI1212" s="26"/>
      <c r="AJ1212" s="26"/>
      <c r="AK1212" s="26"/>
      <c r="AL1212" s="26"/>
      <c r="AM1212" s="26"/>
      <c r="AN1212" s="26"/>
      <c r="AO1212" s="26"/>
      <c r="AP1212" s="26"/>
      <c r="AQ1212" s="26"/>
      <c r="AR1212" s="26"/>
      <c r="AS1212" s="26"/>
      <c r="AT1212" s="26"/>
      <c r="AU1212" s="26"/>
      <c r="AV1212" s="26"/>
      <c r="AW1212" s="26"/>
      <c r="AX1212" s="26"/>
      <c r="AY1212" s="26"/>
      <c r="AZ1212" s="26"/>
      <c r="BA1212" s="26"/>
      <c r="BB1212" s="26"/>
      <c r="BC1212" s="26"/>
      <c r="BD1212" s="26"/>
      <c r="BE1212" s="26"/>
      <c r="BF1212" s="26"/>
      <c r="BG1212" s="26"/>
      <c r="BH1212" s="26"/>
    </row>
    <row r="1213">
      <c r="A1213" s="18" t="str">
        <f t="shared" si="1"/>
        <v>Europe_Bulgaria-Europe_2003</v>
      </c>
      <c r="B1213" s="19" t="s">
        <v>179</v>
      </c>
      <c r="C1213" s="20" t="s">
        <v>186</v>
      </c>
      <c r="D1213" s="21" t="s">
        <v>74</v>
      </c>
      <c r="E1213" s="22">
        <v>1.5979194511E10</v>
      </c>
      <c r="F1213" s="22">
        <f t="shared" si="2"/>
        <v>2042.446231</v>
      </c>
      <c r="G1213" s="23">
        <v>0.076</v>
      </c>
      <c r="H1213" s="23">
        <v>154.0</v>
      </c>
      <c r="I1213" s="23">
        <v>0.092</v>
      </c>
      <c r="J1213" s="24">
        <f>IFNA(VLOOKUP(A1213,'ENERGY processed'!$A$2:$H$2692,7,0),"")</f>
        <v>17512</v>
      </c>
      <c r="K1213" s="24">
        <f t="shared" si="3"/>
        <v>0.002238368047</v>
      </c>
      <c r="L1213" s="24">
        <f>IFNA(VLOOKUP(A1213,'ENERGY processed'!$A$2:$H$2692,8,0),"")</f>
        <v>42805</v>
      </c>
      <c r="M1213" s="24">
        <f t="shared" si="5"/>
        <v>0.005471296496</v>
      </c>
      <c r="N1213" s="24">
        <f>IFNA(VLOOKUP(A1213,'HUMAN RESOURCES processed'!$A$2:$M$2692,5,0))</f>
        <v>0.009</v>
      </c>
      <c r="O1213" s="24">
        <f>IFNA(VLOOKUP(A1213,'HUMAN RESOURCES processed'!$A$2:$M$2692,6,0))</f>
        <v>0.016</v>
      </c>
      <c r="P1213" s="24">
        <f>IFNA(VLOOKUP(A1213,'HUMAN RESOURCES processed'!$A$2:$M$2692,7,0))</f>
        <v>76</v>
      </c>
      <c r="Q1213" s="24">
        <f>IFNA(VLOOKUP(A1213,'HUMAN RESOURCES processed'!$A$2:$M$2692,8,0))</f>
        <v>69</v>
      </c>
      <c r="R1213" s="24">
        <f t="shared" si="6"/>
        <v>72.5</v>
      </c>
      <c r="S1213" s="24">
        <f>IFNA(VLOOKUP(A1213,'HUMAN RESOURCES processed'!$A$2:$M$2692,9,0))</f>
        <v>0.143</v>
      </c>
      <c r="T1213" s="24">
        <f>IFNA(VLOOKUP(A1213,'HUMAN RESOURCES processed'!$A$2:$M$2692,10,0))</f>
        <v>0.685</v>
      </c>
      <c r="U1213" s="24">
        <f>IFNA(VLOOKUP(A1213,'HUMAN RESOURCES processed'!$A$2:$M$2692,11,0))</f>
        <v>0.171</v>
      </c>
      <c r="V1213" s="24">
        <f>IFNA(VLOOKUP(A1213,'HUMAN RESOURCES processed'!$A$2:$M$2692,12,0))</f>
        <v>7823557</v>
      </c>
      <c r="W1213" s="24">
        <f>IFNA(VLOOKUP(A1213,'HUMAN RESOURCES processed'!$A$2:$M$2692,13,0))</f>
        <v>0.699</v>
      </c>
      <c r="X1213" s="24">
        <f>IFNA(VLOOKUP(A1213,'TOURISM processed'!$A$2:$F$2692,5,0))</f>
        <v>2051000000</v>
      </c>
      <c r="Y1213" s="24">
        <f>IFNA(VLOOKUP(A1213,'TOURISM processed'!$A$2:$F$2692,6,0))</f>
        <v>1467000000</v>
      </c>
      <c r="Z1213" s="24">
        <f t="shared" si="7"/>
        <v>187.510617</v>
      </c>
      <c r="AA1213" s="24">
        <f t="shared" si="681"/>
        <v>0</v>
      </c>
      <c r="AB1213" s="24">
        <f>IFNA(VLOOKUP(A1213,'BUSINESS processed'!A1213:J3903,6,0))</f>
        <v>32</v>
      </c>
      <c r="AC1213" s="24">
        <f t="shared" si="683"/>
        <v>0</v>
      </c>
      <c r="AD1213" s="24">
        <f t="shared" si="684"/>
        <v>0</v>
      </c>
      <c r="AE1213" s="24">
        <f>IFNA(VLOOKUP(A1213,'BUSINESS processed'!A1213:J3903,9,0))</f>
        <v>0.12</v>
      </c>
      <c r="AF1213" s="27">
        <f>IFNA(VLOOKUP(A1213,'BUSINESS processed'!A1213:J3903,10,0))</f>
        <v>0.448</v>
      </c>
      <c r="AG1213" s="26"/>
      <c r="AH1213" s="26"/>
      <c r="AI1213" s="26"/>
      <c r="AJ1213" s="26"/>
      <c r="AK1213" s="26"/>
      <c r="AL1213" s="26"/>
      <c r="AM1213" s="26"/>
      <c r="AN1213" s="26"/>
      <c r="AO1213" s="26"/>
      <c r="AP1213" s="26"/>
      <c r="AQ1213" s="26"/>
      <c r="AR1213" s="26"/>
      <c r="AS1213" s="26"/>
      <c r="AT1213" s="26"/>
      <c r="AU1213" s="26"/>
      <c r="AV1213" s="26"/>
      <c r="AW1213" s="26"/>
      <c r="AX1213" s="26"/>
      <c r="AY1213" s="26"/>
      <c r="AZ1213" s="26"/>
      <c r="BA1213" s="26"/>
      <c r="BB1213" s="26"/>
      <c r="BC1213" s="26"/>
      <c r="BD1213" s="26"/>
      <c r="BE1213" s="26"/>
      <c r="BF1213" s="26"/>
      <c r="BG1213" s="26"/>
      <c r="BH1213" s="26"/>
    </row>
    <row r="1214">
      <c r="A1214" s="18" t="str">
        <f t="shared" si="1"/>
        <v>Europe_Bulgaria-Europe_2004</v>
      </c>
      <c r="B1214" s="19" t="s">
        <v>179</v>
      </c>
      <c r="C1214" s="20" t="s">
        <v>186</v>
      </c>
      <c r="D1214" s="21" t="s">
        <v>83</v>
      </c>
      <c r="E1214" s="22">
        <v>2.0668176834E10</v>
      </c>
      <c r="F1214" s="22">
        <f t="shared" si="2"/>
        <v>2656.18162</v>
      </c>
      <c r="G1214" s="23">
        <v>0.076</v>
      </c>
      <c r="H1214" s="23">
        <v>201.0</v>
      </c>
      <c r="I1214" s="23">
        <v>0.085</v>
      </c>
      <c r="J1214" s="24">
        <f>IFNA(VLOOKUP(A1214,'ENERGY processed'!$A$2:$H$2692,7,0),"")</f>
        <v>19615.5</v>
      </c>
      <c r="K1214" s="24">
        <f t="shared" si="3"/>
        <v>0.002520896303</v>
      </c>
      <c r="L1214" s="24">
        <f>IFNA(VLOOKUP(A1214,'ENERGY processed'!$A$2:$H$2692,8,0),"")</f>
        <v>48623</v>
      </c>
      <c r="M1214" s="24">
        <f t="shared" si="5"/>
        <v>0.006248810428</v>
      </c>
      <c r="N1214" s="24">
        <f>IFNA(VLOOKUP(A1214,'HUMAN RESOURCES processed'!$A$2:$M$2692,5,0))</f>
        <v>0.009</v>
      </c>
      <c r="O1214" s="24">
        <f>IFNA(VLOOKUP(A1214,'HUMAN RESOURCES processed'!$A$2:$M$2692,6,0))</f>
        <v>0.015</v>
      </c>
      <c r="P1214" s="24">
        <f>IFNA(VLOOKUP(A1214,'HUMAN RESOURCES processed'!$A$2:$M$2692,7,0))</f>
        <v>76</v>
      </c>
      <c r="Q1214" s="24">
        <f>IFNA(VLOOKUP(A1214,'HUMAN RESOURCES processed'!$A$2:$M$2692,8,0))</f>
        <v>69</v>
      </c>
      <c r="R1214" s="24">
        <f t="shared" si="6"/>
        <v>72.5</v>
      </c>
      <c r="S1214" s="24">
        <f>IFNA(VLOOKUP(A1214,'HUMAN RESOURCES processed'!$A$2:$M$2692,9,0))</f>
        <v>0.14</v>
      </c>
      <c r="T1214" s="24">
        <f>IFNA(VLOOKUP(A1214,'HUMAN RESOURCES processed'!$A$2:$M$2692,10,0))</f>
        <v>0.688</v>
      </c>
      <c r="U1214" s="24">
        <f>IFNA(VLOOKUP(A1214,'HUMAN RESOURCES processed'!$A$2:$M$2692,11,0))</f>
        <v>0.173</v>
      </c>
      <c r="V1214" s="24">
        <f>IFNA(VLOOKUP(A1214,'HUMAN RESOURCES processed'!$A$2:$M$2692,12,0))</f>
        <v>7781161</v>
      </c>
      <c r="W1214" s="24">
        <f>IFNA(VLOOKUP(A1214,'HUMAN RESOURCES processed'!$A$2:$M$2692,13,0))</f>
        <v>0.702</v>
      </c>
      <c r="X1214" s="24">
        <f>IFNA(VLOOKUP(A1214,'TOURISM processed'!$A$2:$F$2692,5,0))</f>
        <v>2796000000</v>
      </c>
      <c r="Y1214" s="24">
        <f>IFNA(VLOOKUP(A1214,'TOURISM processed'!$A$2:$F$2692,6,0))</f>
        <v>1935000000</v>
      </c>
      <c r="Z1214" s="24">
        <f t="shared" si="7"/>
        <v>248.6775431</v>
      </c>
      <c r="AA1214" s="24">
        <f t="shared" si="681"/>
        <v>0</v>
      </c>
      <c r="AB1214" s="24">
        <f>IFNA(VLOOKUP(A1214,'BUSINESS processed'!A1214:J3904,6,0))</f>
        <v>32</v>
      </c>
      <c r="AC1214" s="24">
        <f t="shared" si="683"/>
        <v>0</v>
      </c>
      <c r="AD1214" s="24">
        <f t="shared" si="684"/>
        <v>0</v>
      </c>
      <c r="AE1214" s="24">
        <f>IFNA(VLOOKUP(A1214,'BUSINESS processed'!A1214:J3904,9,0))</f>
        <v>0.181</v>
      </c>
      <c r="AF1214" s="27">
        <f>IFNA(VLOOKUP(A1214,'BUSINESS processed'!A1214:J3904,10,0))</f>
        <v>0.611</v>
      </c>
      <c r="AG1214" s="26"/>
      <c r="AH1214" s="26"/>
      <c r="AI1214" s="26"/>
      <c r="AJ1214" s="26"/>
      <c r="AK1214" s="26"/>
      <c r="AL1214" s="26"/>
      <c r="AM1214" s="26"/>
      <c r="AN1214" s="26"/>
      <c r="AO1214" s="26"/>
      <c r="AP1214" s="26"/>
      <c r="AQ1214" s="26"/>
      <c r="AR1214" s="26"/>
      <c r="AS1214" s="26"/>
      <c r="AT1214" s="26"/>
      <c r="AU1214" s="26"/>
      <c r="AV1214" s="26"/>
      <c r="AW1214" s="26"/>
      <c r="AX1214" s="26"/>
      <c r="AY1214" s="26"/>
      <c r="AZ1214" s="26"/>
      <c r="BA1214" s="26"/>
      <c r="BB1214" s="26"/>
      <c r="BC1214" s="26"/>
      <c r="BD1214" s="26"/>
      <c r="BE1214" s="26"/>
      <c r="BF1214" s="26"/>
      <c r="BG1214" s="26"/>
      <c r="BH1214" s="26"/>
    </row>
    <row r="1215">
      <c r="A1215" s="18" t="str">
        <f t="shared" si="1"/>
        <v>Europe_Bulgaria-Europe_2005</v>
      </c>
      <c r="B1215" s="19" t="s">
        <v>179</v>
      </c>
      <c r="C1215" s="20" t="s">
        <v>186</v>
      </c>
      <c r="D1215" s="21" t="s">
        <v>84</v>
      </c>
      <c r="E1215" s="22">
        <v>2.5283228366E10</v>
      </c>
      <c r="F1215" s="22">
        <f t="shared" si="2"/>
        <v>3266.609177</v>
      </c>
      <c r="G1215" s="23">
        <v>0.073</v>
      </c>
      <c r="H1215" s="23">
        <v>238.0</v>
      </c>
      <c r="I1215" s="23">
        <v>0.089</v>
      </c>
      <c r="J1215" s="24">
        <f>IF(AND( C1215=C1214,D1215&gt;D1214),J1214,"")</f>
        <v>19615.5</v>
      </c>
      <c r="K1215" s="24">
        <f t="shared" si="3"/>
        <v>0.002534335069</v>
      </c>
      <c r="L1215" s="24">
        <f>IF(AND(C1215=C1214,C1215&gt;C1214),C1214,0)</f>
        <v>0</v>
      </c>
      <c r="M1215" s="24">
        <f t="shared" si="5"/>
        <v>0</v>
      </c>
      <c r="N1215" s="24">
        <f>IFNA(VLOOKUP(A1215,'HUMAN RESOURCES processed'!$A$2:$M$2692,5,0))</f>
        <v>0.009</v>
      </c>
      <c r="O1215" s="24">
        <f>IFNA(VLOOKUP(A1215,'HUMAN RESOURCES processed'!$A$2:$M$2692,6,0))</f>
        <v>0.014</v>
      </c>
      <c r="P1215" s="24">
        <f>IFNA(VLOOKUP(A1215,'HUMAN RESOURCES processed'!$A$2:$M$2692,7,0))</f>
        <v>76</v>
      </c>
      <c r="Q1215" s="24">
        <f>IFNA(VLOOKUP(A1215,'HUMAN RESOURCES processed'!$A$2:$M$2692,8,0))</f>
        <v>69</v>
      </c>
      <c r="R1215" s="24">
        <f t="shared" si="6"/>
        <v>72.5</v>
      </c>
      <c r="S1215" s="24">
        <f>IFNA(VLOOKUP(A1215,'HUMAN RESOURCES processed'!$A$2:$M$2692,9,0))</f>
        <v>0.137</v>
      </c>
      <c r="T1215" s="24">
        <f>IFNA(VLOOKUP(A1215,'HUMAN RESOURCES processed'!$A$2:$M$2692,10,0))</f>
        <v>0.689</v>
      </c>
      <c r="U1215" s="24">
        <f>IFNA(VLOOKUP(A1215,'HUMAN RESOURCES processed'!$A$2:$M$2692,11,0))</f>
        <v>0.174</v>
      </c>
      <c r="V1215" s="24">
        <f>IFNA(VLOOKUP(A1215,'HUMAN RESOURCES processed'!$A$2:$M$2692,12,0))</f>
        <v>7739900</v>
      </c>
      <c r="W1215" s="24">
        <f>IFNA(VLOOKUP(A1215,'HUMAN RESOURCES processed'!$A$2:$M$2692,13,0))</f>
        <v>0.706</v>
      </c>
      <c r="X1215" s="24">
        <f>IFNA(VLOOKUP(A1215,'TOURISM processed'!$A$2:$F$2692,5,0))</f>
        <v>3063000000</v>
      </c>
      <c r="Y1215" s="24">
        <f>IFNA(VLOOKUP(A1215,'TOURISM processed'!$A$2:$F$2692,6,0))</f>
        <v>1858000000</v>
      </c>
      <c r="Z1215" s="24">
        <f t="shared" si="7"/>
        <v>240.0547811</v>
      </c>
      <c r="AA1215" s="24">
        <f>IFNA(VLOOKUP(A1215,'BUSINESS processed'!A1215:J3905,5,0))</f>
        <v>0.452</v>
      </c>
      <c r="AB1215" s="24">
        <f>IFNA(VLOOKUP(A1215,'BUSINESS processed'!A1215:J3905,6,0))</f>
        <v>32</v>
      </c>
      <c r="AC1215" s="24">
        <f t="shared" si="683"/>
        <v>0</v>
      </c>
      <c r="AD1215" s="24">
        <f>IFNA(VLOOKUP(A1215,'BUSINESS processed'!A1215:J3905,8,0))</f>
        <v>616</v>
      </c>
      <c r="AE1215" s="24">
        <f>IFNA(VLOOKUP(A1215,'BUSINESS processed'!A1215:J3905,9,0))</f>
        <v>0.2</v>
      </c>
      <c r="AF1215" s="27">
        <f>IFNA(VLOOKUP(A1215,'BUSINESS processed'!A1215:J3905,10,0))</f>
        <v>0.813</v>
      </c>
      <c r="AG1215" s="26"/>
      <c r="AH1215" s="26"/>
      <c r="AI1215" s="26"/>
      <c r="AJ1215" s="26"/>
      <c r="AK1215" s="26"/>
      <c r="AL1215" s="26"/>
      <c r="AM1215" s="26"/>
      <c r="AN1215" s="26"/>
      <c r="AO1215" s="26"/>
      <c r="AP1215" s="26"/>
      <c r="AQ1215" s="26"/>
      <c r="AR1215" s="26"/>
      <c r="AS1215" s="26"/>
      <c r="AT1215" s="26"/>
      <c r="AU1215" s="26"/>
      <c r="AV1215" s="26"/>
      <c r="AW1215" s="26"/>
      <c r="AX1215" s="26"/>
      <c r="AY1215" s="26"/>
      <c r="AZ1215" s="26"/>
      <c r="BA1215" s="26"/>
      <c r="BB1215" s="26"/>
      <c r="BC1215" s="26"/>
      <c r="BD1215" s="26"/>
      <c r="BE1215" s="26"/>
      <c r="BF1215" s="26"/>
      <c r="BG1215" s="26"/>
      <c r="BH1215" s="26"/>
    </row>
    <row r="1216">
      <c r="A1216" s="18" t="str">
        <f t="shared" si="1"/>
        <v>Europe_Bulgaria-Europe_2006</v>
      </c>
      <c r="B1216" s="19" t="s">
        <v>179</v>
      </c>
      <c r="C1216" s="20" t="s">
        <v>186</v>
      </c>
      <c r="D1216" s="21" t="s">
        <v>85</v>
      </c>
      <c r="E1216" s="22">
        <v>2.889508354E10</v>
      </c>
      <c r="F1216" s="22">
        <f t="shared" si="2"/>
        <v>3753.085917</v>
      </c>
      <c r="G1216" s="23">
        <v>0.073</v>
      </c>
      <c r="H1216" s="23">
        <v>274.0</v>
      </c>
      <c r="I1216" s="23">
        <v>0.087</v>
      </c>
      <c r="J1216" s="24">
        <f>IFNA(VLOOKUP(A1216,'ENERGY processed'!$A$2:$H$2692,7,0),"")</f>
        <v>20007.5</v>
      </c>
      <c r="K1216" s="24">
        <f t="shared" si="3"/>
        <v>0.002598707368</v>
      </c>
      <c r="L1216" s="24">
        <f>IFNA(VLOOKUP(A1216,'ENERGY processed'!$A$2:$H$2692,8,0),"")</f>
        <v>50360.5</v>
      </c>
      <c r="M1216" s="24">
        <f t="shared" si="5"/>
        <v>0.006541157186</v>
      </c>
      <c r="N1216" s="24">
        <f>IFNA(VLOOKUP(A1216,'HUMAN RESOURCES processed'!$A$2:$M$2692,5,0))</f>
        <v>0.01</v>
      </c>
      <c r="O1216" s="24">
        <f>IFNA(VLOOKUP(A1216,'HUMAN RESOURCES processed'!$A$2:$M$2692,6,0))</f>
        <v>0.013</v>
      </c>
      <c r="P1216" s="24">
        <f>IFNA(VLOOKUP(A1216,'HUMAN RESOURCES processed'!$A$2:$M$2692,7,0))</f>
        <v>76</v>
      </c>
      <c r="Q1216" s="24">
        <f>IFNA(VLOOKUP(A1216,'HUMAN RESOURCES processed'!$A$2:$M$2692,8,0))</f>
        <v>69</v>
      </c>
      <c r="R1216" s="24">
        <f t="shared" si="6"/>
        <v>72.5</v>
      </c>
      <c r="S1216" s="24">
        <f>IFNA(VLOOKUP(A1216,'HUMAN RESOURCES processed'!$A$2:$M$2692,9,0))</f>
        <v>0.135</v>
      </c>
      <c r="T1216" s="24">
        <f>IFNA(VLOOKUP(A1216,'HUMAN RESOURCES processed'!$A$2:$M$2692,10,0))</f>
        <v>0.69</v>
      </c>
      <c r="U1216" s="24">
        <f>IFNA(VLOOKUP(A1216,'HUMAN RESOURCES processed'!$A$2:$M$2692,11,0))</f>
        <v>0.176</v>
      </c>
      <c r="V1216" s="24">
        <f>IFNA(VLOOKUP(A1216,'HUMAN RESOURCES processed'!$A$2:$M$2692,12,0))</f>
        <v>7699020</v>
      </c>
      <c r="W1216" s="24">
        <f>IFNA(VLOOKUP(A1216,'HUMAN RESOURCES processed'!$A$2:$M$2692,13,0))</f>
        <v>0.709</v>
      </c>
      <c r="X1216" s="24">
        <f>IFNA(VLOOKUP(A1216,'TOURISM processed'!$A$2:$F$2692,5,0))</f>
        <v>3317000000</v>
      </c>
      <c r="Y1216" s="24">
        <f>IFNA(VLOOKUP(A1216,'TOURISM processed'!$A$2:$F$2692,6,0))</f>
        <v>2099000000</v>
      </c>
      <c r="Z1216" s="24">
        <f t="shared" si="7"/>
        <v>272.6321012</v>
      </c>
      <c r="AA1216" s="24">
        <f>IFNA(VLOOKUP(A1216,'BUSINESS processed'!A1216:J3906,5,0))</f>
        <v>0.416</v>
      </c>
      <c r="AB1216" s="24">
        <f>IFNA(VLOOKUP(A1216,'BUSINESS processed'!A1216:J3906,6,0))</f>
        <v>32</v>
      </c>
      <c r="AC1216" s="24">
        <f t="shared" si="683"/>
        <v>0</v>
      </c>
      <c r="AD1216" s="24">
        <f>IFNA(VLOOKUP(A1216,'BUSINESS processed'!A1216:J3906,8,0))</f>
        <v>616</v>
      </c>
      <c r="AE1216" s="24">
        <f>IFNA(VLOOKUP(A1216,'BUSINESS processed'!A1216:J3906,9,0))</f>
        <v>0.271</v>
      </c>
      <c r="AF1216" s="27">
        <f>IFNA(VLOOKUP(A1216,'BUSINESS processed'!A1216:J3906,10,0))</f>
        <v>1.083</v>
      </c>
      <c r="AG1216" s="26"/>
      <c r="AH1216" s="26"/>
      <c r="AI1216" s="26"/>
      <c r="AJ1216" s="26"/>
      <c r="AK1216" s="26"/>
      <c r="AL1216" s="26"/>
      <c r="AM1216" s="26"/>
      <c r="AN1216" s="26"/>
      <c r="AO1216" s="26"/>
      <c r="AP1216" s="26"/>
      <c r="AQ1216" s="26"/>
      <c r="AR1216" s="26"/>
      <c r="AS1216" s="26"/>
      <c r="AT1216" s="26"/>
      <c r="AU1216" s="26"/>
      <c r="AV1216" s="26"/>
      <c r="AW1216" s="26"/>
      <c r="AX1216" s="26"/>
      <c r="AY1216" s="26"/>
      <c r="AZ1216" s="26"/>
      <c r="BA1216" s="26"/>
      <c r="BB1216" s="26"/>
      <c r="BC1216" s="26"/>
      <c r="BD1216" s="26"/>
      <c r="BE1216" s="26"/>
      <c r="BF1216" s="26"/>
      <c r="BG1216" s="26"/>
      <c r="BH1216" s="26"/>
    </row>
    <row r="1217">
      <c r="A1217" s="18" t="str">
        <f t="shared" si="1"/>
        <v>Europe_Bulgaria-Europe_2007</v>
      </c>
      <c r="B1217" s="19" t="s">
        <v>179</v>
      </c>
      <c r="C1217" s="20" t="s">
        <v>186</v>
      </c>
      <c r="D1217" s="21" t="s">
        <v>86</v>
      </c>
      <c r="E1217" s="22">
        <v>3.3209188739E10</v>
      </c>
      <c r="F1217" s="22">
        <f t="shared" si="2"/>
        <v>4401.285766</v>
      </c>
      <c r="G1217" s="23">
        <v>0.069</v>
      </c>
      <c r="H1217" s="23">
        <v>297.0</v>
      </c>
      <c r="I1217" s="23">
        <v>0.089</v>
      </c>
      <c r="J1217" s="24">
        <f>IF(AND( C1217=C1216,D1217&gt;D1216),J1216,"")</f>
        <v>20007.5</v>
      </c>
      <c r="K1217" s="24">
        <f t="shared" si="3"/>
        <v>0.002651637342</v>
      </c>
      <c r="L1217" s="24">
        <f>IF(AND(C1217=C1216,C1217&gt;C1216),C1216,0)</f>
        <v>0</v>
      </c>
      <c r="M1217" s="24">
        <f t="shared" si="5"/>
        <v>0</v>
      </c>
      <c r="N1217" s="24">
        <f>IFNA(VLOOKUP(A1217,'HUMAN RESOURCES processed'!$A$2:$M$2692,5,0))</f>
        <v>0.01</v>
      </c>
      <c r="O1217" s="24">
        <f>IFNA(VLOOKUP(A1217,'HUMAN RESOURCES processed'!$A$2:$M$2692,6,0))</f>
        <v>0.012</v>
      </c>
      <c r="P1217" s="24">
        <f>IFNA(VLOOKUP(A1217,'HUMAN RESOURCES processed'!$A$2:$M$2692,7,0))</f>
        <v>76</v>
      </c>
      <c r="Q1217" s="24">
        <f>IFNA(VLOOKUP(A1217,'HUMAN RESOURCES processed'!$A$2:$M$2692,8,0))</f>
        <v>69</v>
      </c>
      <c r="R1217" s="24">
        <f t="shared" si="6"/>
        <v>72.5</v>
      </c>
      <c r="S1217" s="24">
        <f>IFNA(VLOOKUP(A1217,'HUMAN RESOURCES processed'!$A$2:$M$2692,9,0))</f>
        <v>0.133</v>
      </c>
      <c r="T1217" s="24">
        <f>IFNA(VLOOKUP(A1217,'HUMAN RESOURCES processed'!$A$2:$M$2692,10,0))</f>
        <v>0.689</v>
      </c>
      <c r="U1217" s="24">
        <f>IFNA(VLOOKUP(A1217,'HUMAN RESOURCES processed'!$A$2:$M$2692,11,0))</f>
        <v>0.177</v>
      </c>
      <c r="V1217" s="24">
        <f>IFNA(VLOOKUP(A1217,'HUMAN RESOURCES processed'!$A$2:$M$2692,12,0))</f>
        <v>7545338</v>
      </c>
      <c r="W1217" s="24">
        <f>IFNA(VLOOKUP(A1217,'HUMAN RESOURCES processed'!$A$2:$M$2692,13,0))</f>
        <v>0.713</v>
      </c>
      <c r="X1217" s="24">
        <f>IFNA(VLOOKUP(A1217,'TOURISM processed'!$A$2:$F$2692,5,0))</f>
        <v>4181000000</v>
      </c>
      <c r="Y1217" s="24">
        <f>IFNA(VLOOKUP(A1217,'TOURISM processed'!$A$2:$F$2692,6,0))</f>
        <v>2142000000</v>
      </c>
      <c r="Z1217" s="24">
        <f t="shared" si="7"/>
        <v>283.8839029</v>
      </c>
      <c r="AA1217" s="24">
        <f>IFNA(VLOOKUP(A1217,'BUSINESS processed'!A1217:J3907,5,0))</f>
        <v>0.358</v>
      </c>
      <c r="AB1217" s="24">
        <f>IFNA(VLOOKUP(A1217,'BUSINESS processed'!A1217:J3907,6,0))</f>
        <v>32</v>
      </c>
      <c r="AC1217" s="24">
        <f t="shared" si="683"/>
        <v>0</v>
      </c>
      <c r="AD1217" s="24">
        <f>IFNA(VLOOKUP(A1217,'BUSINESS processed'!A1217:J3907,8,0))</f>
        <v>616</v>
      </c>
      <c r="AE1217" s="24">
        <f>IFNA(VLOOKUP(A1217,'BUSINESS processed'!A1217:J3907,9,0))</f>
        <v>0.336</v>
      </c>
      <c r="AF1217" s="27">
        <f>IFNA(VLOOKUP(A1217,'BUSINESS processed'!A1217:J3907,10,0))</f>
        <v>1.309</v>
      </c>
      <c r="AG1217" s="26"/>
      <c r="AH1217" s="26"/>
      <c r="AI1217" s="26"/>
      <c r="AJ1217" s="26"/>
      <c r="AK1217" s="26"/>
      <c r="AL1217" s="26"/>
      <c r="AM1217" s="26"/>
      <c r="AN1217" s="26"/>
      <c r="AO1217" s="26"/>
      <c r="AP1217" s="26"/>
      <c r="AQ1217" s="26"/>
      <c r="AR1217" s="26"/>
      <c r="AS1217" s="26"/>
      <c r="AT1217" s="26"/>
      <c r="AU1217" s="26"/>
      <c r="AV1217" s="26"/>
      <c r="AW1217" s="26"/>
      <c r="AX1217" s="26"/>
      <c r="AY1217" s="26"/>
      <c r="AZ1217" s="26"/>
      <c r="BA1217" s="26"/>
      <c r="BB1217" s="26"/>
      <c r="BC1217" s="26"/>
      <c r="BD1217" s="26"/>
      <c r="BE1217" s="26"/>
      <c r="BF1217" s="26"/>
      <c r="BG1217" s="26"/>
      <c r="BH1217" s="26"/>
    </row>
    <row r="1218">
      <c r="A1218" s="18" t="str">
        <f t="shared" si="1"/>
        <v>Europe_Bulgaria-Europe_2008</v>
      </c>
      <c r="B1218" s="19" t="s">
        <v>179</v>
      </c>
      <c r="C1218" s="20" t="s">
        <v>186</v>
      </c>
      <c r="D1218" s="21" t="s">
        <v>87</v>
      </c>
      <c r="E1218" s="22">
        <v>4.2113656147E10</v>
      </c>
      <c r="F1218" s="22">
        <f t="shared" si="2"/>
        <v>5620.729167</v>
      </c>
      <c r="G1218" s="23">
        <v>0.068</v>
      </c>
      <c r="H1218" s="23">
        <v>375.0</v>
      </c>
      <c r="I1218" s="23">
        <v>0.1</v>
      </c>
      <c r="J1218" s="24">
        <f>IFNA(VLOOKUP(A1218,'ENERGY processed'!$A$2:$H$2692,7,0),"")</f>
        <v>18688</v>
      </c>
      <c r="K1218" s="24">
        <f t="shared" si="3"/>
        <v>0.002494207254</v>
      </c>
      <c r="L1218" s="24">
        <f>IFNA(VLOOKUP(A1218,'ENERGY processed'!$A$2:$H$2692,8,0),"")</f>
        <v>43531</v>
      </c>
      <c r="M1218" s="24">
        <f t="shared" si="5"/>
        <v>0.005809895975</v>
      </c>
      <c r="N1218" s="24">
        <f>IFNA(VLOOKUP(A1218,'HUMAN RESOURCES processed'!$A$2:$M$2692,5,0))</f>
        <v>0.01</v>
      </c>
      <c r="O1218" s="24">
        <f>IFNA(VLOOKUP(A1218,'HUMAN RESOURCES processed'!$A$2:$M$2692,6,0))</f>
        <v>0.012</v>
      </c>
      <c r="P1218" s="24">
        <f>IFNA(VLOOKUP(A1218,'HUMAN RESOURCES processed'!$A$2:$M$2692,7,0))</f>
        <v>77</v>
      </c>
      <c r="Q1218" s="24">
        <f>IFNA(VLOOKUP(A1218,'HUMAN RESOURCES processed'!$A$2:$M$2692,8,0))</f>
        <v>70</v>
      </c>
      <c r="R1218" s="24">
        <f t="shared" si="6"/>
        <v>73.5</v>
      </c>
      <c r="S1218" s="24">
        <f>IFNA(VLOOKUP(A1218,'HUMAN RESOURCES processed'!$A$2:$M$2692,9,0))</f>
        <v>0.133</v>
      </c>
      <c r="T1218" s="24">
        <f>IFNA(VLOOKUP(A1218,'HUMAN RESOURCES processed'!$A$2:$M$2692,10,0))</f>
        <v>0.688</v>
      </c>
      <c r="U1218" s="24">
        <f>IFNA(VLOOKUP(A1218,'HUMAN RESOURCES processed'!$A$2:$M$2692,11,0))</f>
        <v>0.179</v>
      </c>
      <c r="V1218" s="24">
        <f>IFNA(VLOOKUP(A1218,'HUMAN RESOURCES processed'!$A$2:$M$2692,12,0))</f>
        <v>7492561</v>
      </c>
      <c r="W1218" s="24">
        <f>IFNA(VLOOKUP(A1218,'HUMAN RESOURCES processed'!$A$2:$M$2692,13,0))</f>
        <v>0.716</v>
      </c>
      <c r="X1218" s="24">
        <f>IFNA(VLOOKUP(A1218,'TOURISM processed'!$A$2:$F$2692,5,0))</f>
        <v>4852000000</v>
      </c>
      <c r="Y1218" s="24">
        <f>IFNA(VLOOKUP(A1218,'TOURISM processed'!$A$2:$F$2692,6,0))</f>
        <v>2602000000</v>
      </c>
      <c r="Z1218" s="24">
        <f t="shared" si="7"/>
        <v>347.2777866</v>
      </c>
      <c r="AA1218" s="24">
        <f>IFNA(VLOOKUP(A1218,'BUSINESS processed'!A1218:J3908,5,0))</f>
        <v>0.339</v>
      </c>
      <c r="AB1218" s="24">
        <f>IFNA(VLOOKUP(A1218,'BUSINESS processed'!A1218:J3908,6,0))</f>
        <v>49</v>
      </c>
      <c r="AC1218" s="24">
        <f t="shared" si="683"/>
        <v>0</v>
      </c>
      <c r="AD1218" s="24">
        <f>IFNA(VLOOKUP(A1218,'BUSINESS processed'!A1218:J3908,8,0))</f>
        <v>616</v>
      </c>
      <c r="AE1218" s="24">
        <f>IFNA(VLOOKUP(A1218,'BUSINESS processed'!A1218:J3908,9,0))</f>
        <v>0.397</v>
      </c>
      <c r="AF1218" s="27">
        <f>IFNA(VLOOKUP(A1218,'BUSINESS processed'!A1218:J3908,10,0))</f>
        <v>1.39</v>
      </c>
      <c r="AG1218" s="26"/>
      <c r="AH1218" s="26"/>
      <c r="AI1218" s="26"/>
      <c r="AJ1218" s="26"/>
      <c r="AK1218" s="26"/>
      <c r="AL1218" s="26"/>
      <c r="AM1218" s="26"/>
      <c r="AN1218" s="26"/>
      <c r="AO1218" s="26"/>
      <c r="AP1218" s="26"/>
      <c r="AQ1218" s="26"/>
      <c r="AR1218" s="26"/>
      <c r="AS1218" s="26"/>
      <c r="AT1218" s="26"/>
      <c r="AU1218" s="26"/>
      <c r="AV1218" s="26"/>
      <c r="AW1218" s="26"/>
      <c r="AX1218" s="26"/>
      <c r="AY1218" s="26"/>
      <c r="AZ1218" s="26"/>
      <c r="BA1218" s="26"/>
      <c r="BB1218" s="26"/>
      <c r="BC1218" s="26"/>
      <c r="BD1218" s="26"/>
      <c r="BE1218" s="26"/>
      <c r="BF1218" s="26"/>
      <c r="BG1218" s="26"/>
      <c r="BH1218" s="26"/>
    </row>
    <row r="1219">
      <c r="A1219" s="18" t="str">
        <f t="shared" si="1"/>
        <v>Europe_Bulgaria-Europe_2009</v>
      </c>
      <c r="B1219" s="19" t="s">
        <v>179</v>
      </c>
      <c r="C1219" s="20" t="s">
        <v>186</v>
      </c>
      <c r="D1219" s="21" t="s">
        <v>88</v>
      </c>
      <c r="E1219" s="22">
        <v>5.1824892678E10</v>
      </c>
      <c r="F1219" s="22">
        <f t="shared" si="2"/>
        <v>6961.554099</v>
      </c>
      <c r="G1219" s="23">
        <v>0.07</v>
      </c>
      <c r="H1219" s="23">
        <v>474.0</v>
      </c>
      <c r="I1219" s="23">
        <v>0.109</v>
      </c>
      <c r="J1219" s="24">
        <f>IFNA(VLOOKUP(A1219,'ENERGY processed'!$A$2:$H$2692,7,0),"")</f>
        <v>19399</v>
      </c>
      <c r="K1219" s="24">
        <f t="shared" si="3"/>
        <v>0.002605836327</v>
      </c>
      <c r="L1219" s="24">
        <f>IFNA(VLOOKUP(A1219,'ENERGY processed'!$A$2:$H$2692,8,0),"")</f>
        <v>47308</v>
      </c>
      <c r="M1219" s="24">
        <f t="shared" si="5"/>
        <v>0.006354807203</v>
      </c>
      <c r="N1219" s="24">
        <f>IFNA(VLOOKUP(A1219,'HUMAN RESOURCES processed'!$A$2:$M$2692,5,0))</f>
        <v>0.011</v>
      </c>
      <c r="O1219" s="24">
        <f>IFNA(VLOOKUP(A1219,'HUMAN RESOURCES processed'!$A$2:$M$2692,6,0))</f>
        <v>0.012</v>
      </c>
      <c r="P1219" s="24">
        <f>IFNA(VLOOKUP(A1219,'HUMAN RESOURCES processed'!$A$2:$M$2692,7,0))</f>
        <v>77</v>
      </c>
      <c r="Q1219" s="24">
        <f>IFNA(VLOOKUP(A1219,'HUMAN RESOURCES processed'!$A$2:$M$2692,8,0))</f>
        <v>70</v>
      </c>
      <c r="R1219" s="24">
        <f t="shared" si="6"/>
        <v>73.5</v>
      </c>
      <c r="S1219" s="24">
        <f>IFNA(VLOOKUP(A1219,'HUMAN RESOURCES processed'!$A$2:$M$2692,9,0))</f>
        <v>0.133</v>
      </c>
      <c r="T1219" s="24">
        <f>IFNA(VLOOKUP(A1219,'HUMAN RESOURCES processed'!$A$2:$M$2692,10,0))</f>
        <v>0.686</v>
      </c>
      <c r="U1219" s="24">
        <f>IFNA(VLOOKUP(A1219,'HUMAN RESOURCES processed'!$A$2:$M$2692,11,0))</f>
        <v>0.181</v>
      </c>
      <c r="V1219" s="24">
        <f>IFNA(VLOOKUP(A1219,'HUMAN RESOURCES processed'!$A$2:$M$2692,12,0))</f>
        <v>7444443</v>
      </c>
      <c r="W1219" s="24">
        <f>IFNA(VLOOKUP(A1219,'HUMAN RESOURCES processed'!$A$2:$M$2692,13,0))</f>
        <v>0.72</v>
      </c>
      <c r="X1219" s="24">
        <f>IFNA(VLOOKUP(A1219,'TOURISM processed'!$A$2:$F$2692,5,0))</f>
        <v>4273000000</v>
      </c>
      <c r="Y1219" s="24">
        <f>IFNA(VLOOKUP(A1219,'TOURISM processed'!$A$2:$F$2692,6,0))</f>
        <v>1955000000</v>
      </c>
      <c r="Z1219" s="24">
        <f t="shared" si="7"/>
        <v>262.6119913</v>
      </c>
      <c r="AA1219" s="24">
        <f>IFNA(VLOOKUP(A1219,'BUSINESS processed'!A1219:J3909,5,0))</f>
        <v>0.304</v>
      </c>
      <c r="AB1219" s="24">
        <f>IFNA(VLOOKUP(A1219,'BUSINESS processed'!A1219:J3909,6,0))</f>
        <v>18</v>
      </c>
      <c r="AC1219" s="24">
        <f t="shared" si="683"/>
        <v>0</v>
      </c>
      <c r="AD1219" s="24">
        <f>IFNA(VLOOKUP(A1219,'BUSINESS processed'!A1219:J3909,8,0))</f>
        <v>616</v>
      </c>
      <c r="AE1219" s="24">
        <f>IFNA(VLOOKUP(A1219,'BUSINESS processed'!A1219:J3909,9,0))</f>
        <v>0.45</v>
      </c>
      <c r="AF1219" s="27">
        <f>IFNA(VLOOKUP(A1219,'BUSINESS processed'!A1219:J3909,10,0))</f>
        <v>1.404</v>
      </c>
      <c r="AG1219" s="26"/>
      <c r="AH1219" s="26"/>
      <c r="AI1219" s="26"/>
      <c r="AJ1219" s="26"/>
      <c r="AK1219" s="26"/>
      <c r="AL1219" s="26"/>
      <c r="AM1219" s="26"/>
      <c r="AN1219" s="26"/>
      <c r="AO1219" s="26"/>
      <c r="AP1219" s="26"/>
      <c r="AQ1219" s="26"/>
      <c r="AR1219" s="26"/>
      <c r="AS1219" s="26"/>
      <c r="AT1219" s="26"/>
      <c r="AU1219" s="26"/>
      <c r="AV1219" s="26"/>
      <c r="AW1219" s="26"/>
      <c r="AX1219" s="26"/>
      <c r="AY1219" s="26"/>
      <c r="AZ1219" s="26"/>
      <c r="BA1219" s="26"/>
      <c r="BB1219" s="26"/>
      <c r="BC1219" s="26"/>
      <c r="BD1219" s="26"/>
      <c r="BE1219" s="26"/>
      <c r="BF1219" s="26"/>
      <c r="BG1219" s="26"/>
      <c r="BH1219" s="26"/>
    </row>
    <row r="1220">
      <c r="A1220" s="18" t="str">
        <f t="shared" si="1"/>
        <v>Europe_Bulgaria-Europe_2010</v>
      </c>
      <c r="B1220" s="19" t="s">
        <v>179</v>
      </c>
      <c r="C1220" s="20" t="s">
        <v>186</v>
      </c>
      <c r="D1220" s="21" t="s">
        <v>89</v>
      </c>
      <c r="E1220" s="22">
        <v>4.8568714012E10</v>
      </c>
      <c r="F1220" s="22">
        <f t="shared" si="2"/>
        <v>6567.245467</v>
      </c>
      <c r="G1220" s="23">
        <v>0.072</v>
      </c>
      <c r="H1220" s="23">
        <v>463.0</v>
      </c>
      <c r="I1220" s="23">
        <v>0.113</v>
      </c>
      <c r="J1220" s="24">
        <f>IFNA(VLOOKUP(A1220,'ENERGY processed'!$A$2:$H$2692,7,0),"")</f>
        <v>20459</v>
      </c>
      <c r="K1220" s="24">
        <f t="shared" si="3"/>
        <v>0.002766374975</v>
      </c>
      <c r="L1220" s="24">
        <f>IFNA(VLOOKUP(A1220,'ENERGY processed'!$A$2:$H$2692,8,0),"")</f>
        <v>48943</v>
      </c>
      <c r="M1220" s="24">
        <f t="shared" si="5"/>
        <v>0.006617854754</v>
      </c>
      <c r="N1220" s="24">
        <f>IFNA(VLOOKUP(A1220,'HUMAN RESOURCES processed'!$A$2:$M$2692,5,0))</f>
        <v>0.01</v>
      </c>
      <c r="O1220" s="24">
        <f>IFNA(VLOOKUP(A1220,'HUMAN RESOURCES processed'!$A$2:$M$2692,6,0))</f>
        <v>0.011</v>
      </c>
      <c r="P1220" s="24">
        <f>IFNA(VLOOKUP(A1220,'HUMAN RESOURCES processed'!$A$2:$M$2692,7,0))</f>
        <v>77</v>
      </c>
      <c r="Q1220" s="24">
        <f>IFNA(VLOOKUP(A1220,'HUMAN RESOURCES processed'!$A$2:$M$2692,8,0))</f>
        <v>70</v>
      </c>
      <c r="R1220" s="24">
        <f t="shared" si="6"/>
        <v>73.5</v>
      </c>
      <c r="S1220" s="24">
        <f>IFNA(VLOOKUP(A1220,'HUMAN RESOURCES processed'!$A$2:$M$2692,9,0))</f>
        <v>0.133</v>
      </c>
      <c r="T1220" s="24">
        <f>IFNA(VLOOKUP(A1220,'HUMAN RESOURCES processed'!$A$2:$M$2692,10,0))</f>
        <v>0.683</v>
      </c>
      <c r="U1220" s="24">
        <f>IFNA(VLOOKUP(A1220,'HUMAN RESOURCES processed'!$A$2:$M$2692,11,0))</f>
        <v>0.183</v>
      </c>
      <c r="V1220" s="24">
        <f>IFNA(VLOOKUP(A1220,'HUMAN RESOURCES processed'!$A$2:$M$2692,12,0))</f>
        <v>7395599</v>
      </c>
      <c r="W1220" s="24">
        <f>IFNA(VLOOKUP(A1220,'HUMAN RESOURCES processed'!$A$2:$M$2692,13,0))</f>
        <v>0.723</v>
      </c>
      <c r="X1220" s="24">
        <f>IFNA(VLOOKUP(A1220,'TOURISM processed'!$A$2:$F$2692,5,0))</f>
        <v>4035000000</v>
      </c>
      <c r="Y1220" s="24">
        <f>IFNA(VLOOKUP(A1220,'TOURISM processed'!$A$2:$F$2692,6,0))</f>
        <v>1382000000</v>
      </c>
      <c r="Z1220" s="24">
        <f t="shared" si="7"/>
        <v>186.8678926</v>
      </c>
      <c r="AA1220" s="24">
        <f>IFNA(VLOOKUP(A1220,'BUSINESS processed'!A1220:J3910,5,0))</f>
        <v>0.28</v>
      </c>
      <c r="AB1220" s="24">
        <f>IFNA(VLOOKUP(A1220,'BUSINESS processed'!A1220:J3910,6,0))</f>
        <v>18</v>
      </c>
      <c r="AC1220" s="24">
        <f t="shared" si="683"/>
        <v>0</v>
      </c>
      <c r="AD1220" s="24">
        <f>IFNA(VLOOKUP(A1220,'BUSINESS processed'!A1220:J3910,8,0))</f>
        <v>616</v>
      </c>
      <c r="AE1220" s="24">
        <f>IFNA(VLOOKUP(A1220,'BUSINESS processed'!A1220:J3910,9,0))</f>
        <v>0.462</v>
      </c>
      <c r="AF1220" s="27">
        <f>IFNA(VLOOKUP(A1220,'BUSINESS processed'!A1220:J3910,10,0))</f>
        <v>1.38</v>
      </c>
      <c r="AG1220" s="26"/>
      <c r="AH1220" s="26"/>
      <c r="AI1220" s="26"/>
      <c r="AJ1220" s="26"/>
      <c r="AK1220" s="26"/>
      <c r="AL1220" s="26"/>
      <c r="AM1220" s="26"/>
      <c r="AN1220" s="26"/>
      <c r="AO1220" s="26"/>
      <c r="AP1220" s="26"/>
      <c r="AQ1220" s="26"/>
      <c r="AR1220" s="26"/>
      <c r="AS1220" s="26"/>
      <c r="AT1220" s="26"/>
      <c r="AU1220" s="26"/>
      <c r="AV1220" s="26"/>
      <c r="AW1220" s="26"/>
      <c r="AX1220" s="26"/>
      <c r="AY1220" s="26"/>
      <c r="AZ1220" s="26"/>
      <c r="BA1220" s="26"/>
      <c r="BB1220" s="26"/>
      <c r="BC1220" s="26"/>
      <c r="BD1220" s="26"/>
      <c r="BE1220" s="26"/>
      <c r="BF1220" s="26"/>
      <c r="BG1220" s="26"/>
      <c r="BH1220" s="26"/>
    </row>
    <row r="1221">
      <c r="A1221" s="18" t="str">
        <f t="shared" si="1"/>
        <v>Europe_Bulgaria-Europe_2011</v>
      </c>
      <c r="B1221" s="19" t="s">
        <v>179</v>
      </c>
      <c r="C1221" s="20" t="s">
        <v>186</v>
      </c>
      <c r="D1221" s="21" t="s">
        <v>90</v>
      </c>
      <c r="E1221" s="22">
        <v>4.7726575741E10</v>
      </c>
      <c r="F1221" s="22">
        <f t="shared" si="2"/>
        <v>6494.889142</v>
      </c>
      <c r="G1221" s="23">
        <v>0.076</v>
      </c>
      <c r="H1221" s="23">
        <v>480.0</v>
      </c>
      <c r="I1221" s="23">
        <v>0.111</v>
      </c>
      <c r="J1221" s="24">
        <f>IF(AND( C1221=C1220,D1221&gt;D1220),J1220,"")</f>
        <v>20459</v>
      </c>
      <c r="K1221" s="24">
        <f t="shared" si="3"/>
        <v>0.002784170766</v>
      </c>
      <c r="L1221" s="24">
        <f>IF(AND(C1221=C1220,C1221&gt;C1220),C1220,0)</f>
        <v>0</v>
      </c>
      <c r="M1221" s="24">
        <f t="shared" si="5"/>
        <v>0</v>
      </c>
      <c r="N1221" s="24">
        <f>IFNA(VLOOKUP(A1221,'HUMAN RESOURCES processed'!$A$2:$M$2692,5,0))</f>
        <v>0.01</v>
      </c>
      <c r="O1221" s="24">
        <f>IFNA(VLOOKUP(A1221,'HUMAN RESOURCES processed'!$A$2:$M$2692,6,0))</f>
        <v>0.011</v>
      </c>
      <c r="P1221" s="24">
        <f>IFNA(VLOOKUP(A1221,'HUMAN RESOURCES processed'!$A$2:$M$2692,7,0))</f>
        <v>78</v>
      </c>
      <c r="Q1221" s="24">
        <f>IFNA(VLOOKUP(A1221,'HUMAN RESOURCES processed'!$A$2:$M$2692,8,0))</f>
        <v>71</v>
      </c>
      <c r="R1221" s="24">
        <f t="shared" si="6"/>
        <v>74.5</v>
      </c>
      <c r="S1221" s="24">
        <f>IFNA(VLOOKUP(A1221,'HUMAN RESOURCES processed'!$A$2:$M$2692,9,0))</f>
        <v>0.134</v>
      </c>
      <c r="T1221" s="24">
        <f>IFNA(VLOOKUP(A1221,'HUMAN RESOURCES processed'!$A$2:$M$2692,10,0))</f>
        <v>0.68</v>
      </c>
      <c r="U1221" s="24">
        <f>IFNA(VLOOKUP(A1221,'HUMAN RESOURCES processed'!$A$2:$M$2692,11,0))</f>
        <v>0.186</v>
      </c>
      <c r="V1221" s="24">
        <f>IFNA(VLOOKUP(A1221,'HUMAN RESOURCES processed'!$A$2:$M$2692,12,0))</f>
        <v>7348328</v>
      </c>
      <c r="W1221" s="24">
        <f>IFNA(VLOOKUP(A1221,'HUMAN RESOURCES processed'!$A$2:$M$2692,13,0))</f>
        <v>0.726</v>
      </c>
      <c r="X1221" s="24">
        <f>IFNA(VLOOKUP(A1221,'TOURISM processed'!$A$2:$F$2692,5,0))</f>
        <v>4554000000</v>
      </c>
      <c r="Y1221" s="24">
        <f>IFNA(VLOOKUP(A1221,'TOURISM processed'!$A$2:$F$2692,6,0))</f>
        <v>1498000000</v>
      </c>
      <c r="Z1221" s="24">
        <f t="shared" si="7"/>
        <v>203.8558976</v>
      </c>
      <c r="AA1221" s="24">
        <f>IFNA(VLOOKUP(A1221,'BUSINESS processed'!A1221:J3911,5,0))</f>
        <v>0.272</v>
      </c>
      <c r="AB1221" s="24">
        <f>IFNA(VLOOKUP(A1221,'BUSINESS processed'!A1221:J3911,6,0))</f>
        <v>18</v>
      </c>
      <c r="AC1221" s="24">
        <f t="shared" si="683"/>
        <v>0</v>
      </c>
      <c r="AD1221" s="24">
        <f>IFNA(VLOOKUP(A1221,'BUSINESS processed'!A1221:J3911,8,0))</f>
        <v>500</v>
      </c>
      <c r="AE1221" s="24">
        <f>IFNA(VLOOKUP(A1221,'BUSINESS processed'!A1221:J3911,9,0))</f>
        <v>0.48</v>
      </c>
      <c r="AF1221" s="27">
        <f>IFNA(VLOOKUP(A1221,'BUSINESS processed'!A1221:J3911,10,0))</f>
        <v>1.428</v>
      </c>
      <c r="AG1221" s="26"/>
      <c r="AH1221" s="26"/>
      <c r="AI1221" s="26"/>
      <c r="AJ1221" s="26"/>
      <c r="AK1221" s="26"/>
      <c r="AL1221" s="26"/>
      <c r="AM1221" s="26"/>
      <c r="AN1221" s="26"/>
      <c r="AO1221" s="26"/>
      <c r="AP1221" s="26"/>
      <c r="AQ1221" s="26"/>
      <c r="AR1221" s="26"/>
      <c r="AS1221" s="26"/>
      <c r="AT1221" s="26"/>
      <c r="AU1221" s="26"/>
      <c r="AV1221" s="26"/>
      <c r="AW1221" s="26"/>
      <c r="AX1221" s="26"/>
      <c r="AY1221" s="26"/>
      <c r="AZ1221" s="26"/>
      <c r="BA1221" s="26"/>
      <c r="BB1221" s="26"/>
      <c r="BC1221" s="26"/>
      <c r="BD1221" s="26"/>
      <c r="BE1221" s="26"/>
      <c r="BF1221" s="26"/>
      <c r="BG1221" s="26"/>
      <c r="BH1221" s="26"/>
    </row>
    <row r="1222">
      <c r="A1222" s="18" t="str">
        <f t="shared" si="1"/>
        <v>Europe_Bulgaria-Europe_2012</v>
      </c>
      <c r="B1222" s="19" t="s">
        <v>179</v>
      </c>
      <c r="C1222" s="20" t="s">
        <v>186</v>
      </c>
      <c r="D1222" s="21" t="s">
        <v>91</v>
      </c>
      <c r="E1222" s="22">
        <v>5.3542780661E10</v>
      </c>
      <c r="F1222" s="22">
        <f t="shared" si="2"/>
        <v>7328.716326</v>
      </c>
      <c r="G1222" s="23">
        <v>0.073</v>
      </c>
      <c r="H1222" s="23">
        <v>522.0</v>
      </c>
      <c r="I1222" s="23">
        <v>0.106</v>
      </c>
      <c r="J1222" s="24">
        <f>IFNA(VLOOKUP(A1222,'ENERGY processed'!$A$2:$H$2692,7,0),"")</f>
        <v>18833</v>
      </c>
      <c r="K1222" s="24">
        <f t="shared" si="3"/>
        <v>0.002577783837</v>
      </c>
      <c r="L1222" s="24">
        <f>IFNA(VLOOKUP(A1222,'ENERGY processed'!$A$2:$H$2692,8,0),"")</f>
        <v>46787</v>
      </c>
      <c r="M1222" s="24">
        <f t="shared" si="5"/>
        <v>0.006404012763</v>
      </c>
      <c r="N1222" s="24">
        <f>IFNA(VLOOKUP(A1222,'HUMAN RESOURCES processed'!$A$2:$M$2692,5,0))</f>
        <v>0.01</v>
      </c>
      <c r="O1222" s="24">
        <f>IFNA(VLOOKUP(A1222,'HUMAN RESOURCES processed'!$A$2:$M$2692,6,0))</f>
        <v>0.011</v>
      </c>
      <c r="P1222" s="24">
        <f>IFNA(VLOOKUP(A1222,'HUMAN RESOURCES processed'!$A$2:$M$2692,7,0))</f>
        <v>78</v>
      </c>
      <c r="Q1222" s="24">
        <f>IFNA(VLOOKUP(A1222,'HUMAN RESOURCES processed'!$A$2:$M$2692,8,0))</f>
        <v>71</v>
      </c>
      <c r="R1222" s="24">
        <f t="shared" si="6"/>
        <v>74.5</v>
      </c>
      <c r="S1222" s="24">
        <f>IFNA(VLOOKUP(A1222,'HUMAN RESOURCES processed'!$A$2:$M$2692,9,0))</f>
        <v>0.135</v>
      </c>
      <c r="T1222" s="24">
        <f>IFNA(VLOOKUP(A1222,'HUMAN RESOURCES processed'!$A$2:$M$2692,10,0))</f>
        <v>0.675</v>
      </c>
      <c r="U1222" s="24">
        <f>IFNA(VLOOKUP(A1222,'HUMAN RESOURCES processed'!$A$2:$M$2692,11,0))</f>
        <v>0.189</v>
      </c>
      <c r="V1222" s="24">
        <f>IFNA(VLOOKUP(A1222,'HUMAN RESOURCES processed'!$A$2:$M$2692,12,0))</f>
        <v>7305888</v>
      </c>
      <c r="W1222" s="24">
        <f>IFNA(VLOOKUP(A1222,'HUMAN RESOURCES processed'!$A$2:$M$2692,13,0))</f>
        <v>0.73</v>
      </c>
      <c r="X1222" s="24">
        <f>IFNA(VLOOKUP(A1222,'TOURISM processed'!$A$2:$F$2692,5,0))</f>
        <v>4202000000</v>
      </c>
      <c r="Y1222" s="24">
        <f>IFNA(VLOOKUP(A1222,'TOURISM processed'!$A$2:$F$2692,6,0))</f>
        <v>1475000000</v>
      </c>
      <c r="Z1222" s="24">
        <f t="shared" si="7"/>
        <v>201.8919534</v>
      </c>
      <c r="AA1222" s="24">
        <f>IFNA(VLOOKUP(A1222,'BUSINESS processed'!A1222:J3912,5,0))</f>
        <v>0.277</v>
      </c>
      <c r="AB1222" s="24">
        <f>IFNA(VLOOKUP(A1222,'BUSINESS processed'!A1222:J3912,6,0))</f>
        <v>18</v>
      </c>
      <c r="AC1222" s="24">
        <f>IFNA(VLOOKUP(A1222,'BUSINESS processed'!A1222:J3912,7,0))</f>
        <v>57</v>
      </c>
      <c r="AD1222" s="24">
        <f>IFNA(VLOOKUP(A1222,'BUSINESS processed'!A1222:J3912,8,0))</f>
        <v>454</v>
      </c>
      <c r="AE1222" s="24">
        <f>IFNA(VLOOKUP(A1222,'BUSINESS processed'!A1222:J3912,9,0))</f>
        <v>0.519</v>
      </c>
      <c r="AF1222" s="27">
        <f>IFNA(VLOOKUP(A1222,'BUSINESS processed'!A1222:J3912,10,0))</f>
        <v>1.481</v>
      </c>
      <c r="AG1222" s="26"/>
      <c r="AH1222" s="26"/>
      <c r="AI1222" s="26"/>
      <c r="AJ1222" s="26"/>
      <c r="AK1222" s="26"/>
      <c r="AL1222" s="26"/>
      <c r="AM1222" s="26"/>
      <c r="AN1222" s="26"/>
      <c r="AO1222" s="26"/>
      <c r="AP1222" s="26"/>
      <c r="AQ1222" s="26"/>
      <c r="AR1222" s="26"/>
      <c r="AS1222" s="26"/>
      <c r="AT1222" s="26"/>
      <c r="AU1222" s="26"/>
      <c r="AV1222" s="26"/>
      <c r="AW1222" s="26"/>
      <c r="AX1222" s="26"/>
      <c r="AY1222" s="26"/>
      <c r="AZ1222" s="26"/>
      <c r="BA1222" s="26"/>
      <c r="BB1222" s="26"/>
      <c r="BC1222" s="26"/>
      <c r="BD1222" s="26"/>
      <c r="BE1222" s="26"/>
      <c r="BF1222" s="26"/>
      <c r="BG1222" s="26"/>
      <c r="BH1222" s="26"/>
    </row>
    <row r="1223">
      <c r="A1223" s="18" t="str">
        <f t="shared" si="1"/>
        <v>Europe_Croatia-Europe_2000</v>
      </c>
      <c r="B1223" s="19" t="s">
        <v>179</v>
      </c>
      <c r="C1223" s="20" t="s">
        <v>187</v>
      </c>
      <c r="D1223" s="21" t="s">
        <v>70</v>
      </c>
      <c r="E1223" s="22">
        <v>2.1517784659E10</v>
      </c>
      <c r="F1223" s="22">
        <f t="shared" si="2"/>
        <v>4861.67751</v>
      </c>
      <c r="G1223" s="23">
        <v>0.078</v>
      </c>
      <c r="H1223" s="23">
        <v>377.0</v>
      </c>
      <c r="I1223" s="23">
        <v>0.121</v>
      </c>
      <c r="J1223" s="24">
        <f>IF(AND( C1223=C1222,D1223&gt;D1222),J1222,0)</f>
        <v>0</v>
      </c>
      <c r="K1223" s="24">
        <f t="shared" si="3"/>
        <v>0</v>
      </c>
      <c r="L1223" s="24">
        <f t="shared" ref="L1223:L1224" si="685">IF(AND(C1223=C1222,C1223&gt;C1222),C1222,0)</f>
        <v>0</v>
      </c>
      <c r="M1223" s="24">
        <f t="shared" si="5"/>
        <v>0</v>
      </c>
      <c r="N1223" s="24">
        <f>IFNA(VLOOKUP(A1223,'HUMAN RESOURCES processed'!$A$2:$M$2692,5,0))</f>
        <v>0.01</v>
      </c>
      <c r="O1223" s="24">
        <f>IFNA(VLOOKUP(A1223,'HUMAN RESOURCES processed'!$A$2:$M$2692,6,0))</f>
        <v>0.007</v>
      </c>
      <c r="P1223" s="24">
        <f>IFNA(VLOOKUP(A1223,'HUMAN RESOURCES processed'!$A$2:$M$2692,7,0))</f>
        <v>77</v>
      </c>
      <c r="Q1223" s="24">
        <f>IFNA(VLOOKUP(A1223,'HUMAN RESOURCES processed'!$A$2:$M$2692,8,0))</f>
        <v>69</v>
      </c>
      <c r="R1223" s="24">
        <f t="shared" si="6"/>
        <v>73</v>
      </c>
      <c r="S1223" s="24">
        <f>IFNA(VLOOKUP(A1223,'HUMAN RESOURCES processed'!$A$2:$M$2692,9,0))</f>
        <v>0.172</v>
      </c>
      <c r="T1223" s="24">
        <f>IFNA(VLOOKUP(A1223,'HUMAN RESOURCES processed'!$A$2:$M$2692,10,0))</f>
        <v>0.673</v>
      </c>
      <c r="U1223" s="24">
        <f>IFNA(VLOOKUP(A1223,'HUMAN RESOURCES processed'!$A$2:$M$2692,11,0))</f>
        <v>0.156</v>
      </c>
      <c r="V1223" s="24">
        <f>IFNA(VLOOKUP(A1223,'HUMAN RESOURCES processed'!$A$2:$M$2692,12,0))</f>
        <v>4426000</v>
      </c>
      <c r="W1223" s="24">
        <f>IFNA(VLOOKUP(A1223,'HUMAN RESOURCES processed'!$A$2:$M$2692,13,0))</f>
        <v>0.556</v>
      </c>
      <c r="X1223" s="24">
        <f>IFNA(VLOOKUP(A1223,'TOURISM processed'!$A$2:$F$2692,5,0))</f>
        <v>2871000000</v>
      </c>
      <c r="Y1223" s="24">
        <f>IFNA(VLOOKUP(A1223,'TOURISM processed'!$A$2:$F$2692,6,0))</f>
        <v>634000000</v>
      </c>
      <c r="Z1223" s="24">
        <f t="shared" si="7"/>
        <v>143.2444645</v>
      </c>
      <c r="AA1223" s="24">
        <f t="shared" ref="AA1223:AA1227" si="686">IF(AND(C1223=C1222,D1223&gt;D1222),AA1222,0)</f>
        <v>0</v>
      </c>
      <c r="AB1223" s="24">
        <f t="shared" ref="AB1223:AB1225" si="687">IF(AND(C1223=C1222,D1223&gt;D1222),AB1222,0)</f>
        <v>0</v>
      </c>
      <c r="AC1223" s="24">
        <f t="shared" ref="AC1223:AC1234" si="688">IF(AND(C1223=C1222,D1223&gt;D1222),AC1222,0)</f>
        <v>0</v>
      </c>
      <c r="AD1223" s="24">
        <f t="shared" ref="AD1223:AD1227" si="689">IF(AND(C1223=C1222,D1223&gt;D1222),AD1222,0)</f>
        <v>0</v>
      </c>
      <c r="AE1223" s="24">
        <f>IFNA(VLOOKUP(A1223,'BUSINESS processed'!A1223:J3913,9,0))</f>
        <v>0.066</v>
      </c>
      <c r="AF1223" s="27">
        <f>IFNA(VLOOKUP(A1223,'BUSINESS processed'!A1223:J3913,10,0))</f>
        <v>0.231</v>
      </c>
      <c r="AG1223" s="26"/>
      <c r="AH1223" s="26"/>
      <c r="AI1223" s="26"/>
      <c r="AJ1223" s="26"/>
      <c r="AK1223" s="26"/>
      <c r="AL1223" s="26"/>
      <c r="AM1223" s="26"/>
      <c r="AN1223" s="26"/>
      <c r="AO1223" s="26"/>
      <c r="AP1223" s="26"/>
      <c r="AQ1223" s="26"/>
      <c r="AR1223" s="26"/>
      <c r="AS1223" s="26"/>
      <c r="AT1223" s="26"/>
      <c r="AU1223" s="26"/>
      <c r="AV1223" s="26"/>
      <c r="AW1223" s="26"/>
      <c r="AX1223" s="26"/>
      <c r="AY1223" s="26"/>
      <c r="AZ1223" s="26"/>
      <c r="BA1223" s="26"/>
      <c r="BB1223" s="26"/>
      <c r="BC1223" s="26"/>
      <c r="BD1223" s="26"/>
      <c r="BE1223" s="26"/>
      <c r="BF1223" s="26"/>
      <c r="BG1223" s="26"/>
      <c r="BH1223" s="26"/>
    </row>
    <row r="1224">
      <c r="A1224" s="18" t="str">
        <f t="shared" si="1"/>
        <v>Europe_Croatia-Europe_2001</v>
      </c>
      <c r="B1224" s="19" t="s">
        <v>179</v>
      </c>
      <c r="C1224" s="20" t="s">
        <v>187</v>
      </c>
      <c r="D1224" s="21" t="s">
        <v>71</v>
      </c>
      <c r="E1224" s="22">
        <v>2.3052044813E10</v>
      </c>
      <c r="F1224" s="22">
        <f t="shared" si="2"/>
        <v>5191.901985</v>
      </c>
      <c r="G1224" s="23">
        <v>0.072</v>
      </c>
      <c r="H1224" s="23">
        <v>376.0</v>
      </c>
      <c r="I1224" s="23">
        <v>0.095</v>
      </c>
      <c r="J1224" s="24">
        <f>IFNA(VLOOKUP(A1224,'ENERGY processed'!$A$2:$H$2692,7,0),"")</f>
        <v>8439</v>
      </c>
      <c r="K1224" s="24">
        <f t="shared" si="3"/>
        <v>0.001900675676</v>
      </c>
      <c r="L1224" s="24">
        <f t="shared" si="685"/>
        <v>0</v>
      </c>
      <c r="M1224" s="24">
        <f t="shared" si="5"/>
        <v>0</v>
      </c>
      <c r="N1224" s="24">
        <f>IFNA(VLOOKUP(A1224,'HUMAN RESOURCES processed'!$A$2:$M$2692,5,0))</f>
        <v>0.009</v>
      </c>
      <c r="O1224" s="24">
        <f>IFNA(VLOOKUP(A1224,'HUMAN RESOURCES processed'!$A$2:$M$2692,6,0))</f>
        <v>0.007</v>
      </c>
      <c r="P1224" s="24">
        <f>IFNA(VLOOKUP(A1224,'HUMAN RESOURCES processed'!$A$2:$M$2692,7,0))</f>
        <v>78</v>
      </c>
      <c r="Q1224" s="24">
        <f>IFNA(VLOOKUP(A1224,'HUMAN RESOURCES processed'!$A$2:$M$2692,8,0))</f>
        <v>71</v>
      </c>
      <c r="R1224" s="24">
        <f t="shared" si="6"/>
        <v>74.5</v>
      </c>
      <c r="S1224" s="24">
        <f>IFNA(VLOOKUP(A1224,'HUMAN RESOURCES processed'!$A$2:$M$2692,9,0))</f>
        <v>0.169</v>
      </c>
      <c r="T1224" s="24">
        <f>IFNA(VLOOKUP(A1224,'HUMAN RESOURCES processed'!$A$2:$M$2692,10,0))</f>
        <v>0.672</v>
      </c>
      <c r="U1224" s="24">
        <f>IFNA(VLOOKUP(A1224,'HUMAN RESOURCES processed'!$A$2:$M$2692,11,0))</f>
        <v>0.159</v>
      </c>
      <c r="V1224" s="24">
        <f>IFNA(VLOOKUP(A1224,'HUMAN RESOURCES processed'!$A$2:$M$2692,12,0))</f>
        <v>4440000</v>
      </c>
      <c r="W1224" s="24">
        <f>IFNA(VLOOKUP(A1224,'HUMAN RESOURCES processed'!$A$2:$M$2692,13,0))</f>
        <v>0.557</v>
      </c>
      <c r="X1224" s="24">
        <f>IFNA(VLOOKUP(A1224,'TOURISM processed'!$A$2:$F$2692,5,0))</f>
        <v>3463000000</v>
      </c>
      <c r="Y1224" s="24">
        <f>IFNA(VLOOKUP(A1224,'TOURISM processed'!$A$2:$F$2692,6,0))</f>
        <v>677000000</v>
      </c>
      <c r="Z1224" s="24">
        <f t="shared" si="7"/>
        <v>152.4774775</v>
      </c>
      <c r="AA1224" s="24">
        <f t="shared" si="686"/>
        <v>0</v>
      </c>
      <c r="AB1224" s="24">
        <f t="shared" si="687"/>
        <v>0</v>
      </c>
      <c r="AC1224" s="24">
        <f t="shared" si="688"/>
        <v>0</v>
      </c>
      <c r="AD1224" s="24">
        <f t="shared" si="689"/>
        <v>0</v>
      </c>
      <c r="AE1224" s="24">
        <f>IFNA(VLOOKUP(A1224,'BUSINESS processed'!A1224:J3914,9,0))</f>
        <v>0.116</v>
      </c>
      <c r="AF1224" s="27">
        <f>IFNA(VLOOKUP(A1224,'BUSINESS processed'!A1224:J3914,10,0))</f>
        <v>0.395</v>
      </c>
      <c r="AG1224" s="26"/>
      <c r="AH1224" s="26"/>
      <c r="AI1224" s="26"/>
      <c r="AJ1224" s="26"/>
      <c r="AK1224" s="26"/>
      <c r="AL1224" s="26"/>
      <c r="AM1224" s="26"/>
      <c r="AN1224" s="26"/>
      <c r="AO1224" s="26"/>
      <c r="AP1224" s="26"/>
      <c r="AQ1224" s="26"/>
      <c r="AR1224" s="26"/>
      <c r="AS1224" s="26"/>
      <c r="AT1224" s="26"/>
      <c r="AU1224" s="26"/>
      <c r="AV1224" s="26"/>
      <c r="AW1224" s="26"/>
      <c r="AX1224" s="26"/>
      <c r="AY1224" s="26"/>
      <c r="AZ1224" s="26"/>
      <c r="BA1224" s="26"/>
      <c r="BB1224" s="26"/>
      <c r="BC1224" s="26"/>
      <c r="BD1224" s="26"/>
      <c r="BE1224" s="26"/>
      <c r="BF1224" s="26"/>
      <c r="BG1224" s="26"/>
      <c r="BH1224" s="26"/>
    </row>
    <row r="1225">
      <c r="A1225" s="18" t="str">
        <f t="shared" si="1"/>
        <v>Europe_Croatia-Europe_2002</v>
      </c>
      <c r="B1225" s="19" t="s">
        <v>179</v>
      </c>
      <c r="C1225" s="20" t="s">
        <v>187</v>
      </c>
      <c r="D1225" s="21" t="s">
        <v>72</v>
      </c>
      <c r="E1225" s="22">
        <v>2.6524896398E10</v>
      </c>
      <c r="F1225" s="22">
        <f t="shared" si="2"/>
        <v>5974.075765</v>
      </c>
      <c r="G1225" s="23">
        <v>0.063</v>
      </c>
      <c r="H1225" s="23">
        <v>375.0</v>
      </c>
      <c r="I1225" s="23">
        <v>0.128</v>
      </c>
      <c r="J1225" s="24">
        <f>IFNA(VLOOKUP(A1225,'ENERGY processed'!$A$2:$H$2692,7,0),"")</f>
        <v>8564</v>
      </c>
      <c r="K1225" s="24">
        <f t="shared" si="3"/>
        <v>0.001928828829</v>
      </c>
      <c r="L1225" s="24">
        <f>IFNA(VLOOKUP(A1225,'ENERGY processed'!$A$2:$H$2692,8,0),"")</f>
        <v>20884</v>
      </c>
      <c r="M1225" s="24">
        <f t="shared" si="5"/>
        <v>0.004703603604</v>
      </c>
      <c r="N1225" s="24">
        <f>IFNA(VLOOKUP(A1225,'HUMAN RESOURCES processed'!$A$2:$M$2692,5,0))</f>
        <v>0.009</v>
      </c>
      <c r="O1225" s="24">
        <f>IFNA(VLOOKUP(A1225,'HUMAN RESOURCES processed'!$A$2:$M$2692,6,0))</f>
        <v>0.007</v>
      </c>
      <c r="P1225" s="24">
        <f>IFNA(VLOOKUP(A1225,'HUMAN RESOURCES processed'!$A$2:$M$2692,7,0))</f>
        <v>78</v>
      </c>
      <c r="Q1225" s="24">
        <f>IFNA(VLOOKUP(A1225,'HUMAN RESOURCES processed'!$A$2:$M$2692,8,0))</f>
        <v>71</v>
      </c>
      <c r="R1225" s="24">
        <f t="shared" si="6"/>
        <v>74.5</v>
      </c>
      <c r="S1225" s="24">
        <f>IFNA(VLOOKUP(A1225,'HUMAN RESOURCES processed'!$A$2:$M$2692,9,0))</f>
        <v>0.167</v>
      </c>
      <c r="T1225" s="24">
        <f>IFNA(VLOOKUP(A1225,'HUMAN RESOURCES processed'!$A$2:$M$2692,10,0))</f>
        <v>0.671</v>
      </c>
      <c r="U1225" s="24">
        <f>IFNA(VLOOKUP(A1225,'HUMAN RESOURCES processed'!$A$2:$M$2692,11,0))</f>
        <v>0.163</v>
      </c>
      <c r="V1225" s="24">
        <f>IFNA(VLOOKUP(A1225,'HUMAN RESOURCES processed'!$A$2:$M$2692,12,0))</f>
        <v>4440000</v>
      </c>
      <c r="W1225" s="24">
        <f>IFNA(VLOOKUP(A1225,'HUMAN RESOURCES processed'!$A$2:$M$2692,13,0))</f>
        <v>0.559</v>
      </c>
      <c r="X1225" s="24">
        <f>IFNA(VLOOKUP(A1225,'TOURISM processed'!$A$2:$F$2692,5,0))</f>
        <v>3952000000</v>
      </c>
      <c r="Y1225" s="24">
        <f>IFNA(VLOOKUP(A1225,'TOURISM processed'!$A$2:$F$2692,6,0))</f>
        <v>852000000</v>
      </c>
      <c r="Z1225" s="24">
        <f t="shared" si="7"/>
        <v>191.8918919</v>
      </c>
      <c r="AA1225" s="24">
        <f t="shared" si="686"/>
        <v>0</v>
      </c>
      <c r="AB1225" s="24">
        <f t="shared" si="687"/>
        <v>0</v>
      </c>
      <c r="AC1225" s="24">
        <f t="shared" si="688"/>
        <v>0</v>
      </c>
      <c r="AD1225" s="24">
        <f t="shared" si="689"/>
        <v>0</v>
      </c>
      <c r="AE1225" s="24">
        <f>IFNA(VLOOKUP(A1225,'BUSINESS processed'!A1225:J3915,9,0))</f>
        <v>0.178</v>
      </c>
      <c r="AF1225" s="27">
        <f>IFNA(VLOOKUP(A1225,'BUSINESS processed'!A1225:J3915,10,0))</f>
        <v>0.522</v>
      </c>
      <c r="AG1225" s="26"/>
      <c r="AH1225" s="26"/>
      <c r="AI1225" s="26"/>
      <c r="AJ1225" s="26"/>
      <c r="AK1225" s="26"/>
      <c r="AL1225" s="26"/>
      <c r="AM1225" s="26"/>
      <c r="AN1225" s="26"/>
      <c r="AO1225" s="26"/>
      <c r="AP1225" s="26"/>
      <c r="AQ1225" s="26"/>
      <c r="AR1225" s="26"/>
      <c r="AS1225" s="26"/>
      <c r="AT1225" s="26"/>
      <c r="AU1225" s="26"/>
      <c r="AV1225" s="26"/>
      <c r="AW1225" s="26"/>
      <c r="AX1225" s="26"/>
      <c r="AY1225" s="26"/>
      <c r="AZ1225" s="26"/>
      <c r="BA1225" s="26"/>
      <c r="BB1225" s="26"/>
      <c r="BC1225" s="26"/>
      <c r="BD1225" s="26"/>
      <c r="BE1225" s="26"/>
      <c r="BF1225" s="26"/>
      <c r="BG1225" s="26"/>
      <c r="BH1225" s="26"/>
    </row>
    <row r="1226">
      <c r="A1226" s="18" t="str">
        <f t="shared" si="1"/>
        <v>Europe_Croatia-Europe_2003</v>
      </c>
      <c r="B1226" s="19" t="s">
        <v>179</v>
      </c>
      <c r="C1226" s="20" t="s">
        <v>187</v>
      </c>
      <c r="D1226" s="21" t="s">
        <v>74</v>
      </c>
      <c r="E1226" s="22">
        <v>3.4143409062E10</v>
      </c>
      <c r="F1226" s="22">
        <f t="shared" si="2"/>
        <v>7689.956996</v>
      </c>
      <c r="G1226" s="23">
        <v>0.064</v>
      </c>
      <c r="H1226" s="23">
        <v>495.0</v>
      </c>
      <c r="I1226" s="23">
        <v>0.116</v>
      </c>
      <c r="J1226" s="24">
        <f>IFNA(VLOOKUP(A1226,'ENERGY processed'!$A$2:$H$2692,7,0),"")</f>
        <v>8722</v>
      </c>
      <c r="K1226" s="24">
        <f t="shared" si="3"/>
        <v>0.001964414414</v>
      </c>
      <c r="L1226" s="24">
        <f>IFNA(VLOOKUP(A1226,'ENERGY processed'!$A$2:$H$2692,8,0),"")</f>
        <v>21555</v>
      </c>
      <c r="M1226" s="24">
        <f t="shared" si="5"/>
        <v>0.00485472973</v>
      </c>
      <c r="N1226" s="24">
        <f>IFNA(VLOOKUP(A1226,'HUMAN RESOURCES processed'!$A$2:$M$2692,5,0))</f>
        <v>0.009</v>
      </c>
      <c r="O1226" s="24">
        <f>IFNA(VLOOKUP(A1226,'HUMAN RESOURCES processed'!$A$2:$M$2692,6,0))</f>
        <v>0.006</v>
      </c>
      <c r="P1226" s="24">
        <f>IFNA(VLOOKUP(A1226,'HUMAN RESOURCES processed'!$A$2:$M$2692,7,0))</f>
        <v>78</v>
      </c>
      <c r="Q1226" s="24">
        <f>IFNA(VLOOKUP(A1226,'HUMAN RESOURCES processed'!$A$2:$M$2692,8,0))</f>
        <v>71</v>
      </c>
      <c r="R1226" s="24">
        <f t="shared" si="6"/>
        <v>74.5</v>
      </c>
      <c r="S1226" s="24">
        <f>IFNA(VLOOKUP(A1226,'HUMAN RESOURCES processed'!$A$2:$M$2692,9,0))</f>
        <v>0.164</v>
      </c>
      <c r="T1226" s="24">
        <f>IFNA(VLOOKUP(A1226,'HUMAN RESOURCES processed'!$A$2:$M$2692,10,0))</f>
        <v>0.67</v>
      </c>
      <c r="U1226" s="24">
        <f>IFNA(VLOOKUP(A1226,'HUMAN RESOURCES processed'!$A$2:$M$2692,11,0))</f>
        <v>0.166</v>
      </c>
      <c r="V1226" s="24">
        <f>IFNA(VLOOKUP(A1226,'HUMAN RESOURCES processed'!$A$2:$M$2692,12,0))</f>
        <v>4440000</v>
      </c>
      <c r="W1226" s="24">
        <f>IFNA(VLOOKUP(A1226,'HUMAN RESOURCES processed'!$A$2:$M$2692,13,0))</f>
        <v>0.56</v>
      </c>
      <c r="X1226" s="24">
        <f>IFNA(VLOOKUP(A1226,'TOURISM processed'!$A$2:$F$2692,5,0))</f>
        <v>6513000000</v>
      </c>
      <c r="Y1226" s="24">
        <f>IFNA(VLOOKUP(A1226,'TOURISM processed'!$A$2:$F$2692,6,0))</f>
        <v>709000000</v>
      </c>
      <c r="Z1226" s="24">
        <f t="shared" si="7"/>
        <v>159.6846847</v>
      </c>
      <c r="AA1226" s="24">
        <f t="shared" si="686"/>
        <v>0</v>
      </c>
      <c r="AB1226" s="24">
        <f>IFNA(VLOOKUP(A1226,'BUSINESS processed'!A1226:J3916,6,0))</f>
        <v>29</v>
      </c>
      <c r="AC1226" s="24">
        <f t="shared" si="688"/>
        <v>0</v>
      </c>
      <c r="AD1226" s="24">
        <f t="shared" si="689"/>
        <v>0</v>
      </c>
      <c r="AE1226" s="24">
        <f>IFNA(VLOOKUP(A1226,'BUSINESS processed'!A1226:J3916,9,0))</f>
        <v>0.228</v>
      </c>
      <c r="AF1226" s="27">
        <f>IFNA(VLOOKUP(A1226,'BUSINESS processed'!A1226:J3916,10,0))</f>
        <v>0.575</v>
      </c>
      <c r="AG1226" s="26"/>
      <c r="AH1226" s="26"/>
      <c r="AI1226" s="26"/>
      <c r="AJ1226" s="26"/>
      <c r="AK1226" s="26"/>
      <c r="AL1226" s="26"/>
      <c r="AM1226" s="26"/>
      <c r="AN1226" s="26"/>
      <c r="AO1226" s="26"/>
      <c r="AP1226" s="26"/>
      <c r="AQ1226" s="26"/>
      <c r="AR1226" s="26"/>
      <c r="AS1226" s="26"/>
      <c r="AT1226" s="26"/>
      <c r="AU1226" s="26"/>
      <c r="AV1226" s="26"/>
      <c r="AW1226" s="26"/>
      <c r="AX1226" s="26"/>
      <c r="AY1226" s="26"/>
      <c r="AZ1226" s="26"/>
      <c r="BA1226" s="26"/>
      <c r="BB1226" s="26"/>
      <c r="BC1226" s="26"/>
      <c r="BD1226" s="26"/>
      <c r="BE1226" s="26"/>
      <c r="BF1226" s="26"/>
      <c r="BG1226" s="26"/>
      <c r="BH1226" s="26"/>
    </row>
    <row r="1227">
      <c r="A1227" s="18" t="str">
        <f t="shared" si="1"/>
        <v>Europe_Croatia-Europe_2004</v>
      </c>
      <c r="B1227" s="19" t="s">
        <v>179</v>
      </c>
      <c r="C1227" s="20" t="s">
        <v>187</v>
      </c>
      <c r="D1227" s="21" t="s">
        <v>83</v>
      </c>
      <c r="E1227" s="22">
        <v>4.1003558916E10</v>
      </c>
      <c r="F1227" s="22">
        <f t="shared" si="2"/>
        <v>9237.116223</v>
      </c>
      <c r="G1227" s="23">
        <v>0.066</v>
      </c>
      <c r="H1227" s="23">
        <v>614.0</v>
      </c>
      <c r="I1227" s="23">
        <v>0.117</v>
      </c>
      <c r="J1227" s="24">
        <f>IFNA(VLOOKUP(A1227,'ENERGY processed'!$A$2:$H$2692,7,0),"")</f>
        <v>8516</v>
      </c>
      <c r="K1227" s="24">
        <f t="shared" si="3"/>
        <v>0.001918450101</v>
      </c>
      <c r="L1227" s="24">
        <f>IFNA(VLOOKUP(A1227,'ENERGY processed'!$A$2:$H$2692,8,0),"")</f>
        <v>22040.5</v>
      </c>
      <c r="M1227" s="24">
        <f t="shared" si="5"/>
        <v>0.004965194864</v>
      </c>
      <c r="N1227" s="24">
        <f>IFNA(VLOOKUP(A1227,'HUMAN RESOURCES processed'!$A$2:$M$2692,5,0))</f>
        <v>0.009</v>
      </c>
      <c r="O1227" s="24">
        <f>IFNA(VLOOKUP(A1227,'HUMAN RESOURCES processed'!$A$2:$M$2692,6,0))</f>
        <v>0.006</v>
      </c>
      <c r="P1227" s="24">
        <f>IFNA(VLOOKUP(A1227,'HUMAN RESOURCES processed'!$A$2:$M$2692,7,0))</f>
        <v>79</v>
      </c>
      <c r="Q1227" s="24">
        <f>IFNA(VLOOKUP(A1227,'HUMAN RESOURCES processed'!$A$2:$M$2692,8,0))</f>
        <v>72</v>
      </c>
      <c r="R1227" s="24">
        <f t="shared" si="6"/>
        <v>75.5</v>
      </c>
      <c r="S1227" s="24">
        <f>IFNA(VLOOKUP(A1227,'HUMAN RESOURCES processed'!$A$2:$M$2692,9,0))</f>
        <v>0.162</v>
      </c>
      <c r="T1227" s="24">
        <f>IFNA(VLOOKUP(A1227,'HUMAN RESOURCES processed'!$A$2:$M$2692,10,0))</f>
        <v>0.67</v>
      </c>
      <c r="U1227" s="24">
        <f>IFNA(VLOOKUP(A1227,'HUMAN RESOURCES processed'!$A$2:$M$2692,11,0))</f>
        <v>0.169</v>
      </c>
      <c r="V1227" s="24">
        <f>IFNA(VLOOKUP(A1227,'HUMAN RESOURCES processed'!$A$2:$M$2692,12,0))</f>
        <v>4439000</v>
      </c>
      <c r="W1227" s="24">
        <f>IFNA(VLOOKUP(A1227,'HUMAN RESOURCES processed'!$A$2:$M$2692,13,0))</f>
        <v>0.562</v>
      </c>
      <c r="X1227" s="24">
        <f>IFNA(VLOOKUP(A1227,'TOURISM processed'!$A$2:$F$2692,5,0))</f>
        <v>6945000000</v>
      </c>
      <c r="Y1227" s="24">
        <f>IFNA(VLOOKUP(A1227,'TOURISM processed'!$A$2:$F$2692,6,0))</f>
        <v>881000000</v>
      </c>
      <c r="Z1227" s="24">
        <f t="shared" si="7"/>
        <v>198.4681235</v>
      </c>
      <c r="AA1227" s="24">
        <f t="shared" si="686"/>
        <v>0</v>
      </c>
      <c r="AB1227" s="24">
        <f>IFNA(VLOOKUP(A1227,'BUSINESS processed'!A1227:J3917,6,0))</f>
        <v>29</v>
      </c>
      <c r="AC1227" s="24">
        <f t="shared" si="688"/>
        <v>0</v>
      </c>
      <c r="AD1227" s="24">
        <f t="shared" si="689"/>
        <v>0</v>
      </c>
      <c r="AE1227" s="24">
        <f>IFNA(VLOOKUP(A1227,'BUSINESS processed'!A1227:J3917,9,0))</f>
        <v>0.309</v>
      </c>
      <c r="AF1227" s="27">
        <f>IFNA(VLOOKUP(A1227,'BUSINESS processed'!A1227:J3917,10,0))</f>
        <v>0.644</v>
      </c>
      <c r="AG1227" s="26"/>
      <c r="AH1227" s="26"/>
      <c r="AI1227" s="26"/>
      <c r="AJ1227" s="26"/>
      <c r="AK1227" s="26"/>
      <c r="AL1227" s="26"/>
      <c r="AM1227" s="26"/>
      <c r="AN1227" s="26"/>
      <c r="AO1227" s="26"/>
      <c r="AP1227" s="26"/>
      <c r="AQ1227" s="26"/>
      <c r="AR1227" s="26"/>
      <c r="AS1227" s="26"/>
      <c r="AT1227" s="26"/>
      <c r="AU1227" s="26"/>
      <c r="AV1227" s="26"/>
      <c r="AW1227" s="26"/>
      <c r="AX1227" s="26"/>
      <c r="AY1227" s="26"/>
      <c r="AZ1227" s="26"/>
      <c r="BA1227" s="26"/>
      <c r="BB1227" s="26"/>
      <c r="BC1227" s="26"/>
      <c r="BD1227" s="26"/>
      <c r="BE1227" s="26"/>
      <c r="BF1227" s="26"/>
      <c r="BG1227" s="26"/>
      <c r="BH1227" s="26"/>
    </row>
    <row r="1228">
      <c r="A1228" s="18" t="str">
        <f t="shared" si="1"/>
        <v>Europe_Croatia-Europe_2005</v>
      </c>
      <c r="B1228" s="19" t="s">
        <v>179</v>
      </c>
      <c r="C1228" s="20" t="s">
        <v>187</v>
      </c>
      <c r="D1228" s="21" t="s">
        <v>84</v>
      </c>
      <c r="E1228" s="22">
        <v>4.4821408831E10</v>
      </c>
      <c r="F1228" s="22">
        <f t="shared" si="2"/>
        <v>10090.36669</v>
      </c>
      <c r="G1228" s="23">
        <v>0.07</v>
      </c>
      <c r="H1228" s="23">
        <v>705.0</v>
      </c>
      <c r="I1228" s="23">
        <v>0.112</v>
      </c>
      <c r="J1228" s="24">
        <f>IFNA(VLOOKUP(A1228,'ENERGY processed'!$A$2:$H$2692,7,0),"")</f>
        <v>8831</v>
      </c>
      <c r="K1228" s="24">
        <f t="shared" si="3"/>
        <v>0.001988068438</v>
      </c>
      <c r="L1228" s="24">
        <f>IFNA(VLOOKUP(A1228,'ENERGY processed'!$A$2:$H$2692,8,0),"")</f>
        <v>23047</v>
      </c>
      <c r="M1228" s="24">
        <f t="shared" si="5"/>
        <v>0.005188428636</v>
      </c>
      <c r="N1228" s="24">
        <f>IFNA(VLOOKUP(A1228,'HUMAN RESOURCES processed'!$A$2:$M$2692,5,0))</f>
        <v>0.01</v>
      </c>
      <c r="O1228" s="24">
        <f>IFNA(VLOOKUP(A1228,'HUMAN RESOURCES processed'!$A$2:$M$2692,6,0))</f>
        <v>0.006</v>
      </c>
      <c r="P1228" s="24">
        <f>IFNA(VLOOKUP(A1228,'HUMAN RESOURCES processed'!$A$2:$M$2692,7,0))</f>
        <v>79</v>
      </c>
      <c r="Q1228" s="24">
        <f>IFNA(VLOOKUP(A1228,'HUMAN RESOURCES processed'!$A$2:$M$2692,8,0))</f>
        <v>72</v>
      </c>
      <c r="R1228" s="24">
        <f t="shared" si="6"/>
        <v>75.5</v>
      </c>
      <c r="S1228" s="24">
        <f>IFNA(VLOOKUP(A1228,'HUMAN RESOURCES processed'!$A$2:$M$2692,9,0))</f>
        <v>0.16</v>
      </c>
      <c r="T1228" s="24">
        <f>IFNA(VLOOKUP(A1228,'HUMAN RESOURCES processed'!$A$2:$M$2692,10,0))</f>
        <v>0.67</v>
      </c>
      <c r="U1228" s="24">
        <f>IFNA(VLOOKUP(A1228,'HUMAN RESOURCES processed'!$A$2:$M$2692,11,0))</f>
        <v>0.171</v>
      </c>
      <c r="V1228" s="24">
        <f>IFNA(VLOOKUP(A1228,'HUMAN RESOURCES processed'!$A$2:$M$2692,12,0))</f>
        <v>4442000</v>
      </c>
      <c r="W1228" s="24">
        <f>IFNA(VLOOKUP(A1228,'HUMAN RESOURCES processed'!$A$2:$M$2692,13,0))</f>
        <v>0.564</v>
      </c>
      <c r="X1228" s="24">
        <f>IFNA(VLOOKUP(A1228,'TOURISM processed'!$A$2:$F$2692,5,0))</f>
        <v>7625000000</v>
      </c>
      <c r="Y1228" s="24">
        <f>IFNA(VLOOKUP(A1228,'TOURISM processed'!$A$2:$F$2692,6,0))</f>
        <v>786000000</v>
      </c>
      <c r="Z1228" s="24">
        <f t="shared" si="7"/>
        <v>176.947321</v>
      </c>
      <c r="AA1228" s="24">
        <f>IFNA(VLOOKUP(A1228,'BUSINESS processed'!A1228:J3918,5,0))</f>
        <v>0.214</v>
      </c>
      <c r="AB1228" s="24">
        <f>IFNA(VLOOKUP(A1228,'BUSINESS processed'!A1228:J3918,6,0))</f>
        <v>29</v>
      </c>
      <c r="AC1228" s="24">
        <f t="shared" si="688"/>
        <v>0</v>
      </c>
      <c r="AD1228" s="24">
        <f>IFNA(VLOOKUP(A1228,'BUSINESS processed'!A1228:J3918,8,0))</f>
        <v>232</v>
      </c>
      <c r="AE1228" s="24">
        <f>IFNA(VLOOKUP(A1228,'BUSINESS processed'!A1228:J3918,9,0))</f>
        <v>0.331</v>
      </c>
      <c r="AF1228" s="27">
        <f>IFNA(VLOOKUP(A1228,'BUSINESS processed'!A1228:J3918,10,0))</f>
        <v>0.832</v>
      </c>
      <c r="AG1228" s="26"/>
      <c r="AH1228" s="26"/>
      <c r="AI1228" s="26"/>
      <c r="AJ1228" s="26"/>
      <c r="AK1228" s="26"/>
      <c r="AL1228" s="26"/>
      <c r="AM1228" s="26"/>
      <c r="AN1228" s="26"/>
      <c r="AO1228" s="26"/>
      <c r="AP1228" s="26"/>
      <c r="AQ1228" s="26"/>
      <c r="AR1228" s="26"/>
      <c r="AS1228" s="26"/>
      <c r="AT1228" s="26"/>
      <c r="AU1228" s="26"/>
      <c r="AV1228" s="26"/>
      <c r="AW1228" s="26"/>
      <c r="AX1228" s="26"/>
      <c r="AY1228" s="26"/>
      <c r="AZ1228" s="26"/>
      <c r="BA1228" s="26"/>
      <c r="BB1228" s="26"/>
      <c r="BC1228" s="26"/>
      <c r="BD1228" s="26"/>
      <c r="BE1228" s="26"/>
      <c r="BF1228" s="26"/>
      <c r="BG1228" s="26"/>
      <c r="BH1228" s="26"/>
    </row>
    <row r="1229">
      <c r="A1229" s="18" t="str">
        <f t="shared" si="1"/>
        <v>Europe_Croatia-Europe_2006</v>
      </c>
      <c r="B1229" s="19" t="s">
        <v>179</v>
      </c>
      <c r="C1229" s="20" t="s">
        <v>187</v>
      </c>
      <c r="D1229" s="21" t="s">
        <v>85</v>
      </c>
      <c r="E1229" s="22">
        <v>4.9855078905E10</v>
      </c>
      <c r="F1229" s="22">
        <f t="shared" si="2"/>
        <v>11228.62138</v>
      </c>
      <c r="G1229" s="23">
        <v>0.07</v>
      </c>
      <c r="H1229" s="23">
        <v>790.0</v>
      </c>
      <c r="I1229" s="23">
        <v>0.099</v>
      </c>
      <c r="J1229" s="24">
        <f>IFNA(VLOOKUP(A1229,'ENERGY processed'!$A$2:$H$2692,7,0),"")</f>
        <v>9325</v>
      </c>
      <c r="K1229" s="24">
        <f t="shared" si="3"/>
        <v>0.002100225225</v>
      </c>
      <c r="L1229" s="24">
        <f>IFNA(VLOOKUP(A1229,'ENERGY processed'!$A$2:$H$2692,8,0),"")</f>
        <v>24389</v>
      </c>
      <c r="M1229" s="24">
        <f t="shared" si="5"/>
        <v>0.005493018018</v>
      </c>
      <c r="N1229" s="24">
        <f>IFNA(VLOOKUP(A1229,'HUMAN RESOURCES processed'!$A$2:$M$2692,5,0))</f>
        <v>0.009</v>
      </c>
      <c r="O1229" s="24">
        <f>IFNA(VLOOKUP(A1229,'HUMAN RESOURCES processed'!$A$2:$M$2692,6,0))</f>
        <v>0.006</v>
      </c>
      <c r="P1229" s="24">
        <f>IFNA(VLOOKUP(A1229,'HUMAN RESOURCES processed'!$A$2:$M$2692,7,0))</f>
        <v>79</v>
      </c>
      <c r="Q1229" s="24">
        <f>IFNA(VLOOKUP(A1229,'HUMAN RESOURCES processed'!$A$2:$M$2692,8,0))</f>
        <v>73</v>
      </c>
      <c r="R1229" s="24">
        <f t="shared" si="6"/>
        <v>76</v>
      </c>
      <c r="S1229" s="24">
        <f>IFNA(VLOOKUP(A1229,'HUMAN RESOURCES processed'!$A$2:$M$2692,9,0))</f>
        <v>0.158</v>
      </c>
      <c r="T1229" s="24">
        <f>IFNA(VLOOKUP(A1229,'HUMAN RESOURCES processed'!$A$2:$M$2692,10,0))</f>
        <v>0.67</v>
      </c>
      <c r="U1229" s="24">
        <f>IFNA(VLOOKUP(A1229,'HUMAN RESOURCES processed'!$A$2:$M$2692,11,0))</f>
        <v>0.172</v>
      </c>
      <c r="V1229" s="24">
        <f>IFNA(VLOOKUP(A1229,'HUMAN RESOURCES processed'!$A$2:$M$2692,12,0))</f>
        <v>4440000</v>
      </c>
      <c r="W1229" s="24">
        <f>IFNA(VLOOKUP(A1229,'HUMAN RESOURCES processed'!$A$2:$M$2692,13,0))</f>
        <v>0.566</v>
      </c>
      <c r="X1229" s="24">
        <f>IFNA(VLOOKUP(A1229,'TOURISM processed'!$A$2:$F$2692,5,0))</f>
        <v>8296000000</v>
      </c>
      <c r="Y1229" s="24">
        <f>IFNA(VLOOKUP(A1229,'TOURISM processed'!$A$2:$F$2692,6,0))</f>
        <v>770000000</v>
      </c>
      <c r="Z1229" s="24">
        <f t="shared" si="7"/>
        <v>173.4234234</v>
      </c>
      <c r="AA1229" s="24">
        <f>IFNA(VLOOKUP(A1229,'BUSINESS processed'!A1229:J3919,5,0))</f>
        <v>0.214</v>
      </c>
      <c r="AB1229" s="24">
        <f>IFNA(VLOOKUP(A1229,'BUSINESS processed'!A1229:J3919,6,0))</f>
        <v>25</v>
      </c>
      <c r="AC1229" s="24">
        <f t="shared" si="688"/>
        <v>0</v>
      </c>
      <c r="AD1229" s="24">
        <f>IFNA(VLOOKUP(A1229,'BUSINESS processed'!A1229:J3919,8,0))</f>
        <v>196</v>
      </c>
      <c r="AE1229" s="24">
        <f>IFNA(VLOOKUP(A1229,'BUSINESS processed'!A1229:J3919,9,0))</f>
        <v>0.38</v>
      </c>
      <c r="AF1229" s="27">
        <f>IFNA(VLOOKUP(A1229,'BUSINESS processed'!A1229:J3919,10,0))</f>
        <v>1.004</v>
      </c>
      <c r="AG1229" s="26"/>
      <c r="AH1229" s="26"/>
      <c r="AI1229" s="26"/>
      <c r="AJ1229" s="26"/>
      <c r="AK1229" s="26"/>
      <c r="AL1229" s="26"/>
      <c r="AM1229" s="26"/>
      <c r="AN1229" s="26"/>
      <c r="AO1229" s="26"/>
      <c r="AP1229" s="26"/>
      <c r="AQ1229" s="26"/>
      <c r="AR1229" s="26"/>
      <c r="AS1229" s="26"/>
      <c r="AT1229" s="26"/>
      <c r="AU1229" s="26"/>
      <c r="AV1229" s="26"/>
      <c r="AW1229" s="26"/>
      <c r="AX1229" s="26"/>
      <c r="AY1229" s="26"/>
      <c r="AZ1229" s="26"/>
      <c r="BA1229" s="26"/>
      <c r="BB1229" s="26"/>
      <c r="BC1229" s="26"/>
      <c r="BD1229" s="26"/>
      <c r="BE1229" s="26"/>
      <c r="BF1229" s="26"/>
      <c r="BG1229" s="26"/>
      <c r="BH1229" s="26"/>
    </row>
    <row r="1230">
      <c r="A1230" s="18" t="str">
        <f t="shared" si="1"/>
        <v>Europe_Croatia-Europe_2007</v>
      </c>
      <c r="B1230" s="19" t="s">
        <v>179</v>
      </c>
      <c r="C1230" s="20" t="s">
        <v>187</v>
      </c>
      <c r="D1230" s="21" t="s">
        <v>86</v>
      </c>
      <c r="E1230" s="22">
        <v>5.9319390298E10</v>
      </c>
      <c r="F1230" s="22">
        <f t="shared" si="2"/>
        <v>13372.27013</v>
      </c>
      <c r="G1230" s="23">
        <v>0.075</v>
      </c>
      <c r="H1230" s="23">
        <v>1008.0</v>
      </c>
      <c r="I1230" s="23">
        <v>0.093</v>
      </c>
      <c r="J1230" s="24">
        <f>IFNA(VLOOKUP(A1230,'ENERGY processed'!$A$2:$H$2692,7,0),"")</f>
        <v>8575</v>
      </c>
      <c r="K1230" s="24">
        <f t="shared" si="3"/>
        <v>0.001933047791</v>
      </c>
      <c r="L1230" s="24">
        <f>IFNA(VLOOKUP(A1230,'ENERGY processed'!$A$2:$H$2692,8,0),"")</f>
        <v>22491.5</v>
      </c>
      <c r="M1230" s="24">
        <f t="shared" si="5"/>
        <v>0.00507022092</v>
      </c>
      <c r="N1230" s="24">
        <f>IFNA(VLOOKUP(A1230,'HUMAN RESOURCES processed'!$A$2:$M$2692,5,0))</f>
        <v>0.009</v>
      </c>
      <c r="O1230" s="24">
        <f>IFNA(VLOOKUP(A1230,'HUMAN RESOURCES processed'!$A$2:$M$2692,6,0))</f>
        <v>0.005</v>
      </c>
      <c r="P1230" s="24">
        <f>IFNA(VLOOKUP(A1230,'HUMAN RESOURCES processed'!$A$2:$M$2692,7,0))</f>
        <v>79</v>
      </c>
      <c r="Q1230" s="24">
        <f>IFNA(VLOOKUP(A1230,'HUMAN RESOURCES processed'!$A$2:$M$2692,8,0))</f>
        <v>72</v>
      </c>
      <c r="R1230" s="24">
        <f t="shared" si="6"/>
        <v>75.5</v>
      </c>
      <c r="S1230" s="24">
        <f>IFNA(VLOOKUP(A1230,'HUMAN RESOURCES processed'!$A$2:$M$2692,9,0))</f>
        <v>0.157</v>
      </c>
      <c r="T1230" s="24">
        <f>IFNA(VLOOKUP(A1230,'HUMAN RESOURCES processed'!$A$2:$M$2692,10,0))</f>
        <v>0.67</v>
      </c>
      <c r="U1230" s="24">
        <f>IFNA(VLOOKUP(A1230,'HUMAN RESOURCES processed'!$A$2:$M$2692,11,0))</f>
        <v>0.173</v>
      </c>
      <c r="V1230" s="24">
        <f>IFNA(VLOOKUP(A1230,'HUMAN RESOURCES processed'!$A$2:$M$2692,12,0))</f>
        <v>4436000</v>
      </c>
      <c r="W1230" s="24">
        <f>IFNA(VLOOKUP(A1230,'HUMAN RESOURCES processed'!$A$2:$M$2692,13,0))</f>
        <v>0.568</v>
      </c>
      <c r="X1230" s="24">
        <f>IFNA(VLOOKUP(A1230,'TOURISM processed'!$A$2:$F$2692,5,0))</f>
        <v>9601000000</v>
      </c>
      <c r="Y1230" s="24">
        <f>IFNA(VLOOKUP(A1230,'TOURISM processed'!$A$2:$F$2692,6,0))</f>
        <v>1025000000</v>
      </c>
      <c r="Z1230" s="24">
        <f t="shared" si="7"/>
        <v>231.0640216</v>
      </c>
      <c r="AA1230" s="24">
        <f>IFNA(VLOOKUP(A1230,'BUSINESS processed'!A1230:J3920,5,0))</f>
        <v>0.214</v>
      </c>
      <c r="AB1230" s="24">
        <f>IFNA(VLOOKUP(A1230,'BUSINESS processed'!A1230:J3920,6,0))</f>
        <v>22</v>
      </c>
      <c r="AC1230" s="24">
        <f t="shared" si="688"/>
        <v>0</v>
      </c>
      <c r="AD1230" s="24">
        <f>IFNA(VLOOKUP(A1230,'BUSINESS processed'!A1230:J3920,8,0))</f>
        <v>196</v>
      </c>
      <c r="AE1230" s="24">
        <f>IFNA(VLOOKUP(A1230,'BUSINESS processed'!A1230:J3920,9,0))</f>
        <v>0.414</v>
      </c>
      <c r="AF1230" s="27">
        <f>IFNA(VLOOKUP(A1230,'BUSINESS processed'!A1230:J3920,10,0))</f>
        <v>1.152</v>
      </c>
      <c r="AG1230" s="26"/>
      <c r="AH1230" s="26"/>
      <c r="AI1230" s="26"/>
      <c r="AJ1230" s="26"/>
      <c r="AK1230" s="26"/>
      <c r="AL1230" s="26"/>
      <c r="AM1230" s="26"/>
      <c r="AN1230" s="26"/>
      <c r="AO1230" s="26"/>
      <c r="AP1230" s="26"/>
      <c r="AQ1230" s="26"/>
      <c r="AR1230" s="26"/>
      <c r="AS1230" s="26"/>
      <c r="AT1230" s="26"/>
      <c r="AU1230" s="26"/>
      <c r="AV1230" s="26"/>
      <c r="AW1230" s="26"/>
      <c r="AX1230" s="26"/>
      <c r="AY1230" s="26"/>
      <c r="AZ1230" s="26"/>
      <c r="BA1230" s="26"/>
      <c r="BB1230" s="26"/>
      <c r="BC1230" s="26"/>
      <c r="BD1230" s="26"/>
      <c r="BE1230" s="26"/>
      <c r="BF1230" s="26"/>
      <c r="BG1230" s="26"/>
      <c r="BH1230" s="26"/>
    </row>
    <row r="1231">
      <c r="A1231" s="18" t="str">
        <f t="shared" si="1"/>
        <v>Europe_Croatia-Europe_2008</v>
      </c>
      <c r="B1231" s="19" t="s">
        <v>179</v>
      </c>
      <c r="C1231" s="20" t="s">
        <v>187</v>
      </c>
      <c r="D1231" s="21" t="s">
        <v>87</v>
      </c>
      <c r="E1231" s="22">
        <v>6.9595512099E10</v>
      </c>
      <c r="F1231" s="22">
        <f t="shared" si="2"/>
        <v>15694.07747</v>
      </c>
      <c r="G1231" s="23">
        <v>0.078</v>
      </c>
      <c r="H1231" s="23">
        <v>1224.0</v>
      </c>
      <c r="I1231" s="23">
        <v>0.101</v>
      </c>
      <c r="J1231" s="24">
        <f>IF(AND( C1231=C1230,D1231&gt;D1230),J1230,"")</f>
        <v>8575</v>
      </c>
      <c r="K1231" s="24">
        <f t="shared" si="3"/>
        <v>0.001933698169</v>
      </c>
      <c r="L1231" s="24">
        <f>IF(AND(C1231=C1230,C1231&gt;C1230),C1230,0)</f>
        <v>0</v>
      </c>
      <c r="M1231" s="24">
        <f t="shared" si="5"/>
        <v>0</v>
      </c>
      <c r="N1231" s="24">
        <f>IFNA(VLOOKUP(A1231,'HUMAN RESOURCES processed'!$A$2:$M$2692,5,0))</f>
        <v>0.01</v>
      </c>
      <c r="O1231" s="24">
        <f>IFNA(VLOOKUP(A1231,'HUMAN RESOURCES processed'!$A$2:$M$2692,6,0))</f>
        <v>0.005</v>
      </c>
      <c r="P1231" s="24">
        <f>IFNA(VLOOKUP(A1231,'HUMAN RESOURCES processed'!$A$2:$M$2692,7,0))</f>
        <v>80</v>
      </c>
      <c r="Q1231" s="24">
        <f>IFNA(VLOOKUP(A1231,'HUMAN RESOURCES processed'!$A$2:$M$2692,8,0))</f>
        <v>72</v>
      </c>
      <c r="R1231" s="24">
        <f t="shared" si="6"/>
        <v>76</v>
      </c>
      <c r="S1231" s="24">
        <f>IFNA(VLOOKUP(A1231,'HUMAN RESOURCES processed'!$A$2:$M$2692,9,0))</f>
        <v>0.156</v>
      </c>
      <c r="T1231" s="24">
        <f>IFNA(VLOOKUP(A1231,'HUMAN RESOURCES processed'!$A$2:$M$2692,10,0))</f>
        <v>0.671</v>
      </c>
      <c r="U1231" s="24">
        <f>IFNA(VLOOKUP(A1231,'HUMAN RESOURCES processed'!$A$2:$M$2692,11,0))</f>
        <v>0.173</v>
      </c>
      <c r="V1231" s="24">
        <f>IFNA(VLOOKUP(A1231,'HUMAN RESOURCES processed'!$A$2:$M$2692,12,0))</f>
        <v>4434508</v>
      </c>
      <c r="W1231" s="24">
        <f>IFNA(VLOOKUP(A1231,'HUMAN RESOURCES processed'!$A$2:$M$2692,13,0))</f>
        <v>0.57</v>
      </c>
      <c r="X1231" s="24">
        <f>IFNA(VLOOKUP(A1231,'TOURISM processed'!$A$2:$F$2692,5,0))</f>
        <v>11681000000</v>
      </c>
      <c r="Y1231" s="24">
        <f>IFNA(VLOOKUP(A1231,'TOURISM processed'!$A$2:$F$2692,6,0))</f>
        <v>1156000000</v>
      </c>
      <c r="Z1231" s="24">
        <f t="shared" si="7"/>
        <v>260.6828086</v>
      </c>
      <c r="AA1231" s="24">
        <f>IFNA(VLOOKUP(A1231,'BUSINESS processed'!A1231:J3921,5,0))</f>
        <v>0.214</v>
      </c>
      <c r="AB1231" s="24">
        <f>IFNA(VLOOKUP(A1231,'BUSINESS processed'!A1231:J3921,6,0))</f>
        <v>22</v>
      </c>
      <c r="AC1231" s="24">
        <f t="shared" si="688"/>
        <v>0</v>
      </c>
      <c r="AD1231" s="24">
        <f>IFNA(VLOOKUP(A1231,'BUSINESS processed'!A1231:J3921,8,0))</f>
        <v>196</v>
      </c>
      <c r="AE1231" s="24">
        <f>IFNA(VLOOKUP(A1231,'BUSINESS processed'!A1231:J3921,9,0))</f>
        <v>0.442</v>
      </c>
      <c r="AF1231" s="27">
        <f>IFNA(VLOOKUP(A1231,'BUSINESS processed'!A1231:J3921,10,0))</f>
        <v>1.045</v>
      </c>
      <c r="AG1231" s="26"/>
      <c r="AH1231" s="26"/>
      <c r="AI1231" s="26"/>
      <c r="AJ1231" s="26"/>
      <c r="AK1231" s="26"/>
      <c r="AL1231" s="26"/>
      <c r="AM1231" s="26"/>
      <c r="AN1231" s="26"/>
      <c r="AO1231" s="26"/>
      <c r="AP1231" s="26"/>
      <c r="AQ1231" s="26"/>
      <c r="AR1231" s="26"/>
      <c r="AS1231" s="26"/>
      <c r="AT1231" s="26"/>
      <c r="AU1231" s="26"/>
      <c r="AV1231" s="26"/>
      <c r="AW1231" s="26"/>
      <c r="AX1231" s="26"/>
      <c r="AY1231" s="26"/>
      <c r="AZ1231" s="26"/>
      <c r="BA1231" s="26"/>
      <c r="BB1231" s="26"/>
      <c r="BC1231" s="26"/>
      <c r="BD1231" s="26"/>
      <c r="BE1231" s="26"/>
      <c r="BF1231" s="26"/>
      <c r="BG1231" s="26"/>
      <c r="BH1231" s="26"/>
    </row>
    <row r="1232">
      <c r="A1232" s="18" t="str">
        <f t="shared" si="1"/>
        <v>Europe_Croatia-Europe_2009</v>
      </c>
      <c r="B1232" s="19" t="s">
        <v>179</v>
      </c>
      <c r="C1232" s="20" t="s">
        <v>187</v>
      </c>
      <c r="D1232" s="21" t="s">
        <v>88</v>
      </c>
      <c r="E1232" s="22">
        <v>6.220261924E10</v>
      </c>
      <c r="F1232" s="22">
        <f t="shared" si="2"/>
        <v>14044.14626</v>
      </c>
      <c r="G1232" s="23">
        <v>0.078</v>
      </c>
      <c r="H1232" s="23">
        <v>1095.0</v>
      </c>
      <c r="I1232" s="23">
        <v>0.116</v>
      </c>
      <c r="J1232" s="24">
        <f>IFNA(VLOOKUP(A1232,'ENERGY processed'!$A$2:$H$2692,7,0),"")</f>
        <v>8301</v>
      </c>
      <c r="K1232" s="24">
        <f t="shared" si="3"/>
        <v>0.00187420497</v>
      </c>
      <c r="L1232" s="24">
        <f>IFNA(VLOOKUP(A1232,'ENERGY processed'!$A$2:$H$2692,8,0),"")</f>
        <v>21593</v>
      </c>
      <c r="M1232" s="24">
        <f t="shared" si="5"/>
        <v>0.00487528104</v>
      </c>
      <c r="N1232" s="24">
        <f>IFNA(VLOOKUP(A1232,'HUMAN RESOURCES processed'!$A$2:$M$2692,5,0))</f>
        <v>0.01</v>
      </c>
      <c r="O1232" s="24">
        <f>IFNA(VLOOKUP(A1232,'HUMAN RESOURCES processed'!$A$2:$M$2692,6,0))</f>
        <v>0.005</v>
      </c>
      <c r="P1232" s="24">
        <f>IFNA(VLOOKUP(A1232,'HUMAN RESOURCES processed'!$A$2:$M$2692,7,0))</f>
        <v>80</v>
      </c>
      <c r="Q1232" s="24">
        <f>IFNA(VLOOKUP(A1232,'HUMAN RESOURCES processed'!$A$2:$M$2692,8,0))</f>
        <v>73</v>
      </c>
      <c r="R1232" s="24">
        <f t="shared" si="6"/>
        <v>76.5</v>
      </c>
      <c r="S1232" s="24">
        <f>IFNA(VLOOKUP(A1232,'HUMAN RESOURCES processed'!$A$2:$M$2692,9,0))</f>
        <v>0.154</v>
      </c>
      <c r="T1232" s="24">
        <f>IFNA(VLOOKUP(A1232,'HUMAN RESOURCES processed'!$A$2:$M$2692,10,0))</f>
        <v>0.672</v>
      </c>
      <c r="U1232" s="24">
        <f>IFNA(VLOOKUP(A1232,'HUMAN RESOURCES processed'!$A$2:$M$2692,11,0))</f>
        <v>0.174</v>
      </c>
      <c r="V1232" s="24">
        <f>IFNA(VLOOKUP(A1232,'HUMAN RESOURCES processed'!$A$2:$M$2692,12,0))</f>
        <v>4429078</v>
      </c>
      <c r="W1232" s="24">
        <f>IFNA(VLOOKUP(A1232,'HUMAN RESOURCES processed'!$A$2:$M$2692,13,0))</f>
        <v>0.573</v>
      </c>
      <c r="X1232" s="24">
        <f>IFNA(VLOOKUP(A1232,'TOURISM processed'!$A$2:$F$2692,5,0))</f>
        <v>9308000000</v>
      </c>
      <c r="Y1232" s="24">
        <f>IFNA(VLOOKUP(A1232,'TOURISM processed'!$A$2:$F$2692,6,0))</f>
        <v>1041000000</v>
      </c>
      <c r="Z1232" s="24">
        <f t="shared" si="7"/>
        <v>235.0376309</v>
      </c>
      <c r="AA1232" s="24">
        <f>IFNA(VLOOKUP(A1232,'BUSINESS processed'!A1232:J3922,5,0))</f>
        <v>0.214</v>
      </c>
      <c r="AB1232" s="24">
        <f>IFNA(VLOOKUP(A1232,'BUSINESS processed'!A1232:J3922,6,0))</f>
        <v>22</v>
      </c>
      <c r="AC1232" s="24">
        <f t="shared" si="688"/>
        <v>0</v>
      </c>
      <c r="AD1232" s="24">
        <f>IFNA(VLOOKUP(A1232,'BUSINESS processed'!A1232:J3922,8,0))</f>
        <v>196</v>
      </c>
      <c r="AE1232" s="24">
        <f>IFNA(VLOOKUP(A1232,'BUSINESS processed'!A1232:J3922,9,0))</f>
        <v>0.506</v>
      </c>
      <c r="AF1232" s="27">
        <f>IFNA(VLOOKUP(A1232,'BUSINESS processed'!A1232:J3922,10,0))</f>
        <v>1.075</v>
      </c>
      <c r="AG1232" s="26"/>
      <c r="AH1232" s="26"/>
      <c r="AI1232" s="26"/>
      <c r="AJ1232" s="26"/>
      <c r="AK1232" s="26"/>
      <c r="AL1232" s="26"/>
      <c r="AM1232" s="26"/>
      <c r="AN1232" s="26"/>
      <c r="AO1232" s="26"/>
      <c r="AP1232" s="26"/>
      <c r="AQ1232" s="26"/>
      <c r="AR1232" s="26"/>
      <c r="AS1232" s="26"/>
      <c r="AT1232" s="26"/>
      <c r="AU1232" s="26"/>
      <c r="AV1232" s="26"/>
      <c r="AW1232" s="26"/>
      <c r="AX1232" s="26"/>
      <c r="AY1232" s="26"/>
      <c r="AZ1232" s="26"/>
      <c r="BA1232" s="26"/>
      <c r="BB1232" s="26"/>
      <c r="BC1232" s="26"/>
      <c r="BD1232" s="26"/>
      <c r="BE1232" s="26"/>
      <c r="BF1232" s="26"/>
      <c r="BG1232" s="26"/>
      <c r="BH1232" s="26"/>
    </row>
    <row r="1233">
      <c r="A1233" s="18" t="str">
        <f t="shared" si="1"/>
        <v>Europe_Croatia-Europe_2010</v>
      </c>
      <c r="B1233" s="19" t="s">
        <v>179</v>
      </c>
      <c r="C1233" s="20" t="s">
        <v>187</v>
      </c>
      <c r="D1233" s="21" t="s">
        <v>89</v>
      </c>
      <c r="E1233" s="22">
        <v>5.8873994412E10</v>
      </c>
      <c r="F1233" s="22">
        <f t="shared" si="2"/>
        <v>13326.59867</v>
      </c>
      <c r="G1233" s="23">
        <v>0.078</v>
      </c>
      <c r="H1233" s="23">
        <v>1051.0</v>
      </c>
      <c r="I1233" s="23">
        <v>0.104</v>
      </c>
      <c r="J1233" s="24">
        <f>IFNA(VLOOKUP(A1233,'ENERGY processed'!$A$2:$H$2692,7,0),"")</f>
        <v>8944</v>
      </c>
      <c r="K1233" s="24">
        <f t="shared" si="3"/>
        <v>0.002024545807</v>
      </c>
      <c r="L1233" s="24">
        <f>IFNA(VLOOKUP(A1233,'ENERGY processed'!$A$2:$H$2692,8,0),"")</f>
        <v>23175</v>
      </c>
      <c r="M1233" s="24">
        <f t="shared" si="5"/>
        <v>0.005245846274</v>
      </c>
      <c r="N1233" s="24">
        <f>IFNA(VLOOKUP(A1233,'HUMAN RESOURCES processed'!$A$2:$M$2692,5,0))</f>
        <v>0.01</v>
      </c>
      <c r="O1233" s="24">
        <f>IFNA(VLOOKUP(A1233,'HUMAN RESOURCES processed'!$A$2:$M$2692,6,0))</f>
        <v>0.005</v>
      </c>
      <c r="P1233" s="24">
        <f>IFNA(VLOOKUP(A1233,'HUMAN RESOURCES processed'!$A$2:$M$2692,7,0))</f>
        <v>80</v>
      </c>
      <c r="Q1233" s="24">
        <f>IFNA(VLOOKUP(A1233,'HUMAN RESOURCES processed'!$A$2:$M$2692,8,0))</f>
        <v>74</v>
      </c>
      <c r="R1233" s="24">
        <f t="shared" si="6"/>
        <v>77</v>
      </c>
      <c r="S1233" s="24">
        <f>IFNA(VLOOKUP(A1233,'HUMAN RESOURCES processed'!$A$2:$M$2692,9,0))</f>
        <v>0.153</v>
      </c>
      <c r="T1233" s="24">
        <f>IFNA(VLOOKUP(A1233,'HUMAN RESOURCES processed'!$A$2:$M$2692,10,0))</f>
        <v>0.672</v>
      </c>
      <c r="U1233" s="24">
        <f>IFNA(VLOOKUP(A1233,'HUMAN RESOURCES processed'!$A$2:$M$2692,11,0))</f>
        <v>0.175</v>
      </c>
      <c r="V1233" s="24">
        <f>IFNA(VLOOKUP(A1233,'HUMAN RESOURCES processed'!$A$2:$M$2692,12,0))</f>
        <v>4417781</v>
      </c>
      <c r="W1233" s="24">
        <f>IFNA(VLOOKUP(A1233,'HUMAN RESOURCES processed'!$A$2:$M$2692,13,0))</f>
        <v>0.575</v>
      </c>
      <c r="X1233" s="24">
        <f>IFNA(VLOOKUP(A1233,'TOURISM processed'!$A$2:$F$2692,5,0))</f>
        <v>8255000000</v>
      </c>
      <c r="Y1233" s="24">
        <f>IFNA(VLOOKUP(A1233,'TOURISM processed'!$A$2:$F$2692,6,0))</f>
        <v>859000000</v>
      </c>
      <c r="Z1233" s="24">
        <f t="shared" si="7"/>
        <v>194.4415081</v>
      </c>
      <c r="AA1233" s="24">
        <f>IFNA(VLOOKUP(A1233,'BUSINESS processed'!A1233:J3923,5,0))</f>
        <v>0.221</v>
      </c>
      <c r="AB1233" s="24">
        <f>IFNA(VLOOKUP(A1233,'BUSINESS processed'!A1233:J3923,6,0))</f>
        <v>9</v>
      </c>
      <c r="AC1233" s="24">
        <f t="shared" si="688"/>
        <v>0</v>
      </c>
      <c r="AD1233" s="24">
        <f>IFNA(VLOOKUP(A1233,'BUSINESS processed'!A1233:J3923,8,0))</f>
        <v>196</v>
      </c>
      <c r="AE1233" s="24">
        <f>IFNA(VLOOKUP(A1233,'BUSINESS processed'!A1233:J3923,9,0))</f>
        <v>0.566</v>
      </c>
      <c r="AF1233" s="27">
        <f>IFNA(VLOOKUP(A1233,'BUSINESS processed'!A1233:J3923,10,0))</f>
        <v>1.136</v>
      </c>
      <c r="AG1233" s="26"/>
      <c r="AH1233" s="26"/>
      <c r="AI1233" s="26"/>
      <c r="AJ1233" s="26"/>
      <c r="AK1233" s="26"/>
      <c r="AL1233" s="26"/>
      <c r="AM1233" s="26"/>
      <c r="AN1233" s="26"/>
      <c r="AO1233" s="26"/>
      <c r="AP1233" s="26"/>
      <c r="AQ1233" s="26"/>
      <c r="AR1233" s="26"/>
      <c r="AS1233" s="26"/>
      <c r="AT1233" s="26"/>
      <c r="AU1233" s="26"/>
      <c r="AV1233" s="26"/>
      <c r="AW1233" s="26"/>
      <c r="AX1233" s="26"/>
      <c r="AY1233" s="26"/>
      <c r="AZ1233" s="26"/>
      <c r="BA1233" s="26"/>
      <c r="BB1233" s="26"/>
      <c r="BC1233" s="26"/>
      <c r="BD1233" s="26"/>
      <c r="BE1233" s="26"/>
      <c r="BF1233" s="26"/>
      <c r="BG1233" s="26"/>
      <c r="BH1233" s="26"/>
    </row>
    <row r="1234">
      <c r="A1234" s="18" t="str">
        <f t="shared" si="1"/>
        <v>Europe_Croatia-Europe_2011</v>
      </c>
      <c r="B1234" s="19" t="s">
        <v>179</v>
      </c>
      <c r="C1234" s="20" t="s">
        <v>187</v>
      </c>
      <c r="D1234" s="21" t="s">
        <v>90</v>
      </c>
      <c r="E1234" s="22">
        <v>6.1520901516E10</v>
      </c>
      <c r="F1234" s="22">
        <f t="shared" si="2"/>
        <v>14371.95378</v>
      </c>
      <c r="G1234" s="23">
        <v>0.068</v>
      </c>
      <c r="H1234" s="23">
        <v>992.0</v>
      </c>
      <c r="I1234" s="23">
        <v>0.097</v>
      </c>
      <c r="J1234" s="24">
        <f t="shared" ref="J1234:J1235" si="690">IF(AND( C1234=C1233,D1234&gt;D1233),J1233,"")</f>
        <v>8944</v>
      </c>
      <c r="K1234" s="24">
        <f t="shared" si="3"/>
        <v>0.002089415977</v>
      </c>
      <c r="L1234" s="24">
        <f t="shared" ref="L1234:L1237" si="691">IF(AND(C1234=C1233,C1234&gt;C1233),C1233,0)</f>
        <v>0</v>
      </c>
      <c r="M1234" s="24">
        <f t="shared" si="5"/>
        <v>0</v>
      </c>
      <c r="N1234" s="24">
        <f>IFNA(VLOOKUP(A1234,'HUMAN RESOURCES processed'!$A$2:$M$2692,5,0))</f>
        <v>0.01</v>
      </c>
      <c r="O1234" s="24">
        <f>IFNA(VLOOKUP(A1234,'HUMAN RESOURCES processed'!$A$2:$M$2692,6,0))</f>
        <v>0.004</v>
      </c>
      <c r="P1234" s="24">
        <f>IFNA(VLOOKUP(A1234,'HUMAN RESOURCES processed'!$A$2:$M$2692,7,0))</f>
        <v>80</v>
      </c>
      <c r="Q1234" s="24">
        <f>IFNA(VLOOKUP(A1234,'HUMAN RESOURCES processed'!$A$2:$M$2692,8,0))</f>
        <v>74</v>
      </c>
      <c r="R1234" s="24">
        <f t="shared" si="6"/>
        <v>77</v>
      </c>
      <c r="S1234" s="24">
        <f>IFNA(VLOOKUP(A1234,'HUMAN RESOURCES processed'!$A$2:$M$2692,9,0))</f>
        <v>0.151</v>
      </c>
      <c r="T1234" s="24">
        <f>IFNA(VLOOKUP(A1234,'HUMAN RESOURCES processed'!$A$2:$M$2692,10,0))</f>
        <v>0.671</v>
      </c>
      <c r="U1234" s="24">
        <f>IFNA(VLOOKUP(A1234,'HUMAN RESOURCES processed'!$A$2:$M$2692,11,0))</f>
        <v>0.177</v>
      </c>
      <c r="V1234" s="24">
        <f>IFNA(VLOOKUP(A1234,'HUMAN RESOURCES processed'!$A$2:$M$2692,12,0))</f>
        <v>4280622</v>
      </c>
      <c r="W1234" s="24">
        <f>IFNA(VLOOKUP(A1234,'HUMAN RESOURCES processed'!$A$2:$M$2692,13,0))</f>
        <v>0.578</v>
      </c>
      <c r="X1234" s="24">
        <f>IFNA(VLOOKUP(A1234,'TOURISM processed'!$A$2:$F$2692,5,0))</f>
        <v>9638000000</v>
      </c>
      <c r="Y1234" s="24">
        <f>IFNA(VLOOKUP(A1234,'TOURISM processed'!$A$2:$F$2692,6,0))</f>
        <v>919000000</v>
      </c>
      <c r="Z1234" s="24">
        <f t="shared" si="7"/>
        <v>214.6884261</v>
      </c>
      <c r="AA1234" s="24">
        <f>IFNA(VLOOKUP(A1234,'BUSINESS processed'!A1234:J3924,5,0))</f>
        <v>0.219</v>
      </c>
      <c r="AB1234" s="24">
        <f>IFNA(VLOOKUP(A1234,'BUSINESS processed'!A1234:J3924,6,0))</f>
        <v>8</v>
      </c>
      <c r="AC1234" s="24">
        <f t="shared" si="688"/>
        <v>0</v>
      </c>
      <c r="AD1234" s="24">
        <f>IFNA(VLOOKUP(A1234,'BUSINESS processed'!A1234:J3924,8,0))</f>
        <v>196</v>
      </c>
      <c r="AE1234" s="24">
        <f>IFNA(VLOOKUP(A1234,'BUSINESS processed'!A1234:J3924,9,0))</f>
        <v>0.578</v>
      </c>
      <c r="AF1234" s="27">
        <f>IFNA(VLOOKUP(A1234,'BUSINESS processed'!A1234:J3924,10,0))</f>
        <v>1.183</v>
      </c>
      <c r="AG1234" s="26"/>
      <c r="AH1234" s="26"/>
      <c r="AI1234" s="26"/>
      <c r="AJ1234" s="26"/>
      <c r="AK1234" s="26"/>
      <c r="AL1234" s="26"/>
      <c r="AM1234" s="26"/>
      <c r="AN1234" s="26"/>
      <c r="AO1234" s="26"/>
      <c r="AP1234" s="26"/>
      <c r="AQ1234" s="26"/>
      <c r="AR1234" s="26"/>
      <c r="AS1234" s="26"/>
      <c r="AT1234" s="26"/>
      <c r="AU1234" s="26"/>
      <c r="AV1234" s="26"/>
      <c r="AW1234" s="26"/>
      <c r="AX1234" s="26"/>
      <c r="AY1234" s="26"/>
      <c r="AZ1234" s="26"/>
      <c r="BA1234" s="26"/>
      <c r="BB1234" s="26"/>
      <c r="BC1234" s="26"/>
      <c r="BD1234" s="26"/>
      <c r="BE1234" s="26"/>
      <c r="BF1234" s="26"/>
      <c r="BG1234" s="26"/>
      <c r="BH1234" s="26"/>
    </row>
    <row r="1235">
      <c r="A1235" s="18" t="str">
        <f t="shared" si="1"/>
        <v>Europe_Croatia-Europe_2012</v>
      </c>
      <c r="B1235" s="19" t="s">
        <v>179</v>
      </c>
      <c r="C1235" s="20" t="s">
        <v>187</v>
      </c>
      <c r="D1235" s="21" t="s">
        <v>91</v>
      </c>
      <c r="E1235" s="22">
        <v>5.6155732957E10</v>
      </c>
      <c r="F1235" s="22">
        <f t="shared" si="2"/>
        <v>13158.75097</v>
      </c>
      <c r="G1235" s="23">
        <v>0.068</v>
      </c>
      <c r="H1235" s="23">
        <v>908.0</v>
      </c>
      <c r="I1235" s="23">
        <v>0.095</v>
      </c>
      <c r="J1235" s="24">
        <f t="shared" si="690"/>
        <v>8944</v>
      </c>
      <c r="K1235" s="24">
        <f t="shared" si="3"/>
        <v>0.002095812172</v>
      </c>
      <c r="L1235" s="24">
        <f t="shared" si="691"/>
        <v>0</v>
      </c>
      <c r="M1235" s="24">
        <f t="shared" si="5"/>
        <v>0</v>
      </c>
      <c r="N1235" s="24">
        <f>IFNA(VLOOKUP(A1235,'HUMAN RESOURCES processed'!$A$2:$M$2692,5,0))</f>
        <v>0.01</v>
      </c>
      <c r="O1235" s="24">
        <f>IFNA(VLOOKUP(A1235,'HUMAN RESOURCES processed'!$A$2:$M$2692,6,0))</f>
        <v>0.004</v>
      </c>
      <c r="P1235" s="24">
        <f>IFNA(VLOOKUP(A1235,'HUMAN RESOURCES processed'!$A$2:$M$2692,7,0))</f>
        <v>80</v>
      </c>
      <c r="Q1235" s="24">
        <f>IFNA(VLOOKUP(A1235,'HUMAN RESOURCES processed'!$A$2:$M$2692,8,0))</f>
        <v>74</v>
      </c>
      <c r="R1235" s="24">
        <f t="shared" si="6"/>
        <v>77</v>
      </c>
      <c r="S1235" s="24">
        <f>IFNA(VLOOKUP(A1235,'HUMAN RESOURCES processed'!$A$2:$M$2692,9,0))</f>
        <v>0.15</v>
      </c>
      <c r="T1235" s="24">
        <f>IFNA(VLOOKUP(A1235,'HUMAN RESOURCES processed'!$A$2:$M$2692,10,0))</f>
        <v>0.67</v>
      </c>
      <c r="U1235" s="24">
        <f>IFNA(VLOOKUP(A1235,'HUMAN RESOURCES processed'!$A$2:$M$2692,11,0))</f>
        <v>0.18</v>
      </c>
      <c r="V1235" s="24">
        <f>IFNA(VLOOKUP(A1235,'HUMAN RESOURCES processed'!$A$2:$M$2692,12,0))</f>
        <v>4267558</v>
      </c>
      <c r="W1235" s="24">
        <f>IFNA(VLOOKUP(A1235,'HUMAN RESOURCES processed'!$A$2:$M$2692,13,0))</f>
        <v>0.581</v>
      </c>
      <c r="X1235" s="24">
        <f>IFNA(VLOOKUP(A1235,'TOURISM processed'!$A$2:$F$2692,5,0))</f>
        <v>8865000000</v>
      </c>
      <c r="Y1235" s="24">
        <f>IFNA(VLOOKUP(A1235,'TOURISM processed'!$A$2:$F$2692,6,0))</f>
        <v>962000000</v>
      </c>
      <c r="Z1235" s="24">
        <f t="shared" si="7"/>
        <v>225.421658</v>
      </c>
      <c r="AA1235" s="24">
        <f>IFNA(VLOOKUP(A1235,'BUSINESS processed'!A1235:J3925,5,0))</f>
        <v>0.218</v>
      </c>
      <c r="AB1235" s="24">
        <f>IFNA(VLOOKUP(A1235,'BUSINESS processed'!A1235:J3925,6,0))</f>
        <v>8</v>
      </c>
      <c r="AC1235" s="24">
        <f>IFNA(VLOOKUP(A1235,'BUSINESS processed'!A1235:J3925,7,0))</f>
        <v>88</v>
      </c>
      <c r="AD1235" s="24">
        <f>IFNA(VLOOKUP(A1235,'BUSINESS processed'!A1235:J3925,8,0))</f>
        <v>196</v>
      </c>
      <c r="AE1235" s="24">
        <f>IFNA(VLOOKUP(A1235,'BUSINESS processed'!A1235:J3925,9,0))</f>
        <v>0.619</v>
      </c>
      <c r="AF1235" s="27">
        <f>IFNA(VLOOKUP(A1235,'BUSINESS processed'!A1235:J3925,10,0))</f>
        <v>1.154</v>
      </c>
      <c r="AG1235" s="26"/>
      <c r="AH1235" s="26"/>
      <c r="AI1235" s="26"/>
      <c r="AJ1235" s="26"/>
      <c r="AK1235" s="26"/>
      <c r="AL1235" s="26"/>
      <c r="AM1235" s="26"/>
      <c r="AN1235" s="26"/>
      <c r="AO1235" s="26"/>
      <c r="AP1235" s="26"/>
      <c r="AQ1235" s="26"/>
      <c r="AR1235" s="26"/>
      <c r="AS1235" s="26"/>
      <c r="AT1235" s="26"/>
      <c r="AU1235" s="26"/>
      <c r="AV1235" s="26"/>
      <c r="AW1235" s="26"/>
      <c r="AX1235" s="26"/>
      <c r="AY1235" s="26"/>
      <c r="AZ1235" s="26"/>
      <c r="BA1235" s="26"/>
      <c r="BB1235" s="26"/>
      <c r="BC1235" s="26"/>
      <c r="BD1235" s="26"/>
      <c r="BE1235" s="26"/>
      <c r="BF1235" s="26"/>
      <c r="BG1235" s="26"/>
      <c r="BH1235" s="26"/>
    </row>
    <row r="1236">
      <c r="A1236" s="18" t="str">
        <f t="shared" si="1"/>
        <v>Europe_Cyprus-Europe_2000</v>
      </c>
      <c r="B1236" s="19" t="s">
        <v>179</v>
      </c>
      <c r="C1236" s="20" t="s">
        <v>188</v>
      </c>
      <c r="D1236" s="21" t="s">
        <v>70</v>
      </c>
      <c r="E1236" s="22">
        <v>9.314937556E9</v>
      </c>
      <c r="F1236" s="22">
        <f t="shared" si="2"/>
        <v>9874.977134</v>
      </c>
      <c r="G1236" s="23">
        <v>0.058</v>
      </c>
      <c r="H1236" s="23">
        <v>744.0</v>
      </c>
      <c r="I1236" s="23">
        <v>0.08</v>
      </c>
      <c r="J1236" s="24">
        <f>IF(AND( C1236=C1235,D1236&gt;D1235),J1235,0)</f>
        <v>0</v>
      </c>
      <c r="K1236" s="24">
        <f t="shared" si="3"/>
        <v>0</v>
      </c>
      <c r="L1236" s="24">
        <f t="shared" si="691"/>
        <v>0</v>
      </c>
      <c r="M1236" s="24">
        <f t="shared" si="5"/>
        <v>0</v>
      </c>
      <c r="N1236" s="24">
        <f>IFNA(VLOOKUP(A1236,'HUMAN RESOURCES processed'!$A$2:$M$2692,5,0))</f>
        <v>0.013</v>
      </c>
      <c r="O1236" s="24">
        <f>IFNA(VLOOKUP(A1236,'HUMAN RESOURCES processed'!$A$2:$M$2692,6,0))</f>
        <v>0.006</v>
      </c>
      <c r="P1236" s="24">
        <f>IFNA(VLOOKUP(A1236,'HUMAN RESOURCES processed'!$A$2:$M$2692,7,0))</f>
        <v>80</v>
      </c>
      <c r="Q1236" s="24">
        <f>IFNA(VLOOKUP(A1236,'HUMAN RESOURCES processed'!$A$2:$M$2692,8,0))</f>
        <v>76</v>
      </c>
      <c r="R1236" s="24">
        <f t="shared" si="6"/>
        <v>78</v>
      </c>
      <c r="S1236" s="24">
        <f>IFNA(VLOOKUP(A1236,'HUMAN RESOURCES processed'!$A$2:$M$2692,9,0))</f>
        <v>0.224</v>
      </c>
      <c r="T1236" s="24">
        <f>IFNA(VLOOKUP(A1236,'HUMAN RESOURCES processed'!$A$2:$M$2692,10,0))</f>
        <v>0.674</v>
      </c>
      <c r="U1236" s="24">
        <f>IFNA(VLOOKUP(A1236,'HUMAN RESOURCES processed'!$A$2:$M$2692,11,0))</f>
        <v>0.102</v>
      </c>
      <c r="V1236" s="24">
        <f>IFNA(VLOOKUP(A1236,'HUMAN RESOURCES processed'!$A$2:$M$2692,12,0))</f>
        <v>943287</v>
      </c>
      <c r="W1236" s="24">
        <f>IFNA(VLOOKUP(A1236,'HUMAN RESOURCES processed'!$A$2:$M$2692,13,0))</f>
        <v>0.686</v>
      </c>
      <c r="X1236" s="24">
        <f>IFNA(VLOOKUP(A1236,'TOURISM processed'!$A$2:$F$2692,5,0))</f>
        <v>2137000000</v>
      </c>
      <c r="Y1236" s="24">
        <f>IFNA(VLOOKUP(A1236,'TOURISM processed'!$A$2:$F$2692,6,0))</f>
        <v>543000000</v>
      </c>
      <c r="Z1236" s="24">
        <f t="shared" si="7"/>
        <v>575.6466484</v>
      </c>
      <c r="AA1236" s="24">
        <f t="shared" ref="AA1236:AA1243" si="692">IF(AND(C1236=C1235,D1236&gt;D1235),AA1235,0)</f>
        <v>0</v>
      </c>
      <c r="AB1236" s="24">
        <f t="shared" ref="AB1236:AB1243" si="693">IF(AND(C1236=C1235,D1236&gt;D1235),AB1235,0)</f>
        <v>0</v>
      </c>
      <c r="AC1236" s="24">
        <f t="shared" ref="AC1236:AC1247" si="694">IF(AND(C1236=C1235,D1236&gt;D1235),AC1235,0)</f>
        <v>0</v>
      </c>
      <c r="AD1236" s="24">
        <f t="shared" ref="AD1236:AD1243" si="695">IF(AND(C1236=C1235,D1236&gt;D1235),AD1235,0)</f>
        <v>0</v>
      </c>
      <c r="AE1236" s="24">
        <f>IFNA(VLOOKUP(A1236,'BUSINESS processed'!A1236:J3926,9,0))</f>
        <v>0.153</v>
      </c>
      <c r="AF1236" s="27">
        <f>IFNA(VLOOKUP(A1236,'BUSINESS processed'!A1236:J3926,10,0))</f>
        <v>0.231</v>
      </c>
      <c r="AG1236" s="26"/>
      <c r="AH1236" s="26"/>
      <c r="AI1236" s="26"/>
      <c r="AJ1236" s="26"/>
      <c r="AK1236" s="26"/>
      <c r="AL1236" s="26"/>
      <c r="AM1236" s="26"/>
      <c r="AN1236" s="26"/>
      <c r="AO1236" s="26"/>
      <c r="AP1236" s="26"/>
      <c r="AQ1236" s="26"/>
      <c r="AR1236" s="26"/>
      <c r="AS1236" s="26"/>
      <c r="AT1236" s="26"/>
      <c r="AU1236" s="26"/>
      <c r="AV1236" s="26"/>
      <c r="AW1236" s="26"/>
      <c r="AX1236" s="26"/>
      <c r="AY1236" s="26"/>
      <c r="AZ1236" s="26"/>
      <c r="BA1236" s="26"/>
      <c r="BB1236" s="26"/>
      <c r="BC1236" s="26"/>
      <c r="BD1236" s="26"/>
      <c r="BE1236" s="26"/>
      <c r="BF1236" s="26"/>
      <c r="BG1236" s="26"/>
      <c r="BH1236" s="26"/>
    </row>
    <row r="1237">
      <c r="A1237" s="18" t="str">
        <f t="shared" si="1"/>
        <v>Europe_Cyprus-Europe_2001</v>
      </c>
      <c r="B1237" s="19" t="s">
        <v>179</v>
      </c>
      <c r="C1237" s="20" t="s">
        <v>188</v>
      </c>
      <c r="D1237" s="21" t="s">
        <v>71</v>
      </c>
      <c r="E1237" s="22">
        <v>9.679304971E9</v>
      </c>
      <c r="F1237" s="22">
        <f t="shared" si="2"/>
        <v>10067.07878</v>
      </c>
      <c r="G1237" s="23">
        <v>0.058</v>
      </c>
      <c r="H1237" s="23">
        <v>776.0</v>
      </c>
      <c r="I1237" s="23">
        <v>0.075</v>
      </c>
      <c r="J1237" s="24">
        <f>IFNA(VLOOKUP(A1237,'ENERGY processed'!$A$2:$H$2692,7,0),"")</f>
        <v>2368</v>
      </c>
      <c r="K1237" s="24">
        <f t="shared" si="3"/>
        <v>0.002462867181</v>
      </c>
      <c r="L1237" s="24">
        <f t="shared" si="691"/>
        <v>0</v>
      </c>
      <c r="M1237" s="24">
        <f t="shared" si="5"/>
        <v>0</v>
      </c>
      <c r="N1237" s="24">
        <f>IFNA(VLOOKUP(A1237,'HUMAN RESOURCES processed'!$A$2:$M$2692,5,0))</f>
        <v>0.013</v>
      </c>
      <c r="O1237" s="24">
        <f>IFNA(VLOOKUP(A1237,'HUMAN RESOURCES processed'!$A$2:$M$2692,6,0))</f>
        <v>0.005</v>
      </c>
      <c r="P1237" s="24">
        <f>IFNA(VLOOKUP(A1237,'HUMAN RESOURCES processed'!$A$2:$M$2692,7,0))</f>
        <v>80</v>
      </c>
      <c r="Q1237" s="24">
        <f>IFNA(VLOOKUP(A1237,'HUMAN RESOURCES processed'!$A$2:$M$2692,8,0))</f>
        <v>76</v>
      </c>
      <c r="R1237" s="24">
        <f t="shared" si="6"/>
        <v>78</v>
      </c>
      <c r="S1237" s="24">
        <f>IFNA(VLOOKUP(A1237,'HUMAN RESOURCES processed'!$A$2:$M$2692,9,0))</f>
        <v>0.219</v>
      </c>
      <c r="T1237" s="24">
        <f>IFNA(VLOOKUP(A1237,'HUMAN RESOURCES processed'!$A$2:$M$2692,10,0))</f>
        <v>0.678</v>
      </c>
      <c r="U1237" s="24">
        <f>IFNA(VLOOKUP(A1237,'HUMAN RESOURCES processed'!$A$2:$M$2692,11,0))</f>
        <v>0.103</v>
      </c>
      <c r="V1237" s="24">
        <f>IFNA(VLOOKUP(A1237,'HUMAN RESOURCES processed'!$A$2:$M$2692,12,0))</f>
        <v>961481</v>
      </c>
      <c r="W1237" s="24">
        <f>IFNA(VLOOKUP(A1237,'HUMAN RESOURCES processed'!$A$2:$M$2692,13,0))</f>
        <v>0.688</v>
      </c>
      <c r="X1237" s="24">
        <f>IFNA(VLOOKUP(A1237,'TOURISM processed'!$A$2:$F$2692,5,0))</f>
        <v>2203000000</v>
      </c>
      <c r="Y1237" s="24">
        <f>IFNA(VLOOKUP(A1237,'TOURISM processed'!$A$2:$F$2692,6,0))</f>
        <v>568000000</v>
      </c>
      <c r="Z1237" s="24">
        <f t="shared" si="7"/>
        <v>590.7553035</v>
      </c>
      <c r="AA1237" s="24">
        <f t="shared" si="692"/>
        <v>0</v>
      </c>
      <c r="AB1237" s="24">
        <f t="shared" si="693"/>
        <v>0</v>
      </c>
      <c r="AC1237" s="24">
        <f t="shared" si="694"/>
        <v>0</v>
      </c>
      <c r="AD1237" s="24">
        <f t="shared" si="695"/>
        <v>0</v>
      </c>
      <c r="AE1237" s="24">
        <f>IFNA(VLOOKUP(A1237,'BUSINESS processed'!A1237:J3927,9,0))</f>
        <v>0.188</v>
      </c>
      <c r="AF1237" s="27">
        <f>IFNA(VLOOKUP(A1237,'BUSINESS processed'!A1237:J3927,10,0))</f>
        <v>0.327</v>
      </c>
      <c r="AG1237" s="26"/>
      <c r="AH1237" s="26"/>
      <c r="AI1237" s="26"/>
      <c r="AJ1237" s="26"/>
      <c r="AK1237" s="26"/>
      <c r="AL1237" s="26"/>
      <c r="AM1237" s="26"/>
      <c r="AN1237" s="26"/>
      <c r="AO1237" s="26"/>
      <c r="AP1237" s="26"/>
      <c r="AQ1237" s="26"/>
      <c r="AR1237" s="26"/>
      <c r="AS1237" s="26"/>
      <c r="AT1237" s="26"/>
      <c r="AU1237" s="26"/>
      <c r="AV1237" s="26"/>
      <c r="AW1237" s="26"/>
      <c r="AX1237" s="26"/>
      <c r="AY1237" s="26"/>
      <c r="AZ1237" s="26"/>
      <c r="BA1237" s="26"/>
      <c r="BB1237" s="26"/>
      <c r="BC1237" s="26"/>
      <c r="BD1237" s="26"/>
      <c r="BE1237" s="26"/>
      <c r="BF1237" s="26"/>
      <c r="BG1237" s="26"/>
      <c r="BH1237" s="26"/>
    </row>
    <row r="1238">
      <c r="A1238" s="18" t="str">
        <f t="shared" si="1"/>
        <v>Europe_Cyprus-Europe_2002</v>
      </c>
      <c r="B1238" s="19" t="s">
        <v>179</v>
      </c>
      <c r="C1238" s="20" t="s">
        <v>188</v>
      </c>
      <c r="D1238" s="21" t="s">
        <v>72</v>
      </c>
      <c r="E1238" s="22">
        <v>1.0557366162E10</v>
      </c>
      <c r="F1238" s="22">
        <f t="shared" si="2"/>
        <v>10774.17488</v>
      </c>
      <c r="G1238" s="23">
        <v>0.061</v>
      </c>
      <c r="H1238" s="23">
        <v>882.0</v>
      </c>
      <c r="I1238" s="23">
        <v>0.072</v>
      </c>
      <c r="J1238" s="24">
        <f>IFNA(VLOOKUP(A1238,'ENERGY processed'!$A$2:$H$2692,7,0),"")</f>
        <v>2443</v>
      </c>
      <c r="K1238" s="24">
        <f t="shared" si="3"/>
        <v>0.002493170061</v>
      </c>
      <c r="L1238" s="24">
        <f>IFNA(VLOOKUP(A1238,'ENERGY processed'!$A$2:$H$2692,8,0),"")</f>
        <v>7708</v>
      </c>
      <c r="M1238" s="24">
        <f t="shared" si="5"/>
        <v>0.007866293423</v>
      </c>
      <c r="N1238" s="24">
        <f>IFNA(VLOOKUP(A1238,'HUMAN RESOURCES processed'!$A$2:$M$2692,5,0))</f>
        <v>0.013</v>
      </c>
      <c r="O1238" s="24">
        <f>IFNA(VLOOKUP(A1238,'HUMAN RESOURCES processed'!$A$2:$M$2692,6,0))</f>
        <v>0.005</v>
      </c>
      <c r="P1238" s="24">
        <f>IFNA(VLOOKUP(A1238,'HUMAN RESOURCES processed'!$A$2:$M$2692,7,0))</f>
        <v>80</v>
      </c>
      <c r="Q1238" s="24">
        <f>IFNA(VLOOKUP(A1238,'HUMAN RESOURCES processed'!$A$2:$M$2692,8,0))</f>
        <v>76</v>
      </c>
      <c r="R1238" s="24">
        <f t="shared" si="6"/>
        <v>78</v>
      </c>
      <c r="S1238" s="24">
        <f>IFNA(VLOOKUP(A1238,'HUMAN RESOURCES processed'!$A$2:$M$2692,9,0))</f>
        <v>0.214</v>
      </c>
      <c r="T1238" s="24">
        <f>IFNA(VLOOKUP(A1238,'HUMAN RESOURCES processed'!$A$2:$M$2692,10,0))</f>
        <v>0.682</v>
      </c>
      <c r="U1238" s="24">
        <f>IFNA(VLOOKUP(A1238,'HUMAN RESOURCES processed'!$A$2:$M$2692,11,0))</f>
        <v>0.104</v>
      </c>
      <c r="V1238" s="24">
        <f>IFNA(VLOOKUP(A1238,'HUMAN RESOURCES processed'!$A$2:$M$2692,12,0))</f>
        <v>979877</v>
      </c>
      <c r="W1238" s="24">
        <f>IFNA(VLOOKUP(A1238,'HUMAN RESOURCES processed'!$A$2:$M$2692,13,0))</f>
        <v>0.687</v>
      </c>
      <c r="X1238" s="24">
        <f>IFNA(VLOOKUP(A1238,'TOURISM processed'!$A$2:$F$2692,5,0))</f>
        <v>2178000000</v>
      </c>
      <c r="Y1238" s="24">
        <f>IFNA(VLOOKUP(A1238,'TOURISM processed'!$A$2:$F$2692,6,0))</f>
        <v>582000000</v>
      </c>
      <c r="Z1238" s="24">
        <f t="shared" si="7"/>
        <v>593.9520981</v>
      </c>
      <c r="AA1238" s="24">
        <f t="shared" si="692"/>
        <v>0</v>
      </c>
      <c r="AB1238" s="24">
        <f t="shared" si="693"/>
        <v>0</v>
      </c>
      <c r="AC1238" s="24">
        <f t="shared" si="694"/>
        <v>0</v>
      </c>
      <c r="AD1238" s="24">
        <f t="shared" si="695"/>
        <v>0</v>
      </c>
      <c r="AE1238" s="24">
        <f>IFNA(VLOOKUP(A1238,'BUSINESS processed'!A1238:J3928,9,0))</f>
        <v>0.283</v>
      </c>
      <c r="AF1238" s="27">
        <f>IFNA(VLOOKUP(A1238,'BUSINESS processed'!A1238:J3928,10,0))</f>
        <v>0.427</v>
      </c>
      <c r="AG1238" s="26"/>
      <c r="AH1238" s="26"/>
      <c r="AI1238" s="26"/>
      <c r="AJ1238" s="26"/>
      <c r="AK1238" s="26"/>
      <c r="AL1238" s="26"/>
      <c r="AM1238" s="26"/>
      <c r="AN1238" s="26"/>
      <c r="AO1238" s="26"/>
      <c r="AP1238" s="26"/>
      <c r="AQ1238" s="26"/>
      <c r="AR1238" s="26"/>
      <c r="AS1238" s="26"/>
      <c r="AT1238" s="26"/>
      <c r="AU1238" s="26"/>
      <c r="AV1238" s="26"/>
      <c r="AW1238" s="26"/>
      <c r="AX1238" s="26"/>
      <c r="AY1238" s="26"/>
      <c r="AZ1238" s="26"/>
      <c r="BA1238" s="26"/>
      <c r="BB1238" s="26"/>
      <c r="BC1238" s="26"/>
      <c r="BD1238" s="26"/>
      <c r="BE1238" s="26"/>
      <c r="BF1238" s="26"/>
      <c r="BG1238" s="26"/>
      <c r="BH1238" s="26"/>
    </row>
    <row r="1239">
      <c r="A1239" s="18" t="str">
        <f t="shared" si="1"/>
        <v>Europe_Cyprus-Europe_2003</v>
      </c>
      <c r="B1239" s="19" t="s">
        <v>179</v>
      </c>
      <c r="C1239" s="20" t="s">
        <v>188</v>
      </c>
      <c r="D1239" s="21" t="s">
        <v>74</v>
      </c>
      <c r="E1239" s="22">
        <v>1.3319544758E10</v>
      </c>
      <c r="F1239" s="22">
        <f t="shared" si="2"/>
        <v>13344.33854</v>
      </c>
      <c r="G1239" s="23">
        <v>0.068</v>
      </c>
      <c r="H1239" s="23">
        <v>1235.0</v>
      </c>
      <c r="I1239" s="23">
        <v>0.069</v>
      </c>
      <c r="J1239" s="24">
        <f>IFNA(VLOOKUP(A1239,'ENERGY processed'!$A$2:$H$2692,7,0),"")</f>
        <v>2525</v>
      </c>
      <c r="K1239" s="24">
        <f t="shared" si="3"/>
        <v>0.002529700183</v>
      </c>
      <c r="L1239" s="24">
        <f>IFNA(VLOOKUP(A1239,'ENERGY processed'!$A$2:$H$2692,8,0),"")</f>
        <v>8141</v>
      </c>
      <c r="M1239" s="24">
        <f t="shared" si="5"/>
        <v>0.008156154134</v>
      </c>
      <c r="N1239" s="24">
        <f>IFNA(VLOOKUP(A1239,'HUMAN RESOURCES processed'!$A$2:$M$2692,5,0))</f>
        <v>0.012</v>
      </c>
      <c r="O1239" s="24">
        <f>IFNA(VLOOKUP(A1239,'HUMAN RESOURCES processed'!$A$2:$M$2692,6,0))</f>
        <v>0.005</v>
      </c>
      <c r="P1239" s="24">
        <f>IFNA(VLOOKUP(A1239,'HUMAN RESOURCES processed'!$A$2:$M$2692,7,0))</f>
        <v>81</v>
      </c>
      <c r="Q1239" s="24">
        <f>IFNA(VLOOKUP(A1239,'HUMAN RESOURCES processed'!$A$2:$M$2692,8,0))</f>
        <v>76</v>
      </c>
      <c r="R1239" s="24">
        <f t="shared" si="6"/>
        <v>78.5</v>
      </c>
      <c r="S1239" s="24">
        <f>IFNA(VLOOKUP(A1239,'HUMAN RESOURCES processed'!$A$2:$M$2692,9,0))</f>
        <v>0.209</v>
      </c>
      <c r="T1239" s="24">
        <f>IFNA(VLOOKUP(A1239,'HUMAN RESOURCES processed'!$A$2:$M$2692,10,0))</f>
        <v>0.686</v>
      </c>
      <c r="U1239" s="24">
        <f>IFNA(VLOOKUP(A1239,'HUMAN RESOURCES processed'!$A$2:$M$2692,11,0))</f>
        <v>0.105</v>
      </c>
      <c r="V1239" s="24">
        <f>IFNA(VLOOKUP(A1239,'HUMAN RESOURCES processed'!$A$2:$M$2692,12,0))</f>
        <v>998142</v>
      </c>
      <c r="W1239" s="24">
        <f>IFNA(VLOOKUP(A1239,'HUMAN RESOURCES processed'!$A$2:$M$2692,13,0))</f>
        <v>0.686</v>
      </c>
      <c r="X1239" s="24">
        <f>IFNA(VLOOKUP(A1239,'TOURISM processed'!$A$2:$F$2692,5,0))</f>
        <v>2325000000</v>
      </c>
      <c r="Y1239" s="24">
        <f>IFNA(VLOOKUP(A1239,'TOURISM processed'!$A$2:$F$2692,6,0))</f>
        <v>700000000</v>
      </c>
      <c r="Z1239" s="24">
        <f t="shared" si="7"/>
        <v>701.303021</v>
      </c>
      <c r="AA1239" s="24">
        <f t="shared" si="692"/>
        <v>0</v>
      </c>
      <c r="AB1239" s="24">
        <f t="shared" si="693"/>
        <v>0</v>
      </c>
      <c r="AC1239" s="24">
        <f t="shared" si="694"/>
        <v>0</v>
      </c>
      <c r="AD1239" s="24">
        <f t="shared" si="695"/>
        <v>0</v>
      </c>
      <c r="AE1239" s="24">
        <f>IFNA(VLOOKUP(A1239,'BUSINESS processed'!A1239:J3929,9,0))</f>
        <v>0.301</v>
      </c>
      <c r="AF1239" s="27">
        <f>IFNA(VLOOKUP(A1239,'BUSINESS processed'!A1239:J3929,10,0))</f>
        <v>0.553</v>
      </c>
      <c r="AG1239" s="26"/>
      <c r="AH1239" s="26"/>
      <c r="AI1239" s="26"/>
      <c r="AJ1239" s="26"/>
      <c r="AK1239" s="26"/>
      <c r="AL1239" s="26"/>
      <c r="AM1239" s="26"/>
      <c r="AN1239" s="26"/>
      <c r="AO1239" s="26"/>
      <c r="AP1239" s="26"/>
      <c r="AQ1239" s="26"/>
      <c r="AR1239" s="26"/>
      <c r="AS1239" s="26"/>
      <c r="AT1239" s="26"/>
      <c r="AU1239" s="26"/>
      <c r="AV1239" s="26"/>
      <c r="AW1239" s="26"/>
      <c r="AX1239" s="26"/>
      <c r="AY1239" s="26"/>
      <c r="AZ1239" s="26"/>
      <c r="BA1239" s="26"/>
      <c r="BB1239" s="26"/>
      <c r="BC1239" s="26"/>
      <c r="BD1239" s="26"/>
      <c r="BE1239" s="26"/>
      <c r="BF1239" s="26"/>
      <c r="BG1239" s="26"/>
      <c r="BH1239" s="26"/>
    </row>
    <row r="1240">
      <c r="A1240" s="18" t="str">
        <f t="shared" si="1"/>
        <v>Europe_Cyprus-Europe_2004</v>
      </c>
      <c r="B1240" s="19" t="s">
        <v>179</v>
      </c>
      <c r="C1240" s="20" t="s">
        <v>188</v>
      </c>
      <c r="D1240" s="21" t="s">
        <v>83</v>
      </c>
      <c r="E1240" s="22">
        <v>1.5816972051E10</v>
      </c>
      <c r="F1240" s="22">
        <f t="shared" si="2"/>
        <v>15570.64446</v>
      </c>
      <c r="G1240" s="23">
        <v>0.064</v>
      </c>
      <c r="H1240" s="23">
        <v>1353.0</v>
      </c>
      <c r="I1240" s="23">
        <v>0.076</v>
      </c>
      <c r="J1240" s="24">
        <f>IFNA(VLOOKUP(A1240,'ENERGY processed'!$A$2:$H$2692,7,0),"")</f>
        <v>2344</v>
      </c>
      <c r="K1240" s="24">
        <f t="shared" si="3"/>
        <v>0.002307495422</v>
      </c>
      <c r="L1240" s="24">
        <f>IFNA(VLOOKUP(A1240,'ENERGY processed'!$A$2:$H$2692,8,0),"")</f>
        <v>7700.5</v>
      </c>
      <c r="M1240" s="24">
        <f t="shared" si="5"/>
        <v>0.007580575299</v>
      </c>
      <c r="N1240" s="24">
        <f>IFNA(VLOOKUP(A1240,'HUMAN RESOURCES processed'!$A$2:$M$2692,5,0))</f>
        <v>0.012</v>
      </c>
      <c r="O1240" s="24">
        <f>IFNA(VLOOKUP(A1240,'HUMAN RESOURCES processed'!$A$2:$M$2692,6,0))</f>
        <v>0.004</v>
      </c>
      <c r="P1240" s="24">
        <f>IFNA(VLOOKUP(A1240,'HUMAN RESOURCES processed'!$A$2:$M$2692,7,0))</f>
        <v>81</v>
      </c>
      <c r="Q1240" s="24">
        <f>IFNA(VLOOKUP(A1240,'HUMAN RESOURCES processed'!$A$2:$M$2692,8,0))</f>
        <v>76</v>
      </c>
      <c r="R1240" s="24">
        <f t="shared" si="6"/>
        <v>78.5</v>
      </c>
      <c r="S1240" s="24">
        <f>IFNA(VLOOKUP(A1240,'HUMAN RESOURCES processed'!$A$2:$M$2692,9,0))</f>
        <v>0.205</v>
      </c>
      <c r="T1240" s="24">
        <f>IFNA(VLOOKUP(A1240,'HUMAN RESOURCES processed'!$A$2:$M$2692,10,0))</f>
        <v>0.69</v>
      </c>
      <c r="U1240" s="24">
        <f>IFNA(VLOOKUP(A1240,'HUMAN RESOURCES processed'!$A$2:$M$2692,11,0))</f>
        <v>0.106</v>
      </c>
      <c r="V1240" s="24">
        <f>IFNA(VLOOKUP(A1240,'HUMAN RESOURCES processed'!$A$2:$M$2692,12,0))</f>
        <v>1015820</v>
      </c>
      <c r="W1240" s="24">
        <f>IFNA(VLOOKUP(A1240,'HUMAN RESOURCES processed'!$A$2:$M$2692,13,0))</f>
        <v>0.684</v>
      </c>
      <c r="X1240" s="24">
        <f>IFNA(VLOOKUP(A1240,'TOURISM processed'!$A$2:$F$2692,5,0))</f>
        <v>2552000000</v>
      </c>
      <c r="Y1240" s="24">
        <f>IFNA(VLOOKUP(A1240,'TOURISM processed'!$A$2:$F$2692,6,0))</f>
        <v>907000000</v>
      </c>
      <c r="Z1240" s="24">
        <f t="shared" si="7"/>
        <v>892.8747219</v>
      </c>
      <c r="AA1240" s="24">
        <f t="shared" si="692"/>
        <v>0</v>
      </c>
      <c r="AB1240" s="24">
        <f t="shared" si="693"/>
        <v>0</v>
      </c>
      <c r="AC1240" s="24">
        <f t="shared" si="694"/>
        <v>0</v>
      </c>
      <c r="AD1240" s="24">
        <f t="shared" si="695"/>
        <v>0</v>
      </c>
      <c r="AE1240" s="24">
        <f>IFNA(VLOOKUP(A1240,'BUSINESS processed'!A1240:J3930,9,0))</f>
        <v>0.338</v>
      </c>
      <c r="AF1240" s="27">
        <f>IFNA(VLOOKUP(A1240,'BUSINESS processed'!A1240:J3930,10,0))</f>
        <v>0.648</v>
      </c>
      <c r="AG1240" s="26"/>
      <c r="AH1240" s="26"/>
      <c r="AI1240" s="26"/>
      <c r="AJ1240" s="26"/>
      <c r="AK1240" s="26"/>
      <c r="AL1240" s="26"/>
      <c r="AM1240" s="26"/>
      <c r="AN1240" s="26"/>
      <c r="AO1240" s="26"/>
      <c r="AP1240" s="26"/>
      <c r="AQ1240" s="26"/>
      <c r="AR1240" s="26"/>
      <c r="AS1240" s="26"/>
      <c r="AT1240" s="26"/>
      <c r="AU1240" s="26"/>
      <c r="AV1240" s="26"/>
      <c r="AW1240" s="26"/>
      <c r="AX1240" s="26"/>
      <c r="AY1240" s="26"/>
      <c r="AZ1240" s="26"/>
      <c r="BA1240" s="26"/>
      <c r="BB1240" s="26"/>
      <c r="BC1240" s="26"/>
      <c r="BD1240" s="26"/>
      <c r="BE1240" s="26"/>
      <c r="BF1240" s="26"/>
      <c r="BG1240" s="26"/>
      <c r="BH1240" s="26"/>
    </row>
    <row r="1241">
      <c r="A1241" s="18" t="str">
        <f t="shared" si="1"/>
        <v>Europe_Cyprus-Europe_2005</v>
      </c>
      <c r="B1241" s="19" t="s">
        <v>179</v>
      </c>
      <c r="C1241" s="20" t="s">
        <v>188</v>
      </c>
      <c r="D1241" s="21" t="s">
        <v>84</v>
      </c>
      <c r="E1241" s="22">
        <v>1.6997801392E10</v>
      </c>
      <c r="F1241" s="22">
        <f t="shared" si="2"/>
        <v>16461.39052</v>
      </c>
      <c r="G1241" s="23">
        <v>0.064</v>
      </c>
      <c r="H1241" s="23">
        <v>1434.0</v>
      </c>
      <c r="I1241" s="23">
        <v>0.071</v>
      </c>
      <c r="J1241" s="24">
        <f>IFNA(VLOOKUP(A1241,'ENERGY processed'!$A$2:$H$2692,7,0),"")</f>
        <v>2184</v>
      </c>
      <c r="K1241" s="24">
        <f t="shared" si="3"/>
        <v>0.002115078066</v>
      </c>
      <c r="L1241" s="24">
        <f>IFNA(VLOOKUP(A1241,'ENERGY processed'!$A$2:$H$2692,8,0),"")</f>
        <v>7334</v>
      </c>
      <c r="M1241" s="24">
        <f t="shared" si="5"/>
        <v>0.007102556107</v>
      </c>
      <c r="N1241" s="24">
        <f>IFNA(VLOOKUP(A1241,'HUMAN RESOURCES processed'!$A$2:$M$2692,5,0))</f>
        <v>0.012</v>
      </c>
      <c r="O1241" s="24">
        <f>IFNA(VLOOKUP(A1241,'HUMAN RESOURCES processed'!$A$2:$M$2692,6,0))</f>
        <v>0.004</v>
      </c>
      <c r="P1241" s="24">
        <f>IFNA(VLOOKUP(A1241,'HUMAN RESOURCES processed'!$A$2:$M$2692,7,0))</f>
        <v>81</v>
      </c>
      <c r="Q1241" s="24">
        <f>IFNA(VLOOKUP(A1241,'HUMAN RESOURCES processed'!$A$2:$M$2692,8,0))</f>
        <v>77</v>
      </c>
      <c r="R1241" s="24">
        <f t="shared" si="6"/>
        <v>79</v>
      </c>
      <c r="S1241" s="24">
        <f>IFNA(VLOOKUP(A1241,'HUMAN RESOURCES processed'!$A$2:$M$2692,9,0))</f>
        <v>0.2</v>
      </c>
      <c r="T1241" s="24">
        <f>IFNA(VLOOKUP(A1241,'HUMAN RESOURCES processed'!$A$2:$M$2692,10,0))</f>
        <v>0.693</v>
      </c>
      <c r="U1241" s="24">
        <f>IFNA(VLOOKUP(A1241,'HUMAN RESOURCES processed'!$A$2:$M$2692,11,0))</f>
        <v>0.107</v>
      </c>
      <c r="V1241" s="24">
        <f>IFNA(VLOOKUP(A1241,'HUMAN RESOURCES processed'!$A$2:$M$2692,12,0))</f>
        <v>1032586</v>
      </c>
      <c r="W1241" s="24">
        <f>IFNA(VLOOKUP(A1241,'HUMAN RESOURCES processed'!$A$2:$M$2692,13,0))</f>
        <v>0.683</v>
      </c>
      <c r="X1241" s="24">
        <f>IFNA(VLOOKUP(A1241,'TOURISM processed'!$A$2:$F$2692,5,0))</f>
        <v>2644000000</v>
      </c>
      <c r="Y1241" s="24">
        <f>IFNA(VLOOKUP(A1241,'TOURISM processed'!$A$2:$F$2692,6,0))</f>
        <v>1001000000</v>
      </c>
      <c r="Z1241" s="24">
        <f t="shared" si="7"/>
        <v>969.4107803</v>
      </c>
      <c r="AA1241" s="24">
        <f t="shared" si="692"/>
        <v>0</v>
      </c>
      <c r="AB1241" s="24">
        <f t="shared" si="693"/>
        <v>0</v>
      </c>
      <c r="AC1241" s="24">
        <f t="shared" si="694"/>
        <v>0</v>
      </c>
      <c r="AD1241" s="24">
        <f t="shared" si="695"/>
        <v>0</v>
      </c>
      <c r="AE1241" s="24">
        <f>IFNA(VLOOKUP(A1241,'BUSINESS processed'!A1241:J3931,9,0))</f>
        <v>0.328</v>
      </c>
      <c r="AF1241" s="27">
        <f>IFNA(VLOOKUP(A1241,'BUSINESS processed'!A1241:J3931,10,0))</f>
        <v>0.758</v>
      </c>
      <c r="AG1241" s="26"/>
      <c r="AH1241" s="26"/>
      <c r="AI1241" s="26"/>
      <c r="AJ1241" s="26"/>
      <c r="AK1241" s="26"/>
      <c r="AL1241" s="26"/>
      <c r="AM1241" s="26"/>
      <c r="AN1241" s="26"/>
      <c r="AO1241" s="26"/>
      <c r="AP1241" s="26"/>
      <c r="AQ1241" s="26"/>
      <c r="AR1241" s="26"/>
      <c r="AS1241" s="26"/>
      <c r="AT1241" s="26"/>
      <c r="AU1241" s="26"/>
      <c r="AV1241" s="26"/>
      <c r="AW1241" s="26"/>
      <c r="AX1241" s="26"/>
      <c r="AY1241" s="26"/>
      <c r="AZ1241" s="26"/>
      <c r="BA1241" s="26"/>
      <c r="BB1241" s="26"/>
      <c r="BC1241" s="26"/>
      <c r="BD1241" s="26"/>
      <c r="BE1241" s="26"/>
      <c r="BF1241" s="26"/>
      <c r="BG1241" s="26"/>
      <c r="BH1241" s="26"/>
    </row>
    <row r="1242">
      <c r="A1242" s="18" t="str">
        <f t="shared" si="1"/>
        <v>Europe_Cyprus-Europe_2006</v>
      </c>
      <c r="B1242" s="19" t="s">
        <v>179</v>
      </c>
      <c r="C1242" s="20" t="s">
        <v>188</v>
      </c>
      <c r="D1242" s="21" t="s">
        <v>85</v>
      </c>
      <c r="E1242" s="22">
        <v>1.843576591E10</v>
      </c>
      <c r="F1242" s="22">
        <f t="shared" si="2"/>
        <v>17586.11056</v>
      </c>
      <c r="G1242" s="23">
        <v>0.063</v>
      </c>
      <c r="H1242" s="23">
        <v>1494.0</v>
      </c>
      <c r="I1242" s="23">
        <v>0.067</v>
      </c>
      <c r="J1242" s="24">
        <f>IFNA(VLOOKUP(A1242,'ENERGY processed'!$A$2:$H$2692,7,0),"")</f>
        <v>2437</v>
      </c>
      <c r="K1242" s="24">
        <f t="shared" si="3"/>
        <v>0.002324685161</v>
      </c>
      <c r="L1242" s="24">
        <f>IFNA(VLOOKUP(A1242,'ENERGY processed'!$A$2:$H$2692,8,0),"")</f>
        <v>8196</v>
      </c>
      <c r="M1242" s="24">
        <f t="shared" si="5"/>
        <v>0.007818268191</v>
      </c>
      <c r="N1242" s="24">
        <f>IFNA(VLOOKUP(A1242,'HUMAN RESOURCES processed'!$A$2:$M$2692,5,0))</f>
        <v>0.012</v>
      </c>
      <c r="O1242" s="24">
        <f>IFNA(VLOOKUP(A1242,'HUMAN RESOURCES processed'!$A$2:$M$2692,6,0))</f>
        <v>0.004</v>
      </c>
      <c r="P1242" s="24">
        <f>IFNA(VLOOKUP(A1242,'HUMAN RESOURCES processed'!$A$2:$M$2692,7,0))</f>
        <v>81</v>
      </c>
      <c r="Q1242" s="24">
        <f>IFNA(VLOOKUP(A1242,'HUMAN RESOURCES processed'!$A$2:$M$2692,8,0))</f>
        <v>77</v>
      </c>
      <c r="R1242" s="24">
        <f t="shared" si="6"/>
        <v>79</v>
      </c>
      <c r="S1242" s="24">
        <f>IFNA(VLOOKUP(A1242,'HUMAN RESOURCES processed'!$A$2:$M$2692,9,0))</f>
        <v>0.195</v>
      </c>
      <c r="T1242" s="24">
        <f>IFNA(VLOOKUP(A1242,'HUMAN RESOURCES processed'!$A$2:$M$2692,10,0))</f>
        <v>0.697</v>
      </c>
      <c r="U1242" s="24">
        <f>IFNA(VLOOKUP(A1242,'HUMAN RESOURCES processed'!$A$2:$M$2692,11,0))</f>
        <v>0.109</v>
      </c>
      <c r="V1242" s="24">
        <f>IFNA(VLOOKUP(A1242,'HUMAN RESOURCES processed'!$A$2:$M$2692,12,0))</f>
        <v>1048314</v>
      </c>
      <c r="W1242" s="24">
        <f>IFNA(VLOOKUP(A1242,'HUMAN RESOURCES processed'!$A$2:$M$2692,13,0))</f>
        <v>0.681</v>
      </c>
      <c r="X1242" s="24">
        <f>IFNA(VLOOKUP(A1242,'TOURISM processed'!$A$2:$F$2692,5,0))</f>
        <v>2691000000</v>
      </c>
      <c r="Y1242" s="24">
        <f>IFNA(VLOOKUP(A1242,'TOURISM processed'!$A$2:$F$2692,6,0))</f>
        <v>1031000000</v>
      </c>
      <c r="Z1242" s="24">
        <f t="shared" si="7"/>
        <v>983.4839561</v>
      </c>
      <c r="AA1242" s="24">
        <f t="shared" si="692"/>
        <v>0</v>
      </c>
      <c r="AB1242" s="24">
        <f t="shared" si="693"/>
        <v>0</v>
      </c>
      <c r="AC1242" s="24">
        <f t="shared" si="694"/>
        <v>0</v>
      </c>
      <c r="AD1242" s="24">
        <f t="shared" si="695"/>
        <v>0</v>
      </c>
      <c r="AE1242" s="24">
        <f>IFNA(VLOOKUP(A1242,'BUSINESS processed'!A1242:J3932,9,0))</f>
        <v>0.358</v>
      </c>
      <c r="AF1242" s="27">
        <f>IFNA(VLOOKUP(A1242,'BUSINESS processed'!A1242:J3932,10,0))</f>
        <v>0.828</v>
      </c>
      <c r="AG1242" s="26"/>
      <c r="AH1242" s="26"/>
      <c r="AI1242" s="26"/>
      <c r="AJ1242" s="26"/>
      <c r="AK1242" s="26"/>
      <c r="AL1242" s="26"/>
      <c r="AM1242" s="26"/>
      <c r="AN1242" s="26"/>
      <c r="AO1242" s="26"/>
      <c r="AP1242" s="26"/>
      <c r="AQ1242" s="26"/>
      <c r="AR1242" s="26"/>
      <c r="AS1242" s="26"/>
      <c r="AT1242" s="26"/>
      <c r="AU1242" s="26"/>
      <c r="AV1242" s="26"/>
      <c r="AW1242" s="26"/>
      <c r="AX1242" s="26"/>
      <c r="AY1242" s="26"/>
      <c r="AZ1242" s="26"/>
      <c r="BA1242" s="26"/>
      <c r="BB1242" s="26"/>
      <c r="BC1242" s="26"/>
      <c r="BD1242" s="26"/>
      <c r="BE1242" s="26"/>
      <c r="BF1242" s="26"/>
      <c r="BG1242" s="26"/>
      <c r="BH1242" s="26"/>
    </row>
    <row r="1243">
      <c r="A1243" s="18" t="str">
        <f t="shared" si="1"/>
        <v>Europe_Cyprus-Europe_2007</v>
      </c>
      <c r="B1243" s="19" t="s">
        <v>179</v>
      </c>
      <c r="C1243" s="20" t="s">
        <v>188</v>
      </c>
      <c r="D1243" s="21" t="s">
        <v>86</v>
      </c>
      <c r="E1243" s="22">
        <v>2.1841815681E10</v>
      </c>
      <c r="F1243" s="22">
        <f t="shared" si="2"/>
        <v>20545.49752</v>
      </c>
      <c r="G1243" s="23">
        <v>0.061</v>
      </c>
      <c r="H1243" s="23">
        <v>1691.0</v>
      </c>
      <c r="I1243" s="23">
        <v>0.067</v>
      </c>
      <c r="J1243" s="24">
        <f>IFNA(VLOOKUP(A1243,'ENERGY processed'!$A$2:$H$2692,7,0),"")</f>
        <v>2181</v>
      </c>
      <c r="K1243" s="24">
        <f t="shared" si="3"/>
        <v>0.00205155701</v>
      </c>
      <c r="L1243" s="24">
        <f>IFNA(VLOOKUP(A1243,'ENERGY processed'!$A$2:$H$2692,8,0),"")</f>
        <v>7262.5</v>
      </c>
      <c r="M1243" s="24">
        <f t="shared" si="5"/>
        <v>0.006831468495</v>
      </c>
      <c r="N1243" s="24">
        <f>IFNA(VLOOKUP(A1243,'HUMAN RESOURCES processed'!$A$2:$M$2692,5,0))</f>
        <v>0.012</v>
      </c>
      <c r="O1243" s="24">
        <f>IFNA(VLOOKUP(A1243,'HUMAN RESOURCES processed'!$A$2:$M$2692,6,0))</f>
        <v>0.004</v>
      </c>
      <c r="P1243" s="24">
        <f>IFNA(VLOOKUP(A1243,'HUMAN RESOURCES processed'!$A$2:$M$2692,7,0))</f>
        <v>81</v>
      </c>
      <c r="Q1243" s="24">
        <f>IFNA(VLOOKUP(A1243,'HUMAN RESOURCES processed'!$A$2:$M$2692,8,0))</f>
        <v>77</v>
      </c>
      <c r="R1243" s="24">
        <f t="shared" si="6"/>
        <v>79</v>
      </c>
      <c r="S1243" s="24">
        <f>IFNA(VLOOKUP(A1243,'HUMAN RESOURCES processed'!$A$2:$M$2692,9,0))</f>
        <v>0.19</v>
      </c>
      <c r="T1243" s="24">
        <f>IFNA(VLOOKUP(A1243,'HUMAN RESOURCES processed'!$A$2:$M$2692,10,0))</f>
        <v>0.7</v>
      </c>
      <c r="U1243" s="24">
        <f>IFNA(VLOOKUP(A1243,'HUMAN RESOURCES processed'!$A$2:$M$2692,11,0))</f>
        <v>0.11</v>
      </c>
      <c r="V1243" s="24">
        <f>IFNA(VLOOKUP(A1243,'HUMAN RESOURCES processed'!$A$2:$M$2692,12,0))</f>
        <v>1063095</v>
      </c>
      <c r="W1243" s="24">
        <f>IFNA(VLOOKUP(A1243,'HUMAN RESOURCES processed'!$A$2:$M$2692,13,0))</f>
        <v>0.68</v>
      </c>
      <c r="X1243" s="24">
        <f>IFNA(VLOOKUP(A1243,'TOURISM processed'!$A$2:$F$2692,5,0))</f>
        <v>3108000000</v>
      </c>
      <c r="Y1243" s="24">
        <f>IFNA(VLOOKUP(A1243,'TOURISM processed'!$A$2:$F$2692,6,0))</f>
        <v>1554000000</v>
      </c>
      <c r="Z1243" s="24">
        <f t="shared" si="7"/>
        <v>1461.769644</v>
      </c>
      <c r="AA1243" s="24">
        <f t="shared" si="692"/>
        <v>0</v>
      </c>
      <c r="AB1243" s="24">
        <f t="shared" si="693"/>
        <v>0</v>
      </c>
      <c r="AC1243" s="24">
        <f t="shared" si="694"/>
        <v>0</v>
      </c>
      <c r="AD1243" s="24">
        <f t="shared" si="695"/>
        <v>0</v>
      </c>
      <c r="AE1243" s="24">
        <f>IFNA(VLOOKUP(A1243,'BUSINESS processed'!A1243:J3933,9,0))</f>
        <v>0.408</v>
      </c>
      <c r="AF1243" s="27">
        <f>IFNA(VLOOKUP(A1243,'BUSINESS processed'!A1243:J3933,10,0))</f>
        <v>0.93</v>
      </c>
      <c r="AG1243" s="26"/>
      <c r="AH1243" s="26"/>
      <c r="AI1243" s="26"/>
      <c r="AJ1243" s="26"/>
      <c r="AK1243" s="26"/>
      <c r="AL1243" s="26"/>
      <c r="AM1243" s="26"/>
      <c r="AN1243" s="26"/>
      <c r="AO1243" s="26"/>
      <c r="AP1243" s="26"/>
      <c r="AQ1243" s="26"/>
      <c r="AR1243" s="26"/>
      <c r="AS1243" s="26"/>
      <c r="AT1243" s="26"/>
      <c r="AU1243" s="26"/>
      <c r="AV1243" s="26"/>
      <c r="AW1243" s="26"/>
      <c r="AX1243" s="26"/>
      <c r="AY1243" s="26"/>
      <c r="AZ1243" s="26"/>
      <c r="BA1243" s="26"/>
      <c r="BB1243" s="26"/>
      <c r="BC1243" s="26"/>
      <c r="BD1243" s="26"/>
      <c r="BE1243" s="26"/>
      <c r="BF1243" s="26"/>
      <c r="BG1243" s="26"/>
      <c r="BH1243" s="26"/>
    </row>
    <row r="1244">
      <c r="A1244" s="18" t="str">
        <f t="shared" si="1"/>
        <v>Europe_Cyprus-Europe_2008</v>
      </c>
      <c r="B1244" s="19" t="s">
        <v>179</v>
      </c>
      <c r="C1244" s="20" t="s">
        <v>188</v>
      </c>
      <c r="D1244" s="21" t="s">
        <v>87</v>
      </c>
      <c r="E1244" s="22">
        <v>2.5321517504E10</v>
      </c>
      <c r="F1244" s="22">
        <f t="shared" si="2"/>
        <v>23509.21558</v>
      </c>
      <c r="G1244" s="23">
        <v>0.069</v>
      </c>
      <c r="H1244" s="23">
        <v>2182.0</v>
      </c>
      <c r="I1244" s="39">
        <f t="shared" ref="I1244:I1248" si="696">IF(AND(C1244=C1243,D1244&gt;D1243),I1243,"")</f>
        <v>0.067</v>
      </c>
      <c r="J1244" s="24">
        <f>IF(AND( C1244=C1243,D1244&gt;D1243),J1243,"")</f>
        <v>2181</v>
      </c>
      <c r="K1244" s="24">
        <f t="shared" si="3"/>
        <v>0.002024902306</v>
      </c>
      <c r="L1244" s="24">
        <f>IF(AND(C1244=C1243,C1244&gt;C1243),C1243,0)</f>
        <v>0</v>
      </c>
      <c r="M1244" s="24">
        <f t="shared" si="5"/>
        <v>0</v>
      </c>
      <c r="N1244" s="24">
        <f>IFNA(VLOOKUP(A1244,'HUMAN RESOURCES processed'!$A$2:$M$2692,5,0))</f>
        <v>0.012</v>
      </c>
      <c r="O1244" s="24">
        <f>IFNA(VLOOKUP(A1244,'HUMAN RESOURCES processed'!$A$2:$M$2692,6,0))</f>
        <v>0.003</v>
      </c>
      <c r="P1244" s="24">
        <f>IFNA(VLOOKUP(A1244,'HUMAN RESOURCES processed'!$A$2:$M$2692,7,0))</f>
        <v>81</v>
      </c>
      <c r="Q1244" s="24">
        <f>IFNA(VLOOKUP(A1244,'HUMAN RESOURCES processed'!$A$2:$M$2692,8,0))</f>
        <v>77</v>
      </c>
      <c r="R1244" s="24">
        <f t="shared" si="6"/>
        <v>79</v>
      </c>
      <c r="S1244" s="24">
        <f>IFNA(VLOOKUP(A1244,'HUMAN RESOURCES processed'!$A$2:$M$2692,9,0))</f>
        <v>0.186</v>
      </c>
      <c r="T1244" s="24">
        <f>IFNA(VLOOKUP(A1244,'HUMAN RESOURCES processed'!$A$2:$M$2692,10,0))</f>
        <v>0.703</v>
      </c>
      <c r="U1244" s="24">
        <f>IFNA(VLOOKUP(A1244,'HUMAN RESOURCES processed'!$A$2:$M$2692,11,0))</f>
        <v>0.112</v>
      </c>
      <c r="V1244" s="24">
        <f>IFNA(VLOOKUP(A1244,'HUMAN RESOURCES processed'!$A$2:$M$2692,12,0))</f>
        <v>1077089</v>
      </c>
      <c r="W1244" s="24">
        <f>IFNA(VLOOKUP(A1244,'HUMAN RESOURCES processed'!$A$2:$M$2692,13,0))</f>
        <v>0.678</v>
      </c>
      <c r="X1244" s="24">
        <f>IFNA(VLOOKUP(A1244,'TOURISM processed'!$A$2:$F$2692,5,0))</f>
        <v>3231000000</v>
      </c>
      <c r="Y1244" s="24">
        <f>IFNA(VLOOKUP(A1244,'TOURISM processed'!$A$2:$F$2692,6,0))</f>
        <v>1895000000</v>
      </c>
      <c r="Z1244" s="24">
        <f t="shared" si="7"/>
        <v>1759.371788</v>
      </c>
      <c r="AA1244" s="24">
        <f>IFNA(VLOOKUP(A1244,'BUSINESS processed'!A1244:J3934,5,0))</f>
        <v>0.206</v>
      </c>
      <c r="AB1244" s="24">
        <f>IFNA(VLOOKUP(A1244,'BUSINESS processed'!A1244:J3934,6,0))</f>
        <v>8</v>
      </c>
      <c r="AC1244" s="24">
        <f t="shared" si="694"/>
        <v>0</v>
      </c>
      <c r="AD1244" s="24">
        <f>IFNA(VLOOKUP(A1244,'BUSINESS processed'!A1244:J3934,8,0))</f>
        <v>149</v>
      </c>
      <c r="AE1244" s="24">
        <f>IFNA(VLOOKUP(A1244,'BUSINESS processed'!A1244:J3934,9,0))</f>
        <v>0.423</v>
      </c>
      <c r="AF1244" s="27">
        <f>IFNA(VLOOKUP(A1244,'BUSINESS processed'!A1244:J3934,10,0))</f>
        <v>0.944</v>
      </c>
      <c r="AG1244" s="26"/>
      <c r="AH1244" s="26"/>
      <c r="AI1244" s="26"/>
      <c r="AJ1244" s="26"/>
      <c r="AK1244" s="26"/>
      <c r="AL1244" s="26"/>
      <c r="AM1244" s="26"/>
      <c r="AN1244" s="26"/>
      <c r="AO1244" s="26"/>
      <c r="AP1244" s="26"/>
      <c r="AQ1244" s="26"/>
      <c r="AR1244" s="26"/>
      <c r="AS1244" s="26"/>
      <c r="AT1244" s="26"/>
      <c r="AU1244" s="26"/>
      <c r="AV1244" s="26"/>
      <c r="AW1244" s="26"/>
      <c r="AX1244" s="26"/>
      <c r="AY1244" s="26"/>
      <c r="AZ1244" s="26"/>
      <c r="BA1244" s="26"/>
      <c r="BB1244" s="26"/>
      <c r="BC1244" s="26"/>
      <c r="BD1244" s="26"/>
      <c r="BE1244" s="26"/>
      <c r="BF1244" s="26"/>
      <c r="BG1244" s="26"/>
      <c r="BH1244" s="26"/>
    </row>
    <row r="1245">
      <c r="A1245" s="18" t="str">
        <f t="shared" si="1"/>
        <v>Europe_Cyprus-Europe_2009</v>
      </c>
      <c r="B1245" s="19" t="s">
        <v>179</v>
      </c>
      <c r="C1245" s="20" t="s">
        <v>188</v>
      </c>
      <c r="D1245" s="21" t="s">
        <v>88</v>
      </c>
      <c r="E1245" s="22">
        <v>2.3542650736E10</v>
      </c>
      <c r="F1245" s="22">
        <f t="shared" si="2"/>
        <v>21587.8098</v>
      </c>
      <c r="G1245" s="23">
        <v>0.074</v>
      </c>
      <c r="H1245" s="23">
        <v>2115.0</v>
      </c>
      <c r="I1245" s="39">
        <f t="shared" si="696"/>
        <v>0.067</v>
      </c>
      <c r="J1245" s="24">
        <f>IFNA(VLOOKUP(A1245,'ENERGY processed'!$A$2:$H$2692,7,0),"")</f>
        <v>2234.5</v>
      </c>
      <c r="K1245" s="24">
        <f t="shared" si="3"/>
        <v>0.002048960482</v>
      </c>
      <c r="L1245" s="24">
        <f>IFNA(VLOOKUP(A1245,'ENERGY processed'!$A$2:$H$2692,8,0),"")</f>
        <v>7299</v>
      </c>
      <c r="M1245" s="24">
        <f t="shared" si="5"/>
        <v>0.006692934685</v>
      </c>
      <c r="N1245" s="24">
        <f>IFNA(VLOOKUP(A1245,'HUMAN RESOURCES processed'!$A$2:$M$2692,5,0))</f>
        <v>0.012</v>
      </c>
      <c r="O1245" s="24">
        <f>IFNA(VLOOKUP(A1245,'HUMAN RESOURCES processed'!$A$2:$M$2692,6,0))</f>
        <v>0.003</v>
      </c>
      <c r="P1245" s="24">
        <f>IFNA(VLOOKUP(A1245,'HUMAN RESOURCES processed'!$A$2:$M$2692,7,0))</f>
        <v>81</v>
      </c>
      <c r="Q1245" s="24">
        <f>IFNA(VLOOKUP(A1245,'HUMAN RESOURCES processed'!$A$2:$M$2692,8,0))</f>
        <v>77</v>
      </c>
      <c r="R1245" s="24">
        <f t="shared" si="6"/>
        <v>79</v>
      </c>
      <c r="S1245" s="24">
        <f>IFNA(VLOOKUP(A1245,'HUMAN RESOURCES processed'!$A$2:$M$2692,9,0))</f>
        <v>0.181</v>
      </c>
      <c r="T1245" s="24">
        <f>IFNA(VLOOKUP(A1245,'HUMAN RESOURCES processed'!$A$2:$M$2692,10,0))</f>
        <v>0.705</v>
      </c>
      <c r="U1245" s="24">
        <f>IFNA(VLOOKUP(A1245,'HUMAN RESOURCES processed'!$A$2:$M$2692,11,0))</f>
        <v>0.114</v>
      </c>
      <c r="V1245" s="24">
        <f>IFNA(VLOOKUP(A1245,'HUMAN RESOURCES processed'!$A$2:$M$2692,12,0))</f>
        <v>1090553</v>
      </c>
      <c r="W1245" s="24">
        <f>IFNA(VLOOKUP(A1245,'HUMAN RESOURCES processed'!$A$2:$M$2692,13,0))</f>
        <v>0.677</v>
      </c>
      <c r="X1245" s="24">
        <f>IFNA(VLOOKUP(A1245,'TOURISM processed'!$A$2:$F$2692,5,0))</f>
        <v>2474000000</v>
      </c>
      <c r="Y1245" s="24">
        <f>IFNA(VLOOKUP(A1245,'TOURISM processed'!$A$2:$F$2692,6,0))</f>
        <v>1638000000</v>
      </c>
      <c r="Z1245" s="24">
        <f t="shared" si="7"/>
        <v>1501.990275</v>
      </c>
      <c r="AA1245" s="24">
        <f>IFNA(VLOOKUP(A1245,'BUSINESS processed'!A1245:J3935,5,0))</f>
        <v>0.206</v>
      </c>
      <c r="AB1245" s="24">
        <f>IFNA(VLOOKUP(A1245,'BUSINESS processed'!A1245:J3935,6,0))</f>
        <v>8</v>
      </c>
      <c r="AC1245" s="24">
        <f t="shared" si="694"/>
        <v>0</v>
      </c>
      <c r="AD1245" s="24">
        <f>IFNA(VLOOKUP(A1245,'BUSINESS processed'!A1245:J3935,8,0))</f>
        <v>149</v>
      </c>
      <c r="AE1245" s="24">
        <f>IFNA(VLOOKUP(A1245,'BUSINESS processed'!A1245:J3935,9,0))</f>
        <v>0.498</v>
      </c>
      <c r="AF1245" s="27">
        <f>IFNA(VLOOKUP(A1245,'BUSINESS processed'!A1245:J3935,10,0))</f>
        <v>0.896</v>
      </c>
      <c r="AG1245" s="26"/>
      <c r="AH1245" s="26"/>
      <c r="AI1245" s="26"/>
      <c r="AJ1245" s="26"/>
      <c r="AK1245" s="26"/>
      <c r="AL1245" s="26"/>
      <c r="AM1245" s="26"/>
      <c r="AN1245" s="26"/>
      <c r="AO1245" s="26"/>
      <c r="AP1245" s="26"/>
      <c r="AQ1245" s="26"/>
      <c r="AR1245" s="26"/>
      <c r="AS1245" s="26"/>
      <c r="AT1245" s="26"/>
      <c r="AU1245" s="26"/>
      <c r="AV1245" s="26"/>
      <c r="AW1245" s="26"/>
      <c r="AX1245" s="26"/>
      <c r="AY1245" s="26"/>
      <c r="AZ1245" s="26"/>
      <c r="BA1245" s="26"/>
      <c r="BB1245" s="26"/>
      <c r="BC1245" s="26"/>
      <c r="BD1245" s="26"/>
      <c r="BE1245" s="26"/>
      <c r="BF1245" s="26"/>
      <c r="BG1245" s="26"/>
      <c r="BH1245" s="26"/>
    </row>
    <row r="1246">
      <c r="A1246" s="18" t="str">
        <f t="shared" si="1"/>
        <v>Europe_Cyprus-Europe_2010</v>
      </c>
      <c r="B1246" s="19" t="s">
        <v>179</v>
      </c>
      <c r="C1246" s="20" t="s">
        <v>188</v>
      </c>
      <c r="D1246" s="21" t="s">
        <v>89</v>
      </c>
      <c r="E1246" s="22">
        <v>2.3132450331E10</v>
      </c>
      <c r="F1246" s="22">
        <f t="shared" si="2"/>
        <v>20959.28669</v>
      </c>
      <c r="G1246" s="23">
        <v>0.074</v>
      </c>
      <c r="H1246" s="23">
        <v>2012.0</v>
      </c>
      <c r="I1246" s="39">
        <f t="shared" si="696"/>
        <v>0.067</v>
      </c>
      <c r="J1246" s="24">
        <f>IFNA(VLOOKUP(A1246,'ENERGY processed'!$A$2:$H$2692,7,0),"")</f>
        <v>2308</v>
      </c>
      <c r="K1246" s="24">
        <f t="shared" si="3"/>
        <v>0.002091176377</v>
      </c>
      <c r="L1246" s="24">
        <f>IFNA(VLOOKUP(A1246,'ENERGY processed'!$A$2:$H$2692,8,0),"")</f>
        <v>7789</v>
      </c>
      <c r="M1246" s="24">
        <f t="shared" si="5"/>
        <v>0.007057267246</v>
      </c>
      <c r="N1246" s="24">
        <f>IFNA(VLOOKUP(A1246,'HUMAN RESOURCES processed'!$A$2:$M$2692,5,0))</f>
        <v>0.012</v>
      </c>
      <c r="O1246" s="24">
        <f>IFNA(VLOOKUP(A1246,'HUMAN RESOURCES processed'!$A$2:$M$2692,6,0))</f>
        <v>0.003</v>
      </c>
      <c r="P1246" s="24">
        <f>IFNA(VLOOKUP(A1246,'HUMAN RESOURCES processed'!$A$2:$M$2692,7,0))</f>
        <v>81</v>
      </c>
      <c r="Q1246" s="24">
        <f>IFNA(VLOOKUP(A1246,'HUMAN RESOURCES processed'!$A$2:$M$2692,8,0))</f>
        <v>77</v>
      </c>
      <c r="R1246" s="24">
        <f t="shared" si="6"/>
        <v>79</v>
      </c>
      <c r="S1246" s="24">
        <f>IFNA(VLOOKUP(A1246,'HUMAN RESOURCES processed'!$A$2:$M$2692,9,0))</f>
        <v>0.178</v>
      </c>
      <c r="T1246" s="24">
        <f>IFNA(VLOOKUP(A1246,'HUMAN RESOURCES processed'!$A$2:$M$2692,10,0))</f>
        <v>0.707</v>
      </c>
      <c r="U1246" s="24">
        <f>IFNA(VLOOKUP(A1246,'HUMAN RESOURCES processed'!$A$2:$M$2692,11,0))</f>
        <v>0.116</v>
      </c>
      <c r="V1246" s="24">
        <f>IFNA(VLOOKUP(A1246,'HUMAN RESOURCES processed'!$A$2:$M$2692,12,0))</f>
        <v>1103685</v>
      </c>
      <c r="W1246" s="24">
        <f>IFNA(VLOOKUP(A1246,'HUMAN RESOURCES processed'!$A$2:$M$2692,13,0))</f>
        <v>0.676</v>
      </c>
      <c r="X1246" s="24">
        <f>IFNA(VLOOKUP(A1246,'TOURISM processed'!$A$2:$F$2692,5,0))</f>
        <v>2371000000</v>
      </c>
      <c r="Y1246" s="24">
        <f>IFNA(VLOOKUP(A1246,'TOURISM processed'!$A$2:$F$2692,6,0))</f>
        <v>1457000000</v>
      </c>
      <c r="Z1246" s="24">
        <f t="shared" si="7"/>
        <v>1320.123042</v>
      </c>
      <c r="AA1246" s="24">
        <f>IFNA(VLOOKUP(A1246,'BUSINESS processed'!A1246:J3936,5,0))</f>
        <v>0.223</v>
      </c>
      <c r="AB1246" s="24">
        <f>IFNA(VLOOKUP(A1246,'BUSINESS processed'!A1246:J3936,6,0))</f>
        <v>8</v>
      </c>
      <c r="AC1246" s="24">
        <f t="shared" si="694"/>
        <v>0</v>
      </c>
      <c r="AD1246" s="24">
        <f>IFNA(VLOOKUP(A1246,'BUSINESS processed'!A1246:J3936,8,0))</f>
        <v>149</v>
      </c>
      <c r="AE1246" s="24">
        <f>IFNA(VLOOKUP(A1246,'BUSINESS processed'!A1246:J3936,9,0))</f>
        <v>0.53</v>
      </c>
      <c r="AF1246" s="27">
        <f>IFNA(VLOOKUP(A1246,'BUSINESS processed'!A1246:J3936,10,0))</f>
        <v>0.937</v>
      </c>
      <c r="AG1246" s="26"/>
      <c r="AH1246" s="26"/>
      <c r="AI1246" s="26"/>
      <c r="AJ1246" s="26"/>
      <c r="AK1246" s="26"/>
      <c r="AL1246" s="26"/>
      <c r="AM1246" s="26"/>
      <c r="AN1246" s="26"/>
      <c r="AO1246" s="26"/>
      <c r="AP1246" s="26"/>
      <c r="AQ1246" s="26"/>
      <c r="AR1246" s="26"/>
      <c r="AS1246" s="26"/>
      <c r="AT1246" s="26"/>
      <c r="AU1246" s="26"/>
      <c r="AV1246" s="26"/>
      <c r="AW1246" s="26"/>
      <c r="AX1246" s="26"/>
      <c r="AY1246" s="26"/>
      <c r="AZ1246" s="26"/>
      <c r="BA1246" s="26"/>
      <c r="BB1246" s="26"/>
      <c r="BC1246" s="26"/>
      <c r="BD1246" s="26"/>
      <c r="BE1246" s="26"/>
      <c r="BF1246" s="26"/>
      <c r="BG1246" s="26"/>
      <c r="BH1246" s="26"/>
    </row>
    <row r="1247">
      <c r="A1247" s="18" t="str">
        <f t="shared" si="1"/>
        <v>Europe_Cyprus-Europe_2011</v>
      </c>
      <c r="B1247" s="19" t="s">
        <v>179</v>
      </c>
      <c r="C1247" s="20" t="s">
        <v>188</v>
      </c>
      <c r="D1247" s="21" t="s">
        <v>90</v>
      </c>
      <c r="E1247" s="22">
        <v>2.4851264943E10</v>
      </c>
      <c r="F1247" s="22">
        <f t="shared" si="2"/>
        <v>22257.92708</v>
      </c>
      <c r="G1247" s="23">
        <v>0.074</v>
      </c>
      <c r="H1247" s="23">
        <v>2123.0</v>
      </c>
      <c r="I1247" s="39">
        <f t="shared" si="696"/>
        <v>0.067</v>
      </c>
      <c r="J1247" s="24">
        <f t="shared" ref="J1247:J1248" si="697">IF(AND( C1247=C1246,D1247&gt;D1246),J1246,"")</f>
        <v>2308</v>
      </c>
      <c r="K1247" s="24">
        <f t="shared" si="3"/>
        <v>0.002067150136</v>
      </c>
      <c r="L1247" s="24">
        <f t="shared" ref="L1247:L1250" si="698">IF(AND(C1247=C1246,C1247&gt;C1246),C1246,0)</f>
        <v>0</v>
      </c>
      <c r="M1247" s="24">
        <f t="shared" si="5"/>
        <v>0</v>
      </c>
      <c r="N1247" s="24">
        <f>IFNA(VLOOKUP(A1247,'HUMAN RESOURCES processed'!$A$2:$M$2692,5,0))</f>
        <v>0.012</v>
      </c>
      <c r="O1247" s="24">
        <f>IFNA(VLOOKUP(A1247,'HUMAN RESOURCES processed'!$A$2:$M$2692,6,0))</f>
        <v>0.003</v>
      </c>
      <c r="P1247" s="24">
        <f>IFNA(VLOOKUP(A1247,'HUMAN RESOURCES processed'!$A$2:$M$2692,7,0))</f>
        <v>82</v>
      </c>
      <c r="Q1247" s="24">
        <f>IFNA(VLOOKUP(A1247,'HUMAN RESOURCES processed'!$A$2:$M$2692,8,0))</f>
        <v>77</v>
      </c>
      <c r="R1247" s="24">
        <f t="shared" si="6"/>
        <v>79.5</v>
      </c>
      <c r="S1247" s="24">
        <f>IFNA(VLOOKUP(A1247,'HUMAN RESOURCES processed'!$A$2:$M$2692,9,0))</f>
        <v>0.174</v>
      </c>
      <c r="T1247" s="24">
        <f>IFNA(VLOOKUP(A1247,'HUMAN RESOURCES processed'!$A$2:$M$2692,10,0))</f>
        <v>0.708</v>
      </c>
      <c r="U1247" s="24">
        <f>IFNA(VLOOKUP(A1247,'HUMAN RESOURCES processed'!$A$2:$M$2692,11,0))</f>
        <v>0.118</v>
      </c>
      <c r="V1247" s="24">
        <f>IFNA(VLOOKUP(A1247,'HUMAN RESOURCES processed'!$A$2:$M$2692,12,0))</f>
        <v>1116513</v>
      </c>
      <c r="W1247" s="24">
        <f>IFNA(VLOOKUP(A1247,'HUMAN RESOURCES processed'!$A$2:$M$2692,13,0))</f>
        <v>0.674</v>
      </c>
      <c r="X1247" s="24">
        <f>IFNA(VLOOKUP(A1247,'TOURISM processed'!$A$2:$F$2692,5,0))</f>
        <v>2751000000</v>
      </c>
      <c r="Y1247" s="24">
        <f>IFNA(VLOOKUP(A1247,'TOURISM processed'!$A$2:$F$2692,6,0))</f>
        <v>1721000000</v>
      </c>
      <c r="Z1247" s="24">
        <f t="shared" si="7"/>
        <v>1541.406146</v>
      </c>
      <c r="AA1247" s="24">
        <f>IFNA(VLOOKUP(A1247,'BUSINESS processed'!A1247:J3937,5,0))</f>
        <v>0.22</v>
      </c>
      <c r="AB1247" s="24">
        <f>IFNA(VLOOKUP(A1247,'BUSINESS processed'!A1247:J3937,6,0))</f>
        <v>8</v>
      </c>
      <c r="AC1247" s="24">
        <f t="shared" si="694"/>
        <v>0</v>
      </c>
      <c r="AD1247" s="24">
        <f>IFNA(VLOOKUP(A1247,'BUSINESS processed'!A1247:J3937,8,0))</f>
        <v>149</v>
      </c>
      <c r="AE1247" s="24">
        <f>IFNA(VLOOKUP(A1247,'BUSINESS processed'!A1247:J3937,9,0))</f>
        <v>0.569</v>
      </c>
      <c r="AF1247" s="27">
        <f>IFNA(VLOOKUP(A1247,'BUSINESS processed'!A1247:J3937,10,0))</f>
        <v>0.977</v>
      </c>
      <c r="AG1247" s="26"/>
      <c r="AH1247" s="26"/>
      <c r="AI1247" s="26"/>
      <c r="AJ1247" s="26"/>
      <c r="AK1247" s="26"/>
      <c r="AL1247" s="26"/>
      <c r="AM1247" s="26"/>
      <c r="AN1247" s="26"/>
      <c r="AO1247" s="26"/>
      <c r="AP1247" s="26"/>
      <c r="AQ1247" s="26"/>
      <c r="AR1247" s="26"/>
      <c r="AS1247" s="26"/>
      <c r="AT1247" s="26"/>
      <c r="AU1247" s="26"/>
      <c r="AV1247" s="26"/>
      <c r="AW1247" s="26"/>
      <c r="AX1247" s="26"/>
      <c r="AY1247" s="26"/>
      <c r="AZ1247" s="26"/>
      <c r="BA1247" s="26"/>
      <c r="BB1247" s="26"/>
      <c r="BC1247" s="26"/>
      <c r="BD1247" s="26"/>
      <c r="BE1247" s="26"/>
      <c r="BF1247" s="26"/>
      <c r="BG1247" s="26"/>
      <c r="BH1247" s="26"/>
    </row>
    <row r="1248">
      <c r="A1248" s="18" t="str">
        <f t="shared" si="1"/>
        <v>Europe_Cyprus-Europe_2012</v>
      </c>
      <c r="B1248" s="19" t="s">
        <v>179</v>
      </c>
      <c r="C1248" s="20" t="s">
        <v>188</v>
      </c>
      <c r="D1248" s="21" t="s">
        <v>91</v>
      </c>
      <c r="E1248" s="22">
        <v>2.276691296E10</v>
      </c>
      <c r="F1248" s="22">
        <f t="shared" si="2"/>
        <v>20165.66338</v>
      </c>
      <c r="G1248" s="23">
        <v>0.073</v>
      </c>
      <c r="H1248" s="23">
        <v>1949.0</v>
      </c>
      <c r="I1248" s="39">
        <f t="shared" si="696"/>
        <v>0.067</v>
      </c>
      <c r="J1248" s="24">
        <f t="shared" si="697"/>
        <v>2308</v>
      </c>
      <c r="K1248" s="24">
        <f t="shared" si="3"/>
        <v>0.002044297844</v>
      </c>
      <c r="L1248" s="24">
        <f t="shared" si="698"/>
        <v>0</v>
      </c>
      <c r="M1248" s="24">
        <f t="shared" si="5"/>
        <v>0</v>
      </c>
      <c r="N1248" s="24">
        <f>IFNA(VLOOKUP(A1248,'HUMAN RESOURCES processed'!$A$2:$M$2692,5,0))</f>
        <v>0.012</v>
      </c>
      <c r="O1248" s="24">
        <f>IFNA(VLOOKUP(A1248,'HUMAN RESOURCES processed'!$A$2:$M$2692,6,0))</f>
        <v>0.003</v>
      </c>
      <c r="P1248" s="24">
        <f>IFNA(VLOOKUP(A1248,'HUMAN RESOURCES processed'!$A$2:$M$2692,7,0))</f>
        <v>82</v>
      </c>
      <c r="Q1248" s="24">
        <f>IFNA(VLOOKUP(A1248,'HUMAN RESOURCES processed'!$A$2:$M$2692,8,0))</f>
        <v>78</v>
      </c>
      <c r="R1248" s="24">
        <f t="shared" si="6"/>
        <v>80</v>
      </c>
      <c r="S1248" s="24">
        <f>IFNA(VLOOKUP(A1248,'HUMAN RESOURCES processed'!$A$2:$M$2692,9,0))</f>
        <v>0.172</v>
      </c>
      <c r="T1248" s="24">
        <f>IFNA(VLOOKUP(A1248,'HUMAN RESOURCES processed'!$A$2:$M$2692,10,0))</f>
        <v>0.708</v>
      </c>
      <c r="U1248" s="24">
        <f>IFNA(VLOOKUP(A1248,'HUMAN RESOURCES processed'!$A$2:$M$2692,11,0))</f>
        <v>0.12</v>
      </c>
      <c r="V1248" s="24">
        <f>IFNA(VLOOKUP(A1248,'HUMAN RESOURCES processed'!$A$2:$M$2692,12,0))</f>
        <v>1128994</v>
      </c>
      <c r="W1248" s="24">
        <f>IFNA(VLOOKUP(A1248,'HUMAN RESOURCES processed'!$A$2:$M$2692,13,0))</f>
        <v>0.673</v>
      </c>
      <c r="X1248" s="24">
        <f>IFNA(VLOOKUP(A1248,'TOURISM processed'!$A$2:$F$2692,5,0))</f>
        <v>2709000000</v>
      </c>
      <c r="Y1248" s="24">
        <f>IFNA(VLOOKUP(A1248,'TOURISM processed'!$A$2:$F$2692,6,0))</f>
        <v>1637000000</v>
      </c>
      <c r="Z1248" s="24">
        <f t="shared" si="7"/>
        <v>1449.963419</v>
      </c>
      <c r="AA1248" s="24">
        <f>IFNA(VLOOKUP(A1248,'BUSINESS processed'!A1248:J3938,5,0))</f>
        <v>0.222</v>
      </c>
      <c r="AB1248" s="24">
        <f>IFNA(VLOOKUP(A1248,'BUSINESS processed'!A1248:J3938,6,0))</f>
        <v>8</v>
      </c>
      <c r="AC1248" s="24">
        <f>IFNA(VLOOKUP(A1248,'BUSINESS processed'!A1248:J3938,7,0))</f>
        <v>38</v>
      </c>
      <c r="AD1248" s="24">
        <f>IFNA(VLOOKUP(A1248,'BUSINESS processed'!A1248:J3938,8,0))</f>
        <v>147</v>
      </c>
      <c r="AE1248" s="24">
        <f>IFNA(VLOOKUP(A1248,'BUSINESS processed'!A1248:J3938,9,0))</f>
        <v>0.607</v>
      </c>
      <c r="AF1248" s="27">
        <f>IFNA(VLOOKUP(A1248,'BUSINESS processed'!A1248:J3938,10,0))</f>
        <v>0.984</v>
      </c>
      <c r="AG1248" s="26"/>
      <c r="AH1248" s="26"/>
      <c r="AI1248" s="26"/>
      <c r="AJ1248" s="26"/>
      <c r="AK1248" s="26"/>
      <c r="AL1248" s="26"/>
      <c r="AM1248" s="26"/>
      <c r="AN1248" s="26"/>
      <c r="AO1248" s="26"/>
      <c r="AP1248" s="26"/>
      <c r="AQ1248" s="26"/>
      <c r="AR1248" s="26"/>
      <c r="AS1248" s="26"/>
      <c r="AT1248" s="26"/>
      <c r="AU1248" s="26"/>
      <c r="AV1248" s="26"/>
      <c r="AW1248" s="26"/>
      <c r="AX1248" s="26"/>
      <c r="AY1248" s="26"/>
      <c r="AZ1248" s="26"/>
      <c r="BA1248" s="26"/>
      <c r="BB1248" s="26"/>
      <c r="BC1248" s="26"/>
      <c r="BD1248" s="26"/>
      <c r="BE1248" s="26"/>
      <c r="BF1248" s="26"/>
      <c r="BG1248" s="26"/>
      <c r="BH1248" s="26"/>
    </row>
    <row r="1249">
      <c r="A1249" s="18" t="str">
        <f t="shared" si="1"/>
        <v>Europe_Czech Republic-Europe_2000</v>
      </c>
      <c r="B1249" s="19" t="s">
        <v>179</v>
      </c>
      <c r="C1249" s="20" t="s">
        <v>189</v>
      </c>
      <c r="D1249" s="21" t="s">
        <v>70</v>
      </c>
      <c r="E1249" s="22">
        <v>5.8807244368E10</v>
      </c>
      <c r="F1249" s="22">
        <f t="shared" si="2"/>
        <v>5734.45959</v>
      </c>
      <c r="G1249" s="23">
        <v>0.063</v>
      </c>
      <c r="H1249" s="23">
        <v>361.0</v>
      </c>
      <c r="I1249" s="23">
        <v>0.072</v>
      </c>
      <c r="J1249" s="24">
        <f>IFNA(VLOOKUP(A1249,'ENERGY processed'!$A$2:$H$2692,7,0),"")</f>
        <v>42823</v>
      </c>
      <c r="K1249" s="24">
        <f t="shared" si="3"/>
        <v>0.004175791021</v>
      </c>
      <c r="L1249" s="24">
        <f t="shared" si="698"/>
        <v>0</v>
      </c>
      <c r="M1249" s="24">
        <f t="shared" si="5"/>
        <v>0</v>
      </c>
      <c r="N1249" s="24">
        <f>IFNA(VLOOKUP(A1249,'HUMAN RESOURCES processed'!$A$2:$M$2692,5,0))</f>
        <v>0.009</v>
      </c>
      <c r="O1249" s="24">
        <f>IFNA(VLOOKUP(A1249,'HUMAN RESOURCES processed'!$A$2:$M$2692,6,0))</f>
        <v>0.006</v>
      </c>
      <c r="P1249" s="24">
        <f>IFNA(VLOOKUP(A1249,'HUMAN RESOURCES processed'!$A$2:$M$2692,7,0))</f>
        <v>78</v>
      </c>
      <c r="Q1249" s="24">
        <f>IFNA(VLOOKUP(A1249,'HUMAN RESOURCES processed'!$A$2:$M$2692,8,0))</f>
        <v>72</v>
      </c>
      <c r="R1249" s="24">
        <f t="shared" si="6"/>
        <v>75</v>
      </c>
      <c r="S1249" s="24">
        <f>IFNA(VLOOKUP(A1249,'HUMAN RESOURCES processed'!$A$2:$M$2692,9,0))</f>
        <v>0.165</v>
      </c>
      <c r="T1249" s="24">
        <f>IFNA(VLOOKUP(A1249,'HUMAN RESOURCES processed'!$A$2:$M$2692,10,0))</f>
        <v>0.697</v>
      </c>
      <c r="U1249" s="24">
        <f>IFNA(VLOOKUP(A1249,'HUMAN RESOURCES processed'!$A$2:$M$2692,11,0))</f>
        <v>0.138</v>
      </c>
      <c r="V1249" s="24">
        <f>IFNA(VLOOKUP(A1249,'HUMAN RESOURCES processed'!$A$2:$M$2692,12,0))</f>
        <v>10255063</v>
      </c>
      <c r="W1249" s="24">
        <f>IFNA(VLOOKUP(A1249,'HUMAN RESOURCES processed'!$A$2:$M$2692,13,0))</f>
        <v>0.74</v>
      </c>
      <c r="X1249" s="24">
        <f>IFNA(VLOOKUP(A1249,'TOURISM processed'!$A$2:$F$2692,5,0))</f>
        <v>2973000000</v>
      </c>
      <c r="Y1249" s="24">
        <f>IFNA(VLOOKUP(A1249,'TOURISM processed'!$A$2:$F$2692,6,0))</f>
        <v>1276000000</v>
      </c>
      <c r="Z1249" s="24">
        <f t="shared" si="7"/>
        <v>124.4263443</v>
      </c>
      <c r="AA1249" s="24">
        <f t="shared" ref="AA1249:AA1253" si="699">IF(AND(C1249=C1248,D1249&gt;D1248),AA1248,0)</f>
        <v>0</v>
      </c>
      <c r="AB1249" s="24">
        <f t="shared" ref="AB1249:AB1251" si="700">IF(AND(C1249=C1248,D1249&gt;D1248),AB1248,0)</f>
        <v>0</v>
      </c>
      <c r="AC1249" s="24">
        <f t="shared" ref="AC1249:AC1260" si="701">IF(AND(C1249=C1248,D1249&gt;D1248),AC1248,0)</f>
        <v>0</v>
      </c>
      <c r="AD1249" s="24">
        <f t="shared" ref="AD1249:AD1253" si="702">IF(AND(C1249=C1248,D1249&gt;D1248),AD1248,0)</f>
        <v>0</v>
      </c>
      <c r="AE1249" s="24">
        <f>IFNA(VLOOKUP(A1249,'BUSINESS processed'!A1249:J3939,9,0))</f>
        <v>0.098</v>
      </c>
      <c r="AF1249" s="27">
        <f>IFNA(VLOOKUP(A1249,'BUSINESS processed'!A1249:J3939,10,0))</f>
        <v>0.424</v>
      </c>
      <c r="AG1249" s="26"/>
      <c r="AH1249" s="26"/>
      <c r="AI1249" s="26"/>
      <c r="AJ1249" s="26"/>
      <c r="AK1249" s="26"/>
      <c r="AL1249" s="26"/>
      <c r="AM1249" s="26"/>
      <c r="AN1249" s="26"/>
      <c r="AO1249" s="26"/>
      <c r="AP1249" s="26"/>
      <c r="AQ1249" s="26"/>
      <c r="AR1249" s="26"/>
      <c r="AS1249" s="26"/>
      <c r="AT1249" s="26"/>
      <c r="AU1249" s="26"/>
      <c r="AV1249" s="26"/>
      <c r="AW1249" s="26"/>
      <c r="AX1249" s="26"/>
      <c r="AY1249" s="26"/>
      <c r="AZ1249" s="26"/>
      <c r="BA1249" s="26"/>
      <c r="BB1249" s="26"/>
      <c r="BC1249" s="26"/>
      <c r="BD1249" s="26"/>
      <c r="BE1249" s="26"/>
      <c r="BF1249" s="26"/>
      <c r="BG1249" s="26"/>
      <c r="BH1249" s="26"/>
    </row>
    <row r="1250">
      <c r="A1250" s="18" t="str">
        <f t="shared" si="1"/>
        <v>Europe_Czech Republic-Europe_2001</v>
      </c>
      <c r="B1250" s="19" t="s">
        <v>179</v>
      </c>
      <c r="C1250" s="20" t="s">
        <v>189</v>
      </c>
      <c r="D1250" s="21" t="s">
        <v>71</v>
      </c>
      <c r="E1250" s="22">
        <v>6.4375288107E10</v>
      </c>
      <c r="F1250" s="22">
        <f t="shared" si="2"/>
        <v>6301.045025</v>
      </c>
      <c r="G1250" s="23">
        <v>0.064</v>
      </c>
      <c r="H1250" s="23">
        <v>403.0</v>
      </c>
      <c r="I1250" s="23">
        <v>0.072</v>
      </c>
      <c r="J1250" s="24">
        <f>IFNA(VLOOKUP(A1250,'ENERGY processed'!$A$2:$H$2692,7,0),"")</f>
        <v>43429</v>
      </c>
      <c r="K1250" s="24">
        <f t="shared" si="3"/>
        <v>0.004250825005</v>
      </c>
      <c r="L1250" s="24">
        <f t="shared" si="698"/>
        <v>0</v>
      </c>
      <c r="M1250" s="24">
        <f t="shared" si="5"/>
        <v>0</v>
      </c>
      <c r="N1250" s="24">
        <f>IFNA(VLOOKUP(A1250,'HUMAN RESOURCES processed'!$A$2:$M$2692,5,0))</f>
        <v>0.009</v>
      </c>
      <c r="O1250" s="24">
        <f>IFNA(VLOOKUP(A1250,'HUMAN RESOURCES processed'!$A$2:$M$2692,6,0))</f>
        <v>0.005</v>
      </c>
      <c r="P1250" s="24">
        <f>IFNA(VLOOKUP(A1250,'HUMAN RESOURCES processed'!$A$2:$M$2692,7,0))</f>
        <v>78</v>
      </c>
      <c r="Q1250" s="24">
        <f>IFNA(VLOOKUP(A1250,'HUMAN RESOURCES processed'!$A$2:$M$2692,8,0))</f>
        <v>72</v>
      </c>
      <c r="R1250" s="24">
        <f t="shared" si="6"/>
        <v>75</v>
      </c>
      <c r="S1250" s="24">
        <f>IFNA(VLOOKUP(A1250,'HUMAN RESOURCES processed'!$A$2:$M$2692,9,0))</f>
        <v>0.161</v>
      </c>
      <c r="T1250" s="24">
        <f>IFNA(VLOOKUP(A1250,'HUMAN RESOURCES processed'!$A$2:$M$2692,10,0))</f>
        <v>0.7</v>
      </c>
      <c r="U1250" s="24">
        <f>IFNA(VLOOKUP(A1250,'HUMAN RESOURCES processed'!$A$2:$M$2692,11,0))</f>
        <v>0.139</v>
      </c>
      <c r="V1250" s="24">
        <f>IFNA(VLOOKUP(A1250,'HUMAN RESOURCES processed'!$A$2:$M$2692,12,0))</f>
        <v>10216605</v>
      </c>
      <c r="W1250" s="24">
        <f>IFNA(VLOOKUP(A1250,'HUMAN RESOURCES processed'!$A$2:$M$2692,13,0))</f>
        <v>0.739</v>
      </c>
      <c r="X1250" s="24">
        <f>IFNA(VLOOKUP(A1250,'TOURISM processed'!$A$2:$F$2692,5,0))</f>
        <v>3104000000</v>
      </c>
      <c r="Y1250" s="24">
        <f>IFNA(VLOOKUP(A1250,'TOURISM processed'!$A$2:$F$2692,6,0))</f>
        <v>1386000000</v>
      </c>
      <c r="Z1250" s="24">
        <f t="shared" si="7"/>
        <v>135.661504</v>
      </c>
      <c r="AA1250" s="24">
        <f t="shared" si="699"/>
        <v>0</v>
      </c>
      <c r="AB1250" s="24">
        <f t="shared" si="700"/>
        <v>0</v>
      </c>
      <c r="AC1250" s="24">
        <f t="shared" si="701"/>
        <v>0</v>
      </c>
      <c r="AD1250" s="24">
        <f t="shared" si="702"/>
        <v>0</v>
      </c>
      <c r="AE1250" s="24">
        <f>IFNA(VLOOKUP(A1250,'BUSINESS processed'!A1250:J3940,9,0))</f>
        <v>0.147</v>
      </c>
      <c r="AF1250" s="27">
        <f>IFNA(VLOOKUP(A1250,'BUSINESS processed'!A1250:J3940,10,0))</f>
        <v>0.679</v>
      </c>
      <c r="AG1250" s="26"/>
      <c r="AH1250" s="26"/>
      <c r="AI1250" s="26"/>
      <c r="AJ1250" s="26"/>
      <c r="AK1250" s="26"/>
      <c r="AL1250" s="26"/>
      <c r="AM1250" s="26"/>
      <c r="AN1250" s="26"/>
      <c r="AO1250" s="26"/>
      <c r="AP1250" s="26"/>
      <c r="AQ1250" s="26"/>
      <c r="AR1250" s="26"/>
      <c r="AS1250" s="26"/>
      <c r="AT1250" s="26"/>
      <c r="AU1250" s="26"/>
      <c r="AV1250" s="26"/>
      <c r="AW1250" s="26"/>
      <c r="AX1250" s="26"/>
      <c r="AY1250" s="26"/>
      <c r="AZ1250" s="26"/>
      <c r="BA1250" s="26"/>
      <c r="BB1250" s="26"/>
      <c r="BC1250" s="26"/>
      <c r="BD1250" s="26"/>
      <c r="BE1250" s="26"/>
      <c r="BF1250" s="26"/>
      <c r="BG1250" s="26"/>
      <c r="BH1250" s="26"/>
    </row>
    <row r="1251">
      <c r="A1251" s="18" t="str">
        <f t="shared" si="1"/>
        <v>Europe_Czech Republic-Europe_2002</v>
      </c>
      <c r="B1251" s="19" t="s">
        <v>179</v>
      </c>
      <c r="C1251" s="20" t="s">
        <v>189</v>
      </c>
      <c r="D1251" s="21" t="s">
        <v>72</v>
      </c>
      <c r="E1251" s="22">
        <v>7.8425201661E10</v>
      </c>
      <c r="F1251" s="22">
        <f t="shared" si="2"/>
        <v>7691.070679</v>
      </c>
      <c r="G1251" s="23">
        <v>0.068</v>
      </c>
      <c r="H1251" s="23">
        <v>522.0</v>
      </c>
      <c r="I1251" s="23">
        <v>0.067</v>
      </c>
      <c r="J1251" s="24">
        <f>IFNA(VLOOKUP(A1251,'ENERGY processed'!$A$2:$H$2692,7,0),"")</f>
        <v>44043</v>
      </c>
      <c r="K1251" s="24">
        <f t="shared" si="3"/>
        <v>0.004319247114</v>
      </c>
      <c r="L1251" s="24">
        <f>IFNA(VLOOKUP(A1251,'ENERGY processed'!$A$2:$H$2692,8,0),"")</f>
        <v>111752</v>
      </c>
      <c r="M1251" s="24">
        <f t="shared" si="5"/>
        <v>0.01095939204</v>
      </c>
      <c r="N1251" s="24">
        <f>IFNA(VLOOKUP(A1251,'HUMAN RESOURCES processed'!$A$2:$M$2692,5,0))</f>
        <v>0.009</v>
      </c>
      <c r="O1251" s="24">
        <f>IFNA(VLOOKUP(A1251,'HUMAN RESOURCES processed'!$A$2:$M$2692,6,0))</f>
        <v>0.005</v>
      </c>
      <c r="P1251" s="24">
        <f>IFNA(VLOOKUP(A1251,'HUMAN RESOURCES processed'!$A$2:$M$2692,7,0))</f>
        <v>79</v>
      </c>
      <c r="Q1251" s="24">
        <f>IFNA(VLOOKUP(A1251,'HUMAN RESOURCES processed'!$A$2:$M$2692,8,0))</f>
        <v>72</v>
      </c>
      <c r="R1251" s="24">
        <f t="shared" si="6"/>
        <v>75.5</v>
      </c>
      <c r="S1251" s="24">
        <f>IFNA(VLOOKUP(A1251,'HUMAN RESOURCES processed'!$A$2:$M$2692,9,0))</f>
        <v>0.157</v>
      </c>
      <c r="T1251" s="24">
        <f>IFNA(VLOOKUP(A1251,'HUMAN RESOURCES processed'!$A$2:$M$2692,10,0))</f>
        <v>0.704</v>
      </c>
      <c r="U1251" s="24">
        <f>IFNA(VLOOKUP(A1251,'HUMAN RESOURCES processed'!$A$2:$M$2692,11,0))</f>
        <v>0.139</v>
      </c>
      <c r="V1251" s="24">
        <f>IFNA(VLOOKUP(A1251,'HUMAN RESOURCES processed'!$A$2:$M$2692,12,0))</f>
        <v>10196916</v>
      </c>
      <c r="W1251" s="24">
        <f>IFNA(VLOOKUP(A1251,'HUMAN RESOURCES processed'!$A$2:$M$2692,13,0))</f>
        <v>0.738</v>
      </c>
      <c r="X1251" s="24">
        <f>IFNA(VLOOKUP(A1251,'TOURISM processed'!$A$2:$F$2692,5,0))</f>
        <v>3376000000</v>
      </c>
      <c r="Y1251" s="24">
        <f>IFNA(VLOOKUP(A1251,'TOURISM processed'!$A$2:$F$2692,6,0))</f>
        <v>1797000000</v>
      </c>
      <c r="Z1251" s="24">
        <f t="shared" si="7"/>
        <v>176.2297542</v>
      </c>
      <c r="AA1251" s="24">
        <f t="shared" si="699"/>
        <v>0</v>
      </c>
      <c r="AB1251" s="24">
        <f t="shared" si="700"/>
        <v>0</v>
      </c>
      <c r="AC1251" s="24">
        <f t="shared" si="701"/>
        <v>0</v>
      </c>
      <c r="AD1251" s="24">
        <f t="shared" si="702"/>
        <v>0</v>
      </c>
      <c r="AE1251" s="24">
        <f>IFNA(VLOOKUP(A1251,'BUSINESS processed'!A1251:J3941,9,0))</f>
        <v>0.239</v>
      </c>
      <c r="AF1251" s="27">
        <f>IFNA(VLOOKUP(A1251,'BUSINESS processed'!A1251:J3941,10,0))</f>
        <v>0.843</v>
      </c>
      <c r="AG1251" s="26"/>
      <c r="AH1251" s="26"/>
      <c r="AI1251" s="26"/>
      <c r="AJ1251" s="26"/>
      <c r="AK1251" s="26"/>
      <c r="AL1251" s="26"/>
      <c r="AM1251" s="26"/>
      <c r="AN1251" s="26"/>
      <c r="AO1251" s="26"/>
      <c r="AP1251" s="26"/>
      <c r="AQ1251" s="26"/>
      <c r="AR1251" s="26"/>
      <c r="AS1251" s="26"/>
      <c r="AT1251" s="26"/>
      <c r="AU1251" s="26"/>
      <c r="AV1251" s="26"/>
      <c r="AW1251" s="26"/>
      <c r="AX1251" s="26"/>
      <c r="AY1251" s="26"/>
      <c r="AZ1251" s="26"/>
      <c r="BA1251" s="26"/>
      <c r="BB1251" s="26"/>
      <c r="BC1251" s="26"/>
      <c r="BD1251" s="26"/>
      <c r="BE1251" s="26"/>
      <c r="BF1251" s="26"/>
      <c r="BG1251" s="26"/>
      <c r="BH1251" s="26"/>
    </row>
    <row r="1252">
      <c r="A1252" s="18" t="str">
        <f t="shared" si="1"/>
        <v>Europe_Czech Republic-Europe_2003</v>
      </c>
      <c r="B1252" s="19" t="s">
        <v>179</v>
      </c>
      <c r="C1252" s="20" t="s">
        <v>189</v>
      </c>
      <c r="D1252" s="21" t="s">
        <v>74</v>
      </c>
      <c r="E1252" s="22">
        <v>9.5292530753E10</v>
      </c>
      <c r="F1252" s="22">
        <f t="shared" si="2"/>
        <v>9347.905577</v>
      </c>
      <c r="G1252" s="23">
        <v>0.071</v>
      </c>
      <c r="H1252" s="23">
        <v>666.0</v>
      </c>
      <c r="I1252" s="23">
        <v>0.059</v>
      </c>
      <c r="J1252" s="24">
        <f>IFNA(VLOOKUP(A1252,'ENERGY processed'!$A$2:$H$2692,7,0),"")</f>
        <v>42044</v>
      </c>
      <c r="K1252" s="24">
        <f t="shared" si="3"/>
        <v>0.004124387703</v>
      </c>
      <c r="L1252" s="24">
        <f>IFNA(VLOOKUP(A1252,'ENERGY processed'!$A$2:$H$2692,8,0),"")</f>
        <v>108121</v>
      </c>
      <c r="M1252" s="24">
        <f t="shared" si="5"/>
        <v>0.01060633914</v>
      </c>
      <c r="N1252" s="24">
        <f>IFNA(VLOOKUP(A1252,'HUMAN RESOURCES processed'!$A$2:$M$2692,5,0))</f>
        <v>0.009</v>
      </c>
      <c r="O1252" s="24">
        <f>IFNA(VLOOKUP(A1252,'HUMAN RESOURCES processed'!$A$2:$M$2692,6,0))</f>
        <v>0.005</v>
      </c>
      <c r="P1252" s="24">
        <f>IFNA(VLOOKUP(A1252,'HUMAN RESOURCES processed'!$A$2:$M$2692,7,0))</f>
        <v>79</v>
      </c>
      <c r="Q1252" s="24">
        <f>IFNA(VLOOKUP(A1252,'HUMAN RESOURCES processed'!$A$2:$M$2692,8,0))</f>
        <v>72</v>
      </c>
      <c r="R1252" s="24">
        <f t="shared" si="6"/>
        <v>75.5</v>
      </c>
      <c r="S1252" s="24">
        <f>IFNA(VLOOKUP(A1252,'HUMAN RESOURCES processed'!$A$2:$M$2692,9,0))</f>
        <v>0.154</v>
      </c>
      <c r="T1252" s="24">
        <f>IFNA(VLOOKUP(A1252,'HUMAN RESOURCES processed'!$A$2:$M$2692,10,0))</f>
        <v>0.707</v>
      </c>
      <c r="U1252" s="24">
        <f>IFNA(VLOOKUP(A1252,'HUMAN RESOURCES processed'!$A$2:$M$2692,11,0))</f>
        <v>0.139</v>
      </c>
      <c r="V1252" s="24">
        <f>IFNA(VLOOKUP(A1252,'HUMAN RESOURCES processed'!$A$2:$M$2692,12,0))</f>
        <v>10193998</v>
      </c>
      <c r="W1252" s="24">
        <f>IFNA(VLOOKUP(A1252,'HUMAN RESOURCES processed'!$A$2:$M$2692,13,0))</f>
        <v>0.737</v>
      </c>
      <c r="X1252" s="24">
        <f>IFNA(VLOOKUP(A1252,'TOURISM processed'!$A$2:$F$2692,5,0))</f>
        <v>4069000000</v>
      </c>
      <c r="Y1252" s="24">
        <f>IFNA(VLOOKUP(A1252,'TOURISM processed'!$A$2:$F$2692,6,0))</f>
        <v>2177000000</v>
      </c>
      <c r="Z1252" s="24">
        <f t="shared" si="7"/>
        <v>213.5570362</v>
      </c>
      <c r="AA1252" s="24">
        <f t="shared" si="699"/>
        <v>0</v>
      </c>
      <c r="AB1252" s="24">
        <f>IFNA(VLOOKUP(A1252,'BUSINESS processed'!A1252:J3942,6,0))</f>
        <v>40</v>
      </c>
      <c r="AC1252" s="24">
        <f t="shared" si="701"/>
        <v>0</v>
      </c>
      <c r="AD1252" s="24">
        <f t="shared" si="702"/>
        <v>0</v>
      </c>
      <c r="AE1252" s="24">
        <f>IFNA(VLOOKUP(A1252,'BUSINESS processed'!A1252:J3942,9,0))</f>
        <v>0.343</v>
      </c>
      <c r="AF1252" s="27">
        <f>IFNA(VLOOKUP(A1252,'BUSINESS processed'!A1252:J3942,10,0))</f>
        <v>0.951</v>
      </c>
      <c r="AG1252" s="26"/>
      <c r="AH1252" s="26"/>
      <c r="AI1252" s="26"/>
      <c r="AJ1252" s="26"/>
      <c r="AK1252" s="26"/>
      <c r="AL1252" s="26"/>
      <c r="AM1252" s="26"/>
      <c r="AN1252" s="26"/>
      <c r="AO1252" s="26"/>
      <c r="AP1252" s="26"/>
      <c r="AQ1252" s="26"/>
      <c r="AR1252" s="26"/>
      <c r="AS1252" s="26"/>
      <c r="AT1252" s="26"/>
      <c r="AU1252" s="26"/>
      <c r="AV1252" s="26"/>
      <c r="AW1252" s="26"/>
      <c r="AX1252" s="26"/>
      <c r="AY1252" s="26"/>
      <c r="AZ1252" s="26"/>
      <c r="BA1252" s="26"/>
      <c r="BB1252" s="26"/>
      <c r="BC1252" s="26"/>
      <c r="BD1252" s="26"/>
      <c r="BE1252" s="26"/>
      <c r="BF1252" s="26"/>
      <c r="BG1252" s="26"/>
      <c r="BH1252" s="26"/>
    </row>
    <row r="1253">
      <c r="A1253" s="18" t="str">
        <f t="shared" si="1"/>
        <v>Europe_Czech Republic-Europe_2004</v>
      </c>
      <c r="B1253" s="19" t="s">
        <v>179</v>
      </c>
      <c r="C1253" s="20" t="s">
        <v>189</v>
      </c>
      <c r="D1253" s="21" t="s">
        <v>83</v>
      </c>
      <c r="E1253" s="22">
        <v>1.14E11</v>
      </c>
      <c r="F1253" s="22">
        <f t="shared" si="2"/>
        <v>11179.64802</v>
      </c>
      <c r="G1253" s="23">
        <v>0.069</v>
      </c>
      <c r="H1253" s="23">
        <v>771.0</v>
      </c>
      <c r="I1253" s="23">
        <v>0.06</v>
      </c>
      <c r="J1253" s="24">
        <f>IFNA(VLOOKUP(A1253,'ENERGY processed'!$A$2:$H$2692,7,0),"")</f>
        <v>43474</v>
      </c>
      <c r="K1253" s="24">
        <f t="shared" si="3"/>
        <v>0.004263368579</v>
      </c>
      <c r="L1253" s="24">
        <f>IFNA(VLOOKUP(A1253,'ENERGY processed'!$A$2:$H$2692,8,0),"")</f>
        <v>120710.5</v>
      </c>
      <c r="M1253" s="24">
        <f t="shared" si="5"/>
        <v>0.01183772721</v>
      </c>
      <c r="N1253" s="24">
        <f>IFNA(VLOOKUP(A1253,'HUMAN RESOURCES processed'!$A$2:$M$2692,5,0))</f>
        <v>0.01</v>
      </c>
      <c r="O1253" s="24">
        <f>IFNA(VLOOKUP(A1253,'HUMAN RESOURCES processed'!$A$2:$M$2692,6,0))</f>
        <v>0.005</v>
      </c>
      <c r="P1253" s="24">
        <f>IFNA(VLOOKUP(A1253,'HUMAN RESOURCES processed'!$A$2:$M$2692,7,0))</f>
        <v>79</v>
      </c>
      <c r="Q1253" s="24">
        <f>IFNA(VLOOKUP(A1253,'HUMAN RESOURCES processed'!$A$2:$M$2692,8,0))</f>
        <v>73</v>
      </c>
      <c r="R1253" s="24">
        <f t="shared" si="6"/>
        <v>76</v>
      </c>
      <c r="S1253" s="24">
        <f>IFNA(VLOOKUP(A1253,'HUMAN RESOURCES processed'!$A$2:$M$2692,9,0))</f>
        <v>0.151</v>
      </c>
      <c r="T1253" s="24">
        <f>IFNA(VLOOKUP(A1253,'HUMAN RESOURCES processed'!$A$2:$M$2692,10,0))</f>
        <v>0.709</v>
      </c>
      <c r="U1253" s="24">
        <f>IFNA(VLOOKUP(A1253,'HUMAN RESOURCES processed'!$A$2:$M$2692,11,0))</f>
        <v>0.14</v>
      </c>
      <c r="V1253" s="24">
        <f>IFNA(VLOOKUP(A1253,'HUMAN RESOURCES processed'!$A$2:$M$2692,12,0))</f>
        <v>10197101</v>
      </c>
      <c r="W1253" s="24">
        <f>IFNA(VLOOKUP(A1253,'HUMAN RESOURCES processed'!$A$2:$M$2692,13,0))</f>
        <v>0.737</v>
      </c>
      <c r="X1253" s="24">
        <f>IFNA(VLOOKUP(A1253,'TOURISM processed'!$A$2:$F$2692,5,0))</f>
        <v>4931000000</v>
      </c>
      <c r="Y1253" s="24">
        <f>IFNA(VLOOKUP(A1253,'TOURISM processed'!$A$2:$F$2692,6,0))</f>
        <v>2682000000</v>
      </c>
      <c r="Z1253" s="24">
        <f t="shared" si="7"/>
        <v>263.0159297</v>
      </c>
      <c r="AA1253" s="24">
        <f t="shared" si="699"/>
        <v>0</v>
      </c>
      <c r="AB1253" s="24">
        <f>IFNA(VLOOKUP(A1253,'BUSINESS processed'!A1253:J3943,6,0))</f>
        <v>40</v>
      </c>
      <c r="AC1253" s="24">
        <f t="shared" si="701"/>
        <v>0</v>
      </c>
      <c r="AD1253" s="24">
        <f t="shared" si="702"/>
        <v>0</v>
      </c>
      <c r="AE1253" s="24">
        <f>IFNA(VLOOKUP(A1253,'BUSINESS processed'!A1253:J3943,9,0))</f>
        <v>0.355</v>
      </c>
      <c r="AF1253" s="27">
        <f>IFNA(VLOOKUP(A1253,'BUSINESS processed'!A1253:J3943,10,0))</f>
        <v>1.056</v>
      </c>
      <c r="AG1253" s="26"/>
      <c r="AH1253" s="26"/>
      <c r="AI1253" s="26"/>
      <c r="AJ1253" s="26"/>
      <c r="AK1253" s="26"/>
      <c r="AL1253" s="26"/>
      <c r="AM1253" s="26"/>
      <c r="AN1253" s="26"/>
      <c r="AO1253" s="26"/>
      <c r="AP1253" s="26"/>
      <c r="AQ1253" s="26"/>
      <c r="AR1253" s="26"/>
      <c r="AS1253" s="26"/>
      <c r="AT1253" s="26"/>
      <c r="AU1253" s="26"/>
      <c r="AV1253" s="26"/>
      <c r="AW1253" s="26"/>
      <c r="AX1253" s="26"/>
      <c r="AY1253" s="26"/>
      <c r="AZ1253" s="26"/>
      <c r="BA1253" s="26"/>
      <c r="BB1253" s="26"/>
      <c r="BC1253" s="26"/>
      <c r="BD1253" s="26"/>
      <c r="BE1253" s="26"/>
      <c r="BF1253" s="26"/>
      <c r="BG1253" s="26"/>
      <c r="BH1253" s="26"/>
    </row>
    <row r="1254">
      <c r="A1254" s="18" t="str">
        <f t="shared" si="1"/>
        <v>Europe_Czech Republic-Europe_2005</v>
      </c>
      <c r="B1254" s="19" t="s">
        <v>179</v>
      </c>
      <c r="C1254" s="20" t="s">
        <v>189</v>
      </c>
      <c r="D1254" s="21" t="s">
        <v>84</v>
      </c>
      <c r="E1254" s="22">
        <v>1.3E11</v>
      </c>
      <c r="F1254" s="22">
        <f t="shared" si="2"/>
        <v>12731.09882</v>
      </c>
      <c r="G1254" s="23">
        <v>0.069</v>
      </c>
      <c r="H1254" s="23">
        <v>882.0</v>
      </c>
      <c r="I1254" s="23">
        <v>0.058</v>
      </c>
      <c r="J1254" s="24">
        <f>IFNA(VLOOKUP(A1254,'ENERGY processed'!$A$2:$H$2692,7,0),"")</f>
        <v>45511</v>
      </c>
      <c r="K1254" s="24">
        <f t="shared" si="3"/>
        <v>0.004456961835</v>
      </c>
      <c r="L1254" s="24">
        <f>IFNA(VLOOKUP(A1254,'ENERGY processed'!$A$2:$H$2692,8,0),"")</f>
        <v>122709</v>
      </c>
      <c r="M1254" s="24">
        <f t="shared" si="5"/>
        <v>0.01201708004</v>
      </c>
      <c r="N1254" s="24">
        <f>IFNA(VLOOKUP(A1254,'HUMAN RESOURCES processed'!$A$2:$M$2692,5,0))</f>
        <v>0.01</v>
      </c>
      <c r="O1254" s="24">
        <f>IFNA(VLOOKUP(A1254,'HUMAN RESOURCES processed'!$A$2:$M$2692,6,0))</f>
        <v>0.004</v>
      </c>
      <c r="P1254" s="24">
        <f>IFNA(VLOOKUP(A1254,'HUMAN RESOURCES processed'!$A$2:$M$2692,7,0))</f>
        <v>79</v>
      </c>
      <c r="Q1254" s="24">
        <f>IFNA(VLOOKUP(A1254,'HUMAN RESOURCES processed'!$A$2:$M$2692,8,0))</f>
        <v>73</v>
      </c>
      <c r="R1254" s="24">
        <f t="shared" si="6"/>
        <v>76</v>
      </c>
      <c r="S1254" s="24">
        <f>IFNA(VLOOKUP(A1254,'HUMAN RESOURCES processed'!$A$2:$M$2692,9,0))</f>
        <v>0.148</v>
      </c>
      <c r="T1254" s="24">
        <f>IFNA(VLOOKUP(A1254,'HUMAN RESOURCES processed'!$A$2:$M$2692,10,0))</f>
        <v>0.711</v>
      </c>
      <c r="U1254" s="24">
        <f>IFNA(VLOOKUP(A1254,'HUMAN RESOURCES processed'!$A$2:$M$2692,11,0))</f>
        <v>0.141</v>
      </c>
      <c r="V1254" s="24">
        <f>IFNA(VLOOKUP(A1254,'HUMAN RESOURCES processed'!$A$2:$M$2692,12,0))</f>
        <v>10211216</v>
      </c>
      <c r="W1254" s="24">
        <f>IFNA(VLOOKUP(A1254,'HUMAN RESOURCES processed'!$A$2:$M$2692,13,0))</f>
        <v>0.736</v>
      </c>
      <c r="X1254" s="24">
        <f>IFNA(VLOOKUP(A1254,'TOURISM processed'!$A$2:$F$2692,5,0))</f>
        <v>5772000000</v>
      </c>
      <c r="Y1254" s="24">
        <f>IFNA(VLOOKUP(A1254,'TOURISM processed'!$A$2:$F$2692,6,0))</f>
        <v>2603000000</v>
      </c>
      <c r="Z1254" s="24">
        <f t="shared" si="7"/>
        <v>254.9157711</v>
      </c>
      <c r="AA1254" s="24">
        <f>IFNA(VLOOKUP(A1254,'BUSINESS processed'!A1254:J3944,5,0))</f>
        <v>0.488</v>
      </c>
      <c r="AB1254" s="24">
        <f>IFNA(VLOOKUP(A1254,'BUSINESS processed'!A1254:J3944,6,0))</f>
        <v>40</v>
      </c>
      <c r="AC1254" s="24">
        <f t="shared" si="701"/>
        <v>0</v>
      </c>
      <c r="AD1254" s="24">
        <f>IFNA(VLOOKUP(A1254,'BUSINESS processed'!A1254:J3944,8,0))</f>
        <v>930</v>
      </c>
      <c r="AE1254" s="24">
        <f>IFNA(VLOOKUP(A1254,'BUSINESS processed'!A1254:J3944,9,0))</f>
        <v>0.353</v>
      </c>
      <c r="AF1254" s="27">
        <f>IFNA(VLOOKUP(A1254,'BUSINESS processed'!A1254:J3944,10,0))</f>
        <v>1.151</v>
      </c>
      <c r="AG1254" s="26"/>
      <c r="AH1254" s="26"/>
      <c r="AI1254" s="26"/>
      <c r="AJ1254" s="26"/>
      <c r="AK1254" s="26"/>
      <c r="AL1254" s="26"/>
      <c r="AM1254" s="26"/>
      <c r="AN1254" s="26"/>
      <c r="AO1254" s="26"/>
      <c r="AP1254" s="26"/>
      <c r="AQ1254" s="26"/>
      <c r="AR1254" s="26"/>
      <c r="AS1254" s="26"/>
      <c r="AT1254" s="26"/>
      <c r="AU1254" s="26"/>
      <c r="AV1254" s="26"/>
      <c r="AW1254" s="26"/>
      <c r="AX1254" s="26"/>
      <c r="AY1254" s="26"/>
      <c r="AZ1254" s="26"/>
      <c r="BA1254" s="26"/>
      <c r="BB1254" s="26"/>
      <c r="BC1254" s="26"/>
      <c r="BD1254" s="26"/>
      <c r="BE1254" s="26"/>
      <c r="BF1254" s="26"/>
      <c r="BG1254" s="26"/>
      <c r="BH1254" s="26"/>
    </row>
    <row r="1255">
      <c r="A1255" s="18" t="str">
        <f t="shared" si="1"/>
        <v>Europe_Czech Republic-Europe_2006</v>
      </c>
      <c r="B1255" s="19" t="s">
        <v>179</v>
      </c>
      <c r="C1255" s="20" t="s">
        <v>189</v>
      </c>
      <c r="D1255" s="21" t="s">
        <v>85</v>
      </c>
      <c r="E1255" s="22">
        <v>1.48E11</v>
      </c>
      <c r="F1255" s="22">
        <f t="shared" si="2"/>
        <v>14454.67069</v>
      </c>
      <c r="G1255" s="23">
        <v>0.067</v>
      </c>
      <c r="H1255" s="23">
        <v>969.0</v>
      </c>
      <c r="I1255" s="23">
        <v>0.056</v>
      </c>
      <c r="J1255" s="24">
        <f>IFNA(VLOOKUP(A1255,'ENERGY processed'!$A$2:$H$2692,7,0),"")</f>
        <v>45845</v>
      </c>
      <c r="K1255" s="24">
        <f t="shared" si="3"/>
        <v>0.00447752958</v>
      </c>
      <c r="L1255" s="24">
        <f>IFNA(VLOOKUP(A1255,'ENERGY processed'!$A$2:$H$2692,8,0),"")</f>
        <v>123948</v>
      </c>
      <c r="M1255" s="24">
        <f t="shared" si="5"/>
        <v>0.01210559137</v>
      </c>
      <c r="N1255" s="24">
        <f>IFNA(VLOOKUP(A1255,'HUMAN RESOURCES processed'!$A$2:$M$2692,5,0))</f>
        <v>0.01</v>
      </c>
      <c r="O1255" s="24">
        <f>IFNA(VLOOKUP(A1255,'HUMAN RESOURCES processed'!$A$2:$M$2692,6,0))</f>
        <v>0.004</v>
      </c>
      <c r="P1255" s="24">
        <f>IFNA(VLOOKUP(A1255,'HUMAN RESOURCES processed'!$A$2:$M$2692,7,0))</f>
        <v>80</v>
      </c>
      <c r="Q1255" s="24">
        <f>IFNA(VLOOKUP(A1255,'HUMAN RESOURCES processed'!$A$2:$M$2692,8,0))</f>
        <v>74</v>
      </c>
      <c r="R1255" s="24">
        <f t="shared" si="6"/>
        <v>77</v>
      </c>
      <c r="S1255" s="24">
        <f>IFNA(VLOOKUP(A1255,'HUMAN RESOURCES processed'!$A$2:$M$2692,9,0))</f>
        <v>0.145</v>
      </c>
      <c r="T1255" s="24">
        <f>IFNA(VLOOKUP(A1255,'HUMAN RESOURCES processed'!$A$2:$M$2692,10,0))</f>
        <v>0.712</v>
      </c>
      <c r="U1255" s="24">
        <f>IFNA(VLOOKUP(A1255,'HUMAN RESOURCES processed'!$A$2:$M$2692,11,0))</f>
        <v>0.143</v>
      </c>
      <c r="V1255" s="24">
        <f>IFNA(VLOOKUP(A1255,'HUMAN RESOURCES processed'!$A$2:$M$2692,12,0))</f>
        <v>10238905</v>
      </c>
      <c r="W1255" s="24">
        <f>IFNA(VLOOKUP(A1255,'HUMAN RESOURCES processed'!$A$2:$M$2692,13,0))</f>
        <v>0.735</v>
      </c>
      <c r="X1255" s="24">
        <f>IFNA(VLOOKUP(A1255,'TOURISM processed'!$A$2:$F$2692,5,0))</f>
        <v>6702000000</v>
      </c>
      <c r="Y1255" s="24">
        <f>IFNA(VLOOKUP(A1255,'TOURISM processed'!$A$2:$F$2692,6,0))</f>
        <v>2874000000</v>
      </c>
      <c r="Z1255" s="24">
        <f t="shared" si="7"/>
        <v>280.6940781</v>
      </c>
      <c r="AA1255" s="24">
        <f>IFNA(VLOOKUP(A1255,'BUSINESS processed'!A1255:J3945,5,0))</f>
        <v>0.482</v>
      </c>
      <c r="AB1255" s="24">
        <f>IFNA(VLOOKUP(A1255,'BUSINESS processed'!A1255:J3945,6,0))</f>
        <v>24</v>
      </c>
      <c r="AC1255" s="24">
        <f t="shared" si="701"/>
        <v>0</v>
      </c>
      <c r="AD1255" s="24">
        <f>IFNA(VLOOKUP(A1255,'BUSINESS processed'!A1255:J3945,8,0))</f>
        <v>930</v>
      </c>
      <c r="AE1255" s="24">
        <f>IFNA(VLOOKUP(A1255,'BUSINESS processed'!A1255:J3945,9,0))</f>
        <v>0.479</v>
      </c>
      <c r="AF1255" s="27">
        <f>IFNA(VLOOKUP(A1255,'BUSINESS processed'!A1255:J3945,10,0))</f>
        <v>1.207</v>
      </c>
      <c r="AG1255" s="26"/>
      <c r="AH1255" s="26"/>
      <c r="AI1255" s="26"/>
      <c r="AJ1255" s="26"/>
      <c r="AK1255" s="26"/>
      <c r="AL1255" s="26"/>
      <c r="AM1255" s="26"/>
      <c r="AN1255" s="26"/>
      <c r="AO1255" s="26"/>
      <c r="AP1255" s="26"/>
      <c r="AQ1255" s="26"/>
      <c r="AR1255" s="26"/>
      <c r="AS1255" s="26"/>
      <c r="AT1255" s="26"/>
      <c r="AU1255" s="26"/>
      <c r="AV1255" s="26"/>
      <c r="AW1255" s="26"/>
      <c r="AX1255" s="26"/>
      <c r="AY1255" s="26"/>
      <c r="AZ1255" s="26"/>
      <c r="BA1255" s="26"/>
      <c r="BB1255" s="26"/>
      <c r="BC1255" s="26"/>
      <c r="BD1255" s="26"/>
      <c r="BE1255" s="26"/>
      <c r="BF1255" s="26"/>
      <c r="BG1255" s="26"/>
      <c r="BH1255" s="26"/>
    </row>
    <row r="1256">
      <c r="A1256" s="18" t="str">
        <f t="shared" si="1"/>
        <v>Europe_Czech Republic-Europe_2007</v>
      </c>
      <c r="B1256" s="19" t="s">
        <v>179</v>
      </c>
      <c r="C1256" s="20" t="s">
        <v>189</v>
      </c>
      <c r="D1256" s="21" t="s">
        <v>86</v>
      </c>
      <c r="E1256" s="22">
        <v>1.8E11</v>
      </c>
      <c r="F1256" s="22">
        <f t="shared" si="2"/>
        <v>17477.71688</v>
      </c>
      <c r="G1256" s="23">
        <v>0.065</v>
      </c>
      <c r="H1256" s="23">
        <v>1144.0</v>
      </c>
      <c r="I1256" s="23">
        <v>0.058</v>
      </c>
      <c r="J1256" s="24">
        <f>IFNA(VLOOKUP(A1256,'ENERGY processed'!$A$2:$H$2692,7,0),"")</f>
        <v>44941</v>
      </c>
      <c r="K1256" s="24">
        <f t="shared" si="3"/>
        <v>0.004363700413</v>
      </c>
      <c r="L1256" s="24">
        <f>IFNA(VLOOKUP(A1256,'ENERGY processed'!$A$2:$H$2692,8,0),"")</f>
        <v>120736</v>
      </c>
      <c r="M1256" s="24">
        <f t="shared" si="5"/>
        <v>0.0117232757</v>
      </c>
      <c r="N1256" s="24">
        <f>IFNA(VLOOKUP(A1256,'HUMAN RESOURCES processed'!$A$2:$M$2692,5,0))</f>
        <v>0.011</v>
      </c>
      <c r="O1256" s="24">
        <f>IFNA(VLOOKUP(A1256,'HUMAN RESOURCES processed'!$A$2:$M$2692,6,0))</f>
        <v>0.004</v>
      </c>
      <c r="P1256" s="24">
        <f>IFNA(VLOOKUP(A1256,'HUMAN RESOURCES processed'!$A$2:$M$2692,7,0))</f>
        <v>80</v>
      </c>
      <c r="Q1256" s="24">
        <f>IFNA(VLOOKUP(A1256,'HUMAN RESOURCES processed'!$A$2:$M$2692,8,0))</f>
        <v>74</v>
      </c>
      <c r="R1256" s="24">
        <f t="shared" si="6"/>
        <v>77</v>
      </c>
      <c r="S1256" s="24">
        <f>IFNA(VLOOKUP(A1256,'HUMAN RESOURCES processed'!$A$2:$M$2692,9,0))</f>
        <v>0.143</v>
      </c>
      <c r="T1256" s="24">
        <f>IFNA(VLOOKUP(A1256,'HUMAN RESOURCES processed'!$A$2:$M$2692,10,0))</f>
        <v>0.712</v>
      </c>
      <c r="U1256" s="24">
        <f>IFNA(VLOOKUP(A1256,'HUMAN RESOURCES processed'!$A$2:$M$2692,11,0))</f>
        <v>0.145</v>
      </c>
      <c r="V1256" s="24">
        <f>IFNA(VLOOKUP(A1256,'HUMAN RESOURCES processed'!$A$2:$M$2692,12,0))</f>
        <v>10298828</v>
      </c>
      <c r="W1256" s="24">
        <f>IFNA(VLOOKUP(A1256,'HUMAN RESOURCES processed'!$A$2:$M$2692,13,0))</f>
        <v>0.735</v>
      </c>
      <c r="X1256" s="24">
        <f>IFNA(VLOOKUP(A1256,'TOURISM processed'!$A$2:$F$2692,5,0))</f>
        <v>7775000000</v>
      </c>
      <c r="Y1256" s="24">
        <f>IFNA(VLOOKUP(A1256,'TOURISM processed'!$A$2:$F$2692,6,0))</f>
        <v>3704000000</v>
      </c>
      <c r="Z1256" s="24">
        <f t="shared" si="7"/>
        <v>359.6525741</v>
      </c>
      <c r="AA1256" s="24">
        <f>IFNA(VLOOKUP(A1256,'BUSINESS processed'!A1256:J3946,5,0))</f>
        <v>0.477</v>
      </c>
      <c r="AB1256" s="24">
        <f>IFNA(VLOOKUP(A1256,'BUSINESS processed'!A1256:J3946,6,0))</f>
        <v>17</v>
      </c>
      <c r="AC1256" s="24">
        <f t="shared" si="701"/>
        <v>0</v>
      </c>
      <c r="AD1256" s="24">
        <f>IFNA(VLOOKUP(A1256,'BUSINESS processed'!A1256:J3946,8,0))</f>
        <v>808</v>
      </c>
      <c r="AE1256" s="24">
        <f>IFNA(VLOOKUP(A1256,'BUSINESS processed'!A1256:J3946,9,0))</f>
        <v>0.519</v>
      </c>
      <c r="AF1256" s="27">
        <f>IFNA(VLOOKUP(A1256,'BUSINESS processed'!A1256:J3946,10,0))</f>
        <v>1.28</v>
      </c>
      <c r="AG1256" s="26"/>
      <c r="AH1256" s="26"/>
      <c r="AI1256" s="26"/>
      <c r="AJ1256" s="26"/>
      <c r="AK1256" s="26"/>
      <c r="AL1256" s="26"/>
      <c r="AM1256" s="26"/>
      <c r="AN1256" s="26"/>
      <c r="AO1256" s="26"/>
      <c r="AP1256" s="26"/>
      <c r="AQ1256" s="26"/>
      <c r="AR1256" s="26"/>
      <c r="AS1256" s="26"/>
      <c r="AT1256" s="26"/>
      <c r="AU1256" s="26"/>
      <c r="AV1256" s="26"/>
      <c r="AW1256" s="26"/>
      <c r="AX1256" s="26"/>
      <c r="AY1256" s="26"/>
      <c r="AZ1256" s="26"/>
      <c r="BA1256" s="26"/>
      <c r="BB1256" s="26"/>
      <c r="BC1256" s="26"/>
      <c r="BD1256" s="26"/>
      <c r="BE1256" s="26"/>
      <c r="BF1256" s="26"/>
      <c r="BG1256" s="26"/>
      <c r="BH1256" s="26"/>
    </row>
    <row r="1257">
      <c r="A1257" s="18" t="str">
        <f t="shared" si="1"/>
        <v>Europe_Czech Republic-Europe_2008</v>
      </c>
      <c r="B1257" s="19" t="s">
        <v>179</v>
      </c>
      <c r="C1257" s="20" t="s">
        <v>189</v>
      </c>
      <c r="D1257" s="21" t="s">
        <v>87</v>
      </c>
      <c r="E1257" s="22">
        <v>2.25E11</v>
      </c>
      <c r="F1257" s="22">
        <f t="shared" si="2"/>
        <v>21666.69251</v>
      </c>
      <c r="G1257" s="23">
        <v>0.068</v>
      </c>
      <c r="H1257" s="23">
        <v>1481.0</v>
      </c>
      <c r="I1257" s="23">
        <v>0.063</v>
      </c>
      <c r="J1257" s="24">
        <f>IFNA(VLOOKUP(A1257,'ENERGY processed'!$A$2:$H$2692,7,0),"")</f>
        <v>42535</v>
      </c>
      <c r="K1257" s="24">
        <f t="shared" si="3"/>
        <v>0.004095967848</v>
      </c>
      <c r="L1257" s="24">
        <f>IFNA(VLOOKUP(A1257,'ENERGY processed'!$A$2:$H$2692,8,0),"")</f>
        <v>120193</v>
      </c>
      <c r="M1257" s="24">
        <f t="shared" si="5"/>
        <v>0.01157415454</v>
      </c>
      <c r="N1257" s="24">
        <f>IFNA(VLOOKUP(A1257,'HUMAN RESOURCES processed'!$A$2:$M$2692,5,0))</f>
        <v>0.012</v>
      </c>
      <c r="O1257" s="24">
        <f>IFNA(VLOOKUP(A1257,'HUMAN RESOURCES processed'!$A$2:$M$2692,6,0))</f>
        <v>0.004</v>
      </c>
      <c r="P1257" s="24">
        <f>IFNA(VLOOKUP(A1257,'HUMAN RESOURCES processed'!$A$2:$M$2692,7,0))</f>
        <v>80</v>
      </c>
      <c r="Q1257" s="24">
        <f>IFNA(VLOOKUP(A1257,'HUMAN RESOURCES processed'!$A$2:$M$2692,8,0))</f>
        <v>74</v>
      </c>
      <c r="R1257" s="24">
        <f t="shared" si="6"/>
        <v>77</v>
      </c>
      <c r="S1257" s="24">
        <f>IFNA(VLOOKUP(A1257,'HUMAN RESOURCES processed'!$A$2:$M$2692,9,0))</f>
        <v>0.142</v>
      </c>
      <c r="T1257" s="24">
        <f>IFNA(VLOOKUP(A1257,'HUMAN RESOURCES processed'!$A$2:$M$2692,10,0))</f>
        <v>0.711</v>
      </c>
      <c r="U1257" s="24">
        <f>IFNA(VLOOKUP(A1257,'HUMAN RESOURCES processed'!$A$2:$M$2692,11,0))</f>
        <v>0.147</v>
      </c>
      <c r="V1257" s="24">
        <f>IFNA(VLOOKUP(A1257,'HUMAN RESOURCES processed'!$A$2:$M$2692,12,0))</f>
        <v>10384603</v>
      </c>
      <c r="W1257" s="24">
        <f>IFNA(VLOOKUP(A1257,'HUMAN RESOURCES processed'!$A$2:$M$2692,13,0))</f>
        <v>0.734</v>
      </c>
      <c r="X1257" s="24">
        <f>IFNA(VLOOKUP(A1257,'TOURISM processed'!$A$2:$F$2692,5,0))</f>
        <v>8871000000</v>
      </c>
      <c r="Y1257" s="24">
        <f>IFNA(VLOOKUP(A1257,'TOURISM processed'!$A$2:$F$2692,6,0))</f>
        <v>4797000000</v>
      </c>
      <c r="Z1257" s="24">
        <f t="shared" si="7"/>
        <v>461.9338842</v>
      </c>
      <c r="AA1257" s="24">
        <f>IFNA(VLOOKUP(A1257,'BUSINESS processed'!A1257:J3947,5,0))</f>
        <v>0.477</v>
      </c>
      <c r="AB1257" s="24">
        <f>IFNA(VLOOKUP(A1257,'BUSINESS processed'!A1257:J3947,6,0))</f>
        <v>20</v>
      </c>
      <c r="AC1257" s="24">
        <f t="shared" si="701"/>
        <v>0</v>
      </c>
      <c r="AD1257" s="24">
        <f>IFNA(VLOOKUP(A1257,'BUSINESS processed'!A1257:J3947,8,0))</f>
        <v>808</v>
      </c>
      <c r="AE1257" s="24">
        <f>IFNA(VLOOKUP(A1257,'BUSINESS processed'!A1257:J3947,9,0))</f>
        <v>0.63</v>
      </c>
      <c r="AF1257" s="27">
        <f>IFNA(VLOOKUP(A1257,'BUSINESS processed'!A1257:J3947,10,0))</f>
        <v>1.324</v>
      </c>
      <c r="AG1257" s="26"/>
      <c r="AH1257" s="26"/>
      <c r="AI1257" s="26"/>
      <c r="AJ1257" s="26"/>
      <c r="AK1257" s="26"/>
      <c r="AL1257" s="26"/>
      <c r="AM1257" s="26"/>
      <c r="AN1257" s="26"/>
      <c r="AO1257" s="26"/>
      <c r="AP1257" s="26"/>
      <c r="AQ1257" s="26"/>
      <c r="AR1257" s="26"/>
      <c r="AS1257" s="26"/>
      <c r="AT1257" s="26"/>
      <c r="AU1257" s="26"/>
      <c r="AV1257" s="26"/>
      <c r="AW1257" s="26"/>
      <c r="AX1257" s="26"/>
      <c r="AY1257" s="26"/>
      <c r="AZ1257" s="26"/>
      <c r="BA1257" s="26"/>
      <c r="BB1257" s="26"/>
      <c r="BC1257" s="26"/>
      <c r="BD1257" s="26"/>
      <c r="BE1257" s="26"/>
      <c r="BF1257" s="26"/>
      <c r="BG1257" s="26"/>
      <c r="BH1257" s="26"/>
    </row>
    <row r="1258">
      <c r="A1258" s="18" t="str">
        <f t="shared" si="1"/>
        <v>Europe_Czech Republic-Europe_2009</v>
      </c>
      <c r="B1258" s="19" t="s">
        <v>179</v>
      </c>
      <c r="C1258" s="20" t="s">
        <v>189</v>
      </c>
      <c r="D1258" s="21" t="s">
        <v>88</v>
      </c>
      <c r="E1258" s="22">
        <v>1.97E11</v>
      </c>
      <c r="F1258" s="22">
        <f t="shared" si="2"/>
        <v>18862.62038</v>
      </c>
      <c r="G1258" s="23">
        <v>0.08</v>
      </c>
      <c r="H1258" s="23">
        <v>1498.0</v>
      </c>
      <c r="I1258" s="23">
        <v>0.06</v>
      </c>
      <c r="J1258" s="24">
        <f>IFNA(VLOOKUP(A1258,'ENERGY processed'!$A$2:$H$2692,7,0),"")</f>
        <v>42704</v>
      </c>
      <c r="K1258" s="24">
        <f t="shared" si="3"/>
        <v>0.004088879901</v>
      </c>
      <c r="L1258" s="24">
        <f>IFNA(VLOOKUP(A1258,'ENERGY processed'!$A$2:$H$2692,8,0),"")</f>
        <v>123514</v>
      </c>
      <c r="M1258" s="24">
        <f t="shared" si="5"/>
        <v>0.01182638423</v>
      </c>
      <c r="N1258" s="24">
        <f>IFNA(VLOOKUP(A1258,'HUMAN RESOURCES processed'!$A$2:$M$2692,5,0))</f>
        <v>0.011</v>
      </c>
      <c r="O1258" s="24">
        <f>IFNA(VLOOKUP(A1258,'HUMAN RESOURCES processed'!$A$2:$M$2692,6,0))</f>
        <v>0.004</v>
      </c>
      <c r="P1258" s="24">
        <f>IFNA(VLOOKUP(A1258,'HUMAN RESOURCES processed'!$A$2:$M$2692,7,0))</f>
        <v>80</v>
      </c>
      <c r="Q1258" s="24">
        <f>IFNA(VLOOKUP(A1258,'HUMAN RESOURCES processed'!$A$2:$M$2692,8,0))</f>
        <v>74</v>
      </c>
      <c r="R1258" s="24">
        <f t="shared" si="6"/>
        <v>77</v>
      </c>
      <c r="S1258" s="24">
        <f>IFNA(VLOOKUP(A1258,'HUMAN RESOURCES processed'!$A$2:$M$2692,9,0))</f>
        <v>0.142</v>
      </c>
      <c r="T1258" s="24">
        <f>IFNA(VLOOKUP(A1258,'HUMAN RESOURCES processed'!$A$2:$M$2692,10,0))</f>
        <v>0.708</v>
      </c>
      <c r="U1258" s="24">
        <f>IFNA(VLOOKUP(A1258,'HUMAN RESOURCES processed'!$A$2:$M$2692,11,0))</f>
        <v>0.15</v>
      </c>
      <c r="V1258" s="24">
        <f>IFNA(VLOOKUP(A1258,'HUMAN RESOURCES processed'!$A$2:$M$2692,12,0))</f>
        <v>10443936</v>
      </c>
      <c r="W1258" s="24">
        <f>IFNA(VLOOKUP(A1258,'HUMAN RESOURCES processed'!$A$2:$M$2692,13,0))</f>
        <v>0.733</v>
      </c>
      <c r="X1258" s="24">
        <f>IFNA(VLOOKUP(A1258,'TOURISM processed'!$A$2:$F$2692,5,0))</f>
        <v>7936000000</v>
      </c>
      <c r="Y1258" s="24">
        <f>IFNA(VLOOKUP(A1258,'TOURISM processed'!$A$2:$F$2692,6,0))</f>
        <v>4158000000</v>
      </c>
      <c r="Z1258" s="24">
        <f t="shared" si="7"/>
        <v>398.1257641</v>
      </c>
      <c r="AA1258" s="24">
        <f>IFNA(VLOOKUP(A1258,'BUSINESS processed'!A1258:J3948,5,0))</f>
        <v>0.464</v>
      </c>
      <c r="AB1258" s="24">
        <f>IFNA(VLOOKUP(A1258,'BUSINESS processed'!A1258:J3948,6,0))</f>
        <v>20</v>
      </c>
      <c r="AC1258" s="24">
        <f t="shared" si="701"/>
        <v>0</v>
      </c>
      <c r="AD1258" s="24">
        <f>IFNA(VLOOKUP(A1258,'BUSINESS processed'!A1258:J3948,8,0))</f>
        <v>613</v>
      </c>
      <c r="AE1258" s="24">
        <f>IFNA(VLOOKUP(A1258,'BUSINESS processed'!A1258:J3948,9,0))</f>
        <v>0.644</v>
      </c>
      <c r="AF1258" s="27">
        <f>IFNA(VLOOKUP(A1258,'BUSINESS processed'!A1258:J3948,10,0))</f>
        <v>1.246</v>
      </c>
      <c r="AG1258" s="26"/>
      <c r="AH1258" s="26"/>
      <c r="AI1258" s="26"/>
      <c r="AJ1258" s="26"/>
      <c r="AK1258" s="26"/>
      <c r="AL1258" s="26"/>
      <c r="AM1258" s="26"/>
      <c r="AN1258" s="26"/>
      <c r="AO1258" s="26"/>
      <c r="AP1258" s="26"/>
      <c r="AQ1258" s="26"/>
      <c r="AR1258" s="26"/>
      <c r="AS1258" s="26"/>
      <c r="AT1258" s="26"/>
      <c r="AU1258" s="26"/>
      <c r="AV1258" s="26"/>
      <c r="AW1258" s="26"/>
      <c r="AX1258" s="26"/>
      <c r="AY1258" s="26"/>
      <c r="AZ1258" s="26"/>
      <c r="BA1258" s="26"/>
      <c r="BB1258" s="26"/>
      <c r="BC1258" s="26"/>
      <c r="BD1258" s="26"/>
      <c r="BE1258" s="26"/>
      <c r="BF1258" s="26"/>
      <c r="BG1258" s="26"/>
      <c r="BH1258" s="26"/>
    </row>
    <row r="1259">
      <c r="A1259" s="18" t="str">
        <f t="shared" si="1"/>
        <v>Europe_Czech Republic-Europe_2010</v>
      </c>
      <c r="B1259" s="19" t="s">
        <v>179</v>
      </c>
      <c r="C1259" s="20" t="s">
        <v>189</v>
      </c>
      <c r="D1259" s="21" t="s">
        <v>89</v>
      </c>
      <c r="E1259" s="22">
        <v>1.98E11</v>
      </c>
      <c r="F1259" s="22">
        <f t="shared" si="2"/>
        <v>18903.21269</v>
      </c>
      <c r="G1259" s="23">
        <v>0.074</v>
      </c>
      <c r="H1259" s="23">
        <v>1404.0</v>
      </c>
      <c r="I1259" s="23">
        <v>0.059</v>
      </c>
      <c r="J1259" s="24">
        <f>IFNA(VLOOKUP(A1259,'ENERGY processed'!$A$2:$H$2692,7,0),"")</f>
        <v>45904</v>
      </c>
      <c r="K1259" s="24">
        <f t="shared" si="3"/>
        <v>0.004382490279</v>
      </c>
      <c r="L1259" s="24">
        <f>IFNA(VLOOKUP(A1259,'ENERGY processed'!$A$2:$H$2692,8,0),"")</f>
        <v>122764</v>
      </c>
      <c r="M1259" s="24">
        <f t="shared" si="5"/>
        <v>0.01172037375</v>
      </c>
      <c r="N1259" s="24">
        <f>IFNA(VLOOKUP(A1259,'HUMAN RESOURCES processed'!$A$2:$M$2692,5,0))</f>
        <v>0.011</v>
      </c>
      <c r="O1259" s="24">
        <f>IFNA(VLOOKUP(A1259,'HUMAN RESOURCES processed'!$A$2:$M$2692,6,0))</f>
        <v>0.003</v>
      </c>
      <c r="P1259" s="24">
        <f>IFNA(VLOOKUP(A1259,'HUMAN RESOURCES processed'!$A$2:$M$2692,7,0))</f>
        <v>81</v>
      </c>
      <c r="Q1259" s="24">
        <f>IFNA(VLOOKUP(A1259,'HUMAN RESOURCES processed'!$A$2:$M$2692,8,0))</f>
        <v>74</v>
      </c>
      <c r="R1259" s="24">
        <f t="shared" si="6"/>
        <v>77.5</v>
      </c>
      <c r="S1259" s="24">
        <f>IFNA(VLOOKUP(A1259,'HUMAN RESOURCES processed'!$A$2:$M$2692,9,0))</f>
        <v>0.142</v>
      </c>
      <c r="T1259" s="24">
        <f>IFNA(VLOOKUP(A1259,'HUMAN RESOURCES processed'!$A$2:$M$2692,10,0))</f>
        <v>0.704</v>
      </c>
      <c r="U1259" s="24">
        <f>IFNA(VLOOKUP(A1259,'HUMAN RESOURCES processed'!$A$2:$M$2692,11,0))</f>
        <v>0.154</v>
      </c>
      <c r="V1259" s="24">
        <f>IFNA(VLOOKUP(A1259,'HUMAN RESOURCES processed'!$A$2:$M$2692,12,0))</f>
        <v>10474410</v>
      </c>
      <c r="W1259" s="24">
        <f>IFNA(VLOOKUP(A1259,'HUMAN RESOURCES processed'!$A$2:$M$2692,13,0))</f>
        <v>0.733</v>
      </c>
      <c r="X1259" s="24">
        <f>IFNA(VLOOKUP(A1259,'TOURISM processed'!$A$2:$F$2692,5,0))</f>
        <v>8017000000</v>
      </c>
      <c r="Y1259" s="24">
        <f>IFNA(VLOOKUP(A1259,'TOURISM processed'!$A$2:$F$2692,6,0))</f>
        <v>4166000000</v>
      </c>
      <c r="Z1259" s="24">
        <f t="shared" si="7"/>
        <v>397.7312326</v>
      </c>
      <c r="AA1259" s="24">
        <f>IFNA(VLOOKUP(A1259,'BUSINESS processed'!A1259:J3949,5,0))</f>
        <v>0.48</v>
      </c>
      <c r="AB1259" s="24">
        <f>IFNA(VLOOKUP(A1259,'BUSINESS processed'!A1259:J3949,6,0))</f>
        <v>20</v>
      </c>
      <c r="AC1259" s="24">
        <f t="shared" si="701"/>
        <v>0</v>
      </c>
      <c r="AD1259" s="24">
        <f>IFNA(VLOOKUP(A1259,'BUSINESS processed'!A1259:J3949,8,0))</f>
        <v>557</v>
      </c>
      <c r="AE1259" s="24">
        <f>IFNA(VLOOKUP(A1259,'BUSINESS processed'!A1259:J3949,9,0))</f>
        <v>0.688</v>
      </c>
      <c r="AF1259" s="27">
        <f>IFNA(VLOOKUP(A1259,'BUSINESS processed'!A1259:J3949,10,0))</f>
        <v>1.226</v>
      </c>
      <c r="AG1259" s="26"/>
      <c r="AH1259" s="26"/>
      <c r="AI1259" s="26"/>
      <c r="AJ1259" s="26"/>
      <c r="AK1259" s="26"/>
      <c r="AL1259" s="26"/>
      <c r="AM1259" s="26"/>
      <c r="AN1259" s="26"/>
      <c r="AO1259" s="26"/>
      <c r="AP1259" s="26"/>
      <c r="AQ1259" s="26"/>
      <c r="AR1259" s="26"/>
      <c r="AS1259" s="26"/>
      <c r="AT1259" s="26"/>
      <c r="AU1259" s="26"/>
      <c r="AV1259" s="26"/>
      <c r="AW1259" s="26"/>
      <c r="AX1259" s="26"/>
      <c r="AY1259" s="26"/>
      <c r="AZ1259" s="26"/>
      <c r="BA1259" s="26"/>
      <c r="BB1259" s="26"/>
      <c r="BC1259" s="26"/>
      <c r="BD1259" s="26"/>
      <c r="BE1259" s="26"/>
      <c r="BF1259" s="26"/>
      <c r="BG1259" s="26"/>
      <c r="BH1259" s="26"/>
    </row>
    <row r="1260">
      <c r="A1260" s="18" t="str">
        <f t="shared" si="1"/>
        <v>Europe_Czech Republic-Europe_2011</v>
      </c>
      <c r="B1260" s="19" t="s">
        <v>179</v>
      </c>
      <c r="C1260" s="20" t="s">
        <v>189</v>
      </c>
      <c r="D1260" s="21" t="s">
        <v>90</v>
      </c>
      <c r="E1260" s="22">
        <v>2.16E11</v>
      </c>
      <c r="F1260" s="22">
        <f t="shared" si="2"/>
        <v>20579.09575</v>
      </c>
      <c r="G1260" s="23">
        <v>0.075</v>
      </c>
      <c r="H1260" s="23">
        <v>1545.0</v>
      </c>
      <c r="I1260" s="23">
        <v>0.057</v>
      </c>
      <c r="J1260" s="24">
        <f t="shared" ref="J1260:J1261" si="703">IF(AND( C1260=C1259,D1260&gt;D1259),J1259,"")</f>
        <v>45904</v>
      </c>
      <c r="K1260" s="24">
        <f t="shared" si="3"/>
        <v>0.004373438942</v>
      </c>
      <c r="L1260" s="24">
        <f t="shared" ref="L1260:L1263" si="704">IF(AND(C1260=C1259,C1260&gt;C1259),C1259,0)</f>
        <v>0</v>
      </c>
      <c r="M1260" s="24">
        <f t="shared" si="5"/>
        <v>0</v>
      </c>
      <c r="N1260" s="24">
        <f>IFNA(VLOOKUP(A1260,'HUMAN RESOURCES processed'!$A$2:$M$2692,5,0))</f>
        <v>0.01</v>
      </c>
      <c r="O1260" s="24">
        <f>IFNA(VLOOKUP(A1260,'HUMAN RESOURCES processed'!$A$2:$M$2692,6,0))</f>
        <v>0.003</v>
      </c>
      <c r="P1260" s="24">
        <f>IFNA(VLOOKUP(A1260,'HUMAN RESOURCES processed'!$A$2:$M$2692,7,0))</f>
        <v>81</v>
      </c>
      <c r="Q1260" s="24">
        <f>IFNA(VLOOKUP(A1260,'HUMAN RESOURCES processed'!$A$2:$M$2692,8,0))</f>
        <v>75</v>
      </c>
      <c r="R1260" s="24">
        <f t="shared" si="6"/>
        <v>78</v>
      </c>
      <c r="S1260" s="24">
        <f>IFNA(VLOOKUP(A1260,'HUMAN RESOURCES processed'!$A$2:$M$2692,9,0))</f>
        <v>0.143</v>
      </c>
      <c r="T1260" s="24">
        <f>IFNA(VLOOKUP(A1260,'HUMAN RESOURCES processed'!$A$2:$M$2692,10,0))</f>
        <v>0.699</v>
      </c>
      <c r="U1260" s="24">
        <f>IFNA(VLOOKUP(A1260,'HUMAN RESOURCES processed'!$A$2:$M$2692,11,0))</f>
        <v>0.158</v>
      </c>
      <c r="V1260" s="24">
        <f>IFNA(VLOOKUP(A1260,'HUMAN RESOURCES processed'!$A$2:$M$2692,12,0))</f>
        <v>10496088</v>
      </c>
      <c r="W1260" s="24">
        <f>IFNA(VLOOKUP(A1260,'HUMAN RESOURCES processed'!$A$2:$M$2692,13,0))</f>
        <v>0.732</v>
      </c>
      <c r="X1260" s="24">
        <f>IFNA(VLOOKUP(A1260,'TOURISM processed'!$A$2:$F$2692,5,0))</f>
        <v>8503000000</v>
      </c>
      <c r="Y1260" s="24">
        <f>IFNA(VLOOKUP(A1260,'TOURISM processed'!$A$2:$F$2692,6,0))</f>
        <v>4660000000</v>
      </c>
      <c r="Z1260" s="24">
        <f t="shared" si="7"/>
        <v>443.9749362</v>
      </c>
      <c r="AA1260" s="24">
        <f>IFNA(VLOOKUP(A1260,'BUSINESS processed'!A1260:J3950,5,0))</f>
        <v>0.481</v>
      </c>
      <c r="AB1260" s="24">
        <f>IFNA(VLOOKUP(A1260,'BUSINESS processed'!A1260:J3950,6,0))</f>
        <v>20</v>
      </c>
      <c r="AC1260" s="24">
        <f t="shared" si="701"/>
        <v>0</v>
      </c>
      <c r="AD1260" s="24">
        <f>IFNA(VLOOKUP(A1260,'BUSINESS processed'!A1260:J3950,8,0))</f>
        <v>557</v>
      </c>
      <c r="AE1260" s="24">
        <f>IFNA(VLOOKUP(A1260,'BUSINESS processed'!A1260:J3950,9,0))</f>
        <v>0.705</v>
      </c>
      <c r="AF1260" s="27">
        <f>IFNA(VLOOKUP(A1260,'BUSINESS processed'!A1260:J3950,10,0))</f>
        <v>1.241</v>
      </c>
      <c r="AG1260" s="26"/>
      <c r="AH1260" s="26"/>
      <c r="AI1260" s="26"/>
      <c r="AJ1260" s="26"/>
      <c r="AK1260" s="26"/>
      <c r="AL1260" s="26"/>
      <c r="AM1260" s="26"/>
      <c r="AN1260" s="26"/>
      <c r="AO1260" s="26"/>
      <c r="AP1260" s="26"/>
      <c r="AQ1260" s="26"/>
      <c r="AR1260" s="26"/>
      <c r="AS1260" s="26"/>
      <c r="AT1260" s="26"/>
      <c r="AU1260" s="26"/>
      <c r="AV1260" s="26"/>
      <c r="AW1260" s="26"/>
      <c r="AX1260" s="26"/>
      <c r="AY1260" s="26"/>
      <c r="AZ1260" s="26"/>
      <c r="BA1260" s="26"/>
      <c r="BB1260" s="26"/>
      <c r="BC1260" s="26"/>
      <c r="BD1260" s="26"/>
      <c r="BE1260" s="26"/>
      <c r="BF1260" s="26"/>
      <c r="BG1260" s="26"/>
      <c r="BH1260" s="26"/>
    </row>
    <row r="1261">
      <c r="A1261" s="18" t="str">
        <f t="shared" si="1"/>
        <v>Europe_Czech Republic-Europe_2012</v>
      </c>
      <c r="B1261" s="19" t="s">
        <v>179</v>
      </c>
      <c r="C1261" s="20" t="s">
        <v>189</v>
      </c>
      <c r="D1261" s="21" t="s">
        <v>91</v>
      </c>
      <c r="E1261" s="22">
        <v>1.96E11</v>
      </c>
      <c r="F1261" s="22">
        <f t="shared" si="2"/>
        <v>18647.51301</v>
      </c>
      <c r="G1261" s="23">
        <v>0.077</v>
      </c>
      <c r="H1261" s="23">
        <v>1432.0</v>
      </c>
      <c r="I1261" s="23">
        <v>0.054</v>
      </c>
      <c r="J1261" s="24">
        <f t="shared" si="703"/>
        <v>45904</v>
      </c>
      <c r="K1261" s="24">
        <f t="shared" si="3"/>
        <v>0.004367323659</v>
      </c>
      <c r="L1261" s="24">
        <f t="shared" si="704"/>
        <v>0</v>
      </c>
      <c r="M1261" s="24">
        <f t="shared" si="5"/>
        <v>0</v>
      </c>
      <c r="N1261" s="24">
        <f>IFNA(VLOOKUP(A1261,'HUMAN RESOURCES processed'!$A$2:$M$2692,5,0))</f>
        <v>0.01</v>
      </c>
      <c r="O1261" s="24">
        <f>IFNA(VLOOKUP(A1261,'HUMAN RESOURCES processed'!$A$2:$M$2692,6,0))</f>
        <v>0.003</v>
      </c>
      <c r="P1261" s="24">
        <f>IFNA(VLOOKUP(A1261,'HUMAN RESOURCES processed'!$A$2:$M$2692,7,0))</f>
        <v>81</v>
      </c>
      <c r="Q1261" s="24">
        <f>IFNA(VLOOKUP(A1261,'HUMAN RESOURCES processed'!$A$2:$M$2692,8,0))</f>
        <v>75</v>
      </c>
      <c r="R1261" s="24">
        <f t="shared" si="6"/>
        <v>78</v>
      </c>
      <c r="S1261" s="24">
        <f>IFNA(VLOOKUP(A1261,'HUMAN RESOURCES processed'!$A$2:$M$2692,9,0))</f>
        <v>0.146</v>
      </c>
      <c r="T1261" s="24">
        <f>IFNA(VLOOKUP(A1261,'HUMAN RESOURCES processed'!$A$2:$M$2692,10,0))</f>
        <v>0.692</v>
      </c>
      <c r="U1261" s="24">
        <f>IFNA(VLOOKUP(A1261,'HUMAN RESOURCES processed'!$A$2:$M$2692,11,0))</f>
        <v>0.162</v>
      </c>
      <c r="V1261" s="24">
        <f>IFNA(VLOOKUP(A1261,'HUMAN RESOURCES processed'!$A$2:$M$2692,12,0))</f>
        <v>10510785</v>
      </c>
      <c r="W1261" s="24">
        <f>IFNA(VLOOKUP(A1261,'HUMAN RESOURCES processed'!$A$2:$M$2692,13,0))</f>
        <v>0.731</v>
      </c>
      <c r="X1261" s="24">
        <f>IFNA(VLOOKUP(A1261,'TOURISM processed'!$A$2:$F$2692,5,0))</f>
        <v>7758000000</v>
      </c>
      <c r="Y1261" s="24">
        <f>IFNA(VLOOKUP(A1261,'TOURISM processed'!$A$2:$F$2692,6,0))</f>
        <v>4379000000</v>
      </c>
      <c r="Z1261" s="24">
        <f t="shared" si="7"/>
        <v>416.6196911</v>
      </c>
      <c r="AA1261" s="24">
        <f>IFNA(VLOOKUP(A1261,'BUSINESS processed'!A1261:J3951,5,0))</f>
        <v>0.481</v>
      </c>
      <c r="AB1261" s="24">
        <f>IFNA(VLOOKUP(A1261,'BUSINESS processed'!A1261:J3951,6,0))</f>
        <v>20</v>
      </c>
      <c r="AC1261" s="24">
        <f>IFNA(VLOOKUP(A1261,'BUSINESS processed'!A1261:J3951,7,0))</f>
        <v>68</v>
      </c>
      <c r="AD1261" s="24">
        <f>IFNA(VLOOKUP(A1261,'BUSINESS processed'!A1261:J3951,8,0))</f>
        <v>413</v>
      </c>
      <c r="AE1261" s="24">
        <f>IFNA(VLOOKUP(A1261,'BUSINESS processed'!A1261:J3951,9,0))</f>
        <v>0.734</v>
      </c>
      <c r="AF1261" s="27">
        <f>IFNA(VLOOKUP(A1261,'BUSINESS processed'!A1261:J3951,10,0))</f>
        <v>1.268</v>
      </c>
      <c r="AG1261" s="26"/>
      <c r="AH1261" s="26"/>
      <c r="AI1261" s="26"/>
      <c r="AJ1261" s="26"/>
      <c r="AK1261" s="26"/>
      <c r="AL1261" s="26"/>
      <c r="AM1261" s="26"/>
      <c r="AN1261" s="26"/>
      <c r="AO1261" s="26"/>
      <c r="AP1261" s="26"/>
      <c r="AQ1261" s="26"/>
      <c r="AR1261" s="26"/>
      <c r="AS1261" s="26"/>
      <c r="AT1261" s="26"/>
      <c r="AU1261" s="26"/>
      <c r="AV1261" s="26"/>
      <c r="AW1261" s="26"/>
      <c r="AX1261" s="26"/>
      <c r="AY1261" s="26"/>
      <c r="AZ1261" s="26"/>
      <c r="BA1261" s="26"/>
      <c r="BB1261" s="26"/>
      <c r="BC1261" s="26"/>
      <c r="BD1261" s="26"/>
      <c r="BE1261" s="26"/>
      <c r="BF1261" s="26"/>
      <c r="BG1261" s="26"/>
      <c r="BH1261" s="26"/>
    </row>
    <row r="1262">
      <c r="A1262" s="18" t="str">
        <f t="shared" si="1"/>
        <v>Europe_Denmark-Europe_2000</v>
      </c>
      <c r="B1262" s="19" t="s">
        <v>179</v>
      </c>
      <c r="C1262" s="20" t="s">
        <v>190</v>
      </c>
      <c r="D1262" s="21" t="s">
        <v>70</v>
      </c>
      <c r="E1262" s="22">
        <v>1.6E11</v>
      </c>
      <c r="F1262" s="22">
        <f t="shared" si="2"/>
        <v>29964.70158</v>
      </c>
      <c r="G1262" s="23">
        <v>0.087</v>
      </c>
      <c r="H1262" s="23">
        <v>2613.0</v>
      </c>
      <c r="I1262" s="23">
        <v>0.081</v>
      </c>
      <c r="J1262" s="24">
        <f>IFNA(VLOOKUP(A1262,'ENERGY processed'!$A$2:$H$2692,7,0),"")</f>
        <v>17041</v>
      </c>
      <c r="K1262" s="24">
        <f t="shared" si="3"/>
        <v>0.003191427998</v>
      </c>
      <c r="L1262" s="24">
        <f t="shared" si="704"/>
        <v>0</v>
      </c>
      <c r="M1262" s="24">
        <f t="shared" si="5"/>
        <v>0</v>
      </c>
      <c r="N1262" s="24">
        <f>IFNA(VLOOKUP(A1262,'HUMAN RESOURCES processed'!$A$2:$M$2692,5,0))</f>
        <v>0.013</v>
      </c>
      <c r="O1262" s="24">
        <f>IFNA(VLOOKUP(A1262,'HUMAN RESOURCES processed'!$A$2:$M$2692,6,0))</f>
        <v>0.005</v>
      </c>
      <c r="P1262" s="24">
        <f>IFNA(VLOOKUP(A1262,'HUMAN RESOURCES processed'!$A$2:$M$2692,7,0))</f>
        <v>79</v>
      </c>
      <c r="Q1262" s="24">
        <f>IFNA(VLOOKUP(A1262,'HUMAN RESOURCES processed'!$A$2:$M$2692,8,0))</f>
        <v>74</v>
      </c>
      <c r="R1262" s="24">
        <f t="shared" si="6"/>
        <v>76.5</v>
      </c>
      <c r="S1262" s="24">
        <f>IFNA(VLOOKUP(A1262,'HUMAN RESOURCES processed'!$A$2:$M$2692,9,0))</f>
        <v>0.185</v>
      </c>
      <c r="T1262" s="24">
        <f>IFNA(VLOOKUP(A1262,'HUMAN RESOURCES processed'!$A$2:$M$2692,10,0))</f>
        <v>0.667</v>
      </c>
      <c r="U1262" s="24">
        <f>IFNA(VLOOKUP(A1262,'HUMAN RESOURCES processed'!$A$2:$M$2692,11,0))</f>
        <v>0.149</v>
      </c>
      <c r="V1262" s="24">
        <f>IFNA(VLOOKUP(A1262,'HUMAN RESOURCES processed'!$A$2:$M$2692,12,0))</f>
        <v>5339616</v>
      </c>
      <c r="W1262" s="24">
        <f>IFNA(VLOOKUP(A1262,'HUMAN RESOURCES processed'!$A$2:$M$2692,13,0))</f>
        <v>0.851</v>
      </c>
      <c r="X1262" s="24">
        <f>IFNA(VLOOKUP(A1262,'TOURISM processed'!$A$2:$F$2692,5,0))</f>
        <v>3671000000</v>
      </c>
      <c r="Y1262" s="24">
        <f>IFNA(VLOOKUP(A1262,'TOURISM processed'!$A$2:$F$2692,6,0))</f>
        <v>4669000000</v>
      </c>
      <c r="Z1262" s="24">
        <f t="shared" si="7"/>
        <v>874.407448</v>
      </c>
      <c r="AA1262" s="24">
        <f t="shared" ref="AA1262:AA1266" si="705">IF(AND(C1262=C1261,D1262&gt;D1261),AA1261,0)</f>
        <v>0</v>
      </c>
      <c r="AB1262" s="24">
        <f t="shared" ref="AB1262:AB1264" si="706">IF(AND(C1262=C1261,D1262&gt;D1261),AB1261,0)</f>
        <v>0</v>
      </c>
      <c r="AC1262" s="24">
        <f t="shared" ref="AC1262:AC1273" si="707">IF(AND(C1262=C1261,D1262&gt;D1261),AC1261,0)</f>
        <v>0</v>
      </c>
      <c r="AD1262" s="24">
        <f t="shared" ref="AD1262:AD1266" si="708">IF(AND(C1262=C1261,D1262&gt;D1261),AD1261,0)</f>
        <v>0</v>
      </c>
      <c r="AE1262" s="24">
        <f>IFNA(VLOOKUP(A1262,'BUSINESS processed'!A1262:J3952,9,0))</f>
        <v>0.392</v>
      </c>
      <c r="AF1262" s="27">
        <f>IFNA(VLOOKUP(A1262,'BUSINESS processed'!A1262:J3952,10,0))</f>
        <v>0.63</v>
      </c>
      <c r="AG1262" s="26"/>
      <c r="AH1262" s="26"/>
      <c r="AI1262" s="26"/>
      <c r="AJ1262" s="26"/>
      <c r="AK1262" s="26"/>
      <c r="AL1262" s="26"/>
      <c r="AM1262" s="26"/>
      <c r="AN1262" s="26"/>
      <c r="AO1262" s="26"/>
      <c r="AP1262" s="26"/>
      <c r="AQ1262" s="26"/>
      <c r="AR1262" s="26"/>
      <c r="AS1262" s="26"/>
      <c r="AT1262" s="26"/>
      <c r="AU1262" s="26"/>
      <c r="AV1262" s="26"/>
      <c r="AW1262" s="26"/>
      <c r="AX1262" s="26"/>
      <c r="AY1262" s="26"/>
      <c r="AZ1262" s="26"/>
      <c r="BA1262" s="26"/>
      <c r="BB1262" s="26"/>
      <c r="BC1262" s="26"/>
      <c r="BD1262" s="26"/>
      <c r="BE1262" s="26"/>
      <c r="BF1262" s="26"/>
      <c r="BG1262" s="26"/>
      <c r="BH1262" s="26"/>
    </row>
    <row r="1263">
      <c r="A1263" s="18" t="str">
        <f t="shared" si="1"/>
        <v>Europe_Denmark-Europe_2001</v>
      </c>
      <c r="B1263" s="19" t="s">
        <v>179</v>
      </c>
      <c r="C1263" s="20" t="s">
        <v>190</v>
      </c>
      <c r="D1263" s="21" t="s">
        <v>71</v>
      </c>
      <c r="E1263" s="22">
        <v>1.6E11</v>
      </c>
      <c r="F1263" s="22">
        <f t="shared" si="2"/>
        <v>29857.52549</v>
      </c>
      <c r="G1263" s="23">
        <v>0.091</v>
      </c>
      <c r="H1263" s="23">
        <v>2730.0</v>
      </c>
      <c r="I1263" s="23">
        <v>0.082</v>
      </c>
      <c r="J1263" s="24">
        <f>IFNA(VLOOKUP(A1263,'ENERGY processed'!$A$2:$H$2692,7,0),"")</f>
        <v>17997</v>
      </c>
      <c r="K1263" s="24">
        <f t="shared" si="3"/>
        <v>0.003358411789</v>
      </c>
      <c r="L1263" s="24">
        <f t="shared" si="704"/>
        <v>0</v>
      </c>
      <c r="M1263" s="24">
        <f t="shared" si="5"/>
        <v>0</v>
      </c>
      <c r="N1263" s="24">
        <f>IFNA(VLOOKUP(A1263,'HUMAN RESOURCES processed'!$A$2:$M$2692,5,0))</f>
        <v>0.012</v>
      </c>
      <c r="O1263" s="24">
        <f>IFNA(VLOOKUP(A1263,'HUMAN RESOURCES processed'!$A$2:$M$2692,6,0))</f>
        <v>0.005</v>
      </c>
      <c r="P1263" s="24">
        <f>IFNA(VLOOKUP(A1263,'HUMAN RESOURCES processed'!$A$2:$M$2692,7,0))</f>
        <v>79</v>
      </c>
      <c r="Q1263" s="24">
        <f>IFNA(VLOOKUP(A1263,'HUMAN RESOURCES processed'!$A$2:$M$2692,8,0))</f>
        <v>75</v>
      </c>
      <c r="R1263" s="24">
        <f t="shared" si="6"/>
        <v>77</v>
      </c>
      <c r="S1263" s="24">
        <f>IFNA(VLOOKUP(A1263,'HUMAN RESOURCES processed'!$A$2:$M$2692,9,0))</f>
        <v>0.186</v>
      </c>
      <c r="T1263" s="24">
        <f>IFNA(VLOOKUP(A1263,'HUMAN RESOURCES processed'!$A$2:$M$2692,10,0))</f>
        <v>0.665</v>
      </c>
      <c r="U1263" s="24">
        <f>IFNA(VLOOKUP(A1263,'HUMAN RESOURCES processed'!$A$2:$M$2692,11,0))</f>
        <v>0.148</v>
      </c>
      <c r="V1263" s="24">
        <f>IFNA(VLOOKUP(A1263,'HUMAN RESOURCES processed'!$A$2:$M$2692,12,0))</f>
        <v>5358783</v>
      </c>
      <c r="W1263" s="24">
        <f>IFNA(VLOOKUP(A1263,'HUMAN RESOURCES processed'!$A$2:$M$2692,13,0))</f>
        <v>0.852</v>
      </c>
      <c r="X1263" s="24">
        <f>IFNA(VLOOKUP(A1263,'TOURISM processed'!$A$2:$F$2692,5,0))</f>
        <v>4003000000</v>
      </c>
      <c r="Y1263" s="24">
        <f>IFNA(VLOOKUP(A1263,'TOURISM processed'!$A$2:$F$2692,6,0))</f>
        <v>4861000000</v>
      </c>
      <c r="Z1263" s="24">
        <f t="shared" si="7"/>
        <v>907.1089462</v>
      </c>
      <c r="AA1263" s="24">
        <f t="shared" si="705"/>
        <v>0</v>
      </c>
      <c r="AB1263" s="24">
        <f t="shared" si="706"/>
        <v>0</v>
      </c>
      <c r="AC1263" s="24">
        <f t="shared" si="707"/>
        <v>0</v>
      </c>
      <c r="AD1263" s="24">
        <f t="shared" si="708"/>
        <v>0</v>
      </c>
      <c r="AE1263" s="24">
        <f>IFNA(VLOOKUP(A1263,'BUSINESS processed'!A1263:J3953,9,0))</f>
        <v>0.43</v>
      </c>
      <c r="AF1263" s="27">
        <f>IFNA(VLOOKUP(A1263,'BUSINESS processed'!A1263:J3953,10,0))</f>
        <v>0.74</v>
      </c>
      <c r="AG1263" s="26"/>
      <c r="AH1263" s="26"/>
      <c r="AI1263" s="26"/>
      <c r="AJ1263" s="26"/>
      <c r="AK1263" s="26"/>
      <c r="AL1263" s="26"/>
      <c r="AM1263" s="26"/>
      <c r="AN1263" s="26"/>
      <c r="AO1263" s="26"/>
      <c r="AP1263" s="26"/>
      <c r="AQ1263" s="26"/>
      <c r="AR1263" s="26"/>
      <c r="AS1263" s="26"/>
      <c r="AT1263" s="26"/>
      <c r="AU1263" s="26"/>
      <c r="AV1263" s="26"/>
      <c r="AW1263" s="26"/>
      <c r="AX1263" s="26"/>
      <c r="AY1263" s="26"/>
      <c r="AZ1263" s="26"/>
      <c r="BA1263" s="26"/>
      <c r="BB1263" s="26"/>
      <c r="BC1263" s="26"/>
      <c r="BD1263" s="26"/>
      <c r="BE1263" s="26"/>
      <c r="BF1263" s="26"/>
      <c r="BG1263" s="26"/>
      <c r="BH1263" s="26"/>
    </row>
    <row r="1264">
      <c r="A1264" s="18" t="str">
        <f t="shared" si="1"/>
        <v>Europe_Denmark-Europe_2002</v>
      </c>
      <c r="B1264" s="19" t="s">
        <v>179</v>
      </c>
      <c r="C1264" s="20" t="s">
        <v>190</v>
      </c>
      <c r="D1264" s="21" t="s">
        <v>72</v>
      </c>
      <c r="E1264" s="22">
        <v>1.74E11</v>
      </c>
      <c r="F1264" s="22">
        <f t="shared" si="2"/>
        <v>32366.48685</v>
      </c>
      <c r="G1264" s="23">
        <v>0.093</v>
      </c>
      <c r="H1264" s="23">
        <v>3023.0</v>
      </c>
      <c r="I1264" s="23">
        <v>0.071</v>
      </c>
      <c r="J1264" s="24">
        <f>IFNA(VLOOKUP(A1264,'ENERGY processed'!$A$2:$H$2692,7,0),"")</f>
        <v>19307</v>
      </c>
      <c r="K1264" s="24">
        <f t="shared" si="3"/>
        <v>0.00359137794</v>
      </c>
      <c r="L1264" s="24">
        <f>IFNA(VLOOKUP(A1264,'ENERGY processed'!$A$2:$H$2692,8,0),"")</f>
        <v>46303</v>
      </c>
      <c r="M1264" s="24">
        <f t="shared" si="5"/>
        <v>0.008613019773</v>
      </c>
      <c r="N1264" s="24">
        <f>IFNA(VLOOKUP(A1264,'HUMAN RESOURCES processed'!$A$2:$M$2692,5,0))</f>
        <v>0.012</v>
      </c>
      <c r="O1264" s="24">
        <f>IFNA(VLOOKUP(A1264,'HUMAN RESOURCES processed'!$A$2:$M$2692,6,0))</f>
        <v>0.004</v>
      </c>
      <c r="P1264" s="24">
        <f>IFNA(VLOOKUP(A1264,'HUMAN RESOURCES processed'!$A$2:$M$2692,7,0))</f>
        <v>79</v>
      </c>
      <c r="Q1264" s="24">
        <f>IFNA(VLOOKUP(A1264,'HUMAN RESOURCES processed'!$A$2:$M$2692,8,0))</f>
        <v>75</v>
      </c>
      <c r="R1264" s="24">
        <f t="shared" si="6"/>
        <v>77</v>
      </c>
      <c r="S1264" s="24">
        <f>IFNA(VLOOKUP(A1264,'HUMAN RESOURCES processed'!$A$2:$M$2692,9,0))</f>
        <v>0.187</v>
      </c>
      <c r="T1264" s="24">
        <f>IFNA(VLOOKUP(A1264,'HUMAN RESOURCES processed'!$A$2:$M$2692,10,0))</f>
        <v>0.664</v>
      </c>
      <c r="U1264" s="24">
        <f>IFNA(VLOOKUP(A1264,'HUMAN RESOURCES processed'!$A$2:$M$2692,11,0))</f>
        <v>0.149</v>
      </c>
      <c r="V1264" s="24">
        <f>IFNA(VLOOKUP(A1264,'HUMAN RESOURCES processed'!$A$2:$M$2692,12,0))</f>
        <v>5375931</v>
      </c>
      <c r="W1264" s="24">
        <f>IFNA(VLOOKUP(A1264,'HUMAN RESOURCES processed'!$A$2:$M$2692,13,0))</f>
        <v>0.853</v>
      </c>
      <c r="X1264" s="24">
        <f>IFNA(VLOOKUP(A1264,'TOURISM processed'!$A$2:$F$2692,5,0))</f>
        <v>4791000000</v>
      </c>
      <c r="Y1264" s="24">
        <f>IFNA(VLOOKUP(A1264,'TOURISM processed'!$A$2:$F$2692,6,0))</f>
        <v>5838000000</v>
      </c>
      <c r="Z1264" s="24">
        <f t="shared" si="7"/>
        <v>1085.951438</v>
      </c>
      <c r="AA1264" s="24">
        <f t="shared" si="705"/>
        <v>0</v>
      </c>
      <c r="AB1264" s="24">
        <f t="shared" si="706"/>
        <v>0</v>
      </c>
      <c r="AC1264" s="24">
        <f t="shared" si="707"/>
        <v>0</v>
      </c>
      <c r="AD1264" s="24">
        <f t="shared" si="708"/>
        <v>0</v>
      </c>
      <c r="AE1264" s="24">
        <f>IFNA(VLOOKUP(A1264,'BUSINESS processed'!A1264:J3954,9,0))</f>
        <v>0.643</v>
      </c>
      <c r="AF1264" s="27">
        <f>IFNA(VLOOKUP(A1264,'BUSINESS processed'!A1264:J3954,10,0))</f>
        <v>0.834</v>
      </c>
      <c r="AG1264" s="26"/>
      <c r="AH1264" s="26"/>
      <c r="AI1264" s="26"/>
      <c r="AJ1264" s="26"/>
      <c r="AK1264" s="26"/>
      <c r="AL1264" s="26"/>
      <c r="AM1264" s="26"/>
      <c r="AN1264" s="26"/>
      <c r="AO1264" s="26"/>
      <c r="AP1264" s="26"/>
      <c r="AQ1264" s="26"/>
      <c r="AR1264" s="26"/>
      <c r="AS1264" s="26"/>
      <c r="AT1264" s="26"/>
      <c r="AU1264" s="26"/>
      <c r="AV1264" s="26"/>
      <c r="AW1264" s="26"/>
      <c r="AX1264" s="26"/>
      <c r="AY1264" s="26"/>
      <c r="AZ1264" s="26"/>
      <c r="BA1264" s="26"/>
      <c r="BB1264" s="26"/>
      <c r="BC1264" s="26"/>
      <c r="BD1264" s="26"/>
      <c r="BE1264" s="26"/>
      <c r="BF1264" s="26"/>
      <c r="BG1264" s="26"/>
      <c r="BH1264" s="26"/>
    </row>
    <row r="1265">
      <c r="A1265" s="18" t="str">
        <f t="shared" si="1"/>
        <v>Europe_Denmark-Europe_2003</v>
      </c>
      <c r="B1265" s="19" t="s">
        <v>179</v>
      </c>
      <c r="C1265" s="20" t="s">
        <v>190</v>
      </c>
      <c r="D1265" s="21" t="s">
        <v>74</v>
      </c>
      <c r="E1265" s="22">
        <v>2.13E11</v>
      </c>
      <c r="F1265" s="22">
        <f t="shared" si="2"/>
        <v>39513.41731</v>
      </c>
      <c r="G1265" s="23">
        <v>0.095</v>
      </c>
      <c r="H1265" s="23">
        <v>3756.0</v>
      </c>
      <c r="I1265" s="39">
        <f t="shared" ref="I1265:I1274" si="709">IF(AND(C1265=C1264,D1265&gt;D1264),I1264,"")</f>
        <v>0.071</v>
      </c>
      <c r="J1265" s="24">
        <f>IFNA(VLOOKUP(A1265,'ENERGY processed'!$A$2:$H$2692,7,0),"")</f>
        <v>18358</v>
      </c>
      <c r="K1265" s="24">
        <f t="shared" si="3"/>
        <v>0.003405574249</v>
      </c>
      <c r="L1265" s="24">
        <f>IFNA(VLOOKUP(A1265,'ENERGY processed'!$A$2:$H$2692,8,0),"")</f>
        <v>44503</v>
      </c>
      <c r="M1265" s="24">
        <f t="shared" si="5"/>
        <v>0.008255707092</v>
      </c>
      <c r="N1265" s="24">
        <f>IFNA(VLOOKUP(A1265,'HUMAN RESOURCES processed'!$A$2:$M$2692,5,0))</f>
        <v>0.012</v>
      </c>
      <c r="O1265" s="24">
        <f>IFNA(VLOOKUP(A1265,'HUMAN RESOURCES processed'!$A$2:$M$2692,6,0))</f>
        <v>0.004</v>
      </c>
      <c r="P1265" s="24">
        <f>IFNA(VLOOKUP(A1265,'HUMAN RESOURCES processed'!$A$2:$M$2692,7,0))</f>
        <v>80</v>
      </c>
      <c r="Q1265" s="24">
        <f>IFNA(VLOOKUP(A1265,'HUMAN RESOURCES processed'!$A$2:$M$2692,8,0))</f>
        <v>75</v>
      </c>
      <c r="R1265" s="24">
        <f t="shared" si="6"/>
        <v>77.5</v>
      </c>
      <c r="S1265" s="24">
        <f>IFNA(VLOOKUP(A1265,'HUMAN RESOURCES processed'!$A$2:$M$2692,9,0))</f>
        <v>0.188</v>
      </c>
      <c r="T1265" s="24">
        <f>IFNA(VLOOKUP(A1265,'HUMAN RESOURCES processed'!$A$2:$M$2692,10,0))</f>
        <v>0.663</v>
      </c>
      <c r="U1265" s="24">
        <f>IFNA(VLOOKUP(A1265,'HUMAN RESOURCES processed'!$A$2:$M$2692,11,0))</f>
        <v>0.149</v>
      </c>
      <c r="V1265" s="24">
        <f>IFNA(VLOOKUP(A1265,'HUMAN RESOURCES processed'!$A$2:$M$2692,12,0))</f>
        <v>5390574</v>
      </c>
      <c r="W1265" s="24">
        <f>IFNA(VLOOKUP(A1265,'HUMAN RESOURCES processed'!$A$2:$M$2692,13,0))</f>
        <v>0.854</v>
      </c>
      <c r="X1265" s="24">
        <f>IFNA(VLOOKUP(A1265,'TOURISM processed'!$A$2:$F$2692,5,0))</f>
        <v>5271000000</v>
      </c>
      <c r="Y1265" s="24">
        <f>IFNA(VLOOKUP(A1265,'TOURISM processed'!$A$2:$F$2692,6,0))</f>
        <v>6659000000</v>
      </c>
      <c r="Z1265" s="24">
        <f t="shared" si="7"/>
        <v>1235.304441</v>
      </c>
      <c r="AA1265" s="24">
        <f t="shared" si="705"/>
        <v>0</v>
      </c>
      <c r="AB1265" s="24">
        <f>IFNA(VLOOKUP(A1265,'BUSINESS processed'!A1265:J3955,6,0))</f>
        <v>7</v>
      </c>
      <c r="AC1265" s="24">
        <f t="shared" si="707"/>
        <v>0</v>
      </c>
      <c r="AD1265" s="24">
        <f t="shared" si="708"/>
        <v>0</v>
      </c>
      <c r="AE1265" s="24">
        <f>IFNA(VLOOKUP(A1265,'BUSINESS processed'!A1265:J3955,9,0))</f>
        <v>0.763</v>
      </c>
      <c r="AF1265" s="27">
        <f>IFNA(VLOOKUP(A1265,'BUSINESS processed'!A1265:J3955,10,0))</f>
        <v>0.886</v>
      </c>
      <c r="AG1265" s="26"/>
      <c r="AH1265" s="26"/>
      <c r="AI1265" s="26"/>
      <c r="AJ1265" s="26"/>
      <c r="AK1265" s="26"/>
      <c r="AL1265" s="26"/>
      <c r="AM1265" s="26"/>
      <c r="AN1265" s="26"/>
      <c r="AO1265" s="26"/>
      <c r="AP1265" s="26"/>
      <c r="AQ1265" s="26"/>
      <c r="AR1265" s="26"/>
      <c r="AS1265" s="26"/>
      <c r="AT1265" s="26"/>
      <c r="AU1265" s="26"/>
      <c r="AV1265" s="26"/>
      <c r="AW1265" s="26"/>
      <c r="AX1265" s="26"/>
      <c r="AY1265" s="26"/>
      <c r="AZ1265" s="26"/>
      <c r="BA1265" s="26"/>
      <c r="BB1265" s="26"/>
      <c r="BC1265" s="26"/>
      <c r="BD1265" s="26"/>
      <c r="BE1265" s="26"/>
      <c r="BF1265" s="26"/>
      <c r="BG1265" s="26"/>
      <c r="BH1265" s="26"/>
    </row>
    <row r="1266">
      <c r="A1266" s="18" t="str">
        <f t="shared" si="1"/>
        <v>Europe_Denmark-Europe_2004</v>
      </c>
      <c r="B1266" s="19" t="s">
        <v>179</v>
      </c>
      <c r="C1266" s="20" t="s">
        <v>190</v>
      </c>
      <c r="D1266" s="21" t="s">
        <v>83</v>
      </c>
      <c r="E1266" s="22">
        <v>2.45E11</v>
      </c>
      <c r="F1266" s="22">
        <f t="shared" si="2"/>
        <v>45332.40029</v>
      </c>
      <c r="G1266" s="23">
        <v>0.097</v>
      </c>
      <c r="H1266" s="23">
        <v>4387.0</v>
      </c>
      <c r="I1266" s="39">
        <f t="shared" si="709"/>
        <v>0.071</v>
      </c>
      <c r="J1266" s="24">
        <f>IFNA(VLOOKUP(A1266,'ENERGY processed'!$A$2:$H$2692,7,0),"")</f>
        <v>19201.5</v>
      </c>
      <c r="K1266" s="24">
        <f t="shared" si="3"/>
        <v>0.003552857486</v>
      </c>
      <c r="L1266" s="24">
        <f>IFNA(VLOOKUP(A1266,'ENERGY processed'!$A$2:$H$2692,8,0),"")</f>
        <v>47997.5</v>
      </c>
      <c r="M1266" s="24">
        <f t="shared" si="5"/>
        <v>0.008880987277</v>
      </c>
      <c r="N1266" s="24">
        <f>IFNA(VLOOKUP(A1266,'HUMAN RESOURCES processed'!$A$2:$M$2692,5,0))</f>
        <v>0.012</v>
      </c>
      <c r="O1266" s="24">
        <f>IFNA(VLOOKUP(A1266,'HUMAN RESOURCES processed'!$A$2:$M$2692,6,0))</f>
        <v>0.004</v>
      </c>
      <c r="P1266" s="24">
        <f>IFNA(VLOOKUP(A1266,'HUMAN RESOURCES processed'!$A$2:$M$2692,7,0))</f>
        <v>80</v>
      </c>
      <c r="Q1266" s="24">
        <f>IFNA(VLOOKUP(A1266,'HUMAN RESOURCES processed'!$A$2:$M$2692,8,0))</f>
        <v>75</v>
      </c>
      <c r="R1266" s="24">
        <f t="shared" si="6"/>
        <v>77.5</v>
      </c>
      <c r="S1266" s="24">
        <f>IFNA(VLOOKUP(A1266,'HUMAN RESOURCES processed'!$A$2:$M$2692,9,0))</f>
        <v>0.188</v>
      </c>
      <c r="T1266" s="24">
        <f>IFNA(VLOOKUP(A1266,'HUMAN RESOURCES processed'!$A$2:$M$2692,10,0))</f>
        <v>0.662</v>
      </c>
      <c r="U1266" s="24">
        <f>IFNA(VLOOKUP(A1266,'HUMAN RESOURCES processed'!$A$2:$M$2692,11,0))</f>
        <v>0.15</v>
      </c>
      <c r="V1266" s="24">
        <f>IFNA(VLOOKUP(A1266,'HUMAN RESOURCES processed'!$A$2:$M$2692,12,0))</f>
        <v>5404523</v>
      </c>
      <c r="W1266" s="24">
        <f>IFNA(VLOOKUP(A1266,'HUMAN RESOURCES processed'!$A$2:$M$2692,13,0))</f>
        <v>0.856</v>
      </c>
      <c r="X1266" s="24">
        <f>IFNA(VLOOKUP(A1266,'TOURISM processed'!$A$2:$F$2692,5,0))</f>
        <v>5652000000</v>
      </c>
      <c r="Y1266" s="24">
        <f>IFNA(VLOOKUP(A1266,'TOURISM processed'!$A$2:$F$2692,6,0))</f>
        <v>7279000000</v>
      </c>
      <c r="Z1266" s="24">
        <f t="shared" si="7"/>
        <v>1346.834864</v>
      </c>
      <c r="AA1266" s="24">
        <f t="shared" si="705"/>
        <v>0</v>
      </c>
      <c r="AB1266" s="24">
        <f>IFNA(VLOOKUP(A1266,'BUSINESS processed'!A1266:J3956,6,0))</f>
        <v>7</v>
      </c>
      <c r="AC1266" s="24">
        <f t="shared" si="707"/>
        <v>0</v>
      </c>
      <c r="AD1266" s="24">
        <f t="shared" si="708"/>
        <v>0</v>
      </c>
      <c r="AE1266" s="24">
        <f>IFNA(VLOOKUP(A1266,'BUSINESS processed'!A1266:J3956,9,0))</f>
        <v>0.809</v>
      </c>
      <c r="AF1266" s="27">
        <f>IFNA(VLOOKUP(A1266,'BUSINESS processed'!A1266:J3956,10,0))</f>
        <v>0.957</v>
      </c>
      <c r="AG1266" s="26"/>
      <c r="AH1266" s="26"/>
      <c r="AI1266" s="26"/>
      <c r="AJ1266" s="26"/>
      <c r="AK1266" s="26"/>
      <c r="AL1266" s="26"/>
      <c r="AM1266" s="26"/>
      <c r="AN1266" s="26"/>
      <c r="AO1266" s="26"/>
      <c r="AP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6"/>
      <c r="BH1266" s="26"/>
    </row>
    <row r="1267">
      <c r="A1267" s="18" t="str">
        <f t="shared" si="1"/>
        <v>Europe_Denmark-Europe_2005</v>
      </c>
      <c r="B1267" s="19" t="s">
        <v>179</v>
      </c>
      <c r="C1267" s="20" t="s">
        <v>190</v>
      </c>
      <c r="D1267" s="21" t="s">
        <v>84</v>
      </c>
      <c r="E1267" s="22">
        <v>2.58E11</v>
      </c>
      <c r="F1267" s="22">
        <f t="shared" si="2"/>
        <v>47606.46503</v>
      </c>
      <c r="G1267" s="23">
        <v>0.098</v>
      </c>
      <c r="H1267" s="23">
        <v>4652.0</v>
      </c>
      <c r="I1267" s="39">
        <f t="shared" si="709"/>
        <v>0.071</v>
      </c>
      <c r="J1267" s="24">
        <f>IFNA(VLOOKUP(A1267,'ENERGY processed'!$A$2:$H$2692,7,0),"")</f>
        <v>19428</v>
      </c>
      <c r="K1267" s="24">
        <f t="shared" si="3"/>
        <v>0.00358487753</v>
      </c>
      <c r="L1267" s="24">
        <f>IFNA(VLOOKUP(A1267,'ENERGY processed'!$A$2:$H$2692,8,0),"")</f>
        <v>50597</v>
      </c>
      <c r="M1267" s="24">
        <f t="shared" si="5"/>
        <v>0.009336218261</v>
      </c>
      <c r="N1267" s="24">
        <f>IFNA(VLOOKUP(A1267,'HUMAN RESOURCES processed'!$A$2:$M$2692,5,0))</f>
        <v>0.012</v>
      </c>
      <c r="O1267" s="24">
        <f>IFNA(VLOOKUP(A1267,'HUMAN RESOURCES processed'!$A$2:$M$2692,6,0))</f>
        <v>0.004</v>
      </c>
      <c r="P1267" s="24">
        <f>IFNA(VLOOKUP(A1267,'HUMAN RESOURCES processed'!$A$2:$M$2692,7,0))</f>
        <v>80</v>
      </c>
      <c r="Q1267" s="24">
        <f>IFNA(VLOOKUP(A1267,'HUMAN RESOURCES processed'!$A$2:$M$2692,8,0))</f>
        <v>76</v>
      </c>
      <c r="R1267" s="24">
        <f t="shared" si="6"/>
        <v>78</v>
      </c>
      <c r="S1267" s="24">
        <f>IFNA(VLOOKUP(A1267,'HUMAN RESOURCES processed'!$A$2:$M$2692,9,0))</f>
        <v>0.187</v>
      </c>
      <c r="T1267" s="24">
        <f>IFNA(VLOOKUP(A1267,'HUMAN RESOURCES processed'!$A$2:$M$2692,10,0))</f>
        <v>0.661</v>
      </c>
      <c r="U1267" s="24">
        <f>IFNA(VLOOKUP(A1267,'HUMAN RESOURCES processed'!$A$2:$M$2692,11,0))</f>
        <v>0.151</v>
      </c>
      <c r="V1267" s="24">
        <f>IFNA(VLOOKUP(A1267,'HUMAN RESOURCES processed'!$A$2:$M$2692,12,0))</f>
        <v>5419432</v>
      </c>
      <c r="W1267" s="24">
        <f>IFNA(VLOOKUP(A1267,'HUMAN RESOURCES processed'!$A$2:$M$2692,13,0))</f>
        <v>0.859</v>
      </c>
      <c r="X1267" s="24">
        <f>IFNA(VLOOKUP(A1267,'TOURISM processed'!$A$2:$F$2692,5,0))</f>
        <v>5293000000</v>
      </c>
      <c r="Y1267" s="24">
        <f>IFNA(VLOOKUP(A1267,'TOURISM processed'!$A$2:$F$2692,6,0))</f>
        <v>6850000000</v>
      </c>
      <c r="Z1267" s="24">
        <f t="shared" si="7"/>
        <v>1263.970099</v>
      </c>
      <c r="AA1267" s="24">
        <f>IFNA(VLOOKUP(A1267,'BUSINESS processed'!A1267:J3957,5,0))</f>
        <v>0.333</v>
      </c>
      <c r="AB1267" s="24">
        <f>IFNA(VLOOKUP(A1267,'BUSINESS processed'!A1267:J3957,6,0))</f>
        <v>6</v>
      </c>
      <c r="AC1267" s="24">
        <f t="shared" si="707"/>
        <v>0</v>
      </c>
      <c r="AD1267" s="24">
        <f>IFNA(VLOOKUP(A1267,'BUSINESS processed'!A1267:J3957,8,0))</f>
        <v>135</v>
      </c>
      <c r="AE1267" s="24">
        <f>IFNA(VLOOKUP(A1267,'BUSINESS processed'!A1267:J3957,9,0))</f>
        <v>0.827</v>
      </c>
      <c r="AF1267" s="27">
        <f>IFNA(VLOOKUP(A1267,'BUSINESS processed'!A1267:J3957,10,0))</f>
        <v>1.006</v>
      </c>
      <c r="AG1267" s="26"/>
      <c r="AH1267" s="26"/>
      <c r="AI1267" s="26"/>
      <c r="AJ1267" s="26"/>
      <c r="AK1267" s="26"/>
      <c r="AL1267" s="26"/>
      <c r="AM1267" s="26"/>
      <c r="AN1267" s="26"/>
      <c r="AO1267" s="26"/>
      <c r="AP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6"/>
      <c r="BH1267" s="26"/>
    </row>
    <row r="1268">
      <c r="A1268" s="18" t="str">
        <f t="shared" si="1"/>
        <v>Europe_Denmark-Europe_2006</v>
      </c>
      <c r="B1268" s="19" t="s">
        <v>179</v>
      </c>
      <c r="C1268" s="20" t="s">
        <v>190</v>
      </c>
      <c r="D1268" s="21" t="s">
        <v>85</v>
      </c>
      <c r="E1268" s="22">
        <v>2.74E11</v>
      </c>
      <c r="F1268" s="22">
        <f t="shared" si="2"/>
        <v>50392.91762</v>
      </c>
      <c r="G1268" s="23">
        <v>0.099</v>
      </c>
      <c r="H1268" s="23">
        <v>5017.0</v>
      </c>
      <c r="I1268" s="39">
        <f t="shared" si="709"/>
        <v>0.071</v>
      </c>
      <c r="J1268" s="24">
        <f>IFNA(VLOOKUP(A1268,'ENERGY processed'!$A$2:$H$2692,7,0),"")</f>
        <v>19763</v>
      </c>
      <c r="K1268" s="24">
        <f t="shared" si="3"/>
        <v>0.003634727121</v>
      </c>
      <c r="L1268" s="24">
        <f>IFNA(VLOOKUP(A1268,'ENERGY processed'!$A$2:$H$2692,8,0),"")</f>
        <v>50253</v>
      </c>
      <c r="M1268" s="24">
        <f t="shared" si="5"/>
        <v>0.009242318574</v>
      </c>
      <c r="N1268" s="24">
        <f>IFNA(VLOOKUP(A1268,'HUMAN RESOURCES processed'!$A$2:$M$2692,5,0))</f>
        <v>0.012</v>
      </c>
      <c r="O1268" s="24">
        <f>IFNA(VLOOKUP(A1268,'HUMAN RESOURCES processed'!$A$2:$M$2692,6,0))</f>
        <v>0.004</v>
      </c>
      <c r="P1268" s="24">
        <f>IFNA(VLOOKUP(A1268,'HUMAN RESOURCES processed'!$A$2:$M$2692,7,0))</f>
        <v>80</v>
      </c>
      <c r="Q1268" s="24">
        <f>IFNA(VLOOKUP(A1268,'HUMAN RESOURCES processed'!$A$2:$M$2692,8,0))</f>
        <v>76</v>
      </c>
      <c r="R1268" s="24">
        <f t="shared" si="6"/>
        <v>78</v>
      </c>
      <c r="S1268" s="24">
        <f>IFNA(VLOOKUP(A1268,'HUMAN RESOURCES processed'!$A$2:$M$2692,9,0))</f>
        <v>0.186</v>
      </c>
      <c r="T1268" s="24">
        <f>IFNA(VLOOKUP(A1268,'HUMAN RESOURCES processed'!$A$2:$M$2692,10,0))</f>
        <v>0.66</v>
      </c>
      <c r="U1268" s="24">
        <f>IFNA(VLOOKUP(A1268,'HUMAN RESOURCES processed'!$A$2:$M$2692,11,0))</f>
        <v>0.154</v>
      </c>
      <c r="V1268" s="24">
        <f>IFNA(VLOOKUP(A1268,'HUMAN RESOURCES processed'!$A$2:$M$2692,12,0))</f>
        <v>5437272</v>
      </c>
      <c r="W1268" s="24">
        <f>IFNA(VLOOKUP(A1268,'HUMAN RESOURCES processed'!$A$2:$M$2692,13,0))</f>
        <v>0.861</v>
      </c>
      <c r="X1268" s="24">
        <f>IFNA(VLOOKUP(A1268,'TOURISM processed'!$A$2:$F$2692,5,0))</f>
        <v>5562000000</v>
      </c>
      <c r="Y1268" s="24">
        <f>IFNA(VLOOKUP(A1268,'TOURISM processed'!$A$2:$F$2692,6,0))</f>
        <v>7486000000</v>
      </c>
      <c r="Z1268" s="24">
        <f t="shared" si="7"/>
        <v>1376.793363</v>
      </c>
      <c r="AA1268" s="24">
        <f>IFNA(VLOOKUP(A1268,'BUSINESS processed'!A1268:J3958,5,0))</f>
        <v>0.315</v>
      </c>
      <c r="AB1268" s="24">
        <f>IFNA(VLOOKUP(A1268,'BUSINESS processed'!A1268:J3958,6,0))</f>
        <v>6</v>
      </c>
      <c r="AC1268" s="24">
        <f t="shared" si="707"/>
        <v>0</v>
      </c>
      <c r="AD1268" s="24">
        <f>IFNA(VLOOKUP(A1268,'BUSINESS processed'!A1268:J3958,8,0))</f>
        <v>135</v>
      </c>
      <c r="AE1268" s="24">
        <f>IFNA(VLOOKUP(A1268,'BUSINESS processed'!A1268:J3958,9,0))</f>
        <v>0.867</v>
      </c>
      <c r="AF1268" s="27">
        <f>IFNA(VLOOKUP(A1268,'BUSINESS processed'!A1268:J3958,10,0))</f>
        <v>1.071</v>
      </c>
      <c r="AG1268" s="26"/>
      <c r="AH1268" s="26"/>
      <c r="AI1268" s="26"/>
      <c r="AJ1268" s="26"/>
      <c r="AK1268" s="26"/>
      <c r="AL1268" s="26"/>
      <c r="AM1268" s="26"/>
      <c r="AN1268" s="26"/>
      <c r="AO1268" s="26"/>
      <c r="AP1268" s="26"/>
      <c r="AQ1268" s="26"/>
      <c r="AR1268" s="26"/>
      <c r="AS1268" s="26"/>
      <c r="AT1268" s="26"/>
      <c r="AU1268" s="26"/>
      <c r="AV1268" s="26"/>
      <c r="AW1268" s="26"/>
      <c r="AX1268" s="26"/>
      <c r="AY1268" s="26"/>
      <c r="AZ1268" s="26"/>
      <c r="BA1268" s="26"/>
      <c r="BB1268" s="26"/>
      <c r="BC1268" s="26"/>
      <c r="BD1268" s="26"/>
      <c r="BE1268" s="26"/>
      <c r="BF1268" s="26"/>
      <c r="BG1268" s="26"/>
      <c r="BH1268" s="26"/>
    </row>
    <row r="1269">
      <c r="A1269" s="18" t="str">
        <f t="shared" si="1"/>
        <v>Europe_Denmark-Europe_2007</v>
      </c>
      <c r="B1269" s="19" t="s">
        <v>179</v>
      </c>
      <c r="C1269" s="20" t="s">
        <v>190</v>
      </c>
      <c r="D1269" s="21" t="s">
        <v>86</v>
      </c>
      <c r="E1269" s="22">
        <v>3.11E11</v>
      </c>
      <c r="F1269" s="22">
        <f t="shared" si="2"/>
        <v>56944.70943</v>
      </c>
      <c r="G1269" s="23">
        <v>0.1</v>
      </c>
      <c r="H1269" s="23">
        <v>5710.0</v>
      </c>
      <c r="I1269" s="39">
        <f t="shared" si="709"/>
        <v>0.071</v>
      </c>
      <c r="J1269" s="24">
        <f>IFNA(VLOOKUP(A1269,'ENERGY processed'!$A$2:$H$2692,7,0),"")</f>
        <v>18888</v>
      </c>
      <c r="K1269" s="24">
        <f t="shared" si="3"/>
        <v>0.003458429813</v>
      </c>
      <c r="L1269" s="24">
        <f>IFNA(VLOOKUP(A1269,'ENERGY processed'!$A$2:$H$2692,8,0),"")</f>
        <v>47099</v>
      </c>
      <c r="M1269" s="24">
        <f t="shared" si="5"/>
        <v>0.008623919195</v>
      </c>
      <c r="N1269" s="24">
        <f>IFNA(VLOOKUP(A1269,'HUMAN RESOURCES processed'!$A$2:$M$2692,5,0))</f>
        <v>0.012</v>
      </c>
      <c r="O1269" s="24">
        <f>IFNA(VLOOKUP(A1269,'HUMAN RESOURCES processed'!$A$2:$M$2692,6,0))</f>
        <v>0.004</v>
      </c>
      <c r="P1269" s="24">
        <f>IFNA(VLOOKUP(A1269,'HUMAN RESOURCES processed'!$A$2:$M$2692,7,0))</f>
        <v>81</v>
      </c>
      <c r="Q1269" s="24">
        <f>IFNA(VLOOKUP(A1269,'HUMAN RESOURCES processed'!$A$2:$M$2692,8,0))</f>
        <v>76</v>
      </c>
      <c r="R1269" s="24">
        <f t="shared" si="6"/>
        <v>78.5</v>
      </c>
      <c r="S1269" s="24">
        <f>IFNA(VLOOKUP(A1269,'HUMAN RESOURCES processed'!$A$2:$M$2692,9,0))</f>
        <v>0.185</v>
      </c>
      <c r="T1269" s="24">
        <f>IFNA(VLOOKUP(A1269,'HUMAN RESOURCES processed'!$A$2:$M$2692,10,0))</f>
        <v>0.659</v>
      </c>
      <c r="U1269" s="24">
        <f>IFNA(VLOOKUP(A1269,'HUMAN RESOURCES processed'!$A$2:$M$2692,11,0))</f>
        <v>0.156</v>
      </c>
      <c r="V1269" s="24">
        <f>IFNA(VLOOKUP(A1269,'HUMAN RESOURCES processed'!$A$2:$M$2692,12,0))</f>
        <v>5461438</v>
      </c>
      <c r="W1269" s="24">
        <f>IFNA(VLOOKUP(A1269,'HUMAN RESOURCES processed'!$A$2:$M$2692,13,0))</f>
        <v>0.863</v>
      </c>
      <c r="X1269" s="24">
        <f>IFNA(VLOOKUP(A1269,'TOURISM processed'!$A$2:$F$2692,5,0))</f>
        <v>5978000000</v>
      </c>
      <c r="Y1269" s="24">
        <f>IFNA(VLOOKUP(A1269,'TOURISM processed'!$A$2:$F$2692,6,0))</f>
        <v>8830000000</v>
      </c>
      <c r="Z1269" s="24">
        <f t="shared" si="7"/>
        <v>1616.790303</v>
      </c>
      <c r="AA1269" s="24">
        <f>IFNA(VLOOKUP(A1269,'BUSINESS processed'!A1269:J3959,5,0))</f>
        <v>0.32</v>
      </c>
      <c r="AB1269" s="24">
        <f>IFNA(VLOOKUP(A1269,'BUSINESS processed'!A1269:J3959,6,0))</f>
        <v>6</v>
      </c>
      <c r="AC1269" s="24">
        <f t="shared" si="707"/>
        <v>0</v>
      </c>
      <c r="AD1269" s="24">
        <f>IFNA(VLOOKUP(A1269,'BUSINESS processed'!A1269:J3959,8,0))</f>
        <v>135</v>
      </c>
      <c r="AE1269" s="24">
        <f>IFNA(VLOOKUP(A1269,'BUSINESS processed'!A1269:J3959,9,0))</f>
        <v>0.85</v>
      </c>
      <c r="AF1269" s="27">
        <f>IFNA(VLOOKUP(A1269,'BUSINESS processed'!A1269:J3959,10,0))</f>
        <v>1.154</v>
      </c>
      <c r="AG1269" s="26"/>
      <c r="AH1269" s="26"/>
      <c r="AI1269" s="26"/>
      <c r="AJ1269" s="26"/>
      <c r="AK1269" s="26"/>
      <c r="AL1269" s="26"/>
      <c r="AM1269" s="26"/>
      <c r="AN1269" s="26"/>
      <c r="AO1269" s="26"/>
      <c r="AP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6"/>
      <c r="BH1269" s="26"/>
    </row>
    <row r="1270">
      <c r="A1270" s="18" t="str">
        <f t="shared" si="1"/>
        <v>Europe_Denmark-Europe_2008</v>
      </c>
      <c r="B1270" s="19" t="s">
        <v>179</v>
      </c>
      <c r="C1270" s="20" t="s">
        <v>190</v>
      </c>
      <c r="D1270" s="21" t="s">
        <v>87</v>
      </c>
      <c r="E1270" s="22">
        <v>3.44E11</v>
      </c>
      <c r="F1270" s="22">
        <f t="shared" si="2"/>
        <v>62618.08013</v>
      </c>
      <c r="G1270" s="23">
        <v>0.102</v>
      </c>
      <c r="H1270" s="23">
        <v>6395.0</v>
      </c>
      <c r="I1270" s="39">
        <f t="shared" si="709"/>
        <v>0.071</v>
      </c>
      <c r="J1270" s="24">
        <f>IFNA(VLOOKUP(A1270,'ENERGY processed'!$A$2:$H$2692,7,0),"")</f>
        <v>19004</v>
      </c>
      <c r="K1270" s="24">
        <f t="shared" si="3"/>
        <v>0.003459284869</v>
      </c>
      <c r="L1270" s="24">
        <f>IFNA(VLOOKUP(A1270,'ENERGY processed'!$A$2:$H$2692,8,0),"")</f>
        <v>49266</v>
      </c>
      <c r="M1270" s="24">
        <f t="shared" si="5"/>
        <v>0.008967855627</v>
      </c>
      <c r="N1270" s="24">
        <f>IFNA(VLOOKUP(A1270,'HUMAN RESOURCES processed'!$A$2:$M$2692,5,0))</f>
        <v>0.012</v>
      </c>
      <c r="O1270" s="24">
        <f>IFNA(VLOOKUP(A1270,'HUMAN RESOURCES processed'!$A$2:$M$2692,6,0))</f>
        <v>0.004</v>
      </c>
      <c r="P1270" s="24">
        <f>IFNA(VLOOKUP(A1270,'HUMAN RESOURCES processed'!$A$2:$M$2692,7,0))</f>
        <v>81</v>
      </c>
      <c r="Q1270" s="24">
        <f>IFNA(VLOOKUP(A1270,'HUMAN RESOURCES processed'!$A$2:$M$2692,8,0))</f>
        <v>76</v>
      </c>
      <c r="R1270" s="24">
        <f t="shared" si="6"/>
        <v>78.5</v>
      </c>
      <c r="S1270" s="24">
        <f>IFNA(VLOOKUP(A1270,'HUMAN RESOURCES processed'!$A$2:$M$2692,9,0))</f>
        <v>0.183</v>
      </c>
      <c r="T1270" s="24">
        <f>IFNA(VLOOKUP(A1270,'HUMAN RESOURCES processed'!$A$2:$M$2692,10,0))</f>
        <v>0.657</v>
      </c>
      <c r="U1270" s="24">
        <f>IFNA(VLOOKUP(A1270,'HUMAN RESOURCES processed'!$A$2:$M$2692,11,0))</f>
        <v>0.159</v>
      </c>
      <c r="V1270" s="24">
        <f>IFNA(VLOOKUP(A1270,'HUMAN RESOURCES processed'!$A$2:$M$2692,12,0))</f>
        <v>5493621</v>
      </c>
      <c r="W1270" s="24">
        <f>IFNA(VLOOKUP(A1270,'HUMAN RESOURCES processed'!$A$2:$M$2692,13,0))</f>
        <v>0.865</v>
      </c>
      <c r="X1270" s="24">
        <f>IFNA(VLOOKUP(A1270,'TOURISM processed'!$A$2:$F$2692,5,0))</f>
        <v>6281000000</v>
      </c>
      <c r="Y1270" s="24">
        <f>IFNA(VLOOKUP(A1270,'TOURISM processed'!$A$2:$F$2692,6,0))</f>
        <v>9698000000</v>
      </c>
      <c r="Z1270" s="24">
        <f t="shared" si="7"/>
        <v>1765.320178</v>
      </c>
      <c r="AA1270" s="24">
        <f>IFNA(VLOOKUP(A1270,'BUSINESS processed'!A1270:J3960,5,0))</f>
        <v>0.292</v>
      </c>
      <c r="AB1270" s="24">
        <f>IFNA(VLOOKUP(A1270,'BUSINESS processed'!A1270:J3960,6,0))</f>
        <v>6</v>
      </c>
      <c r="AC1270" s="24">
        <f t="shared" si="707"/>
        <v>0</v>
      </c>
      <c r="AD1270" s="24">
        <f>IFNA(VLOOKUP(A1270,'BUSINESS processed'!A1270:J3960,8,0))</f>
        <v>135</v>
      </c>
      <c r="AE1270" s="24">
        <f>IFNA(VLOOKUP(A1270,'BUSINESS processed'!A1270:J3960,9,0))</f>
        <v>0.85</v>
      </c>
      <c r="AF1270" s="27">
        <f>IFNA(VLOOKUP(A1270,'BUSINESS processed'!A1270:J3960,10,0))</f>
        <v>1.193</v>
      </c>
      <c r="AG1270" s="26"/>
      <c r="AH1270" s="26"/>
      <c r="AI1270" s="26"/>
      <c r="AJ1270" s="26"/>
      <c r="AK1270" s="26"/>
      <c r="AL1270" s="26"/>
      <c r="AM1270" s="26"/>
      <c r="AN1270" s="26"/>
      <c r="AO1270" s="26"/>
      <c r="AP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6"/>
      <c r="BH1270" s="26"/>
    </row>
    <row r="1271">
      <c r="A1271" s="18" t="str">
        <f t="shared" si="1"/>
        <v>Europe_Denmark-Europe_2009</v>
      </c>
      <c r="B1271" s="19" t="s">
        <v>179</v>
      </c>
      <c r="C1271" s="20" t="s">
        <v>190</v>
      </c>
      <c r="D1271" s="21" t="s">
        <v>88</v>
      </c>
      <c r="E1271" s="22">
        <v>3.11E11</v>
      </c>
      <c r="F1271" s="22">
        <f t="shared" si="2"/>
        <v>56309.0079</v>
      </c>
      <c r="G1271" s="23">
        <v>0.115</v>
      </c>
      <c r="H1271" s="23">
        <v>6464.0</v>
      </c>
      <c r="I1271" s="39">
        <f t="shared" si="709"/>
        <v>0.071</v>
      </c>
      <c r="J1271" s="24">
        <f>IFNA(VLOOKUP(A1271,'ENERGY processed'!$A$2:$H$2692,7,0),"")</f>
        <v>19360.5</v>
      </c>
      <c r="K1271" s="24">
        <f t="shared" si="3"/>
        <v>0.003505371535</v>
      </c>
      <c r="L1271" s="24">
        <f>IFNA(VLOOKUP(A1271,'ENERGY processed'!$A$2:$H$2692,8,0),"")</f>
        <v>51497.5</v>
      </c>
      <c r="M1271" s="24">
        <f t="shared" si="5"/>
        <v>0.009324029371</v>
      </c>
      <c r="N1271" s="24">
        <f>IFNA(VLOOKUP(A1271,'HUMAN RESOURCES processed'!$A$2:$M$2692,5,0))</f>
        <v>0.011</v>
      </c>
      <c r="O1271" s="24">
        <f>IFNA(VLOOKUP(A1271,'HUMAN RESOURCES processed'!$A$2:$M$2692,6,0))</f>
        <v>0.004</v>
      </c>
      <c r="P1271" s="24">
        <f>IFNA(VLOOKUP(A1271,'HUMAN RESOURCES processed'!$A$2:$M$2692,7,0))</f>
        <v>81</v>
      </c>
      <c r="Q1271" s="24">
        <f>IFNA(VLOOKUP(A1271,'HUMAN RESOURCES processed'!$A$2:$M$2692,8,0))</f>
        <v>77</v>
      </c>
      <c r="R1271" s="24">
        <f t="shared" si="6"/>
        <v>79</v>
      </c>
      <c r="S1271" s="24">
        <f>IFNA(VLOOKUP(A1271,'HUMAN RESOURCES processed'!$A$2:$M$2692,9,0))</f>
        <v>0.181</v>
      </c>
      <c r="T1271" s="24">
        <f>IFNA(VLOOKUP(A1271,'HUMAN RESOURCES processed'!$A$2:$M$2692,10,0))</f>
        <v>0.656</v>
      </c>
      <c r="U1271" s="24">
        <f>IFNA(VLOOKUP(A1271,'HUMAN RESOURCES processed'!$A$2:$M$2692,11,0))</f>
        <v>0.163</v>
      </c>
      <c r="V1271" s="24">
        <f>IFNA(VLOOKUP(A1271,'HUMAN RESOURCES processed'!$A$2:$M$2692,12,0))</f>
        <v>5523095</v>
      </c>
      <c r="W1271" s="24">
        <f>IFNA(VLOOKUP(A1271,'HUMAN RESOURCES processed'!$A$2:$M$2692,13,0))</f>
        <v>0.867</v>
      </c>
      <c r="X1271" s="24">
        <f>IFNA(VLOOKUP(A1271,'TOURISM processed'!$A$2:$F$2692,5,0))</f>
        <v>5617000000</v>
      </c>
      <c r="Y1271" s="24">
        <f>IFNA(VLOOKUP(A1271,'TOURISM processed'!$A$2:$F$2692,6,0))</f>
        <v>8968000000</v>
      </c>
      <c r="Z1271" s="24">
        <f t="shared" si="7"/>
        <v>1623.727276</v>
      </c>
      <c r="AA1271" s="24">
        <f>IFNA(VLOOKUP(A1271,'BUSINESS processed'!A1271:J3961,5,0))</f>
        <v>0.282</v>
      </c>
      <c r="AB1271" s="24">
        <f>IFNA(VLOOKUP(A1271,'BUSINESS processed'!A1271:J3961,6,0))</f>
        <v>6</v>
      </c>
      <c r="AC1271" s="24">
        <f t="shared" si="707"/>
        <v>0</v>
      </c>
      <c r="AD1271" s="24">
        <f>IFNA(VLOOKUP(A1271,'BUSINESS processed'!A1271:J3961,8,0))</f>
        <v>135</v>
      </c>
      <c r="AE1271" s="24">
        <f>IFNA(VLOOKUP(A1271,'BUSINESS processed'!A1271:J3961,9,0))</f>
        <v>0.868</v>
      </c>
      <c r="AF1271" s="27">
        <f>IFNA(VLOOKUP(A1271,'BUSINESS processed'!A1271:J3961,10,0))</f>
        <v>1.237</v>
      </c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</row>
    <row r="1272">
      <c r="A1272" s="18" t="str">
        <f t="shared" si="1"/>
        <v>Europe_Denmark-Europe_2010</v>
      </c>
      <c r="B1272" s="19" t="s">
        <v>179</v>
      </c>
      <c r="C1272" s="20" t="s">
        <v>190</v>
      </c>
      <c r="D1272" s="21" t="s">
        <v>89</v>
      </c>
      <c r="E1272" s="22">
        <v>3.13E11</v>
      </c>
      <c r="F1272" s="22">
        <f t="shared" si="2"/>
        <v>56419.95045</v>
      </c>
      <c r="G1272" s="23">
        <v>0.111</v>
      </c>
      <c r="H1272" s="23">
        <v>6266.0</v>
      </c>
      <c r="I1272" s="39">
        <f t="shared" si="709"/>
        <v>0.071</v>
      </c>
      <c r="J1272" s="24">
        <f>IFNA(VLOOKUP(A1272,'ENERGY processed'!$A$2:$H$2692,7,0),"")</f>
        <v>20252</v>
      </c>
      <c r="K1272" s="24">
        <f t="shared" si="3"/>
        <v>0.003650533024</v>
      </c>
      <c r="L1272" s="24">
        <f>IFNA(VLOOKUP(A1272,'ENERGY processed'!$A$2:$H$2692,8,0),"")</f>
        <v>55005</v>
      </c>
      <c r="M1272" s="24">
        <f t="shared" si="5"/>
        <v>0.009914950079</v>
      </c>
      <c r="N1272" s="24">
        <f>IFNA(VLOOKUP(A1272,'HUMAN RESOURCES processed'!$A$2:$M$2692,5,0))</f>
        <v>0.011</v>
      </c>
      <c r="O1272" s="24">
        <f>IFNA(VLOOKUP(A1272,'HUMAN RESOURCES processed'!$A$2:$M$2692,6,0))</f>
        <v>0.003</v>
      </c>
      <c r="P1272" s="24">
        <f>IFNA(VLOOKUP(A1272,'HUMAN RESOURCES processed'!$A$2:$M$2692,7,0))</f>
        <v>81</v>
      </c>
      <c r="Q1272" s="24">
        <f>IFNA(VLOOKUP(A1272,'HUMAN RESOURCES processed'!$A$2:$M$2692,8,0))</f>
        <v>77</v>
      </c>
      <c r="R1272" s="24">
        <f t="shared" si="6"/>
        <v>79</v>
      </c>
      <c r="S1272" s="24">
        <f>IFNA(VLOOKUP(A1272,'HUMAN RESOURCES processed'!$A$2:$M$2692,9,0))</f>
        <v>0.18</v>
      </c>
      <c r="T1272" s="24">
        <f>IFNA(VLOOKUP(A1272,'HUMAN RESOURCES processed'!$A$2:$M$2692,10,0))</f>
        <v>0.654</v>
      </c>
      <c r="U1272" s="24">
        <f>IFNA(VLOOKUP(A1272,'HUMAN RESOURCES processed'!$A$2:$M$2692,11,0))</f>
        <v>0.167</v>
      </c>
      <c r="V1272" s="24">
        <f>IFNA(VLOOKUP(A1272,'HUMAN RESOURCES processed'!$A$2:$M$2692,12,0))</f>
        <v>5547683</v>
      </c>
      <c r="W1272" s="24">
        <f>IFNA(VLOOKUP(A1272,'HUMAN RESOURCES processed'!$A$2:$M$2692,13,0))</f>
        <v>0.868</v>
      </c>
      <c r="X1272" s="24">
        <f>IFNA(VLOOKUP(A1272,'TOURISM processed'!$A$2:$F$2692,5,0))</f>
        <v>5704000000</v>
      </c>
      <c r="Y1272" s="24">
        <f>IFNA(VLOOKUP(A1272,'TOURISM processed'!$A$2:$F$2692,6,0))</f>
        <v>9082000000</v>
      </c>
      <c r="Z1272" s="24">
        <f t="shared" si="7"/>
        <v>1637.07984</v>
      </c>
      <c r="AA1272" s="24">
        <f>IFNA(VLOOKUP(A1272,'BUSINESS processed'!A1272:J3962,5,0))</f>
        <v>0.281</v>
      </c>
      <c r="AB1272" s="24">
        <f>IFNA(VLOOKUP(A1272,'BUSINESS processed'!A1272:J3962,6,0))</f>
        <v>6</v>
      </c>
      <c r="AC1272" s="24">
        <f t="shared" si="707"/>
        <v>0</v>
      </c>
      <c r="AD1272" s="24">
        <f>IFNA(VLOOKUP(A1272,'BUSINESS processed'!A1272:J3962,8,0))</f>
        <v>135</v>
      </c>
      <c r="AE1272" s="24">
        <f>IFNA(VLOOKUP(A1272,'BUSINESS processed'!A1272:J3962,9,0))</f>
        <v>0.887</v>
      </c>
      <c r="AF1272" s="27">
        <f>IFNA(VLOOKUP(A1272,'BUSINESS processed'!A1272:J3962,10,0))</f>
        <v>1.157</v>
      </c>
      <c r="AG1272" s="26"/>
      <c r="AH1272" s="26"/>
      <c r="AI1272" s="26"/>
      <c r="AJ1272" s="26"/>
      <c r="AK1272" s="26"/>
      <c r="AL1272" s="26"/>
      <c r="AM1272" s="26"/>
      <c r="AN1272" s="26"/>
      <c r="AO1272" s="26"/>
      <c r="AP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6"/>
      <c r="BH1272" s="26"/>
    </row>
    <row r="1273">
      <c r="A1273" s="18" t="str">
        <f t="shared" si="1"/>
        <v>Europe_Denmark-Europe_2011</v>
      </c>
      <c r="B1273" s="19" t="s">
        <v>179</v>
      </c>
      <c r="C1273" s="20" t="s">
        <v>190</v>
      </c>
      <c r="D1273" s="21" t="s">
        <v>90</v>
      </c>
      <c r="E1273" s="22">
        <v>3.34E11</v>
      </c>
      <c r="F1273" s="22">
        <f t="shared" si="2"/>
        <v>59957.9361</v>
      </c>
      <c r="G1273" s="23">
        <v>0.109</v>
      </c>
      <c r="H1273" s="23">
        <v>6521.0</v>
      </c>
      <c r="I1273" s="39">
        <f t="shared" si="709"/>
        <v>0.071</v>
      </c>
      <c r="J1273" s="24">
        <f t="shared" ref="J1273:J1274" si="710">IF(AND( C1273=C1272,D1273&gt;D1272),J1272,"")</f>
        <v>20252</v>
      </c>
      <c r="K1273" s="24">
        <f t="shared" si="3"/>
        <v>0.003635533299</v>
      </c>
      <c r="L1273" s="24">
        <f t="shared" ref="L1273:L1276" si="711">IF(AND(C1273=C1272,C1273&gt;C1272),C1272,0)</f>
        <v>0</v>
      </c>
      <c r="M1273" s="24">
        <f t="shared" si="5"/>
        <v>0</v>
      </c>
      <c r="N1273" s="24">
        <f>IFNA(VLOOKUP(A1273,'HUMAN RESOURCES processed'!$A$2:$M$2692,5,0))</f>
        <v>0.011</v>
      </c>
      <c r="O1273" s="24">
        <f>IFNA(VLOOKUP(A1273,'HUMAN RESOURCES processed'!$A$2:$M$2692,6,0))</f>
        <v>0.003</v>
      </c>
      <c r="P1273" s="24">
        <f>IFNA(VLOOKUP(A1273,'HUMAN RESOURCES processed'!$A$2:$M$2692,7,0))</f>
        <v>82</v>
      </c>
      <c r="Q1273" s="24">
        <f>IFNA(VLOOKUP(A1273,'HUMAN RESOURCES processed'!$A$2:$M$2692,8,0))</f>
        <v>78</v>
      </c>
      <c r="R1273" s="24">
        <f t="shared" si="6"/>
        <v>80</v>
      </c>
      <c r="S1273" s="24">
        <f>IFNA(VLOOKUP(A1273,'HUMAN RESOURCES processed'!$A$2:$M$2692,9,0))</f>
        <v>0.178</v>
      </c>
      <c r="T1273" s="24">
        <f>IFNA(VLOOKUP(A1273,'HUMAN RESOURCES processed'!$A$2:$M$2692,10,0))</f>
        <v>0.651</v>
      </c>
      <c r="U1273" s="24">
        <f>IFNA(VLOOKUP(A1273,'HUMAN RESOURCES processed'!$A$2:$M$2692,11,0))</f>
        <v>0.171</v>
      </c>
      <c r="V1273" s="24">
        <f>IFNA(VLOOKUP(A1273,'HUMAN RESOURCES processed'!$A$2:$M$2692,12,0))</f>
        <v>5570572</v>
      </c>
      <c r="W1273" s="24">
        <f>IFNA(VLOOKUP(A1273,'HUMAN RESOURCES processed'!$A$2:$M$2692,13,0))</f>
        <v>0.87</v>
      </c>
      <c r="X1273" s="24">
        <f>IFNA(VLOOKUP(A1273,'TOURISM processed'!$A$2:$F$2692,5,0))</f>
        <v>6366000000</v>
      </c>
      <c r="Y1273" s="24">
        <f>IFNA(VLOOKUP(A1273,'TOURISM processed'!$A$2:$F$2692,6,0))</f>
        <v>9840000000</v>
      </c>
      <c r="Z1273" s="24">
        <f t="shared" si="7"/>
        <v>1766.425423</v>
      </c>
      <c r="AA1273" s="24">
        <f>IFNA(VLOOKUP(A1273,'BUSINESS processed'!A1273:J3963,5,0))</f>
        <v>0.264</v>
      </c>
      <c r="AB1273" s="24">
        <f>IFNA(VLOOKUP(A1273,'BUSINESS processed'!A1273:J3963,6,0))</f>
        <v>6</v>
      </c>
      <c r="AC1273" s="24">
        <f t="shared" si="707"/>
        <v>0</v>
      </c>
      <c r="AD1273" s="24">
        <f>IFNA(VLOOKUP(A1273,'BUSINESS processed'!A1273:J3963,8,0))</f>
        <v>135</v>
      </c>
      <c r="AE1273" s="24">
        <f>IFNA(VLOOKUP(A1273,'BUSINESS processed'!A1273:J3963,9,0))</f>
        <v>0.898</v>
      </c>
      <c r="AF1273" s="27">
        <f>IFNA(VLOOKUP(A1273,'BUSINESS processed'!A1273:J3963,10,0))</f>
        <v>1.287</v>
      </c>
      <c r="AG1273" s="26"/>
      <c r="AH1273" s="26"/>
      <c r="AI1273" s="26"/>
      <c r="AJ1273" s="26"/>
      <c r="AK1273" s="26"/>
      <c r="AL1273" s="26"/>
      <c r="AM1273" s="26"/>
      <c r="AN1273" s="26"/>
      <c r="AO1273" s="26"/>
      <c r="AP1273" s="26"/>
      <c r="AQ1273" s="26"/>
      <c r="AR1273" s="26"/>
      <c r="AS1273" s="26"/>
      <c r="AT1273" s="26"/>
      <c r="AU1273" s="26"/>
      <c r="AV1273" s="26"/>
      <c r="AW1273" s="26"/>
      <c r="AX1273" s="26"/>
      <c r="AY1273" s="26"/>
      <c r="AZ1273" s="26"/>
      <c r="BA1273" s="26"/>
      <c r="BB1273" s="26"/>
      <c r="BC1273" s="26"/>
      <c r="BD1273" s="26"/>
      <c r="BE1273" s="26"/>
      <c r="BF1273" s="26"/>
      <c r="BG1273" s="26"/>
      <c r="BH1273" s="26"/>
    </row>
    <row r="1274">
      <c r="A1274" s="18" t="str">
        <f t="shared" si="1"/>
        <v>Europe_Denmark-Europe_2012</v>
      </c>
      <c r="B1274" s="19" t="s">
        <v>179</v>
      </c>
      <c r="C1274" s="20" t="s">
        <v>190</v>
      </c>
      <c r="D1274" s="21" t="s">
        <v>91</v>
      </c>
      <c r="E1274" s="22">
        <v>3.15E11</v>
      </c>
      <c r="F1274" s="22">
        <f t="shared" si="2"/>
        <v>56334.78385</v>
      </c>
      <c r="G1274" s="23">
        <v>0.112</v>
      </c>
      <c r="H1274" s="23">
        <v>6304.0</v>
      </c>
      <c r="I1274" s="39">
        <f t="shared" si="709"/>
        <v>0.071</v>
      </c>
      <c r="J1274" s="24">
        <f t="shared" si="710"/>
        <v>20252</v>
      </c>
      <c r="K1274" s="24">
        <f t="shared" si="3"/>
        <v>0.0036218795</v>
      </c>
      <c r="L1274" s="24">
        <f t="shared" si="711"/>
        <v>0</v>
      </c>
      <c r="M1274" s="24">
        <f t="shared" si="5"/>
        <v>0</v>
      </c>
      <c r="N1274" s="24">
        <f>IFNA(VLOOKUP(A1274,'HUMAN RESOURCES processed'!$A$2:$M$2692,5,0))</f>
        <v>0.01</v>
      </c>
      <c r="O1274" s="24">
        <f>IFNA(VLOOKUP(A1274,'HUMAN RESOURCES processed'!$A$2:$M$2692,6,0))</f>
        <v>0.003</v>
      </c>
      <c r="P1274" s="24">
        <f>IFNA(VLOOKUP(A1274,'HUMAN RESOURCES processed'!$A$2:$M$2692,7,0))</f>
        <v>82</v>
      </c>
      <c r="Q1274" s="24">
        <f>IFNA(VLOOKUP(A1274,'HUMAN RESOURCES processed'!$A$2:$M$2692,8,0))</f>
        <v>78</v>
      </c>
      <c r="R1274" s="24">
        <f t="shared" si="6"/>
        <v>80</v>
      </c>
      <c r="S1274" s="24">
        <f>IFNA(VLOOKUP(A1274,'HUMAN RESOURCES processed'!$A$2:$M$2692,9,0))</f>
        <v>0.177</v>
      </c>
      <c r="T1274" s="24">
        <f>IFNA(VLOOKUP(A1274,'HUMAN RESOURCES processed'!$A$2:$M$2692,10,0))</f>
        <v>0.649</v>
      </c>
      <c r="U1274" s="24">
        <f>IFNA(VLOOKUP(A1274,'HUMAN RESOURCES processed'!$A$2:$M$2692,11,0))</f>
        <v>0.175</v>
      </c>
      <c r="V1274" s="24">
        <f>IFNA(VLOOKUP(A1274,'HUMAN RESOURCES processed'!$A$2:$M$2692,12,0))</f>
        <v>5591572</v>
      </c>
      <c r="W1274" s="24">
        <f>IFNA(VLOOKUP(A1274,'HUMAN RESOURCES processed'!$A$2:$M$2692,13,0))</f>
        <v>0.871</v>
      </c>
      <c r="X1274" s="24">
        <f>IFNA(VLOOKUP(A1274,'TOURISM processed'!$A$2:$F$2692,5,0))</f>
        <v>6135000000</v>
      </c>
      <c r="Y1274" s="24">
        <f>IFNA(VLOOKUP(A1274,'TOURISM processed'!$A$2:$F$2692,6,0))</f>
        <v>9600000000</v>
      </c>
      <c r="Z1274" s="24">
        <f t="shared" si="7"/>
        <v>1716.869603</v>
      </c>
      <c r="AA1274" s="24">
        <f>IFNA(VLOOKUP(A1274,'BUSINESS processed'!A1274:J3964,5,0))</f>
        <v>0.27</v>
      </c>
      <c r="AB1274" s="24">
        <f>IFNA(VLOOKUP(A1274,'BUSINESS processed'!A1274:J3964,6,0))</f>
        <v>6</v>
      </c>
      <c r="AC1274" s="24">
        <f>IFNA(VLOOKUP(A1274,'BUSINESS processed'!A1274:J3964,7,0))</f>
        <v>5</v>
      </c>
      <c r="AD1274" s="24">
        <f>IFNA(VLOOKUP(A1274,'BUSINESS processed'!A1274:J3964,8,0))</f>
        <v>130</v>
      </c>
      <c r="AE1274" s="24">
        <f>IFNA(VLOOKUP(A1274,'BUSINESS processed'!A1274:J3964,9,0))</f>
        <v>0.923</v>
      </c>
      <c r="AF1274" s="27">
        <f>IFNA(VLOOKUP(A1274,'BUSINESS processed'!A1274:J3964,10,0))</f>
        <v>1.303</v>
      </c>
      <c r="AG1274" s="26"/>
      <c r="AH1274" s="26"/>
      <c r="AI1274" s="26"/>
      <c r="AJ1274" s="26"/>
      <c r="AK1274" s="26"/>
      <c r="AL1274" s="26"/>
      <c r="AM1274" s="26"/>
      <c r="AN1274" s="26"/>
      <c r="AO1274" s="26"/>
      <c r="AP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6"/>
      <c r="BH1274" s="26"/>
    </row>
    <row r="1275">
      <c r="A1275" s="18" t="str">
        <f t="shared" si="1"/>
        <v>Europe_Estonia-Europe_2000</v>
      </c>
      <c r="B1275" s="19" t="s">
        <v>179</v>
      </c>
      <c r="C1275" s="20" t="s">
        <v>191</v>
      </c>
      <c r="D1275" s="21" t="s">
        <v>70</v>
      </c>
      <c r="E1275" s="22">
        <v>5.675697575E9</v>
      </c>
      <c r="F1275" s="22">
        <f t="shared" si="2"/>
        <v>4062.819268</v>
      </c>
      <c r="G1275" s="23">
        <v>0.053</v>
      </c>
      <c r="H1275" s="23">
        <v>213.0</v>
      </c>
      <c r="I1275" s="23">
        <v>0.074</v>
      </c>
      <c r="J1275" s="24">
        <f>IFNA(VLOOKUP(A1275,'ENERGY processed'!$A$2:$H$2692,7,0),"")</f>
        <v>5721</v>
      </c>
      <c r="K1275" s="24">
        <f t="shared" si="3"/>
        <v>0.00409524798</v>
      </c>
      <c r="L1275" s="24">
        <f t="shared" si="711"/>
        <v>0</v>
      </c>
      <c r="M1275" s="24">
        <f t="shared" si="5"/>
        <v>0</v>
      </c>
      <c r="N1275" s="24">
        <f>IFNA(VLOOKUP(A1275,'HUMAN RESOURCES processed'!$A$2:$M$2692,5,0))</f>
        <v>0.01</v>
      </c>
      <c r="O1275" s="24">
        <f>IFNA(VLOOKUP(A1275,'HUMAN RESOURCES processed'!$A$2:$M$2692,6,0))</f>
        <v>0.009</v>
      </c>
      <c r="P1275" s="24">
        <f>IFNA(VLOOKUP(A1275,'HUMAN RESOURCES processed'!$A$2:$M$2692,7,0))</f>
        <v>76</v>
      </c>
      <c r="Q1275" s="24">
        <f>IFNA(VLOOKUP(A1275,'HUMAN RESOURCES processed'!$A$2:$M$2692,8,0))</f>
        <v>65</v>
      </c>
      <c r="R1275" s="24">
        <f t="shared" si="6"/>
        <v>70.5</v>
      </c>
      <c r="S1275" s="24">
        <f>IFNA(VLOOKUP(A1275,'HUMAN RESOURCES processed'!$A$2:$M$2692,9,0))</f>
        <v>0.18</v>
      </c>
      <c r="T1275" s="24">
        <f>IFNA(VLOOKUP(A1275,'HUMAN RESOURCES processed'!$A$2:$M$2692,10,0))</f>
        <v>0.669</v>
      </c>
      <c r="U1275" s="24">
        <f>IFNA(VLOOKUP(A1275,'HUMAN RESOURCES processed'!$A$2:$M$2692,11,0))</f>
        <v>0.152</v>
      </c>
      <c r="V1275" s="24">
        <f>IFNA(VLOOKUP(A1275,'HUMAN RESOURCES processed'!$A$2:$M$2692,12,0))</f>
        <v>1396985</v>
      </c>
      <c r="W1275" s="24">
        <f>IFNA(VLOOKUP(A1275,'HUMAN RESOURCES processed'!$A$2:$M$2692,13,0))</f>
        <v>0.694</v>
      </c>
      <c r="X1275" s="24">
        <f>IFNA(VLOOKUP(A1275,'TOURISM processed'!$A$2:$F$2692,5,0))</f>
        <v>657000000</v>
      </c>
      <c r="Y1275" s="24">
        <f>IFNA(VLOOKUP(A1275,'TOURISM processed'!$A$2:$F$2692,6,0))</f>
        <v>253000000</v>
      </c>
      <c r="Z1275" s="24">
        <f t="shared" si="7"/>
        <v>181.1043068</v>
      </c>
      <c r="AA1275" s="24">
        <f t="shared" ref="AA1275:AA1279" si="712">IF(AND(C1275=C1274,D1275&gt;D1274),AA1274,0)</f>
        <v>0</v>
      </c>
      <c r="AB1275" s="24">
        <f t="shared" ref="AB1275:AB1277" si="713">IF(AND(C1275=C1274,D1275&gt;D1274),AB1274,0)</f>
        <v>0</v>
      </c>
      <c r="AC1275" s="24">
        <f t="shared" ref="AC1275:AC1286" si="714">IF(AND(C1275=C1274,D1275&gt;D1274),AC1274,0)</f>
        <v>0</v>
      </c>
      <c r="AD1275" s="24">
        <f t="shared" ref="AD1275:AD1279" si="715">IF(AND(C1275=C1274,D1275&gt;D1274),AD1274,0)</f>
        <v>0</v>
      </c>
      <c r="AE1275" s="24">
        <f>IFNA(VLOOKUP(A1275,'BUSINESS processed'!A1275:J3965,9,0))</f>
        <v>0.286</v>
      </c>
      <c r="AF1275" s="27">
        <f>IFNA(VLOOKUP(A1275,'BUSINESS processed'!A1275:J3965,10,0))</f>
        <v>0.408</v>
      </c>
      <c r="AG1275" s="26"/>
      <c r="AH1275" s="26"/>
      <c r="AI1275" s="26"/>
      <c r="AJ1275" s="26"/>
      <c r="AK1275" s="26"/>
      <c r="AL1275" s="26"/>
      <c r="AM1275" s="26"/>
      <c r="AN1275" s="26"/>
      <c r="AO1275" s="26"/>
      <c r="AP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6"/>
      <c r="BH1275" s="26"/>
    </row>
    <row r="1276">
      <c r="A1276" s="18" t="str">
        <f t="shared" si="1"/>
        <v>Europe_Estonia-Europe_2001</v>
      </c>
      <c r="B1276" s="19" t="s">
        <v>179</v>
      </c>
      <c r="C1276" s="20" t="s">
        <v>191</v>
      </c>
      <c r="D1276" s="21" t="s">
        <v>71</v>
      </c>
      <c r="E1276" s="22">
        <v>6.24014781E9</v>
      </c>
      <c r="F1276" s="22">
        <f t="shared" si="2"/>
        <v>4495.411266</v>
      </c>
      <c r="G1276" s="23">
        <v>0.049</v>
      </c>
      <c r="H1276" s="23">
        <v>218.0</v>
      </c>
      <c r="I1276" s="23">
        <v>0.078</v>
      </c>
      <c r="J1276" s="24">
        <f>IFNA(VLOOKUP(A1276,'ENERGY processed'!$A$2:$H$2692,7,0),"")</f>
        <v>5603</v>
      </c>
      <c r="K1276" s="24">
        <f t="shared" si="3"/>
        <v>0.004036409087</v>
      </c>
      <c r="L1276" s="24">
        <f t="shared" si="711"/>
        <v>0</v>
      </c>
      <c r="M1276" s="24">
        <f t="shared" si="5"/>
        <v>0</v>
      </c>
      <c r="N1276" s="24">
        <f>IFNA(VLOOKUP(A1276,'HUMAN RESOURCES processed'!$A$2:$M$2692,5,0))</f>
        <v>0.009</v>
      </c>
      <c r="O1276" s="24">
        <f>IFNA(VLOOKUP(A1276,'HUMAN RESOURCES processed'!$A$2:$M$2692,6,0))</f>
        <v>0.008</v>
      </c>
      <c r="P1276" s="24">
        <f>IFNA(VLOOKUP(A1276,'HUMAN RESOURCES processed'!$A$2:$M$2692,7,0))</f>
        <v>76</v>
      </c>
      <c r="Q1276" s="24">
        <f>IFNA(VLOOKUP(A1276,'HUMAN RESOURCES processed'!$A$2:$M$2692,8,0))</f>
        <v>65</v>
      </c>
      <c r="R1276" s="24">
        <f t="shared" si="6"/>
        <v>70.5</v>
      </c>
      <c r="S1276" s="24">
        <f>IFNA(VLOOKUP(A1276,'HUMAN RESOURCES processed'!$A$2:$M$2692,9,0))</f>
        <v>0.174</v>
      </c>
      <c r="T1276" s="24">
        <f>IFNA(VLOOKUP(A1276,'HUMAN RESOURCES processed'!$A$2:$M$2692,10,0))</f>
        <v>0.671</v>
      </c>
      <c r="U1276" s="24">
        <f>IFNA(VLOOKUP(A1276,'HUMAN RESOURCES processed'!$A$2:$M$2692,11,0))</f>
        <v>0.155</v>
      </c>
      <c r="V1276" s="24">
        <f>IFNA(VLOOKUP(A1276,'HUMAN RESOURCES processed'!$A$2:$M$2692,12,0))</f>
        <v>1388115</v>
      </c>
      <c r="W1276" s="24">
        <f>IFNA(VLOOKUP(A1276,'HUMAN RESOURCES processed'!$A$2:$M$2692,13,0))</f>
        <v>0.692</v>
      </c>
      <c r="X1276" s="24">
        <f>IFNA(VLOOKUP(A1276,'TOURISM processed'!$A$2:$F$2692,5,0))</f>
        <v>661000000</v>
      </c>
      <c r="Y1276" s="24">
        <f>IFNA(VLOOKUP(A1276,'TOURISM processed'!$A$2:$F$2692,6,0))</f>
        <v>253000000</v>
      </c>
      <c r="Z1276" s="24">
        <f t="shared" si="7"/>
        <v>182.2615561</v>
      </c>
      <c r="AA1276" s="24">
        <f t="shared" si="712"/>
        <v>0</v>
      </c>
      <c r="AB1276" s="24">
        <f t="shared" si="713"/>
        <v>0</v>
      </c>
      <c r="AC1276" s="24">
        <f t="shared" si="714"/>
        <v>0</v>
      </c>
      <c r="AD1276" s="24">
        <f t="shared" si="715"/>
        <v>0</v>
      </c>
      <c r="AE1276" s="24">
        <f>IFNA(VLOOKUP(A1276,'BUSINESS processed'!A1276:J3966,9,0))</f>
        <v>0.315</v>
      </c>
      <c r="AF1276" s="27">
        <f>IFNA(VLOOKUP(A1276,'BUSINESS processed'!A1276:J3966,10,0))</f>
        <v>0.48</v>
      </c>
      <c r="AG1276" s="26"/>
      <c r="AH1276" s="26"/>
      <c r="AI1276" s="26"/>
      <c r="AJ1276" s="26"/>
      <c r="AK1276" s="26"/>
      <c r="AL1276" s="26"/>
      <c r="AM1276" s="26"/>
      <c r="AN1276" s="26"/>
      <c r="AO1276" s="26"/>
      <c r="AP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6"/>
      <c r="BH1276" s="26"/>
    </row>
    <row r="1277">
      <c r="A1277" s="18" t="str">
        <f t="shared" si="1"/>
        <v>Europe_Estonia-Europe_2002</v>
      </c>
      <c r="B1277" s="19" t="s">
        <v>179</v>
      </c>
      <c r="C1277" s="20" t="s">
        <v>191</v>
      </c>
      <c r="D1277" s="21" t="s">
        <v>72</v>
      </c>
      <c r="E1277" s="22">
        <v>7.324390332E9</v>
      </c>
      <c r="F1277" s="22">
        <f t="shared" si="2"/>
        <v>5310.030327</v>
      </c>
      <c r="G1277" s="23">
        <v>0.048</v>
      </c>
      <c r="H1277" s="23">
        <v>256.0</v>
      </c>
      <c r="I1277" s="23">
        <v>0.067</v>
      </c>
      <c r="J1277" s="24">
        <f>IFNA(VLOOKUP(A1277,'ENERGY processed'!$A$2:$H$2692,7,0),"")</f>
        <v>5568</v>
      </c>
      <c r="K1277" s="24">
        <f t="shared" si="3"/>
        <v>0.004036683945</v>
      </c>
      <c r="L1277" s="24">
        <f>IFNA(VLOOKUP(A1277,'ENERGY processed'!$A$2:$H$2692,8,0),"")</f>
        <v>18339</v>
      </c>
      <c r="M1277" s="24">
        <f t="shared" si="5"/>
        <v>0.01329539276</v>
      </c>
      <c r="N1277" s="24">
        <f>IFNA(VLOOKUP(A1277,'HUMAN RESOURCES processed'!$A$2:$M$2692,5,0))</f>
        <v>0.01</v>
      </c>
      <c r="O1277" s="24">
        <f>IFNA(VLOOKUP(A1277,'HUMAN RESOURCES processed'!$A$2:$M$2692,6,0))</f>
        <v>0.008</v>
      </c>
      <c r="P1277" s="24">
        <f>IFNA(VLOOKUP(A1277,'HUMAN RESOURCES processed'!$A$2:$M$2692,7,0))</f>
        <v>77</v>
      </c>
      <c r="Q1277" s="24">
        <f>IFNA(VLOOKUP(A1277,'HUMAN RESOURCES processed'!$A$2:$M$2692,8,0))</f>
        <v>65</v>
      </c>
      <c r="R1277" s="24">
        <f t="shared" si="6"/>
        <v>71</v>
      </c>
      <c r="S1277" s="24">
        <f>IFNA(VLOOKUP(A1277,'HUMAN RESOURCES processed'!$A$2:$M$2692,9,0))</f>
        <v>0.167</v>
      </c>
      <c r="T1277" s="24">
        <f>IFNA(VLOOKUP(A1277,'HUMAN RESOURCES processed'!$A$2:$M$2692,10,0))</f>
        <v>0.674</v>
      </c>
      <c r="U1277" s="24">
        <f>IFNA(VLOOKUP(A1277,'HUMAN RESOURCES processed'!$A$2:$M$2692,11,0))</f>
        <v>0.159</v>
      </c>
      <c r="V1277" s="24">
        <f>IFNA(VLOOKUP(A1277,'HUMAN RESOURCES processed'!$A$2:$M$2692,12,0))</f>
        <v>1379350</v>
      </c>
      <c r="W1277" s="24">
        <f>IFNA(VLOOKUP(A1277,'HUMAN RESOURCES processed'!$A$2:$M$2692,13,0))</f>
        <v>0.691</v>
      </c>
      <c r="X1277" s="24">
        <f>IFNA(VLOOKUP(A1277,'TOURISM processed'!$A$2:$F$2692,5,0))</f>
        <v>737000000</v>
      </c>
      <c r="Y1277" s="24">
        <f>IFNA(VLOOKUP(A1277,'TOURISM processed'!$A$2:$F$2692,6,0))</f>
        <v>305000000</v>
      </c>
      <c r="Z1277" s="24">
        <f t="shared" si="7"/>
        <v>221.1186428</v>
      </c>
      <c r="AA1277" s="24">
        <f t="shared" si="712"/>
        <v>0</v>
      </c>
      <c r="AB1277" s="24">
        <f t="shared" si="713"/>
        <v>0</v>
      </c>
      <c r="AC1277" s="24">
        <f t="shared" si="714"/>
        <v>0</v>
      </c>
      <c r="AD1277" s="24">
        <f t="shared" si="715"/>
        <v>0</v>
      </c>
      <c r="AE1277" s="24">
        <f>IFNA(VLOOKUP(A1277,'BUSINESS processed'!A1277:J3967,9,0))</f>
        <v>0.415</v>
      </c>
      <c r="AF1277" s="27">
        <f>IFNA(VLOOKUP(A1277,'BUSINESS processed'!A1277:J3967,10,0))</f>
        <v>0.654</v>
      </c>
      <c r="AG1277" s="26"/>
      <c r="AH1277" s="26"/>
      <c r="AI1277" s="26"/>
      <c r="AJ1277" s="26"/>
      <c r="AK1277" s="26"/>
      <c r="AL1277" s="26"/>
      <c r="AM1277" s="26"/>
      <c r="AN1277" s="26"/>
      <c r="AO1277" s="26"/>
      <c r="AP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6"/>
      <c r="BH1277" s="26"/>
    </row>
    <row r="1278">
      <c r="A1278" s="18" t="str">
        <f t="shared" si="1"/>
        <v>Europe_Estonia-Europe_2003</v>
      </c>
      <c r="B1278" s="19" t="s">
        <v>179</v>
      </c>
      <c r="C1278" s="20" t="s">
        <v>191</v>
      </c>
      <c r="D1278" s="21" t="s">
        <v>74</v>
      </c>
      <c r="E1278" s="22">
        <v>9.845187817E9</v>
      </c>
      <c r="F1278" s="22">
        <f t="shared" si="2"/>
        <v>7182.493738</v>
      </c>
      <c r="G1278" s="23">
        <v>0.049</v>
      </c>
      <c r="H1278" s="23">
        <v>352.0</v>
      </c>
      <c r="I1278" s="23">
        <v>0.055</v>
      </c>
      <c r="J1278" s="24">
        <f>IFNA(VLOOKUP(A1278,'ENERGY processed'!$A$2:$H$2692,7,0),"")</f>
        <v>4749</v>
      </c>
      <c r="K1278" s="24">
        <f t="shared" si="3"/>
        <v>0.003464602545</v>
      </c>
      <c r="L1278" s="24">
        <f>IFNA(VLOOKUP(A1278,'ENERGY processed'!$A$2:$H$2692,8,0),"")</f>
        <v>14745</v>
      </c>
      <c r="M1278" s="24">
        <f t="shared" si="5"/>
        <v>0.01075712035</v>
      </c>
      <c r="N1278" s="24">
        <f>IFNA(VLOOKUP(A1278,'HUMAN RESOURCES processed'!$A$2:$M$2692,5,0))</f>
        <v>0.01</v>
      </c>
      <c r="O1278" s="24">
        <f>IFNA(VLOOKUP(A1278,'HUMAN RESOURCES processed'!$A$2:$M$2692,6,0))</f>
        <v>0.007</v>
      </c>
      <c r="P1278" s="24">
        <f>IFNA(VLOOKUP(A1278,'HUMAN RESOURCES processed'!$A$2:$M$2692,7,0))</f>
        <v>77</v>
      </c>
      <c r="Q1278" s="24">
        <f>IFNA(VLOOKUP(A1278,'HUMAN RESOURCES processed'!$A$2:$M$2692,8,0))</f>
        <v>66</v>
      </c>
      <c r="R1278" s="24">
        <f t="shared" si="6"/>
        <v>71.5</v>
      </c>
      <c r="S1278" s="24">
        <f>IFNA(VLOOKUP(A1278,'HUMAN RESOURCES processed'!$A$2:$M$2692,9,0))</f>
        <v>0.161</v>
      </c>
      <c r="T1278" s="24">
        <f>IFNA(VLOOKUP(A1278,'HUMAN RESOURCES processed'!$A$2:$M$2692,10,0))</f>
        <v>0.676</v>
      </c>
      <c r="U1278" s="24">
        <f>IFNA(VLOOKUP(A1278,'HUMAN RESOURCES processed'!$A$2:$M$2692,11,0))</f>
        <v>0.163</v>
      </c>
      <c r="V1278" s="24">
        <f>IFNA(VLOOKUP(A1278,'HUMAN RESOURCES processed'!$A$2:$M$2692,12,0))</f>
        <v>1370720</v>
      </c>
      <c r="W1278" s="24">
        <f>IFNA(VLOOKUP(A1278,'HUMAN RESOURCES processed'!$A$2:$M$2692,13,0))</f>
        <v>0.69</v>
      </c>
      <c r="X1278" s="24">
        <f>IFNA(VLOOKUP(A1278,'TOURISM processed'!$A$2:$F$2692,5,0))</f>
        <v>883000000</v>
      </c>
      <c r="Y1278" s="24">
        <f>IFNA(VLOOKUP(A1278,'TOURISM processed'!$A$2:$F$2692,6,0))</f>
        <v>404000000</v>
      </c>
      <c r="Z1278" s="24">
        <f t="shared" si="7"/>
        <v>294.7356134</v>
      </c>
      <c r="AA1278" s="24">
        <f t="shared" si="712"/>
        <v>0</v>
      </c>
      <c r="AB1278" s="24">
        <f>IFNA(VLOOKUP(A1278,'BUSINESS processed'!A1278:J3968,6,0))</f>
        <v>72</v>
      </c>
      <c r="AC1278" s="24">
        <f t="shared" si="714"/>
        <v>0</v>
      </c>
      <c r="AD1278" s="24">
        <f t="shared" si="715"/>
        <v>0</v>
      </c>
      <c r="AE1278" s="24">
        <f>IFNA(VLOOKUP(A1278,'BUSINESS processed'!A1278:J3968,9,0))</f>
        <v>0.453</v>
      </c>
      <c r="AF1278" s="27">
        <f>IFNA(VLOOKUP(A1278,'BUSINESS processed'!A1278:J3968,10,0))</f>
        <v>0.784</v>
      </c>
      <c r="AG1278" s="26"/>
      <c r="AH1278" s="26"/>
      <c r="AI1278" s="26"/>
      <c r="AJ1278" s="26"/>
      <c r="AK1278" s="26"/>
      <c r="AL1278" s="26"/>
      <c r="AM1278" s="26"/>
      <c r="AN1278" s="26"/>
      <c r="AO1278" s="26"/>
      <c r="AP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6"/>
      <c r="BH1278" s="26"/>
    </row>
    <row r="1279">
      <c r="A1279" s="18" t="str">
        <f t="shared" si="1"/>
        <v>Europe_Estonia-Europe_2004</v>
      </c>
      <c r="B1279" s="19" t="s">
        <v>179</v>
      </c>
      <c r="C1279" s="20" t="s">
        <v>191</v>
      </c>
      <c r="D1279" s="21" t="s">
        <v>83</v>
      </c>
      <c r="E1279" s="22">
        <v>1.2031396467E10</v>
      </c>
      <c r="F1279" s="22">
        <f t="shared" si="2"/>
        <v>8830.058689</v>
      </c>
      <c r="G1279" s="23">
        <v>0.051</v>
      </c>
      <c r="H1279" s="23">
        <v>450.0</v>
      </c>
      <c r="I1279" s="23">
        <v>0.057</v>
      </c>
      <c r="J1279" s="24">
        <f>IFNA(VLOOKUP(A1279,'ENERGY processed'!$A$2:$H$2692,7,0),"")</f>
        <v>5179.5</v>
      </c>
      <c r="K1279" s="24">
        <f t="shared" si="3"/>
        <v>0.003801328392</v>
      </c>
      <c r="L1279" s="24">
        <f>IFNA(VLOOKUP(A1279,'ENERGY processed'!$A$2:$H$2692,8,0),"")</f>
        <v>16544</v>
      </c>
      <c r="M1279" s="24">
        <f t="shared" si="5"/>
        <v>0.01214193975</v>
      </c>
      <c r="N1279" s="24">
        <f>IFNA(VLOOKUP(A1279,'HUMAN RESOURCES processed'!$A$2:$M$2692,5,0))</f>
        <v>0.01</v>
      </c>
      <c r="O1279" s="24">
        <f>IFNA(VLOOKUP(A1279,'HUMAN RESOURCES processed'!$A$2:$M$2692,6,0))</f>
        <v>0.006</v>
      </c>
      <c r="P1279" s="24">
        <f>IFNA(VLOOKUP(A1279,'HUMAN RESOURCES processed'!$A$2:$M$2692,7,0))</f>
        <v>78</v>
      </c>
      <c r="Q1279" s="24">
        <f>IFNA(VLOOKUP(A1279,'HUMAN RESOURCES processed'!$A$2:$M$2692,8,0))</f>
        <v>66</v>
      </c>
      <c r="R1279" s="24">
        <f t="shared" si="6"/>
        <v>72</v>
      </c>
      <c r="S1279" s="24">
        <f>IFNA(VLOOKUP(A1279,'HUMAN RESOURCES processed'!$A$2:$M$2692,9,0))</f>
        <v>0.156</v>
      </c>
      <c r="T1279" s="24">
        <f>IFNA(VLOOKUP(A1279,'HUMAN RESOURCES processed'!$A$2:$M$2692,10,0))</f>
        <v>0.678</v>
      </c>
      <c r="U1279" s="24">
        <f>IFNA(VLOOKUP(A1279,'HUMAN RESOURCES processed'!$A$2:$M$2692,11,0))</f>
        <v>0.166</v>
      </c>
      <c r="V1279" s="24">
        <f>IFNA(VLOOKUP(A1279,'HUMAN RESOURCES processed'!$A$2:$M$2692,12,0))</f>
        <v>1362550</v>
      </c>
      <c r="W1279" s="24">
        <f>IFNA(VLOOKUP(A1279,'HUMAN RESOURCES processed'!$A$2:$M$2692,13,0))</f>
        <v>0.689</v>
      </c>
      <c r="X1279" s="24">
        <f>IFNA(VLOOKUP(A1279,'TOURISM processed'!$A$2:$F$2692,5,0))</f>
        <v>1111000000</v>
      </c>
      <c r="Y1279" s="24">
        <f>IFNA(VLOOKUP(A1279,'TOURISM processed'!$A$2:$F$2692,6,0))</f>
        <v>486000000</v>
      </c>
      <c r="Z1279" s="24">
        <f t="shared" si="7"/>
        <v>356.6841584</v>
      </c>
      <c r="AA1279" s="24">
        <f t="shared" si="712"/>
        <v>0</v>
      </c>
      <c r="AB1279" s="24">
        <f>IFNA(VLOOKUP(A1279,'BUSINESS processed'!A1279:J3969,6,0))</f>
        <v>72</v>
      </c>
      <c r="AC1279" s="24">
        <f t="shared" si="714"/>
        <v>0</v>
      </c>
      <c r="AD1279" s="24">
        <f t="shared" si="715"/>
        <v>0</v>
      </c>
      <c r="AE1279" s="24">
        <f>IFNA(VLOOKUP(A1279,'BUSINESS processed'!A1279:J3969,9,0))</f>
        <v>0.532</v>
      </c>
      <c r="AF1279" s="27">
        <f>IFNA(VLOOKUP(A1279,'BUSINESS processed'!A1279:J3969,10,0))</f>
        <v>0.943</v>
      </c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6"/>
      <c r="BH1279" s="26"/>
    </row>
    <row r="1280">
      <c r="A1280" s="18" t="str">
        <f t="shared" si="1"/>
        <v>Europe_Estonia-Europe_2005</v>
      </c>
      <c r="B1280" s="19" t="s">
        <v>179</v>
      </c>
      <c r="C1280" s="20" t="s">
        <v>191</v>
      </c>
      <c r="D1280" s="21" t="s">
        <v>84</v>
      </c>
      <c r="E1280" s="22">
        <v>1.390556115E10</v>
      </c>
      <c r="F1280" s="22">
        <f t="shared" si="2"/>
        <v>10264.11113</v>
      </c>
      <c r="G1280" s="23">
        <v>0.05</v>
      </c>
      <c r="H1280" s="23">
        <v>513.0</v>
      </c>
      <c r="I1280" s="23">
        <v>0.049</v>
      </c>
      <c r="J1280" s="24">
        <f>IFNA(VLOOKUP(A1280,'ENERGY processed'!$A$2:$H$2692,7,0),"")</f>
        <v>5282</v>
      </c>
      <c r="K1280" s="24">
        <f t="shared" si="3"/>
        <v>0.003898802384</v>
      </c>
      <c r="L1280" s="24">
        <f>IFNA(VLOOKUP(A1280,'ENERGY processed'!$A$2:$H$2692,8,0),"")</f>
        <v>17217</v>
      </c>
      <c r="M1280" s="24">
        <f t="shared" si="5"/>
        <v>0.01270838331</v>
      </c>
      <c r="N1280" s="24">
        <f>IFNA(VLOOKUP(A1280,'HUMAN RESOURCES processed'!$A$2:$M$2692,5,0))</f>
        <v>0.011</v>
      </c>
      <c r="O1280" s="24">
        <f>IFNA(VLOOKUP(A1280,'HUMAN RESOURCES processed'!$A$2:$M$2692,6,0))</f>
        <v>0.006</v>
      </c>
      <c r="P1280" s="24">
        <f>IFNA(VLOOKUP(A1280,'HUMAN RESOURCES processed'!$A$2:$M$2692,7,0))</f>
        <v>78</v>
      </c>
      <c r="Q1280" s="24">
        <f>IFNA(VLOOKUP(A1280,'HUMAN RESOURCES processed'!$A$2:$M$2692,8,0))</f>
        <v>67</v>
      </c>
      <c r="R1280" s="24">
        <f t="shared" si="6"/>
        <v>72.5</v>
      </c>
      <c r="S1280" s="24">
        <f>IFNA(VLOOKUP(A1280,'HUMAN RESOURCES processed'!$A$2:$M$2692,9,0))</f>
        <v>0.153</v>
      </c>
      <c r="T1280" s="24">
        <f>IFNA(VLOOKUP(A1280,'HUMAN RESOURCES processed'!$A$2:$M$2692,10,0))</f>
        <v>0.679</v>
      </c>
      <c r="U1280" s="24">
        <f>IFNA(VLOOKUP(A1280,'HUMAN RESOURCES processed'!$A$2:$M$2692,11,0))</f>
        <v>0.168</v>
      </c>
      <c r="V1280" s="24">
        <f>IFNA(VLOOKUP(A1280,'HUMAN RESOURCES processed'!$A$2:$M$2692,12,0))</f>
        <v>1354775</v>
      </c>
      <c r="W1280" s="24">
        <f>IFNA(VLOOKUP(A1280,'HUMAN RESOURCES processed'!$A$2:$M$2692,13,0))</f>
        <v>0.687</v>
      </c>
      <c r="X1280" s="24">
        <f>IFNA(VLOOKUP(A1280,'TOURISM processed'!$A$2:$F$2692,5,0))</f>
        <v>1229000000</v>
      </c>
      <c r="Y1280" s="24">
        <f>IFNA(VLOOKUP(A1280,'TOURISM processed'!$A$2:$F$2692,6,0))</f>
        <v>530000000</v>
      </c>
      <c r="Z1280" s="24">
        <f t="shared" si="7"/>
        <v>391.2088723</v>
      </c>
      <c r="AA1280" s="24">
        <f>IFNA(VLOOKUP(A1280,'BUSINESS processed'!A1280:J3970,5,0))</f>
        <v>0.503</v>
      </c>
      <c r="AB1280" s="24">
        <f>IFNA(VLOOKUP(A1280,'BUSINESS processed'!A1280:J3970,6,0))</f>
        <v>35</v>
      </c>
      <c r="AC1280" s="24">
        <f t="shared" si="714"/>
        <v>0</v>
      </c>
      <c r="AD1280" s="24">
        <f>IFNA(VLOOKUP(A1280,'BUSINESS processed'!A1280:J3970,8,0))</f>
        <v>81</v>
      </c>
      <c r="AE1280" s="24">
        <f>IFNA(VLOOKUP(A1280,'BUSINESS processed'!A1280:J3970,9,0))</f>
        <v>0.615</v>
      </c>
      <c r="AF1280" s="27">
        <f>IFNA(VLOOKUP(A1280,'BUSINESS processed'!A1280:J3970,10,0))</f>
        <v>1.091</v>
      </c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</row>
    <row r="1281">
      <c r="A1281" s="18" t="str">
        <f t="shared" si="1"/>
        <v>Europe_Estonia-Europe_2006</v>
      </c>
      <c r="B1281" s="19" t="s">
        <v>179</v>
      </c>
      <c r="C1281" s="20" t="s">
        <v>191</v>
      </c>
      <c r="D1281" s="21" t="s">
        <v>85</v>
      </c>
      <c r="E1281" s="22">
        <v>1.679849886E10</v>
      </c>
      <c r="F1281" s="22">
        <f t="shared" si="2"/>
        <v>12472.80527</v>
      </c>
      <c r="G1281" s="23">
        <v>0.05</v>
      </c>
      <c r="H1281" s="23">
        <v>620.0</v>
      </c>
      <c r="I1281" s="23">
        <v>0.05</v>
      </c>
      <c r="J1281" s="24">
        <f>IFNA(VLOOKUP(A1281,'ENERGY processed'!$A$2:$H$2692,7,0),"")</f>
        <v>5624</v>
      </c>
      <c r="K1281" s="24">
        <f t="shared" si="3"/>
        <v>0.004175793171</v>
      </c>
      <c r="L1281" s="24">
        <f>IFNA(VLOOKUP(A1281,'ENERGY processed'!$A$2:$H$2692,8,0),"")</f>
        <v>18845</v>
      </c>
      <c r="M1281" s="24">
        <f t="shared" si="5"/>
        <v>0.0139923226</v>
      </c>
      <c r="N1281" s="24">
        <f>IFNA(VLOOKUP(A1281,'HUMAN RESOURCES processed'!$A$2:$M$2692,5,0))</f>
        <v>0.011</v>
      </c>
      <c r="O1281" s="24">
        <f>IFNA(VLOOKUP(A1281,'HUMAN RESOURCES processed'!$A$2:$M$2692,6,0))</f>
        <v>0.005</v>
      </c>
      <c r="P1281" s="24">
        <f>IFNA(VLOOKUP(A1281,'HUMAN RESOURCES processed'!$A$2:$M$2692,7,0))</f>
        <v>78</v>
      </c>
      <c r="Q1281" s="24">
        <f>IFNA(VLOOKUP(A1281,'HUMAN RESOURCES processed'!$A$2:$M$2692,8,0))</f>
        <v>67</v>
      </c>
      <c r="R1281" s="24">
        <f t="shared" si="6"/>
        <v>72.5</v>
      </c>
      <c r="S1281" s="24">
        <f>IFNA(VLOOKUP(A1281,'HUMAN RESOURCES processed'!$A$2:$M$2692,9,0))</f>
        <v>0.151</v>
      </c>
      <c r="T1281" s="24">
        <f>IFNA(VLOOKUP(A1281,'HUMAN RESOURCES processed'!$A$2:$M$2692,10,0))</f>
        <v>0.679</v>
      </c>
      <c r="U1281" s="24">
        <f>IFNA(VLOOKUP(A1281,'HUMAN RESOURCES processed'!$A$2:$M$2692,11,0))</f>
        <v>0.17</v>
      </c>
      <c r="V1281" s="24">
        <f>IFNA(VLOOKUP(A1281,'HUMAN RESOURCES processed'!$A$2:$M$2692,12,0))</f>
        <v>1346810</v>
      </c>
      <c r="W1281" s="24">
        <f>IFNA(VLOOKUP(A1281,'HUMAN RESOURCES processed'!$A$2:$M$2692,13,0))</f>
        <v>0.686</v>
      </c>
      <c r="X1281" s="24">
        <f>IFNA(VLOOKUP(A1281,'TOURISM processed'!$A$2:$F$2692,5,0))</f>
        <v>1361000000</v>
      </c>
      <c r="Y1281" s="24">
        <f>IFNA(VLOOKUP(A1281,'TOURISM processed'!$A$2:$F$2692,6,0))</f>
        <v>706000000</v>
      </c>
      <c r="Z1281" s="24">
        <f t="shared" si="7"/>
        <v>524.201632</v>
      </c>
      <c r="AA1281" s="24">
        <f>IFNA(VLOOKUP(A1281,'BUSINESS processed'!A1281:J3971,5,0))</f>
        <v>0.491</v>
      </c>
      <c r="AB1281" s="24">
        <f>IFNA(VLOOKUP(A1281,'BUSINESS processed'!A1281:J3971,6,0))</f>
        <v>35</v>
      </c>
      <c r="AC1281" s="24">
        <f t="shared" si="714"/>
        <v>0</v>
      </c>
      <c r="AD1281" s="24">
        <f>IFNA(VLOOKUP(A1281,'BUSINESS processed'!A1281:J3971,8,0))</f>
        <v>81</v>
      </c>
      <c r="AE1281" s="24">
        <f>IFNA(VLOOKUP(A1281,'BUSINESS processed'!A1281:J3971,9,0))</f>
        <v>0.635</v>
      </c>
      <c r="AF1281" s="27">
        <f>IFNA(VLOOKUP(A1281,'BUSINESS processed'!A1281:J3971,10,0))</f>
        <v>1.258</v>
      </c>
      <c r="AG1281" s="26"/>
      <c r="AH1281" s="26"/>
      <c r="AI1281" s="26"/>
      <c r="AJ1281" s="26"/>
      <c r="AK1281" s="26"/>
      <c r="AL1281" s="26"/>
      <c r="AM1281" s="26"/>
      <c r="AN1281" s="26"/>
      <c r="AO1281" s="26"/>
      <c r="AP1281" s="26"/>
      <c r="AQ1281" s="26"/>
      <c r="AR1281" s="26"/>
      <c r="AS1281" s="26"/>
      <c r="AT1281" s="26"/>
      <c r="AU1281" s="26"/>
      <c r="AV1281" s="26"/>
      <c r="AW1281" s="26"/>
      <c r="AX1281" s="26"/>
      <c r="AY1281" s="26"/>
      <c r="AZ1281" s="26"/>
      <c r="BA1281" s="26"/>
      <c r="BB1281" s="26"/>
      <c r="BC1281" s="26"/>
      <c r="BD1281" s="26"/>
      <c r="BE1281" s="26"/>
      <c r="BF1281" s="26"/>
      <c r="BG1281" s="26"/>
      <c r="BH1281" s="26"/>
    </row>
    <row r="1282">
      <c r="A1282" s="18" t="str">
        <f t="shared" si="1"/>
        <v>Europe_Estonia-Europe_2007</v>
      </c>
      <c r="B1282" s="19" t="s">
        <v>179</v>
      </c>
      <c r="C1282" s="20" t="s">
        <v>191</v>
      </c>
      <c r="D1282" s="21" t="s">
        <v>86</v>
      </c>
      <c r="E1282" s="22">
        <v>2.1993674015E10</v>
      </c>
      <c r="F1282" s="22">
        <f t="shared" si="2"/>
        <v>16404.86471</v>
      </c>
      <c r="G1282" s="23">
        <v>0.051</v>
      </c>
      <c r="H1282" s="23">
        <v>835.0</v>
      </c>
      <c r="I1282" s="23">
        <v>0.065</v>
      </c>
      <c r="J1282" s="24">
        <f>IFNA(VLOOKUP(A1282,'ENERGY processed'!$A$2:$H$2692,7,0),"")</f>
        <v>5164</v>
      </c>
      <c r="K1282" s="24">
        <f t="shared" si="3"/>
        <v>0.00385177671</v>
      </c>
      <c r="L1282" s="24">
        <f>IFNA(VLOOKUP(A1282,'ENERGY processed'!$A$2:$H$2692,8,0),"")</f>
        <v>16780</v>
      </c>
      <c r="M1282" s="24">
        <f t="shared" si="5"/>
        <v>0.01251603664</v>
      </c>
      <c r="N1282" s="24">
        <f>IFNA(VLOOKUP(A1282,'HUMAN RESOURCES processed'!$A$2:$M$2692,5,0))</f>
        <v>0.012</v>
      </c>
      <c r="O1282" s="24">
        <f>IFNA(VLOOKUP(A1282,'HUMAN RESOURCES processed'!$A$2:$M$2692,6,0))</f>
        <v>0.005</v>
      </c>
      <c r="P1282" s="24">
        <f>IFNA(VLOOKUP(A1282,'HUMAN RESOURCES processed'!$A$2:$M$2692,7,0))</f>
        <v>79</v>
      </c>
      <c r="Q1282" s="24">
        <f>IFNA(VLOOKUP(A1282,'HUMAN RESOURCES processed'!$A$2:$M$2692,8,0))</f>
        <v>67</v>
      </c>
      <c r="R1282" s="24">
        <f t="shared" si="6"/>
        <v>73</v>
      </c>
      <c r="S1282" s="24">
        <f>IFNA(VLOOKUP(A1282,'HUMAN RESOURCES processed'!$A$2:$M$2692,9,0))</f>
        <v>0.151</v>
      </c>
      <c r="T1282" s="24">
        <f>IFNA(VLOOKUP(A1282,'HUMAN RESOURCES processed'!$A$2:$M$2692,10,0))</f>
        <v>0.678</v>
      </c>
      <c r="U1282" s="24">
        <f>IFNA(VLOOKUP(A1282,'HUMAN RESOURCES processed'!$A$2:$M$2692,11,0))</f>
        <v>0.172</v>
      </c>
      <c r="V1282" s="24">
        <f>IFNA(VLOOKUP(A1282,'HUMAN RESOURCES processed'!$A$2:$M$2692,12,0))</f>
        <v>1340680</v>
      </c>
      <c r="W1282" s="24">
        <f>IFNA(VLOOKUP(A1282,'HUMAN RESOURCES processed'!$A$2:$M$2692,13,0))</f>
        <v>0.685</v>
      </c>
      <c r="X1282" s="24">
        <f>IFNA(VLOOKUP(A1282,'TOURISM processed'!$A$2:$F$2692,5,0))</f>
        <v>1416000000</v>
      </c>
      <c r="Y1282" s="24">
        <f>IFNA(VLOOKUP(A1282,'TOURISM processed'!$A$2:$F$2692,6,0))</f>
        <v>804000000</v>
      </c>
      <c r="Z1282" s="24">
        <f t="shared" si="7"/>
        <v>599.6956768</v>
      </c>
      <c r="AA1282" s="24">
        <f>IFNA(VLOOKUP(A1282,'BUSINESS processed'!A1282:J3972,5,0))</f>
        <v>0.484</v>
      </c>
      <c r="AB1282" s="24">
        <f>IFNA(VLOOKUP(A1282,'BUSINESS processed'!A1282:J3972,6,0))</f>
        <v>7</v>
      </c>
      <c r="AC1282" s="24">
        <f t="shared" si="714"/>
        <v>0</v>
      </c>
      <c r="AD1282" s="24">
        <f>IFNA(VLOOKUP(A1282,'BUSINESS processed'!A1282:J3972,8,0))</f>
        <v>81</v>
      </c>
      <c r="AE1282" s="24">
        <f>IFNA(VLOOKUP(A1282,'BUSINESS processed'!A1282:J3972,9,0))</f>
        <v>0.662</v>
      </c>
      <c r="AF1282" s="27">
        <f>IFNA(VLOOKUP(A1282,'BUSINESS processed'!A1282:J3972,10,0))</f>
        <v>1.281</v>
      </c>
      <c r="AG1282" s="26"/>
      <c r="AH1282" s="26"/>
      <c r="AI1282" s="26"/>
      <c r="AJ1282" s="26"/>
      <c r="AK1282" s="26"/>
      <c r="AL1282" s="26"/>
      <c r="AM1282" s="26"/>
      <c r="AN1282" s="26"/>
      <c r="AO1282" s="26"/>
      <c r="AP1282" s="26"/>
      <c r="AQ1282" s="26"/>
      <c r="AR1282" s="26"/>
      <c r="AS1282" s="26"/>
      <c r="AT1282" s="26"/>
      <c r="AU1282" s="26"/>
      <c r="AV1282" s="26"/>
      <c r="AW1282" s="26"/>
      <c r="AX1282" s="26"/>
      <c r="AY1282" s="26"/>
      <c r="AZ1282" s="26"/>
      <c r="BA1282" s="26"/>
      <c r="BB1282" s="26"/>
      <c r="BC1282" s="26"/>
      <c r="BD1282" s="26"/>
      <c r="BE1282" s="26"/>
      <c r="BF1282" s="26"/>
      <c r="BG1282" s="26"/>
      <c r="BH1282" s="26"/>
    </row>
    <row r="1283">
      <c r="A1283" s="18" t="str">
        <f t="shared" si="1"/>
        <v>Europe_Estonia-Europe_2008</v>
      </c>
      <c r="B1283" s="19" t="s">
        <v>179</v>
      </c>
      <c r="C1283" s="20" t="s">
        <v>191</v>
      </c>
      <c r="D1283" s="21" t="s">
        <v>87</v>
      </c>
      <c r="E1283" s="22">
        <v>2.3781549758E10</v>
      </c>
      <c r="F1283" s="22">
        <f t="shared" si="2"/>
        <v>17786.05012</v>
      </c>
      <c r="G1283" s="23">
        <v>0.06</v>
      </c>
      <c r="H1283" s="23">
        <v>1060.0</v>
      </c>
      <c r="I1283" s="23">
        <v>0.085</v>
      </c>
      <c r="J1283" s="24">
        <f>IFNA(VLOOKUP(A1283,'ENERGY processed'!$A$2:$H$2692,7,0),"")</f>
        <v>4713</v>
      </c>
      <c r="K1283" s="24">
        <f t="shared" si="3"/>
        <v>0.003524818823</v>
      </c>
      <c r="L1283" s="24">
        <f>IFNA(VLOOKUP(A1283,'ENERGY processed'!$A$2:$H$2692,8,0),"")</f>
        <v>14936</v>
      </c>
      <c r="M1283" s="24">
        <f t="shared" si="5"/>
        <v>0.01117052704</v>
      </c>
      <c r="N1283" s="24">
        <f>IFNA(VLOOKUP(A1283,'HUMAN RESOURCES processed'!$A$2:$M$2692,5,0))</f>
        <v>0.012</v>
      </c>
      <c r="O1283" s="24">
        <f>IFNA(VLOOKUP(A1283,'HUMAN RESOURCES processed'!$A$2:$M$2692,6,0))</f>
        <v>0.004</v>
      </c>
      <c r="P1283" s="24">
        <f>IFNA(VLOOKUP(A1283,'HUMAN RESOURCES processed'!$A$2:$M$2692,7,0))</f>
        <v>79</v>
      </c>
      <c r="Q1283" s="24">
        <f>IFNA(VLOOKUP(A1283,'HUMAN RESOURCES processed'!$A$2:$M$2692,8,0))</f>
        <v>69</v>
      </c>
      <c r="R1283" s="24">
        <f t="shared" si="6"/>
        <v>74</v>
      </c>
      <c r="S1283" s="24">
        <f>IFNA(VLOOKUP(A1283,'HUMAN RESOURCES processed'!$A$2:$M$2692,9,0))</f>
        <v>0.151</v>
      </c>
      <c r="T1283" s="24">
        <f>IFNA(VLOOKUP(A1283,'HUMAN RESOURCES processed'!$A$2:$M$2692,10,0))</f>
        <v>0.676</v>
      </c>
      <c r="U1283" s="24">
        <f>IFNA(VLOOKUP(A1283,'HUMAN RESOURCES processed'!$A$2:$M$2692,11,0))</f>
        <v>0.173</v>
      </c>
      <c r="V1283" s="24">
        <f>IFNA(VLOOKUP(A1283,'HUMAN RESOURCES processed'!$A$2:$M$2692,12,0))</f>
        <v>1337090</v>
      </c>
      <c r="W1283" s="24">
        <f>IFNA(VLOOKUP(A1283,'HUMAN RESOURCES processed'!$A$2:$M$2692,13,0))</f>
        <v>0.684</v>
      </c>
      <c r="X1283" s="24">
        <f>IFNA(VLOOKUP(A1283,'TOURISM processed'!$A$2:$F$2692,5,0))</f>
        <v>1643000000</v>
      </c>
      <c r="Y1283" s="24">
        <f>IFNA(VLOOKUP(A1283,'TOURISM processed'!$A$2:$F$2692,6,0))</f>
        <v>939000000</v>
      </c>
      <c r="Z1283" s="24">
        <f t="shared" si="7"/>
        <v>702.2713505</v>
      </c>
      <c r="AA1283" s="24">
        <f>IFNA(VLOOKUP(A1283,'BUSINESS processed'!A1283:J3973,5,0))</f>
        <v>0.479</v>
      </c>
      <c r="AB1283" s="24">
        <f>IFNA(VLOOKUP(A1283,'BUSINESS processed'!A1283:J3973,6,0))</f>
        <v>7</v>
      </c>
      <c r="AC1283" s="24">
        <f t="shared" si="714"/>
        <v>0</v>
      </c>
      <c r="AD1283" s="24">
        <f>IFNA(VLOOKUP(A1283,'BUSINESS processed'!A1283:J3973,8,0))</f>
        <v>81</v>
      </c>
      <c r="AE1283" s="24">
        <f>IFNA(VLOOKUP(A1283,'BUSINESS processed'!A1283:J3973,9,0))</f>
        <v>0.706</v>
      </c>
      <c r="AF1283" s="27">
        <f>IFNA(VLOOKUP(A1283,'BUSINESS processed'!A1283:J3973,10,0))</f>
        <v>1.242</v>
      </c>
      <c r="AG1283" s="26"/>
      <c r="AH1283" s="26"/>
      <c r="AI1283" s="26"/>
      <c r="AJ1283" s="26"/>
      <c r="AK1283" s="26"/>
      <c r="AL1283" s="26"/>
      <c r="AM1283" s="26"/>
      <c r="AN1283" s="26"/>
      <c r="AO1283" s="26"/>
      <c r="AP1283" s="26"/>
      <c r="AQ1283" s="26"/>
      <c r="AR1283" s="26"/>
      <c r="AS1283" s="26"/>
      <c r="AT1283" s="26"/>
      <c r="AU1283" s="26"/>
      <c r="AV1283" s="26"/>
      <c r="AW1283" s="26"/>
      <c r="AX1283" s="26"/>
      <c r="AY1283" s="26"/>
      <c r="AZ1283" s="26"/>
      <c r="BA1283" s="26"/>
      <c r="BB1283" s="26"/>
      <c r="BC1283" s="26"/>
      <c r="BD1283" s="26"/>
      <c r="BE1283" s="26"/>
      <c r="BF1283" s="26"/>
      <c r="BG1283" s="26"/>
      <c r="BH1283" s="26"/>
    </row>
    <row r="1284">
      <c r="A1284" s="18" t="str">
        <f t="shared" si="1"/>
        <v>Europe_Estonia-Europe_2009</v>
      </c>
      <c r="B1284" s="19" t="s">
        <v>179</v>
      </c>
      <c r="C1284" s="20" t="s">
        <v>191</v>
      </c>
      <c r="D1284" s="21" t="s">
        <v>88</v>
      </c>
      <c r="E1284" s="22">
        <v>1.9406617022E10</v>
      </c>
      <c r="F1284" s="22">
        <f t="shared" si="2"/>
        <v>14542.07485</v>
      </c>
      <c r="G1284" s="23">
        <v>0.068</v>
      </c>
      <c r="H1284" s="23">
        <v>968.0</v>
      </c>
      <c r="I1284" s="23">
        <v>0.094</v>
      </c>
      <c r="J1284" s="24">
        <f>IFNA(VLOOKUP(A1284,'ENERGY processed'!$A$2:$H$2692,7,0),"")</f>
        <v>4951.5</v>
      </c>
      <c r="K1284" s="24">
        <f t="shared" si="3"/>
        <v>0.003710336714</v>
      </c>
      <c r="L1284" s="24">
        <f>IFNA(VLOOKUP(A1284,'ENERGY processed'!$A$2:$H$2692,8,0),"")</f>
        <v>16116.5</v>
      </c>
      <c r="M1284" s="24">
        <f t="shared" si="5"/>
        <v>0.01207667205</v>
      </c>
      <c r="N1284" s="24">
        <f>IFNA(VLOOKUP(A1284,'HUMAN RESOURCES processed'!$A$2:$M$2692,5,0))</f>
        <v>0.012</v>
      </c>
      <c r="O1284" s="24">
        <f>IFNA(VLOOKUP(A1284,'HUMAN RESOURCES processed'!$A$2:$M$2692,6,0))</f>
        <v>0.004</v>
      </c>
      <c r="P1284" s="24">
        <f>IFNA(VLOOKUP(A1284,'HUMAN RESOURCES processed'!$A$2:$M$2692,7,0))</f>
        <v>80</v>
      </c>
      <c r="Q1284" s="24">
        <f>IFNA(VLOOKUP(A1284,'HUMAN RESOURCES processed'!$A$2:$M$2692,8,0))</f>
        <v>70</v>
      </c>
      <c r="R1284" s="24">
        <f t="shared" si="6"/>
        <v>75</v>
      </c>
      <c r="S1284" s="24">
        <f>IFNA(VLOOKUP(A1284,'HUMAN RESOURCES processed'!$A$2:$M$2692,9,0))</f>
        <v>0.153</v>
      </c>
      <c r="T1284" s="24">
        <f>IFNA(VLOOKUP(A1284,'HUMAN RESOURCES processed'!$A$2:$M$2692,10,0))</f>
        <v>0.674</v>
      </c>
      <c r="U1284" s="24">
        <f>IFNA(VLOOKUP(A1284,'HUMAN RESOURCES processed'!$A$2:$M$2692,11,0))</f>
        <v>0.174</v>
      </c>
      <c r="V1284" s="24">
        <f>IFNA(VLOOKUP(A1284,'HUMAN RESOURCES processed'!$A$2:$M$2692,12,0))</f>
        <v>1334515</v>
      </c>
      <c r="W1284" s="24">
        <f>IFNA(VLOOKUP(A1284,'HUMAN RESOURCES processed'!$A$2:$M$2692,13,0))</f>
        <v>0.682</v>
      </c>
      <c r="X1284" s="24">
        <f>IFNA(VLOOKUP(A1284,'TOURISM processed'!$A$2:$F$2692,5,0))</f>
        <v>1445000000</v>
      </c>
      <c r="Y1284" s="24">
        <f>IFNA(VLOOKUP(A1284,'TOURISM processed'!$A$2:$F$2692,6,0))</f>
        <v>696000000</v>
      </c>
      <c r="Z1284" s="24">
        <f t="shared" si="7"/>
        <v>521.5377871</v>
      </c>
      <c r="AA1284" s="24">
        <f>IFNA(VLOOKUP(A1284,'BUSINESS processed'!A1284:J3974,5,0))</f>
        <v>0.481</v>
      </c>
      <c r="AB1284" s="24">
        <f>IFNA(VLOOKUP(A1284,'BUSINESS processed'!A1284:J3974,6,0))</f>
        <v>7</v>
      </c>
      <c r="AC1284" s="24">
        <f t="shared" si="714"/>
        <v>0</v>
      </c>
      <c r="AD1284" s="24">
        <f>IFNA(VLOOKUP(A1284,'BUSINESS processed'!A1284:J3974,8,0))</f>
        <v>81</v>
      </c>
      <c r="AE1284" s="24">
        <f>IFNA(VLOOKUP(A1284,'BUSINESS processed'!A1284:J3974,9,0))</f>
        <v>0.725</v>
      </c>
      <c r="AF1284" s="27">
        <f>IFNA(VLOOKUP(A1284,'BUSINESS processed'!A1284:J3974,10,0))</f>
        <v>1.205</v>
      </c>
      <c r="AG1284" s="26"/>
      <c r="AH1284" s="26"/>
      <c r="AI1284" s="26"/>
      <c r="AJ1284" s="26"/>
      <c r="AK1284" s="26"/>
      <c r="AL1284" s="26"/>
      <c r="AM1284" s="26"/>
      <c r="AN1284" s="26"/>
      <c r="AO1284" s="26"/>
      <c r="AP1284" s="26"/>
      <c r="AQ1284" s="26"/>
      <c r="AR1284" s="26"/>
      <c r="AS1284" s="26"/>
      <c r="AT1284" s="26"/>
      <c r="AU1284" s="26"/>
      <c r="AV1284" s="26"/>
      <c r="AW1284" s="26"/>
      <c r="AX1284" s="26"/>
      <c r="AY1284" s="26"/>
      <c r="AZ1284" s="26"/>
      <c r="BA1284" s="26"/>
      <c r="BB1284" s="26"/>
      <c r="BC1284" s="26"/>
      <c r="BD1284" s="26"/>
      <c r="BE1284" s="26"/>
      <c r="BF1284" s="26"/>
      <c r="BG1284" s="26"/>
      <c r="BH1284" s="26"/>
    </row>
    <row r="1285">
      <c r="A1285" s="18" t="str">
        <f t="shared" si="1"/>
        <v>Europe_Estonia-Europe_2010</v>
      </c>
      <c r="B1285" s="19" t="s">
        <v>179</v>
      </c>
      <c r="C1285" s="20" t="s">
        <v>191</v>
      </c>
      <c r="D1285" s="21" t="s">
        <v>89</v>
      </c>
      <c r="E1285" s="22">
        <v>1.9033475893E10</v>
      </c>
      <c r="F1285" s="22">
        <f t="shared" si="2"/>
        <v>14295.03062</v>
      </c>
      <c r="G1285" s="23">
        <v>0.063</v>
      </c>
      <c r="H1285" s="23">
        <v>894.0</v>
      </c>
      <c r="I1285" s="23">
        <v>0.078</v>
      </c>
      <c r="J1285" s="24">
        <f>IFNA(VLOOKUP(A1285,'ENERGY processed'!$A$2:$H$2692,7,0),"")</f>
        <v>5038</v>
      </c>
      <c r="K1285" s="24">
        <f t="shared" si="3"/>
        <v>0.003783773635</v>
      </c>
      <c r="L1285" s="24">
        <f>IFNA(VLOOKUP(A1285,'ENERGY processed'!$A$2:$H$2692,8,0),"")</f>
        <v>16190</v>
      </c>
      <c r="M1285" s="24">
        <f t="shared" si="5"/>
        <v>0.01215944723</v>
      </c>
      <c r="N1285" s="24">
        <f>IFNA(VLOOKUP(A1285,'HUMAN RESOURCES processed'!$A$2:$M$2692,5,0))</f>
        <v>0.012</v>
      </c>
      <c r="O1285" s="24">
        <f>IFNA(VLOOKUP(A1285,'HUMAN RESOURCES processed'!$A$2:$M$2692,6,0))</f>
        <v>0.004</v>
      </c>
      <c r="P1285" s="24">
        <f>IFNA(VLOOKUP(A1285,'HUMAN RESOURCES processed'!$A$2:$M$2692,7,0))</f>
        <v>81</v>
      </c>
      <c r="Q1285" s="24">
        <f>IFNA(VLOOKUP(A1285,'HUMAN RESOURCES processed'!$A$2:$M$2692,8,0))</f>
        <v>71</v>
      </c>
      <c r="R1285" s="24">
        <f t="shared" si="6"/>
        <v>76</v>
      </c>
      <c r="S1285" s="24">
        <f>IFNA(VLOOKUP(A1285,'HUMAN RESOURCES processed'!$A$2:$M$2692,9,0))</f>
        <v>0.154</v>
      </c>
      <c r="T1285" s="24">
        <f>IFNA(VLOOKUP(A1285,'HUMAN RESOURCES processed'!$A$2:$M$2692,10,0))</f>
        <v>0.671</v>
      </c>
      <c r="U1285" s="24">
        <f>IFNA(VLOOKUP(A1285,'HUMAN RESOURCES processed'!$A$2:$M$2692,11,0))</f>
        <v>0.175</v>
      </c>
      <c r="V1285" s="24">
        <f>IFNA(VLOOKUP(A1285,'HUMAN RESOURCES processed'!$A$2:$M$2692,12,0))</f>
        <v>1331475</v>
      </c>
      <c r="W1285" s="24">
        <f>IFNA(VLOOKUP(A1285,'HUMAN RESOURCES processed'!$A$2:$M$2692,13,0))</f>
        <v>0.681</v>
      </c>
      <c r="X1285" s="24">
        <f>IFNA(VLOOKUP(A1285,'TOURISM processed'!$A$2:$F$2692,5,0))</f>
        <v>1412000000</v>
      </c>
      <c r="Y1285" s="24">
        <f>IFNA(VLOOKUP(A1285,'TOURISM processed'!$A$2:$F$2692,6,0))</f>
        <v>723000000</v>
      </c>
      <c r="Z1285" s="24">
        <f t="shared" si="7"/>
        <v>543.0068157</v>
      </c>
      <c r="AA1285" s="24">
        <f>IFNA(VLOOKUP(A1285,'BUSINESS processed'!A1285:J3975,5,0))</f>
        <v>0.486</v>
      </c>
      <c r="AB1285" s="24">
        <f>IFNA(VLOOKUP(A1285,'BUSINESS processed'!A1285:J3975,6,0))</f>
        <v>7</v>
      </c>
      <c r="AC1285" s="24">
        <f t="shared" si="714"/>
        <v>0</v>
      </c>
      <c r="AD1285" s="24">
        <f>IFNA(VLOOKUP(A1285,'BUSINESS processed'!A1285:J3975,8,0))</f>
        <v>81</v>
      </c>
      <c r="AE1285" s="24">
        <f>IFNA(VLOOKUP(A1285,'BUSINESS processed'!A1285:J3975,9,0))</f>
        <v>0.741</v>
      </c>
      <c r="AF1285" s="27">
        <f>IFNA(VLOOKUP(A1285,'BUSINESS processed'!A1285:J3975,10,0))</f>
        <v>1.273</v>
      </c>
      <c r="AG1285" s="26"/>
      <c r="AH1285" s="26"/>
      <c r="AI1285" s="26"/>
      <c r="AJ1285" s="26"/>
      <c r="AK1285" s="26"/>
      <c r="AL1285" s="26"/>
      <c r="AM1285" s="26"/>
      <c r="AN1285" s="26"/>
      <c r="AO1285" s="26"/>
      <c r="AP1285" s="26"/>
      <c r="AQ1285" s="26"/>
      <c r="AR1285" s="26"/>
      <c r="AS1285" s="26"/>
      <c r="AT1285" s="26"/>
      <c r="AU1285" s="26"/>
      <c r="AV1285" s="26"/>
      <c r="AW1285" s="26"/>
      <c r="AX1285" s="26"/>
      <c r="AY1285" s="26"/>
      <c r="AZ1285" s="26"/>
      <c r="BA1285" s="26"/>
      <c r="BB1285" s="26"/>
      <c r="BC1285" s="26"/>
      <c r="BD1285" s="26"/>
      <c r="BE1285" s="26"/>
      <c r="BF1285" s="26"/>
      <c r="BG1285" s="26"/>
      <c r="BH1285" s="26"/>
    </row>
    <row r="1286">
      <c r="A1286" s="18" t="str">
        <f t="shared" si="1"/>
        <v>Europe_Estonia-Europe_2011</v>
      </c>
      <c r="B1286" s="19" t="s">
        <v>179</v>
      </c>
      <c r="C1286" s="20" t="s">
        <v>191</v>
      </c>
      <c r="D1286" s="21" t="s">
        <v>90</v>
      </c>
      <c r="E1286" s="22">
        <v>2.2542967739E10</v>
      </c>
      <c r="F1286" s="22">
        <f t="shared" si="2"/>
        <v>16982.30031</v>
      </c>
      <c r="G1286" s="23">
        <v>0.058</v>
      </c>
      <c r="H1286" s="23">
        <v>928.0</v>
      </c>
      <c r="I1286" s="23">
        <v>0.061</v>
      </c>
      <c r="J1286" s="24">
        <f t="shared" ref="J1286:J1287" si="716">IF(AND( C1286=C1285,D1286&gt;D1285),J1285,"")</f>
        <v>5038</v>
      </c>
      <c r="K1286" s="24">
        <f t="shared" si="3"/>
        <v>0.003795277975</v>
      </c>
      <c r="L1286" s="24">
        <f t="shared" ref="L1286:L1289" si="717">IF(AND(C1286=C1285,C1286&gt;C1285),C1285,0)</f>
        <v>0</v>
      </c>
      <c r="M1286" s="24">
        <f t="shared" si="5"/>
        <v>0</v>
      </c>
      <c r="N1286" s="24">
        <f>IFNA(VLOOKUP(A1286,'HUMAN RESOURCES processed'!$A$2:$M$2692,5,0))</f>
        <v>0.011</v>
      </c>
      <c r="O1286" s="24">
        <f>IFNA(VLOOKUP(A1286,'HUMAN RESOURCES processed'!$A$2:$M$2692,6,0))</f>
        <v>0.003</v>
      </c>
      <c r="P1286" s="24">
        <f>IFNA(VLOOKUP(A1286,'HUMAN RESOURCES processed'!$A$2:$M$2692,7,0))</f>
        <v>81</v>
      </c>
      <c r="Q1286" s="24">
        <f>IFNA(VLOOKUP(A1286,'HUMAN RESOURCES processed'!$A$2:$M$2692,8,0))</f>
        <v>71</v>
      </c>
      <c r="R1286" s="24">
        <f t="shared" si="6"/>
        <v>76</v>
      </c>
      <c r="S1286" s="24">
        <f>IFNA(VLOOKUP(A1286,'HUMAN RESOURCES processed'!$A$2:$M$2692,9,0))</f>
        <v>0.155</v>
      </c>
      <c r="T1286" s="24">
        <f>IFNA(VLOOKUP(A1286,'HUMAN RESOURCES processed'!$A$2:$M$2692,10,0))</f>
        <v>0.668</v>
      </c>
      <c r="U1286" s="24">
        <f>IFNA(VLOOKUP(A1286,'HUMAN RESOURCES processed'!$A$2:$M$2692,11,0))</f>
        <v>0.176</v>
      </c>
      <c r="V1286" s="24">
        <f>IFNA(VLOOKUP(A1286,'HUMAN RESOURCES processed'!$A$2:$M$2692,12,0))</f>
        <v>1327439</v>
      </c>
      <c r="W1286" s="24">
        <f>IFNA(VLOOKUP(A1286,'HUMAN RESOURCES processed'!$A$2:$M$2692,13,0))</f>
        <v>0.68</v>
      </c>
      <c r="X1286" s="24">
        <f>IFNA(VLOOKUP(A1286,'TOURISM processed'!$A$2:$F$2692,5,0))</f>
        <v>1683000000</v>
      </c>
      <c r="Y1286" s="24">
        <f>IFNA(VLOOKUP(A1286,'TOURISM processed'!$A$2:$F$2692,6,0))</f>
        <v>939000000</v>
      </c>
      <c r="Z1286" s="24">
        <f t="shared" si="7"/>
        <v>707.3771375</v>
      </c>
      <c r="AA1286" s="24">
        <f>IFNA(VLOOKUP(A1286,'BUSINESS processed'!A1286:J3976,5,0))</f>
        <v>0.576</v>
      </c>
      <c r="AB1286" s="24">
        <f>IFNA(VLOOKUP(A1286,'BUSINESS processed'!A1286:J3976,6,0))</f>
        <v>7</v>
      </c>
      <c r="AC1286" s="24">
        <f t="shared" si="714"/>
        <v>0</v>
      </c>
      <c r="AD1286" s="24">
        <f>IFNA(VLOOKUP(A1286,'BUSINESS processed'!A1286:J3976,8,0))</f>
        <v>81</v>
      </c>
      <c r="AE1286" s="24">
        <f>IFNA(VLOOKUP(A1286,'BUSINESS processed'!A1286:J3976,9,0))</f>
        <v>0.765</v>
      </c>
      <c r="AF1286" s="27">
        <f>IFNA(VLOOKUP(A1286,'BUSINESS processed'!A1286:J3976,10,0))</f>
        <v>1.439</v>
      </c>
      <c r="AG1286" s="26"/>
      <c r="AH1286" s="26"/>
      <c r="AI1286" s="26"/>
      <c r="AJ1286" s="26"/>
      <c r="AK1286" s="26"/>
      <c r="AL1286" s="26"/>
      <c r="AM1286" s="26"/>
      <c r="AN1286" s="26"/>
      <c r="AO1286" s="26"/>
      <c r="AP1286" s="26"/>
      <c r="AQ1286" s="26"/>
      <c r="AR1286" s="26"/>
      <c r="AS1286" s="26"/>
      <c r="AT1286" s="26"/>
      <c r="AU1286" s="26"/>
      <c r="AV1286" s="26"/>
      <c r="AW1286" s="26"/>
      <c r="AX1286" s="26"/>
      <c r="AY1286" s="26"/>
      <c r="AZ1286" s="26"/>
      <c r="BA1286" s="26"/>
      <c r="BB1286" s="26"/>
      <c r="BC1286" s="26"/>
      <c r="BD1286" s="26"/>
      <c r="BE1286" s="26"/>
      <c r="BF1286" s="26"/>
      <c r="BG1286" s="26"/>
      <c r="BH1286" s="26"/>
    </row>
    <row r="1287">
      <c r="A1287" s="18" t="str">
        <f t="shared" si="1"/>
        <v>Europe_Estonia-Europe_2012</v>
      </c>
      <c r="B1287" s="19" t="s">
        <v>179</v>
      </c>
      <c r="C1287" s="20" t="s">
        <v>191</v>
      </c>
      <c r="D1287" s="21" t="s">
        <v>91</v>
      </c>
      <c r="E1287" s="22">
        <v>2.2376042498E10</v>
      </c>
      <c r="F1287" s="22">
        <f t="shared" si="2"/>
        <v>16887.37532</v>
      </c>
      <c r="G1287" s="23">
        <v>0.059</v>
      </c>
      <c r="H1287" s="23">
        <v>1010.0</v>
      </c>
      <c r="I1287" s="23">
        <v>0.057</v>
      </c>
      <c r="J1287" s="24">
        <f t="shared" si="716"/>
        <v>5038</v>
      </c>
      <c r="K1287" s="24">
        <f t="shared" si="3"/>
        <v>0.003802218237</v>
      </c>
      <c r="L1287" s="24">
        <f t="shared" si="717"/>
        <v>0</v>
      </c>
      <c r="M1287" s="24">
        <f t="shared" si="5"/>
        <v>0</v>
      </c>
      <c r="N1287" s="24">
        <f>IFNA(VLOOKUP(A1287,'HUMAN RESOURCES processed'!$A$2:$M$2692,5,0))</f>
        <v>0.011</v>
      </c>
      <c r="O1287" s="24">
        <f>IFNA(VLOOKUP(A1287,'HUMAN RESOURCES processed'!$A$2:$M$2692,6,0))</f>
        <v>0.003</v>
      </c>
      <c r="P1287" s="24">
        <f>IFNA(VLOOKUP(A1287,'HUMAN RESOURCES processed'!$A$2:$M$2692,7,0))</f>
        <v>82</v>
      </c>
      <c r="Q1287" s="24">
        <f>IFNA(VLOOKUP(A1287,'HUMAN RESOURCES processed'!$A$2:$M$2692,8,0))</f>
        <v>72</v>
      </c>
      <c r="R1287" s="24">
        <f t="shared" si="6"/>
        <v>77</v>
      </c>
      <c r="S1287" s="24">
        <f>IFNA(VLOOKUP(A1287,'HUMAN RESOURCES processed'!$A$2:$M$2692,9,0))</f>
        <v>0.157</v>
      </c>
      <c r="T1287" s="24">
        <f>IFNA(VLOOKUP(A1287,'HUMAN RESOURCES processed'!$A$2:$M$2692,10,0))</f>
        <v>0.665</v>
      </c>
      <c r="U1287" s="24">
        <f>IFNA(VLOOKUP(A1287,'HUMAN RESOURCES processed'!$A$2:$M$2692,11,0))</f>
        <v>0.178</v>
      </c>
      <c r="V1287" s="24">
        <f>IFNA(VLOOKUP(A1287,'HUMAN RESOURCES processed'!$A$2:$M$2692,12,0))</f>
        <v>1325016</v>
      </c>
      <c r="W1287" s="24">
        <f>IFNA(VLOOKUP(A1287,'HUMAN RESOURCES processed'!$A$2:$M$2692,13,0))</f>
        <v>0.678</v>
      </c>
      <c r="X1287" s="24">
        <f>IFNA(VLOOKUP(A1287,'TOURISM processed'!$A$2:$F$2692,5,0))</f>
        <v>1588000000</v>
      </c>
      <c r="Y1287" s="24">
        <f>IFNA(VLOOKUP(A1287,'TOURISM processed'!$A$2:$F$2692,6,0))</f>
        <v>958000000</v>
      </c>
      <c r="Z1287" s="24">
        <f t="shared" si="7"/>
        <v>723.0101372</v>
      </c>
      <c r="AA1287" s="24">
        <f>IFNA(VLOOKUP(A1287,'BUSINESS processed'!A1287:J3977,5,0))</f>
        <v>0.664</v>
      </c>
      <c r="AB1287" s="24">
        <f>IFNA(VLOOKUP(A1287,'BUSINESS processed'!A1287:J3977,6,0))</f>
        <v>7</v>
      </c>
      <c r="AC1287" s="24">
        <f>IFNA(VLOOKUP(A1287,'BUSINESS processed'!A1287:J3977,7,0))</f>
        <v>21</v>
      </c>
      <c r="AD1287" s="24">
        <f>IFNA(VLOOKUP(A1287,'BUSINESS processed'!A1287:J3977,8,0))</f>
        <v>81</v>
      </c>
      <c r="AE1287" s="24">
        <f>IFNA(VLOOKUP(A1287,'BUSINESS processed'!A1287:J3977,9,0))</f>
        <v>0.784</v>
      </c>
      <c r="AF1287" s="27">
        <f>IFNA(VLOOKUP(A1287,'BUSINESS processed'!A1287:J3977,10,0))</f>
        <v>1.604</v>
      </c>
      <c r="AG1287" s="26"/>
      <c r="AH1287" s="26"/>
      <c r="AI1287" s="26"/>
      <c r="AJ1287" s="26"/>
      <c r="AK1287" s="26"/>
      <c r="AL1287" s="26"/>
      <c r="AM1287" s="26"/>
      <c r="AN1287" s="26"/>
      <c r="AO1287" s="26"/>
      <c r="AP1287" s="26"/>
      <c r="AQ1287" s="26"/>
      <c r="AR1287" s="26"/>
      <c r="AS1287" s="26"/>
      <c r="AT1287" s="26"/>
      <c r="AU1287" s="26"/>
      <c r="AV1287" s="26"/>
      <c r="AW1287" s="26"/>
      <c r="AX1287" s="26"/>
      <c r="AY1287" s="26"/>
      <c r="AZ1287" s="26"/>
      <c r="BA1287" s="26"/>
      <c r="BB1287" s="26"/>
      <c r="BC1287" s="26"/>
      <c r="BD1287" s="26"/>
      <c r="BE1287" s="26"/>
      <c r="BF1287" s="26"/>
      <c r="BG1287" s="26"/>
      <c r="BH1287" s="26"/>
    </row>
    <row r="1288">
      <c r="A1288" s="18" t="str">
        <f t="shared" si="1"/>
        <v>Europe_Faeroe Islands-Europe_2000</v>
      </c>
      <c r="B1288" s="19" t="s">
        <v>179</v>
      </c>
      <c r="C1288" s="20" t="s">
        <v>192</v>
      </c>
      <c r="D1288" s="21" t="s">
        <v>70</v>
      </c>
      <c r="E1288" s="22">
        <v>1.062339944E9</v>
      </c>
      <c r="F1288" s="22">
        <f t="shared" si="2"/>
        <v>22850.44297</v>
      </c>
      <c r="G1288" s="39">
        <f t="shared" ref="G1288:G1300" si="718">IF(AND(C1288=C1287,D1288&gt;D1287),G1287,0)</f>
        <v>0</v>
      </c>
      <c r="H1288" s="39">
        <f t="shared" ref="H1288:H1300" si="719">IF(AND(C1288=C1287,C1288&gt;C1287),C1287,0)</f>
        <v>0</v>
      </c>
      <c r="I1288" s="39">
        <f t="shared" ref="I1288:I1300" si="720">IF(AND(C1288=C1287,D1288&gt;D1287),I1287,0)</f>
        <v>0</v>
      </c>
      <c r="J1288" s="24">
        <f t="shared" ref="J1288:J1300" si="721">IF(AND( C1288=C1287,D1288&gt;D1287),J1287,0)</f>
        <v>0</v>
      </c>
      <c r="K1288" s="24">
        <f t="shared" si="3"/>
        <v>0</v>
      </c>
      <c r="L1288" s="24">
        <f t="shared" si="717"/>
        <v>0</v>
      </c>
      <c r="M1288" s="24">
        <f t="shared" si="5"/>
        <v>0</v>
      </c>
      <c r="N1288" s="24">
        <f t="shared" ref="N1288:N1294" si="722">IF(AND(C1288=C1287,D1288&gt;D1287),K1287,0)</f>
        <v>0</v>
      </c>
      <c r="O1288" s="24">
        <f t="shared" ref="O1288:O1300" si="723">IF(AND(C1288=C1287,D1288&gt;806),O1287,0)</f>
        <v>0</v>
      </c>
      <c r="P1288" s="24">
        <f>IFNA(VLOOKUP(A1288,'HUMAN RESOURCES processed'!$A$2:$M$2692,7,0))</f>
        <v>82</v>
      </c>
      <c r="Q1288" s="24">
        <f>IFNA(VLOOKUP(A1288,'HUMAN RESOURCES processed'!$A$2:$M$2692,8,0))</f>
        <v>76</v>
      </c>
      <c r="R1288" s="24">
        <f t="shared" si="6"/>
        <v>79</v>
      </c>
      <c r="S1288" s="24">
        <f t="shared" ref="S1288:S1300" si="724">IF(AND(C1288=C1287,D1288&gt;D1287),S1287,0)</f>
        <v>0</v>
      </c>
      <c r="T1288" s="24">
        <f t="shared" ref="T1288:T1300" si="725">IF(AND(C1288=C1287,D1288&gt;D1287),T1287,0)</f>
        <v>0</v>
      </c>
      <c r="U1288" s="24">
        <f t="shared" ref="U1288:U1300" si="726">IF(AND(C1288=C1287,D1288&gt;D1287),U1287,0)</f>
        <v>0</v>
      </c>
      <c r="V1288" s="24">
        <f>IFNA(VLOOKUP(A1288,'HUMAN RESOURCES processed'!$A$2:$M$2692,12,0))</f>
        <v>46491</v>
      </c>
      <c r="W1288" s="24">
        <f>IFNA(VLOOKUP(A1288,'HUMAN RESOURCES processed'!$A$2:$M$2692,13,0))</f>
        <v>0.363</v>
      </c>
      <c r="X1288" s="24">
        <f t="shared" ref="X1288:X1300" si="727">IF(AND(C1288=C1287,D1288&gt;D1287),X1287,0)</f>
        <v>0</v>
      </c>
      <c r="Y1288" s="24">
        <f t="shared" ref="Y1288:Y1300" si="728">IF(AND(C1288=C1287,D1288&gt;D1287),Y1287,0)</f>
        <v>0</v>
      </c>
      <c r="Z1288" s="24">
        <f t="shared" si="7"/>
        <v>0</v>
      </c>
      <c r="AA1288" s="24">
        <f t="shared" ref="AA1288:AA1305" si="729">IF(AND(C1288=C1287,D1288&gt;D1287),AA1287,0)</f>
        <v>0</v>
      </c>
      <c r="AB1288" s="24">
        <f t="shared" ref="AB1288:AB1303" si="730">IF(AND(C1288=C1287,D1288&gt;D1287),AB1287,0)</f>
        <v>0</v>
      </c>
      <c r="AC1288" s="24">
        <f t="shared" ref="AC1288:AC1312" si="731">IF(AND(C1288=C1287,D1288&gt;D1287),AC1287,0)</f>
        <v>0</v>
      </c>
      <c r="AD1288" s="24">
        <f t="shared" ref="AD1288:AD1305" si="732">IF(AND(C1288=C1287,D1288&gt;D1287),AD1287,0)</f>
        <v>0</v>
      </c>
      <c r="AE1288" s="24">
        <f>IFNA(VLOOKUP(A1288,'BUSINESS processed'!A1288:J3978,9,0))</f>
        <v>0.329</v>
      </c>
      <c r="AF1288" s="27">
        <f>IFNA(VLOOKUP(A1288,'BUSINESS processed'!A1288:J3978,10,0))</f>
        <v>0.365</v>
      </c>
      <c r="AG1288" s="26"/>
      <c r="AH1288" s="26"/>
      <c r="AI1288" s="26"/>
      <c r="AJ1288" s="26"/>
      <c r="AK1288" s="26"/>
      <c r="AL1288" s="26"/>
      <c r="AM1288" s="26"/>
      <c r="AN1288" s="26"/>
      <c r="AO1288" s="26"/>
      <c r="AP1288" s="26"/>
      <c r="AQ1288" s="26"/>
      <c r="AR1288" s="26"/>
      <c r="AS1288" s="26"/>
      <c r="AT1288" s="26"/>
      <c r="AU1288" s="26"/>
      <c r="AV1288" s="26"/>
      <c r="AW1288" s="26"/>
      <c r="AX1288" s="26"/>
      <c r="AY1288" s="26"/>
      <c r="AZ1288" s="26"/>
      <c r="BA1288" s="26"/>
      <c r="BB1288" s="26"/>
      <c r="BC1288" s="26"/>
      <c r="BD1288" s="26"/>
      <c r="BE1288" s="26"/>
      <c r="BF1288" s="26"/>
      <c r="BG1288" s="26"/>
      <c r="BH1288" s="26"/>
    </row>
    <row r="1289">
      <c r="A1289" s="18" t="str">
        <f t="shared" si="1"/>
        <v>Europe_Faeroe Islands-Europe_2001</v>
      </c>
      <c r="B1289" s="19" t="s">
        <v>179</v>
      </c>
      <c r="C1289" s="20" t="s">
        <v>192</v>
      </c>
      <c r="D1289" s="21" t="s">
        <v>71</v>
      </c>
      <c r="E1289" s="22">
        <v>1.154899793E9</v>
      </c>
      <c r="F1289" s="22">
        <f t="shared" si="2"/>
        <v>24501.95806</v>
      </c>
      <c r="G1289" s="39">
        <f t="shared" si="718"/>
        <v>0</v>
      </c>
      <c r="H1289" s="39">
        <f t="shared" si="719"/>
        <v>0</v>
      </c>
      <c r="I1289" s="39">
        <f t="shared" si="720"/>
        <v>0</v>
      </c>
      <c r="J1289" s="24">
        <f t="shared" si="721"/>
        <v>0</v>
      </c>
      <c r="K1289" s="24">
        <f t="shared" si="3"/>
        <v>0</v>
      </c>
      <c r="L1289" s="24">
        <f t="shared" si="717"/>
        <v>0</v>
      </c>
      <c r="M1289" s="24">
        <f t="shared" si="5"/>
        <v>0</v>
      </c>
      <c r="N1289" s="24">
        <f t="shared" si="722"/>
        <v>0</v>
      </c>
      <c r="O1289" s="24">
        <f t="shared" si="723"/>
        <v>0</v>
      </c>
      <c r="P1289" s="24">
        <f>IFNA(VLOOKUP(A1289,'HUMAN RESOURCES processed'!$A$2:$M$2692,7,0))</f>
        <v>82</v>
      </c>
      <c r="Q1289" s="24">
        <f>IFNA(VLOOKUP(A1289,'HUMAN RESOURCES processed'!$A$2:$M$2692,8,0))</f>
        <v>77</v>
      </c>
      <c r="R1289" s="24">
        <f t="shared" si="6"/>
        <v>79.5</v>
      </c>
      <c r="S1289" s="24">
        <f t="shared" si="724"/>
        <v>0</v>
      </c>
      <c r="T1289" s="24">
        <f t="shared" si="725"/>
        <v>0</v>
      </c>
      <c r="U1289" s="24">
        <f t="shared" si="726"/>
        <v>0</v>
      </c>
      <c r="V1289" s="24">
        <f>IFNA(VLOOKUP(A1289,'HUMAN RESOURCES processed'!$A$2:$M$2692,12,0))</f>
        <v>47135</v>
      </c>
      <c r="W1289" s="24">
        <f>IFNA(VLOOKUP(A1289,'HUMAN RESOURCES processed'!$A$2:$M$2692,13,0))</f>
        <v>0.372</v>
      </c>
      <c r="X1289" s="24">
        <f t="shared" si="727"/>
        <v>0</v>
      </c>
      <c r="Y1289" s="24">
        <f t="shared" si="728"/>
        <v>0</v>
      </c>
      <c r="Z1289" s="24">
        <f t="shared" si="7"/>
        <v>0</v>
      </c>
      <c r="AA1289" s="24">
        <f t="shared" si="729"/>
        <v>0</v>
      </c>
      <c r="AB1289" s="24">
        <f t="shared" si="730"/>
        <v>0</v>
      </c>
      <c r="AC1289" s="24">
        <f t="shared" si="731"/>
        <v>0</v>
      </c>
      <c r="AD1289" s="24">
        <f t="shared" si="732"/>
        <v>0</v>
      </c>
      <c r="AE1289" s="24">
        <f>IFNA(VLOOKUP(A1289,'BUSINESS processed'!A1289:J3979,9,0))</f>
        <v>0.432</v>
      </c>
      <c r="AF1289" s="27">
        <f>IFNA(VLOOKUP(A1289,'BUSINESS processed'!A1289:J3979,10,0))</f>
        <v>0.52</v>
      </c>
      <c r="AG1289" s="26"/>
      <c r="AH1289" s="26"/>
      <c r="AI1289" s="26"/>
      <c r="AJ1289" s="26"/>
      <c r="AK1289" s="26"/>
      <c r="AL1289" s="26"/>
      <c r="AM1289" s="26"/>
      <c r="AN1289" s="26"/>
      <c r="AO1289" s="26"/>
      <c r="AP1289" s="26"/>
      <c r="AQ1289" s="26"/>
      <c r="AR1289" s="26"/>
      <c r="AS1289" s="26"/>
      <c r="AT1289" s="26"/>
      <c r="AU1289" s="26"/>
      <c r="AV1289" s="26"/>
      <c r="AW1289" s="26"/>
      <c r="AX1289" s="26"/>
      <c r="AY1289" s="26"/>
      <c r="AZ1289" s="26"/>
      <c r="BA1289" s="26"/>
      <c r="BB1289" s="26"/>
      <c r="BC1289" s="26"/>
      <c r="BD1289" s="26"/>
      <c r="BE1289" s="26"/>
      <c r="BF1289" s="26"/>
      <c r="BG1289" s="26"/>
      <c r="BH1289" s="26"/>
    </row>
    <row r="1290">
      <c r="A1290" s="18" t="str">
        <f t="shared" si="1"/>
        <v>Europe_Faeroe Islands-Europe_2002</v>
      </c>
      <c r="B1290" s="19" t="s">
        <v>179</v>
      </c>
      <c r="C1290" s="20" t="s">
        <v>192</v>
      </c>
      <c r="D1290" s="21" t="s">
        <v>72</v>
      </c>
      <c r="E1290" s="22">
        <v>1.268445919E9</v>
      </c>
      <c r="F1290" s="22">
        <f t="shared" si="2"/>
        <v>26563.75613</v>
      </c>
      <c r="G1290" s="39">
        <f t="shared" si="718"/>
        <v>0</v>
      </c>
      <c r="H1290" s="39">
        <f t="shared" si="719"/>
        <v>0</v>
      </c>
      <c r="I1290" s="39">
        <f t="shared" si="720"/>
        <v>0</v>
      </c>
      <c r="J1290" s="24">
        <f t="shared" si="721"/>
        <v>0</v>
      </c>
      <c r="K1290" s="24">
        <f t="shared" si="3"/>
        <v>0</v>
      </c>
      <c r="L1290" s="24">
        <f>IFNA(VLOOKUP(A1290,'ENERGY processed'!$A$2:$H$2692,8,0),"")</f>
        <v>711</v>
      </c>
      <c r="M1290" s="24">
        <f t="shared" si="5"/>
        <v>0.01488974053</v>
      </c>
      <c r="N1290" s="24">
        <f t="shared" si="722"/>
        <v>0</v>
      </c>
      <c r="O1290" s="24">
        <f t="shared" si="723"/>
        <v>0</v>
      </c>
      <c r="P1290" s="24">
        <f>IFNA(VLOOKUP(A1290,'HUMAN RESOURCES processed'!$A$2:$M$2692,7,0))</f>
        <v>82</v>
      </c>
      <c r="Q1290" s="24">
        <f>IFNA(VLOOKUP(A1290,'HUMAN RESOURCES processed'!$A$2:$M$2692,8,0))</f>
        <v>77</v>
      </c>
      <c r="R1290" s="24">
        <f t="shared" si="6"/>
        <v>79.5</v>
      </c>
      <c r="S1290" s="24">
        <f t="shared" si="724"/>
        <v>0</v>
      </c>
      <c r="T1290" s="24">
        <f t="shared" si="725"/>
        <v>0</v>
      </c>
      <c r="U1290" s="24">
        <f t="shared" si="726"/>
        <v>0</v>
      </c>
      <c r="V1290" s="24">
        <f>IFNA(VLOOKUP(A1290,'HUMAN RESOURCES processed'!$A$2:$M$2692,12,0))</f>
        <v>47751</v>
      </c>
      <c r="W1290" s="24">
        <f>IFNA(VLOOKUP(A1290,'HUMAN RESOURCES processed'!$A$2:$M$2692,13,0))</f>
        <v>0.38</v>
      </c>
      <c r="X1290" s="24">
        <f t="shared" si="727"/>
        <v>0</v>
      </c>
      <c r="Y1290" s="24">
        <f t="shared" si="728"/>
        <v>0</v>
      </c>
      <c r="Z1290" s="24">
        <f t="shared" si="7"/>
        <v>0</v>
      </c>
      <c r="AA1290" s="24">
        <f t="shared" si="729"/>
        <v>0</v>
      </c>
      <c r="AB1290" s="24">
        <f t="shared" si="730"/>
        <v>0</v>
      </c>
      <c r="AC1290" s="24">
        <f t="shared" si="731"/>
        <v>0</v>
      </c>
      <c r="AD1290" s="24">
        <f t="shared" si="732"/>
        <v>0</v>
      </c>
      <c r="AE1290" s="24">
        <f>IFNA(VLOOKUP(A1290,'BUSINESS processed'!A1290:J3980,9,0))</f>
        <v>0.533</v>
      </c>
      <c r="AF1290" s="27">
        <f>IFNA(VLOOKUP(A1290,'BUSINESS processed'!A1290:J3980,10,0))</f>
        <v>0.727</v>
      </c>
      <c r="AG1290" s="26"/>
      <c r="AH1290" s="26"/>
      <c r="AI1290" s="26"/>
      <c r="AJ1290" s="26"/>
      <c r="AK1290" s="26"/>
      <c r="AL1290" s="26"/>
      <c r="AM1290" s="26"/>
      <c r="AN1290" s="26"/>
      <c r="AO1290" s="26"/>
      <c r="AP1290" s="26"/>
      <c r="AQ1290" s="26"/>
      <c r="AR1290" s="26"/>
      <c r="AS1290" s="26"/>
      <c r="AT1290" s="26"/>
      <c r="AU1290" s="26"/>
      <c r="AV1290" s="26"/>
      <c r="AW1290" s="26"/>
      <c r="AX1290" s="26"/>
      <c r="AY1290" s="26"/>
      <c r="AZ1290" s="26"/>
      <c r="BA1290" s="26"/>
      <c r="BB1290" s="26"/>
      <c r="BC1290" s="26"/>
      <c r="BD1290" s="26"/>
      <c r="BE1290" s="26"/>
      <c r="BF1290" s="26"/>
      <c r="BG1290" s="26"/>
      <c r="BH1290" s="26"/>
    </row>
    <row r="1291">
      <c r="A1291" s="18" t="str">
        <f t="shared" si="1"/>
        <v>Europe_Faeroe Islands-Europe_2003</v>
      </c>
      <c r="B1291" s="19" t="s">
        <v>179</v>
      </c>
      <c r="C1291" s="20" t="s">
        <v>192</v>
      </c>
      <c r="D1291" s="21" t="s">
        <v>74</v>
      </c>
      <c r="E1291" s="22">
        <v>1.486861879E9</v>
      </c>
      <c r="F1291" s="22">
        <f t="shared" si="2"/>
        <v>30778.7919</v>
      </c>
      <c r="G1291" s="39">
        <f t="shared" si="718"/>
        <v>0</v>
      </c>
      <c r="H1291" s="39">
        <f t="shared" si="719"/>
        <v>0</v>
      </c>
      <c r="I1291" s="39">
        <f t="shared" si="720"/>
        <v>0</v>
      </c>
      <c r="J1291" s="24">
        <f t="shared" si="721"/>
        <v>0</v>
      </c>
      <c r="K1291" s="24">
        <f t="shared" si="3"/>
        <v>0</v>
      </c>
      <c r="L1291" s="24">
        <f>IFNA(VLOOKUP(A1291,'ENERGY processed'!$A$2:$H$2692,8,0),"")</f>
        <v>667</v>
      </c>
      <c r="M1291" s="24">
        <f t="shared" si="5"/>
        <v>0.0138072369</v>
      </c>
      <c r="N1291" s="24">
        <f t="shared" si="722"/>
        <v>0</v>
      </c>
      <c r="O1291" s="24">
        <f t="shared" si="723"/>
        <v>0</v>
      </c>
      <c r="P1291" s="24">
        <f>IFNA(VLOOKUP(A1291,'HUMAN RESOURCES processed'!$A$2:$M$2692,7,0))</f>
        <v>82</v>
      </c>
      <c r="Q1291" s="24">
        <f>IFNA(VLOOKUP(A1291,'HUMAN RESOURCES processed'!$A$2:$M$2692,8,0))</f>
        <v>77</v>
      </c>
      <c r="R1291" s="24">
        <f t="shared" si="6"/>
        <v>79.5</v>
      </c>
      <c r="S1291" s="24">
        <f t="shared" si="724"/>
        <v>0</v>
      </c>
      <c r="T1291" s="24">
        <f t="shared" si="725"/>
        <v>0</v>
      </c>
      <c r="U1291" s="24">
        <f t="shared" si="726"/>
        <v>0</v>
      </c>
      <c r="V1291" s="24">
        <f>IFNA(VLOOKUP(A1291,'HUMAN RESOURCES processed'!$A$2:$M$2692,12,0))</f>
        <v>48308</v>
      </c>
      <c r="W1291" s="24">
        <f>IFNA(VLOOKUP(A1291,'HUMAN RESOURCES processed'!$A$2:$M$2692,13,0))</f>
        <v>0.387</v>
      </c>
      <c r="X1291" s="24">
        <f t="shared" si="727"/>
        <v>0</v>
      </c>
      <c r="Y1291" s="24">
        <f t="shared" si="728"/>
        <v>0</v>
      </c>
      <c r="Z1291" s="24">
        <f t="shared" si="7"/>
        <v>0</v>
      </c>
      <c r="AA1291" s="24">
        <f t="shared" si="729"/>
        <v>0</v>
      </c>
      <c r="AB1291" s="24">
        <f t="shared" si="730"/>
        <v>0</v>
      </c>
      <c r="AC1291" s="24">
        <f t="shared" si="731"/>
        <v>0</v>
      </c>
      <c r="AD1291" s="24">
        <f t="shared" si="732"/>
        <v>0</v>
      </c>
      <c r="AE1291" s="24">
        <f>IFNA(VLOOKUP(A1291,'BUSINESS processed'!A1291:J3981,9,0))</f>
        <v>0.589</v>
      </c>
      <c r="AF1291" s="27">
        <f>IFNA(VLOOKUP(A1291,'BUSINESS processed'!A1291:J3981,10,0))</f>
        <v>0.787</v>
      </c>
      <c r="AG1291" s="26"/>
      <c r="AH1291" s="26"/>
      <c r="AI1291" s="26"/>
      <c r="AJ1291" s="26"/>
      <c r="AK1291" s="26"/>
      <c r="AL1291" s="26"/>
      <c r="AM1291" s="26"/>
      <c r="AN1291" s="26"/>
      <c r="AO1291" s="26"/>
      <c r="AP1291" s="26"/>
      <c r="AQ1291" s="26"/>
      <c r="AR1291" s="26"/>
      <c r="AS1291" s="26"/>
      <c r="AT1291" s="26"/>
      <c r="AU1291" s="26"/>
      <c r="AV1291" s="26"/>
      <c r="AW1291" s="26"/>
      <c r="AX1291" s="26"/>
      <c r="AY1291" s="26"/>
      <c r="AZ1291" s="26"/>
      <c r="BA1291" s="26"/>
      <c r="BB1291" s="26"/>
      <c r="BC1291" s="26"/>
      <c r="BD1291" s="26"/>
      <c r="BE1291" s="26"/>
      <c r="BF1291" s="26"/>
      <c r="BG1291" s="26"/>
      <c r="BH1291" s="26"/>
    </row>
    <row r="1292">
      <c r="A1292" s="18" t="str">
        <f t="shared" si="1"/>
        <v>Europe_Faeroe Islands-Europe_2004</v>
      </c>
      <c r="B1292" s="19" t="s">
        <v>179</v>
      </c>
      <c r="C1292" s="20" t="s">
        <v>192</v>
      </c>
      <c r="D1292" s="21" t="s">
        <v>83</v>
      </c>
      <c r="E1292" s="22">
        <v>1.68399793E9</v>
      </c>
      <c r="F1292" s="22">
        <f t="shared" si="2"/>
        <v>34520.88742</v>
      </c>
      <c r="G1292" s="39">
        <f t="shared" si="718"/>
        <v>0</v>
      </c>
      <c r="H1292" s="39">
        <f t="shared" si="719"/>
        <v>0</v>
      </c>
      <c r="I1292" s="39">
        <f t="shared" si="720"/>
        <v>0</v>
      </c>
      <c r="J1292" s="24">
        <f t="shared" si="721"/>
        <v>0</v>
      </c>
      <c r="K1292" s="24">
        <f t="shared" si="3"/>
        <v>0</v>
      </c>
      <c r="L1292" s="24">
        <f>IFNA(VLOOKUP(A1292,'ENERGY processed'!$A$2:$H$2692,8,0),"")</f>
        <v>755.5</v>
      </c>
      <c r="M1292" s="24">
        <f t="shared" si="5"/>
        <v>0.01548726989</v>
      </c>
      <c r="N1292" s="24">
        <f t="shared" si="722"/>
        <v>0</v>
      </c>
      <c r="O1292" s="24">
        <f t="shared" si="723"/>
        <v>0</v>
      </c>
      <c r="P1292" s="24">
        <f>IFNA(VLOOKUP(A1292,'HUMAN RESOURCES processed'!$A$2:$M$2692,7,0))</f>
        <v>82</v>
      </c>
      <c r="Q1292" s="24">
        <f>IFNA(VLOOKUP(A1292,'HUMAN RESOURCES processed'!$A$2:$M$2692,8,0))</f>
        <v>77</v>
      </c>
      <c r="R1292" s="24">
        <f t="shared" si="6"/>
        <v>79.5</v>
      </c>
      <c r="S1292" s="24">
        <f t="shared" si="724"/>
        <v>0</v>
      </c>
      <c r="T1292" s="24">
        <f t="shared" si="725"/>
        <v>0</v>
      </c>
      <c r="U1292" s="24">
        <f t="shared" si="726"/>
        <v>0</v>
      </c>
      <c r="V1292" s="24">
        <f>IFNA(VLOOKUP(A1292,'HUMAN RESOURCES processed'!$A$2:$M$2692,12,0))</f>
        <v>48782</v>
      </c>
      <c r="W1292" s="24">
        <f>IFNA(VLOOKUP(A1292,'HUMAN RESOURCES processed'!$A$2:$M$2692,13,0))</f>
        <v>0.392</v>
      </c>
      <c r="X1292" s="24">
        <f t="shared" si="727"/>
        <v>0</v>
      </c>
      <c r="Y1292" s="24">
        <f t="shared" si="728"/>
        <v>0</v>
      </c>
      <c r="Z1292" s="24">
        <f t="shared" si="7"/>
        <v>0</v>
      </c>
      <c r="AA1292" s="24">
        <f t="shared" si="729"/>
        <v>0</v>
      </c>
      <c r="AB1292" s="24">
        <f t="shared" si="730"/>
        <v>0</v>
      </c>
      <c r="AC1292" s="24">
        <f t="shared" si="731"/>
        <v>0</v>
      </c>
      <c r="AD1292" s="24">
        <f t="shared" si="732"/>
        <v>0</v>
      </c>
      <c r="AE1292" s="24">
        <f>IFNA(VLOOKUP(A1292,'BUSINESS processed'!A1292:J3982,9,0))</f>
        <v>0.665</v>
      </c>
      <c r="AF1292" s="27">
        <f>IFNA(VLOOKUP(A1292,'BUSINESS processed'!A1292:J3982,10,0))</f>
        <v>0.847</v>
      </c>
      <c r="AG1292" s="26"/>
      <c r="AH1292" s="26"/>
      <c r="AI1292" s="26"/>
      <c r="AJ1292" s="26"/>
      <c r="AK1292" s="26"/>
      <c r="AL1292" s="26"/>
      <c r="AM1292" s="26"/>
      <c r="AN1292" s="26"/>
      <c r="AO1292" s="26"/>
      <c r="AP1292" s="26"/>
      <c r="AQ1292" s="26"/>
      <c r="AR1292" s="26"/>
      <c r="AS1292" s="26"/>
      <c r="AT1292" s="26"/>
      <c r="AU1292" s="26"/>
      <c r="AV1292" s="26"/>
      <c r="AW1292" s="26"/>
      <c r="AX1292" s="26"/>
      <c r="AY1292" s="26"/>
      <c r="AZ1292" s="26"/>
      <c r="BA1292" s="26"/>
      <c r="BB1292" s="26"/>
      <c r="BC1292" s="26"/>
      <c r="BD1292" s="26"/>
      <c r="BE1292" s="26"/>
      <c r="BF1292" s="26"/>
      <c r="BG1292" s="26"/>
      <c r="BH1292" s="26"/>
    </row>
    <row r="1293">
      <c r="A1293" s="18" t="str">
        <f t="shared" si="1"/>
        <v>Europe_Faeroe Islands-Europe_2005</v>
      </c>
      <c r="B1293" s="19" t="s">
        <v>179</v>
      </c>
      <c r="C1293" s="20" t="s">
        <v>192</v>
      </c>
      <c r="D1293" s="21" t="s">
        <v>84</v>
      </c>
      <c r="E1293" s="22">
        <v>1.730894295E9</v>
      </c>
      <c r="F1293" s="22">
        <f t="shared" si="2"/>
        <v>35211.55268</v>
      </c>
      <c r="G1293" s="39">
        <f t="shared" si="718"/>
        <v>0</v>
      </c>
      <c r="H1293" s="39">
        <f t="shared" si="719"/>
        <v>0</v>
      </c>
      <c r="I1293" s="39">
        <f t="shared" si="720"/>
        <v>0</v>
      </c>
      <c r="J1293" s="24">
        <f t="shared" si="721"/>
        <v>0</v>
      </c>
      <c r="K1293" s="24">
        <f t="shared" si="3"/>
        <v>0</v>
      </c>
      <c r="L1293" s="24">
        <f>IFNA(VLOOKUP(A1293,'ENERGY processed'!$A$2:$H$2692,8,0),"")</f>
        <v>796</v>
      </c>
      <c r="M1293" s="24">
        <f t="shared" si="5"/>
        <v>0.01619301422</v>
      </c>
      <c r="N1293" s="24">
        <f t="shared" si="722"/>
        <v>0</v>
      </c>
      <c r="O1293" s="24">
        <f t="shared" si="723"/>
        <v>0</v>
      </c>
      <c r="P1293" s="24">
        <f>IFNA(VLOOKUP(A1293,'HUMAN RESOURCES processed'!$A$2:$M$2692,7,0))</f>
        <v>82</v>
      </c>
      <c r="Q1293" s="24">
        <f>IFNA(VLOOKUP(A1293,'HUMAN RESOURCES processed'!$A$2:$M$2692,8,0))</f>
        <v>77</v>
      </c>
      <c r="R1293" s="24">
        <f t="shared" si="6"/>
        <v>79.5</v>
      </c>
      <c r="S1293" s="24">
        <f t="shared" si="724"/>
        <v>0</v>
      </c>
      <c r="T1293" s="24">
        <f t="shared" si="725"/>
        <v>0</v>
      </c>
      <c r="U1293" s="24">
        <f t="shared" si="726"/>
        <v>0</v>
      </c>
      <c r="V1293" s="24">
        <f>IFNA(VLOOKUP(A1293,'HUMAN RESOURCES processed'!$A$2:$M$2692,12,0))</f>
        <v>49157</v>
      </c>
      <c r="W1293" s="24">
        <f>IFNA(VLOOKUP(A1293,'HUMAN RESOURCES processed'!$A$2:$M$2692,13,0))</f>
        <v>0.398</v>
      </c>
      <c r="X1293" s="24">
        <f t="shared" si="727"/>
        <v>0</v>
      </c>
      <c r="Y1293" s="24">
        <f t="shared" si="728"/>
        <v>0</v>
      </c>
      <c r="Z1293" s="24">
        <f t="shared" si="7"/>
        <v>0</v>
      </c>
      <c r="AA1293" s="24">
        <f t="shared" si="729"/>
        <v>0</v>
      </c>
      <c r="AB1293" s="24">
        <f t="shared" si="730"/>
        <v>0</v>
      </c>
      <c r="AC1293" s="24">
        <f t="shared" si="731"/>
        <v>0</v>
      </c>
      <c r="AD1293" s="24">
        <f t="shared" si="732"/>
        <v>0</v>
      </c>
      <c r="AE1293" s="24">
        <f>IFNA(VLOOKUP(A1293,'BUSINESS processed'!A1293:J3983,9,0))</f>
        <v>0.679</v>
      </c>
      <c r="AF1293" s="27">
        <f>IFNA(VLOOKUP(A1293,'BUSINESS processed'!A1293:J3983,10,0))</f>
        <v>0.855</v>
      </c>
      <c r="AG1293" s="26"/>
      <c r="AH1293" s="26"/>
      <c r="AI1293" s="26"/>
      <c r="AJ1293" s="26"/>
      <c r="AK1293" s="26"/>
      <c r="AL1293" s="26"/>
      <c r="AM1293" s="26"/>
      <c r="AN1293" s="26"/>
      <c r="AO1293" s="26"/>
      <c r="AP1293" s="26"/>
      <c r="AQ1293" s="26"/>
      <c r="AR1293" s="26"/>
      <c r="AS1293" s="26"/>
      <c r="AT1293" s="26"/>
      <c r="AU1293" s="26"/>
      <c r="AV1293" s="26"/>
      <c r="AW1293" s="26"/>
      <c r="AX1293" s="26"/>
      <c r="AY1293" s="26"/>
      <c r="AZ1293" s="26"/>
      <c r="BA1293" s="26"/>
      <c r="BB1293" s="26"/>
      <c r="BC1293" s="26"/>
      <c r="BD1293" s="26"/>
      <c r="BE1293" s="26"/>
      <c r="BF1293" s="26"/>
      <c r="BG1293" s="26"/>
      <c r="BH1293" s="26"/>
    </row>
    <row r="1294">
      <c r="A1294" s="18" t="str">
        <f t="shared" si="1"/>
        <v>Europe_Faeroe Islands-Europe_2006</v>
      </c>
      <c r="B1294" s="19" t="s">
        <v>179</v>
      </c>
      <c r="C1294" s="20" t="s">
        <v>192</v>
      </c>
      <c r="D1294" s="21" t="s">
        <v>85</v>
      </c>
      <c r="E1294" s="22">
        <v>1.970135199E9</v>
      </c>
      <c r="F1294" s="22">
        <f t="shared" si="2"/>
        <v>39869.98015</v>
      </c>
      <c r="G1294" s="39">
        <f t="shared" si="718"/>
        <v>0</v>
      </c>
      <c r="H1294" s="39">
        <f t="shared" si="719"/>
        <v>0</v>
      </c>
      <c r="I1294" s="39">
        <f t="shared" si="720"/>
        <v>0</v>
      </c>
      <c r="J1294" s="24">
        <f t="shared" si="721"/>
        <v>0</v>
      </c>
      <c r="K1294" s="24">
        <f t="shared" si="3"/>
        <v>0</v>
      </c>
      <c r="L1294" s="24">
        <f>IFNA(VLOOKUP(A1294,'ENERGY processed'!$A$2:$H$2692,8,0),"")</f>
        <v>774</v>
      </c>
      <c r="M1294" s="24">
        <f t="shared" si="5"/>
        <v>0.01566357712</v>
      </c>
      <c r="N1294" s="24">
        <f t="shared" si="722"/>
        <v>0</v>
      </c>
      <c r="O1294" s="24">
        <f t="shared" si="723"/>
        <v>0</v>
      </c>
      <c r="P1294" s="24">
        <f>IFNA(VLOOKUP(A1294,'HUMAN RESOURCES processed'!$A$2:$M$2692,7,0))</f>
        <v>82</v>
      </c>
      <c r="Q1294" s="24">
        <f>IFNA(VLOOKUP(A1294,'HUMAN RESOURCES processed'!$A$2:$M$2692,8,0))</f>
        <v>77</v>
      </c>
      <c r="R1294" s="24">
        <f t="shared" si="6"/>
        <v>79.5</v>
      </c>
      <c r="S1294" s="24">
        <f t="shared" si="724"/>
        <v>0</v>
      </c>
      <c r="T1294" s="24">
        <f t="shared" si="725"/>
        <v>0</v>
      </c>
      <c r="U1294" s="24">
        <f t="shared" si="726"/>
        <v>0</v>
      </c>
      <c r="V1294" s="24">
        <f>IFNA(VLOOKUP(A1294,'HUMAN RESOURCES processed'!$A$2:$M$2692,12,0))</f>
        <v>49414</v>
      </c>
      <c r="W1294" s="24">
        <f>IFNA(VLOOKUP(A1294,'HUMAN RESOURCES processed'!$A$2:$M$2692,13,0))</f>
        <v>0.401</v>
      </c>
      <c r="X1294" s="24">
        <f t="shared" si="727"/>
        <v>0</v>
      </c>
      <c r="Y1294" s="24">
        <f t="shared" si="728"/>
        <v>0</v>
      </c>
      <c r="Z1294" s="24">
        <f t="shared" si="7"/>
        <v>0</v>
      </c>
      <c r="AA1294" s="24">
        <f t="shared" si="729"/>
        <v>0</v>
      </c>
      <c r="AB1294" s="24">
        <f t="shared" si="730"/>
        <v>0</v>
      </c>
      <c r="AC1294" s="24">
        <f t="shared" si="731"/>
        <v>0</v>
      </c>
      <c r="AD1294" s="24">
        <f t="shared" si="732"/>
        <v>0</v>
      </c>
      <c r="AE1294" s="24">
        <f>IFNA(VLOOKUP(A1294,'BUSINESS processed'!A1294:J3984,9,0))</f>
        <v>0.694</v>
      </c>
      <c r="AF1294" s="27">
        <f>IFNA(VLOOKUP(A1294,'BUSINESS processed'!A1294:J3984,10,0))</f>
        <v>1.011</v>
      </c>
      <c r="AG1294" s="26"/>
      <c r="AH1294" s="26"/>
      <c r="AI1294" s="26"/>
      <c r="AJ1294" s="26"/>
      <c r="AK1294" s="26"/>
      <c r="AL1294" s="26"/>
      <c r="AM1294" s="26"/>
      <c r="AN1294" s="26"/>
      <c r="AO1294" s="26"/>
      <c r="AP1294" s="26"/>
      <c r="AQ1294" s="26"/>
      <c r="AR1294" s="26"/>
      <c r="AS1294" s="26"/>
      <c r="AT1294" s="26"/>
      <c r="AU1294" s="26"/>
      <c r="AV1294" s="26"/>
      <c r="AW1294" s="26"/>
      <c r="AX1294" s="26"/>
      <c r="AY1294" s="26"/>
      <c r="AZ1294" s="26"/>
      <c r="BA1294" s="26"/>
      <c r="BB1294" s="26"/>
      <c r="BC1294" s="26"/>
      <c r="BD1294" s="26"/>
      <c r="BE1294" s="26"/>
      <c r="BF1294" s="26"/>
      <c r="BG1294" s="26"/>
      <c r="BH1294" s="26"/>
    </row>
    <row r="1295">
      <c r="A1295" s="18" t="str">
        <f t="shared" si="1"/>
        <v>Europe_Faeroe Islands-Europe_2007</v>
      </c>
      <c r="B1295" s="19" t="s">
        <v>179</v>
      </c>
      <c r="C1295" s="20" t="s">
        <v>192</v>
      </c>
      <c r="D1295" s="21" t="s">
        <v>86</v>
      </c>
      <c r="E1295" s="22">
        <v>2.27822988E9</v>
      </c>
      <c r="F1295" s="22">
        <f t="shared" si="2"/>
        <v>45974.69185</v>
      </c>
      <c r="G1295" s="39">
        <f t="shared" si="718"/>
        <v>0</v>
      </c>
      <c r="H1295" s="39">
        <f t="shared" si="719"/>
        <v>0</v>
      </c>
      <c r="I1295" s="39">
        <f t="shared" si="720"/>
        <v>0</v>
      </c>
      <c r="J1295" s="24">
        <f t="shared" si="721"/>
        <v>0</v>
      </c>
      <c r="K1295" s="24">
        <f t="shared" si="3"/>
        <v>0</v>
      </c>
      <c r="L1295" s="24">
        <f>IFNA(VLOOKUP(A1295,'ENERGY processed'!$A$2:$H$2692,8,0),"")</f>
        <v>766</v>
      </c>
      <c r="M1295" s="24">
        <f t="shared" si="5"/>
        <v>0.01545788433</v>
      </c>
      <c r="N1295" s="24">
        <f>IFNA(VLOOKUP(A1295,'HUMAN RESOURCES processed'!$A$2:$M$2692,5,0))</f>
        <v>0.014</v>
      </c>
      <c r="O1295" s="24">
        <f t="shared" si="723"/>
        <v>0</v>
      </c>
      <c r="P1295" s="24">
        <f>IFNA(VLOOKUP(A1295,'HUMAN RESOURCES processed'!$A$2:$M$2692,7,0))</f>
        <v>83</v>
      </c>
      <c r="Q1295" s="24">
        <f>IFNA(VLOOKUP(A1295,'HUMAN RESOURCES processed'!$A$2:$M$2692,8,0))</f>
        <v>78</v>
      </c>
      <c r="R1295" s="24">
        <f t="shared" si="6"/>
        <v>80.5</v>
      </c>
      <c r="S1295" s="24">
        <f t="shared" si="724"/>
        <v>0</v>
      </c>
      <c r="T1295" s="24">
        <f t="shared" si="725"/>
        <v>0</v>
      </c>
      <c r="U1295" s="24">
        <f t="shared" si="726"/>
        <v>0</v>
      </c>
      <c r="V1295" s="24">
        <f>IFNA(VLOOKUP(A1295,'HUMAN RESOURCES processed'!$A$2:$M$2692,12,0))</f>
        <v>49554</v>
      </c>
      <c r="W1295" s="24">
        <f>IFNA(VLOOKUP(A1295,'HUMAN RESOURCES processed'!$A$2:$M$2692,13,0))</f>
        <v>0.403</v>
      </c>
      <c r="X1295" s="24">
        <f t="shared" si="727"/>
        <v>0</v>
      </c>
      <c r="Y1295" s="24">
        <f t="shared" si="728"/>
        <v>0</v>
      </c>
      <c r="Z1295" s="24">
        <f t="shared" si="7"/>
        <v>0</v>
      </c>
      <c r="AA1295" s="24">
        <f t="shared" si="729"/>
        <v>0</v>
      </c>
      <c r="AB1295" s="24">
        <f t="shared" si="730"/>
        <v>0</v>
      </c>
      <c r="AC1295" s="24">
        <f t="shared" si="731"/>
        <v>0</v>
      </c>
      <c r="AD1295" s="24">
        <f t="shared" si="732"/>
        <v>0</v>
      </c>
      <c r="AE1295" s="24">
        <f>IFNA(VLOOKUP(A1295,'BUSINESS processed'!A1295:J3985,9,0))</f>
        <v>0.76</v>
      </c>
      <c r="AF1295" s="27">
        <f>IFNA(VLOOKUP(A1295,'BUSINESS processed'!A1295:J3985,10,0))</f>
        <v>1.053</v>
      </c>
      <c r="AG1295" s="26"/>
      <c r="AH1295" s="26"/>
      <c r="AI1295" s="26"/>
      <c r="AJ1295" s="26"/>
      <c r="AK1295" s="26"/>
      <c r="AL1295" s="26"/>
      <c r="AM1295" s="26"/>
      <c r="AN1295" s="26"/>
      <c r="AO1295" s="26"/>
      <c r="AP1295" s="26"/>
      <c r="AQ1295" s="26"/>
      <c r="AR1295" s="26"/>
      <c r="AS1295" s="26"/>
      <c r="AT1295" s="26"/>
      <c r="AU1295" s="26"/>
      <c r="AV1295" s="26"/>
      <c r="AW1295" s="26"/>
      <c r="AX1295" s="26"/>
      <c r="AY1295" s="26"/>
      <c r="AZ1295" s="26"/>
      <c r="BA1295" s="26"/>
      <c r="BB1295" s="26"/>
      <c r="BC1295" s="26"/>
      <c r="BD1295" s="26"/>
      <c r="BE1295" s="26"/>
      <c r="BF1295" s="26"/>
      <c r="BG1295" s="26"/>
      <c r="BH1295" s="26"/>
    </row>
    <row r="1296">
      <c r="A1296" s="18" t="str">
        <f t="shared" si="1"/>
        <v>Europe_Faeroe Islands-Europe_2008</v>
      </c>
      <c r="B1296" s="19" t="s">
        <v>179</v>
      </c>
      <c r="C1296" s="20" t="s">
        <v>192</v>
      </c>
      <c r="D1296" s="21" t="s">
        <v>87</v>
      </c>
      <c r="E1296" s="22">
        <v>2.412859693E9</v>
      </c>
      <c r="F1296" s="22">
        <f t="shared" si="2"/>
        <v>48645.38402</v>
      </c>
      <c r="G1296" s="39">
        <f t="shared" si="718"/>
        <v>0</v>
      </c>
      <c r="H1296" s="39">
        <f t="shared" si="719"/>
        <v>0</v>
      </c>
      <c r="I1296" s="39">
        <f t="shared" si="720"/>
        <v>0</v>
      </c>
      <c r="J1296" s="24">
        <f t="shared" si="721"/>
        <v>0</v>
      </c>
      <c r="K1296" s="24">
        <f t="shared" si="3"/>
        <v>0</v>
      </c>
      <c r="L1296" s="24">
        <f>IFNA(VLOOKUP(A1296,'ENERGY processed'!$A$2:$H$2692,8,0),"")</f>
        <v>763</v>
      </c>
      <c r="M1296" s="24">
        <f t="shared" si="5"/>
        <v>0.01538275438</v>
      </c>
      <c r="N1296" s="24">
        <f t="shared" ref="N1296:N1298" si="733">IF(AND(C1296=C1295,D1296&gt;D1295),K1295,0)</f>
        <v>0</v>
      </c>
      <c r="O1296" s="24">
        <f t="shared" si="723"/>
        <v>0</v>
      </c>
      <c r="P1296" s="24">
        <f>IFNA(VLOOKUP(A1296,'HUMAN RESOURCES processed'!$A$2:$M$2692,7,0))</f>
        <v>83</v>
      </c>
      <c r="Q1296" s="24">
        <f>IFNA(VLOOKUP(A1296,'HUMAN RESOURCES processed'!$A$2:$M$2692,8,0))</f>
        <v>78</v>
      </c>
      <c r="R1296" s="24">
        <f t="shared" si="6"/>
        <v>80.5</v>
      </c>
      <c r="S1296" s="24">
        <f t="shared" si="724"/>
        <v>0</v>
      </c>
      <c r="T1296" s="24">
        <f t="shared" si="725"/>
        <v>0</v>
      </c>
      <c r="U1296" s="24">
        <f t="shared" si="726"/>
        <v>0</v>
      </c>
      <c r="V1296" s="24">
        <f>IFNA(VLOOKUP(A1296,'HUMAN RESOURCES processed'!$A$2:$M$2692,12,0))</f>
        <v>49601</v>
      </c>
      <c r="W1296" s="24">
        <f>IFNA(VLOOKUP(A1296,'HUMAN RESOURCES processed'!$A$2:$M$2692,13,0))</f>
        <v>0.405</v>
      </c>
      <c r="X1296" s="24">
        <f t="shared" si="727"/>
        <v>0</v>
      </c>
      <c r="Y1296" s="24">
        <f t="shared" si="728"/>
        <v>0</v>
      </c>
      <c r="Z1296" s="24">
        <f t="shared" si="7"/>
        <v>0</v>
      </c>
      <c r="AA1296" s="24">
        <f t="shared" si="729"/>
        <v>0</v>
      </c>
      <c r="AB1296" s="24">
        <f t="shared" si="730"/>
        <v>0</v>
      </c>
      <c r="AC1296" s="24">
        <f t="shared" si="731"/>
        <v>0</v>
      </c>
      <c r="AD1296" s="24">
        <f t="shared" si="732"/>
        <v>0</v>
      </c>
      <c r="AE1296" s="24">
        <f>IFNA(VLOOKUP(A1296,'BUSINESS processed'!A1296:J3986,9,0))</f>
        <v>0.756</v>
      </c>
      <c r="AF1296" s="27">
        <f>IFNA(VLOOKUP(A1296,'BUSINESS processed'!A1296:J3986,10,0))</f>
        <v>1.106</v>
      </c>
      <c r="AG1296" s="26"/>
      <c r="AH1296" s="26"/>
      <c r="AI1296" s="26"/>
      <c r="AJ1296" s="26"/>
      <c r="AK1296" s="26"/>
      <c r="AL1296" s="26"/>
      <c r="AM1296" s="26"/>
      <c r="AN1296" s="26"/>
      <c r="AO1296" s="26"/>
      <c r="AP1296" s="26"/>
      <c r="AQ1296" s="26"/>
      <c r="AR1296" s="26"/>
      <c r="AS1296" s="26"/>
      <c r="AT1296" s="26"/>
      <c r="AU1296" s="26"/>
      <c r="AV1296" s="26"/>
      <c r="AW1296" s="26"/>
      <c r="AX1296" s="26"/>
      <c r="AY1296" s="26"/>
      <c r="AZ1296" s="26"/>
      <c r="BA1296" s="26"/>
      <c r="BB1296" s="26"/>
      <c r="BC1296" s="26"/>
      <c r="BD1296" s="26"/>
      <c r="BE1296" s="26"/>
      <c r="BF1296" s="26"/>
      <c r="BG1296" s="26"/>
      <c r="BH1296" s="26"/>
    </row>
    <row r="1297">
      <c r="A1297" s="18" t="str">
        <f t="shared" si="1"/>
        <v>Europe_Faeroe Islands-Europe_2009</v>
      </c>
      <c r="B1297" s="19" t="s">
        <v>179</v>
      </c>
      <c r="C1297" s="20" t="s">
        <v>192</v>
      </c>
      <c r="D1297" s="21" t="s">
        <v>88</v>
      </c>
      <c r="E1297" s="22">
        <v>2.198138372E9</v>
      </c>
      <c r="F1297" s="22">
        <f t="shared" si="2"/>
        <v>44317.30589</v>
      </c>
      <c r="G1297" s="39">
        <f t="shared" si="718"/>
        <v>0</v>
      </c>
      <c r="H1297" s="39">
        <f t="shared" si="719"/>
        <v>0</v>
      </c>
      <c r="I1297" s="39">
        <f t="shared" si="720"/>
        <v>0</v>
      </c>
      <c r="J1297" s="24">
        <f t="shared" si="721"/>
        <v>0</v>
      </c>
      <c r="K1297" s="24">
        <f t="shared" si="3"/>
        <v>0</v>
      </c>
      <c r="L1297" s="24">
        <f>IFNA(VLOOKUP(A1297,'ENERGY processed'!$A$2:$H$2692,8,0),"")</f>
        <v>744</v>
      </c>
      <c r="M1297" s="24">
        <f t="shared" si="5"/>
        <v>0.015</v>
      </c>
      <c r="N1297" s="24">
        <f t="shared" si="733"/>
        <v>0</v>
      </c>
      <c r="O1297" s="24">
        <f t="shared" si="723"/>
        <v>0</v>
      </c>
      <c r="P1297" s="24">
        <f>IFNA(VLOOKUP(A1297,'HUMAN RESOURCES processed'!$A$2:$M$2692,7,0))</f>
        <v>84</v>
      </c>
      <c r="Q1297" s="24">
        <f>IFNA(VLOOKUP(A1297,'HUMAN RESOURCES processed'!$A$2:$M$2692,8,0))</f>
        <v>78</v>
      </c>
      <c r="R1297" s="24">
        <f t="shared" si="6"/>
        <v>81</v>
      </c>
      <c r="S1297" s="24">
        <f t="shared" si="724"/>
        <v>0</v>
      </c>
      <c r="T1297" s="24">
        <f t="shared" si="725"/>
        <v>0</v>
      </c>
      <c r="U1297" s="24">
        <f t="shared" si="726"/>
        <v>0</v>
      </c>
      <c r="V1297" s="24">
        <f>IFNA(VLOOKUP(A1297,'HUMAN RESOURCES processed'!$A$2:$M$2692,12,0))</f>
        <v>49600</v>
      </c>
      <c r="W1297" s="24">
        <f>IFNA(VLOOKUP(A1297,'HUMAN RESOURCES processed'!$A$2:$M$2692,13,0))</f>
        <v>0.407</v>
      </c>
      <c r="X1297" s="24">
        <f t="shared" si="727"/>
        <v>0</v>
      </c>
      <c r="Y1297" s="24">
        <f t="shared" si="728"/>
        <v>0</v>
      </c>
      <c r="Z1297" s="24">
        <f t="shared" si="7"/>
        <v>0</v>
      </c>
      <c r="AA1297" s="24">
        <f t="shared" si="729"/>
        <v>0</v>
      </c>
      <c r="AB1297" s="24">
        <f t="shared" si="730"/>
        <v>0</v>
      </c>
      <c r="AC1297" s="24">
        <f t="shared" si="731"/>
        <v>0</v>
      </c>
      <c r="AD1297" s="24">
        <f t="shared" si="732"/>
        <v>0</v>
      </c>
      <c r="AE1297" s="24">
        <f>IFNA(VLOOKUP(A1297,'BUSINESS processed'!A1297:J3987,9,0))</f>
        <v>0.752</v>
      </c>
      <c r="AF1297" s="27">
        <f>IFNA(VLOOKUP(A1297,'BUSINESS processed'!A1297:J3987,10,0))</f>
        <v>1.149</v>
      </c>
      <c r="AG1297" s="26"/>
      <c r="AH1297" s="26"/>
      <c r="AI1297" s="26"/>
      <c r="AJ1297" s="26"/>
      <c r="AK1297" s="26"/>
      <c r="AL1297" s="26"/>
      <c r="AM1297" s="26"/>
      <c r="AN1297" s="26"/>
      <c r="AO1297" s="26"/>
      <c r="AP1297" s="26"/>
      <c r="AQ1297" s="26"/>
      <c r="AR1297" s="26"/>
      <c r="AS1297" s="26"/>
      <c r="AT1297" s="26"/>
      <c r="AU1297" s="26"/>
      <c r="AV1297" s="26"/>
      <c r="AW1297" s="26"/>
      <c r="AX1297" s="26"/>
      <c r="AY1297" s="26"/>
      <c r="AZ1297" s="26"/>
      <c r="BA1297" s="26"/>
      <c r="BB1297" s="26"/>
      <c r="BC1297" s="26"/>
      <c r="BD1297" s="26"/>
      <c r="BE1297" s="26"/>
      <c r="BF1297" s="26"/>
      <c r="BG1297" s="26"/>
      <c r="BH1297" s="26"/>
    </row>
    <row r="1298">
      <c r="A1298" s="18" t="str">
        <f t="shared" si="1"/>
        <v>Europe_Faeroe Islands-Europe_2010</v>
      </c>
      <c r="B1298" s="19" t="s">
        <v>179</v>
      </c>
      <c r="C1298" s="20" t="s">
        <v>192</v>
      </c>
      <c r="D1298" s="21" t="s">
        <v>89</v>
      </c>
      <c r="E1298" s="20">
        <f t="shared" ref="E1298:E1300" si="734">IF(AND(C1298=C1297,D1298&gt;D1297),E1297,"")</f>
        <v>2198138372</v>
      </c>
      <c r="F1298" s="22">
        <f t="shared" si="2"/>
        <v>44334.28878</v>
      </c>
      <c r="G1298" s="39">
        <f t="shared" si="718"/>
        <v>0</v>
      </c>
      <c r="H1298" s="39">
        <f t="shared" si="719"/>
        <v>0</v>
      </c>
      <c r="I1298" s="39">
        <f t="shared" si="720"/>
        <v>0</v>
      </c>
      <c r="J1298" s="24">
        <f t="shared" si="721"/>
        <v>0</v>
      </c>
      <c r="K1298" s="24">
        <f t="shared" si="3"/>
        <v>0</v>
      </c>
      <c r="L1298" s="24">
        <f>IFNA(VLOOKUP(A1298,'ENERGY processed'!$A$2:$H$2692,8,0),"")</f>
        <v>766</v>
      </c>
      <c r="M1298" s="24">
        <f t="shared" si="5"/>
        <v>0.01544946653</v>
      </c>
      <c r="N1298" s="24">
        <f t="shared" si="733"/>
        <v>0</v>
      </c>
      <c r="O1298" s="24">
        <f t="shared" si="723"/>
        <v>0</v>
      </c>
      <c r="P1298" s="24">
        <f>IFNA(VLOOKUP(A1298,'HUMAN RESOURCES processed'!$A$2:$M$2692,7,0))</f>
        <v>84</v>
      </c>
      <c r="Q1298" s="24">
        <f>IFNA(VLOOKUP(A1298,'HUMAN RESOURCES processed'!$A$2:$M$2692,8,0))</f>
        <v>79</v>
      </c>
      <c r="R1298" s="24">
        <f t="shared" si="6"/>
        <v>81.5</v>
      </c>
      <c r="S1298" s="24">
        <f t="shared" si="724"/>
        <v>0</v>
      </c>
      <c r="T1298" s="24">
        <f t="shared" si="725"/>
        <v>0</v>
      </c>
      <c r="U1298" s="24">
        <f t="shared" si="726"/>
        <v>0</v>
      </c>
      <c r="V1298" s="24">
        <f>IFNA(VLOOKUP(A1298,'HUMAN RESOURCES processed'!$A$2:$M$2692,12,0))</f>
        <v>49581</v>
      </c>
      <c r="W1298" s="24">
        <f>IFNA(VLOOKUP(A1298,'HUMAN RESOURCES processed'!$A$2:$M$2692,13,0))</f>
        <v>0.409</v>
      </c>
      <c r="X1298" s="24">
        <f t="shared" si="727"/>
        <v>0</v>
      </c>
      <c r="Y1298" s="24">
        <f t="shared" si="728"/>
        <v>0</v>
      </c>
      <c r="Z1298" s="24">
        <f t="shared" si="7"/>
        <v>0</v>
      </c>
      <c r="AA1298" s="24">
        <f t="shared" si="729"/>
        <v>0</v>
      </c>
      <c r="AB1298" s="24">
        <f t="shared" si="730"/>
        <v>0</v>
      </c>
      <c r="AC1298" s="24">
        <f t="shared" si="731"/>
        <v>0</v>
      </c>
      <c r="AD1298" s="24">
        <f t="shared" si="732"/>
        <v>0</v>
      </c>
      <c r="AE1298" s="24">
        <f>IFNA(VLOOKUP(A1298,'BUSINESS processed'!A1298:J3988,9,0))</f>
        <v>0.752</v>
      </c>
      <c r="AF1298" s="27">
        <f>IFNA(VLOOKUP(A1298,'BUSINESS processed'!A1298:J3988,10,0))</f>
        <v>1.199</v>
      </c>
      <c r="AG1298" s="26"/>
      <c r="AH1298" s="26"/>
      <c r="AI1298" s="26"/>
      <c r="AJ1298" s="26"/>
      <c r="AK1298" s="26"/>
      <c r="AL1298" s="26"/>
      <c r="AM1298" s="26"/>
      <c r="AN1298" s="26"/>
      <c r="AO1298" s="26"/>
      <c r="AP1298" s="26"/>
      <c r="AQ1298" s="26"/>
      <c r="AR1298" s="26"/>
      <c r="AS1298" s="26"/>
      <c r="AT1298" s="26"/>
      <c r="AU1298" s="26"/>
      <c r="AV1298" s="26"/>
      <c r="AW1298" s="26"/>
      <c r="AX1298" s="26"/>
      <c r="AY1298" s="26"/>
      <c r="AZ1298" s="26"/>
      <c r="BA1298" s="26"/>
      <c r="BB1298" s="26"/>
      <c r="BC1298" s="26"/>
      <c r="BD1298" s="26"/>
      <c r="BE1298" s="26"/>
      <c r="BF1298" s="26"/>
      <c r="BG1298" s="26"/>
      <c r="BH1298" s="26"/>
    </row>
    <row r="1299">
      <c r="A1299" s="18" t="str">
        <f t="shared" si="1"/>
        <v>Europe_Faeroe Islands-Europe_2011</v>
      </c>
      <c r="B1299" s="19" t="s">
        <v>179</v>
      </c>
      <c r="C1299" s="20" t="s">
        <v>192</v>
      </c>
      <c r="D1299" s="21" t="s">
        <v>90</v>
      </c>
      <c r="E1299" s="20">
        <f t="shared" si="734"/>
        <v>2198138372</v>
      </c>
      <c r="F1299" s="22">
        <f t="shared" si="2"/>
        <v>44361.13039</v>
      </c>
      <c r="G1299" s="39">
        <f t="shared" si="718"/>
        <v>0</v>
      </c>
      <c r="H1299" s="39">
        <f t="shared" si="719"/>
        <v>0</v>
      </c>
      <c r="I1299" s="39">
        <f t="shared" si="720"/>
        <v>0</v>
      </c>
      <c r="J1299" s="24">
        <f t="shared" si="721"/>
        <v>0</v>
      </c>
      <c r="K1299" s="24">
        <f t="shared" si="3"/>
        <v>0</v>
      </c>
      <c r="L1299" s="24">
        <f t="shared" ref="L1299:L1302" si="735">IF(AND(C1299=C1298,C1299&gt;C1298),C1298,0)</f>
        <v>0</v>
      </c>
      <c r="M1299" s="24">
        <f t="shared" si="5"/>
        <v>0</v>
      </c>
      <c r="N1299" s="24">
        <f>IFNA(VLOOKUP(A1299,'HUMAN RESOURCES processed'!$A$2:$M$2692,5,0))</f>
        <v>0.012</v>
      </c>
      <c r="O1299" s="24">
        <f t="shared" si="723"/>
        <v>0</v>
      </c>
      <c r="P1299" s="24">
        <f>IFNA(VLOOKUP(A1299,'HUMAN RESOURCES processed'!$A$2:$M$2692,7,0))</f>
        <v>84</v>
      </c>
      <c r="Q1299" s="24">
        <f>IFNA(VLOOKUP(A1299,'HUMAN RESOURCES processed'!$A$2:$M$2692,8,0))</f>
        <v>79</v>
      </c>
      <c r="R1299" s="24">
        <f t="shared" si="6"/>
        <v>81.5</v>
      </c>
      <c r="S1299" s="24">
        <f t="shared" si="724"/>
        <v>0</v>
      </c>
      <c r="T1299" s="24">
        <f t="shared" si="725"/>
        <v>0</v>
      </c>
      <c r="U1299" s="24">
        <f t="shared" si="726"/>
        <v>0</v>
      </c>
      <c r="V1299" s="24">
        <f>IFNA(VLOOKUP(A1299,'HUMAN RESOURCES processed'!$A$2:$M$2692,12,0))</f>
        <v>49551</v>
      </c>
      <c r="W1299" s="24">
        <f>IFNA(VLOOKUP(A1299,'HUMAN RESOURCES processed'!$A$2:$M$2692,13,0))</f>
        <v>0.411</v>
      </c>
      <c r="X1299" s="24">
        <f t="shared" si="727"/>
        <v>0</v>
      </c>
      <c r="Y1299" s="24">
        <f t="shared" si="728"/>
        <v>0</v>
      </c>
      <c r="Z1299" s="24">
        <f t="shared" si="7"/>
        <v>0</v>
      </c>
      <c r="AA1299" s="24">
        <f t="shared" si="729"/>
        <v>0</v>
      </c>
      <c r="AB1299" s="24">
        <f t="shared" si="730"/>
        <v>0</v>
      </c>
      <c r="AC1299" s="24">
        <f t="shared" si="731"/>
        <v>0</v>
      </c>
      <c r="AD1299" s="24">
        <f t="shared" si="732"/>
        <v>0</v>
      </c>
      <c r="AE1299" s="24">
        <f>IFNA(VLOOKUP(A1299,'BUSINESS processed'!A1299:J3989,9,0))</f>
        <v>0.807</v>
      </c>
      <c r="AF1299" s="27">
        <f>IFNA(VLOOKUP(A1299,'BUSINESS processed'!A1299:J3989,10,0))</f>
        <v>1.18</v>
      </c>
      <c r="AG1299" s="26"/>
      <c r="AH1299" s="26"/>
      <c r="AI1299" s="26"/>
      <c r="AJ1299" s="26"/>
      <c r="AK1299" s="26"/>
      <c r="AL1299" s="26"/>
      <c r="AM1299" s="26"/>
      <c r="AN1299" s="26"/>
      <c r="AO1299" s="26"/>
      <c r="AP1299" s="26"/>
      <c r="AQ1299" s="26"/>
      <c r="AR1299" s="26"/>
      <c r="AS1299" s="26"/>
      <c r="AT1299" s="26"/>
      <c r="AU1299" s="26"/>
      <c r="AV1299" s="26"/>
      <c r="AW1299" s="26"/>
      <c r="AX1299" s="26"/>
      <c r="AY1299" s="26"/>
      <c r="AZ1299" s="26"/>
      <c r="BA1299" s="26"/>
      <c r="BB1299" s="26"/>
      <c r="BC1299" s="26"/>
      <c r="BD1299" s="26"/>
      <c r="BE1299" s="26"/>
      <c r="BF1299" s="26"/>
      <c r="BG1299" s="26"/>
      <c r="BH1299" s="26"/>
    </row>
    <row r="1300">
      <c r="A1300" s="18" t="str">
        <f t="shared" si="1"/>
        <v>Europe_Faeroe Islands-Europe_2012</v>
      </c>
      <c r="B1300" s="19" t="s">
        <v>179</v>
      </c>
      <c r="C1300" s="20" t="s">
        <v>192</v>
      </c>
      <c r="D1300" s="21" t="s">
        <v>91</v>
      </c>
      <c r="E1300" s="20">
        <f t="shared" si="734"/>
        <v>2198138372</v>
      </c>
      <c r="F1300" s="22">
        <f t="shared" si="2"/>
        <v>44401.4538</v>
      </c>
      <c r="G1300" s="39">
        <f t="shared" si="718"/>
        <v>0</v>
      </c>
      <c r="H1300" s="39">
        <f t="shared" si="719"/>
        <v>0</v>
      </c>
      <c r="I1300" s="39">
        <f t="shared" si="720"/>
        <v>0</v>
      </c>
      <c r="J1300" s="24">
        <f t="shared" si="721"/>
        <v>0</v>
      </c>
      <c r="K1300" s="24">
        <f t="shared" si="3"/>
        <v>0</v>
      </c>
      <c r="L1300" s="24">
        <f t="shared" si="735"/>
        <v>0</v>
      </c>
      <c r="M1300" s="24">
        <f t="shared" si="5"/>
        <v>0</v>
      </c>
      <c r="N1300" s="24">
        <f>IFNA(VLOOKUP(A1300,'HUMAN RESOURCES processed'!$A$2:$M$2692,5,0))</f>
        <v>0.013</v>
      </c>
      <c r="O1300" s="24">
        <f t="shared" si="723"/>
        <v>0</v>
      </c>
      <c r="P1300" s="24">
        <f>IFNA(VLOOKUP(A1300,'HUMAN RESOURCES processed'!$A$2:$M$2692,7,0))</f>
        <v>85</v>
      </c>
      <c r="Q1300" s="24">
        <f>IFNA(VLOOKUP(A1300,'HUMAN RESOURCES processed'!$A$2:$M$2692,8,0))</f>
        <v>80</v>
      </c>
      <c r="R1300" s="24">
        <f t="shared" si="6"/>
        <v>82.5</v>
      </c>
      <c r="S1300" s="24">
        <f t="shared" si="724"/>
        <v>0</v>
      </c>
      <c r="T1300" s="24">
        <f t="shared" si="725"/>
        <v>0</v>
      </c>
      <c r="U1300" s="24">
        <f t="shared" si="726"/>
        <v>0</v>
      </c>
      <c r="V1300" s="24">
        <f>IFNA(VLOOKUP(A1300,'HUMAN RESOURCES processed'!$A$2:$M$2692,12,0))</f>
        <v>49506</v>
      </c>
      <c r="W1300" s="24">
        <f>IFNA(VLOOKUP(A1300,'HUMAN RESOURCES processed'!$A$2:$M$2692,13,0))</f>
        <v>0.413</v>
      </c>
      <c r="X1300" s="24">
        <f t="shared" si="727"/>
        <v>0</v>
      </c>
      <c r="Y1300" s="24">
        <f t="shared" si="728"/>
        <v>0</v>
      </c>
      <c r="Z1300" s="24">
        <f t="shared" si="7"/>
        <v>0</v>
      </c>
      <c r="AA1300" s="24">
        <f t="shared" si="729"/>
        <v>0</v>
      </c>
      <c r="AB1300" s="24">
        <f t="shared" si="730"/>
        <v>0</v>
      </c>
      <c r="AC1300" s="24">
        <f t="shared" si="731"/>
        <v>0</v>
      </c>
      <c r="AD1300" s="24">
        <f t="shared" si="732"/>
        <v>0</v>
      </c>
      <c r="AE1300" s="24">
        <f>IFNA(VLOOKUP(A1300,'BUSINESS processed'!A1300:J3990,9,0))</f>
        <v>0.853</v>
      </c>
      <c r="AF1300" s="27">
        <f>IFNA(VLOOKUP(A1300,'BUSINESS processed'!A1300:J3990,10,0))</f>
        <v>1.186</v>
      </c>
      <c r="AG1300" s="26"/>
      <c r="AH1300" s="26"/>
      <c r="AI1300" s="26"/>
      <c r="AJ1300" s="26"/>
      <c r="AK1300" s="26"/>
      <c r="AL1300" s="26"/>
      <c r="AM1300" s="26"/>
      <c r="AN1300" s="26"/>
      <c r="AO1300" s="26"/>
      <c r="AP1300" s="26"/>
      <c r="AQ1300" s="26"/>
      <c r="AR1300" s="26"/>
      <c r="AS1300" s="26"/>
      <c r="AT1300" s="26"/>
      <c r="AU1300" s="26"/>
      <c r="AV1300" s="26"/>
      <c r="AW1300" s="26"/>
      <c r="AX1300" s="26"/>
      <c r="AY1300" s="26"/>
      <c r="AZ1300" s="26"/>
      <c r="BA1300" s="26"/>
      <c r="BB1300" s="26"/>
      <c r="BC1300" s="26"/>
      <c r="BD1300" s="26"/>
      <c r="BE1300" s="26"/>
      <c r="BF1300" s="26"/>
      <c r="BG1300" s="26"/>
      <c r="BH1300" s="26"/>
    </row>
    <row r="1301">
      <c r="A1301" s="18" t="str">
        <f t="shared" si="1"/>
        <v>Europe_Finland-Europe_2000</v>
      </c>
      <c r="B1301" s="19" t="s">
        <v>179</v>
      </c>
      <c r="C1301" s="20" t="s">
        <v>193</v>
      </c>
      <c r="D1301" s="21" t="s">
        <v>70</v>
      </c>
      <c r="E1301" s="22">
        <v>1.22E11</v>
      </c>
      <c r="F1301" s="22">
        <f t="shared" si="2"/>
        <v>23569.37288</v>
      </c>
      <c r="G1301" s="23">
        <v>0.072</v>
      </c>
      <c r="H1301" s="23">
        <v>1700.0</v>
      </c>
      <c r="I1301" s="23">
        <v>0.056</v>
      </c>
      <c r="J1301" s="24">
        <f>IFNA(VLOOKUP(A1301,'ENERGY processed'!$A$2:$H$2692,7,0),"")</f>
        <v>33475</v>
      </c>
      <c r="K1301" s="24">
        <f t="shared" si="3"/>
        <v>0.006467088172</v>
      </c>
      <c r="L1301" s="24">
        <f t="shared" si="735"/>
        <v>0</v>
      </c>
      <c r="M1301" s="24">
        <f t="shared" si="5"/>
        <v>0</v>
      </c>
      <c r="N1301" s="24">
        <f>IFNA(VLOOKUP(A1301,'HUMAN RESOURCES processed'!$A$2:$M$2692,5,0))</f>
        <v>0.011</v>
      </c>
      <c r="O1301" s="24">
        <f>IFNA(VLOOKUP(A1301,'HUMAN RESOURCES processed'!$A$2:$M$2692,6,0))</f>
        <v>0.004</v>
      </c>
      <c r="P1301" s="24">
        <f>IFNA(VLOOKUP(A1301,'HUMAN RESOURCES processed'!$A$2:$M$2692,7,0))</f>
        <v>81</v>
      </c>
      <c r="Q1301" s="24">
        <f>IFNA(VLOOKUP(A1301,'HUMAN RESOURCES processed'!$A$2:$M$2692,8,0))</f>
        <v>74</v>
      </c>
      <c r="R1301" s="24">
        <f t="shared" si="6"/>
        <v>77.5</v>
      </c>
      <c r="S1301" s="24">
        <f>IFNA(VLOOKUP(A1301,'HUMAN RESOURCES processed'!$A$2:$M$2692,9,0))</f>
        <v>0.182</v>
      </c>
      <c r="T1301" s="24">
        <f>IFNA(VLOOKUP(A1301,'HUMAN RESOURCES processed'!$A$2:$M$2692,10,0))</f>
        <v>0.669</v>
      </c>
      <c r="U1301" s="24">
        <f>IFNA(VLOOKUP(A1301,'HUMAN RESOURCES processed'!$A$2:$M$2692,11,0))</f>
        <v>0.149</v>
      </c>
      <c r="V1301" s="24">
        <f>IFNA(VLOOKUP(A1301,'HUMAN RESOURCES processed'!$A$2:$M$2692,12,0))</f>
        <v>5176209</v>
      </c>
      <c r="W1301" s="24">
        <f>IFNA(VLOOKUP(A1301,'HUMAN RESOURCES processed'!$A$2:$M$2692,13,0))</f>
        <v>0.822</v>
      </c>
      <c r="X1301" s="24">
        <f>IFNA(VLOOKUP(A1301,'TOURISM processed'!$A$2:$F$2692,5,0))</f>
        <v>2035000000</v>
      </c>
      <c r="Y1301" s="24">
        <f>IFNA(VLOOKUP(A1301,'TOURISM processed'!$A$2:$F$2692,6,0))</f>
        <v>2293000000</v>
      </c>
      <c r="Z1301" s="24">
        <f t="shared" si="7"/>
        <v>442.9882951</v>
      </c>
      <c r="AA1301" s="24">
        <f t="shared" si="729"/>
        <v>0</v>
      </c>
      <c r="AB1301" s="24">
        <f t="shared" si="730"/>
        <v>0</v>
      </c>
      <c r="AC1301" s="24">
        <f t="shared" si="731"/>
        <v>0</v>
      </c>
      <c r="AD1301" s="24">
        <f t="shared" si="732"/>
        <v>0</v>
      </c>
      <c r="AE1301" s="24">
        <f>IFNA(VLOOKUP(A1301,'BUSINESS processed'!A1301:J3991,9,0))</f>
        <v>0.372</v>
      </c>
      <c r="AF1301" s="27">
        <f>IFNA(VLOOKUP(A1301,'BUSINESS processed'!A1301:J3991,10,0))</f>
        <v>0.72</v>
      </c>
      <c r="AG1301" s="26"/>
      <c r="AH1301" s="26"/>
      <c r="AI1301" s="26"/>
      <c r="AJ1301" s="26"/>
      <c r="AK1301" s="26"/>
      <c r="AL1301" s="26"/>
      <c r="AM1301" s="26"/>
      <c r="AN1301" s="26"/>
      <c r="AO1301" s="26"/>
      <c r="AP1301" s="26"/>
      <c r="AQ1301" s="26"/>
      <c r="AR1301" s="26"/>
      <c r="AS1301" s="26"/>
      <c r="AT1301" s="26"/>
      <c r="AU1301" s="26"/>
      <c r="AV1301" s="26"/>
      <c r="AW1301" s="26"/>
      <c r="AX1301" s="26"/>
      <c r="AY1301" s="26"/>
      <c r="AZ1301" s="26"/>
      <c r="BA1301" s="26"/>
      <c r="BB1301" s="26"/>
      <c r="BC1301" s="26"/>
      <c r="BD1301" s="26"/>
      <c r="BE1301" s="26"/>
      <c r="BF1301" s="26"/>
      <c r="BG1301" s="26"/>
      <c r="BH1301" s="26"/>
    </row>
    <row r="1302">
      <c r="A1302" s="18" t="str">
        <f t="shared" si="1"/>
        <v>Europe_Finland-Europe_2001</v>
      </c>
      <c r="B1302" s="19" t="s">
        <v>179</v>
      </c>
      <c r="C1302" s="20" t="s">
        <v>193</v>
      </c>
      <c r="D1302" s="21" t="s">
        <v>71</v>
      </c>
      <c r="E1302" s="22">
        <v>1.25E11</v>
      </c>
      <c r="F1302" s="22">
        <f t="shared" si="2"/>
        <v>24094.02607</v>
      </c>
      <c r="G1302" s="23">
        <v>0.074</v>
      </c>
      <c r="H1302" s="23">
        <v>1786.0</v>
      </c>
      <c r="I1302" s="23">
        <v>0.058</v>
      </c>
      <c r="J1302" s="24">
        <f>IFNA(VLOOKUP(A1302,'ENERGY processed'!$A$2:$H$2692,7,0),"")</f>
        <v>34749</v>
      </c>
      <c r="K1302" s="24">
        <f t="shared" si="3"/>
        <v>0.006697946495</v>
      </c>
      <c r="L1302" s="24">
        <f t="shared" si="735"/>
        <v>0</v>
      </c>
      <c r="M1302" s="24">
        <f t="shared" si="5"/>
        <v>0</v>
      </c>
      <c r="N1302" s="24">
        <f>IFNA(VLOOKUP(A1302,'HUMAN RESOURCES processed'!$A$2:$M$2692,5,0))</f>
        <v>0.011</v>
      </c>
      <c r="O1302" s="24">
        <f>IFNA(VLOOKUP(A1302,'HUMAN RESOURCES processed'!$A$2:$M$2692,6,0))</f>
        <v>0.003</v>
      </c>
      <c r="P1302" s="24">
        <f>IFNA(VLOOKUP(A1302,'HUMAN RESOURCES processed'!$A$2:$M$2692,7,0))</f>
        <v>82</v>
      </c>
      <c r="Q1302" s="24">
        <f>IFNA(VLOOKUP(A1302,'HUMAN RESOURCES processed'!$A$2:$M$2692,8,0))</f>
        <v>75</v>
      </c>
      <c r="R1302" s="24">
        <f t="shared" si="6"/>
        <v>78.5</v>
      </c>
      <c r="S1302" s="24">
        <f>IFNA(VLOOKUP(A1302,'HUMAN RESOURCES processed'!$A$2:$M$2692,9,0))</f>
        <v>0.18</v>
      </c>
      <c r="T1302" s="24">
        <f>IFNA(VLOOKUP(A1302,'HUMAN RESOURCES processed'!$A$2:$M$2692,10,0))</f>
        <v>0.669</v>
      </c>
      <c r="U1302" s="24">
        <f>IFNA(VLOOKUP(A1302,'HUMAN RESOURCES processed'!$A$2:$M$2692,11,0))</f>
        <v>0.151</v>
      </c>
      <c r="V1302" s="24">
        <f>IFNA(VLOOKUP(A1302,'HUMAN RESOURCES processed'!$A$2:$M$2692,12,0))</f>
        <v>5188008</v>
      </c>
      <c r="W1302" s="24">
        <f>IFNA(VLOOKUP(A1302,'HUMAN RESOURCES processed'!$A$2:$M$2692,13,0))</f>
        <v>0.824</v>
      </c>
      <c r="X1302" s="24">
        <f>IFNA(VLOOKUP(A1302,'TOURISM processed'!$A$2:$F$2692,5,0))</f>
        <v>2065000000</v>
      </c>
      <c r="Y1302" s="24">
        <f>IFNA(VLOOKUP(A1302,'TOURISM processed'!$A$2:$F$2692,6,0))</f>
        <v>2442000000</v>
      </c>
      <c r="Z1302" s="24">
        <f t="shared" si="7"/>
        <v>470.7008933</v>
      </c>
      <c r="AA1302" s="24">
        <f t="shared" si="729"/>
        <v>0</v>
      </c>
      <c r="AB1302" s="24">
        <f t="shared" si="730"/>
        <v>0</v>
      </c>
      <c r="AC1302" s="24">
        <f t="shared" si="731"/>
        <v>0</v>
      </c>
      <c r="AD1302" s="24">
        <f t="shared" si="732"/>
        <v>0</v>
      </c>
      <c r="AE1302" s="24">
        <f>IFNA(VLOOKUP(A1302,'BUSINESS processed'!A1302:J3992,9,0))</f>
        <v>0.431</v>
      </c>
      <c r="AF1302" s="27">
        <f>IFNA(VLOOKUP(A1302,'BUSINESS processed'!A1302:J3992,10,0))</f>
        <v>0.805</v>
      </c>
      <c r="AG1302" s="26"/>
      <c r="AH1302" s="26"/>
      <c r="AI1302" s="26"/>
      <c r="AJ1302" s="26"/>
      <c r="AK1302" s="26"/>
      <c r="AL1302" s="26"/>
      <c r="AM1302" s="26"/>
      <c r="AN1302" s="26"/>
      <c r="AO1302" s="26"/>
      <c r="AP1302" s="26"/>
      <c r="AQ1302" s="26"/>
      <c r="AR1302" s="26"/>
      <c r="AS1302" s="26"/>
      <c r="AT1302" s="26"/>
      <c r="AU1302" s="26"/>
      <c r="AV1302" s="26"/>
      <c r="AW1302" s="26"/>
      <c r="AX1302" s="26"/>
      <c r="AY1302" s="26"/>
      <c r="AZ1302" s="26"/>
      <c r="BA1302" s="26"/>
      <c r="BB1302" s="26"/>
      <c r="BC1302" s="26"/>
      <c r="BD1302" s="26"/>
      <c r="BE1302" s="26"/>
      <c r="BF1302" s="26"/>
      <c r="BG1302" s="26"/>
      <c r="BH1302" s="26"/>
    </row>
    <row r="1303">
      <c r="A1303" s="18" t="str">
        <f t="shared" si="1"/>
        <v>Europe_Finland-Europe_2002</v>
      </c>
      <c r="B1303" s="19" t="s">
        <v>179</v>
      </c>
      <c r="C1303" s="20" t="s">
        <v>193</v>
      </c>
      <c r="D1303" s="21" t="s">
        <v>72</v>
      </c>
      <c r="E1303" s="22">
        <v>1.35E11</v>
      </c>
      <c r="F1303" s="22">
        <f t="shared" si="2"/>
        <v>25958.55323</v>
      </c>
      <c r="G1303" s="23">
        <v>0.078</v>
      </c>
      <c r="H1303" s="23">
        <v>2032.0</v>
      </c>
      <c r="I1303" s="23">
        <v>0.048</v>
      </c>
      <c r="J1303" s="24">
        <f>IFNA(VLOOKUP(A1303,'ENERGY processed'!$A$2:$H$2692,7,0),"")</f>
        <v>36429</v>
      </c>
      <c r="K1303" s="24">
        <f t="shared" si="3"/>
        <v>0.007004771374</v>
      </c>
      <c r="L1303" s="24">
        <f>IFNA(VLOOKUP(A1303,'ENERGY processed'!$A$2:$H$2692,8,0),"")</f>
        <v>61844</v>
      </c>
      <c r="M1303" s="24">
        <f t="shared" si="5"/>
        <v>0.01189170938</v>
      </c>
      <c r="N1303" s="24">
        <f>IFNA(VLOOKUP(A1303,'HUMAN RESOURCES processed'!$A$2:$M$2692,5,0))</f>
        <v>0.011</v>
      </c>
      <c r="O1303" s="24">
        <f>IFNA(VLOOKUP(A1303,'HUMAN RESOURCES processed'!$A$2:$M$2692,6,0))</f>
        <v>0.003</v>
      </c>
      <c r="P1303" s="24">
        <f>IFNA(VLOOKUP(A1303,'HUMAN RESOURCES processed'!$A$2:$M$2692,7,0))</f>
        <v>82</v>
      </c>
      <c r="Q1303" s="24">
        <f>IFNA(VLOOKUP(A1303,'HUMAN RESOURCES processed'!$A$2:$M$2692,8,0))</f>
        <v>75</v>
      </c>
      <c r="R1303" s="24">
        <f t="shared" si="6"/>
        <v>78.5</v>
      </c>
      <c r="S1303" s="24">
        <f>IFNA(VLOOKUP(A1303,'HUMAN RESOURCES processed'!$A$2:$M$2692,9,0))</f>
        <v>0.178</v>
      </c>
      <c r="T1303" s="24">
        <f>IFNA(VLOOKUP(A1303,'HUMAN RESOURCES processed'!$A$2:$M$2692,10,0))</f>
        <v>0.669</v>
      </c>
      <c r="U1303" s="24">
        <f>IFNA(VLOOKUP(A1303,'HUMAN RESOURCES processed'!$A$2:$M$2692,11,0))</f>
        <v>0.153</v>
      </c>
      <c r="V1303" s="24">
        <f>IFNA(VLOOKUP(A1303,'HUMAN RESOURCES processed'!$A$2:$M$2692,12,0))</f>
        <v>5200598</v>
      </c>
      <c r="W1303" s="24">
        <f>IFNA(VLOOKUP(A1303,'HUMAN RESOURCES processed'!$A$2:$M$2692,13,0))</f>
        <v>0.825</v>
      </c>
      <c r="X1303" s="24">
        <f>IFNA(VLOOKUP(A1303,'TOURISM processed'!$A$2:$F$2692,5,0))</f>
        <v>2235000000</v>
      </c>
      <c r="Y1303" s="24">
        <f>IFNA(VLOOKUP(A1303,'TOURISM processed'!$A$2:$F$2692,6,0))</f>
        <v>2438000000</v>
      </c>
      <c r="Z1303" s="24">
        <f t="shared" si="7"/>
        <v>468.7922427</v>
      </c>
      <c r="AA1303" s="24">
        <f t="shared" si="729"/>
        <v>0</v>
      </c>
      <c r="AB1303" s="24">
        <f t="shared" si="730"/>
        <v>0</v>
      </c>
      <c r="AC1303" s="24">
        <f t="shared" si="731"/>
        <v>0</v>
      </c>
      <c r="AD1303" s="24">
        <f t="shared" si="732"/>
        <v>0</v>
      </c>
      <c r="AE1303" s="24">
        <f>IFNA(VLOOKUP(A1303,'BUSINESS processed'!A1303:J3993,9,0))</f>
        <v>0.624</v>
      </c>
      <c r="AF1303" s="27">
        <f>IFNA(VLOOKUP(A1303,'BUSINESS processed'!A1303:J3993,10,0))</f>
        <v>0.869</v>
      </c>
      <c r="AG1303" s="26"/>
      <c r="AH1303" s="26"/>
      <c r="AI1303" s="26"/>
      <c r="AJ1303" s="26"/>
      <c r="AK1303" s="26"/>
      <c r="AL1303" s="26"/>
      <c r="AM1303" s="26"/>
      <c r="AN1303" s="26"/>
      <c r="AO1303" s="26"/>
      <c r="AP1303" s="26"/>
      <c r="AQ1303" s="26"/>
      <c r="AR1303" s="26"/>
      <c r="AS1303" s="26"/>
      <c r="AT1303" s="26"/>
      <c r="AU1303" s="26"/>
      <c r="AV1303" s="26"/>
      <c r="AW1303" s="26"/>
      <c r="AX1303" s="26"/>
      <c r="AY1303" s="26"/>
      <c r="AZ1303" s="26"/>
      <c r="BA1303" s="26"/>
      <c r="BB1303" s="26"/>
      <c r="BC1303" s="26"/>
      <c r="BD1303" s="26"/>
      <c r="BE1303" s="26"/>
      <c r="BF1303" s="26"/>
      <c r="BG1303" s="26"/>
      <c r="BH1303" s="26"/>
    </row>
    <row r="1304">
      <c r="A1304" s="18" t="str">
        <f t="shared" si="1"/>
        <v>Europe_Finland-Europe_2003</v>
      </c>
      <c r="B1304" s="19" t="s">
        <v>179</v>
      </c>
      <c r="C1304" s="20" t="s">
        <v>193</v>
      </c>
      <c r="D1304" s="21" t="s">
        <v>74</v>
      </c>
      <c r="E1304" s="22">
        <v>1.64E11</v>
      </c>
      <c r="F1304" s="22">
        <f t="shared" si="2"/>
        <v>31459.72752</v>
      </c>
      <c r="G1304" s="23">
        <v>0.082</v>
      </c>
      <c r="H1304" s="23">
        <v>2572.0</v>
      </c>
      <c r="I1304" s="23">
        <v>0.041</v>
      </c>
      <c r="J1304" s="24">
        <f>IFNA(VLOOKUP(A1304,'ENERGY processed'!$A$2:$H$2692,7,0),"")</f>
        <v>33259</v>
      </c>
      <c r="K1304" s="24">
        <f t="shared" si="3"/>
        <v>0.006379994376</v>
      </c>
      <c r="L1304" s="24">
        <f>IFNA(VLOOKUP(A1304,'ENERGY processed'!$A$2:$H$2692,8,0),"")</f>
        <v>53168</v>
      </c>
      <c r="M1304" s="24">
        <f t="shared" si="5"/>
        <v>0.0101990902</v>
      </c>
      <c r="N1304" s="24">
        <f>IFNA(VLOOKUP(A1304,'HUMAN RESOURCES processed'!$A$2:$M$2692,5,0))</f>
        <v>0.011</v>
      </c>
      <c r="O1304" s="24">
        <f>IFNA(VLOOKUP(A1304,'HUMAN RESOURCES processed'!$A$2:$M$2692,6,0))</f>
        <v>0.003</v>
      </c>
      <c r="P1304" s="24">
        <f>IFNA(VLOOKUP(A1304,'HUMAN RESOURCES processed'!$A$2:$M$2692,7,0))</f>
        <v>82</v>
      </c>
      <c r="Q1304" s="24">
        <f>IFNA(VLOOKUP(A1304,'HUMAN RESOURCES processed'!$A$2:$M$2692,8,0))</f>
        <v>75</v>
      </c>
      <c r="R1304" s="24">
        <f t="shared" si="6"/>
        <v>78.5</v>
      </c>
      <c r="S1304" s="24">
        <f>IFNA(VLOOKUP(A1304,'HUMAN RESOURCES processed'!$A$2:$M$2692,9,0))</f>
        <v>0.177</v>
      </c>
      <c r="T1304" s="24">
        <f>IFNA(VLOOKUP(A1304,'HUMAN RESOURCES processed'!$A$2:$M$2692,10,0))</f>
        <v>0.668</v>
      </c>
      <c r="U1304" s="24">
        <f>IFNA(VLOOKUP(A1304,'HUMAN RESOURCES processed'!$A$2:$M$2692,11,0))</f>
        <v>0.155</v>
      </c>
      <c r="V1304" s="24">
        <f>IFNA(VLOOKUP(A1304,'HUMAN RESOURCES processed'!$A$2:$M$2692,12,0))</f>
        <v>5213014</v>
      </c>
      <c r="W1304" s="24">
        <f>IFNA(VLOOKUP(A1304,'HUMAN RESOURCES processed'!$A$2:$M$2692,13,0))</f>
        <v>0.826</v>
      </c>
      <c r="X1304" s="24">
        <f>IFNA(VLOOKUP(A1304,'TOURISM processed'!$A$2:$F$2692,5,0))</f>
        <v>2676000000</v>
      </c>
      <c r="Y1304" s="24">
        <f>IFNA(VLOOKUP(A1304,'TOURISM processed'!$A$2:$F$2692,6,0))</f>
        <v>2954000000</v>
      </c>
      <c r="Z1304" s="24">
        <f t="shared" si="7"/>
        <v>566.6587506</v>
      </c>
      <c r="AA1304" s="24">
        <f t="shared" si="729"/>
        <v>0</v>
      </c>
      <c r="AB1304" s="24">
        <f>IFNA(VLOOKUP(A1304,'BUSINESS processed'!A1304:J3994,6,0))</f>
        <v>31</v>
      </c>
      <c r="AC1304" s="24">
        <f t="shared" si="731"/>
        <v>0</v>
      </c>
      <c r="AD1304" s="24">
        <f t="shared" si="732"/>
        <v>0</v>
      </c>
      <c r="AE1304" s="24">
        <f>IFNA(VLOOKUP(A1304,'BUSINESS processed'!A1304:J3994,9,0))</f>
        <v>0.692</v>
      </c>
      <c r="AF1304" s="27">
        <f>IFNA(VLOOKUP(A1304,'BUSINESS processed'!A1304:J3994,10,0))</f>
        <v>0.911</v>
      </c>
      <c r="AG1304" s="26"/>
      <c r="AH1304" s="26"/>
      <c r="AI1304" s="26"/>
      <c r="AJ1304" s="26"/>
      <c r="AK1304" s="26"/>
      <c r="AL1304" s="26"/>
      <c r="AM1304" s="26"/>
      <c r="AN1304" s="26"/>
      <c r="AO1304" s="26"/>
      <c r="AP1304" s="26"/>
      <c r="AQ1304" s="26"/>
      <c r="AR1304" s="26"/>
      <c r="AS1304" s="26"/>
      <c r="AT1304" s="26"/>
      <c r="AU1304" s="26"/>
      <c r="AV1304" s="26"/>
      <c r="AW1304" s="26"/>
      <c r="AX1304" s="26"/>
      <c r="AY1304" s="26"/>
      <c r="AZ1304" s="26"/>
      <c r="BA1304" s="26"/>
      <c r="BB1304" s="26"/>
      <c r="BC1304" s="26"/>
      <c r="BD1304" s="26"/>
      <c r="BE1304" s="26"/>
      <c r="BF1304" s="26"/>
      <c r="BG1304" s="26"/>
      <c r="BH1304" s="26"/>
    </row>
    <row r="1305">
      <c r="A1305" s="18" t="str">
        <f t="shared" si="1"/>
        <v>Europe_Finland-Europe_2004</v>
      </c>
      <c r="B1305" s="19" t="s">
        <v>179</v>
      </c>
      <c r="C1305" s="20" t="s">
        <v>193</v>
      </c>
      <c r="D1305" s="21" t="s">
        <v>83</v>
      </c>
      <c r="E1305" s="22">
        <v>1.89E11</v>
      </c>
      <c r="F1305" s="22">
        <f t="shared" si="2"/>
        <v>36150.30263</v>
      </c>
      <c r="G1305" s="23">
        <v>0.082</v>
      </c>
      <c r="H1305" s="23">
        <v>2974.0</v>
      </c>
      <c r="I1305" s="23">
        <v>0.037</v>
      </c>
      <c r="J1305" s="24">
        <f>IFNA(VLOOKUP(A1305,'ENERGY processed'!$A$2:$H$2692,7,0),"")</f>
        <v>35284</v>
      </c>
      <c r="K1305" s="24">
        <f t="shared" si="3"/>
        <v>0.006748821577</v>
      </c>
      <c r="L1305" s="24">
        <f>IFNA(VLOOKUP(A1305,'ENERGY processed'!$A$2:$H$2692,8,0),"")</f>
        <v>56593</v>
      </c>
      <c r="M1305" s="24">
        <f t="shared" si="5"/>
        <v>0.01082462474</v>
      </c>
      <c r="N1305" s="24">
        <f>IFNA(VLOOKUP(A1305,'HUMAN RESOURCES processed'!$A$2:$M$2692,5,0))</f>
        <v>0.011</v>
      </c>
      <c r="O1305" s="24">
        <f>IFNA(VLOOKUP(A1305,'HUMAN RESOURCES processed'!$A$2:$M$2692,6,0))</f>
        <v>0.003</v>
      </c>
      <c r="P1305" s="24">
        <f>IFNA(VLOOKUP(A1305,'HUMAN RESOURCES processed'!$A$2:$M$2692,7,0))</f>
        <v>82</v>
      </c>
      <c r="Q1305" s="24">
        <f>IFNA(VLOOKUP(A1305,'HUMAN RESOURCES processed'!$A$2:$M$2692,8,0))</f>
        <v>75</v>
      </c>
      <c r="R1305" s="24">
        <f t="shared" si="6"/>
        <v>78.5</v>
      </c>
      <c r="S1305" s="24">
        <f>IFNA(VLOOKUP(A1305,'HUMAN RESOURCES processed'!$A$2:$M$2692,9,0))</f>
        <v>0.175</v>
      </c>
      <c r="T1305" s="24">
        <f>IFNA(VLOOKUP(A1305,'HUMAN RESOURCES processed'!$A$2:$M$2692,10,0))</f>
        <v>0.667</v>
      </c>
      <c r="U1305" s="24">
        <f>IFNA(VLOOKUP(A1305,'HUMAN RESOURCES processed'!$A$2:$M$2692,11,0))</f>
        <v>0.157</v>
      </c>
      <c r="V1305" s="24">
        <f>IFNA(VLOOKUP(A1305,'HUMAN RESOURCES processed'!$A$2:$M$2692,12,0))</f>
        <v>5228172</v>
      </c>
      <c r="W1305" s="24">
        <f>IFNA(VLOOKUP(A1305,'HUMAN RESOURCES processed'!$A$2:$M$2692,13,0))</f>
        <v>0.828</v>
      </c>
      <c r="X1305" s="24">
        <f>IFNA(VLOOKUP(A1305,'TOURISM processed'!$A$2:$F$2692,5,0))</f>
        <v>2975000000</v>
      </c>
      <c r="Y1305" s="24">
        <f>IFNA(VLOOKUP(A1305,'TOURISM processed'!$A$2:$F$2692,6,0))</f>
        <v>3383000000</v>
      </c>
      <c r="Z1305" s="24">
        <f t="shared" si="7"/>
        <v>647.0712899</v>
      </c>
      <c r="AA1305" s="24">
        <f t="shared" si="729"/>
        <v>0</v>
      </c>
      <c r="AB1305" s="24">
        <f>IFNA(VLOOKUP(A1305,'BUSINESS processed'!A1305:J3995,6,0))</f>
        <v>14</v>
      </c>
      <c r="AC1305" s="24">
        <f t="shared" si="731"/>
        <v>0</v>
      </c>
      <c r="AD1305" s="24">
        <f t="shared" si="732"/>
        <v>0</v>
      </c>
      <c r="AE1305" s="24">
        <f>IFNA(VLOOKUP(A1305,'BUSINESS processed'!A1305:J3995,9,0))</f>
        <v>0.724</v>
      </c>
      <c r="AF1305" s="27">
        <f>IFNA(VLOOKUP(A1305,'BUSINESS processed'!A1305:J3995,10,0))</f>
        <v>0.954</v>
      </c>
      <c r="AG1305" s="26"/>
      <c r="AH1305" s="26"/>
      <c r="AI1305" s="26"/>
      <c r="AJ1305" s="26"/>
      <c r="AK1305" s="26"/>
      <c r="AL1305" s="26"/>
      <c r="AM1305" s="26"/>
      <c r="AN1305" s="26"/>
      <c r="AO1305" s="26"/>
      <c r="AP1305" s="26"/>
      <c r="AQ1305" s="26"/>
      <c r="AR1305" s="26"/>
      <c r="AS1305" s="26"/>
      <c r="AT1305" s="26"/>
      <c r="AU1305" s="26"/>
      <c r="AV1305" s="26"/>
      <c r="AW1305" s="26"/>
      <c r="AX1305" s="26"/>
      <c r="AY1305" s="26"/>
      <c r="AZ1305" s="26"/>
      <c r="BA1305" s="26"/>
      <c r="BB1305" s="26"/>
      <c r="BC1305" s="26"/>
      <c r="BD1305" s="26"/>
      <c r="BE1305" s="26"/>
      <c r="BF1305" s="26"/>
      <c r="BG1305" s="26"/>
      <c r="BH1305" s="26"/>
    </row>
    <row r="1306">
      <c r="A1306" s="18" t="str">
        <f t="shared" si="1"/>
        <v>Europe_Finland-Europe_2005</v>
      </c>
      <c r="B1306" s="19" t="s">
        <v>179</v>
      </c>
      <c r="C1306" s="20" t="s">
        <v>193</v>
      </c>
      <c r="D1306" s="21" t="s">
        <v>84</v>
      </c>
      <c r="E1306" s="22">
        <v>1.96E11</v>
      </c>
      <c r="F1306" s="22">
        <f t="shared" si="2"/>
        <v>37361.11577</v>
      </c>
      <c r="G1306" s="23">
        <v>0.084</v>
      </c>
      <c r="H1306" s="23">
        <v>3151.0</v>
      </c>
      <c r="I1306" s="39">
        <f t="shared" ref="I1306:I1313" si="736">IF(AND(C1306=C1305,D1306&gt;D1305),I1305,"")</f>
        <v>0.037</v>
      </c>
      <c r="J1306" s="24">
        <f>IFNA(VLOOKUP(A1306,'ENERGY processed'!$A$2:$H$2692,7,0),"")</f>
        <v>35135</v>
      </c>
      <c r="K1306" s="24">
        <f t="shared" si="3"/>
        <v>0.006697361238</v>
      </c>
      <c r="L1306" s="24">
        <f>IFNA(VLOOKUP(A1306,'ENERGY processed'!$A$2:$H$2692,8,0),"")</f>
        <v>61757.5</v>
      </c>
      <c r="M1306" s="24">
        <f t="shared" si="5"/>
        <v>0.01177208728</v>
      </c>
      <c r="N1306" s="24">
        <f>IFNA(VLOOKUP(A1306,'HUMAN RESOURCES processed'!$A$2:$M$2692,5,0))</f>
        <v>0.011</v>
      </c>
      <c r="O1306" s="24">
        <f>IFNA(VLOOKUP(A1306,'HUMAN RESOURCES processed'!$A$2:$M$2692,6,0))</f>
        <v>0.003</v>
      </c>
      <c r="P1306" s="24">
        <f>IFNA(VLOOKUP(A1306,'HUMAN RESOURCES processed'!$A$2:$M$2692,7,0))</f>
        <v>82</v>
      </c>
      <c r="Q1306" s="24">
        <f>IFNA(VLOOKUP(A1306,'HUMAN RESOURCES processed'!$A$2:$M$2692,8,0))</f>
        <v>76</v>
      </c>
      <c r="R1306" s="24">
        <f t="shared" si="6"/>
        <v>79</v>
      </c>
      <c r="S1306" s="24">
        <f>IFNA(VLOOKUP(A1306,'HUMAN RESOURCES processed'!$A$2:$M$2692,9,0))</f>
        <v>0.174</v>
      </c>
      <c r="T1306" s="24">
        <f>IFNA(VLOOKUP(A1306,'HUMAN RESOURCES processed'!$A$2:$M$2692,10,0))</f>
        <v>0.667</v>
      </c>
      <c r="U1306" s="24">
        <f>IFNA(VLOOKUP(A1306,'HUMAN RESOURCES processed'!$A$2:$M$2692,11,0))</f>
        <v>0.159</v>
      </c>
      <c r="V1306" s="24">
        <f>IFNA(VLOOKUP(A1306,'HUMAN RESOURCES processed'!$A$2:$M$2692,12,0))</f>
        <v>5246096</v>
      </c>
      <c r="W1306" s="24">
        <f>IFNA(VLOOKUP(A1306,'HUMAN RESOURCES processed'!$A$2:$M$2692,13,0))</f>
        <v>0.829</v>
      </c>
      <c r="X1306" s="24">
        <f>IFNA(VLOOKUP(A1306,'TOURISM processed'!$A$2:$F$2692,5,0))</f>
        <v>3069000000</v>
      </c>
      <c r="Y1306" s="24">
        <f>IFNA(VLOOKUP(A1306,'TOURISM processed'!$A$2:$F$2692,6,0))</f>
        <v>3622000000</v>
      </c>
      <c r="Z1306" s="24">
        <f t="shared" si="7"/>
        <v>690.41817</v>
      </c>
      <c r="AA1306" s="24">
        <f>IFNA(VLOOKUP(A1306,'BUSINESS processed'!A1306:J3996,5,0))</f>
        <v>0.495</v>
      </c>
      <c r="AB1306" s="24">
        <f>IFNA(VLOOKUP(A1306,'BUSINESS processed'!A1306:J3996,6,0))</f>
        <v>14</v>
      </c>
      <c r="AC1306" s="24">
        <f t="shared" si="731"/>
        <v>0</v>
      </c>
      <c r="AD1306" s="24">
        <f>IFNA(VLOOKUP(A1306,'BUSINESS processed'!A1306:J3996,8,0))</f>
        <v>269</v>
      </c>
      <c r="AE1306" s="24">
        <f>IFNA(VLOOKUP(A1306,'BUSINESS processed'!A1306:J3996,9,0))</f>
        <v>0.745</v>
      </c>
      <c r="AF1306" s="27">
        <f>IFNA(VLOOKUP(A1306,'BUSINESS processed'!A1306:J3996,10,0))</f>
        <v>1.005</v>
      </c>
      <c r="AG1306" s="26"/>
      <c r="AH1306" s="26"/>
      <c r="AI1306" s="26"/>
      <c r="AJ1306" s="26"/>
      <c r="AK1306" s="26"/>
      <c r="AL1306" s="26"/>
      <c r="AM1306" s="26"/>
      <c r="AN1306" s="26"/>
      <c r="AO1306" s="26"/>
      <c r="AP1306" s="26"/>
      <c r="AQ1306" s="26"/>
      <c r="AR1306" s="26"/>
      <c r="AS1306" s="26"/>
      <c r="AT1306" s="26"/>
      <c r="AU1306" s="26"/>
      <c r="AV1306" s="26"/>
      <c r="AW1306" s="26"/>
      <c r="AX1306" s="26"/>
      <c r="AY1306" s="26"/>
      <c r="AZ1306" s="26"/>
      <c r="BA1306" s="26"/>
      <c r="BB1306" s="26"/>
      <c r="BC1306" s="26"/>
      <c r="BD1306" s="26"/>
      <c r="BE1306" s="26"/>
      <c r="BF1306" s="26"/>
      <c r="BG1306" s="26"/>
      <c r="BH1306" s="26"/>
    </row>
    <row r="1307">
      <c r="A1307" s="18" t="str">
        <f t="shared" si="1"/>
        <v>Europe_Finland-Europe_2006</v>
      </c>
      <c r="B1307" s="19" t="s">
        <v>179</v>
      </c>
      <c r="C1307" s="20" t="s">
        <v>193</v>
      </c>
      <c r="D1307" s="21" t="s">
        <v>85</v>
      </c>
      <c r="E1307" s="22">
        <v>2.08E11</v>
      </c>
      <c r="F1307" s="22">
        <f t="shared" si="2"/>
        <v>39496.66063</v>
      </c>
      <c r="G1307" s="23">
        <v>0.083</v>
      </c>
      <c r="H1307" s="23">
        <v>3302.0</v>
      </c>
      <c r="I1307" s="39">
        <f t="shared" si="736"/>
        <v>0.037</v>
      </c>
      <c r="J1307" s="24">
        <f>IFNA(VLOOKUP(A1307,'ENERGY processed'!$A$2:$H$2692,7,0),"")</f>
        <v>36803</v>
      </c>
      <c r="K1307" s="24">
        <f t="shared" si="3"/>
        <v>0.006988440391</v>
      </c>
      <c r="L1307" s="24">
        <f>IFNA(VLOOKUP(A1307,'ENERGY processed'!$A$2:$H$2692,8,0),"")</f>
        <v>63982</v>
      </c>
      <c r="M1307" s="24">
        <f t="shared" si="5"/>
        <v>0.01214940068</v>
      </c>
      <c r="N1307" s="24">
        <f>IFNA(VLOOKUP(A1307,'HUMAN RESOURCES processed'!$A$2:$M$2692,5,0))</f>
        <v>0.011</v>
      </c>
      <c r="O1307" s="24">
        <f>IFNA(VLOOKUP(A1307,'HUMAN RESOURCES processed'!$A$2:$M$2692,6,0))</f>
        <v>0.003</v>
      </c>
      <c r="P1307" s="24">
        <f>IFNA(VLOOKUP(A1307,'HUMAN RESOURCES processed'!$A$2:$M$2692,7,0))</f>
        <v>83</v>
      </c>
      <c r="Q1307" s="24">
        <f>IFNA(VLOOKUP(A1307,'HUMAN RESOURCES processed'!$A$2:$M$2692,8,0))</f>
        <v>76</v>
      </c>
      <c r="R1307" s="24">
        <f t="shared" si="6"/>
        <v>79.5</v>
      </c>
      <c r="S1307" s="24">
        <f>IFNA(VLOOKUP(A1307,'HUMAN RESOURCES processed'!$A$2:$M$2692,9,0))</f>
        <v>0.172</v>
      </c>
      <c r="T1307" s="24">
        <f>IFNA(VLOOKUP(A1307,'HUMAN RESOURCES processed'!$A$2:$M$2692,10,0))</f>
        <v>0.667</v>
      </c>
      <c r="U1307" s="24">
        <f>IFNA(VLOOKUP(A1307,'HUMAN RESOURCES processed'!$A$2:$M$2692,11,0))</f>
        <v>0.161</v>
      </c>
      <c r="V1307" s="24">
        <f>IFNA(VLOOKUP(A1307,'HUMAN RESOURCES processed'!$A$2:$M$2692,12,0))</f>
        <v>5266268</v>
      </c>
      <c r="W1307" s="24">
        <f>IFNA(VLOOKUP(A1307,'HUMAN RESOURCES processed'!$A$2:$M$2692,13,0))</f>
        <v>0.83</v>
      </c>
      <c r="X1307" s="24">
        <f>IFNA(VLOOKUP(A1307,'TOURISM processed'!$A$2:$F$2692,5,0))</f>
        <v>3515000000</v>
      </c>
      <c r="Y1307" s="24">
        <f>IFNA(VLOOKUP(A1307,'TOURISM processed'!$A$2:$F$2692,6,0))</f>
        <v>4099000000</v>
      </c>
      <c r="Z1307" s="24">
        <f t="shared" si="7"/>
        <v>778.3500574</v>
      </c>
      <c r="AA1307" s="24">
        <f>IFNA(VLOOKUP(A1307,'BUSINESS processed'!A1307:J3997,5,0))</f>
        <v>0.477</v>
      </c>
      <c r="AB1307" s="24">
        <f>IFNA(VLOOKUP(A1307,'BUSINESS processed'!A1307:J3997,6,0))</f>
        <v>14</v>
      </c>
      <c r="AC1307" s="24">
        <f t="shared" si="731"/>
        <v>0</v>
      </c>
      <c r="AD1307" s="24">
        <f>IFNA(VLOOKUP(A1307,'BUSINESS processed'!A1307:J3997,8,0))</f>
        <v>269</v>
      </c>
      <c r="AE1307" s="24">
        <f>IFNA(VLOOKUP(A1307,'BUSINESS processed'!A1307:J3997,9,0))</f>
        <v>0.797</v>
      </c>
      <c r="AF1307" s="27">
        <f>IFNA(VLOOKUP(A1307,'BUSINESS processed'!A1307:J3997,10,0))</f>
        <v>1.076</v>
      </c>
      <c r="AG1307" s="26"/>
      <c r="AH1307" s="26"/>
      <c r="AI1307" s="26"/>
      <c r="AJ1307" s="26"/>
      <c r="AK1307" s="26"/>
      <c r="AL1307" s="26"/>
      <c r="AM1307" s="26"/>
      <c r="AN1307" s="26"/>
      <c r="AO1307" s="26"/>
      <c r="AP1307" s="26"/>
      <c r="AQ1307" s="26"/>
      <c r="AR1307" s="26"/>
      <c r="AS1307" s="26"/>
      <c r="AT1307" s="26"/>
      <c r="AU1307" s="26"/>
      <c r="AV1307" s="26"/>
      <c r="AW1307" s="26"/>
      <c r="AX1307" s="26"/>
      <c r="AY1307" s="26"/>
      <c r="AZ1307" s="26"/>
      <c r="BA1307" s="26"/>
      <c r="BB1307" s="26"/>
      <c r="BC1307" s="26"/>
      <c r="BD1307" s="26"/>
      <c r="BE1307" s="26"/>
      <c r="BF1307" s="26"/>
      <c r="BG1307" s="26"/>
      <c r="BH1307" s="26"/>
    </row>
    <row r="1308">
      <c r="A1308" s="18" t="str">
        <f t="shared" si="1"/>
        <v>Europe_Finland-Europe_2007</v>
      </c>
      <c r="B1308" s="19" t="s">
        <v>179</v>
      </c>
      <c r="C1308" s="20" t="s">
        <v>193</v>
      </c>
      <c r="D1308" s="21" t="s">
        <v>86</v>
      </c>
      <c r="E1308" s="22">
        <v>2.46E11</v>
      </c>
      <c r="F1308" s="22">
        <f t="shared" si="2"/>
        <v>46514.09037</v>
      </c>
      <c r="G1308" s="23">
        <v>0.08</v>
      </c>
      <c r="H1308" s="23">
        <v>3751.0</v>
      </c>
      <c r="I1308" s="39">
        <f t="shared" si="736"/>
        <v>0.037</v>
      </c>
      <c r="J1308" s="24">
        <f>IFNA(VLOOKUP(A1308,'ENERGY processed'!$A$2:$H$2692,7,0),"")</f>
        <v>34263</v>
      </c>
      <c r="K1308" s="24">
        <f t="shared" si="3"/>
        <v>0.006478505196</v>
      </c>
      <c r="L1308" s="24">
        <f>IFNA(VLOOKUP(A1308,'ENERGY processed'!$A$2:$H$2692,8,0),"")</f>
        <v>54646</v>
      </c>
      <c r="M1308" s="24">
        <f t="shared" si="5"/>
        <v>0.01033255684</v>
      </c>
      <c r="N1308" s="24">
        <f>IFNA(VLOOKUP(A1308,'HUMAN RESOURCES processed'!$A$2:$M$2692,5,0))</f>
        <v>0.011</v>
      </c>
      <c r="O1308" s="24">
        <f>IFNA(VLOOKUP(A1308,'HUMAN RESOURCES processed'!$A$2:$M$2692,6,0))</f>
        <v>0.003</v>
      </c>
      <c r="P1308" s="24">
        <f>IFNA(VLOOKUP(A1308,'HUMAN RESOURCES processed'!$A$2:$M$2692,7,0))</f>
        <v>83</v>
      </c>
      <c r="Q1308" s="24">
        <f>IFNA(VLOOKUP(A1308,'HUMAN RESOURCES processed'!$A$2:$M$2692,8,0))</f>
        <v>76</v>
      </c>
      <c r="R1308" s="24">
        <f t="shared" si="6"/>
        <v>79.5</v>
      </c>
      <c r="S1308" s="24">
        <f>IFNA(VLOOKUP(A1308,'HUMAN RESOURCES processed'!$A$2:$M$2692,9,0))</f>
        <v>0.17</v>
      </c>
      <c r="T1308" s="24">
        <f>IFNA(VLOOKUP(A1308,'HUMAN RESOURCES processed'!$A$2:$M$2692,10,0))</f>
        <v>0.668</v>
      </c>
      <c r="U1308" s="24">
        <f>IFNA(VLOOKUP(A1308,'HUMAN RESOURCES processed'!$A$2:$M$2692,11,0))</f>
        <v>0.163</v>
      </c>
      <c r="V1308" s="24">
        <f>IFNA(VLOOKUP(A1308,'HUMAN RESOURCES processed'!$A$2:$M$2692,12,0))</f>
        <v>5288720</v>
      </c>
      <c r="W1308" s="24">
        <f>IFNA(VLOOKUP(A1308,'HUMAN RESOURCES processed'!$A$2:$M$2692,13,0))</f>
        <v>0.832</v>
      </c>
      <c r="X1308" s="24">
        <f>IFNA(VLOOKUP(A1308,'TOURISM processed'!$A$2:$F$2692,5,0))</f>
        <v>4287000000</v>
      </c>
      <c r="Y1308" s="24">
        <f>IFNA(VLOOKUP(A1308,'TOURISM processed'!$A$2:$F$2692,6,0))</f>
        <v>4812000000</v>
      </c>
      <c r="Z1308" s="24">
        <f t="shared" si="7"/>
        <v>909.8609872</v>
      </c>
      <c r="AA1308" s="24">
        <f>IFNA(VLOOKUP(A1308,'BUSINESS processed'!A1308:J3998,5,0))</f>
        <v>0.478</v>
      </c>
      <c r="AB1308" s="24">
        <f>IFNA(VLOOKUP(A1308,'BUSINESS processed'!A1308:J3998,6,0))</f>
        <v>14</v>
      </c>
      <c r="AC1308" s="24">
        <f t="shared" si="731"/>
        <v>0</v>
      </c>
      <c r="AD1308" s="24">
        <f>IFNA(VLOOKUP(A1308,'BUSINESS processed'!A1308:J3998,8,0))</f>
        <v>269</v>
      </c>
      <c r="AE1308" s="24">
        <f>IFNA(VLOOKUP(A1308,'BUSINESS processed'!A1308:J3998,9,0))</f>
        <v>0.808</v>
      </c>
      <c r="AF1308" s="27">
        <f>IFNA(VLOOKUP(A1308,'BUSINESS processed'!A1308:J3998,10,0))</f>
        <v>1.149</v>
      </c>
      <c r="AG1308" s="26"/>
      <c r="AH1308" s="26"/>
      <c r="AI1308" s="26"/>
      <c r="AJ1308" s="26"/>
      <c r="AK1308" s="26"/>
      <c r="AL1308" s="26"/>
      <c r="AM1308" s="26"/>
      <c r="AN1308" s="26"/>
      <c r="AO1308" s="26"/>
      <c r="AP1308" s="26"/>
      <c r="AQ1308" s="26"/>
      <c r="AR1308" s="26"/>
      <c r="AS1308" s="26"/>
      <c r="AT1308" s="26"/>
      <c r="AU1308" s="26"/>
      <c r="AV1308" s="26"/>
      <c r="AW1308" s="26"/>
      <c r="AX1308" s="26"/>
      <c r="AY1308" s="26"/>
      <c r="AZ1308" s="26"/>
      <c r="BA1308" s="26"/>
      <c r="BB1308" s="26"/>
      <c r="BC1308" s="26"/>
      <c r="BD1308" s="26"/>
      <c r="BE1308" s="26"/>
      <c r="BF1308" s="26"/>
      <c r="BG1308" s="26"/>
      <c r="BH1308" s="26"/>
    </row>
    <row r="1309">
      <c r="A1309" s="18" t="str">
        <f t="shared" si="1"/>
        <v>Europe_Finland-Europe_2008</v>
      </c>
      <c r="B1309" s="19" t="s">
        <v>179</v>
      </c>
      <c r="C1309" s="20" t="s">
        <v>193</v>
      </c>
      <c r="D1309" s="21" t="s">
        <v>87</v>
      </c>
      <c r="E1309" s="22">
        <v>2.72E11</v>
      </c>
      <c r="F1309" s="22">
        <f t="shared" si="2"/>
        <v>51191.33722</v>
      </c>
      <c r="G1309" s="23">
        <v>0.083</v>
      </c>
      <c r="H1309" s="23">
        <v>4262.0</v>
      </c>
      <c r="I1309" s="39">
        <f t="shared" si="736"/>
        <v>0.037</v>
      </c>
      <c r="J1309" s="24">
        <f>IF(AND( C1309=C1308,D1309&gt;D1308),J1308,"")</f>
        <v>34263</v>
      </c>
      <c r="K1309" s="24">
        <f t="shared" si="3"/>
        <v>0.006448414659</v>
      </c>
      <c r="L1309" s="24">
        <f>IF(AND(C1309=C1308,C1309&gt;C1308),C1308,0)</f>
        <v>0</v>
      </c>
      <c r="M1309" s="24">
        <f t="shared" si="5"/>
        <v>0</v>
      </c>
      <c r="N1309" s="24">
        <f>IFNA(VLOOKUP(A1309,'HUMAN RESOURCES processed'!$A$2:$M$2692,5,0))</f>
        <v>0.011</v>
      </c>
      <c r="O1309" s="24">
        <f>IFNA(VLOOKUP(A1309,'HUMAN RESOURCES processed'!$A$2:$M$2692,6,0))</f>
        <v>0.003</v>
      </c>
      <c r="P1309" s="24">
        <f>IFNA(VLOOKUP(A1309,'HUMAN RESOURCES processed'!$A$2:$M$2692,7,0))</f>
        <v>83</v>
      </c>
      <c r="Q1309" s="24">
        <f>IFNA(VLOOKUP(A1309,'HUMAN RESOURCES processed'!$A$2:$M$2692,8,0))</f>
        <v>76</v>
      </c>
      <c r="R1309" s="24">
        <f t="shared" si="6"/>
        <v>79.5</v>
      </c>
      <c r="S1309" s="24">
        <f>IFNA(VLOOKUP(A1309,'HUMAN RESOURCES processed'!$A$2:$M$2692,9,0))</f>
        <v>0.168</v>
      </c>
      <c r="T1309" s="24">
        <f>IFNA(VLOOKUP(A1309,'HUMAN RESOURCES processed'!$A$2:$M$2692,10,0))</f>
        <v>0.668</v>
      </c>
      <c r="U1309" s="24">
        <f>IFNA(VLOOKUP(A1309,'HUMAN RESOURCES processed'!$A$2:$M$2692,11,0))</f>
        <v>0.165</v>
      </c>
      <c r="V1309" s="24">
        <f>IFNA(VLOOKUP(A1309,'HUMAN RESOURCES processed'!$A$2:$M$2692,12,0))</f>
        <v>5313399</v>
      </c>
      <c r="W1309" s="24">
        <f>IFNA(VLOOKUP(A1309,'HUMAN RESOURCES processed'!$A$2:$M$2692,13,0))</f>
        <v>0.833</v>
      </c>
      <c r="X1309" s="24">
        <f>IFNA(VLOOKUP(A1309,'TOURISM processed'!$A$2:$F$2692,5,0))</f>
        <v>4873000000</v>
      </c>
      <c r="Y1309" s="24">
        <f>IFNA(VLOOKUP(A1309,'TOURISM processed'!$A$2:$F$2692,6,0))</f>
        <v>5579000000</v>
      </c>
      <c r="Z1309" s="24">
        <f t="shared" si="7"/>
        <v>1049.987023</v>
      </c>
      <c r="AA1309" s="24">
        <f>IFNA(VLOOKUP(A1309,'BUSINESS processed'!A1309:J3999,5,0))</f>
        <v>0.478</v>
      </c>
      <c r="AB1309" s="24">
        <f>IFNA(VLOOKUP(A1309,'BUSINESS processed'!A1309:J3999,6,0))</f>
        <v>14</v>
      </c>
      <c r="AC1309" s="24">
        <f t="shared" si="731"/>
        <v>0</v>
      </c>
      <c r="AD1309" s="24">
        <f>IFNA(VLOOKUP(A1309,'BUSINESS processed'!A1309:J3999,8,0))</f>
        <v>269</v>
      </c>
      <c r="AE1309" s="24">
        <f>IFNA(VLOOKUP(A1309,'BUSINESS processed'!A1309:J3999,9,0))</f>
        <v>0.837</v>
      </c>
      <c r="AF1309" s="27">
        <f>IFNA(VLOOKUP(A1309,'BUSINESS processed'!A1309:J3999,10,0))</f>
        <v>1.284</v>
      </c>
      <c r="AG1309" s="26"/>
      <c r="AH1309" s="26"/>
      <c r="AI1309" s="26"/>
      <c r="AJ1309" s="26"/>
      <c r="AK1309" s="26"/>
      <c r="AL1309" s="26"/>
      <c r="AM1309" s="26"/>
      <c r="AN1309" s="26"/>
      <c r="AO1309" s="26"/>
      <c r="AP1309" s="26"/>
      <c r="AQ1309" s="26"/>
      <c r="AR1309" s="26"/>
      <c r="AS1309" s="26"/>
      <c r="AT1309" s="26"/>
      <c r="AU1309" s="26"/>
      <c r="AV1309" s="26"/>
      <c r="AW1309" s="26"/>
      <c r="AX1309" s="26"/>
      <c r="AY1309" s="26"/>
      <c r="AZ1309" s="26"/>
      <c r="BA1309" s="26"/>
      <c r="BB1309" s="26"/>
      <c r="BC1309" s="26"/>
      <c r="BD1309" s="26"/>
      <c r="BE1309" s="26"/>
      <c r="BF1309" s="26"/>
      <c r="BG1309" s="26"/>
      <c r="BH1309" s="26"/>
    </row>
    <row r="1310">
      <c r="A1310" s="18" t="str">
        <f t="shared" si="1"/>
        <v>Europe_Finland-Europe_2009</v>
      </c>
      <c r="B1310" s="19" t="s">
        <v>179</v>
      </c>
      <c r="C1310" s="20" t="s">
        <v>193</v>
      </c>
      <c r="D1310" s="21" t="s">
        <v>88</v>
      </c>
      <c r="E1310" s="22">
        <v>2.39E11</v>
      </c>
      <c r="F1310" s="22">
        <f t="shared" si="2"/>
        <v>44766.01888</v>
      </c>
      <c r="G1310" s="23">
        <v>0.092</v>
      </c>
      <c r="H1310" s="23">
        <v>4121.0</v>
      </c>
      <c r="I1310" s="39">
        <f t="shared" si="736"/>
        <v>0.037</v>
      </c>
      <c r="J1310" s="24">
        <f>IFNA(VLOOKUP(A1310,'ENERGY processed'!$A$2:$H$2692,7,0),"")</f>
        <v>35783</v>
      </c>
      <c r="K1310" s="24">
        <f t="shared" si="3"/>
        <v>0.006702353363</v>
      </c>
      <c r="L1310" s="24">
        <f>IFNA(VLOOKUP(A1310,'ENERGY processed'!$A$2:$H$2692,8,0),"")</f>
        <v>64983</v>
      </c>
      <c r="M1310" s="24">
        <f t="shared" si="5"/>
        <v>0.0121716745</v>
      </c>
      <c r="N1310" s="24">
        <f>IFNA(VLOOKUP(A1310,'HUMAN RESOURCES processed'!$A$2:$M$2692,5,0))</f>
        <v>0.011</v>
      </c>
      <c r="O1310" s="24">
        <f>IFNA(VLOOKUP(A1310,'HUMAN RESOURCES processed'!$A$2:$M$2692,6,0))</f>
        <v>0.003</v>
      </c>
      <c r="P1310" s="24">
        <f>IFNA(VLOOKUP(A1310,'HUMAN RESOURCES processed'!$A$2:$M$2692,7,0))</f>
        <v>83</v>
      </c>
      <c r="Q1310" s="24">
        <f>IFNA(VLOOKUP(A1310,'HUMAN RESOURCES processed'!$A$2:$M$2692,8,0))</f>
        <v>77</v>
      </c>
      <c r="R1310" s="24">
        <f t="shared" si="6"/>
        <v>80</v>
      </c>
      <c r="S1310" s="24">
        <f>IFNA(VLOOKUP(A1310,'HUMAN RESOURCES processed'!$A$2:$M$2692,9,0))</f>
        <v>0.166</v>
      </c>
      <c r="T1310" s="24">
        <f>IFNA(VLOOKUP(A1310,'HUMAN RESOURCES processed'!$A$2:$M$2692,10,0))</f>
        <v>0.666</v>
      </c>
      <c r="U1310" s="24">
        <f>IFNA(VLOOKUP(A1310,'HUMAN RESOURCES processed'!$A$2:$M$2692,11,0))</f>
        <v>0.167</v>
      </c>
      <c r="V1310" s="24">
        <f>IFNA(VLOOKUP(A1310,'HUMAN RESOURCES processed'!$A$2:$M$2692,12,0))</f>
        <v>5338871</v>
      </c>
      <c r="W1310" s="24">
        <f>IFNA(VLOOKUP(A1310,'HUMAN RESOURCES processed'!$A$2:$M$2692,13,0))</f>
        <v>0.834</v>
      </c>
      <c r="X1310" s="24">
        <f>IFNA(VLOOKUP(A1310,'TOURISM processed'!$A$2:$F$2692,5,0))</f>
        <v>4104000000</v>
      </c>
      <c r="Y1310" s="24">
        <f>IFNA(VLOOKUP(A1310,'TOURISM processed'!$A$2:$F$2692,6,0))</f>
        <v>5226000000</v>
      </c>
      <c r="Z1310" s="24">
        <f t="shared" si="7"/>
        <v>978.8586388</v>
      </c>
      <c r="AA1310" s="24">
        <f>IFNA(VLOOKUP(A1310,'BUSINESS processed'!A1310:J4000,5,0))</f>
        <v>0.477</v>
      </c>
      <c r="AB1310" s="24">
        <f>IFNA(VLOOKUP(A1310,'BUSINESS processed'!A1310:J4000,6,0))</f>
        <v>14</v>
      </c>
      <c r="AC1310" s="24">
        <f t="shared" si="731"/>
        <v>0</v>
      </c>
      <c r="AD1310" s="24">
        <f>IFNA(VLOOKUP(A1310,'BUSINESS processed'!A1310:J4000,8,0))</f>
        <v>243</v>
      </c>
      <c r="AE1310" s="24">
        <f>IFNA(VLOOKUP(A1310,'BUSINESS processed'!A1310:J4000,9,0))</f>
        <v>0.825</v>
      </c>
      <c r="AF1310" s="27">
        <f>IFNA(VLOOKUP(A1310,'BUSINESS processed'!A1310:J4000,10,0))</f>
        <v>1.441</v>
      </c>
      <c r="AG1310" s="26"/>
      <c r="AH1310" s="26"/>
      <c r="AI1310" s="26"/>
      <c r="AJ1310" s="26"/>
      <c r="AK1310" s="26"/>
      <c r="AL1310" s="26"/>
      <c r="AM1310" s="26"/>
      <c r="AN1310" s="26"/>
      <c r="AO1310" s="26"/>
      <c r="AP1310" s="26"/>
      <c r="AQ1310" s="26"/>
      <c r="AR1310" s="26"/>
      <c r="AS1310" s="26"/>
      <c r="AT1310" s="26"/>
      <c r="AU1310" s="26"/>
      <c r="AV1310" s="26"/>
      <c r="AW1310" s="26"/>
      <c r="AX1310" s="26"/>
      <c r="AY1310" s="26"/>
      <c r="AZ1310" s="26"/>
      <c r="BA1310" s="26"/>
      <c r="BB1310" s="26"/>
      <c r="BC1310" s="26"/>
      <c r="BD1310" s="26"/>
      <c r="BE1310" s="26"/>
      <c r="BF1310" s="26"/>
      <c r="BG1310" s="26"/>
      <c r="BH1310" s="26"/>
    </row>
    <row r="1311">
      <c r="A1311" s="18" t="str">
        <f t="shared" si="1"/>
        <v>Europe_Finland-Europe_2010</v>
      </c>
      <c r="B1311" s="19" t="s">
        <v>179</v>
      </c>
      <c r="C1311" s="20" t="s">
        <v>193</v>
      </c>
      <c r="D1311" s="21" t="s">
        <v>89</v>
      </c>
      <c r="E1311" s="22">
        <v>2.37E11</v>
      </c>
      <c r="F1311" s="22">
        <f t="shared" si="2"/>
        <v>44188.78343</v>
      </c>
      <c r="G1311" s="23">
        <v>0.09</v>
      </c>
      <c r="H1311" s="23">
        <v>3978.0</v>
      </c>
      <c r="I1311" s="39">
        <f t="shared" si="736"/>
        <v>0.037</v>
      </c>
      <c r="J1311" s="24">
        <f>IFNA(VLOOKUP(A1311,'ENERGY processed'!$A$2:$H$2692,7,0),"")</f>
        <v>37334</v>
      </c>
      <c r="K1311" s="24">
        <f t="shared" si="3"/>
        <v>0.006960945319</v>
      </c>
      <c r="L1311" s="24">
        <f>IFNA(VLOOKUP(A1311,'ENERGY processed'!$A$2:$H$2692,8,0),"")</f>
        <v>66197</v>
      </c>
      <c r="M1311" s="24">
        <f t="shared" si="5"/>
        <v>0.01234246792</v>
      </c>
      <c r="N1311" s="24">
        <f>IFNA(VLOOKUP(A1311,'HUMAN RESOURCES processed'!$A$2:$M$2692,5,0))</f>
        <v>0.011</v>
      </c>
      <c r="O1311" s="24">
        <f>IFNA(VLOOKUP(A1311,'HUMAN RESOURCES processed'!$A$2:$M$2692,6,0))</f>
        <v>0.003</v>
      </c>
      <c r="P1311" s="24">
        <f>IFNA(VLOOKUP(A1311,'HUMAN RESOURCES processed'!$A$2:$M$2692,7,0))</f>
        <v>83</v>
      </c>
      <c r="Q1311" s="24">
        <f>IFNA(VLOOKUP(A1311,'HUMAN RESOURCES processed'!$A$2:$M$2692,8,0))</f>
        <v>77</v>
      </c>
      <c r="R1311" s="24">
        <f t="shared" si="6"/>
        <v>80</v>
      </c>
      <c r="S1311" s="24">
        <f>IFNA(VLOOKUP(A1311,'HUMAN RESOURCES processed'!$A$2:$M$2692,9,0))</f>
        <v>0.165</v>
      </c>
      <c r="T1311" s="24">
        <f>IFNA(VLOOKUP(A1311,'HUMAN RESOURCES processed'!$A$2:$M$2692,10,0))</f>
        <v>0.664</v>
      </c>
      <c r="U1311" s="24">
        <f>IFNA(VLOOKUP(A1311,'HUMAN RESOURCES processed'!$A$2:$M$2692,11,0))</f>
        <v>0.171</v>
      </c>
      <c r="V1311" s="24">
        <f>IFNA(VLOOKUP(A1311,'HUMAN RESOURCES processed'!$A$2:$M$2692,12,0))</f>
        <v>5363352</v>
      </c>
      <c r="W1311" s="24">
        <f>IFNA(VLOOKUP(A1311,'HUMAN RESOURCES processed'!$A$2:$M$2692,13,0))</f>
        <v>0.836</v>
      </c>
      <c r="X1311" s="24">
        <f>IFNA(VLOOKUP(A1311,'TOURISM processed'!$A$2:$F$2692,5,0))</f>
        <v>4510000000</v>
      </c>
      <c r="Y1311" s="24">
        <f>IFNA(VLOOKUP(A1311,'TOURISM processed'!$A$2:$F$2692,6,0))</f>
        <v>5267000000</v>
      </c>
      <c r="Z1311" s="24">
        <f t="shared" si="7"/>
        <v>982.0351154</v>
      </c>
      <c r="AA1311" s="24">
        <f>IFNA(VLOOKUP(A1311,'BUSINESS processed'!A1311:J4001,5,0))</f>
        <v>0.408</v>
      </c>
      <c r="AB1311" s="24">
        <f>IFNA(VLOOKUP(A1311,'BUSINESS processed'!A1311:J4001,6,0))</f>
        <v>14</v>
      </c>
      <c r="AC1311" s="24">
        <f t="shared" si="731"/>
        <v>0</v>
      </c>
      <c r="AD1311" s="24">
        <f>IFNA(VLOOKUP(A1311,'BUSINESS processed'!A1311:J4001,8,0))</f>
        <v>243</v>
      </c>
      <c r="AE1311" s="24">
        <f>IFNA(VLOOKUP(A1311,'BUSINESS processed'!A1311:J4001,9,0))</f>
        <v>0.869</v>
      </c>
      <c r="AF1311" s="27">
        <f>IFNA(VLOOKUP(A1311,'BUSINESS processed'!A1311:J4001,10,0))</f>
        <v>1.563</v>
      </c>
      <c r="AG1311" s="26"/>
      <c r="AH1311" s="26"/>
      <c r="AI1311" s="26"/>
      <c r="AJ1311" s="26"/>
      <c r="AK1311" s="26"/>
      <c r="AL1311" s="26"/>
      <c r="AM1311" s="26"/>
      <c r="AN1311" s="26"/>
      <c r="AO1311" s="26"/>
      <c r="AP1311" s="26"/>
      <c r="AQ1311" s="26"/>
      <c r="AR1311" s="26"/>
      <c r="AS1311" s="26"/>
      <c r="AT1311" s="26"/>
      <c r="AU1311" s="26"/>
      <c r="AV1311" s="26"/>
      <c r="AW1311" s="26"/>
      <c r="AX1311" s="26"/>
      <c r="AY1311" s="26"/>
      <c r="AZ1311" s="26"/>
      <c r="BA1311" s="26"/>
      <c r="BB1311" s="26"/>
      <c r="BC1311" s="26"/>
      <c r="BD1311" s="26"/>
      <c r="BE1311" s="26"/>
      <c r="BF1311" s="26"/>
      <c r="BG1311" s="26"/>
      <c r="BH1311" s="26"/>
    </row>
    <row r="1312">
      <c r="A1312" s="18" t="str">
        <f t="shared" si="1"/>
        <v>Europe_Finland-Europe_2011</v>
      </c>
      <c r="B1312" s="19" t="s">
        <v>179</v>
      </c>
      <c r="C1312" s="20" t="s">
        <v>193</v>
      </c>
      <c r="D1312" s="21" t="s">
        <v>90</v>
      </c>
      <c r="E1312" s="22">
        <v>2.62E11</v>
      </c>
      <c r="F1312" s="22">
        <f t="shared" si="2"/>
        <v>48624.12291</v>
      </c>
      <c r="G1312" s="23">
        <v>0.09</v>
      </c>
      <c r="H1312" s="23">
        <v>4411.0</v>
      </c>
      <c r="I1312" s="39">
        <f t="shared" si="736"/>
        <v>0.037</v>
      </c>
      <c r="J1312" s="24">
        <f t="shared" ref="J1312:J1313" si="737">IF(AND( C1312=C1311,D1312&gt;D1311),J1311,"")</f>
        <v>37334</v>
      </c>
      <c r="K1312" s="24">
        <f t="shared" si="3"/>
        <v>0.006928751926</v>
      </c>
      <c r="L1312" s="24">
        <f t="shared" ref="L1312:L1315" si="738">IF(AND(C1312=C1311,C1312&gt;C1311),C1311,0)</f>
        <v>0</v>
      </c>
      <c r="M1312" s="24">
        <f t="shared" si="5"/>
        <v>0</v>
      </c>
      <c r="N1312" s="24">
        <f>IFNA(VLOOKUP(A1312,'HUMAN RESOURCES processed'!$A$2:$M$2692,5,0))</f>
        <v>0.011</v>
      </c>
      <c r="O1312" s="24">
        <f>IFNA(VLOOKUP(A1312,'HUMAN RESOURCES processed'!$A$2:$M$2692,6,0))</f>
        <v>0.002</v>
      </c>
      <c r="P1312" s="24">
        <f>IFNA(VLOOKUP(A1312,'HUMAN RESOURCES processed'!$A$2:$M$2692,7,0))</f>
        <v>84</v>
      </c>
      <c r="Q1312" s="24">
        <f>IFNA(VLOOKUP(A1312,'HUMAN RESOURCES processed'!$A$2:$M$2692,8,0))</f>
        <v>77</v>
      </c>
      <c r="R1312" s="24">
        <f t="shared" si="6"/>
        <v>80.5</v>
      </c>
      <c r="S1312" s="24">
        <f>IFNA(VLOOKUP(A1312,'HUMAN RESOURCES processed'!$A$2:$M$2692,9,0))</f>
        <v>0.164</v>
      </c>
      <c r="T1312" s="24">
        <f>IFNA(VLOOKUP(A1312,'HUMAN RESOURCES processed'!$A$2:$M$2692,10,0))</f>
        <v>0.659</v>
      </c>
      <c r="U1312" s="24">
        <f>IFNA(VLOOKUP(A1312,'HUMAN RESOURCES processed'!$A$2:$M$2692,11,0))</f>
        <v>0.177</v>
      </c>
      <c r="V1312" s="24">
        <f>IFNA(VLOOKUP(A1312,'HUMAN RESOURCES processed'!$A$2:$M$2692,12,0))</f>
        <v>5388272</v>
      </c>
      <c r="W1312" s="24">
        <f>IFNA(VLOOKUP(A1312,'HUMAN RESOURCES processed'!$A$2:$M$2692,13,0))</f>
        <v>0.837</v>
      </c>
      <c r="X1312" s="24">
        <f>IFNA(VLOOKUP(A1312,'TOURISM processed'!$A$2:$F$2692,5,0))</f>
        <v>5591000000</v>
      </c>
      <c r="Y1312" s="24">
        <f>IFNA(VLOOKUP(A1312,'TOURISM processed'!$A$2:$F$2692,6,0))</f>
        <v>6009000000</v>
      </c>
      <c r="Z1312" s="24">
        <f t="shared" si="7"/>
        <v>1115.199827</v>
      </c>
      <c r="AA1312" s="24">
        <f>IFNA(VLOOKUP(A1312,'BUSINESS processed'!A1312:J4002,5,0))</f>
        <v>0.39</v>
      </c>
      <c r="AB1312" s="24">
        <f>IFNA(VLOOKUP(A1312,'BUSINESS processed'!A1312:J4002,6,0))</f>
        <v>14</v>
      </c>
      <c r="AC1312" s="24">
        <f t="shared" si="731"/>
        <v>0</v>
      </c>
      <c r="AD1312" s="24">
        <f>IFNA(VLOOKUP(A1312,'BUSINESS processed'!A1312:J4002,8,0))</f>
        <v>93</v>
      </c>
      <c r="AE1312" s="24">
        <f>IFNA(VLOOKUP(A1312,'BUSINESS processed'!A1312:J4002,9,0))</f>
        <v>0.887</v>
      </c>
      <c r="AF1312" s="27">
        <f>IFNA(VLOOKUP(A1312,'BUSINESS processed'!A1312:J4002,10,0))</f>
        <v>1.659</v>
      </c>
      <c r="AG1312" s="26"/>
      <c r="AH1312" s="26"/>
      <c r="AI1312" s="26"/>
      <c r="AJ1312" s="26"/>
      <c r="AK1312" s="26"/>
      <c r="AL1312" s="26"/>
      <c r="AM1312" s="26"/>
      <c r="AN1312" s="26"/>
      <c r="AO1312" s="26"/>
      <c r="AP1312" s="26"/>
      <c r="AQ1312" s="26"/>
      <c r="AR1312" s="26"/>
      <c r="AS1312" s="26"/>
      <c r="AT1312" s="26"/>
      <c r="AU1312" s="26"/>
      <c r="AV1312" s="26"/>
      <c r="AW1312" s="26"/>
      <c r="AX1312" s="26"/>
      <c r="AY1312" s="26"/>
      <c r="AZ1312" s="26"/>
      <c r="BA1312" s="26"/>
      <c r="BB1312" s="26"/>
      <c r="BC1312" s="26"/>
      <c r="BD1312" s="26"/>
      <c r="BE1312" s="26"/>
      <c r="BF1312" s="26"/>
      <c r="BG1312" s="26"/>
      <c r="BH1312" s="26"/>
    </row>
    <row r="1313">
      <c r="A1313" s="18" t="str">
        <f t="shared" si="1"/>
        <v>Europe_Finland-Europe_2012</v>
      </c>
      <c r="B1313" s="19" t="s">
        <v>179</v>
      </c>
      <c r="C1313" s="20" t="s">
        <v>193</v>
      </c>
      <c r="D1313" s="21" t="s">
        <v>91</v>
      </c>
      <c r="E1313" s="22">
        <v>2.47E11</v>
      </c>
      <c r="F1313" s="22">
        <f t="shared" si="2"/>
        <v>45622.70467</v>
      </c>
      <c r="G1313" s="23">
        <v>0.091</v>
      </c>
      <c r="H1313" s="23">
        <v>4232.0</v>
      </c>
      <c r="I1313" s="39">
        <f t="shared" si="736"/>
        <v>0.037</v>
      </c>
      <c r="J1313" s="24">
        <f t="shared" si="737"/>
        <v>37334</v>
      </c>
      <c r="K1313" s="24">
        <f t="shared" si="3"/>
        <v>0.006895862575</v>
      </c>
      <c r="L1313" s="24">
        <f t="shared" si="738"/>
        <v>0</v>
      </c>
      <c r="M1313" s="24">
        <f t="shared" si="5"/>
        <v>0</v>
      </c>
      <c r="N1313" s="24">
        <f>IFNA(VLOOKUP(A1313,'HUMAN RESOURCES processed'!$A$2:$M$2692,5,0))</f>
        <v>0.011</v>
      </c>
      <c r="O1313" s="24">
        <f>IFNA(VLOOKUP(A1313,'HUMAN RESOURCES processed'!$A$2:$M$2692,6,0))</f>
        <v>0.002</v>
      </c>
      <c r="P1313" s="24">
        <f>IFNA(VLOOKUP(A1313,'HUMAN RESOURCES processed'!$A$2:$M$2692,7,0))</f>
        <v>84</v>
      </c>
      <c r="Q1313" s="24">
        <f>IFNA(VLOOKUP(A1313,'HUMAN RESOURCES processed'!$A$2:$M$2692,8,0))</f>
        <v>78</v>
      </c>
      <c r="R1313" s="24">
        <f t="shared" si="6"/>
        <v>81</v>
      </c>
      <c r="S1313" s="24">
        <f>IFNA(VLOOKUP(A1313,'HUMAN RESOURCES processed'!$A$2:$M$2692,9,0))</f>
        <v>0.164</v>
      </c>
      <c r="T1313" s="24">
        <f>IFNA(VLOOKUP(A1313,'HUMAN RESOURCES processed'!$A$2:$M$2692,10,0))</f>
        <v>0.653</v>
      </c>
      <c r="U1313" s="24">
        <f>IFNA(VLOOKUP(A1313,'HUMAN RESOURCES processed'!$A$2:$M$2692,11,0))</f>
        <v>0.183</v>
      </c>
      <c r="V1313" s="24">
        <f>IFNA(VLOOKUP(A1313,'HUMAN RESOURCES processed'!$A$2:$M$2692,12,0))</f>
        <v>5413971</v>
      </c>
      <c r="W1313" s="24">
        <f>IFNA(VLOOKUP(A1313,'HUMAN RESOURCES processed'!$A$2:$M$2692,13,0))</f>
        <v>0.838</v>
      </c>
      <c r="X1313" s="24">
        <f>IFNA(VLOOKUP(A1313,'TOURISM processed'!$A$2:$F$2692,5,0))</f>
        <v>5415000000</v>
      </c>
      <c r="Y1313" s="24">
        <f>IFNA(VLOOKUP(A1313,'TOURISM processed'!$A$2:$F$2692,6,0))</f>
        <v>5839000000</v>
      </c>
      <c r="Z1313" s="24">
        <f t="shared" si="7"/>
        <v>1078.505962</v>
      </c>
      <c r="AA1313" s="24">
        <f>IFNA(VLOOKUP(A1313,'BUSINESS processed'!A1313:J4003,5,0))</f>
        <v>0.406</v>
      </c>
      <c r="AB1313" s="24">
        <f>IFNA(VLOOKUP(A1313,'BUSINESS processed'!A1313:J4003,6,0))</f>
        <v>14</v>
      </c>
      <c r="AC1313" s="24">
        <f>IFNA(VLOOKUP(A1313,'BUSINESS processed'!A1313:J4003,7,0))</f>
        <v>12</v>
      </c>
      <c r="AD1313" s="24">
        <f>IFNA(VLOOKUP(A1313,'BUSINESS processed'!A1313:J4003,8,0))</f>
        <v>93</v>
      </c>
      <c r="AE1313" s="24">
        <f>IFNA(VLOOKUP(A1313,'BUSINESS processed'!A1313:J4003,9,0))</f>
        <v>0.899</v>
      </c>
      <c r="AF1313" s="27">
        <f>IFNA(VLOOKUP(A1313,'BUSINESS processed'!A1313:J4003,10,0))</f>
        <v>1.723</v>
      </c>
      <c r="AG1313" s="26"/>
      <c r="AH1313" s="26"/>
      <c r="AI1313" s="26"/>
      <c r="AJ1313" s="26"/>
      <c r="AK1313" s="26"/>
      <c r="AL1313" s="26"/>
      <c r="AM1313" s="26"/>
      <c r="AN1313" s="26"/>
      <c r="AO1313" s="26"/>
      <c r="AP1313" s="26"/>
      <c r="AQ1313" s="26"/>
      <c r="AR1313" s="26"/>
      <c r="AS1313" s="26"/>
      <c r="AT1313" s="26"/>
      <c r="AU1313" s="26"/>
      <c r="AV1313" s="26"/>
      <c r="AW1313" s="26"/>
      <c r="AX1313" s="26"/>
      <c r="AY1313" s="26"/>
      <c r="AZ1313" s="26"/>
      <c r="BA1313" s="26"/>
      <c r="BB1313" s="26"/>
      <c r="BC1313" s="26"/>
      <c r="BD1313" s="26"/>
      <c r="BE1313" s="26"/>
      <c r="BF1313" s="26"/>
      <c r="BG1313" s="26"/>
      <c r="BH1313" s="26"/>
    </row>
    <row r="1314">
      <c r="A1314" s="18" t="str">
        <f t="shared" si="1"/>
        <v>Europe_France-Europe_2000</v>
      </c>
      <c r="B1314" s="19" t="s">
        <v>179</v>
      </c>
      <c r="C1314" s="20" t="s">
        <v>194</v>
      </c>
      <c r="D1314" s="21" t="s">
        <v>70</v>
      </c>
      <c r="E1314" s="22">
        <v>1.33E12</v>
      </c>
      <c r="F1314" s="22">
        <f t="shared" si="2"/>
        <v>21835.11608</v>
      </c>
      <c r="G1314" s="23">
        <v>0.101</v>
      </c>
      <c r="H1314" s="23">
        <v>2209.0</v>
      </c>
      <c r="I1314" s="23">
        <v>0.067</v>
      </c>
      <c r="J1314" s="24">
        <f>IFNA(VLOOKUP(A1314,'ENERGY processed'!$A$2:$H$2692,7,0),"")</f>
        <v>251706</v>
      </c>
      <c r="K1314" s="24">
        <f t="shared" si="3"/>
        <v>0.004132353179</v>
      </c>
      <c r="L1314" s="24">
        <f t="shared" si="738"/>
        <v>0</v>
      </c>
      <c r="M1314" s="24">
        <f t="shared" si="5"/>
        <v>0</v>
      </c>
      <c r="N1314" s="24">
        <f>IFNA(VLOOKUP(A1314,'HUMAN RESOURCES processed'!$A$2:$M$2692,5,0))</f>
        <v>0.013</v>
      </c>
      <c r="O1314" s="24">
        <f>IFNA(VLOOKUP(A1314,'HUMAN RESOURCES processed'!$A$2:$M$2692,6,0))</f>
        <v>0.004</v>
      </c>
      <c r="P1314" s="24">
        <f>IFNA(VLOOKUP(A1314,'HUMAN RESOURCES processed'!$A$2:$M$2692,7,0))</f>
        <v>83</v>
      </c>
      <c r="Q1314" s="24">
        <f>IFNA(VLOOKUP(A1314,'HUMAN RESOURCES processed'!$A$2:$M$2692,8,0))</f>
        <v>75</v>
      </c>
      <c r="R1314" s="24">
        <f t="shared" si="6"/>
        <v>79</v>
      </c>
      <c r="S1314" s="24">
        <f>IFNA(VLOOKUP(A1314,'HUMAN RESOURCES processed'!$A$2:$M$2692,9,0))</f>
        <v>0.189</v>
      </c>
      <c r="T1314" s="24">
        <f>IFNA(VLOOKUP(A1314,'HUMAN RESOURCES processed'!$A$2:$M$2692,10,0))</f>
        <v>0.65</v>
      </c>
      <c r="U1314" s="24">
        <f>IFNA(VLOOKUP(A1314,'HUMAN RESOURCES processed'!$A$2:$M$2692,11,0))</f>
        <v>0.16</v>
      </c>
      <c r="V1314" s="24">
        <f>IFNA(VLOOKUP(A1314,'HUMAN RESOURCES processed'!$A$2:$M$2692,12,0))</f>
        <v>60911057</v>
      </c>
      <c r="W1314" s="24">
        <f>IFNA(VLOOKUP(A1314,'HUMAN RESOURCES processed'!$A$2:$M$2692,13,0))</f>
        <v>0.759</v>
      </c>
      <c r="X1314" s="24">
        <f>IFNA(VLOOKUP(A1314,'TOURISM processed'!$A$2:$F$2692,5,0))</f>
        <v>38534000000</v>
      </c>
      <c r="Y1314" s="24">
        <f>IFNA(VLOOKUP(A1314,'TOURISM processed'!$A$2:$F$2692,6,0))</f>
        <v>26703000000</v>
      </c>
      <c r="Z1314" s="24">
        <f t="shared" si="7"/>
        <v>438.3933117</v>
      </c>
      <c r="AA1314" s="24">
        <f t="shared" ref="AA1314:AA1318" si="739">IF(AND(C1314=C1313,D1314&gt;D1313),AA1313,0)</f>
        <v>0</v>
      </c>
      <c r="AB1314" s="24">
        <f t="shared" ref="AB1314:AB1316" si="740">IF(AND(C1314=C1313,D1314&gt;D1313),AB1313,0)</f>
        <v>0</v>
      </c>
      <c r="AC1314" s="24">
        <f t="shared" ref="AC1314:AC1325" si="741">IF(AND(C1314=C1313,D1314&gt;D1313),AC1313,0)</f>
        <v>0</v>
      </c>
      <c r="AD1314" s="24">
        <f t="shared" ref="AD1314:AD1318" si="742">IF(AND(C1314=C1313,D1314&gt;D1313),AD1313,0)</f>
        <v>0</v>
      </c>
      <c r="AE1314" s="24">
        <f>IFNA(VLOOKUP(A1314,'BUSINESS processed'!A1314:J4004,9,0))</f>
        <v>0.143</v>
      </c>
      <c r="AF1314" s="27">
        <f>IFNA(VLOOKUP(A1314,'BUSINESS processed'!A1314:J4004,10,0))</f>
        <v>0.491</v>
      </c>
      <c r="AG1314" s="26"/>
      <c r="AH1314" s="26"/>
      <c r="AI1314" s="26"/>
      <c r="AJ1314" s="26"/>
      <c r="AK1314" s="26"/>
      <c r="AL1314" s="26"/>
      <c r="AM1314" s="26"/>
      <c r="AN1314" s="26"/>
      <c r="AO1314" s="26"/>
      <c r="AP1314" s="26"/>
      <c r="AQ1314" s="26"/>
      <c r="AR1314" s="26"/>
      <c r="AS1314" s="26"/>
      <c r="AT1314" s="26"/>
      <c r="AU1314" s="26"/>
      <c r="AV1314" s="26"/>
      <c r="AW1314" s="26"/>
      <c r="AX1314" s="26"/>
      <c r="AY1314" s="26"/>
      <c r="AZ1314" s="26"/>
      <c r="BA1314" s="26"/>
      <c r="BB1314" s="26"/>
      <c r="BC1314" s="26"/>
      <c r="BD1314" s="26"/>
      <c r="BE1314" s="26"/>
      <c r="BF1314" s="26"/>
      <c r="BG1314" s="26"/>
      <c r="BH1314" s="26"/>
    </row>
    <row r="1315">
      <c r="A1315" s="18" t="str">
        <f t="shared" si="1"/>
        <v>Europe_France-Europe_2001</v>
      </c>
      <c r="B1315" s="19" t="s">
        <v>179</v>
      </c>
      <c r="C1315" s="20" t="s">
        <v>194</v>
      </c>
      <c r="D1315" s="21" t="s">
        <v>71</v>
      </c>
      <c r="E1315" s="22">
        <v>1.34E12</v>
      </c>
      <c r="F1315" s="22">
        <f t="shared" si="2"/>
        <v>21839.85276</v>
      </c>
      <c r="G1315" s="23">
        <v>0.102</v>
      </c>
      <c r="H1315" s="23">
        <v>2241.0</v>
      </c>
      <c r="I1315" s="23">
        <v>0.07</v>
      </c>
      <c r="J1315" s="24">
        <f>IFNA(VLOOKUP(A1315,'ENERGY processed'!$A$2:$H$2692,7,0),"")</f>
        <v>252827</v>
      </c>
      <c r="K1315" s="24">
        <f t="shared" si="3"/>
        <v>0.004120674966</v>
      </c>
      <c r="L1315" s="24">
        <f t="shared" si="738"/>
        <v>0</v>
      </c>
      <c r="M1315" s="24">
        <f t="shared" si="5"/>
        <v>0</v>
      </c>
      <c r="N1315" s="24">
        <f>IFNA(VLOOKUP(A1315,'HUMAN RESOURCES processed'!$A$2:$M$2692,5,0))</f>
        <v>0.013</v>
      </c>
      <c r="O1315" s="24">
        <f>IFNA(VLOOKUP(A1315,'HUMAN RESOURCES processed'!$A$2:$M$2692,6,0))</f>
        <v>0.004</v>
      </c>
      <c r="P1315" s="24">
        <f>IFNA(VLOOKUP(A1315,'HUMAN RESOURCES processed'!$A$2:$M$2692,7,0))</f>
        <v>83</v>
      </c>
      <c r="Q1315" s="24">
        <f>IFNA(VLOOKUP(A1315,'HUMAN RESOURCES processed'!$A$2:$M$2692,8,0))</f>
        <v>76</v>
      </c>
      <c r="R1315" s="24">
        <f t="shared" si="6"/>
        <v>79.5</v>
      </c>
      <c r="S1315" s="24">
        <f>IFNA(VLOOKUP(A1315,'HUMAN RESOURCES processed'!$A$2:$M$2692,9,0))</f>
        <v>0.188</v>
      </c>
      <c r="T1315" s="24">
        <f>IFNA(VLOOKUP(A1315,'HUMAN RESOURCES processed'!$A$2:$M$2692,10,0))</f>
        <v>0.651</v>
      </c>
      <c r="U1315" s="24">
        <f>IFNA(VLOOKUP(A1315,'HUMAN RESOURCES processed'!$A$2:$M$2692,11,0))</f>
        <v>0.161</v>
      </c>
      <c r="V1315" s="24">
        <f>IFNA(VLOOKUP(A1315,'HUMAN RESOURCES processed'!$A$2:$M$2692,12,0))</f>
        <v>61355725</v>
      </c>
      <c r="W1315" s="24">
        <f>IFNA(VLOOKUP(A1315,'HUMAN RESOURCES processed'!$A$2:$M$2692,13,0))</f>
        <v>0.761</v>
      </c>
      <c r="X1315" s="24">
        <f>IFNA(VLOOKUP(A1315,'TOURISM processed'!$A$2:$F$2692,5,0))</f>
        <v>38385000000</v>
      </c>
      <c r="Y1315" s="24">
        <f>IFNA(VLOOKUP(A1315,'TOURISM processed'!$A$2:$F$2692,6,0))</f>
        <v>26749000000</v>
      </c>
      <c r="Z1315" s="24">
        <f t="shared" si="7"/>
        <v>435.9658369</v>
      </c>
      <c r="AA1315" s="24">
        <f t="shared" si="739"/>
        <v>0</v>
      </c>
      <c r="AB1315" s="24">
        <f t="shared" si="740"/>
        <v>0</v>
      </c>
      <c r="AC1315" s="24">
        <f t="shared" si="741"/>
        <v>0</v>
      </c>
      <c r="AD1315" s="24">
        <f t="shared" si="742"/>
        <v>0</v>
      </c>
      <c r="AE1315" s="24">
        <f>IFNA(VLOOKUP(A1315,'BUSINESS processed'!A1315:J4005,9,0))</f>
        <v>0.263</v>
      </c>
      <c r="AF1315" s="27">
        <f>IFNA(VLOOKUP(A1315,'BUSINESS processed'!A1315:J4005,10,0))</f>
        <v>0.621</v>
      </c>
      <c r="AG1315" s="26"/>
      <c r="AH1315" s="26"/>
      <c r="AI1315" s="26"/>
      <c r="AJ1315" s="26"/>
      <c r="AK1315" s="26"/>
      <c r="AL1315" s="26"/>
      <c r="AM1315" s="26"/>
      <c r="AN1315" s="26"/>
      <c r="AO1315" s="26"/>
      <c r="AP1315" s="26"/>
      <c r="AQ1315" s="26"/>
      <c r="AR1315" s="26"/>
      <c r="AS1315" s="26"/>
      <c r="AT1315" s="26"/>
      <c r="AU1315" s="26"/>
      <c r="AV1315" s="26"/>
      <c r="AW1315" s="26"/>
      <c r="AX1315" s="26"/>
      <c r="AY1315" s="26"/>
      <c r="AZ1315" s="26"/>
      <c r="BA1315" s="26"/>
      <c r="BB1315" s="26"/>
      <c r="BC1315" s="26"/>
      <c r="BD1315" s="26"/>
      <c r="BE1315" s="26"/>
      <c r="BF1315" s="26"/>
      <c r="BG1315" s="26"/>
      <c r="BH1315" s="26"/>
    </row>
    <row r="1316">
      <c r="A1316" s="18" t="str">
        <f t="shared" si="1"/>
        <v>Europe_France-Europe_2002</v>
      </c>
      <c r="B1316" s="19" t="s">
        <v>179</v>
      </c>
      <c r="C1316" s="20" t="s">
        <v>194</v>
      </c>
      <c r="D1316" s="21" t="s">
        <v>72</v>
      </c>
      <c r="E1316" s="22">
        <v>1.45E12</v>
      </c>
      <c r="F1316" s="22">
        <f t="shared" si="2"/>
        <v>23461.55732</v>
      </c>
      <c r="G1316" s="23">
        <v>0.106</v>
      </c>
      <c r="H1316" s="23">
        <v>2497.0</v>
      </c>
      <c r="I1316" s="23">
        <v>0.066</v>
      </c>
      <c r="J1316" s="24">
        <f>IFNA(VLOOKUP(A1316,'ENERGY processed'!$A$2:$H$2692,7,0),"")</f>
        <v>261157</v>
      </c>
      <c r="K1316" s="24">
        <f t="shared" si="3"/>
        <v>0.004225620639</v>
      </c>
      <c r="L1316" s="24">
        <f>IFNA(VLOOKUP(A1316,'ENERGY processed'!$A$2:$H$2692,8,0),"")</f>
        <v>361273</v>
      </c>
      <c r="M1316" s="24">
        <f t="shared" si="5"/>
        <v>0.005845535999</v>
      </c>
      <c r="N1316" s="24">
        <f>IFNA(VLOOKUP(A1316,'HUMAN RESOURCES processed'!$A$2:$M$2692,5,0))</f>
        <v>0.013</v>
      </c>
      <c r="O1316" s="24">
        <f>IFNA(VLOOKUP(A1316,'HUMAN RESOURCES processed'!$A$2:$M$2692,6,0))</f>
        <v>0.004</v>
      </c>
      <c r="P1316" s="24">
        <f>IFNA(VLOOKUP(A1316,'HUMAN RESOURCES processed'!$A$2:$M$2692,7,0))</f>
        <v>83</v>
      </c>
      <c r="Q1316" s="24">
        <f>IFNA(VLOOKUP(A1316,'HUMAN RESOURCES processed'!$A$2:$M$2692,8,0))</f>
        <v>76</v>
      </c>
      <c r="R1316" s="24">
        <f t="shared" si="6"/>
        <v>79.5</v>
      </c>
      <c r="S1316" s="24">
        <f>IFNA(VLOOKUP(A1316,'HUMAN RESOURCES processed'!$A$2:$M$2692,9,0))</f>
        <v>0.187</v>
      </c>
      <c r="T1316" s="24">
        <f>IFNA(VLOOKUP(A1316,'HUMAN RESOURCES processed'!$A$2:$M$2692,10,0))</f>
        <v>0.651</v>
      </c>
      <c r="U1316" s="24">
        <f>IFNA(VLOOKUP(A1316,'HUMAN RESOURCES processed'!$A$2:$M$2692,11,0))</f>
        <v>0.162</v>
      </c>
      <c r="V1316" s="24">
        <f>IFNA(VLOOKUP(A1316,'HUMAN RESOURCES processed'!$A$2:$M$2692,12,0))</f>
        <v>61803229</v>
      </c>
      <c r="W1316" s="24">
        <f>IFNA(VLOOKUP(A1316,'HUMAN RESOURCES processed'!$A$2:$M$2692,13,0))</f>
        <v>0.764</v>
      </c>
      <c r="X1316" s="24">
        <f>IFNA(VLOOKUP(A1316,'TOURISM processed'!$A$2:$F$2692,5,0))</f>
        <v>40537000000</v>
      </c>
      <c r="Y1316" s="24">
        <f>IFNA(VLOOKUP(A1316,'TOURISM processed'!$A$2:$F$2692,6,0))</f>
        <v>27808000000</v>
      </c>
      <c r="Z1316" s="24">
        <f t="shared" si="7"/>
        <v>449.9441283</v>
      </c>
      <c r="AA1316" s="24">
        <f t="shared" si="739"/>
        <v>0</v>
      </c>
      <c r="AB1316" s="24">
        <f t="shared" si="740"/>
        <v>0</v>
      </c>
      <c r="AC1316" s="24">
        <f t="shared" si="741"/>
        <v>0</v>
      </c>
      <c r="AD1316" s="24">
        <f t="shared" si="742"/>
        <v>0</v>
      </c>
      <c r="AE1316" s="24">
        <f>IFNA(VLOOKUP(A1316,'BUSINESS processed'!A1316:J4006,9,0))</f>
        <v>0.302</v>
      </c>
      <c r="AF1316" s="27">
        <f>IFNA(VLOOKUP(A1316,'BUSINESS processed'!A1316:J4006,10,0))</f>
        <v>0.643</v>
      </c>
      <c r="AG1316" s="26"/>
      <c r="AH1316" s="26"/>
      <c r="AI1316" s="26"/>
      <c r="AJ1316" s="26"/>
      <c r="AK1316" s="26"/>
      <c r="AL1316" s="26"/>
      <c r="AM1316" s="26"/>
      <c r="AN1316" s="26"/>
      <c r="AO1316" s="26"/>
      <c r="AP1316" s="26"/>
      <c r="AQ1316" s="26"/>
      <c r="AR1316" s="26"/>
      <c r="AS1316" s="26"/>
      <c r="AT1316" s="26"/>
      <c r="AU1316" s="26"/>
      <c r="AV1316" s="26"/>
      <c r="AW1316" s="26"/>
      <c r="AX1316" s="26"/>
      <c r="AY1316" s="26"/>
      <c r="AZ1316" s="26"/>
      <c r="BA1316" s="26"/>
      <c r="BB1316" s="26"/>
      <c r="BC1316" s="26"/>
      <c r="BD1316" s="26"/>
      <c r="BE1316" s="26"/>
      <c r="BF1316" s="26"/>
      <c r="BG1316" s="26"/>
      <c r="BH1316" s="26"/>
    </row>
    <row r="1317">
      <c r="A1317" s="18" t="str">
        <f t="shared" si="1"/>
        <v>Europe_France-Europe_2003</v>
      </c>
      <c r="B1317" s="19" t="s">
        <v>179</v>
      </c>
      <c r="C1317" s="20" t="s">
        <v>194</v>
      </c>
      <c r="D1317" s="21" t="s">
        <v>74</v>
      </c>
      <c r="E1317" s="22">
        <v>1.79E12</v>
      </c>
      <c r="F1317" s="22">
        <f t="shared" si="2"/>
        <v>28758.49697</v>
      </c>
      <c r="G1317" s="23">
        <v>0.108</v>
      </c>
      <c r="H1317" s="23">
        <v>3137.0</v>
      </c>
      <c r="I1317" s="23">
        <v>0.066</v>
      </c>
      <c r="J1317" s="24">
        <f>IFNA(VLOOKUP(A1317,'ENERGY processed'!$A$2:$H$2692,7,0),"")</f>
        <v>253469</v>
      </c>
      <c r="K1317" s="24">
        <f t="shared" si="3"/>
        <v>0.004072283502</v>
      </c>
      <c r="L1317" s="24">
        <f>IFNA(VLOOKUP(A1317,'ENERGY processed'!$A$2:$H$2692,8,0),"")</f>
        <v>356924</v>
      </c>
      <c r="M1317" s="24">
        <f t="shared" si="5"/>
        <v>0.005734412164</v>
      </c>
      <c r="N1317" s="24">
        <f>IFNA(VLOOKUP(A1317,'HUMAN RESOURCES processed'!$A$2:$M$2692,5,0))</f>
        <v>0.013</v>
      </c>
      <c r="O1317" s="24">
        <f>IFNA(VLOOKUP(A1317,'HUMAN RESOURCES processed'!$A$2:$M$2692,6,0))</f>
        <v>0.004</v>
      </c>
      <c r="P1317" s="24">
        <f>IFNA(VLOOKUP(A1317,'HUMAN RESOURCES processed'!$A$2:$M$2692,7,0))</f>
        <v>83</v>
      </c>
      <c r="Q1317" s="24">
        <f>IFNA(VLOOKUP(A1317,'HUMAN RESOURCES processed'!$A$2:$M$2692,8,0))</f>
        <v>76</v>
      </c>
      <c r="R1317" s="24">
        <f t="shared" si="6"/>
        <v>79.5</v>
      </c>
      <c r="S1317" s="24">
        <f>IFNA(VLOOKUP(A1317,'HUMAN RESOURCES processed'!$A$2:$M$2692,9,0))</f>
        <v>0.186</v>
      </c>
      <c r="T1317" s="24">
        <f>IFNA(VLOOKUP(A1317,'HUMAN RESOURCES processed'!$A$2:$M$2692,10,0))</f>
        <v>0.651</v>
      </c>
      <c r="U1317" s="24">
        <f>IFNA(VLOOKUP(A1317,'HUMAN RESOURCES processed'!$A$2:$M$2692,11,0))</f>
        <v>0.163</v>
      </c>
      <c r="V1317" s="24">
        <f>IFNA(VLOOKUP(A1317,'HUMAN RESOURCES processed'!$A$2:$M$2692,12,0))</f>
        <v>62242474</v>
      </c>
      <c r="W1317" s="24">
        <f>IFNA(VLOOKUP(A1317,'HUMAN RESOURCES processed'!$A$2:$M$2692,13,0))</f>
        <v>0.766</v>
      </c>
      <c r="X1317" s="24">
        <f>IFNA(VLOOKUP(A1317,'TOURISM processed'!$A$2:$F$2692,5,0))</f>
        <v>45990000000</v>
      </c>
      <c r="Y1317" s="24">
        <f>IFNA(VLOOKUP(A1317,'TOURISM processed'!$A$2:$F$2692,6,0))</f>
        <v>32618000000</v>
      </c>
      <c r="Z1317" s="24">
        <f t="shared" si="7"/>
        <v>524.0472929</v>
      </c>
      <c r="AA1317" s="24">
        <f t="shared" si="739"/>
        <v>0</v>
      </c>
      <c r="AB1317" s="24">
        <f>IFNA(VLOOKUP(A1317,'BUSINESS processed'!A1317:J4007,6,0))</f>
        <v>41</v>
      </c>
      <c r="AC1317" s="24">
        <f t="shared" si="741"/>
        <v>0</v>
      </c>
      <c r="AD1317" s="24">
        <f t="shared" si="742"/>
        <v>0</v>
      </c>
      <c r="AE1317" s="24">
        <f>IFNA(VLOOKUP(A1317,'BUSINESS processed'!A1317:J4007,9,0))</f>
        <v>0.361</v>
      </c>
      <c r="AF1317" s="27">
        <f>IFNA(VLOOKUP(A1317,'BUSINESS processed'!A1317:J4007,10,0))</f>
        <v>0.689</v>
      </c>
      <c r="AG1317" s="26"/>
      <c r="AH1317" s="26"/>
      <c r="AI1317" s="26"/>
      <c r="AJ1317" s="26"/>
      <c r="AK1317" s="26"/>
      <c r="AL1317" s="26"/>
      <c r="AM1317" s="26"/>
      <c r="AN1317" s="26"/>
      <c r="AO1317" s="26"/>
      <c r="AP1317" s="26"/>
      <c r="AQ1317" s="26"/>
      <c r="AR1317" s="26"/>
      <c r="AS1317" s="26"/>
      <c r="AT1317" s="26"/>
      <c r="AU1317" s="26"/>
      <c r="AV1317" s="26"/>
      <c r="AW1317" s="26"/>
      <c r="AX1317" s="26"/>
      <c r="AY1317" s="26"/>
      <c r="AZ1317" s="26"/>
      <c r="BA1317" s="26"/>
      <c r="BB1317" s="26"/>
      <c r="BC1317" s="26"/>
      <c r="BD1317" s="26"/>
      <c r="BE1317" s="26"/>
      <c r="BF1317" s="26"/>
      <c r="BG1317" s="26"/>
      <c r="BH1317" s="26"/>
    </row>
    <row r="1318">
      <c r="A1318" s="18" t="str">
        <f t="shared" si="1"/>
        <v>Europe_France-Europe_2004</v>
      </c>
      <c r="B1318" s="19" t="s">
        <v>179</v>
      </c>
      <c r="C1318" s="20" t="s">
        <v>194</v>
      </c>
      <c r="D1318" s="21" t="s">
        <v>83</v>
      </c>
      <c r="E1318" s="22">
        <v>2.06E12</v>
      </c>
      <c r="F1318" s="22">
        <f t="shared" si="2"/>
        <v>32853.75307</v>
      </c>
      <c r="G1318" s="23">
        <v>0.11</v>
      </c>
      <c r="H1318" s="23">
        <v>3620.0</v>
      </c>
      <c r="I1318" s="23">
        <v>0.066</v>
      </c>
      <c r="J1318" s="24">
        <f>IFNA(VLOOKUP(A1318,'ENERGY processed'!$A$2:$H$2692,7,0),"")</f>
        <v>264803</v>
      </c>
      <c r="K1318" s="24">
        <f t="shared" si="3"/>
        <v>0.004223190472</v>
      </c>
      <c r="L1318" s="24">
        <f>IFNA(VLOOKUP(A1318,'ENERGY processed'!$A$2:$H$2692,8,0),"")</f>
        <v>372564</v>
      </c>
      <c r="M1318" s="24">
        <f t="shared" si="5"/>
        <v>0.005941808571</v>
      </c>
      <c r="N1318" s="24">
        <f>IFNA(VLOOKUP(A1318,'HUMAN RESOURCES processed'!$A$2:$M$2692,5,0))</f>
        <v>0.013</v>
      </c>
      <c r="O1318" s="24">
        <f>IFNA(VLOOKUP(A1318,'HUMAN RESOURCES processed'!$A$2:$M$2692,6,0))</f>
        <v>0.004</v>
      </c>
      <c r="P1318" s="24">
        <f>IFNA(VLOOKUP(A1318,'HUMAN RESOURCES processed'!$A$2:$M$2692,7,0))</f>
        <v>84</v>
      </c>
      <c r="Q1318" s="24">
        <f>IFNA(VLOOKUP(A1318,'HUMAN RESOURCES processed'!$A$2:$M$2692,8,0))</f>
        <v>77</v>
      </c>
      <c r="R1318" s="24">
        <f t="shared" si="6"/>
        <v>80.5</v>
      </c>
      <c r="S1318" s="24">
        <f>IFNA(VLOOKUP(A1318,'HUMAN RESOURCES processed'!$A$2:$M$2692,9,0))</f>
        <v>0.186</v>
      </c>
      <c r="T1318" s="24">
        <f>IFNA(VLOOKUP(A1318,'HUMAN RESOURCES processed'!$A$2:$M$2692,10,0))</f>
        <v>0.651</v>
      </c>
      <c r="U1318" s="24">
        <f>IFNA(VLOOKUP(A1318,'HUMAN RESOURCES processed'!$A$2:$M$2692,11,0))</f>
        <v>0.164</v>
      </c>
      <c r="V1318" s="24">
        <f>IFNA(VLOOKUP(A1318,'HUMAN RESOURCES processed'!$A$2:$M$2692,12,0))</f>
        <v>62702121</v>
      </c>
      <c r="W1318" s="24">
        <f>IFNA(VLOOKUP(A1318,'HUMAN RESOURCES processed'!$A$2:$M$2692,13,0))</f>
        <v>0.769</v>
      </c>
      <c r="X1318" s="24">
        <f>IFNA(VLOOKUP(A1318,'TOURISM processed'!$A$2:$F$2692,5,0))</f>
        <v>52108000000</v>
      </c>
      <c r="Y1318" s="24">
        <f>IFNA(VLOOKUP(A1318,'TOURISM processed'!$A$2:$F$2692,6,0))</f>
        <v>36029000000</v>
      </c>
      <c r="Z1318" s="24">
        <f t="shared" si="7"/>
        <v>574.6057617</v>
      </c>
      <c r="AA1318" s="24">
        <f t="shared" si="739"/>
        <v>0</v>
      </c>
      <c r="AB1318" s="24">
        <f>IFNA(VLOOKUP(A1318,'BUSINESS processed'!A1318:J4008,6,0))</f>
        <v>7</v>
      </c>
      <c r="AC1318" s="24">
        <f t="shared" si="741"/>
        <v>0</v>
      </c>
      <c r="AD1318" s="24">
        <f t="shared" si="742"/>
        <v>0</v>
      </c>
      <c r="AE1318" s="24">
        <f>IFNA(VLOOKUP(A1318,'BUSINESS processed'!A1318:J4008,9,0))</f>
        <v>0.392</v>
      </c>
      <c r="AF1318" s="27">
        <f>IFNA(VLOOKUP(A1318,'BUSINESS processed'!A1318:J4008,10,0))</f>
        <v>0.73</v>
      </c>
      <c r="AG1318" s="26"/>
      <c r="AH1318" s="26"/>
      <c r="AI1318" s="26"/>
      <c r="AJ1318" s="26"/>
      <c r="AK1318" s="26"/>
      <c r="AL1318" s="26"/>
      <c r="AM1318" s="26"/>
      <c r="AN1318" s="26"/>
      <c r="AO1318" s="26"/>
      <c r="AP1318" s="26"/>
      <c r="AQ1318" s="26"/>
      <c r="AR1318" s="26"/>
      <c r="AS1318" s="26"/>
      <c r="AT1318" s="26"/>
      <c r="AU1318" s="26"/>
      <c r="AV1318" s="26"/>
      <c r="AW1318" s="26"/>
      <c r="AX1318" s="26"/>
      <c r="AY1318" s="26"/>
      <c r="AZ1318" s="26"/>
      <c r="BA1318" s="26"/>
      <c r="BB1318" s="26"/>
      <c r="BC1318" s="26"/>
      <c r="BD1318" s="26"/>
      <c r="BE1318" s="26"/>
      <c r="BF1318" s="26"/>
      <c r="BG1318" s="26"/>
      <c r="BH1318" s="26"/>
    </row>
    <row r="1319">
      <c r="A1319" s="18" t="str">
        <f t="shared" si="1"/>
        <v>Europe_France-Europe_2005</v>
      </c>
      <c r="B1319" s="19" t="s">
        <v>179</v>
      </c>
      <c r="C1319" s="20" t="s">
        <v>194</v>
      </c>
      <c r="D1319" s="21" t="s">
        <v>84</v>
      </c>
      <c r="E1319" s="22">
        <v>2.14E12</v>
      </c>
      <c r="F1319" s="22">
        <f t="shared" si="2"/>
        <v>33873.491</v>
      </c>
      <c r="G1319" s="23">
        <v>0.11</v>
      </c>
      <c r="H1319" s="23">
        <v>3750.0</v>
      </c>
      <c r="I1319" s="39">
        <f t="shared" ref="I1319:I1326" si="743">IF(AND(C1319=C1318,D1319&gt;D1318),I1318,"")</f>
        <v>0.066</v>
      </c>
      <c r="J1319" s="24">
        <f>IFNA(VLOOKUP(A1319,'ENERGY processed'!$A$2:$H$2692,7,0),"")</f>
        <v>265171</v>
      </c>
      <c r="K1319" s="24">
        <f t="shared" si="3"/>
        <v>0.004197321253</v>
      </c>
      <c r="L1319" s="24">
        <f>IFNA(VLOOKUP(A1319,'ENERGY processed'!$A$2:$H$2692,8,0),"")</f>
        <v>387965</v>
      </c>
      <c r="M1319" s="24">
        <f t="shared" si="5"/>
        <v>0.006140994829</v>
      </c>
      <c r="N1319" s="24">
        <f>IFNA(VLOOKUP(A1319,'HUMAN RESOURCES processed'!$A$2:$M$2692,5,0))</f>
        <v>0.013</v>
      </c>
      <c r="O1319" s="24">
        <f>IFNA(VLOOKUP(A1319,'HUMAN RESOURCES processed'!$A$2:$M$2692,6,0))</f>
        <v>0.004</v>
      </c>
      <c r="P1319" s="24">
        <f>IFNA(VLOOKUP(A1319,'HUMAN RESOURCES processed'!$A$2:$M$2692,7,0))</f>
        <v>84</v>
      </c>
      <c r="Q1319" s="24">
        <f>IFNA(VLOOKUP(A1319,'HUMAN RESOURCES processed'!$A$2:$M$2692,8,0))</f>
        <v>77</v>
      </c>
      <c r="R1319" s="24">
        <f t="shared" si="6"/>
        <v>80.5</v>
      </c>
      <c r="S1319" s="24">
        <f>IFNA(VLOOKUP(A1319,'HUMAN RESOURCES processed'!$A$2:$M$2692,9,0))</f>
        <v>0.185</v>
      </c>
      <c r="T1319" s="24">
        <f>IFNA(VLOOKUP(A1319,'HUMAN RESOURCES processed'!$A$2:$M$2692,10,0))</f>
        <v>0.651</v>
      </c>
      <c r="U1319" s="24">
        <f>IFNA(VLOOKUP(A1319,'HUMAN RESOURCES processed'!$A$2:$M$2692,11,0))</f>
        <v>0.164</v>
      </c>
      <c r="V1319" s="24">
        <f>IFNA(VLOOKUP(A1319,'HUMAN RESOURCES processed'!$A$2:$M$2692,12,0))</f>
        <v>63176246</v>
      </c>
      <c r="W1319" s="24">
        <f>IFNA(VLOOKUP(A1319,'HUMAN RESOURCES processed'!$A$2:$M$2692,13,0))</f>
        <v>0.771</v>
      </c>
      <c r="X1319" s="24">
        <f>IFNA(VLOOKUP(A1319,'TOURISM processed'!$A$2:$F$2692,5,0))</f>
        <v>51691000000</v>
      </c>
      <c r="Y1319" s="24">
        <f>IFNA(VLOOKUP(A1319,'TOURISM processed'!$A$2:$F$2692,6,0))</f>
        <v>38813000000</v>
      </c>
      <c r="Z1319" s="24">
        <f t="shared" si="7"/>
        <v>614.360657</v>
      </c>
      <c r="AA1319" s="24">
        <f>IFNA(VLOOKUP(A1319,'BUSINESS processed'!A1319:J4009,5,0))</f>
        <v>0.651</v>
      </c>
      <c r="AB1319" s="24">
        <f>IFNA(VLOOKUP(A1319,'BUSINESS processed'!A1319:J4009,6,0))</f>
        <v>7</v>
      </c>
      <c r="AC1319" s="24">
        <f t="shared" si="741"/>
        <v>0</v>
      </c>
      <c r="AD1319" s="24">
        <f>IFNA(VLOOKUP(A1319,'BUSINESS processed'!A1319:J4009,8,0))</f>
        <v>132</v>
      </c>
      <c r="AE1319" s="24">
        <f>IFNA(VLOOKUP(A1319,'BUSINESS processed'!A1319:J4009,9,0))</f>
        <v>0.429</v>
      </c>
      <c r="AF1319" s="27">
        <f>IFNA(VLOOKUP(A1319,'BUSINESS processed'!A1319:J4009,10,0))</f>
        <v>0.783</v>
      </c>
      <c r="AG1319" s="26"/>
      <c r="AH1319" s="26"/>
      <c r="AI1319" s="26"/>
      <c r="AJ1319" s="26"/>
      <c r="AK1319" s="26"/>
      <c r="AL1319" s="26"/>
      <c r="AM1319" s="26"/>
      <c r="AN1319" s="26"/>
      <c r="AO1319" s="26"/>
      <c r="AP1319" s="26"/>
      <c r="AQ1319" s="26"/>
      <c r="AR1319" s="26"/>
      <c r="AS1319" s="26"/>
      <c r="AT1319" s="26"/>
      <c r="AU1319" s="26"/>
      <c r="AV1319" s="26"/>
      <c r="AW1319" s="26"/>
      <c r="AX1319" s="26"/>
      <c r="AY1319" s="26"/>
      <c r="AZ1319" s="26"/>
      <c r="BA1319" s="26"/>
      <c r="BB1319" s="26"/>
      <c r="BC1319" s="26"/>
      <c r="BD1319" s="26"/>
      <c r="BE1319" s="26"/>
      <c r="BF1319" s="26"/>
      <c r="BG1319" s="26"/>
      <c r="BH1319" s="26"/>
    </row>
    <row r="1320">
      <c r="A1320" s="18" t="str">
        <f t="shared" si="1"/>
        <v>Europe_France-Europe_2006</v>
      </c>
      <c r="B1320" s="19" t="s">
        <v>179</v>
      </c>
      <c r="C1320" s="20" t="s">
        <v>194</v>
      </c>
      <c r="D1320" s="21" t="s">
        <v>85</v>
      </c>
      <c r="E1320" s="22">
        <v>2.26E12</v>
      </c>
      <c r="F1320" s="22">
        <f t="shared" si="2"/>
        <v>35524.55104</v>
      </c>
      <c r="G1320" s="23">
        <v>0.11</v>
      </c>
      <c r="H1320" s="23">
        <v>3907.0</v>
      </c>
      <c r="I1320" s="39">
        <f t="shared" si="743"/>
        <v>0.066</v>
      </c>
      <c r="J1320" s="24">
        <f>IFNA(VLOOKUP(A1320,'ENERGY processed'!$A$2:$H$2692,7,0),"")</f>
        <v>263542</v>
      </c>
      <c r="K1320" s="24">
        <f t="shared" si="3"/>
        <v>0.004142571341</v>
      </c>
      <c r="L1320" s="24">
        <f>IFNA(VLOOKUP(A1320,'ENERGY processed'!$A$2:$H$2692,8,0),"")</f>
        <v>375882</v>
      </c>
      <c r="M1320" s="24">
        <f t="shared" si="5"/>
        <v>0.005908424467</v>
      </c>
      <c r="N1320" s="24">
        <f>IFNA(VLOOKUP(A1320,'HUMAN RESOURCES processed'!$A$2:$M$2692,5,0))</f>
        <v>0.013</v>
      </c>
      <c r="O1320" s="24">
        <f>IFNA(VLOOKUP(A1320,'HUMAN RESOURCES processed'!$A$2:$M$2692,6,0))</f>
        <v>0.004</v>
      </c>
      <c r="P1320" s="24">
        <f>IFNA(VLOOKUP(A1320,'HUMAN RESOURCES processed'!$A$2:$M$2692,7,0))</f>
        <v>85</v>
      </c>
      <c r="Q1320" s="24">
        <f>IFNA(VLOOKUP(A1320,'HUMAN RESOURCES processed'!$A$2:$M$2692,8,0))</f>
        <v>77</v>
      </c>
      <c r="R1320" s="24">
        <f t="shared" si="6"/>
        <v>81</v>
      </c>
      <c r="S1320" s="24">
        <f>IFNA(VLOOKUP(A1320,'HUMAN RESOURCES processed'!$A$2:$M$2692,9,0))</f>
        <v>0.185</v>
      </c>
      <c r="T1320" s="24">
        <f>IFNA(VLOOKUP(A1320,'HUMAN RESOURCES processed'!$A$2:$M$2692,10,0))</f>
        <v>0.651</v>
      </c>
      <c r="U1320" s="24">
        <f>IFNA(VLOOKUP(A1320,'HUMAN RESOURCES processed'!$A$2:$M$2692,11,0))</f>
        <v>0.165</v>
      </c>
      <c r="V1320" s="24">
        <f>IFNA(VLOOKUP(A1320,'HUMAN RESOURCES processed'!$A$2:$M$2692,12,0))</f>
        <v>63617975</v>
      </c>
      <c r="W1320" s="24">
        <f>IFNA(VLOOKUP(A1320,'HUMAN RESOURCES processed'!$A$2:$M$2692,13,0))</f>
        <v>0.774</v>
      </c>
      <c r="X1320" s="24">
        <f>IFNA(VLOOKUP(A1320,'TOURISM processed'!$A$2:$F$2692,5,0))</f>
        <v>54450000000</v>
      </c>
      <c r="Y1320" s="24">
        <f>IFNA(VLOOKUP(A1320,'TOURISM processed'!$A$2:$F$2692,6,0))</f>
        <v>39331000000</v>
      </c>
      <c r="Z1320" s="24">
        <f t="shared" si="7"/>
        <v>618.2372199</v>
      </c>
      <c r="AA1320" s="24">
        <f>IFNA(VLOOKUP(A1320,'BUSINESS processed'!A1320:J4010,5,0))</f>
        <v>0.65</v>
      </c>
      <c r="AB1320" s="24">
        <f>IFNA(VLOOKUP(A1320,'BUSINESS processed'!A1320:J4010,6,0))</f>
        <v>7</v>
      </c>
      <c r="AC1320" s="24">
        <f t="shared" si="741"/>
        <v>0</v>
      </c>
      <c r="AD1320" s="24">
        <f>IFNA(VLOOKUP(A1320,'BUSINESS processed'!A1320:J4010,8,0))</f>
        <v>132</v>
      </c>
      <c r="AE1320" s="24">
        <f>IFNA(VLOOKUP(A1320,'BUSINESS processed'!A1320:J4010,9,0))</f>
        <v>0.469</v>
      </c>
      <c r="AF1320" s="27">
        <f>IFNA(VLOOKUP(A1320,'BUSINESS processed'!A1320:J4010,10,0))</f>
        <v>0.835</v>
      </c>
      <c r="AG1320" s="26"/>
      <c r="AH1320" s="26"/>
      <c r="AI1320" s="26"/>
      <c r="AJ1320" s="26"/>
      <c r="AK1320" s="26"/>
      <c r="AL1320" s="26"/>
      <c r="AM1320" s="26"/>
      <c r="AN1320" s="26"/>
      <c r="AO1320" s="26"/>
      <c r="AP1320" s="26"/>
      <c r="AQ1320" s="26"/>
      <c r="AR1320" s="26"/>
      <c r="AS1320" s="26"/>
      <c r="AT1320" s="26"/>
      <c r="AU1320" s="26"/>
      <c r="AV1320" s="26"/>
      <c r="AW1320" s="26"/>
      <c r="AX1320" s="26"/>
      <c r="AY1320" s="26"/>
      <c r="AZ1320" s="26"/>
      <c r="BA1320" s="26"/>
      <c r="BB1320" s="26"/>
      <c r="BC1320" s="26"/>
      <c r="BD1320" s="26"/>
      <c r="BE1320" s="26"/>
      <c r="BF1320" s="26"/>
      <c r="BG1320" s="26"/>
      <c r="BH1320" s="26"/>
    </row>
    <row r="1321">
      <c r="A1321" s="18" t="str">
        <f t="shared" si="1"/>
        <v>Europe_France-Europe_2007</v>
      </c>
      <c r="B1321" s="19" t="s">
        <v>179</v>
      </c>
      <c r="C1321" s="20" t="s">
        <v>194</v>
      </c>
      <c r="D1321" s="21" t="s">
        <v>86</v>
      </c>
      <c r="E1321" s="22">
        <v>2.58E12</v>
      </c>
      <c r="F1321" s="22">
        <f t="shared" si="2"/>
        <v>40304.58267</v>
      </c>
      <c r="G1321" s="23">
        <v>0.109</v>
      </c>
      <c r="H1321" s="23">
        <v>4413.0</v>
      </c>
      <c r="I1321" s="39">
        <f t="shared" si="743"/>
        <v>0.066</v>
      </c>
      <c r="J1321" s="24">
        <f>IFNA(VLOOKUP(A1321,'ENERGY processed'!$A$2:$H$2692,7,0),"")</f>
        <v>270660</v>
      </c>
      <c r="K1321" s="24">
        <f t="shared" si="3"/>
        <v>0.004228231917</v>
      </c>
      <c r="L1321" s="24">
        <f>IFNA(VLOOKUP(A1321,'ENERGY processed'!$A$2:$H$2692,8,0),"")</f>
        <v>392072</v>
      </c>
      <c r="M1321" s="24">
        <f t="shared" si="5"/>
        <v>0.006124921836</v>
      </c>
      <c r="N1321" s="24">
        <f>IFNA(VLOOKUP(A1321,'HUMAN RESOURCES processed'!$A$2:$M$2692,5,0))</f>
        <v>0.013</v>
      </c>
      <c r="O1321" s="24">
        <f>IFNA(VLOOKUP(A1321,'HUMAN RESOURCES processed'!$A$2:$M$2692,6,0))</f>
        <v>0.004</v>
      </c>
      <c r="P1321" s="24">
        <f>IFNA(VLOOKUP(A1321,'HUMAN RESOURCES processed'!$A$2:$M$2692,7,0))</f>
        <v>85</v>
      </c>
      <c r="Q1321" s="24">
        <f>IFNA(VLOOKUP(A1321,'HUMAN RESOURCES processed'!$A$2:$M$2692,8,0))</f>
        <v>78</v>
      </c>
      <c r="R1321" s="24">
        <f t="shared" si="6"/>
        <v>81.5</v>
      </c>
      <c r="S1321" s="24">
        <f>IFNA(VLOOKUP(A1321,'HUMAN RESOURCES processed'!$A$2:$M$2692,9,0))</f>
        <v>0.184</v>
      </c>
      <c r="T1321" s="24">
        <f>IFNA(VLOOKUP(A1321,'HUMAN RESOURCES processed'!$A$2:$M$2692,10,0))</f>
        <v>0.651</v>
      </c>
      <c r="U1321" s="24">
        <f>IFNA(VLOOKUP(A1321,'HUMAN RESOURCES processed'!$A$2:$M$2692,11,0))</f>
        <v>0.165</v>
      </c>
      <c r="V1321" s="24">
        <f>IFNA(VLOOKUP(A1321,'HUMAN RESOURCES processed'!$A$2:$M$2692,12,0))</f>
        <v>64012572</v>
      </c>
      <c r="W1321" s="24">
        <f>IFNA(VLOOKUP(A1321,'HUMAN RESOURCES processed'!$A$2:$M$2692,13,0))</f>
        <v>0.776</v>
      </c>
      <c r="X1321" s="24">
        <f>IFNA(VLOOKUP(A1321,'TOURISM processed'!$A$2:$F$2692,5,0))</f>
        <v>63701000000</v>
      </c>
      <c r="Y1321" s="24">
        <f>IFNA(VLOOKUP(A1321,'TOURISM processed'!$A$2:$F$2692,6,0))</f>
        <v>46029000000</v>
      </c>
      <c r="Z1321" s="24">
        <f t="shared" si="7"/>
        <v>719.0618743</v>
      </c>
      <c r="AA1321" s="24">
        <f>IFNA(VLOOKUP(A1321,'BUSINESS processed'!A1321:J4011,5,0))</f>
        <v>0.65</v>
      </c>
      <c r="AB1321" s="24">
        <f>IFNA(VLOOKUP(A1321,'BUSINESS processed'!A1321:J4011,6,0))</f>
        <v>7</v>
      </c>
      <c r="AC1321" s="24">
        <f t="shared" si="741"/>
        <v>0</v>
      </c>
      <c r="AD1321" s="24">
        <f>IFNA(VLOOKUP(A1321,'BUSINESS processed'!A1321:J4011,8,0))</f>
        <v>132</v>
      </c>
      <c r="AE1321" s="24">
        <f>IFNA(VLOOKUP(A1321,'BUSINESS processed'!A1321:J4011,9,0))</f>
        <v>0.661</v>
      </c>
      <c r="AF1321" s="27">
        <f>IFNA(VLOOKUP(A1321,'BUSINESS processed'!A1321:J4011,10,0))</f>
        <v>0.89</v>
      </c>
      <c r="AG1321" s="26"/>
      <c r="AH1321" s="26"/>
      <c r="AI1321" s="26"/>
      <c r="AJ1321" s="26"/>
      <c r="AK1321" s="26"/>
      <c r="AL1321" s="26"/>
      <c r="AM1321" s="26"/>
      <c r="AN1321" s="26"/>
      <c r="AO1321" s="26"/>
      <c r="AP1321" s="26"/>
      <c r="AQ1321" s="26"/>
      <c r="AR1321" s="26"/>
      <c r="AS1321" s="26"/>
      <c r="AT1321" s="26"/>
      <c r="AU1321" s="26"/>
      <c r="AV1321" s="26"/>
      <c r="AW1321" s="26"/>
      <c r="AX1321" s="26"/>
      <c r="AY1321" s="26"/>
      <c r="AZ1321" s="26"/>
      <c r="BA1321" s="26"/>
      <c r="BB1321" s="26"/>
      <c r="BC1321" s="26"/>
      <c r="BD1321" s="26"/>
      <c r="BE1321" s="26"/>
      <c r="BF1321" s="26"/>
      <c r="BG1321" s="26"/>
      <c r="BH1321" s="26"/>
    </row>
    <row r="1322">
      <c r="A1322" s="18" t="str">
        <f t="shared" si="1"/>
        <v>Europe_France-Europe_2008</v>
      </c>
      <c r="B1322" s="19" t="s">
        <v>179</v>
      </c>
      <c r="C1322" s="20" t="s">
        <v>194</v>
      </c>
      <c r="D1322" s="21" t="s">
        <v>87</v>
      </c>
      <c r="E1322" s="22">
        <v>2.83E12</v>
      </c>
      <c r="F1322" s="22">
        <f t="shared" si="2"/>
        <v>43963.82917</v>
      </c>
      <c r="G1322" s="23">
        <v>0.11</v>
      </c>
      <c r="H1322" s="23">
        <v>4877.0</v>
      </c>
      <c r="I1322" s="39">
        <f t="shared" si="743"/>
        <v>0.066</v>
      </c>
      <c r="J1322" s="24">
        <f>IF(AND( C1322=C1321,D1322&gt;D1321),J1321,"")</f>
        <v>270660</v>
      </c>
      <c r="K1322" s="24">
        <f t="shared" si="3"/>
        <v>0.00420468198</v>
      </c>
      <c r="L1322" s="24">
        <f>IF(AND(C1322=C1321,C1322&gt;C1321),C1321,0)</f>
        <v>0</v>
      </c>
      <c r="M1322" s="24">
        <f t="shared" si="5"/>
        <v>0</v>
      </c>
      <c r="N1322" s="24">
        <f>IFNA(VLOOKUP(A1322,'HUMAN RESOURCES processed'!$A$2:$M$2692,5,0))</f>
        <v>0.013</v>
      </c>
      <c r="O1322" s="24">
        <f>IFNA(VLOOKUP(A1322,'HUMAN RESOURCES processed'!$A$2:$M$2692,6,0))</f>
        <v>0.004</v>
      </c>
      <c r="P1322" s="24">
        <f>IFNA(VLOOKUP(A1322,'HUMAN RESOURCES processed'!$A$2:$M$2692,7,0))</f>
        <v>85</v>
      </c>
      <c r="Q1322" s="24">
        <f>IFNA(VLOOKUP(A1322,'HUMAN RESOURCES processed'!$A$2:$M$2692,8,0))</f>
        <v>78</v>
      </c>
      <c r="R1322" s="24">
        <f t="shared" si="6"/>
        <v>81.5</v>
      </c>
      <c r="S1322" s="24">
        <f>IFNA(VLOOKUP(A1322,'HUMAN RESOURCES processed'!$A$2:$M$2692,9,0))</f>
        <v>0.184</v>
      </c>
      <c r="T1322" s="24">
        <f>IFNA(VLOOKUP(A1322,'HUMAN RESOURCES processed'!$A$2:$M$2692,10,0))</f>
        <v>0.651</v>
      </c>
      <c r="U1322" s="24">
        <f>IFNA(VLOOKUP(A1322,'HUMAN RESOURCES processed'!$A$2:$M$2692,11,0))</f>
        <v>0.165</v>
      </c>
      <c r="V1322" s="24">
        <f>IFNA(VLOOKUP(A1322,'HUMAN RESOURCES processed'!$A$2:$M$2692,12,0))</f>
        <v>64371099</v>
      </c>
      <c r="W1322" s="24">
        <f>IFNA(VLOOKUP(A1322,'HUMAN RESOURCES processed'!$A$2:$M$2692,13,0))</f>
        <v>0.779</v>
      </c>
      <c r="X1322" s="24">
        <f>IFNA(VLOOKUP(A1322,'TOURISM processed'!$A$2:$F$2692,5,0))</f>
        <v>67779000000</v>
      </c>
      <c r="Y1322" s="24">
        <f>IFNA(VLOOKUP(A1322,'TOURISM processed'!$A$2:$F$2692,6,0))</f>
        <v>50021000000</v>
      </c>
      <c r="Z1322" s="24">
        <f t="shared" si="7"/>
        <v>777.0723318</v>
      </c>
      <c r="AA1322" s="24">
        <f>IFNA(VLOOKUP(A1322,'BUSINESS processed'!A1322:J4012,5,0))</f>
        <v>0.645</v>
      </c>
      <c r="AB1322" s="24">
        <f>IFNA(VLOOKUP(A1322,'BUSINESS processed'!A1322:J4012,6,0))</f>
        <v>7</v>
      </c>
      <c r="AC1322" s="24">
        <f t="shared" si="741"/>
        <v>0</v>
      </c>
      <c r="AD1322" s="24">
        <f>IFNA(VLOOKUP(A1322,'BUSINESS processed'!A1322:J4012,8,0))</f>
        <v>132</v>
      </c>
      <c r="AE1322" s="24">
        <f>IFNA(VLOOKUP(A1322,'BUSINESS processed'!A1322:J4012,9,0))</f>
        <v>0.707</v>
      </c>
      <c r="AF1322" s="27">
        <f>IFNA(VLOOKUP(A1322,'BUSINESS processed'!A1322:J4012,10,0))</f>
        <v>0.927</v>
      </c>
      <c r="AG1322" s="26"/>
      <c r="AH1322" s="26"/>
      <c r="AI1322" s="26"/>
      <c r="AJ1322" s="26"/>
      <c r="AK1322" s="26"/>
      <c r="AL1322" s="26"/>
      <c r="AM1322" s="26"/>
      <c r="AN1322" s="26"/>
      <c r="AO1322" s="26"/>
      <c r="AP1322" s="26"/>
      <c r="AQ1322" s="26"/>
      <c r="AR1322" s="26"/>
      <c r="AS1322" s="26"/>
      <c r="AT1322" s="26"/>
      <c r="AU1322" s="26"/>
      <c r="AV1322" s="26"/>
      <c r="AW1322" s="26"/>
      <c r="AX1322" s="26"/>
      <c r="AY1322" s="26"/>
      <c r="AZ1322" s="26"/>
      <c r="BA1322" s="26"/>
      <c r="BB1322" s="26"/>
      <c r="BC1322" s="26"/>
      <c r="BD1322" s="26"/>
      <c r="BE1322" s="26"/>
      <c r="BF1322" s="26"/>
      <c r="BG1322" s="26"/>
      <c r="BH1322" s="26"/>
    </row>
    <row r="1323">
      <c r="A1323" s="18" t="str">
        <f t="shared" si="1"/>
        <v>Europe_France-Europe_2009</v>
      </c>
      <c r="B1323" s="19" t="s">
        <v>179</v>
      </c>
      <c r="C1323" s="20" t="s">
        <v>194</v>
      </c>
      <c r="D1323" s="21" t="s">
        <v>88</v>
      </c>
      <c r="E1323" s="22">
        <v>2.62E12</v>
      </c>
      <c r="F1323" s="22">
        <f t="shared" si="2"/>
        <v>40492.7623</v>
      </c>
      <c r="G1323" s="23">
        <v>0.117</v>
      </c>
      <c r="H1323" s="23">
        <v>4776.0</v>
      </c>
      <c r="I1323" s="39">
        <f t="shared" si="743"/>
        <v>0.066</v>
      </c>
      <c r="J1323" s="24">
        <f>IFNA(VLOOKUP(A1323,'ENERGY processed'!$A$2:$H$2692,7,0),"")</f>
        <v>263530.5</v>
      </c>
      <c r="K1323" s="24">
        <f t="shared" si="3"/>
        <v>0.004072930494</v>
      </c>
      <c r="L1323" s="24">
        <f>IFNA(VLOOKUP(A1323,'ENERGY processed'!$A$2:$H$2692,8,0),"")</f>
        <v>384215.5</v>
      </c>
      <c r="M1323" s="24">
        <f t="shared" si="5"/>
        <v>0.005938147677</v>
      </c>
      <c r="N1323" s="24">
        <f>IFNA(VLOOKUP(A1323,'HUMAN RESOURCES processed'!$A$2:$M$2692,5,0))</f>
        <v>0.013</v>
      </c>
      <c r="O1323" s="24">
        <f>IFNA(VLOOKUP(A1323,'HUMAN RESOURCES processed'!$A$2:$M$2692,6,0))</f>
        <v>0.004</v>
      </c>
      <c r="P1323" s="24">
        <f>IFNA(VLOOKUP(A1323,'HUMAN RESOURCES processed'!$A$2:$M$2692,7,0))</f>
        <v>85</v>
      </c>
      <c r="Q1323" s="24">
        <f>IFNA(VLOOKUP(A1323,'HUMAN RESOURCES processed'!$A$2:$M$2692,8,0))</f>
        <v>78</v>
      </c>
      <c r="R1323" s="24">
        <f t="shared" si="6"/>
        <v>81.5</v>
      </c>
      <c r="S1323" s="24">
        <f>IFNA(VLOOKUP(A1323,'HUMAN RESOURCES processed'!$A$2:$M$2692,9,0))</f>
        <v>0.184</v>
      </c>
      <c r="T1323" s="24">
        <f>IFNA(VLOOKUP(A1323,'HUMAN RESOURCES processed'!$A$2:$M$2692,10,0))</f>
        <v>0.65</v>
      </c>
      <c r="U1323" s="24">
        <f>IFNA(VLOOKUP(A1323,'HUMAN RESOURCES processed'!$A$2:$M$2692,11,0))</f>
        <v>0.166</v>
      </c>
      <c r="V1323" s="24">
        <f>IFNA(VLOOKUP(A1323,'HUMAN RESOURCES processed'!$A$2:$M$2692,12,0))</f>
        <v>64702921</v>
      </c>
      <c r="W1323" s="24">
        <f>IFNA(VLOOKUP(A1323,'HUMAN RESOURCES processed'!$A$2:$M$2692,13,0))</f>
        <v>0.781</v>
      </c>
      <c r="X1323" s="24">
        <f>IFNA(VLOOKUP(A1323,'TOURISM processed'!$A$2:$F$2692,5,0))</f>
        <v>58857000000</v>
      </c>
      <c r="Y1323" s="24">
        <f>IFNA(VLOOKUP(A1323,'TOURISM processed'!$A$2:$F$2692,6,0))</f>
        <v>45806000000</v>
      </c>
      <c r="Z1323" s="24">
        <f t="shared" si="7"/>
        <v>707.9433091</v>
      </c>
      <c r="AA1323" s="24">
        <f>IFNA(VLOOKUP(A1323,'BUSINESS processed'!A1323:J4013,5,0))</f>
        <v>0.648</v>
      </c>
      <c r="AB1323" s="24">
        <f>IFNA(VLOOKUP(A1323,'BUSINESS processed'!A1323:J4013,6,0))</f>
        <v>7</v>
      </c>
      <c r="AC1323" s="24">
        <f t="shared" si="741"/>
        <v>0</v>
      </c>
      <c r="AD1323" s="24">
        <f>IFNA(VLOOKUP(A1323,'BUSINESS processed'!A1323:J4013,8,0))</f>
        <v>132</v>
      </c>
      <c r="AE1323" s="24">
        <f>IFNA(VLOOKUP(A1323,'BUSINESS processed'!A1323:J4013,9,0))</f>
        <v>0.716</v>
      </c>
      <c r="AF1323" s="27">
        <f>IFNA(VLOOKUP(A1323,'BUSINESS processed'!A1323:J4013,10,0))</f>
        <v>0.921</v>
      </c>
      <c r="AG1323" s="26"/>
      <c r="AH1323" s="26"/>
      <c r="AI1323" s="26"/>
      <c r="AJ1323" s="26"/>
      <c r="AK1323" s="26"/>
      <c r="AL1323" s="26"/>
      <c r="AM1323" s="26"/>
      <c r="AN1323" s="26"/>
      <c r="AO1323" s="26"/>
      <c r="AP1323" s="26"/>
      <c r="AQ1323" s="26"/>
      <c r="AR1323" s="26"/>
      <c r="AS1323" s="26"/>
      <c r="AT1323" s="26"/>
      <c r="AU1323" s="26"/>
      <c r="AV1323" s="26"/>
      <c r="AW1323" s="26"/>
      <c r="AX1323" s="26"/>
      <c r="AY1323" s="26"/>
      <c r="AZ1323" s="26"/>
      <c r="BA1323" s="26"/>
      <c r="BB1323" s="26"/>
      <c r="BC1323" s="26"/>
      <c r="BD1323" s="26"/>
      <c r="BE1323" s="26"/>
      <c r="BF1323" s="26"/>
      <c r="BG1323" s="26"/>
      <c r="BH1323" s="26"/>
    </row>
    <row r="1324">
      <c r="A1324" s="18" t="str">
        <f t="shared" si="1"/>
        <v>Europe_France-Europe_2010</v>
      </c>
      <c r="B1324" s="19" t="s">
        <v>179</v>
      </c>
      <c r="C1324" s="20" t="s">
        <v>194</v>
      </c>
      <c r="D1324" s="21" t="s">
        <v>89</v>
      </c>
      <c r="E1324" s="22">
        <v>2.57E12</v>
      </c>
      <c r="F1324" s="22">
        <f t="shared" si="2"/>
        <v>39524.38964</v>
      </c>
      <c r="G1324" s="23">
        <v>0.117</v>
      </c>
      <c r="H1324" s="23">
        <v>4634.0</v>
      </c>
      <c r="I1324" s="39">
        <f t="shared" si="743"/>
        <v>0.066</v>
      </c>
      <c r="J1324" s="24">
        <f>IFNA(VLOOKUP(A1324,'ENERGY processed'!$A$2:$H$2692,7,0),"")</f>
        <v>266793</v>
      </c>
      <c r="K1324" s="24">
        <f t="shared" si="3"/>
        <v>0.004103046881</v>
      </c>
      <c r="L1324" s="24">
        <f>IFNA(VLOOKUP(A1324,'ENERGY processed'!$A$2:$H$2692,8,0),"")</f>
        <v>382582</v>
      </c>
      <c r="M1324" s="24">
        <f t="shared" si="5"/>
        <v>0.005883782116</v>
      </c>
      <c r="N1324" s="24">
        <f>IFNA(VLOOKUP(A1324,'HUMAN RESOURCES processed'!$A$2:$M$2692,5,0))</f>
        <v>0.013</v>
      </c>
      <c r="O1324" s="24">
        <f>IFNA(VLOOKUP(A1324,'HUMAN RESOURCES processed'!$A$2:$M$2692,6,0))</f>
        <v>0.004</v>
      </c>
      <c r="P1324" s="24">
        <f>IFNA(VLOOKUP(A1324,'HUMAN RESOURCES processed'!$A$2:$M$2692,7,0))</f>
        <v>85</v>
      </c>
      <c r="Q1324" s="24">
        <f>IFNA(VLOOKUP(A1324,'HUMAN RESOURCES processed'!$A$2:$M$2692,8,0))</f>
        <v>78</v>
      </c>
      <c r="R1324" s="24">
        <f t="shared" si="6"/>
        <v>81.5</v>
      </c>
      <c r="S1324" s="24">
        <f>IFNA(VLOOKUP(A1324,'HUMAN RESOURCES processed'!$A$2:$M$2692,9,0))</f>
        <v>0.184</v>
      </c>
      <c r="T1324" s="24">
        <f>IFNA(VLOOKUP(A1324,'HUMAN RESOURCES processed'!$A$2:$M$2692,10,0))</f>
        <v>0.648</v>
      </c>
      <c r="U1324" s="24">
        <f>IFNA(VLOOKUP(A1324,'HUMAN RESOURCES processed'!$A$2:$M$2692,11,0))</f>
        <v>0.168</v>
      </c>
      <c r="V1324" s="24">
        <f>IFNA(VLOOKUP(A1324,'HUMAN RESOURCES processed'!$A$2:$M$2692,12,0))</f>
        <v>65023142</v>
      </c>
      <c r="W1324" s="24">
        <f>IFNA(VLOOKUP(A1324,'HUMAN RESOURCES processed'!$A$2:$M$2692,13,0))</f>
        <v>0.783</v>
      </c>
      <c r="X1324" s="24">
        <f>IFNA(VLOOKUP(A1324,'TOURISM processed'!$A$2:$F$2692,5,0))</f>
        <v>56139000000</v>
      </c>
      <c r="Y1324" s="24">
        <f>IFNA(VLOOKUP(A1324,'TOURISM processed'!$A$2:$F$2692,6,0))</f>
        <v>46157000000</v>
      </c>
      <c r="Z1324" s="24">
        <f t="shared" si="7"/>
        <v>709.8549621</v>
      </c>
      <c r="AA1324" s="24">
        <f>IFNA(VLOOKUP(A1324,'BUSINESS processed'!A1324:J4014,5,0))</f>
        <v>0.648</v>
      </c>
      <c r="AB1324" s="24">
        <f>IFNA(VLOOKUP(A1324,'BUSINESS processed'!A1324:J4014,6,0))</f>
        <v>7</v>
      </c>
      <c r="AC1324" s="24">
        <f t="shared" si="741"/>
        <v>0</v>
      </c>
      <c r="AD1324" s="24">
        <f>IFNA(VLOOKUP(A1324,'BUSINESS processed'!A1324:J4014,8,0))</f>
        <v>132</v>
      </c>
      <c r="AE1324" s="24">
        <f>IFNA(VLOOKUP(A1324,'BUSINESS processed'!A1324:J4014,9,0))</f>
        <v>0.773</v>
      </c>
      <c r="AF1324" s="27">
        <f>IFNA(VLOOKUP(A1324,'BUSINESS processed'!A1324:J4014,10,0))</f>
        <v>0.914</v>
      </c>
      <c r="AG1324" s="26"/>
      <c r="AH1324" s="26"/>
      <c r="AI1324" s="26"/>
      <c r="AJ1324" s="26"/>
      <c r="AK1324" s="26"/>
      <c r="AL1324" s="26"/>
      <c r="AM1324" s="26"/>
      <c r="AN1324" s="26"/>
      <c r="AO1324" s="26"/>
      <c r="AP1324" s="26"/>
      <c r="AQ1324" s="26"/>
      <c r="AR1324" s="26"/>
      <c r="AS1324" s="26"/>
      <c r="AT1324" s="26"/>
      <c r="AU1324" s="26"/>
      <c r="AV1324" s="26"/>
      <c r="AW1324" s="26"/>
      <c r="AX1324" s="26"/>
      <c r="AY1324" s="26"/>
      <c r="AZ1324" s="26"/>
      <c r="BA1324" s="26"/>
      <c r="BB1324" s="26"/>
      <c r="BC1324" s="26"/>
      <c r="BD1324" s="26"/>
      <c r="BE1324" s="26"/>
      <c r="BF1324" s="26"/>
      <c r="BG1324" s="26"/>
      <c r="BH1324" s="26"/>
    </row>
    <row r="1325">
      <c r="A1325" s="18" t="str">
        <f t="shared" si="1"/>
        <v>Europe_France-Europe_2011</v>
      </c>
      <c r="B1325" s="19" t="s">
        <v>179</v>
      </c>
      <c r="C1325" s="20" t="s">
        <v>194</v>
      </c>
      <c r="D1325" s="21" t="s">
        <v>90</v>
      </c>
      <c r="E1325" s="22">
        <v>2.78E12</v>
      </c>
      <c r="F1325" s="22">
        <f t="shared" si="2"/>
        <v>42544.34268</v>
      </c>
      <c r="G1325" s="23">
        <v>0.116</v>
      </c>
      <c r="H1325" s="23">
        <v>4968.0</v>
      </c>
      <c r="I1325" s="39">
        <f t="shared" si="743"/>
        <v>0.066</v>
      </c>
      <c r="J1325" s="24">
        <f t="shared" ref="J1325:J1326" si="744">IF(AND( C1325=C1324,D1325&gt;D1324),J1324,"")</f>
        <v>266793</v>
      </c>
      <c r="K1325" s="24">
        <f t="shared" si="3"/>
        <v>0.004082925474</v>
      </c>
      <c r="L1325" s="24">
        <f t="shared" ref="L1325:L1328" si="745">IF(AND(C1325=C1324,C1325&gt;C1324),C1324,0)</f>
        <v>0</v>
      </c>
      <c r="M1325" s="24">
        <f t="shared" si="5"/>
        <v>0</v>
      </c>
      <c r="N1325" s="24">
        <f>IFNA(VLOOKUP(A1325,'HUMAN RESOURCES processed'!$A$2:$M$2692,5,0))</f>
        <v>0.013</v>
      </c>
      <c r="O1325" s="24">
        <f>IFNA(VLOOKUP(A1325,'HUMAN RESOURCES processed'!$A$2:$M$2692,6,0))</f>
        <v>0.004</v>
      </c>
      <c r="P1325" s="24">
        <f>IFNA(VLOOKUP(A1325,'HUMAN RESOURCES processed'!$A$2:$M$2692,7,0))</f>
        <v>86</v>
      </c>
      <c r="Q1325" s="24">
        <f>IFNA(VLOOKUP(A1325,'HUMAN RESOURCES processed'!$A$2:$M$2692,8,0))</f>
        <v>79</v>
      </c>
      <c r="R1325" s="24">
        <f t="shared" si="6"/>
        <v>82.5</v>
      </c>
      <c r="S1325" s="24">
        <f>IFNA(VLOOKUP(A1325,'HUMAN RESOURCES processed'!$A$2:$M$2692,9,0))</f>
        <v>0.183</v>
      </c>
      <c r="T1325" s="24">
        <f>IFNA(VLOOKUP(A1325,'HUMAN RESOURCES processed'!$A$2:$M$2692,10,0))</f>
        <v>0.646</v>
      </c>
      <c r="U1325" s="24">
        <f>IFNA(VLOOKUP(A1325,'HUMAN RESOURCES processed'!$A$2:$M$2692,11,0))</f>
        <v>0.171</v>
      </c>
      <c r="V1325" s="24">
        <f>IFNA(VLOOKUP(A1325,'HUMAN RESOURCES processed'!$A$2:$M$2692,12,0))</f>
        <v>65343588</v>
      </c>
      <c r="W1325" s="24">
        <f>IFNA(VLOOKUP(A1325,'HUMAN RESOURCES processed'!$A$2:$M$2692,13,0))</f>
        <v>0.786</v>
      </c>
      <c r="X1325" s="24">
        <f>IFNA(VLOOKUP(A1325,'TOURISM processed'!$A$2:$F$2692,5,0))</f>
        <v>65959000000</v>
      </c>
      <c r="Y1325" s="24">
        <f>IFNA(VLOOKUP(A1325,'TOURISM processed'!$A$2:$F$2692,6,0))</f>
        <v>53914000000</v>
      </c>
      <c r="Z1325" s="24">
        <f t="shared" si="7"/>
        <v>825.0847811</v>
      </c>
      <c r="AA1325" s="24">
        <f>IFNA(VLOOKUP(A1325,'BUSINESS processed'!A1325:J4015,5,0))</f>
        <v>0.647</v>
      </c>
      <c r="AB1325" s="24">
        <f>IFNA(VLOOKUP(A1325,'BUSINESS processed'!A1325:J4015,6,0))</f>
        <v>7</v>
      </c>
      <c r="AC1325" s="24">
        <f t="shared" si="741"/>
        <v>0</v>
      </c>
      <c r="AD1325" s="24">
        <f>IFNA(VLOOKUP(A1325,'BUSINESS processed'!A1325:J4015,8,0))</f>
        <v>132</v>
      </c>
      <c r="AE1325" s="24">
        <f>IFNA(VLOOKUP(A1325,'BUSINESS processed'!A1325:J4015,9,0))</f>
        <v>0.778</v>
      </c>
      <c r="AF1325" s="27">
        <f>IFNA(VLOOKUP(A1325,'BUSINESS processed'!A1325:J4015,10,0))</f>
        <v>0.941</v>
      </c>
      <c r="AG1325" s="26"/>
      <c r="AH1325" s="26"/>
      <c r="AI1325" s="26"/>
      <c r="AJ1325" s="26"/>
      <c r="AK1325" s="26"/>
      <c r="AL1325" s="26"/>
      <c r="AM1325" s="26"/>
      <c r="AN1325" s="26"/>
      <c r="AO1325" s="26"/>
      <c r="AP1325" s="26"/>
      <c r="AQ1325" s="26"/>
      <c r="AR1325" s="26"/>
      <c r="AS1325" s="26"/>
      <c r="AT1325" s="26"/>
      <c r="AU1325" s="26"/>
      <c r="AV1325" s="26"/>
      <c r="AW1325" s="26"/>
      <c r="AX1325" s="26"/>
      <c r="AY1325" s="26"/>
      <c r="AZ1325" s="26"/>
      <c r="BA1325" s="26"/>
      <c r="BB1325" s="26"/>
      <c r="BC1325" s="26"/>
      <c r="BD1325" s="26"/>
      <c r="BE1325" s="26"/>
      <c r="BF1325" s="26"/>
      <c r="BG1325" s="26"/>
      <c r="BH1325" s="26"/>
    </row>
    <row r="1326">
      <c r="A1326" s="18" t="str">
        <f t="shared" si="1"/>
        <v>Europe_France-Europe_2012</v>
      </c>
      <c r="B1326" s="19" t="s">
        <v>179</v>
      </c>
      <c r="C1326" s="20" t="s">
        <v>194</v>
      </c>
      <c r="D1326" s="21" t="s">
        <v>91</v>
      </c>
      <c r="E1326" s="22">
        <v>2.61E12</v>
      </c>
      <c r="F1326" s="22">
        <f t="shared" si="2"/>
        <v>39740.08583</v>
      </c>
      <c r="G1326" s="23">
        <v>0.117</v>
      </c>
      <c r="H1326" s="23">
        <v>4690.0</v>
      </c>
      <c r="I1326" s="39">
        <f t="shared" si="743"/>
        <v>0.066</v>
      </c>
      <c r="J1326" s="24">
        <f t="shared" si="744"/>
        <v>266793</v>
      </c>
      <c r="K1326" s="24">
        <f t="shared" si="3"/>
        <v>0.004062213302</v>
      </c>
      <c r="L1326" s="24">
        <f t="shared" si="745"/>
        <v>0</v>
      </c>
      <c r="M1326" s="24">
        <f t="shared" si="5"/>
        <v>0</v>
      </c>
      <c r="N1326" s="24">
        <f>IFNA(VLOOKUP(A1326,'HUMAN RESOURCES processed'!$A$2:$M$2692,5,0))</f>
        <v>0.013</v>
      </c>
      <c r="O1326" s="24">
        <f>IFNA(VLOOKUP(A1326,'HUMAN RESOURCES processed'!$A$2:$M$2692,6,0))</f>
        <v>0.004</v>
      </c>
      <c r="P1326" s="24">
        <f>IFNA(VLOOKUP(A1326,'HUMAN RESOURCES processed'!$A$2:$M$2692,7,0))</f>
        <v>86</v>
      </c>
      <c r="Q1326" s="24">
        <f>IFNA(VLOOKUP(A1326,'HUMAN RESOURCES processed'!$A$2:$M$2692,8,0))</f>
        <v>79</v>
      </c>
      <c r="R1326" s="24">
        <f t="shared" si="6"/>
        <v>82.5</v>
      </c>
      <c r="S1326" s="24">
        <f>IFNA(VLOOKUP(A1326,'HUMAN RESOURCES processed'!$A$2:$M$2692,9,0))</f>
        <v>0.183</v>
      </c>
      <c r="T1326" s="24">
        <f>IFNA(VLOOKUP(A1326,'HUMAN RESOURCES processed'!$A$2:$M$2692,10,0))</f>
        <v>0.643</v>
      </c>
      <c r="U1326" s="24">
        <f>IFNA(VLOOKUP(A1326,'HUMAN RESOURCES processed'!$A$2:$M$2692,11,0))</f>
        <v>0.175</v>
      </c>
      <c r="V1326" s="24">
        <f>IFNA(VLOOKUP(A1326,'HUMAN RESOURCES processed'!$A$2:$M$2692,12,0))</f>
        <v>65676758</v>
      </c>
      <c r="W1326" s="24">
        <f>IFNA(VLOOKUP(A1326,'HUMAN RESOURCES processed'!$A$2:$M$2692,13,0))</f>
        <v>0.788</v>
      </c>
      <c r="X1326" s="24">
        <f>IFNA(VLOOKUP(A1326,'TOURISM processed'!$A$2:$F$2692,5,0))</f>
        <v>63530000000</v>
      </c>
      <c r="Y1326" s="24">
        <f>IFNA(VLOOKUP(A1326,'TOURISM processed'!$A$2:$F$2692,6,0))</f>
        <v>47159000000</v>
      </c>
      <c r="Z1326" s="24">
        <f t="shared" si="7"/>
        <v>718.0470144</v>
      </c>
      <c r="AA1326" s="24">
        <f>IFNA(VLOOKUP(A1326,'BUSINESS processed'!A1326:J4016,5,0))</f>
        <v>0.647</v>
      </c>
      <c r="AB1326" s="24">
        <f>IFNA(VLOOKUP(A1326,'BUSINESS processed'!A1326:J4016,6,0))</f>
        <v>7</v>
      </c>
      <c r="AC1326" s="24">
        <f>IFNA(VLOOKUP(A1326,'BUSINESS processed'!A1326:J4016,7,0))</f>
        <v>35</v>
      </c>
      <c r="AD1326" s="24">
        <f>IFNA(VLOOKUP(A1326,'BUSINESS processed'!A1326:J4016,8,0))</f>
        <v>132</v>
      </c>
      <c r="AE1326" s="24">
        <f>IFNA(VLOOKUP(A1326,'BUSINESS processed'!A1326:J4016,9,0))</f>
        <v>0.814</v>
      </c>
      <c r="AF1326" s="27">
        <f>IFNA(VLOOKUP(A1326,'BUSINESS processed'!A1326:J4016,10,0))</f>
        <v>0.974</v>
      </c>
      <c r="AG1326" s="26"/>
      <c r="AH1326" s="26"/>
      <c r="AI1326" s="26"/>
      <c r="AJ1326" s="26"/>
      <c r="AK1326" s="26"/>
      <c r="AL1326" s="26"/>
      <c r="AM1326" s="26"/>
      <c r="AN1326" s="26"/>
      <c r="AO1326" s="26"/>
      <c r="AP1326" s="26"/>
      <c r="AQ1326" s="26"/>
      <c r="AR1326" s="26"/>
      <c r="AS1326" s="26"/>
      <c r="AT1326" s="26"/>
      <c r="AU1326" s="26"/>
      <c r="AV1326" s="26"/>
      <c r="AW1326" s="26"/>
      <c r="AX1326" s="26"/>
      <c r="AY1326" s="26"/>
      <c r="AZ1326" s="26"/>
      <c r="BA1326" s="26"/>
      <c r="BB1326" s="26"/>
      <c r="BC1326" s="26"/>
      <c r="BD1326" s="26"/>
      <c r="BE1326" s="26"/>
      <c r="BF1326" s="26"/>
      <c r="BG1326" s="26"/>
      <c r="BH1326" s="26"/>
    </row>
    <row r="1327">
      <c r="A1327" s="18" t="str">
        <f t="shared" si="1"/>
        <v>Europe_Germany-Europe_2000</v>
      </c>
      <c r="B1327" s="19" t="s">
        <v>179</v>
      </c>
      <c r="C1327" s="20" t="s">
        <v>195</v>
      </c>
      <c r="D1327" s="21" t="s">
        <v>70</v>
      </c>
      <c r="E1327" s="22">
        <v>1.89E12</v>
      </c>
      <c r="F1327" s="22">
        <f t="shared" si="2"/>
        <v>22989.4822</v>
      </c>
      <c r="G1327" s="23">
        <v>0.104</v>
      </c>
      <c r="H1327" s="23">
        <v>2387.0</v>
      </c>
      <c r="I1327" s="23">
        <v>0.096</v>
      </c>
      <c r="J1327" s="24">
        <f>IFNA(VLOOKUP(A1327,'ENERGY processed'!$A$2:$H$2692,7,0),"")</f>
        <v>307381</v>
      </c>
      <c r="K1327" s="24">
        <f t="shared" si="3"/>
        <v>0.003738904777</v>
      </c>
      <c r="L1327" s="24">
        <f t="shared" si="745"/>
        <v>0</v>
      </c>
      <c r="M1327" s="24">
        <f t="shared" si="5"/>
        <v>0</v>
      </c>
      <c r="N1327" s="24">
        <f>IFNA(VLOOKUP(A1327,'HUMAN RESOURCES processed'!$A$2:$M$2692,5,0))</f>
        <v>0.009</v>
      </c>
      <c r="O1327" s="24">
        <f>IFNA(VLOOKUP(A1327,'HUMAN RESOURCES processed'!$A$2:$M$2692,6,0))</f>
        <v>0.004</v>
      </c>
      <c r="P1327" s="24">
        <f>IFNA(VLOOKUP(A1327,'HUMAN RESOURCES processed'!$A$2:$M$2692,7,0))</f>
        <v>81</v>
      </c>
      <c r="Q1327" s="24">
        <f>IFNA(VLOOKUP(A1327,'HUMAN RESOURCES processed'!$A$2:$M$2692,8,0))</f>
        <v>75</v>
      </c>
      <c r="R1327" s="24">
        <f t="shared" si="6"/>
        <v>78</v>
      </c>
      <c r="S1327" s="24">
        <f>IFNA(VLOOKUP(A1327,'HUMAN RESOURCES processed'!$A$2:$M$2692,9,0))</f>
        <v>0.156</v>
      </c>
      <c r="T1327" s="24">
        <f>IFNA(VLOOKUP(A1327,'HUMAN RESOURCES processed'!$A$2:$M$2692,10,0))</f>
        <v>0.681</v>
      </c>
      <c r="U1327" s="24">
        <f>IFNA(VLOOKUP(A1327,'HUMAN RESOURCES processed'!$A$2:$M$2692,11,0))</f>
        <v>0.163</v>
      </c>
      <c r="V1327" s="24">
        <f>IFNA(VLOOKUP(A1327,'HUMAN RESOURCES processed'!$A$2:$M$2692,12,0))</f>
        <v>82211508</v>
      </c>
      <c r="W1327" s="24">
        <f>IFNA(VLOOKUP(A1327,'HUMAN RESOURCES processed'!$A$2:$M$2692,13,0))</f>
        <v>0.731</v>
      </c>
      <c r="X1327" s="24">
        <f>IFNA(VLOOKUP(A1327,'TOURISM processed'!$A$2:$F$2692,5,0))</f>
        <v>24943000000</v>
      </c>
      <c r="Y1327" s="24">
        <f>IFNA(VLOOKUP(A1327,'TOURISM processed'!$A$2:$F$2692,6,0))</f>
        <v>57601000000</v>
      </c>
      <c r="Z1327" s="24">
        <f t="shared" si="7"/>
        <v>700.6440023</v>
      </c>
      <c r="AA1327" s="24">
        <f t="shared" ref="AA1327:AA1331" si="746">IF(AND(C1327=C1326,D1327&gt;D1326),AA1326,0)</f>
        <v>0</v>
      </c>
      <c r="AB1327" s="24">
        <f t="shared" ref="AB1327:AB1329" si="747">IF(AND(C1327=C1326,D1327&gt;D1326),AB1326,0)</f>
        <v>0</v>
      </c>
      <c r="AC1327" s="24">
        <f t="shared" ref="AC1327:AC1338" si="748">IF(AND(C1327=C1326,D1327&gt;D1326),AC1326,0)</f>
        <v>0</v>
      </c>
      <c r="AD1327" s="24">
        <f t="shared" ref="AD1327:AD1331" si="749">IF(AND(C1327=C1326,D1327&gt;D1326),AD1326,0)</f>
        <v>0</v>
      </c>
      <c r="AE1327" s="24">
        <f>IFNA(VLOOKUP(A1327,'BUSINESS processed'!A1327:J4017,9,0))</f>
        <v>0.302</v>
      </c>
      <c r="AF1327" s="27">
        <f>IFNA(VLOOKUP(A1327,'BUSINESS processed'!A1327:J4017,10,0))</f>
        <v>0.577</v>
      </c>
      <c r="AG1327" s="26"/>
      <c r="AH1327" s="26"/>
      <c r="AI1327" s="26"/>
      <c r="AJ1327" s="26"/>
      <c r="AK1327" s="26"/>
      <c r="AL1327" s="26"/>
      <c r="AM1327" s="26"/>
      <c r="AN1327" s="26"/>
      <c r="AO1327" s="26"/>
      <c r="AP1327" s="26"/>
      <c r="AQ1327" s="26"/>
      <c r="AR1327" s="26"/>
      <c r="AS1327" s="26"/>
      <c r="AT1327" s="26"/>
      <c r="AU1327" s="26"/>
      <c r="AV1327" s="26"/>
      <c r="AW1327" s="26"/>
      <c r="AX1327" s="26"/>
      <c r="AY1327" s="26"/>
      <c r="AZ1327" s="26"/>
      <c r="BA1327" s="26"/>
      <c r="BB1327" s="26"/>
      <c r="BC1327" s="26"/>
      <c r="BD1327" s="26"/>
      <c r="BE1327" s="26"/>
      <c r="BF1327" s="26"/>
      <c r="BG1327" s="26"/>
      <c r="BH1327" s="26"/>
    </row>
    <row r="1328">
      <c r="A1328" s="18" t="str">
        <f t="shared" si="1"/>
        <v>Europe_Germany-Europe_2001</v>
      </c>
      <c r="B1328" s="19" t="s">
        <v>179</v>
      </c>
      <c r="C1328" s="20" t="s">
        <v>195</v>
      </c>
      <c r="D1328" s="21" t="s">
        <v>71</v>
      </c>
      <c r="E1328" s="22">
        <v>1.88E12</v>
      </c>
      <c r="F1328" s="22">
        <f t="shared" si="2"/>
        <v>22829.40756</v>
      </c>
      <c r="G1328" s="23">
        <v>0.105</v>
      </c>
      <c r="H1328" s="23">
        <v>2402.0</v>
      </c>
      <c r="I1328" s="23">
        <v>0.1</v>
      </c>
      <c r="J1328" s="24">
        <f>IFNA(VLOOKUP(A1328,'ENERGY processed'!$A$2:$H$2692,7,0),"")</f>
        <v>311770</v>
      </c>
      <c r="K1328" s="24">
        <f t="shared" si="3"/>
        <v>0.003785917231</v>
      </c>
      <c r="L1328" s="24">
        <f t="shared" si="745"/>
        <v>0</v>
      </c>
      <c r="M1328" s="24">
        <f t="shared" si="5"/>
        <v>0</v>
      </c>
      <c r="N1328" s="24">
        <f>IFNA(VLOOKUP(A1328,'HUMAN RESOURCES processed'!$A$2:$M$2692,5,0))</f>
        <v>0.009</v>
      </c>
      <c r="O1328" s="24">
        <f>IFNA(VLOOKUP(A1328,'HUMAN RESOURCES processed'!$A$2:$M$2692,6,0))</f>
        <v>0.004</v>
      </c>
      <c r="P1328" s="24">
        <f>IFNA(VLOOKUP(A1328,'HUMAN RESOURCES processed'!$A$2:$M$2692,7,0))</f>
        <v>81</v>
      </c>
      <c r="Q1328" s="24">
        <f>IFNA(VLOOKUP(A1328,'HUMAN RESOURCES processed'!$A$2:$M$2692,8,0))</f>
        <v>76</v>
      </c>
      <c r="R1328" s="24">
        <f t="shared" si="6"/>
        <v>78.5</v>
      </c>
      <c r="S1328" s="24">
        <f>IFNA(VLOOKUP(A1328,'HUMAN RESOURCES processed'!$A$2:$M$2692,9,0))</f>
        <v>0.154</v>
      </c>
      <c r="T1328" s="24">
        <f>IFNA(VLOOKUP(A1328,'HUMAN RESOURCES processed'!$A$2:$M$2692,10,0))</f>
        <v>0.679</v>
      </c>
      <c r="U1328" s="24">
        <f>IFNA(VLOOKUP(A1328,'HUMAN RESOURCES processed'!$A$2:$M$2692,11,0))</f>
        <v>0.168</v>
      </c>
      <c r="V1328" s="24">
        <f>IFNA(VLOOKUP(A1328,'HUMAN RESOURCES processed'!$A$2:$M$2692,12,0))</f>
        <v>82349925</v>
      </c>
      <c r="W1328" s="24">
        <f>IFNA(VLOOKUP(A1328,'HUMAN RESOURCES processed'!$A$2:$M$2692,13,0))</f>
        <v>0.731</v>
      </c>
      <c r="X1328" s="24">
        <f>IFNA(VLOOKUP(A1328,'TOURISM processed'!$A$2:$F$2692,5,0))</f>
        <v>24175000000</v>
      </c>
      <c r="Y1328" s="24">
        <f>IFNA(VLOOKUP(A1328,'TOURISM processed'!$A$2:$F$2692,6,0))</f>
        <v>56529000000</v>
      </c>
      <c r="Z1328" s="24">
        <f t="shared" si="7"/>
        <v>686.4487126</v>
      </c>
      <c r="AA1328" s="24">
        <f t="shared" si="746"/>
        <v>0</v>
      </c>
      <c r="AB1328" s="24">
        <f t="shared" si="747"/>
        <v>0</v>
      </c>
      <c r="AC1328" s="24">
        <f t="shared" si="748"/>
        <v>0</v>
      </c>
      <c r="AD1328" s="24">
        <f t="shared" si="749"/>
        <v>0</v>
      </c>
      <c r="AE1328" s="24">
        <f>IFNA(VLOOKUP(A1328,'BUSINESS processed'!A1328:J4018,9,0))</f>
        <v>0.317</v>
      </c>
      <c r="AF1328" s="27">
        <f>IFNA(VLOOKUP(A1328,'BUSINESS processed'!A1328:J4018,10,0))</f>
        <v>0.671</v>
      </c>
      <c r="AG1328" s="26"/>
      <c r="AH1328" s="26"/>
      <c r="AI1328" s="26"/>
      <c r="AJ1328" s="26"/>
      <c r="AK1328" s="26"/>
      <c r="AL1328" s="26"/>
      <c r="AM1328" s="26"/>
      <c r="AN1328" s="26"/>
      <c r="AO1328" s="26"/>
      <c r="AP1328" s="26"/>
      <c r="AQ1328" s="26"/>
      <c r="AR1328" s="26"/>
      <c r="AS1328" s="26"/>
      <c r="AT1328" s="26"/>
      <c r="AU1328" s="26"/>
      <c r="AV1328" s="26"/>
      <c r="AW1328" s="26"/>
      <c r="AX1328" s="26"/>
      <c r="AY1328" s="26"/>
      <c r="AZ1328" s="26"/>
      <c r="BA1328" s="26"/>
      <c r="BB1328" s="26"/>
      <c r="BC1328" s="26"/>
      <c r="BD1328" s="26"/>
      <c r="BE1328" s="26"/>
      <c r="BF1328" s="26"/>
      <c r="BG1328" s="26"/>
      <c r="BH1328" s="26"/>
    </row>
    <row r="1329">
      <c r="A1329" s="18" t="str">
        <f t="shared" si="1"/>
        <v>Europe_Germany-Europe_2002</v>
      </c>
      <c r="B1329" s="19" t="s">
        <v>179</v>
      </c>
      <c r="C1329" s="20" t="s">
        <v>195</v>
      </c>
      <c r="D1329" s="21" t="s">
        <v>72</v>
      </c>
      <c r="E1329" s="22">
        <v>2.01E12</v>
      </c>
      <c r="F1329" s="22">
        <f t="shared" si="2"/>
        <v>24367.03446</v>
      </c>
      <c r="G1329" s="23">
        <v>0.107</v>
      </c>
      <c r="H1329" s="23">
        <v>2610.0</v>
      </c>
      <c r="I1329" s="23">
        <v>0.097</v>
      </c>
      <c r="J1329" s="24">
        <f>IFNA(VLOOKUP(A1329,'ENERGY processed'!$A$2:$H$2692,7,0),"")</f>
        <v>329769</v>
      </c>
      <c r="K1329" s="24">
        <f t="shared" si="3"/>
        <v>0.003997757505</v>
      </c>
      <c r="L1329" s="24">
        <f>IFNA(VLOOKUP(A1329,'ENERGY processed'!$A$2:$H$2692,8,0),"")</f>
        <v>745384</v>
      </c>
      <c r="M1329" s="24">
        <f t="shared" si="5"/>
        <v>0.009036217717</v>
      </c>
      <c r="N1329" s="24">
        <f>IFNA(VLOOKUP(A1329,'HUMAN RESOURCES processed'!$A$2:$M$2692,5,0))</f>
        <v>0.009</v>
      </c>
      <c r="O1329" s="24">
        <f>IFNA(VLOOKUP(A1329,'HUMAN RESOURCES processed'!$A$2:$M$2692,6,0))</f>
        <v>0.004</v>
      </c>
      <c r="P1329" s="24">
        <f>IFNA(VLOOKUP(A1329,'HUMAN RESOURCES processed'!$A$2:$M$2692,7,0))</f>
        <v>81</v>
      </c>
      <c r="Q1329" s="24">
        <f>IFNA(VLOOKUP(A1329,'HUMAN RESOURCES processed'!$A$2:$M$2692,8,0))</f>
        <v>75</v>
      </c>
      <c r="R1329" s="24">
        <f t="shared" si="6"/>
        <v>78</v>
      </c>
      <c r="S1329" s="24">
        <f>IFNA(VLOOKUP(A1329,'HUMAN RESOURCES processed'!$A$2:$M$2692,9,0))</f>
        <v>0.151</v>
      </c>
      <c r="T1329" s="24">
        <f>IFNA(VLOOKUP(A1329,'HUMAN RESOURCES processed'!$A$2:$M$2692,10,0))</f>
        <v>0.676</v>
      </c>
      <c r="U1329" s="24">
        <f>IFNA(VLOOKUP(A1329,'HUMAN RESOURCES processed'!$A$2:$M$2692,11,0))</f>
        <v>0.173</v>
      </c>
      <c r="V1329" s="24">
        <f>IFNA(VLOOKUP(A1329,'HUMAN RESOURCES processed'!$A$2:$M$2692,12,0))</f>
        <v>82488495</v>
      </c>
      <c r="W1329" s="24">
        <f>IFNA(VLOOKUP(A1329,'HUMAN RESOURCES processed'!$A$2:$M$2692,13,0))</f>
        <v>0.732</v>
      </c>
      <c r="X1329" s="24">
        <f>IFNA(VLOOKUP(A1329,'TOURISM processed'!$A$2:$F$2692,5,0))</f>
        <v>26690000000</v>
      </c>
      <c r="Y1329" s="24">
        <f>IFNA(VLOOKUP(A1329,'TOURISM processed'!$A$2:$F$2692,6,0))</f>
        <v>59496000000</v>
      </c>
      <c r="Z1329" s="24">
        <f t="shared" si="7"/>
        <v>721.2642199</v>
      </c>
      <c r="AA1329" s="24">
        <f t="shared" si="746"/>
        <v>0</v>
      </c>
      <c r="AB1329" s="24">
        <f t="shared" si="747"/>
        <v>0</v>
      </c>
      <c r="AC1329" s="24">
        <f t="shared" si="748"/>
        <v>0</v>
      </c>
      <c r="AD1329" s="24">
        <f t="shared" si="749"/>
        <v>0</v>
      </c>
      <c r="AE1329" s="24">
        <f>IFNA(VLOOKUP(A1329,'BUSINESS processed'!A1329:J4019,9,0))</f>
        <v>0.488</v>
      </c>
      <c r="AF1329" s="27">
        <f>IFNA(VLOOKUP(A1329,'BUSINESS processed'!A1329:J4019,10,0))</f>
        <v>0.707</v>
      </c>
      <c r="AG1329" s="26"/>
      <c r="AH1329" s="26"/>
      <c r="AI1329" s="26"/>
      <c r="AJ1329" s="26"/>
      <c r="AK1329" s="26"/>
      <c r="AL1329" s="26"/>
      <c r="AM1329" s="26"/>
      <c r="AN1329" s="26"/>
      <c r="AO1329" s="26"/>
      <c r="AP1329" s="26"/>
      <c r="AQ1329" s="26"/>
      <c r="AR1329" s="26"/>
      <c r="AS1329" s="26"/>
      <c r="AT1329" s="26"/>
      <c r="AU1329" s="26"/>
      <c r="AV1329" s="26"/>
      <c r="AW1329" s="26"/>
      <c r="AX1329" s="26"/>
      <c r="AY1329" s="26"/>
      <c r="AZ1329" s="26"/>
      <c r="BA1329" s="26"/>
      <c r="BB1329" s="26"/>
      <c r="BC1329" s="26"/>
      <c r="BD1329" s="26"/>
      <c r="BE1329" s="26"/>
      <c r="BF1329" s="26"/>
      <c r="BG1329" s="26"/>
      <c r="BH1329" s="26"/>
    </row>
    <row r="1330">
      <c r="A1330" s="18" t="str">
        <f t="shared" si="1"/>
        <v>Europe_Germany-Europe_2003</v>
      </c>
      <c r="B1330" s="19" t="s">
        <v>179</v>
      </c>
      <c r="C1330" s="20" t="s">
        <v>195</v>
      </c>
      <c r="D1330" s="21" t="s">
        <v>74</v>
      </c>
      <c r="E1330" s="22">
        <v>2.42E12</v>
      </c>
      <c r="F1330" s="22">
        <f t="shared" si="2"/>
        <v>29321.1869</v>
      </c>
      <c r="G1330" s="23">
        <v>0.109</v>
      </c>
      <c r="H1330" s="23">
        <v>3206.0</v>
      </c>
      <c r="I1330" s="39">
        <f t="shared" ref="I1330:I1339" si="750">IF(AND(C1330=C1329,D1330&gt;D1329),I1329,"")</f>
        <v>0.097</v>
      </c>
      <c r="J1330" s="24">
        <f>IFNA(VLOOKUP(A1330,'ENERGY processed'!$A$2:$H$2692,7,0),"")</f>
        <v>313249</v>
      </c>
      <c r="K1330" s="24">
        <f t="shared" si="3"/>
        <v>0.00379538532</v>
      </c>
      <c r="L1330" s="24">
        <f>IFNA(VLOOKUP(A1330,'ENERGY processed'!$A$2:$H$2692,8,0),"")</f>
        <v>732249</v>
      </c>
      <c r="M1330" s="24">
        <f t="shared" si="5"/>
        <v>0.008872070159</v>
      </c>
      <c r="N1330" s="24">
        <f>IFNA(VLOOKUP(A1330,'HUMAN RESOURCES processed'!$A$2:$M$2692,5,0))</f>
        <v>0.009</v>
      </c>
      <c r="O1330" s="24">
        <f>IFNA(VLOOKUP(A1330,'HUMAN RESOURCES processed'!$A$2:$M$2692,6,0))</f>
        <v>0.004</v>
      </c>
      <c r="P1330" s="24">
        <f>IFNA(VLOOKUP(A1330,'HUMAN RESOURCES processed'!$A$2:$M$2692,7,0))</f>
        <v>81</v>
      </c>
      <c r="Q1330" s="24">
        <f>IFNA(VLOOKUP(A1330,'HUMAN RESOURCES processed'!$A$2:$M$2692,8,0))</f>
        <v>76</v>
      </c>
      <c r="R1330" s="24">
        <f t="shared" si="6"/>
        <v>78.5</v>
      </c>
      <c r="S1330" s="24">
        <f>IFNA(VLOOKUP(A1330,'HUMAN RESOURCES processed'!$A$2:$M$2692,9,0))</f>
        <v>0.148</v>
      </c>
      <c r="T1330" s="24">
        <f>IFNA(VLOOKUP(A1330,'HUMAN RESOURCES processed'!$A$2:$M$2692,10,0))</f>
        <v>0.673</v>
      </c>
      <c r="U1330" s="24">
        <f>IFNA(VLOOKUP(A1330,'HUMAN RESOURCES processed'!$A$2:$M$2692,11,0))</f>
        <v>0.179</v>
      </c>
      <c r="V1330" s="24">
        <f>IFNA(VLOOKUP(A1330,'HUMAN RESOURCES processed'!$A$2:$M$2692,12,0))</f>
        <v>82534176</v>
      </c>
      <c r="W1330" s="24">
        <f>IFNA(VLOOKUP(A1330,'HUMAN RESOURCES processed'!$A$2:$M$2692,13,0))</f>
        <v>0.732</v>
      </c>
      <c r="X1330" s="24">
        <f>IFNA(VLOOKUP(A1330,'TOURISM processed'!$A$2:$F$2692,5,0))</f>
        <v>30104000000</v>
      </c>
      <c r="Y1330" s="24">
        <f>IFNA(VLOOKUP(A1330,'TOURISM processed'!$A$2:$F$2692,6,0))</f>
        <v>73203000000</v>
      </c>
      <c r="Z1330" s="24">
        <f t="shared" si="7"/>
        <v>886.9416713</v>
      </c>
      <c r="AA1330" s="24">
        <f t="shared" si="746"/>
        <v>0</v>
      </c>
      <c r="AB1330" s="24">
        <f>IFNA(VLOOKUP(A1330,'BUSINESS processed'!A1330:J4020,6,0))</f>
        <v>45</v>
      </c>
      <c r="AC1330" s="24">
        <f t="shared" si="748"/>
        <v>0</v>
      </c>
      <c r="AD1330" s="24">
        <f t="shared" si="749"/>
        <v>0</v>
      </c>
      <c r="AE1330" s="24">
        <f>IFNA(VLOOKUP(A1330,'BUSINESS processed'!A1330:J4020,9,0))</f>
        <v>0.559</v>
      </c>
      <c r="AF1330" s="27">
        <f>IFNA(VLOOKUP(A1330,'BUSINESS processed'!A1330:J4020,10,0))</f>
        <v>0.773</v>
      </c>
      <c r="AG1330" s="26"/>
      <c r="AH1330" s="26"/>
      <c r="AI1330" s="26"/>
      <c r="AJ1330" s="26"/>
      <c r="AK1330" s="26"/>
      <c r="AL1330" s="26"/>
      <c r="AM1330" s="26"/>
      <c r="AN1330" s="26"/>
      <c r="AO1330" s="26"/>
      <c r="AP1330" s="26"/>
      <c r="AQ1330" s="26"/>
      <c r="AR1330" s="26"/>
      <c r="AS1330" s="26"/>
      <c r="AT1330" s="26"/>
      <c r="AU1330" s="26"/>
      <c r="AV1330" s="26"/>
      <c r="AW1330" s="26"/>
      <c r="AX1330" s="26"/>
      <c r="AY1330" s="26"/>
      <c r="AZ1330" s="26"/>
      <c r="BA1330" s="26"/>
      <c r="BB1330" s="26"/>
      <c r="BC1330" s="26"/>
      <c r="BD1330" s="26"/>
      <c r="BE1330" s="26"/>
      <c r="BF1330" s="26"/>
      <c r="BG1330" s="26"/>
      <c r="BH1330" s="26"/>
    </row>
    <row r="1331">
      <c r="A1331" s="18" t="str">
        <f t="shared" si="1"/>
        <v>Europe_Germany-Europe_2004</v>
      </c>
      <c r="B1331" s="19" t="s">
        <v>179</v>
      </c>
      <c r="C1331" s="20" t="s">
        <v>195</v>
      </c>
      <c r="D1331" s="21" t="s">
        <v>83</v>
      </c>
      <c r="E1331" s="22">
        <v>2.73E12</v>
      </c>
      <c r="F1331" s="22">
        <f t="shared" si="2"/>
        <v>33084.38846</v>
      </c>
      <c r="G1331" s="23">
        <v>0.107</v>
      </c>
      <c r="H1331" s="23">
        <v>3524.0</v>
      </c>
      <c r="I1331" s="39">
        <f t="shared" si="750"/>
        <v>0.097</v>
      </c>
      <c r="J1331" s="24">
        <f>IFNA(VLOOKUP(A1331,'ENERGY processed'!$A$2:$H$2692,7,0),"")</f>
        <v>334634</v>
      </c>
      <c r="K1331" s="24">
        <f t="shared" si="3"/>
        <v>0.00405537042</v>
      </c>
      <c r="L1331" s="24">
        <f>IFNA(VLOOKUP(A1331,'ENERGY processed'!$A$2:$H$2692,8,0),"")</f>
        <v>783359</v>
      </c>
      <c r="M1331" s="24">
        <f t="shared" si="5"/>
        <v>0.009493389545</v>
      </c>
      <c r="N1331" s="24">
        <f>IFNA(VLOOKUP(A1331,'HUMAN RESOURCES processed'!$A$2:$M$2692,5,0))</f>
        <v>0.009</v>
      </c>
      <c r="O1331" s="24">
        <f>IFNA(VLOOKUP(A1331,'HUMAN RESOURCES processed'!$A$2:$M$2692,6,0))</f>
        <v>0.004</v>
      </c>
      <c r="P1331" s="24">
        <f>IFNA(VLOOKUP(A1331,'HUMAN RESOURCES processed'!$A$2:$M$2692,7,0))</f>
        <v>82</v>
      </c>
      <c r="Q1331" s="24">
        <f>IFNA(VLOOKUP(A1331,'HUMAN RESOURCES processed'!$A$2:$M$2692,8,0))</f>
        <v>76</v>
      </c>
      <c r="R1331" s="24">
        <f t="shared" si="6"/>
        <v>79</v>
      </c>
      <c r="S1331" s="24">
        <f>IFNA(VLOOKUP(A1331,'HUMAN RESOURCES processed'!$A$2:$M$2692,9,0))</f>
        <v>0.146</v>
      </c>
      <c r="T1331" s="24">
        <f>IFNA(VLOOKUP(A1331,'HUMAN RESOURCES processed'!$A$2:$M$2692,10,0))</f>
        <v>0.67</v>
      </c>
      <c r="U1331" s="24">
        <f>IFNA(VLOOKUP(A1331,'HUMAN RESOURCES processed'!$A$2:$M$2692,11,0))</f>
        <v>0.184</v>
      </c>
      <c r="V1331" s="24">
        <f>IFNA(VLOOKUP(A1331,'HUMAN RESOURCES processed'!$A$2:$M$2692,12,0))</f>
        <v>82516260</v>
      </c>
      <c r="W1331" s="24">
        <f>IFNA(VLOOKUP(A1331,'HUMAN RESOURCES processed'!$A$2:$M$2692,13,0))</f>
        <v>0.733</v>
      </c>
      <c r="X1331" s="24">
        <f>IFNA(VLOOKUP(A1331,'TOURISM processed'!$A$2:$F$2692,5,0))</f>
        <v>36390000000</v>
      </c>
      <c r="Y1331" s="24">
        <f>IFNA(VLOOKUP(A1331,'TOURISM processed'!$A$2:$F$2692,6,0))</f>
        <v>80624000000</v>
      </c>
      <c r="Z1331" s="24">
        <f t="shared" si="7"/>
        <v>977.0680348</v>
      </c>
      <c r="AA1331" s="24">
        <f t="shared" si="746"/>
        <v>0</v>
      </c>
      <c r="AB1331" s="24">
        <f>IFNA(VLOOKUP(A1331,'BUSINESS processed'!A1331:J4021,6,0))</f>
        <v>45</v>
      </c>
      <c r="AC1331" s="24">
        <f t="shared" si="748"/>
        <v>0</v>
      </c>
      <c r="AD1331" s="24">
        <f t="shared" si="749"/>
        <v>0</v>
      </c>
      <c r="AE1331" s="24">
        <f>IFNA(VLOOKUP(A1331,'BUSINESS processed'!A1331:J4021,9,0))</f>
        <v>0.647</v>
      </c>
      <c r="AF1331" s="27">
        <f>IFNA(VLOOKUP(A1331,'BUSINESS processed'!A1331:J4021,10,0))</f>
        <v>0.851</v>
      </c>
      <c r="AG1331" s="26"/>
      <c r="AH1331" s="26"/>
      <c r="AI1331" s="26"/>
      <c r="AJ1331" s="26"/>
      <c r="AK1331" s="26"/>
      <c r="AL1331" s="26"/>
      <c r="AM1331" s="26"/>
      <c r="AN1331" s="26"/>
      <c r="AO1331" s="26"/>
      <c r="AP1331" s="26"/>
      <c r="AQ1331" s="26"/>
      <c r="AR1331" s="26"/>
      <c r="AS1331" s="26"/>
      <c r="AT1331" s="26"/>
      <c r="AU1331" s="26"/>
      <c r="AV1331" s="26"/>
      <c r="AW1331" s="26"/>
      <c r="AX1331" s="26"/>
      <c r="AY1331" s="26"/>
      <c r="AZ1331" s="26"/>
      <c r="BA1331" s="26"/>
      <c r="BB1331" s="26"/>
      <c r="BC1331" s="26"/>
      <c r="BD1331" s="26"/>
      <c r="BE1331" s="26"/>
      <c r="BF1331" s="26"/>
      <c r="BG1331" s="26"/>
      <c r="BH1331" s="26"/>
    </row>
    <row r="1332">
      <c r="A1332" s="18" t="str">
        <f t="shared" si="1"/>
        <v>Europe_Germany-Europe_2005</v>
      </c>
      <c r="B1332" s="19" t="s">
        <v>179</v>
      </c>
      <c r="C1332" s="20" t="s">
        <v>195</v>
      </c>
      <c r="D1332" s="21" t="s">
        <v>84</v>
      </c>
      <c r="E1332" s="22">
        <v>2.77E12</v>
      </c>
      <c r="F1332" s="22">
        <f t="shared" si="2"/>
        <v>33588.20679</v>
      </c>
      <c r="G1332" s="23">
        <v>0.108</v>
      </c>
      <c r="H1332" s="23">
        <v>3624.0</v>
      </c>
      <c r="I1332" s="39">
        <f t="shared" si="750"/>
        <v>0.097</v>
      </c>
      <c r="J1332" s="24">
        <f>IFNA(VLOOKUP(A1332,'ENERGY processed'!$A$2:$H$2692,7,0),"")</f>
        <v>343677.5</v>
      </c>
      <c r="K1332" s="24">
        <f t="shared" si="3"/>
        <v>0.004167332469</v>
      </c>
      <c r="L1332" s="24">
        <f>IFNA(VLOOKUP(A1332,'ENERGY processed'!$A$2:$H$2692,8,0),"")</f>
        <v>839779.5</v>
      </c>
      <c r="M1332" s="24">
        <f t="shared" si="5"/>
        <v>0.01018291968</v>
      </c>
      <c r="N1332" s="24">
        <f>IFNA(VLOOKUP(A1332,'HUMAN RESOURCES processed'!$A$2:$M$2692,5,0))</f>
        <v>0.008</v>
      </c>
      <c r="O1332" s="24">
        <f>IFNA(VLOOKUP(A1332,'HUMAN RESOURCES processed'!$A$2:$M$2692,6,0))</f>
        <v>0.004</v>
      </c>
      <c r="P1332" s="24">
        <f>IFNA(VLOOKUP(A1332,'HUMAN RESOURCES processed'!$A$2:$M$2692,7,0))</f>
        <v>82</v>
      </c>
      <c r="Q1332" s="24">
        <f>IFNA(VLOOKUP(A1332,'HUMAN RESOURCES processed'!$A$2:$M$2692,8,0))</f>
        <v>76</v>
      </c>
      <c r="R1332" s="24">
        <f t="shared" si="6"/>
        <v>79</v>
      </c>
      <c r="S1332" s="24">
        <f>IFNA(VLOOKUP(A1332,'HUMAN RESOURCES processed'!$A$2:$M$2692,9,0))</f>
        <v>0.143</v>
      </c>
      <c r="T1332" s="24">
        <f>IFNA(VLOOKUP(A1332,'HUMAN RESOURCES processed'!$A$2:$M$2692,10,0))</f>
        <v>0.667</v>
      </c>
      <c r="U1332" s="24">
        <f>IFNA(VLOOKUP(A1332,'HUMAN RESOURCES processed'!$A$2:$M$2692,11,0))</f>
        <v>0.189</v>
      </c>
      <c r="V1332" s="24">
        <f>IFNA(VLOOKUP(A1332,'HUMAN RESOURCES processed'!$A$2:$M$2692,12,0))</f>
        <v>82469422</v>
      </c>
      <c r="W1332" s="24">
        <f>IFNA(VLOOKUP(A1332,'HUMAN RESOURCES processed'!$A$2:$M$2692,13,0))</f>
        <v>0.734</v>
      </c>
      <c r="X1332" s="24">
        <f>IFNA(VLOOKUP(A1332,'TOURISM processed'!$A$2:$F$2692,5,0))</f>
        <v>40531000000</v>
      </c>
      <c r="Y1332" s="24">
        <f>IFNA(VLOOKUP(A1332,'TOURISM processed'!$A$2:$F$2692,6,0))</f>
        <v>84838000000</v>
      </c>
      <c r="Z1332" s="24">
        <f t="shared" si="7"/>
        <v>1028.720681</v>
      </c>
      <c r="AA1332" s="24">
        <f>IFNA(VLOOKUP(A1332,'BUSINESS processed'!A1332:J4022,5,0))</f>
        <v>0.477</v>
      </c>
      <c r="AB1332" s="24">
        <f>IFNA(VLOOKUP(A1332,'BUSINESS processed'!A1332:J4022,6,0))</f>
        <v>45</v>
      </c>
      <c r="AC1332" s="24">
        <f t="shared" si="748"/>
        <v>0</v>
      </c>
      <c r="AD1332" s="24">
        <f>IFNA(VLOOKUP(A1332,'BUSINESS processed'!A1332:J4022,8,0))</f>
        <v>196</v>
      </c>
      <c r="AE1332" s="24">
        <f>IFNA(VLOOKUP(A1332,'BUSINESS processed'!A1332:J4022,9,0))</f>
        <v>0.687</v>
      </c>
      <c r="AF1332" s="27">
        <f>IFNA(VLOOKUP(A1332,'BUSINESS processed'!A1332:J4022,10,0))</f>
        <v>0.946</v>
      </c>
      <c r="AG1332" s="26"/>
      <c r="AH1332" s="26"/>
      <c r="AI1332" s="26"/>
      <c r="AJ1332" s="26"/>
      <c r="AK1332" s="26"/>
      <c r="AL1332" s="26"/>
      <c r="AM1332" s="26"/>
      <c r="AN1332" s="26"/>
      <c r="AO1332" s="26"/>
      <c r="AP1332" s="26"/>
      <c r="AQ1332" s="26"/>
      <c r="AR1332" s="26"/>
      <c r="AS1332" s="26"/>
      <c r="AT1332" s="26"/>
      <c r="AU1332" s="26"/>
      <c r="AV1332" s="26"/>
      <c r="AW1332" s="26"/>
      <c r="AX1332" s="26"/>
      <c r="AY1332" s="26"/>
      <c r="AZ1332" s="26"/>
      <c r="BA1332" s="26"/>
      <c r="BB1332" s="26"/>
      <c r="BC1332" s="26"/>
      <c r="BD1332" s="26"/>
      <c r="BE1332" s="26"/>
      <c r="BF1332" s="26"/>
      <c r="BG1332" s="26"/>
      <c r="BH1332" s="26"/>
    </row>
    <row r="1333">
      <c r="A1333" s="18" t="str">
        <f t="shared" si="1"/>
        <v>Europe_Germany-Europe_2006</v>
      </c>
      <c r="B1333" s="19" t="s">
        <v>179</v>
      </c>
      <c r="C1333" s="20" t="s">
        <v>195</v>
      </c>
      <c r="D1333" s="21" t="s">
        <v>85</v>
      </c>
      <c r="E1333" s="22">
        <v>2.9E12</v>
      </c>
      <c r="F1333" s="22">
        <f t="shared" si="2"/>
        <v>35204.23573</v>
      </c>
      <c r="G1333" s="23">
        <v>0.106</v>
      </c>
      <c r="H1333" s="23">
        <v>3746.0</v>
      </c>
      <c r="I1333" s="39">
        <f t="shared" si="750"/>
        <v>0.097</v>
      </c>
      <c r="J1333" s="24">
        <f>IFNA(VLOOKUP(A1333,'ENERGY processed'!$A$2:$H$2692,7,0),"")</f>
        <v>330719</v>
      </c>
      <c r="K1333" s="24">
        <f t="shared" si="3"/>
        <v>0.004014727461</v>
      </c>
      <c r="L1333" s="24">
        <f>IFNA(VLOOKUP(A1333,'ENERGY processed'!$A$2:$H$2692,8,0),"")</f>
        <v>784016</v>
      </c>
      <c r="M1333" s="24">
        <f t="shared" si="5"/>
        <v>0.00951747727</v>
      </c>
      <c r="N1333" s="24">
        <f>IFNA(VLOOKUP(A1333,'HUMAN RESOURCES processed'!$A$2:$M$2692,5,0))</f>
        <v>0.008</v>
      </c>
      <c r="O1333" s="24">
        <f>IFNA(VLOOKUP(A1333,'HUMAN RESOURCES processed'!$A$2:$M$2692,6,0))</f>
        <v>0.004</v>
      </c>
      <c r="P1333" s="24">
        <f>IFNA(VLOOKUP(A1333,'HUMAN RESOURCES processed'!$A$2:$M$2692,7,0))</f>
        <v>82</v>
      </c>
      <c r="Q1333" s="24">
        <f>IFNA(VLOOKUP(A1333,'HUMAN RESOURCES processed'!$A$2:$M$2692,8,0))</f>
        <v>76</v>
      </c>
      <c r="R1333" s="24">
        <f t="shared" si="6"/>
        <v>79</v>
      </c>
      <c r="S1333" s="24">
        <f>IFNA(VLOOKUP(A1333,'HUMAN RESOURCES processed'!$A$2:$M$2692,9,0))</f>
        <v>0.141</v>
      </c>
      <c r="T1333" s="24">
        <f>IFNA(VLOOKUP(A1333,'HUMAN RESOURCES processed'!$A$2:$M$2692,10,0))</f>
        <v>0.665</v>
      </c>
      <c r="U1333" s="24">
        <f>IFNA(VLOOKUP(A1333,'HUMAN RESOURCES processed'!$A$2:$M$2692,11,0))</f>
        <v>0.194</v>
      </c>
      <c r="V1333" s="24">
        <f>IFNA(VLOOKUP(A1333,'HUMAN RESOURCES processed'!$A$2:$M$2692,12,0))</f>
        <v>82376451</v>
      </c>
      <c r="W1333" s="24">
        <f>IFNA(VLOOKUP(A1333,'HUMAN RESOURCES processed'!$A$2:$M$2692,13,0))</f>
        <v>0.735</v>
      </c>
      <c r="X1333" s="24">
        <f>IFNA(VLOOKUP(A1333,'TOURISM processed'!$A$2:$F$2692,5,0))</f>
        <v>45538000000</v>
      </c>
      <c r="Y1333" s="24">
        <f>IFNA(VLOOKUP(A1333,'TOURISM processed'!$A$2:$F$2692,6,0))</f>
        <v>85974000000</v>
      </c>
      <c r="Z1333" s="24">
        <f t="shared" si="7"/>
        <v>1043.672056</v>
      </c>
      <c r="AA1333" s="24">
        <f>IFNA(VLOOKUP(A1333,'BUSINESS processed'!A1333:J4023,5,0))</f>
        <v>0.474</v>
      </c>
      <c r="AB1333" s="24">
        <f>IFNA(VLOOKUP(A1333,'BUSINESS processed'!A1333:J4023,6,0))</f>
        <v>24</v>
      </c>
      <c r="AC1333" s="24">
        <f t="shared" si="748"/>
        <v>0</v>
      </c>
      <c r="AD1333" s="24">
        <f>IFNA(VLOOKUP(A1333,'BUSINESS processed'!A1333:J4023,8,0))</f>
        <v>196</v>
      </c>
      <c r="AE1333" s="24">
        <f>IFNA(VLOOKUP(A1333,'BUSINESS processed'!A1333:J4023,9,0))</f>
        <v>0.722</v>
      </c>
      <c r="AF1333" s="27">
        <f>IFNA(VLOOKUP(A1333,'BUSINESS processed'!A1333:J4023,10,0))</f>
        <v>1.023</v>
      </c>
      <c r="AG1333" s="26"/>
      <c r="AH1333" s="26"/>
      <c r="AI1333" s="26"/>
      <c r="AJ1333" s="26"/>
      <c r="AK1333" s="26"/>
      <c r="AL1333" s="26"/>
      <c r="AM1333" s="26"/>
      <c r="AN1333" s="26"/>
      <c r="AO1333" s="26"/>
      <c r="AP1333" s="26"/>
      <c r="AQ1333" s="26"/>
      <c r="AR1333" s="26"/>
      <c r="AS1333" s="26"/>
      <c r="AT1333" s="26"/>
      <c r="AU1333" s="26"/>
      <c r="AV1333" s="26"/>
      <c r="AW1333" s="26"/>
      <c r="AX1333" s="26"/>
      <c r="AY1333" s="26"/>
      <c r="AZ1333" s="26"/>
      <c r="BA1333" s="26"/>
      <c r="BB1333" s="26"/>
      <c r="BC1333" s="26"/>
      <c r="BD1333" s="26"/>
      <c r="BE1333" s="26"/>
      <c r="BF1333" s="26"/>
      <c r="BG1333" s="26"/>
      <c r="BH1333" s="26"/>
    </row>
    <row r="1334">
      <c r="A1334" s="18" t="str">
        <f t="shared" si="1"/>
        <v>Europe_Germany-Europe_2007</v>
      </c>
      <c r="B1334" s="19" t="s">
        <v>179</v>
      </c>
      <c r="C1334" s="20" t="s">
        <v>195</v>
      </c>
      <c r="D1334" s="21" t="s">
        <v>86</v>
      </c>
      <c r="E1334" s="22">
        <v>3.32E12</v>
      </c>
      <c r="F1334" s="22">
        <f t="shared" si="2"/>
        <v>40356.70857</v>
      </c>
      <c r="G1334" s="23">
        <v>0.105</v>
      </c>
      <c r="H1334" s="23">
        <v>4231.0</v>
      </c>
      <c r="I1334" s="39">
        <f t="shared" si="750"/>
        <v>0.097</v>
      </c>
      <c r="J1334" s="24">
        <f>IFNA(VLOOKUP(A1334,'ENERGY processed'!$A$2:$H$2692,7,0),"")</f>
        <v>335185</v>
      </c>
      <c r="K1334" s="24">
        <f t="shared" si="3"/>
        <v>0.004074386555</v>
      </c>
      <c r="L1334" s="24">
        <f>IFNA(VLOOKUP(A1334,'ENERGY processed'!$A$2:$H$2692,8,0),"")</f>
        <v>806703</v>
      </c>
      <c r="M1334" s="24">
        <f t="shared" si="5"/>
        <v>0.009805987312</v>
      </c>
      <c r="N1334" s="24">
        <f>IFNA(VLOOKUP(A1334,'HUMAN RESOURCES processed'!$A$2:$M$2692,5,0))</f>
        <v>0.008</v>
      </c>
      <c r="O1334" s="24">
        <f>IFNA(VLOOKUP(A1334,'HUMAN RESOURCES processed'!$A$2:$M$2692,6,0))</f>
        <v>0.004</v>
      </c>
      <c r="P1334" s="24">
        <f>IFNA(VLOOKUP(A1334,'HUMAN RESOURCES processed'!$A$2:$M$2692,7,0))</f>
        <v>82</v>
      </c>
      <c r="Q1334" s="24">
        <f>IFNA(VLOOKUP(A1334,'HUMAN RESOURCES processed'!$A$2:$M$2692,8,0))</f>
        <v>77</v>
      </c>
      <c r="R1334" s="24">
        <f t="shared" si="6"/>
        <v>79.5</v>
      </c>
      <c r="S1334" s="24">
        <f>IFNA(VLOOKUP(A1334,'HUMAN RESOURCES processed'!$A$2:$M$2692,9,0))</f>
        <v>0.139</v>
      </c>
      <c r="T1334" s="24">
        <f>IFNA(VLOOKUP(A1334,'HUMAN RESOURCES processed'!$A$2:$M$2692,10,0))</f>
        <v>0.662</v>
      </c>
      <c r="U1334" s="24">
        <f>IFNA(VLOOKUP(A1334,'HUMAN RESOURCES processed'!$A$2:$M$2692,11,0))</f>
        <v>0.198</v>
      </c>
      <c r="V1334" s="24">
        <f>IFNA(VLOOKUP(A1334,'HUMAN RESOURCES processed'!$A$2:$M$2692,12,0))</f>
        <v>82266372</v>
      </c>
      <c r="W1334" s="24">
        <f>IFNA(VLOOKUP(A1334,'HUMAN RESOURCES processed'!$A$2:$M$2692,13,0))</f>
        <v>0.737</v>
      </c>
      <c r="X1334" s="24">
        <f>IFNA(VLOOKUP(A1334,'TOURISM processed'!$A$2:$F$2692,5,0))</f>
        <v>49332000000</v>
      </c>
      <c r="Y1334" s="24">
        <f>IFNA(VLOOKUP(A1334,'TOURISM processed'!$A$2:$F$2692,6,0))</f>
        <v>96549000000</v>
      </c>
      <c r="Z1334" s="24">
        <f t="shared" si="7"/>
        <v>1173.614414</v>
      </c>
      <c r="AA1334" s="24">
        <f>IFNA(VLOOKUP(A1334,'BUSINESS processed'!A1334:J4024,5,0))</f>
        <v>0.49</v>
      </c>
      <c r="AB1334" s="24">
        <f>IFNA(VLOOKUP(A1334,'BUSINESS processed'!A1334:J4024,6,0))</f>
        <v>18</v>
      </c>
      <c r="AC1334" s="24">
        <f t="shared" si="748"/>
        <v>0</v>
      </c>
      <c r="AD1334" s="24">
        <f>IFNA(VLOOKUP(A1334,'BUSINESS processed'!A1334:J4024,8,0))</f>
        <v>196</v>
      </c>
      <c r="AE1334" s="24">
        <f>IFNA(VLOOKUP(A1334,'BUSINESS processed'!A1334:J4024,9,0))</f>
        <v>0.752</v>
      </c>
      <c r="AF1334" s="27">
        <f>IFNA(VLOOKUP(A1334,'BUSINESS processed'!A1334:J4024,10,0))</f>
        <v>1.151</v>
      </c>
      <c r="AG1334" s="26"/>
      <c r="AH1334" s="26"/>
      <c r="AI1334" s="26"/>
      <c r="AJ1334" s="26"/>
      <c r="AK1334" s="26"/>
      <c r="AL1334" s="26"/>
      <c r="AM1334" s="26"/>
      <c r="AN1334" s="26"/>
      <c r="AO1334" s="26"/>
      <c r="AP1334" s="26"/>
      <c r="AQ1334" s="26"/>
      <c r="AR1334" s="26"/>
      <c r="AS1334" s="26"/>
      <c r="AT1334" s="26"/>
      <c r="AU1334" s="26"/>
      <c r="AV1334" s="26"/>
      <c r="AW1334" s="26"/>
      <c r="AX1334" s="26"/>
      <c r="AY1334" s="26"/>
      <c r="AZ1334" s="26"/>
      <c r="BA1334" s="26"/>
      <c r="BB1334" s="26"/>
      <c r="BC1334" s="26"/>
      <c r="BD1334" s="26"/>
      <c r="BE1334" s="26"/>
      <c r="BF1334" s="26"/>
      <c r="BG1334" s="26"/>
      <c r="BH1334" s="26"/>
    </row>
    <row r="1335">
      <c r="A1335" s="18" t="str">
        <f t="shared" si="1"/>
        <v>Europe_Germany-Europe_2008</v>
      </c>
      <c r="B1335" s="19" t="s">
        <v>179</v>
      </c>
      <c r="C1335" s="20" t="s">
        <v>195</v>
      </c>
      <c r="D1335" s="21" t="s">
        <v>87</v>
      </c>
      <c r="E1335" s="22">
        <v>3.62E12</v>
      </c>
      <c r="F1335" s="22">
        <f t="shared" si="2"/>
        <v>44087.14802</v>
      </c>
      <c r="G1335" s="23">
        <v>0.107</v>
      </c>
      <c r="H1335" s="23">
        <v>4718.0</v>
      </c>
      <c r="I1335" s="39">
        <f t="shared" si="750"/>
        <v>0.097</v>
      </c>
      <c r="J1335" s="24">
        <f>IF(AND( C1335=C1334,D1335&gt;D1334),J1334,"")</f>
        <v>335185</v>
      </c>
      <c r="K1335" s="24">
        <f t="shared" si="3"/>
        <v>0.004082141079</v>
      </c>
      <c r="L1335" s="24">
        <f>IF(AND(C1335=C1334,C1335&gt;C1334),C1334,0)</f>
        <v>0</v>
      </c>
      <c r="M1335" s="24">
        <f t="shared" si="5"/>
        <v>0</v>
      </c>
      <c r="N1335" s="24">
        <f>IFNA(VLOOKUP(A1335,'HUMAN RESOURCES processed'!$A$2:$M$2692,5,0))</f>
        <v>0.008</v>
      </c>
      <c r="O1335" s="24">
        <f>IFNA(VLOOKUP(A1335,'HUMAN RESOURCES processed'!$A$2:$M$2692,6,0))</f>
        <v>0.004</v>
      </c>
      <c r="P1335" s="24">
        <f>IFNA(VLOOKUP(A1335,'HUMAN RESOURCES processed'!$A$2:$M$2692,7,0))</f>
        <v>82</v>
      </c>
      <c r="Q1335" s="24">
        <f>IFNA(VLOOKUP(A1335,'HUMAN RESOURCES processed'!$A$2:$M$2692,8,0))</f>
        <v>77</v>
      </c>
      <c r="R1335" s="24">
        <f t="shared" si="6"/>
        <v>79.5</v>
      </c>
      <c r="S1335" s="24">
        <f>IFNA(VLOOKUP(A1335,'HUMAN RESOURCES processed'!$A$2:$M$2692,9,0))</f>
        <v>0.137</v>
      </c>
      <c r="T1335" s="24">
        <f>IFNA(VLOOKUP(A1335,'HUMAN RESOURCES processed'!$A$2:$M$2692,10,0))</f>
        <v>0.66</v>
      </c>
      <c r="U1335" s="24">
        <f>IFNA(VLOOKUP(A1335,'HUMAN RESOURCES processed'!$A$2:$M$2692,11,0))</f>
        <v>0.202</v>
      </c>
      <c r="V1335" s="24">
        <f>IFNA(VLOOKUP(A1335,'HUMAN RESOURCES processed'!$A$2:$M$2692,12,0))</f>
        <v>82110097</v>
      </c>
      <c r="W1335" s="24">
        <f>IFNA(VLOOKUP(A1335,'HUMAN RESOURCES processed'!$A$2:$M$2692,13,0))</f>
        <v>0.739</v>
      </c>
      <c r="X1335" s="24">
        <f>IFNA(VLOOKUP(A1335,'TOURISM processed'!$A$2:$F$2692,5,0))</f>
        <v>53398000000</v>
      </c>
      <c r="Y1335" s="24">
        <f>IF(AND(C1335=C1334,D1335&gt;D1334),Y1334,0)</f>
        <v>96549000000</v>
      </c>
      <c r="Z1335" s="24">
        <f t="shared" si="7"/>
        <v>1175.848081</v>
      </c>
      <c r="AA1335" s="24">
        <f>IFNA(VLOOKUP(A1335,'BUSINESS processed'!A1335:J4025,5,0))</f>
        <v>0.494</v>
      </c>
      <c r="AB1335" s="24">
        <f>IFNA(VLOOKUP(A1335,'BUSINESS processed'!A1335:J4025,6,0))</f>
        <v>18</v>
      </c>
      <c r="AC1335" s="24">
        <f t="shared" si="748"/>
        <v>0</v>
      </c>
      <c r="AD1335" s="24">
        <f>IFNA(VLOOKUP(A1335,'BUSINESS processed'!A1335:J4025,8,0))</f>
        <v>196</v>
      </c>
      <c r="AE1335" s="24">
        <f>IFNA(VLOOKUP(A1335,'BUSINESS processed'!A1335:J4025,9,0))</f>
        <v>0.78</v>
      </c>
      <c r="AF1335" s="27">
        <f>IFNA(VLOOKUP(A1335,'BUSINESS processed'!A1335:J4025,10,0))</f>
        <v>1.266</v>
      </c>
      <c r="AG1335" s="26"/>
      <c r="AH1335" s="26"/>
      <c r="AI1335" s="26"/>
      <c r="AJ1335" s="26"/>
      <c r="AK1335" s="26"/>
      <c r="AL1335" s="26"/>
      <c r="AM1335" s="26"/>
      <c r="AN1335" s="26"/>
      <c r="AO1335" s="26"/>
      <c r="AP1335" s="26"/>
      <c r="AQ1335" s="26"/>
      <c r="AR1335" s="26"/>
      <c r="AS1335" s="26"/>
      <c r="AT1335" s="26"/>
      <c r="AU1335" s="26"/>
      <c r="AV1335" s="26"/>
      <c r="AW1335" s="26"/>
      <c r="AX1335" s="26"/>
      <c r="AY1335" s="26"/>
      <c r="AZ1335" s="26"/>
      <c r="BA1335" s="26"/>
      <c r="BB1335" s="26"/>
      <c r="BC1335" s="26"/>
      <c r="BD1335" s="26"/>
      <c r="BE1335" s="26"/>
      <c r="BF1335" s="26"/>
      <c r="BG1335" s="26"/>
      <c r="BH1335" s="26"/>
    </row>
    <row r="1336">
      <c r="A1336" s="18" t="str">
        <f t="shared" si="1"/>
        <v>Europe_Germany-Europe_2009</v>
      </c>
      <c r="B1336" s="19" t="s">
        <v>179</v>
      </c>
      <c r="C1336" s="20" t="s">
        <v>195</v>
      </c>
      <c r="D1336" s="21" t="s">
        <v>88</v>
      </c>
      <c r="E1336" s="22">
        <v>3.3E12</v>
      </c>
      <c r="F1336" s="22">
        <f t="shared" si="2"/>
        <v>40291.90533</v>
      </c>
      <c r="G1336" s="23">
        <v>0.118</v>
      </c>
      <c r="H1336" s="23">
        <v>4727.0</v>
      </c>
      <c r="I1336" s="39">
        <f t="shared" si="750"/>
        <v>0.097</v>
      </c>
      <c r="J1336" s="24">
        <f>IFNA(VLOOKUP(A1336,'ENERGY processed'!$A$2:$H$2692,7,0),"")</f>
        <v>338311.5</v>
      </c>
      <c r="K1336" s="24">
        <f t="shared" si="3"/>
        <v>0.004130671191</v>
      </c>
      <c r="L1336" s="24">
        <f>IFNA(VLOOKUP(A1336,'ENERGY processed'!$A$2:$H$2692,8,0),"")</f>
        <v>831088.5</v>
      </c>
      <c r="M1336" s="24">
        <f t="shared" si="5"/>
        <v>0.0101473149</v>
      </c>
      <c r="N1336" s="24">
        <f>IFNA(VLOOKUP(A1336,'HUMAN RESOURCES processed'!$A$2:$M$2692,5,0))</f>
        <v>0.008</v>
      </c>
      <c r="O1336" s="24">
        <f>IFNA(VLOOKUP(A1336,'HUMAN RESOURCES processed'!$A$2:$M$2692,6,0))</f>
        <v>0.004</v>
      </c>
      <c r="P1336" s="24">
        <f>IFNA(VLOOKUP(A1336,'HUMAN RESOURCES processed'!$A$2:$M$2692,7,0))</f>
        <v>83</v>
      </c>
      <c r="Q1336" s="24">
        <f>IFNA(VLOOKUP(A1336,'HUMAN RESOURCES processed'!$A$2:$M$2692,8,0))</f>
        <v>77</v>
      </c>
      <c r="R1336" s="24">
        <f t="shared" si="6"/>
        <v>80</v>
      </c>
      <c r="S1336" s="24">
        <f>IFNA(VLOOKUP(A1336,'HUMAN RESOURCES processed'!$A$2:$M$2692,9,0))</f>
        <v>0.136</v>
      </c>
      <c r="T1336" s="24">
        <f>IFNA(VLOOKUP(A1336,'HUMAN RESOURCES processed'!$A$2:$M$2692,10,0))</f>
        <v>0.659</v>
      </c>
      <c r="U1336" s="24">
        <f>IFNA(VLOOKUP(A1336,'HUMAN RESOURCES processed'!$A$2:$M$2692,11,0))</f>
        <v>0.206</v>
      </c>
      <c r="V1336" s="24">
        <f>IFNA(VLOOKUP(A1336,'HUMAN RESOURCES processed'!$A$2:$M$2692,12,0))</f>
        <v>81902307</v>
      </c>
      <c r="W1336" s="24">
        <f>IFNA(VLOOKUP(A1336,'HUMAN RESOURCES processed'!$A$2:$M$2692,13,0))</f>
        <v>0.741</v>
      </c>
      <c r="X1336" s="24">
        <f>IFNA(VLOOKUP(A1336,'TOURISM processed'!$A$2:$F$2692,5,0))</f>
        <v>47466000000</v>
      </c>
      <c r="Y1336" s="24">
        <f>IFNA(VLOOKUP(A1336,'TOURISM processed'!$A$2:$F$2692,6,0))</f>
        <v>93112000000</v>
      </c>
      <c r="Z1336" s="24">
        <f t="shared" si="7"/>
        <v>1136.866633</v>
      </c>
      <c r="AA1336" s="24">
        <f>IFNA(VLOOKUP(A1336,'BUSINESS processed'!A1336:J4026,5,0))</f>
        <v>0.439</v>
      </c>
      <c r="AB1336" s="24">
        <f>IFNA(VLOOKUP(A1336,'BUSINESS processed'!A1336:J4026,6,0))</f>
        <v>18</v>
      </c>
      <c r="AC1336" s="24">
        <f t="shared" si="748"/>
        <v>0</v>
      </c>
      <c r="AD1336" s="24">
        <f>IFNA(VLOOKUP(A1336,'BUSINESS processed'!A1336:J4026,8,0))</f>
        <v>196</v>
      </c>
      <c r="AE1336" s="24">
        <f>IFNA(VLOOKUP(A1336,'BUSINESS processed'!A1336:J4026,9,0))</f>
        <v>0.79</v>
      </c>
      <c r="AF1336" s="27">
        <f>IFNA(VLOOKUP(A1336,'BUSINESS processed'!A1336:J4026,10,0))</f>
        <v>1.262</v>
      </c>
      <c r="AG1336" s="26"/>
      <c r="AH1336" s="26"/>
      <c r="AI1336" s="26"/>
      <c r="AJ1336" s="26"/>
      <c r="AK1336" s="26"/>
      <c r="AL1336" s="26"/>
      <c r="AM1336" s="26"/>
      <c r="AN1336" s="26"/>
      <c r="AO1336" s="26"/>
      <c r="AP1336" s="26"/>
      <c r="AQ1336" s="26"/>
      <c r="AR1336" s="26"/>
      <c r="AS1336" s="26"/>
      <c r="AT1336" s="26"/>
      <c r="AU1336" s="26"/>
      <c r="AV1336" s="26"/>
      <c r="AW1336" s="26"/>
      <c r="AX1336" s="26"/>
      <c r="AY1336" s="26"/>
      <c r="AZ1336" s="26"/>
      <c r="BA1336" s="26"/>
      <c r="BB1336" s="26"/>
      <c r="BC1336" s="26"/>
      <c r="BD1336" s="26"/>
      <c r="BE1336" s="26"/>
      <c r="BF1336" s="26"/>
      <c r="BG1336" s="26"/>
      <c r="BH1336" s="26"/>
    </row>
    <row r="1337">
      <c r="A1337" s="18" t="str">
        <f t="shared" si="1"/>
        <v>Europe_Germany-Europe_2010</v>
      </c>
      <c r="B1337" s="19" t="s">
        <v>179</v>
      </c>
      <c r="C1337" s="20" t="s">
        <v>195</v>
      </c>
      <c r="D1337" s="21" t="s">
        <v>89</v>
      </c>
      <c r="E1337" s="22">
        <v>3.3E12</v>
      </c>
      <c r="F1337" s="22">
        <f t="shared" si="2"/>
        <v>40353.67921</v>
      </c>
      <c r="G1337" s="23">
        <v>0.115</v>
      </c>
      <c r="H1337" s="23">
        <v>4668.0</v>
      </c>
      <c r="I1337" s="39">
        <f t="shared" si="750"/>
        <v>0.097</v>
      </c>
      <c r="J1337" s="24">
        <f>IFNA(VLOOKUP(A1337,'ENERGY processed'!$A$2:$H$2692,7,0),"")</f>
        <v>340492</v>
      </c>
      <c r="K1337" s="24">
        <f t="shared" si="3"/>
        <v>0.004163668164</v>
      </c>
      <c r="L1337" s="24">
        <f>IFNA(VLOOKUP(A1337,'ENERGY processed'!$A$2:$H$2692,8,0),"")</f>
        <v>808860</v>
      </c>
      <c r="M1337" s="24">
        <f t="shared" si="5"/>
        <v>0.009891053626</v>
      </c>
      <c r="N1337" s="24">
        <f>IFNA(VLOOKUP(A1337,'HUMAN RESOURCES processed'!$A$2:$M$2692,5,0))</f>
        <v>0.008</v>
      </c>
      <c r="O1337" s="24">
        <f>IFNA(VLOOKUP(A1337,'HUMAN RESOURCES processed'!$A$2:$M$2692,6,0))</f>
        <v>0.004</v>
      </c>
      <c r="P1337" s="24">
        <f>IFNA(VLOOKUP(A1337,'HUMAN RESOURCES processed'!$A$2:$M$2692,7,0))</f>
        <v>83</v>
      </c>
      <c r="Q1337" s="24">
        <f>IFNA(VLOOKUP(A1337,'HUMAN RESOURCES processed'!$A$2:$M$2692,8,0))</f>
        <v>78</v>
      </c>
      <c r="R1337" s="24">
        <f t="shared" si="6"/>
        <v>80.5</v>
      </c>
      <c r="S1337" s="24">
        <f>IFNA(VLOOKUP(A1337,'HUMAN RESOURCES processed'!$A$2:$M$2692,9,0))</f>
        <v>0.134</v>
      </c>
      <c r="T1337" s="24">
        <f>IFNA(VLOOKUP(A1337,'HUMAN RESOURCES processed'!$A$2:$M$2692,10,0))</f>
        <v>0.658</v>
      </c>
      <c r="U1337" s="24">
        <f>IFNA(VLOOKUP(A1337,'HUMAN RESOURCES processed'!$A$2:$M$2692,11,0))</f>
        <v>0.208</v>
      </c>
      <c r="V1337" s="24">
        <f>IFNA(VLOOKUP(A1337,'HUMAN RESOURCES processed'!$A$2:$M$2692,12,0))</f>
        <v>81776930</v>
      </c>
      <c r="W1337" s="24">
        <f>IFNA(VLOOKUP(A1337,'HUMAN RESOURCES processed'!$A$2:$M$2692,13,0))</f>
        <v>0.743</v>
      </c>
      <c r="X1337" s="24">
        <f>IFNA(VLOOKUP(A1337,'TOURISM processed'!$A$2:$F$2692,5,0))</f>
        <v>49108000000</v>
      </c>
      <c r="Y1337" s="24">
        <f>IFNA(VLOOKUP(A1337,'TOURISM processed'!$A$2:$F$2692,6,0))</f>
        <v>91166000000</v>
      </c>
      <c r="Z1337" s="24">
        <f t="shared" si="7"/>
        <v>1114.813188</v>
      </c>
      <c r="AA1337" s="24">
        <f>IFNA(VLOOKUP(A1337,'BUSINESS processed'!A1337:J4027,5,0))</f>
        <v>0.47</v>
      </c>
      <c r="AB1337" s="24">
        <f>IFNA(VLOOKUP(A1337,'BUSINESS processed'!A1337:J4027,6,0))</f>
        <v>15</v>
      </c>
      <c r="AC1337" s="24">
        <f t="shared" si="748"/>
        <v>0</v>
      </c>
      <c r="AD1337" s="24">
        <f>IFNA(VLOOKUP(A1337,'BUSINESS processed'!A1337:J4027,8,0))</f>
        <v>215</v>
      </c>
      <c r="AE1337" s="24">
        <f>IFNA(VLOOKUP(A1337,'BUSINESS processed'!A1337:J4027,9,0))</f>
        <v>0.82</v>
      </c>
      <c r="AF1337" s="27">
        <f>IFNA(VLOOKUP(A1337,'BUSINESS processed'!A1337:J4027,10,0))</f>
        <v>1.065</v>
      </c>
      <c r="AG1337" s="26"/>
      <c r="AH1337" s="26"/>
      <c r="AI1337" s="26"/>
      <c r="AJ1337" s="26"/>
      <c r="AK1337" s="26"/>
      <c r="AL1337" s="26"/>
      <c r="AM1337" s="26"/>
      <c r="AN1337" s="26"/>
      <c r="AO1337" s="26"/>
      <c r="AP1337" s="26"/>
      <c r="AQ1337" s="26"/>
      <c r="AR1337" s="26"/>
      <c r="AS1337" s="26"/>
      <c r="AT1337" s="26"/>
      <c r="AU1337" s="26"/>
      <c r="AV1337" s="26"/>
      <c r="AW1337" s="26"/>
      <c r="AX1337" s="26"/>
      <c r="AY1337" s="26"/>
      <c r="AZ1337" s="26"/>
      <c r="BA1337" s="26"/>
      <c r="BB1337" s="26"/>
      <c r="BC1337" s="26"/>
      <c r="BD1337" s="26"/>
      <c r="BE1337" s="26"/>
      <c r="BF1337" s="26"/>
      <c r="BG1337" s="26"/>
      <c r="BH1337" s="26"/>
    </row>
    <row r="1338">
      <c r="A1338" s="18" t="str">
        <f t="shared" si="1"/>
        <v>Europe_Germany-Europe_2011</v>
      </c>
      <c r="B1338" s="19" t="s">
        <v>179</v>
      </c>
      <c r="C1338" s="20" t="s">
        <v>195</v>
      </c>
      <c r="D1338" s="21" t="s">
        <v>90</v>
      </c>
      <c r="E1338" s="22">
        <v>3.63E12</v>
      </c>
      <c r="F1338" s="22">
        <f t="shared" si="2"/>
        <v>44377.79055</v>
      </c>
      <c r="G1338" s="23">
        <v>0.113</v>
      </c>
      <c r="H1338" s="23">
        <v>4996.0</v>
      </c>
      <c r="I1338" s="39">
        <f t="shared" si="750"/>
        <v>0.097</v>
      </c>
      <c r="J1338" s="24">
        <f t="shared" ref="J1338:J1339" si="751">IF(AND( C1338=C1337,D1338&gt;D1337),J1337,"")</f>
        <v>340492</v>
      </c>
      <c r="K1338" s="24">
        <f t="shared" si="3"/>
        <v>0.004162612303</v>
      </c>
      <c r="L1338" s="24">
        <f t="shared" ref="L1338:L1341" si="752">IF(AND(C1338=C1337,C1338&gt;C1337),C1337,0)</f>
        <v>0</v>
      </c>
      <c r="M1338" s="24">
        <f t="shared" si="5"/>
        <v>0</v>
      </c>
      <c r="N1338" s="24">
        <f>IFNA(VLOOKUP(A1338,'HUMAN RESOURCES processed'!$A$2:$M$2692,5,0))</f>
        <v>0.008</v>
      </c>
      <c r="O1338" s="24">
        <f>IFNA(VLOOKUP(A1338,'HUMAN RESOURCES processed'!$A$2:$M$2692,6,0))</f>
        <v>0.003</v>
      </c>
      <c r="P1338" s="24">
        <f>IFNA(VLOOKUP(A1338,'HUMAN RESOURCES processed'!$A$2:$M$2692,7,0))</f>
        <v>83</v>
      </c>
      <c r="Q1338" s="24">
        <f>IFNA(VLOOKUP(A1338,'HUMAN RESOURCES processed'!$A$2:$M$2692,8,0))</f>
        <v>78</v>
      </c>
      <c r="R1338" s="24">
        <f t="shared" si="6"/>
        <v>80.5</v>
      </c>
      <c r="S1338" s="24">
        <f>IFNA(VLOOKUP(A1338,'HUMAN RESOURCES processed'!$A$2:$M$2692,9,0))</f>
        <v>0.133</v>
      </c>
      <c r="T1338" s="24">
        <f>IFNA(VLOOKUP(A1338,'HUMAN RESOURCES processed'!$A$2:$M$2692,10,0))</f>
        <v>0.657</v>
      </c>
      <c r="U1338" s="24">
        <f>IFNA(VLOOKUP(A1338,'HUMAN RESOURCES processed'!$A$2:$M$2692,11,0))</f>
        <v>0.21</v>
      </c>
      <c r="V1338" s="24">
        <f>IFNA(VLOOKUP(A1338,'HUMAN RESOURCES processed'!$A$2:$M$2692,12,0))</f>
        <v>81797673</v>
      </c>
      <c r="W1338" s="24">
        <f>IFNA(VLOOKUP(A1338,'HUMAN RESOURCES processed'!$A$2:$M$2692,13,0))</f>
        <v>0.745</v>
      </c>
      <c r="X1338" s="24">
        <f>IFNA(VLOOKUP(A1338,'TOURISM processed'!$A$2:$F$2692,5,0))</f>
        <v>53399000000</v>
      </c>
      <c r="Y1338" s="24">
        <f>IF(AND(C1338=C1337,D1338&gt;D1337),Y1337,0)</f>
        <v>91166000000</v>
      </c>
      <c r="Z1338" s="24">
        <f t="shared" si="7"/>
        <v>1114.530483</v>
      </c>
      <c r="AA1338" s="24">
        <f>IFNA(VLOOKUP(A1338,'BUSINESS processed'!A1338:J4028,5,0))</f>
        <v>0.456</v>
      </c>
      <c r="AB1338" s="24">
        <f>IFNA(VLOOKUP(A1338,'BUSINESS processed'!A1338:J4028,6,0))</f>
        <v>15</v>
      </c>
      <c r="AC1338" s="24">
        <f t="shared" si="748"/>
        <v>0</v>
      </c>
      <c r="AD1338" s="24">
        <f>IFNA(VLOOKUP(A1338,'BUSINESS processed'!A1338:J4028,8,0))</f>
        <v>221</v>
      </c>
      <c r="AE1338" s="24">
        <f>IFNA(VLOOKUP(A1338,'BUSINESS processed'!A1338:J4028,9,0))</f>
        <v>0.813</v>
      </c>
      <c r="AF1338" s="27">
        <f>IFNA(VLOOKUP(A1338,'BUSINESS processed'!A1338:J4028,10,0))</f>
        <v>1.097</v>
      </c>
      <c r="AG1338" s="26"/>
      <c r="AH1338" s="26"/>
      <c r="AI1338" s="26"/>
      <c r="AJ1338" s="26"/>
      <c r="AK1338" s="26"/>
      <c r="AL1338" s="26"/>
      <c r="AM1338" s="26"/>
      <c r="AN1338" s="26"/>
      <c r="AO1338" s="26"/>
      <c r="AP1338" s="26"/>
      <c r="AQ1338" s="26"/>
      <c r="AR1338" s="26"/>
      <c r="AS1338" s="26"/>
      <c r="AT1338" s="26"/>
      <c r="AU1338" s="26"/>
      <c r="AV1338" s="26"/>
      <c r="AW1338" s="26"/>
      <c r="AX1338" s="26"/>
      <c r="AY1338" s="26"/>
      <c r="AZ1338" s="26"/>
      <c r="BA1338" s="26"/>
      <c r="BB1338" s="26"/>
      <c r="BC1338" s="26"/>
      <c r="BD1338" s="26"/>
      <c r="BE1338" s="26"/>
      <c r="BF1338" s="26"/>
      <c r="BG1338" s="26"/>
      <c r="BH1338" s="26"/>
    </row>
    <row r="1339">
      <c r="A1339" s="18" t="str">
        <f t="shared" si="1"/>
        <v>Europe_Germany-Europe_2012</v>
      </c>
      <c r="B1339" s="19" t="s">
        <v>179</v>
      </c>
      <c r="C1339" s="20" t="s">
        <v>195</v>
      </c>
      <c r="D1339" s="21" t="s">
        <v>91</v>
      </c>
      <c r="E1339" s="22">
        <v>3.43E12</v>
      </c>
      <c r="F1339" s="22">
        <f t="shared" si="2"/>
        <v>42647.99379</v>
      </c>
      <c r="G1339" s="23">
        <v>0.113</v>
      </c>
      <c r="H1339" s="23">
        <v>4683.0</v>
      </c>
      <c r="I1339" s="39">
        <f t="shared" si="750"/>
        <v>0.097</v>
      </c>
      <c r="J1339" s="24">
        <f t="shared" si="751"/>
        <v>340492</v>
      </c>
      <c r="K1339" s="24">
        <f t="shared" si="3"/>
        <v>0.004233615365</v>
      </c>
      <c r="L1339" s="24">
        <f t="shared" si="752"/>
        <v>0</v>
      </c>
      <c r="M1339" s="24">
        <f t="shared" si="5"/>
        <v>0</v>
      </c>
      <c r="N1339" s="24">
        <f>IFNA(VLOOKUP(A1339,'HUMAN RESOURCES processed'!$A$2:$M$2692,5,0))</f>
        <v>0.008</v>
      </c>
      <c r="O1339" s="24">
        <f>IFNA(VLOOKUP(A1339,'HUMAN RESOURCES processed'!$A$2:$M$2692,6,0))</f>
        <v>0.003</v>
      </c>
      <c r="P1339" s="24">
        <f>IFNA(VLOOKUP(A1339,'HUMAN RESOURCES processed'!$A$2:$M$2692,7,0))</f>
        <v>83</v>
      </c>
      <c r="Q1339" s="24">
        <f>IFNA(VLOOKUP(A1339,'HUMAN RESOURCES processed'!$A$2:$M$2692,8,0))</f>
        <v>79</v>
      </c>
      <c r="R1339" s="24">
        <f t="shared" si="6"/>
        <v>81</v>
      </c>
      <c r="S1339" s="24">
        <f>IFNA(VLOOKUP(A1339,'HUMAN RESOURCES processed'!$A$2:$M$2692,9,0))</f>
        <v>0.132</v>
      </c>
      <c r="T1339" s="24">
        <f>IFNA(VLOOKUP(A1339,'HUMAN RESOURCES processed'!$A$2:$M$2692,10,0))</f>
        <v>0.657</v>
      </c>
      <c r="U1339" s="24">
        <f>IFNA(VLOOKUP(A1339,'HUMAN RESOURCES processed'!$A$2:$M$2692,11,0))</f>
        <v>0.211</v>
      </c>
      <c r="V1339" s="24">
        <f>IFNA(VLOOKUP(A1339,'HUMAN RESOURCES processed'!$A$2:$M$2692,12,0))</f>
        <v>80425823</v>
      </c>
      <c r="W1339" s="24">
        <f>IFNA(VLOOKUP(A1339,'HUMAN RESOURCES processed'!$A$2:$M$2692,13,0))</f>
        <v>0.747</v>
      </c>
      <c r="X1339" s="24">
        <f>IFNA(VLOOKUP(A1339,'TOURISM processed'!$A$2:$F$2692,5,0))</f>
        <v>51581000000</v>
      </c>
      <c r="Y1339" s="24">
        <f>IFNA(VLOOKUP(A1339,'TOURISM processed'!$A$2:$F$2692,6,0))</f>
        <v>96361000000</v>
      </c>
      <c r="Z1339" s="24">
        <f t="shared" si="7"/>
        <v>1198.135082</v>
      </c>
      <c r="AA1339" s="24">
        <f>IFNA(VLOOKUP(A1339,'BUSINESS processed'!A1339:J4029,5,0))</f>
        <v>0.459</v>
      </c>
      <c r="AB1339" s="24">
        <f>IFNA(VLOOKUP(A1339,'BUSINESS processed'!A1339:J4029,6,0))</f>
        <v>15</v>
      </c>
      <c r="AC1339" s="24">
        <f>IFNA(VLOOKUP(A1339,'BUSINESS processed'!A1339:J4029,7,0))</f>
        <v>19</v>
      </c>
      <c r="AD1339" s="24">
        <f>IFNA(VLOOKUP(A1339,'BUSINESS processed'!A1339:J4029,8,0))</f>
        <v>207</v>
      </c>
      <c r="AE1339" s="24">
        <f>IFNA(VLOOKUP(A1339,'BUSINESS processed'!A1339:J4029,9,0))</f>
        <v>0.823</v>
      </c>
      <c r="AF1339" s="27">
        <f>IFNA(VLOOKUP(A1339,'BUSINESS processed'!A1339:J4029,10,0))</f>
        <v>1.116</v>
      </c>
      <c r="AG1339" s="26"/>
      <c r="AH1339" s="26"/>
      <c r="AI1339" s="26"/>
      <c r="AJ1339" s="26"/>
      <c r="AK1339" s="26"/>
      <c r="AL1339" s="26"/>
      <c r="AM1339" s="26"/>
      <c r="AN1339" s="26"/>
      <c r="AO1339" s="26"/>
      <c r="AP1339" s="26"/>
      <c r="AQ1339" s="26"/>
      <c r="AR1339" s="26"/>
      <c r="AS1339" s="26"/>
      <c r="AT1339" s="26"/>
      <c r="AU1339" s="26"/>
      <c r="AV1339" s="26"/>
      <c r="AW1339" s="26"/>
      <c r="AX1339" s="26"/>
      <c r="AY1339" s="26"/>
      <c r="AZ1339" s="26"/>
      <c r="BA1339" s="26"/>
      <c r="BB1339" s="26"/>
      <c r="BC1339" s="26"/>
      <c r="BD1339" s="26"/>
      <c r="BE1339" s="26"/>
      <c r="BF1339" s="26"/>
      <c r="BG1339" s="26"/>
      <c r="BH1339" s="26"/>
    </row>
    <row r="1340">
      <c r="A1340" s="18" t="str">
        <f t="shared" si="1"/>
        <v>Europe_Greece-Europe_2000</v>
      </c>
      <c r="B1340" s="19" t="s">
        <v>179</v>
      </c>
      <c r="C1340" s="20" t="s">
        <v>196</v>
      </c>
      <c r="D1340" s="21" t="s">
        <v>70</v>
      </c>
      <c r="E1340" s="22">
        <v>1.24E11</v>
      </c>
      <c r="F1340" s="22">
        <f t="shared" si="2"/>
        <v>11357.93034</v>
      </c>
      <c r="G1340" s="23">
        <v>0.079</v>
      </c>
      <c r="H1340" s="23">
        <v>918.0</v>
      </c>
      <c r="I1340" s="23">
        <v>0.123</v>
      </c>
      <c r="J1340" s="24">
        <f>IFNA(VLOOKUP(A1340,'ENERGY processed'!$A$2:$H$2692,7,0),"")</f>
        <v>25991</v>
      </c>
      <c r="K1340" s="24">
        <f t="shared" si="3"/>
        <v>0.002380677156</v>
      </c>
      <c r="L1340" s="24">
        <f t="shared" si="752"/>
        <v>0</v>
      </c>
      <c r="M1340" s="24">
        <f t="shared" si="5"/>
        <v>0</v>
      </c>
      <c r="N1340" s="24">
        <f>IFNA(VLOOKUP(A1340,'HUMAN RESOURCES processed'!$A$2:$M$2692,5,0))</f>
        <v>0.01</v>
      </c>
      <c r="O1340" s="24">
        <f>IFNA(VLOOKUP(A1340,'HUMAN RESOURCES processed'!$A$2:$M$2692,6,0))</f>
        <v>0.007</v>
      </c>
      <c r="P1340" s="24">
        <f>IFNA(VLOOKUP(A1340,'HUMAN RESOURCES processed'!$A$2:$M$2692,7,0))</f>
        <v>81</v>
      </c>
      <c r="Q1340" s="24">
        <f>IFNA(VLOOKUP(A1340,'HUMAN RESOURCES processed'!$A$2:$M$2692,8,0))</f>
        <v>75</v>
      </c>
      <c r="R1340" s="24">
        <f t="shared" si="6"/>
        <v>78</v>
      </c>
      <c r="S1340" s="24">
        <f>IFNA(VLOOKUP(A1340,'HUMAN RESOURCES processed'!$A$2:$M$2692,9,0))</f>
        <v>0.152</v>
      </c>
      <c r="T1340" s="24">
        <f>IFNA(VLOOKUP(A1340,'HUMAN RESOURCES processed'!$A$2:$M$2692,10,0))</f>
        <v>0.68</v>
      </c>
      <c r="U1340" s="24">
        <f>IFNA(VLOOKUP(A1340,'HUMAN RESOURCES processed'!$A$2:$M$2692,11,0))</f>
        <v>0.168</v>
      </c>
      <c r="V1340" s="24">
        <f>IFNA(VLOOKUP(A1340,'HUMAN RESOURCES processed'!$A$2:$M$2692,12,0))</f>
        <v>10917482</v>
      </c>
      <c r="W1340" s="24">
        <f>IFNA(VLOOKUP(A1340,'HUMAN RESOURCES processed'!$A$2:$M$2692,13,0))</f>
        <v>0.727</v>
      </c>
      <c r="X1340" s="24">
        <f>IFNA(VLOOKUP(A1340,'TOURISM processed'!$A$2:$F$2692,5,0))</f>
        <v>9262000000</v>
      </c>
      <c r="Y1340" s="24">
        <f>IFNA(VLOOKUP(A1340,'TOURISM processed'!$A$2:$F$2692,6,0))</f>
        <v>4564000000</v>
      </c>
      <c r="Z1340" s="24">
        <f t="shared" si="7"/>
        <v>418.0451133</v>
      </c>
      <c r="AA1340" s="24">
        <f t="shared" ref="AA1340:AA1344" si="753">IF(AND(C1340=C1339,D1340&gt;D1339),AA1339,0)</f>
        <v>0</v>
      </c>
      <c r="AB1340" s="24">
        <f t="shared" ref="AB1340:AB1342" si="754">IF(AND(C1340=C1339,D1340&gt;D1339),AB1339,0)</f>
        <v>0</v>
      </c>
      <c r="AC1340" s="24">
        <f t="shared" ref="AC1340:AC1351" si="755">IF(AND(C1340=C1339,D1340&gt;D1339),AC1339,0)</f>
        <v>0</v>
      </c>
      <c r="AD1340" s="24">
        <f t="shared" ref="AD1340:AD1344" si="756">IF(AND(C1340=C1339,D1340&gt;D1339),AD1339,0)</f>
        <v>0</v>
      </c>
      <c r="AE1340" s="24">
        <f>IFNA(VLOOKUP(A1340,'BUSINESS processed'!A1340:J4030,9,0))</f>
        <v>0.091</v>
      </c>
      <c r="AF1340" s="27">
        <f>IFNA(VLOOKUP(A1340,'BUSINESS processed'!A1340:J4030,10,0))</f>
        <v>0.54</v>
      </c>
      <c r="AG1340" s="26"/>
      <c r="AH1340" s="26"/>
      <c r="AI1340" s="26"/>
      <c r="AJ1340" s="26"/>
      <c r="AK1340" s="26"/>
      <c r="AL1340" s="26"/>
      <c r="AM1340" s="26"/>
      <c r="AN1340" s="26"/>
      <c r="AO1340" s="26"/>
      <c r="AP1340" s="26"/>
      <c r="AQ1340" s="26"/>
      <c r="AR1340" s="26"/>
      <c r="AS1340" s="26"/>
      <c r="AT1340" s="26"/>
      <c r="AU1340" s="26"/>
      <c r="AV1340" s="26"/>
      <c r="AW1340" s="26"/>
      <c r="AX1340" s="26"/>
      <c r="AY1340" s="26"/>
      <c r="AZ1340" s="26"/>
      <c r="BA1340" s="26"/>
      <c r="BB1340" s="26"/>
      <c r="BC1340" s="26"/>
      <c r="BD1340" s="26"/>
      <c r="BE1340" s="26"/>
      <c r="BF1340" s="26"/>
      <c r="BG1340" s="26"/>
      <c r="BH1340" s="26"/>
    </row>
    <row r="1341">
      <c r="A1341" s="18" t="str">
        <f t="shared" si="1"/>
        <v>Europe_Greece-Europe_2001</v>
      </c>
      <c r="B1341" s="19" t="s">
        <v>179</v>
      </c>
      <c r="C1341" s="20" t="s">
        <v>196</v>
      </c>
      <c r="D1341" s="21" t="s">
        <v>71</v>
      </c>
      <c r="E1341" s="22">
        <v>1.3E11</v>
      </c>
      <c r="F1341" s="22">
        <f t="shared" si="2"/>
        <v>11870.23387</v>
      </c>
      <c r="G1341" s="23">
        <v>0.088</v>
      </c>
      <c r="H1341" s="23">
        <v>1055.0</v>
      </c>
      <c r="I1341" s="23">
        <v>0.086</v>
      </c>
      <c r="J1341" s="24">
        <f>IFNA(VLOOKUP(A1341,'ENERGY processed'!$A$2:$H$2692,7,0),"")</f>
        <v>26723</v>
      </c>
      <c r="K1341" s="24">
        <f t="shared" si="3"/>
        <v>0.002440063537</v>
      </c>
      <c r="L1341" s="24">
        <f t="shared" si="752"/>
        <v>0</v>
      </c>
      <c r="M1341" s="24">
        <f t="shared" si="5"/>
        <v>0</v>
      </c>
      <c r="N1341" s="24">
        <f>IFNA(VLOOKUP(A1341,'HUMAN RESOURCES processed'!$A$2:$M$2692,5,0))</f>
        <v>0.009</v>
      </c>
      <c r="O1341" s="24">
        <f>IFNA(VLOOKUP(A1341,'HUMAN RESOURCES processed'!$A$2:$M$2692,6,0))</f>
        <v>0.006</v>
      </c>
      <c r="P1341" s="24">
        <f>IFNA(VLOOKUP(A1341,'HUMAN RESOURCES processed'!$A$2:$M$2692,7,0))</f>
        <v>81</v>
      </c>
      <c r="Q1341" s="24">
        <f>IFNA(VLOOKUP(A1341,'HUMAN RESOURCES processed'!$A$2:$M$2692,8,0))</f>
        <v>76</v>
      </c>
      <c r="R1341" s="24">
        <f t="shared" si="6"/>
        <v>78.5</v>
      </c>
      <c r="S1341" s="24">
        <f>IFNA(VLOOKUP(A1341,'HUMAN RESOURCES processed'!$A$2:$M$2692,9,0))</f>
        <v>0.15</v>
      </c>
      <c r="T1341" s="24">
        <f>IFNA(VLOOKUP(A1341,'HUMAN RESOURCES processed'!$A$2:$M$2692,10,0))</f>
        <v>0.678</v>
      </c>
      <c r="U1341" s="24">
        <f>IFNA(VLOOKUP(A1341,'HUMAN RESOURCES processed'!$A$2:$M$2692,11,0))</f>
        <v>0.172</v>
      </c>
      <c r="V1341" s="24">
        <f>IFNA(VLOOKUP(A1341,'HUMAN RESOURCES processed'!$A$2:$M$2692,12,0))</f>
        <v>10951764</v>
      </c>
      <c r="W1341" s="24">
        <f>IFNA(VLOOKUP(A1341,'HUMAN RESOURCES processed'!$A$2:$M$2692,13,0))</f>
        <v>0.729</v>
      </c>
      <c r="X1341" s="24">
        <f>IFNA(VLOOKUP(A1341,'TOURISM processed'!$A$2:$F$2692,5,0))</f>
        <v>9216000000</v>
      </c>
      <c r="Y1341" s="24">
        <f>IFNA(VLOOKUP(A1341,'TOURISM processed'!$A$2:$F$2692,6,0))</f>
        <v>4189000000</v>
      </c>
      <c r="Z1341" s="24">
        <f t="shared" si="7"/>
        <v>382.4954592</v>
      </c>
      <c r="AA1341" s="24">
        <f t="shared" si="753"/>
        <v>0</v>
      </c>
      <c r="AB1341" s="24">
        <f t="shared" si="754"/>
        <v>0</v>
      </c>
      <c r="AC1341" s="24">
        <f t="shared" si="755"/>
        <v>0</v>
      </c>
      <c r="AD1341" s="24">
        <f t="shared" si="756"/>
        <v>0</v>
      </c>
      <c r="AE1341" s="24">
        <f>IFNA(VLOOKUP(A1341,'BUSINESS processed'!A1341:J4031,9,0))</f>
        <v>0.109</v>
      </c>
      <c r="AF1341" s="27">
        <f>IFNA(VLOOKUP(A1341,'BUSINESS processed'!A1341:J4031,10,0))</f>
        <v>0.723</v>
      </c>
      <c r="AG1341" s="26"/>
      <c r="AH1341" s="26"/>
      <c r="AI1341" s="26"/>
      <c r="AJ1341" s="26"/>
      <c r="AK1341" s="26"/>
      <c r="AL1341" s="26"/>
      <c r="AM1341" s="26"/>
      <c r="AN1341" s="26"/>
      <c r="AO1341" s="26"/>
      <c r="AP1341" s="26"/>
      <c r="AQ1341" s="26"/>
      <c r="AR1341" s="26"/>
      <c r="AS1341" s="26"/>
      <c r="AT1341" s="26"/>
      <c r="AU1341" s="26"/>
      <c r="AV1341" s="26"/>
      <c r="AW1341" s="26"/>
      <c r="AX1341" s="26"/>
      <c r="AY1341" s="26"/>
      <c r="AZ1341" s="26"/>
      <c r="BA1341" s="26"/>
      <c r="BB1341" s="26"/>
      <c r="BC1341" s="26"/>
      <c r="BD1341" s="26"/>
      <c r="BE1341" s="26"/>
      <c r="BF1341" s="26"/>
      <c r="BG1341" s="26"/>
      <c r="BH1341" s="26"/>
    </row>
    <row r="1342">
      <c r="A1342" s="18" t="str">
        <f t="shared" si="1"/>
        <v>Europe_Greece-Europe_2002</v>
      </c>
      <c r="B1342" s="19" t="s">
        <v>179</v>
      </c>
      <c r="C1342" s="20" t="s">
        <v>196</v>
      </c>
      <c r="D1342" s="21" t="s">
        <v>72</v>
      </c>
      <c r="E1342" s="22">
        <v>1.46E11</v>
      </c>
      <c r="F1342" s="22">
        <f t="shared" si="2"/>
        <v>13292.39639</v>
      </c>
      <c r="G1342" s="23">
        <v>0.091</v>
      </c>
      <c r="H1342" s="23">
        <v>1223.0</v>
      </c>
      <c r="I1342" s="23">
        <v>0.074</v>
      </c>
      <c r="J1342" s="24">
        <f>IFNA(VLOOKUP(A1342,'ENERGY processed'!$A$2:$H$2692,7,0),"")</f>
        <v>27615</v>
      </c>
      <c r="K1342" s="24">
        <f t="shared" si="3"/>
        <v>0.002514174839</v>
      </c>
      <c r="L1342" s="24">
        <f>IFNA(VLOOKUP(A1342,'ENERGY processed'!$A$2:$H$2692,8,0),"")</f>
        <v>86717</v>
      </c>
      <c r="M1342" s="24">
        <f t="shared" si="5"/>
        <v>0.007895046151</v>
      </c>
      <c r="N1342" s="24">
        <f>IFNA(VLOOKUP(A1342,'HUMAN RESOURCES processed'!$A$2:$M$2692,5,0))</f>
        <v>0.009</v>
      </c>
      <c r="O1342" s="24">
        <f>IFNA(VLOOKUP(A1342,'HUMAN RESOURCES processed'!$A$2:$M$2692,6,0))</f>
        <v>0.006</v>
      </c>
      <c r="P1342" s="24">
        <f>IFNA(VLOOKUP(A1342,'HUMAN RESOURCES processed'!$A$2:$M$2692,7,0))</f>
        <v>81</v>
      </c>
      <c r="Q1342" s="24">
        <f>IFNA(VLOOKUP(A1342,'HUMAN RESOURCES processed'!$A$2:$M$2692,8,0))</f>
        <v>76</v>
      </c>
      <c r="R1342" s="24">
        <f t="shared" si="6"/>
        <v>78.5</v>
      </c>
      <c r="S1342" s="24">
        <f>IFNA(VLOOKUP(A1342,'HUMAN RESOURCES processed'!$A$2:$M$2692,9,0))</f>
        <v>0.148</v>
      </c>
      <c r="T1342" s="24">
        <f>IFNA(VLOOKUP(A1342,'HUMAN RESOURCES processed'!$A$2:$M$2692,10,0))</f>
        <v>0.676</v>
      </c>
      <c r="U1342" s="24">
        <f>IFNA(VLOOKUP(A1342,'HUMAN RESOURCES processed'!$A$2:$M$2692,11,0))</f>
        <v>0.176</v>
      </c>
      <c r="V1342" s="24">
        <f>IFNA(VLOOKUP(A1342,'HUMAN RESOURCES processed'!$A$2:$M$2692,12,0))</f>
        <v>10983723</v>
      </c>
      <c r="W1342" s="24">
        <f>IFNA(VLOOKUP(A1342,'HUMAN RESOURCES processed'!$A$2:$M$2692,13,0))</f>
        <v>0.733</v>
      </c>
      <c r="X1342" s="24">
        <f>IFNA(VLOOKUP(A1342,'TOURISM processed'!$A$2:$F$2692,5,0))</f>
        <v>10005000000</v>
      </c>
      <c r="Y1342" s="24">
        <f>IFNA(VLOOKUP(A1342,'TOURISM processed'!$A$2:$F$2692,6,0))</f>
        <v>2453000000</v>
      </c>
      <c r="Z1342" s="24">
        <f t="shared" si="7"/>
        <v>223.3304682</v>
      </c>
      <c r="AA1342" s="24">
        <f t="shared" si="753"/>
        <v>0</v>
      </c>
      <c r="AB1342" s="24">
        <f t="shared" si="754"/>
        <v>0</v>
      </c>
      <c r="AC1342" s="24">
        <f t="shared" si="755"/>
        <v>0</v>
      </c>
      <c r="AD1342" s="24">
        <f t="shared" si="756"/>
        <v>0</v>
      </c>
      <c r="AE1342" s="24">
        <f>IFNA(VLOOKUP(A1342,'BUSINESS processed'!A1342:J4032,9,0))</f>
        <v>0.147</v>
      </c>
      <c r="AF1342" s="27">
        <f>IFNA(VLOOKUP(A1342,'BUSINESS processed'!A1342:J4032,10,0))</f>
        <v>0.845</v>
      </c>
      <c r="AG1342" s="26"/>
      <c r="AH1342" s="26"/>
      <c r="AI1342" s="26"/>
      <c r="AJ1342" s="26"/>
      <c r="AK1342" s="26"/>
      <c r="AL1342" s="26"/>
      <c r="AM1342" s="26"/>
      <c r="AN1342" s="26"/>
      <c r="AO1342" s="26"/>
      <c r="AP1342" s="26"/>
      <c r="AQ1342" s="26"/>
      <c r="AR1342" s="26"/>
      <c r="AS1342" s="26"/>
      <c r="AT1342" s="26"/>
      <c r="AU1342" s="26"/>
      <c r="AV1342" s="26"/>
      <c r="AW1342" s="26"/>
      <c r="AX1342" s="26"/>
      <c r="AY1342" s="26"/>
      <c r="AZ1342" s="26"/>
      <c r="BA1342" s="26"/>
      <c r="BB1342" s="26"/>
      <c r="BC1342" s="26"/>
      <c r="BD1342" s="26"/>
      <c r="BE1342" s="26"/>
      <c r="BF1342" s="26"/>
      <c r="BG1342" s="26"/>
      <c r="BH1342" s="26"/>
    </row>
    <row r="1343">
      <c r="A1343" s="18" t="str">
        <f t="shared" si="1"/>
        <v>Europe_Greece-Europe_2003</v>
      </c>
      <c r="B1343" s="19" t="s">
        <v>179</v>
      </c>
      <c r="C1343" s="20" t="s">
        <v>196</v>
      </c>
      <c r="D1343" s="21" t="s">
        <v>74</v>
      </c>
      <c r="E1343" s="22">
        <v>1.93E11</v>
      </c>
      <c r="F1343" s="22">
        <f t="shared" si="2"/>
        <v>17516.27562</v>
      </c>
      <c r="G1343" s="23">
        <v>0.089</v>
      </c>
      <c r="H1343" s="23">
        <v>1579.0</v>
      </c>
      <c r="I1343" s="23">
        <v>0.068</v>
      </c>
      <c r="J1343" s="24">
        <f>IFNA(VLOOKUP(A1343,'ENERGY processed'!$A$2:$H$2692,7,0),"")</f>
        <v>29436</v>
      </c>
      <c r="K1343" s="24">
        <f t="shared" si="3"/>
        <v>0.002671549684</v>
      </c>
      <c r="L1343" s="24">
        <f>IFNA(VLOOKUP(A1343,'ENERGY processed'!$A$2:$H$2692,8,0),"")</f>
        <v>94902</v>
      </c>
      <c r="M1343" s="24">
        <f t="shared" si="5"/>
        <v>0.008613106676</v>
      </c>
      <c r="N1343" s="24">
        <f>IFNA(VLOOKUP(A1343,'HUMAN RESOURCES processed'!$A$2:$M$2692,5,0))</f>
        <v>0.01</v>
      </c>
      <c r="O1343" s="24">
        <f>IFNA(VLOOKUP(A1343,'HUMAN RESOURCES processed'!$A$2:$M$2692,6,0))</f>
        <v>0.006</v>
      </c>
      <c r="P1343" s="24">
        <f>IFNA(VLOOKUP(A1343,'HUMAN RESOURCES processed'!$A$2:$M$2692,7,0))</f>
        <v>81</v>
      </c>
      <c r="Q1343" s="24">
        <f>IFNA(VLOOKUP(A1343,'HUMAN RESOURCES processed'!$A$2:$M$2692,8,0))</f>
        <v>77</v>
      </c>
      <c r="R1343" s="24">
        <f t="shared" si="6"/>
        <v>79</v>
      </c>
      <c r="S1343" s="24">
        <f>IFNA(VLOOKUP(A1343,'HUMAN RESOURCES processed'!$A$2:$M$2692,9,0))</f>
        <v>0.146</v>
      </c>
      <c r="T1343" s="24">
        <f>IFNA(VLOOKUP(A1343,'HUMAN RESOURCES processed'!$A$2:$M$2692,10,0))</f>
        <v>0.674</v>
      </c>
      <c r="U1343" s="24">
        <f>IFNA(VLOOKUP(A1343,'HUMAN RESOURCES processed'!$A$2:$M$2692,11,0))</f>
        <v>0.18</v>
      </c>
      <c r="V1343" s="24">
        <f>IFNA(VLOOKUP(A1343,'HUMAN RESOURCES processed'!$A$2:$M$2692,12,0))</f>
        <v>11018324</v>
      </c>
      <c r="W1343" s="24">
        <f>IFNA(VLOOKUP(A1343,'HUMAN RESOURCES processed'!$A$2:$M$2692,13,0))</f>
        <v>0.737</v>
      </c>
      <c r="X1343" s="24">
        <f>IFNA(VLOOKUP(A1343,'TOURISM processed'!$A$2:$F$2692,5,0))</f>
        <v>10842000000</v>
      </c>
      <c r="Y1343" s="24">
        <f>IFNA(VLOOKUP(A1343,'TOURISM processed'!$A$2:$F$2692,6,0))</f>
        <v>2439000000</v>
      </c>
      <c r="Z1343" s="24">
        <f t="shared" si="7"/>
        <v>221.3585297</v>
      </c>
      <c r="AA1343" s="24">
        <f t="shared" si="753"/>
        <v>0</v>
      </c>
      <c r="AB1343" s="24">
        <f>IFNA(VLOOKUP(A1343,'BUSINESS processed'!A1343:J4033,6,0))</f>
        <v>38</v>
      </c>
      <c r="AC1343" s="24">
        <f t="shared" si="755"/>
        <v>0</v>
      </c>
      <c r="AD1343" s="24">
        <f t="shared" si="756"/>
        <v>0</v>
      </c>
      <c r="AE1343" s="24">
        <f>IFNA(VLOOKUP(A1343,'BUSINESS processed'!A1343:J4033,9,0))</f>
        <v>0.178</v>
      </c>
      <c r="AF1343" s="27">
        <f>IFNA(VLOOKUP(A1343,'BUSINESS processed'!A1343:J4033,10,0))</f>
        <v>0.81</v>
      </c>
      <c r="AG1343" s="26"/>
      <c r="AH1343" s="26"/>
      <c r="AI1343" s="26"/>
      <c r="AJ1343" s="26"/>
      <c r="AK1343" s="26"/>
      <c r="AL1343" s="26"/>
      <c r="AM1343" s="26"/>
      <c r="AN1343" s="26"/>
      <c r="AO1343" s="26"/>
      <c r="AP1343" s="26"/>
      <c r="AQ1343" s="26"/>
      <c r="AR1343" s="26"/>
      <c r="AS1343" s="26"/>
      <c r="AT1343" s="26"/>
      <c r="AU1343" s="26"/>
      <c r="AV1343" s="26"/>
      <c r="AW1343" s="26"/>
      <c r="AX1343" s="26"/>
      <c r="AY1343" s="26"/>
      <c r="AZ1343" s="26"/>
      <c r="BA1343" s="26"/>
      <c r="BB1343" s="26"/>
      <c r="BC1343" s="26"/>
      <c r="BD1343" s="26"/>
      <c r="BE1343" s="26"/>
      <c r="BF1343" s="26"/>
      <c r="BG1343" s="26"/>
      <c r="BH1343" s="26"/>
    </row>
    <row r="1344">
      <c r="A1344" s="18" t="str">
        <f t="shared" si="1"/>
        <v>Europe_Greece-Europe_2004</v>
      </c>
      <c r="B1344" s="19" t="s">
        <v>179</v>
      </c>
      <c r="C1344" s="20" t="s">
        <v>196</v>
      </c>
      <c r="D1344" s="21" t="s">
        <v>83</v>
      </c>
      <c r="E1344" s="22">
        <v>2.28E11</v>
      </c>
      <c r="F1344" s="22">
        <f t="shared" si="2"/>
        <v>20622.79204</v>
      </c>
      <c r="G1344" s="23">
        <v>0.087</v>
      </c>
      <c r="H1344" s="23">
        <v>1809.0</v>
      </c>
      <c r="I1344" s="39">
        <f t="shared" ref="I1344:I1352" si="757">IF(AND(C1344=C1343,D1344&gt;D1343),I1343,"")</f>
        <v>0.068</v>
      </c>
      <c r="J1344" s="24">
        <f>IFNA(VLOOKUP(A1344,'ENERGY processed'!$A$2:$H$2692,7,0),"")</f>
        <v>30419</v>
      </c>
      <c r="K1344" s="24">
        <f t="shared" si="3"/>
        <v>0.002751424171</v>
      </c>
      <c r="L1344" s="24">
        <f>IFNA(VLOOKUP(A1344,'ENERGY processed'!$A$2:$H$2692,8,0),"")</f>
        <v>97810</v>
      </c>
      <c r="M1344" s="24">
        <f t="shared" si="5"/>
        <v>0.008846996883</v>
      </c>
      <c r="N1344" s="24">
        <f>IFNA(VLOOKUP(A1344,'HUMAN RESOURCES processed'!$A$2:$M$2692,5,0))</f>
        <v>0.01</v>
      </c>
      <c r="O1344" s="24">
        <f>IFNA(VLOOKUP(A1344,'HUMAN RESOURCES processed'!$A$2:$M$2692,6,0))</f>
        <v>0.005</v>
      </c>
      <c r="P1344" s="24">
        <f>IFNA(VLOOKUP(A1344,'HUMAN RESOURCES processed'!$A$2:$M$2692,7,0))</f>
        <v>82</v>
      </c>
      <c r="Q1344" s="24">
        <f>IFNA(VLOOKUP(A1344,'HUMAN RESOURCES processed'!$A$2:$M$2692,8,0))</f>
        <v>77</v>
      </c>
      <c r="R1344" s="24">
        <f t="shared" si="6"/>
        <v>79.5</v>
      </c>
      <c r="S1344" s="24">
        <f>IFNA(VLOOKUP(A1344,'HUMAN RESOURCES processed'!$A$2:$M$2692,9,0))</f>
        <v>0.145</v>
      </c>
      <c r="T1344" s="24">
        <f>IFNA(VLOOKUP(A1344,'HUMAN RESOURCES processed'!$A$2:$M$2692,10,0))</f>
        <v>0.672</v>
      </c>
      <c r="U1344" s="24">
        <f>IFNA(VLOOKUP(A1344,'HUMAN RESOURCES processed'!$A$2:$M$2692,11,0))</f>
        <v>0.183</v>
      </c>
      <c r="V1344" s="24">
        <f>IFNA(VLOOKUP(A1344,'HUMAN RESOURCES processed'!$A$2:$M$2692,12,0))</f>
        <v>11055729</v>
      </c>
      <c r="W1344" s="24">
        <f>IFNA(VLOOKUP(A1344,'HUMAN RESOURCES processed'!$A$2:$M$2692,13,0))</f>
        <v>0.741</v>
      </c>
      <c r="X1344" s="24">
        <f>IFNA(VLOOKUP(A1344,'TOURISM processed'!$A$2:$F$2692,5,0))</f>
        <v>12809000000</v>
      </c>
      <c r="Y1344" s="24">
        <f>IFNA(VLOOKUP(A1344,'TOURISM processed'!$A$2:$F$2692,6,0))</f>
        <v>2880000000</v>
      </c>
      <c r="Z1344" s="24">
        <f t="shared" si="7"/>
        <v>260.4984257</v>
      </c>
      <c r="AA1344" s="24">
        <f t="shared" si="753"/>
        <v>0</v>
      </c>
      <c r="AB1344" s="24">
        <f>IFNA(VLOOKUP(A1344,'BUSINESS processed'!A1344:J4034,6,0))</f>
        <v>38</v>
      </c>
      <c r="AC1344" s="24">
        <f t="shared" si="755"/>
        <v>0</v>
      </c>
      <c r="AD1344" s="24">
        <f t="shared" si="756"/>
        <v>0</v>
      </c>
      <c r="AE1344" s="24">
        <f>IFNA(VLOOKUP(A1344,'BUSINESS processed'!A1344:J4034,9,0))</f>
        <v>0.214</v>
      </c>
      <c r="AF1344" s="27">
        <f>IFNA(VLOOKUP(A1344,'BUSINESS processed'!A1344:J4034,10,0))</f>
        <v>0.845</v>
      </c>
      <c r="AG1344" s="26"/>
      <c r="AH1344" s="26"/>
      <c r="AI1344" s="26"/>
      <c r="AJ1344" s="26"/>
      <c r="AK1344" s="26"/>
      <c r="AL1344" s="26"/>
      <c r="AM1344" s="26"/>
      <c r="AN1344" s="26"/>
      <c r="AO1344" s="26"/>
      <c r="AP1344" s="26"/>
      <c r="AQ1344" s="26"/>
      <c r="AR1344" s="26"/>
      <c r="AS1344" s="26"/>
      <c r="AT1344" s="26"/>
      <c r="AU1344" s="26"/>
      <c r="AV1344" s="26"/>
      <c r="AW1344" s="26"/>
      <c r="AX1344" s="26"/>
      <c r="AY1344" s="26"/>
      <c r="AZ1344" s="26"/>
      <c r="BA1344" s="26"/>
      <c r="BB1344" s="26"/>
      <c r="BC1344" s="26"/>
      <c r="BD1344" s="26"/>
      <c r="BE1344" s="26"/>
      <c r="BF1344" s="26"/>
      <c r="BG1344" s="26"/>
      <c r="BH1344" s="26"/>
    </row>
    <row r="1345">
      <c r="A1345" s="18" t="str">
        <f t="shared" si="1"/>
        <v>Europe_Greece-Europe_2005</v>
      </c>
      <c r="B1345" s="19" t="s">
        <v>179</v>
      </c>
      <c r="C1345" s="20" t="s">
        <v>196</v>
      </c>
      <c r="D1345" s="21" t="s">
        <v>84</v>
      </c>
      <c r="E1345" s="22">
        <v>2.4E11</v>
      </c>
      <c r="F1345" s="22">
        <f t="shared" si="2"/>
        <v>21635.43516</v>
      </c>
      <c r="G1345" s="23">
        <v>0.097</v>
      </c>
      <c r="H1345" s="23">
        <v>2093.0</v>
      </c>
      <c r="I1345" s="39">
        <f t="shared" si="757"/>
        <v>0.068</v>
      </c>
      <c r="J1345" s="24">
        <f>IFNA(VLOOKUP(A1345,'ENERGY processed'!$A$2:$H$2692,7,0),"")</f>
        <v>28855.5</v>
      </c>
      <c r="K1345" s="24">
        <f t="shared" si="3"/>
        <v>0.002601255414</v>
      </c>
      <c r="L1345" s="24">
        <f>IFNA(VLOOKUP(A1345,'ENERGY processed'!$A$2:$H$2692,8,0),"")</f>
        <v>95478</v>
      </c>
      <c r="M1345" s="24">
        <f t="shared" si="5"/>
        <v>0.008607116994</v>
      </c>
      <c r="N1345" s="24">
        <f>IFNA(VLOOKUP(A1345,'HUMAN RESOURCES processed'!$A$2:$M$2692,5,0))</f>
        <v>0.01</v>
      </c>
      <c r="O1345" s="24">
        <f>IFNA(VLOOKUP(A1345,'HUMAN RESOURCES processed'!$A$2:$M$2692,6,0))</f>
        <v>0.005</v>
      </c>
      <c r="P1345" s="24">
        <f>IFNA(VLOOKUP(A1345,'HUMAN RESOURCES processed'!$A$2:$M$2692,7,0))</f>
        <v>82</v>
      </c>
      <c r="Q1345" s="24">
        <f>IFNA(VLOOKUP(A1345,'HUMAN RESOURCES processed'!$A$2:$M$2692,8,0))</f>
        <v>77</v>
      </c>
      <c r="R1345" s="24">
        <f t="shared" si="6"/>
        <v>79.5</v>
      </c>
      <c r="S1345" s="24">
        <f>IFNA(VLOOKUP(A1345,'HUMAN RESOURCES processed'!$A$2:$M$2692,9,0))</f>
        <v>0.144</v>
      </c>
      <c r="T1345" s="24">
        <f>IFNA(VLOOKUP(A1345,'HUMAN RESOURCES processed'!$A$2:$M$2692,10,0))</f>
        <v>0.671</v>
      </c>
      <c r="U1345" s="24">
        <f>IFNA(VLOOKUP(A1345,'HUMAN RESOURCES processed'!$A$2:$M$2692,11,0))</f>
        <v>0.186</v>
      </c>
      <c r="V1345" s="24">
        <f>IFNA(VLOOKUP(A1345,'HUMAN RESOURCES processed'!$A$2:$M$2692,12,0))</f>
        <v>11092913</v>
      </c>
      <c r="W1345" s="24">
        <f>IFNA(VLOOKUP(A1345,'HUMAN RESOURCES processed'!$A$2:$M$2692,13,0))</f>
        <v>0.745</v>
      </c>
      <c r="X1345" s="24">
        <f>IFNA(VLOOKUP(A1345,'TOURISM processed'!$A$2:$F$2692,5,0))</f>
        <v>13453000000</v>
      </c>
      <c r="Y1345" s="24">
        <f>IFNA(VLOOKUP(A1345,'TOURISM processed'!$A$2:$F$2692,6,0))</f>
        <v>3045000000</v>
      </c>
      <c r="Z1345" s="24">
        <f t="shared" si="7"/>
        <v>274.4995837</v>
      </c>
      <c r="AA1345" s="24">
        <f>IFNA(VLOOKUP(A1345,'BUSINESS processed'!A1345:J4035,5,0))</f>
        <v>0.54</v>
      </c>
      <c r="AB1345" s="24">
        <f>IFNA(VLOOKUP(A1345,'BUSINESS processed'!A1345:J4035,6,0))</f>
        <v>38</v>
      </c>
      <c r="AC1345" s="24">
        <f t="shared" si="755"/>
        <v>0</v>
      </c>
      <c r="AD1345" s="24">
        <f>IFNA(VLOOKUP(A1345,'BUSINESS processed'!A1345:J4035,8,0))</f>
        <v>264</v>
      </c>
      <c r="AE1345" s="24">
        <f>IFNA(VLOOKUP(A1345,'BUSINESS processed'!A1345:J4035,9,0))</f>
        <v>0.24</v>
      </c>
      <c r="AF1345" s="27">
        <f>IFNA(VLOOKUP(A1345,'BUSINESS processed'!A1345:J4035,10,0))</f>
        <v>0.929</v>
      </c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</row>
    <row r="1346">
      <c r="A1346" s="18" t="str">
        <f t="shared" si="1"/>
        <v>Europe_Greece-Europe_2006</v>
      </c>
      <c r="B1346" s="19" t="s">
        <v>179</v>
      </c>
      <c r="C1346" s="20" t="s">
        <v>196</v>
      </c>
      <c r="D1346" s="21" t="s">
        <v>85</v>
      </c>
      <c r="E1346" s="22">
        <v>2.62E11</v>
      </c>
      <c r="F1346" s="22">
        <f t="shared" si="2"/>
        <v>23544.32493</v>
      </c>
      <c r="G1346" s="23">
        <v>0.097</v>
      </c>
      <c r="H1346" s="23">
        <v>2293.0</v>
      </c>
      <c r="I1346" s="39">
        <f t="shared" si="757"/>
        <v>0.068</v>
      </c>
      <c r="J1346" s="24">
        <f>IF(AND( C1346=C1345,D1346&gt;D1345),J1345,"")</f>
        <v>28855.5</v>
      </c>
      <c r="K1346" s="24">
        <f t="shared" si="3"/>
        <v>0.002593065909</v>
      </c>
      <c r="L1346" s="24">
        <f>IF(AND(C1346=C1345,C1346&gt;C1345),C1345,0)</f>
        <v>0</v>
      </c>
      <c r="M1346" s="24">
        <f t="shared" si="5"/>
        <v>0</v>
      </c>
      <c r="N1346" s="24">
        <f>IFNA(VLOOKUP(A1346,'HUMAN RESOURCES processed'!$A$2:$M$2692,5,0))</f>
        <v>0.01</v>
      </c>
      <c r="O1346" s="24">
        <f>IFNA(VLOOKUP(A1346,'HUMAN RESOURCES processed'!$A$2:$M$2692,6,0))</f>
        <v>0.005</v>
      </c>
      <c r="P1346" s="24">
        <f>IFNA(VLOOKUP(A1346,'HUMAN RESOURCES processed'!$A$2:$M$2692,7,0))</f>
        <v>82</v>
      </c>
      <c r="Q1346" s="24">
        <f>IFNA(VLOOKUP(A1346,'HUMAN RESOURCES processed'!$A$2:$M$2692,8,0))</f>
        <v>77</v>
      </c>
      <c r="R1346" s="24">
        <f t="shared" si="6"/>
        <v>79.5</v>
      </c>
      <c r="S1346" s="24">
        <f>IFNA(VLOOKUP(A1346,'HUMAN RESOURCES processed'!$A$2:$M$2692,9,0))</f>
        <v>0.144</v>
      </c>
      <c r="T1346" s="24">
        <f>IFNA(VLOOKUP(A1346,'HUMAN RESOURCES processed'!$A$2:$M$2692,10,0))</f>
        <v>0.669</v>
      </c>
      <c r="U1346" s="24">
        <f>IFNA(VLOOKUP(A1346,'HUMAN RESOURCES processed'!$A$2:$M$2692,11,0))</f>
        <v>0.187</v>
      </c>
      <c r="V1346" s="24">
        <f>IFNA(VLOOKUP(A1346,'HUMAN RESOURCES processed'!$A$2:$M$2692,12,0))</f>
        <v>11127947</v>
      </c>
      <c r="W1346" s="24">
        <f>IFNA(VLOOKUP(A1346,'HUMAN RESOURCES processed'!$A$2:$M$2692,13,0))</f>
        <v>0.748</v>
      </c>
      <c r="X1346" s="24">
        <f>IFNA(VLOOKUP(A1346,'TOURISM processed'!$A$2:$F$2692,5,0))</f>
        <v>14495000000</v>
      </c>
      <c r="Y1346" s="24">
        <f>IFNA(VLOOKUP(A1346,'TOURISM processed'!$A$2:$F$2692,6,0))</f>
        <v>3004000000</v>
      </c>
      <c r="Z1346" s="24">
        <f t="shared" si="7"/>
        <v>269.9509622</v>
      </c>
      <c r="AA1346" s="24">
        <f>IFNA(VLOOKUP(A1346,'BUSINESS processed'!A1346:J4036,5,0))</f>
        <v>0.495</v>
      </c>
      <c r="AB1346" s="24">
        <f>IFNA(VLOOKUP(A1346,'BUSINESS processed'!A1346:J4036,6,0))</f>
        <v>38</v>
      </c>
      <c r="AC1346" s="24">
        <f t="shared" si="755"/>
        <v>0</v>
      </c>
      <c r="AD1346" s="24">
        <f>IFNA(VLOOKUP(A1346,'BUSINESS processed'!A1346:J4036,8,0))</f>
        <v>264</v>
      </c>
      <c r="AE1346" s="24">
        <f>IFNA(VLOOKUP(A1346,'BUSINESS processed'!A1346:J4036,9,0))</f>
        <v>0.323</v>
      </c>
      <c r="AF1346" s="27">
        <f>IFNA(VLOOKUP(A1346,'BUSINESS processed'!A1346:J4036,10,0))</f>
        <v>0.993</v>
      </c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</row>
    <row r="1347">
      <c r="A1347" s="18" t="str">
        <f t="shared" si="1"/>
        <v>Europe_Greece-Europe_2007</v>
      </c>
      <c r="B1347" s="19" t="s">
        <v>179</v>
      </c>
      <c r="C1347" s="20" t="s">
        <v>196</v>
      </c>
      <c r="D1347" s="21" t="s">
        <v>86</v>
      </c>
      <c r="E1347" s="22">
        <v>3.05E11</v>
      </c>
      <c r="F1347" s="22">
        <f t="shared" si="2"/>
        <v>27322.39948</v>
      </c>
      <c r="G1347" s="23">
        <v>0.098</v>
      </c>
      <c r="H1347" s="23">
        <v>2682.0</v>
      </c>
      <c r="I1347" s="39">
        <f t="shared" si="757"/>
        <v>0.068</v>
      </c>
      <c r="J1347" s="24">
        <f>IFNA(VLOOKUP(A1347,'ENERGY processed'!$A$2:$H$2692,7,0),"")</f>
        <v>30232.5</v>
      </c>
      <c r="K1347" s="24">
        <f t="shared" si="3"/>
        <v>0.00270827686</v>
      </c>
      <c r="L1347" s="24">
        <f>IFNA(VLOOKUP(A1347,'ENERGY processed'!$A$2:$H$2692,8,0),"")</f>
        <v>98460.5</v>
      </c>
      <c r="M1347" s="24">
        <f t="shared" si="5"/>
        <v>0.008820252832</v>
      </c>
      <c r="N1347" s="24">
        <f>IFNA(VLOOKUP(A1347,'HUMAN RESOURCES processed'!$A$2:$M$2692,5,0))</f>
        <v>0.01</v>
      </c>
      <c r="O1347" s="24">
        <f>IFNA(VLOOKUP(A1347,'HUMAN RESOURCES processed'!$A$2:$M$2692,6,0))</f>
        <v>0.004</v>
      </c>
      <c r="P1347" s="24">
        <f>IFNA(VLOOKUP(A1347,'HUMAN RESOURCES processed'!$A$2:$M$2692,7,0))</f>
        <v>82</v>
      </c>
      <c r="Q1347" s="24">
        <f>IFNA(VLOOKUP(A1347,'HUMAN RESOURCES processed'!$A$2:$M$2692,8,0))</f>
        <v>77</v>
      </c>
      <c r="R1347" s="24">
        <f t="shared" si="6"/>
        <v>79.5</v>
      </c>
      <c r="S1347" s="24">
        <f>IFNA(VLOOKUP(A1347,'HUMAN RESOURCES processed'!$A$2:$M$2692,9,0))</f>
        <v>0.144</v>
      </c>
      <c r="T1347" s="24">
        <f>IFNA(VLOOKUP(A1347,'HUMAN RESOURCES processed'!$A$2:$M$2692,10,0))</f>
        <v>0.668</v>
      </c>
      <c r="U1347" s="24">
        <f>IFNA(VLOOKUP(A1347,'HUMAN RESOURCES processed'!$A$2:$M$2692,11,0))</f>
        <v>0.188</v>
      </c>
      <c r="V1347" s="24">
        <f>IFNA(VLOOKUP(A1347,'HUMAN RESOURCES processed'!$A$2:$M$2692,12,0))</f>
        <v>11163002</v>
      </c>
      <c r="W1347" s="24">
        <f>IFNA(VLOOKUP(A1347,'HUMAN RESOURCES processed'!$A$2:$M$2692,13,0))</f>
        <v>0.752</v>
      </c>
      <c r="X1347" s="24">
        <f>IFNA(VLOOKUP(A1347,'TOURISM processed'!$A$2:$F$2692,5,0))</f>
        <v>15687000000</v>
      </c>
      <c r="Y1347" s="24">
        <f>IFNA(VLOOKUP(A1347,'TOURISM processed'!$A$2:$F$2692,6,0))</f>
        <v>3430000000</v>
      </c>
      <c r="Z1347" s="24">
        <f t="shared" si="7"/>
        <v>307.2650171</v>
      </c>
      <c r="AA1347" s="24">
        <f>IFNA(VLOOKUP(A1347,'BUSINESS processed'!A1347:J4037,5,0))</f>
        <v>0.489</v>
      </c>
      <c r="AB1347" s="24">
        <f>IFNA(VLOOKUP(A1347,'BUSINESS processed'!A1347:J4037,6,0))</f>
        <v>38</v>
      </c>
      <c r="AC1347" s="24">
        <f t="shared" si="755"/>
        <v>0</v>
      </c>
      <c r="AD1347" s="24">
        <f>IFNA(VLOOKUP(A1347,'BUSINESS processed'!A1347:J4037,8,0))</f>
        <v>264</v>
      </c>
      <c r="AE1347" s="24">
        <f>IFNA(VLOOKUP(A1347,'BUSINESS processed'!A1347:J4037,9,0))</f>
        <v>0.359</v>
      </c>
      <c r="AF1347" s="27">
        <f>IFNA(VLOOKUP(A1347,'BUSINESS processed'!A1347:J4037,10,0))</f>
        <v>1.111</v>
      </c>
      <c r="AG1347" s="26"/>
      <c r="AH1347" s="26"/>
      <c r="AI1347" s="26"/>
      <c r="AJ1347" s="26"/>
      <c r="AK1347" s="26"/>
      <c r="AL1347" s="26"/>
      <c r="AM1347" s="26"/>
      <c r="AN1347" s="26"/>
      <c r="AO1347" s="26"/>
      <c r="AP1347" s="26"/>
      <c r="AQ1347" s="26"/>
      <c r="AR1347" s="26"/>
      <c r="AS1347" s="26"/>
      <c r="AT1347" s="26"/>
      <c r="AU1347" s="26"/>
      <c r="AV1347" s="26"/>
      <c r="AW1347" s="26"/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6"/>
      <c r="BH1347" s="26"/>
    </row>
    <row r="1348">
      <c r="A1348" s="18" t="str">
        <f t="shared" si="1"/>
        <v>Europe_Greece-Europe_2008</v>
      </c>
      <c r="B1348" s="19" t="s">
        <v>179</v>
      </c>
      <c r="C1348" s="20" t="s">
        <v>196</v>
      </c>
      <c r="D1348" s="21" t="s">
        <v>87</v>
      </c>
      <c r="E1348" s="22">
        <v>3.42E11</v>
      </c>
      <c r="F1348" s="22">
        <f t="shared" si="2"/>
        <v>30572.73186</v>
      </c>
      <c r="G1348" s="23">
        <v>0.101</v>
      </c>
      <c r="H1348" s="23">
        <v>3085.0</v>
      </c>
      <c r="I1348" s="39">
        <f t="shared" si="757"/>
        <v>0.068</v>
      </c>
      <c r="J1348" s="24">
        <f>IF(AND( C1348=C1347,D1348&gt;D1347),J1347,"")</f>
        <v>30232.5</v>
      </c>
      <c r="K1348" s="24">
        <f t="shared" si="3"/>
        <v>0.002702602678</v>
      </c>
      <c r="L1348" s="24">
        <f>IF(AND(C1348=C1347,C1348&gt;C1347),C1347,0)</f>
        <v>0</v>
      </c>
      <c r="M1348" s="24">
        <f t="shared" si="5"/>
        <v>0</v>
      </c>
      <c r="N1348" s="24">
        <f>IFNA(VLOOKUP(A1348,'HUMAN RESOURCES processed'!$A$2:$M$2692,5,0))</f>
        <v>0.011</v>
      </c>
      <c r="O1348" s="24">
        <f>IFNA(VLOOKUP(A1348,'HUMAN RESOURCES processed'!$A$2:$M$2692,6,0))</f>
        <v>0.004</v>
      </c>
      <c r="P1348" s="24">
        <f>IFNA(VLOOKUP(A1348,'HUMAN RESOURCES processed'!$A$2:$M$2692,7,0))</f>
        <v>83</v>
      </c>
      <c r="Q1348" s="24">
        <f>IFNA(VLOOKUP(A1348,'HUMAN RESOURCES processed'!$A$2:$M$2692,8,0))</f>
        <v>78</v>
      </c>
      <c r="R1348" s="24">
        <f t="shared" si="6"/>
        <v>80.5</v>
      </c>
      <c r="S1348" s="24">
        <f>IFNA(VLOOKUP(A1348,'HUMAN RESOURCES processed'!$A$2:$M$2692,9,0))</f>
        <v>0.144</v>
      </c>
      <c r="T1348" s="24">
        <f>IFNA(VLOOKUP(A1348,'HUMAN RESOURCES processed'!$A$2:$M$2692,10,0))</f>
        <v>0.668</v>
      </c>
      <c r="U1348" s="24">
        <f>IFNA(VLOOKUP(A1348,'HUMAN RESOURCES processed'!$A$2:$M$2692,11,0))</f>
        <v>0.188</v>
      </c>
      <c r="V1348" s="24">
        <f>IFNA(VLOOKUP(A1348,'HUMAN RESOURCES processed'!$A$2:$M$2692,12,0))</f>
        <v>11186439</v>
      </c>
      <c r="W1348" s="24">
        <f>IFNA(VLOOKUP(A1348,'HUMAN RESOURCES processed'!$A$2:$M$2692,13,0))</f>
        <v>0.756</v>
      </c>
      <c r="X1348" s="24">
        <f>IFNA(VLOOKUP(A1348,'TOURISM processed'!$A$2:$F$2692,5,0))</f>
        <v>17586000000</v>
      </c>
      <c r="Y1348" s="24">
        <f>IFNA(VLOOKUP(A1348,'TOURISM processed'!$A$2:$F$2692,6,0))</f>
        <v>3946000000</v>
      </c>
      <c r="Z1348" s="24">
        <f t="shared" si="7"/>
        <v>352.7485378</v>
      </c>
      <c r="AA1348" s="24">
        <f>IFNA(VLOOKUP(A1348,'BUSINESS processed'!A1348:J4038,5,0))</f>
        <v>0.467</v>
      </c>
      <c r="AB1348" s="24">
        <f>IFNA(VLOOKUP(A1348,'BUSINESS processed'!A1348:J4038,6,0))</f>
        <v>19</v>
      </c>
      <c r="AC1348" s="24">
        <f t="shared" si="755"/>
        <v>0</v>
      </c>
      <c r="AD1348" s="24">
        <f>IFNA(VLOOKUP(A1348,'BUSINESS processed'!A1348:J4038,8,0))</f>
        <v>224</v>
      </c>
      <c r="AE1348" s="24">
        <f>IFNA(VLOOKUP(A1348,'BUSINESS processed'!A1348:J4038,9,0))</f>
        <v>0.382</v>
      </c>
      <c r="AF1348" s="27">
        <f>IFNA(VLOOKUP(A1348,'BUSINESS processed'!A1348:J4038,10,0))</f>
        <v>1.245</v>
      </c>
      <c r="AG1348" s="26"/>
      <c r="AH1348" s="26"/>
      <c r="AI1348" s="26"/>
      <c r="AJ1348" s="26"/>
      <c r="AK1348" s="26"/>
      <c r="AL1348" s="26"/>
      <c r="AM1348" s="26"/>
      <c r="AN1348" s="26"/>
      <c r="AO1348" s="26"/>
      <c r="AP1348" s="26"/>
      <c r="AQ1348" s="26"/>
      <c r="AR1348" s="26"/>
      <c r="AS1348" s="26"/>
      <c r="AT1348" s="26"/>
      <c r="AU1348" s="26"/>
      <c r="AV1348" s="26"/>
      <c r="AW1348" s="26"/>
      <c r="AX1348" s="26"/>
      <c r="AY1348" s="26"/>
      <c r="AZ1348" s="26"/>
      <c r="BA1348" s="26"/>
      <c r="BB1348" s="26"/>
      <c r="BC1348" s="26"/>
      <c r="BD1348" s="26"/>
      <c r="BE1348" s="26"/>
      <c r="BF1348" s="26"/>
      <c r="BG1348" s="26"/>
      <c r="BH1348" s="26"/>
    </row>
    <row r="1349">
      <c r="A1349" s="18" t="str">
        <f t="shared" si="1"/>
        <v>Europe_Greece-Europe_2009</v>
      </c>
      <c r="B1349" s="19" t="s">
        <v>179</v>
      </c>
      <c r="C1349" s="20" t="s">
        <v>196</v>
      </c>
      <c r="D1349" s="21" t="s">
        <v>88</v>
      </c>
      <c r="E1349" s="22">
        <v>3.21E11</v>
      </c>
      <c r="F1349" s="22">
        <f t="shared" si="2"/>
        <v>28693.80183</v>
      </c>
      <c r="G1349" s="23">
        <v>0.1</v>
      </c>
      <c r="H1349" s="23">
        <v>2861.0</v>
      </c>
      <c r="I1349" s="39">
        <f t="shared" si="757"/>
        <v>0.068</v>
      </c>
      <c r="J1349" s="24">
        <f>IFNA(VLOOKUP(A1349,'ENERGY processed'!$A$2:$H$2692,7,0),"")</f>
        <v>28731</v>
      </c>
      <c r="K1349" s="24">
        <f t="shared" si="3"/>
        <v>0.002568229347</v>
      </c>
      <c r="L1349" s="24">
        <f>IFNA(VLOOKUP(A1349,'ENERGY processed'!$A$2:$H$2692,8,0),"")</f>
        <v>94704</v>
      </c>
      <c r="M1349" s="24">
        <f t="shared" si="5"/>
        <v>0.008465476038</v>
      </c>
      <c r="N1349" s="24">
        <f>IFNA(VLOOKUP(A1349,'HUMAN RESOURCES processed'!$A$2:$M$2692,5,0))</f>
        <v>0.011</v>
      </c>
      <c r="O1349" s="24">
        <f>IFNA(VLOOKUP(A1349,'HUMAN RESOURCES processed'!$A$2:$M$2692,6,0))</f>
        <v>0.004</v>
      </c>
      <c r="P1349" s="24">
        <f>IFNA(VLOOKUP(A1349,'HUMAN RESOURCES processed'!$A$2:$M$2692,7,0))</f>
        <v>83</v>
      </c>
      <c r="Q1349" s="24">
        <f>IFNA(VLOOKUP(A1349,'HUMAN RESOURCES processed'!$A$2:$M$2692,8,0))</f>
        <v>78</v>
      </c>
      <c r="R1349" s="24">
        <f t="shared" si="6"/>
        <v>80.5</v>
      </c>
      <c r="S1349" s="24">
        <f>IFNA(VLOOKUP(A1349,'HUMAN RESOURCES processed'!$A$2:$M$2692,9,0))</f>
        <v>0.145</v>
      </c>
      <c r="T1349" s="24">
        <f>IFNA(VLOOKUP(A1349,'HUMAN RESOURCES processed'!$A$2:$M$2692,10,0))</f>
        <v>0.667</v>
      </c>
      <c r="U1349" s="24">
        <f>IFNA(VLOOKUP(A1349,'HUMAN RESOURCES processed'!$A$2:$M$2692,11,0))</f>
        <v>0.189</v>
      </c>
      <c r="V1349" s="24">
        <f>IFNA(VLOOKUP(A1349,'HUMAN RESOURCES processed'!$A$2:$M$2692,12,0))</f>
        <v>11187085</v>
      </c>
      <c r="W1349" s="24">
        <f>IFNA(VLOOKUP(A1349,'HUMAN RESOURCES processed'!$A$2:$M$2692,13,0))</f>
        <v>0.759</v>
      </c>
      <c r="X1349" s="24">
        <f>IFNA(VLOOKUP(A1349,'TOURISM processed'!$A$2:$F$2692,5,0))</f>
        <v>14796000000</v>
      </c>
      <c r="Y1349" s="24">
        <f>IFNA(VLOOKUP(A1349,'TOURISM processed'!$A$2:$F$2692,6,0))</f>
        <v>3401000000</v>
      </c>
      <c r="Z1349" s="24">
        <f t="shared" si="7"/>
        <v>304.0112773</v>
      </c>
      <c r="AA1349" s="24">
        <f>IFNA(VLOOKUP(A1349,'BUSINESS processed'!A1349:J4039,5,0))</f>
        <v>0.467</v>
      </c>
      <c r="AB1349" s="24">
        <f>IFNA(VLOOKUP(A1349,'BUSINESS processed'!A1349:J4039,6,0))</f>
        <v>19</v>
      </c>
      <c r="AC1349" s="24">
        <f t="shared" si="755"/>
        <v>0</v>
      </c>
      <c r="AD1349" s="24">
        <f>IFNA(VLOOKUP(A1349,'BUSINESS processed'!A1349:J4039,8,0))</f>
        <v>224</v>
      </c>
      <c r="AE1349" s="24">
        <f>IFNA(VLOOKUP(A1349,'BUSINESS processed'!A1349:J4039,9,0))</f>
        <v>0.424</v>
      </c>
      <c r="AF1349" s="27">
        <f>IFNA(VLOOKUP(A1349,'BUSINESS processed'!A1349:J4039,10,0))</f>
        <v>1.198</v>
      </c>
      <c r="AG1349" s="26"/>
      <c r="AH1349" s="26"/>
      <c r="AI1349" s="26"/>
      <c r="AJ1349" s="26"/>
      <c r="AK1349" s="26"/>
      <c r="AL1349" s="26"/>
      <c r="AM1349" s="26"/>
      <c r="AN1349" s="26"/>
      <c r="AO1349" s="26"/>
      <c r="AP1349" s="26"/>
      <c r="AQ1349" s="26"/>
      <c r="AR1349" s="26"/>
      <c r="AS1349" s="26"/>
      <c r="AT1349" s="26"/>
      <c r="AU1349" s="26"/>
      <c r="AV1349" s="26"/>
      <c r="AW1349" s="26"/>
      <c r="AX1349" s="26"/>
      <c r="AY1349" s="26"/>
      <c r="AZ1349" s="26"/>
      <c r="BA1349" s="26"/>
      <c r="BB1349" s="26"/>
      <c r="BC1349" s="26"/>
      <c r="BD1349" s="26"/>
      <c r="BE1349" s="26"/>
      <c r="BF1349" s="26"/>
      <c r="BG1349" s="26"/>
      <c r="BH1349" s="26"/>
    </row>
    <row r="1350">
      <c r="A1350" s="18" t="str">
        <f t="shared" si="1"/>
        <v>Europe_Greece-Europe_2010</v>
      </c>
      <c r="B1350" s="19" t="s">
        <v>179</v>
      </c>
      <c r="C1350" s="20" t="s">
        <v>196</v>
      </c>
      <c r="D1350" s="21" t="s">
        <v>89</v>
      </c>
      <c r="E1350" s="22">
        <v>2.94E11</v>
      </c>
      <c r="F1350" s="22">
        <f t="shared" si="2"/>
        <v>26359.54745</v>
      </c>
      <c r="G1350" s="23">
        <v>0.094</v>
      </c>
      <c r="H1350" s="23">
        <v>2442.0</v>
      </c>
      <c r="I1350" s="39">
        <f t="shared" si="757"/>
        <v>0.068</v>
      </c>
      <c r="J1350" s="24">
        <f>IFNA(VLOOKUP(A1350,'ENERGY processed'!$A$2:$H$2692,7,0),"")</f>
        <v>30223</v>
      </c>
      <c r="K1350" s="24">
        <f t="shared" si="3"/>
        <v>0.002709743547</v>
      </c>
      <c r="L1350" s="24">
        <f>IFNA(VLOOKUP(A1350,'ENERGY processed'!$A$2:$H$2692,8,0),"")</f>
        <v>97286</v>
      </c>
      <c r="M1350" s="24">
        <f t="shared" si="5"/>
        <v>0.008722499775</v>
      </c>
      <c r="N1350" s="24">
        <f>IFNA(VLOOKUP(A1350,'HUMAN RESOURCES processed'!$A$2:$M$2692,5,0))</f>
        <v>0.01</v>
      </c>
      <c r="O1350" s="24">
        <f>IFNA(VLOOKUP(A1350,'HUMAN RESOURCES processed'!$A$2:$M$2692,6,0))</f>
        <v>0.004</v>
      </c>
      <c r="P1350" s="24">
        <f>IFNA(VLOOKUP(A1350,'HUMAN RESOURCES processed'!$A$2:$M$2692,7,0))</f>
        <v>83</v>
      </c>
      <c r="Q1350" s="24">
        <f>IFNA(VLOOKUP(A1350,'HUMAN RESOURCES processed'!$A$2:$M$2692,8,0))</f>
        <v>78</v>
      </c>
      <c r="R1350" s="24">
        <f t="shared" si="6"/>
        <v>80.5</v>
      </c>
      <c r="S1350" s="24">
        <f>IFNA(VLOOKUP(A1350,'HUMAN RESOURCES processed'!$A$2:$M$2692,9,0))</f>
        <v>0.145</v>
      </c>
      <c r="T1350" s="24">
        <f>IFNA(VLOOKUP(A1350,'HUMAN RESOURCES processed'!$A$2:$M$2692,10,0))</f>
        <v>0.665</v>
      </c>
      <c r="U1350" s="24">
        <f>IFNA(VLOOKUP(A1350,'HUMAN RESOURCES processed'!$A$2:$M$2692,11,0))</f>
        <v>0.19</v>
      </c>
      <c r="V1350" s="24">
        <f>IFNA(VLOOKUP(A1350,'HUMAN RESOURCES processed'!$A$2:$M$2692,12,0))</f>
        <v>11153454</v>
      </c>
      <c r="W1350" s="24">
        <f>IFNA(VLOOKUP(A1350,'HUMAN RESOURCES processed'!$A$2:$M$2692,13,0))</f>
        <v>0.763</v>
      </c>
      <c r="X1350" s="24">
        <f>IFNA(VLOOKUP(A1350,'TOURISM processed'!$A$2:$F$2692,5,0))</f>
        <v>12579000000</v>
      </c>
      <c r="Y1350" s="24">
        <f>IFNA(VLOOKUP(A1350,'TOURISM processed'!$A$2:$F$2692,6,0))</f>
        <v>2874000000</v>
      </c>
      <c r="Z1350" s="24">
        <f t="shared" si="7"/>
        <v>257.6780251</v>
      </c>
      <c r="AA1350" s="24">
        <f>IFNA(VLOOKUP(A1350,'BUSINESS processed'!A1350:J4040,5,0))</f>
        <v>0.467</v>
      </c>
      <c r="AB1350" s="24">
        <f>IFNA(VLOOKUP(A1350,'BUSINESS processed'!A1350:J4040,6,0))</f>
        <v>19</v>
      </c>
      <c r="AC1350" s="24">
        <f t="shared" si="755"/>
        <v>0</v>
      </c>
      <c r="AD1350" s="24">
        <f>IFNA(VLOOKUP(A1350,'BUSINESS processed'!A1350:J4040,8,0))</f>
        <v>224</v>
      </c>
      <c r="AE1350" s="24">
        <f>IFNA(VLOOKUP(A1350,'BUSINESS processed'!A1350:J4040,9,0))</f>
        <v>0.444</v>
      </c>
      <c r="AF1350" s="27">
        <f>IFNA(VLOOKUP(A1350,'BUSINESS processed'!A1350:J4040,10,0))</f>
        <v>1.106</v>
      </c>
      <c r="AG1350" s="26"/>
      <c r="AH1350" s="26"/>
      <c r="AI1350" s="26"/>
      <c r="AJ1350" s="26"/>
      <c r="AK1350" s="26"/>
      <c r="AL1350" s="26"/>
      <c r="AM1350" s="26"/>
      <c r="AN1350" s="26"/>
      <c r="AO1350" s="26"/>
      <c r="AP1350" s="26"/>
      <c r="AQ1350" s="26"/>
      <c r="AR1350" s="26"/>
      <c r="AS1350" s="26"/>
      <c r="AT1350" s="26"/>
      <c r="AU1350" s="26"/>
      <c r="AV1350" s="26"/>
      <c r="AW1350" s="26"/>
      <c r="AX1350" s="26"/>
      <c r="AY1350" s="26"/>
      <c r="AZ1350" s="26"/>
      <c r="BA1350" s="26"/>
      <c r="BB1350" s="26"/>
      <c r="BC1350" s="26"/>
      <c r="BD1350" s="26"/>
      <c r="BE1350" s="26"/>
      <c r="BF1350" s="26"/>
      <c r="BG1350" s="26"/>
      <c r="BH1350" s="26"/>
    </row>
    <row r="1351">
      <c r="A1351" s="18" t="str">
        <f t="shared" si="1"/>
        <v>Europe_Greece-Europe_2011</v>
      </c>
      <c r="B1351" s="19" t="s">
        <v>179</v>
      </c>
      <c r="C1351" s="20" t="s">
        <v>196</v>
      </c>
      <c r="D1351" s="21" t="s">
        <v>90</v>
      </c>
      <c r="E1351" s="22">
        <v>2.9E11</v>
      </c>
      <c r="F1351" s="22">
        <f t="shared" si="2"/>
        <v>26071.60359</v>
      </c>
      <c r="G1351" s="23">
        <v>0.09</v>
      </c>
      <c r="H1351" s="23">
        <v>2304.0</v>
      </c>
      <c r="I1351" s="39">
        <f t="shared" si="757"/>
        <v>0.068</v>
      </c>
      <c r="J1351" s="24">
        <f t="shared" ref="J1351:J1352" si="758">IF(AND( C1351=C1350,D1351&gt;D1350),J1350,"")</f>
        <v>30223</v>
      </c>
      <c r="K1351" s="24">
        <f t="shared" si="3"/>
        <v>0.002717110605</v>
      </c>
      <c r="L1351" s="24">
        <f t="shared" ref="L1351:L1354" si="759">IF(AND(C1351=C1350,C1351&gt;C1350),C1350,0)</f>
        <v>0</v>
      </c>
      <c r="M1351" s="24">
        <f t="shared" si="5"/>
        <v>0</v>
      </c>
      <c r="N1351" s="24">
        <f>IFNA(VLOOKUP(A1351,'HUMAN RESOURCES processed'!$A$2:$M$2692,5,0))</f>
        <v>0.01</v>
      </c>
      <c r="O1351" s="24">
        <f>IFNA(VLOOKUP(A1351,'HUMAN RESOURCES processed'!$A$2:$M$2692,6,0))</f>
        <v>0.004</v>
      </c>
      <c r="P1351" s="24">
        <f>IFNA(VLOOKUP(A1351,'HUMAN RESOURCES processed'!$A$2:$M$2692,7,0))</f>
        <v>84</v>
      </c>
      <c r="Q1351" s="24">
        <f>IFNA(VLOOKUP(A1351,'HUMAN RESOURCES processed'!$A$2:$M$2692,8,0))</f>
        <v>78</v>
      </c>
      <c r="R1351" s="24">
        <f t="shared" si="6"/>
        <v>81</v>
      </c>
      <c r="S1351" s="24">
        <f>IFNA(VLOOKUP(A1351,'HUMAN RESOURCES processed'!$A$2:$M$2692,9,0))</f>
        <v>0.146</v>
      </c>
      <c r="T1351" s="24">
        <f>IFNA(VLOOKUP(A1351,'HUMAN RESOURCES processed'!$A$2:$M$2692,10,0))</f>
        <v>0.663</v>
      </c>
      <c r="U1351" s="24">
        <f>IFNA(VLOOKUP(A1351,'HUMAN RESOURCES processed'!$A$2:$M$2692,11,0))</f>
        <v>0.192</v>
      </c>
      <c r="V1351" s="24">
        <f>IFNA(VLOOKUP(A1351,'HUMAN RESOURCES processed'!$A$2:$M$2692,12,0))</f>
        <v>11123213</v>
      </c>
      <c r="W1351" s="24">
        <f>IFNA(VLOOKUP(A1351,'HUMAN RESOURCES processed'!$A$2:$M$2692,13,0))</f>
        <v>0.766</v>
      </c>
      <c r="X1351" s="24">
        <f>IFNA(VLOOKUP(A1351,'TOURISM processed'!$A$2:$F$2692,5,0))</f>
        <v>14984000000</v>
      </c>
      <c r="Y1351" s="24">
        <f>IFNA(VLOOKUP(A1351,'TOURISM processed'!$A$2:$F$2692,6,0))</f>
        <v>3197000000</v>
      </c>
      <c r="Z1351" s="24">
        <f t="shared" si="7"/>
        <v>287.4169541</v>
      </c>
      <c r="AA1351" s="24">
        <f>IFNA(VLOOKUP(A1351,'BUSINESS processed'!A1351:J4041,5,0))</f>
        <v>0.459</v>
      </c>
      <c r="AB1351" s="24">
        <f>IFNA(VLOOKUP(A1351,'BUSINESS processed'!A1351:J4041,6,0))</f>
        <v>11</v>
      </c>
      <c r="AC1351" s="24">
        <f t="shared" si="755"/>
        <v>0</v>
      </c>
      <c r="AD1351" s="24">
        <f>IFNA(VLOOKUP(A1351,'BUSINESS processed'!A1351:J4041,8,0))</f>
        <v>224</v>
      </c>
      <c r="AE1351" s="24">
        <f>IFNA(VLOOKUP(A1351,'BUSINESS processed'!A1351:J4041,9,0))</f>
        <v>0.516</v>
      </c>
      <c r="AF1351" s="27">
        <f>IFNA(VLOOKUP(A1351,'BUSINESS processed'!A1351:J4041,10,0))</f>
        <v>1.091</v>
      </c>
      <c r="AG1351" s="26"/>
      <c r="AH1351" s="26"/>
      <c r="AI1351" s="26"/>
      <c r="AJ1351" s="26"/>
      <c r="AK1351" s="26"/>
      <c r="AL1351" s="26"/>
      <c r="AM1351" s="26"/>
      <c r="AN1351" s="26"/>
      <c r="AO1351" s="26"/>
      <c r="AP1351" s="26"/>
      <c r="AQ1351" s="26"/>
      <c r="AR1351" s="26"/>
      <c r="AS1351" s="26"/>
      <c r="AT1351" s="26"/>
      <c r="AU1351" s="26"/>
      <c r="AV1351" s="26"/>
      <c r="AW1351" s="26"/>
      <c r="AX1351" s="26"/>
      <c r="AY1351" s="26"/>
      <c r="AZ1351" s="26"/>
      <c r="BA1351" s="26"/>
      <c r="BB1351" s="26"/>
      <c r="BC1351" s="26"/>
      <c r="BD1351" s="26"/>
      <c r="BE1351" s="26"/>
      <c r="BF1351" s="26"/>
      <c r="BG1351" s="26"/>
      <c r="BH1351" s="26"/>
    </row>
    <row r="1352">
      <c r="A1352" s="18" t="str">
        <f t="shared" si="1"/>
        <v>Europe_Greece-Europe_2012</v>
      </c>
      <c r="B1352" s="19" t="s">
        <v>179</v>
      </c>
      <c r="C1352" s="20" t="s">
        <v>196</v>
      </c>
      <c r="D1352" s="21" t="s">
        <v>91</v>
      </c>
      <c r="E1352" s="22">
        <v>2.48E11</v>
      </c>
      <c r="F1352" s="22">
        <f t="shared" si="2"/>
        <v>22356.90253</v>
      </c>
      <c r="G1352" s="23">
        <v>0.093</v>
      </c>
      <c r="H1352" s="23">
        <v>2044.0</v>
      </c>
      <c r="I1352" s="39">
        <f t="shared" si="757"/>
        <v>0.068</v>
      </c>
      <c r="J1352" s="24">
        <f t="shared" si="758"/>
        <v>30223</v>
      </c>
      <c r="K1352" s="24">
        <f t="shared" si="3"/>
        <v>0.002724567198</v>
      </c>
      <c r="L1352" s="24">
        <f t="shared" si="759"/>
        <v>0</v>
      </c>
      <c r="M1352" s="24">
        <f t="shared" si="5"/>
        <v>0</v>
      </c>
      <c r="N1352" s="24">
        <f>IFNA(VLOOKUP(A1352,'HUMAN RESOURCES processed'!$A$2:$M$2692,5,0))</f>
        <v>0.009</v>
      </c>
      <c r="O1352" s="24">
        <f>IFNA(VLOOKUP(A1352,'HUMAN RESOURCES processed'!$A$2:$M$2692,6,0))</f>
        <v>0.004</v>
      </c>
      <c r="P1352" s="24">
        <f>IFNA(VLOOKUP(A1352,'HUMAN RESOURCES processed'!$A$2:$M$2692,7,0))</f>
        <v>83</v>
      </c>
      <c r="Q1352" s="24">
        <f>IFNA(VLOOKUP(A1352,'HUMAN RESOURCES processed'!$A$2:$M$2692,8,0))</f>
        <v>78</v>
      </c>
      <c r="R1352" s="24">
        <f t="shared" si="6"/>
        <v>80.5</v>
      </c>
      <c r="S1352" s="24">
        <f>IFNA(VLOOKUP(A1352,'HUMAN RESOURCES processed'!$A$2:$M$2692,9,0))</f>
        <v>0.146</v>
      </c>
      <c r="T1352" s="24">
        <f>IFNA(VLOOKUP(A1352,'HUMAN RESOURCES processed'!$A$2:$M$2692,10,0))</f>
        <v>0.66</v>
      </c>
      <c r="U1352" s="24">
        <f>IFNA(VLOOKUP(A1352,'HUMAN RESOURCES processed'!$A$2:$M$2692,11,0))</f>
        <v>0.194</v>
      </c>
      <c r="V1352" s="24">
        <f>IFNA(VLOOKUP(A1352,'HUMAN RESOURCES processed'!$A$2:$M$2692,12,0))</f>
        <v>11092771</v>
      </c>
      <c r="W1352" s="24">
        <f>IFNA(VLOOKUP(A1352,'HUMAN RESOURCES processed'!$A$2:$M$2692,13,0))</f>
        <v>0.77</v>
      </c>
      <c r="X1352" s="24">
        <f>IFNA(VLOOKUP(A1352,'TOURISM processed'!$A$2:$F$2692,5,0))</f>
        <v>13313000000</v>
      </c>
      <c r="Y1352" s="24">
        <f>IFNA(VLOOKUP(A1352,'TOURISM processed'!$A$2:$F$2692,6,0))</f>
        <v>2392000000</v>
      </c>
      <c r="Z1352" s="24">
        <f t="shared" si="7"/>
        <v>215.6359308</v>
      </c>
      <c r="AA1352" s="24">
        <f>IFNA(VLOOKUP(A1352,'BUSINESS processed'!A1352:J4042,5,0))</f>
        <v>0.441</v>
      </c>
      <c r="AB1352" s="24">
        <f>IFNA(VLOOKUP(A1352,'BUSINESS processed'!A1352:J4042,6,0))</f>
        <v>12</v>
      </c>
      <c r="AC1352" s="24">
        <f>IFNA(VLOOKUP(A1352,'BUSINESS processed'!A1352:J4042,7,0))</f>
        <v>89</v>
      </c>
      <c r="AD1352" s="24">
        <f>IFNA(VLOOKUP(A1352,'BUSINESS processed'!A1352:J4042,8,0))</f>
        <v>202</v>
      </c>
      <c r="AE1352" s="24">
        <f>IFNA(VLOOKUP(A1352,'BUSINESS processed'!A1352:J4042,9,0))</f>
        <v>0.551</v>
      </c>
      <c r="AF1352" s="27">
        <f>IFNA(VLOOKUP(A1352,'BUSINESS processed'!A1352:J4042,10,0))</f>
        <v>1.201</v>
      </c>
      <c r="AG1352" s="26"/>
      <c r="AH1352" s="26"/>
      <c r="AI1352" s="26"/>
      <c r="AJ1352" s="26"/>
      <c r="AK1352" s="26"/>
      <c r="AL1352" s="26"/>
      <c r="AM1352" s="26"/>
      <c r="AN1352" s="26"/>
      <c r="AO1352" s="26"/>
      <c r="AP1352" s="26"/>
      <c r="AQ1352" s="26"/>
      <c r="AR1352" s="26"/>
      <c r="AS1352" s="26"/>
      <c r="AT1352" s="26"/>
      <c r="AU1352" s="26"/>
      <c r="AV1352" s="26"/>
      <c r="AW1352" s="26"/>
      <c r="AX1352" s="26"/>
      <c r="AY1352" s="26"/>
      <c r="AZ1352" s="26"/>
      <c r="BA1352" s="26"/>
      <c r="BB1352" s="26"/>
      <c r="BC1352" s="26"/>
      <c r="BD1352" s="26"/>
      <c r="BE1352" s="26"/>
      <c r="BF1352" s="26"/>
      <c r="BG1352" s="26"/>
      <c r="BH1352" s="26"/>
    </row>
    <row r="1353">
      <c r="A1353" s="18" t="str">
        <f t="shared" si="1"/>
        <v>Europe_Hungary-Europe_2000</v>
      </c>
      <c r="B1353" s="19" t="s">
        <v>179</v>
      </c>
      <c r="C1353" s="20" t="s">
        <v>197</v>
      </c>
      <c r="D1353" s="21" t="s">
        <v>70</v>
      </c>
      <c r="E1353" s="22">
        <v>4.6385589534E10</v>
      </c>
      <c r="F1353" s="22">
        <f t="shared" si="2"/>
        <v>4542.72072</v>
      </c>
      <c r="G1353" s="23">
        <v>0.072</v>
      </c>
      <c r="H1353" s="23">
        <v>326.0</v>
      </c>
      <c r="I1353" s="23">
        <v>0.126</v>
      </c>
      <c r="J1353" s="24">
        <f>IFNA(VLOOKUP(A1353,'ENERGY processed'!$A$2:$H$2692,7,0),"")</f>
        <v>23499</v>
      </c>
      <c r="K1353" s="24">
        <f t="shared" si="3"/>
        <v>0.002301348226</v>
      </c>
      <c r="L1353" s="24">
        <f t="shared" si="759"/>
        <v>0</v>
      </c>
      <c r="M1353" s="24">
        <f t="shared" si="5"/>
        <v>0</v>
      </c>
      <c r="N1353" s="24">
        <f>IFNA(VLOOKUP(A1353,'HUMAN RESOURCES processed'!$A$2:$M$2692,5,0))</f>
        <v>0.01</v>
      </c>
      <c r="O1353" s="24">
        <f>IFNA(VLOOKUP(A1353,'HUMAN RESOURCES processed'!$A$2:$M$2692,6,0))</f>
        <v>0.01</v>
      </c>
      <c r="P1353" s="24">
        <f>IFNA(VLOOKUP(A1353,'HUMAN RESOURCES processed'!$A$2:$M$2692,7,0))</f>
        <v>76</v>
      </c>
      <c r="Q1353" s="24">
        <f>IFNA(VLOOKUP(A1353,'HUMAN RESOURCES processed'!$A$2:$M$2692,8,0))</f>
        <v>67</v>
      </c>
      <c r="R1353" s="24">
        <f t="shared" si="6"/>
        <v>71.5</v>
      </c>
      <c r="S1353" s="24">
        <f>IFNA(VLOOKUP(A1353,'HUMAN RESOURCES processed'!$A$2:$M$2692,9,0))</f>
        <v>0.168</v>
      </c>
      <c r="T1353" s="24">
        <f>IFNA(VLOOKUP(A1353,'HUMAN RESOURCES processed'!$A$2:$M$2692,10,0))</f>
        <v>0.68</v>
      </c>
      <c r="U1353" s="24">
        <f>IFNA(VLOOKUP(A1353,'HUMAN RESOURCES processed'!$A$2:$M$2692,11,0))</f>
        <v>0.151</v>
      </c>
      <c r="V1353" s="24">
        <f>IFNA(VLOOKUP(A1353,'HUMAN RESOURCES processed'!$A$2:$M$2692,12,0))</f>
        <v>10210971</v>
      </c>
      <c r="W1353" s="24">
        <f>IFNA(VLOOKUP(A1353,'HUMAN RESOURCES processed'!$A$2:$M$2692,13,0))</f>
        <v>0.646</v>
      </c>
      <c r="X1353" s="24">
        <f>IFNA(VLOOKUP(A1353,'TOURISM processed'!$A$2:$F$2692,5,0))</f>
        <v>3809000000</v>
      </c>
      <c r="Y1353" s="24">
        <f>IFNA(VLOOKUP(A1353,'TOURISM processed'!$A$2:$F$2692,6,0))</f>
        <v>1722000000</v>
      </c>
      <c r="Z1353" s="24">
        <f t="shared" si="7"/>
        <v>168.6421399</v>
      </c>
      <c r="AA1353" s="24">
        <f t="shared" ref="AA1353:AA1357" si="760">IF(AND(C1353=C1352,D1353&gt;D1352),AA1352,0)</f>
        <v>0</v>
      </c>
      <c r="AB1353" s="24">
        <f t="shared" ref="AB1353:AB1355" si="761">IF(AND(C1353=C1352,D1353&gt;D1352),AB1352,0)</f>
        <v>0</v>
      </c>
      <c r="AC1353" s="24">
        <f t="shared" ref="AC1353:AC1364" si="762">IF(AND(C1353=C1352,D1353&gt;D1352),AC1352,0)</f>
        <v>0</v>
      </c>
      <c r="AD1353" s="24">
        <f t="shared" ref="AD1353:AD1357" si="763">IF(AND(C1353=C1352,D1353&gt;D1352),AD1352,0)</f>
        <v>0</v>
      </c>
      <c r="AE1353" s="24">
        <f>IFNA(VLOOKUP(A1353,'BUSINESS processed'!A1353:J4043,9,0))</f>
        <v>0.07</v>
      </c>
      <c r="AF1353" s="27">
        <f>IFNA(VLOOKUP(A1353,'BUSINESS processed'!A1353:J4043,10,0))</f>
        <v>0.301</v>
      </c>
      <c r="AG1353" s="26"/>
      <c r="AH1353" s="26"/>
      <c r="AI1353" s="26"/>
      <c r="AJ1353" s="26"/>
      <c r="AK1353" s="26"/>
      <c r="AL1353" s="26"/>
      <c r="AM1353" s="26"/>
      <c r="AN1353" s="26"/>
      <c r="AO1353" s="26"/>
      <c r="AP1353" s="26"/>
      <c r="AQ1353" s="26"/>
      <c r="AR1353" s="26"/>
      <c r="AS1353" s="26"/>
      <c r="AT1353" s="26"/>
      <c r="AU1353" s="26"/>
      <c r="AV1353" s="26"/>
      <c r="AW1353" s="26"/>
      <c r="AX1353" s="26"/>
      <c r="AY1353" s="26"/>
      <c r="AZ1353" s="26"/>
      <c r="BA1353" s="26"/>
      <c r="BB1353" s="26"/>
      <c r="BC1353" s="26"/>
      <c r="BD1353" s="26"/>
      <c r="BE1353" s="26"/>
      <c r="BF1353" s="26"/>
      <c r="BG1353" s="26"/>
      <c r="BH1353" s="26"/>
    </row>
    <row r="1354">
      <c r="A1354" s="18" t="str">
        <f t="shared" si="1"/>
        <v>Europe_Hungary-Europe_2001</v>
      </c>
      <c r="B1354" s="19" t="s">
        <v>179</v>
      </c>
      <c r="C1354" s="20" t="s">
        <v>197</v>
      </c>
      <c r="D1354" s="21" t="s">
        <v>71</v>
      </c>
      <c r="E1354" s="22">
        <v>5.2720966883E10</v>
      </c>
      <c r="F1354" s="22">
        <f t="shared" si="2"/>
        <v>5175.025628</v>
      </c>
      <c r="G1354" s="23">
        <v>0.072</v>
      </c>
      <c r="H1354" s="23">
        <v>374.0</v>
      </c>
      <c r="I1354" s="23">
        <v>0.121</v>
      </c>
      <c r="J1354" s="24">
        <f>IFNA(VLOOKUP(A1354,'ENERGY processed'!$A$2:$H$2692,7,0),"")</f>
        <v>24964</v>
      </c>
      <c r="K1354" s="24">
        <f t="shared" si="3"/>
        <v>0.002450435707</v>
      </c>
      <c r="L1354" s="24">
        <f t="shared" si="759"/>
        <v>0</v>
      </c>
      <c r="M1354" s="24">
        <f t="shared" si="5"/>
        <v>0</v>
      </c>
      <c r="N1354" s="24">
        <f>IFNA(VLOOKUP(A1354,'HUMAN RESOURCES processed'!$A$2:$M$2692,5,0))</f>
        <v>0.01</v>
      </c>
      <c r="O1354" s="24">
        <f>IFNA(VLOOKUP(A1354,'HUMAN RESOURCES processed'!$A$2:$M$2692,6,0))</f>
        <v>0.009</v>
      </c>
      <c r="P1354" s="24">
        <f>IFNA(VLOOKUP(A1354,'HUMAN RESOURCES processed'!$A$2:$M$2692,7,0))</f>
        <v>77</v>
      </c>
      <c r="Q1354" s="24">
        <f>IFNA(VLOOKUP(A1354,'HUMAN RESOURCES processed'!$A$2:$M$2692,8,0))</f>
        <v>68</v>
      </c>
      <c r="R1354" s="24">
        <f t="shared" si="6"/>
        <v>72.5</v>
      </c>
      <c r="S1354" s="24">
        <f>IFNA(VLOOKUP(A1354,'HUMAN RESOURCES processed'!$A$2:$M$2692,9,0))</f>
        <v>0.166</v>
      </c>
      <c r="T1354" s="24">
        <f>IFNA(VLOOKUP(A1354,'HUMAN RESOURCES processed'!$A$2:$M$2692,10,0))</f>
        <v>0.682</v>
      </c>
      <c r="U1354" s="24">
        <f>IFNA(VLOOKUP(A1354,'HUMAN RESOURCES processed'!$A$2:$M$2692,11,0))</f>
        <v>0.153</v>
      </c>
      <c r="V1354" s="24">
        <f>IFNA(VLOOKUP(A1354,'HUMAN RESOURCES processed'!$A$2:$M$2692,12,0))</f>
        <v>10187576</v>
      </c>
      <c r="W1354" s="24">
        <f>IFNA(VLOOKUP(A1354,'HUMAN RESOURCES processed'!$A$2:$M$2692,13,0))</f>
        <v>0.647</v>
      </c>
      <c r="X1354" s="24">
        <f>IFNA(VLOOKUP(A1354,'TOURISM processed'!$A$2:$F$2692,5,0))</f>
        <v>4191000000</v>
      </c>
      <c r="Y1354" s="24">
        <f>IFNA(VLOOKUP(A1354,'TOURISM processed'!$A$2:$F$2692,6,0))</f>
        <v>1887000000</v>
      </c>
      <c r="Z1354" s="24">
        <f t="shared" si="7"/>
        <v>185.2256121</v>
      </c>
      <c r="AA1354" s="24">
        <f t="shared" si="760"/>
        <v>0</v>
      </c>
      <c r="AB1354" s="24">
        <f t="shared" si="761"/>
        <v>0</v>
      </c>
      <c r="AC1354" s="24">
        <f t="shared" si="762"/>
        <v>0</v>
      </c>
      <c r="AD1354" s="24">
        <f t="shared" si="763"/>
        <v>0</v>
      </c>
      <c r="AE1354" s="24">
        <f>IFNA(VLOOKUP(A1354,'BUSINESS processed'!A1354:J4044,9,0))</f>
        <v>0.145</v>
      </c>
      <c r="AF1354" s="27">
        <f>IFNA(VLOOKUP(A1354,'BUSINESS processed'!A1354:J4044,10,0))</f>
        <v>0.487</v>
      </c>
      <c r="AG1354" s="26"/>
      <c r="AH1354" s="26"/>
      <c r="AI1354" s="26"/>
      <c r="AJ1354" s="26"/>
      <c r="AK1354" s="26"/>
      <c r="AL1354" s="26"/>
      <c r="AM1354" s="26"/>
      <c r="AN1354" s="26"/>
      <c r="AO1354" s="26"/>
      <c r="AP1354" s="26"/>
      <c r="AQ1354" s="26"/>
      <c r="AR1354" s="26"/>
      <c r="AS1354" s="26"/>
      <c r="AT1354" s="26"/>
      <c r="AU1354" s="26"/>
      <c r="AV1354" s="26"/>
      <c r="AW1354" s="26"/>
      <c r="AX1354" s="26"/>
      <c r="AY1354" s="26"/>
      <c r="AZ1354" s="26"/>
      <c r="BA1354" s="26"/>
      <c r="BB1354" s="26"/>
      <c r="BC1354" s="26"/>
      <c r="BD1354" s="26"/>
      <c r="BE1354" s="26"/>
      <c r="BF1354" s="26"/>
      <c r="BG1354" s="26"/>
      <c r="BH1354" s="26"/>
    </row>
    <row r="1355">
      <c r="A1355" s="18" t="str">
        <f t="shared" si="1"/>
        <v>Europe_Hungary-Europe_2002</v>
      </c>
      <c r="B1355" s="19" t="s">
        <v>179</v>
      </c>
      <c r="C1355" s="20" t="s">
        <v>197</v>
      </c>
      <c r="D1355" s="21" t="s">
        <v>72</v>
      </c>
      <c r="E1355" s="22">
        <v>6.6389489264E10</v>
      </c>
      <c r="F1355" s="22">
        <f t="shared" si="2"/>
        <v>6535.293936</v>
      </c>
      <c r="G1355" s="23">
        <v>0.076</v>
      </c>
      <c r="H1355" s="23">
        <v>495.0</v>
      </c>
      <c r="I1355" s="23">
        <v>0.102</v>
      </c>
      <c r="J1355" s="24">
        <f>IFNA(VLOOKUP(A1355,'ENERGY processed'!$A$2:$H$2692,7,0),"")</f>
        <v>25667</v>
      </c>
      <c r="K1355" s="24">
        <f t="shared" si="3"/>
        <v>0.002526625695</v>
      </c>
      <c r="L1355" s="24">
        <f>IFNA(VLOOKUP(A1355,'ENERGY processed'!$A$2:$H$2692,8,0),"")</f>
        <v>50583</v>
      </c>
      <c r="M1355" s="24">
        <f t="shared" si="5"/>
        <v>0.004979323939</v>
      </c>
      <c r="N1355" s="24">
        <f>IFNA(VLOOKUP(A1355,'HUMAN RESOURCES processed'!$A$2:$M$2692,5,0))</f>
        <v>0.01</v>
      </c>
      <c r="O1355" s="24">
        <f>IFNA(VLOOKUP(A1355,'HUMAN RESOURCES processed'!$A$2:$M$2692,6,0))</f>
        <v>0.009</v>
      </c>
      <c r="P1355" s="24">
        <f>IFNA(VLOOKUP(A1355,'HUMAN RESOURCES processed'!$A$2:$M$2692,7,0))</f>
        <v>77</v>
      </c>
      <c r="Q1355" s="24">
        <f>IFNA(VLOOKUP(A1355,'HUMAN RESOURCES processed'!$A$2:$M$2692,8,0))</f>
        <v>68</v>
      </c>
      <c r="R1355" s="24">
        <f t="shared" si="6"/>
        <v>72.5</v>
      </c>
      <c r="S1355" s="24">
        <f>IFNA(VLOOKUP(A1355,'HUMAN RESOURCES processed'!$A$2:$M$2692,9,0))</f>
        <v>0.163</v>
      </c>
      <c r="T1355" s="24">
        <f>IFNA(VLOOKUP(A1355,'HUMAN RESOURCES processed'!$A$2:$M$2692,10,0))</f>
        <v>0.683</v>
      </c>
      <c r="U1355" s="24">
        <f>IFNA(VLOOKUP(A1355,'HUMAN RESOURCES processed'!$A$2:$M$2692,11,0))</f>
        <v>0.154</v>
      </c>
      <c r="V1355" s="24">
        <f>IFNA(VLOOKUP(A1355,'HUMAN RESOURCES processed'!$A$2:$M$2692,12,0))</f>
        <v>10158608</v>
      </c>
      <c r="W1355" s="24">
        <f>IFNA(VLOOKUP(A1355,'HUMAN RESOURCES processed'!$A$2:$M$2692,13,0))</f>
        <v>0.651</v>
      </c>
      <c r="X1355" s="24">
        <f>IFNA(VLOOKUP(A1355,'TOURISM processed'!$A$2:$F$2692,5,0))</f>
        <v>3774000000</v>
      </c>
      <c r="Y1355" s="24">
        <f>IFNA(VLOOKUP(A1355,'TOURISM processed'!$A$2:$F$2692,6,0))</f>
        <v>2211000000</v>
      </c>
      <c r="Z1355" s="24">
        <f t="shared" si="7"/>
        <v>217.6479297</v>
      </c>
      <c r="AA1355" s="24">
        <f t="shared" si="760"/>
        <v>0</v>
      </c>
      <c r="AB1355" s="24">
        <f t="shared" si="761"/>
        <v>0</v>
      </c>
      <c r="AC1355" s="24">
        <f t="shared" si="762"/>
        <v>0</v>
      </c>
      <c r="AD1355" s="24">
        <f t="shared" si="763"/>
        <v>0</v>
      </c>
      <c r="AE1355" s="24">
        <f>IFNA(VLOOKUP(A1355,'BUSINESS processed'!A1355:J4045,9,0))</f>
        <v>0.167</v>
      </c>
      <c r="AF1355" s="27">
        <f>IFNA(VLOOKUP(A1355,'BUSINESS processed'!A1355:J4045,10,0))</f>
        <v>0.677</v>
      </c>
      <c r="AG1355" s="26"/>
      <c r="AH1355" s="26"/>
      <c r="AI1355" s="26"/>
      <c r="AJ1355" s="26"/>
      <c r="AK1355" s="26"/>
      <c r="AL1355" s="26"/>
      <c r="AM1355" s="26"/>
      <c r="AN1355" s="26"/>
      <c r="AO1355" s="26"/>
      <c r="AP1355" s="26"/>
      <c r="AQ1355" s="26"/>
      <c r="AR1355" s="26"/>
      <c r="AS1355" s="26"/>
      <c r="AT1355" s="26"/>
      <c r="AU1355" s="26"/>
      <c r="AV1355" s="26"/>
      <c r="AW1355" s="26"/>
      <c r="AX1355" s="26"/>
      <c r="AY1355" s="26"/>
      <c r="AZ1355" s="26"/>
      <c r="BA1355" s="26"/>
      <c r="BB1355" s="26"/>
      <c r="BC1355" s="26"/>
      <c r="BD1355" s="26"/>
      <c r="BE1355" s="26"/>
      <c r="BF1355" s="26"/>
      <c r="BG1355" s="26"/>
      <c r="BH1355" s="26"/>
    </row>
    <row r="1356">
      <c r="A1356" s="18" t="str">
        <f t="shared" si="1"/>
        <v>Europe_Hungary-Europe_2003</v>
      </c>
      <c r="B1356" s="19" t="s">
        <v>179</v>
      </c>
      <c r="C1356" s="20" t="s">
        <v>197</v>
      </c>
      <c r="D1356" s="21" t="s">
        <v>74</v>
      </c>
      <c r="E1356" s="22">
        <v>8.3538373061E10</v>
      </c>
      <c r="F1356" s="22">
        <f t="shared" si="2"/>
        <v>8246.995826</v>
      </c>
      <c r="G1356" s="23">
        <v>0.086</v>
      </c>
      <c r="H1356" s="23">
        <v>706.0</v>
      </c>
      <c r="I1356" s="23">
        <v>0.096</v>
      </c>
      <c r="J1356" s="24">
        <f>IFNA(VLOOKUP(A1356,'ENERGY processed'!$A$2:$H$2692,7,0),"")</f>
        <v>24859</v>
      </c>
      <c r="K1356" s="24">
        <f t="shared" si="3"/>
        <v>0.002454106559</v>
      </c>
      <c r="L1356" s="24">
        <f>IFNA(VLOOKUP(A1356,'ENERGY processed'!$A$2:$H$2692,8,0),"")</f>
        <v>48676</v>
      </c>
      <c r="M1356" s="24">
        <f t="shared" si="5"/>
        <v>0.004805345784</v>
      </c>
      <c r="N1356" s="24">
        <f>IFNA(VLOOKUP(A1356,'HUMAN RESOURCES processed'!$A$2:$M$2692,5,0))</f>
        <v>0.009</v>
      </c>
      <c r="O1356" s="24">
        <f>IFNA(VLOOKUP(A1356,'HUMAN RESOURCES processed'!$A$2:$M$2692,6,0))</f>
        <v>0.008</v>
      </c>
      <c r="P1356" s="24">
        <f>IFNA(VLOOKUP(A1356,'HUMAN RESOURCES processed'!$A$2:$M$2692,7,0))</f>
        <v>77</v>
      </c>
      <c r="Q1356" s="24">
        <f>IFNA(VLOOKUP(A1356,'HUMAN RESOURCES processed'!$A$2:$M$2692,8,0))</f>
        <v>68</v>
      </c>
      <c r="R1356" s="24">
        <f t="shared" si="6"/>
        <v>72.5</v>
      </c>
      <c r="S1356" s="24">
        <f>IFNA(VLOOKUP(A1356,'HUMAN RESOURCES processed'!$A$2:$M$2692,9,0))</f>
        <v>0.16</v>
      </c>
      <c r="T1356" s="24">
        <f>IFNA(VLOOKUP(A1356,'HUMAN RESOURCES processed'!$A$2:$M$2692,10,0))</f>
        <v>0.685</v>
      </c>
      <c r="U1356" s="24">
        <f>IFNA(VLOOKUP(A1356,'HUMAN RESOURCES processed'!$A$2:$M$2692,11,0))</f>
        <v>0.155</v>
      </c>
      <c r="V1356" s="24">
        <f>IFNA(VLOOKUP(A1356,'HUMAN RESOURCES processed'!$A$2:$M$2692,12,0))</f>
        <v>10129552</v>
      </c>
      <c r="W1356" s="24">
        <f>IFNA(VLOOKUP(A1356,'HUMAN RESOURCES processed'!$A$2:$M$2692,13,0))</f>
        <v>0.655</v>
      </c>
      <c r="X1356" s="24">
        <f>IFNA(VLOOKUP(A1356,'TOURISM processed'!$A$2:$F$2692,5,0))</f>
        <v>4119000000</v>
      </c>
      <c r="Y1356" s="24">
        <f>IFNA(VLOOKUP(A1356,'TOURISM processed'!$A$2:$F$2692,6,0))</f>
        <v>2700000000</v>
      </c>
      <c r="Z1356" s="24">
        <f t="shared" si="7"/>
        <v>266.5468325</v>
      </c>
      <c r="AA1356" s="24">
        <f t="shared" si="760"/>
        <v>0</v>
      </c>
      <c r="AB1356" s="24">
        <f>IFNA(VLOOKUP(A1356,'BUSINESS processed'!A1356:J4046,6,0))</f>
        <v>52</v>
      </c>
      <c r="AC1356" s="24">
        <f t="shared" si="762"/>
        <v>0</v>
      </c>
      <c r="AD1356" s="24">
        <f t="shared" si="763"/>
        <v>0</v>
      </c>
      <c r="AE1356" s="24">
        <f>IFNA(VLOOKUP(A1356,'BUSINESS processed'!A1356:J4046,9,0))</f>
        <v>0.216</v>
      </c>
      <c r="AF1356" s="27">
        <f>IFNA(VLOOKUP(A1356,'BUSINESS processed'!A1356:J4046,10,0))</f>
        <v>0.783</v>
      </c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26"/>
      <c r="AZ1356" s="26"/>
      <c r="BA1356" s="26"/>
      <c r="BB1356" s="26"/>
      <c r="BC1356" s="26"/>
      <c r="BD1356" s="26"/>
      <c r="BE1356" s="26"/>
      <c r="BF1356" s="26"/>
      <c r="BG1356" s="26"/>
      <c r="BH1356" s="26"/>
    </row>
    <row r="1357">
      <c r="A1357" s="18" t="str">
        <f t="shared" si="1"/>
        <v>Europe_Hungary-Europe_2004</v>
      </c>
      <c r="B1357" s="19" t="s">
        <v>179</v>
      </c>
      <c r="C1357" s="20" t="s">
        <v>197</v>
      </c>
      <c r="D1357" s="21" t="s">
        <v>83</v>
      </c>
      <c r="E1357" s="22">
        <v>1.02E11</v>
      </c>
      <c r="F1357" s="22">
        <f t="shared" si="2"/>
        <v>10091.86965</v>
      </c>
      <c r="G1357" s="23">
        <v>0.082</v>
      </c>
      <c r="H1357" s="23">
        <v>828.0</v>
      </c>
      <c r="I1357" s="23">
        <v>0.128</v>
      </c>
      <c r="J1357" s="24">
        <f>IFNA(VLOOKUP(A1357,'ENERGY processed'!$A$2:$H$2692,7,0),"")</f>
        <v>26458</v>
      </c>
      <c r="K1357" s="24">
        <f t="shared" si="3"/>
        <v>0.002617751836</v>
      </c>
      <c r="L1357" s="24">
        <f>IFNA(VLOOKUP(A1357,'ENERGY processed'!$A$2:$H$2692,8,0),"")</f>
        <v>54657</v>
      </c>
      <c r="M1357" s="24">
        <f t="shared" si="5"/>
        <v>0.005407758036</v>
      </c>
      <c r="N1357" s="24">
        <f>IFNA(VLOOKUP(A1357,'HUMAN RESOURCES processed'!$A$2:$M$2692,5,0))</f>
        <v>0.009</v>
      </c>
      <c r="O1357" s="24">
        <f>IFNA(VLOOKUP(A1357,'HUMAN RESOURCES processed'!$A$2:$M$2692,6,0))</f>
        <v>0.008</v>
      </c>
      <c r="P1357" s="24">
        <f>IFNA(VLOOKUP(A1357,'HUMAN RESOURCES processed'!$A$2:$M$2692,7,0))</f>
        <v>77</v>
      </c>
      <c r="Q1357" s="24">
        <f>IFNA(VLOOKUP(A1357,'HUMAN RESOURCES processed'!$A$2:$M$2692,8,0))</f>
        <v>69</v>
      </c>
      <c r="R1357" s="24">
        <f t="shared" si="6"/>
        <v>73</v>
      </c>
      <c r="S1357" s="24">
        <f>IFNA(VLOOKUP(A1357,'HUMAN RESOURCES processed'!$A$2:$M$2692,9,0))</f>
        <v>0.158</v>
      </c>
      <c r="T1357" s="24">
        <f>IFNA(VLOOKUP(A1357,'HUMAN RESOURCES processed'!$A$2:$M$2692,10,0))</f>
        <v>0.687</v>
      </c>
      <c r="U1357" s="24">
        <f>IFNA(VLOOKUP(A1357,'HUMAN RESOURCES processed'!$A$2:$M$2692,11,0))</f>
        <v>0.156</v>
      </c>
      <c r="V1357" s="24">
        <f>IFNA(VLOOKUP(A1357,'HUMAN RESOURCES processed'!$A$2:$M$2692,12,0))</f>
        <v>10107146</v>
      </c>
      <c r="W1357" s="24">
        <f>IFNA(VLOOKUP(A1357,'HUMAN RESOURCES processed'!$A$2:$M$2692,13,0))</f>
        <v>0.659</v>
      </c>
      <c r="X1357" s="24">
        <f>IFNA(VLOOKUP(A1357,'TOURISM processed'!$A$2:$F$2692,5,0))</f>
        <v>4009000000</v>
      </c>
      <c r="Y1357" s="24">
        <f>IFNA(VLOOKUP(A1357,'TOURISM processed'!$A$2:$F$2692,6,0))</f>
        <v>2482000000</v>
      </c>
      <c r="Z1357" s="24">
        <f t="shared" si="7"/>
        <v>245.5688282</v>
      </c>
      <c r="AA1357" s="24">
        <f t="shared" si="760"/>
        <v>0</v>
      </c>
      <c r="AB1357" s="24">
        <f>IFNA(VLOOKUP(A1357,'BUSINESS processed'!A1357:J4047,6,0))</f>
        <v>52</v>
      </c>
      <c r="AC1357" s="24">
        <f t="shared" si="762"/>
        <v>0</v>
      </c>
      <c r="AD1357" s="24">
        <f t="shared" si="763"/>
        <v>0</v>
      </c>
      <c r="AE1357" s="24">
        <f>IFNA(VLOOKUP(A1357,'BUSINESS processed'!A1357:J4047,9,0))</f>
        <v>0.277</v>
      </c>
      <c r="AF1357" s="27">
        <f>IFNA(VLOOKUP(A1357,'BUSINESS processed'!A1357:J4047,10,0))</f>
        <v>0.863</v>
      </c>
      <c r="AG1357" s="26"/>
      <c r="AH1357" s="26"/>
      <c r="AI1357" s="26"/>
      <c r="AJ1357" s="26"/>
      <c r="AK1357" s="26"/>
      <c r="AL1357" s="26"/>
      <c r="AM1357" s="26"/>
      <c r="AN1357" s="26"/>
      <c r="AO1357" s="26"/>
      <c r="AP1357" s="26"/>
      <c r="AQ1357" s="26"/>
      <c r="AR1357" s="26"/>
      <c r="AS1357" s="26"/>
      <c r="AT1357" s="26"/>
      <c r="AU1357" s="26"/>
      <c r="AV1357" s="26"/>
      <c r="AW1357" s="26"/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6"/>
      <c r="BH1357" s="26"/>
    </row>
    <row r="1358">
      <c r="A1358" s="18" t="str">
        <f t="shared" si="1"/>
        <v>Europe_Hungary-Europe_2005</v>
      </c>
      <c r="B1358" s="19" t="s">
        <v>179</v>
      </c>
      <c r="C1358" s="20" t="s">
        <v>197</v>
      </c>
      <c r="D1358" s="21" t="s">
        <v>84</v>
      </c>
      <c r="E1358" s="22">
        <v>1.1E11</v>
      </c>
      <c r="F1358" s="22">
        <f t="shared" si="2"/>
        <v>10905.05514</v>
      </c>
      <c r="G1358" s="23">
        <v>0.084</v>
      </c>
      <c r="H1358" s="23">
        <v>923.0</v>
      </c>
      <c r="I1358" s="23">
        <v>0.085</v>
      </c>
      <c r="J1358" s="24">
        <f>IFNA(VLOOKUP(A1358,'ENERGY processed'!$A$2:$H$2692,7,0),"")</f>
        <v>25874</v>
      </c>
      <c r="K1358" s="24">
        <f t="shared" si="3"/>
        <v>0.002565067242</v>
      </c>
      <c r="L1358" s="24">
        <f>IFNA(VLOOKUP(A1358,'ENERGY processed'!$A$2:$H$2692,8,0),"")</f>
        <v>57187</v>
      </c>
      <c r="M1358" s="24">
        <f t="shared" si="5"/>
        <v>0.005669339892</v>
      </c>
      <c r="N1358" s="24">
        <f>IFNA(VLOOKUP(A1358,'HUMAN RESOURCES processed'!$A$2:$M$2692,5,0))</f>
        <v>0.01</v>
      </c>
      <c r="O1358" s="24">
        <f>IFNA(VLOOKUP(A1358,'HUMAN RESOURCES processed'!$A$2:$M$2692,6,0))</f>
        <v>0.007</v>
      </c>
      <c r="P1358" s="24">
        <f>IFNA(VLOOKUP(A1358,'HUMAN RESOURCES processed'!$A$2:$M$2692,7,0))</f>
        <v>77</v>
      </c>
      <c r="Q1358" s="24">
        <f>IFNA(VLOOKUP(A1358,'HUMAN RESOURCES processed'!$A$2:$M$2692,8,0))</f>
        <v>69</v>
      </c>
      <c r="R1358" s="24">
        <f t="shared" si="6"/>
        <v>73</v>
      </c>
      <c r="S1358" s="24">
        <f>IFNA(VLOOKUP(A1358,'HUMAN RESOURCES processed'!$A$2:$M$2692,9,0))</f>
        <v>0.155</v>
      </c>
      <c r="T1358" s="24">
        <f>IFNA(VLOOKUP(A1358,'HUMAN RESOURCES processed'!$A$2:$M$2692,10,0))</f>
        <v>0.688</v>
      </c>
      <c r="U1358" s="24">
        <f>IFNA(VLOOKUP(A1358,'HUMAN RESOURCES processed'!$A$2:$M$2692,11,0))</f>
        <v>0.157</v>
      </c>
      <c r="V1358" s="24">
        <f>IFNA(VLOOKUP(A1358,'HUMAN RESOURCES processed'!$A$2:$M$2692,12,0))</f>
        <v>10087065</v>
      </c>
      <c r="W1358" s="24">
        <f>IFNA(VLOOKUP(A1358,'HUMAN RESOURCES processed'!$A$2:$M$2692,13,0))</f>
        <v>0.664</v>
      </c>
      <c r="X1358" s="24">
        <f>IFNA(VLOOKUP(A1358,'TOURISM processed'!$A$2:$F$2692,5,0))</f>
        <v>4761000000</v>
      </c>
      <c r="Y1358" s="24">
        <f>IFNA(VLOOKUP(A1358,'TOURISM processed'!$A$2:$F$2692,6,0))</f>
        <v>2721000000</v>
      </c>
      <c r="Z1358" s="24">
        <f t="shared" si="7"/>
        <v>269.7514094</v>
      </c>
      <c r="AA1358" s="24">
        <f>IFNA(VLOOKUP(A1358,'BUSINESS processed'!A1358:J4048,5,0))</f>
        <v>0.566</v>
      </c>
      <c r="AB1358" s="24">
        <f>IFNA(VLOOKUP(A1358,'BUSINESS processed'!A1358:J4048,6,0))</f>
        <v>38</v>
      </c>
      <c r="AC1358" s="24">
        <f t="shared" si="762"/>
        <v>0</v>
      </c>
      <c r="AD1358" s="24">
        <f>IFNA(VLOOKUP(A1358,'BUSINESS processed'!A1358:J4048,8,0))</f>
        <v>340</v>
      </c>
      <c r="AE1358" s="24">
        <f>IFNA(VLOOKUP(A1358,'BUSINESS processed'!A1358:J4048,9,0))</f>
        <v>0.39</v>
      </c>
      <c r="AF1358" s="27">
        <f>IFNA(VLOOKUP(A1358,'BUSINESS processed'!A1358:J4048,10,0))</f>
        <v>0.923</v>
      </c>
      <c r="AG1358" s="26"/>
      <c r="AH1358" s="26"/>
      <c r="AI1358" s="26"/>
      <c r="AJ1358" s="26"/>
      <c r="AK1358" s="26"/>
      <c r="AL1358" s="26"/>
      <c r="AM1358" s="26"/>
      <c r="AN1358" s="26"/>
      <c r="AO1358" s="26"/>
      <c r="AP1358" s="26"/>
      <c r="AQ1358" s="26"/>
      <c r="AR1358" s="26"/>
      <c r="AS1358" s="26"/>
      <c r="AT1358" s="26"/>
      <c r="AU1358" s="26"/>
      <c r="AV1358" s="26"/>
      <c r="AW1358" s="26"/>
      <c r="AX1358" s="26"/>
      <c r="AY1358" s="26"/>
      <c r="AZ1358" s="26"/>
      <c r="BA1358" s="26"/>
      <c r="BB1358" s="26"/>
      <c r="BC1358" s="26"/>
      <c r="BD1358" s="26"/>
      <c r="BE1358" s="26"/>
      <c r="BF1358" s="26"/>
      <c r="BG1358" s="26"/>
      <c r="BH1358" s="26"/>
    </row>
    <row r="1359">
      <c r="A1359" s="18" t="str">
        <f t="shared" si="1"/>
        <v>Europe_Hungary-Europe_2006</v>
      </c>
      <c r="B1359" s="19" t="s">
        <v>179</v>
      </c>
      <c r="C1359" s="20" t="s">
        <v>197</v>
      </c>
      <c r="D1359" s="21" t="s">
        <v>85</v>
      </c>
      <c r="E1359" s="22">
        <v>1.13E11</v>
      </c>
      <c r="F1359" s="22">
        <f t="shared" si="2"/>
        <v>11219.92341</v>
      </c>
      <c r="G1359" s="23">
        <v>0.083</v>
      </c>
      <c r="H1359" s="23">
        <v>922.0</v>
      </c>
      <c r="I1359" s="23">
        <v>0.081</v>
      </c>
      <c r="J1359" s="24">
        <f>IF(AND( C1359=C1358,D1359&gt;D1358),J1358,"")</f>
        <v>25874</v>
      </c>
      <c r="K1359" s="24">
        <f t="shared" si="3"/>
        <v>0.002569064586</v>
      </c>
      <c r="L1359" s="24">
        <f>IF(AND(C1359=C1358,C1359&gt;C1358),C1358,0)</f>
        <v>0</v>
      </c>
      <c r="M1359" s="24">
        <f t="shared" si="5"/>
        <v>0</v>
      </c>
      <c r="N1359" s="24">
        <f>IFNA(VLOOKUP(A1359,'HUMAN RESOURCES processed'!$A$2:$M$2692,5,0))</f>
        <v>0.01</v>
      </c>
      <c r="O1359" s="24">
        <f>IFNA(VLOOKUP(A1359,'HUMAN RESOURCES processed'!$A$2:$M$2692,6,0))</f>
        <v>0.007</v>
      </c>
      <c r="P1359" s="24">
        <f>IFNA(VLOOKUP(A1359,'HUMAN RESOURCES processed'!$A$2:$M$2692,7,0))</f>
        <v>77</v>
      </c>
      <c r="Q1359" s="24">
        <f>IFNA(VLOOKUP(A1359,'HUMAN RESOURCES processed'!$A$2:$M$2692,8,0))</f>
        <v>69</v>
      </c>
      <c r="R1359" s="24">
        <f t="shared" si="6"/>
        <v>73</v>
      </c>
      <c r="S1359" s="24">
        <f>IFNA(VLOOKUP(A1359,'HUMAN RESOURCES processed'!$A$2:$M$2692,9,0))</f>
        <v>0.153</v>
      </c>
      <c r="T1359" s="24">
        <f>IFNA(VLOOKUP(A1359,'HUMAN RESOURCES processed'!$A$2:$M$2692,10,0))</f>
        <v>0.688</v>
      </c>
      <c r="U1359" s="24">
        <f>IFNA(VLOOKUP(A1359,'HUMAN RESOURCES processed'!$A$2:$M$2692,11,0))</f>
        <v>0.159</v>
      </c>
      <c r="V1359" s="24">
        <f>IFNA(VLOOKUP(A1359,'HUMAN RESOURCES processed'!$A$2:$M$2692,12,0))</f>
        <v>10071370</v>
      </c>
      <c r="W1359" s="24">
        <f>IFNA(VLOOKUP(A1359,'HUMAN RESOURCES processed'!$A$2:$M$2692,13,0))</f>
        <v>0.669</v>
      </c>
      <c r="X1359" s="24">
        <f>IFNA(VLOOKUP(A1359,'TOURISM processed'!$A$2:$F$2692,5,0))</f>
        <v>4998000000</v>
      </c>
      <c r="Y1359" s="24">
        <f>IFNA(VLOOKUP(A1359,'TOURISM processed'!$A$2:$F$2692,6,0))</f>
        <v>2319000000</v>
      </c>
      <c r="Z1359" s="24">
        <f t="shared" si="7"/>
        <v>230.2566582</v>
      </c>
      <c r="AA1359" s="24">
        <f>IFNA(VLOOKUP(A1359,'BUSINESS processed'!A1359:J4049,5,0))</f>
        <v>0.557</v>
      </c>
      <c r="AB1359" s="24">
        <f>IFNA(VLOOKUP(A1359,'BUSINESS processed'!A1359:J4049,6,0))</f>
        <v>38</v>
      </c>
      <c r="AC1359" s="24">
        <f t="shared" si="762"/>
        <v>0</v>
      </c>
      <c r="AD1359" s="24">
        <f>IFNA(VLOOKUP(A1359,'BUSINESS processed'!A1359:J4049,8,0))</f>
        <v>340</v>
      </c>
      <c r="AE1359" s="24">
        <f>IFNA(VLOOKUP(A1359,'BUSINESS processed'!A1359:J4049,9,0))</f>
        <v>0.471</v>
      </c>
      <c r="AF1359" s="27">
        <f>IFNA(VLOOKUP(A1359,'BUSINESS processed'!A1359:J4049,10,0))</f>
        <v>0.989</v>
      </c>
      <c r="AG1359" s="26"/>
      <c r="AH1359" s="26"/>
      <c r="AI1359" s="26"/>
      <c r="AJ1359" s="26"/>
      <c r="AK1359" s="26"/>
      <c r="AL1359" s="26"/>
      <c r="AM1359" s="26"/>
      <c r="AN1359" s="26"/>
      <c r="AO1359" s="26"/>
      <c r="AP1359" s="26"/>
      <c r="AQ1359" s="26"/>
      <c r="AR1359" s="26"/>
      <c r="AS1359" s="26"/>
      <c r="AT1359" s="26"/>
      <c r="AU1359" s="26"/>
      <c r="AV1359" s="26"/>
      <c r="AW1359" s="26"/>
      <c r="AX1359" s="26"/>
      <c r="AY1359" s="26"/>
      <c r="AZ1359" s="26"/>
      <c r="BA1359" s="26"/>
      <c r="BB1359" s="26"/>
      <c r="BC1359" s="26"/>
      <c r="BD1359" s="26"/>
      <c r="BE1359" s="26"/>
      <c r="BF1359" s="26"/>
      <c r="BG1359" s="26"/>
      <c r="BH1359" s="26"/>
    </row>
    <row r="1360">
      <c r="A1360" s="18" t="str">
        <f t="shared" si="1"/>
        <v>Europe_Hungary-Europe_2007</v>
      </c>
      <c r="B1360" s="19" t="s">
        <v>179</v>
      </c>
      <c r="C1360" s="20" t="s">
        <v>197</v>
      </c>
      <c r="D1360" s="21" t="s">
        <v>86</v>
      </c>
      <c r="E1360" s="22">
        <v>1.36E11</v>
      </c>
      <c r="F1360" s="22">
        <f t="shared" si="2"/>
        <v>13524.56</v>
      </c>
      <c r="G1360" s="23">
        <v>0.077</v>
      </c>
      <c r="H1360" s="23">
        <v>1038.0</v>
      </c>
      <c r="I1360" s="23">
        <v>0.091</v>
      </c>
      <c r="J1360" s="24">
        <f>IFNA(VLOOKUP(A1360,'ENERGY processed'!$A$2:$H$2692,7,0),"")</f>
        <v>26729</v>
      </c>
      <c r="K1360" s="24">
        <f t="shared" si="3"/>
        <v>0.002658073267</v>
      </c>
      <c r="L1360" s="24">
        <f>IFNA(VLOOKUP(A1360,'ENERGY processed'!$A$2:$H$2692,8,0),"")</f>
        <v>55859</v>
      </c>
      <c r="M1360" s="24">
        <f t="shared" si="5"/>
        <v>0.005554914686</v>
      </c>
      <c r="N1360" s="24">
        <f>IFNA(VLOOKUP(A1360,'HUMAN RESOURCES processed'!$A$2:$M$2692,5,0))</f>
        <v>0.01</v>
      </c>
      <c r="O1360" s="24">
        <f>IFNA(VLOOKUP(A1360,'HUMAN RESOURCES processed'!$A$2:$M$2692,6,0))</f>
        <v>0.007</v>
      </c>
      <c r="P1360" s="24">
        <f>IFNA(VLOOKUP(A1360,'HUMAN RESOURCES processed'!$A$2:$M$2692,7,0))</f>
        <v>77</v>
      </c>
      <c r="Q1360" s="24">
        <f>IFNA(VLOOKUP(A1360,'HUMAN RESOURCES processed'!$A$2:$M$2692,8,0))</f>
        <v>69</v>
      </c>
      <c r="R1360" s="24">
        <f t="shared" si="6"/>
        <v>73</v>
      </c>
      <c r="S1360" s="24">
        <f>IFNA(VLOOKUP(A1360,'HUMAN RESOURCES processed'!$A$2:$M$2692,9,0))</f>
        <v>0.151</v>
      </c>
      <c r="T1360" s="24">
        <f>IFNA(VLOOKUP(A1360,'HUMAN RESOURCES processed'!$A$2:$M$2692,10,0))</f>
        <v>0.689</v>
      </c>
      <c r="U1360" s="24">
        <f>IFNA(VLOOKUP(A1360,'HUMAN RESOURCES processed'!$A$2:$M$2692,11,0))</f>
        <v>0.161</v>
      </c>
      <c r="V1360" s="24">
        <f>IFNA(VLOOKUP(A1360,'HUMAN RESOURCES processed'!$A$2:$M$2692,12,0))</f>
        <v>10055780</v>
      </c>
      <c r="W1360" s="24">
        <f>IFNA(VLOOKUP(A1360,'HUMAN RESOURCES processed'!$A$2:$M$2692,13,0))</f>
        <v>0.674</v>
      </c>
      <c r="X1360" s="24">
        <f>IFNA(VLOOKUP(A1360,'TOURISM processed'!$A$2:$F$2692,5,0))</f>
        <v>5628000000</v>
      </c>
      <c r="Y1360" s="24">
        <f>IFNA(VLOOKUP(A1360,'TOURISM processed'!$A$2:$F$2692,6,0))</f>
        <v>3088000000</v>
      </c>
      <c r="Z1360" s="24">
        <f t="shared" si="7"/>
        <v>307.0870683</v>
      </c>
      <c r="AA1360" s="24">
        <f>IFNA(VLOOKUP(A1360,'BUSINESS processed'!A1360:J4050,5,0))</f>
        <v>0.553</v>
      </c>
      <c r="AB1360" s="24">
        <f>IFNA(VLOOKUP(A1360,'BUSINESS processed'!A1360:J4050,6,0))</f>
        <v>16</v>
      </c>
      <c r="AC1360" s="24">
        <f t="shared" si="762"/>
        <v>0</v>
      </c>
      <c r="AD1360" s="24">
        <f>IFNA(VLOOKUP(A1360,'BUSINESS processed'!A1360:J4050,8,0))</f>
        <v>340</v>
      </c>
      <c r="AE1360" s="24">
        <f>IFNA(VLOOKUP(A1360,'BUSINESS processed'!A1360:J4050,9,0))</f>
        <v>0.533</v>
      </c>
      <c r="AF1360" s="27">
        <f>IFNA(VLOOKUP(A1360,'BUSINESS processed'!A1360:J4050,10,0))</f>
        <v>1.096</v>
      </c>
      <c r="AG1360" s="26"/>
      <c r="AH1360" s="26"/>
      <c r="AI1360" s="26"/>
      <c r="AJ1360" s="26"/>
      <c r="AK1360" s="26"/>
      <c r="AL1360" s="26"/>
      <c r="AM1360" s="26"/>
      <c r="AN1360" s="26"/>
      <c r="AO1360" s="26"/>
      <c r="AP1360" s="26"/>
      <c r="AQ1360" s="26"/>
      <c r="AR1360" s="26"/>
      <c r="AS1360" s="26"/>
      <c r="AT1360" s="26"/>
      <c r="AU1360" s="26"/>
      <c r="AV1360" s="26"/>
      <c r="AW1360" s="26"/>
      <c r="AX1360" s="26"/>
      <c r="AY1360" s="26"/>
      <c r="AZ1360" s="26"/>
      <c r="BA1360" s="26"/>
      <c r="BB1360" s="26"/>
      <c r="BC1360" s="26"/>
      <c r="BD1360" s="26"/>
      <c r="BE1360" s="26"/>
      <c r="BF1360" s="26"/>
      <c r="BG1360" s="26"/>
      <c r="BH1360" s="26"/>
    </row>
    <row r="1361">
      <c r="A1361" s="18" t="str">
        <f t="shared" si="1"/>
        <v>Europe_Hungary-Europe_2008</v>
      </c>
      <c r="B1361" s="19" t="s">
        <v>179</v>
      </c>
      <c r="C1361" s="20" t="s">
        <v>197</v>
      </c>
      <c r="D1361" s="21" t="s">
        <v>87</v>
      </c>
      <c r="E1361" s="22">
        <v>1.54E11</v>
      </c>
      <c r="F1361" s="22">
        <f t="shared" si="2"/>
        <v>15341.41421</v>
      </c>
      <c r="G1361" s="23">
        <v>0.075</v>
      </c>
      <c r="H1361" s="23">
        <v>1146.0</v>
      </c>
      <c r="I1361" s="23">
        <v>0.102</v>
      </c>
      <c r="J1361" s="24">
        <f>IFNA(VLOOKUP(A1361,'ENERGY processed'!$A$2:$H$2692,7,0),"")</f>
        <v>27583</v>
      </c>
      <c r="K1361" s="24">
        <f t="shared" si="3"/>
        <v>0.002747806676</v>
      </c>
      <c r="L1361" s="24">
        <f>IFNA(VLOOKUP(A1361,'ENERGY processed'!$A$2:$H$2692,8,0),"")</f>
        <v>57917</v>
      </c>
      <c r="M1361" s="24">
        <f t="shared" si="5"/>
        <v>0.005769666796</v>
      </c>
      <c r="N1361" s="24">
        <f>IFNA(VLOOKUP(A1361,'HUMAN RESOURCES processed'!$A$2:$M$2692,5,0))</f>
        <v>0.01</v>
      </c>
      <c r="O1361" s="24">
        <f>IFNA(VLOOKUP(A1361,'HUMAN RESOURCES processed'!$A$2:$M$2692,6,0))</f>
        <v>0.006</v>
      </c>
      <c r="P1361" s="24">
        <f>IFNA(VLOOKUP(A1361,'HUMAN RESOURCES processed'!$A$2:$M$2692,7,0))</f>
        <v>78</v>
      </c>
      <c r="Q1361" s="24">
        <f>IFNA(VLOOKUP(A1361,'HUMAN RESOURCES processed'!$A$2:$M$2692,8,0))</f>
        <v>70</v>
      </c>
      <c r="R1361" s="24">
        <f t="shared" si="6"/>
        <v>74</v>
      </c>
      <c r="S1361" s="24">
        <f>IFNA(VLOOKUP(A1361,'HUMAN RESOURCES processed'!$A$2:$M$2692,9,0))</f>
        <v>0.149</v>
      </c>
      <c r="T1361" s="24">
        <f>IFNA(VLOOKUP(A1361,'HUMAN RESOURCES processed'!$A$2:$M$2692,10,0))</f>
        <v>0.688</v>
      </c>
      <c r="U1361" s="24">
        <f>IFNA(VLOOKUP(A1361,'HUMAN RESOURCES processed'!$A$2:$M$2692,11,0))</f>
        <v>0.163</v>
      </c>
      <c r="V1361" s="24">
        <f>IFNA(VLOOKUP(A1361,'HUMAN RESOURCES processed'!$A$2:$M$2692,12,0))</f>
        <v>10038188</v>
      </c>
      <c r="W1361" s="24">
        <f>IFNA(VLOOKUP(A1361,'HUMAN RESOURCES processed'!$A$2:$M$2692,13,0))</f>
        <v>0.679</v>
      </c>
      <c r="X1361" s="24">
        <f>IFNA(VLOOKUP(A1361,'TOURISM processed'!$A$2:$F$2692,5,0))</f>
        <v>7113000000</v>
      </c>
      <c r="Y1361" s="24">
        <f>IFNA(VLOOKUP(A1361,'TOURISM processed'!$A$2:$F$2692,6,0))</f>
        <v>3833000000</v>
      </c>
      <c r="Z1361" s="24">
        <f t="shared" si="7"/>
        <v>381.8418224</v>
      </c>
      <c r="AA1361" s="24">
        <f>IFNA(VLOOKUP(A1361,'BUSINESS processed'!A1361:J4051,5,0))</f>
        <v>0.566</v>
      </c>
      <c r="AB1361" s="24">
        <f>IFNA(VLOOKUP(A1361,'BUSINESS processed'!A1361:J4051,6,0))</f>
        <v>5</v>
      </c>
      <c r="AC1361" s="24">
        <f t="shared" si="762"/>
        <v>0</v>
      </c>
      <c r="AD1361" s="24">
        <f>IFNA(VLOOKUP(A1361,'BUSINESS processed'!A1361:J4051,8,0))</f>
        <v>330</v>
      </c>
      <c r="AE1361" s="24">
        <f>IFNA(VLOOKUP(A1361,'BUSINESS processed'!A1361:J4051,9,0))</f>
        <v>0.61</v>
      </c>
      <c r="AF1361" s="27">
        <f>IFNA(VLOOKUP(A1361,'BUSINESS processed'!A1361:J4051,10,0))</f>
        <v>1.217</v>
      </c>
      <c r="AG1361" s="26"/>
      <c r="AH1361" s="26"/>
      <c r="AI1361" s="26"/>
      <c r="AJ1361" s="26"/>
      <c r="AK1361" s="26"/>
      <c r="AL1361" s="26"/>
      <c r="AM1361" s="26"/>
      <c r="AN1361" s="26"/>
      <c r="AO1361" s="26"/>
      <c r="AP1361" s="26"/>
      <c r="AQ1361" s="26"/>
      <c r="AR1361" s="26"/>
      <c r="AS1361" s="26"/>
      <c r="AT1361" s="26"/>
      <c r="AU1361" s="26"/>
      <c r="AV1361" s="26"/>
      <c r="AW1361" s="26"/>
      <c r="AX1361" s="26"/>
      <c r="AY1361" s="26"/>
      <c r="AZ1361" s="26"/>
      <c r="BA1361" s="26"/>
      <c r="BB1361" s="26"/>
      <c r="BC1361" s="26"/>
      <c r="BD1361" s="26"/>
      <c r="BE1361" s="26"/>
      <c r="BF1361" s="26"/>
      <c r="BG1361" s="26"/>
      <c r="BH1361" s="26"/>
    </row>
    <row r="1362">
      <c r="A1362" s="18" t="str">
        <f t="shared" si="1"/>
        <v>Europe_Hungary-Europe_2009</v>
      </c>
      <c r="B1362" s="19" t="s">
        <v>179</v>
      </c>
      <c r="C1362" s="20" t="s">
        <v>197</v>
      </c>
      <c r="D1362" s="21" t="s">
        <v>88</v>
      </c>
      <c r="E1362" s="22">
        <v>1.27E11</v>
      </c>
      <c r="F1362" s="22">
        <f t="shared" si="2"/>
        <v>12671.29951</v>
      </c>
      <c r="G1362" s="23">
        <v>0.077</v>
      </c>
      <c r="H1362" s="23">
        <v>977.0</v>
      </c>
      <c r="I1362" s="23">
        <v>0.11</v>
      </c>
      <c r="J1362" s="24">
        <f>IF(AND( C1362=C1361,D1362&gt;D1361),J1361,"")</f>
        <v>27583</v>
      </c>
      <c r="K1362" s="24">
        <f t="shared" si="3"/>
        <v>0.002752066569</v>
      </c>
      <c r="L1362" s="24">
        <f>IF(AND(C1362=C1361,C1362&gt;C1361),C1361,0)</f>
        <v>0</v>
      </c>
      <c r="M1362" s="24">
        <f t="shared" si="5"/>
        <v>0</v>
      </c>
      <c r="N1362" s="24">
        <f>IFNA(VLOOKUP(A1362,'HUMAN RESOURCES processed'!$A$2:$M$2692,5,0))</f>
        <v>0.01</v>
      </c>
      <c r="O1362" s="24">
        <f>IFNA(VLOOKUP(A1362,'HUMAN RESOURCES processed'!$A$2:$M$2692,6,0))</f>
        <v>0.006</v>
      </c>
      <c r="P1362" s="24">
        <f>IFNA(VLOOKUP(A1362,'HUMAN RESOURCES processed'!$A$2:$M$2692,7,0))</f>
        <v>78</v>
      </c>
      <c r="Q1362" s="24">
        <f>IFNA(VLOOKUP(A1362,'HUMAN RESOURCES processed'!$A$2:$M$2692,8,0))</f>
        <v>70</v>
      </c>
      <c r="R1362" s="24">
        <f t="shared" si="6"/>
        <v>74</v>
      </c>
      <c r="S1362" s="24">
        <f>IFNA(VLOOKUP(A1362,'HUMAN RESOURCES processed'!$A$2:$M$2692,9,0))</f>
        <v>0.147</v>
      </c>
      <c r="T1362" s="24">
        <f>IFNA(VLOOKUP(A1362,'HUMAN RESOURCES processed'!$A$2:$M$2692,10,0))</f>
        <v>0.687</v>
      </c>
      <c r="U1362" s="24">
        <f>IFNA(VLOOKUP(A1362,'HUMAN RESOURCES processed'!$A$2:$M$2692,11,0))</f>
        <v>0.165</v>
      </c>
      <c r="V1362" s="24">
        <f>IFNA(VLOOKUP(A1362,'HUMAN RESOURCES processed'!$A$2:$M$2692,12,0))</f>
        <v>10022650</v>
      </c>
      <c r="W1362" s="24">
        <f>IFNA(VLOOKUP(A1362,'HUMAN RESOURCES processed'!$A$2:$M$2692,13,0))</f>
        <v>0.684</v>
      </c>
      <c r="X1362" s="24">
        <f>IFNA(VLOOKUP(A1362,'TOURISM processed'!$A$2:$F$2692,5,0))</f>
        <v>6740000000</v>
      </c>
      <c r="Y1362" s="24">
        <f>IFNA(VLOOKUP(A1362,'TOURISM processed'!$A$2:$F$2692,6,0))</f>
        <v>3233000000</v>
      </c>
      <c r="Z1362" s="24">
        <f t="shared" si="7"/>
        <v>322.5693804</v>
      </c>
      <c r="AA1362" s="24">
        <f>IFNA(VLOOKUP(A1362,'BUSINESS processed'!A1362:J4052,5,0))</f>
        <v>0.566</v>
      </c>
      <c r="AB1362" s="24">
        <f>IFNA(VLOOKUP(A1362,'BUSINESS processed'!A1362:J4052,6,0))</f>
        <v>4</v>
      </c>
      <c r="AC1362" s="24">
        <f t="shared" si="762"/>
        <v>0</v>
      </c>
      <c r="AD1362" s="24">
        <f>IFNA(VLOOKUP(A1362,'BUSINESS processed'!A1362:J4052,8,0))</f>
        <v>330</v>
      </c>
      <c r="AE1362" s="24">
        <f>IFNA(VLOOKUP(A1362,'BUSINESS processed'!A1362:J4052,9,0))</f>
        <v>0.62</v>
      </c>
      <c r="AF1362" s="27">
        <f>IFNA(VLOOKUP(A1362,'BUSINESS processed'!A1362:J4052,10,0))</f>
        <v>1.176</v>
      </c>
      <c r="AG1362" s="26"/>
      <c r="AH1362" s="26"/>
      <c r="AI1362" s="26"/>
      <c r="AJ1362" s="26"/>
      <c r="AK1362" s="26"/>
      <c r="AL1362" s="26"/>
      <c r="AM1362" s="26"/>
      <c r="AN1362" s="26"/>
      <c r="AO1362" s="26"/>
      <c r="AP1362" s="26"/>
      <c r="AQ1362" s="26"/>
      <c r="AR1362" s="26"/>
      <c r="AS1362" s="26"/>
      <c r="AT1362" s="26"/>
      <c r="AU1362" s="26"/>
      <c r="AV1362" s="26"/>
      <c r="AW1362" s="26"/>
      <c r="AX1362" s="26"/>
      <c r="AY1362" s="26"/>
      <c r="AZ1362" s="26"/>
      <c r="BA1362" s="26"/>
      <c r="BB1362" s="26"/>
      <c r="BC1362" s="26"/>
      <c r="BD1362" s="26"/>
      <c r="BE1362" s="26"/>
      <c r="BF1362" s="26"/>
      <c r="BG1362" s="26"/>
      <c r="BH1362" s="26"/>
    </row>
    <row r="1363">
      <c r="A1363" s="18" t="str">
        <f t="shared" si="1"/>
        <v>Europe_Hungary-Europe_2010</v>
      </c>
      <c r="B1363" s="19" t="s">
        <v>179</v>
      </c>
      <c r="C1363" s="20" t="s">
        <v>197</v>
      </c>
      <c r="D1363" s="21" t="s">
        <v>89</v>
      </c>
      <c r="E1363" s="22">
        <v>1.28E11</v>
      </c>
      <c r="F1363" s="22">
        <f t="shared" si="2"/>
        <v>12799.97056</v>
      </c>
      <c r="G1363" s="23">
        <v>0.08</v>
      </c>
      <c r="H1363" s="23">
        <v>1026.0</v>
      </c>
      <c r="I1363" s="23">
        <v>0.076</v>
      </c>
      <c r="J1363" s="24">
        <f>IFNA(VLOOKUP(A1363,'ENERGY processed'!$A$2:$H$2692,7,0),"")</f>
        <v>25868.5</v>
      </c>
      <c r="K1363" s="24">
        <f t="shared" si="3"/>
        <v>0.00258684405</v>
      </c>
      <c r="L1363" s="24">
        <f>IFNA(VLOOKUP(A1363,'ENERGY processed'!$A$2:$H$2692,8,0),"")</f>
        <v>57583</v>
      </c>
      <c r="M1363" s="24">
        <f t="shared" si="5"/>
        <v>0.005758286756</v>
      </c>
      <c r="N1363" s="24">
        <f>IFNA(VLOOKUP(A1363,'HUMAN RESOURCES processed'!$A$2:$M$2692,5,0))</f>
        <v>0.009</v>
      </c>
      <c r="O1363" s="24">
        <f>IFNA(VLOOKUP(A1363,'HUMAN RESOURCES processed'!$A$2:$M$2692,6,0))</f>
        <v>0.006</v>
      </c>
      <c r="P1363" s="24">
        <f>IFNA(VLOOKUP(A1363,'HUMAN RESOURCES processed'!$A$2:$M$2692,7,0))</f>
        <v>78</v>
      </c>
      <c r="Q1363" s="24">
        <f>IFNA(VLOOKUP(A1363,'HUMAN RESOURCES processed'!$A$2:$M$2692,8,0))</f>
        <v>71</v>
      </c>
      <c r="R1363" s="24">
        <f t="shared" si="6"/>
        <v>74.5</v>
      </c>
      <c r="S1363" s="24">
        <f>IFNA(VLOOKUP(A1363,'HUMAN RESOURCES processed'!$A$2:$M$2692,9,0))</f>
        <v>0.146</v>
      </c>
      <c r="T1363" s="24">
        <f>IFNA(VLOOKUP(A1363,'HUMAN RESOURCES processed'!$A$2:$M$2692,10,0))</f>
        <v>0.686</v>
      </c>
      <c r="U1363" s="24">
        <f>IFNA(VLOOKUP(A1363,'HUMAN RESOURCES processed'!$A$2:$M$2692,11,0))</f>
        <v>0.167</v>
      </c>
      <c r="V1363" s="24">
        <f>IFNA(VLOOKUP(A1363,'HUMAN RESOURCES processed'!$A$2:$M$2692,12,0))</f>
        <v>10000023</v>
      </c>
      <c r="W1363" s="24">
        <f>IFNA(VLOOKUP(A1363,'HUMAN RESOURCES processed'!$A$2:$M$2692,13,0))</f>
        <v>0.689</v>
      </c>
      <c r="X1363" s="24">
        <f>IFNA(VLOOKUP(A1363,'TOURISM processed'!$A$2:$F$2692,5,0))</f>
        <v>6338000000</v>
      </c>
      <c r="Y1363" s="24">
        <f>IFNA(VLOOKUP(A1363,'TOURISM processed'!$A$2:$F$2692,6,0))</f>
        <v>2879000000</v>
      </c>
      <c r="Z1363" s="24">
        <f t="shared" si="7"/>
        <v>287.8993378</v>
      </c>
      <c r="AA1363" s="24">
        <f>IFNA(VLOOKUP(A1363,'BUSINESS processed'!A1363:J4053,5,0))</f>
        <v>0.546</v>
      </c>
      <c r="AB1363" s="24">
        <f>IFNA(VLOOKUP(A1363,'BUSINESS processed'!A1363:J4053,6,0))</f>
        <v>4</v>
      </c>
      <c r="AC1363" s="24">
        <f t="shared" si="762"/>
        <v>0</v>
      </c>
      <c r="AD1363" s="24">
        <f>IFNA(VLOOKUP(A1363,'BUSINESS processed'!A1363:J4053,8,0))</f>
        <v>277</v>
      </c>
      <c r="AE1363" s="24">
        <f>IFNA(VLOOKUP(A1363,'BUSINESS processed'!A1363:J4053,9,0))</f>
        <v>0.65</v>
      </c>
      <c r="AF1363" s="27">
        <f>IFNA(VLOOKUP(A1363,'BUSINESS processed'!A1363:J4053,10,0))</f>
        <v>1.199</v>
      </c>
      <c r="AG1363" s="26"/>
      <c r="AH1363" s="26"/>
      <c r="AI1363" s="26"/>
      <c r="AJ1363" s="26"/>
      <c r="AK1363" s="26"/>
      <c r="AL1363" s="26"/>
      <c r="AM1363" s="26"/>
      <c r="AN1363" s="26"/>
      <c r="AO1363" s="26"/>
      <c r="AP1363" s="26"/>
      <c r="AQ1363" s="26"/>
      <c r="AR1363" s="26"/>
      <c r="AS1363" s="26"/>
      <c r="AT1363" s="26"/>
      <c r="AU1363" s="26"/>
      <c r="AV1363" s="26"/>
      <c r="AW1363" s="26"/>
      <c r="AX1363" s="26"/>
      <c r="AY1363" s="26"/>
      <c r="AZ1363" s="26"/>
      <c r="BA1363" s="26"/>
      <c r="BB1363" s="26"/>
      <c r="BC1363" s="26"/>
      <c r="BD1363" s="26"/>
      <c r="BE1363" s="26"/>
      <c r="BF1363" s="26"/>
      <c r="BG1363" s="26"/>
      <c r="BH1363" s="26"/>
    </row>
    <row r="1364">
      <c r="A1364" s="18" t="str">
        <f t="shared" si="1"/>
        <v>Europe_Hungary-Europe_2011</v>
      </c>
      <c r="B1364" s="19" t="s">
        <v>179</v>
      </c>
      <c r="C1364" s="20" t="s">
        <v>197</v>
      </c>
      <c r="D1364" s="21" t="s">
        <v>90</v>
      </c>
      <c r="E1364" s="22">
        <v>1.37E11</v>
      </c>
      <c r="F1364" s="22">
        <f t="shared" si="2"/>
        <v>13738.84383</v>
      </c>
      <c r="G1364" s="23">
        <v>0.079</v>
      </c>
      <c r="H1364" s="23">
        <v>1096.0</v>
      </c>
      <c r="I1364" s="23">
        <v>0.083</v>
      </c>
      <c r="J1364" s="24">
        <f>IFNA(VLOOKUP(A1364,'ENERGY processed'!$A$2:$H$2692,7,0),"")</f>
        <v>27330</v>
      </c>
      <c r="K1364" s="24">
        <f t="shared" si="3"/>
        <v>0.002740748919</v>
      </c>
      <c r="L1364" s="24">
        <f>IFNA(VLOOKUP(A1364,'ENERGY processed'!$A$2:$H$2692,8,0),"")</f>
        <v>57235</v>
      </c>
      <c r="M1364" s="24">
        <f t="shared" si="5"/>
        <v>0.005739727933</v>
      </c>
      <c r="N1364" s="24">
        <f>IFNA(VLOOKUP(A1364,'HUMAN RESOURCES processed'!$A$2:$M$2692,5,0))</f>
        <v>0.009</v>
      </c>
      <c r="O1364" s="24">
        <f>IFNA(VLOOKUP(A1364,'HUMAN RESOURCES processed'!$A$2:$M$2692,6,0))</f>
        <v>0.006</v>
      </c>
      <c r="P1364" s="24">
        <f>IFNA(VLOOKUP(A1364,'HUMAN RESOURCES processed'!$A$2:$M$2692,7,0))</f>
        <v>79</v>
      </c>
      <c r="Q1364" s="24">
        <f>IFNA(VLOOKUP(A1364,'HUMAN RESOURCES processed'!$A$2:$M$2692,8,0))</f>
        <v>71</v>
      </c>
      <c r="R1364" s="24">
        <f t="shared" si="6"/>
        <v>75</v>
      </c>
      <c r="S1364" s="24">
        <f>IFNA(VLOOKUP(A1364,'HUMAN RESOURCES processed'!$A$2:$M$2692,9,0))</f>
        <v>0.146</v>
      </c>
      <c r="T1364" s="24">
        <f>IFNA(VLOOKUP(A1364,'HUMAN RESOURCES processed'!$A$2:$M$2692,10,0))</f>
        <v>0.685</v>
      </c>
      <c r="U1364" s="24">
        <f>IFNA(VLOOKUP(A1364,'HUMAN RESOURCES processed'!$A$2:$M$2692,11,0))</f>
        <v>0.169</v>
      </c>
      <c r="V1364" s="24">
        <f>IFNA(VLOOKUP(A1364,'HUMAN RESOURCES processed'!$A$2:$M$2692,12,0))</f>
        <v>9971727</v>
      </c>
      <c r="W1364" s="24">
        <f>IFNA(VLOOKUP(A1364,'HUMAN RESOURCES processed'!$A$2:$M$2692,13,0))</f>
        <v>0.693</v>
      </c>
      <c r="X1364" s="24">
        <f>IFNA(VLOOKUP(A1364,'TOURISM processed'!$A$2:$F$2692,5,0))</f>
        <v>6929000000</v>
      </c>
      <c r="Y1364" s="24">
        <f>IFNA(VLOOKUP(A1364,'TOURISM processed'!$A$2:$F$2692,6,0))</f>
        <v>3028000000</v>
      </c>
      <c r="Z1364" s="24">
        <f t="shared" si="7"/>
        <v>303.6585338</v>
      </c>
      <c r="AA1364" s="24">
        <f>IFNA(VLOOKUP(A1364,'BUSINESS processed'!A1364:J4054,5,0))</f>
        <v>0.52</v>
      </c>
      <c r="AB1364" s="24">
        <f>IFNA(VLOOKUP(A1364,'BUSINESS processed'!A1364:J4054,6,0))</f>
        <v>4</v>
      </c>
      <c r="AC1364" s="24">
        <f t="shared" si="762"/>
        <v>0</v>
      </c>
      <c r="AD1364" s="24">
        <f>IFNA(VLOOKUP(A1364,'BUSINESS processed'!A1364:J4054,8,0))</f>
        <v>277</v>
      </c>
      <c r="AE1364" s="24">
        <f>IFNA(VLOOKUP(A1364,'BUSINESS processed'!A1364:J4054,9,0))</f>
        <v>0.68</v>
      </c>
      <c r="AF1364" s="27">
        <f>IFNA(VLOOKUP(A1364,'BUSINESS processed'!A1364:J4054,10,0))</f>
        <v>1.169</v>
      </c>
      <c r="AG1364" s="26"/>
      <c r="AH1364" s="26"/>
      <c r="AI1364" s="26"/>
      <c r="AJ1364" s="26"/>
      <c r="AK1364" s="26"/>
      <c r="AL1364" s="26"/>
      <c r="AM1364" s="26"/>
      <c r="AN1364" s="26"/>
      <c r="AO1364" s="26"/>
      <c r="AP1364" s="26"/>
      <c r="AQ1364" s="26"/>
      <c r="AR1364" s="26"/>
      <c r="AS1364" s="26"/>
      <c r="AT1364" s="26"/>
      <c r="AU1364" s="26"/>
      <c r="AV1364" s="26"/>
      <c r="AW1364" s="26"/>
      <c r="AX1364" s="26"/>
      <c r="AY1364" s="26"/>
      <c r="AZ1364" s="26"/>
      <c r="BA1364" s="26"/>
      <c r="BB1364" s="26"/>
      <c r="BC1364" s="26"/>
      <c r="BD1364" s="26"/>
      <c r="BE1364" s="26"/>
      <c r="BF1364" s="26"/>
      <c r="BG1364" s="26"/>
      <c r="BH1364" s="26"/>
    </row>
    <row r="1365">
      <c r="A1365" s="18" t="str">
        <f t="shared" si="1"/>
        <v>Europe_Hungary-Europe_2012</v>
      </c>
      <c r="B1365" s="19" t="s">
        <v>179</v>
      </c>
      <c r="C1365" s="20" t="s">
        <v>197</v>
      </c>
      <c r="D1365" s="21" t="s">
        <v>91</v>
      </c>
      <c r="E1365" s="22">
        <v>1.25E11</v>
      </c>
      <c r="F1365" s="22">
        <f t="shared" si="2"/>
        <v>12600.34664</v>
      </c>
      <c r="G1365" s="23">
        <v>0.078</v>
      </c>
      <c r="H1365" s="23">
        <v>987.0</v>
      </c>
      <c r="I1365" s="23">
        <v>0.09</v>
      </c>
      <c r="J1365" s="24">
        <f>IF(AND( C1365=C1364,D1365&gt;D1364),J1364,"")</f>
        <v>27330</v>
      </c>
      <c r="K1365" s="24">
        <f t="shared" si="3"/>
        <v>0.002754939789</v>
      </c>
      <c r="L1365" s="24">
        <f t="shared" ref="L1365:L1367" si="764">IF(AND(C1365=C1364,C1365&gt;C1364),C1364,0)</f>
        <v>0</v>
      </c>
      <c r="M1365" s="24">
        <f t="shared" si="5"/>
        <v>0</v>
      </c>
      <c r="N1365" s="24">
        <f>IFNA(VLOOKUP(A1365,'HUMAN RESOURCES processed'!$A$2:$M$2692,5,0))</f>
        <v>0.009</v>
      </c>
      <c r="O1365" s="24">
        <f>IFNA(VLOOKUP(A1365,'HUMAN RESOURCES processed'!$A$2:$M$2692,6,0))</f>
        <v>0.005</v>
      </c>
      <c r="P1365" s="24">
        <f>IFNA(VLOOKUP(A1365,'HUMAN RESOURCES processed'!$A$2:$M$2692,7,0))</f>
        <v>79</v>
      </c>
      <c r="Q1365" s="24">
        <f>IFNA(VLOOKUP(A1365,'HUMAN RESOURCES processed'!$A$2:$M$2692,8,0))</f>
        <v>72</v>
      </c>
      <c r="R1365" s="24">
        <f t="shared" si="6"/>
        <v>75.5</v>
      </c>
      <c r="S1365" s="24">
        <f>IFNA(VLOOKUP(A1365,'HUMAN RESOURCES processed'!$A$2:$M$2692,9,0))</f>
        <v>0.146</v>
      </c>
      <c r="T1365" s="24">
        <f>IFNA(VLOOKUP(A1365,'HUMAN RESOURCES processed'!$A$2:$M$2692,10,0))</f>
        <v>0.683</v>
      </c>
      <c r="U1365" s="24">
        <f>IFNA(VLOOKUP(A1365,'HUMAN RESOURCES processed'!$A$2:$M$2692,11,0))</f>
        <v>0.17</v>
      </c>
      <c r="V1365" s="24">
        <f>IFNA(VLOOKUP(A1365,'HUMAN RESOURCES processed'!$A$2:$M$2692,12,0))</f>
        <v>9920362</v>
      </c>
      <c r="W1365" s="24">
        <f>IFNA(VLOOKUP(A1365,'HUMAN RESOURCES processed'!$A$2:$M$2692,13,0))</f>
        <v>0.698</v>
      </c>
      <c r="X1365" s="24">
        <f>IFNA(VLOOKUP(A1365,'TOURISM processed'!$A$2:$F$2692,5,0))</f>
        <v>5923000000</v>
      </c>
      <c r="Y1365" s="24">
        <f>IFNA(VLOOKUP(A1365,'TOURISM processed'!$A$2:$F$2692,6,0))</f>
        <v>2514000000</v>
      </c>
      <c r="Z1365" s="24">
        <f t="shared" si="7"/>
        <v>253.4181716</v>
      </c>
      <c r="AA1365" s="24">
        <f>IFNA(VLOOKUP(A1365,'BUSINESS processed'!A1365:J4055,5,0))</f>
        <v>0.495</v>
      </c>
      <c r="AB1365" s="24">
        <f>IFNA(VLOOKUP(A1365,'BUSINESS processed'!A1365:J4055,6,0))</f>
        <v>5</v>
      </c>
      <c r="AC1365" s="24">
        <f>IFNA(VLOOKUP(A1365,'BUSINESS processed'!A1365:J4055,7,0))</f>
        <v>52</v>
      </c>
      <c r="AD1365" s="24">
        <f>IFNA(VLOOKUP(A1365,'BUSINESS processed'!A1365:J4055,8,0))</f>
        <v>277</v>
      </c>
      <c r="AE1365" s="24">
        <f>IFNA(VLOOKUP(A1365,'BUSINESS processed'!A1365:J4055,9,0))</f>
        <v>0.706</v>
      </c>
      <c r="AF1365" s="27">
        <f>IFNA(VLOOKUP(A1365,'BUSINESS processed'!A1365:J4055,10,0))</f>
        <v>1.161</v>
      </c>
      <c r="AG1365" s="26"/>
      <c r="AH1365" s="26"/>
      <c r="AI1365" s="26"/>
      <c r="AJ1365" s="26"/>
      <c r="AK1365" s="26"/>
      <c r="AL1365" s="26"/>
      <c r="AM1365" s="26"/>
      <c r="AN1365" s="26"/>
      <c r="AO1365" s="26"/>
      <c r="AP1365" s="26"/>
      <c r="AQ1365" s="26"/>
      <c r="AR1365" s="26"/>
      <c r="AS1365" s="26"/>
      <c r="AT1365" s="26"/>
      <c r="AU1365" s="26"/>
      <c r="AV1365" s="26"/>
      <c r="AW1365" s="26"/>
      <c r="AX1365" s="26"/>
      <c r="AY1365" s="26"/>
      <c r="AZ1365" s="26"/>
      <c r="BA1365" s="26"/>
      <c r="BB1365" s="26"/>
      <c r="BC1365" s="26"/>
      <c r="BD1365" s="26"/>
      <c r="BE1365" s="26"/>
      <c r="BF1365" s="26"/>
      <c r="BG1365" s="26"/>
      <c r="BH1365" s="26"/>
    </row>
    <row r="1366">
      <c r="A1366" s="18" t="str">
        <f t="shared" si="1"/>
        <v>Europe_Iceland-Europe_2000</v>
      </c>
      <c r="B1366" s="19" t="s">
        <v>179</v>
      </c>
      <c r="C1366" s="20" t="s">
        <v>198</v>
      </c>
      <c r="D1366" s="21" t="s">
        <v>70</v>
      </c>
      <c r="E1366" s="22">
        <v>8.697298234E9</v>
      </c>
      <c r="F1366" s="22">
        <f t="shared" si="2"/>
        <v>30928.67564</v>
      </c>
      <c r="G1366" s="23">
        <v>0.095</v>
      </c>
      <c r="H1366" s="23">
        <v>2961.0</v>
      </c>
      <c r="I1366" s="23">
        <v>0.168</v>
      </c>
      <c r="J1366" s="24">
        <f>IFNA(VLOOKUP(A1366,'ENERGY processed'!$A$2:$H$2692,7,0),"")</f>
        <v>6021</v>
      </c>
      <c r="K1366" s="24">
        <f t="shared" si="3"/>
        <v>0.02141142583</v>
      </c>
      <c r="L1366" s="24">
        <f t="shared" si="764"/>
        <v>0</v>
      </c>
      <c r="M1366" s="24">
        <f t="shared" si="5"/>
        <v>0</v>
      </c>
      <c r="N1366" s="24">
        <f>IFNA(VLOOKUP(A1366,'HUMAN RESOURCES processed'!$A$2:$M$2692,5,0))</f>
        <v>0.014</v>
      </c>
      <c r="O1366" s="24">
        <f>IFNA(VLOOKUP(A1366,'HUMAN RESOURCES processed'!$A$2:$M$2692,6,0))</f>
        <v>0.003</v>
      </c>
      <c r="P1366" s="24">
        <f>IFNA(VLOOKUP(A1366,'HUMAN RESOURCES processed'!$A$2:$M$2692,7,0))</f>
        <v>82</v>
      </c>
      <c r="Q1366" s="24">
        <f>IFNA(VLOOKUP(A1366,'HUMAN RESOURCES processed'!$A$2:$M$2692,8,0))</f>
        <v>78</v>
      </c>
      <c r="R1366" s="24">
        <f t="shared" si="6"/>
        <v>80</v>
      </c>
      <c r="S1366" s="24">
        <f>IFNA(VLOOKUP(A1366,'HUMAN RESOURCES processed'!$A$2:$M$2692,9,0))</f>
        <v>0.233</v>
      </c>
      <c r="T1366" s="24">
        <f>IFNA(VLOOKUP(A1366,'HUMAN RESOURCES processed'!$A$2:$M$2692,10,0))</f>
        <v>0.651</v>
      </c>
      <c r="U1366" s="24">
        <f>IFNA(VLOOKUP(A1366,'HUMAN RESOURCES processed'!$A$2:$M$2692,11,0))</f>
        <v>0.116</v>
      </c>
      <c r="V1366" s="24">
        <f>IFNA(VLOOKUP(A1366,'HUMAN RESOURCES processed'!$A$2:$M$2692,12,0))</f>
        <v>281205</v>
      </c>
      <c r="W1366" s="24">
        <f>IFNA(VLOOKUP(A1366,'HUMAN RESOURCES processed'!$A$2:$M$2692,13,0))</f>
        <v>0.924</v>
      </c>
      <c r="X1366" s="24">
        <f>IFNA(VLOOKUP(A1366,'TOURISM processed'!$A$2:$F$2692,5,0))</f>
        <v>386000000</v>
      </c>
      <c r="Y1366" s="24">
        <f>IFNA(VLOOKUP(A1366,'TOURISM processed'!$A$2:$F$2692,6,0))</f>
        <v>471000000</v>
      </c>
      <c r="Z1366" s="24">
        <f t="shared" si="7"/>
        <v>1674.934656</v>
      </c>
      <c r="AA1366" s="24">
        <f t="shared" ref="AA1366:AA1370" si="765">IF(AND(C1366=C1365,D1366&gt;D1365),AA1365,0)</f>
        <v>0</v>
      </c>
      <c r="AB1366" s="24">
        <f t="shared" ref="AB1366:AB1369" si="766">IF(AND(C1366=C1365,D1366&gt;D1365),AB1365,0)</f>
        <v>0</v>
      </c>
      <c r="AC1366" s="24">
        <f t="shared" ref="AC1366:AC1377" si="767">IF(AND(C1366=C1365,D1366&gt;D1365),AC1365,0)</f>
        <v>0</v>
      </c>
      <c r="AD1366" s="24">
        <f t="shared" ref="AD1366:AD1370" si="768">IF(AND(C1366=C1365,D1366&gt;D1365),AD1365,0)</f>
        <v>0</v>
      </c>
      <c r="AE1366" s="24">
        <f>IFNA(VLOOKUP(A1366,'BUSINESS processed'!A1366:J4056,9,0))</f>
        <v>0.445</v>
      </c>
      <c r="AF1366" s="27">
        <f>IFNA(VLOOKUP(A1366,'BUSINESS processed'!A1366:J4056,10,0))</f>
        <v>0.764</v>
      </c>
      <c r="AG1366" s="26"/>
      <c r="AH1366" s="26"/>
      <c r="AI1366" s="26"/>
      <c r="AJ1366" s="26"/>
      <c r="AK1366" s="26"/>
      <c r="AL1366" s="26"/>
      <c r="AM1366" s="26"/>
      <c r="AN1366" s="26"/>
      <c r="AO1366" s="26"/>
      <c r="AP1366" s="26"/>
      <c r="AQ1366" s="26"/>
      <c r="AR1366" s="26"/>
      <c r="AS1366" s="26"/>
      <c r="AT1366" s="26"/>
      <c r="AU1366" s="26"/>
      <c r="AV1366" s="26"/>
      <c r="AW1366" s="26"/>
      <c r="AX1366" s="26"/>
      <c r="AY1366" s="26"/>
      <c r="AZ1366" s="26"/>
      <c r="BA1366" s="26"/>
      <c r="BB1366" s="26"/>
      <c r="BC1366" s="26"/>
      <c r="BD1366" s="26"/>
      <c r="BE1366" s="26"/>
      <c r="BF1366" s="26"/>
      <c r="BG1366" s="26"/>
      <c r="BH1366" s="26"/>
    </row>
    <row r="1367">
      <c r="A1367" s="18" t="str">
        <f t="shared" si="1"/>
        <v>Europe_Iceland-Europe_2001</v>
      </c>
      <c r="B1367" s="19" t="s">
        <v>179</v>
      </c>
      <c r="C1367" s="20" t="s">
        <v>198</v>
      </c>
      <c r="D1367" s="21" t="s">
        <v>71</v>
      </c>
      <c r="E1367" s="22">
        <v>7.922983043E9</v>
      </c>
      <c r="F1367" s="22">
        <f t="shared" si="2"/>
        <v>27803.06225</v>
      </c>
      <c r="G1367" s="23">
        <v>0.093</v>
      </c>
      <c r="H1367" s="23">
        <v>2612.0</v>
      </c>
      <c r="I1367" s="23">
        <v>0.18</v>
      </c>
      <c r="J1367" s="24">
        <f>IFNA(VLOOKUP(A1367,'ENERGY processed'!$A$2:$H$2692,7,0),"")</f>
        <v>5731</v>
      </c>
      <c r="K1367" s="24">
        <f t="shared" si="3"/>
        <v>0.02011103001</v>
      </c>
      <c r="L1367" s="24">
        <f t="shared" si="764"/>
        <v>0</v>
      </c>
      <c r="M1367" s="24">
        <f t="shared" si="5"/>
        <v>0</v>
      </c>
      <c r="N1367" s="24">
        <f>IFNA(VLOOKUP(A1367,'HUMAN RESOURCES processed'!$A$2:$M$2692,5,0))</f>
        <v>0.014</v>
      </c>
      <c r="O1367" s="24">
        <f>IFNA(VLOOKUP(A1367,'HUMAN RESOURCES processed'!$A$2:$M$2692,6,0))</f>
        <v>0.003</v>
      </c>
      <c r="P1367" s="24">
        <f>IFNA(VLOOKUP(A1367,'HUMAN RESOURCES processed'!$A$2:$M$2692,7,0))</f>
        <v>83</v>
      </c>
      <c r="Q1367" s="24">
        <f>IFNA(VLOOKUP(A1367,'HUMAN RESOURCES processed'!$A$2:$M$2692,8,0))</f>
        <v>78</v>
      </c>
      <c r="R1367" s="24">
        <f t="shared" si="6"/>
        <v>80.5</v>
      </c>
      <c r="S1367" s="24">
        <f>IFNA(VLOOKUP(A1367,'HUMAN RESOURCES processed'!$A$2:$M$2692,9,0))</f>
        <v>0.23</v>
      </c>
      <c r="T1367" s="24">
        <f>IFNA(VLOOKUP(A1367,'HUMAN RESOURCES processed'!$A$2:$M$2692,10,0))</f>
        <v>0.653</v>
      </c>
      <c r="U1367" s="24">
        <f>IFNA(VLOOKUP(A1367,'HUMAN RESOURCES processed'!$A$2:$M$2692,11,0))</f>
        <v>0.116</v>
      </c>
      <c r="V1367" s="24">
        <f>IFNA(VLOOKUP(A1367,'HUMAN RESOURCES processed'!$A$2:$M$2692,12,0))</f>
        <v>284968</v>
      </c>
      <c r="W1367" s="24">
        <f>IFNA(VLOOKUP(A1367,'HUMAN RESOURCES processed'!$A$2:$M$2692,13,0))</f>
        <v>0.925</v>
      </c>
      <c r="X1367" s="24">
        <f>IFNA(VLOOKUP(A1367,'TOURISM processed'!$A$2:$F$2692,5,0))</f>
        <v>383000000</v>
      </c>
      <c r="Y1367" s="24">
        <f>IFNA(VLOOKUP(A1367,'TOURISM processed'!$A$2:$F$2692,6,0))</f>
        <v>372000000</v>
      </c>
      <c r="Z1367" s="24">
        <f t="shared" si="7"/>
        <v>1305.40973</v>
      </c>
      <c r="AA1367" s="24">
        <f t="shared" si="765"/>
        <v>0</v>
      </c>
      <c r="AB1367" s="24">
        <f t="shared" si="766"/>
        <v>0</v>
      </c>
      <c r="AC1367" s="24">
        <f t="shared" si="767"/>
        <v>0</v>
      </c>
      <c r="AD1367" s="24">
        <f t="shared" si="768"/>
        <v>0</v>
      </c>
      <c r="AE1367" s="24">
        <f>IFNA(VLOOKUP(A1367,'BUSINESS processed'!A1367:J4057,9,0))</f>
        <v>0.494</v>
      </c>
      <c r="AF1367" s="27">
        <f>IFNA(VLOOKUP(A1367,'BUSINESS processed'!A1367:J4057,10,0))</f>
        <v>0.874</v>
      </c>
      <c r="AG1367" s="26"/>
      <c r="AH1367" s="26"/>
      <c r="AI1367" s="26"/>
      <c r="AJ1367" s="26"/>
      <c r="AK1367" s="26"/>
      <c r="AL1367" s="26"/>
      <c r="AM1367" s="26"/>
      <c r="AN1367" s="26"/>
      <c r="AO1367" s="26"/>
      <c r="AP1367" s="26"/>
      <c r="AQ1367" s="26"/>
      <c r="AR1367" s="26"/>
      <c r="AS1367" s="26"/>
      <c r="AT1367" s="26"/>
      <c r="AU1367" s="26"/>
      <c r="AV1367" s="26"/>
      <c r="AW1367" s="26"/>
      <c r="AX1367" s="26"/>
      <c r="AY1367" s="26"/>
      <c r="AZ1367" s="26"/>
      <c r="BA1367" s="26"/>
      <c r="BB1367" s="26"/>
      <c r="BC1367" s="26"/>
      <c r="BD1367" s="26"/>
      <c r="BE1367" s="26"/>
      <c r="BF1367" s="26"/>
      <c r="BG1367" s="26"/>
      <c r="BH1367" s="26"/>
    </row>
    <row r="1368">
      <c r="A1368" s="18" t="str">
        <f t="shared" si="1"/>
        <v>Europe_Iceland-Europe_2002</v>
      </c>
      <c r="B1368" s="19" t="s">
        <v>179</v>
      </c>
      <c r="C1368" s="20" t="s">
        <v>198</v>
      </c>
      <c r="D1368" s="21" t="s">
        <v>72</v>
      </c>
      <c r="E1368" s="22">
        <v>8.907207933E9</v>
      </c>
      <c r="F1368" s="22">
        <f t="shared" si="2"/>
        <v>30979.11448</v>
      </c>
      <c r="G1368" s="23">
        <v>0.102</v>
      </c>
      <c r="H1368" s="23">
        <v>3156.0</v>
      </c>
      <c r="I1368" s="23">
        <v>0.154</v>
      </c>
      <c r="J1368" s="24">
        <f>IFNA(VLOOKUP(A1368,'ENERGY processed'!$A$2:$H$2692,7,0),"")</f>
        <v>5369</v>
      </c>
      <c r="K1368" s="24">
        <f t="shared" si="3"/>
        <v>0.01867328875</v>
      </c>
      <c r="L1368" s="24">
        <f>IFNA(VLOOKUP(A1368,'ENERGY processed'!$A$2:$H$2692,8,0),"")</f>
        <v>1962</v>
      </c>
      <c r="M1368" s="24">
        <f t="shared" si="5"/>
        <v>0.006823801922</v>
      </c>
      <c r="N1368" s="24">
        <f>IFNA(VLOOKUP(A1368,'HUMAN RESOURCES processed'!$A$2:$M$2692,5,0))</f>
        <v>0.014</v>
      </c>
      <c r="O1368" s="24">
        <f>IFNA(VLOOKUP(A1368,'HUMAN RESOURCES processed'!$A$2:$M$2692,6,0))</f>
        <v>0.003</v>
      </c>
      <c r="P1368" s="24">
        <f>IFNA(VLOOKUP(A1368,'HUMAN RESOURCES processed'!$A$2:$M$2692,7,0))</f>
        <v>83</v>
      </c>
      <c r="Q1368" s="24">
        <f>IFNA(VLOOKUP(A1368,'HUMAN RESOURCES processed'!$A$2:$M$2692,8,0))</f>
        <v>79</v>
      </c>
      <c r="R1368" s="24">
        <f t="shared" si="6"/>
        <v>81</v>
      </c>
      <c r="S1368" s="24">
        <f>IFNA(VLOOKUP(A1368,'HUMAN RESOURCES processed'!$A$2:$M$2692,9,0))</f>
        <v>0.228</v>
      </c>
      <c r="T1368" s="24">
        <f>IFNA(VLOOKUP(A1368,'HUMAN RESOURCES processed'!$A$2:$M$2692,10,0))</f>
        <v>0.656</v>
      </c>
      <c r="U1368" s="24">
        <f>IFNA(VLOOKUP(A1368,'HUMAN RESOURCES processed'!$A$2:$M$2692,11,0))</f>
        <v>0.117</v>
      </c>
      <c r="V1368" s="24">
        <f>IFNA(VLOOKUP(A1368,'HUMAN RESOURCES processed'!$A$2:$M$2692,12,0))</f>
        <v>287523</v>
      </c>
      <c r="W1368" s="24">
        <f>IFNA(VLOOKUP(A1368,'HUMAN RESOURCES processed'!$A$2:$M$2692,13,0))</f>
        <v>0.927</v>
      </c>
      <c r="X1368" s="24">
        <f>IFNA(VLOOKUP(A1368,'TOURISM processed'!$A$2:$F$2692,5,0))</f>
        <v>415000000</v>
      </c>
      <c r="Y1368" s="24">
        <f>IFNA(VLOOKUP(A1368,'TOURISM processed'!$A$2:$F$2692,6,0))</f>
        <v>373000000</v>
      </c>
      <c r="Z1368" s="24">
        <f t="shared" si="7"/>
        <v>1297.287521</v>
      </c>
      <c r="AA1368" s="24">
        <f t="shared" si="765"/>
        <v>0</v>
      </c>
      <c r="AB1368" s="24">
        <f t="shared" si="766"/>
        <v>0</v>
      </c>
      <c r="AC1368" s="24">
        <f t="shared" si="767"/>
        <v>0</v>
      </c>
      <c r="AD1368" s="24">
        <f t="shared" si="768"/>
        <v>0</v>
      </c>
      <c r="AE1368" s="24">
        <f>IFNA(VLOOKUP(A1368,'BUSINESS processed'!A1368:J4058,9,0))</f>
        <v>0.791</v>
      </c>
      <c r="AF1368" s="27">
        <f>IFNA(VLOOKUP(A1368,'BUSINESS processed'!A1368:J4058,10,0))</f>
        <v>0.908</v>
      </c>
      <c r="AG1368" s="26"/>
      <c r="AH1368" s="26"/>
      <c r="AI1368" s="26"/>
      <c r="AJ1368" s="26"/>
      <c r="AK1368" s="26"/>
      <c r="AL1368" s="26"/>
      <c r="AM1368" s="26"/>
      <c r="AN1368" s="26"/>
      <c r="AO1368" s="26"/>
      <c r="AP1368" s="26"/>
      <c r="AQ1368" s="26"/>
      <c r="AR1368" s="26"/>
      <c r="AS1368" s="26"/>
      <c r="AT1368" s="26"/>
      <c r="AU1368" s="26"/>
      <c r="AV1368" s="26"/>
      <c r="AW1368" s="26"/>
      <c r="AX1368" s="26"/>
      <c r="AY1368" s="26"/>
      <c r="AZ1368" s="26"/>
      <c r="BA1368" s="26"/>
      <c r="BB1368" s="26"/>
      <c r="BC1368" s="26"/>
      <c r="BD1368" s="26"/>
      <c r="BE1368" s="26"/>
      <c r="BF1368" s="26"/>
      <c r="BG1368" s="26"/>
      <c r="BH1368" s="26"/>
    </row>
    <row r="1369">
      <c r="A1369" s="18" t="str">
        <f t="shared" si="1"/>
        <v>Europe_Iceland-Europe_2003</v>
      </c>
      <c r="B1369" s="19" t="s">
        <v>179</v>
      </c>
      <c r="C1369" s="20" t="s">
        <v>198</v>
      </c>
      <c r="D1369" s="21" t="s">
        <v>74</v>
      </c>
      <c r="E1369" s="22">
        <v>1.0969898924E10</v>
      </c>
      <c r="F1369" s="22">
        <f t="shared" si="2"/>
        <v>37889.8212</v>
      </c>
      <c r="G1369" s="23">
        <v>0.106</v>
      </c>
      <c r="H1369" s="23">
        <v>4020.0</v>
      </c>
      <c r="I1369" s="23">
        <v>0.12</v>
      </c>
      <c r="J1369" s="24">
        <f>IFNA(VLOOKUP(A1369,'ENERGY processed'!$A$2:$H$2692,7,0),"")</f>
        <v>5384</v>
      </c>
      <c r="K1369" s="24">
        <f t="shared" si="3"/>
        <v>0.01859623309</v>
      </c>
      <c r="L1369" s="24">
        <f>IFNA(VLOOKUP(A1369,'ENERGY processed'!$A$2:$H$2692,8,0),"")</f>
        <v>2054</v>
      </c>
      <c r="M1369" s="24">
        <f t="shared" si="5"/>
        <v>0.007094476739</v>
      </c>
      <c r="N1369" s="24">
        <f>IFNA(VLOOKUP(A1369,'HUMAN RESOURCES processed'!$A$2:$M$2692,5,0))</f>
        <v>0.014</v>
      </c>
      <c r="O1369" s="24">
        <f>IFNA(VLOOKUP(A1369,'HUMAN RESOURCES processed'!$A$2:$M$2692,6,0))</f>
        <v>0.003</v>
      </c>
      <c r="P1369" s="24">
        <f>IFNA(VLOOKUP(A1369,'HUMAN RESOURCES processed'!$A$2:$M$2692,7,0))</f>
        <v>83</v>
      </c>
      <c r="Q1369" s="24">
        <f>IFNA(VLOOKUP(A1369,'HUMAN RESOURCES processed'!$A$2:$M$2692,8,0))</f>
        <v>80</v>
      </c>
      <c r="R1369" s="24">
        <f t="shared" si="6"/>
        <v>81.5</v>
      </c>
      <c r="S1369" s="24">
        <f>IFNA(VLOOKUP(A1369,'HUMAN RESOURCES processed'!$A$2:$M$2692,9,0))</f>
        <v>0.225</v>
      </c>
      <c r="T1369" s="24">
        <f>IFNA(VLOOKUP(A1369,'HUMAN RESOURCES processed'!$A$2:$M$2692,10,0))</f>
        <v>0.658</v>
      </c>
      <c r="U1369" s="24">
        <f>IFNA(VLOOKUP(A1369,'HUMAN RESOURCES processed'!$A$2:$M$2692,11,0))</f>
        <v>0.117</v>
      </c>
      <c r="V1369" s="24">
        <f>IFNA(VLOOKUP(A1369,'HUMAN RESOURCES processed'!$A$2:$M$2692,12,0))</f>
        <v>289521</v>
      </c>
      <c r="W1369" s="24">
        <f>IFNA(VLOOKUP(A1369,'HUMAN RESOURCES processed'!$A$2:$M$2692,13,0))</f>
        <v>0.928</v>
      </c>
      <c r="X1369" s="24">
        <f>IFNA(VLOOKUP(A1369,'TOURISM processed'!$A$2:$F$2692,5,0))</f>
        <v>486000000</v>
      </c>
      <c r="Y1369" s="24">
        <f>IFNA(VLOOKUP(A1369,'TOURISM processed'!$A$2:$F$2692,6,0))</f>
        <v>524000000</v>
      </c>
      <c r="Z1369" s="24">
        <f t="shared" si="7"/>
        <v>1809.885984</v>
      </c>
      <c r="AA1369" s="24">
        <f t="shared" si="765"/>
        <v>0</v>
      </c>
      <c r="AB1369" s="24">
        <f t="shared" si="766"/>
        <v>0</v>
      </c>
      <c r="AC1369" s="24">
        <f t="shared" si="767"/>
        <v>0</v>
      </c>
      <c r="AD1369" s="24">
        <f t="shared" si="768"/>
        <v>0</v>
      </c>
      <c r="AE1369" s="24">
        <f>IFNA(VLOOKUP(A1369,'BUSINESS processed'!A1369:J4059,9,0))</f>
        <v>0.831</v>
      </c>
      <c r="AF1369" s="27">
        <f>IFNA(VLOOKUP(A1369,'BUSINESS processed'!A1369:J4059,10,0))</f>
        <v>0.965</v>
      </c>
      <c r="AG1369" s="26"/>
      <c r="AH1369" s="26"/>
      <c r="AI1369" s="26"/>
      <c r="AJ1369" s="26"/>
      <c r="AK1369" s="26"/>
      <c r="AL1369" s="26"/>
      <c r="AM1369" s="26"/>
      <c r="AN1369" s="26"/>
      <c r="AO1369" s="26"/>
      <c r="AP1369" s="26"/>
      <c r="AQ1369" s="26"/>
      <c r="AR1369" s="26"/>
      <c r="AS1369" s="26"/>
      <c r="AT1369" s="26"/>
      <c r="AU1369" s="26"/>
      <c r="AV1369" s="26"/>
      <c r="AW1369" s="26"/>
      <c r="AX1369" s="26"/>
      <c r="AY1369" s="26"/>
      <c r="AZ1369" s="26"/>
      <c r="BA1369" s="26"/>
      <c r="BB1369" s="26"/>
      <c r="BC1369" s="26"/>
      <c r="BD1369" s="26"/>
      <c r="BE1369" s="26"/>
      <c r="BF1369" s="26"/>
      <c r="BG1369" s="26"/>
      <c r="BH1369" s="26"/>
    </row>
    <row r="1370">
      <c r="A1370" s="18" t="str">
        <f t="shared" si="1"/>
        <v>Europe_Iceland-Europe_2004</v>
      </c>
      <c r="B1370" s="19" t="s">
        <v>179</v>
      </c>
      <c r="C1370" s="20" t="s">
        <v>198</v>
      </c>
      <c r="D1370" s="21" t="s">
        <v>83</v>
      </c>
      <c r="E1370" s="22">
        <v>1.3251434311E10</v>
      </c>
      <c r="F1370" s="22">
        <f t="shared" si="2"/>
        <v>45370.12644</v>
      </c>
      <c r="G1370" s="23">
        <v>0.1</v>
      </c>
      <c r="H1370" s="23">
        <v>4567.0</v>
      </c>
      <c r="I1370" s="23">
        <v>0.12</v>
      </c>
      <c r="J1370" s="24">
        <f>IFNA(VLOOKUP(A1370,'ENERGY processed'!$A$2:$H$2692,7,0),"")</f>
        <v>5354</v>
      </c>
      <c r="K1370" s="24">
        <f t="shared" si="3"/>
        <v>0.01833097092</v>
      </c>
      <c r="L1370" s="24">
        <f>IFNA(VLOOKUP(A1370,'ENERGY processed'!$A$2:$H$2692,8,0),"")</f>
        <v>2120</v>
      </c>
      <c r="M1370" s="24">
        <f t="shared" si="5"/>
        <v>0.007258434506</v>
      </c>
      <c r="N1370" s="24">
        <f>IFNA(VLOOKUP(A1370,'HUMAN RESOURCES processed'!$A$2:$M$2692,5,0))</f>
        <v>0.015</v>
      </c>
      <c r="O1370" s="24">
        <f>IFNA(VLOOKUP(A1370,'HUMAN RESOURCES processed'!$A$2:$M$2692,6,0))</f>
        <v>0.003</v>
      </c>
      <c r="P1370" s="24">
        <f>IFNA(VLOOKUP(A1370,'HUMAN RESOURCES processed'!$A$2:$M$2692,7,0))</f>
        <v>83</v>
      </c>
      <c r="Q1370" s="24">
        <f>IFNA(VLOOKUP(A1370,'HUMAN RESOURCES processed'!$A$2:$M$2692,8,0))</f>
        <v>79</v>
      </c>
      <c r="R1370" s="24">
        <f t="shared" si="6"/>
        <v>81</v>
      </c>
      <c r="S1370" s="24">
        <f>IFNA(VLOOKUP(A1370,'HUMAN RESOURCES processed'!$A$2:$M$2692,9,0))</f>
        <v>0.223</v>
      </c>
      <c r="T1370" s="24">
        <f>IFNA(VLOOKUP(A1370,'HUMAN RESOURCES processed'!$A$2:$M$2692,10,0))</f>
        <v>0.66</v>
      </c>
      <c r="U1370" s="24">
        <f>IFNA(VLOOKUP(A1370,'HUMAN RESOURCES processed'!$A$2:$M$2692,11,0))</f>
        <v>0.117</v>
      </c>
      <c r="V1370" s="24">
        <f>IFNA(VLOOKUP(A1370,'HUMAN RESOURCES processed'!$A$2:$M$2692,12,0))</f>
        <v>292074</v>
      </c>
      <c r="W1370" s="24">
        <f>IFNA(VLOOKUP(A1370,'HUMAN RESOURCES processed'!$A$2:$M$2692,13,0))</f>
        <v>0.929</v>
      </c>
      <c r="X1370" s="24">
        <f>IFNA(VLOOKUP(A1370,'TOURISM processed'!$A$2:$F$2692,5,0))</f>
        <v>558000000</v>
      </c>
      <c r="Y1370" s="24">
        <f>IFNA(VLOOKUP(A1370,'TOURISM processed'!$A$2:$F$2692,6,0))</f>
        <v>699000000</v>
      </c>
      <c r="Z1370" s="24">
        <f t="shared" si="7"/>
        <v>2393.229113</v>
      </c>
      <c r="AA1370" s="24">
        <f t="shared" si="765"/>
        <v>0</v>
      </c>
      <c r="AB1370" s="24">
        <f>IFNA(VLOOKUP(A1370,'BUSINESS processed'!A1370:J4060,6,0))</f>
        <v>5</v>
      </c>
      <c r="AC1370" s="24">
        <f t="shared" si="767"/>
        <v>0</v>
      </c>
      <c r="AD1370" s="24">
        <f t="shared" si="768"/>
        <v>0</v>
      </c>
      <c r="AE1370" s="24">
        <f>IFNA(VLOOKUP(A1370,'BUSINESS processed'!A1370:J4060,9,0))</f>
        <v>0.839</v>
      </c>
      <c r="AF1370" s="27">
        <f>IFNA(VLOOKUP(A1370,'BUSINESS processed'!A1370:J4060,10,0))</f>
        <v>0.989</v>
      </c>
      <c r="AG1370" s="26"/>
      <c r="AH1370" s="26"/>
      <c r="AI1370" s="26"/>
      <c r="AJ1370" s="26"/>
      <c r="AK1370" s="26"/>
      <c r="AL1370" s="26"/>
      <c r="AM1370" s="26"/>
      <c r="AN1370" s="26"/>
      <c r="AO1370" s="26"/>
      <c r="AP1370" s="26"/>
      <c r="AQ1370" s="26"/>
      <c r="AR1370" s="26"/>
      <c r="AS1370" s="26"/>
      <c r="AT1370" s="26"/>
      <c r="AU1370" s="26"/>
      <c r="AV1370" s="26"/>
      <c r="AW1370" s="26"/>
      <c r="AX1370" s="26"/>
      <c r="AY1370" s="26"/>
      <c r="AZ1370" s="26"/>
      <c r="BA1370" s="26"/>
      <c r="BB1370" s="26"/>
      <c r="BC1370" s="26"/>
      <c r="BD1370" s="26"/>
      <c r="BE1370" s="26"/>
      <c r="BF1370" s="26"/>
      <c r="BG1370" s="26"/>
      <c r="BH1370" s="26"/>
    </row>
    <row r="1371">
      <c r="A1371" s="18" t="str">
        <f t="shared" si="1"/>
        <v>Europe_Iceland-Europe_2005</v>
      </c>
      <c r="B1371" s="19" t="s">
        <v>179</v>
      </c>
      <c r="C1371" s="20" t="s">
        <v>198</v>
      </c>
      <c r="D1371" s="21" t="s">
        <v>84</v>
      </c>
      <c r="E1371" s="22">
        <v>1.6286331747E10</v>
      </c>
      <c r="F1371" s="22">
        <f t="shared" si="2"/>
        <v>54885.29035</v>
      </c>
      <c r="G1371" s="23">
        <v>0.096</v>
      </c>
      <c r="H1371" s="23">
        <v>5329.0</v>
      </c>
      <c r="I1371" s="23">
        <v>0.148</v>
      </c>
      <c r="J1371" s="24">
        <f>IFNA(VLOOKUP(A1371,'ENERGY processed'!$A$2:$H$2692,7,0),"")</f>
        <v>3303</v>
      </c>
      <c r="K1371" s="24">
        <f t="shared" si="3"/>
        <v>0.01113118146</v>
      </c>
      <c r="L1371" s="24">
        <f>IFNA(VLOOKUP(A1371,'ENERGY processed'!$A$2:$H$2692,8,0),"")</f>
        <v>2167</v>
      </c>
      <c r="M1371" s="24">
        <f t="shared" si="5"/>
        <v>0.007302836884</v>
      </c>
      <c r="N1371" s="24">
        <f>IFNA(VLOOKUP(A1371,'HUMAN RESOURCES processed'!$A$2:$M$2692,5,0))</f>
        <v>0.014</v>
      </c>
      <c r="O1371" s="24">
        <f>IFNA(VLOOKUP(A1371,'HUMAN RESOURCES processed'!$A$2:$M$2692,6,0))</f>
        <v>0.002</v>
      </c>
      <c r="P1371" s="24">
        <f>IFNA(VLOOKUP(A1371,'HUMAN RESOURCES processed'!$A$2:$M$2692,7,0))</f>
        <v>84</v>
      </c>
      <c r="Q1371" s="24">
        <f>IFNA(VLOOKUP(A1371,'HUMAN RESOURCES processed'!$A$2:$M$2692,8,0))</f>
        <v>80</v>
      </c>
      <c r="R1371" s="24">
        <f t="shared" si="6"/>
        <v>82</v>
      </c>
      <c r="S1371" s="24">
        <f>IFNA(VLOOKUP(A1371,'HUMAN RESOURCES processed'!$A$2:$M$2692,9,0))</f>
        <v>0.221</v>
      </c>
      <c r="T1371" s="24">
        <f>IFNA(VLOOKUP(A1371,'HUMAN RESOURCES processed'!$A$2:$M$2692,10,0))</f>
        <v>0.662</v>
      </c>
      <c r="U1371" s="24">
        <f>IFNA(VLOOKUP(A1371,'HUMAN RESOURCES processed'!$A$2:$M$2692,11,0))</f>
        <v>0.117</v>
      </c>
      <c r="V1371" s="24">
        <f>IFNA(VLOOKUP(A1371,'HUMAN RESOURCES processed'!$A$2:$M$2692,12,0))</f>
        <v>296734</v>
      </c>
      <c r="W1371" s="24">
        <f>IFNA(VLOOKUP(A1371,'HUMAN RESOURCES processed'!$A$2:$M$2692,13,0))</f>
        <v>0.93</v>
      </c>
      <c r="X1371" s="24">
        <f>IFNA(VLOOKUP(A1371,'TOURISM processed'!$A$2:$F$2692,5,0))</f>
        <v>635000000</v>
      </c>
      <c r="Y1371" s="24">
        <f>IFNA(VLOOKUP(A1371,'TOURISM processed'!$A$2:$F$2692,6,0))</f>
        <v>991000000</v>
      </c>
      <c r="Z1371" s="24">
        <f t="shared" si="7"/>
        <v>3339.691441</v>
      </c>
      <c r="AA1371" s="24">
        <f>IFNA(VLOOKUP(A1371,'BUSINESS processed'!A1371:J4061,5,0))</f>
        <v>0.264</v>
      </c>
      <c r="AB1371" s="24">
        <f>IFNA(VLOOKUP(A1371,'BUSINESS processed'!A1371:J4061,6,0))</f>
        <v>5</v>
      </c>
      <c r="AC1371" s="24">
        <f t="shared" si="767"/>
        <v>0</v>
      </c>
      <c r="AD1371" s="24">
        <f>IFNA(VLOOKUP(A1371,'BUSINESS processed'!A1371:J4061,8,0))</f>
        <v>140</v>
      </c>
      <c r="AE1371" s="24">
        <f>IFNA(VLOOKUP(A1371,'BUSINESS processed'!A1371:J4061,9,0))</f>
        <v>0.87</v>
      </c>
      <c r="AF1371" s="27">
        <f>IFNA(VLOOKUP(A1371,'BUSINESS processed'!A1371:J4061,10,0))</f>
        <v>0.954</v>
      </c>
      <c r="AG1371" s="26"/>
      <c r="AH1371" s="26"/>
      <c r="AI1371" s="26"/>
      <c r="AJ1371" s="26"/>
      <c r="AK1371" s="26"/>
      <c r="AL1371" s="26"/>
      <c r="AM1371" s="26"/>
      <c r="AN1371" s="26"/>
      <c r="AO1371" s="26"/>
      <c r="AP1371" s="26"/>
      <c r="AQ1371" s="26"/>
      <c r="AR1371" s="26"/>
      <c r="AS1371" s="26"/>
      <c r="AT1371" s="26"/>
      <c r="AU1371" s="26"/>
      <c r="AV1371" s="26"/>
      <c r="AW1371" s="26"/>
      <c r="AX1371" s="26"/>
      <c r="AY1371" s="26"/>
      <c r="AZ1371" s="26"/>
      <c r="BA1371" s="26"/>
      <c r="BB1371" s="26"/>
      <c r="BC1371" s="26"/>
      <c r="BD1371" s="26"/>
      <c r="BE1371" s="26"/>
      <c r="BF1371" s="26"/>
      <c r="BG1371" s="26"/>
      <c r="BH1371" s="26"/>
    </row>
    <row r="1372">
      <c r="A1372" s="18" t="str">
        <f t="shared" si="1"/>
        <v>Europe_Iceland-Europe_2006</v>
      </c>
      <c r="B1372" s="19" t="s">
        <v>179</v>
      </c>
      <c r="C1372" s="20" t="s">
        <v>198</v>
      </c>
      <c r="D1372" s="21" t="s">
        <v>85</v>
      </c>
      <c r="E1372" s="22">
        <v>1.6651492784E10</v>
      </c>
      <c r="F1372" s="22">
        <f t="shared" si="2"/>
        <v>54813.95469</v>
      </c>
      <c r="G1372" s="23">
        <v>0.094</v>
      </c>
      <c r="H1372" s="23">
        <v>5205.0</v>
      </c>
      <c r="I1372" s="23">
        <v>0.179</v>
      </c>
      <c r="J1372" s="24">
        <f>IF(AND( C1372=C1371,D1372&gt;D1371),J1371,"")</f>
        <v>3303</v>
      </c>
      <c r="K1372" s="24">
        <f t="shared" si="3"/>
        <v>0.01087292861</v>
      </c>
      <c r="L1372" s="24">
        <f>IF(AND(C1372=C1371,C1372&gt;C1371),C1371,0)</f>
        <v>0</v>
      </c>
      <c r="M1372" s="24">
        <f t="shared" si="5"/>
        <v>0</v>
      </c>
      <c r="N1372" s="24">
        <f>IFNA(VLOOKUP(A1372,'HUMAN RESOURCES processed'!$A$2:$M$2692,5,0))</f>
        <v>0.015</v>
      </c>
      <c r="O1372" s="24">
        <f>IFNA(VLOOKUP(A1372,'HUMAN RESOURCES processed'!$A$2:$M$2692,6,0))</f>
        <v>0.002</v>
      </c>
      <c r="P1372" s="24">
        <f>IFNA(VLOOKUP(A1372,'HUMAN RESOURCES processed'!$A$2:$M$2692,7,0))</f>
        <v>83</v>
      </c>
      <c r="Q1372" s="24">
        <f>IFNA(VLOOKUP(A1372,'HUMAN RESOURCES processed'!$A$2:$M$2692,8,0))</f>
        <v>80</v>
      </c>
      <c r="R1372" s="24">
        <f t="shared" si="6"/>
        <v>81.5</v>
      </c>
      <c r="S1372" s="24">
        <f>IFNA(VLOOKUP(A1372,'HUMAN RESOURCES processed'!$A$2:$M$2692,9,0))</f>
        <v>0.218</v>
      </c>
      <c r="T1372" s="24">
        <f>IFNA(VLOOKUP(A1372,'HUMAN RESOURCES processed'!$A$2:$M$2692,10,0))</f>
        <v>0.664</v>
      </c>
      <c r="U1372" s="24">
        <f>IFNA(VLOOKUP(A1372,'HUMAN RESOURCES processed'!$A$2:$M$2692,11,0))</f>
        <v>0.118</v>
      </c>
      <c r="V1372" s="24">
        <f>IFNA(VLOOKUP(A1372,'HUMAN RESOURCES processed'!$A$2:$M$2692,12,0))</f>
        <v>303782</v>
      </c>
      <c r="W1372" s="24">
        <f>IFNA(VLOOKUP(A1372,'HUMAN RESOURCES processed'!$A$2:$M$2692,13,0))</f>
        <v>0.932</v>
      </c>
      <c r="X1372" s="24">
        <f>IFNA(VLOOKUP(A1372,'TOURISM processed'!$A$2:$F$2692,5,0))</f>
        <v>702000000</v>
      </c>
      <c r="Y1372" s="24">
        <f>IFNA(VLOOKUP(A1372,'TOURISM processed'!$A$2:$F$2692,6,0))</f>
        <v>1084000000</v>
      </c>
      <c r="Z1372" s="24">
        <f t="shared" si="7"/>
        <v>3568.348355</v>
      </c>
      <c r="AA1372" s="24">
        <f>IFNA(VLOOKUP(A1372,'BUSINESS processed'!A1372:J4062,5,0))</f>
        <v>0.265</v>
      </c>
      <c r="AB1372" s="24">
        <f>IFNA(VLOOKUP(A1372,'BUSINESS processed'!A1372:J4062,6,0))</f>
        <v>5</v>
      </c>
      <c r="AC1372" s="24">
        <f t="shared" si="767"/>
        <v>0</v>
      </c>
      <c r="AD1372" s="24">
        <f>IFNA(VLOOKUP(A1372,'BUSINESS processed'!A1372:J4062,8,0))</f>
        <v>140</v>
      </c>
      <c r="AE1372" s="24">
        <f>IFNA(VLOOKUP(A1372,'BUSINESS processed'!A1372:J4062,9,0))</f>
        <v>0.895</v>
      </c>
      <c r="AF1372" s="27">
        <f>IFNA(VLOOKUP(A1372,'BUSINESS processed'!A1372:J4062,10,0))</f>
        <v>1.004</v>
      </c>
      <c r="AG1372" s="26"/>
      <c r="AH1372" s="26"/>
      <c r="AI1372" s="26"/>
      <c r="AJ1372" s="26"/>
      <c r="AK1372" s="26"/>
      <c r="AL1372" s="26"/>
      <c r="AM1372" s="26"/>
      <c r="AN1372" s="26"/>
      <c r="AO1372" s="26"/>
      <c r="AP1372" s="26"/>
      <c r="AQ1372" s="26"/>
      <c r="AR1372" s="26"/>
      <c r="AS1372" s="26"/>
      <c r="AT1372" s="26"/>
      <c r="AU1372" s="26"/>
      <c r="AV1372" s="26"/>
      <c r="AW1372" s="26"/>
      <c r="AX1372" s="26"/>
      <c r="AY1372" s="26"/>
      <c r="AZ1372" s="26"/>
      <c r="BA1372" s="26"/>
      <c r="BB1372" s="26"/>
      <c r="BC1372" s="26"/>
      <c r="BD1372" s="26"/>
      <c r="BE1372" s="26"/>
      <c r="BF1372" s="26"/>
      <c r="BG1372" s="26"/>
      <c r="BH1372" s="26"/>
    </row>
    <row r="1373">
      <c r="A1373" s="18" t="str">
        <f t="shared" si="1"/>
        <v>Europe_Iceland-Europe_2007</v>
      </c>
      <c r="B1373" s="19" t="s">
        <v>179</v>
      </c>
      <c r="C1373" s="20" t="s">
        <v>198</v>
      </c>
      <c r="D1373" s="21" t="s">
        <v>86</v>
      </c>
      <c r="E1373" s="22">
        <v>2.0428232684E10</v>
      </c>
      <c r="F1373" s="22">
        <f t="shared" si="2"/>
        <v>65566.30917</v>
      </c>
      <c r="G1373" s="23">
        <v>0.093</v>
      </c>
      <c r="H1373" s="23">
        <v>6182.0</v>
      </c>
      <c r="I1373" s="23">
        <v>0.193</v>
      </c>
      <c r="J1373" s="24">
        <f>IFNA(VLOOKUP(A1373,'ENERGY processed'!$A$2:$H$2692,7,0),"")</f>
        <v>4836</v>
      </c>
      <c r="K1373" s="24">
        <f t="shared" si="3"/>
        <v>0.01552159093</v>
      </c>
      <c r="L1373" s="24">
        <f>IFNA(VLOOKUP(A1373,'ENERGY processed'!$A$2:$H$2692,8,0),"")</f>
        <v>2310</v>
      </c>
      <c r="M1373" s="24">
        <f t="shared" si="5"/>
        <v>0.00741415944</v>
      </c>
      <c r="N1373" s="24">
        <f>IFNA(VLOOKUP(A1373,'HUMAN RESOURCES processed'!$A$2:$M$2692,5,0))</f>
        <v>0.015</v>
      </c>
      <c r="O1373" s="24">
        <f>IFNA(VLOOKUP(A1373,'HUMAN RESOURCES processed'!$A$2:$M$2692,6,0))</f>
        <v>0.002</v>
      </c>
      <c r="P1373" s="24">
        <f>IFNA(VLOOKUP(A1373,'HUMAN RESOURCES processed'!$A$2:$M$2692,7,0))</f>
        <v>83</v>
      </c>
      <c r="Q1373" s="24">
        <f>IFNA(VLOOKUP(A1373,'HUMAN RESOURCES processed'!$A$2:$M$2692,8,0))</f>
        <v>80</v>
      </c>
      <c r="R1373" s="24">
        <f t="shared" si="6"/>
        <v>81.5</v>
      </c>
      <c r="S1373" s="24">
        <f>IFNA(VLOOKUP(A1373,'HUMAN RESOURCES processed'!$A$2:$M$2692,9,0))</f>
        <v>0.215</v>
      </c>
      <c r="T1373" s="24">
        <f>IFNA(VLOOKUP(A1373,'HUMAN RESOURCES processed'!$A$2:$M$2692,10,0))</f>
        <v>0.666</v>
      </c>
      <c r="U1373" s="24">
        <f>IFNA(VLOOKUP(A1373,'HUMAN RESOURCES processed'!$A$2:$M$2692,11,0))</f>
        <v>0.118</v>
      </c>
      <c r="V1373" s="24">
        <f>IFNA(VLOOKUP(A1373,'HUMAN RESOURCES processed'!$A$2:$M$2692,12,0))</f>
        <v>311566</v>
      </c>
      <c r="W1373" s="24">
        <f>IFNA(VLOOKUP(A1373,'HUMAN RESOURCES processed'!$A$2:$M$2692,13,0))</f>
        <v>0.933</v>
      </c>
      <c r="X1373" s="24">
        <f>IFNA(VLOOKUP(A1373,'TOURISM processed'!$A$2:$F$2692,5,0))</f>
        <v>848000000</v>
      </c>
      <c r="Y1373" s="24">
        <f>IFNA(VLOOKUP(A1373,'TOURISM processed'!$A$2:$F$2692,6,0))</f>
        <v>1336000000</v>
      </c>
      <c r="Z1373" s="24">
        <f t="shared" si="7"/>
        <v>4288.016022</v>
      </c>
      <c r="AA1373" s="24">
        <f>IFNA(VLOOKUP(A1373,'BUSINESS processed'!A1373:J4063,5,0))</f>
        <v>0.262</v>
      </c>
      <c r="AB1373" s="24">
        <f>IFNA(VLOOKUP(A1373,'BUSINESS processed'!A1373:J4063,6,0))</f>
        <v>5</v>
      </c>
      <c r="AC1373" s="24">
        <f t="shared" si="767"/>
        <v>0</v>
      </c>
      <c r="AD1373" s="24">
        <f>IFNA(VLOOKUP(A1373,'BUSINESS processed'!A1373:J4063,8,0))</f>
        <v>140</v>
      </c>
      <c r="AE1373" s="24">
        <f>IFNA(VLOOKUP(A1373,'BUSINESS processed'!A1373:J4063,9,0))</f>
        <v>0.906</v>
      </c>
      <c r="AF1373" s="27">
        <f>IFNA(VLOOKUP(A1373,'BUSINESS processed'!A1373:J4063,10,0))</f>
        <v>1.069</v>
      </c>
      <c r="AG1373" s="26"/>
      <c r="AH1373" s="26"/>
      <c r="AI1373" s="26"/>
      <c r="AJ1373" s="26"/>
      <c r="AK1373" s="26"/>
      <c r="AL1373" s="26"/>
      <c r="AM1373" s="26"/>
      <c r="AN1373" s="26"/>
      <c r="AO1373" s="26"/>
      <c r="AP1373" s="26"/>
      <c r="AQ1373" s="26"/>
      <c r="AR1373" s="26"/>
      <c r="AS1373" s="26"/>
      <c r="AT1373" s="26"/>
      <c r="AU1373" s="26"/>
      <c r="AV1373" s="26"/>
      <c r="AW1373" s="26"/>
      <c r="AX1373" s="26"/>
      <c r="AY1373" s="26"/>
      <c r="AZ1373" s="26"/>
      <c r="BA1373" s="26"/>
      <c r="BB1373" s="26"/>
      <c r="BC1373" s="26"/>
      <c r="BD1373" s="26"/>
      <c r="BE1373" s="26"/>
      <c r="BF1373" s="26"/>
      <c r="BG1373" s="26"/>
      <c r="BH1373" s="26"/>
    </row>
    <row r="1374">
      <c r="A1374" s="18" t="str">
        <f t="shared" si="1"/>
        <v>Europe_Iceland-Europe_2008</v>
      </c>
      <c r="B1374" s="19" t="s">
        <v>179</v>
      </c>
      <c r="C1374" s="20" t="s">
        <v>198</v>
      </c>
      <c r="D1374" s="21" t="s">
        <v>87</v>
      </c>
      <c r="E1374" s="22">
        <v>1.6832076487E10</v>
      </c>
      <c r="F1374" s="22">
        <f t="shared" si="2"/>
        <v>53028.77783</v>
      </c>
      <c r="G1374" s="23">
        <v>0.093</v>
      </c>
      <c r="H1374" s="23">
        <v>4959.0</v>
      </c>
      <c r="I1374" s="23">
        <v>0.201</v>
      </c>
      <c r="J1374" s="24">
        <f>IFNA(VLOOKUP(A1374,'ENERGY processed'!$A$2:$H$2692,7,0),"")</f>
        <v>3480</v>
      </c>
      <c r="K1374" s="24">
        <f t="shared" si="3"/>
        <v>0.01096359959</v>
      </c>
      <c r="L1374" s="24">
        <f>IFNA(VLOOKUP(A1374,'ENERGY processed'!$A$2:$H$2692,8,0),"")</f>
        <v>2204</v>
      </c>
      <c r="M1374" s="24">
        <f t="shared" si="5"/>
        <v>0.006943613073</v>
      </c>
      <c r="N1374" s="24">
        <f>IFNA(VLOOKUP(A1374,'HUMAN RESOURCES processed'!$A$2:$M$2692,5,0))</f>
        <v>0.015</v>
      </c>
      <c r="O1374" s="24">
        <f>IFNA(VLOOKUP(A1374,'HUMAN RESOURCES processed'!$A$2:$M$2692,6,0))</f>
        <v>0.002</v>
      </c>
      <c r="P1374" s="24">
        <f>IFNA(VLOOKUP(A1374,'HUMAN RESOURCES processed'!$A$2:$M$2692,7,0))</f>
        <v>83</v>
      </c>
      <c r="Q1374" s="24">
        <f>IFNA(VLOOKUP(A1374,'HUMAN RESOURCES processed'!$A$2:$M$2692,8,0))</f>
        <v>80</v>
      </c>
      <c r="R1374" s="24">
        <f t="shared" si="6"/>
        <v>81.5</v>
      </c>
      <c r="S1374" s="24">
        <f>IFNA(VLOOKUP(A1374,'HUMAN RESOURCES processed'!$A$2:$M$2692,9,0))</f>
        <v>0.213</v>
      </c>
      <c r="T1374" s="24">
        <f>IFNA(VLOOKUP(A1374,'HUMAN RESOURCES processed'!$A$2:$M$2692,10,0))</f>
        <v>0.668</v>
      </c>
      <c r="U1374" s="24">
        <f>IFNA(VLOOKUP(A1374,'HUMAN RESOURCES processed'!$A$2:$M$2692,11,0))</f>
        <v>0.119</v>
      </c>
      <c r="V1374" s="24">
        <f>IFNA(VLOOKUP(A1374,'HUMAN RESOURCES processed'!$A$2:$M$2692,12,0))</f>
        <v>317414</v>
      </c>
      <c r="W1374" s="24">
        <f>IFNA(VLOOKUP(A1374,'HUMAN RESOURCES processed'!$A$2:$M$2692,13,0))</f>
        <v>0.934</v>
      </c>
      <c r="X1374" s="24">
        <f>IFNA(VLOOKUP(A1374,'TOURISM processed'!$A$2:$F$2692,5,0))</f>
        <v>881000000</v>
      </c>
      <c r="Y1374" s="24">
        <f>IFNA(VLOOKUP(A1374,'TOURISM processed'!$A$2:$F$2692,6,0))</f>
        <v>1103000000</v>
      </c>
      <c r="Z1374" s="24">
        <f t="shared" si="7"/>
        <v>3474.956996</v>
      </c>
      <c r="AA1374" s="24">
        <f>IFNA(VLOOKUP(A1374,'BUSINESS processed'!A1374:J4064,5,0))</f>
        <v>0.258</v>
      </c>
      <c r="AB1374" s="24">
        <f>IFNA(VLOOKUP(A1374,'BUSINESS processed'!A1374:J4064,6,0))</f>
        <v>5</v>
      </c>
      <c r="AC1374" s="24">
        <f t="shared" si="767"/>
        <v>0</v>
      </c>
      <c r="AD1374" s="24">
        <f>IFNA(VLOOKUP(A1374,'BUSINESS processed'!A1374:J4064,8,0))</f>
        <v>140</v>
      </c>
      <c r="AE1374" s="24">
        <f>IFNA(VLOOKUP(A1374,'BUSINESS processed'!A1374:J4064,9,0))</f>
        <v>0.91</v>
      </c>
      <c r="AF1374" s="27">
        <f>IFNA(VLOOKUP(A1374,'BUSINESS processed'!A1374:J4064,10,0))</f>
        <v>1.089</v>
      </c>
      <c r="AG1374" s="26"/>
      <c r="AH1374" s="26"/>
      <c r="AI1374" s="26"/>
      <c r="AJ1374" s="26"/>
      <c r="AK1374" s="26"/>
      <c r="AL1374" s="26"/>
      <c r="AM1374" s="26"/>
      <c r="AN1374" s="26"/>
      <c r="AO1374" s="26"/>
      <c r="AP1374" s="26"/>
      <c r="AQ1374" s="26"/>
      <c r="AR1374" s="26"/>
      <c r="AS1374" s="26"/>
      <c r="AT1374" s="26"/>
      <c r="AU1374" s="26"/>
      <c r="AV1374" s="26"/>
      <c r="AW1374" s="26"/>
      <c r="AX1374" s="26"/>
      <c r="AY1374" s="26"/>
      <c r="AZ1374" s="26"/>
      <c r="BA1374" s="26"/>
      <c r="BB1374" s="26"/>
      <c r="BC1374" s="26"/>
      <c r="BD1374" s="26"/>
      <c r="BE1374" s="26"/>
      <c r="BF1374" s="26"/>
      <c r="BG1374" s="26"/>
      <c r="BH1374" s="26"/>
    </row>
    <row r="1375">
      <c r="A1375" s="18" t="str">
        <f t="shared" si="1"/>
        <v>Europe_Iceland-Europe_2009</v>
      </c>
      <c r="B1375" s="19" t="s">
        <v>179</v>
      </c>
      <c r="C1375" s="20" t="s">
        <v>198</v>
      </c>
      <c r="D1375" s="21" t="s">
        <v>88</v>
      </c>
      <c r="E1375" s="22">
        <v>1.2115441517E10</v>
      </c>
      <c r="F1375" s="22">
        <f t="shared" si="2"/>
        <v>38039.18228</v>
      </c>
      <c r="G1375" s="23">
        <v>0.097</v>
      </c>
      <c r="H1375" s="23">
        <v>3696.0</v>
      </c>
      <c r="I1375" s="23">
        <v>0.19</v>
      </c>
      <c r="J1375" s="24">
        <f>IF(AND( C1375=C1374,D1375&gt;D1374),J1374,"")</f>
        <v>3480</v>
      </c>
      <c r="K1375" s="24">
        <f t="shared" si="3"/>
        <v>0.01092625095</v>
      </c>
      <c r="L1375" s="24">
        <f>IF(AND(C1375=C1374,C1375&gt;C1374),C1374,0)</f>
        <v>0</v>
      </c>
      <c r="M1375" s="24">
        <f t="shared" si="5"/>
        <v>0</v>
      </c>
      <c r="N1375" s="24">
        <f>IFNA(VLOOKUP(A1375,'HUMAN RESOURCES processed'!$A$2:$M$2692,5,0))</f>
        <v>0.016</v>
      </c>
      <c r="O1375" s="24">
        <f>IFNA(VLOOKUP(A1375,'HUMAN RESOURCES processed'!$A$2:$M$2692,6,0))</f>
        <v>0.002</v>
      </c>
      <c r="P1375" s="24">
        <f>IFNA(VLOOKUP(A1375,'HUMAN RESOURCES processed'!$A$2:$M$2692,7,0))</f>
        <v>84</v>
      </c>
      <c r="Q1375" s="24">
        <f>IFNA(VLOOKUP(A1375,'HUMAN RESOURCES processed'!$A$2:$M$2692,8,0))</f>
        <v>80</v>
      </c>
      <c r="R1375" s="24">
        <f t="shared" si="6"/>
        <v>82</v>
      </c>
      <c r="S1375" s="24">
        <f>IFNA(VLOOKUP(A1375,'HUMAN RESOURCES processed'!$A$2:$M$2692,9,0))</f>
        <v>0.211</v>
      </c>
      <c r="T1375" s="24">
        <f>IFNA(VLOOKUP(A1375,'HUMAN RESOURCES processed'!$A$2:$M$2692,10,0))</f>
        <v>0.669</v>
      </c>
      <c r="U1375" s="24">
        <f>IFNA(VLOOKUP(A1375,'HUMAN RESOURCES processed'!$A$2:$M$2692,11,0))</f>
        <v>0.12</v>
      </c>
      <c r="V1375" s="24">
        <f>IFNA(VLOOKUP(A1375,'HUMAN RESOURCES processed'!$A$2:$M$2692,12,0))</f>
        <v>318499</v>
      </c>
      <c r="W1375" s="24">
        <f>IFNA(VLOOKUP(A1375,'HUMAN RESOURCES processed'!$A$2:$M$2692,13,0))</f>
        <v>0.935</v>
      </c>
      <c r="X1375" s="24">
        <f>IFNA(VLOOKUP(A1375,'TOURISM processed'!$A$2:$F$2692,5,0))</f>
        <v>550000000</v>
      </c>
      <c r="Y1375" s="24">
        <f>IFNA(VLOOKUP(A1375,'TOURISM processed'!$A$2:$F$2692,6,0))</f>
        <v>534000000</v>
      </c>
      <c r="Z1375" s="24">
        <f t="shared" si="7"/>
        <v>1676.614369</v>
      </c>
      <c r="AA1375" s="24">
        <f>IFNA(VLOOKUP(A1375,'BUSINESS processed'!A1375:J4065,5,0))</f>
        <v>0.243</v>
      </c>
      <c r="AB1375" s="24">
        <f>IFNA(VLOOKUP(A1375,'BUSINESS processed'!A1375:J4065,6,0))</f>
        <v>5</v>
      </c>
      <c r="AC1375" s="24">
        <f t="shared" si="767"/>
        <v>0</v>
      </c>
      <c r="AD1375" s="24">
        <f>IFNA(VLOOKUP(A1375,'BUSINESS processed'!A1375:J4065,8,0))</f>
        <v>140</v>
      </c>
      <c r="AE1375" s="24">
        <f>IFNA(VLOOKUP(A1375,'BUSINESS processed'!A1375:J4065,9,0))</f>
        <v>0.93</v>
      </c>
      <c r="AF1375" s="27">
        <f>IFNA(VLOOKUP(A1375,'BUSINESS processed'!A1375:J4065,10,0))</f>
        <v>1.083</v>
      </c>
      <c r="AG1375" s="26"/>
      <c r="AH1375" s="26"/>
      <c r="AI1375" s="26"/>
      <c r="AJ1375" s="26"/>
      <c r="AK1375" s="26"/>
      <c r="AL1375" s="26"/>
      <c r="AM1375" s="26"/>
      <c r="AN1375" s="26"/>
      <c r="AO1375" s="26"/>
      <c r="AP1375" s="26"/>
      <c r="AQ1375" s="26"/>
      <c r="AR1375" s="26"/>
      <c r="AS1375" s="26"/>
      <c r="AT1375" s="26"/>
      <c r="AU1375" s="26"/>
      <c r="AV1375" s="26"/>
      <c r="AW1375" s="26"/>
      <c r="AX1375" s="26"/>
      <c r="AY1375" s="26"/>
      <c r="AZ1375" s="26"/>
      <c r="BA1375" s="26"/>
      <c r="BB1375" s="26"/>
      <c r="BC1375" s="26"/>
      <c r="BD1375" s="26"/>
      <c r="BE1375" s="26"/>
      <c r="BF1375" s="26"/>
      <c r="BG1375" s="26"/>
      <c r="BH1375" s="26"/>
    </row>
    <row r="1376">
      <c r="A1376" s="18" t="str">
        <f t="shared" si="1"/>
        <v>Europe_Iceland-Europe_2010</v>
      </c>
      <c r="B1376" s="19" t="s">
        <v>179</v>
      </c>
      <c r="C1376" s="20" t="s">
        <v>198</v>
      </c>
      <c r="D1376" s="21" t="s">
        <v>89</v>
      </c>
      <c r="E1376" s="22">
        <v>1.2564705489E10</v>
      </c>
      <c r="F1376" s="22">
        <f t="shared" si="2"/>
        <v>39506.55887</v>
      </c>
      <c r="G1376" s="23">
        <v>0.094</v>
      </c>
      <c r="H1376" s="23">
        <v>3730.0</v>
      </c>
      <c r="I1376" s="23">
        <v>0.103</v>
      </c>
      <c r="J1376" s="24">
        <f>IFNA(VLOOKUP(A1376,'ENERGY processed'!$A$2:$H$2692,7,0),"")</f>
        <v>3279</v>
      </c>
      <c r="K1376" s="24">
        <f t="shared" si="3"/>
        <v>0.01030999148</v>
      </c>
      <c r="L1376" s="24">
        <f>IFNA(VLOOKUP(A1376,'ENERGY processed'!$A$2:$H$2692,8,0),"")</f>
        <v>2169</v>
      </c>
      <c r="M1376" s="24">
        <f t="shared" si="5"/>
        <v>0.006819875425</v>
      </c>
      <c r="N1376" s="24">
        <f>IFNA(VLOOKUP(A1376,'HUMAN RESOURCES processed'!$A$2:$M$2692,5,0))</f>
        <v>0.015</v>
      </c>
      <c r="O1376" s="24">
        <f>IFNA(VLOOKUP(A1376,'HUMAN RESOURCES processed'!$A$2:$M$2692,6,0))</f>
        <v>0.002</v>
      </c>
      <c r="P1376" s="24">
        <f>IFNA(VLOOKUP(A1376,'HUMAN RESOURCES processed'!$A$2:$M$2692,7,0))</f>
        <v>84</v>
      </c>
      <c r="Q1376" s="24">
        <f>IFNA(VLOOKUP(A1376,'HUMAN RESOURCES processed'!$A$2:$M$2692,8,0))</f>
        <v>80</v>
      </c>
      <c r="R1376" s="24">
        <f t="shared" si="6"/>
        <v>82</v>
      </c>
      <c r="S1376" s="24">
        <f>IFNA(VLOOKUP(A1376,'HUMAN RESOURCES processed'!$A$2:$M$2692,9,0))</f>
        <v>0.209</v>
      </c>
      <c r="T1376" s="24">
        <f>IFNA(VLOOKUP(A1376,'HUMAN RESOURCES processed'!$A$2:$M$2692,10,0))</f>
        <v>0.669</v>
      </c>
      <c r="U1376" s="24">
        <f>IFNA(VLOOKUP(A1376,'HUMAN RESOURCES processed'!$A$2:$M$2692,11,0))</f>
        <v>0.121</v>
      </c>
      <c r="V1376" s="24">
        <f>IFNA(VLOOKUP(A1376,'HUMAN RESOURCES processed'!$A$2:$M$2692,12,0))</f>
        <v>318041</v>
      </c>
      <c r="W1376" s="24">
        <f>IFNA(VLOOKUP(A1376,'HUMAN RESOURCES processed'!$A$2:$M$2692,13,0))</f>
        <v>0.936</v>
      </c>
      <c r="X1376" s="24">
        <f>IFNA(VLOOKUP(A1376,'TOURISM processed'!$A$2:$F$2692,5,0))</f>
        <v>562000000</v>
      </c>
      <c r="Y1376" s="24">
        <f>IFNA(VLOOKUP(A1376,'TOURISM processed'!$A$2:$F$2692,6,0))</f>
        <v>599000000</v>
      </c>
      <c r="Z1376" s="24">
        <f t="shared" si="7"/>
        <v>1883.40497</v>
      </c>
      <c r="AA1376" s="24">
        <f>IFNA(VLOOKUP(A1376,'BUSINESS processed'!A1376:J4066,5,0))</f>
        <v>0.261</v>
      </c>
      <c r="AB1376" s="24">
        <f>IFNA(VLOOKUP(A1376,'BUSINESS processed'!A1376:J4066,6,0))</f>
        <v>5</v>
      </c>
      <c r="AC1376" s="24">
        <f t="shared" si="767"/>
        <v>0</v>
      </c>
      <c r="AD1376" s="24">
        <f>IFNA(VLOOKUP(A1376,'BUSINESS processed'!A1376:J4066,8,0))</f>
        <v>140</v>
      </c>
      <c r="AE1376" s="24">
        <f>IFNA(VLOOKUP(A1376,'BUSINESS processed'!A1376:J4066,9,0))</f>
        <v>0.934</v>
      </c>
      <c r="AF1376" s="27">
        <f>IFNA(VLOOKUP(A1376,'BUSINESS processed'!A1376:J4066,10,0))</f>
        <v>1.072</v>
      </c>
      <c r="AG1376" s="26"/>
      <c r="AH1376" s="26"/>
      <c r="AI1376" s="26"/>
      <c r="AJ1376" s="26"/>
      <c r="AK1376" s="26"/>
      <c r="AL1376" s="26"/>
      <c r="AM1376" s="26"/>
      <c r="AN1376" s="26"/>
      <c r="AO1376" s="26"/>
      <c r="AP1376" s="26"/>
      <c r="AQ1376" s="26"/>
      <c r="AR1376" s="26"/>
      <c r="AS1376" s="26"/>
      <c r="AT1376" s="26"/>
      <c r="AU1376" s="26"/>
      <c r="AV1376" s="26"/>
      <c r="AW1376" s="26"/>
      <c r="AX1376" s="26"/>
      <c r="AY1376" s="26"/>
      <c r="AZ1376" s="26"/>
      <c r="BA1376" s="26"/>
      <c r="BB1376" s="26"/>
      <c r="BC1376" s="26"/>
      <c r="BD1376" s="26"/>
      <c r="BE1376" s="26"/>
      <c r="BF1376" s="26"/>
      <c r="BG1376" s="26"/>
      <c r="BH1376" s="26"/>
    </row>
    <row r="1377">
      <c r="A1377" s="18" t="str">
        <f t="shared" si="1"/>
        <v>Europe_Iceland-Europe_2011</v>
      </c>
      <c r="B1377" s="19" t="s">
        <v>179</v>
      </c>
      <c r="C1377" s="20" t="s">
        <v>198</v>
      </c>
      <c r="D1377" s="21" t="s">
        <v>90</v>
      </c>
      <c r="E1377" s="22">
        <v>1.4042801904E10</v>
      </c>
      <c r="F1377" s="22">
        <f t="shared" si="2"/>
        <v>44019.3907</v>
      </c>
      <c r="G1377" s="23">
        <v>0.092</v>
      </c>
      <c r="H1377" s="23">
        <v>4051.0</v>
      </c>
      <c r="I1377" s="23">
        <v>0.077</v>
      </c>
      <c r="J1377" s="24">
        <f>IFNA(VLOOKUP(A1377,'ENERGY processed'!$A$2:$H$2692,7,0),"")</f>
        <v>4159</v>
      </c>
      <c r="K1377" s="24">
        <f t="shared" si="3"/>
        <v>0.0130370454</v>
      </c>
      <c r="L1377" s="24">
        <f>IFNA(VLOOKUP(A1377,'ENERGY processed'!$A$2:$H$2692,8,0),"")</f>
        <v>2277</v>
      </c>
      <c r="M1377" s="24">
        <f t="shared" si="5"/>
        <v>0.007137617785</v>
      </c>
      <c r="N1377" s="24">
        <f>IFNA(VLOOKUP(A1377,'HUMAN RESOURCES processed'!$A$2:$M$2692,5,0))</f>
        <v>0.014</v>
      </c>
      <c r="O1377" s="24">
        <f>IFNA(VLOOKUP(A1377,'HUMAN RESOURCES processed'!$A$2:$M$2692,6,0))</f>
        <v>0.002</v>
      </c>
      <c r="P1377" s="24">
        <f>IFNA(VLOOKUP(A1377,'HUMAN RESOURCES processed'!$A$2:$M$2692,7,0))</f>
        <v>84</v>
      </c>
      <c r="Q1377" s="24">
        <f>IFNA(VLOOKUP(A1377,'HUMAN RESOURCES processed'!$A$2:$M$2692,8,0))</f>
        <v>81</v>
      </c>
      <c r="R1377" s="24">
        <f t="shared" si="6"/>
        <v>82.5</v>
      </c>
      <c r="S1377" s="24">
        <f>IFNA(VLOOKUP(A1377,'HUMAN RESOURCES processed'!$A$2:$M$2692,9,0))</f>
        <v>0.208</v>
      </c>
      <c r="T1377" s="24">
        <f>IFNA(VLOOKUP(A1377,'HUMAN RESOURCES processed'!$A$2:$M$2692,10,0))</f>
        <v>0.669</v>
      </c>
      <c r="U1377" s="24">
        <f>IFNA(VLOOKUP(A1377,'HUMAN RESOURCES processed'!$A$2:$M$2692,11,0))</f>
        <v>0.123</v>
      </c>
      <c r="V1377" s="24">
        <f>IFNA(VLOOKUP(A1377,'HUMAN RESOURCES processed'!$A$2:$M$2692,12,0))</f>
        <v>319014</v>
      </c>
      <c r="W1377" s="24">
        <f>IFNA(VLOOKUP(A1377,'HUMAN RESOURCES processed'!$A$2:$M$2692,13,0))</f>
        <v>0.937</v>
      </c>
      <c r="X1377" s="24">
        <f>IFNA(VLOOKUP(A1377,'TOURISM processed'!$A$2:$F$2692,5,0))</f>
        <v>751000000</v>
      </c>
      <c r="Y1377" s="24">
        <f>IFNA(VLOOKUP(A1377,'TOURISM processed'!$A$2:$F$2692,6,0))</f>
        <v>740000000</v>
      </c>
      <c r="Z1377" s="24">
        <f t="shared" si="7"/>
        <v>2319.647414</v>
      </c>
      <c r="AA1377" s="24">
        <f>IFNA(VLOOKUP(A1377,'BUSINESS processed'!A1377:J4067,5,0))</f>
        <v>0.296</v>
      </c>
      <c r="AB1377" s="24">
        <f>IFNA(VLOOKUP(A1377,'BUSINESS processed'!A1377:J4067,6,0))</f>
        <v>5</v>
      </c>
      <c r="AC1377" s="24">
        <f t="shared" si="767"/>
        <v>0</v>
      </c>
      <c r="AD1377" s="24">
        <f>IFNA(VLOOKUP(A1377,'BUSINESS processed'!A1377:J4067,8,0))</f>
        <v>140</v>
      </c>
      <c r="AE1377" s="24">
        <f>IFNA(VLOOKUP(A1377,'BUSINESS processed'!A1377:J4067,9,0))</f>
        <v>0.948</v>
      </c>
      <c r="AF1377" s="27">
        <f>IFNA(VLOOKUP(A1377,'BUSINESS processed'!A1377:J4067,10,0))</f>
        <v>1.068</v>
      </c>
      <c r="AG1377" s="26"/>
      <c r="AH1377" s="26"/>
      <c r="AI1377" s="26"/>
      <c r="AJ1377" s="26"/>
      <c r="AK1377" s="26"/>
      <c r="AL1377" s="26"/>
      <c r="AM1377" s="26"/>
      <c r="AN1377" s="26"/>
      <c r="AO1377" s="26"/>
      <c r="AP1377" s="26"/>
      <c r="AQ1377" s="26"/>
      <c r="AR1377" s="26"/>
      <c r="AS1377" s="26"/>
      <c r="AT1377" s="26"/>
      <c r="AU1377" s="26"/>
      <c r="AV1377" s="26"/>
      <c r="AW1377" s="26"/>
      <c r="AX1377" s="26"/>
      <c r="AY1377" s="26"/>
      <c r="AZ1377" s="26"/>
      <c r="BA1377" s="26"/>
      <c r="BB1377" s="26"/>
      <c r="BC1377" s="26"/>
      <c r="BD1377" s="26"/>
      <c r="BE1377" s="26"/>
      <c r="BF1377" s="26"/>
      <c r="BG1377" s="26"/>
      <c r="BH1377" s="26"/>
    </row>
    <row r="1378">
      <c r="A1378" s="18" t="str">
        <f t="shared" si="1"/>
        <v>Europe_Iceland-Europe_2012</v>
      </c>
      <c r="B1378" s="19" t="s">
        <v>179</v>
      </c>
      <c r="C1378" s="20" t="s">
        <v>198</v>
      </c>
      <c r="D1378" s="21" t="s">
        <v>91</v>
      </c>
      <c r="E1378" s="22">
        <v>1.3586213061E10</v>
      </c>
      <c r="F1378" s="22">
        <f t="shared" si="2"/>
        <v>42362.13055</v>
      </c>
      <c r="G1378" s="23">
        <v>0.091</v>
      </c>
      <c r="H1378" s="23">
        <v>3872.0</v>
      </c>
      <c r="I1378" s="23">
        <v>0.083</v>
      </c>
      <c r="J1378" s="24">
        <f>IF(AND( C1378=C1377,D1378&gt;D1377),J1377,"")</f>
        <v>4159</v>
      </c>
      <c r="K1378" s="24">
        <f t="shared" si="3"/>
        <v>0.01296785941</v>
      </c>
      <c r="L1378" s="24">
        <f t="shared" ref="L1378:L1380" si="769">IF(AND(C1378=C1377,C1378&gt;C1377),C1377,0)</f>
        <v>0</v>
      </c>
      <c r="M1378" s="24">
        <f t="shared" si="5"/>
        <v>0</v>
      </c>
      <c r="N1378" s="24">
        <f>IFNA(VLOOKUP(A1378,'HUMAN RESOURCES processed'!$A$2:$M$2692,5,0))</f>
        <v>0.014</v>
      </c>
      <c r="O1378" s="24">
        <f>IFNA(VLOOKUP(A1378,'HUMAN RESOURCES processed'!$A$2:$M$2692,6,0))</f>
        <v>0.002</v>
      </c>
      <c r="P1378" s="24">
        <f>IFNA(VLOOKUP(A1378,'HUMAN RESOURCES processed'!$A$2:$M$2692,7,0))</f>
        <v>84</v>
      </c>
      <c r="Q1378" s="24">
        <f>IFNA(VLOOKUP(A1378,'HUMAN RESOURCES processed'!$A$2:$M$2692,8,0))</f>
        <v>82</v>
      </c>
      <c r="R1378" s="24">
        <f t="shared" si="6"/>
        <v>83</v>
      </c>
      <c r="S1378" s="24">
        <f>IFNA(VLOOKUP(A1378,'HUMAN RESOURCES processed'!$A$2:$M$2692,9,0))</f>
        <v>0.207</v>
      </c>
      <c r="T1378" s="24">
        <f>IFNA(VLOOKUP(A1378,'HUMAN RESOURCES processed'!$A$2:$M$2692,10,0))</f>
        <v>0.667</v>
      </c>
      <c r="U1378" s="24">
        <f>IFNA(VLOOKUP(A1378,'HUMAN RESOURCES processed'!$A$2:$M$2692,11,0))</f>
        <v>0.126</v>
      </c>
      <c r="V1378" s="24">
        <f>IFNA(VLOOKUP(A1378,'HUMAN RESOURCES processed'!$A$2:$M$2692,12,0))</f>
        <v>320716</v>
      </c>
      <c r="W1378" s="24">
        <f>IFNA(VLOOKUP(A1378,'HUMAN RESOURCES processed'!$A$2:$M$2692,13,0))</f>
        <v>0.938</v>
      </c>
      <c r="X1378" s="24">
        <f>IFNA(VLOOKUP(A1378,'TOURISM processed'!$A$2:$F$2692,5,0))</f>
        <v>865000000</v>
      </c>
      <c r="Y1378" s="24">
        <f>IFNA(VLOOKUP(A1378,'TOURISM processed'!$A$2:$F$2692,6,0))</f>
        <v>780000000</v>
      </c>
      <c r="Z1378" s="24">
        <f t="shared" si="7"/>
        <v>2432.05827</v>
      </c>
      <c r="AA1378" s="24">
        <f>IFNA(VLOOKUP(A1378,'BUSINESS processed'!A1378:J4068,5,0))</f>
        <v>0.306</v>
      </c>
      <c r="AB1378" s="24">
        <f>IFNA(VLOOKUP(A1378,'BUSINESS processed'!A1378:J4068,6,0))</f>
        <v>5</v>
      </c>
      <c r="AC1378" s="24">
        <f>IFNA(VLOOKUP(A1378,'BUSINESS processed'!A1378:J4068,7,0))</f>
        <v>13</v>
      </c>
      <c r="AD1378" s="24">
        <f>IFNA(VLOOKUP(A1378,'BUSINESS processed'!A1378:J4068,8,0))</f>
        <v>140</v>
      </c>
      <c r="AE1378" s="24">
        <f>IFNA(VLOOKUP(A1378,'BUSINESS processed'!A1378:J4068,9,0))</f>
        <v>0.962</v>
      </c>
      <c r="AF1378" s="27">
        <f>IFNA(VLOOKUP(A1378,'BUSINESS processed'!A1378:J4068,10,0))</f>
        <v>1.081</v>
      </c>
      <c r="AG1378" s="26"/>
      <c r="AH1378" s="26"/>
      <c r="AI1378" s="26"/>
      <c r="AJ1378" s="26"/>
      <c r="AK1378" s="26"/>
      <c r="AL1378" s="26"/>
      <c r="AM1378" s="26"/>
      <c r="AN1378" s="26"/>
      <c r="AO1378" s="26"/>
      <c r="AP1378" s="26"/>
      <c r="AQ1378" s="26"/>
      <c r="AR1378" s="26"/>
      <c r="AS1378" s="26"/>
      <c r="AT1378" s="26"/>
      <c r="AU1378" s="26"/>
      <c r="AV1378" s="26"/>
      <c r="AW1378" s="26"/>
      <c r="AX1378" s="26"/>
      <c r="AY1378" s="26"/>
      <c r="AZ1378" s="26"/>
      <c r="BA1378" s="26"/>
      <c r="BB1378" s="26"/>
      <c r="BC1378" s="26"/>
      <c r="BD1378" s="26"/>
      <c r="BE1378" s="26"/>
      <c r="BF1378" s="26"/>
      <c r="BG1378" s="26"/>
      <c r="BH1378" s="26"/>
    </row>
    <row r="1379">
      <c r="A1379" s="18" t="str">
        <f t="shared" si="1"/>
        <v>Europe_Ireland-Europe_2000</v>
      </c>
      <c r="B1379" s="19" t="s">
        <v>179</v>
      </c>
      <c r="C1379" s="20" t="s">
        <v>199</v>
      </c>
      <c r="D1379" s="21" t="s">
        <v>70</v>
      </c>
      <c r="E1379" s="22">
        <v>9.7331522066E10</v>
      </c>
      <c r="F1379" s="22">
        <f t="shared" si="2"/>
        <v>25578.73098</v>
      </c>
      <c r="G1379" s="23">
        <v>0.061</v>
      </c>
      <c r="H1379" s="23">
        <v>1572.0</v>
      </c>
      <c r="I1379" s="23">
        <v>0.048</v>
      </c>
      <c r="J1379" s="24">
        <f>IFNA(VLOOKUP(A1379,'ENERGY processed'!$A$2:$H$2692,7,0),"")</f>
        <v>13350</v>
      </c>
      <c r="K1379" s="24">
        <f t="shared" si="3"/>
        <v>0.003508380957</v>
      </c>
      <c r="L1379" s="24">
        <f t="shared" si="769"/>
        <v>0</v>
      </c>
      <c r="M1379" s="24">
        <f t="shared" si="5"/>
        <v>0</v>
      </c>
      <c r="N1379" s="24">
        <f>IFNA(VLOOKUP(A1379,'HUMAN RESOURCES processed'!$A$2:$M$2692,5,0))</f>
        <v>0.014</v>
      </c>
      <c r="O1379" s="24">
        <f>IFNA(VLOOKUP(A1379,'HUMAN RESOURCES processed'!$A$2:$M$2692,6,0))</f>
        <v>0.006</v>
      </c>
      <c r="P1379" s="24">
        <f>IFNA(VLOOKUP(A1379,'HUMAN RESOURCES processed'!$A$2:$M$2692,7,0))</f>
        <v>79</v>
      </c>
      <c r="Q1379" s="24">
        <f>IFNA(VLOOKUP(A1379,'HUMAN RESOURCES processed'!$A$2:$M$2692,8,0))</f>
        <v>74</v>
      </c>
      <c r="R1379" s="24">
        <f t="shared" si="6"/>
        <v>76.5</v>
      </c>
      <c r="S1379" s="24">
        <f>IFNA(VLOOKUP(A1379,'HUMAN RESOURCES processed'!$A$2:$M$2692,9,0))</f>
        <v>0.218</v>
      </c>
      <c r="T1379" s="24">
        <f>IFNA(VLOOKUP(A1379,'HUMAN RESOURCES processed'!$A$2:$M$2692,10,0))</f>
        <v>0.67</v>
      </c>
      <c r="U1379" s="24">
        <f>IFNA(VLOOKUP(A1379,'HUMAN RESOURCES processed'!$A$2:$M$2692,11,0))</f>
        <v>0.112</v>
      </c>
      <c r="V1379" s="24">
        <f>IFNA(VLOOKUP(A1379,'HUMAN RESOURCES processed'!$A$2:$M$2692,12,0))</f>
        <v>3805174</v>
      </c>
      <c r="W1379" s="24">
        <f>IFNA(VLOOKUP(A1379,'HUMAN RESOURCES processed'!$A$2:$M$2692,13,0))</f>
        <v>0.591</v>
      </c>
      <c r="X1379" s="24">
        <f>IFNA(VLOOKUP(A1379,'TOURISM processed'!$A$2:$F$2692,5,0))</f>
        <v>3517000000</v>
      </c>
      <c r="Y1379" s="24">
        <f>IFNA(VLOOKUP(A1379,'TOURISM processed'!$A$2:$F$2692,6,0))</f>
        <v>2626000000</v>
      </c>
      <c r="Z1379" s="24">
        <f t="shared" si="7"/>
        <v>690.1129883</v>
      </c>
      <c r="AA1379" s="24">
        <f t="shared" ref="AA1379:AA1383" si="770">IF(AND(C1379=C1378,D1379&gt;D1378),AA1378,0)</f>
        <v>0</v>
      </c>
      <c r="AB1379" s="24">
        <f t="shared" ref="AB1379:AB1381" si="771">IF(AND(C1379=C1378,D1379&gt;D1378),AB1378,0)</f>
        <v>0</v>
      </c>
      <c r="AC1379" s="24">
        <f t="shared" ref="AC1379:AC1390" si="772">IF(AND(C1379=C1378,D1379&gt;D1378),AC1378,0)</f>
        <v>0</v>
      </c>
      <c r="AD1379" s="24">
        <f t="shared" ref="AD1379:AD1383" si="773">IF(AND(C1379=C1378,D1379&gt;D1378),AD1378,0)</f>
        <v>0</v>
      </c>
      <c r="AE1379" s="24">
        <f>IFNA(VLOOKUP(A1379,'BUSINESS processed'!A1379:J4069,9,0))</f>
        <v>0.179</v>
      </c>
      <c r="AF1379" s="27">
        <f>IFNA(VLOOKUP(A1379,'BUSINESS processed'!A1379:J4069,10,0))</f>
        <v>0.647</v>
      </c>
      <c r="AG1379" s="26"/>
      <c r="AH1379" s="26"/>
      <c r="AI1379" s="26"/>
      <c r="AJ1379" s="26"/>
      <c r="AK1379" s="26"/>
      <c r="AL1379" s="26"/>
      <c r="AM1379" s="26"/>
      <c r="AN1379" s="26"/>
      <c r="AO1379" s="26"/>
      <c r="AP1379" s="26"/>
      <c r="AQ1379" s="26"/>
      <c r="AR1379" s="26"/>
      <c r="AS1379" s="26"/>
      <c r="AT1379" s="26"/>
      <c r="AU1379" s="26"/>
      <c r="AV1379" s="26"/>
      <c r="AW1379" s="26"/>
      <c r="AX1379" s="26"/>
      <c r="AY1379" s="26"/>
      <c r="AZ1379" s="26"/>
      <c r="BA1379" s="26"/>
      <c r="BB1379" s="26"/>
      <c r="BC1379" s="26"/>
      <c r="BD1379" s="26"/>
      <c r="BE1379" s="26"/>
      <c r="BF1379" s="26"/>
      <c r="BG1379" s="26"/>
      <c r="BH1379" s="26"/>
    </row>
    <row r="1380">
      <c r="A1380" s="18" t="str">
        <f t="shared" si="1"/>
        <v>Europe_Ireland-Europe_2001</v>
      </c>
      <c r="B1380" s="19" t="s">
        <v>179</v>
      </c>
      <c r="C1380" s="20" t="s">
        <v>199</v>
      </c>
      <c r="D1380" s="21" t="s">
        <v>71</v>
      </c>
      <c r="E1380" s="22">
        <v>1.05E11</v>
      </c>
      <c r="F1380" s="22">
        <f t="shared" si="2"/>
        <v>27158.1481</v>
      </c>
      <c r="G1380" s="23">
        <v>0.067</v>
      </c>
      <c r="H1380" s="23">
        <v>1848.0</v>
      </c>
      <c r="I1380" s="23">
        <v>0.048</v>
      </c>
      <c r="J1380" s="24">
        <f>IFNA(VLOOKUP(A1380,'ENERGY processed'!$A$2:$H$2692,7,0),"")</f>
        <v>13216</v>
      </c>
      <c r="K1380" s="24">
        <f t="shared" si="3"/>
        <v>0.003418305575</v>
      </c>
      <c r="L1380" s="24">
        <f t="shared" si="769"/>
        <v>0</v>
      </c>
      <c r="M1380" s="24">
        <f t="shared" si="5"/>
        <v>0</v>
      </c>
      <c r="N1380" s="24">
        <f>IFNA(VLOOKUP(A1380,'HUMAN RESOURCES processed'!$A$2:$M$2692,5,0))</f>
        <v>0.015</v>
      </c>
      <c r="O1380" s="24">
        <f>IFNA(VLOOKUP(A1380,'HUMAN RESOURCES processed'!$A$2:$M$2692,6,0))</f>
        <v>0.006</v>
      </c>
      <c r="P1380" s="24">
        <f>IFNA(VLOOKUP(A1380,'HUMAN RESOURCES processed'!$A$2:$M$2692,7,0))</f>
        <v>80</v>
      </c>
      <c r="Q1380" s="24">
        <f>IFNA(VLOOKUP(A1380,'HUMAN RESOURCES processed'!$A$2:$M$2692,8,0))</f>
        <v>75</v>
      </c>
      <c r="R1380" s="24">
        <f t="shared" si="6"/>
        <v>77.5</v>
      </c>
      <c r="S1380" s="24">
        <f>IFNA(VLOOKUP(A1380,'HUMAN RESOURCES processed'!$A$2:$M$2692,9,0))</f>
        <v>0.214</v>
      </c>
      <c r="T1380" s="24">
        <f>IFNA(VLOOKUP(A1380,'HUMAN RESOURCES processed'!$A$2:$M$2692,10,0))</f>
        <v>0.674</v>
      </c>
      <c r="U1380" s="24">
        <f>IFNA(VLOOKUP(A1380,'HUMAN RESOURCES processed'!$A$2:$M$2692,11,0))</f>
        <v>0.112</v>
      </c>
      <c r="V1380" s="24">
        <f>IFNA(VLOOKUP(A1380,'HUMAN RESOURCES processed'!$A$2:$M$2692,12,0))</f>
        <v>3866243</v>
      </c>
      <c r="W1380" s="24">
        <f>IFNA(VLOOKUP(A1380,'HUMAN RESOURCES processed'!$A$2:$M$2692,13,0))</f>
        <v>0.594</v>
      </c>
      <c r="X1380" s="24">
        <f>IFNA(VLOOKUP(A1380,'TOURISM processed'!$A$2:$F$2692,5,0))</f>
        <v>3789000000</v>
      </c>
      <c r="Y1380" s="24">
        <f>IFNA(VLOOKUP(A1380,'TOURISM processed'!$A$2:$F$2692,6,0))</f>
        <v>2956000000</v>
      </c>
      <c r="Z1380" s="24">
        <f t="shared" si="7"/>
        <v>764.5665314</v>
      </c>
      <c r="AA1380" s="24">
        <f t="shared" si="770"/>
        <v>0</v>
      </c>
      <c r="AB1380" s="24">
        <f t="shared" si="771"/>
        <v>0</v>
      </c>
      <c r="AC1380" s="24">
        <f t="shared" si="772"/>
        <v>0</v>
      </c>
      <c r="AD1380" s="24">
        <f t="shared" si="773"/>
        <v>0</v>
      </c>
      <c r="AE1380" s="24">
        <f>IFNA(VLOOKUP(A1380,'BUSINESS processed'!A1380:J4070,9,0))</f>
        <v>0.231</v>
      </c>
      <c r="AF1380" s="27">
        <f>IFNA(VLOOKUP(A1380,'BUSINESS processed'!A1380:J4070,10,0))</f>
        <v>0.768</v>
      </c>
      <c r="AG1380" s="26"/>
      <c r="AH1380" s="26"/>
      <c r="AI1380" s="26"/>
      <c r="AJ1380" s="26"/>
      <c r="AK1380" s="26"/>
      <c r="AL1380" s="26"/>
      <c r="AM1380" s="26"/>
      <c r="AN1380" s="26"/>
      <c r="AO1380" s="26"/>
      <c r="AP1380" s="26"/>
      <c r="AQ1380" s="26"/>
      <c r="AR1380" s="26"/>
      <c r="AS1380" s="26"/>
      <c r="AT1380" s="26"/>
      <c r="AU1380" s="26"/>
      <c r="AV1380" s="26"/>
      <c r="AW1380" s="26"/>
      <c r="AX1380" s="26"/>
      <c r="AY1380" s="26"/>
      <c r="AZ1380" s="26"/>
      <c r="BA1380" s="26"/>
      <c r="BB1380" s="26"/>
      <c r="BC1380" s="26"/>
      <c r="BD1380" s="26"/>
      <c r="BE1380" s="26"/>
      <c r="BF1380" s="26"/>
      <c r="BG1380" s="26"/>
      <c r="BH1380" s="26"/>
    </row>
    <row r="1381">
      <c r="A1381" s="18" t="str">
        <f t="shared" si="1"/>
        <v>Europe_Ireland-Europe_2002</v>
      </c>
      <c r="B1381" s="19" t="s">
        <v>179</v>
      </c>
      <c r="C1381" s="20" t="s">
        <v>199</v>
      </c>
      <c r="D1381" s="21" t="s">
        <v>72</v>
      </c>
      <c r="E1381" s="22">
        <v>1.23E11</v>
      </c>
      <c r="F1381" s="22">
        <f t="shared" si="2"/>
        <v>31282.21209</v>
      </c>
      <c r="G1381" s="23">
        <v>0.07</v>
      </c>
      <c r="H1381" s="23">
        <v>2221.0</v>
      </c>
      <c r="I1381" s="23">
        <v>0.038</v>
      </c>
      <c r="J1381" s="24">
        <f>IFNA(VLOOKUP(A1381,'ENERGY processed'!$A$2:$H$2692,7,0),"")</f>
        <v>14219</v>
      </c>
      <c r="K1381" s="24">
        <f t="shared" si="3"/>
        <v>0.003616274584</v>
      </c>
      <c r="L1381" s="24">
        <f>IFNA(VLOOKUP(A1381,'ENERGY processed'!$A$2:$H$2692,8,0),"")</f>
        <v>40000</v>
      </c>
      <c r="M1381" s="24">
        <f t="shared" si="5"/>
        <v>0.0101730771</v>
      </c>
      <c r="N1381" s="24">
        <f>IFNA(VLOOKUP(A1381,'HUMAN RESOURCES processed'!$A$2:$M$2692,5,0))</f>
        <v>0.015</v>
      </c>
      <c r="O1381" s="24">
        <f>IFNA(VLOOKUP(A1381,'HUMAN RESOURCES processed'!$A$2:$M$2692,6,0))</f>
        <v>0.005</v>
      </c>
      <c r="P1381" s="24">
        <f>IFNA(VLOOKUP(A1381,'HUMAN RESOURCES processed'!$A$2:$M$2692,7,0))</f>
        <v>80</v>
      </c>
      <c r="Q1381" s="24">
        <f>IFNA(VLOOKUP(A1381,'HUMAN RESOURCES processed'!$A$2:$M$2692,8,0))</f>
        <v>75</v>
      </c>
      <c r="R1381" s="24">
        <f t="shared" si="6"/>
        <v>77.5</v>
      </c>
      <c r="S1381" s="24">
        <f>IFNA(VLOOKUP(A1381,'HUMAN RESOURCES processed'!$A$2:$M$2692,9,0))</f>
        <v>0.211</v>
      </c>
      <c r="T1381" s="24">
        <f>IFNA(VLOOKUP(A1381,'HUMAN RESOURCES processed'!$A$2:$M$2692,10,0))</f>
        <v>0.678</v>
      </c>
      <c r="U1381" s="24">
        <f>IFNA(VLOOKUP(A1381,'HUMAN RESOURCES processed'!$A$2:$M$2692,11,0))</f>
        <v>0.111</v>
      </c>
      <c r="V1381" s="24">
        <f>IFNA(VLOOKUP(A1381,'HUMAN RESOURCES processed'!$A$2:$M$2692,12,0))</f>
        <v>3931947</v>
      </c>
      <c r="W1381" s="24">
        <f>IFNA(VLOOKUP(A1381,'HUMAN RESOURCES processed'!$A$2:$M$2692,13,0))</f>
        <v>0.596</v>
      </c>
      <c r="X1381" s="24">
        <f>IFNA(VLOOKUP(A1381,'TOURISM processed'!$A$2:$F$2692,5,0))</f>
        <v>4228000000</v>
      </c>
      <c r="Y1381" s="24">
        <f>IFNA(VLOOKUP(A1381,'TOURISM processed'!$A$2:$F$2692,6,0))</f>
        <v>3835000000</v>
      </c>
      <c r="Z1381" s="24">
        <f t="shared" si="7"/>
        <v>975.3437673</v>
      </c>
      <c r="AA1381" s="24">
        <f t="shared" si="770"/>
        <v>0</v>
      </c>
      <c r="AB1381" s="24">
        <f t="shared" si="771"/>
        <v>0</v>
      </c>
      <c r="AC1381" s="24">
        <f t="shared" si="772"/>
        <v>0</v>
      </c>
      <c r="AD1381" s="24">
        <f t="shared" si="773"/>
        <v>0</v>
      </c>
      <c r="AE1381" s="24">
        <f>IFNA(VLOOKUP(A1381,'BUSINESS processed'!A1381:J4071,9,0))</f>
        <v>0.259</v>
      </c>
      <c r="AF1381" s="27">
        <f>IFNA(VLOOKUP(A1381,'BUSINESS processed'!A1381:J4071,10,0))</f>
        <v>0.762</v>
      </c>
      <c r="AG1381" s="26"/>
      <c r="AH1381" s="26"/>
      <c r="AI1381" s="26"/>
      <c r="AJ1381" s="26"/>
      <c r="AK1381" s="26"/>
      <c r="AL1381" s="26"/>
      <c r="AM1381" s="26"/>
      <c r="AN1381" s="26"/>
      <c r="AO1381" s="26"/>
      <c r="AP1381" s="26"/>
      <c r="AQ1381" s="26"/>
      <c r="AR1381" s="26"/>
      <c r="AS1381" s="26"/>
      <c r="AT1381" s="26"/>
      <c r="AU1381" s="26"/>
      <c r="AV1381" s="26"/>
      <c r="AW1381" s="26"/>
      <c r="AX1381" s="26"/>
      <c r="AY1381" s="26"/>
      <c r="AZ1381" s="26"/>
      <c r="BA1381" s="26"/>
      <c r="BB1381" s="26"/>
      <c r="BC1381" s="26"/>
      <c r="BD1381" s="26"/>
      <c r="BE1381" s="26"/>
      <c r="BF1381" s="26"/>
      <c r="BG1381" s="26"/>
      <c r="BH1381" s="26"/>
    </row>
    <row r="1382">
      <c r="A1382" s="18" t="str">
        <f t="shared" si="1"/>
        <v>Europe_Ireland-Europe_2003</v>
      </c>
      <c r="B1382" s="19" t="s">
        <v>179</v>
      </c>
      <c r="C1382" s="20" t="s">
        <v>199</v>
      </c>
      <c r="D1382" s="21" t="s">
        <v>74</v>
      </c>
      <c r="E1382" s="22">
        <v>1.59E11</v>
      </c>
      <c r="F1382" s="22">
        <f t="shared" si="2"/>
        <v>39784.60266</v>
      </c>
      <c r="G1382" s="23">
        <v>0.073</v>
      </c>
      <c r="H1382" s="23">
        <v>2918.0</v>
      </c>
      <c r="I1382" s="23">
        <v>0.028</v>
      </c>
      <c r="J1382" s="24">
        <f>IFNA(VLOOKUP(A1382,'ENERGY processed'!$A$2:$H$2692,7,0),"")</f>
        <v>14364</v>
      </c>
      <c r="K1382" s="24">
        <f t="shared" si="3"/>
        <v>0.003594125991</v>
      </c>
      <c r="L1382" s="24">
        <f>IFNA(VLOOKUP(A1382,'ENERGY processed'!$A$2:$H$2692,8,0),"")</f>
        <v>40623</v>
      </c>
      <c r="M1382" s="24">
        <f t="shared" si="5"/>
        <v>0.01016459065</v>
      </c>
      <c r="N1382" s="24">
        <f>IFNA(VLOOKUP(A1382,'HUMAN RESOURCES processed'!$A$2:$M$2692,5,0))</f>
        <v>0.015</v>
      </c>
      <c r="O1382" s="24">
        <f>IFNA(VLOOKUP(A1382,'HUMAN RESOURCES processed'!$A$2:$M$2692,6,0))</f>
        <v>0.005</v>
      </c>
      <c r="P1382" s="24">
        <f>IFNA(VLOOKUP(A1382,'HUMAN RESOURCES processed'!$A$2:$M$2692,7,0))</f>
        <v>81</v>
      </c>
      <c r="Q1382" s="24">
        <f>IFNA(VLOOKUP(A1382,'HUMAN RESOURCES processed'!$A$2:$M$2692,8,0))</f>
        <v>76</v>
      </c>
      <c r="R1382" s="24">
        <f t="shared" si="6"/>
        <v>78.5</v>
      </c>
      <c r="S1382" s="24">
        <f>IFNA(VLOOKUP(A1382,'HUMAN RESOURCES processed'!$A$2:$M$2692,9,0))</f>
        <v>0.208</v>
      </c>
      <c r="T1382" s="24">
        <f>IFNA(VLOOKUP(A1382,'HUMAN RESOURCES processed'!$A$2:$M$2692,10,0))</f>
        <v>0.681</v>
      </c>
      <c r="U1382" s="24">
        <f>IFNA(VLOOKUP(A1382,'HUMAN RESOURCES processed'!$A$2:$M$2692,11,0))</f>
        <v>0.111</v>
      </c>
      <c r="V1382" s="24">
        <f>IFNA(VLOOKUP(A1382,'HUMAN RESOURCES processed'!$A$2:$M$2692,12,0))</f>
        <v>3996521</v>
      </c>
      <c r="W1382" s="24">
        <f>IFNA(VLOOKUP(A1382,'HUMAN RESOURCES processed'!$A$2:$M$2692,13,0))</f>
        <v>0.599</v>
      </c>
      <c r="X1382" s="24">
        <f>IFNA(VLOOKUP(A1382,'TOURISM processed'!$A$2:$F$2692,5,0))</f>
        <v>5206000000</v>
      </c>
      <c r="Y1382" s="24">
        <f>IFNA(VLOOKUP(A1382,'TOURISM processed'!$A$2:$F$2692,6,0))</f>
        <v>4832000000</v>
      </c>
      <c r="Z1382" s="24">
        <f t="shared" si="7"/>
        <v>1209.051573</v>
      </c>
      <c r="AA1382" s="24">
        <f t="shared" si="770"/>
        <v>0</v>
      </c>
      <c r="AB1382" s="24">
        <f>IFNA(VLOOKUP(A1382,'BUSINESS processed'!A1382:J4072,6,0))</f>
        <v>18</v>
      </c>
      <c r="AC1382" s="24">
        <f t="shared" si="772"/>
        <v>0</v>
      </c>
      <c r="AD1382" s="24">
        <f t="shared" si="773"/>
        <v>0</v>
      </c>
      <c r="AE1382" s="24">
        <f>IFNA(VLOOKUP(A1382,'BUSINESS processed'!A1382:J4072,9,0))</f>
        <v>0.343</v>
      </c>
      <c r="AF1382" s="27">
        <f>IFNA(VLOOKUP(A1382,'BUSINESS processed'!A1382:J4072,10,0))</f>
        <v>0.873</v>
      </c>
      <c r="AG1382" s="26"/>
      <c r="AH1382" s="26"/>
      <c r="AI1382" s="26"/>
      <c r="AJ1382" s="26"/>
      <c r="AK1382" s="26"/>
      <c r="AL1382" s="26"/>
      <c r="AM1382" s="26"/>
      <c r="AN1382" s="26"/>
      <c r="AO1382" s="26"/>
      <c r="AP1382" s="26"/>
      <c r="AQ1382" s="26"/>
      <c r="AR1382" s="26"/>
      <c r="AS1382" s="26"/>
      <c r="AT1382" s="26"/>
      <c r="AU1382" s="26"/>
      <c r="AV1382" s="26"/>
      <c r="AW1382" s="26"/>
      <c r="AX1382" s="26"/>
      <c r="AY1382" s="26"/>
      <c r="AZ1382" s="26"/>
      <c r="BA1382" s="26"/>
      <c r="BB1382" s="26"/>
      <c r="BC1382" s="26"/>
      <c r="BD1382" s="26"/>
      <c r="BE1382" s="26"/>
      <c r="BF1382" s="26"/>
      <c r="BG1382" s="26"/>
      <c r="BH1382" s="26"/>
    </row>
    <row r="1383">
      <c r="A1383" s="18" t="str">
        <f t="shared" si="1"/>
        <v>Europe_Ireland-Europe_2004</v>
      </c>
      <c r="B1383" s="19" t="s">
        <v>179</v>
      </c>
      <c r="C1383" s="20" t="s">
        <v>199</v>
      </c>
      <c r="D1383" s="21" t="s">
        <v>83</v>
      </c>
      <c r="E1383" s="22">
        <v>1.86E11</v>
      </c>
      <c r="F1383" s="22">
        <f t="shared" si="2"/>
        <v>45697.30401</v>
      </c>
      <c r="G1383" s="23">
        <v>0.075</v>
      </c>
      <c r="H1383" s="23">
        <v>3487.0</v>
      </c>
      <c r="I1383" s="23">
        <v>0.026</v>
      </c>
      <c r="J1383" s="24">
        <f>IFNA(VLOOKUP(A1383,'ENERGY processed'!$A$2:$H$2692,7,0),"")</f>
        <v>14903</v>
      </c>
      <c r="K1383" s="24">
        <f t="shared" si="3"/>
        <v>0.003661435062</v>
      </c>
      <c r="L1383" s="24">
        <f>IFNA(VLOOKUP(A1383,'ENERGY processed'!$A$2:$H$2692,8,0),"")</f>
        <v>43021</v>
      </c>
      <c r="M1383" s="24">
        <f t="shared" si="5"/>
        <v>0.01056958987</v>
      </c>
      <c r="N1383" s="24">
        <f>IFNA(VLOOKUP(A1383,'HUMAN RESOURCES processed'!$A$2:$M$2692,5,0))</f>
        <v>0.015</v>
      </c>
      <c r="O1383" s="24">
        <f>IFNA(VLOOKUP(A1383,'HUMAN RESOURCES processed'!$A$2:$M$2692,6,0))</f>
        <v>0.005</v>
      </c>
      <c r="P1383" s="24">
        <f>IFNA(VLOOKUP(A1383,'HUMAN RESOURCES processed'!$A$2:$M$2692,7,0))</f>
        <v>81</v>
      </c>
      <c r="Q1383" s="24">
        <f>IFNA(VLOOKUP(A1383,'HUMAN RESOURCES processed'!$A$2:$M$2692,8,0))</f>
        <v>76</v>
      </c>
      <c r="R1383" s="24">
        <f t="shared" si="6"/>
        <v>78.5</v>
      </c>
      <c r="S1383" s="24">
        <f>IFNA(VLOOKUP(A1383,'HUMAN RESOURCES processed'!$A$2:$M$2692,9,0))</f>
        <v>0.206</v>
      </c>
      <c r="T1383" s="24">
        <f>IFNA(VLOOKUP(A1383,'HUMAN RESOURCES processed'!$A$2:$M$2692,10,0))</f>
        <v>0.683</v>
      </c>
      <c r="U1383" s="24">
        <f>IFNA(VLOOKUP(A1383,'HUMAN RESOURCES processed'!$A$2:$M$2692,11,0))</f>
        <v>0.111</v>
      </c>
      <c r="V1383" s="24">
        <f>IFNA(VLOOKUP(A1383,'HUMAN RESOURCES processed'!$A$2:$M$2692,12,0))</f>
        <v>4070262</v>
      </c>
      <c r="W1383" s="24">
        <f>IFNA(VLOOKUP(A1383,'HUMAN RESOURCES processed'!$A$2:$M$2692,13,0))</f>
        <v>0.602</v>
      </c>
      <c r="X1383" s="24">
        <f>IFNA(VLOOKUP(A1383,'TOURISM processed'!$A$2:$F$2692,5,0))</f>
        <v>6075000000</v>
      </c>
      <c r="Y1383" s="24">
        <f>IFNA(VLOOKUP(A1383,'TOURISM processed'!$A$2:$F$2692,6,0))</f>
        <v>5291000000</v>
      </c>
      <c r="Z1383" s="24">
        <f t="shared" si="7"/>
        <v>1299.91632</v>
      </c>
      <c r="AA1383" s="24">
        <f t="shared" si="770"/>
        <v>0</v>
      </c>
      <c r="AB1383" s="24">
        <f>IFNA(VLOOKUP(A1383,'BUSINESS processed'!A1383:J4073,6,0))</f>
        <v>18</v>
      </c>
      <c r="AC1383" s="24">
        <f t="shared" si="772"/>
        <v>0</v>
      </c>
      <c r="AD1383" s="24">
        <f t="shared" si="773"/>
        <v>0</v>
      </c>
      <c r="AE1383" s="24">
        <f>IFNA(VLOOKUP(A1383,'BUSINESS processed'!A1383:J4073,9,0))</f>
        <v>0.37</v>
      </c>
      <c r="AF1383" s="27">
        <f>IFNA(VLOOKUP(A1383,'BUSINESS processed'!A1383:J4073,10,0))</f>
        <v>0.945</v>
      </c>
      <c r="AG1383" s="26"/>
      <c r="AH1383" s="26"/>
      <c r="AI1383" s="26"/>
      <c r="AJ1383" s="26"/>
      <c r="AK1383" s="26"/>
      <c r="AL1383" s="26"/>
      <c r="AM1383" s="26"/>
      <c r="AN1383" s="26"/>
      <c r="AO1383" s="26"/>
      <c r="AP1383" s="26"/>
      <c r="AQ1383" s="26"/>
      <c r="AR1383" s="26"/>
      <c r="AS1383" s="26"/>
      <c r="AT1383" s="26"/>
      <c r="AU1383" s="26"/>
      <c r="AV1383" s="26"/>
      <c r="AW1383" s="26"/>
      <c r="AX1383" s="26"/>
      <c r="AY1383" s="26"/>
      <c r="AZ1383" s="26"/>
      <c r="BA1383" s="26"/>
      <c r="BB1383" s="26"/>
      <c r="BC1383" s="26"/>
      <c r="BD1383" s="26"/>
      <c r="BE1383" s="26"/>
      <c r="BF1383" s="26"/>
      <c r="BG1383" s="26"/>
      <c r="BH1383" s="26"/>
    </row>
    <row r="1384">
      <c r="A1384" s="18" t="str">
        <f t="shared" si="1"/>
        <v>Europe_Ireland-Europe_2005</v>
      </c>
      <c r="B1384" s="19" t="s">
        <v>179</v>
      </c>
      <c r="C1384" s="20" t="s">
        <v>199</v>
      </c>
      <c r="D1384" s="21" t="s">
        <v>84</v>
      </c>
      <c r="E1384" s="22">
        <v>2.03E11</v>
      </c>
      <c r="F1384" s="22">
        <f t="shared" si="2"/>
        <v>48799.08575</v>
      </c>
      <c r="G1384" s="23">
        <v>0.076</v>
      </c>
      <c r="H1384" s="23">
        <v>3734.0</v>
      </c>
      <c r="I1384" s="23">
        <v>0.026</v>
      </c>
      <c r="J1384" s="24">
        <f>IFNA(VLOOKUP(A1384,'ENERGY processed'!$A$2:$H$2692,7,0),"")</f>
        <v>14432</v>
      </c>
      <c r="K1384" s="24">
        <f t="shared" si="3"/>
        <v>0.00346930249</v>
      </c>
      <c r="L1384" s="24">
        <f>IFNA(VLOOKUP(A1384,'ENERGY processed'!$A$2:$H$2692,8,0),"")</f>
        <v>44151</v>
      </c>
      <c r="M1384" s="24">
        <f t="shared" si="5"/>
        <v>0.01061344057</v>
      </c>
      <c r="N1384" s="24">
        <f>IFNA(VLOOKUP(A1384,'HUMAN RESOURCES processed'!$A$2:$M$2692,5,0))</f>
        <v>0.015</v>
      </c>
      <c r="O1384" s="24">
        <f>IFNA(VLOOKUP(A1384,'HUMAN RESOURCES processed'!$A$2:$M$2692,6,0))</f>
        <v>0.004</v>
      </c>
      <c r="P1384" s="24">
        <f>IFNA(VLOOKUP(A1384,'HUMAN RESOURCES processed'!$A$2:$M$2692,7,0))</f>
        <v>81</v>
      </c>
      <c r="Q1384" s="24">
        <f>IFNA(VLOOKUP(A1384,'HUMAN RESOURCES processed'!$A$2:$M$2692,8,0))</f>
        <v>77</v>
      </c>
      <c r="R1384" s="24">
        <f t="shared" si="6"/>
        <v>79</v>
      </c>
      <c r="S1384" s="24">
        <f>IFNA(VLOOKUP(A1384,'HUMAN RESOURCES processed'!$A$2:$M$2692,9,0))</f>
        <v>0.206</v>
      </c>
      <c r="T1384" s="24">
        <f>IFNA(VLOOKUP(A1384,'HUMAN RESOURCES processed'!$A$2:$M$2692,10,0))</f>
        <v>0.684</v>
      </c>
      <c r="U1384" s="24">
        <f>IFNA(VLOOKUP(A1384,'HUMAN RESOURCES processed'!$A$2:$M$2692,11,0))</f>
        <v>0.111</v>
      </c>
      <c r="V1384" s="24">
        <f>IFNA(VLOOKUP(A1384,'HUMAN RESOURCES processed'!$A$2:$M$2692,12,0))</f>
        <v>4159914</v>
      </c>
      <c r="W1384" s="24">
        <f>IFNA(VLOOKUP(A1384,'HUMAN RESOURCES processed'!$A$2:$M$2692,13,0))</f>
        <v>0.605</v>
      </c>
      <c r="X1384" s="24">
        <f>IFNA(VLOOKUP(A1384,'TOURISM processed'!$A$2:$F$2692,5,0))</f>
        <v>6780000000</v>
      </c>
      <c r="Y1384" s="24">
        <f>IFNA(VLOOKUP(A1384,'TOURISM processed'!$A$2:$F$2692,6,0))</f>
        <v>6186000000</v>
      </c>
      <c r="Z1384" s="24">
        <f t="shared" si="7"/>
        <v>1487.049973</v>
      </c>
      <c r="AA1384" s="24">
        <f>IFNA(VLOOKUP(A1384,'BUSINESS processed'!A1384:J4074,5,0))</f>
        <v>0.253</v>
      </c>
      <c r="AB1384" s="24">
        <f>IFNA(VLOOKUP(A1384,'BUSINESS processed'!A1384:J4074,6,0))</f>
        <v>18</v>
      </c>
      <c r="AC1384" s="24">
        <f t="shared" si="772"/>
        <v>0</v>
      </c>
      <c r="AD1384" s="24">
        <f>IFNA(VLOOKUP(A1384,'BUSINESS processed'!A1384:J4074,8,0))</f>
        <v>76</v>
      </c>
      <c r="AE1384" s="24">
        <f>IFNA(VLOOKUP(A1384,'BUSINESS processed'!A1384:J4074,9,0))</f>
        <v>0.416</v>
      </c>
      <c r="AF1384" s="27">
        <f>IFNA(VLOOKUP(A1384,'BUSINESS processed'!A1384:J4074,10,0))</f>
        <v>1.027</v>
      </c>
      <c r="AG1384" s="26"/>
      <c r="AH1384" s="26"/>
      <c r="AI1384" s="26"/>
      <c r="AJ1384" s="26"/>
      <c r="AK1384" s="26"/>
      <c r="AL1384" s="26"/>
      <c r="AM1384" s="26"/>
      <c r="AN1384" s="26"/>
      <c r="AO1384" s="26"/>
      <c r="AP1384" s="26"/>
      <c r="AQ1384" s="26"/>
      <c r="AR1384" s="26"/>
      <c r="AS1384" s="26"/>
      <c r="AT1384" s="26"/>
      <c r="AU1384" s="26"/>
      <c r="AV1384" s="26"/>
      <c r="AW1384" s="26"/>
      <c r="AX1384" s="26"/>
      <c r="AY1384" s="26"/>
      <c r="AZ1384" s="26"/>
      <c r="BA1384" s="26"/>
      <c r="BB1384" s="26"/>
      <c r="BC1384" s="26"/>
      <c r="BD1384" s="26"/>
      <c r="BE1384" s="26"/>
      <c r="BF1384" s="26"/>
      <c r="BG1384" s="26"/>
      <c r="BH1384" s="26"/>
    </row>
    <row r="1385">
      <c r="A1385" s="18" t="str">
        <f t="shared" si="1"/>
        <v>Europe_Ireland-Europe_2006</v>
      </c>
      <c r="B1385" s="19" t="s">
        <v>179</v>
      </c>
      <c r="C1385" s="20" t="s">
        <v>199</v>
      </c>
      <c r="D1385" s="21" t="s">
        <v>85</v>
      </c>
      <c r="E1385" s="22">
        <v>2.23E11</v>
      </c>
      <c r="F1385" s="22">
        <f t="shared" si="2"/>
        <v>52174.27518</v>
      </c>
      <c r="G1385" s="23">
        <v>0.075</v>
      </c>
      <c r="H1385" s="23">
        <v>3982.0</v>
      </c>
      <c r="I1385" s="39">
        <f t="shared" ref="I1385:I1391" si="774">IF(AND(C1385=C1384,D1385&gt;D1384),I1384,"")</f>
        <v>0.026</v>
      </c>
      <c r="J1385" s="24">
        <f>IFNA(VLOOKUP(A1385,'ENERGY processed'!$A$2:$H$2692,7,0),"")</f>
        <v>14269</v>
      </c>
      <c r="K1385" s="24">
        <f t="shared" si="3"/>
        <v>0.003338451716</v>
      </c>
      <c r="L1385" s="24">
        <f>IFNA(VLOOKUP(A1385,'ENERGY processed'!$A$2:$H$2692,8,0),"")</f>
        <v>43956</v>
      </c>
      <c r="M1385" s="24">
        <f t="shared" si="5"/>
        <v>0.01028418134</v>
      </c>
      <c r="N1385" s="24">
        <f>IFNA(VLOOKUP(A1385,'HUMAN RESOURCES processed'!$A$2:$M$2692,5,0))</f>
        <v>0.015</v>
      </c>
      <c r="O1385" s="24">
        <f>IFNA(VLOOKUP(A1385,'HUMAN RESOURCES processed'!$A$2:$M$2692,6,0))</f>
        <v>0.004</v>
      </c>
      <c r="P1385" s="24">
        <f>IFNA(VLOOKUP(A1385,'HUMAN RESOURCES processed'!$A$2:$M$2692,7,0))</f>
        <v>82</v>
      </c>
      <c r="Q1385" s="24">
        <f>IFNA(VLOOKUP(A1385,'HUMAN RESOURCES processed'!$A$2:$M$2692,8,0))</f>
        <v>77</v>
      </c>
      <c r="R1385" s="24">
        <f t="shared" si="6"/>
        <v>79.5</v>
      </c>
      <c r="S1385" s="24">
        <f>IFNA(VLOOKUP(A1385,'HUMAN RESOURCES processed'!$A$2:$M$2692,9,0))</f>
        <v>0.206</v>
      </c>
      <c r="T1385" s="24">
        <f>IFNA(VLOOKUP(A1385,'HUMAN RESOURCES processed'!$A$2:$M$2692,10,0))</f>
        <v>0.683</v>
      </c>
      <c r="U1385" s="24">
        <f>IFNA(VLOOKUP(A1385,'HUMAN RESOURCES processed'!$A$2:$M$2692,11,0))</f>
        <v>0.111</v>
      </c>
      <c r="V1385" s="24">
        <f>IFNA(VLOOKUP(A1385,'HUMAN RESOURCES processed'!$A$2:$M$2692,12,0))</f>
        <v>4274137</v>
      </c>
      <c r="W1385" s="24">
        <f>IFNA(VLOOKUP(A1385,'HUMAN RESOURCES processed'!$A$2:$M$2692,13,0))</f>
        <v>0.608</v>
      </c>
      <c r="X1385" s="24">
        <f>IFNA(VLOOKUP(A1385,'TOURISM processed'!$A$2:$F$2692,5,0))</f>
        <v>7664000000</v>
      </c>
      <c r="Y1385" s="24">
        <f>IFNA(VLOOKUP(A1385,'TOURISM processed'!$A$2:$F$2692,6,0))</f>
        <v>6978000000</v>
      </c>
      <c r="Z1385" s="24">
        <f t="shared" si="7"/>
        <v>1632.610279</v>
      </c>
      <c r="AA1385" s="24">
        <f>IFNA(VLOOKUP(A1385,'BUSINESS processed'!A1385:J4075,5,0))</f>
        <v>0.253</v>
      </c>
      <c r="AB1385" s="24">
        <f>IFNA(VLOOKUP(A1385,'BUSINESS processed'!A1385:J4075,6,0))</f>
        <v>13</v>
      </c>
      <c r="AC1385" s="24">
        <f t="shared" si="772"/>
        <v>0</v>
      </c>
      <c r="AD1385" s="24">
        <f>IFNA(VLOOKUP(A1385,'BUSINESS processed'!A1385:J4075,8,0))</f>
        <v>76</v>
      </c>
      <c r="AE1385" s="24">
        <f>IFNA(VLOOKUP(A1385,'BUSINESS processed'!A1385:J4075,9,0))</f>
        <v>0.548</v>
      </c>
      <c r="AF1385" s="27">
        <f>IFNA(VLOOKUP(A1385,'BUSINESS processed'!A1385:J4075,10,0))</f>
        <v>1.11</v>
      </c>
      <c r="AG1385" s="26"/>
      <c r="AH1385" s="26"/>
      <c r="AI1385" s="26"/>
      <c r="AJ1385" s="26"/>
      <c r="AK1385" s="26"/>
      <c r="AL1385" s="26"/>
      <c r="AM1385" s="26"/>
      <c r="AN1385" s="26"/>
      <c r="AO1385" s="26"/>
      <c r="AP1385" s="26"/>
      <c r="AQ1385" s="26"/>
      <c r="AR1385" s="26"/>
      <c r="AS1385" s="26"/>
      <c r="AT1385" s="26"/>
      <c r="AU1385" s="26"/>
      <c r="AV1385" s="26"/>
      <c r="AW1385" s="26"/>
      <c r="AX1385" s="26"/>
      <c r="AY1385" s="26"/>
      <c r="AZ1385" s="26"/>
      <c r="BA1385" s="26"/>
      <c r="BB1385" s="26"/>
      <c r="BC1385" s="26"/>
      <c r="BD1385" s="26"/>
      <c r="BE1385" s="26"/>
      <c r="BF1385" s="26"/>
      <c r="BG1385" s="26"/>
      <c r="BH1385" s="26"/>
    </row>
    <row r="1386">
      <c r="A1386" s="18" t="str">
        <f t="shared" si="1"/>
        <v>Europe_Ireland-Europe_2007</v>
      </c>
      <c r="B1386" s="19" t="s">
        <v>179</v>
      </c>
      <c r="C1386" s="20" t="s">
        <v>199</v>
      </c>
      <c r="D1386" s="21" t="s">
        <v>86</v>
      </c>
      <c r="E1386" s="22">
        <v>2.6E11</v>
      </c>
      <c r="F1386" s="22">
        <f t="shared" si="2"/>
        <v>59105.12119</v>
      </c>
      <c r="G1386" s="23">
        <v>0.079</v>
      </c>
      <c r="H1386" s="23">
        <v>4733.0</v>
      </c>
      <c r="I1386" s="39">
        <f t="shared" si="774"/>
        <v>0.026</v>
      </c>
      <c r="J1386" s="24">
        <f>IFNA(VLOOKUP(A1386,'ENERGY processed'!$A$2:$H$2692,7,0),"")</f>
        <v>15120</v>
      </c>
      <c r="K1386" s="24">
        <f t="shared" si="3"/>
        <v>0.003437190124</v>
      </c>
      <c r="L1386" s="24">
        <f>IFNA(VLOOKUP(A1386,'ENERGY processed'!$A$2:$H$2692,8,0),"")</f>
        <v>44583</v>
      </c>
      <c r="M1386" s="24">
        <f t="shared" si="5"/>
        <v>0.01013493699</v>
      </c>
      <c r="N1386" s="24">
        <f>IFNA(VLOOKUP(A1386,'HUMAN RESOURCES processed'!$A$2:$M$2692,5,0))</f>
        <v>0.016</v>
      </c>
      <c r="O1386" s="24">
        <f>IFNA(VLOOKUP(A1386,'HUMAN RESOURCES processed'!$A$2:$M$2692,6,0))</f>
        <v>0.004</v>
      </c>
      <c r="P1386" s="24">
        <f>IFNA(VLOOKUP(A1386,'HUMAN RESOURCES processed'!$A$2:$M$2692,7,0))</f>
        <v>82</v>
      </c>
      <c r="Q1386" s="24">
        <f>IFNA(VLOOKUP(A1386,'HUMAN RESOURCES processed'!$A$2:$M$2692,8,0))</f>
        <v>77</v>
      </c>
      <c r="R1386" s="24">
        <f t="shared" si="6"/>
        <v>79.5</v>
      </c>
      <c r="S1386" s="24">
        <f>IFNA(VLOOKUP(A1386,'HUMAN RESOURCES processed'!$A$2:$M$2692,9,0))</f>
        <v>0.208</v>
      </c>
      <c r="T1386" s="24">
        <f>IFNA(VLOOKUP(A1386,'HUMAN RESOURCES processed'!$A$2:$M$2692,10,0))</f>
        <v>0.681</v>
      </c>
      <c r="U1386" s="24">
        <f>IFNA(VLOOKUP(A1386,'HUMAN RESOURCES processed'!$A$2:$M$2692,11,0))</f>
        <v>0.111</v>
      </c>
      <c r="V1386" s="24">
        <f>IFNA(VLOOKUP(A1386,'HUMAN RESOURCES processed'!$A$2:$M$2692,12,0))</f>
        <v>4398942</v>
      </c>
      <c r="W1386" s="24">
        <f>IFNA(VLOOKUP(A1386,'HUMAN RESOURCES processed'!$A$2:$M$2692,13,0))</f>
        <v>0.61</v>
      </c>
      <c r="X1386" s="24">
        <f>IFNA(VLOOKUP(A1386,'TOURISM processed'!$A$2:$F$2692,5,0))</f>
        <v>9263000000</v>
      </c>
      <c r="Y1386" s="24">
        <f>IFNA(VLOOKUP(A1386,'TOURISM processed'!$A$2:$F$2692,6,0))</f>
        <v>8785000000</v>
      </c>
      <c r="Z1386" s="24">
        <f t="shared" si="7"/>
        <v>1997.071114</v>
      </c>
      <c r="AA1386" s="24">
        <f>IFNA(VLOOKUP(A1386,'BUSINESS processed'!A1386:J4076,5,0))</f>
        <v>0.253</v>
      </c>
      <c r="AB1386" s="24">
        <f>IFNA(VLOOKUP(A1386,'BUSINESS processed'!A1386:J4076,6,0))</f>
        <v>13</v>
      </c>
      <c r="AC1386" s="24">
        <f t="shared" si="772"/>
        <v>0</v>
      </c>
      <c r="AD1386" s="24">
        <f>IFNA(VLOOKUP(A1386,'BUSINESS processed'!A1386:J4076,8,0))</f>
        <v>76</v>
      </c>
      <c r="AE1386" s="24">
        <f>IFNA(VLOOKUP(A1386,'BUSINESS processed'!A1386:J4076,9,0))</f>
        <v>0.612</v>
      </c>
      <c r="AF1386" s="27">
        <f>IFNA(VLOOKUP(A1386,'BUSINESS processed'!A1386:J4076,10,0))</f>
        <v>1.159</v>
      </c>
      <c r="AG1386" s="26"/>
      <c r="AH1386" s="26"/>
      <c r="AI1386" s="26"/>
      <c r="AJ1386" s="26"/>
      <c r="AK1386" s="26"/>
      <c r="AL1386" s="26"/>
      <c r="AM1386" s="26"/>
      <c r="AN1386" s="26"/>
      <c r="AO1386" s="26"/>
      <c r="AP1386" s="26"/>
      <c r="AQ1386" s="26"/>
      <c r="AR1386" s="26"/>
      <c r="AS1386" s="26"/>
      <c r="AT1386" s="26"/>
      <c r="AU1386" s="26"/>
      <c r="AV1386" s="26"/>
      <c r="AW1386" s="26"/>
      <c r="AX1386" s="26"/>
      <c r="AY1386" s="26"/>
      <c r="AZ1386" s="26"/>
      <c r="BA1386" s="26"/>
      <c r="BB1386" s="26"/>
      <c r="BC1386" s="26"/>
      <c r="BD1386" s="26"/>
      <c r="BE1386" s="26"/>
      <c r="BF1386" s="26"/>
      <c r="BG1386" s="26"/>
      <c r="BH1386" s="26"/>
    </row>
    <row r="1387">
      <c r="A1387" s="18" t="str">
        <f t="shared" si="1"/>
        <v>Europe_Ireland-Europe_2008</v>
      </c>
      <c r="B1387" s="19" t="s">
        <v>179</v>
      </c>
      <c r="C1387" s="20" t="s">
        <v>199</v>
      </c>
      <c r="D1387" s="21" t="s">
        <v>87</v>
      </c>
      <c r="E1387" s="22">
        <v>2.64E11</v>
      </c>
      <c r="F1387" s="22">
        <f t="shared" si="2"/>
        <v>58803.2994</v>
      </c>
      <c r="G1387" s="23">
        <v>0.091</v>
      </c>
      <c r="H1387" s="23">
        <v>5393.0</v>
      </c>
      <c r="I1387" s="39">
        <f t="shared" si="774"/>
        <v>0.026</v>
      </c>
      <c r="J1387" s="24">
        <f>IFNA(VLOOKUP(A1387,'ENERGY processed'!$A$2:$H$2692,7,0),"")</f>
        <v>14330</v>
      </c>
      <c r="K1387" s="24">
        <f t="shared" si="3"/>
        <v>0.003191860911</v>
      </c>
      <c r="L1387" s="24">
        <f>IFNA(VLOOKUP(A1387,'ENERGY processed'!$A$2:$H$2692,8,0),"")</f>
        <v>43535</v>
      </c>
      <c r="M1387" s="24">
        <f t="shared" si="5"/>
        <v>0.009696975907</v>
      </c>
      <c r="N1387" s="24">
        <f>IFNA(VLOOKUP(A1387,'HUMAN RESOURCES processed'!$A$2:$M$2692,5,0))</f>
        <v>0.017</v>
      </c>
      <c r="O1387" s="24">
        <f>IFNA(VLOOKUP(A1387,'HUMAN RESOURCES processed'!$A$2:$M$2692,6,0))</f>
        <v>0.004</v>
      </c>
      <c r="P1387" s="24">
        <f>IFNA(VLOOKUP(A1387,'HUMAN RESOURCES processed'!$A$2:$M$2692,7,0))</f>
        <v>82</v>
      </c>
      <c r="Q1387" s="24">
        <f>IFNA(VLOOKUP(A1387,'HUMAN RESOURCES processed'!$A$2:$M$2692,8,0))</f>
        <v>78</v>
      </c>
      <c r="R1387" s="24">
        <f t="shared" si="6"/>
        <v>80</v>
      </c>
      <c r="S1387" s="24">
        <f>IFNA(VLOOKUP(A1387,'HUMAN RESOURCES processed'!$A$2:$M$2692,9,0))</f>
        <v>0.21</v>
      </c>
      <c r="T1387" s="24">
        <f>IFNA(VLOOKUP(A1387,'HUMAN RESOURCES processed'!$A$2:$M$2692,10,0))</f>
        <v>0.679</v>
      </c>
      <c r="U1387" s="24">
        <f>IFNA(VLOOKUP(A1387,'HUMAN RESOURCES processed'!$A$2:$M$2692,11,0))</f>
        <v>0.111</v>
      </c>
      <c r="V1387" s="24">
        <f>IFNA(VLOOKUP(A1387,'HUMAN RESOURCES processed'!$A$2:$M$2692,12,0))</f>
        <v>4489544</v>
      </c>
      <c r="W1387" s="24">
        <f>IFNA(VLOOKUP(A1387,'HUMAN RESOURCES processed'!$A$2:$M$2692,13,0))</f>
        <v>0.613</v>
      </c>
      <c r="X1387" s="24">
        <f>IFNA(VLOOKUP(A1387,'TOURISM processed'!$A$2:$F$2692,5,0))</f>
        <v>9967000000</v>
      </c>
      <c r="Y1387" s="24">
        <f>IFNA(VLOOKUP(A1387,'TOURISM processed'!$A$2:$F$2692,6,0))</f>
        <v>10539000000</v>
      </c>
      <c r="Z1387" s="24">
        <f t="shared" si="7"/>
        <v>2347.454441</v>
      </c>
      <c r="AA1387" s="24">
        <f>IFNA(VLOOKUP(A1387,'BUSINESS processed'!A1387:J4077,5,0))</f>
        <v>0.254</v>
      </c>
      <c r="AB1387" s="24">
        <f>IFNA(VLOOKUP(A1387,'BUSINESS processed'!A1387:J4077,6,0))</f>
        <v>13</v>
      </c>
      <c r="AC1387" s="24">
        <f t="shared" si="772"/>
        <v>0</v>
      </c>
      <c r="AD1387" s="24">
        <f>IFNA(VLOOKUP(A1387,'BUSINESS processed'!A1387:J4077,8,0))</f>
        <v>76</v>
      </c>
      <c r="AE1387" s="24">
        <f>IFNA(VLOOKUP(A1387,'BUSINESS processed'!A1387:J4077,9,0))</f>
        <v>0.653</v>
      </c>
      <c r="AF1387" s="27">
        <f>IFNA(VLOOKUP(A1387,'BUSINESS processed'!A1387:J4077,10,0))</f>
        <v>1.16</v>
      </c>
      <c r="AG1387" s="26"/>
      <c r="AH1387" s="26"/>
      <c r="AI1387" s="26"/>
      <c r="AJ1387" s="26"/>
      <c r="AK1387" s="26"/>
      <c r="AL1387" s="26"/>
      <c r="AM1387" s="26"/>
      <c r="AN1387" s="26"/>
      <c r="AO1387" s="26"/>
      <c r="AP1387" s="26"/>
      <c r="AQ1387" s="26"/>
      <c r="AR1387" s="26"/>
      <c r="AS1387" s="26"/>
      <c r="AT1387" s="26"/>
      <c r="AU1387" s="26"/>
      <c r="AV1387" s="26"/>
      <c r="AW1387" s="26"/>
      <c r="AX1387" s="26"/>
      <c r="AY1387" s="26"/>
      <c r="AZ1387" s="26"/>
      <c r="BA1387" s="26"/>
      <c r="BB1387" s="26"/>
      <c r="BC1387" s="26"/>
      <c r="BD1387" s="26"/>
      <c r="BE1387" s="26"/>
      <c r="BF1387" s="26"/>
      <c r="BG1387" s="26"/>
      <c r="BH1387" s="26"/>
    </row>
    <row r="1388">
      <c r="A1388" s="18" t="str">
        <f t="shared" si="1"/>
        <v>Europe_Ireland-Europe_2009</v>
      </c>
      <c r="B1388" s="19" t="s">
        <v>179</v>
      </c>
      <c r="C1388" s="20" t="s">
        <v>199</v>
      </c>
      <c r="D1388" s="21" t="s">
        <v>88</v>
      </c>
      <c r="E1388" s="22">
        <v>2.25E11</v>
      </c>
      <c r="F1388" s="22">
        <f t="shared" si="2"/>
        <v>49610.0102</v>
      </c>
      <c r="G1388" s="23">
        <v>0.1</v>
      </c>
      <c r="H1388" s="23">
        <v>5040.0</v>
      </c>
      <c r="I1388" s="39">
        <f t="shared" si="774"/>
        <v>0.026</v>
      </c>
      <c r="J1388" s="24">
        <f>IF(AND( C1388=C1387,D1388&gt;D1387),J1387,"")</f>
        <v>14330</v>
      </c>
      <c r="K1388" s="24">
        <f t="shared" si="3"/>
        <v>0.003159606427</v>
      </c>
      <c r="L1388" s="24">
        <f>IF(AND(C1388=C1387,C1388&gt;C1387),C1387,0)</f>
        <v>0</v>
      </c>
      <c r="M1388" s="24">
        <f t="shared" si="5"/>
        <v>0</v>
      </c>
      <c r="N1388" s="24">
        <f>IFNA(VLOOKUP(A1388,'HUMAN RESOURCES processed'!$A$2:$M$2692,5,0))</f>
        <v>0.017</v>
      </c>
      <c r="O1388" s="24">
        <f>IFNA(VLOOKUP(A1388,'HUMAN RESOURCES processed'!$A$2:$M$2692,6,0))</f>
        <v>0.004</v>
      </c>
      <c r="P1388" s="24">
        <f>IFNA(VLOOKUP(A1388,'HUMAN RESOURCES processed'!$A$2:$M$2692,7,0))</f>
        <v>83</v>
      </c>
      <c r="Q1388" s="24">
        <f>IFNA(VLOOKUP(A1388,'HUMAN RESOURCES processed'!$A$2:$M$2692,8,0))</f>
        <v>78</v>
      </c>
      <c r="R1388" s="24">
        <f t="shared" si="6"/>
        <v>80.5</v>
      </c>
      <c r="S1388" s="24">
        <f>IFNA(VLOOKUP(A1388,'HUMAN RESOURCES processed'!$A$2:$M$2692,9,0))</f>
        <v>0.212</v>
      </c>
      <c r="T1388" s="24">
        <f>IFNA(VLOOKUP(A1388,'HUMAN RESOURCES processed'!$A$2:$M$2692,10,0))</f>
        <v>0.676</v>
      </c>
      <c r="U1388" s="24">
        <f>IFNA(VLOOKUP(A1388,'HUMAN RESOURCES processed'!$A$2:$M$2692,11,0))</f>
        <v>0.112</v>
      </c>
      <c r="V1388" s="24">
        <f>IFNA(VLOOKUP(A1388,'HUMAN RESOURCES processed'!$A$2:$M$2692,12,0))</f>
        <v>4535375</v>
      </c>
      <c r="W1388" s="24">
        <f>IFNA(VLOOKUP(A1388,'HUMAN RESOURCES processed'!$A$2:$M$2692,13,0))</f>
        <v>0.616</v>
      </c>
      <c r="X1388" s="24">
        <f>IFNA(VLOOKUP(A1388,'TOURISM processed'!$A$2:$F$2692,5,0))</f>
        <v>8458000000</v>
      </c>
      <c r="Y1388" s="24">
        <f>IFNA(VLOOKUP(A1388,'TOURISM processed'!$A$2:$F$2692,6,0))</f>
        <v>7934000000</v>
      </c>
      <c r="Z1388" s="24">
        <f t="shared" si="7"/>
        <v>1749.359204</v>
      </c>
      <c r="AA1388" s="24">
        <f>IFNA(VLOOKUP(A1388,'BUSINESS processed'!A1388:J4078,5,0))</f>
        <v>0.255</v>
      </c>
      <c r="AB1388" s="24">
        <f>IFNA(VLOOKUP(A1388,'BUSINESS processed'!A1388:J4078,6,0))</f>
        <v>13</v>
      </c>
      <c r="AC1388" s="24">
        <f t="shared" si="772"/>
        <v>0</v>
      </c>
      <c r="AD1388" s="24">
        <f>IFNA(VLOOKUP(A1388,'BUSINESS processed'!A1388:J4078,8,0))</f>
        <v>76</v>
      </c>
      <c r="AE1388" s="24">
        <f>IFNA(VLOOKUP(A1388,'BUSINESS processed'!A1388:J4078,9,0))</f>
        <v>0.674</v>
      </c>
      <c r="AF1388" s="27">
        <f>IFNA(VLOOKUP(A1388,'BUSINESS processed'!A1388:J4078,10,0))</f>
        <v>1.067</v>
      </c>
      <c r="AG1388" s="26"/>
      <c r="AH1388" s="26"/>
      <c r="AI1388" s="26"/>
      <c r="AJ1388" s="26"/>
      <c r="AK1388" s="26"/>
      <c r="AL1388" s="26"/>
      <c r="AM1388" s="26"/>
      <c r="AN1388" s="26"/>
      <c r="AO1388" s="26"/>
      <c r="AP1388" s="26"/>
      <c r="AQ1388" s="26"/>
      <c r="AR1388" s="26"/>
      <c r="AS1388" s="26"/>
      <c r="AT1388" s="26"/>
      <c r="AU1388" s="26"/>
      <c r="AV1388" s="26"/>
      <c r="AW1388" s="26"/>
      <c r="AX1388" s="26"/>
      <c r="AY1388" s="26"/>
      <c r="AZ1388" s="26"/>
      <c r="BA1388" s="26"/>
      <c r="BB1388" s="26"/>
      <c r="BC1388" s="26"/>
      <c r="BD1388" s="26"/>
      <c r="BE1388" s="26"/>
      <c r="BF1388" s="26"/>
      <c r="BG1388" s="26"/>
      <c r="BH1388" s="26"/>
    </row>
    <row r="1389">
      <c r="A1389" s="18" t="str">
        <f t="shared" si="1"/>
        <v>Europe_Ireland-Europe_2010</v>
      </c>
      <c r="B1389" s="19" t="s">
        <v>179</v>
      </c>
      <c r="C1389" s="20" t="s">
        <v>199</v>
      </c>
      <c r="D1389" s="21" t="s">
        <v>89</v>
      </c>
      <c r="E1389" s="22">
        <v>2.09E11</v>
      </c>
      <c r="F1389" s="22">
        <f t="shared" si="2"/>
        <v>45831.77546</v>
      </c>
      <c r="G1389" s="23">
        <v>0.093</v>
      </c>
      <c r="H1389" s="23">
        <v>4320.0</v>
      </c>
      <c r="I1389" s="39">
        <f t="shared" si="774"/>
        <v>0.026</v>
      </c>
      <c r="J1389" s="24">
        <f>IFNA(VLOOKUP(A1389,'ENERGY processed'!$A$2:$H$2692,7,0),"")</f>
        <v>13817.5</v>
      </c>
      <c r="K1389" s="24">
        <f t="shared" si="3"/>
        <v>0.003030050514</v>
      </c>
      <c r="L1389" s="24">
        <f>IFNA(VLOOKUP(A1389,'ENERGY processed'!$A$2:$H$2692,8,0),"")</f>
        <v>42341</v>
      </c>
      <c r="M1389" s="24">
        <f t="shared" si="5"/>
        <v>0.009284991409</v>
      </c>
      <c r="N1389" s="24">
        <f>IFNA(VLOOKUP(A1389,'HUMAN RESOURCES processed'!$A$2:$M$2692,5,0))</f>
        <v>0.017</v>
      </c>
      <c r="O1389" s="24">
        <f>IFNA(VLOOKUP(A1389,'HUMAN RESOURCES processed'!$A$2:$M$2692,6,0))</f>
        <v>0.004</v>
      </c>
      <c r="P1389" s="24">
        <f>IFNA(VLOOKUP(A1389,'HUMAN RESOURCES processed'!$A$2:$M$2692,7,0))</f>
        <v>83</v>
      </c>
      <c r="Q1389" s="24">
        <f>IFNA(VLOOKUP(A1389,'HUMAN RESOURCES processed'!$A$2:$M$2692,8,0))</f>
        <v>79</v>
      </c>
      <c r="R1389" s="24">
        <f t="shared" si="6"/>
        <v>81</v>
      </c>
      <c r="S1389" s="24">
        <f>IFNA(VLOOKUP(A1389,'HUMAN RESOURCES processed'!$A$2:$M$2692,9,0))</f>
        <v>0.213</v>
      </c>
      <c r="T1389" s="24">
        <f>IFNA(VLOOKUP(A1389,'HUMAN RESOURCES processed'!$A$2:$M$2692,10,0))</f>
        <v>0.673</v>
      </c>
      <c r="U1389" s="24">
        <f>IFNA(VLOOKUP(A1389,'HUMAN RESOURCES processed'!$A$2:$M$2692,11,0))</f>
        <v>0.113</v>
      </c>
      <c r="V1389" s="24">
        <f>IFNA(VLOOKUP(A1389,'HUMAN RESOURCES processed'!$A$2:$M$2692,12,0))</f>
        <v>4560155</v>
      </c>
      <c r="W1389" s="24">
        <f>IFNA(VLOOKUP(A1389,'HUMAN RESOURCES processed'!$A$2:$M$2692,13,0))</f>
        <v>0.618</v>
      </c>
      <c r="X1389" s="24">
        <f>IFNA(VLOOKUP(A1389,'TOURISM processed'!$A$2:$F$2692,5,0))</f>
        <v>8187000000</v>
      </c>
      <c r="Y1389" s="24">
        <f>IFNA(VLOOKUP(A1389,'TOURISM processed'!$A$2:$F$2692,6,0))</f>
        <v>7178000000</v>
      </c>
      <c r="Z1389" s="24">
        <f t="shared" si="7"/>
        <v>1574.069302</v>
      </c>
      <c r="AA1389" s="24">
        <f>IFNA(VLOOKUP(A1389,'BUSINESS processed'!A1389:J4079,5,0))</f>
        <v>0.253</v>
      </c>
      <c r="AB1389" s="24">
        <f>IFNA(VLOOKUP(A1389,'BUSINESS processed'!A1389:J4079,6,0))</f>
        <v>13</v>
      </c>
      <c r="AC1389" s="24">
        <f t="shared" si="772"/>
        <v>0</v>
      </c>
      <c r="AD1389" s="24">
        <f>IFNA(VLOOKUP(A1389,'BUSINESS processed'!A1389:J4079,8,0))</f>
        <v>76</v>
      </c>
      <c r="AE1389" s="24">
        <f>IFNA(VLOOKUP(A1389,'BUSINESS processed'!A1389:J4079,9,0))</f>
        <v>0.699</v>
      </c>
      <c r="AF1389" s="27">
        <f>IFNA(VLOOKUP(A1389,'BUSINESS processed'!A1389:J4079,10,0))</f>
        <v>1.052</v>
      </c>
      <c r="AG1389" s="26"/>
      <c r="AH1389" s="26"/>
      <c r="AI1389" s="26"/>
      <c r="AJ1389" s="26"/>
      <c r="AK1389" s="26"/>
      <c r="AL1389" s="26"/>
      <c r="AM1389" s="26"/>
      <c r="AN1389" s="26"/>
      <c r="AO1389" s="26"/>
      <c r="AP1389" s="26"/>
      <c r="AQ1389" s="26"/>
      <c r="AR1389" s="26"/>
      <c r="AS1389" s="26"/>
      <c r="AT1389" s="26"/>
      <c r="AU1389" s="26"/>
      <c r="AV1389" s="26"/>
      <c r="AW1389" s="26"/>
      <c r="AX1389" s="26"/>
      <c r="AY1389" s="26"/>
      <c r="AZ1389" s="26"/>
      <c r="BA1389" s="26"/>
      <c r="BB1389" s="26"/>
      <c r="BC1389" s="26"/>
      <c r="BD1389" s="26"/>
      <c r="BE1389" s="26"/>
      <c r="BF1389" s="26"/>
      <c r="BG1389" s="26"/>
      <c r="BH1389" s="26"/>
    </row>
    <row r="1390">
      <c r="A1390" s="18" t="str">
        <f t="shared" si="1"/>
        <v>Europe_Ireland-Europe_2011</v>
      </c>
      <c r="B1390" s="19" t="s">
        <v>179</v>
      </c>
      <c r="C1390" s="20" t="s">
        <v>199</v>
      </c>
      <c r="D1390" s="21" t="s">
        <v>90</v>
      </c>
      <c r="E1390" s="22">
        <v>2.26E11</v>
      </c>
      <c r="F1390" s="22">
        <f t="shared" si="2"/>
        <v>49379.54385</v>
      </c>
      <c r="G1390" s="23">
        <v>0.088</v>
      </c>
      <c r="H1390" s="23">
        <v>4306.0</v>
      </c>
      <c r="I1390" s="39">
        <f t="shared" si="774"/>
        <v>0.026</v>
      </c>
      <c r="J1390" s="24">
        <f>IFNA(VLOOKUP(A1390,'ENERGY processed'!$A$2:$H$2692,7,0),"")</f>
        <v>14640</v>
      </c>
      <c r="K1390" s="24">
        <f t="shared" si="3"/>
        <v>0.003198745672</v>
      </c>
      <c r="L1390" s="24">
        <f>IFNA(VLOOKUP(A1390,'ENERGY processed'!$A$2:$H$2692,8,0),"")</f>
        <v>43610</v>
      </c>
      <c r="M1390" s="24">
        <f t="shared" si="5"/>
        <v>0.009528504014</v>
      </c>
      <c r="N1390" s="24">
        <f>IFNA(VLOOKUP(A1390,'HUMAN RESOURCES processed'!$A$2:$M$2692,5,0))</f>
        <v>0.016</v>
      </c>
      <c r="O1390" s="24">
        <f>IFNA(VLOOKUP(A1390,'HUMAN RESOURCES processed'!$A$2:$M$2692,6,0))</f>
        <v>0.003</v>
      </c>
      <c r="P1390" s="24">
        <f>IFNA(VLOOKUP(A1390,'HUMAN RESOURCES processed'!$A$2:$M$2692,7,0))</f>
        <v>83</v>
      </c>
      <c r="Q1390" s="24">
        <f>IFNA(VLOOKUP(A1390,'HUMAN RESOURCES processed'!$A$2:$M$2692,8,0))</f>
        <v>79</v>
      </c>
      <c r="R1390" s="24">
        <f t="shared" si="6"/>
        <v>81</v>
      </c>
      <c r="S1390" s="24">
        <f>IFNA(VLOOKUP(A1390,'HUMAN RESOURCES processed'!$A$2:$M$2692,9,0))</f>
        <v>0.215</v>
      </c>
      <c r="T1390" s="24">
        <f>IFNA(VLOOKUP(A1390,'HUMAN RESOURCES processed'!$A$2:$M$2692,10,0))</f>
        <v>0.67</v>
      </c>
      <c r="U1390" s="24">
        <f>IFNA(VLOOKUP(A1390,'HUMAN RESOURCES processed'!$A$2:$M$2692,11,0))</f>
        <v>0.115</v>
      </c>
      <c r="V1390" s="24">
        <f>IFNA(VLOOKUP(A1390,'HUMAN RESOURCES processed'!$A$2:$M$2692,12,0))</f>
        <v>4576794</v>
      </c>
      <c r="W1390" s="24">
        <f>IFNA(VLOOKUP(A1390,'HUMAN RESOURCES processed'!$A$2:$M$2692,13,0))</f>
        <v>0.621</v>
      </c>
      <c r="X1390" s="24">
        <f>IFNA(VLOOKUP(A1390,'TOURISM processed'!$A$2:$F$2692,5,0))</f>
        <v>9526000000</v>
      </c>
      <c r="Y1390" s="24">
        <f>IFNA(VLOOKUP(A1390,'TOURISM processed'!$A$2:$F$2692,6,0))</f>
        <v>6837000000</v>
      </c>
      <c r="Z1390" s="24">
        <f t="shared" si="7"/>
        <v>1493.840448</v>
      </c>
      <c r="AA1390" s="24">
        <f>IFNA(VLOOKUP(A1390,'BUSINESS processed'!A1390:J4080,5,0))</f>
        <v>0.254</v>
      </c>
      <c r="AB1390" s="24">
        <f>IFNA(VLOOKUP(A1390,'BUSINESS processed'!A1390:J4080,6,0))</f>
        <v>13</v>
      </c>
      <c r="AC1390" s="24">
        <f t="shared" si="772"/>
        <v>0</v>
      </c>
      <c r="AD1390" s="24">
        <f>IFNA(VLOOKUP(A1390,'BUSINESS processed'!A1390:J4080,8,0))</f>
        <v>76</v>
      </c>
      <c r="AE1390" s="24">
        <f>IFNA(VLOOKUP(A1390,'BUSINESS processed'!A1390:J4080,9,0))</f>
        <v>0.749</v>
      </c>
      <c r="AF1390" s="27">
        <f>IFNA(VLOOKUP(A1390,'BUSINESS processed'!A1390:J4080,10,0))</f>
        <v>1.085</v>
      </c>
      <c r="AG1390" s="26"/>
      <c r="AH1390" s="26"/>
      <c r="AI1390" s="26"/>
      <c r="AJ1390" s="26"/>
      <c r="AK1390" s="26"/>
      <c r="AL1390" s="26"/>
      <c r="AM1390" s="26"/>
      <c r="AN1390" s="26"/>
      <c r="AO1390" s="26"/>
      <c r="AP1390" s="26"/>
      <c r="AQ1390" s="26"/>
      <c r="AR1390" s="26"/>
      <c r="AS1390" s="26"/>
      <c r="AT1390" s="26"/>
      <c r="AU1390" s="26"/>
      <c r="AV1390" s="26"/>
      <c r="AW1390" s="26"/>
      <c r="AX1390" s="26"/>
      <c r="AY1390" s="26"/>
      <c r="AZ1390" s="26"/>
      <c r="BA1390" s="26"/>
      <c r="BB1390" s="26"/>
      <c r="BC1390" s="26"/>
      <c r="BD1390" s="26"/>
      <c r="BE1390" s="26"/>
      <c r="BF1390" s="26"/>
      <c r="BG1390" s="26"/>
      <c r="BH1390" s="26"/>
    </row>
    <row r="1391">
      <c r="A1391" s="18" t="str">
        <f t="shared" si="1"/>
        <v>Europe_Ireland-Europe_2012</v>
      </c>
      <c r="B1391" s="19" t="s">
        <v>179</v>
      </c>
      <c r="C1391" s="20" t="s">
        <v>199</v>
      </c>
      <c r="D1391" s="21" t="s">
        <v>91</v>
      </c>
      <c r="E1391" s="22">
        <v>2.11E11</v>
      </c>
      <c r="F1391" s="22">
        <f t="shared" si="2"/>
        <v>46000.59692</v>
      </c>
      <c r="G1391" s="23">
        <v>0.081</v>
      </c>
      <c r="H1391" s="23">
        <v>3708.0</v>
      </c>
      <c r="I1391" s="39">
        <f t="shared" si="774"/>
        <v>0.026</v>
      </c>
      <c r="J1391" s="24">
        <f>IF(AND( C1391=C1390,D1391&gt;D1390),J1390,"")</f>
        <v>14640</v>
      </c>
      <c r="K1391" s="24">
        <f t="shared" si="3"/>
        <v>0.003191700184</v>
      </c>
      <c r="L1391" s="24">
        <f t="shared" ref="L1391:L1406" si="775">IF(AND(C1391=C1390,C1391&gt;C1390),C1390,0)</f>
        <v>0</v>
      </c>
      <c r="M1391" s="24">
        <f t="shared" si="5"/>
        <v>0</v>
      </c>
      <c r="N1391" s="24">
        <f>IFNA(VLOOKUP(A1391,'HUMAN RESOURCES processed'!$A$2:$M$2692,5,0))</f>
        <v>0.016</v>
      </c>
      <c r="O1391" s="24">
        <f>IFNA(VLOOKUP(A1391,'HUMAN RESOURCES processed'!$A$2:$M$2692,6,0))</f>
        <v>0.003</v>
      </c>
      <c r="P1391" s="24">
        <f>IFNA(VLOOKUP(A1391,'HUMAN RESOURCES processed'!$A$2:$M$2692,7,0))</f>
        <v>83</v>
      </c>
      <c r="Q1391" s="24">
        <f>IFNA(VLOOKUP(A1391,'HUMAN RESOURCES processed'!$A$2:$M$2692,8,0))</f>
        <v>79</v>
      </c>
      <c r="R1391" s="24">
        <f t="shared" si="6"/>
        <v>81</v>
      </c>
      <c r="S1391" s="24">
        <f>IFNA(VLOOKUP(A1391,'HUMAN RESOURCES processed'!$A$2:$M$2692,9,0))</f>
        <v>0.215</v>
      </c>
      <c r="T1391" s="24">
        <f>IFNA(VLOOKUP(A1391,'HUMAN RESOURCES processed'!$A$2:$M$2692,10,0))</f>
        <v>0.667</v>
      </c>
      <c r="U1391" s="24">
        <f>IFNA(VLOOKUP(A1391,'HUMAN RESOURCES processed'!$A$2:$M$2692,11,0))</f>
        <v>0.118</v>
      </c>
      <c r="V1391" s="24">
        <f>IFNA(VLOOKUP(A1391,'HUMAN RESOURCES processed'!$A$2:$M$2692,12,0))</f>
        <v>4586897</v>
      </c>
      <c r="W1391" s="24">
        <f>IFNA(VLOOKUP(A1391,'HUMAN RESOURCES processed'!$A$2:$M$2692,13,0))</f>
        <v>0.624</v>
      </c>
      <c r="X1391" s="24">
        <f>IFNA(VLOOKUP(A1391,'TOURISM processed'!$A$2:$F$2692,5,0))</f>
        <v>9064000000</v>
      </c>
      <c r="Y1391" s="24">
        <f>IFNA(VLOOKUP(A1391,'TOURISM processed'!$A$2:$F$2692,6,0))</f>
        <v>6001000000</v>
      </c>
      <c r="Z1391" s="24">
        <f t="shared" si="7"/>
        <v>1308.291858</v>
      </c>
      <c r="AA1391" s="24">
        <f>IFNA(VLOOKUP(A1391,'BUSINESS processed'!A1391:J4081,5,0))</f>
        <v>0.255</v>
      </c>
      <c r="AB1391" s="24">
        <f>IFNA(VLOOKUP(A1391,'BUSINESS processed'!A1391:J4081,6,0))</f>
        <v>10</v>
      </c>
      <c r="AC1391" s="24">
        <f>IFNA(VLOOKUP(A1391,'BUSINESS processed'!A1391:J4081,7,0))</f>
        <v>15</v>
      </c>
      <c r="AD1391" s="24">
        <f>IFNA(VLOOKUP(A1391,'BUSINESS processed'!A1391:J4081,8,0))</f>
        <v>80</v>
      </c>
      <c r="AE1391" s="24">
        <f>IFNA(VLOOKUP(A1391,'BUSINESS processed'!A1391:J4081,9,0))</f>
        <v>0.769</v>
      </c>
      <c r="AF1391" s="27">
        <f>IFNA(VLOOKUP(A1391,'BUSINESS processed'!A1391:J4081,10,0))</f>
        <v>1.072</v>
      </c>
      <c r="AG1391" s="26"/>
      <c r="AH1391" s="26"/>
      <c r="AI1391" s="26"/>
      <c r="AJ1391" s="26"/>
      <c r="AK1391" s="26"/>
      <c r="AL1391" s="26"/>
      <c r="AM1391" s="26"/>
      <c r="AN1391" s="26"/>
      <c r="AO1391" s="26"/>
      <c r="AP1391" s="26"/>
      <c r="AQ1391" s="26"/>
      <c r="AR1391" s="26"/>
      <c r="AS1391" s="26"/>
      <c r="AT1391" s="26"/>
      <c r="AU1391" s="26"/>
      <c r="AV1391" s="26"/>
      <c r="AW1391" s="26"/>
      <c r="AX1391" s="26"/>
      <c r="AY1391" s="26"/>
      <c r="AZ1391" s="26"/>
      <c r="BA1391" s="26"/>
      <c r="BB1391" s="26"/>
      <c r="BC1391" s="26"/>
      <c r="BD1391" s="26"/>
      <c r="BE1391" s="26"/>
      <c r="BF1391" s="26"/>
      <c r="BG1391" s="26"/>
      <c r="BH1391" s="26"/>
    </row>
    <row r="1392">
      <c r="A1392" s="18" t="str">
        <f t="shared" si="1"/>
        <v>Europe_Isle of Man-Europe_2000</v>
      </c>
      <c r="B1392" s="19" t="s">
        <v>179</v>
      </c>
      <c r="C1392" s="20" t="s">
        <v>200</v>
      </c>
      <c r="D1392" s="21" t="s">
        <v>70</v>
      </c>
      <c r="E1392" s="22">
        <v>1.5636678E9</v>
      </c>
      <c r="F1392" s="22">
        <f t="shared" si="2"/>
        <v>20358.66729</v>
      </c>
      <c r="G1392" s="39">
        <f t="shared" ref="G1392:G1404" si="776">IF(AND(C1392=C1391,D1392&gt;D1391),G1391,0)</f>
        <v>0</v>
      </c>
      <c r="H1392" s="39">
        <f t="shared" ref="H1392:H1404" si="777">IF(AND(C1392=C1391,C1392&gt;C1391),C1391,0)</f>
        <v>0</v>
      </c>
      <c r="I1392" s="39">
        <f t="shared" ref="I1392:I1404" si="778">IF(AND(C1392=C1391,D1392&gt;D1391),I1391,0)</f>
        <v>0</v>
      </c>
      <c r="J1392" s="24">
        <f t="shared" ref="J1392:J1404" si="779">IF(AND( C1392=C1391,D1392&gt;D1391),J1391,0)</f>
        <v>0</v>
      </c>
      <c r="K1392" s="24">
        <f t="shared" si="3"/>
        <v>0</v>
      </c>
      <c r="L1392" s="24">
        <f t="shared" si="775"/>
        <v>0</v>
      </c>
      <c r="M1392" s="24">
        <f t="shared" si="5"/>
        <v>0</v>
      </c>
      <c r="N1392" s="24">
        <f t="shared" ref="N1392:N1393" si="780">IF(AND(C1392=C1391,D1392&gt;D1391),K1391,0)</f>
        <v>0</v>
      </c>
      <c r="O1392" s="24">
        <f t="shared" ref="O1392:O1404" si="781">IF(AND(C1392=C1391,D1392&gt;806),O1391,0)</f>
        <v>0</v>
      </c>
      <c r="P1392" s="24">
        <f t="shared" ref="P1392:P1393" si="782">IF(AND(C1392=C1391,D1392&gt;D1391),P1391,0)</f>
        <v>0</v>
      </c>
      <c r="Q1392" s="24">
        <f t="shared" ref="Q1392:Q1393" si="783">IF(AND(C1392=C1391,D1392&gt;D1391),Q1391,0)</f>
        <v>0</v>
      </c>
      <c r="R1392" s="24">
        <f t="shared" si="6"/>
        <v>0</v>
      </c>
      <c r="S1392" s="24">
        <f t="shared" ref="S1392:S1404" si="784">IF(AND(C1392=C1391,D1392&gt;D1391),S1391,0)</f>
        <v>0</v>
      </c>
      <c r="T1392" s="24">
        <f t="shared" ref="T1392:T1404" si="785">IF(AND(C1392=C1391,D1392&gt;D1391),T1391,0)</f>
        <v>0</v>
      </c>
      <c r="U1392" s="24">
        <f t="shared" ref="U1392:U1404" si="786">IF(AND(C1392=C1391,D1392&gt;D1391),U1391,0)</f>
        <v>0</v>
      </c>
      <c r="V1392" s="24">
        <f>IFNA(VLOOKUP(A1392,'HUMAN RESOURCES processed'!$A$2:$M$2692,12,0))</f>
        <v>76806</v>
      </c>
      <c r="W1392" s="24">
        <f>IFNA(VLOOKUP(A1392,'HUMAN RESOURCES processed'!$A$2:$M$2692,13,0))</f>
        <v>0.518</v>
      </c>
      <c r="X1392" s="24">
        <f t="shared" ref="X1392:X1404" si="787">IF(AND(C1392=C1391,D1392&gt;D1391),X1391,0)</f>
        <v>0</v>
      </c>
      <c r="Y1392" s="24">
        <f t="shared" ref="Y1392:Y1404" si="788">IF(AND(C1392=C1391,D1392&gt;D1391),Y1391,0)</f>
        <v>0</v>
      </c>
      <c r="Z1392" s="24">
        <f t="shared" si="7"/>
        <v>0</v>
      </c>
      <c r="AA1392" s="24">
        <f t="shared" ref="AA1392:AA1409" si="789">IF(AND(C1392=C1391,D1392&gt;D1391),AA1391,0)</f>
        <v>0</v>
      </c>
      <c r="AB1392" s="24">
        <f t="shared" ref="AB1392:AB1407" si="790">IF(AND(C1392=C1391,D1392&gt;D1391),AB1391,0)</f>
        <v>0</v>
      </c>
      <c r="AC1392" s="24">
        <f t="shared" ref="AC1392:AC1416" si="791">IF(AND(C1392=C1391,D1392&gt;D1391),AC1391,0)</f>
        <v>0</v>
      </c>
      <c r="AD1392" s="24">
        <f t="shared" ref="AD1392:AD1409" si="792">IF(AND(C1392=C1391,D1392&gt;D1391),AD1391,0)</f>
        <v>0</v>
      </c>
      <c r="AE1392" s="24">
        <f t="shared" ref="AE1392:AE1404" si="793">IF(AND(C1392=C1391,D1392&gt;211),AE1391,0)</f>
        <v>0</v>
      </c>
      <c r="AF1392" s="27">
        <f t="shared" ref="AF1392:AF1404" si="794">IF(AND(C1392=C1391,D1392&gt;D1391),AF1391,0)</f>
        <v>0</v>
      </c>
      <c r="AG1392" s="26"/>
      <c r="AH1392" s="26"/>
      <c r="AI1392" s="26"/>
      <c r="AJ1392" s="26"/>
      <c r="AK1392" s="26"/>
      <c r="AL1392" s="26"/>
      <c r="AM1392" s="26"/>
      <c r="AN1392" s="26"/>
      <c r="AO1392" s="26"/>
      <c r="AP1392" s="26"/>
      <c r="AQ1392" s="26"/>
      <c r="AR1392" s="26"/>
      <c r="AS1392" s="26"/>
      <c r="AT1392" s="26"/>
      <c r="AU1392" s="26"/>
      <c r="AV1392" s="26"/>
      <c r="AW1392" s="26"/>
      <c r="AX1392" s="26"/>
      <c r="AY1392" s="26"/>
      <c r="AZ1392" s="26"/>
      <c r="BA1392" s="26"/>
      <c r="BB1392" s="26"/>
      <c r="BC1392" s="26"/>
      <c r="BD1392" s="26"/>
      <c r="BE1392" s="26"/>
      <c r="BF1392" s="26"/>
      <c r="BG1392" s="26"/>
      <c r="BH1392" s="26"/>
    </row>
    <row r="1393">
      <c r="A1393" s="18" t="str">
        <f t="shared" si="1"/>
        <v>Europe_Isle of Man-Europe_2001</v>
      </c>
      <c r="B1393" s="19" t="s">
        <v>179</v>
      </c>
      <c r="C1393" s="20" t="s">
        <v>200</v>
      </c>
      <c r="D1393" s="21" t="s">
        <v>71</v>
      </c>
      <c r="E1393" s="22">
        <v>1.614595291E9</v>
      </c>
      <c r="F1393" s="22">
        <f t="shared" si="2"/>
        <v>20802.3512</v>
      </c>
      <c r="G1393" s="39">
        <f t="shared" si="776"/>
        <v>0</v>
      </c>
      <c r="H1393" s="39">
        <f t="shared" si="777"/>
        <v>0</v>
      </c>
      <c r="I1393" s="39">
        <f t="shared" si="778"/>
        <v>0</v>
      </c>
      <c r="J1393" s="24">
        <f t="shared" si="779"/>
        <v>0</v>
      </c>
      <c r="K1393" s="24">
        <f t="shared" si="3"/>
        <v>0</v>
      </c>
      <c r="L1393" s="24">
        <f t="shared" si="775"/>
        <v>0</v>
      </c>
      <c r="M1393" s="24">
        <f t="shared" si="5"/>
        <v>0</v>
      </c>
      <c r="N1393" s="24">
        <f t="shared" si="780"/>
        <v>0</v>
      </c>
      <c r="O1393" s="24">
        <f t="shared" si="781"/>
        <v>0</v>
      </c>
      <c r="P1393" s="24">
        <f t="shared" si="782"/>
        <v>0</v>
      </c>
      <c r="Q1393" s="24">
        <f t="shared" si="783"/>
        <v>0</v>
      </c>
      <c r="R1393" s="24">
        <f t="shared" si="6"/>
        <v>0</v>
      </c>
      <c r="S1393" s="24">
        <f t="shared" si="784"/>
        <v>0</v>
      </c>
      <c r="T1393" s="24">
        <f t="shared" si="785"/>
        <v>0</v>
      </c>
      <c r="U1393" s="24">
        <f t="shared" si="786"/>
        <v>0</v>
      </c>
      <c r="V1393" s="24">
        <f>IFNA(VLOOKUP(A1393,'HUMAN RESOURCES processed'!$A$2:$M$2692,12,0))</f>
        <v>77616</v>
      </c>
      <c r="W1393" s="24">
        <f>IFNA(VLOOKUP(A1393,'HUMAN RESOURCES processed'!$A$2:$M$2692,13,0))</f>
        <v>0.518</v>
      </c>
      <c r="X1393" s="24">
        <f t="shared" si="787"/>
        <v>0</v>
      </c>
      <c r="Y1393" s="24">
        <f t="shared" si="788"/>
        <v>0</v>
      </c>
      <c r="Z1393" s="24">
        <f t="shared" si="7"/>
        <v>0</v>
      </c>
      <c r="AA1393" s="24">
        <f t="shared" si="789"/>
        <v>0</v>
      </c>
      <c r="AB1393" s="24">
        <f t="shared" si="790"/>
        <v>0</v>
      </c>
      <c r="AC1393" s="24">
        <f t="shared" si="791"/>
        <v>0</v>
      </c>
      <c r="AD1393" s="24">
        <f t="shared" si="792"/>
        <v>0</v>
      </c>
      <c r="AE1393" s="24">
        <f t="shared" si="793"/>
        <v>0</v>
      </c>
      <c r="AF1393" s="27">
        <f t="shared" si="794"/>
        <v>0</v>
      </c>
      <c r="AG1393" s="26"/>
      <c r="AH1393" s="26"/>
      <c r="AI1393" s="26"/>
      <c r="AJ1393" s="26"/>
      <c r="AK1393" s="26"/>
      <c r="AL1393" s="26"/>
      <c r="AM1393" s="26"/>
      <c r="AN1393" s="26"/>
      <c r="AO1393" s="26"/>
      <c r="AP1393" s="26"/>
      <c r="AQ1393" s="26"/>
      <c r="AR1393" s="26"/>
      <c r="AS1393" s="26"/>
      <c r="AT1393" s="26"/>
      <c r="AU1393" s="26"/>
      <c r="AV1393" s="26"/>
      <c r="AW1393" s="26"/>
      <c r="AX1393" s="26"/>
      <c r="AY1393" s="26"/>
      <c r="AZ1393" s="26"/>
      <c r="BA1393" s="26"/>
      <c r="BB1393" s="26"/>
      <c r="BC1393" s="26"/>
      <c r="BD1393" s="26"/>
      <c r="BE1393" s="26"/>
      <c r="BF1393" s="26"/>
      <c r="BG1393" s="26"/>
      <c r="BH1393" s="26"/>
    </row>
    <row r="1394">
      <c r="A1394" s="18" t="str">
        <f t="shared" si="1"/>
        <v>Europe_Isle of Man-Europe_2002</v>
      </c>
      <c r="B1394" s="19" t="s">
        <v>179</v>
      </c>
      <c r="C1394" s="20" t="s">
        <v>200</v>
      </c>
      <c r="D1394" s="21" t="s">
        <v>72</v>
      </c>
      <c r="E1394" s="22">
        <v>1.897606791E9</v>
      </c>
      <c r="F1394" s="22">
        <f t="shared" si="2"/>
        <v>24223.32445</v>
      </c>
      <c r="G1394" s="39">
        <f t="shared" si="776"/>
        <v>0</v>
      </c>
      <c r="H1394" s="39">
        <f t="shared" si="777"/>
        <v>0</v>
      </c>
      <c r="I1394" s="39">
        <f t="shared" si="778"/>
        <v>0</v>
      </c>
      <c r="J1394" s="24">
        <f t="shared" si="779"/>
        <v>0</v>
      </c>
      <c r="K1394" s="24">
        <f t="shared" si="3"/>
        <v>0</v>
      </c>
      <c r="L1394" s="24">
        <f t="shared" si="775"/>
        <v>0</v>
      </c>
      <c r="M1394" s="24">
        <f t="shared" si="5"/>
        <v>0</v>
      </c>
      <c r="N1394" s="24">
        <f>IFNA(VLOOKUP(A1394,'HUMAN RESOURCES processed'!$A$2:$M$2692,5,0))</f>
        <v>0.011</v>
      </c>
      <c r="O1394" s="24">
        <f t="shared" si="781"/>
        <v>0</v>
      </c>
      <c r="P1394" s="24">
        <f>IFNA(VLOOKUP(A1394,'HUMAN RESOURCES processed'!$A$2:$M$2692,7,0))</f>
        <v>82</v>
      </c>
      <c r="Q1394" s="24">
        <f>IFNA(VLOOKUP(A1394,'HUMAN RESOURCES processed'!$A$2:$M$2692,8,0))</f>
        <v>75</v>
      </c>
      <c r="R1394" s="24">
        <f t="shared" si="6"/>
        <v>78.5</v>
      </c>
      <c r="S1394" s="24">
        <f t="shared" si="784"/>
        <v>0</v>
      </c>
      <c r="T1394" s="24">
        <f t="shared" si="785"/>
        <v>0</v>
      </c>
      <c r="U1394" s="24">
        <f t="shared" si="786"/>
        <v>0</v>
      </c>
      <c r="V1394" s="24">
        <f>IFNA(VLOOKUP(A1394,'HUMAN RESOURCES processed'!$A$2:$M$2692,12,0))</f>
        <v>78338</v>
      </c>
      <c r="W1394" s="24">
        <f>IFNA(VLOOKUP(A1394,'HUMAN RESOURCES processed'!$A$2:$M$2692,13,0))</f>
        <v>0.519</v>
      </c>
      <c r="X1394" s="24">
        <f t="shared" si="787"/>
        <v>0</v>
      </c>
      <c r="Y1394" s="24">
        <f t="shared" si="788"/>
        <v>0</v>
      </c>
      <c r="Z1394" s="24">
        <f t="shared" si="7"/>
        <v>0</v>
      </c>
      <c r="AA1394" s="24">
        <f t="shared" si="789"/>
        <v>0</v>
      </c>
      <c r="AB1394" s="24">
        <f t="shared" si="790"/>
        <v>0</v>
      </c>
      <c r="AC1394" s="24">
        <f t="shared" si="791"/>
        <v>0</v>
      </c>
      <c r="AD1394" s="24">
        <f t="shared" si="792"/>
        <v>0</v>
      </c>
      <c r="AE1394" s="24">
        <f t="shared" si="793"/>
        <v>0</v>
      </c>
      <c r="AF1394" s="27">
        <f t="shared" si="794"/>
        <v>0</v>
      </c>
      <c r="AG1394" s="26"/>
      <c r="AH1394" s="26"/>
      <c r="AI1394" s="26"/>
      <c r="AJ1394" s="26"/>
      <c r="AK1394" s="26"/>
      <c r="AL1394" s="26"/>
      <c r="AM1394" s="26"/>
      <c r="AN1394" s="26"/>
      <c r="AO1394" s="26"/>
      <c r="AP1394" s="26"/>
      <c r="AQ1394" s="26"/>
      <c r="AR1394" s="26"/>
      <c r="AS1394" s="26"/>
      <c r="AT1394" s="26"/>
      <c r="AU1394" s="26"/>
      <c r="AV1394" s="26"/>
      <c r="AW1394" s="26"/>
      <c r="AX1394" s="26"/>
      <c r="AY1394" s="26"/>
      <c r="AZ1394" s="26"/>
      <c r="BA1394" s="26"/>
      <c r="BB1394" s="26"/>
      <c r="BC1394" s="26"/>
      <c r="BD1394" s="26"/>
      <c r="BE1394" s="26"/>
      <c r="BF1394" s="26"/>
      <c r="BG1394" s="26"/>
      <c r="BH1394" s="26"/>
    </row>
    <row r="1395">
      <c r="A1395" s="18" t="str">
        <f t="shared" si="1"/>
        <v>Europe_Isle of Man-Europe_2003</v>
      </c>
      <c r="B1395" s="19" t="s">
        <v>179</v>
      </c>
      <c r="C1395" s="20" t="s">
        <v>200</v>
      </c>
      <c r="D1395" s="21" t="s">
        <v>74</v>
      </c>
      <c r="E1395" s="22">
        <v>2.264911807E9</v>
      </c>
      <c r="F1395" s="22">
        <f t="shared" si="2"/>
        <v>28669.4068</v>
      </c>
      <c r="G1395" s="39">
        <f t="shared" si="776"/>
        <v>0</v>
      </c>
      <c r="H1395" s="39">
        <f t="shared" si="777"/>
        <v>0</v>
      </c>
      <c r="I1395" s="39">
        <f t="shared" si="778"/>
        <v>0</v>
      </c>
      <c r="J1395" s="24">
        <f t="shared" si="779"/>
        <v>0</v>
      </c>
      <c r="K1395" s="24">
        <f t="shared" si="3"/>
        <v>0</v>
      </c>
      <c r="L1395" s="24">
        <f t="shared" si="775"/>
        <v>0</v>
      </c>
      <c r="M1395" s="24">
        <f t="shared" si="5"/>
        <v>0</v>
      </c>
      <c r="N1395" s="24">
        <f t="shared" ref="N1395:N1396" si="795">IF(AND(C1395=C1394,D1395&gt;D1394),K1394,0)</f>
        <v>0</v>
      </c>
      <c r="O1395" s="24">
        <f t="shared" si="781"/>
        <v>0</v>
      </c>
      <c r="P1395" s="24">
        <f t="shared" ref="P1395:P1404" si="796">IF(AND(C1395=C1394,D1395&gt;D1394),P1394,0)</f>
        <v>82</v>
      </c>
      <c r="Q1395" s="24">
        <f t="shared" ref="Q1395:Q1404" si="797">IF(AND(C1395=C1394,D1395&gt;D1394),Q1394,0)</f>
        <v>75</v>
      </c>
      <c r="R1395" s="24">
        <f t="shared" si="6"/>
        <v>78.5</v>
      </c>
      <c r="S1395" s="24">
        <f t="shared" si="784"/>
        <v>0</v>
      </c>
      <c r="T1395" s="24">
        <f t="shared" si="785"/>
        <v>0</v>
      </c>
      <c r="U1395" s="24">
        <f t="shared" si="786"/>
        <v>0</v>
      </c>
      <c r="V1395" s="24">
        <f>IFNA(VLOOKUP(A1395,'HUMAN RESOURCES processed'!$A$2:$M$2692,12,0))</f>
        <v>79001</v>
      </c>
      <c r="W1395" s="24">
        <f>IFNA(VLOOKUP(A1395,'HUMAN RESOURCES processed'!$A$2:$M$2692,13,0))</f>
        <v>0.519</v>
      </c>
      <c r="X1395" s="24">
        <f t="shared" si="787"/>
        <v>0</v>
      </c>
      <c r="Y1395" s="24">
        <f t="shared" si="788"/>
        <v>0</v>
      </c>
      <c r="Z1395" s="24">
        <f t="shared" si="7"/>
        <v>0</v>
      </c>
      <c r="AA1395" s="24">
        <f t="shared" si="789"/>
        <v>0</v>
      </c>
      <c r="AB1395" s="24">
        <f t="shared" si="790"/>
        <v>0</v>
      </c>
      <c r="AC1395" s="24">
        <f t="shared" si="791"/>
        <v>0</v>
      </c>
      <c r="AD1395" s="24">
        <f t="shared" si="792"/>
        <v>0</v>
      </c>
      <c r="AE1395" s="24">
        <f t="shared" si="793"/>
        <v>0</v>
      </c>
      <c r="AF1395" s="27">
        <f t="shared" si="794"/>
        <v>0</v>
      </c>
      <c r="AG1395" s="26"/>
      <c r="AH1395" s="26"/>
      <c r="AI1395" s="26"/>
      <c r="AJ1395" s="26"/>
      <c r="AK1395" s="26"/>
      <c r="AL1395" s="26"/>
      <c r="AM1395" s="26"/>
      <c r="AN1395" s="26"/>
      <c r="AO1395" s="26"/>
      <c r="AP1395" s="26"/>
      <c r="AQ1395" s="26"/>
      <c r="AR1395" s="26"/>
      <c r="AS1395" s="26"/>
      <c r="AT1395" s="26"/>
      <c r="AU1395" s="26"/>
      <c r="AV1395" s="26"/>
      <c r="AW1395" s="26"/>
      <c r="AX1395" s="26"/>
      <c r="AY1395" s="26"/>
      <c r="AZ1395" s="26"/>
      <c r="BA1395" s="26"/>
      <c r="BB1395" s="26"/>
      <c r="BC1395" s="26"/>
      <c r="BD1395" s="26"/>
      <c r="BE1395" s="26"/>
      <c r="BF1395" s="26"/>
      <c r="BG1395" s="26"/>
      <c r="BH1395" s="26"/>
    </row>
    <row r="1396">
      <c r="A1396" s="18" t="str">
        <f t="shared" si="1"/>
        <v>Europe_Isle of Man-Europe_2004</v>
      </c>
      <c r="B1396" s="19" t="s">
        <v>179</v>
      </c>
      <c r="C1396" s="20" t="s">
        <v>200</v>
      </c>
      <c r="D1396" s="21" t="s">
        <v>83</v>
      </c>
      <c r="E1396" s="22">
        <v>2.758117365E9</v>
      </c>
      <c r="F1396" s="22">
        <f t="shared" si="2"/>
        <v>34624.48674</v>
      </c>
      <c r="G1396" s="39">
        <f t="shared" si="776"/>
        <v>0</v>
      </c>
      <c r="H1396" s="39">
        <f t="shared" si="777"/>
        <v>0</v>
      </c>
      <c r="I1396" s="39">
        <f t="shared" si="778"/>
        <v>0</v>
      </c>
      <c r="J1396" s="24">
        <f t="shared" si="779"/>
        <v>0</v>
      </c>
      <c r="K1396" s="24">
        <f t="shared" si="3"/>
        <v>0</v>
      </c>
      <c r="L1396" s="24">
        <f t="shared" si="775"/>
        <v>0</v>
      </c>
      <c r="M1396" s="24">
        <f t="shared" si="5"/>
        <v>0</v>
      </c>
      <c r="N1396" s="24">
        <f t="shared" si="795"/>
        <v>0</v>
      </c>
      <c r="O1396" s="24">
        <f t="shared" si="781"/>
        <v>0</v>
      </c>
      <c r="P1396" s="24">
        <f t="shared" si="796"/>
        <v>82</v>
      </c>
      <c r="Q1396" s="24">
        <f t="shared" si="797"/>
        <v>75</v>
      </c>
      <c r="R1396" s="24">
        <f t="shared" si="6"/>
        <v>78.5</v>
      </c>
      <c r="S1396" s="24">
        <f t="shared" si="784"/>
        <v>0</v>
      </c>
      <c r="T1396" s="24">
        <f t="shared" si="785"/>
        <v>0</v>
      </c>
      <c r="U1396" s="24">
        <f t="shared" si="786"/>
        <v>0</v>
      </c>
      <c r="V1396" s="24">
        <f>IFNA(VLOOKUP(A1396,'HUMAN RESOURCES processed'!$A$2:$M$2692,12,0))</f>
        <v>79658</v>
      </c>
      <c r="W1396" s="24">
        <f>IFNA(VLOOKUP(A1396,'HUMAN RESOURCES processed'!$A$2:$M$2692,13,0))</f>
        <v>0.519</v>
      </c>
      <c r="X1396" s="24">
        <f t="shared" si="787"/>
        <v>0</v>
      </c>
      <c r="Y1396" s="24">
        <f t="shared" si="788"/>
        <v>0</v>
      </c>
      <c r="Z1396" s="24">
        <f t="shared" si="7"/>
        <v>0</v>
      </c>
      <c r="AA1396" s="24">
        <f t="shared" si="789"/>
        <v>0</v>
      </c>
      <c r="AB1396" s="24">
        <f t="shared" si="790"/>
        <v>0</v>
      </c>
      <c r="AC1396" s="24">
        <f t="shared" si="791"/>
        <v>0</v>
      </c>
      <c r="AD1396" s="24">
        <f t="shared" si="792"/>
        <v>0</v>
      </c>
      <c r="AE1396" s="24">
        <f t="shared" si="793"/>
        <v>0</v>
      </c>
      <c r="AF1396" s="27">
        <f t="shared" si="794"/>
        <v>0</v>
      </c>
      <c r="AG1396" s="26"/>
      <c r="AH1396" s="26"/>
      <c r="AI1396" s="26"/>
      <c r="AJ1396" s="26"/>
      <c r="AK1396" s="26"/>
      <c r="AL1396" s="26"/>
      <c r="AM1396" s="26"/>
      <c r="AN1396" s="26"/>
      <c r="AO1396" s="26"/>
      <c r="AP1396" s="26"/>
      <c r="AQ1396" s="26"/>
      <c r="AR1396" s="26"/>
      <c r="AS1396" s="26"/>
      <c r="AT1396" s="26"/>
      <c r="AU1396" s="26"/>
      <c r="AV1396" s="26"/>
      <c r="AW1396" s="26"/>
      <c r="AX1396" s="26"/>
      <c r="AY1396" s="26"/>
      <c r="AZ1396" s="26"/>
      <c r="BA1396" s="26"/>
      <c r="BB1396" s="26"/>
      <c r="BC1396" s="26"/>
      <c r="BD1396" s="26"/>
      <c r="BE1396" s="26"/>
      <c r="BF1396" s="26"/>
      <c r="BG1396" s="26"/>
      <c r="BH1396" s="26"/>
    </row>
    <row r="1397">
      <c r="A1397" s="18" t="str">
        <f t="shared" si="1"/>
        <v>Europe_Isle of Man-Europe_2005</v>
      </c>
      <c r="B1397" s="19" t="s">
        <v>179</v>
      </c>
      <c r="C1397" s="20" t="s">
        <v>200</v>
      </c>
      <c r="D1397" s="21" t="s">
        <v>84</v>
      </c>
      <c r="E1397" s="22">
        <v>2.915710378E9</v>
      </c>
      <c r="F1397" s="22">
        <f t="shared" si="2"/>
        <v>36289.87962</v>
      </c>
      <c r="G1397" s="39">
        <f t="shared" si="776"/>
        <v>0</v>
      </c>
      <c r="H1397" s="39">
        <f t="shared" si="777"/>
        <v>0</v>
      </c>
      <c r="I1397" s="39">
        <f t="shared" si="778"/>
        <v>0</v>
      </c>
      <c r="J1397" s="24">
        <f t="shared" si="779"/>
        <v>0</v>
      </c>
      <c r="K1397" s="24">
        <f t="shared" si="3"/>
        <v>0</v>
      </c>
      <c r="L1397" s="24">
        <f t="shared" si="775"/>
        <v>0</v>
      </c>
      <c r="M1397" s="24">
        <f t="shared" si="5"/>
        <v>0</v>
      </c>
      <c r="N1397" s="24">
        <f>IFNA(VLOOKUP(A1397,'HUMAN RESOURCES processed'!$A$2:$M$2692,5,0))</f>
        <v>0.011</v>
      </c>
      <c r="O1397" s="24">
        <f t="shared" si="781"/>
        <v>0</v>
      </c>
      <c r="P1397" s="24">
        <f t="shared" si="796"/>
        <v>82</v>
      </c>
      <c r="Q1397" s="24">
        <f t="shared" si="797"/>
        <v>75</v>
      </c>
      <c r="R1397" s="24">
        <f t="shared" si="6"/>
        <v>78.5</v>
      </c>
      <c r="S1397" s="24">
        <f t="shared" si="784"/>
        <v>0</v>
      </c>
      <c r="T1397" s="24">
        <f t="shared" si="785"/>
        <v>0</v>
      </c>
      <c r="U1397" s="24">
        <f t="shared" si="786"/>
        <v>0</v>
      </c>
      <c r="V1397" s="24">
        <f>IFNA(VLOOKUP(A1397,'HUMAN RESOURCES processed'!$A$2:$M$2692,12,0))</f>
        <v>80345</v>
      </c>
      <c r="W1397" s="24">
        <f>IFNA(VLOOKUP(A1397,'HUMAN RESOURCES processed'!$A$2:$M$2692,13,0))</f>
        <v>0.519</v>
      </c>
      <c r="X1397" s="24">
        <f t="shared" si="787"/>
        <v>0</v>
      </c>
      <c r="Y1397" s="24">
        <f t="shared" si="788"/>
        <v>0</v>
      </c>
      <c r="Z1397" s="24">
        <f t="shared" si="7"/>
        <v>0</v>
      </c>
      <c r="AA1397" s="24">
        <f t="shared" si="789"/>
        <v>0</v>
      </c>
      <c r="AB1397" s="24">
        <f t="shared" si="790"/>
        <v>0</v>
      </c>
      <c r="AC1397" s="24">
        <f t="shared" si="791"/>
        <v>0</v>
      </c>
      <c r="AD1397" s="24">
        <f t="shared" si="792"/>
        <v>0</v>
      </c>
      <c r="AE1397" s="24">
        <f t="shared" si="793"/>
        <v>0</v>
      </c>
      <c r="AF1397" s="27">
        <f t="shared" si="794"/>
        <v>0</v>
      </c>
      <c r="AG1397" s="26"/>
      <c r="AH1397" s="26"/>
      <c r="AI1397" s="26"/>
      <c r="AJ1397" s="26"/>
      <c r="AK1397" s="26"/>
      <c r="AL1397" s="26"/>
      <c r="AM1397" s="26"/>
      <c r="AN1397" s="26"/>
      <c r="AO1397" s="26"/>
      <c r="AP1397" s="26"/>
      <c r="AQ1397" s="26"/>
      <c r="AR1397" s="26"/>
      <c r="AS1397" s="26"/>
      <c r="AT1397" s="26"/>
      <c r="AU1397" s="26"/>
      <c r="AV1397" s="26"/>
      <c r="AW1397" s="26"/>
      <c r="AX1397" s="26"/>
      <c r="AY1397" s="26"/>
      <c r="AZ1397" s="26"/>
      <c r="BA1397" s="26"/>
      <c r="BB1397" s="26"/>
      <c r="BC1397" s="26"/>
      <c r="BD1397" s="26"/>
      <c r="BE1397" s="26"/>
      <c r="BF1397" s="26"/>
      <c r="BG1397" s="26"/>
      <c r="BH1397" s="26"/>
    </row>
    <row r="1398">
      <c r="A1398" s="18" t="str">
        <f t="shared" si="1"/>
        <v>Europe_Isle of Man-Europe_2006</v>
      </c>
      <c r="B1398" s="19" t="s">
        <v>179</v>
      </c>
      <c r="C1398" s="20" t="s">
        <v>200</v>
      </c>
      <c r="D1398" s="21" t="s">
        <v>85</v>
      </c>
      <c r="E1398" s="22">
        <v>3.437450712E9</v>
      </c>
      <c r="F1398" s="22">
        <f t="shared" si="2"/>
        <v>42402.06631</v>
      </c>
      <c r="G1398" s="39">
        <f t="shared" si="776"/>
        <v>0</v>
      </c>
      <c r="H1398" s="39">
        <f t="shared" si="777"/>
        <v>0</v>
      </c>
      <c r="I1398" s="39">
        <f t="shared" si="778"/>
        <v>0</v>
      </c>
      <c r="J1398" s="24">
        <f t="shared" si="779"/>
        <v>0</v>
      </c>
      <c r="K1398" s="24">
        <f t="shared" si="3"/>
        <v>0</v>
      </c>
      <c r="L1398" s="24">
        <f t="shared" si="775"/>
        <v>0</v>
      </c>
      <c r="M1398" s="24">
        <f t="shared" si="5"/>
        <v>0</v>
      </c>
      <c r="N1398" s="24">
        <f>IF(AND(C1398=C1397,D1398&gt;D1397),K1397,0)</f>
        <v>0</v>
      </c>
      <c r="O1398" s="24">
        <f t="shared" si="781"/>
        <v>0</v>
      </c>
      <c r="P1398" s="24">
        <f t="shared" si="796"/>
        <v>82</v>
      </c>
      <c r="Q1398" s="24">
        <f t="shared" si="797"/>
        <v>75</v>
      </c>
      <c r="R1398" s="24">
        <f t="shared" si="6"/>
        <v>78.5</v>
      </c>
      <c r="S1398" s="24">
        <f t="shared" si="784"/>
        <v>0</v>
      </c>
      <c r="T1398" s="24">
        <f t="shared" si="785"/>
        <v>0</v>
      </c>
      <c r="U1398" s="24">
        <f t="shared" si="786"/>
        <v>0</v>
      </c>
      <c r="V1398" s="24">
        <f>IFNA(VLOOKUP(A1398,'HUMAN RESOURCES processed'!$A$2:$M$2692,12,0))</f>
        <v>81068</v>
      </c>
      <c r="W1398" s="24">
        <f>IFNA(VLOOKUP(A1398,'HUMAN RESOURCES processed'!$A$2:$M$2692,13,0))</f>
        <v>0.519</v>
      </c>
      <c r="X1398" s="24">
        <f t="shared" si="787"/>
        <v>0</v>
      </c>
      <c r="Y1398" s="24">
        <f t="shared" si="788"/>
        <v>0</v>
      </c>
      <c r="Z1398" s="24">
        <f t="shared" si="7"/>
        <v>0</v>
      </c>
      <c r="AA1398" s="24">
        <f t="shared" si="789"/>
        <v>0</v>
      </c>
      <c r="AB1398" s="24">
        <f t="shared" si="790"/>
        <v>0</v>
      </c>
      <c r="AC1398" s="24">
        <f t="shared" si="791"/>
        <v>0</v>
      </c>
      <c r="AD1398" s="24">
        <f t="shared" si="792"/>
        <v>0</v>
      </c>
      <c r="AE1398" s="24">
        <f t="shared" si="793"/>
        <v>0</v>
      </c>
      <c r="AF1398" s="27">
        <f t="shared" si="794"/>
        <v>0</v>
      </c>
      <c r="AG1398" s="26"/>
      <c r="AH1398" s="26"/>
      <c r="AI1398" s="26"/>
      <c r="AJ1398" s="26"/>
      <c r="AK1398" s="26"/>
      <c r="AL1398" s="26"/>
      <c r="AM1398" s="26"/>
      <c r="AN1398" s="26"/>
      <c r="AO1398" s="26"/>
      <c r="AP1398" s="26"/>
      <c r="AQ1398" s="26"/>
      <c r="AR1398" s="26"/>
      <c r="AS1398" s="26"/>
      <c r="AT1398" s="26"/>
      <c r="AU1398" s="26"/>
      <c r="AV1398" s="26"/>
      <c r="AW1398" s="26"/>
      <c r="AX1398" s="26"/>
      <c r="AY1398" s="26"/>
      <c r="AZ1398" s="26"/>
      <c r="BA1398" s="26"/>
      <c r="BB1398" s="26"/>
      <c r="BC1398" s="26"/>
      <c r="BD1398" s="26"/>
      <c r="BE1398" s="26"/>
      <c r="BF1398" s="26"/>
      <c r="BG1398" s="26"/>
      <c r="BH1398" s="26"/>
    </row>
    <row r="1399">
      <c r="A1399" s="18" t="str">
        <f t="shared" si="1"/>
        <v>Europe_Isle of Man-Europe_2007</v>
      </c>
      <c r="B1399" s="19" t="s">
        <v>179</v>
      </c>
      <c r="C1399" s="20" t="s">
        <v>200</v>
      </c>
      <c r="D1399" s="21" t="s">
        <v>86</v>
      </c>
      <c r="E1399" s="22">
        <v>4.075664785E9</v>
      </c>
      <c r="F1399" s="22">
        <f t="shared" si="2"/>
        <v>49817.44469</v>
      </c>
      <c r="G1399" s="39">
        <f t="shared" si="776"/>
        <v>0</v>
      </c>
      <c r="H1399" s="39">
        <f t="shared" si="777"/>
        <v>0</v>
      </c>
      <c r="I1399" s="39">
        <f t="shared" si="778"/>
        <v>0</v>
      </c>
      <c r="J1399" s="24">
        <f t="shared" si="779"/>
        <v>0</v>
      </c>
      <c r="K1399" s="24">
        <f t="shared" si="3"/>
        <v>0</v>
      </c>
      <c r="L1399" s="24">
        <f t="shared" si="775"/>
        <v>0</v>
      </c>
      <c r="M1399" s="24">
        <f t="shared" si="5"/>
        <v>0</v>
      </c>
      <c r="N1399" s="24">
        <f>IFNA(VLOOKUP(A1399,'HUMAN RESOURCES processed'!$A$2:$M$2692,5,0))</f>
        <v>0.011</v>
      </c>
      <c r="O1399" s="24">
        <f t="shared" si="781"/>
        <v>0</v>
      </c>
      <c r="P1399" s="24">
        <f t="shared" si="796"/>
        <v>82</v>
      </c>
      <c r="Q1399" s="24">
        <f t="shared" si="797"/>
        <v>75</v>
      </c>
      <c r="R1399" s="24">
        <f t="shared" si="6"/>
        <v>78.5</v>
      </c>
      <c r="S1399" s="24">
        <f t="shared" si="784"/>
        <v>0</v>
      </c>
      <c r="T1399" s="24">
        <f t="shared" si="785"/>
        <v>0</v>
      </c>
      <c r="U1399" s="24">
        <f t="shared" si="786"/>
        <v>0</v>
      </c>
      <c r="V1399" s="24">
        <f>IFNA(VLOOKUP(A1399,'HUMAN RESOURCES processed'!$A$2:$M$2692,12,0))</f>
        <v>81812</v>
      </c>
      <c r="W1399" s="24">
        <f>IFNA(VLOOKUP(A1399,'HUMAN RESOURCES processed'!$A$2:$M$2692,13,0))</f>
        <v>0.519</v>
      </c>
      <c r="X1399" s="24">
        <f t="shared" si="787"/>
        <v>0</v>
      </c>
      <c r="Y1399" s="24">
        <f t="shared" si="788"/>
        <v>0</v>
      </c>
      <c r="Z1399" s="24">
        <f t="shared" si="7"/>
        <v>0</v>
      </c>
      <c r="AA1399" s="24">
        <f t="shared" si="789"/>
        <v>0</v>
      </c>
      <c r="AB1399" s="24">
        <f t="shared" si="790"/>
        <v>0</v>
      </c>
      <c r="AC1399" s="24">
        <f t="shared" si="791"/>
        <v>0</v>
      </c>
      <c r="AD1399" s="24">
        <f t="shared" si="792"/>
        <v>0</v>
      </c>
      <c r="AE1399" s="24">
        <f t="shared" si="793"/>
        <v>0</v>
      </c>
      <c r="AF1399" s="27">
        <f t="shared" si="794"/>
        <v>0</v>
      </c>
      <c r="AG1399" s="26"/>
      <c r="AH1399" s="26"/>
      <c r="AI1399" s="26"/>
      <c r="AJ1399" s="26"/>
      <c r="AK1399" s="26"/>
      <c r="AL1399" s="26"/>
      <c r="AM1399" s="26"/>
      <c r="AN1399" s="26"/>
      <c r="AO1399" s="26"/>
      <c r="AP1399" s="26"/>
      <c r="AQ1399" s="26"/>
      <c r="AR1399" s="26"/>
      <c r="AS1399" s="26"/>
      <c r="AT1399" s="26"/>
      <c r="AU1399" s="26"/>
      <c r="AV1399" s="26"/>
      <c r="AW1399" s="26"/>
      <c r="AX1399" s="26"/>
      <c r="AY1399" s="26"/>
      <c r="AZ1399" s="26"/>
      <c r="BA1399" s="26"/>
      <c r="BB1399" s="26"/>
      <c r="BC1399" s="26"/>
      <c r="BD1399" s="26"/>
      <c r="BE1399" s="26"/>
      <c r="BF1399" s="26"/>
      <c r="BG1399" s="26"/>
      <c r="BH1399" s="26"/>
    </row>
    <row r="1400">
      <c r="A1400" s="18" t="str">
        <f t="shared" si="1"/>
        <v>Europe_Isle of Man-Europe_2008</v>
      </c>
      <c r="B1400" s="19" t="s">
        <v>179</v>
      </c>
      <c r="C1400" s="20" t="s">
        <v>200</v>
      </c>
      <c r="D1400" s="21" t="s">
        <v>87</v>
      </c>
      <c r="E1400" s="20">
        <f t="shared" ref="E1400:E1404" si="798">IF(AND(C1400=C1399,D1400&gt;D1399),E1399,"")</f>
        <v>4075664785</v>
      </c>
      <c r="F1400" s="22">
        <f t="shared" si="2"/>
        <v>49365.49684</v>
      </c>
      <c r="G1400" s="39">
        <f t="shared" si="776"/>
        <v>0</v>
      </c>
      <c r="H1400" s="39">
        <f t="shared" si="777"/>
        <v>0</v>
      </c>
      <c r="I1400" s="39">
        <f t="shared" si="778"/>
        <v>0</v>
      </c>
      <c r="J1400" s="24">
        <f t="shared" si="779"/>
        <v>0</v>
      </c>
      <c r="K1400" s="24">
        <f t="shared" si="3"/>
        <v>0</v>
      </c>
      <c r="L1400" s="24">
        <f t="shared" si="775"/>
        <v>0</v>
      </c>
      <c r="M1400" s="24">
        <f t="shared" si="5"/>
        <v>0</v>
      </c>
      <c r="N1400" s="24">
        <f t="shared" ref="N1400:N1404" si="799">IF(AND(C1400=C1399,D1400&gt;D1399),K1399,0)</f>
        <v>0</v>
      </c>
      <c r="O1400" s="24">
        <f t="shared" si="781"/>
        <v>0</v>
      </c>
      <c r="P1400" s="24">
        <f t="shared" si="796"/>
        <v>82</v>
      </c>
      <c r="Q1400" s="24">
        <f t="shared" si="797"/>
        <v>75</v>
      </c>
      <c r="R1400" s="24">
        <f t="shared" si="6"/>
        <v>78.5</v>
      </c>
      <c r="S1400" s="24">
        <f t="shared" si="784"/>
        <v>0</v>
      </c>
      <c r="T1400" s="24">
        <f t="shared" si="785"/>
        <v>0</v>
      </c>
      <c r="U1400" s="24">
        <f t="shared" si="786"/>
        <v>0</v>
      </c>
      <c r="V1400" s="24">
        <f>IFNA(VLOOKUP(A1400,'HUMAN RESOURCES processed'!$A$2:$M$2692,12,0))</f>
        <v>82561</v>
      </c>
      <c r="W1400" s="24">
        <f>IFNA(VLOOKUP(A1400,'HUMAN RESOURCES processed'!$A$2:$M$2692,13,0))</f>
        <v>0.52</v>
      </c>
      <c r="X1400" s="24">
        <f t="shared" si="787"/>
        <v>0</v>
      </c>
      <c r="Y1400" s="24">
        <f t="shared" si="788"/>
        <v>0</v>
      </c>
      <c r="Z1400" s="24">
        <f t="shared" si="7"/>
        <v>0</v>
      </c>
      <c r="AA1400" s="24">
        <f t="shared" si="789"/>
        <v>0</v>
      </c>
      <c r="AB1400" s="24">
        <f t="shared" si="790"/>
        <v>0</v>
      </c>
      <c r="AC1400" s="24">
        <f t="shared" si="791"/>
        <v>0</v>
      </c>
      <c r="AD1400" s="24">
        <f t="shared" si="792"/>
        <v>0</v>
      </c>
      <c r="AE1400" s="24">
        <f t="shared" si="793"/>
        <v>0</v>
      </c>
      <c r="AF1400" s="27">
        <f t="shared" si="794"/>
        <v>0</v>
      </c>
      <c r="AG1400" s="26"/>
      <c r="AH1400" s="26"/>
      <c r="AI1400" s="26"/>
      <c r="AJ1400" s="26"/>
      <c r="AK1400" s="26"/>
      <c r="AL1400" s="26"/>
      <c r="AM1400" s="26"/>
      <c r="AN1400" s="26"/>
      <c r="AO1400" s="26"/>
      <c r="AP1400" s="26"/>
      <c r="AQ1400" s="26"/>
      <c r="AR1400" s="26"/>
      <c r="AS1400" s="26"/>
      <c r="AT1400" s="26"/>
      <c r="AU1400" s="26"/>
      <c r="AV1400" s="26"/>
      <c r="AW1400" s="26"/>
      <c r="AX1400" s="26"/>
      <c r="AY1400" s="26"/>
      <c r="AZ1400" s="26"/>
      <c r="BA1400" s="26"/>
      <c r="BB1400" s="26"/>
      <c r="BC1400" s="26"/>
      <c r="BD1400" s="26"/>
      <c r="BE1400" s="26"/>
      <c r="BF1400" s="26"/>
      <c r="BG1400" s="26"/>
      <c r="BH1400" s="26"/>
    </row>
    <row r="1401">
      <c r="A1401" s="18" t="str">
        <f t="shared" si="1"/>
        <v>Europe_Isle of Man-Europe_2009</v>
      </c>
      <c r="B1401" s="19" t="s">
        <v>179</v>
      </c>
      <c r="C1401" s="20" t="s">
        <v>200</v>
      </c>
      <c r="D1401" s="21" t="s">
        <v>88</v>
      </c>
      <c r="E1401" s="20">
        <f t="shared" si="798"/>
        <v>4075664785</v>
      </c>
      <c r="F1401" s="22">
        <f t="shared" si="2"/>
        <v>48931.66034</v>
      </c>
      <c r="G1401" s="39">
        <f t="shared" si="776"/>
        <v>0</v>
      </c>
      <c r="H1401" s="39">
        <f t="shared" si="777"/>
        <v>0</v>
      </c>
      <c r="I1401" s="39">
        <f t="shared" si="778"/>
        <v>0</v>
      </c>
      <c r="J1401" s="24">
        <f t="shared" si="779"/>
        <v>0</v>
      </c>
      <c r="K1401" s="24">
        <f t="shared" si="3"/>
        <v>0</v>
      </c>
      <c r="L1401" s="24">
        <f t="shared" si="775"/>
        <v>0</v>
      </c>
      <c r="M1401" s="24">
        <f t="shared" si="5"/>
        <v>0</v>
      </c>
      <c r="N1401" s="24">
        <f t="shared" si="799"/>
        <v>0</v>
      </c>
      <c r="O1401" s="24">
        <f t="shared" si="781"/>
        <v>0</v>
      </c>
      <c r="P1401" s="24">
        <f t="shared" si="796"/>
        <v>82</v>
      </c>
      <c r="Q1401" s="24">
        <f t="shared" si="797"/>
        <v>75</v>
      </c>
      <c r="R1401" s="24">
        <f t="shared" si="6"/>
        <v>78.5</v>
      </c>
      <c r="S1401" s="24">
        <f t="shared" si="784"/>
        <v>0</v>
      </c>
      <c r="T1401" s="24">
        <f t="shared" si="785"/>
        <v>0</v>
      </c>
      <c r="U1401" s="24">
        <f t="shared" si="786"/>
        <v>0</v>
      </c>
      <c r="V1401" s="24">
        <f>IFNA(VLOOKUP(A1401,'HUMAN RESOURCES processed'!$A$2:$M$2692,12,0))</f>
        <v>83293</v>
      </c>
      <c r="W1401" s="24">
        <f>IFNA(VLOOKUP(A1401,'HUMAN RESOURCES processed'!$A$2:$M$2692,13,0))</f>
        <v>0.52</v>
      </c>
      <c r="X1401" s="24">
        <f t="shared" si="787"/>
        <v>0</v>
      </c>
      <c r="Y1401" s="24">
        <f t="shared" si="788"/>
        <v>0</v>
      </c>
      <c r="Z1401" s="24">
        <f t="shared" si="7"/>
        <v>0</v>
      </c>
      <c r="AA1401" s="24">
        <f t="shared" si="789"/>
        <v>0</v>
      </c>
      <c r="AB1401" s="24">
        <f t="shared" si="790"/>
        <v>0</v>
      </c>
      <c r="AC1401" s="24">
        <f t="shared" si="791"/>
        <v>0</v>
      </c>
      <c r="AD1401" s="24">
        <f t="shared" si="792"/>
        <v>0</v>
      </c>
      <c r="AE1401" s="24">
        <f t="shared" si="793"/>
        <v>0</v>
      </c>
      <c r="AF1401" s="27">
        <f t="shared" si="794"/>
        <v>0</v>
      </c>
      <c r="AG1401" s="26"/>
      <c r="AH1401" s="26"/>
      <c r="AI1401" s="26"/>
      <c r="AJ1401" s="26"/>
      <c r="AK1401" s="26"/>
      <c r="AL1401" s="26"/>
      <c r="AM1401" s="26"/>
      <c r="AN1401" s="26"/>
      <c r="AO1401" s="26"/>
      <c r="AP1401" s="26"/>
      <c r="AQ1401" s="26"/>
      <c r="AR1401" s="26"/>
      <c r="AS1401" s="26"/>
      <c r="AT1401" s="26"/>
      <c r="AU1401" s="26"/>
      <c r="AV1401" s="26"/>
      <c r="AW1401" s="26"/>
      <c r="AX1401" s="26"/>
      <c r="AY1401" s="26"/>
      <c r="AZ1401" s="26"/>
      <c r="BA1401" s="26"/>
      <c r="BB1401" s="26"/>
      <c r="BC1401" s="26"/>
      <c r="BD1401" s="26"/>
      <c r="BE1401" s="26"/>
      <c r="BF1401" s="26"/>
      <c r="BG1401" s="26"/>
      <c r="BH1401" s="26"/>
    </row>
    <row r="1402">
      <c r="A1402" s="18" t="str">
        <f t="shared" si="1"/>
        <v>Europe_Isle of Man-Europe_2010</v>
      </c>
      <c r="B1402" s="19" t="s">
        <v>179</v>
      </c>
      <c r="C1402" s="20" t="s">
        <v>200</v>
      </c>
      <c r="D1402" s="21" t="s">
        <v>89</v>
      </c>
      <c r="E1402" s="20">
        <f t="shared" si="798"/>
        <v>4075664785</v>
      </c>
      <c r="F1402" s="22">
        <f t="shared" si="2"/>
        <v>48524.44024</v>
      </c>
      <c r="G1402" s="39">
        <f t="shared" si="776"/>
        <v>0</v>
      </c>
      <c r="H1402" s="39">
        <f t="shared" si="777"/>
        <v>0</v>
      </c>
      <c r="I1402" s="39">
        <f t="shared" si="778"/>
        <v>0</v>
      </c>
      <c r="J1402" s="24">
        <f t="shared" si="779"/>
        <v>0</v>
      </c>
      <c r="K1402" s="24">
        <f t="shared" si="3"/>
        <v>0</v>
      </c>
      <c r="L1402" s="24">
        <f t="shared" si="775"/>
        <v>0</v>
      </c>
      <c r="M1402" s="24">
        <f t="shared" si="5"/>
        <v>0</v>
      </c>
      <c r="N1402" s="24">
        <f t="shared" si="799"/>
        <v>0</v>
      </c>
      <c r="O1402" s="24">
        <f t="shared" si="781"/>
        <v>0</v>
      </c>
      <c r="P1402" s="24">
        <f t="shared" si="796"/>
        <v>82</v>
      </c>
      <c r="Q1402" s="24">
        <f t="shared" si="797"/>
        <v>75</v>
      </c>
      <c r="R1402" s="24">
        <f t="shared" si="6"/>
        <v>78.5</v>
      </c>
      <c r="S1402" s="24">
        <f t="shared" si="784"/>
        <v>0</v>
      </c>
      <c r="T1402" s="24">
        <f t="shared" si="785"/>
        <v>0</v>
      </c>
      <c r="U1402" s="24">
        <f t="shared" si="786"/>
        <v>0</v>
      </c>
      <c r="V1402" s="24">
        <f>IFNA(VLOOKUP(A1402,'HUMAN RESOURCES processed'!$A$2:$M$2692,12,0))</f>
        <v>83992</v>
      </c>
      <c r="W1402" s="24">
        <f>IFNA(VLOOKUP(A1402,'HUMAN RESOURCES processed'!$A$2:$M$2692,13,0))</f>
        <v>0.52</v>
      </c>
      <c r="X1402" s="24">
        <f t="shared" si="787"/>
        <v>0</v>
      </c>
      <c r="Y1402" s="24">
        <f t="shared" si="788"/>
        <v>0</v>
      </c>
      <c r="Z1402" s="24">
        <f t="shared" si="7"/>
        <v>0</v>
      </c>
      <c r="AA1402" s="24">
        <f t="shared" si="789"/>
        <v>0</v>
      </c>
      <c r="AB1402" s="24">
        <f t="shared" si="790"/>
        <v>0</v>
      </c>
      <c r="AC1402" s="24">
        <f t="shared" si="791"/>
        <v>0</v>
      </c>
      <c r="AD1402" s="24">
        <f t="shared" si="792"/>
        <v>0</v>
      </c>
      <c r="AE1402" s="24">
        <f t="shared" si="793"/>
        <v>0</v>
      </c>
      <c r="AF1402" s="27">
        <f t="shared" si="794"/>
        <v>0</v>
      </c>
      <c r="AG1402" s="26"/>
      <c r="AH1402" s="26"/>
      <c r="AI1402" s="26"/>
      <c r="AJ1402" s="26"/>
      <c r="AK1402" s="26"/>
      <c r="AL1402" s="26"/>
      <c r="AM1402" s="26"/>
      <c r="AN1402" s="26"/>
      <c r="AO1402" s="26"/>
      <c r="AP1402" s="26"/>
      <c r="AQ1402" s="26"/>
      <c r="AR1402" s="26"/>
      <c r="AS1402" s="26"/>
      <c r="AT1402" s="26"/>
      <c r="AU1402" s="26"/>
      <c r="AV1402" s="26"/>
      <c r="AW1402" s="26"/>
      <c r="AX1402" s="26"/>
      <c r="AY1402" s="26"/>
      <c r="AZ1402" s="26"/>
      <c r="BA1402" s="26"/>
      <c r="BB1402" s="26"/>
      <c r="BC1402" s="26"/>
      <c r="BD1402" s="26"/>
      <c r="BE1402" s="26"/>
      <c r="BF1402" s="26"/>
      <c r="BG1402" s="26"/>
      <c r="BH1402" s="26"/>
    </row>
    <row r="1403">
      <c r="A1403" s="18" t="str">
        <f t="shared" si="1"/>
        <v>Europe_Isle of Man-Europe_2011</v>
      </c>
      <c r="B1403" s="19" t="s">
        <v>179</v>
      </c>
      <c r="C1403" s="20" t="s">
        <v>200</v>
      </c>
      <c r="D1403" s="21" t="s">
        <v>90</v>
      </c>
      <c r="E1403" s="20">
        <f t="shared" si="798"/>
        <v>4075664785</v>
      </c>
      <c r="F1403" s="22">
        <f t="shared" si="2"/>
        <v>48144.97584</v>
      </c>
      <c r="G1403" s="39">
        <f t="shared" si="776"/>
        <v>0</v>
      </c>
      <c r="H1403" s="39">
        <f t="shared" si="777"/>
        <v>0</v>
      </c>
      <c r="I1403" s="39">
        <f t="shared" si="778"/>
        <v>0</v>
      </c>
      <c r="J1403" s="24">
        <f t="shared" si="779"/>
        <v>0</v>
      </c>
      <c r="K1403" s="24">
        <f t="shared" si="3"/>
        <v>0</v>
      </c>
      <c r="L1403" s="24">
        <f t="shared" si="775"/>
        <v>0</v>
      </c>
      <c r="M1403" s="24">
        <f t="shared" si="5"/>
        <v>0</v>
      </c>
      <c r="N1403" s="24">
        <f t="shared" si="799"/>
        <v>0</v>
      </c>
      <c r="O1403" s="24">
        <f t="shared" si="781"/>
        <v>0</v>
      </c>
      <c r="P1403" s="24">
        <f t="shared" si="796"/>
        <v>82</v>
      </c>
      <c r="Q1403" s="24">
        <f t="shared" si="797"/>
        <v>75</v>
      </c>
      <c r="R1403" s="24">
        <f t="shared" si="6"/>
        <v>78.5</v>
      </c>
      <c r="S1403" s="24">
        <f t="shared" si="784"/>
        <v>0</v>
      </c>
      <c r="T1403" s="24">
        <f t="shared" si="785"/>
        <v>0</v>
      </c>
      <c r="U1403" s="24">
        <f t="shared" si="786"/>
        <v>0</v>
      </c>
      <c r="V1403" s="24">
        <f>IFNA(VLOOKUP(A1403,'HUMAN RESOURCES processed'!$A$2:$M$2692,12,0))</f>
        <v>84654</v>
      </c>
      <c r="W1403" s="24">
        <f>IFNA(VLOOKUP(A1403,'HUMAN RESOURCES processed'!$A$2:$M$2692,13,0))</f>
        <v>0.52</v>
      </c>
      <c r="X1403" s="24">
        <f t="shared" si="787"/>
        <v>0</v>
      </c>
      <c r="Y1403" s="24">
        <f t="shared" si="788"/>
        <v>0</v>
      </c>
      <c r="Z1403" s="24">
        <f t="shared" si="7"/>
        <v>0</v>
      </c>
      <c r="AA1403" s="24">
        <f t="shared" si="789"/>
        <v>0</v>
      </c>
      <c r="AB1403" s="24">
        <f t="shared" si="790"/>
        <v>0</v>
      </c>
      <c r="AC1403" s="24">
        <f t="shared" si="791"/>
        <v>0</v>
      </c>
      <c r="AD1403" s="24">
        <f t="shared" si="792"/>
        <v>0</v>
      </c>
      <c r="AE1403" s="24">
        <f t="shared" si="793"/>
        <v>0</v>
      </c>
      <c r="AF1403" s="27">
        <f t="shared" si="794"/>
        <v>0</v>
      </c>
      <c r="AG1403" s="26"/>
      <c r="AH1403" s="26"/>
      <c r="AI1403" s="26"/>
      <c r="AJ1403" s="26"/>
      <c r="AK1403" s="26"/>
      <c r="AL1403" s="26"/>
      <c r="AM1403" s="26"/>
      <c r="AN1403" s="26"/>
      <c r="AO1403" s="26"/>
      <c r="AP1403" s="26"/>
      <c r="AQ1403" s="26"/>
      <c r="AR1403" s="26"/>
      <c r="AS1403" s="26"/>
      <c r="AT1403" s="26"/>
      <c r="AU1403" s="26"/>
      <c r="AV1403" s="26"/>
      <c r="AW1403" s="26"/>
      <c r="AX1403" s="26"/>
      <c r="AY1403" s="26"/>
      <c r="AZ1403" s="26"/>
      <c r="BA1403" s="26"/>
      <c r="BB1403" s="26"/>
      <c r="BC1403" s="26"/>
      <c r="BD1403" s="26"/>
      <c r="BE1403" s="26"/>
      <c r="BF1403" s="26"/>
      <c r="BG1403" s="26"/>
      <c r="BH1403" s="26"/>
    </row>
    <row r="1404">
      <c r="A1404" s="18" t="str">
        <f t="shared" si="1"/>
        <v>Europe_Isle of Man-Europe_2012</v>
      </c>
      <c r="B1404" s="19" t="s">
        <v>179</v>
      </c>
      <c r="C1404" s="20" t="s">
        <v>200</v>
      </c>
      <c r="D1404" s="21" t="s">
        <v>91</v>
      </c>
      <c r="E1404" s="20">
        <f t="shared" si="798"/>
        <v>4075664785</v>
      </c>
      <c r="F1404" s="22">
        <f t="shared" si="2"/>
        <v>47789.3249</v>
      </c>
      <c r="G1404" s="39">
        <f t="shared" si="776"/>
        <v>0</v>
      </c>
      <c r="H1404" s="39">
        <f t="shared" si="777"/>
        <v>0</v>
      </c>
      <c r="I1404" s="39">
        <f t="shared" si="778"/>
        <v>0</v>
      </c>
      <c r="J1404" s="24">
        <f t="shared" si="779"/>
        <v>0</v>
      </c>
      <c r="K1404" s="24">
        <f t="shared" si="3"/>
        <v>0</v>
      </c>
      <c r="L1404" s="24">
        <f t="shared" si="775"/>
        <v>0</v>
      </c>
      <c r="M1404" s="24">
        <f t="shared" si="5"/>
        <v>0</v>
      </c>
      <c r="N1404" s="24">
        <f t="shared" si="799"/>
        <v>0</v>
      </c>
      <c r="O1404" s="24">
        <f t="shared" si="781"/>
        <v>0</v>
      </c>
      <c r="P1404" s="24">
        <f t="shared" si="796"/>
        <v>82</v>
      </c>
      <c r="Q1404" s="24">
        <f t="shared" si="797"/>
        <v>75</v>
      </c>
      <c r="R1404" s="24">
        <f t="shared" si="6"/>
        <v>78.5</v>
      </c>
      <c r="S1404" s="24">
        <f t="shared" si="784"/>
        <v>0</v>
      </c>
      <c r="T1404" s="24">
        <f t="shared" si="785"/>
        <v>0</v>
      </c>
      <c r="U1404" s="24">
        <f t="shared" si="786"/>
        <v>0</v>
      </c>
      <c r="V1404" s="24">
        <f>IFNA(VLOOKUP(A1404,'HUMAN RESOURCES processed'!$A$2:$M$2692,12,0))</f>
        <v>85284</v>
      </c>
      <c r="W1404" s="24">
        <f>IFNA(VLOOKUP(A1404,'HUMAN RESOURCES processed'!$A$2:$M$2692,13,0))</f>
        <v>0.52</v>
      </c>
      <c r="X1404" s="24">
        <f t="shared" si="787"/>
        <v>0</v>
      </c>
      <c r="Y1404" s="24">
        <f t="shared" si="788"/>
        <v>0</v>
      </c>
      <c r="Z1404" s="24">
        <f t="shared" si="7"/>
        <v>0</v>
      </c>
      <c r="AA1404" s="24">
        <f t="shared" si="789"/>
        <v>0</v>
      </c>
      <c r="AB1404" s="24">
        <f t="shared" si="790"/>
        <v>0</v>
      </c>
      <c r="AC1404" s="24">
        <f t="shared" si="791"/>
        <v>0</v>
      </c>
      <c r="AD1404" s="24">
        <f t="shared" si="792"/>
        <v>0</v>
      </c>
      <c r="AE1404" s="24">
        <f t="shared" si="793"/>
        <v>0</v>
      </c>
      <c r="AF1404" s="27">
        <f t="shared" si="794"/>
        <v>0</v>
      </c>
      <c r="AG1404" s="26"/>
      <c r="AH1404" s="26"/>
      <c r="AI1404" s="26"/>
      <c r="AJ1404" s="26"/>
      <c r="AK1404" s="26"/>
      <c r="AL1404" s="26"/>
      <c r="AM1404" s="26"/>
      <c r="AN1404" s="26"/>
      <c r="AO1404" s="26"/>
      <c r="AP1404" s="26"/>
      <c r="AQ1404" s="26"/>
      <c r="AR1404" s="26"/>
      <c r="AS1404" s="26"/>
      <c r="AT1404" s="26"/>
      <c r="AU1404" s="26"/>
      <c r="AV1404" s="26"/>
      <c r="AW1404" s="26"/>
      <c r="AX1404" s="26"/>
      <c r="AY1404" s="26"/>
      <c r="AZ1404" s="26"/>
      <c r="BA1404" s="26"/>
      <c r="BB1404" s="26"/>
      <c r="BC1404" s="26"/>
      <c r="BD1404" s="26"/>
      <c r="BE1404" s="26"/>
      <c r="BF1404" s="26"/>
      <c r="BG1404" s="26"/>
      <c r="BH1404" s="26"/>
    </row>
    <row r="1405">
      <c r="A1405" s="18" t="str">
        <f t="shared" si="1"/>
        <v>Europe_Italy-Europe_2000</v>
      </c>
      <c r="B1405" s="19" t="s">
        <v>179</v>
      </c>
      <c r="C1405" s="20" t="s">
        <v>201</v>
      </c>
      <c r="D1405" s="21" t="s">
        <v>70</v>
      </c>
      <c r="E1405" s="22">
        <v>1.1E12</v>
      </c>
      <c r="F1405" s="22">
        <f t="shared" si="2"/>
        <v>19317.86579</v>
      </c>
      <c r="G1405" s="23">
        <v>0.079</v>
      </c>
      <c r="H1405" s="23">
        <v>1527.0</v>
      </c>
      <c r="I1405" s="23">
        <v>0.07</v>
      </c>
      <c r="J1405" s="24">
        <f>IFNA(VLOOKUP(A1405,'ENERGY processed'!$A$2:$H$2692,7,0),"")</f>
        <v>158616</v>
      </c>
      <c r="K1405" s="24">
        <f t="shared" si="3"/>
        <v>0.002785566</v>
      </c>
      <c r="L1405" s="24">
        <f t="shared" si="775"/>
        <v>0</v>
      </c>
      <c r="M1405" s="24">
        <f t="shared" si="5"/>
        <v>0</v>
      </c>
      <c r="N1405" s="24">
        <f>IFNA(VLOOKUP(A1405,'HUMAN RESOURCES processed'!$A$2:$M$2692,5,0))</f>
        <v>0.01</v>
      </c>
      <c r="O1405" s="24">
        <f>IFNA(VLOOKUP(A1405,'HUMAN RESOURCES processed'!$A$2:$M$2692,6,0))</f>
        <v>0.005</v>
      </c>
      <c r="P1405" s="24">
        <f>IFNA(VLOOKUP(A1405,'HUMAN RESOURCES processed'!$A$2:$M$2692,7,0))</f>
        <v>83</v>
      </c>
      <c r="Q1405" s="24">
        <f>IFNA(VLOOKUP(A1405,'HUMAN RESOURCES processed'!$A$2:$M$2692,8,0))</f>
        <v>77</v>
      </c>
      <c r="R1405" s="24">
        <f t="shared" si="6"/>
        <v>80</v>
      </c>
      <c r="S1405" s="24">
        <f>IFNA(VLOOKUP(A1405,'HUMAN RESOURCES processed'!$A$2:$M$2692,9,0))</f>
        <v>0.143</v>
      </c>
      <c r="T1405" s="24">
        <f>IFNA(VLOOKUP(A1405,'HUMAN RESOURCES processed'!$A$2:$M$2692,10,0))</f>
        <v>0.674</v>
      </c>
      <c r="U1405" s="24">
        <f>IFNA(VLOOKUP(A1405,'HUMAN RESOURCES processed'!$A$2:$M$2692,11,0))</f>
        <v>0.183</v>
      </c>
      <c r="V1405" s="24">
        <f>IFNA(VLOOKUP(A1405,'HUMAN RESOURCES processed'!$A$2:$M$2692,12,0))</f>
        <v>56942108</v>
      </c>
      <c r="W1405" s="24">
        <f>IFNA(VLOOKUP(A1405,'HUMAN RESOURCES processed'!$A$2:$M$2692,13,0))</f>
        <v>0.672</v>
      </c>
      <c r="X1405" s="24">
        <f>IFNA(VLOOKUP(A1405,'TOURISM processed'!$A$2:$F$2692,5,0))</f>
        <v>28706000000</v>
      </c>
      <c r="Y1405" s="24">
        <f>IFNA(VLOOKUP(A1405,'TOURISM processed'!$A$2:$F$2692,6,0))</f>
        <v>18169000000</v>
      </c>
      <c r="Z1405" s="24">
        <f t="shared" si="7"/>
        <v>319.0784577</v>
      </c>
      <c r="AA1405" s="24">
        <f t="shared" si="789"/>
        <v>0</v>
      </c>
      <c r="AB1405" s="24">
        <f t="shared" si="790"/>
        <v>0</v>
      </c>
      <c r="AC1405" s="24">
        <f t="shared" si="791"/>
        <v>0</v>
      </c>
      <c r="AD1405" s="24">
        <f t="shared" si="792"/>
        <v>0</v>
      </c>
      <c r="AE1405" s="24">
        <f>IFNA(VLOOKUP(A1405,'BUSINESS processed'!A1405:J4095,9,0))</f>
        <v>0.231</v>
      </c>
      <c r="AF1405" s="27">
        <f>IFNA(VLOOKUP(A1405,'BUSINESS processed'!A1405:J4095,10,0))</f>
        <v>0.741</v>
      </c>
      <c r="AG1405" s="26"/>
      <c r="AH1405" s="26"/>
      <c r="AI1405" s="26"/>
      <c r="AJ1405" s="26"/>
      <c r="AK1405" s="26"/>
      <c r="AL1405" s="26"/>
      <c r="AM1405" s="26"/>
      <c r="AN1405" s="26"/>
      <c r="AO1405" s="26"/>
      <c r="AP1405" s="26"/>
      <c r="AQ1405" s="26"/>
      <c r="AR1405" s="26"/>
      <c r="AS1405" s="26"/>
      <c r="AT1405" s="26"/>
      <c r="AU1405" s="26"/>
      <c r="AV1405" s="26"/>
      <c r="AW1405" s="26"/>
      <c r="AX1405" s="26"/>
      <c r="AY1405" s="26"/>
      <c r="AZ1405" s="26"/>
      <c r="BA1405" s="26"/>
      <c r="BB1405" s="26"/>
      <c r="BC1405" s="26"/>
      <c r="BD1405" s="26"/>
      <c r="BE1405" s="26"/>
      <c r="BF1405" s="26"/>
      <c r="BG1405" s="26"/>
      <c r="BH1405" s="26"/>
    </row>
    <row r="1406">
      <c r="A1406" s="18" t="str">
        <f t="shared" si="1"/>
        <v>Europe_Italy-Europe_2001</v>
      </c>
      <c r="B1406" s="19" t="s">
        <v>179</v>
      </c>
      <c r="C1406" s="20" t="s">
        <v>201</v>
      </c>
      <c r="D1406" s="21" t="s">
        <v>71</v>
      </c>
      <c r="E1406" s="22">
        <v>1.12E12</v>
      </c>
      <c r="F1406" s="22">
        <f t="shared" si="2"/>
        <v>19658.05515</v>
      </c>
      <c r="G1406" s="23">
        <v>0.081</v>
      </c>
      <c r="H1406" s="23">
        <v>1590.0</v>
      </c>
      <c r="I1406" s="23">
        <v>0.073</v>
      </c>
      <c r="J1406" s="24">
        <f>IFNA(VLOOKUP(A1406,'ENERGY processed'!$A$2:$H$2692,7,0),"")</f>
        <v>167416</v>
      </c>
      <c r="K1406" s="24">
        <f t="shared" si="3"/>
        <v>0.002938458001</v>
      </c>
      <c r="L1406" s="24">
        <f t="shared" si="775"/>
        <v>0</v>
      </c>
      <c r="M1406" s="24">
        <f t="shared" si="5"/>
        <v>0</v>
      </c>
      <c r="N1406" s="24">
        <f>IFNA(VLOOKUP(A1406,'HUMAN RESOURCES processed'!$A$2:$M$2692,5,0))</f>
        <v>0.009</v>
      </c>
      <c r="O1406" s="24">
        <f>IFNA(VLOOKUP(A1406,'HUMAN RESOURCES processed'!$A$2:$M$2692,6,0))</f>
        <v>0.004</v>
      </c>
      <c r="P1406" s="24">
        <f>IFNA(VLOOKUP(A1406,'HUMAN RESOURCES processed'!$A$2:$M$2692,7,0))</f>
        <v>83</v>
      </c>
      <c r="Q1406" s="24">
        <f>IFNA(VLOOKUP(A1406,'HUMAN RESOURCES processed'!$A$2:$M$2692,8,0))</f>
        <v>77</v>
      </c>
      <c r="R1406" s="24">
        <f t="shared" si="6"/>
        <v>80</v>
      </c>
      <c r="S1406" s="24">
        <f>IFNA(VLOOKUP(A1406,'HUMAN RESOURCES processed'!$A$2:$M$2692,9,0))</f>
        <v>0.143</v>
      </c>
      <c r="T1406" s="24">
        <f>IFNA(VLOOKUP(A1406,'HUMAN RESOURCES processed'!$A$2:$M$2692,10,0))</f>
        <v>0.672</v>
      </c>
      <c r="U1406" s="24">
        <f>IFNA(VLOOKUP(A1406,'HUMAN RESOURCES processed'!$A$2:$M$2692,11,0))</f>
        <v>0.186</v>
      </c>
      <c r="V1406" s="24">
        <f>IFNA(VLOOKUP(A1406,'HUMAN RESOURCES processed'!$A$2:$M$2692,12,0))</f>
        <v>56974100</v>
      </c>
      <c r="W1406" s="24">
        <f>IFNA(VLOOKUP(A1406,'HUMAN RESOURCES processed'!$A$2:$M$2692,13,0))</f>
        <v>0.673</v>
      </c>
      <c r="X1406" s="24">
        <f>IFNA(VLOOKUP(A1406,'TOURISM processed'!$A$2:$F$2692,5,0))</f>
        <v>26916000000</v>
      </c>
      <c r="Y1406" s="24">
        <f>IFNA(VLOOKUP(A1406,'TOURISM processed'!$A$2:$F$2692,6,0))</f>
        <v>16997000000</v>
      </c>
      <c r="Z1406" s="24">
        <f t="shared" si="7"/>
        <v>298.3285388</v>
      </c>
      <c r="AA1406" s="24">
        <f t="shared" si="789"/>
        <v>0</v>
      </c>
      <c r="AB1406" s="24">
        <f t="shared" si="790"/>
        <v>0</v>
      </c>
      <c r="AC1406" s="24">
        <f t="shared" si="791"/>
        <v>0</v>
      </c>
      <c r="AD1406" s="24">
        <f t="shared" si="792"/>
        <v>0</v>
      </c>
      <c r="AE1406" s="24">
        <f>IFNA(VLOOKUP(A1406,'BUSINESS processed'!A1406:J4096,9,0))</f>
        <v>0.272</v>
      </c>
      <c r="AF1406" s="27">
        <f>IFNA(VLOOKUP(A1406,'BUSINESS processed'!A1406:J4096,10,0))</f>
        <v>0.896</v>
      </c>
      <c r="AG1406" s="26"/>
      <c r="AH1406" s="26"/>
      <c r="AI1406" s="26"/>
      <c r="AJ1406" s="26"/>
      <c r="AK1406" s="26"/>
      <c r="AL1406" s="26"/>
      <c r="AM1406" s="26"/>
      <c r="AN1406" s="26"/>
      <c r="AO1406" s="26"/>
      <c r="AP1406" s="26"/>
      <c r="AQ1406" s="26"/>
      <c r="AR1406" s="26"/>
      <c r="AS1406" s="26"/>
      <c r="AT1406" s="26"/>
      <c r="AU1406" s="26"/>
      <c r="AV1406" s="26"/>
      <c r="AW1406" s="26"/>
      <c r="AX1406" s="26"/>
      <c r="AY1406" s="26"/>
      <c r="AZ1406" s="26"/>
      <c r="BA1406" s="26"/>
      <c r="BB1406" s="26"/>
      <c r="BC1406" s="26"/>
      <c r="BD1406" s="26"/>
      <c r="BE1406" s="26"/>
      <c r="BF1406" s="26"/>
      <c r="BG1406" s="26"/>
      <c r="BH1406" s="26"/>
    </row>
    <row r="1407">
      <c r="A1407" s="18" t="str">
        <f t="shared" si="1"/>
        <v>Europe_Italy-Europe_2002</v>
      </c>
      <c r="B1407" s="19" t="s">
        <v>179</v>
      </c>
      <c r="C1407" s="20" t="s">
        <v>201</v>
      </c>
      <c r="D1407" s="21" t="s">
        <v>72</v>
      </c>
      <c r="E1407" s="22">
        <v>1.23E12</v>
      </c>
      <c r="F1407" s="22">
        <f t="shared" si="2"/>
        <v>21556.63172</v>
      </c>
      <c r="G1407" s="23">
        <v>0.082</v>
      </c>
      <c r="H1407" s="23">
        <v>1761.0</v>
      </c>
      <c r="I1407" s="23">
        <v>0.065</v>
      </c>
      <c r="J1407" s="24">
        <f>IFNA(VLOOKUP(A1407,'ENERGY processed'!$A$2:$H$2692,7,0),"")</f>
        <v>170239</v>
      </c>
      <c r="K1407" s="24">
        <f t="shared" si="3"/>
        <v>0.00298356051</v>
      </c>
      <c r="L1407" s="24">
        <f>IFNA(VLOOKUP(A1407,'ENERGY processed'!$A$2:$H$2692,8,0),"")</f>
        <v>406307</v>
      </c>
      <c r="M1407" s="24">
        <f t="shared" si="5"/>
        <v>0.007120821433</v>
      </c>
      <c r="N1407" s="24">
        <f>IFNA(VLOOKUP(A1407,'HUMAN RESOURCES processed'!$A$2:$M$2692,5,0))</f>
        <v>0.009</v>
      </c>
      <c r="O1407" s="24">
        <f>IFNA(VLOOKUP(A1407,'HUMAN RESOURCES processed'!$A$2:$M$2692,6,0))</f>
        <v>0.004</v>
      </c>
      <c r="P1407" s="24">
        <f>IFNA(VLOOKUP(A1407,'HUMAN RESOURCES processed'!$A$2:$M$2692,7,0))</f>
        <v>83</v>
      </c>
      <c r="Q1407" s="24">
        <f>IFNA(VLOOKUP(A1407,'HUMAN RESOURCES processed'!$A$2:$M$2692,8,0))</f>
        <v>77</v>
      </c>
      <c r="R1407" s="24">
        <f t="shared" si="6"/>
        <v>80</v>
      </c>
      <c r="S1407" s="24">
        <f>IFNA(VLOOKUP(A1407,'HUMAN RESOURCES processed'!$A$2:$M$2692,9,0))</f>
        <v>0.142</v>
      </c>
      <c r="T1407" s="24">
        <f>IFNA(VLOOKUP(A1407,'HUMAN RESOURCES processed'!$A$2:$M$2692,10,0))</f>
        <v>0.669</v>
      </c>
      <c r="U1407" s="24">
        <f>IFNA(VLOOKUP(A1407,'HUMAN RESOURCES processed'!$A$2:$M$2692,11,0))</f>
        <v>0.189</v>
      </c>
      <c r="V1407" s="24">
        <f>IFNA(VLOOKUP(A1407,'HUMAN RESOURCES processed'!$A$2:$M$2692,12,0))</f>
        <v>57059007</v>
      </c>
      <c r="W1407" s="24">
        <f>IFNA(VLOOKUP(A1407,'HUMAN RESOURCES processed'!$A$2:$M$2692,13,0))</f>
        <v>0.674</v>
      </c>
      <c r="X1407" s="24">
        <f>IFNA(VLOOKUP(A1407,'TOURISM processed'!$A$2:$F$2692,5,0))</f>
        <v>28192000000</v>
      </c>
      <c r="Y1407" s="24">
        <f>IFNA(VLOOKUP(A1407,'TOURISM processed'!$A$2:$F$2692,6,0))</f>
        <v>19636000000</v>
      </c>
      <c r="Z1407" s="24">
        <f t="shared" si="7"/>
        <v>344.1349759</v>
      </c>
      <c r="AA1407" s="24">
        <f t="shared" si="789"/>
        <v>0</v>
      </c>
      <c r="AB1407" s="24">
        <f t="shared" si="790"/>
        <v>0</v>
      </c>
      <c r="AC1407" s="24">
        <f t="shared" si="791"/>
        <v>0</v>
      </c>
      <c r="AD1407" s="24">
        <f t="shared" si="792"/>
        <v>0</v>
      </c>
      <c r="AE1407" s="24">
        <f>IFNA(VLOOKUP(A1407,'BUSINESS processed'!A1407:J4097,9,0))</f>
        <v>0.28</v>
      </c>
      <c r="AF1407" s="27">
        <f>IFNA(VLOOKUP(A1407,'BUSINESS processed'!A1407:J4097,10,0))</f>
        <v>0.943</v>
      </c>
      <c r="AG1407" s="26"/>
      <c r="AH1407" s="26"/>
      <c r="AI1407" s="26"/>
      <c r="AJ1407" s="26"/>
      <c r="AK1407" s="26"/>
      <c r="AL1407" s="26"/>
      <c r="AM1407" s="26"/>
      <c r="AN1407" s="26"/>
      <c r="AO1407" s="26"/>
      <c r="AP1407" s="26"/>
      <c r="AQ1407" s="26"/>
      <c r="AR1407" s="26"/>
      <c r="AS1407" s="26"/>
      <c r="AT1407" s="26"/>
      <c r="AU1407" s="26"/>
      <c r="AV1407" s="26"/>
      <c r="AW1407" s="26"/>
      <c r="AX1407" s="26"/>
      <c r="AY1407" s="26"/>
      <c r="AZ1407" s="26"/>
      <c r="BA1407" s="26"/>
      <c r="BB1407" s="26"/>
      <c r="BC1407" s="26"/>
      <c r="BD1407" s="26"/>
      <c r="BE1407" s="26"/>
      <c r="BF1407" s="26"/>
      <c r="BG1407" s="26"/>
      <c r="BH1407" s="26"/>
    </row>
    <row r="1408">
      <c r="A1408" s="18" t="str">
        <f t="shared" si="1"/>
        <v>Europe_Italy-Europe_2003</v>
      </c>
      <c r="B1408" s="19" t="s">
        <v>179</v>
      </c>
      <c r="C1408" s="20" t="s">
        <v>201</v>
      </c>
      <c r="D1408" s="21" t="s">
        <v>74</v>
      </c>
      <c r="E1408" s="22">
        <v>1.51E12</v>
      </c>
      <c r="F1408" s="22">
        <f t="shared" si="2"/>
        <v>26346.45982</v>
      </c>
      <c r="G1408" s="23">
        <v>0.082</v>
      </c>
      <c r="H1408" s="23">
        <v>2157.0</v>
      </c>
      <c r="I1408" s="23">
        <v>0.058</v>
      </c>
      <c r="J1408" s="24">
        <f>IFNA(VLOOKUP(A1408,'ENERGY processed'!$A$2:$H$2692,7,0),"")</f>
        <v>164858</v>
      </c>
      <c r="K1408" s="24">
        <f t="shared" si="3"/>
        <v>0.002876440181</v>
      </c>
      <c r="L1408" s="24">
        <f>IFNA(VLOOKUP(A1408,'ENERGY processed'!$A$2:$H$2692,8,0),"")</f>
        <v>401592</v>
      </c>
      <c r="M1408" s="24">
        <f t="shared" si="5"/>
        <v>0.007006971849</v>
      </c>
      <c r="N1408" s="24">
        <f>IFNA(VLOOKUP(A1408,'HUMAN RESOURCES processed'!$A$2:$M$2692,5,0))</f>
        <v>0.009</v>
      </c>
      <c r="O1408" s="24">
        <f>IFNA(VLOOKUP(A1408,'HUMAN RESOURCES processed'!$A$2:$M$2692,6,0))</f>
        <v>0.004</v>
      </c>
      <c r="P1408" s="24">
        <f>IFNA(VLOOKUP(A1408,'HUMAN RESOURCES processed'!$A$2:$M$2692,7,0))</f>
        <v>83</v>
      </c>
      <c r="Q1408" s="24">
        <f>IFNA(VLOOKUP(A1408,'HUMAN RESOURCES processed'!$A$2:$M$2692,8,0))</f>
        <v>77</v>
      </c>
      <c r="R1408" s="24">
        <f t="shared" si="6"/>
        <v>80</v>
      </c>
      <c r="S1408" s="24">
        <f>IFNA(VLOOKUP(A1408,'HUMAN RESOURCES processed'!$A$2:$M$2692,9,0))</f>
        <v>0.142</v>
      </c>
      <c r="T1408" s="24">
        <f>IFNA(VLOOKUP(A1408,'HUMAN RESOURCES processed'!$A$2:$M$2692,10,0))</f>
        <v>0.667</v>
      </c>
      <c r="U1408" s="24">
        <f>IFNA(VLOOKUP(A1408,'HUMAN RESOURCES processed'!$A$2:$M$2692,11,0))</f>
        <v>0.192</v>
      </c>
      <c r="V1408" s="24">
        <f>IFNA(VLOOKUP(A1408,'HUMAN RESOURCES processed'!$A$2:$M$2692,12,0))</f>
        <v>57313203</v>
      </c>
      <c r="W1408" s="24">
        <f>IFNA(VLOOKUP(A1408,'HUMAN RESOURCES processed'!$A$2:$M$2692,13,0))</f>
        <v>0.675</v>
      </c>
      <c r="X1408" s="24">
        <f>IFNA(VLOOKUP(A1408,'TOURISM processed'!$A$2:$F$2692,5,0))</f>
        <v>32591000000</v>
      </c>
      <c r="Y1408" s="24">
        <f>IFNA(VLOOKUP(A1408,'TOURISM processed'!$A$2:$F$2692,6,0))</f>
        <v>23731000000</v>
      </c>
      <c r="Z1408" s="24">
        <f t="shared" si="7"/>
        <v>414.0581709</v>
      </c>
      <c r="AA1408" s="24">
        <f t="shared" si="789"/>
        <v>0</v>
      </c>
      <c r="AB1408" s="24">
        <f>IFNA(VLOOKUP(A1408,'BUSINESS processed'!A1408:J4098,6,0))</f>
        <v>23</v>
      </c>
      <c r="AC1408" s="24">
        <f t="shared" si="791"/>
        <v>0</v>
      </c>
      <c r="AD1408" s="24">
        <f t="shared" si="792"/>
        <v>0</v>
      </c>
      <c r="AE1408" s="24">
        <f>IFNA(VLOOKUP(A1408,'BUSINESS processed'!A1408:J4098,9,0))</f>
        <v>0.29</v>
      </c>
      <c r="AF1408" s="27">
        <f>IFNA(VLOOKUP(A1408,'BUSINESS processed'!A1408:J4098,10,0))</f>
        <v>0.981</v>
      </c>
      <c r="AG1408" s="26"/>
      <c r="AH1408" s="26"/>
      <c r="AI1408" s="26"/>
      <c r="AJ1408" s="26"/>
      <c r="AK1408" s="26"/>
      <c r="AL1408" s="26"/>
      <c r="AM1408" s="26"/>
      <c r="AN1408" s="26"/>
      <c r="AO1408" s="26"/>
      <c r="AP1408" s="26"/>
      <c r="AQ1408" s="26"/>
      <c r="AR1408" s="26"/>
      <c r="AS1408" s="26"/>
      <c r="AT1408" s="26"/>
      <c r="AU1408" s="26"/>
      <c r="AV1408" s="26"/>
      <c r="AW1408" s="26"/>
      <c r="AX1408" s="26"/>
      <c r="AY1408" s="26"/>
      <c r="AZ1408" s="26"/>
      <c r="BA1408" s="26"/>
      <c r="BB1408" s="26"/>
      <c r="BC1408" s="26"/>
      <c r="BD1408" s="26"/>
      <c r="BE1408" s="26"/>
      <c r="BF1408" s="26"/>
      <c r="BG1408" s="26"/>
      <c r="BH1408" s="26"/>
    </row>
    <row r="1409">
      <c r="A1409" s="18" t="str">
        <f t="shared" si="1"/>
        <v>Europe_Italy-Europe_2004</v>
      </c>
      <c r="B1409" s="19" t="s">
        <v>179</v>
      </c>
      <c r="C1409" s="20" t="s">
        <v>201</v>
      </c>
      <c r="D1409" s="21" t="s">
        <v>83</v>
      </c>
      <c r="E1409" s="22">
        <v>1.74E12</v>
      </c>
      <c r="F1409" s="22">
        <f t="shared" si="2"/>
        <v>30163.64976</v>
      </c>
      <c r="G1409" s="23">
        <v>0.085</v>
      </c>
      <c r="H1409" s="23">
        <v>2549.0</v>
      </c>
      <c r="I1409" s="23">
        <v>0.055</v>
      </c>
      <c r="J1409" s="24">
        <f>IFNA(VLOOKUP(A1409,'ENERGY processed'!$A$2:$H$2692,7,0),"")</f>
        <v>176004</v>
      </c>
      <c r="K1409" s="24">
        <f t="shared" si="3"/>
        <v>0.00305110518</v>
      </c>
      <c r="L1409" s="24">
        <f>IFNA(VLOOKUP(A1409,'ENERGY processed'!$A$2:$H$2692,8,0),"")</f>
        <v>447187</v>
      </c>
      <c r="M1409" s="24">
        <f t="shared" si="5"/>
        <v>0.007752179337</v>
      </c>
      <c r="N1409" s="24">
        <f>IFNA(VLOOKUP(A1409,'HUMAN RESOURCES processed'!$A$2:$M$2692,5,0))</f>
        <v>0.01</v>
      </c>
      <c r="O1409" s="24">
        <f>IFNA(VLOOKUP(A1409,'HUMAN RESOURCES processed'!$A$2:$M$2692,6,0))</f>
        <v>0.004</v>
      </c>
      <c r="P1409" s="24">
        <f>IFNA(VLOOKUP(A1409,'HUMAN RESOURCES processed'!$A$2:$M$2692,7,0))</f>
        <v>84</v>
      </c>
      <c r="Q1409" s="24">
        <f>IFNA(VLOOKUP(A1409,'HUMAN RESOURCES processed'!$A$2:$M$2692,8,0))</f>
        <v>78</v>
      </c>
      <c r="R1409" s="24">
        <f t="shared" si="6"/>
        <v>81</v>
      </c>
      <c r="S1409" s="24">
        <f>IFNA(VLOOKUP(A1409,'HUMAN RESOURCES processed'!$A$2:$M$2692,9,0))</f>
        <v>0.141</v>
      </c>
      <c r="T1409" s="24">
        <f>IFNA(VLOOKUP(A1409,'HUMAN RESOURCES processed'!$A$2:$M$2692,10,0))</f>
        <v>0.665</v>
      </c>
      <c r="U1409" s="24">
        <f>IFNA(VLOOKUP(A1409,'HUMAN RESOURCES processed'!$A$2:$M$2692,11,0))</f>
        <v>0.194</v>
      </c>
      <c r="V1409" s="24">
        <f>IFNA(VLOOKUP(A1409,'HUMAN RESOURCES processed'!$A$2:$M$2692,12,0))</f>
        <v>57685327</v>
      </c>
      <c r="W1409" s="24">
        <f>IFNA(VLOOKUP(A1409,'HUMAN RESOURCES processed'!$A$2:$M$2692,13,0))</f>
        <v>0.676</v>
      </c>
      <c r="X1409" s="24">
        <f>IFNA(VLOOKUP(A1409,'TOURISM processed'!$A$2:$F$2692,5,0))</f>
        <v>37870000000</v>
      </c>
      <c r="Y1409" s="24">
        <f>IFNA(VLOOKUP(A1409,'TOURISM processed'!$A$2:$F$2692,6,0))</f>
        <v>24064000000</v>
      </c>
      <c r="Z1409" s="24">
        <f t="shared" si="7"/>
        <v>417.1598091</v>
      </c>
      <c r="AA1409" s="24">
        <f t="shared" si="789"/>
        <v>0</v>
      </c>
      <c r="AB1409" s="24">
        <f>IFNA(VLOOKUP(A1409,'BUSINESS processed'!A1409:J4099,6,0))</f>
        <v>13</v>
      </c>
      <c r="AC1409" s="24">
        <f t="shared" si="791"/>
        <v>0</v>
      </c>
      <c r="AD1409" s="24">
        <f t="shared" si="792"/>
        <v>0</v>
      </c>
      <c r="AE1409" s="24">
        <f>IFNA(VLOOKUP(A1409,'BUSINESS processed'!A1409:J4099,9,0))</f>
        <v>0.332</v>
      </c>
      <c r="AF1409" s="27">
        <f>IFNA(VLOOKUP(A1409,'BUSINESS processed'!A1409:J4099,10,0))</f>
        <v>1.077</v>
      </c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  <c r="BA1409" s="26"/>
      <c r="BB1409" s="26"/>
      <c r="BC1409" s="26"/>
      <c r="BD1409" s="26"/>
      <c r="BE1409" s="26"/>
      <c r="BF1409" s="26"/>
      <c r="BG1409" s="26"/>
      <c r="BH1409" s="26"/>
    </row>
    <row r="1410">
      <c r="A1410" s="18" t="str">
        <f t="shared" si="1"/>
        <v>Europe_Italy-Europe_2005</v>
      </c>
      <c r="B1410" s="19" t="s">
        <v>179</v>
      </c>
      <c r="C1410" s="20" t="s">
        <v>201</v>
      </c>
      <c r="D1410" s="21" t="s">
        <v>84</v>
      </c>
      <c r="E1410" s="22">
        <v>1.79E12</v>
      </c>
      <c r="F1410" s="22">
        <f t="shared" si="2"/>
        <v>30878.31522</v>
      </c>
      <c r="G1410" s="23">
        <v>0.087</v>
      </c>
      <c r="H1410" s="23">
        <v>2672.0</v>
      </c>
      <c r="I1410" s="23">
        <v>0.053</v>
      </c>
      <c r="J1410" s="24">
        <f>IFNA(VLOOKUP(A1410,'ENERGY processed'!$A$2:$H$2692,7,0),"")</f>
        <v>172142</v>
      </c>
      <c r="K1410" s="24">
        <f t="shared" si="3"/>
        <v>0.002969527899</v>
      </c>
      <c r="L1410" s="24">
        <f>IFNA(VLOOKUP(A1410,'ENERGY processed'!$A$2:$H$2692,8,0),"")</f>
        <v>450348</v>
      </c>
      <c r="M1410" s="24">
        <f t="shared" si="5"/>
        <v>0.007768708102</v>
      </c>
      <c r="N1410" s="24">
        <f>IFNA(VLOOKUP(A1410,'HUMAN RESOURCES processed'!$A$2:$M$2692,5,0))</f>
        <v>0.01</v>
      </c>
      <c r="O1410" s="24">
        <f>IFNA(VLOOKUP(A1410,'HUMAN RESOURCES processed'!$A$2:$M$2692,6,0))</f>
        <v>0.004</v>
      </c>
      <c r="P1410" s="24">
        <f>IFNA(VLOOKUP(A1410,'HUMAN RESOURCES processed'!$A$2:$M$2692,7,0))</f>
        <v>84</v>
      </c>
      <c r="Q1410" s="24">
        <f>IFNA(VLOOKUP(A1410,'HUMAN RESOURCES processed'!$A$2:$M$2692,8,0))</f>
        <v>78</v>
      </c>
      <c r="R1410" s="24">
        <f t="shared" si="6"/>
        <v>81</v>
      </c>
      <c r="S1410" s="24">
        <f>IFNA(VLOOKUP(A1410,'HUMAN RESOURCES processed'!$A$2:$M$2692,9,0))</f>
        <v>0.141</v>
      </c>
      <c r="T1410" s="24">
        <f>IFNA(VLOOKUP(A1410,'HUMAN RESOURCES processed'!$A$2:$M$2692,10,0))</f>
        <v>0.663</v>
      </c>
      <c r="U1410" s="24">
        <f>IFNA(VLOOKUP(A1410,'HUMAN RESOURCES processed'!$A$2:$M$2692,11,0))</f>
        <v>0.196</v>
      </c>
      <c r="V1410" s="24">
        <f>IFNA(VLOOKUP(A1410,'HUMAN RESOURCES processed'!$A$2:$M$2692,12,0))</f>
        <v>57969484</v>
      </c>
      <c r="W1410" s="24">
        <f>IFNA(VLOOKUP(A1410,'HUMAN RESOURCES processed'!$A$2:$M$2692,13,0))</f>
        <v>0.677</v>
      </c>
      <c r="X1410" s="24">
        <f>IFNA(VLOOKUP(A1410,'TOURISM processed'!$A$2:$F$2692,5,0))</f>
        <v>38374000000</v>
      </c>
      <c r="Y1410" s="24">
        <f>IFNA(VLOOKUP(A1410,'TOURISM processed'!$A$2:$F$2692,6,0))</f>
        <v>26774000000</v>
      </c>
      <c r="Z1410" s="24">
        <f t="shared" si="7"/>
        <v>461.8636937</v>
      </c>
      <c r="AA1410" s="24">
        <f>IFNA(VLOOKUP(A1410,'BUSINESS processed'!A1410:J4100,5,0))</f>
        <v>0.768</v>
      </c>
      <c r="AB1410" s="24">
        <f>IFNA(VLOOKUP(A1410,'BUSINESS processed'!A1410:J4100,6,0))</f>
        <v>13</v>
      </c>
      <c r="AC1410" s="24">
        <f t="shared" si="791"/>
        <v>0</v>
      </c>
      <c r="AD1410" s="24">
        <f>IFNA(VLOOKUP(A1410,'BUSINESS processed'!A1410:J4100,8,0))</f>
        <v>340</v>
      </c>
      <c r="AE1410" s="24">
        <f>IFNA(VLOOKUP(A1410,'BUSINESS processed'!A1410:J4100,9,0))</f>
        <v>0.35</v>
      </c>
      <c r="AF1410" s="27">
        <f>IFNA(VLOOKUP(A1410,'BUSINESS processed'!A1410:J4100,10,0))</f>
        <v>1.219</v>
      </c>
      <c r="AG1410" s="26"/>
      <c r="AH1410" s="26"/>
      <c r="AI1410" s="26"/>
      <c r="AJ1410" s="26"/>
      <c r="AK1410" s="26"/>
      <c r="AL1410" s="26"/>
      <c r="AM1410" s="26"/>
      <c r="AN1410" s="26"/>
      <c r="AO1410" s="26"/>
      <c r="AP1410" s="26"/>
      <c r="AQ1410" s="26"/>
      <c r="AR1410" s="26"/>
      <c r="AS1410" s="26"/>
      <c r="AT1410" s="26"/>
      <c r="AU1410" s="26"/>
      <c r="AV1410" s="26"/>
      <c r="AW1410" s="26"/>
      <c r="AX1410" s="26"/>
      <c r="AY1410" s="26"/>
      <c r="AZ1410" s="26"/>
      <c r="BA1410" s="26"/>
      <c r="BB1410" s="26"/>
      <c r="BC1410" s="26"/>
      <c r="BD1410" s="26"/>
      <c r="BE1410" s="26"/>
      <c r="BF1410" s="26"/>
      <c r="BG1410" s="26"/>
      <c r="BH1410" s="26"/>
    </row>
    <row r="1411">
      <c r="A1411" s="18" t="str">
        <f t="shared" si="1"/>
        <v>Europe_Italy-Europe_2006</v>
      </c>
      <c r="B1411" s="19" t="s">
        <v>179</v>
      </c>
      <c r="C1411" s="20" t="s">
        <v>201</v>
      </c>
      <c r="D1411" s="21" t="s">
        <v>85</v>
      </c>
      <c r="E1411" s="22">
        <v>1.87E12</v>
      </c>
      <c r="F1411" s="22">
        <f t="shared" si="2"/>
        <v>32161.54161</v>
      </c>
      <c r="G1411" s="23">
        <v>0.088</v>
      </c>
      <c r="H1411" s="23">
        <v>2818.0</v>
      </c>
      <c r="I1411" s="23">
        <v>0.056</v>
      </c>
      <c r="J1411" s="24">
        <f>IFNA(VLOOKUP(A1411,'ENERGY processed'!$A$2:$H$2692,7,0),"")</f>
        <v>181990</v>
      </c>
      <c r="K1411" s="24">
        <f t="shared" si="3"/>
        <v>0.003129988747</v>
      </c>
      <c r="L1411" s="24">
        <f>IFNA(VLOOKUP(A1411,'ENERGY processed'!$A$2:$H$2692,8,0),"")</f>
        <v>472768</v>
      </c>
      <c r="M1411" s="24">
        <f t="shared" si="5"/>
        <v>0.008130988077</v>
      </c>
      <c r="N1411" s="24">
        <f>IFNA(VLOOKUP(A1411,'HUMAN RESOURCES processed'!$A$2:$M$2692,5,0))</f>
        <v>0.01</v>
      </c>
      <c r="O1411" s="24">
        <f>IFNA(VLOOKUP(A1411,'HUMAN RESOURCES processed'!$A$2:$M$2692,6,0))</f>
        <v>0.004</v>
      </c>
      <c r="P1411" s="24">
        <f>IFNA(VLOOKUP(A1411,'HUMAN RESOURCES processed'!$A$2:$M$2692,7,0))</f>
        <v>84</v>
      </c>
      <c r="Q1411" s="24">
        <f>IFNA(VLOOKUP(A1411,'HUMAN RESOURCES processed'!$A$2:$M$2692,8,0))</f>
        <v>79</v>
      </c>
      <c r="R1411" s="24">
        <f t="shared" si="6"/>
        <v>81.5</v>
      </c>
      <c r="S1411" s="24">
        <f>IFNA(VLOOKUP(A1411,'HUMAN RESOURCES processed'!$A$2:$M$2692,9,0))</f>
        <v>0.141</v>
      </c>
      <c r="T1411" s="24">
        <f>IFNA(VLOOKUP(A1411,'HUMAN RESOURCES processed'!$A$2:$M$2692,10,0))</f>
        <v>0.661</v>
      </c>
      <c r="U1411" s="24">
        <f>IFNA(VLOOKUP(A1411,'HUMAN RESOURCES processed'!$A$2:$M$2692,11,0))</f>
        <v>0.198</v>
      </c>
      <c r="V1411" s="24">
        <f>IFNA(VLOOKUP(A1411,'HUMAN RESOURCES processed'!$A$2:$M$2692,12,0))</f>
        <v>58143979</v>
      </c>
      <c r="W1411" s="24">
        <f>IFNA(VLOOKUP(A1411,'HUMAN RESOURCES processed'!$A$2:$M$2692,13,0))</f>
        <v>0.679</v>
      </c>
      <c r="X1411" s="24">
        <f>IFNA(VLOOKUP(A1411,'TOURISM processed'!$A$2:$F$2692,5,0))</f>
        <v>41644000000</v>
      </c>
      <c r="Y1411" s="24">
        <f>IFNA(VLOOKUP(A1411,'TOURISM processed'!$A$2:$F$2692,6,0))</f>
        <v>27437000000</v>
      </c>
      <c r="Z1411" s="24">
        <f t="shared" si="7"/>
        <v>471.88033</v>
      </c>
      <c r="AA1411" s="24">
        <f>IFNA(VLOOKUP(A1411,'BUSINESS processed'!A1411:J4101,5,0))</f>
        <v>0.754</v>
      </c>
      <c r="AB1411" s="24">
        <f>IFNA(VLOOKUP(A1411,'BUSINESS processed'!A1411:J4101,6,0))</f>
        <v>13</v>
      </c>
      <c r="AC1411" s="24">
        <f t="shared" si="791"/>
        <v>0</v>
      </c>
      <c r="AD1411" s="24">
        <f>IFNA(VLOOKUP(A1411,'BUSINESS processed'!A1411:J4101,8,0))</f>
        <v>340</v>
      </c>
      <c r="AE1411" s="24">
        <f>IFNA(VLOOKUP(A1411,'BUSINESS processed'!A1411:J4101,9,0))</f>
        <v>0.38</v>
      </c>
      <c r="AF1411" s="27">
        <f>IFNA(VLOOKUP(A1411,'BUSINESS processed'!A1411:J4101,10,0))</f>
        <v>1.361</v>
      </c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  <c r="BA1411" s="26"/>
      <c r="BB1411" s="26"/>
      <c r="BC1411" s="26"/>
      <c r="BD1411" s="26"/>
      <c r="BE1411" s="26"/>
      <c r="BF1411" s="26"/>
      <c r="BG1411" s="26"/>
      <c r="BH1411" s="26"/>
    </row>
    <row r="1412">
      <c r="A1412" s="18" t="str">
        <f t="shared" si="1"/>
        <v>Europe_Italy-Europe_2007</v>
      </c>
      <c r="B1412" s="19" t="s">
        <v>179</v>
      </c>
      <c r="C1412" s="20" t="s">
        <v>201</v>
      </c>
      <c r="D1412" s="21" t="s">
        <v>86</v>
      </c>
      <c r="E1412" s="22">
        <v>2.13E12</v>
      </c>
      <c r="F1412" s="22">
        <f t="shared" si="2"/>
        <v>36448.69265</v>
      </c>
      <c r="G1412" s="23">
        <v>0.085</v>
      </c>
      <c r="H1412" s="23">
        <v>3058.0</v>
      </c>
      <c r="I1412" s="23">
        <v>0.063</v>
      </c>
      <c r="J1412" s="24">
        <f>IFNA(VLOOKUP(A1412,'ENERGY processed'!$A$2:$H$2692,7,0),"")</f>
        <v>179599</v>
      </c>
      <c r="K1412" s="24">
        <f t="shared" si="3"/>
        <v>0.003073309273</v>
      </c>
      <c r="L1412" s="24">
        <f>IFNA(VLOOKUP(A1412,'ENERGY processed'!$A$2:$H$2692,8,0),"")</f>
        <v>462676</v>
      </c>
      <c r="M1412" s="24">
        <f t="shared" si="5"/>
        <v>0.007917340525</v>
      </c>
      <c r="N1412" s="24">
        <f>IFNA(VLOOKUP(A1412,'HUMAN RESOURCES processed'!$A$2:$M$2692,5,0))</f>
        <v>0.01</v>
      </c>
      <c r="O1412" s="24">
        <f>IFNA(VLOOKUP(A1412,'HUMAN RESOURCES processed'!$A$2:$M$2692,6,0))</f>
        <v>0.004</v>
      </c>
      <c r="P1412" s="24">
        <f>IFNA(VLOOKUP(A1412,'HUMAN RESOURCES processed'!$A$2:$M$2692,7,0))</f>
        <v>84</v>
      </c>
      <c r="Q1412" s="24">
        <f>IFNA(VLOOKUP(A1412,'HUMAN RESOURCES processed'!$A$2:$M$2692,8,0))</f>
        <v>79</v>
      </c>
      <c r="R1412" s="24">
        <f t="shared" si="6"/>
        <v>81.5</v>
      </c>
      <c r="S1412" s="24">
        <f>IFNA(VLOOKUP(A1412,'HUMAN RESOURCES processed'!$A$2:$M$2692,9,0))</f>
        <v>0.141</v>
      </c>
      <c r="T1412" s="24">
        <f>IFNA(VLOOKUP(A1412,'HUMAN RESOURCES processed'!$A$2:$M$2692,10,0))</f>
        <v>0.66</v>
      </c>
      <c r="U1412" s="24">
        <f>IFNA(VLOOKUP(A1412,'HUMAN RESOURCES processed'!$A$2:$M$2692,11,0))</f>
        <v>0.199</v>
      </c>
      <c r="V1412" s="24">
        <f>IFNA(VLOOKUP(A1412,'HUMAN RESOURCES processed'!$A$2:$M$2692,12,0))</f>
        <v>58438310</v>
      </c>
      <c r="W1412" s="24">
        <f>IFNA(VLOOKUP(A1412,'HUMAN RESOURCES processed'!$A$2:$M$2692,13,0))</f>
        <v>0.68</v>
      </c>
      <c r="X1412" s="24">
        <f>IFNA(VLOOKUP(A1412,'TOURISM processed'!$A$2:$F$2692,5,0))</f>
        <v>46144000000</v>
      </c>
      <c r="Y1412" s="24">
        <f>IFNA(VLOOKUP(A1412,'TOURISM processed'!$A$2:$F$2692,6,0))</f>
        <v>32754000000</v>
      </c>
      <c r="Z1412" s="24">
        <f t="shared" si="7"/>
        <v>560.4884878</v>
      </c>
      <c r="AA1412" s="24">
        <f>IFNA(VLOOKUP(A1412,'BUSINESS processed'!A1412:J4102,5,0))</f>
        <v>0.754</v>
      </c>
      <c r="AB1412" s="24">
        <f>IFNA(VLOOKUP(A1412,'BUSINESS processed'!A1412:J4102,6,0))</f>
        <v>13</v>
      </c>
      <c r="AC1412" s="24">
        <f t="shared" si="791"/>
        <v>0</v>
      </c>
      <c r="AD1412" s="24">
        <f>IFNA(VLOOKUP(A1412,'BUSINESS processed'!A1412:J4102,8,0))</f>
        <v>340</v>
      </c>
      <c r="AE1412" s="24">
        <f>IFNA(VLOOKUP(A1412,'BUSINESS processed'!A1412:J4102,9,0))</f>
        <v>0.408</v>
      </c>
      <c r="AF1412" s="27">
        <f>IFNA(VLOOKUP(A1412,'BUSINESS processed'!A1412:J4102,10,0))</f>
        <v>1.51</v>
      </c>
      <c r="AG1412" s="26"/>
      <c r="AH1412" s="26"/>
      <c r="AI1412" s="26"/>
      <c r="AJ1412" s="26"/>
      <c r="AK1412" s="26"/>
      <c r="AL1412" s="26"/>
      <c r="AM1412" s="26"/>
      <c r="AN1412" s="26"/>
      <c r="AO1412" s="26"/>
      <c r="AP1412" s="26"/>
      <c r="AQ1412" s="26"/>
      <c r="AR1412" s="26"/>
      <c r="AS1412" s="26"/>
      <c r="AT1412" s="26"/>
      <c r="AU1412" s="26"/>
      <c r="AV1412" s="26"/>
      <c r="AW1412" s="26"/>
      <c r="AX1412" s="26"/>
      <c r="AY1412" s="26"/>
      <c r="AZ1412" s="26"/>
      <c r="BA1412" s="26"/>
      <c r="BB1412" s="26"/>
      <c r="BC1412" s="26"/>
      <c r="BD1412" s="26"/>
      <c r="BE1412" s="26"/>
      <c r="BF1412" s="26"/>
      <c r="BG1412" s="26"/>
      <c r="BH1412" s="26"/>
    </row>
    <row r="1413">
      <c r="A1413" s="18" t="str">
        <f t="shared" si="1"/>
        <v>Europe_Italy-Europe_2008</v>
      </c>
      <c r="B1413" s="19" t="s">
        <v>179</v>
      </c>
      <c r="C1413" s="20" t="s">
        <v>201</v>
      </c>
      <c r="D1413" s="21" t="s">
        <v>87</v>
      </c>
      <c r="E1413" s="22">
        <v>2.31E12</v>
      </c>
      <c r="F1413" s="22">
        <f t="shared" si="2"/>
        <v>39267.86277</v>
      </c>
      <c r="G1413" s="23">
        <v>0.089</v>
      </c>
      <c r="H1413" s="23">
        <v>3441.0</v>
      </c>
      <c r="I1413" s="23">
        <v>0.068</v>
      </c>
      <c r="J1413" s="24">
        <f>IFNA(VLOOKUP(A1413,'ENERGY processed'!$A$2:$H$2692,7,0),"")</f>
        <v>183873</v>
      </c>
      <c r="K1413" s="24">
        <f t="shared" si="3"/>
        <v>0.003125670879</v>
      </c>
      <c r="L1413" s="24">
        <f>IFNA(VLOOKUP(A1413,'ENERGY processed'!$A$2:$H$2692,8,0),"")</f>
        <v>473380</v>
      </c>
      <c r="M1413" s="24">
        <f t="shared" si="5"/>
        <v>0.008047022025</v>
      </c>
      <c r="N1413" s="24">
        <f>IFNA(VLOOKUP(A1413,'HUMAN RESOURCES processed'!$A$2:$M$2692,5,0))</f>
        <v>0.01</v>
      </c>
      <c r="O1413" s="24">
        <f>IFNA(VLOOKUP(A1413,'HUMAN RESOURCES processed'!$A$2:$M$2692,6,0))</f>
        <v>0.004</v>
      </c>
      <c r="P1413" s="24">
        <f>IFNA(VLOOKUP(A1413,'HUMAN RESOURCES processed'!$A$2:$M$2692,7,0))</f>
        <v>85</v>
      </c>
      <c r="Q1413" s="24">
        <f>IFNA(VLOOKUP(A1413,'HUMAN RESOURCES processed'!$A$2:$M$2692,8,0))</f>
        <v>79</v>
      </c>
      <c r="R1413" s="24">
        <f t="shared" si="6"/>
        <v>82</v>
      </c>
      <c r="S1413" s="24">
        <f>IFNA(VLOOKUP(A1413,'HUMAN RESOURCES processed'!$A$2:$M$2692,9,0))</f>
        <v>0.14</v>
      </c>
      <c r="T1413" s="24">
        <f>IFNA(VLOOKUP(A1413,'HUMAN RESOURCES processed'!$A$2:$M$2692,10,0))</f>
        <v>0.66</v>
      </c>
      <c r="U1413" s="24">
        <f>IFNA(VLOOKUP(A1413,'HUMAN RESOURCES processed'!$A$2:$M$2692,11,0))</f>
        <v>0.2</v>
      </c>
      <c r="V1413" s="24">
        <f>IFNA(VLOOKUP(A1413,'HUMAN RESOURCES processed'!$A$2:$M$2692,12,0))</f>
        <v>58826731</v>
      </c>
      <c r="W1413" s="24">
        <f>IFNA(VLOOKUP(A1413,'HUMAN RESOURCES processed'!$A$2:$M$2692,13,0))</f>
        <v>0.681</v>
      </c>
      <c r="X1413" s="24">
        <f>IFNA(VLOOKUP(A1413,'TOURISM processed'!$A$2:$F$2692,5,0))</f>
        <v>48757000000</v>
      </c>
      <c r="Y1413" s="24">
        <f>IFNA(VLOOKUP(A1413,'TOURISM processed'!$A$2:$F$2692,6,0))</f>
        <v>37807000000</v>
      </c>
      <c r="Z1413" s="24">
        <f t="shared" si="7"/>
        <v>642.6840206</v>
      </c>
      <c r="AA1413" s="24">
        <f>IFNA(VLOOKUP(A1413,'BUSINESS processed'!A1413:J4103,5,0))</f>
        <v>0.725</v>
      </c>
      <c r="AB1413" s="24">
        <f>IFNA(VLOOKUP(A1413,'BUSINESS processed'!A1413:J4103,6,0))</f>
        <v>10</v>
      </c>
      <c r="AC1413" s="24">
        <f t="shared" si="791"/>
        <v>0</v>
      </c>
      <c r="AD1413" s="24">
        <f>IFNA(VLOOKUP(A1413,'BUSINESS processed'!A1413:J4103,8,0))</f>
        <v>314</v>
      </c>
      <c r="AE1413" s="24">
        <f>IFNA(VLOOKUP(A1413,'BUSINESS processed'!A1413:J4103,9,0))</f>
        <v>0.445</v>
      </c>
      <c r="AF1413" s="27">
        <f>IFNA(VLOOKUP(A1413,'BUSINESS processed'!A1413:J4103,10,0))</f>
        <v>1.509</v>
      </c>
      <c r="AG1413" s="26"/>
      <c r="AH1413" s="26"/>
      <c r="AI1413" s="26"/>
      <c r="AJ1413" s="26"/>
      <c r="AK1413" s="26"/>
      <c r="AL1413" s="26"/>
      <c r="AM1413" s="26"/>
      <c r="AN1413" s="26"/>
      <c r="AO1413" s="26"/>
      <c r="AP1413" s="26"/>
      <c r="AQ1413" s="26"/>
      <c r="AR1413" s="26"/>
      <c r="AS1413" s="26"/>
      <c r="AT1413" s="26"/>
      <c r="AU1413" s="26"/>
      <c r="AV1413" s="26"/>
      <c r="AW1413" s="26"/>
      <c r="AX1413" s="26"/>
      <c r="AY1413" s="26"/>
      <c r="AZ1413" s="26"/>
      <c r="BA1413" s="26"/>
      <c r="BB1413" s="26"/>
      <c r="BC1413" s="26"/>
      <c r="BD1413" s="26"/>
      <c r="BE1413" s="26"/>
      <c r="BF1413" s="26"/>
      <c r="BG1413" s="26"/>
      <c r="BH1413" s="26"/>
    </row>
    <row r="1414">
      <c r="A1414" s="18" t="str">
        <f t="shared" si="1"/>
        <v>Europe_Italy-Europe_2009</v>
      </c>
      <c r="B1414" s="19" t="s">
        <v>179</v>
      </c>
      <c r="C1414" s="20" t="s">
        <v>201</v>
      </c>
      <c r="D1414" s="21" t="s">
        <v>88</v>
      </c>
      <c r="E1414" s="22">
        <v>2.11E12</v>
      </c>
      <c r="F1414" s="22">
        <f t="shared" si="2"/>
        <v>35704.99988</v>
      </c>
      <c r="G1414" s="23">
        <v>0.094</v>
      </c>
      <c r="H1414" s="23">
        <v>3306.0</v>
      </c>
      <c r="I1414" s="23">
        <v>0.048</v>
      </c>
      <c r="J1414" s="24">
        <f>IF(AND( C1414=C1413,D1414&gt;D1413),J1413,"")</f>
        <v>183873</v>
      </c>
      <c r="K1414" s="24">
        <f t="shared" si="3"/>
        <v>0.003111462295</v>
      </c>
      <c r="L1414" s="24">
        <f>IF(AND(C1414=C1413,C1414&gt;C1413),C1413,0)</f>
        <v>0</v>
      </c>
      <c r="M1414" s="24">
        <f t="shared" si="5"/>
        <v>0</v>
      </c>
      <c r="N1414" s="24">
        <f>IFNA(VLOOKUP(A1414,'HUMAN RESOURCES processed'!$A$2:$M$2692,5,0))</f>
        <v>0.01</v>
      </c>
      <c r="O1414" s="24">
        <f>IFNA(VLOOKUP(A1414,'HUMAN RESOURCES processed'!$A$2:$M$2692,6,0))</f>
        <v>0.004</v>
      </c>
      <c r="P1414" s="24">
        <f>IFNA(VLOOKUP(A1414,'HUMAN RESOURCES processed'!$A$2:$M$2692,7,0))</f>
        <v>85</v>
      </c>
      <c r="Q1414" s="24">
        <f>IFNA(VLOOKUP(A1414,'HUMAN RESOURCES processed'!$A$2:$M$2692,8,0))</f>
        <v>79</v>
      </c>
      <c r="R1414" s="24">
        <f t="shared" si="6"/>
        <v>82</v>
      </c>
      <c r="S1414" s="24">
        <f>IFNA(VLOOKUP(A1414,'HUMAN RESOURCES processed'!$A$2:$M$2692,9,0))</f>
        <v>0.14</v>
      </c>
      <c r="T1414" s="24">
        <f>IFNA(VLOOKUP(A1414,'HUMAN RESOURCES processed'!$A$2:$M$2692,10,0))</f>
        <v>0.658</v>
      </c>
      <c r="U1414" s="24">
        <f>IFNA(VLOOKUP(A1414,'HUMAN RESOURCES processed'!$A$2:$M$2692,11,0))</f>
        <v>0.201</v>
      </c>
      <c r="V1414" s="24">
        <f>IFNA(VLOOKUP(A1414,'HUMAN RESOURCES processed'!$A$2:$M$2692,12,0))</f>
        <v>59095365</v>
      </c>
      <c r="W1414" s="24">
        <f>IFNA(VLOOKUP(A1414,'HUMAN RESOURCES processed'!$A$2:$M$2692,13,0))</f>
        <v>0.682</v>
      </c>
      <c r="X1414" s="24">
        <f>IFNA(VLOOKUP(A1414,'TOURISM processed'!$A$2:$F$2692,5,0))</f>
        <v>41938000000</v>
      </c>
      <c r="Y1414" s="24">
        <f>IFNA(VLOOKUP(A1414,'TOURISM processed'!$A$2:$F$2692,6,0))</f>
        <v>34399000000</v>
      </c>
      <c r="Z1414" s="24">
        <f t="shared" si="7"/>
        <v>582.0930288</v>
      </c>
      <c r="AA1414" s="24">
        <f>IFNA(VLOOKUP(A1414,'BUSINESS processed'!A1414:J4104,5,0))</f>
        <v>0.677</v>
      </c>
      <c r="AB1414" s="24">
        <f>IFNA(VLOOKUP(A1414,'BUSINESS processed'!A1414:J4104,6,0))</f>
        <v>10</v>
      </c>
      <c r="AC1414" s="24">
        <f t="shared" si="791"/>
        <v>0</v>
      </c>
      <c r="AD1414" s="24">
        <f>IFNA(VLOOKUP(A1414,'BUSINESS processed'!A1414:J4104,8,0))</f>
        <v>314</v>
      </c>
      <c r="AE1414" s="24">
        <f>IFNA(VLOOKUP(A1414,'BUSINESS processed'!A1414:J4104,9,0))</f>
        <v>0.488</v>
      </c>
      <c r="AF1414" s="27">
        <f>IFNA(VLOOKUP(A1414,'BUSINESS processed'!A1414:J4104,10,0))</f>
        <v>1.495</v>
      </c>
      <c r="AG1414" s="26"/>
      <c r="AH1414" s="26"/>
      <c r="AI1414" s="26"/>
      <c r="AJ1414" s="26"/>
      <c r="AK1414" s="26"/>
      <c r="AL1414" s="26"/>
      <c r="AM1414" s="26"/>
      <c r="AN1414" s="26"/>
      <c r="AO1414" s="26"/>
      <c r="AP1414" s="26"/>
      <c r="AQ1414" s="26"/>
      <c r="AR1414" s="26"/>
      <c r="AS1414" s="26"/>
      <c r="AT1414" s="26"/>
      <c r="AU1414" s="26"/>
      <c r="AV1414" s="26"/>
      <c r="AW1414" s="26"/>
      <c r="AX1414" s="26"/>
      <c r="AY1414" s="26"/>
      <c r="AZ1414" s="26"/>
      <c r="BA1414" s="26"/>
      <c r="BB1414" s="26"/>
      <c r="BC1414" s="26"/>
      <c r="BD1414" s="26"/>
      <c r="BE1414" s="26"/>
      <c r="BF1414" s="26"/>
      <c r="BG1414" s="26"/>
      <c r="BH1414" s="26"/>
    </row>
    <row r="1415">
      <c r="A1415" s="18" t="str">
        <f t="shared" si="1"/>
        <v>Europe_Italy-Europe_2010</v>
      </c>
      <c r="B1415" s="19" t="s">
        <v>179</v>
      </c>
      <c r="C1415" s="20" t="s">
        <v>201</v>
      </c>
      <c r="D1415" s="21" t="s">
        <v>89</v>
      </c>
      <c r="E1415" s="22">
        <v>2.06E12</v>
      </c>
      <c r="F1415" s="22">
        <f t="shared" si="2"/>
        <v>34751.85162</v>
      </c>
      <c r="G1415" s="23">
        <v>0.094</v>
      </c>
      <c r="H1415" s="23">
        <v>3205.0</v>
      </c>
      <c r="I1415" s="23">
        <v>0.04</v>
      </c>
      <c r="J1415" s="24">
        <f>IFNA(VLOOKUP(A1415,'ENERGY processed'!$A$2:$H$2692,7,0),"")</f>
        <v>175472.5</v>
      </c>
      <c r="K1415" s="24">
        <f t="shared" si="3"/>
        <v>0.0029601914</v>
      </c>
      <c r="L1415" s="24">
        <f>IFNA(VLOOKUP(A1415,'ENERGY processed'!$A$2:$H$2692,8,0),"")</f>
        <v>459895</v>
      </c>
      <c r="M1415" s="24">
        <f t="shared" si="5"/>
        <v>0.007758350874</v>
      </c>
      <c r="N1415" s="24">
        <f>IFNA(VLOOKUP(A1415,'HUMAN RESOURCES processed'!$A$2:$M$2692,5,0))</f>
        <v>0.009</v>
      </c>
      <c r="O1415" s="24">
        <f>IFNA(VLOOKUP(A1415,'HUMAN RESOURCES processed'!$A$2:$M$2692,6,0))</f>
        <v>0.003</v>
      </c>
      <c r="P1415" s="24">
        <f>IFNA(VLOOKUP(A1415,'HUMAN RESOURCES processed'!$A$2:$M$2692,7,0))</f>
        <v>85</v>
      </c>
      <c r="Q1415" s="24">
        <f>IFNA(VLOOKUP(A1415,'HUMAN RESOURCES processed'!$A$2:$M$2692,8,0))</f>
        <v>80</v>
      </c>
      <c r="R1415" s="24">
        <f t="shared" si="6"/>
        <v>82.5</v>
      </c>
      <c r="S1415" s="24">
        <f>IFNA(VLOOKUP(A1415,'HUMAN RESOURCES processed'!$A$2:$M$2692,9,0))</f>
        <v>0.14</v>
      </c>
      <c r="T1415" s="24">
        <f>IFNA(VLOOKUP(A1415,'HUMAN RESOURCES processed'!$A$2:$M$2692,10,0))</f>
        <v>0.657</v>
      </c>
      <c r="U1415" s="24">
        <f>IFNA(VLOOKUP(A1415,'HUMAN RESOURCES processed'!$A$2:$M$2692,11,0))</f>
        <v>0.203</v>
      </c>
      <c r="V1415" s="24">
        <f>IFNA(VLOOKUP(A1415,'HUMAN RESOURCES processed'!$A$2:$M$2692,12,0))</f>
        <v>59277417</v>
      </c>
      <c r="W1415" s="24">
        <f>IFNA(VLOOKUP(A1415,'HUMAN RESOURCES processed'!$A$2:$M$2692,13,0))</f>
        <v>0.683</v>
      </c>
      <c r="X1415" s="24">
        <f>IFNA(VLOOKUP(A1415,'TOURISM processed'!$A$2:$F$2692,5,0))</f>
        <v>40058000000</v>
      </c>
      <c r="Y1415" s="24">
        <f>IFNA(VLOOKUP(A1415,'TOURISM processed'!$A$2:$F$2692,6,0))</f>
        <v>33053000000</v>
      </c>
      <c r="Z1415" s="24">
        <f t="shared" si="7"/>
        <v>557.5985202</v>
      </c>
      <c r="AA1415" s="24">
        <f>IFNA(VLOOKUP(A1415,'BUSINESS processed'!A1415:J4105,5,0))</f>
        <v>0.677</v>
      </c>
      <c r="AB1415" s="24">
        <f>IFNA(VLOOKUP(A1415,'BUSINESS processed'!A1415:J4105,6,0))</f>
        <v>6</v>
      </c>
      <c r="AC1415" s="24">
        <f t="shared" si="791"/>
        <v>0</v>
      </c>
      <c r="AD1415" s="24">
        <f>IFNA(VLOOKUP(A1415,'BUSINESS processed'!A1415:J4105,8,0))</f>
        <v>285</v>
      </c>
      <c r="AE1415" s="24">
        <f>IFNA(VLOOKUP(A1415,'BUSINESS processed'!A1415:J4105,9,0))</f>
        <v>0.537</v>
      </c>
      <c r="AF1415" s="27">
        <f>IFNA(VLOOKUP(A1415,'BUSINESS processed'!A1415:J4105,10,0))</f>
        <v>1.548</v>
      </c>
      <c r="AG1415" s="26"/>
      <c r="AH1415" s="26"/>
      <c r="AI1415" s="26"/>
      <c r="AJ1415" s="26"/>
      <c r="AK1415" s="26"/>
      <c r="AL1415" s="26"/>
      <c r="AM1415" s="26"/>
      <c r="AN1415" s="26"/>
      <c r="AO1415" s="26"/>
      <c r="AP1415" s="26"/>
      <c r="AQ1415" s="26"/>
      <c r="AR1415" s="26"/>
      <c r="AS1415" s="26"/>
      <c r="AT1415" s="26"/>
      <c r="AU1415" s="26"/>
      <c r="AV1415" s="26"/>
      <c r="AW1415" s="26"/>
      <c r="AX1415" s="26"/>
      <c r="AY1415" s="26"/>
      <c r="AZ1415" s="26"/>
      <c r="BA1415" s="26"/>
      <c r="BB1415" s="26"/>
      <c r="BC1415" s="26"/>
      <c r="BD1415" s="26"/>
      <c r="BE1415" s="26"/>
      <c r="BF1415" s="26"/>
      <c r="BG1415" s="26"/>
      <c r="BH1415" s="26"/>
    </row>
    <row r="1416">
      <c r="A1416" s="18" t="str">
        <f t="shared" si="1"/>
        <v>Europe_Italy-Europe_2011</v>
      </c>
      <c r="B1416" s="19" t="s">
        <v>179</v>
      </c>
      <c r="C1416" s="20" t="s">
        <v>201</v>
      </c>
      <c r="D1416" s="21" t="s">
        <v>90</v>
      </c>
      <c r="E1416" s="22">
        <v>2.2E12</v>
      </c>
      <c r="F1416" s="22">
        <f t="shared" si="2"/>
        <v>37049.85541</v>
      </c>
      <c r="G1416" s="23">
        <v>0.092</v>
      </c>
      <c r="H1416" s="23">
        <v>3339.0</v>
      </c>
      <c r="I1416" s="23">
        <v>0.046</v>
      </c>
      <c r="J1416" s="24">
        <f>IFNA(VLOOKUP(A1416,'ENERGY processed'!$A$2:$H$2692,7,0),"")</f>
        <v>177113</v>
      </c>
      <c r="K1416" s="24">
        <f t="shared" si="3"/>
        <v>0.002982732292</v>
      </c>
      <c r="L1416" s="24">
        <f>IFNA(VLOOKUP(A1416,'ENERGY processed'!$A$2:$H$2692,8,0),"")</f>
        <v>460989.5</v>
      </c>
      <c r="M1416" s="24">
        <f t="shared" si="5"/>
        <v>0.007763451965</v>
      </c>
      <c r="N1416" s="24">
        <f>IFNA(VLOOKUP(A1416,'HUMAN RESOURCES processed'!$A$2:$M$2692,5,0))</f>
        <v>0.009</v>
      </c>
      <c r="O1416" s="24">
        <f>IFNA(VLOOKUP(A1416,'HUMAN RESOURCES processed'!$A$2:$M$2692,6,0))</f>
        <v>0.003</v>
      </c>
      <c r="P1416" s="24">
        <f>IFNA(VLOOKUP(A1416,'HUMAN RESOURCES processed'!$A$2:$M$2692,7,0))</f>
        <v>85</v>
      </c>
      <c r="Q1416" s="24">
        <f>IFNA(VLOOKUP(A1416,'HUMAN RESOURCES processed'!$A$2:$M$2692,8,0))</f>
        <v>80</v>
      </c>
      <c r="R1416" s="24">
        <f t="shared" si="6"/>
        <v>82.5</v>
      </c>
      <c r="S1416" s="24">
        <f>IFNA(VLOOKUP(A1416,'HUMAN RESOURCES processed'!$A$2:$M$2692,9,0))</f>
        <v>0.14</v>
      </c>
      <c r="T1416" s="24">
        <f>IFNA(VLOOKUP(A1416,'HUMAN RESOURCES processed'!$A$2:$M$2692,10,0))</f>
        <v>0.654</v>
      </c>
      <c r="U1416" s="24">
        <f>IFNA(VLOOKUP(A1416,'HUMAN RESOURCES processed'!$A$2:$M$2692,11,0))</f>
        <v>0.205</v>
      </c>
      <c r="V1416" s="24">
        <f>IFNA(VLOOKUP(A1416,'HUMAN RESOURCES processed'!$A$2:$M$2692,12,0))</f>
        <v>59379449</v>
      </c>
      <c r="W1416" s="24">
        <f>IFNA(VLOOKUP(A1416,'HUMAN RESOURCES processed'!$A$2:$M$2692,13,0))</f>
        <v>0.684</v>
      </c>
      <c r="X1416" s="24">
        <f>IFNA(VLOOKUP(A1416,'TOURISM processed'!$A$2:$F$2692,5,0))</f>
        <v>45368000000</v>
      </c>
      <c r="Y1416" s="24">
        <f>IFNA(VLOOKUP(A1416,'TOURISM processed'!$A$2:$F$2692,6,0))</f>
        <v>35724000000</v>
      </c>
      <c r="Z1416" s="24">
        <f t="shared" si="7"/>
        <v>601.6222885</v>
      </c>
      <c r="AA1416" s="24">
        <f>IFNA(VLOOKUP(A1416,'BUSINESS processed'!A1416:J4106,5,0))</f>
        <v>0.677</v>
      </c>
      <c r="AB1416" s="24">
        <f>IFNA(VLOOKUP(A1416,'BUSINESS processed'!A1416:J4106,6,0))</f>
        <v>6</v>
      </c>
      <c r="AC1416" s="24">
        <f t="shared" si="791"/>
        <v>0</v>
      </c>
      <c r="AD1416" s="24">
        <f>IFNA(VLOOKUP(A1416,'BUSINESS processed'!A1416:J4106,8,0))</f>
        <v>285</v>
      </c>
      <c r="AE1416" s="24">
        <f>IFNA(VLOOKUP(A1416,'BUSINESS processed'!A1416:J4106,9,0))</f>
        <v>0.544</v>
      </c>
      <c r="AF1416" s="27">
        <f>IFNA(VLOOKUP(A1416,'BUSINESS processed'!A1416:J4106,10,0))</f>
        <v>1.581</v>
      </c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  <c r="BA1416" s="26"/>
      <c r="BB1416" s="26"/>
      <c r="BC1416" s="26"/>
      <c r="BD1416" s="26"/>
      <c r="BE1416" s="26"/>
      <c r="BF1416" s="26"/>
      <c r="BG1416" s="26"/>
      <c r="BH1416" s="26"/>
    </row>
    <row r="1417">
      <c r="A1417" s="18" t="str">
        <f t="shared" si="1"/>
        <v>Europe_Italy-Europe_2012</v>
      </c>
      <c r="B1417" s="19" t="s">
        <v>179</v>
      </c>
      <c r="C1417" s="20" t="s">
        <v>201</v>
      </c>
      <c r="D1417" s="21" t="s">
        <v>91</v>
      </c>
      <c r="E1417" s="22">
        <v>2.01E12</v>
      </c>
      <c r="F1417" s="22">
        <f t="shared" si="2"/>
        <v>33758.97806</v>
      </c>
      <c r="G1417" s="23">
        <v>0.092</v>
      </c>
      <c r="H1417" s="23">
        <v>3032.0</v>
      </c>
      <c r="I1417" s="23">
        <v>0.052</v>
      </c>
      <c r="J1417" s="24">
        <f>IF(AND( C1417=C1416,D1417&gt;D1416),J1416,"")</f>
        <v>177113</v>
      </c>
      <c r="K1417" s="24">
        <f t="shared" si="3"/>
        <v>0.002974703424</v>
      </c>
      <c r="L1417" s="24">
        <f t="shared" ref="L1417:L1432" si="800">IF(AND(C1417=C1416,C1417&gt;C1416),C1416,0)</f>
        <v>0</v>
      </c>
      <c r="M1417" s="24">
        <f t="shared" si="5"/>
        <v>0</v>
      </c>
      <c r="N1417" s="24">
        <f>IFNA(VLOOKUP(A1417,'HUMAN RESOURCES processed'!$A$2:$M$2692,5,0))</f>
        <v>0.009</v>
      </c>
      <c r="O1417" s="24">
        <f>IFNA(VLOOKUP(A1417,'HUMAN RESOURCES processed'!$A$2:$M$2692,6,0))</f>
        <v>0.003</v>
      </c>
      <c r="P1417" s="24">
        <f>IFNA(VLOOKUP(A1417,'HUMAN RESOURCES processed'!$A$2:$M$2692,7,0))</f>
        <v>86</v>
      </c>
      <c r="Q1417" s="24">
        <f>IFNA(VLOOKUP(A1417,'HUMAN RESOURCES processed'!$A$2:$M$2692,8,0))</f>
        <v>80</v>
      </c>
      <c r="R1417" s="24">
        <f t="shared" si="6"/>
        <v>83</v>
      </c>
      <c r="S1417" s="24">
        <f>IFNA(VLOOKUP(A1417,'HUMAN RESOURCES processed'!$A$2:$M$2692,9,0))</f>
        <v>0.14</v>
      </c>
      <c r="T1417" s="24">
        <f>IFNA(VLOOKUP(A1417,'HUMAN RESOURCES processed'!$A$2:$M$2692,10,0))</f>
        <v>0.651</v>
      </c>
      <c r="U1417" s="24">
        <f>IFNA(VLOOKUP(A1417,'HUMAN RESOURCES processed'!$A$2:$M$2692,11,0))</f>
        <v>0.208</v>
      </c>
      <c r="V1417" s="24">
        <f>IFNA(VLOOKUP(A1417,'HUMAN RESOURCES processed'!$A$2:$M$2692,12,0))</f>
        <v>59539717</v>
      </c>
      <c r="W1417" s="24">
        <f>IFNA(VLOOKUP(A1417,'HUMAN RESOURCES processed'!$A$2:$M$2692,13,0))</f>
        <v>0.686</v>
      </c>
      <c r="X1417" s="24">
        <f>IFNA(VLOOKUP(A1417,'TOURISM processed'!$A$2:$F$2692,5,0))</f>
        <v>43036000000</v>
      </c>
      <c r="Y1417" s="24">
        <f>IFNA(VLOOKUP(A1417,'TOURISM processed'!$A$2:$F$2692,6,0))</f>
        <v>32798000000</v>
      </c>
      <c r="Z1417" s="24">
        <f t="shared" si="7"/>
        <v>550.8591853</v>
      </c>
      <c r="AA1417" s="24">
        <f>IFNA(VLOOKUP(A1417,'BUSINESS processed'!A1417:J4107,5,0))</f>
        <v>0.677</v>
      </c>
      <c r="AB1417" s="24">
        <f>IFNA(VLOOKUP(A1417,'BUSINESS processed'!A1417:J4107,6,0))</f>
        <v>6</v>
      </c>
      <c r="AC1417" s="24">
        <f>IFNA(VLOOKUP(A1417,'BUSINESS processed'!A1417:J4107,7,0))</f>
        <v>67</v>
      </c>
      <c r="AD1417" s="24">
        <f>IFNA(VLOOKUP(A1417,'BUSINESS processed'!A1417:J4107,8,0))</f>
        <v>269</v>
      </c>
      <c r="AE1417" s="24">
        <f>IFNA(VLOOKUP(A1417,'BUSINESS processed'!A1417:J4107,9,0))</f>
        <v>0.558</v>
      </c>
      <c r="AF1417" s="27">
        <f>IFNA(VLOOKUP(A1417,'BUSINESS processed'!A1417:J4107,10,0))</f>
        <v>1.597</v>
      </c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  <c r="BA1417" s="26"/>
      <c r="BB1417" s="26"/>
      <c r="BC1417" s="26"/>
      <c r="BD1417" s="26"/>
      <c r="BE1417" s="26"/>
      <c r="BF1417" s="26"/>
      <c r="BG1417" s="26"/>
      <c r="BH1417" s="26"/>
    </row>
    <row r="1418">
      <c r="A1418" s="18" t="str">
        <f t="shared" si="1"/>
        <v>Europe_Kosovo-Europe_2000</v>
      </c>
      <c r="B1418" s="19" t="s">
        <v>179</v>
      </c>
      <c r="C1418" s="20" t="s">
        <v>202</v>
      </c>
      <c r="D1418" s="21" t="s">
        <v>70</v>
      </c>
      <c r="E1418" s="22">
        <v>1.849196082E9</v>
      </c>
      <c r="F1418" s="22">
        <f t="shared" si="2"/>
        <v>1087.762401</v>
      </c>
      <c r="G1418" s="39">
        <f t="shared" ref="G1418:G1430" si="801">IF(AND(C1418=C1417,D1418&gt;D1417),G1417,0)</f>
        <v>0</v>
      </c>
      <c r="H1418" s="39">
        <f t="shared" ref="H1418:H1430" si="802">IF(AND(C1418=C1417,C1418&gt;C1417),C1417,0)</f>
        <v>0</v>
      </c>
      <c r="I1418" s="39">
        <f t="shared" ref="I1418:I1421" si="803">IF(AND(C1418=C1417,D1418&gt;D1417),I1417,0)</f>
        <v>0</v>
      </c>
      <c r="J1418" s="24">
        <f>IF(AND( C1418=C1417,D1418&gt;D1417),J1417,0)</f>
        <v>0</v>
      </c>
      <c r="K1418" s="24">
        <f t="shared" si="3"/>
        <v>0</v>
      </c>
      <c r="L1418" s="24">
        <f t="shared" si="800"/>
        <v>0</v>
      </c>
      <c r="M1418" s="24">
        <f t="shared" si="5"/>
        <v>0</v>
      </c>
      <c r="N1418" s="24">
        <f>IFNA(VLOOKUP(A1418,'HUMAN RESOURCES processed'!$A$2:$M$2692,5,0))</f>
        <v>0.023</v>
      </c>
      <c r="O1418" s="24">
        <f t="shared" ref="O1418:O1430" si="804">IF(AND(C1418=C1417,D1418&gt;806),O1417,0)</f>
        <v>0</v>
      </c>
      <c r="P1418" s="24">
        <f>IFNA(VLOOKUP(A1418,'HUMAN RESOURCES processed'!$A$2:$M$2692,7,0))</f>
        <v>70</v>
      </c>
      <c r="Q1418" s="24">
        <f>IFNA(VLOOKUP(A1418,'HUMAN RESOURCES processed'!$A$2:$M$2692,8,0))</f>
        <v>66</v>
      </c>
      <c r="R1418" s="24">
        <f t="shared" si="6"/>
        <v>68</v>
      </c>
      <c r="S1418" s="24">
        <f t="shared" ref="S1418:S1427" si="805">IF(AND(C1418=C1417,D1418&gt;D1417),S1417,0)</f>
        <v>0</v>
      </c>
      <c r="T1418" s="24">
        <f t="shared" ref="T1418:T1427" si="806">IF(AND(C1418=C1417,D1418&gt;D1417),T1417,0)</f>
        <v>0</v>
      </c>
      <c r="U1418" s="24">
        <f t="shared" ref="U1418:U1427" si="807">IF(AND(C1418=C1417,D1418&gt;D1417),U1417,0)</f>
        <v>0</v>
      </c>
      <c r="V1418" s="24">
        <f>IFNA(VLOOKUP(A1418,'HUMAN RESOURCES processed'!$A$2:$M$2692,12,0))</f>
        <v>1700000</v>
      </c>
      <c r="W1418" s="24">
        <f t="shared" ref="W1418:W1430" si="808">IF(AND(C1418=C1417,D1418&gt;D1417),W1417,0)</f>
        <v>0</v>
      </c>
      <c r="X1418" s="24">
        <f t="shared" ref="X1418:X1430" si="809">IF(AND(C1418=C1417,D1418&gt;D1417),X1417,0)</f>
        <v>0</v>
      </c>
      <c r="Y1418" s="24">
        <f t="shared" ref="Y1418:Y1430" si="810">IF(AND(C1418=C1417,D1418&gt;D1417),Y1417,0)</f>
        <v>0</v>
      </c>
      <c r="Z1418" s="24">
        <f t="shared" si="7"/>
        <v>0</v>
      </c>
      <c r="AA1418" s="24">
        <f t="shared" ref="AA1418:AA1426" si="811">IF(AND(C1418=C1417,D1418&gt;D1417),AA1417,0)</f>
        <v>0</v>
      </c>
      <c r="AB1418" s="24">
        <f t="shared" ref="AB1418:AB1426" si="812">IF(AND(C1418=C1417,D1418&gt;D1417),AB1417,0)</f>
        <v>0</v>
      </c>
      <c r="AC1418" s="24">
        <f t="shared" ref="AC1418:AC1429" si="813">IF(AND(C1418=C1417,D1418&gt;D1417),AC1417,0)</f>
        <v>0</v>
      </c>
      <c r="AD1418" s="24">
        <f t="shared" ref="AD1418:AD1426" si="814">IF(AND(C1418=C1417,D1418&gt;D1417),AD1417,0)</f>
        <v>0</v>
      </c>
      <c r="AE1418" s="24">
        <f t="shared" ref="AE1418:AE1430" si="815">IF(AND(C1418=C1417,D1418&gt;211),AE1417,0)</f>
        <v>0</v>
      </c>
      <c r="AF1418" s="27">
        <f t="shared" ref="AF1418:AF1430" si="816">IF(AND(C1418=C1417,D1418&gt;D1417),AF1417,0)</f>
        <v>0</v>
      </c>
      <c r="AG1418" s="26"/>
      <c r="AH1418" s="26"/>
      <c r="AI1418" s="26"/>
      <c r="AJ1418" s="26"/>
      <c r="AK1418" s="26"/>
      <c r="AL1418" s="26"/>
      <c r="AM1418" s="26"/>
      <c r="AN1418" s="26"/>
      <c r="AO1418" s="26"/>
      <c r="AP1418" s="26"/>
      <c r="AQ1418" s="26"/>
      <c r="AR1418" s="26"/>
      <c r="AS1418" s="26"/>
      <c r="AT1418" s="26"/>
      <c r="AU1418" s="26"/>
      <c r="AV1418" s="26"/>
      <c r="AW1418" s="26"/>
      <c r="AX1418" s="26"/>
      <c r="AY1418" s="26"/>
      <c r="AZ1418" s="26"/>
      <c r="BA1418" s="26"/>
      <c r="BB1418" s="26"/>
      <c r="BC1418" s="26"/>
      <c r="BD1418" s="26"/>
      <c r="BE1418" s="26"/>
      <c r="BF1418" s="26"/>
      <c r="BG1418" s="26"/>
      <c r="BH1418" s="26"/>
    </row>
    <row r="1419">
      <c r="A1419" s="18" t="str">
        <f t="shared" si="1"/>
        <v>Europe_Kosovo-Europe_2001</v>
      </c>
      <c r="B1419" s="19" t="s">
        <v>179</v>
      </c>
      <c r="C1419" s="20" t="s">
        <v>202</v>
      </c>
      <c r="D1419" s="21" t="s">
        <v>71</v>
      </c>
      <c r="E1419" s="22">
        <v>2.535333632E9</v>
      </c>
      <c r="F1419" s="22">
        <f t="shared" si="2"/>
        <v>1490.361033</v>
      </c>
      <c r="G1419" s="39">
        <f t="shared" si="801"/>
        <v>0</v>
      </c>
      <c r="H1419" s="39">
        <f t="shared" si="802"/>
        <v>0</v>
      </c>
      <c r="I1419" s="39">
        <f t="shared" si="803"/>
        <v>0</v>
      </c>
      <c r="J1419" s="24">
        <f>IFNA(VLOOKUP(A1419,'ENERGY processed'!$A$2:$H$2692,7,0),"")</f>
        <v>2528</v>
      </c>
      <c r="K1419" s="24">
        <f t="shared" si="3"/>
        <v>0.001486050058</v>
      </c>
      <c r="L1419" s="24">
        <f t="shared" si="800"/>
        <v>0</v>
      </c>
      <c r="M1419" s="24">
        <f t="shared" si="5"/>
        <v>0</v>
      </c>
      <c r="N1419" s="24">
        <f>IFNA(VLOOKUP(A1419,'HUMAN RESOURCES processed'!$A$2:$M$2692,5,0))</f>
        <v>0.022</v>
      </c>
      <c r="O1419" s="24">
        <f t="shared" si="804"/>
        <v>0</v>
      </c>
      <c r="P1419" s="24">
        <f>IFNA(VLOOKUP(A1419,'HUMAN RESOURCES processed'!$A$2:$M$2692,7,0))</f>
        <v>70</v>
      </c>
      <c r="Q1419" s="24">
        <f>IFNA(VLOOKUP(A1419,'HUMAN RESOURCES processed'!$A$2:$M$2692,8,0))</f>
        <v>66</v>
      </c>
      <c r="R1419" s="24">
        <f t="shared" si="6"/>
        <v>68</v>
      </c>
      <c r="S1419" s="24">
        <f t="shared" si="805"/>
        <v>0</v>
      </c>
      <c r="T1419" s="24">
        <f t="shared" si="806"/>
        <v>0</v>
      </c>
      <c r="U1419" s="24">
        <f t="shared" si="807"/>
        <v>0</v>
      </c>
      <c r="V1419" s="24">
        <f>IFNA(VLOOKUP(A1419,'HUMAN RESOURCES processed'!$A$2:$M$2692,12,0))</f>
        <v>1701154</v>
      </c>
      <c r="W1419" s="24">
        <f t="shared" si="808"/>
        <v>0</v>
      </c>
      <c r="X1419" s="24">
        <f t="shared" si="809"/>
        <v>0</v>
      </c>
      <c r="Y1419" s="24">
        <f t="shared" si="810"/>
        <v>0</v>
      </c>
      <c r="Z1419" s="24">
        <f t="shared" si="7"/>
        <v>0</v>
      </c>
      <c r="AA1419" s="24">
        <f t="shared" si="811"/>
        <v>0</v>
      </c>
      <c r="AB1419" s="24">
        <f t="shared" si="812"/>
        <v>0</v>
      </c>
      <c r="AC1419" s="24">
        <f t="shared" si="813"/>
        <v>0</v>
      </c>
      <c r="AD1419" s="24">
        <f t="shared" si="814"/>
        <v>0</v>
      </c>
      <c r="AE1419" s="24">
        <f t="shared" si="815"/>
        <v>0</v>
      </c>
      <c r="AF1419" s="27">
        <f t="shared" si="816"/>
        <v>0</v>
      </c>
      <c r="AG1419" s="26"/>
      <c r="AH1419" s="26"/>
      <c r="AI1419" s="26"/>
      <c r="AJ1419" s="26"/>
      <c r="AK1419" s="26"/>
      <c r="AL1419" s="26"/>
      <c r="AM1419" s="26"/>
      <c r="AN1419" s="26"/>
      <c r="AO1419" s="26"/>
      <c r="AP1419" s="26"/>
      <c r="AQ1419" s="26"/>
      <c r="AR1419" s="26"/>
      <c r="AS1419" s="26"/>
      <c r="AT1419" s="26"/>
      <c r="AU1419" s="26"/>
      <c r="AV1419" s="26"/>
      <c r="AW1419" s="26"/>
      <c r="AX1419" s="26"/>
      <c r="AY1419" s="26"/>
      <c r="AZ1419" s="26"/>
      <c r="BA1419" s="26"/>
      <c r="BB1419" s="26"/>
      <c r="BC1419" s="26"/>
      <c r="BD1419" s="26"/>
      <c r="BE1419" s="26"/>
      <c r="BF1419" s="26"/>
      <c r="BG1419" s="26"/>
      <c r="BH1419" s="26"/>
    </row>
    <row r="1420">
      <c r="A1420" s="18" t="str">
        <f t="shared" si="1"/>
        <v>Europe_Kosovo-Europe_2002</v>
      </c>
      <c r="B1420" s="19" t="s">
        <v>179</v>
      </c>
      <c r="C1420" s="20" t="s">
        <v>202</v>
      </c>
      <c r="D1420" s="21" t="s">
        <v>72</v>
      </c>
      <c r="E1420" s="22">
        <v>2.702427047E9</v>
      </c>
      <c r="F1420" s="22">
        <f t="shared" si="2"/>
        <v>1587.505829</v>
      </c>
      <c r="G1420" s="39">
        <f t="shared" si="801"/>
        <v>0</v>
      </c>
      <c r="H1420" s="39">
        <f t="shared" si="802"/>
        <v>0</v>
      </c>
      <c r="I1420" s="39">
        <f t="shared" si="803"/>
        <v>0</v>
      </c>
      <c r="J1420" s="24">
        <f>IFNA(VLOOKUP(A1420,'ENERGY processed'!$A$2:$H$2692,7,0),"")</f>
        <v>2496</v>
      </c>
      <c r="K1420" s="24">
        <f t="shared" si="3"/>
        <v>0.001466242929</v>
      </c>
      <c r="L1420" s="24">
        <f t="shared" si="800"/>
        <v>0</v>
      </c>
      <c r="M1420" s="24">
        <f t="shared" si="5"/>
        <v>0</v>
      </c>
      <c r="N1420" s="24">
        <f>IFNA(VLOOKUP(A1420,'HUMAN RESOURCES processed'!$A$2:$M$2692,5,0))</f>
        <v>0.021</v>
      </c>
      <c r="O1420" s="24">
        <f t="shared" si="804"/>
        <v>0</v>
      </c>
      <c r="P1420" s="24">
        <f>IFNA(VLOOKUP(A1420,'HUMAN RESOURCES processed'!$A$2:$M$2692,7,0))</f>
        <v>70</v>
      </c>
      <c r="Q1420" s="24">
        <f>IFNA(VLOOKUP(A1420,'HUMAN RESOURCES processed'!$A$2:$M$2692,8,0))</f>
        <v>66</v>
      </c>
      <c r="R1420" s="24">
        <f t="shared" si="6"/>
        <v>68</v>
      </c>
      <c r="S1420" s="24">
        <f t="shared" si="805"/>
        <v>0</v>
      </c>
      <c r="T1420" s="24">
        <f t="shared" si="806"/>
        <v>0</v>
      </c>
      <c r="U1420" s="24">
        <f t="shared" si="807"/>
        <v>0</v>
      </c>
      <c r="V1420" s="24">
        <f>IFNA(VLOOKUP(A1420,'HUMAN RESOURCES processed'!$A$2:$M$2692,12,0))</f>
        <v>1702310</v>
      </c>
      <c r="W1420" s="24">
        <f t="shared" si="808"/>
        <v>0</v>
      </c>
      <c r="X1420" s="24">
        <f t="shared" si="809"/>
        <v>0</v>
      </c>
      <c r="Y1420" s="24">
        <f t="shared" si="810"/>
        <v>0</v>
      </c>
      <c r="Z1420" s="24">
        <f t="shared" si="7"/>
        <v>0</v>
      </c>
      <c r="AA1420" s="24">
        <f t="shared" si="811"/>
        <v>0</v>
      </c>
      <c r="AB1420" s="24">
        <f t="shared" si="812"/>
        <v>0</v>
      </c>
      <c r="AC1420" s="24">
        <f t="shared" si="813"/>
        <v>0</v>
      </c>
      <c r="AD1420" s="24">
        <f t="shared" si="814"/>
        <v>0</v>
      </c>
      <c r="AE1420" s="24">
        <f t="shared" si="815"/>
        <v>0</v>
      </c>
      <c r="AF1420" s="27">
        <f t="shared" si="816"/>
        <v>0</v>
      </c>
      <c r="AG1420" s="26"/>
      <c r="AH1420" s="26"/>
      <c r="AI1420" s="26"/>
      <c r="AJ1420" s="26"/>
      <c r="AK1420" s="26"/>
      <c r="AL1420" s="26"/>
      <c r="AM1420" s="26"/>
      <c r="AN1420" s="26"/>
      <c r="AO1420" s="26"/>
      <c r="AP1420" s="26"/>
      <c r="AQ1420" s="26"/>
      <c r="AR1420" s="26"/>
      <c r="AS1420" s="26"/>
      <c r="AT1420" s="26"/>
      <c r="AU1420" s="26"/>
      <c r="AV1420" s="26"/>
      <c r="AW1420" s="26"/>
      <c r="AX1420" s="26"/>
      <c r="AY1420" s="26"/>
      <c r="AZ1420" s="26"/>
      <c r="BA1420" s="26"/>
      <c r="BB1420" s="26"/>
      <c r="BC1420" s="26"/>
      <c r="BD1420" s="26"/>
      <c r="BE1420" s="26"/>
      <c r="BF1420" s="26"/>
      <c r="BG1420" s="26"/>
      <c r="BH1420" s="26"/>
    </row>
    <row r="1421">
      <c r="A1421" s="18" t="str">
        <f t="shared" si="1"/>
        <v>Europe_Kosovo-Europe_2003</v>
      </c>
      <c r="B1421" s="19" t="s">
        <v>179</v>
      </c>
      <c r="C1421" s="20" t="s">
        <v>202</v>
      </c>
      <c r="D1421" s="21" t="s">
        <v>74</v>
      </c>
      <c r="E1421" s="22">
        <v>3.355083117E9</v>
      </c>
      <c r="F1421" s="22">
        <f t="shared" si="2"/>
        <v>1969.562713</v>
      </c>
      <c r="G1421" s="39">
        <f t="shared" si="801"/>
        <v>0</v>
      </c>
      <c r="H1421" s="39">
        <f t="shared" si="802"/>
        <v>0</v>
      </c>
      <c r="I1421" s="39">
        <f t="shared" si="803"/>
        <v>0</v>
      </c>
      <c r="J1421" s="24">
        <f>IFNA(VLOOKUP(A1421,'ENERGY processed'!$A$2:$H$2692,7,0),"")</f>
        <v>2435</v>
      </c>
      <c r="K1421" s="24">
        <f t="shared" si="3"/>
        <v>0.001429438568</v>
      </c>
      <c r="L1421" s="24">
        <f t="shared" si="800"/>
        <v>0</v>
      </c>
      <c r="M1421" s="24">
        <f t="shared" si="5"/>
        <v>0</v>
      </c>
      <c r="N1421" s="24">
        <f>IFNA(VLOOKUP(A1421,'HUMAN RESOURCES processed'!$A$2:$M$2692,5,0))</f>
        <v>0.018</v>
      </c>
      <c r="O1421" s="24">
        <f t="shared" si="804"/>
        <v>0</v>
      </c>
      <c r="P1421" s="24">
        <f>IFNA(VLOOKUP(A1421,'HUMAN RESOURCES processed'!$A$2:$M$2692,7,0))</f>
        <v>71</v>
      </c>
      <c r="Q1421" s="24">
        <f>IFNA(VLOOKUP(A1421,'HUMAN RESOURCES processed'!$A$2:$M$2692,8,0))</f>
        <v>66</v>
      </c>
      <c r="R1421" s="24">
        <f t="shared" si="6"/>
        <v>68.5</v>
      </c>
      <c r="S1421" s="24">
        <f t="shared" si="805"/>
        <v>0</v>
      </c>
      <c r="T1421" s="24">
        <f t="shared" si="806"/>
        <v>0</v>
      </c>
      <c r="U1421" s="24">
        <f t="shared" si="807"/>
        <v>0</v>
      </c>
      <c r="V1421" s="24">
        <f>IFNA(VLOOKUP(A1421,'HUMAN RESOURCES processed'!$A$2:$M$2692,12,0))</f>
        <v>1703466</v>
      </c>
      <c r="W1421" s="24">
        <f t="shared" si="808"/>
        <v>0</v>
      </c>
      <c r="X1421" s="24">
        <f t="shared" si="809"/>
        <v>0</v>
      </c>
      <c r="Y1421" s="24">
        <f t="shared" si="810"/>
        <v>0</v>
      </c>
      <c r="Z1421" s="24">
        <f t="shared" si="7"/>
        <v>0</v>
      </c>
      <c r="AA1421" s="24">
        <f t="shared" si="811"/>
        <v>0</v>
      </c>
      <c r="AB1421" s="24">
        <f t="shared" si="812"/>
        <v>0</v>
      </c>
      <c r="AC1421" s="24">
        <f t="shared" si="813"/>
        <v>0</v>
      </c>
      <c r="AD1421" s="24">
        <f t="shared" si="814"/>
        <v>0</v>
      </c>
      <c r="AE1421" s="24">
        <f t="shared" si="815"/>
        <v>0</v>
      </c>
      <c r="AF1421" s="27">
        <f t="shared" si="816"/>
        <v>0</v>
      </c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  <c r="BA1421" s="26"/>
      <c r="BB1421" s="26"/>
      <c r="BC1421" s="26"/>
      <c r="BD1421" s="26"/>
      <c r="BE1421" s="26"/>
      <c r="BF1421" s="26"/>
      <c r="BG1421" s="26"/>
      <c r="BH1421" s="26"/>
    </row>
    <row r="1422">
      <c r="A1422" s="18" t="str">
        <f t="shared" si="1"/>
        <v>Europe_Kosovo-Europe_2004</v>
      </c>
      <c r="B1422" s="19" t="s">
        <v>179</v>
      </c>
      <c r="C1422" s="20" t="s">
        <v>202</v>
      </c>
      <c r="D1422" s="21" t="s">
        <v>83</v>
      </c>
      <c r="E1422" s="22">
        <v>3.639935348E9</v>
      </c>
      <c r="F1422" s="22">
        <f t="shared" si="2"/>
        <v>2135.332847</v>
      </c>
      <c r="G1422" s="39">
        <f t="shared" si="801"/>
        <v>0</v>
      </c>
      <c r="H1422" s="39">
        <f t="shared" si="802"/>
        <v>0</v>
      </c>
      <c r="I1422" s="23">
        <v>0.148</v>
      </c>
      <c r="J1422" s="24">
        <f>IFNA(VLOOKUP(A1422,'ENERGY processed'!$A$2:$H$2692,7,0),"")</f>
        <v>2216</v>
      </c>
      <c r="K1422" s="24">
        <f t="shared" si="3"/>
        <v>0.001299994955</v>
      </c>
      <c r="L1422" s="24">
        <f t="shared" si="800"/>
        <v>0</v>
      </c>
      <c r="M1422" s="24">
        <f t="shared" si="5"/>
        <v>0</v>
      </c>
      <c r="N1422" s="24">
        <f>IFNA(VLOOKUP(A1422,'HUMAN RESOURCES processed'!$A$2:$M$2692,5,0))</f>
        <v>0.02</v>
      </c>
      <c r="O1422" s="24">
        <f t="shared" si="804"/>
        <v>0</v>
      </c>
      <c r="P1422" s="24">
        <f>IFNA(VLOOKUP(A1422,'HUMAN RESOURCES processed'!$A$2:$M$2692,7,0))</f>
        <v>71</v>
      </c>
      <c r="Q1422" s="24">
        <f>IFNA(VLOOKUP(A1422,'HUMAN RESOURCES processed'!$A$2:$M$2692,8,0))</f>
        <v>66</v>
      </c>
      <c r="R1422" s="24">
        <f t="shared" si="6"/>
        <v>68.5</v>
      </c>
      <c r="S1422" s="24">
        <f t="shared" si="805"/>
        <v>0</v>
      </c>
      <c r="T1422" s="24">
        <f t="shared" si="806"/>
        <v>0</v>
      </c>
      <c r="U1422" s="24">
        <f t="shared" si="807"/>
        <v>0</v>
      </c>
      <c r="V1422" s="24">
        <f>IFNA(VLOOKUP(A1422,'HUMAN RESOURCES processed'!$A$2:$M$2692,12,0))</f>
        <v>1704622</v>
      </c>
      <c r="W1422" s="24">
        <f t="shared" si="808"/>
        <v>0</v>
      </c>
      <c r="X1422" s="24">
        <f t="shared" si="809"/>
        <v>0</v>
      </c>
      <c r="Y1422" s="24">
        <f t="shared" si="810"/>
        <v>0</v>
      </c>
      <c r="Z1422" s="24">
        <f t="shared" si="7"/>
        <v>0</v>
      </c>
      <c r="AA1422" s="24">
        <f t="shared" si="811"/>
        <v>0</v>
      </c>
      <c r="AB1422" s="24">
        <f t="shared" si="812"/>
        <v>0</v>
      </c>
      <c r="AC1422" s="24">
        <f t="shared" si="813"/>
        <v>0</v>
      </c>
      <c r="AD1422" s="24">
        <f t="shared" si="814"/>
        <v>0</v>
      </c>
      <c r="AE1422" s="24">
        <f t="shared" si="815"/>
        <v>0</v>
      </c>
      <c r="AF1422" s="27">
        <f t="shared" si="816"/>
        <v>0</v>
      </c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  <c r="BA1422" s="26"/>
      <c r="BB1422" s="26"/>
      <c r="BC1422" s="26"/>
      <c r="BD1422" s="26"/>
      <c r="BE1422" s="26"/>
      <c r="BF1422" s="26"/>
      <c r="BG1422" s="26"/>
      <c r="BH1422" s="26"/>
    </row>
    <row r="1423">
      <c r="A1423" s="18" t="str">
        <f t="shared" si="1"/>
        <v>Europe_Kosovo-Europe_2005</v>
      </c>
      <c r="B1423" s="19" t="s">
        <v>179</v>
      </c>
      <c r="C1423" s="20" t="s">
        <v>202</v>
      </c>
      <c r="D1423" s="21" t="s">
        <v>84</v>
      </c>
      <c r="E1423" s="22">
        <v>3.74311698E9</v>
      </c>
      <c r="F1423" s="22">
        <f t="shared" si="2"/>
        <v>2194.372651</v>
      </c>
      <c r="G1423" s="39">
        <f t="shared" si="801"/>
        <v>0</v>
      </c>
      <c r="H1423" s="39">
        <f t="shared" si="802"/>
        <v>0</v>
      </c>
      <c r="I1423" s="23">
        <v>0.14</v>
      </c>
      <c r="J1423" s="24">
        <f>IFNA(VLOOKUP(A1423,'ENERGY processed'!$A$2:$H$2692,7,0),"")</f>
        <v>1902</v>
      </c>
      <c r="K1423" s="24">
        <f t="shared" si="3"/>
        <v>0.001115032419</v>
      </c>
      <c r="L1423" s="24">
        <f t="shared" si="800"/>
        <v>0</v>
      </c>
      <c r="M1423" s="24">
        <f t="shared" si="5"/>
        <v>0</v>
      </c>
      <c r="N1423" s="24">
        <f>IFNA(VLOOKUP(A1423,'HUMAN RESOURCES processed'!$A$2:$M$2692,5,0))</f>
        <v>0.021</v>
      </c>
      <c r="O1423" s="24">
        <f t="shared" si="804"/>
        <v>0</v>
      </c>
      <c r="P1423" s="24">
        <f>IFNA(VLOOKUP(A1423,'HUMAN RESOURCES processed'!$A$2:$M$2692,7,0))</f>
        <v>71</v>
      </c>
      <c r="Q1423" s="24">
        <f>IFNA(VLOOKUP(A1423,'HUMAN RESOURCES processed'!$A$2:$M$2692,8,0))</f>
        <v>67</v>
      </c>
      <c r="R1423" s="24">
        <f t="shared" si="6"/>
        <v>69</v>
      </c>
      <c r="S1423" s="24">
        <f t="shared" si="805"/>
        <v>0</v>
      </c>
      <c r="T1423" s="24">
        <f t="shared" si="806"/>
        <v>0</v>
      </c>
      <c r="U1423" s="24">
        <f t="shared" si="807"/>
        <v>0</v>
      </c>
      <c r="V1423" s="24">
        <f>IFNA(VLOOKUP(A1423,'HUMAN RESOURCES processed'!$A$2:$M$2692,12,0))</f>
        <v>1705780</v>
      </c>
      <c r="W1423" s="24">
        <f t="shared" si="808"/>
        <v>0</v>
      </c>
      <c r="X1423" s="24">
        <f t="shared" si="809"/>
        <v>0</v>
      </c>
      <c r="Y1423" s="24">
        <f t="shared" si="810"/>
        <v>0</v>
      </c>
      <c r="Z1423" s="24">
        <f t="shared" si="7"/>
        <v>0</v>
      </c>
      <c r="AA1423" s="24">
        <f t="shared" si="811"/>
        <v>0</v>
      </c>
      <c r="AB1423" s="24">
        <f t="shared" si="812"/>
        <v>0</v>
      </c>
      <c r="AC1423" s="24">
        <f t="shared" si="813"/>
        <v>0</v>
      </c>
      <c r="AD1423" s="24">
        <f t="shared" si="814"/>
        <v>0</v>
      </c>
      <c r="AE1423" s="24">
        <f t="shared" si="815"/>
        <v>0</v>
      </c>
      <c r="AF1423" s="27">
        <f t="shared" si="816"/>
        <v>0</v>
      </c>
      <c r="AG1423" s="26"/>
      <c r="AH1423" s="26"/>
      <c r="AI1423" s="26"/>
      <c r="AJ1423" s="26"/>
      <c r="AK1423" s="26"/>
      <c r="AL1423" s="26"/>
      <c r="AM1423" s="26"/>
      <c r="AN1423" s="26"/>
      <c r="AO1423" s="26"/>
      <c r="AP1423" s="26"/>
      <c r="AQ1423" s="26"/>
      <c r="AR1423" s="26"/>
      <c r="AS1423" s="26"/>
      <c r="AT1423" s="26"/>
      <c r="AU1423" s="26"/>
      <c r="AV1423" s="26"/>
      <c r="AW1423" s="26"/>
      <c r="AX1423" s="26"/>
      <c r="AY1423" s="26"/>
      <c r="AZ1423" s="26"/>
      <c r="BA1423" s="26"/>
      <c r="BB1423" s="26"/>
      <c r="BC1423" s="26"/>
      <c r="BD1423" s="26"/>
      <c r="BE1423" s="26"/>
      <c r="BF1423" s="26"/>
      <c r="BG1423" s="26"/>
      <c r="BH1423" s="26"/>
    </row>
    <row r="1424">
      <c r="A1424" s="18" t="str">
        <f t="shared" si="1"/>
        <v>Europe_Kosovo-Europe_2006</v>
      </c>
      <c r="B1424" s="19" t="s">
        <v>179</v>
      </c>
      <c r="C1424" s="20" t="s">
        <v>202</v>
      </c>
      <c r="D1424" s="21" t="s">
        <v>85</v>
      </c>
      <c r="E1424" s="22">
        <v>3.918176308E9</v>
      </c>
      <c r="F1424" s="22">
        <f t="shared" si="2"/>
        <v>2278.62418</v>
      </c>
      <c r="G1424" s="39">
        <f t="shared" si="801"/>
        <v>0</v>
      </c>
      <c r="H1424" s="39">
        <f t="shared" si="802"/>
        <v>0</v>
      </c>
      <c r="I1424" s="23">
        <v>0.146</v>
      </c>
      <c r="J1424" s="24">
        <f>IFNA(VLOOKUP(A1424,'ENERGY processed'!$A$2:$H$2692,7,0),"")</f>
        <v>2005</v>
      </c>
      <c r="K1424" s="24">
        <f t="shared" si="3"/>
        <v>0.001166012227</v>
      </c>
      <c r="L1424" s="24">
        <f t="shared" si="800"/>
        <v>0</v>
      </c>
      <c r="M1424" s="24">
        <f t="shared" si="5"/>
        <v>0</v>
      </c>
      <c r="N1424" s="24">
        <f>IFNA(VLOOKUP(A1424,'HUMAN RESOURCES processed'!$A$2:$M$2692,5,0))</f>
        <v>0.019</v>
      </c>
      <c r="O1424" s="24">
        <f t="shared" si="804"/>
        <v>0</v>
      </c>
      <c r="P1424" s="24">
        <f>IFNA(VLOOKUP(A1424,'HUMAN RESOURCES processed'!$A$2:$M$2692,7,0))</f>
        <v>71</v>
      </c>
      <c r="Q1424" s="24">
        <f>IFNA(VLOOKUP(A1424,'HUMAN RESOURCES processed'!$A$2:$M$2692,8,0))</f>
        <v>67</v>
      </c>
      <c r="R1424" s="24">
        <f t="shared" si="6"/>
        <v>69</v>
      </c>
      <c r="S1424" s="24">
        <f t="shared" si="805"/>
        <v>0</v>
      </c>
      <c r="T1424" s="24">
        <f t="shared" si="806"/>
        <v>0</v>
      </c>
      <c r="U1424" s="24">
        <f t="shared" si="807"/>
        <v>0</v>
      </c>
      <c r="V1424" s="24">
        <f>IFNA(VLOOKUP(A1424,'HUMAN RESOURCES processed'!$A$2:$M$2692,12,0))</f>
        <v>1719536</v>
      </c>
      <c r="W1424" s="24">
        <f t="shared" si="808"/>
        <v>0</v>
      </c>
      <c r="X1424" s="24">
        <f t="shared" si="809"/>
        <v>0</v>
      </c>
      <c r="Y1424" s="24">
        <f t="shared" si="810"/>
        <v>0</v>
      </c>
      <c r="Z1424" s="24">
        <f t="shared" si="7"/>
        <v>0</v>
      </c>
      <c r="AA1424" s="24">
        <f t="shared" si="811"/>
        <v>0</v>
      </c>
      <c r="AB1424" s="24">
        <f t="shared" si="812"/>
        <v>0</v>
      </c>
      <c r="AC1424" s="24">
        <f t="shared" si="813"/>
        <v>0</v>
      </c>
      <c r="AD1424" s="24">
        <f t="shared" si="814"/>
        <v>0</v>
      </c>
      <c r="AE1424" s="24">
        <f t="shared" si="815"/>
        <v>0</v>
      </c>
      <c r="AF1424" s="27">
        <f t="shared" si="816"/>
        <v>0</v>
      </c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  <c r="BA1424" s="26"/>
      <c r="BB1424" s="26"/>
      <c r="BC1424" s="26"/>
      <c r="BD1424" s="26"/>
      <c r="BE1424" s="26"/>
      <c r="BF1424" s="26"/>
      <c r="BG1424" s="26"/>
      <c r="BH1424" s="26"/>
    </row>
    <row r="1425">
      <c r="A1425" s="18" t="str">
        <f t="shared" si="1"/>
        <v>Europe_Kosovo-Europe_2007</v>
      </c>
      <c r="B1425" s="19" t="s">
        <v>179</v>
      </c>
      <c r="C1425" s="20" t="s">
        <v>202</v>
      </c>
      <c r="D1425" s="21" t="s">
        <v>86</v>
      </c>
      <c r="E1425" s="22">
        <v>4.743437689E9</v>
      </c>
      <c r="F1425" s="22">
        <f t="shared" si="2"/>
        <v>2736.487102</v>
      </c>
      <c r="G1425" s="39">
        <f t="shared" si="801"/>
        <v>0</v>
      </c>
      <c r="H1425" s="39">
        <f t="shared" si="802"/>
        <v>0</v>
      </c>
      <c r="I1425" s="23">
        <v>0.141</v>
      </c>
      <c r="J1425" s="24">
        <f>IFNA(VLOOKUP(A1425,'ENERGY processed'!$A$2:$H$2692,7,0),"")</f>
        <v>2045</v>
      </c>
      <c r="K1425" s="24">
        <f t="shared" si="3"/>
        <v>0.001179759594</v>
      </c>
      <c r="L1425" s="24">
        <f t="shared" si="800"/>
        <v>0</v>
      </c>
      <c r="M1425" s="24">
        <f t="shared" si="5"/>
        <v>0</v>
      </c>
      <c r="N1425" s="24">
        <f>IFNA(VLOOKUP(A1425,'HUMAN RESOURCES processed'!$A$2:$M$2692,5,0))</f>
        <v>0.019</v>
      </c>
      <c r="O1425" s="24">
        <f t="shared" si="804"/>
        <v>0</v>
      </c>
      <c r="P1425" s="24">
        <f>IFNA(VLOOKUP(A1425,'HUMAN RESOURCES processed'!$A$2:$M$2692,7,0))</f>
        <v>71</v>
      </c>
      <c r="Q1425" s="24">
        <f>IFNA(VLOOKUP(A1425,'HUMAN RESOURCES processed'!$A$2:$M$2692,8,0))</f>
        <v>67</v>
      </c>
      <c r="R1425" s="24">
        <f t="shared" si="6"/>
        <v>69</v>
      </c>
      <c r="S1425" s="24">
        <f t="shared" si="805"/>
        <v>0</v>
      </c>
      <c r="T1425" s="24">
        <f t="shared" si="806"/>
        <v>0</v>
      </c>
      <c r="U1425" s="24">
        <f t="shared" si="807"/>
        <v>0</v>
      </c>
      <c r="V1425" s="24">
        <f>IFNA(VLOOKUP(A1425,'HUMAN RESOURCES processed'!$A$2:$M$2692,12,0))</f>
        <v>1733404</v>
      </c>
      <c r="W1425" s="24">
        <f t="shared" si="808"/>
        <v>0</v>
      </c>
      <c r="X1425" s="24">
        <f t="shared" si="809"/>
        <v>0</v>
      </c>
      <c r="Y1425" s="24">
        <f t="shared" si="810"/>
        <v>0</v>
      </c>
      <c r="Z1425" s="24">
        <f t="shared" si="7"/>
        <v>0</v>
      </c>
      <c r="AA1425" s="24">
        <f t="shared" si="811"/>
        <v>0</v>
      </c>
      <c r="AB1425" s="24">
        <f t="shared" si="812"/>
        <v>0</v>
      </c>
      <c r="AC1425" s="24">
        <f t="shared" si="813"/>
        <v>0</v>
      </c>
      <c r="AD1425" s="24">
        <f t="shared" si="814"/>
        <v>0</v>
      </c>
      <c r="AE1425" s="24">
        <f t="shared" si="815"/>
        <v>0</v>
      </c>
      <c r="AF1425" s="27">
        <f t="shared" si="816"/>
        <v>0</v>
      </c>
      <c r="AG1425" s="26"/>
      <c r="AH1425" s="26"/>
      <c r="AI1425" s="26"/>
      <c r="AJ1425" s="26"/>
      <c r="AK1425" s="26"/>
      <c r="AL1425" s="26"/>
      <c r="AM1425" s="26"/>
      <c r="AN1425" s="26"/>
      <c r="AO1425" s="26"/>
      <c r="AP1425" s="26"/>
      <c r="AQ1425" s="26"/>
      <c r="AR1425" s="26"/>
      <c r="AS1425" s="26"/>
      <c r="AT1425" s="26"/>
      <c r="AU1425" s="26"/>
      <c r="AV1425" s="26"/>
      <c r="AW1425" s="26"/>
      <c r="AX1425" s="26"/>
      <c r="AY1425" s="26"/>
      <c r="AZ1425" s="26"/>
      <c r="BA1425" s="26"/>
      <c r="BB1425" s="26"/>
      <c r="BC1425" s="26"/>
      <c r="BD1425" s="26"/>
      <c r="BE1425" s="26"/>
      <c r="BF1425" s="26"/>
      <c r="BG1425" s="26"/>
      <c r="BH1425" s="26"/>
    </row>
    <row r="1426">
      <c r="A1426" s="18" t="str">
        <f t="shared" si="1"/>
        <v>Europe_Kosovo-Europe_2008</v>
      </c>
      <c r="B1426" s="19" t="s">
        <v>179</v>
      </c>
      <c r="C1426" s="20" t="s">
        <v>202</v>
      </c>
      <c r="D1426" s="21" t="s">
        <v>87</v>
      </c>
      <c r="E1426" s="22">
        <v>5.771473142E9</v>
      </c>
      <c r="F1426" s="22">
        <f t="shared" si="2"/>
        <v>3302.923939</v>
      </c>
      <c r="G1426" s="39">
        <f t="shared" si="801"/>
        <v>0</v>
      </c>
      <c r="H1426" s="39">
        <f t="shared" si="802"/>
        <v>0</v>
      </c>
      <c r="I1426" s="23">
        <v>0.138</v>
      </c>
      <c r="J1426" s="24">
        <f>IFNA(VLOOKUP(A1426,'ENERGY processed'!$A$2:$H$2692,7,0),"")</f>
        <v>1946</v>
      </c>
      <c r="K1426" s="24">
        <f t="shared" si="3"/>
        <v>0.001113665407</v>
      </c>
      <c r="L1426" s="24">
        <f t="shared" si="800"/>
        <v>0</v>
      </c>
      <c r="M1426" s="24">
        <f t="shared" si="5"/>
        <v>0</v>
      </c>
      <c r="N1426" s="24">
        <f>IFNA(VLOOKUP(A1426,'HUMAN RESOURCES processed'!$A$2:$M$2692,5,0))</f>
        <v>0.019</v>
      </c>
      <c r="O1426" s="24">
        <f t="shared" si="804"/>
        <v>0</v>
      </c>
      <c r="P1426" s="24">
        <f>IFNA(VLOOKUP(A1426,'HUMAN RESOURCES processed'!$A$2:$M$2692,7,0))</f>
        <v>72</v>
      </c>
      <c r="Q1426" s="24">
        <f>IFNA(VLOOKUP(A1426,'HUMAN RESOURCES processed'!$A$2:$M$2692,8,0))</f>
        <v>67</v>
      </c>
      <c r="R1426" s="24">
        <f t="shared" si="6"/>
        <v>69.5</v>
      </c>
      <c r="S1426" s="24">
        <f t="shared" si="805"/>
        <v>0</v>
      </c>
      <c r="T1426" s="24">
        <f t="shared" si="806"/>
        <v>0</v>
      </c>
      <c r="U1426" s="24">
        <f t="shared" si="807"/>
        <v>0</v>
      </c>
      <c r="V1426" s="24">
        <f>IFNA(VLOOKUP(A1426,'HUMAN RESOURCES processed'!$A$2:$M$2692,12,0))</f>
        <v>1747383</v>
      </c>
      <c r="W1426" s="24">
        <f t="shared" si="808"/>
        <v>0</v>
      </c>
      <c r="X1426" s="24">
        <f t="shared" si="809"/>
        <v>0</v>
      </c>
      <c r="Y1426" s="24">
        <f t="shared" si="810"/>
        <v>0</v>
      </c>
      <c r="Z1426" s="24">
        <f t="shared" si="7"/>
        <v>0</v>
      </c>
      <c r="AA1426" s="24">
        <f t="shared" si="811"/>
        <v>0</v>
      </c>
      <c r="AB1426" s="24">
        <f t="shared" si="812"/>
        <v>0</v>
      </c>
      <c r="AC1426" s="24">
        <f t="shared" si="813"/>
        <v>0</v>
      </c>
      <c r="AD1426" s="24">
        <f t="shared" si="814"/>
        <v>0</v>
      </c>
      <c r="AE1426" s="24">
        <f t="shared" si="815"/>
        <v>0</v>
      </c>
      <c r="AF1426" s="27">
        <f t="shared" si="816"/>
        <v>0</v>
      </c>
      <c r="AG1426" s="26"/>
      <c r="AH1426" s="26"/>
      <c r="AI1426" s="26"/>
      <c r="AJ1426" s="26"/>
      <c r="AK1426" s="26"/>
      <c r="AL1426" s="26"/>
      <c r="AM1426" s="26"/>
      <c r="AN1426" s="26"/>
      <c r="AO1426" s="26"/>
      <c r="AP1426" s="26"/>
      <c r="AQ1426" s="26"/>
      <c r="AR1426" s="26"/>
      <c r="AS1426" s="26"/>
      <c r="AT1426" s="26"/>
      <c r="AU1426" s="26"/>
      <c r="AV1426" s="26"/>
      <c r="AW1426" s="26"/>
      <c r="AX1426" s="26"/>
      <c r="AY1426" s="26"/>
      <c r="AZ1426" s="26"/>
      <c r="BA1426" s="26"/>
      <c r="BB1426" s="26"/>
      <c r="BC1426" s="26"/>
      <c r="BD1426" s="26"/>
      <c r="BE1426" s="26"/>
      <c r="BF1426" s="26"/>
      <c r="BG1426" s="26"/>
      <c r="BH1426" s="26"/>
    </row>
    <row r="1427">
      <c r="A1427" s="18" t="str">
        <f t="shared" si="1"/>
        <v>Europe_Kosovo-Europe_2009</v>
      </c>
      <c r="B1427" s="19" t="s">
        <v>179</v>
      </c>
      <c r="C1427" s="20" t="s">
        <v>202</v>
      </c>
      <c r="D1427" s="21" t="s">
        <v>88</v>
      </c>
      <c r="E1427" s="22">
        <v>5.62057291E9</v>
      </c>
      <c r="F1427" s="22">
        <f t="shared" si="2"/>
        <v>3190.835011</v>
      </c>
      <c r="G1427" s="39">
        <f t="shared" si="801"/>
        <v>0</v>
      </c>
      <c r="H1427" s="39">
        <f t="shared" si="802"/>
        <v>0</v>
      </c>
      <c r="I1427" s="23">
        <v>0.141</v>
      </c>
      <c r="J1427" s="24">
        <f>IF(AND( C1427=C1426,D1427&gt;D1426),J1426,"")</f>
        <v>1946</v>
      </c>
      <c r="K1427" s="24">
        <f t="shared" si="3"/>
        <v>0.001104756585</v>
      </c>
      <c r="L1427" s="24">
        <f t="shared" si="800"/>
        <v>0</v>
      </c>
      <c r="M1427" s="24">
        <f t="shared" si="5"/>
        <v>0</v>
      </c>
      <c r="N1427" s="24">
        <f>IFNA(VLOOKUP(A1427,'HUMAN RESOURCES processed'!$A$2:$M$2692,5,0))</f>
        <v>0.019</v>
      </c>
      <c r="O1427" s="24">
        <f t="shared" si="804"/>
        <v>0</v>
      </c>
      <c r="P1427" s="24">
        <f>IFNA(VLOOKUP(A1427,'HUMAN RESOURCES processed'!$A$2:$M$2692,7,0))</f>
        <v>72</v>
      </c>
      <c r="Q1427" s="24">
        <f>IFNA(VLOOKUP(A1427,'HUMAN RESOURCES processed'!$A$2:$M$2692,8,0))</f>
        <v>68</v>
      </c>
      <c r="R1427" s="24">
        <f t="shared" si="6"/>
        <v>70</v>
      </c>
      <c r="S1427" s="24">
        <f t="shared" si="805"/>
        <v>0</v>
      </c>
      <c r="T1427" s="24">
        <f t="shared" si="806"/>
        <v>0</v>
      </c>
      <c r="U1427" s="24">
        <f t="shared" si="807"/>
        <v>0</v>
      </c>
      <c r="V1427" s="24">
        <f>IFNA(VLOOKUP(A1427,'HUMAN RESOURCES processed'!$A$2:$M$2692,12,0))</f>
        <v>1761474</v>
      </c>
      <c r="W1427" s="24">
        <f t="shared" si="808"/>
        <v>0</v>
      </c>
      <c r="X1427" s="24">
        <f t="shared" si="809"/>
        <v>0</v>
      </c>
      <c r="Y1427" s="24">
        <f t="shared" si="810"/>
        <v>0</v>
      </c>
      <c r="Z1427" s="24">
        <f t="shared" si="7"/>
        <v>0</v>
      </c>
      <c r="AA1427" s="24">
        <f>IFNA(VLOOKUP(A1427,'BUSINESS processed'!A1427:J4117,5,0))</f>
        <v>0.283</v>
      </c>
      <c r="AB1427" s="24">
        <f>IFNA(VLOOKUP(A1427,'BUSINESS processed'!A1427:J4117,6,0))</f>
        <v>52</v>
      </c>
      <c r="AC1427" s="24">
        <f t="shared" si="813"/>
        <v>0</v>
      </c>
      <c r="AD1427" s="24">
        <f>IFNA(VLOOKUP(A1427,'BUSINESS processed'!A1427:J4117,8,0))</f>
        <v>163</v>
      </c>
      <c r="AE1427" s="24">
        <f t="shared" si="815"/>
        <v>0</v>
      </c>
      <c r="AF1427" s="27">
        <f t="shared" si="816"/>
        <v>0</v>
      </c>
      <c r="AG1427" s="26"/>
      <c r="AH1427" s="26"/>
      <c r="AI1427" s="26"/>
      <c r="AJ1427" s="26"/>
      <c r="AK1427" s="26"/>
      <c r="AL1427" s="26"/>
      <c r="AM1427" s="26"/>
      <c r="AN1427" s="26"/>
      <c r="AO1427" s="26"/>
      <c r="AP1427" s="26"/>
      <c r="AQ1427" s="26"/>
      <c r="AR1427" s="26"/>
      <c r="AS1427" s="26"/>
      <c r="AT1427" s="26"/>
      <c r="AU1427" s="26"/>
      <c r="AV1427" s="26"/>
      <c r="AW1427" s="26"/>
      <c r="AX1427" s="26"/>
      <c r="AY1427" s="26"/>
      <c r="AZ1427" s="26"/>
      <c r="BA1427" s="26"/>
      <c r="BB1427" s="26"/>
      <c r="BC1427" s="26"/>
      <c r="BD1427" s="26"/>
      <c r="BE1427" s="26"/>
      <c r="BF1427" s="26"/>
      <c r="BG1427" s="26"/>
      <c r="BH1427" s="26"/>
    </row>
    <row r="1428">
      <c r="A1428" s="18" t="str">
        <f t="shared" si="1"/>
        <v>Europe_Kosovo-Europe_2010</v>
      </c>
      <c r="B1428" s="19" t="s">
        <v>179</v>
      </c>
      <c r="C1428" s="20" t="s">
        <v>202</v>
      </c>
      <c r="D1428" s="21" t="s">
        <v>89</v>
      </c>
      <c r="E1428" s="22">
        <v>5.740438192E9</v>
      </c>
      <c r="F1428" s="22">
        <f t="shared" si="2"/>
        <v>3232.8112</v>
      </c>
      <c r="G1428" s="39">
        <f t="shared" si="801"/>
        <v>0</v>
      </c>
      <c r="H1428" s="39">
        <f t="shared" si="802"/>
        <v>0</v>
      </c>
      <c r="I1428" s="23">
        <v>0.143</v>
      </c>
      <c r="J1428" s="24">
        <f>IFNA(VLOOKUP(A1428,'ENERGY processed'!$A$2:$H$2692,7,0),"")</f>
        <v>1769.5</v>
      </c>
      <c r="K1428" s="24">
        <f t="shared" si="3"/>
        <v>0.0009965196432</v>
      </c>
      <c r="L1428" s="24">
        <f t="shared" si="800"/>
        <v>0</v>
      </c>
      <c r="M1428" s="24">
        <f t="shared" si="5"/>
        <v>0</v>
      </c>
      <c r="N1428" s="24">
        <f>IFNA(VLOOKUP(A1428,'HUMAN RESOURCES processed'!$A$2:$M$2692,5,0))</f>
        <v>0.019</v>
      </c>
      <c r="O1428" s="24">
        <f t="shared" si="804"/>
        <v>0</v>
      </c>
      <c r="P1428" s="24">
        <f>IFNA(VLOOKUP(A1428,'HUMAN RESOURCES processed'!$A$2:$M$2692,7,0))</f>
        <v>72</v>
      </c>
      <c r="Q1428" s="24">
        <f>IFNA(VLOOKUP(A1428,'HUMAN RESOURCES processed'!$A$2:$M$2692,8,0))</f>
        <v>68</v>
      </c>
      <c r="R1428" s="24">
        <f t="shared" si="6"/>
        <v>70</v>
      </c>
      <c r="S1428" s="24">
        <f>IFNA(VLOOKUP(A1428,'HUMAN RESOURCES processed'!$A$2:$M$2692,9,0))</f>
        <v>0.275</v>
      </c>
      <c r="T1428" s="24">
        <f>IFNA(VLOOKUP(A1428,'HUMAN RESOURCES processed'!$A$2:$M$2692,10,0))</f>
        <v>0.659</v>
      </c>
      <c r="U1428" s="24">
        <f>IFNA(VLOOKUP(A1428,'HUMAN RESOURCES processed'!$A$2:$M$2692,11,0))</f>
        <v>0.067</v>
      </c>
      <c r="V1428" s="24">
        <f>IFNA(VLOOKUP(A1428,'HUMAN RESOURCES processed'!$A$2:$M$2692,12,0))</f>
        <v>1775680</v>
      </c>
      <c r="W1428" s="24">
        <f t="shared" si="808"/>
        <v>0</v>
      </c>
      <c r="X1428" s="24">
        <f t="shared" si="809"/>
        <v>0</v>
      </c>
      <c r="Y1428" s="24">
        <f t="shared" si="810"/>
        <v>0</v>
      </c>
      <c r="Z1428" s="24">
        <f t="shared" si="7"/>
        <v>0</v>
      </c>
      <c r="AA1428" s="24">
        <f>IFNA(VLOOKUP(A1428,'BUSINESS processed'!A1428:J4118,5,0))</f>
        <v>0.165</v>
      </c>
      <c r="AB1428" s="24">
        <f>IFNA(VLOOKUP(A1428,'BUSINESS processed'!A1428:J4118,6,0))</f>
        <v>58</v>
      </c>
      <c r="AC1428" s="24">
        <f t="shared" si="813"/>
        <v>0</v>
      </c>
      <c r="AD1428" s="24">
        <f>IFNA(VLOOKUP(A1428,'BUSINESS processed'!A1428:J4118,8,0))</f>
        <v>163</v>
      </c>
      <c r="AE1428" s="24">
        <f t="shared" si="815"/>
        <v>0</v>
      </c>
      <c r="AF1428" s="27">
        <f t="shared" si="816"/>
        <v>0</v>
      </c>
      <c r="AG1428" s="26"/>
      <c r="AH1428" s="26"/>
      <c r="AI1428" s="26"/>
      <c r="AJ1428" s="26"/>
      <c r="AK1428" s="26"/>
      <c r="AL1428" s="26"/>
      <c r="AM1428" s="26"/>
      <c r="AN1428" s="26"/>
      <c r="AO1428" s="26"/>
      <c r="AP1428" s="26"/>
      <c r="AQ1428" s="26"/>
      <c r="AR1428" s="26"/>
      <c r="AS1428" s="26"/>
      <c r="AT1428" s="26"/>
      <c r="AU1428" s="26"/>
      <c r="AV1428" s="26"/>
      <c r="AW1428" s="26"/>
      <c r="AX1428" s="26"/>
      <c r="AY1428" s="26"/>
      <c r="AZ1428" s="26"/>
      <c r="BA1428" s="26"/>
      <c r="BB1428" s="26"/>
      <c r="BC1428" s="26"/>
      <c r="BD1428" s="26"/>
      <c r="BE1428" s="26"/>
      <c r="BF1428" s="26"/>
      <c r="BG1428" s="26"/>
      <c r="BH1428" s="26"/>
    </row>
    <row r="1429">
      <c r="A1429" s="18" t="str">
        <f t="shared" si="1"/>
        <v>Europe_Kosovo-Europe_2011</v>
      </c>
      <c r="B1429" s="19" t="s">
        <v>179</v>
      </c>
      <c r="C1429" s="20" t="s">
        <v>202</v>
      </c>
      <c r="D1429" s="21" t="s">
        <v>90</v>
      </c>
      <c r="E1429" s="22">
        <v>6.630214452E9</v>
      </c>
      <c r="F1429" s="22">
        <f t="shared" si="2"/>
        <v>3702.051167</v>
      </c>
      <c r="G1429" s="39">
        <f t="shared" si="801"/>
        <v>0</v>
      </c>
      <c r="H1429" s="39">
        <f t="shared" si="802"/>
        <v>0</v>
      </c>
      <c r="I1429" s="23">
        <v>0.139</v>
      </c>
      <c r="J1429" s="24">
        <f>IFNA(VLOOKUP(A1429,'ENERGY processed'!$A$2:$H$2692,7,0),"")</f>
        <v>1930</v>
      </c>
      <c r="K1429" s="24">
        <f t="shared" si="3"/>
        <v>0.001077636146</v>
      </c>
      <c r="L1429" s="24">
        <f t="shared" si="800"/>
        <v>0</v>
      </c>
      <c r="M1429" s="24">
        <f t="shared" si="5"/>
        <v>0</v>
      </c>
      <c r="N1429" s="24">
        <f>IFNA(VLOOKUP(A1429,'HUMAN RESOURCES processed'!$A$2:$M$2692,5,0))</f>
        <v>0.018</v>
      </c>
      <c r="O1429" s="24">
        <f t="shared" si="804"/>
        <v>0</v>
      </c>
      <c r="P1429" s="24">
        <f>IFNA(VLOOKUP(A1429,'HUMAN RESOURCES processed'!$A$2:$M$2692,7,0))</f>
        <v>72</v>
      </c>
      <c r="Q1429" s="24">
        <f>IFNA(VLOOKUP(A1429,'HUMAN RESOURCES processed'!$A$2:$M$2692,8,0))</f>
        <v>68</v>
      </c>
      <c r="R1429" s="24">
        <f t="shared" si="6"/>
        <v>70</v>
      </c>
      <c r="S1429" s="24">
        <f t="shared" ref="S1429:S1430" si="817">IF(AND(C1429=C1428,D1429&gt;D1428),S1428,0)</f>
        <v>0.275</v>
      </c>
      <c r="T1429" s="24">
        <f t="shared" ref="T1429:T1430" si="818">IF(AND(C1429=C1428,D1429&gt;D1428),T1428,0)</f>
        <v>0.659</v>
      </c>
      <c r="U1429" s="24">
        <f t="shared" ref="U1429:U1430" si="819">IF(AND(C1429=C1428,D1429&gt;D1428),U1428,0)</f>
        <v>0.067</v>
      </c>
      <c r="V1429" s="24">
        <f>IFNA(VLOOKUP(A1429,'HUMAN RESOURCES processed'!$A$2:$M$2692,12,0))</f>
        <v>1790957</v>
      </c>
      <c r="W1429" s="24">
        <f t="shared" si="808"/>
        <v>0</v>
      </c>
      <c r="X1429" s="24">
        <f t="shared" si="809"/>
        <v>0</v>
      </c>
      <c r="Y1429" s="24">
        <f t="shared" si="810"/>
        <v>0</v>
      </c>
      <c r="Z1429" s="24">
        <f t="shared" si="7"/>
        <v>0</v>
      </c>
      <c r="AA1429" s="24">
        <f>IFNA(VLOOKUP(A1429,'BUSINESS processed'!A1429:J4119,5,0))</f>
        <v>0.154</v>
      </c>
      <c r="AB1429" s="24">
        <f>IFNA(VLOOKUP(A1429,'BUSINESS processed'!A1429:J4119,6,0))</f>
        <v>58</v>
      </c>
      <c r="AC1429" s="24">
        <f t="shared" si="813"/>
        <v>0</v>
      </c>
      <c r="AD1429" s="24">
        <f>IFNA(VLOOKUP(A1429,'BUSINESS processed'!A1429:J4119,8,0))</f>
        <v>164</v>
      </c>
      <c r="AE1429" s="24">
        <f t="shared" si="815"/>
        <v>0</v>
      </c>
      <c r="AF1429" s="27">
        <f t="shared" si="816"/>
        <v>0</v>
      </c>
      <c r="AG1429" s="26"/>
      <c r="AH1429" s="26"/>
      <c r="AI1429" s="26"/>
      <c r="AJ1429" s="26"/>
      <c r="AK1429" s="26"/>
      <c r="AL1429" s="26"/>
      <c r="AM1429" s="26"/>
      <c r="AN1429" s="26"/>
      <c r="AO1429" s="26"/>
      <c r="AP1429" s="26"/>
      <c r="AQ1429" s="26"/>
      <c r="AR1429" s="26"/>
      <c r="AS1429" s="26"/>
      <c r="AT1429" s="26"/>
      <c r="AU1429" s="26"/>
      <c r="AV1429" s="26"/>
      <c r="AW1429" s="26"/>
      <c r="AX1429" s="26"/>
      <c r="AY1429" s="26"/>
      <c r="AZ1429" s="26"/>
      <c r="BA1429" s="26"/>
      <c r="BB1429" s="26"/>
      <c r="BC1429" s="26"/>
      <c r="BD1429" s="26"/>
      <c r="BE1429" s="26"/>
      <c r="BF1429" s="26"/>
      <c r="BG1429" s="26"/>
      <c r="BH1429" s="26"/>
    </row>
    <row r="1430">
      <c r="A1430" s="18" t="str">
        <f t="shared" si="1"/>
        <v>Europe_Kosovo-Europe_2012</v>
      </c>
      <c r="B1430" s="19" t="s">
        <v>179</v>
      </c>
      <c r="C1430" s="20" t="s">
        <v>202</v>
      </c>
      <c r="D1430" s="21" t="s">
        <v>91</v>
      </c>
      <c r="E1430" s="22">
        <v>6.44546083E9</v>
      </c>
      <c r="F1430" s="22">
        <f t="shared" si="2"/>
        <v>3566.730911</v>
      </c>
      <c r="G1430" s="39">
        <f t="shared" si="801"/>
        <v>0</v>
      </c>
      <c r="H1430" s="39">
        <f t="shared" si="802"/>
        <v>0</v>
      </c>
      <c r="I1430" s="23">
        <v>0.129</v>
      </c>
      <c r="J1430" s="24">
        <f>IF(AND( C1430=C1429,D1430&gt;D1429),J1429,"")</f>
        <v>1930</v>
      </c>
      <c r="K1430" s="24">
        <f t="shared" si="3"/>
        <v>0.001068005972</v>
      </c>
      <c r="L1430" s="24">
        <f t="shared" si="800"/>
        <v>0</v>
      </c>
      <c r="M1430" s="24">
        <f t="shared" si="5"/>
        <v>0</v>
      </c>
      <c r="N1430" s="24">
        <f>IFNA(VLOOKUP(A1430,'HUMAN RESOURCES processed'!$A$2:$M$2692,5,0))</f>
        <v>0.018</v>
      </c>
      <c r="O1430" s="24">
        <f t="shared" si="804"/>
        <v>0</v>
      </c>
      <c r="P1430" s="24">
        <f>IFNA(VLOOKUP(A1430,'HUMAN RESOURCES processed'!$A$2:$M$2692,7,0))</f>
        <v>73</v>
      </c>
      <c r="Q1430" s="24">
        <f>IFNA(VLOOKUP(A1430,'HUMAN RESOURCES processed'!$A$2:$M$2692,8,0))</f>
        <v>68</v>
      </c>
      <c r="R1430" s="24">
        <f t="shared" si="6"/>
        <v>70.5</v>
      </c>
      <c r="S1430" s="24">
        <f t="shared" si="817"/>
        <v>0.275</v>
      </c>
      <c r="T1430" s="24">
        <f t="shared" si="818"/>
        <v>0.659</v>
      </c>
      <c r="U1430" s="24">
        <f t="shared" si="819"/>
        <v>0.067</v>
      </c>
      <c r="V1430" s="24">
        <f>IFNA(VLOOKUP(A1430,'HUMAN RESOURCES processed'!$A$2:$M$2692,12,0))</f>
        <v>1807106</v>
      </c>
      <c r="W1430" s="24">
        <f t="shared" si="808"/>
        <v>0</v>
      </c>
      <c r="X1430" s="24">
        <f t="shared" si="809"/>
        <v>0</v>
      </c>
      <c r="Y1430" s="24">
        <f t="shared" si="810"/>
        <v>0</v>
      </c>
      <c r="Z1430" s="24">
        <f t="shared" si="7"/>
        <v>0</v>
      </c>
      <c r="AA1430" s="24">
        <f>IFNA(VLOOKUP(A1430,'BUSINESS processed'!A1430:J4120,5,0))</f>
        <v>0.154</v>
      </c>
      <c r="AB1430" s="24">
        <f>IFNA(VLOOKUP(A1430,'BUSINESS processed'!A1430:J4120,6,0))</f>
        <v>52</v>
      </c>
      <c r="AC1430" s="24">
        <f>IFNA(VLOOKUP(A1430,'BUSINESS processed'!A1430:J4120,7,0))</f>
        <v>96</v>
      </c>
      <c r="AD1430" s="24">
        <f>IFNA(VLOOKUP(A1430,'BUSINESS processed'!A1430:J4120,8,0))</f>
        <v>164</v>
      </c>
      <c r="AE1430" s="24">
        <f t="shared" si="815"/>
        <v>0</v>
      </c>
      <c r="AF1430" s="27">
        <f t="shared" si="816"/>
        <v>0</v>
      </c>
      <c r="AG1430" s="26"/>
      <c r="AH1430" s="26"/>
      <c r="AI1430" s="26"/>
      <c r="AJ1430" s="26"/>
      <c r="AK1430" s="26"/>
      <c r="AL1430" s="26"/>
      <c r="AM1430" s="26"/>
      <c r="AN1430" s="26"/>
      <c r="AO1430" s="26"/>
      <c r="AP1430" s="26"/>
      <c r="AQ1430" s="26"/>
      <c r="AR1430" s="26"/>
      <c r="AS1430" s="26"/>
      <c r="AT1430" s="26"/>
      <c r="AU1430" s="26"/>
      <c r="AV1430" s="26"/>
      <c r="AW1430" s="26"/>
      <c r="AX1430" s="26"/>
      <c r="AY1430" s="26"/>
      <c r="AZ1430" s="26"/>
      <c r="BA1430" s="26"/>
      <c r="BB1430" s="26"/>
      <c r="BC1430" s="26"/>
      <c r="BD1430" s="26"/>
      <c r="BE1430" s="26"/>
      <c r="BF1430" s="26"/>
      <c r="BG1430" s="26"/>
      <c r="BH1430" s="26"/>
    </row>
    <row r="1431">
      <c r="A1431" s="18" t="str">
        <f t="shared" si="1"/>
        <v>Europe_Latvia-Europe_2000</v>
      </c>
      <c r="B1431" s="19" t="s">
        <v>179</v>
      </c>
      <c r="C1431" s="20" t="s">
        <v>203</v>
      </c>
      <c r="D1431" s="21" t="s">
        <v>70</v>
      </c>
      <c r="E1431" s="22">
        <v>7.833068425E9</v>
      </c>
      <c r="F1431" s="22">
        <f t="shared" si="2"/>
        <v>3308.512355</v>
      </c>
      <c r="G1431" s="23">
        <v>0.06</v>
      </c>
      <c r="H1431" s="23">
        <v>197.0</v>
      </c>
      <c r="I1431" s="23">
        <v>0.119</v>
      </c>
      <c r="J1431" s="24">
        <f>IF(AND( C1431=C1430,D1431&gt;D1430),J1430,0)</f>
        <v>0</v>
      </c>
      <c r="K1431" s="24">
        <f t="shared" si="3"/>
        <v>0</v>
      </c>
      <c r="L1431" s="24">
        <f t="shared" si="800"/>
        <v>0</v>
      </c>
      <c r="M1431" s="24">
        <f t="shared" si="5"/>
        <v>0</v>
      </c>
      <c r="N1431" s="24">
        <f>IFNA(VLOOKUP(A1431,'HUMAN RESOURCES processed'!$A$2:$M$2692,5,0))</f>
        <v>0.009</v>
      </c>
      <c r="O1431" s="24">
        <f>IFNA(VLOOKUP(A1431,'HUMAN RESOURCES processed'!$A$2:$M$2692,6,0))</f>
        <v>0.015</v>
      </c>
      <c r="P1431" s="24">
        <f>IFNA(VLOOKUP(A1431,'HUMAN RESOURCES processed'!$A$2:$M$2692,7,0))</f>
        <v>76</v>
      </c>
      <c r="Q1431" s="24">
        <f>IFNA(VLOOKUP(A1431,'HUMAN RESOURCES processed'!$A$2:$M$2692,8,0))</f>
        <v>65</v>
      </c>
      <c r="R1431" s="24">
        <f t="shared" si="6"/>
        <v>70.5</v>
      </c>
      <c r="S1431" s="24">
        <f>IFNA(VLOOKUP(A1431,'HUMAN RESOURCES processed'!$A$2:$M$2692,9,0))</f>
        <v>0.179</v>
      </c>
      <c r="T1431" s="24">
        <f>IFNA(VLOOKUP(A1431,'HUMAN RESOURCES processed'!$A$2:$M$2692,10,0))</f>
        <v>0.671</v>
      </c>
      <c r="U1431" s="24">
        <f>IFNA(VLOOKUP(A1431,'HUMAN RESOURCES processed'!$A$2:$M$2692,11,0))</f>
        <v>0.15</v>
      </c>
      <c r="V1431" s="24">
        <f>IFNA(VLOOKUP(A1431,'HUMAN RESOURCES processed'!$A$2:$M$2692,12,0))</f>
        <v>2367550</v>
      </c>
      <c r="W1431" s="24">
        <f>IFNA(VLOOKUP(A1431,'HUMAN RESOURCES processed'!$A$2:$M$2692,13,0))</f>
        <v>0.681</v>
      </c>
      <c r="X1431" s="24">
        <f>IFNA(VLOOKUP(A1431,'TOURISM processed'!$A$2:$F$2692,5,0))</f>
        <v>172000000</v>
      </c>
      <c r="Y1431" s="24">
        <f>IFNA(VLOOKUP(A1431,'TOURISM processed'!$A$2:$F$2692,6,0))</f>
        <v>281000000</v>
      </c>
      <c r="Z1431" s="24">
        <f t="shared" si="7"/>
        <v>118.6880953</v>
      </c>
      <c r="AA1431" s="24">
        <f t="shared" ref="AA1431:AA1435" si="820">IF(AND(C1431=C1430,D1431&gt;D1430),AA1430,0)</f>
        <v>0</v>
      </c>
      <c r="AB1431" s="24">
        <f t="shared" ref="AB1431:AB1433" si="821">IF(AND(C1431=C1430,D1431&gt;D1430),AB1430,0)</f>
        <v>0</v>
      </c>
      <c r="AC1431" s="24">
        <f t="shared" ref="AC1431:AC1442" si="822">IF(AND(C1431=C1430,D1431&gt;D1430),AC1430,0)</f>
        <v>0</v>
      </c>
      <c r="AD1431" s="24">
        <f t="shared" ref="AD1431:AD1435" si="823">IF(AND(C1431=C1430,D1431&gt;D1430),AD1430,0)</f>
        <v>0</v>
      </c>
      <c r="AE1431" s="24">
        <f>IFNA(VLOOKUP(A1431,'BUSINESS processed'!A1431:J4121,9,0))</f>
        <v>0.063</v>
      </c>
      <c r="AF1431" s="27">
        <f>IFNA(VLOOKUP(A1431,'BUSINESS processed'!A1431:J4121,10,0))</f>
        <v>0.169</v>
      </c>
      <c r="AG1431" s="26"/>
      <c r="AH1431" s="26"/>
      <c r="AI1431" s="26"/>
      <c r="AJ1431" s="26"/>
      <c r="AK1431" s="26"/>
      <c r="AL1431" s="26"/>
      <c r="AM1431" s="26"/>
      <c r="AN1431" s="26"/>
      <c r="AO1431" s="26"/>
      <c r="AP1431" s="26"/>
      <c r="AQ1431" s="26"/>
      <c r="AR1431" s="26"/>
      <c r="AS1431" s="26"/>
      <c r="AT1431" s="26"/>
      <c r="AU1431" s="26"/>
      <c r="AV1431" s="26"/>
      <c r="AW1431" s="26"/>
      <c r="AX1431" s="26"/>
      <c r="AY1431" s="26"/>
      <c r="AZ1431" s="26"/>
      <c r="BA1431" s="26"/>
      <c r="BB1431" s="26"/>
      <c r="BC1431" s="26"/>
      <c r="BD1431" s="26"/>
      <c r="BE1431" s="26"/>
      <c r="BF1431" s="26"/>
      <c r="BG1431" s="26"/>
      <c r="BH1431" s="26"/>
    </row>
    <row r="1432">
      <c r="A1432" s="18" t="str">
        <f t="shared" si="1"/>
        <v>Europe_Latvia-Europe_2001</v>
      </c>
      <c r="B1432" s="19" t="s">
        <v>179</v>
      </c>
      <c r="C1432" s="20" t="s">
        <v>203</v>
      </c>
      <c r="D1432" s="21" t="s">
        <v>71</v>
      </c>
      <c r="E1432" s="22">
        <v>8.313047744E9</v>
      </c>
      <c r="F1432" s="22">
        <f t="shared" si="2"/>
        <v>3556.88621</v>
      </c>
      <c r="G1432" s="23">
        <v>0.062</v>
      </c>
      <c r="H1432" s="23">
        <v>215.0</v>
      </c>
      <c r="I1432" s="23">
        <v>0.112</v>
      </c>
      <c r="J1432" s="24">
        <f>IFNA(VLOOKUP(A1432,'ENERGY processed'!$A$2:$H$2692,7,0),"")</f>
        <v>4371</v>
      </c>
      <c r="K1432" s="24">
        <f t="shared" si="3"/>
        <v>0.001870210554</v>
      </c>
      <c r="L1432" s="24">
        <f t="shared" si="800"/>
        <v>0</v>
      </c>
      <c r="M1432" s="24">
        <f t="shared" si="5"/>
        <v>0</v>
      </c>
      <c r="N1432" s="24">
        <f>IFNA(VLOOKUP(A1432,'HUMAN RESOURCES processed'!$A$2:$M$2692,5,0))</f>
        <v>0.008</v>
      </c>
      <c r="O1432" s="24">
        <f>IFNA(VLOOKUP(A1432,'HUMAN RESOURCES processed'!$A$2:$M$2692,6,0))</f>
        <v>0.014</v>
      </c>
      <c r="P1432" s="24">
        <f>IFNA(VLOOKUP(A1432,'HUMAN RESOURCES processed'!$A$2:$M$2692,7,0))</f>
        <v>77</v>
      </c>
      <c r="Q1432" s="24">
        <f>IFNA(VLOOKUP(A1432,'HUMAN RESOURCES processed'!$A$2:$M$2692,8,0))</f>
        <v>65</v>
      </c>
      <c r="R1432" s="24">
        <f t="shared" si="6"/>
        <v>71</v>
      </c>
      <c r="S1432" s="24">
        <f>IFNA(VLOOKUP(A1432,'HUMAN RESOURCES processed'!$A$2:$M$2692,9,0))</f>
        <v>0.172</v>
      </c>
      <c r="T1432" s="24">
        <f>IFNA(VLOOKUP(A1432,'HUMAN RESOURCES processed'!$A$2:$M$2692,10,0))</f>
        <v>0.674</v>
      </c>
      <c r="U1432" s="24">
        <f>IFNA(VLOOKUP(A1432,'HUMAN RESOURCES processed'!$A$2:$M$2692,11,0))</f>
        <v>0.154</v>
      </c>
      <c r="V1432" s="24">
        <f>IFNA(VLOOKUP(A1432,'HUMAN RESOURCES processed'!$A$2:$M$2692,12,0))</f>
        <v>2337170</v>
      </c>
      <c r="W1432" s="24">
        <f>IFNA(VLOOKUP(A1432,'HUMAN RESOURCES processed'!$A$2:$M$2692,13,0))</f>
        <v>0.68</v>
      </c>
      <c r="X1432" s="24">
        <f>IFNA(VLOOKUP(A1432,'TOURISM processed'!$A$2:$F$2692,5,0))</f>
        <v>153000000</v>
      </c>
      <c r="Y1432" s="24">
        <f>IFNA(VLOOKUP(A1432,'TOURISM processed'!$A$2:$F$2692,6,0))</f>
        <v>255000000</v>
      </c>
      <c r="Z1432" s="24">
        <f t="shared" si="7"/>
        <v>109.1063123</v>
      </c>
      <c r="AA1432" s="24">
        <f t="shared" si="820"/>
        <v>0</v>
      </c>
      <c r="AB1432" s="24">
        <f t="shared" si="821"/>
        <v>0</v>
      </c>
      <c r="AC1432" s="24">
        <f t="shared" si="822"/>
        <v>0</v>
      </c>
      <c r="AD1432" s="24">
        <f t="shared" si="823"/>
        <v>0</v>
      </c>
      <c r="AE1432" s="24">
        <f>IFNA(VLOOKUP(A1432,'BUSINESS processed'!A1432:J4122,9,0))</f>
        <v>0.072</v>
      </c>
      <c r="AF1432" s="27">
        <f>IFNA(VLOOKUP(A1432,'BUSINESS processed'!A1432:J4122,10,0))</f>
        <v>0.28</v>
      </c>
      <c r="AG1432" s="26"/>
      <c r="AH1432" s="26"/>
      <c r="AI1432" s="26"/>
      <c r="AJ1432" s="26"/>
      <c r="AK1432" s="26"/>
      <c r="AL1432" s="26"/>
      <c r="AM1432" s="26"/>
      <c r="AN1432" s="26"/>
      <c r="AO1432" s="26"/>
      <c r="AP1432" s="26"/>
      <c r="AQ1432" s="26"/>
      <c r="AR1432" s="26"/>
      <c r="AS1432" s="26"/>
      <c r="AT1432" s="26"/>
      <c r="AU1432" s="26"/>
      <c r="AV1432" s="26"/>
      <c r="AW1432" s="26"/>
      <c r="AX1432" s="26"/>
      <c r="AY1432" s="26"/>
      <c r="AZ1432" s="26"/>
      <c r="BA1432" s="26"/>
      <c r="BB1432" s="26"/>
      <c r="BC1432" s="26"/>
      <c r="BD1432" s="26"/>
      <c r="BE1432" s="26"/>
      <c r="BF1432" s="26"/>
      <c r="BG1432" s="26"/>
      <c r="BH1432" s="26"/>
    </row>
    <row r="1433">
      <c r="A1433" s="18" t="str">
        <f t="shared" si="1"/>
        <v>Europe_Latvia-Europe_2002</v>
      </c>
      <c r="B1433" s="19" t="s">
        <v>179</v>
      </c>
      <c r="C1433" s="20" t="s">
        <v>203</v>
      </c>
      <c r="D1433" s="21" t="s">
        <v>72</v>
      </c>
      <c r="E1433" s="22">
        <v>9.31478408E9</v>
      </c>
      <c r="F1433" s="22">
        <f t="shared" si="2"/>
        <v>4032.072092</v>
      </c>
      <c r="G1433" s="23">
        <v>0.063</v>
      </c>
      <c r="H1433" s="23">
        <v>248.0</v>
      </c>
      <c r="I1433" s="23">
        <v>0.08</v>
      </c>
      <c r="J1433" s="24">
        <f>IFNA(VLOOKUP(A1433,'ENERGY processed'!$A$2:$H$2692,7,0),"")</f>
        <v>4644</v>
      </c>
      <c r="K1433" s="24">
        <f t="shared" si="3"/>
        <v>0.00201023906</v>
      </c>
      <c r="L1433" s="24">
        <f>IFNA(VLOOKUP(A1433,'ENERGY processed'!$A$2:$H$2692,8,0),"")</f>
        <v>7616</v>
      </c>
      <c r="M1433" s="24">
        <f t="shared" si="5"/>
        <v>0.0032967228</v>
      </c>
      <c r="N1433" s="24">
        <f>IFNA(VLOOKUP(A1433,'HUMAN RESOURCES processed'!$A$2:$M$2692,5,0))</f>
        <v>0.009</v>
      </c>
      <c r="O1433" s="24">
        <f>IFNA(VLOOKUP(A1433,'HUMAN RESOURCES processed'!$A$2:$M$2692,6,0))</f>
        <v>0.013</v>
      </c>
      <c r="P1433" s="24">
        <f>IFNA(VLOOKUP(A1433,'HUMAN RESOURCES processed'!$A$2:$M$2692,7,0))</f>
        <v>77</v>
      </c>
      <c r="Q1433" s="24">
        <f>IFNA(VLOOKUP(A1433,'HUMAN RESOURCES processed'!$A$2:$M$2692,8,0))</f>
        <v>65</v>
      </c>
      <c r="R1433" s="24">
        <f t="shared" si="6"/>
        <v>71</v>
      </c>
      <c r="S1433" s="24">
        <f>IFNA(VLOOKUP(A1433,'HUMAN RESOURCES processed'!$A$2:$M$2692,9,0))</f>
        <v>0.165</v>
      </c>
      <c r="T1433" s="24">
        <f>IFNA(VLOOKUP(A1433,'HUMAN RESOURCES processed'!$A$2:$M$2692,10,0))</f>
        <v>0.677</v>
      </c>
      <c r="U1433" s="24">
        <f>IFNA(VLOOKUP(A1433,'HUMAN RESOURCES processed'!$A$2:$M$2692,11,0))</f>
        <v>0.158</v>
      </c>
      <c r="V1433" s="24">
        <f>IFNA(VLOOKUP(A1433,'HUMAN RESOURCES processed'!$A$2:$M$2692,12,0))</f>
        <v>2310173</v>
      </c>
      <c r="W1433" s="24">
        <f>IFNA(VLOOKUP(A1433,'HUMAN RESOURCES processed'!$A$2:$M$2692,13,0))</f>
        <v>0.679</v>
      </c>
      <c r="X1433" s="24">
        <f>IFNA(VLOOKUP(A1433,'TOURISM processed'!$A$2:$F$2692,5,0))</f>
        <v>201000000</v>
      </c>
      <c r="Y1433" s="24">
        <f>IFNA(VLOOKUP(A1433,'TOURISM processed'!$A$2:$F$2692,6,0))</f>
        <v>267000000</v>
      </c>
      <c r="Z1433" s="24">
        <f t="shared" si="7"/>
        <v>115.5757599</v>
      </c>
      <c r="AA1433" s="24">
        <f t="shared" si="820"/>
        <v>0</v>
      </c>
      <c r="AB1433" s="24">
        <f t="shared" si="821"/>
        <v>0</v>
      </c>
      <c r="AC1433" s="24">
        <f t="shared" si="822"/>
        <v>0</v>
      </c>
      <c r="AD1433" s="24">
        <f t="shared" si="823"/>
        <v>0</v>
      </c>
      <c r="AE1433" s="24">
        <f>IFNA(VLOOKUP(A1433,'BUSINESS processed'!A1433:J4123,9,0))</f>
        <v>0.219</v>
      </c>
      <c r="AF1433" s="27">
        <f>IFNA(VLOOKUP(A1433,'BUSINESS processed'!A1433:J4123,10,0))</f>
        <v>0.396</v>
      </c>
      <c r="AG1433" s="26"/>
      <c r="AH1433" s="26"/>
      <c r="AI1433" s="26"/>
      <c r="AJ1433" s="26"/>
      <c r="AK1433" s="26"/>
      <c r="AL1433" s="26"/>
      <c r="AM1433" s="26"/>
      <c r="AN1433" s="26"/>
      <c r="AO1433" s="26"/>
      <c r="AP1433" s="26"/>
      <c r="AQ1433" s="26"/>
      <c r="AR1433" s="26"/>
      <c r="AS1433" s="26"/>
      <c r="AT1433" s="26"/>
      <c r="AU1433" s="26"/>
      <c r="AV1433" s="26"/>
      <c r="AW1433" s="26"/>
      <c r="AX1433" s="26"/>
      <c r="AY1433" s="26"/>
      <c r="AZ1433" s="26"/>
      <c r="BA1433" s="26"/>
      <c r="BB1433" s="26"/>
      <c r="BC1433" s="26"/>
      <c r="BD1433" s="26"/>
      <c r="BE1433" s="26"/>
      <c r="BF1433" s="26"/>
      <c r="BG1433" s="26"/>
      <c r="BH1433" s="26"/>
    </row>
    <row r="1434">
      <c r="A1434" s="18" t="str">
        <f t="shared" si="1"/>
        <v>Europe_Latvia-Europe_2003</v>
      </c>
      <c r="B1434" s="19" t="s">
        <v>179</v>
      </c>
      <c r="C1434" s="20" t="s">
        <v>203</v>
      </c>
      <c r="D1434" s="21" t="s">
        <v>74</v>
      </c>
      <c r="E1434" s="22">
        <v>1.1186452601E10</v>
      </c>
      <c r="F1434" s="22">
        <f t="shared" si="2"/>
        <v>4889.279991</v>
      </c>
      <c r="G1434" s="23">
        <v>0.062</v>
      </c>
      <c r="H1434" s="23">
        <v>295.0</v>
      </c>
      <c r="I1434" s="23">
        <v>0.054</v>
      </c>
      <c r="J1434" s="24">
        <f>IFNA(VLOOKUP(A1434,'ENERGY processed'!$A$2:$H$2692,7,0),"")</f>
        <v>4403</v>
      </c>
      <c r="K1434" s="24">
        <f t="shared" si="3"/>
        <v>0.001924425961</v>
      </c>
      <c r="L1434" s="24">
        <f>IFNA(VLOOKUP(A1434,'ENERGY processed'!$A$2:$H$2692,8,0),"")</f>
        <v>6824</v>
      </c>
      <c r="M1434" s="24">
        <f t="shared" si="5"/>
        <v>0.002982576143</v>
      </c>
      <c r="N1434" s="24">
        <f>IFNA(VLOOKUP(A1434,'HUMAN RESOURCES processed'!$A$2:$M$2692,5,0))</f>
        <v>0.009</v>
      </c>
      <c r="O1434" s="24">
        <f>IFNA(VLOOKUP(A1434,'HUMAN RESOURCES processed'!$A$2:$M$2692,6,0))</f>
        <v>0.012</v>
      </c>
      <c r="P1434" s="24">
        <f>IFNA(VLOOKUP(A1434,'HUMAN RESOURCES processed'!$A$2:$M$2692,7,0))</f>
        <v>77</v>
      </c>
      <c r="Q1434" s="24">
        <f>IFNA(VLOOKUP(A1434,'HUMAN RESOURCES processed'!$A$2:$M$2692,8,0))</f>
        <v>66</v>
      </c>
      <c r="R1434" s="24">
        <f t="shared" si="6"/>
        <v>71.5</v>
      </c>
      <c r="S1434" s="24">
        <f>IFNA(VLOOKUP(A1434,'HUMAN RESOURCES processed'!$A$2:$M$2692,9,0))</f>
        <v>0.158</v>
      </c>
      <c r="T1434" s="24">
        <f>IFNA(VLOOKUP(A1434,'HUMAN RESOURCES processed'!$A$2:$M$2692,10,0))</f>
        <v>0.679</v>
      </c>
      <c r="U1434" s="24">
        <f>IFNA(VLOOKUP(A1434,'HUMAN RESOURCES processed'!$A$2:$M$2692,11,0))</f>
        <v>0.163</v>
      </c>
      <c r="V1434" s="24">
        <f>IFNA(VLOOKUP(A1434,'HUMAN RESOURCES processed'!$A$2:$M$2692,12,0))</f>
        <v>2287955</v>
      </c>
      <c r="W1434" s="24">
        <f>IFNA(VLOOKUP(A1434,'HUMAN RESOURCES processed'!$A$2:$M$2692,13,0))</f>
        <v>0.678</v>
      </c>
      <c r="X1434" s="24">
        <f>IFNA(VLOOKUP(A1434,'TOURISM processed'!$A$2:$F$2692,5,0))</f>
        <v>271000000</v>
      </c>
      <c r="Y1434" s="24">
        <f>IFNA(VLOOKUP(A1434,'TOURISM processed'!$A$2:$F$2692,6,0))</f>
        <v>365000000</v>
      </c>
      <c r="Z1434" s="24">
        <f t="shared" si="7"/>
        <v>159.5311097</v>
      </c>
      <c r="AA1434" s="24">
        <f t="shared" si="820"/>
        <v>0</v>
      </c>
      <c r="AB1434" s="24">
        <f>IFNA(VLOOKUP(A1434,'BUSINESS processed'!A1434:J4124,6,0))</f>
        <v>16</v>
      </c>
      <c r="AC1434" s="24">
        <f t="shared" si="822"/>
        <v>0</v>
      </c>
      <c r="AD1434" s="24">
        <f t="shared" si="823"/>
        <v>0</v>
      </c>
      <c r="AE1434" s="24">
        <f>IFNA(VLOOKUP(A1434,'BUSINESS processed'!A1434:J4124,9,0))</f>
        <v>0.27</v>
      </c>
      <c r="AF1434" s="27">
        <f>IFNA(VLOOKUP(A1434,'BUSINESS processed'!A1434:J4124,10,0))</f>
        <v>0.533</v>
      </c>
      <c r="AG1434" s="26"/>
      <c r="AH1434" s="26"/>
      <c r="AI1434" s="26"/>
      <c r="AJ1434" s="26"/>
      <c r="AK1434" s="26"/>
      <c r="AL1434" s="26"/>
      <c r="AM1434" s="26"/>
      <c r="AN1434" s="26"/>
      <c r="AO1434" s="26"/>
      <c r="AP1434" s="26"/>
      <c r="AQ1434" s="26"/>
      <c r="AR1434" s="26"/>
      <c r="AS1434" s="26"/>
      <c r="AT1434" s="26"/>
      <c r="AU1434" s="26"/>
      <c r="AV1434" s="26"/>
      <c r="AW1434" s="26"/>
      <c r="AX1434" s="26"/>
      <c r="AY1434" s="26"/>
      <c r="AZ1434" s="26"/>
      <c r="BA1434" s="26"/>
      <c r="BB1434" s="26"/>
      <c r="BC1434" s="26"/>
      <c r="BD1434" s="26"/>
      <c r="BE1434" s="26"/>
      <c r="BF1434" s="26"/>
      <c r="BG1434" s="26"/>
      <c r="BH1434" s="26"/>
    </row>
    <row r="1435">
      <c r="A1435" s="18" t="str">
        <f t="shared" si="1"/>
        <v>Europe_Latvia-Europe_2004</v>
      </c>
      <c r="B1435" s="19" t="s">
        <v>179</v>
      </c>
      <c r="C1435" s="20" t="s">
        <v>203</v>
      </c>
      <c r="D1435" s="21" t="s">
        <v>83</v>
      </c>
      <c r="E1435" s="22">
        <v>1.3761569545E10</v>
      </c>
      <c r="F1435" s="22">
        <f t="shared" si="2"/>
        <v>6080.789964</v>
      </c>
      <c r="G1435" s="23">
        <v>0.065</v>
      </c>
      <c r="H1435" s="23">
        <v>387.0</v>
      </c>
      <c r="I1435" s="23">
        <v>0.074</v>
      </c>
      <c r="J1435" s="24">
        <f>IFNA(VLOOKUP(A1435,'ENERGY processed'!$A$2:$H$2692,7,0),"")</f>
        <v>4586</v>
      </c>
      <c r="K1435" s="24">
        <f t="shared" si="3"/>
        <v>0.002026404233</v>
      </c>
      <c r="L1435" s="24">
        <f>IFNA(VLOOKUP(A1435,'ENERGY processed'!$A$2:$H$2692,8,0),"")</f>
        <v>7591</v>
      </c>
      <c r="M1435" s="24">
        <f t="shared" si="5"/>
        <v>0.00335421599</v>
      </c>
      <c r="N1435" s="24">
        <f>IFNA(VLOOKUP(A1435,'HUMAN RESOURCES processed'!$A$2:$M$2692,5,0))</f>
        <v>0.009</v>
      </c>
      <c r="O1435" s="24">
        <f>IFNA(VLOOKUP(A1435,'HUMAN RESOURCES processed'!$A$2:$M$2692,6,0))</f>
        <v>0.012</v>
      </c>
      <c r="P1435" s="24">
        <f>IFNA(VLOOKUP(A1435,'HUMAN RESOURCES processed'!$A$2:$M$2692,7,0))</f>
        <v>77</v>
      </c>
      <c r="Q1435" s="24">
        <f>IFNA(VLOOKUP(A1435,'HUMAN RESOURCES processed'!$A$2:$M$2692,8,0))</f>
        <v>67</v>
      </c>
      <c r="R1435" s="24">
        <f t="shared" si="6"/>
        <v>72</v>
      </c>
      <c r="S1435" s="24">
        <f>IFNA(VLOOKUP(A1435,'HUMAN RESOURCES processed'!$A$2:$M$2692,9,0))</f>
        <v>0.152</v>
      </c>
      <c r="T1435" s="24">
        <f>IFNA(VLOOKUP(A1435,'HUMAN RESOURCES processed'!$A$2:$M$2692,10,0))</f>
        <v>0.68</v>
      </c>
      <c r="U1435" s="24">
        <f>IFNA(VLOOKUP(A1435,'HUMAN RESOURCES processed'!$A$2:$M$2692,11,0))</f>
        <v>0.168</v>
      </c>
      <c r="V1435" s="24">
        <f>IFNA(VLOOKUP(A1435,'HUMAN RESOURCES processed'!$A$2:$M$2692,12,0))</f>
        <v>2263122</v>
      </c>
      <c r="W1435" s="24">
        <f>IFNA(VLOOKUP(A1435,'HUMAN RESOURCES processed'!$A$2:$M$2692,13,0))</f>
        <v>0.679</v>
      </c>
      <c r="X1435" s="24">
        <f>IFNA(VLOOKUP(A1435,'TOURISM processed'!$A$2:$F$2692,5,0))</f>
        <v>343000000</v>
      </c>
      <c r="Y1435" s="24">
        <f>IFNA(VLOOKUP(A1435,'TOURISM processed'!$A$2:$F$2692,6,0))</f>
        <v>428000000</v>
      </c>
      <c r="Z1435" s="24">
        <f t="shared" si="7"/>
        <v>189.1192786</v>
      </c>
      <c r="AA1435" s="24">
        <f t="shared" si="820"/>
        <v>0</v>
      </c>
      <c r="AB1435" s="24">
        <f>IFNA(VLOOKUP(A1435,'BUSINESS processed'!A1435:J4125,6,0))</f>
        <v>16</v>
      </c>
      <c r="AC1435" s="24">
        <f t="shared" si="822"/>
        <v>0</v>
      </c>
      <c r="AD1435" s="24">
        <f t="shared" si="823"/>
        <v>0</v>
      </c>
      <c r="AE1435" s="24">
        <f>IFNA(VLOOKUP(A1435,'BUSINESS processed'!A1435:J4125,9,0))</f>
        <v>0.386</v>
      </c>
      <c r="AF1435" s="27">
        <f>IFNA(VLOOKUP(A1435,'BUSINESS processed'!A1435:J4125,10,0))</f>
        <v>0.681</v>
      </c>
      <c r="AG1435" s="26"/>
      <c r="AH1435" s="26"/>
      <c r="AI1435" s="26"/>
      <c r="AJ1435" s="26"/>
      <c r="AK1435" s="26"/>
      <c r="AL1435" s="26"/>
      <c r="AM1435" s="26"/>
      <c r="AN1435" s="26"/>
      <c r="AO1435" s="26"/>
      <c r="AP1435" s="26"/>
      <c r="AQ1435" s="26"/>
      <c r="AR1435" s="26"/>
      <c r="AS1435" s="26"/>
      <c r="AT1435" s="26"/>
      <c r="AU1435" s="26"/>
      <c r="AV1435" s="26"/>
      <c r="AW1435" s="26"/>
      <c r="AX1435" s="26"/>
      <c r="AY1435" s="26"/>
      <c r="AZ1435" s="26"/>
      <c r="BA1435" s="26"/>
      <c r="BB1435" s="26"/>
      <c r="BC1435" s="26"/>
      <c r="BD1435" s="26"/>
      <c r="BE1435" s="26"/>
      <c r="BF1435" s="26"/>
      <c r="BG1435" s="26"/>
      <c r="BH1435" s="26"/>
    </row>
    <row r="1436">
      <c r="A1436" s="18" t="str">
        <f t="shared" si="1"/>
        <v>Europe_Latvia-Europe_2005</v>
      </c>
      <c r="B1436" s="19" t="s">
        <v>179</v>
      </c>
      <c r="C1436" s="20" t="s">
        <v>203</v>
      </c>
      <c r="D1436" s="21" t="s">
        <v>84</v>
      </c>
      <c r="E1436" s="22">
        <v>1.6041840426E10</v>
      </c>
      <c r="F1436" s="22">
        <f t="shared" si="2"/>
        <v>7165.377698</v>
      </c>
      <c r="G1436" s="23">
        <v>0.064</v>
      </c>
      <c r="H1436" s="23">
        <v>442.0</v>
      </c>
      <c r="I1436" s="23">
        <v>0.061</v>
      </c>
      <c r="J1436" s="24">
        <f>IFNA(VLOOKUP(A1436,'ENERGY processed'!$A$2:$H$2692,7,0),"")</f>
        <v>4111</v>
      </c>
      <c r="K1436" s="24">
        <f t="shared" si="3"/>
        <v>0.001836252384</v>
      </c>
      <c r="L1436" s="24">
        <f>IFNA(VLOOKUP(A1436,'ENERGY processed'!$A$2:$H$2692,8,0),"")</f>
        <v>6854</v>
      </c>
      <c r="M1436" s="24">
        <f t="shared" si="5"/>
        <v>0.003061462865</v>
      </c>
      <c r="N1436" s="24">
        <f>IFNA(VLOOKUP(A1436,'HUMAN RESOURCES processed'!$A$2:$M$2692,5,0))</f>
        <v>0.01</v>
      </c>
      <c r="O1436" s="24">
        <f>IFNA(VLOOKUP(A1436,'HUMAN RESOURCES processed'!$A$2:$M$2692,6,0))</f>
        <v>0.011</v>
      </c>
      <c r="P1436" s="24">
        <f>IFNA(VLOOKUP(A1436,'HUMAN RESOURCES processed'!$A$2:$M$2692,7,0))</f>
        <v>77</v>
      </c>
      <c r="Q1436" s="24">
        <f>IFNA(VLOOKUP(A1436,'HUMAN RESOURCES processed'!$A$2:$M$2692,8,0))</f>
        <v>66</v>
      </c>
      <c r="R1436" s="24">
        <f t="shared" si="6"/>
        <v>71.5</v>
      </c>
      <c r="S1436" s="24">
        <f>IFNA(VLOOKUP(A1436,'HUMAN RESOURCES processed'!$A$2:$M$2692,9,0))</f>
        <v>0.148</v>
      </c>
      <c r="T1436" s="24">
        <f>IFNA(VLOOKUP(A1436,'HUMAN RESOURCES processed'!$A$2:$M$2692,10,0))</f>
        <v>0.681</v>
      </c>
      <c r="U1436" s="24">
        <f>IFNA(VLOOKUP(A1436,'HUMAN RESOURCES processed'!$A$2:$M$2692,11,0))</f>
        <v>0.172</v>
      </c>
      <c r="V1436" s="24">
        <f>IFNA(VLOOKUP(A1436,'HUMAN RESOURCES processed'!$A$2:$M$2692,12,0))</f>
        <v>2238799</v>
      </c>
      <c r="W1436" s="24">
        <f>IFNA(VLOOKUP(A1436,'HUMAN RESOURCES processed'!$A$2:$M$2692,13,0))</f>
        <v>0.68</v>
      </c>
      <c r="X1436" s="24">
        <f>IFNA(VLOOKUP(A1436,'TOURISM processed'!$A$2:$F$2692,5,0))</f>
        <v>446000000</v>
      </c>
      <c r="Y1436" s="24">
        <f>IFNA(VLOOKUP(A1436,'TOURISM processed'!$A$2:$F$2692,6,0))</f>
        <v>655000000</v>
      </c>
      <c r="Z1436" s="24">
        <f t="shared" si="7"/>
        <v>292.5675775</v>
      </c>
      <c r="AA1436" s="24">
        <f>IFNA(VLOOKUP(A1436,'BUSINESS processed'!A1436:J4126,5,0))</f>
        <v>0.364</v>
      </c>
      <c r="AB1436" s="24">
        <f>IFNA(VLOOKUP(A1436,'BUSINESS processed'!A1436:J4126,6,0))</f>
        <v>16</v>
      </c>
      <c r="AC1436" s="24">
        <f t="shared" si="822"/>
        <v>0</v>
      </c>
      <c r="AD1436" s="24">
        <f>IFNA(VLOOKUP(A1436,'BUSINESS processed'!A1436:J4126,8,0))</f>
        <v>320</v>
      </c>
      <c r="AE1436" s="24">
        <f>IFNA(VLOOKUP(A1436,'BUSINESS processed'!A1436:J4126,9,0))</f>
        <v>0.46</v>
      </c>
      <c r="AF1436" s="27">
        <f>IFNA(VLOOKUP(A1436,'BUSINESS processed'!A1436:J4126,10,0))</f>
        <v>0.84</v>
      </c>
      <c r="AG1436" s="26"/>
      <c r="AH1436" s="26"/>
      <c r="AI1436" s="26"/>
      <c r="AJ1436" s="26"/>
      <c r="AK1436" s="26"/>
      <c r="AL1436" s="26"/>
      <c r="AM1436" s="26"/>
      <c r="AN1436" s="26"/>
      <c r="AO1436" s="26"/>
      <c r="AP1436" s="26"/>
      <c r="AQ1436" s="26"/>
      <c r="AR1436" s="26"/>
      <c r="AS1436" s="26"/>
      <c r="AT1436" s="26"/>
      <c r="AU1436" s="26"/>
      <c r="AV1436" s="26"/>
      <c r="AW1436" s="26"/>
      <c r="AX1436" s="26"/>
      <c r="AY1436" s="26"/>
      <c r="AZ1436" s="26"/>
      <c r="BA1436" s="26"/>
      <c r="BB1436" s="26"/>
      <c r="BC1436" s="26"/>
      <c r="BD1436" s="26"/>
      <c r="BE1436" s="26"/>
      <c r="BF1436" s="26"/>
      <c r="BG1436" s="26"/>
      <c r="BH1436" s="26"/>
    </row>
    <row r="1437">
      <c r="A1437" s="18" t="str">
        <f t="shared" si="1"/>
        <v>Europe_Latvia-Europe_2006</v>
      </c>
      <c r="B1437" s="19" t="s">
        <v>179</v>
      </c>
      <c r="C1437" s="20" t="s">
        <v>203</v>
      </c>
      <c r="D1437" s="21" t="s">
        <v>85</v>
      </c>
      <c r="E1437" s="22">
        <v>1.9935046397E10</v>
      </c>
      <c r="F1437" s="22">
        <f t="shared" si="2"/>
        <v>8986.401376</v>
      </c>
      <c r="G1437" s="23">
        <v>0.068</v>
      </c>
      <c r="H1437" s="23">
        <v>590.0</v>
      </c>
      <c r="I1437" s="23">
        <v>0.073</v>
      </c>
      <c r="J1437" s="24">
        <f>IFNA(VLOOKUP(A1437,'ENERGY processed'!$A$2:$H$2692,7,0),"")</f>
        <v>4438</v>
      </c>
      <c r="K1437" s="24">
        <f t="shared" si="3"/>
        <v>0.002000579708</v>
      </c>
      <c r="L1437" s="24">
        <f>IFNA(VLOOKUP(A1437,'ENERGY processed'!$A$2:$H$2692,8,0),"")</f>
        <v>7132</v>
      </c>
      <c r="M1437" s="24">
        <f t="shared" si="5"/>
        <v>0.003214991996</v>
      </c>
      <c r="N1437" s="24">
        <f>IFNA(VLOOKUP(A1437,'HUMAN RESOURCES processed'!$A$2:$M$2692,5,0))</f>
        <v>0.01</v>
      </c>
      <c r="O1437" s="24">
        <f>IFNA(VLOOKUP(A1437,'HUMAN RESOURCES processed'!$A$2:$M$2692,6,0))</f>
        <v>0.01</v>
      </c>
      <c r="P1437" s="24">
        <f>IFNA(VLOOKUP(A1437,'HUMAN RESOURCES processed'!$A$2:$M$2692,7,0))</f>
        <v>77</v>
      </c>
      <c r="Q1437" s="24">
        <f>IFNA(VLOOKUP(A1437,'HUMAN RESOURCES processed'!$A$2:$M$2692,8,0))</f>
        <v>66</v>
      </c>
      <c r="R1437" s="24">
        <f t="shared" si="6"/>
        <v>71.5</v>
      </c>
      <c r="S1437" s="24">
        <f>IFNA(VLOOKUP(A1437,'HUMAN RESOURCES processed'!$A$2:$M$2692,9,0))</f>
        <v>0.144</v>
      </c>
      <c r="T1437" s="24">
        <f>IFNA(VLOOKUP(A1437,'HUMAN RESOURCES processed'!$A$2:$M$2692,10,0))</f>
        <v>0.681</v>
      </c>
      <c r="U1437" s="24">
        <f>IFNA(VLOOKUP(A1437,'HUMAN RESOURCES processed'!$A$2:$M$2692,11,0))</f>
        <v>0.175</v>
      </c>
      <c r="V1437" s="24">
        <f>IFNA(VLOOKUP(A1437,'HUMAN RESOURCES processed'!$A$2:$M$2692,12,0))</f>
        <v>2218357</v>
      </c>
      <c r="W1437" s="24">
        <f>IFNA(VLOOKUP(A1437,'HUMAN RESOURCES processed'!$A$2:$M$2692,13,0))</f>
        <v>0.68</v>
      </c>
      <c r="X1437" s="24">
        <f>IFNA(VLOOKUP(A1437,'TOURISM processed'!$A$2:$F$2692,5,0))</f>
        <v>622000000</v>
      </c>
      <c r="Y1437" s="24">
        <f>IFNA(VLOOKUP(A1437,'TOURISM processed'!$A$2:$F$2692,6,0))</f>
        <v>788000000</v>
      </c>
      <c r="Z1437" s="24">
        <f t="shared" si="7"/>
        <v>355.2178482</v>
      </c>
      <c r="AA1437" s="24">
        <f>IFNA(VLOOKUP(A1437,'BUSINESS processed'!A1437:J4127,5,0))</f>
        <v>0.364</v>
      </c>
      <c r="AB1437" s="24">
        <f>IFNA(VLOOKUP(A1437,'BUSINESS processed'!A1437:J4127,6,0))</f>
        <v>16</v>
      </c>
      <c r="AC1437" s="24">
        <f t="shared" si="822"/>
        <v>0</v>
      </c>
      <c r="AD1437" s="24">
        <f>IFNA(VLOOKUP(A1437,'BUSINESS processed'!A1437:J4127,8,0))</f>
        <v>320</v>
      </c>
      <c r="AE1437" s="24">
        <f>IFNA(VLOOKUP(A1437,'BUSINESS processed'!A1437:J4127,9,0))</f>
        <v>0.536</v>
      </c>
      <c r="AF1437" s="27">
        <f>IFNA(VLOOKUP(A1437,'BUSINESS processed'!A1437:J4127,10,0))</f>
        <v>0.994</v>
      </c>
      <c r="AG1437" s="26"/>
      <c r="AH1437" s="26"/>
      <c r="AI1437" s="26"/>
      <c r="AJ1437" s="26"/>
      <c r="AK1437" s="26"/>
      <c r="AL1437" s="26"/>
      <c r="AM1437" s="26"/>
      <c r="AN1437" s="26"/>
      <c r="AO1437" s="26"/>
      <c r="AP1437" s="26"/>
      <c r="AQ1437" s="26"/>
      <c r="AR1437" s="26"/>
      <c r="AS1437" s="26"/>
      <c r="AT1437" s="26"/>
      <c r="AU1437" s="26"/>
      <c r="AV1437" s="26"/>
      <c r="AW1437" s="26"/>
      <c r="AX1437" s="26"/>
      <c r="AY1437" s="26"/>
      <c r="AZ1437" s="26"/>
      <c r="BA1437" s="26"/>
      <c r="BB1437" s="26"/>
      <c r="BC1437" s="26"/>
      <c r="BD1437" s="26"/>
      <c r="BE1437" s="26"/>
      <c r="BF1437" s="26"/>
      <c r="BG1437" s="26"/>
      <c r="BH1437" s="26"/>
    </row>
    <row r="1438">
      <c r="A1438" s="18" t="str">
        <f t="shared" si="1"/>
        <v>Europe_Latvia-Europe_2007</v>
      </c>
      <c r="B1438" s="19" t="s">
        <v>179</v>
      </c>
      <c r="C1438" s="20" t="s">
        <v>203</v>
      </c>
      <c r="D1438" s="21" t="s">
        <v>86</v>
      </c>
      <c r="E1438" s="22">
        <v>2.8765687042E10</v>
      </c>
      <c r="F1438" s="22">
        <f t="shared" si="2"/>
        <v>13073.381</v>
      </c>
      <c r="G1438" s="23">
        <v>0.07</v>
      </c>
      <c r="H1438" s="23">
        <v>883.0</v>
      </c>
      <c r="I1438" s="23">
        <v>0.109</v>
      </c>
      <c r="J1438" s="24">
        <f>IFNA(VLOOKUP(A1438,'ENERGY processed'!$A$2:$H$2692,7,0),"")</f>
        <v>4796</v>
      </c>
      <c r="K1438" s="24">
        <f t="shared" si="3"/>
        <v>0.002179678002</v>
      </c>
      <c r="L1438" s="24">
        <f>IFNA(VLOOKUP(A1438,'ENERGY processed'!$A$2:$H$2692,8,0),"")</f>
        <v>7928</v>
      </c>
      <c r="M1438" s="24">
        <f t="shared" si="5"/>
        <v>0.003603104087</v>
      </c>
      <c r="N1438" s="24">
        <f>IFNA(VLOOKUP(A1438,'HUMAN RESOURCES processed'!$A$2:$M$2692,5,0))</f>
        <v>0.011</v>
      </c>
      <c r="O1438" s="24">
        <f>IFNA(VLOOKUP(A1438,'HUMAN RESOURCES processed'!$A$2:$M$2692,6,0))</f>
        <v>0.01</v>
      </c>
      <c r="P1438" s="24">
        <f>IFNA(VLOOKUP(A1438,'HUMAN RESOURCES processed'!$A$2:$M$2692,7,0))</f>
        <v>77</v>
      </c>
      <c r="Q1438" s="24">
        <f>IFNA(VLOOKUP(A1438,'HUMAN RESOURCES processed'!$A$2:$M$2692,8,0))</f>
        <v>66</v>
      </c>
      <c r="R1438" s="24">
        <f t="shared" si="6"/>
        <v>71.5</v>
      </c>
      <c r="S1438" s="24">
        <f>IFNA(VLOOKUP(A1438,'HUMAN RESOURCES processed'!$A$2:$M$2692,9,0))</f>
        <v>0.142</v>
      </c>
      <c r="T1438" s="24">
        <f>IFNA(VLOOKUP(A1438,'HUMAN RESOURCES processed'!$A$2:$M$2692,10,0))</f>
        <v>0.68</v>
      </c>
      <c r="U1438" s="24">
        <f>IFNA(VLOOKUP(A1438,'HUMAN RESOURCES processed'!$A$2:$M$2692,11,0))</f>
        <v>0.178</v>
      </c>
      <c r="V1438" s="24">
        <f>IFNA(VLOOKUP(A1438,'HUMAN RESOURCES processed'!$A$2:$M$2692,12,0))</f>
        <v>2200325</v>
      </c>
      <c r="W1438" s="24">
        <f>IFNA(VLOOKUP(A1438,'HUMAN RESOURCES processed'!$A$2:$M$2692,13,0))</f>
        <v>0.679</v>
      </c>
      <c r="X1438" s="24">
        <f>IFNA(VLOOKUP(A1438,'TOURISM processed'!$A$2:$F$2692,5,0))</f>
        <v>881000000</v>
      </c>
      <c r="Y1438" s="24">
        <f>IFNA(VLOOKUP(A1438,'TOURISM processed'!$A$2:$F$2692,6,0))</f>
        <v>1021000000</v>
      </c>
      <c r="Z1438" s="24">
        <f t="shared" si="7"/>
        <v>464.0223603</v>
      </c>
      <c r="AA1438" s="24">
        <f>IFNA(VLOOKUP(A1438,'BUSINESS processed'!A1438:J4128,5,0))</f>
        <v>0.364</v>
      </c>
      <c r="AB1438" s="24">
        <f>IFNA(VLOOKUP(A1438,'BUSINESS processed'!A1438:J4128,6,0))</f>
        <v>16</v>
      </c>
      <c r="AC1438" s="24">
        <f t="shared" si="822"/>
        <v>0</v>
      </c>
      <c r="AD1438" s="24">
        <f>IFNA(VLOOKUP(A1438,'BUSINESS processed'!A1438:J4128,8,0))</f>
        <v>279</v>
      </c>
      <c r="AE1438" s="24">
        <f>IFNA(VLOOKUP(A1438,'BUSINESS processed'!A1438:J4128,9,0))</f>
        <v>0.592</v>
      </c>
      <c r="AF1438" s="27">
        <f>IFNA(VLOOKUP(A1438,'BUSINESS processed'!A1438:J4128,10,0))</f>
        <v>1.023</v>
      </c>
      <c r="AG1438" s="26"/>
      <c r="AH1438" s="26"/>
      <c r="AI1438" s="26"/>
      <c r="AJ1438" s="26"/>
      <c r="AK1438" s="26"/>
      <c r="AL1438" s="26"/>
      <c r="AM1438" s="26"/>
      <c r="AN1438" s="26"/>
      <c r="AO1438" s="26"/>
      <c r="AP1438" s="26"/>
      <c r="AQ1438" s="26"/>
      <c r="AR1438" s="26"/>
      <c r="AS1438" s="26"/>
      <c r="AT1438" s="26"/>
      <c r="AU1438" s="26"/>
      <c r="AV1438" s="26"/>
      <c r="AW1438" s="26"/>
      <c r="AX1438" s="26"/>
      <c r="AY1438" s="26"/>
      <c r="AZ1438" s="26"/>
      <c r="BA1438" s="26"/>
      <c r="BB1438" s="26"/>
      <c r="BC1438" s="26"/>
      <c r="BD1438" s="26"/>
      <c r="BE1438" s="26"/>
      <c r="BF1438" s="26"/>
      <c r="BG1438" s="26"/>
      <c r="BH1438" s="26"/>
    </row>
    <row r="1439">
      <c r="A1439" s="18" t="str">
        <f t="shared" si="1"/>
        <v>Europe_Latvia-Europe_2008</v>
      </c>
      <c r="B1439" s="19" t="s">
        <v>179</v>
      </c>
      <c r="C1439" s="20" t="s">
        <v>203</v>
      </c>
      <c r="D1439" s="21" t="s">
        <v>87</v>
      </c>
      <c r="E1439" s="22">
        <v>3.366936772E10</v>
      </c>
      <c r="F1439" s="22">
        <f t="shared" si="2"/>
        <v>15463.66028</v>
      </c>
      <c r="G1439" s="23">
        <v>0.066</v>
      </c>
      <c r="H1439" s="23">
        <v>979.0</v>
      </c>
      <c r="I1439" s="23">
        <v>0.119</v>
      </c>
      <c r="J1439" s="24">
        <f>IFNA(VLOOKUP(A1439,'ENERGY processed'!$A$2:$H$2692,7,0),"")</f>
        <v>4528</v>
      </c>
      <c r="K1439" s="24">
        <f t="shared" si="3"/>
        <v>0.002079618908</v>
      </c>
      <c r="L1439" s="24">
        <f>IFNA(VLOOKUP(A1439,'ENERGY processed'!$A$2:$H$2692,8,0),"")</f>
        <v>7176</v>
      </c>
      <c r="M1439" s="24">
        <f t="shared" si="5"/>
        <v>0.003295791803</v>
      </c>
      <c r="N1439" s="24">
        <f>IFNA(VLOOKUP(A1439,'HUMAN RESOURCES processed'!$A$2:$M$2692,5,0))</f>
        <v>0.011</v>
      </c>
      <c r="O1439" s="24">
        <f>IFNA(VLOOKUP(A1439,'HUMAN RESOURCES processed'!$A$2:$M$2692,6,0))</f>
        <v>0.009</v>
      </c>
      <c r="P1439" s="24">
        <f>IFNA(VLOOKUP(A1439,'HUMAN RESOURCES processed'!$A$2:$M$2692,7,0))</f>
        <v>78</v>
      </c>
      <c r="Q1439" s="24">
        <f>IFNA(VLOOKUP(A1439,'HUMAN RESOURCES processed'!$A$2:$M$2692,8,0))</f>
        <v>67</v>
      </c>
      <c r="R1439" s="24">
        <f t="shared" si="6"/>
        <v>72.5</v>
      </c>
      <c r="S1439" s="24">
        <f>IFNA(VLOOKUP(A1439,'HUMAN RESOURCES processed'!$A$2:$M$2692,9,0))</f>
        <v>0.141</v>
      </c>
      <c r="T1439" s="24">
        <f>IFNA(VLOOKUP(A1439,'HUMAN RESOURCES processed'!$A$2:$M$2692,10,0))</f>
        <v>0.679</v>
      </c>
      <c r="U1439" s="24">
        <f>IFNA(VLOOKUP(A1439,'HUMAN RESOURCES processed'!$A$2:$M$2692,11,0))</f>
        <v>0.18</v>
      </c>
      <c r="V1439" s="24">
        <f>IFNA(VLOOKUP(A1439,'HUMAN RESOURCES processed'!$A$2:$M$2692,12,0))</f>
        <v>2177322</v>
      </c>
      <c r="W1439" s="24">
        <f>IFNA(VLOOKUP(A1439,'HUMAN RESOURCES processed'!$A$2:$M$2692,13,0))</f>
        <v>0.678</v>
      </c>
      <c r="X1439" s="24">
        <f>IFNA(VLOOKUP(A1439,'TOURISM processed'!$A$2:$F$2692,5,0))</f>
        <v>1134000000</v>
      </c>
      <c r="Y1439" s="24">
        <f>IFNA(VLOOKUP(A1439,'TOURISM processed'!$A$2:$F$2692,6,0))</f>
        <v>1250000000</v>
      </c>
      <c r="Z1439" s="24">
        <f t="shared" si="7"/>
        <v>574.0997427</v>
      </c>
      <c r="AA1439" s="24">
        <f>IFNA(VLOOKUP(A1439,'BUSINESS processed'!A1439:J4129,5,0))</f>
        <v>0.368</v>
      </c>
      <c r="AB1439" s="24">
        <f>IFNA(VLOOKUP(A1439,'BUSINESS processed'!A1439:J4129,6,0))</f>
        <v>16</v>
      </c>
      <c r="AC1439" s="24">
        <f t="shared" si="822"/>
        <v>0</v>
      </c>
      <c r="AD1439" s="24">
        <f>IFNA(VLOOKUP(A1439,'BUSINESS processed'!A1439:J4129,8,0))</f>
        <v>279</v>
      </c>
      <c r="AE1439" s="24">
        <f>IFNA(VLOOKUP(A1439,'BUSINESS processed'!A1439:J4129,9,0))</f>
        <v>0.634</v>
      </c>
      <c r="AF1439" s="27">
        <f>IFNA(VLOOKUP(A1439,'BUSINESS processed'!A1439:J4129,10,0))</f>
        <v>1.075</v>
      </c>
      <c r="AG1439" s="26"/>
      <c r="AH1439" s="26"/>
      <c r="AI1439" s="26"/>
      <c r="AJ1439" s="26"/>
      <c r="AK1439" s="26"/>
      <c r="AL1439" s="26"/>
      <c r="AM1439" s="26"/>
      <c r="AN1439" s="26"/>
      <c r="AO1439" s="26"/>
      <c r="AP1439" s="26"/>
      <c r="AQ1439" s="26"/>
      <c r="AR1439" s="26"/>
      <c r="AS1439" s="26"/>
      <c r="AT1439" s="26"/>
      <c r="AU1439" s="26"/>
      <c r="AV1439" s="26"/>
      <c r="AW1439" s="26"/>
      <c r="AX1439" s="26"/>
      <c r="AY1439" s="26"/>
      <c r="AZ1439" s="26"/>
      <c r="BA1439" s="26"/>
      <c r="BB1439" s="26"/>
      <c r="BC1439" s="26"/>
      <c r="BD1439" s="26"/>
      <c r="BE1439" s="26"/>
      <c r="BF1439" s="26"/>
      <c r="BG1439" s="26"/>
      <c r="BH1439" s="26"/>
    </row>
    <row r="1440">
      <c r="A1440" s="18" t="str">
        <f t="shared" si="1"/>
        <v>Europe_Latvia-Europe_2009</v>
      </c>
      <c r="B1440" s="19" t="s">
        <v>179</v>
      </c>
      <c r="C1440" s="20" t="s">
        <v>203</v>
      </c>
      <c r="D1440" s="21" t="s">
        <v>88</v>
      </c>
      <c r="E1440" s="22">
        <v>2.587578125E10</v>
      </c>
      <c r="F1440" s="22">
        <f t="shared" si="2"/>
        <v>12082.06368</v>
      </c>
      <c r="G1440" s="23">
        <v>0.068</v>
      </c>
      <c r="H1440" s="23">
        <v>784.0</v>
      </c>
      <c r="I1440" s="23">
        <v>0.162</v>
      </c>
      <c r="J1440" s="24">
        <f>IF(AND( C1440=C1439,D1440&gt;D1439),J1439,"")</f>
        <v>4528</v>
      </c>
      <c r="K1440" s="24">
        <f t="shared" si="3"/>
        <v>0.002114238942</v>
      </c>
      <c r="L1440" s="24">
        <f>IF(AND(C1440=C1439,C1440&gt;C1439),C1439,0)</f>
        <v>0</v>
      </c>
      <c r="M1440" s="24">
        <f t="shared" si="5"/>
        <v>0</v>
      </c>
      <c r="N1440" s="24">
        <f>IFNA(VLOOKUP(A1440,'HUMAN RESOURCES processed'!$A$2:$M$2692,5,0))</f>
        <v>0.01</v>
      </c>
      <c r="O1440" s="24">
        <f>IFNA(VLOOKUP(A1440,'HUMAN RESOURCES processed'!$A$2:$M$2692,6,0))</f>
        <v>0.009</v>
      </c>
      <c r="P1440" s="24">
        <f>IFNA(VLOOKUP(A1440,'HUMAN RESOURCES processed'!$A$2:$M$2692,7,0))</f>
        <v>78</v>
      </c>
      <c r="Q1440" s="24">
        <f>IFNA(VLOOKUP(A1440,'HUMAN RESOURCES processed'!$A$2:$M$2692,8,0))</f>
        <v>68</v>
      </c>
      <c r="R1440" s="24">
        <f t="shared" si="6"/>
        <v>73</v>
      </c>
      <c r="S1440" s="24">
        <f>IFNA(VLOOKUP(A1440,'HUMAN RESOURCES processed'!$A$2:$M$2692,9,0))</f>
        <v>0.141</v>
      </c>
      <c r="T1440" s="24">
        <f>IFNA(VLOOKUP(A1440,'HUMAN RESOURCES processed'!$A$2:$M$2692,10,0))</f>
        <v>0.677</v>
      </c>
      <c r="U1440" s="24">
        <f>IFNA(VLOOKUP(A1440,'HUMAN RESOURCES processed'!$A$2:$M$2692,11,0))</f>
        <v>0.182</v>
      </c>
      <c r="V1440" s="24">
        <f>IFNA(VLOOKUP(A1440,'HUMAN RESOURCES processed'!$A$2:$M$2692,12,0))</f>
        <v>2141669</v>
      </c>
      <c r="W1440" s="24">
        <f>IFNA(VLOOKUP(A1440,'HUMAN RESOURCES processed'!$A$2:$M$2692,13,0))</f>
        <v>0.678</v>
      </c>
      <c r="X1440" s="24">
        <f>IFNA(VLOOKUP(A1440,'TOURISM processed'!$A$2:$F$2692,5,0))</f>
        <v>1013000000</v>
      </c>
      <c r="Y1440" s="24">
        <f>IFNA(VLOOKUP(A1440,'TOURISM processed'!$A$2:$F$2692,6,0))</f>
        <v>906000000</v>
      </c>
      <c r="Z1440" s="24">
        <f t="shared" si="7"/>
        <v>423.0345586</v>
      </c>
      <c r="AA1440" s="24">
        <f>IFNA(VLOOKUP(A1440,'BUSINESS processed'!A1440:J4130,5,0))</f>
        <v>0.377</v>
      </c>
      <c r="AB1440" s="24">
        <f>IFNA(VLOOKUP(A1440,'BUSINESS processed'!A1440:J4130,6,0))</f>
        <v>16</v>
      </c>
      <c r="AC1440" s="24">
        <f t="shared" si="822"/>
        <v>0</v>
      </c>
      <c r="AD1440" s="24">
        <f>IFNA(VLOOKUP(A1440,'BUSINESS processed'!A1440:J4130,8,0))</f>
        <v>279</v>
      </c>
      <c r="AE1440" s="24">
        <f>IFNA(VLOOKUP(A1440,'BUSINESS processed'!A1440:J4130,9,0))</f>
        <v>0.668</v>
      </c>
      <c r="AF1440" s="27">
        <f>IFNA(VLOOKUP(A1440,'BUSINESS processed'!A1440:J4130,10,0))</f>
        <v>1.091</v>
      </c>
      <c r="AG1440" s="26"/>
      <c r="AH1440" s="26"/>
      <c r="AI1440" s="26"/>
      <c r="AJ1440" s="26"/>
      <c r="AK1440" s="26"/>
      <c r="AL1440" s="26"/>
      <c r="AM1440" s="26"/>
      <c r="AN1440" s="26"/>
      <c r="AO1440" s="26"/>
      <c r="AP1440" s="26"/>
      <c r="AQ1440" s="26"/>
      <c r="AR1440" s="26"/>
      <c r="AS1440" s="26"/>
      <c r="AT1440" s="26"/>
      <c r="AU1440" s="26"/>
      <c r="AV1440" s="26"/>
      <c r="AW1440" s="26"/>
      <c r="AX1440" s="26"/>
      <c r="AY1440" s="26"/>
      <c r="AZ1440" s="26"/>
      <c r="BA1440" s="26"/>
      <c r="BB1440" s="26"/>
      <c r="BC1440" s="26"/>
      <c r="BD1440" s="26"/>
      <c r="BE1440" s="26"/>
      <c r="BF1440" s="26"/>
      <c r="BG1440" s="26"/>
      <c r="BH1440" s="26"/>
    </row>
    <row r="1441">
      <c r="A1441" s="18" t="str">
        <f t="shared" si="1"/>
        <v>Europe_Latvia-Europe_2010</v>
      </c>
      <c r="B1441" s="19" t="s">
        <v>179</v>
      </c>
      <c r="C1441" s="20" t="s">
        <v>203</v>
      </c>
      <c r="D1441" s="21" t="s">
        <v>89</v>
      </c>
      <c r="E1441" s="22">
        <v>2.400968046E10</v>
      </c>
      <c r="F1441" s="22">
        <f t="shared" si="2"/>
        <v>11446.50818</v>
      </c>
      <c r="G1441" s="23">
        <v>0.065</v>
      </c>
      <c r="H1441" s="23">
        <v>742.0</v>
      </c>
      <c r="I1441" s="23">
        <v>0.096</v>
      </c>
      <c r="J1441" s="24">
        <f>IFNA(VLOOKUP(A1441,'ENERGY processed'!$A$2:$H$2692,7,0),"")</f>
        <v>4078</v>
      </c>
      <c r="K1441" s="24">
        <f t="shared" si="3"/>
        <v>0.001944168329</v>
      </c>
      <c r="L1441" s="24">
        <f>IFNA(VLOOKUP(A1441,'ENERGY processed'!$A$2:$H$2692,8,0),"")</f>
        <v>6664.5</v>
      </c>
      <c r="M1441" s="24">
        <f t="shared" si="5"/>
        <v>0.003177270679</v>
      </c>
      <c r="N1441" s="24">
        <f>IFNA(VLOOKUP(A1441,'HUMAN RESOURCES processed'!$A$2:$M$2692,5,0))</f>
        <v>0.009</v>
      </c>
      <c r="O1441" s="24">
        <f>IFNA(VLOOKUP(A1441,'HUMAN RESOURCES processed'!$A$2:$M$2692,6,0))</f>
        <v>0.008</v>
      </c>
      <c r="P1441" s="24">
        <f>IFNA(VLOOKUP(A1441,'HUMAN RESOURCES processed'!$A$2:$M$2692,7,0))</f>
        <v>78</v>
      </c>
      <c r="Q1441" s="24">
        <f>IFNA(VLOOKUP(A1441,'HUMAN RESOURCES processed'!$A$2:$M$2692,8,0))</f>
        <v>69</v>
      </c>
      <c r="R1441" s="24">
        <f t="shared" si="6"/>
        <v>73.5</v>
      </c>
      <c r="S1441" s="24">
        <f>IFNA(VLOOKUP(A1441,'HUMAN RESOURCES processed'!$A$2:$M$2692,9,0))</f>
        <v>0.142</v>
      </c>
      <c r="T1441" s="24">
        <f>IFNA(VLOOKUP(A1441,'HUMAN RESOURCES processed'!$A$2:$M$2692,10,0))</f>
        <v>0.675</v>
      </c>
      <c r="U1441" s="24">
        <f>IFNA(VLOOKUP(A1441,'HUMAN RESOURCES processed'!$A$2:$M$2692,11,0))</f>
        <v>0.184</v>
      </c>
      <c r="V1441" s="24">
        <f>IFNA(VLOOKUP(A1441,'HUMAN RESOURCES processed'!$A$2:$M$2692,12,0))</f>
        <v>2097555</v>
      </c>
      <c r="W1441" s="24">
        <f>IFNA(VLOOKUP(A1441,'HUMAN RESOURCES processed'!$A$2:$M$2692,13,0))</f>
        <v>0.677</v>
      </c>
      <c r="X1441" s="24">
        <f>IFNA(VLOOKUP(A1441,'TOURISM processed'!$A$2:$F$2692,5,0))</f>
        <v>963000000</v>
      </c>
      <c r="Y1441" s="24">
        <f>IFNA(VLOOKUP(A1441,'TOURISM processed'!$A$2:$F$2692,6,0))</f>
        <v>771000000</v>
      </c>
      <c r="Z1441" s="24">
        <f t="shared" si="7"/>
        <v>367.5708146</v>
      </c>
      <c r="AA1441" s="24">
        <f>IFNA(VLOOKUP(A1441,'BUSINESS processed'!A1441:J4131,5,0))</f>
        <v>0.376</v>
      </c>
      <c r="AB1441" s="24">
        <f>IFNA(VLOOKUP(A1441,'BUSINESS processed'!A1441:J4131,6,0))</f>
        <v>16</v>
      </c>
      <c r="AC1441" s="24">
        <f t="shared" si="822"/>
        <v>0</v>
      </c>
      <c r="AD1441" s="24">
        <f>IFNA(VLOOKUP(A1441,'BUSINESS processed'!A1441:J4131,8,0))</f>
        <v>293</v>
      </c>
      <c r="AE1441" s="24">
        <f>IFNA(VLOOKUP(A1441,'BUSINESS processed'!A1441:J4131,9,0))</f>
        <v>0.684</v>
      </c>
      <c r="AF1441" s="27">
        <f>IFNA(VLOOKUP(A1441,'BUSINESS processed'!A1441:J4131,10,0))</f>
        <v>1.103</v>
      </c>
      <c r="AG1441" s="26"/>
      <c r="AH1441" s="26"/>
      <c r="AI1441" s="26"/>
      <c r="AJ1441" s="26"/>
      <c r="AK1441" s="26"/>
      <c r="AL1441" s="26"/>
      <c r="AM1441" s="26"/>
      <c r="AN1441" s="26"/>
      <c r="AO1441" s="26"/>
      <c r="AP1441" s="26"/>
      <c r="AQ1441" s="26"/>
      <c r="AR1441" s="26"/>
      <c r="AS1441" s="26"/>
      <c r="AT1441" s="26"/>
      <c r="AU1441" s="26"/>
      <c r="AV1441" s="26"/>
      <c r="AW1441" s="26"/>
      <c r="AX1441" s="26"/>
      <c r="AY1441" s="26"/>
      <c r="AZ1441" s="26"/>
      <c r="BA1441" s="26"/>
      <c r="BB1441" s="26"/>
      <c r="BC1441" s="26"/>
      <c r="BD1441" s="26"/>
      <c r="BE1441" s="26"/>
      <c r="BF1441" s="26"/>
      <c r="BG1441" s="26"/>
      <c r="BH1441" s="26"/>
    </row>
    <row r="1442">
      <c r="A1442" s="18" t="str">
        <f t="shared" si="1"/>
        <v>Europe_Latvia-Europe_2011</v>
      </c>
      <c r="B1442" s="19" t="s">
        <v>179</v>
      </c>
      <c r="C1442" s="20" t="s">
        <v>203</v>
      </c>
      <c r="D1442" s="21" t="s">
        <v>90</v>
      </c>
      <c r="E1442" s="22">
        <v>2.8480338368E10</v>
      </c>
      <c r="F1442" s="22">
        <f t="shared" si="2"/>
        <v>13827.36026</v>
      </c>
      <c r="G1442" s="23">
        <v>0.06</v>
      </c>
      <c r="H1442" s="23">
        <v>826.0</v>
      </c>
      <c r="I1442" s="23">
        <v>0.064</v>
      </c>
      <c r="J1442" s="24">
        <f>IFNA(VLOOKUP(A1442,'ENERGY processed'!$A$2:$H$2692,7,0),"")</f>
        <v>4688</v>
      </c>
      <c r="K1442" s="24">
        <f t="shared" si="3"/>
        <v>0.002276049675</v>
      </c>
      <c r="L1442" s="24">
        <f>IFNA(VLOOKUP(A1442,'ENERGY processed'!$A$2:$H$2692,8,0),"")</f>
        <v>7583</v>
      </c>
      <c r="M1442" s="24">
        <f t="shared" si="5"/>
        <v>0.00368158803</v>
      </c>
      <c r="N1442" s="24">
        <f>IFNA(VLOOKUP(A1442,'HUMAN RESOURCES processed'!$A$2:$M$2692,5,0))</f>
        <v>0.009</v>
      </c>
      <c r="O1442" s="24">
        <f>IFNA(VLOOKUP(A1442,'HUMAN RESOURCES processed'!$A$2:$M$2692,6,0))</f>
        <v>0.008</v>
      </c>
      <c r="P1442" s="24">
        <f>IFNA(VLOOKUP(A1442,'HUMAN RESOURCES processed'!$A$2:$M$2692,7,0))</f>
        <v>79</v>
      </c>
      <c r="Q1442" s="24">
        <f>IFNA(VLOOKUP(A1442,'HUMAN RESOURCES processed'!$A$2:$M$2692,8,0))</f>
        <v>69</v>
      </c>
      <c r="R1442" s="24">
        <f t="shared" si="6"/>
        <v>74</v>
      </c>
      <c r="S1442" s="24">
        <f>IFNA(VLOOKUP(A1442,'HUMAN RESOURCES processed'!$A$2:$M$2692,9,0))</f>
        <v>0.143</v>
      </c>
      <c r="T1442" s="24">
        <f>IFNA(VLOOKUP(A1442,'HUMAN RESOURCES processed'!$A$2:$M$2692,10,0))</f>
        <v>0.672</v>
      </c>
      <c r="U1442" s="24">
        <f>IFNA(VLOOKUP(A1442,'HUMAN RESOURCES processed'!$A$2:$M$2692,11,0))</f>
        <v>0.185</v>
      </c>
      <c r="V1442" s="24">
        <f>IFNA(VLOOKUP(A1442,'HUMAN RESOURCES processed'!$A$2:$M$2692,12,0))</f>
        <v>2059709</v>
      </c>
      <c r="W1442" s="24">
        <f>IFNA(VLOOKUP(A1442,'HUMAN RESOURCES processed'!$A$2:$M$2692,13,0))</f>
        <v>0.676</v>
      </c>
      <c r="X1442" s="24">
        <f>IFNA(VLOOKUP(A1442,'TOURISM processed'!$A$2:$F$2692,5,0))</f>
        <v>1102000000</v>
      </c>
      <c r="Y1442" s="24">
        <f>IFNA(VLOOKUP(A1442,'TOURISM processed'!$A$2:$F$2692,6,0))</f>
        <v>920000000</v>
      </c>
      <c r="Z1442" s="24">
        <f t="shared" si="7"/>
        <v>446.6650386</v>
      </c>
      <c r="AA1442" s="24">
        <f>IFNA(VLOOKUP(A1442,'BUSINESS processed'!A1442:J4132,5,0))</f>
        <v>0.371</v>
      </c>
      <c r="AB1442" s="24">
        <f>IFNA(VLOOKUP(A1442,'BUSINESS processed'!A1442:J4132,6,0))</f>
        <v>16</v>
      </c>
      <c r="AC1442" s="24">
        <f t="shared" si="822"/>
        <v>0</v>
      </c>
      <c r="AD1442" s="24">
        <f>IFNA(VLOOKUP(A1442,'BUSINESS processed'!A1442:J4132,8,0))</f>
        <v>290</v>
      </c>
      <c r="AE1442" s="24">
        <f>IFNA(VLOOKUP(A1442,'BUSINESS processed'!A1442:J4132,9,0))</f>
        <v>0.697</v>
      </c>
      <c r="AF1442" s="27">
        <f>IFNA(VLOOKUP(A1442,'BUSINESS processed'!A1442:J4132,10,0))</f>
        <v>1.114</v>
      </c>
      <c r="AG1442" s="26"/>
      <c r="AH1442" s="26"/>
      <c r="AI1442" s="26"/>
      <c r="AJ1442" s="26"/>
      <c r="AK1442" s="26"/>
      <c r="AL1442" s="26"/>
      <c r="AM1442" s="26"/>
      <c r="AN1442" s="26"/>
      <c r="AO1442" s="26"/>
      <c r="AP1442" s="26"/>
      <c r="AQ1442" s="26"/>
      <c r="AR1442" s="26"/>
      <c r="AS1442" s="26"/>
      <c r="AT1442" s="26"/>
      <c r="AU1442" s="26"/>
      <c r="AV1442" s="26"/>
      <c r="AW1442" s="26"/>
      <c r="AX1442" s="26"/>
      <c r="AY1442" s="26"/>
      <c r="AZ1442" s="26"/>
      <c r="BA1442" s="26"/>
      <c r="BB1442" s="26"/>
      <c r="BC1442" s="26"/>
      <c r="BD1442" s="26"/>
      <c r="BE1442" s="26"/>
      <c r="BF1442" s="26"/>
      <c r="BG1442" s="26"/>
      <c r="BH1442" s="26"/>
    </row>
    <row r="1443">
      <c r="A1443" s="18" t="str">
        <f t="shared" si="1"/>
        <v>Europe_Latvia-Europe_2012</v>
      </c>
      <c r="B1443" s="19" t="s">
        <v>179</v>
      </c>
      <c r="C1443" s="20" t="s">
        <v>203</v>
      </c>
      <c r="D1443" s="21" t="s">
        <v>91</v>
      </c>
      <c r="E1443" s="22">
        <v>2.8372577697E10</v>
      </c>
      <c r="F1443" s="22">
        <f t="shared" si="2"/>
        <v>13946.96589</v>
      </c>
      <c r="G1443" s="23">
        <v>0.06</v>
      </c>
      <c r="H1443" s="23">
        <v>792.0</v>
      </c>
      <c r="I1443" s="23">
        <v>0.055</v>
      </c>
      <c r="J1443" s="24">
        <f>IFNA(VLOOKUP(A1443,'ENERGY processed'!$A$2:$H$2692,7,0),"")</f>
        <v>4073</v>
      </c>
      <c r="K1443" s="24">
        <f t="shared" si="3"/>
        <v>0.002002144206</v>
      </c>
      <c r="L1443" s="24">
        <f>IFNA(VLOOKUP(A1443,'ENERGY processed'!$A$2:$H$2692,8,0),"")</f>
        <v>6652</v>
      </c>
      <c r="M1443" s="24">
        <f t="shared" si="5"/>
        <v>0.003269890317</v>
      </c>
      <c r="N1443" s="24">
        <f>IFNA(VLOOKUP(A1443,'HUMAN RESOURCES processed'!$A$2:$M$2692,5,0))</f>
        <v>0.01</v>
      </c>
      <c r="O1443" s="24">
        <f>IFNA(VLOOKUP(A1443,'HUMAN RESOURCES processed'!$A$2:$M$2692,6,0))</f>
        <v>0.008</v>
      </c>
      <c r="P1443" s="24">
        <f>IFNA(VLOOKUP(A1443,'HUMAN RESOURCES processed'!$A$2:$M$2692,7,0))</f>
        <v>79</v>
      </c>
      <c r="Q1443" s="24">
        <f>IFNA(VLOOKUP(A1443,'HUMAN RESOURCES processed'!$A$2:$M$2692,8,0))</f>
        <v>69</v>
      </c>
      <c r="R1443" s="24">
        <f t="shared" si="6"/>
        <v>74</v>
      </c>
      <c r="S1443" s="24">
        <f>IFNA(VLOOKUP(A1443,'HUMAN RESOURCES processed'!$A$2:$M$2692,9,0))</f>
        <v>0.146</v>
      </c>
      <c r="T1443" s="24">
        <f>IFNA(VLOOKUP(A1443,'HUMAN RESOURCES processed'!$A$2:$M$2692,10,0))</f>
        <v>0.669</v>
      </c>
      <c r="U1443" s="24">
        <f>IFNA(VLOOKUP(A1443,'HUMAN RESOURCES processed'!$A$2:$M$2692,11,0))</f>
        <v>0.185</v>
      </c>
      <c r="V1443" s="24">
        <f>IFNA(VLOOKUP(A1443,'HUMAN RESOURCES processed'!$A$2:$M$2692,12,0))</f>
        <v>2034319</v>
      </c>
      <c r="W1443" s="24">
        <f>IFNA(VLOOKUP(A1443,'HUMAN RESOURCES processed'!$A$2:$M$2692,13,0))</f>
        <v>0.675</v>
      </c>
      <c r="X1443" s="24">
        <f>IFNA(VLOOKUP(A1443,'TOURISM processed'!$A$2:$F$2692,5,0))</f>
        <v>1068000000</v>
      </c>
      <c r="Y1443" s="24">
        <f>IFNA(VLOOKUP(A1443,'TOURISM processed'!$A$2:$F$2692,6,0))</f>
        <v>863000000</v>
      </c>
      <c r="Z1443" s="24">
        <f t="shared" si="7"/>
        <v>424.2205868</v>
      </c>
      <c r="AA1443" s="24">
        <f>IFNA(VLOOKUP(A1443,'BUSINESS processed'!A1443:J4133,5,0))</f>
        <v>0.359</v>
      </c>
      <c r="AB1443" s="24">
        <f>IFNA(VLOOKUP(A1443,'BUSINESS processed'!A1443:J4133,6,0))</f>
        <v>16</v>
      </c>
      <c r="AC1443" s="24">
        <f>IFNA(VLOOKUP(A1443,'BUSINESS processed'!A1443:J4133,7,0))</f>
        <v>24</v>
      </c>
      <c r="AD1443" s="24">
        <f>IFNA(VLOOKUP(A1443,'BUSINESS processed'!A1443:J4133,8,0))</f>
        <v>264</v>
      </c>
      <c r="AE1443" s="24">
        <f>IFNA(VLOOKUP(A1443,'BUSINESS processed'!A1443:J4133,9,0))</f>
        <v>0.731</v>
      </c>
      <c r="AF1443" s="27">
        <f>IFNA(VLOOKUP(A1443,'BUSINESS processed'!A1443:J4133,10,0))</f>
        <v>1.121</v>
      </c>
      <c r="AG1443" s="26"/>
      <c r="AH1443" s="26"/>
      <c r="AI1443" s="26"/>
      <c r="AJ1443" s="26"/>
      <c r="AK1443" s="26"/>
      <c r="AL1443" s="26"/>
      <c r="AM1443" s="26"/>
      <c r="AN1443" s="26"/>
      <c r="AO1443" s="26"/>
      <c r="AP1443" s="26"/>
      <c r="AQ1443" s="26"/>
      <c r="AR1443" s="26"/>
      <c r="AS1443" s="26"/>
      <c r="AT1443" s="26"/>
      <c r="AU1443" s="26"/>
      <c r="AV1443" s="26"/>
      <c r="AW1443" s="26"/>
      <c r="AX1443" s="26"/>
      <c r="AY1443" s="26"/>
      <c r="AZ1443" s="26"/>
      <c r="BA1443" s="26"/>
      <c r="BB1443" s="26"/>
      <c r="BC1443" s="26"/>
      <c r="BD1443" s="26"/>
      <c r="BE1443" s="26"/>
      <c r="BF1443" s="26"/>
      <c r="BG1443" s="26"/>
      <c r="BH1443" s="26"/>
    </row>
    <row r="1444">
      <c r="A1444" s="18" t="str">
        <f t="shared" si="1"/>
        <v>Europe_Liechtenstein-Europe_2000</v>
      </c>
      <c r="B1444" s="19" t="s">
        <v>179</v>
      </c>
      <c r="C1444" s="20" t="s">
        <v>204</v>
      </c>
      <c r="D1444" s="21" t="s">
        <v>70</v>
      </c>
      <c r="E1444" s="22">
        <v>2.483890594E9</v>
      </c>
      <c r="F1444" s="22">
        <f t="shared" si="2"/>
        <v>75057.88517</v>
      </c>
      <c r="G1444" s="39">
        <f t="shared" ref="G1444:G1456" si="824">IF(AND(C1444=C1443,D1444&gt;D1443),G1443,0)</f>
        <v>0</v>
      </c>
      <c r="H1444" s="39">
        <f t="shared" ref="H1444:H1456" si="825">IF(AND(C1444=C1443,C1444&gt;C1443),C1443,0)</f>
        <v>0</v>
      </c>
      <c r="I1444" s="39">
        <f t="shared" ref="I1444:I1456" si="826">IF(AND(C1444=C1443,D1444&gt;D1443),I1443,0)</f>
        <v>0</v>
      </c>
      <c r="J1444" s="24">
        <f t="shared" ref="J1444:J1457" si="827">IF(AND( C1444=C1443,D1444&gt;D1443),J1443,0)</f>
        <v>0</v>
      </c>
      <c r="K1444" s="24">
        <f t="shared" si="3"/>
        <v>0</v>
      </c>
      <c r="L1444" s="24">
        <f t="shared" ref="L1444:L1458" si="828">IF(AND(C1444=C1443,C1444&gt;C1443),C1443,0)</f>
        <v>0</v>
      </c>
      <c r="M1444" s="24">
        <f t="shared" si="5"/>
        <v>0</v>
      </c>
      <c r="N1444" s="24">
        <f>IFNA(VLOOKUP(A1444,'HUMAN RESOURCES processed'!$A$2:$M$2692,5,0))</f>
        <v>0.013</v>
      </c>
      <c r="O1444" s="24">
        <f t="shared" ref="O1444:O1456" si="829">IF(AND(C1444=C1443,D1444&gt;806),O1443,0)</f>
        <v>0</v>
      </c>
      <c r="P1444" s="24">
        <f>IFNA(VLOOKUP(A1444,'HUMAN RESOURCES processed'!$A$2:$M$2692,7,0))</f>
        <v>80</v>
      </c>
      <c r="Q1444" s="24">
        <f>IFNA(VLOOKUP(A1444,'HUMAN RESOURCES processed'!$A$2:$M$2692,8,0))</f>
        <v>74</v>
      </c>
      <c r="R1444" s="24">
        <f t="shared" si="6"/>
        <v>77</v>
      </c>
      <c r="S1444" s="24">
        <f t="shared" ref="S1444:S1456" si="830">IF(AND(C1444=C1443,D1444&gt;D1443),S1443,0)</f>
        <v>0</v>
      </c>
      <c r="T1444" s="24">
        <f t="shared" ref="T1444:T1456" si="831">IF(AND(C1444=C1443,D1444&gt;D1443),T1443,0)</f>
        <v>0</v>
      </c>
      <c r="U1444" s="24">
        <f t="shared" ref="U1444:U1456" si="832">IF(AND(C1444=C1443,D1444&gt;D1443),U1443,0)</f>
        <v>0</v>
      </c>
      <c r="V1444" s="24">
        <f>IFNA(VLOOKUP(A1444,'HUMAN RESOURCES processed'!$A$2:$M$2692,12,0))</f>
        <v>33093</v>
      </c>
      <c r="W1444" s="24">
        <f>IFNA(VLOOKUP(A1444,'HUMAN RESOURCES processed'!$A$2:$M$2692,13,0))</f>
        <v>0.151</v>
      </c>
      <c r="X1444" s="24">
        <f t="shared" ref="X1444:X1456" si="833">IF(AND(C1444=C1443,D1444&gt;D1443),X1443,0)</f>
        <v>0</v>
      </c>
      <c r="Y1444" s="24">
        <f t="shared" ref="Y1444:Y1456" si="834">IF(AND(C1444=C1443,D1444&gt;D1443),Y1443,0)</f>
        <v>0</v>
      </c>
      <c r="Z1444" s="24">
        <f t="shared" si="7"/>
        <v>0</v>
      </c>
      <c r="AA1444" s="24">
        <f t="shared" ref="AA1444:AA1461" si="835">IF(AND(C1444=C1443,D1444&gt;D1443),AA1443,0)</f>
        <v>0</v>
      </c>
      <c r="AB1444" s="24">
        <f t="shared" ref="AB1444:AB1459" si="836">IF(AND(C1444=C1443,D1444&gt;D1443),AB1443,0)</f>
        <v>0</v>
      </c>
      <c r="AC1444" s="24">
        <f t="shared" ref="AC1444:AC1468" si="837">IF(AND(C1444=C1443,D1444&gt;D1443),AC1443,0)</f>
        <v>0</v>
      </c>
      <c r="AD1444" s="24">
        <f t="shared" ref="AD1444:AD1461" si="838">IF(AND(C1444=C1443,D1444&gt;D1443),AD1443,0)</f>
        <v>0</v>
      </c>
      <c r="AE1444" s="24">
        <f>IFNA(VLOOKUP(A1444,'BUSINESS processed'!A1444:J4134,9,0))</f>
        <v>0.365</v>
      </c>
      <c r="AF1444" s="27">
        <f>IFNA(VLOOKUP(A1444,'BUSINESS processed'!A1444:J4134,10,0))</f>
        <v>0.302</v>
      </c>
      <c r="AG1444" s="26"/>
      <c r="AH1444" s="26"/>
      <c r="AI1444" s="26"/>
      <c r="AJ1444" s="26"/>
      <c r="AK1444" s="26"/>
      <c r="AL1444" s="26"/>
      <c r="AM1444" s="26"/>
      <c r="AN1444" s="26"/>
      <c r="AO1444" s="26"/>
      <c r="AP1444" s="26"/>
      <c r="AQ1444" s="26"/>
      <c r="AR1444" s="26"/>
      <c r="AS1444" s="26"/>
      <c r="AT1444" s="26"/>
      <c r="AU1444" s="26"/>
      <c r="AV1444" s="26"/>
      <c r="AW1444" s="26"/>
      <c r="AX1444" s="26"/>
      <c r="AY1444" s="26"/>
      <c r="AZ1444" s="26"/>
      <c r="BA1444" s="26"/>
      <c r="BB1444" s="26"/>
      <c r="BC1444" s="26"/>
      <c r="BD1444" s="26"/>
      <c r="BE1444" s="26"/>
      <c r="BF1444" s="26"/>
      <c r="BG1444" s="26"/>
      <c r="BH1444" s="26"/>
    </row>
    <row r="1445">
      <c r="A1445" s="18" t="str">
        <f t="shared" si="1"/>
        <v>Europe_Liechtenstein-Europe_2001</v>
      </c>
      <c r="B1445" s="19" t="s">
        <v>179</v>
      </c>
      <c r="C1445" s="20" t="s">
        <v>204</v>
      </c>
      <c r="D1445" s="21" t="s">
        <v>71</v>
      </c>
      <c r="E1445" s="22">
        <v>2.491800559E9</v>
      </c>
      <c r="F1445" s="22">
        <f t="shared" si="2"/>
        <v>74437.65673</v>
      </c>
      <c r="G1445" s="39">
        <f t="shared" si="824"/>
        <v>0</v>
      </c>
      <c r="H1445" s="39">
        <f t="shared" si="825"/>
        <v>0</v>
      </c>
      <c r="I1445" s="39">
        <f t="shared" si="826"/>
        <v>0</v>
      </c>
      <c r="J1445" s="24">
        <f t="shared" si="827"/>
        <v>0</v>
      </c>
      <c r="K1445" s="24">
        <f t="shared" si="3"/>
        <v>0</v>
      </c>
      <c r="L1445" s="24">
        <f t="shared" si="828"/>
        <v>0</v>
      </c>
      <c r="M1445" s="24">
        <f t="shared" si="5"/>
        <v>0</v>
      </c>
      <c r="N1445" s="24">
        <f>IFNA(VLOOKUP(A1445,'HUMAN RESOURCES processed'!$A$2:$M$2692,5,0))</f>
        <v>0.012</v>
      </c>
      <c r="O1445" s="24">
        <f t="shared" si="829"/>
        <v>0</v>
      </c>
      <c r="P1445" s="24">
        <f>IFNA(VLOOKUP(A1445,'HUMAN RESOURCES processed'!$A$2:$M$2692,7,0))</f>
        <v>82</v>
      </c>
      <c r="Q1445" s="24">
        <f>IFNA(VLOOKUP(A1445,'HUMAN RESOURCES processed'!$A$2:$M$2692,8,0))</f>
        <v>76</v>
      </c>
      <c r="R1445" s="24">
        <f t="shared" si="6"/>
        <v>79</v>
      </c>
      <c r="S1445" s="24">
        <f t="shared" si="830"/>
        <v>0</v>
      </c>
      <c r="T1445" s="24">
        <f t="shared" si="831"/>
        <v>0</v>
      </c>
      <c r="U1445" s="24">
        <f t="shared" si="832"/>
        <v>0</v>
      </c>
      <c r="V1445" s="24">
        <f>IFNA(VLOOKUP(A1445,'HUMAN RESOURCES processed'!$A$2:$M$2692,12,0))</f>
        <v>33475</v>
      </c>
      <c r="W1445" s="24">
        <f>IFNA(VLOOKUP(A1445,'HUMAN RESOURCES processed'!$A$2:$M$2692,13,0))</f>
        <v>0.15</v>
      </c>
      <c r="X1445" s="24">
        <f t="shared" si="833"/>
        <v>0</v>
      </c>
      <c r="Y1445" s="24">
        <f t="shared" si="834"/>
        <v>0</v>
      </c>
      <c r="Z1445" s="24">
        <f t="shared" si="7"/>
        <v>0</v>
      </c>
      <c r="AA1445" s="24">
        <f t="shared" si="835"/>
        <v>0</v>
      </c>
      <c r="AB1445" s="24">
        <f t="shared" si="836"/>
        <v>0</v>
      </c>
      <c r="AC1445" s="24">
        <f t="shared" si="837"/>
        <v>0</v>
      </c>
      <c r="AD1445" s="24">
        <f t="shared" si="838"/>
        <v>0</v>
      </c>
      <c r="AE1445" s="24">
        <f>IFNA(VLOOKUP(A1445,'BUSINESS processed'!A1445:J4135,9,0))</f>
        <v>0.451</v>
      </c>
      <c r="AF1445" s="27">
        <f>IFNA(VLOOKUP(A1445,'BUSINESS processed'!A1445:J4135,10,0))</f>
        <v>0.329</v>
      </c>
      <c r="AG1445" s="26"/>
      <c r="AH1445" s="26"/>
      <c r="AI1445" s="26"/>
      <c r="AJ1445" s="26"/>
      <c r="AK1445" s="26"/>
      <c r="AL1445" s="26"/>
      <c r="AM1445" s="26"/>
      <c r="AN1445" s="26"/>
      <c r="AO1445" s="26"/>
      <c r="AP1445" s="26"/>
      <c r="AQ1445" s="26"/>
      <c r="AR1445" s="26"/>
      <c r="AS1445" s="26"/>
      <c r="AT1445" s="26"/>
      <c r="AU1445" s="26"/>
      <c r="AV1445" s="26"/>
      <c r="AW1445" s="26"/>
      <c r="AX1445" s="26"/>
      <c r="AY1445" s="26"/>
      <c r="AZ1445" s="26"/>
      <c r="BA1445" s="26"/>
      <c r="BB1445" s="26"/>
      <c r="BC1445" s="26"/>
      <c r="BD1445" s="26"/>
      <c r="BE1445" s="26"/>
      <c r="BF1445" s="26"/>
      <c r="BG1445" s="26"/>
      <c r="BH1445" s="26"/>
    </row>
    <row r="1446">
      <c r="A1446" s="18" t="str">
        <f t="shared" si="1"/>
        <v>Europe_Liechtenstein-Europe_2002</v>
      </c>
      <c r="B1446" s="19" t="s">
        <v>179</v>
      </c>
      <c r="C1446" s="20" t="s">
        <v>204</v>
      </c>
      <c r="D1446" s="21" t="s">
        <v>72</v>
      </c>
      <c r="E1446" s="22">
        <v>2.688617885E9</v>
      </c>
      <c r="F1446" s="22">
        <f t="shared" si="2"/>
        <v>79495.51713</v>
      </c>
      <c r="G1446" s="39">
        <f t="shared" si="824"/>
        <v>0</v>
      </c>
      <c r="H1446" s="39">
        <f t="shared" si="825"/>
        <v>0</v>
      </c>
      <c r="I1446" s="39">
        <f t="shared" si="826"/>
        <v>0</v>
      </c>
      <c r="J1446" s="24">
        <f t="shared" si="827"/>
        <v>0</v>
      </c>
      <c r="K1446" s="24">
        <f t="shared" si="3"/>
        <v>0</v>
      </c>
      <c r="L1446" s="24">
        <f t="shared" si="828"/>
        <v>0</v>
      </c>
      <c r="M1446" s="24">
        <f t="shared" si="5"/>
        <v>0</v>
      </c>
      <c r="N1446" s="24">
        <f>IFNA(VLOOKUP(A1446,'HUMAN RESOURCES processed'!$A$2:$M$2692,5,0))</f>
        <v>0.012</v>
      </c>
      <c r="O1446" s="24">
        <f t="shared" si="829"/>
        <v>0</v>
      </c>
      <c r="P1446" s="24">
        <f>IFNA(VLOOKUP(A1446,'HUMAN RESOURCES processed'!$A$2:$M$2692,7,0))</f>
        <v>82</v>
      </c>
      <c r="Q1446" s="24">
        <f>IFNA(VLOOKUP(A1446,'HUMAN RESOURCES processed'!$A$2:$M$2692,8,0))</f>
        <v>77</v>
      </c>
      <c r="R1446" s="24">
        <f t="shared" si="6"/>
        <v>79.5</v>
      </c>
      <c r="S1446" s="24">
        <f t="shared" si="830"/>
        <v>0</v>
      </c>
      <c r="T1446" s="24">
        <f t="shared" si="831"/>
        <v>0</v>
      </c>
      <c r="U1446" s="24">
        <f t="shared" si="832"/>
        <v>0</v>
      </c>
      <c r="V1446" s="24">
        <f>IFNA(VLOOKUP(A1446,'HUMAN RESOURCES processed'!$A$2:$M$2692,12,0))</f>
        <v>33821</v>
      </c>
      <c r="W1446" s="24">
        <f>IFNA(VLOOKUP(A1446,'HUMAN RESOURCES processed'!$A$2:$M$2692,13,0))</f>
        <v>0.149</v>
      </c>
      <c r="X1446" s="24">
        <f t="shared" si="833"/>
        <v>0</v>
      </c>
      <c r="Y1446" s="24">
        <f t="shared" si="834"/>
        <v>0</v>
      </c>
      <c r="Z1446" s="24">
        <f t="shared" si="7"/>
        <v>0</v>
      </c>
      <c r="AA1446" s="24">
        <f t="shared" si="835"/>
        <v>0</v>
      </c>
      <c r="AB1446" s="24">
        <f t="shared" si="836"/>
        <v>0</v>
      </c>
      <c r="AC1446" s="24">
        <f t="shared" si="837"/>
        <v>0</v>
      </c>
      <c r="AD1446" s="24">
        <f t="shared" si="838"/>
        <v>0</v>
      </c>
      <c r="AE1446" s="24">
        <f>IFNA(VLOOKUP(A1446,'BUSINESS processed'!A1446:J4136,9,0))</f>
        <v>0.595</v>
      </c>
      <c r="AF1446" s="27">
        <f>IFNA(VLOOKUP(A1446,'BUSINESS processed'!A1446:J4136,10,0))</f>
        <v>0.337</v>
      </c>
      <c r="AG1446" s="26"/>
      <c r="AH1446" s="26"/>
      <c r="AI1446" s="26"/>
      <c r="AJ1446" s="26"/>
      <c r="AK1446" s="26"/>
      <c r="AL1446" s="26"/>
      <c r="AM1446" s="26"/>
      <c r="AN1446" s="26"/>
      <c r="AO1446" s="26"/>
      <c r="AP1446" s="26"/>
      <c r="AQ1446" s="26"/>
      <c r="AR1446" s="26"/>
      <c r="AS1446" s="26"/>
      <c r="AT1446" s="26"/>
      <c r="AU1446" s="26"/>
      <c r="AV1446" s="26"/>
      <c r="AW1446" s="26"/>
      <c r="AX1446" s="26"/>
      <c r="AY1446" s="26"/>
      <c r="AZ1446" s="26"/>
      <c r="BA1446" s="26"/>
      <c r="BB1446" s="26"/>
      <c r="BC1446" s="26"/>
      <c r="BD1446" s="26"/>
      <c r="BE1446" s="26"/>
      <c r="BF1446" s="26"/>
      <c r="BG1446" s="26"/>
      <c r="BH1446" s="26"/>
    </row>
    <row r="1447">
      <c r="A1447" s="18" t="str">
        <f t="shared" si="1"/>
        <v>Europe_Liechtenstein-Europe_2003</v>
      </c>
      <c r="B1447" s="19" t="s">
        <v>179</v>
      </c>
      <c r="C1447" s="20" t="s">
        <v>204</v>
      </c>
      <c r="D1447" s="21" t="s">
        <v>74</v>
      </c>
      <c r="E1447" s="22">
        <v>3.070803431E9</v>
      </c>
      <c r="F1447" s="22">
        <f t="shared" si="2"/>
        <v>89944.74184</v>
      </c>
      <c r="G1447" s="39">
        <f t="shared" si="824"/>
        <v>0</v>
      </c>
      <c r="H1447" s="39">
        <f t="shared" si="825"/>
        <v>0</v>
      </c>
      <c r="I1447" s="39">
        <f t="shared" si="826"/>
        <v>0</v>
      </c>
      <c r="J1447" s="24">
        <f t="shared" si="827"/>
        <v>0</v>
      </c>
      <c r="K1447" s="24">
        <f t="shared" si="3"/>
        <v>0</v>
      </c>
      <c r="L1447" s="24">
        <f t="shared" si="828"/>
        <v>0</v>
      </c>
      <c r="M1447" s="24">
        <f t="shared" si="5"/>
        <v>0</v>
      </c>
      <c r="N1447" s="24">
        <f>IFNA(VLOOKUP(A1447,'HUMAN RESOURCES processed'!$A$2:$M$2692,5,0))</f>
        <v>0.01</v>
      </c>
      <c r="O1447" s="24">
        <f t="shared" si="829"/>
        <v>0</v>
      </c>
      <c r="P1447" s="24">
        <f>IFNA(VLOOKUP(A1447,'HUMAN RESOURCES processed'!$A$2:$M$2692,7,0))</f>
        <v>82</v>
      </c>
      <c r="Q1447" s="24">
        <f>IFNA(VLOOKUP(A1447,'HUMAN RESOURCES processed'!$A$2:$M$2692,8,0))</f>
        <v>78</v>
      </c>
      <c r="R1447" s="24">
        <f t="shared" si="6"/>
        <v>80</v>
      </c>
      <c r="S1447" s="24">
        <f t="shared" si="830"/>
        <v>0</v>
      </c>
      <c r="T1447" s="24">
        <f t="shared" si="831"/>
        <v>0</v>
      </c>
      <c r="U1447" s="24">
        <f t="shared" si="832"/>
        <v>0</v>
      </c>
      <c r="V1447" s="24">
        <f>IFNA(VLOOKUP(A1447,'HUMAN RESOURCES processed'!$A$2:$M$2692,12,0))</f>
        <v>34141</v>
      </c>
      <c r="W1447" s="24">
        <f>IFNA(VLOOKUP(A1447,'HUMAN RESOURCES processed'!$A$2:$M$2692,13,0))</f>
        <v>0.149</v>
      </c>
      <c r="X1447" s="24">
        <f t="shared" si="833"/>
        <v>0</v>
      </c>
      <c r="Y1447" s="24">
        <f t="shared" si="834"/>
        <v>0</v>
      </c>
      <c r="Z1447" s="24">
        <f t="shared" si="7"/>
        <v>0</v>
      </c>
      <c r="AA1447" s="24">
        <f t="shared" si="835"/>
        <v>0</v>
      </c>
      <c r="AB1447" s="24">
        <f t="shared" si="836"/>
        <v>0</v>
      </c>
      <c r="AC1447" s="24">
        <f t="shared" si="837"/>
        <v>0</v>
      </c>
      <c r="AD1447" s="24">
        <f t="shared" si="838"/>
        <v>0</v>
      </c>
      <c r="AE1447" s="24">
        <f>IFNA(VLOOKUP(A1447,'BUSINESS processed'!A1447:J4137,9,0))</f>
        <v>0.588</v>
      </c>
      <c r="AF1447" s="27">
        <f>IFNA(VLOOKUP(A1447,'BUSINESS processed'!A1447:J4137,10,0))</f>
        <v>0.732</v>
      </c>
      <c r="AG1447" s="26"/>
      <c r="AH1447" s="26"/>
      <c r="AI1447" s="26"/>
      <c r="AJ1447" s="26"/>
      <c r="AK1447" s="26"/>
      <c r="AL1447" s="26"/>
      <c r="AM1447" s="26"/>
      <c r="AN1447" s="26"/>
      <c r="AO1447" s="26"/>
      <c r="AP1447" s="26"/>
      <c r="AQ1447" s="26"/>
      <c r="AR1447" s="26"/>
      <c r="AS1447" s="26"/>
      <c r="AT1447" s="26"/>
      <c r="AU1447" s="26"/>
      <c r="AV1447" s="26"/>
      <c r="AW1447" s="26"/>
      <c r="AX1447" s="26"/>
      <c r="AY1447" s="26"/>
      <c r="AZ1447" s="26"/>
      <c r="BA1447" s="26"/>
      <c r="BB1447" s="26"/>
      <c r="BC1447" s="26"/>
      <c r="BD1447" s="26"/>
      <c r="BE1447" s="26"/>
      <c r="BF1447" s="26"/>
      <c r="BG1447" s="26"/>
      <c r="BH1447" s="26"/>
    </row>
    <row r="1448">
      <c r="A1448" s="18" t="str">
        <f t="shared" si="1"/>
        <v>Europe_Liechtenstein-Europe_2004</v>
      </c>
      <c r="B1448" s="19" t="s">
        <v>179</v>
      </c>
      <c r="C1448" s="20" t="s">
        <v>204</v>
      </c>
      <c r="D1448" s="21" t="s">
        <v>83</v>
      </c>
      <c r="E1448" s="22">
        <v>3.454374261E9</v>
      </c>
      <c r="F1448" s="22">
        <f t="shared" si="2"/>
        <v>100286.6675</v>
      </c>
      <c r="G1448" s="39">
        <f t="shared" si="824"/>
        <v>0</v>
      </c>
      <c r="H1448" s="39">
        <f t="shared" si="825"/>
        <v>0</v>
      </c>
      <c r="I1448" s="39">
        <f t="shared" si="826"/>
        <v>0</v>
      </c>
      <c r="J1448" s="24">
        <f t="shared" si="827"/>
        <v>0</v>
      </c>
      <c r="K1448" s="24">
        <f t="shared" si="3"/>
        <v>0</v>
      </c>
      <c r="L1448" s="24">
        <f t="shared" si="828"/>
        <v>0</v>
      </c>
      <c r="M1448" s="24">
        <f t="shared" si="5"/>
        <v>0</v>
      </c>
      <c r="N1448" s="24">
        <f>IFNA(VLOOKUP(A1448,'HUMAN RESOURCES processed'!$A$2:$M$2692,5,0))</f>
        <v>0.011</v>
      </c>
      <c r="O1448" s="24">
        <f t="shared" si="829"/>
        <v>0</v>
      </c>
      <c r="P1448" s="24">
        <f>IFNA(VLOOKUP(A1448,'HUMAN RESOURCES processed'!$A$2:$M$2692,7,0))</f>
        <v>85</v>
      </c>
      <c r="Q1448" s="24">
        <f>IFNA(VLOOKUP(A1448,'HUMAN RESOURCES processed'!$A$2:$M$2692,8,0))</f>
        <v>79</v>
      </c>
      <c r="R1448" s="24">
        <f t="shared" si="6"/>
        <v>82</v>
      </c>
      <c r="S1448" s="24">
        <f t="shared" si="830"/>
        <v>0</v>
      </c>
      <c r="T1448" s="24">
        <f t="shared" si="831"/>
        <v>0</v>
      </c>
      <c r="U1448" s="24">
        <f t="shared" si="832"/>
        <v>0</v>
      </c>
      <c r="V1448" s="24">
        <f>IFNA(VLOOKUP(A1448,'HUMAN RESOURCES processed'!$A$2:$M$2692,12,0))</f>
        <v>34445</v>
      </c>
      <c r="W1448" s="24">
        <f>IFNA(VLOOKUP(A1448,'HUMAN RESOURCES processed'!$A$2:$M$2692,13,0))</f>
        <v>0.148</v>
      </c>
      <c r="X1448" s="24">
        <f t="shared" si="833"/>
        <v>0</v>
      </c>
      <c r="Y1448" s="24">
        <f t="shared" si="834"/>
        <v>0</v>
      </c>
      <c r="Z1448" s="24">
        <f t="shared" si="7"/>
        <v>0</v>
      </c>
      <c r="AA1448" s="24">
        <f t="shared" si="835"/>
        <v>0</v>
      </c>
      <c r="AB1448" s="24">
        <f t="shared" si="836"/>
        <v>0</v>
      </c>
      <c r="AC1448" s="24">
        <f t="shared" si="837"/>
        <v>0</v>
      </c>
      <c r="AD1448" s="24">
        <f t="shared" si="838"/>
        <v>0</v>
      </c>
      <c r="AE1448" s="24">
        <f>IFNA(VLOOKUP(A1448,'BUSINESS processed'!A1448:J4138,9,0))</f>
        <v>0.64</v>
      </c>
      <c r="AF1448" s="27">
        <f>IFNA(VLOOKUP(A1448,'BUSINESS processed'!A1448:J4138,10,0))</f>
        <v>0.74</v>
      </c>
      <c r="AG1448" s="26"/>
      <c r="AH1448" s="26"/>
      <c r="AI1448" s="26"/>
      <c r="AJ1448" s="26"/>
      <c r="AK1448" s="26"/>
      <c r="AL1448" s="26"/>
      <c r="AM1448" s="26"/>
      <c r="AN1448" s="26"/>
      <c r="AO1448" s="26"/>
      <c r="AP1448" s="26"/>
      <c r="AQ1448" s="26"/>
      <c r="AR1448" s="26"/>
      <c r="AS1448" s="26"/>
      <c r="AT1448" s="26"/>
      <c r="AU1448" s="26"/>
      <c r="AV1448" s="26"/>
      <c r="AW1448" s="26"/>
      <c r="AX1448" s="26"/>
      <c r="AY1448" s="26"/>
      <c r="AZ1448" s="26"/>
      <c r="BA1448" s="26"/>
      <c r="BB1448" s="26"/>
      <c r="BC1448" s="26"/>
      <c r="BD1448" s="26"/>
      <c r="BE1448" s="26"/>
      <c r="BF1448" s="26"/>
      <c r="BG1448" s="26"/>
      <c r="BH1448" s="26"/>
    </row>
    <row r="1449">
      <c r="A1449" s="18" t="str">
        <f t="shared" si="1"/>
        <v>Europe_Liechtenstein-Europe_2005</v>
      </c>
      <c r="B1449" s="19" t="s">
        <v>179</v>
      </c>
      <c r="C1449" s="20" t="s">
        <v>204</v>
      </c>
      <c r="D1449" s="21" t="s">
        <v>84</v>
      </c>
      <c r="E1449" s="22">
        <v>3.658356378E9</v>
      </c>
      <c r="F1449" s="22">
        <f t="shared" si="2"/>
        <v>105306.7466</v>
      </c>
      <c r="G1449" s="39">
        <f t="shared" si="824"/>
        <v>0</v>
      </c>
      <c r="H1449" s="39">
        <f t="shared" si="825"/>
        <v>0</v>
      </c>
      <c r="I1449" s="39">
        <f t="shared" si="826"/>
        <v>0</v>
      </c>
      <c r="J1449" s="24">
        <f t="shared" si="827"/>
        <v>0</v>
      </c>
      <c r="K1449" s="24">
        <f t="shared" si="3"/>
        <v>0</v>
      </c>
      <c r="L1449" s="24">
        <f t="shared" si="828"/>
        <v>0</v>
      </c>
      <c r="M1449" s="24">
        <f t="shared" si="5"/>
        <v>0</v>
      </c>
      <c r="N1449" s="24">
        <f>IFNA(VLOOKUP(A1449,'HUMAN RESOURCES processed'!$A$2:$M$2692,5,0))</f>
        <v>0.011</v>
      </c>
      <c r="O1449" s="24">
        <f t="shared" si="829"/>
        <v>0</v>
      </c>
      <c r="P1449" s="24">
        <f>IFNA(VLOOKUP(A1449,'HUMAN RESOURCES processed'!$A$2:$M$2692,7,0))</f>
        <v>84</v>
      </c>
      <c r="Q1449" s="24">
        <f>IFNA(VLOOKUP(A1449,'HUMAN RESOURCES processed'!$A$2:$M$2692,8,0))</f>
        <v>77</v>
      </c>
      <c r="R1449" s="24">
        <f t="shared" si="6"/>
        <v>80.5</v>
      </c>
      <c r="S1449" s="24">
        <f t="shared" si="830"/>
        <v>0</v>
      </c>
      <c r="T1449" s="24">
        <f t="shared" si="831"/>
        <v>0</v>
      </c>
      <c r="U1449" s="24">
        <f t="shared" si="832"/>
        <v>0</v>
      </c>
      <c r="V1449" s="24">
        <f>IFNA(VLOOKUP(A1449,'HUMAN RESOURCES processed'!$A$2:$M$2692,12,0))</f>
        <v>34740</v>
      </c>
      <c r="W1449" s="24">
        <f>IFNA(VLOOKUP(A1449,'HUMAN RESOURCES processed'!$A$2:$M$2692,13,0))</f>
        <v>0.147</v>
      </c>
      <c r="X1449" s="24">
        <f t="shared" si="833"/>
        <v>0</v>
      </c>
      <c r="Y1449" s="24">
        <f t="shared" si="834"/>
        <v>0</v>
      </c>
      <c r="Z1449" s="24">
        <f t="shared" si="7"/>
        <v>0</v>
      </c>
      <c r="AA1449" s="24">
        <f t="shared" si="835"/>
        <v>0</v>
      </c>
      <c r="AB1449" s="24">
        <f t="shared" si="836"/>
        <v>0</v>
      </c>
      <c r="AC1449" s="24">
        <f t="shared" si="837"/>
        <v>0</v>
      </c>
      <c r="AD1449" s="24">
        <f t="shared" si="838"/>
        <v>0</v>
      </c>
      <c r="AE1449" s="24">
        <f>IFNA(VLOOKUP(A1449,'BUSINESS processed'!A1449:J4139,9,0))</f>
        <v>0.634</v>
      </c>
      <c r="AF1449" s="27">
        <f>IFNA(VLOOKUP(A1449,'BUSINESS processed'!A1449:J4139,10,0))</f>
        <v>0.792</v>
      </c>
      <c r="AG1449" s="26"/>
      <c r="AH1449" s="26"/>
      <c r="AI1449" s="26"/>
      <c r="AJ1449" s="26"/>
      <c r="AK1449" s="26"/>
      <c r="AL1449" s="26"/>
      <c r="AM1449" s="26"/>
      <c r="AN1449" s="26"/>
      <c r="AO1449" s="26"/>
      <c r="AP1449" s="26"/>
      <c r="AQ1449" s="26"/>
      <c r="AR1449" s="26"/>
      <c r="AS1449" s="26"/>
      <c r="AT1449" s="26"/>
      <c r="AU1449" s="26"/>
      <c r="AV1449" s="26"/>
      <c r="AW1449" s="26"/>
      <c r="AX1449" s="26"/>
      <c r="AY1449" s="26"/>
      <c r="AZ1449" s="26"/>
      <c r="BA1449" s="26"/>
      <c r="BB1449" s="26"/>
      <c r="BC1449" s="26"/>
      <c r="BD1449" s="26"/>
      <c r="BE1449" s="26"/>
      <c r="BF1449" s="26"/>
      <c r="BG1449" s="26"/>
      <c r="BH1449" s="26"/>
    </row>
    <row r="1450">
      <c r="A1450" s="18" t="str">
        <f t="shared" si="1"/>
        <v>Europe_Liechtenstein-Europe_2006</v>
      </c>
      <c r="B1450" s="19" t="s">
        <v>179</v>
      </c>
      <c r="C1450" s="20" t="s">
        <v>204</v>
      </c>
      <c r="D1450" s="21" t="s">
        <v>85</v>
      </c>
      <c r="E1450" s="22">
        <v>3.988775844E9</v>
      </c>
      <c r="F1450" s="22">
        <f t="shared" si="2"/>
        <v>113873.925</v>
      </c>
      <c r="G1450" s="39">
        <f t="shared" si="824"/>
        <v>0</v>
      </c>
      <c r="H1450" s="39">
        <f t="shared" si="825"/>
        <v>0</v>
      </c>
      <c r="I1450" s="39">
        <f t="shared" si="826"/>
        <v>0</v>
      </c>
      <c r="J1450" s="24">
        <f t="shared" si="827"/>
        <v>0</v>
      </c>
      <c r="K1450" s="24">
        <f t="shared" si="3"/>
        <v>0</v>
      </c>
      <c r="L1450" s="24">
        <f t="shared" si="828"/>
        <v>0</v>
      </c>
      <c r="M1450" s="24">
        <f t="shared" si="5"/>
        <v>0</v>
      </c>
      <c r="N1450" s="24">
        <f>IFNA(VLOOKUP(A1450,'HUMAN RESOURCES processed'!$A$2:$M$2692,5,0))</f>
        <v>0.01</v>
      </c>
      <c r="O1450" s="24">
        <f t="shared" si="829"/>
        <v>0</v>
      </c>
      <c r="P1450" s="24">
        <f>IFNA(VLOOKUP(A1450,'HUMAN RESOURCES processed'!$A$2:$M$2692,7,0))</f>
        <v>83</v>
      </c>
      <c r="Q1450" s="24">
        <f>IFNA(VLOOKUP(A1450,'HUMAN RESOURCES processed'!$A$2:$M$2692,8,0))</f>
        <v>79</v>
      </c>
      <c r="R1450" s="24">
        <f t="shared" si="6"/>
        <v>81</v>
      </c>
      <c r="S1450" s="24">
        <f t="shared" si="830"/>
        <v>0</v>
      </c>
      <c r="T1450" s="24">
        <f t="shared" si="831"/>
        <v>0</v>
      </c>
      <c r="U1450" s="24">
        <f t="shared" si="832"/>
        <v>0</v>
      </c>
      <c r="V1450" s="24">
        <f>IFNA(VLOOKUP(A1450,'HUMAN RESOURCES processed'!$A$2:$M$2692,12,0))</f>
        <v>35028</v>
      </c>
      <c r="W1450" s="24">
        <f>IFNA(VLOOKUP(A1450,'HUMAN RESOURCES processed'!$A$2:$M$2692,13,0))</f>
        <v>0.147</v>
      </c>
      <c r="X1450" s="24">
        <f t="shared" si="833"/>
        <v>0</v>
      </c>
      <c r="Y1450" s="24">
        <f t="shared" si="834"/>
        <v>0</v>
      </c>
      <c r="Z1450" s="24">
        <f t="shared" si="7"/>
        <v>0</v>
      </c>
      <c r="AA1450" s="24">
        <f t="shared" si="835"/>
        <v>0</v>
      </c>
      <c r="AB1450" s="24">
        <f t="shared" si="836"/>
        <v>0</v>
      </c>
      <c r="AC1450" s="24">
        <f t="shared" si="837"/>
        <v>0</v>
      </c>
      <c r="AD1450" s="24">
        <f t="shared" si="838"/>
        <v>0</v>
      </c>
      <c r="AE1450" s="24">
        <f>IFNA(VLOOKUP(A1450,'BUSINESS processed'!A1450:J4140,9,0))</f>
        <v>0.642</v>
      </c>
      <c r="AF1450" s="27">
        <f>IFNA(VLOOKUP(A1450,'BUSINESS processed'!A1450:J4140,10,0))</f>
        <v>0.821</v>
      </c>
      <c r="AG1450" s="26"/>
      <c r="AH1450" s="26"/>
      <c r="AI1450" s="26"/>
      <c r="AJ1450" s="26"/>
      <c r="AK1450" s="26"/>
      <c r="AL1450" s="26"/>
      <c r="AM1450" s="26"/>
      <c r="AN1450" s="26"/>
      <c r="AO1450" s="26"/>
      <c r="AP1450" s="26"/>
      <c r="AQ1450" s="26"/>
      <c r="AR1450" s="26"/>
      <c r="AS1450" s="26"/>
      <c r="AT1450" s="26"/>
      <c r="AU1450" s="26"/>
      <c r="AV1450" s="26"/>
      <c r="AW1450" s="26"/>
      <c r="AX1450" s="26"/>
      <c r="AY1450" s="26"/>
      <c r="AZ1450" s="26"/>
      <c r="BA1450" s="26"/>
      <c r="BB1450" s="26"/>
      <c r="BC1450" s="26"/>
      <c r="BD1450" s="26"/>
      <c r="BE1450" s="26"/>
      <c r="BF1450" s="26"/>
      <c r="BG1450" s="26"/>
      <c r="BH1450" s="26"/>
    </row>
    <row r="1451">
      <c r="A1451" s="18" t="str">
        <f t="shared" si="1"/>
        <v>Europe_Liechtenstein-Europe_2007</v>
      </c>
      <c r="B1451" s="19" t="s">
        <v>179</v>
      </c>
      <c r="C1451" s="20" t="s">
        <v>204</v>
      </c>
      <c r="D1451" s="21" t="s">
        <v>86</v>
      </c>
      <c r="E1451" s="22">
        <v>4.602346923E9</v>
      </c>
      <c r="F1451" s="22">
        <f t="shared" si="2"/>
        <v>130348.5591</v>
      </c>
      <c r="G1451" s="39">
        <f t="shared" si="824"/>
        <v>0</v>
      </c>
      <c r="H1451" s="39">
        <f t="shared" si="825"/>
        <v>0</v>
      </c>
      <c r="I1451" s="39">
        <f t="shared" si="826"/>
        <v>0</v>
      </c>
      <c r="J1451" s="24">
        <f t="shared" si="827"/>
        <v>0</v>
      </c>
      <c r="K1451" s="24">
        <f t="shared" si="3"/>
        <v>0</v>
      </c>
      <c r="L1451" s="24">
        <f t="shared" si="828"/>
        <v>0</v>
      </c>
      <c r="M1451" s="24">
        <f t="shared" si="5"/>
        <v>0</v>
      </c>
      <c r="N1451" s="24">
        <f>IFNA(VLOOKUP(A1451,'HUMAN RESOURCES processed'!$A$2:$M$2692,5,0))</f>
        <v>0.01</v>
      </c>
      <c r="O1451" s="24">
        <f t="shared" si="829"/>
        <v>0</v>
      </c>
      <c r="P1451" s="24">
        <f>IFNA(VLOOKUP(A1451,'HUMAN RESOURCES processed'!$A$2:$M$2692,7,0))</f>
        <v>84</v>
      </c>
      <c r="Q1451" s="24">
        <f>IFNA(VLOOKUP(A1451,'HUMAN RESOURCES processed'!$A$2:$M$2692,8,0))</f>
        <v>79</v>
      </c>
      <c r="R1451" s="24">
        <f t="shared" si="6"/>
        <v>81.5</v>
      </c>
      <c r="S1451" s="24">
        <f t="shared" si="830"/>
        <v>0</v>
      </c>
      <c r="T1451" s="24">
        <f t="shared" si="831"/>
        <v>0</v>
      </c>
      <c r="U1451" s="24">
        <f t="shared" si="832"/>
        <v>0</v>
      </c>
      <c r="V1451" s="24">
        <f>IFNA(VLOOKUP(A1451,'HUMAN RESOURCES processed'!$A$2:$M$2692,12,0))</f>
        <v>35308</v>
      </c>
      <c r="W1451" s="24">
        <f>IFNA(VLOOKUP(A1451,'HUMAN RESOURCES processed'!$A$2:$M$2692,13,0))</f>
        <v>0.146</v>
      </c>
      <c r="X1451" s="24">
        <f t="shared" si="833"/>
        <v>0</v>
      </c>
      <c r="Y1451" s="24">
        <f t="shared" si="834"/>
        <v>0</v>
      </c>
      <c r="Z1451" s="24">
        <f t="shared" si="7"/>
        <v>0</v>
      </c>
      <c r="AA1451" s="24">
        <f t="shared" si="835"/>
        <v>0</v>
      </c>
      <c r="AB1451" s="24">
        <f t="shared" si="836"/>
        <v>0</v>
      </c>
      <c r="AC1451" s="24">
        <f t="shared" si="837"/>
        <v>0</v>
      </c>
      <c r="AD1451" s="24">
        <f t="shared" si="838"/>
        <v>0</v>
      </c>
      <c r="AE1451" s="24">
        <f>IFNA(VLOOKUP(A1451,'BUSINESS processed'!A1451:J4141,9,0))</f>
        <v>0.651</v>
      </c>
      <c r="AF1451" s="27">
        <f>IFNA(VLOOKUP(A1451,'BUSINESS processed'!A1451:J4141,10,0))</f>
        <v>0.907</v>
      </c>
      <c r="AG1451" s="26"/>
      <c r="AH1451" s="26"/>
      <c r="AI1451" s="26"/>
      <c r="AJ1451" s="26"/>
      <c r="AK1451" s="26"/>
      <c r="AL1451" s="26"/>
      <c r="AM1451" s="26"/>
      <c r="AN1451" s="26"/>
      <c r="AO1451" s="26"/>
      <c r="AP1451" s="26"/>
      <c r="AQ1451" s="26"/>
      <c r="AR1451" s="26"/>
      <c r="AS1451" s="26"/>
      <c r="AT1451" s="26"/>
      <c r="AU1451" s="26"/>
      <c r="AV1451" s="26"/>
      <c r="AW1451" s="26"/>
      <c r="AX1451" s="26"/>
      <c r="AY1451" s="26"/>
      <c r="AZ1451" s="26"/>
      <c r="BA1451" s="26"/>
      <c r="BB1451" s="26"/>
      <c r="BC1451" s="26"/>
      <c r="BD1451" s="26"/>
      <c r="BE1451" s="26"/>
      <c r="BF1451" s="26"/>
      <c r="BG1451" s="26"/>
      <c r="BH1451" s="26"/>
    </row>
    <row r="1452">
      <c r="A1452" s="18" t="str">
        <f t="shared" si="1"/>
        <v>Europe_Liechtenstein-Europe_2008</v>
      </c>
      <c r="B1452" s="19" t="s">
        <v>179</v>
      </c>
      <c r="C1452" s="20" t="s">
        <v>204</v>
      </c>
      <c r="D1452" s="21" t="s">
        <v>87</v>
      </c>
      <c r="E1452" s="22">
        <v>4.929414915E9</v>
      </c>
      <c r="F1452" s="22">
        <f t="shared" si="2"/>
        <v>138536.7578</v>
      </c>
      <c r="G1452" s="39">
        <f t="shared" si="824"/>
        <v>0</v>
      </c>
      <c r="H1452" s="39">
        <f t="shared" si="825"/>
        <v>0</v>
      </c>
      <c r="I1452" s="39">
        <f t="shared" si="826"/>
        <v>0</v>
      </c>
      <c r="J1452" s="24">
        <f t="shared" si="827"/>
        <v>0</v>
      </c>
      <c r="K1452" s="24">
        <f t="shared" si="3"/>
        <v>0</v>
      </c>
      <c r="L1452" s="24">
        <f t="shared" si="828"/>
        <v>0</v>
      </c>
      <c r="M1452" s="24">
        <f t="shared" si="5"/>
        <v>0</v>
      </c>
      <c r="N1452" s="24">
        <f>IFNA(VLOOKUP(A1452,'HUMAN RESOURCES processed'!$A$2:$M$2692,5,0))</f>
        <v>0.01</v>
      </c>
      <c r="O1452" s="24">
        <f t="shared" si="829"/>
        <v>0</v>
      </c>
      <c r="P1452" s="24">
        <f>IFNA(VLOOKUP(A1452,'HUMAN RESOURCES processed'!$A$2:$M$2692,7,0))</f>
        <v>86</v>
      </c>
      <c r="Q1452" s="24">
        <f>IFNA(VLOOKUP(A1452,'HUMAN RESOURCES processed'!$A$2:$M$2692,8,0))</f>
        <v>80</v>
      </c>
      <c r="R1452" s="24">
        <f t="shared" si="6"/>
        <v>83</v>
      </c>
      <c r="S1452" s="24">
        <f t="shared" si="830"/>
        <v>0</v>
      </c>
      <c r="T1452" s="24">
        <f t="shared" si="831"/>
        <v>0</v>
      </c>
      <c r="U1452" s="24">
        <f t="shared" si="832"/>
        <v>0</v>
      </c>
      <c r="V1452" s="24">
        <f>IFNA(VLOOKUP(A1452,'HUMAN RESOURCES processed'!$A$2:$M$2692,12,0))</f>
        <v>35582</v>
      </c>
      <c r="W1452" s="24">
        <f>IFNA(VLOOKUP(A1452,'HUMAN RESOURCES processed'!$A$2:$M$2692,13,0))</f>
        <v>0.146</v>
      </c>
      <c r="X1452" s="24">
        <f t="shared" si="833"/>
        <v>0</v>
      </c>
      <c r="Y1452" s="24">
        <f t="shared" si="834"/>
        <v>0</v>
      </c>
      <c r="Z1452" s="24">
        <f t="shared" si="7"/>
        <v>0</v>
      </c>
      <c r="AA1452" s="24">
        <f t="shared" si="835"/>
        <v>0</v>
      </c>
      <c r="AB1452" s="24">
        <f t="shared" si="836"/>
        <v>0</v>
      </c>
      <c r="AC1452" s="24">
        <f t="shared" si="837"/>
        <v>0</v>
      </c>
      <c r="AD1452" s="24">
        <f t="shared" si="838"/>
        <v>0</v>
      </c>
      <c r="AE1452" s="24">
        <f>IFNA(VLOOKUP(A1452,'BUSINESS processed'!A1452:J4142,9,0))</f>
        <v>0.7</v>
      </c>
      <c r="AF1452" s="27">
        <f>IFNA(VLOOKUP(A1452,'BUSINESS processed'!A1452:J4142,10,0))</f>
        <v>0.956</v>
      </c>
      <c r="AG1452" s="26"/>
      <c r="AH1452" s="26"/>
      <c r="AI1452" s="26"/>
      <c r="AJ1452" s="26"/>
      <c r="AK1452" s="26"/>
      <c r="AL1452" s="26"/>
      <c r="AM1452" s="26"/>
      <c r="AN1452" s="26"/>
      <c r="AO1452" s="26"/>
      <c r="AP1452" s="26"/>
      <c r="AQ1452" s="26"/>
      <c r="AR1452" s="26"/>
      <c r="AS1452" s="26"/>
      <c r="AT1452" s="26"/>
      <c r="AU1452" s="26"/>
      <c r="AV1452" s="26"/>
      <c r="AW1452" s="26"/>
      <c r="AX1452" s="26"/>
      <c r="AY1452" s="26"/>
      <c r="AZ1452" s="26"/>
      <c r="BA1452" s="26"/>
      <c r="BB1452" s="26"/>
      <c r="BC1452" s="26"/>
      <c r="BD1452" s="26"/>
      <c r="BE1452" s="26"/>
      <c r="BF1452" s="26"/>
      <c r="BG1452" s="26"/>
      <c r="BH1452" s="26"/>
    </row>
    <row r="1453">
      <c r="A1453" s="18" t="str">
        <f t="shared" si="1"/>
        <v>Europe_Liechtenstein-Europe_2009</v>
      </c>
      <c r="B1453" s="19" t="s">
        <v>179</v>
      </c>
      <c r="C1453" s="20" t="s">
        <v>204</v>
      </c>
      <c r="D1453" s="21" t="s">
        <v>88</v>
      </c>
      <c r="E1453" s="22">
        <v>4.826167676E9</v>
      </c>
      <c r="F1453" s="22">
        <f t="shared" si="2"/>
        <v>134617.3796</v>
      </c>
      <c r="G1453" s="39">
        <f t="shared" si="824"/>
        <v>0</v>
      </c>
      <c r="H1453" s="39">
        <f t="shared" si="825"/>
        <v>0</v>
      </c>
      <c r="I1453" s="39">
        <f t="shared" si="826"/>
        <v>0</v>
      </c>
      <c r="J1453" s="24">
        <f t="shared" si="827"/>
        <v>0</v>
      </c>
      <c r="K1453" s="24">
        <f t="shared" si="3"/>
        <v>0</v>
      </c>
      <c r="L1453" s="24">
        <f t="shared" si="828"/>
        <v>0</v>
      </c>
      <c r="M1453" s="24">
        <f t="shared" si="5"/>
        <v>0</v>
      </c>
      <c r="N1453" s="24">
        <f>IFNA(VLOOKUP(A1453,'HUMAN RESOURCES processed'!$A$2:$M$2692,5,0))</f>
        <v>0.011</v>
      </c>
      <c r="O1453" s="24">
        <f t="shared" si="829"/>
        <v>0</v>
      </c>
      <c r="P1453" s="24">
        <f>IFNA(VLOOKUP(A1453,'HUMAN RESOURCES processed'!$A$2:$M$2692,7,0))</f>
        <v>84</v>
      </c>
      <c r="Q1453" s="24">
        <f>IFNA(VLOOKUP(A1453,'HUMAN RESOURCES processed'!$A$2:$M$2692,8,0))</f>
        <v>80</v>
      </c>
      <c r="R1453" s="24">
        <f t="shared" si="6"/>
        <v>82</v>
      </c>
      <c r="S1453" s="24">
        <f t="shared" si="830"/>
        <v>0</v>
      </c>
      <c r="T1453" s="24">
        <f t="shared" si="831"/>
        <v>0</v>
      </c>
      <c r="U1453" s="24">
        <f t="shared" si="832"/>
        <v>0</v>
      </c>
      <c r="V1453" s="24">
        <f>IFNA(VLOOKUP(A1453,'HUMAN RESOURCES processed'!$A$2:$M$2692,12,0))</f>
        <v>35851</v>
      </c>
      <c r="W1453" s="24">
        <f>IFNA(VLOOKUP(A1453,'HUMAN RESOURCES processed'!$A$2:$M$2692,13,0))</f>
        <v>0.145</v>
      </c>
      <c r="X1453" s="24">
        <f t="shared" si="833"/>
        <v>0</v>
      </c>
      <c r="Y1453" s="24">
        <f t="shared" si="834"/>
        <v>0</v>
      </c>
      <c r="Z1453" s="24">
        <f t="shared" si="7"/>
        <v>0</v>
      </c>
      <c r="AA1453" s="24">
        <f t="shared" si="835"/>
        <v>0</v>
      </c>
      <c r="AB1453" s="24">
        <f t="shared" si="836"/>
        <v>0</v>
      </c>
      <c r="AC1453" s="24">
        <f t="shared" si="837"/>
        <v>0</v>
      </c>
      <c r="AD1453" s="24">
        <f t="shared" si="838"/>
        <v>0</v>
      </c>
      <c r="AE1453" s="24">
        <f>IFNA(VLOOKUP(A1453,'BUSINESS processed'!A1453:J4143,9,0))</f>
        <v>0.75</v>
      </c>
      <c r="AF1453" s="27">
        <f>IFNA(VLOOKUP(A1453,'BUSINESS processed'!A1453:J4143,10,0))</f>
        <v>0.976</v>
      </c>
      <c r="AG1453" s="26"/>
      <c r="AH1453" s="26"/>
      <c r="AI1453" s="26"/>
      <c r="AJ1453" s="26"/>
      <c r="AK1453" s="26"/>
      <c r="AL1453" s="26"/>
      <c r="AM1453" s="26"/>
      <c r="AN1453" s="26"/>
      <c r="AO1453" s="26"/>
      <c r="AP1453" s="26"/>
      <c r="AQ1453" s="26"/>
      <c r="AR1453" s="26"/>
      <c r="AS1453" s="26"/>
      <c r="AT1453" s="26"/>
      <c r="AU1453" s="26"/>
      <c r="AV1453" s="26"/>
      <c r="AW1453" s="26"/>
      <c r="AX1453" s="26"/>
      <c r="AY1453" s="26"/>
      <c r="AZ1453" s="26"/>
      <c r="BA1453" s="26"/>
      <c r="BB1453" s="26"/>
      <c r="BC1453" s="26"/>
      <c r="BD1453" s="26"/>
      <c r="BE1453" s="26"/>
      <c r="BF1453" s="26"/>
      <c r="BG1453" s="26"/>
      <c r="BH1453" s="26"/>
    </row>
    <row r="1454">
      <c r="A1454" s="18" t="str">
        <f t="shared" si="1"/>
        <v>Europe_Liechtenstein-Europe_2010</v>
      </c>
      <c r="B1454" s="19" t="s">
        <v>179</v>
      </c>
      <c r="C1454" s="20" t="s">
        <v>204</v>
      </c>
      <c r="D1454" s="21" t="s">
        <v>89</v>
      </c>
      <c r="E1454" s="20">
        <f t="shared" ref="E1454:E1456" si="839">IF(AND(C1454=C1453,D1454&gt;D1453),E1453,"")</f>
        <v>4826167676</v>
      </c>
      <c r="F1454" s="22">
        <f t="shared" si="2"/>
        <v>133614.8305</v>
      </c>
      <c r="G1454" s="39">
        <f t="shared" si="824"/>
        <v>0</v>
      </c>
      <c r="H1454" s="39">
        <f t="shared" si="825"/>
        <v>0</v>
      </c>
      <c r="I1454" s="39">
        <f t="shared" si="826"/>
        <v>0</v>
      </c>
      <c r="J1454" s="24">
        <f t="shared" si="827"/>
        <v>0</v>
      </c>
      <c r="K1454" s="24">
        <f t="shared" si="3"/>
        <v>0</v>
      </c>
      <c r="L1454" s="24">
        <f t="shared" si="828"/>
        <v>0</v>
      </c>
      <c r="M1454" s="24">
        <f t="shared" si="5"/>
        <v>0</v>
      </c>
      <c r="N1454" s="24">
        <f>IFNA(VLOOKUP(A1454,'HUMAN RESOURCES processed'!$A$2:$M$2692,5,0))</f>
        <v>0.009</v>
      </c>
      <c r="O1454" s="24">
        <f t="shared" si="829"/>
        <v>0</v>
      </c>
      <c r="P1454" s="24">
        <f>IFNA(VLOOKUP(A1454,'HUMAN RESOURCES processed'!$A$2:$M$2692,7,0))</f>
        <v>84</v>
      </c>
      <c r="Q1454" s="24">
        <f>IFNA(VLOOKUP(A1454,'HUMAN RESOURCES processed'!$A$2:$M$2692,8,0))</f>
        <v>80</v>
      </c>
      <c r="R1454" s="24">
        <f t="shared" si="6"/>
        <v>82</v>
      </c>
      <c r="S1454" s="24">
        <f t="shared" si="830"/>
        <v>0</v>
      </c>
      <c r="T1454" s="24">
        <f t="shared" si="831"/>
        <v>0</v>
      </c>
      <c r="U1454" s="24">
        <f t="shared" si="832"/>
        <v>0</v>
      </c>
      <c r="V1454" s="24">
        <f>IFNA(VLOOKUP(A1454,'HUMAN RESOURCES processed'!$A$2:$M$2692,12,0))</f>
        <v>36120</v>
      </c>
      <c r="W1454" s="24">
        <f>IFNA(VLOOKUP(A1454,'HUMAN RESOURCES processed'!$A$2:$M$2692,13,0))</f>
        <v>0.145</v>
      </c>
      <c r="X1454" s="24">
        <f t="shared" si="833"/>
        <v>0</v>
      </c>
      <c r="Y1454" s="24">
        <f t="shared" si="834"/>
        <v>0</v>
      </c>
      <c r="Z1454" s="24">
        <f t="shared" si="7"/>
        <v>0</v>
      </c>
      <c r="AA1454" s="24">
        <f t="shared" si="835"/>
        <v>0</v>
      </c>
      <c r="AB1454" s="24">
        <f t="shared" si="836"/>
        <v>0</v>
      </c>
      <c r="AC1454" s="24">
        <f t="shared" si="837"/>
        <v>0</v>
      </c>
      <c r="AD1454" s="24">
        <f t="shared" si="838"/>
        <v>0</v>
      </c>
      <c r="AE1454" s="24">
        <f>IFNA(VLOOKUP(A1454,'BUSINESS processed'!A1454:J4144,9,0))</f>
        <v>0.8</v>
      </c>
      <c r="AF1454" s="27">
        <f>IFNA(VLOOKUP(A1454,'BUSINESS processed'!A1454:J4144,10,0))</f>
        <v>0.983</v>
      </c>
      <c r="AG1454" s="26"/>
      <c r="AH1454" s="26"/>
      <c r="AI1454" s="26"/>
      <c r="AJ1454" s="26"/>
      <c r="AK1454" s="26"/>
      <c r="AL1454" s="26"/>
      <c r="AM1454" s="26"/>
      <c r="AN1454" s="26"/>
      <c r="AO1454" s="26"/>
      <c r="AP1454" s="26"/>
      <c r="AQ1454" s="26"/>
      <c r="AR1454" s="26"/>
      <c r="AS1454" s="26"/>
      <c r="AT1454" s="26"/>
      <c r="AU1454" s="26"/>
      <c r="AV1454" s="26"/>
      <c r="AW1454" s="26"/>
      <c r="AX1454" s="26"/>
      <c r="AY1454" s="26"/>
      <c r="AZ1454" s="26"/>
      <c r="BA1454" s="26"/>
      <c r="BB1454" s="26"/>
      <c r="BC1454" s="26"/>
      <c r="BD1454" s="26"/>
      <c r="BE1454" s="26"/>
      <c r="BF1454" s="26"/>
      <c r="BG1454" s="26"/>
      <c r="BH1454" s="26"/>
    </row>
    <row r="1455">
      <c r="A1455" s="18" t="str">
        <f t="shared" si="1"/>
        <v>Europe_Liechtenstein-Europe_2011</v>
      </c>
      <c r="B1455" s="19" t="s">
        <v>179</v>
      </c>
      <c r="C1455" s="20" t="s">
        <v>204</v>
      </c>
      <c r="D1455" s="21" t="s">
        <v>90</v>
      </c>
      <c r="E1455" s="20">
        <f t="shared" si="839"/>
        <v>4826167676</v>
      </c>
      <c r="F1455" s="22">
        <f t="shared" si="2"/>
        <v>132630.7485</v>
      </c>
      <c r="G1455" s="39">
        <f t="shared" si="824"/>
        <v>0</v>
      </c>
      <c r="H1455" s="39">
        <f t="shared" si="825"/>
        <v>0</v>
      </c>
      <c r="I1455" s="39">
        <f t="shared" si="826"/>
        <v>0</v>
      </c>
      <c r="J1455" s="24">
        <f t="shared" si="827"/>
        <v>0</v>
      </c>
      <c r="K1455" s="24">
        <f t="shared" si="3"/>
        <v>0</v>
      </c>
      <c r="L1455" s="24">
        <f t="shared" si="828"/>
        <v>0</v>
      </c>
      <c r="M1455" s="24">
        <f t="shared" si="5"/>
        <v>0</v>
      </c>
      <c r="N1455" s="24">
        <f>IFNA(VLOOKUP(A1455,'HUMAN RESOURCES processed'!$A$2:$M$2692,5,0))</f>
        <v>0.011</v>
      </c>
      <c r="O1455" s="24">
        <f t="shared" si="829"/>
        <v>0</v>
      </c>
      <c r="P1455" s="24">
        <f>IFNA(VLOOKUP(A1455,'HUMAN RESOURCES processed'!$A$2:$M$2692,7,0))</f>
        <v>84</v>
      </c>
      <c r="Q1455" s="24">
        <f>IFNA(VLOOKUP(A1455,'HUMAN RESOURCES processed'!$A$2:$M$2692,8,0))</f>
        <v>80</v>
      </c>
      <c r="R1455" s="24">
        <f t="shared" si="6"/>
        <v>82</v>
      </c>
      <c r="S1455" s="24">
        <f t="shared" si="830"/>
        <v>0</v>
      </c>
      <c r="T1455" s="24">
        <f t="shared" si="831"/>
        <v>0</v>
      </c>
      <c r="U1455" s="24">
        <f t="shared" si="832"/>
        <v>0</v>
      </c>
      <c r="V1455" s="24">
        <f>IFNA(VLOOKUP(A1455,'HUMAN RESOURCES processed'!$A$2:$M$2692,12,0))</f>
        <v>36388</v>
      </c>
      <c r="W1455" s="24">
        <f>IFNA(VLOOKUP(A1455,'HUMAN RESOURCES processed'!$A$2:$M$2692,13,0))</f>
        <v>0.144</v>
      </c>
      <c r="X1455" s="24">
        <f t="shared" si="833"/>
        <v>0</v>
      </c>
      <c r="Y1455" s="24">
        <f t="shared" si="834"/>
        <v>0</v>
      </c>
      <c r="Z1455" s="24">
        <f t="shared" si="7"/>
        <v>0</v>
      </c>
      <c r="AA1455" s="24">
        <f t="shared" si="835"/>
        <v>0</v>
      </c>
      <c r="AB1455" s="24">
        <f t="shared" si="836"/>
        <v>0</v>
      </c>
      <c r="AC1455" s="24">
        <f t="shared" si="837"/>
        <v>0</v>
      </c>
      <c r="AD1455" s="24">
        <f t="shared" si="838"/>
        <v>0</v>
      </c>
      <c r="AE1455" s="24">
        <f>IFNA(VLOOKUP(A1455,'BUSINESS processed'!A1455:J4145,9,0))</f>
        <v>0.85</v>
      </c>
      <c r="AF1455" s="27">
        <f>IFNA(VLOOKUP(A1455,'BUSINESS processed'!A1455:J4145,10,0))</f>
        <v>1.016</v>
      </c>
      <c r="AG1455" s="26"/>
      <c r="AH1455" s="26"/>
      <c r="AI1455" s="26"/>
      <c r="AJ1455" s="26"/>
      <c r="AK1455" s="26"/>
      <c r="AL1455" s="26"/>
      <c r="AM1455" s="26"/>
      <c r="AN1455" s="26"/>
      <c r="AO1455" s="26"/>
      <c r="AP1455" s="26"/>
      <c r="AQ1455" s="26"/>
      <c r="AR1455" s="26"/>
      <c r="AS1455" s="26"/>
      <c r="AT1455" s="26"/>
      <c r="AU1455" s="26"/>
      <c r="AV1455" s="26"/>
      <c r="AW1455" s="26"/>
      <c r="AX1455" s="26"/>
      <c r="AY1455" s="26"/>
      <c r="AZ1455" s="26"/>
      <c r="BA1455" s="26"/>
      <c r="BB1455" s="26"/>
      <c r="BC1455" s="26"/>
      <c r="BD1455" s="26"/>
      <c r="BE1455" s="26"/>
      <c r="BF1455" s="26"/>
      <c r="BG1455" s="26"/>
      <c r="BH1455" s="26"/>
    </row>
    <row r="1456">
      <c r="A1456" s="18" t="str">
        <f t="shared" si="1"/>
        <v>Europe_Liechtenstein-Europe_2012</v>
      </c>
      <c r="B1456" s="19" t="s">
        <v>179</v>
      </c>
      <c r="C1456" s="20" t="s">
        <v>204</v>
      </c>
      <c r="D1456" s="21" t="s">
        <v>91</v>
      </c>
      <c r="E1456" s="20">
        <f t="shared" si="839"/>
        <v>4826167676</v>
      </c>
      <c r="F1456" s="22">
        <f t="shared" si="2"/>
        <v>131661.0562</v>
      </c>
      <c r="G1456" s="39">
        <f t="shared" si="824"/>
        <v>0</v>
      </c>
      <c r="H1456" s="39">
        <f t="shared" si="825"/>
        <v>0</v>
      </c>
      <c r="I1456" s="39">
        <f t="shared" si="826"/>
        <v>0</v>
      </c>
      <c r="J1456" s="24">
        <f t="shared" si="827"/>
        <v>0</v>
      </c>
      <c r="K1456" s="24">
        <f t="shared" si="3"/>
        <v>0</v>
      </c>
      <c r="L1456" s="24">
        <f t="shared" si="828"/>
        <v>0</v>
      </c>
      <c r="M1456" s="24">
        <f t="shared" si="5"/>
        <v>0</v>
      </c>
      <c r="N1456" s="24">
        <f>IFNA(VLOOKUP(A1456,'HUMAN RESOURCES processed'!$A$2:$M$2692,5,0))</f>
        <v>0.01</v>
      </c>
      <c r="O1456" s="24">
        <f t="shared" si="829"/>
        <v>0</v>
      </c>
      <c r="P1456" s="24">
        <f>IFNA(VLOOKUP(A1456,'HUMAN RESOURCES processed'!$A$2:$M$2692,7,0))</f>
        <v>85</v>
      </c>
      <c r="Q1456" s="24">
        <f>IFNA(VLOOKUP(A1456,'HUMAN RESOURCES processed'!$A$2:$M$2692,8,0))</f>
        <v>80</v>
      </c>
      <c r="R1456" s="24">
        <f t="shared" si="6"/>
        <v>82.5</v>
      </c>
      <c r="S1456" s="24">
        <f t="shared" si="830"/>
        <v>0</v>
      </c>
      <c r="T1456" s="24">
        <f t="shared" si="831"/>
        <v>0</v>
      </c>
      <c r="U1456" s="24">
        <f t="shared" si="832"/>
        <v>0</v>
      </c>
      <c r="V1456" s="24">
        <f>IFNA(VLOOKUP(A1456,'HUMAN RESOURCES processed'!$A$2:$M$2692,12,0))</f>
        <v>36656</v>
      </c>
      <c r="W1456" s="24">
        <f>IFNA(VLOOKUP(A1456,'HUMAN RESOURCES processed'!$A$2:$M$2692,13,0))</f>
        <v>0.144</v>
      </c>
      <c r="X1456" s="24">
        <f t="shared" si="833"/>
        <v>0</v>
      </c>
      <c r="Y1456" s="24">
        <f t="shared" si="834"/>
        <v>0</v>
      </c>
      <c r="Z1456" s="24">
        <f t="shared" si="7"/>
        <v>0</v>
      </c>
      <c r="AA1456" s="24">
        <f t="shared" si="835"/>
        <v>0</v>
      </c>
      <c r="AB1456" s="24">
        <f t="shared" si="836"/>
        <v>0</v>
      </c>
      <c r="AC1456" s="24">
        <f t="shared" si="837"/>
        <v>0</v>
      </c>
      <c r="AD1456" s="24">
        <f t="shared" si="838"/>
        <v>0</v>
      </c>
      <c r="AE1456" s="24">
        <f>IFNA(VLOOKUP(A1456,'BUSINESS processed'!A1456:J4146,9,0))</f>
        <v>0.894</v>
      </c>
      <c r="AF1456" s="27">
        <f>IFNA(VLOOKUP(A1456,'BUSINESS processed'!A1456:J4146,10,0))</f>
        <v>0.974</v>
      </c>
      <c r="AG1456" s="26"/>
      <c r="AH1456" s="26"/>
      <c r="AI1456" s="26"/>
      <c r="AJ1456" s="26"/>
      <c r="AK1456" s="26"/>
      <c r="AL1456" s="26"/>
      <c r="AM1456" s="26"/>
      <c r="AN1456" s="26"/>
      <c r="AO1456" s="26"/>
      <c r="AP1456" s="26"/>
      <c r="AQ1456" s="26"/>
      <c r="AR1456" s="26"/>
      <c r="AS1456" s="26"/>
      <c r="AT1456" s="26"/>
      <c r="AU1456" s="26"/>
      <c r="AV1456" s="26"/>
      <c r="AW1456" s="26"/>
      <c r="AX1456" s="26"/>
      <c r="AY1456" s="26"/>
      <c r="AZ1456" s="26"/>
      <c r="BA1456" s="26"/>
      <c r="BB1456" s="26"/>
      <c r="BC1456" s="26"/>
      <c r="BD1456" s="26"/>
      <c r="BE1456" s="26"/>
      <c r="BF1456" s="26"/>
      <c r="BG1456" s="26"/>
      <c r="BH1456" s="26"/>
    </row>
    <row r="1457">
      <c r="A1457" s="18" t="str">
        <f t="shared" si="1"/>
        <v>Europe_Lithuania-Europe_2000</v>
      </c>
      <c r="B1457" s="19" t="s">
        <v>179</v>
      </c>
      <c r="C1457" s="20" t="s">
        <v>205</v>
      </c>
      <c r="D1457" s="21" t="s">
        <v>70</v>
      </c>
      <c r="E1457" s="22">
        <v>1.14342E10</v>
      </c>
      <c r="F1457" s="22">
        <f t="shared" si="2"/>
        <v>3267.347443</v>
      </c>
      <c r="G1457" s="23">
        <v>0.065</v>
      </c>
      <c r="H1457" s="23">
        <v>212.0</v>
      </c>
      <c r="I1457" s="23">
        <v>0.121</v>
      </c>
      <c r="J1457" s="24">
        <f t="shared" si="827"/>
        <v>0</v>
      </c>
      <c r="K1457" s="24">
        <f t="shared" si="3"/>
        <v>0</v>
      </c>
      <c r="L1457" s="24">
        <f t="shared" si="828"/>
        <v>0</v>
      </c>
      <c r="M1457" s="24">
        <f t="shared" si="5"/>
        <v>0</v>
      </c>
      <c r="N1457" s="24">
        <f>IFNA(VLOOKUP(A1457,'HUMAN RESOURCES processed'!$A$2:$M$2692,5,0))</f>
        <v>0.01</v>
      </c>
      <c r="O1457" s="24">
        <f>IFNA(VLOOKUP(A1457,'HUMAN RESOURCES processed'!$A$2:$M$2692,6,0))</f>
        <v>0.01</v>
      </c>
      <c r="P1457" s="24">
        <f>IFNA(VLOOKUP(A1457,'HUMAN RESOURCES processed'!$A$2:$M$2692,7,0))</f>
        <v>78</v>
      </c>
      <c r="Q1457" s="24">
        <f>IFNA(VLOOKUP(A1457,'HUMAN RESOURCES processed'!$A$2:$M$2692,8,0))</f>
        <v>67</v>
      </c>
      <c r="R1457" s="24">
        <f t="shared" si="6"/>
        <v>72.5</v>
      </c>
      <c r="S1457" s="24">
        <f>IFNA(VLOOKUP(A1457,'HUMAN RESOURCES processed'!$A$2:$M$2692,9,0))</f>
        <v>0.199</v>
      </c>
      <c r="T1457" s="24">
        <f>IFNA(VLOOKUP(A1457,'HUMAN RESOURCES processed'!$A$2:$M$2692,10,0))</f>
        <v>0.662</v>
      </c>
      <c r="U1457" s="24">
        <f>IFNA(VLOOKUP(A1457,'HUMAN RESOURCES processed'!$A$2:$M$2692,11,0))</f>
        <v>0.139</v>
      </c>
      <c r="V1457" s="24">
        <f>IFNA(VLOOKUP(A1457,'HUMAN RESOURCES processed'!$A$2:$M$2692,12,0))</f>
        <v>3499536</v>
      </c>
      <c r="W1457" s="24">
        <f>IFNA(VLOOKUP(A1457,'HUMAN RESOURCES processed'!$A$2:$M$2692,13,0))</f>
        <v>0.67</v>
      </c>
      <c r="X1457" s="24">
        <f>IFNA(VLOOKUP(A1457,'TOURISM processed'!$A$2:$F$2692,5,0))</f>
        <v>430000000</v>
      </c>
      <c r="Y1457" s="24">
        <f>IFNA(VLOOKUP(A1457,'TOURISM processed'!$A$2:$F$2692,6,0))</f>
        <v>261000000</v>
      </c>
      <c r="Z1457" s="24">
        <f t="shared" si="7"/>
        <v>74.58131592</v>
      </c>
      <c r="AA1457" s="24">
        <f t="shared" si="835"/>
        <v>0</v>
      </c>
      <c r="AB1457" s="24">
        <f t="shared" si="836"/>
        <v>0</v>
      </c>
      <c r="AC1457" s="24">
        <f t="shared" si="837"/>
        <v>0</v>
      </c>
      <c r="AD1457" s="24">
        <f t="shared" si="838"/>
        <v>0</v>
      </c>
      <c r="AE1457" s="24">
        <f>IFNA(VLOOKUP(A1457,'BUSINESS processed'!A1457:J4147,9,0))</f>
        <v>0.064</v>
      </c>
      <c r="AF1457" s="27">
        <f>IFNA(VLOOKUP(A1457,'BUSINESS processed'!A1457:J4147,10,0))</f>
        <v>0.15</v>
      </c>
      <c r="AG1457" s="26"/>
      <c r="AH1457" s="26"/>
      <c r="AI1457" s="26"/>
      <c r="AJ1457" s="26"/>
      <c r="AK1457" s="26"/>
      <c r="AL1457" s="26"/>
      <c r="AM1457" s="26"/>
      <c r="AN1457" s="26"/>
      <c r="AO1457" s="26"/>
      <c r="AP1457" s="26"/>
      <c r="AQ1457" s="26"/>
      <c r="AR1457" s="26"/>
      <c r="AS1457" s="26"/>
      <c r="AT1457" s="26"/>
      <c r="AU1457" s="26"/>
      <c r="AV1457" s="26"/>
      <c r="AW1457" s="26"/>
      <c r="AX1457" s="26"/>
      <c r="AY1457" s="26"/>
      <c r="AZ1457" s="26"/>
      <c r="BA1457" s="26"/>
      <c r="BB1457" s="26"/>
      <c r="BC1457" s="26"/>
      <c r="BD1457" s="26"/>
      <c r="BE1457" s="26"/>
      <c r="BF1457" s="26"/>
      <c r="BG1457" s="26"/>
      <c r="BH1457" s="26"/>
    </row>
    <row r="1458">
      <c r="A1458" s="18" t="str">
        <f t="shared" si="1"/>
        <v>Europe_Lithuania-Europe_2001</v>
      </c>
      <c r="B1458" s="19" t="s">
        <v>179</v>
      </c>
      <c r="C1458" s="20" t="s">
        <v>205</v>
      </c>
      <c r="D1458" s="21" t="s">
        <v>71</v>
      </c>
      <c r="E1458" s="22">
        <v>1.2159225E10</v>
      </c>
      <c r="F1458" s="22">
        <f t="shared" si="2"/>
        <v>3503.27358</v>
      </c>
      <c r="G1458" s="23">
        <v>0.063</v>
      </c>
      <c r="H1458" s="23">
        <v>220.0</v>
      </c>
      <c r="I1458" s="23">
        <v>0.096</v>
      </c>
      <c r="J1458" s="24">
        <f>IFNA(VLOOKUP(A1458,'ENERGY processed'!$A$2:$H$2692,7,0),"")</f>
        <v>7287</v>
      </c>
      <c r="K1458" s="24">
        <f t="shared" si="3"/>
        <v>0.002099505073</v>
      </c>
      <c r="L1458" s="24">
        <f t="shared" si="828"/>
        <v>0</v>
      </c>
      <c r="M1458" s="24">
        <f t="shared" si="5"/>
        <v>0</v>
      </c>
      <c r="N1458" s="24">
        <f>IFNA(VLOOKUP(A1458,'HUMAN RESOURCES processed'!$A$2:$M$2692,5,0))</f>
        <v>0.009</v>
      </c>
      <c r="O1458" s="24">
        <f>IFNA(VLOOKUP(A1458,'HUMAN RESOURCES processed'!$A$2:$M$2692,6,0))</f>
        <v>0.009</v>
      </c>
      <c r="P1458" s="24">
        <f>IFNA(VLOOKUP(A1458,'HUMAN RESOURCES processed'!$A$2:$M$2692,7,0))</f>
        <v>78</v>
      </c>
      <c r="Q1458" s="24">
        <f>IFNA(VLOOKUP(A1458,'HUMAN RESOURCES processed'!$A$2:$M$2692,8,0))</f>
        <v>66</v>
      </c>
      <c r="R1458" s="24">
        <f t="shared" si="6"/>
        <v>72</v>
      </c>
      <c r="S1458" s="24">
        <f>IFNA(VLOOKUP(A1458,'HUMAN RESOURCES processed'!$A$2:$M$2692,9,0))</f>
        <v>0.193</v>
      </c>
      <c r="T1458" s="24">
        <f>IFNA(VLOOKUP(A1458,'HUMAN RESOURCES processed'!$A$2:$M$2692,10,0))</f>
        <v>0.665</v>
      </c>
      <c r="U1458" s="24">
        <f>IFNA(VLOOKUP(A1458,'HUMAN RESOURCES processed'!$A$2:$M$2692,11,0))</f>
        <v>0.142</v>
      </c>
      <c r="V1458" s="24">
        <f>IFNA(VLOOKUP(A1458,'HUMAN RESOURCES processed'!$A$2:$M$2692,12,0))</f>
        <v>3470818</v>
      </c>
      <c r="W1458" s="24">
        <f>IFNA(VLOOKUP(A1458,'HUMAN RESOURCES processed'!$A$2:$M$2692,13,0))</f>
        <v>0.669</v>
      </c>
      <c r="X1458" s="24">
        <f>IFNA(VLOOKUP(A1458,'TOURISM processed'!$A$2:$F$2692,5,0))</f>
        <v>425000000</v>
      </c>
      <c r="Y1458" s="24">
        <f>IFNA(VLOOKUP(A1458,'TOURISM processed'!$A$2:$F$2692,6,0))</f>
        <v>227000000</v>
      </c>
      <c r="Z1458" s="24">
        <f t="shared" si="7"/>
        <v>65.4024498</v>
      </c>
      <c r="AA1458" s="24">
        <f t="shared" si="835"/>
        <v>0</v>
      </c>
      <c r="AB1458" s="24">
        <f t="shared" si="836"/>
        <v>0</v>
      </c>
      <c r="AC1458" s="24">
        <f t="shared" si="837"/>
        <v>0</v>
      </c>
      <c r="AD1458" s="24">
        <f t="shared" si="838"/>
        <v>0</v>
      </c>
      <c r="AE1458" s="24">
        <f>IFNA(VLOOKUP(A1458,'BUSINESS processed'!A1458:J4148,9,0))</f>
        <v>0.072</v>
      </c>
      <c r="AF1458" s="27">
        <f>IFNA(VLOOKUP(A1458,'BUSINESS processed'!A1458:J4148,10,0))</f>
        <v>0.294</v>
      </c>
      <c r="AG1458" s="26"/>
      <c r="AH1458" s="26"/>
      <c r="AI1458" s="26"/>
      <c r="AJ1458" s="26"/>
      <c r="AK1458" s="26"/>
      <c r="AL1458" s="26"/>
      <c r="AM1458" s="26"/>
      <c r="AN1458" s="26"/>
      <c r="AO1458" s="26"/>
      <c r="AP1458" s="26"/>
      <c r="AQ1458" s="26"/>
      <c r="AR1458" s="26"/>
      <c r="AS1458" s="26"/>
      <c r="AT1458" s="26"/>
      <c r="AU1458" s="26"/>
      <c r="AV1458" s="26"/>
      <c r="AW1458" s="26"/>
      <c r="AX1458" s="26"/>
      <c r="AY1458" s="26"/>
      <c r="AZ1458" s="26"/>
      <c r="BA1458" s="26"/>
      <c r="BB1458" s="26"/>
      <c r="BC1458" s="26"/>
      <c r="BD1458" s="26"/>
      <c r="BE1458" s="26"/>
      <c r="BF1458" s="26"/>
      <c r="BG1458" s="26"/>
      <c r="BH1458" s="26"/>
    </row>
    <row r="1459">
      <c r="A1459" s="18" t="str">
        <f t="shared" si="1"/>
        <v>Europe_Lithuania-Europe_2002</v>
      </c>
      <c r="B1459" s="19" t="s">
        <v>179</v>
      </c>
      <c r="C1459" s="20" t="s">
        <v>205</v>
      </c>
      <c r="D1459" s="21" t="s">
        <v>72</v>
      </c>
      <c r="E1459" s="22">
        <v>1.4163949142E10</v>
      </c>
      <c r="F1459" s="22">
        <f t="shared" si="2"/>
        <v>4113.759373</v>
      </c>
      <c r="G1459" s="23">
        <v>0.064</v>
      </c>
      <c r="H1459" s="23">
        <v>263.0</v>
      </c>
      <c r="I1459" s="23">
        <v>0.068</v>
      </c>
      <c r="J1459" s="24">
        <f>IFNA(VLOOKUP(A1459,'ENERGY processed'!$A$2:$H$2692,7,0),"")</f>
        <v>7052</v>
      </c>
      <c r="K1459" s="24">
        <f t="shared" si="3"/>
        <v>0.00204817391</v>
      </c>
      <c r="L1459" s="24">
        <f>IFNA(VLOOKUP(A1459,'ENERGY processed'!$A$2:$H$2692,8,0),"")</f>
        <v>13561</v>
      </c>
      <c r="M1459" s="24">
        <f t="shared" si="5"/>
        <v>0.003938639591</v>
      </c>
      <c r="N1459" s="24">
        <f>IFNA(VLOOKUP(A1459,'HUMAN RESOURCES processed'!$A$2:$M$2692,5,0))</f>
        <v>0.009</v>
      </c>
      <c r="O1459" s="24">
        <f>IFNA(VLOOKUP(A1459,'HUMAN RESOURCES processed'!$A$2:$M$2692,6,0))</f>
        <v>0.009</v>
      </c>
      <c r="P1459" s="24">
        <f>IFNA(VLOOKUP(A1459,'HUMAN RESOURCES processed'!$A$2:$M$2692,7,0))</f>
        <v>78</v>
      </c>
      <c r="Q1459" s="24">
        <f>IFNA(VLOOKUP(A1459,'HUMAN RESOURCES processed'!$A$2:$M$2692,8,0))</f>
        <v>66</v>
      </c>
      <c r="R1459" s="24">
        <f t="shared" si="6"/>
        <v>72</v>
      </c>
      <c r="S1459" s="24">
        <f>IFNA(VLOOKUP(A1459,'HUMAN RESOURCES processed'!$A$2:$M$2692,9,0))</f>
        <v>0.187</v>
      </c>
      <c r="T1459" s="24">
        <f>IFNA(VLOOKUP(A1459,'HUMAN RESOURCES processed'!$A$2:$M$2692,10,0))</f>
        <v>0.669</v>
      </c>
      <c r="U1459" s="24">
        <f>IFNA(VLOOKUP(A1459,'HUMAN RESOURCES processed'!$A$2:$M$2692,11,0))</f>
        <v>0.144</v>
      </c>
      <c r="V1459" s="24">
        <f>IFNA(VLOOKUP(A1459,'HUMAN RESOURCES processed'!$A$2:$M$2692,12,0))</f>
        <v>3443067</v>
      </c>
      <c r="W1459" s="24">
        <f>IFNA(VLOOKUP(A1459,'HUMAN RESOURCES processed'!$A$2:$M$2692,13,0))</f>
        <v>0.668</v>
      </c>
      <c r="X1459" s="24">
        <f>IFNA(VLOOKUP(A1459,'TOURISM processed'!$A$2:$F$2692,5,0))</f>
        <v>556000000</v>
      </c>
      <c r="Y1459" s="24">
        <f>IFNA(VLOOKUP(A1459,'TOURISM processed'!$A$2:$F$2692,6,0))</f>
        <v>334000000</v>
      </c>
      <c r="Z1459" s="24">
        <f t="shared" si="7"/>
        <v>97.00653516</v>
      </c>
      <c r="AA1459" s="24">
        <f t="shared" si="835"/>
        <v>0</v>
      </c>
      <c r="AB1459" s="24">
        <f t="shared" si="836"/>
        <v>0</v>
      </c>
      <c r="AC1459" s="24">
        <f t="shared" si="837"/>
        <v>0</v>
      </c>
      <c r="AD1459" s="24">
        <f t="shared" si="838"/>
        <v>0</v>
      </c>
      <c r="AE1459" s="24">
        <f>IFNA(VLOOKUP(A1459,'BUSINESS processed'!A1459:J4149,9,0))</f>
        <v>0.177</v>
      </c>
      <c r="AF1459" s="27">
        <f>IFNA(VLOOKUP(A1459,'BUSINESS processed'!A1459:J4149,10,0))</f>
        <v>0.481</v>
      </c>
      <c r="AG1459" s="26"/>
      <c r="AH1459" s="26"/>
      <c r="AI1459" s="26"/>
      <c r="AJ1459" s="26"/>
      <c r="AK1459" s="26"/>
      <c r="AL1459" s="26"/>
      <c r="AM1459" s="26"/>
      <c r="AN1459" s="26"/>
      <c r="AO1459" s="26"/>
      <c r="AP1459" s="26"/>
      <c r="AQ1459" s="26"/>
      <c r="AR1459" s="26"/>
      <c r="AS1459" s="26"/>
      <c r="AT1459" s="26"/>
      <c r="AU1459" s="26"/>
      <c r="AV1459" s="26"/>
      <c r="AW1459" s="26"/>
      <c r="AX1459" s="26"/>
      <c r="AY1459" s="26"/>
      <c r="AZ1459" s="26"/>
      <c r="BA1459" s="26"/>
      <c r="BB1459" s="26"/>
      <c r="BC1459" s="26"/>
      <c r="BD1459" s="26"/>
      <c r="BE1459" s="26"/>
      <c r="BF1459" s="26"/>
      <c r="BG1459" s="26"/>
      <c r="BH1459" s="26"/>
    </row>
    <row r="1460">
      <c r="A1460" s="18" t="str">
        <f t="shared" si="1"/>
        <v>Europe_Lithuania-Europe_2003</v>
      </c>
      <c r="B1460" s="19" t="s">
        <v>179</v>
      </c>
      <c r="C1460" s="20" t="s">
        <v>205</v>
      </c>
      <c r="D1460" s="21" t="s">
        <v>74</v>
      </c>
      <c r="E1460" s="22">
        <v>1.8608709857E10</v>
      </c>
      <c r="F1460" s="22">
        <f t="shared" si="2"/>
        <v>5448.769918</v>
      </c>
      <c r="G1460" s="23">
        <v>0.065</v>
      </c>
      <c r="H1460" s="23">
        <v>351.0</v>
      </c>
      <c r="I1460" s="23">
        <v>0.058</v>
      </c>
      <c r="J1460" s="24">
        <f>IFNA(VLOOKUP(A1460,'ENERGY processed'!$A$2:$H$2692,7,0),"")</f>
        <v>8766</v>
      </c>
      <c r="K1460" s="24">
        <f t="shared" si="3"/>
        <v>0.002566750595</v>
      </c>
      <c r="L1460" s="24">
        <f>IFNA(VLOOKUP(A1460,'ENERGY processed'!$A$2:$H$2692,8,0),"")</f>
        <v>12578</v>
      </c>
      <c r="M1460" s="24">
        <f t="shared" si="5"/>
        <v>0.003682932807</v>
      </c>
      <c r="N1460" s="24">
        <f>IFNA(VLOOKUP(A1460,'HUMAN RESOURCES processed'!$A$2:$M$2692,5,0))</f>
        <v>0.009</v>
      </c>
      <c r="O1460" s="24">
        <f>IFNA(VLOOKUP(A1460,'HUMAN RESOURCES processed'!$A$2:$M$2692,6,0))</f>
        <v>0.009</v>
      </c>
      <c r="P1460" s="24">
        <f>IFNA(VLOOKUP(A1460,'HUMAN RESOURCES processed'!$A$2:$M$2692,7,0))</f>
        <v>78</v>
      </c>
      <c r="Q1460" s="24">
        <f>IFNA(VLOOKUP(A1460,'HUMAN RESOURCES processed'!$A$2:$M$2692,8,0))</f>
        <v>67</v>
      </c>
      <c r="R1460" s="24">
        <f t="shared" si="6"/>
        <v>72.5</v>
      </c>
      <c r="S1460" s="24">
        <f>IFNA(VLOOKUP(A1460,'HUMAN RESOURCES processed'!$A$2:$M$2692,9,0))</f>
        <v>0.18</v>
      </c>
      <c r="T1460" s="24">
        <f>IFNA(VLOOKUP(A1460,'HUMAN RESOURCES processed'!$A$2:$M$2692,10,0))</f>
        <v>0.673</v>
      </c>
      <c r="U1460" s="24">
        <f>IFNA(VLOOKUP(A1460,'HUMAN RESOURCES processed'!$A$2:$M$2692,11,0))</f>
        <v>0.147</v>
      </c>
      <c r="V1460" s="24">
        <f>IFNA(VLOOKUP(A1460,'HUMAN RESOURCES processed'!$A$2:$M$2692,12,0))</f>
        <v>3415213</v>
      </c>
      <c r="W1460" s="24">
        <f>IFNA(VLOOKUP(A1460,'HUMAN RESOURCES processed'!$A$2:$M$2692,13,0))</f>
        <v>0.667</v>
      </c>
      <c r="X1460" s="24">
        <f>IFNA(VLOOKUP(A1460,'TOURISM processed'!$A$2:$F$2692,5,0))</f>
        <v>700000000</v>
      </c>
      <c r="Y1460" s="24">
        <f>IFNA(VLOOKUP(A1460,'TOURISM processed'!$A$2:$F$2692,6,0))</f>
        <v>476000000</v>
      </c>
      <c r="Z1460" s="24">
        <f t="shared" si="7"/>
        <v>139.3763727</v>
      </c>
      <c r="AA1460" s="24">
        <f t="shared" si="835"/>
        <v>0</v>
      </c>
      <c r="AB1460" s="24">
        <f>IFNA(VLOOKUP(A1460,'BUSINESS processed'!A1460:J4150,6,0))</f>
        <v>26</v>
      </c>
      <c r="AC1460" s="24">
        <f t="shared" si="837"/>
        <v>0</v>
      </c>
      <c r="AD1460" s="24">
        <f t="shared" si="838"/>
        <v>0</v>
      </c>
      <c r="AE1460" s="24">
        <f>IFNA(VLOOKUP(A1460,'BUSINESS processed'!A1460:J4150,9,0))</f>
        <v>0.259</v>
      </c>
      <c r="AF1460" s="27">
        <f>IFNA(VLOOKUP(A1460,'BUSINESS processed'!A1460:J4150,10,0))</f>
        <v>0.622</v>
      </c>
      <c r="AG1460" s="26"/>
      <c r="AH1460" s="26"/>
      <c r="AI1460" s="26"/>
      <c r="AJ1460" s="26"/>
      <c r="AK1460" s="26"/>
      <c r="AL1460" s="26"/>
      <c r="AM1460" s="26"/>
      <c r="AN1460" s="26"/>
      <c r="AO1460" s="26"/>
      <c r="AP1460" s="26"/>
      <c r="AQ1460" s="26"/>
      <c r="AR1460" s="26"/>
      <c r="AS1460" s="26"/>
      <c r="AT1460" s="26"/>
      <c r="AU1460" s="26"/>
      <c r="AV1460" s="26"/>
      <c r="AW1460" s="26"/>
      <c r="AX1460" s="26"/>
      <c r="AY1460" s="26"/>
      <c r="AZ1460" s="26"/>
      <c r="BA1460" s="26"/>
      <c r="BB1460" s="26"/>
      <c r="BC1460" s="26"/>
      <c r="BD1460" s="26"/>
      <c r="BE1460" s="26"/>
      <c r="BF1460" s="26"/>
      <c r="BG1460" s="26"/>
      <c r="BH1460" s="26"/>
    </row>
    <row r="1461">
      <c r="A1461" s="18" t="str">
        <f t="shared" si="1"/>
        <v>Europe_Lithuania-Europe_2004</v>
      </c>
      <c r="B1461" s="19" t="s">
        <v>179</v>
      </c>
      <c r="C1461" s="20" t="s">
        <v>205</v>
      </c>
      <c r="D1461" s="21" t="s">
        <v>83</v>
      </c>
      <c r="E1461" s="22">
        <v>2.2659294573E10</v>
      </c>
      <c r="F1461" s="22">
        <f t="shared" si="2"/>
        <v>6709.739811</v>
      </c>
      <c r="G1461" s="23">
        <v>0.057</v>
      </c>
      <c r="H1461" s="23">
        <v>374.0</v>
      </c>
      <c r="I1461" s="23">
        <v>0.057</v>
      </c>
      <c r="J1461" s="24">
        <f>IFNA(VLOOKUP(A1461,'ENERGY processed'!$A$2:$H$2692,7,0),"")</f>
        <v>9520</v>
      </c>
      <c r="K1461" s="24">
        <f t="shared" si="3"/>
        <v>0.002819007573</v>
      </c>
      <c r="L1461" s="24">
        <f>IFNA(VLOOKUP(A1461,'ENERGY processed'!$A$2:$H$2692,8,0),"")</f>
        <v>15115</v>
      </c>
      <c r="M1461" s="24">
        <f t="shared" si="5"/>
        <v>0.004475766751</v>
      </c>
      <c r="N1461" s="24">
        <f>IFNA(VLOOKUP(A1461,'HUMAN RESOURCES processed'!$A$2:$M$2692,5,0))</f>
        <v>0.009</v>
      </c>
      <c r="O1461" s="24">
        <f>IFNA(VLOOKUP(A1461,'HUMAN RESOURCES processed'!$A$2:$M$2692,6,0))</f>
        <v>0.008</v>
      </c>
      <c r="P1461" s="24">
        <f>IFNA(VLOOKUP(A1461,'HUMAN RESOURCES processed'!$A$2:$M$2692,7,0))</f>
        <v>78</v>
      </c>
      <c r="Q1461" s="24">
        <f>IFNA(VLOOKUP(A1461,'HUMAN RESOURCES processed'!$A$2:$M$2692,8,0))</f>
        <v>66</v>
      </c>
      <c r="R1461" s="24">
        <f t="shared" si="6"/>
        <v>72</v>
      </c>
      <c r="S1461" s="24">
        <f>IFNA(VLOOKUP(A1461,'HUMAN RESOURCES processed'!$A$2:$M$2692,9,0))</f>
        <v>0.173</v>
      </c>
      <c r="T1461" s="24">
        <f>IFNA(VLOOKUP(A1461,'HUMAN RESOURCES processed'!$A$2:$M$2692,10,0))</f>
        <v>0.677</v>
      </c>
      <c r="U1461" s="24">
        <f>IFNA(VLOOKUP(A1461,'HUMAN RESOURCES processed'!$A$2:$M$2692,11,0))</f>
        <v>0.15</v>
      </c>
      <c r="V1461" s="24">
        <f>IFNA(VLOOKUP(A1461,'HUMAN RESOURCES processed'!$A$2:$M$2692,12,0))</f>
        <v>3377075</v>
      </c>
      <c r="W1461" s="24">
        <f>IFNA(VLOOKUP(A1461,'HUMAN RESOURCES processed'!$A$2:$M$2692,13,0))</f>
        <v>0.666</v>
      </c>
      <c r="X1461" s="24">
        <f>IFNA(VLOOKUP(A1461,'TOURISM processed'!$A$2:$F$2692,5,0))</f>
        <v>834000000</v>
      </c>
      <c r="Y1461" s="24">
        <f>IFNA(VLOOKUP(A1461,'TOURISM processed'!$A$2:$F$2692,6,0))</f>
        <v>643000000</v>
      </c>
      <c r="Z1461" s="24">
        <f t="shared" si="7"/>
        <v>190.4014569</v>
      </c>
      <c r="AA1461" s="24">
        <f t="shared" si="835"/>
        <v>0</v>
      </c>
      <c r="AB1461" s="24">
        <f>IFNA(VLOOKUP(A1461,'BUSINESS processed'!A1461:J4151,6,0))</f>
        <v>26</v>
      </c>
      <c r="AC1461" s="24">
        <f t="shared" si="837"/>
        <v>0</v>
      </c>
      <c r="AD1461" s="24">
        <f t="shared" si="838"/>
        <v>0</v>
      </c>
      <c r="AE1461" s="24">
        <f>IFNA(VLOOKUP(A1461,'BUSINESS processed'!A1461:J4151,9,0))</f>
        <v>0.312</v>
      </c>
      <c r="AF1461" s="27">
        <f>IFNA(VLOOKUP(A1461,'BUSINESS processed'!A1461:J4151,10,0))</f>
        <v>0.915</v>
      </c>
      <c r="AG1461" s="26"/>
      <c r="AH1461" s="26"/>
      <c r="AI1461" s="26"/>
      <c r="AJ1461" s="26"/>
      <c r="AK1461" s="26"/>
      <c r="AL1461" s="26"/>
      <c r="AM1461" s="26"/>
      <c r="AN1461" s="26"/>
      <c r="AO1461" s="26"/>
      <c r="AP1461" s="26"/>
      <c r="AQ1461" s="26"/>
      <c r="AR1461" s="26"/>
      <c r="AS1461" s="26"/>
      <c r="AT1461" s="26"/>
      <c r="AU1461" s="26"/>
      <c r="AV1461" s="26"/>
      <c r="AW1461" s="26"/>
      <c r="AX1461" s="26"/>
      <c r="AY1461" s="26"/>
      <c r="AZ1461" s="26"/>
      <c r="BA1461" s="26"/>
      <c r="BB1461" s="26"/>
      <c r="BC1461" s="26"/>
      <c r="BD1461" s="26"/>
      <c r="BE1461" s="26"/>
      <c r="BF1461" s="26"/>
      <c r="BG1461" s="26"/>
      <c r="BH1461" s="26"/>
    </row>
    <row r="1462">
      <c r="A1462" s="18" t="str">
        <f t="shared" si="1"/>
        <v>Europe_Lithuania-Europe_2005</v>
      </c>
      <c r="B1462" s="19" t="s">
        <v>179</v>
      </c>
      <c r="C1462" s="20" t="s">
        <v>205</v>
      </c>
      <c r="D1462" s="21" t="s">
        <v>84</v>
      </c>
      <c r="E1462" s="22">
        <v>2.6085307222E10</v>
      </c>
      <c r="F1462" s="22">
        <f t="shared" si="2"/>
        <v>7851.042105</v>
      </c>
      <c r="G1462" s="23">
        <v>0.058</v>
      </c>
      <c r="H1462" s="23">
        <v>446.0</v>
      </c>
      <c r="I1462" s="23">
        <v>0.053</v>
      </c>
      <c r="J1462" s="24">
        <f>IF(AND( C1462=C1461,D1462&gt;D1461),J1461,"")</f>
        <v>9520</v>
      </c>
      <c r="K1462" s="24">
        <f t="shared" si="3"/>
        <v>0.002865288118</v>
      </c>
      <c r="L1462" s="24">
        <f>IF(AND(C1462=C1461,C1462&gt;C1461),C1461,0)</f>
        <v>0</v>
      </c>
      <c r="M1462" s="24">
        <f t="shared" si="5"/>
        <v>0</v>
      </c>
      <c r="N1462" s="24">
        <f>IFNA(VLOOKUP(A1462,'HUMAN RESOURCES processed'!$A$2:$M$2692,5,0))</f>
        <v>0.009</v>
      </c>
      <c r="O1462" s="24">
        <f>IFNA(VLOOKUP(A1462,'HUMAN RESOURCES processed'!$A$2:$M$2692,6,0))</f>
        <v>0.008</v>
      </c>
      <c r="P1462" s="24">
        <f>IFNA(VLOOKUP(A1462,'HUMAN RESOURCES processed'!$A$2:$M$2692,7,0))</f>
        <v>77</v>
      </c>
      <c r="Q1462" s="24">
        <f>IFNA(VLOOKUP(A1462,'HUMAN RESOURCES processed'!$A$2:$M$2692,8,0))</f>
        <v>65</v>
      </c>
      <c r="R1462" s="24">
        <f t="shared" si="6"/>
        <v>71</v>
      </c>
      <c r="S1462" s="24">
        <f>IFNA(VLOOKUP(A1462,'HUMAN RESOURCES processed'!$A$2:$M$2692,9,0))</f>
        <v>0.167</v>
      </c>
      <c r="T1462" s="24">
        <f>IFNA(VLOOKUP(A1462,'HUMAN RESOURCES processed'!$A$2:$M$2692,10,0))</f>
        <v>0.681</v>
      </c>
      <c r="U1462" s="24">
        <f>IFNA(VLOOKUP(A1462,'HUMAN RESOURCES processed'!$A$2:$M$2692,11,0))</f>
        <v>0.151</v>
      </c>
      <c r="V1462" s="24">
        <f>IFNA(VLOOKUP(A1462,'HUMAN RESOURCES processed'!$A$2:$M$2692,12,0))</f>
        <v>3322528</v>
      </c>
      <c r="W1462" s="24">
        <f>IFNA(VLOOKUP(A1462,'HUMAN RESOURCES processed'!$A$2:$M$2692,13,0))</f>
        <v>0.666</v>
      </c>
      <c r="X1462" s="24">
        <f>IFNA(VLOOKUP(A1462,'TOURISM processed'!$A$2:$F$2692,5,0))</f>
        <v>975000000</v>
      </c>
      <c r="Y1462" s="24">
        <f>IFNA(VLOOKUP(A1462,'TOURISM processed'!$A$2:$F$2692,6,0))</f>
        <v>757000000</v>
      </c>
      <c r="Z1462" s="24">
        <f t="shared" si="7"/>
        <v>227.8385615</v>
      </c>
      <c r="AA1462" s="24">
        <f>IFNA(VLOOKUP(A1462,'BUSINESS processed'!A1462:J4152,5,0))</f>
        <v>0.512</v>
      </c>
      <c r="AB1462" s="24">
        <f>IFNA(VLOOKUP(A1462,'BUSINESS processed'!A1462:J4152,6,0))</f>
        <v>26</v>
      </c>
      <c r="AC1462" s="24">
        <f t="shared" si="837"/>
        <v>0</v>
      </c>
      <c r="AD1462" s="24">
        <f>IFNA(VLOOKUP(A1462,'BUSINESS processed'!A1462:J4152,8,0))</f>
        <v>166</v>
      </c>
      <c r="AE1462" s="24">
        <f>IFNA(VLOOKUP(A1462,'BUSINESS processed'!A1462:J4152,9,0))</f>
        <v>0.362</v>
      </c>
      <c r="AF1462" s="27">
        <f>IFNA(VLOOKUP(A1462,'BUSINESS processed'!A1462:J4152,10,0))</f>
        <v>1.325</v>
      </c>
      <c r="AG1462" s="26"/>
      <c r="AH1462" s="26"/>
      <c r="AI1462" s="26"/>
      <c r="AJ1462" s="26"/>
      <c r="AK1462" s="26"/>
      <c r="AL1462" s="26"/>
      <c r="AM1462" s="26"/>
      <c r="AN1462" s="26"/>
      <c r="AO1462" s="26"/>
      <c r="AP1462" s="26"/>
      <c r="AQ1462" s="26"/>
      <c r="AR1462" s="26"/>
      <c r="AS1462" s="26"/>
      <c r="AT1462" s="26"/>
      <c r="AU1462" s="26"/>
      <c r="AV1462" s="26"/>
      <c r="AW1462" s="26"/>
      <c r="AX1462" s="26"/>
      <c r="AY1462" s="26"/>
      <c r="AZ1462" s="26"/>
      <c r="BA1462" s="26"/>
      <c r="BB1462" s="26"/>
      <c r="BC1462" s="26"/>
      <c r="BD1462" s="26"/>
      <c r="BE1462" s="26"/>
      <c r="BF1462" s="26"/>
      <c r="BG1462" s="26"/>
      <c r="BH1462" s="26"/>
    </row>
    <row r="1463">
      <c r="A1463" s="18" t="str">
        <f t="shared" si="1"/>
        <v>Europe_Lithuania-Europe_2006</v>
      </c>
      <c r="B1463" s="19" t="s">
        <v>179</v>
      </c>
      <c r="C1463" s="20" t="s">
        <v>205</v>
      </c>
      <c r="D1463" s="21" t="s">
        <v>85</v>
      </c>
      <c r="E1463" s="22">
        <v>3.0246361657E10</v>
      </c>
      <c r="F1463" s="22">
        <f t="shared" si="2"/>
        <v>9249.909296</v>
      </c>
      <c r="G1463" s="23">
        <v>0.062</v>
      </c>
      <c r="H1463" s="23">
        <v>552.0</v>
      </c>
      <c r="I1463" s="23">
        <v>0.051</v>
      </c>
      <c r="J1463" s="24">
        <f>IFNA(VLOOKUP(A1463,'ENERGY processed'!$A$2:$H$2692,7,0),"")</f>
        <v>8831.5</v>
      </c>
      <c r="K1463" s="24">
        <f t="shared" si="3"/>
        <v>0.002700839687</v>
      </c>
      <c r="L1463" s="24">
        <f>IFNA(VLOOKUP(A1463,'ENERGY processed'!$A$2:$H$2692,8,0),"")</f>
        <v>13124.5</v>
      </c>
      <c r="M1463" s="24">
        <f t="shared" si="5"/>
        <v>0.004013720259</v>
      </c>
      <c r="N1463" s="24">
        <f>IFNA(VLOOKUP(A1463,'HUMAN RESOURCES processed'!$A$2:$M$2692,5,0))</f>
        <v>0.01</v>
      </c>
      <c r="O1463" s="24">
        <f>IFNA(VLOOKUP(A1463,'HUMAN RESOURCES processed'!$A$2:$M$2692,6,0))</f>
        <v>0.008</v>
      </c>
      <c r="P1463" s="24">
        <f>IFNA(VLOOKUP(A1463,'HUMAN RESOURCES processed'!$A$2:$M$2692,7,0))</f>
        <v>77</v>
      </c>
      <c r="Q1463" s="24">
        <f>IFNA(VLOOKUP(A1463,'HUMAN RESOURCES processed'!$A$2:$M$2692,8,0))</f>
        <v>65</v>
      </c>
      <c r="R1463" s="24">
        <f t="shared" si="6"/>
        <v>71</v>
      </c>
      <c r="S1463" s="24">
        <f>IFNA(VLOOKUP(A1463,'HUMAN RESOURCES processed'!$A$2:$M$2692,9,0))</f>
        <v>0.163</v>
      </c>
      <c r="T1463" s="24">
        <f>IFNA(VLOOKUP(A1463,'HUMAN RESOURCES processed'!$A$2:$M$2692,10,0))</f>
        <v>0.685</v>
      </c>
      <c r="U1463" s="24">
        <f>IFNA(VLOOKUP(A1463,'HUMAN RESOURCES processed'!$A$2:$M$2692,11,0))</f>
        <v>0.153</v>
      </c>
      <c r="V1463" s="24">
        <f>IFNA(VLOOKUP(A1463,'HUMAN RESOURCES processed'!$A$2:$M$2692,12,0))</f>
        <v>3269909</v>
      </c>
      <c r="W1463" s="24">
        <f>IFNA(VLOOKUP(A1463,'HUMAN RESOURCES processed'!$A$2:$M$2692,13,0))</f>
        <v>0.667</v>
      </c>
      <c r="X1463" s="24">
        <f>IFNA(VLOOKUP(A1463,'TOURISM processed'!$A$2:$F$2692,5,0))</f>
        <v>1077000000</v>
      </c>
      <c r="Y1463" s="24">
        <f>IFNA(VLOOKUP(A1463,'TOURISM processed'!$A$2:$F$2692,6,0))</f>
        <v>931000000</v>
      </c>
      <c r="Z1463" s="24">
        <f t="shared" si="7"/>
        <v>284.7174035</v>
      </c>
      <c r="AA1463" s="24">
        <f>IFNA(VLOOKUP(A1463,'BUSINESS processed'!A1463:J4153,5,0))</f>
        <v>0.476</v>
      </c>
      <c r="AB1463" s="24">
        <f>IFNA(VLOOKUP(A1463,'BUSINESS processed'!A1463:J4153,6,0))</f>
        <v>26</v>
      </c>
      <c r="AC1463" s="24">
        <f t="shared" si="837"/>
        <v>0</v>
      </c>
      <c r="AD1463" s="24">
        <f>IFNA(VLOOKUP(A1463,'BUSINESS processed'!A1463:J4153,8,0))</f>
        <v>166</v>
      </c>
      <c r="AE1463" s="24">
        <f>IFNA(VLOOKUP(A1463,'BUSINESS processed'!A1463:J4153,9,0))</f>
        <v>0.439</v>
      </c>
      <c r="AF1463" s="27">
        <f>IFNA(VLOOKUP(A1463,'BUSINESS processed'!A1463:J4153,10,0))</f>
        <v>1.457</v>
      </c>
      <c r="AG1463" s="26"/>
      <c r="AH1463" s="26"/>
      <c r="AI1463" s="26"/>
      <c r="AJ1463" s="26"/>
      <c r="AK1463" s="26"/>
      <c r="AL1463" s="26"/>
      <c r="AM1463" s="26"/>
      <c r="AN1463" s="26"/>
      <c r="AO1463" s="26"/>
      <c r="AP1463" s="26"/>
      <c r="AQ1463" s="26"/>
      <c r="AR1463" s="26"/>
      <c r="AS1463" s="26"/>
      <c r="AT1463" s="26"/>
      <c r="AU1463" s="26"/>
      <c r="AV1463" s="26"/>
      <c r="AW1463" s="26"/>
      <c r="AX1463" s="26"/>
      <c r="AY1463" s="26"/>
      <c r="AZ1463" s="26"/>
      <c r="BA1463" s="26"/>
      <c r="BB1463" s="26"/>
      <c r="BC1463" s="26"/>
      <c r="BD1463" s="26"/>
      <c r="BE1463" s="26"/>
      <c r="BF1463" s="26"/>
      <c r="BG1463" s="26"/>
      <c r="BH1463" s="26"/>
    </row>
    <row r="1464">
      <c r="A1464" s="18" t="str">
        <f t="shared" si="1"/>
        <v>Europe_Lithuania-Europe_2007</v>
      </c>
      <c r="B1464" s="19" t="s">
        <v>179</v>
      </c>
      <c r="C1464" s="20" t="s">
        <v>205</v>
      </c>
      <c r="D1464" s="21" t="s">
        <v>86</v>
      </c>
      <c r="E1464" s="22">
        <v>3.9325985931E10</v>
      </c>
      <c r="F1464" s="22">
        <f t="shared" si="2"/>
        <v>12170.35217</v>
      </c>
      <c r="G1464" s="23">
        <v>0.062</v>
      </c>
      <c r="H1464" s="23">
        <v>725.0</v>
      </c>
      <c r="I1464" s="23">
        <v>0.069</v>
      </c>
      <c r="J1464" s="24">
        <f>IFNA(VLOOKUP(A1464,'ENERGY processed'!$A$2:$H$2692,7,0),"")</f>
        <v>9460</v>
      </c>
      <c r="K1464" s="24">
        <f t="shared" si="3"/>
        <v>0.002927619709</v>
      </c>
      <c r="L1464" s="24">
        <f>IFNA(VLOOKUP(A1464,'ENERGY processed'!$A$2:$H$2692,8,0),"")</f>
        <v>15137</v>
      </c>
      <c r="M1464" s="24">
        <f t="shared" si="5"/>
        <v>0.004684501008</v>
      </c>
      <c r="N1464" s="24">
        <f>IFNA(VLOOKUP(A1464,'HUMAN RESOURCES processed'!$A$2:$M$2692,5,0))</f>
        <v>0.01</v>
      </c>
      <c r="O1464" s="24">
        <f>IFNA(VLOOKUP(A1464,'HUMAN RESOURCES processed'!$A$2:$M$2692,6,0))</f>
        <v>0.007</v>
      </c>
      <c r="P1464" s="24">
        <f>IFNA(VLOOKUP(A1464,'HUMAN RESOURCES processed'!$A$2:$M$2692,7,0))</f>
        <v>77</v>
      </c>
      <c r="Q1464" s="24">
        <f>IFNA(VLOOKUP(A1464,'HUMAN RESOURCES processed'!$A$2:$M$2692,8,0))</f>
        <v>65</v>
      </c>
      <c r="R1464" s="24">
        <f t="shared" si="6"/>
        <v>71</v>
      </c>
      <c r="S1464" s="24">
        <f>IFNA(VLOOKUP(A1464,'HUMAN RESOURCES processed'!$A$2:$M$2692,9,0))</f>
        <v>0.159</v>
      </c>
      <c r="T1464" s="24">
        <f>IFNA(VLOOKUP(A1464,'HUMAN RESOURCES processed'!$A$2:$M$2692,10,0))</f>
        <v>0.688</v>
      </c>
      <c r="U1464" s="24">
        <f>IFNA(VLOOKUP(A1464,'HUMAN RESOURCES processed'!$A$2:$M$2692,11,0))</f>
        <v>0.154</v>
      </c>
      <c r="V1464" s="24">
        <f>IFNA(VLOOKUP(A1464,'HUMAN RESOURCES processed'!$A$2:$M$2692,12,0))</f>
        <v>3231294</v>
      </c>
      <c r="W1464" s="24">
        <f>IFNA(VLOOKUP(A1464,'HUMAN RESOURCES processed'!$A$2:$M$2692,13,0))</f>
        <v>0.668</v>
      </c>
      <c r="X1464" s="24">
        <f>IFNA(VLOOKUP(A1464,'TOURISM processed'!$A$2:$F$2692,5,0))</f>
        <v>1192000000</v>
      </c>
      <c r="Y1464" s="24">
        <f>IFNA(VLOOKUP(A1464,'TOURISM processed'!$A$2:$F$2692,6,0))</f>
        <v>1168000000</v>
      </c>
      <c r="Z1464" s="24">
        <f t="shared" si="7"/>
        <v>361.4650973</v>
      </c>
      <c r="AA1464" s="24">
        <f>IFNA(VLOOKUP(A1464,'BUSINESS processed'!A1464:J4154,5,0))</f>
        <v>0.462</v>
      </c>
      <c r="AB1464" s="24">
        <f>IFNA(VLOOKUP(A1464,'BUSINESS processed'!A1464:J4154,6,0))</f>
        <v>26</v>
      </c>
      <c r="AC1464" s="24">
        <f t="shared" si="837"/>
        <v>0</v>
      </c>
      <c r="AD1464" s="24">
        <f>IFNA(VLOOKUP(A1464,'BUSINESS processed'!A1464:J4154,8,0))</f>
        <v>166</v>
      </c>
      <c r="AE1464" s="24">
        <f>IFNA(VLOOKUP(A1464,'BUSINESS processed'!A1464:J4154,9,0))</f>
        <v>0.499</v>
      </c>
      <c r="AF1464" s="27">
        <f>IFNA(VLOOKUP(A1464,'BUSINESS processed'!A1464:J4154,10,0))</f>
        <v>1.54</v>
      </c>
      <c r="AG1464" s="26"/>
      <c r="AH1464" s="26"/>
      <c r="AI1464" s="26"/>
      <c r="AJ1464" s="26"/>
      <c r="AK1464" s="26"/>
      <c r="AL1464" s="26"/>
      <c r="AM1464" s="26"/>
      <c r="AN1464" s="26"/>
      <c r="AO1464" s="26"/>
      <c r="AP1464" s="26"/>
      <c r="AQ1464" s="26"/>
      <c r="AR1464" s="26"/>
      <c r="AS1464" s="26"/>
      <c r="AT1464" s="26"/>
      <c r="AU1464" s="26"/>
      <c r="AV1464" s="26"/>
      <c r="AW1464" s="26"/>
      <c r="AX1464" s="26"/>
      <c r="AY1464" s="26"/>
      <c r="AZ1464" s="26"/>
      <c r="BA1464" s="26"/>
      <c r="BB1464" s="26"/>
      <c r="BC1464" s="26"/>
      <c r="BD1464" s="26"/>
      <c r="BE1464" s="26"/>
      <c r="BF1464" s="26"/>
      <c r="BG1464" s="26"/>
      <c r="BH1464" s="26"/>
    </row>
    <row r="1465">
      <c r="A1465" s="18" t="str">
        <f t="shared" si="1"/>
        <v>Europe_Lithuania-Europe_2008</v>
      </c>
      <c r="B1465" s="19" t="s">
        <v>179</v>
      </c>
      <c r="C1465" s="20" t="s">
        <v>205</v>
      </c>
      <c r="D1465" s="21" t="s">
        <v>87</v>
      </c>
      <c r="E1465" s="22">
        <v>4.7438363056E10</v>
      </c>
      <c r="F1465" s="22">
        <f t="shared" si="2"/>
        <v>14832.68815</v>
      </c>
      <c r="G1465" s="23">
        <v>0.066</v>
      </c>
      <c r="H1465" s="23">
        <v>934.0</v>
      </c>
      <c r="I1465" s="23">
        <v>0.084</v>
      </c>
      <c r="J1465" s="24">
        <f>IFNA(VLOOKUP(A1465,'ENERGY processed'!$A$2:$H$2692,7,0),"")</f>
        <v>8848</v>
      </c>
      <c r="K1465" s="24">
        <f t="shared" si="3"/>
        <v>0.002766529372</v>
      </c>
      <c r="L1465" s="24">
        <f>IFNA(VLOOKUP(A1465,'ENERGY processed'!$A$2:$H$2692,8,0),"")</f>
        <v>13993</v>
      </c>
      <c r="M1465" s="24">
        <f t="shared" si="5"/>
        <v>0.004375231182</v>
      </c>
      <c r="N1465" s="24">
        <f>IFNA(VLOOKUP(A1465,'HUMAN RESOURCES processed'!$A$2:$M$2692,5,0))</f>
        <v>0.011</v>
      </c>
      <c r="O1465" s="24">
        <f>IFNA(VLOOKUP(A1465,'HUMAN RESOURCES processed'!$A$2:$M$2692,6,0))</f>
        <v>0.007</v>
      </c>
      <c r="P1465" s="24">
        <f>IFNA(VLOOKUP(A1465,'HUMAN RESOURCES processed'!$A$2:$M$2692,7,0))</f>
        <v>78</v>
      </c>
      <c r="Q1465" s="24">
        <f>IFNA(VLOOKUP(A1465,'HUMAN RESOURCES processed'!$A$2:$M$2692,8,0))</f>
        <v>66</v>
      </c>
      <c r="R1465" s="24">
        <f t="shared" si="6"/>
        <v>72</v>
      </c>
      <c r="S1465" s="24">
        <f>IFNA(VLOOKUP(A1465,'HUMAN RESOURCES processed'!$A$2:$M$2692,9,0))</f>
        <v>0.156</v>
      </c>
      <c r="T1465" s="24">
        <f>IFNA(VLOOKUP(A1465,'HUMAN RESOURCES processed'!$A$2:$M$2692,10,0))</f>
        <v>0.69</v>
      </c>
      <c r="U1465" s="24">
        <f>IFNA(VLOOKUP(A1465,'HUMAN RESOURCES processed'!$A$2:$M$2692,11,0))</f>
        <v>0.154</v>
      </c>
      <c r="V1465" s="24">
        <f>IFNA(VLOOKUP(A1465,'HUMAN RESOURCES processed'!$A$2:$M$2692,12,0))</f>
        <v>3198231</v>
      </c>
      <c r="W1465" s="24">
        <f>IFNA(VLOOKUP(A1465,'HUMAN RESOURCES processed'!$A$2:$M$2692,13,0))</f>
        <v>0.668</v>
      </c>
      <c r="X1465" s="24">
        <f>IFNA(VLOOKUP(A1465,'TOURISM processed'!$A$2:$F$2692,5,0))</f>
        <v>1316000000</v>
      </c>
      <c r="Y1465" s="24">
        <f>IFNA(VLOOKUP(A1465,'TOURISM processed'!$A$2:$F$2692,6,0))</f>
        <v>1567000000</v>
      </c>
      <c r="Z1465" s="24">
        <f t="shared" si="7"/>
        <v>489.9583551</v>
      </c>
      <c r="AA1465" s="24">
        <f>IFNA(VLOOKUP(A1465,'BUSINESS processed'!A1465:J4155,5,0))</f>
        <v>0.456</v>
      </c>
      <c r="AB1465" s="24">
        <f>IFNA(VLOOKUP(A1465,'BUSINESS processed'!A1465:J4155,6,0))</f>
        <v>26</v>
      </c>
      <c r="AC1465" s="24">
        <f t="shared" si="837"/>
        <v>0</v>
      </c>
      <c r="AD1465" s="24">
        <f>IFNA(VLOOKUP(A1465,'BUSINESS processed'!A1465:J4155,8,0))</f>
        <v>166</v>
      </c>
      <c r="AE1465" s="24">
        <f>IFNA(VLOOKUP(A1465,'BUSINESS processed'!A1465:J4155,9,0))</f>
        <v>0.552</v>
      </c>
      <c r="AF1465" s="27">
        <f>IFNA(VLOOKUP(A1465,'BUSINESS processed'!A1465:J4155,10,0))</f>
        <v>1.598</v>
      </c>
      <c r="AG1465" s="26"/>
      <c r="AH1465" s="26"/>
      <c r="AI1465" s="26"/>
      <c r="AJ1465" s="26"/>
      <c r="AK1465" s="26"/>
      <c r="AL1465" s="26"/>
      <c r="AM1465" s="26"/>
      <c r="AN1465" s="26"/>
      <c r="AO1465" s="26"/>
      <c r="AP1465" s="26"/>
      <c r="AQ1465" s="26"/>
      <c r="AR1465" s="26"/>
      <c r="AS1465" s="26"/>
      <c r="AT1465" s="26"/>
      <c r="AU1465" s="26"/>
      <c r="AV1465" s="26"/>
      <c r="AW1465" s="26"/>
      <c r="AX1465" s="26"/>
      <c r="AY1465" s="26"/>
      <c r="AZ1465" s="26"/>
      <c r="BA1465" s="26"/>
      <c r="BB1465" s="26"/>
      <c r="BC1465" s="26"/>
      <c r="BD1465" s="26"/>
      <c r="BE1465" s="26"/>
      <c r="BF1465" s="26"/>
      <c r="BG1465" s="26"/>
      <c r="BH1465" s="26"/>
    </row>
    <row r="1466">
      <c r="A1466" s="18" t="str">
        <f t="shared" si="1"/>
        <v>Europe_Lithuania-Europe_2009</v>
      </c>
      <c r="B1466" s="19" t="s">
        <v>179</v>
      </c>
      <c r="C1466" s="20" t="s">
        <v>205</v>
      </c>
      <c r="D1466" s="21" t="s">
        <v>88</v>
      </c>
      <c r="E1466" s="22">
        <v>3.7050081723E10</v>
      </c>
      <c r="F1466" s="22">
        <f t="shared" si="2"/>
        <v>11713.9</v>
      </c>
      <c r="G1466" s="23">
        <v>0.075</v>
      </c>
      <c r="H1466" s="23">
        <v>836.0</v>
      </c>
      <c r="I1466" s="23">
        <v>0.084</v>
      </c>
      <c r="J1466" s="24">
        <f>IF(AND( C1466=C1465,D1466&gt;D1465),J1465,"")</f>
        <v>8848</v>
      </c>
      <c r="K1466" s="24">
        <f t="shared" si="3"/>
        <v>0.002797418585</v>
      </c>
      <c r="L1466" s="24">
        <f>IF(AND(C1466=C1465,C1466&gt;C1465),C1465,0)</f>
        <v>0</v>
      </c>
      <c r="M1466" s="24">
        <f t="shared" si="5"/>
        <v>0</v>
      </c>
      <c r="N1466" s="24">
        <f>IFNA(VLOOKUP(A1466,'HUMAN RESOURCES processed'!$A$2:$M$2692,5,0))</f>
        <v>0.012</v>
      </c>
      <c r="O1466" s="24">
        <f>IFNA(VLOOKUP(A1466,'HUMAN RESOURCES processed'!$A$2:$M$2692,6,0))</f>
        <v>0.006</v>
      </c>
      <c r="P1466" s="24">
        <f>IFNA(VLOOKUP(A1466,'HUMAN RESOURCES processed'!$A$2:$M$2692,7,0))</f>
        <v>79</v>
      </c>
      <c r="Q1466" s="24">
        <f>IFNA(VLOOKUP(A1466,'HUMAN RESOURCES processed'!$A$2:$M$2692,8,0))</f>
        <v>68</v>
      </c>
      <c r="R1466" s="24">
        <f t="shared" si="6"/>
        <v>73.5</v>
      </c>
      <c r="S1466" s="24">
        <f>IFNA(VLOOKUP(A1466,'HUMAN RESOURCES processed'!$A$2:$M$2692,9,0))</f>
        <v>0.154</v>
      </c>
      <c r="T1466" s="24">
        <f>IFNA(VLOOKUP(A1466,'HUMAN RESOURCES processed'!$A$2:$M$2692,10,0))</f>
        <v>0.692</v>
      </c>
      <c r="U1466" s="24">
        <f>IFNA(VLOOKUP(A1466,'HUMAN RESOURCES processed'!$A$2:$M$2692,11,0))</f>
        <v>0.155</v>
      </c>
      <c r="V1466" s="24">
        <f>IFNA(VLOOKUP(A1466,'HUMAN RESOURCES processed'!$A$2:$M$2692,12,0))</f>
        <v>3162916</v>
      </c>
      <c r="W1466" s="24">
        <f>IFNA(VLOOKUP(A1466,'HUMAN RESOURCES processed'!$A$2:$M$2692,13,0))</f>
        <v>0.668</v>
      </c>
      <c r="X1466" s="24">
        <f>IFNA(VLOOKUP(A1466,'TOURISM processed'!$A$2:$F$2692,5,0))</f>
        <v>1063000000</v>
      </c>
      <c r="Y1466" s="24">
        <f>IFNA(VLOOKUP(A1466,'TOURISM processed'!$A$2:$F$2692,6,0))</f>
        <v>1170000000</v>
      </c>
      <c r="Z1466" s="24">
        <f t="shared" si="7"/>
        <v>369.9118156</v>
      </c>
      <c r="AA1466" s="24">
        <f>IFNA(VLOOKUP(A1466,'BUSINESS processed'!A1466:J4156,5,0))</f>
        <v>0.436</v>
      </c>
      <c r="AB1466" s="24">
        <f>IFNA(VLOOKUP(A1466,'BUSINESS processed'!A1466:J4156,6,0))</f>
        <v>26</v>
      </c>
      <c r="AC1466" s="24">
        <f t="shared" si="837"/>
        <v>0</v>
      </c>
      <c r="AD1466" s="24">
        <f>IFNA(VLOOKUP(A1466,'BUSINESS processed'!A1466:J4156,8,0))</f>
        <v>166</v>
      </c>
      <c r="AE1466" s="24">
        <f>IFNA(VLOOKUP(A1466,'BUSINESS processed'!A1466:J4156,9,0))</f>
        <v>0.598</v>
      </c>
      <c r="AF1466" s="27">
        <f>IFNA(VLOOKUP(A1466,'BUSINESS processed'!A1466:J4156,10,0))</f>
        <v>1.599</v>
      </c>
      <c r="AG1466" s="26"/>
      <c r="AH1466" s="26"/>
      <c r="AI1466" s="26"/>
      <c r="AJ1466" s="26"/>
      <c r="AK1466" s="26"/>
      <c r="AL1466" s="26"/>
      <c r="AM1466" s="26"/>
      <c r="AN1466" s="26"/>
      <c r="AO1466" s="26"/>
      <c r="AP1466" s="26"/>
      <c r="AQ1466" s="26"/>
      <c r="AR1466" s="26"/>
      <c r="AS1466" s="26"/>
      <c r="AT1466" s="26"/>
      <c r="AU1466" s="26"/>
      <c r="AV1466" s="26"/>
      <c r="AW1466" s="26"/>
      <c r="AX1466" s="26"/>
      <c r="AY1466" s="26"/>
      <c r="AZ1466" s="26"/>
      <c r="BA1466" s="26"/>
      <c r="BB1466" s="26"/>
      <c r="BC1466" s="26"/>
      <c r="BD1466" s="26"/>
      <c r="BE1466" s="26"/>
      <c r="BF1466" s="26"/>
      <c r="BG1466" s="26"/>
      <c r="BH1466" s="26"/>
    </row>
    <row r="1467">
      <c r="A1467" s="18" t="str">
        <f t="shared" si="1"/>
        <v>Europe_Lithuania-Europe_2010</v>
      </c>
      <c r="B1467" s="19" t="s">
        <v>179</v>
      </c>
      <c r="C1467" s="20" t="s">
        <v>205</v>
      </c>
      <c r="D1467" s="21" t="s">
        <v>89</v>
      </c>
      <c r="E1467" s="22">
        <v>3.6709511568E10</v>
      </c>
      <c r="F1467" s="22">
        <f t="shared" si="2"/>
        <v>11852.1696</v>
      </c>
      <c r="G1467" s="23">
        <v>0.07</v>
      </c>
      <c r="H1467" s="23">
        <v>782.0</v>
      </c>
      <c r="I1467" s="23">
        <v>0.06</v>
      </c>
      <c r="J1467" s="24">
        <f>IFNA(VLOOKUP(A1467,'ENERGY processed'!$A$2:$H$2692,7,0),"")</f>
        <v>8192</v>
      </c>
      <c r="K1467" s="24">
        <f t="shared" si="3"/>
        <v>0.002644899625</v>
      </c>
      <c r="L1467" s="24">
        <f>IFNA(VLOOKUP(A1467,'ENERGY processed'!$A$2:$H$2692,8,0),"")</f>
        <v>12557.5</v>
      </c>
      <c r="M1467" s="24">
        <f t="shared" si="5"/>
        <v>0.004054361211</v>
      </c>
      <c r="N1467" s="24">
        <f>IFNA(VLOOKUP(A1467,'HUMAN RESOURCES processed'!$A$2:$M$2692,5,0))</f>
        <v>0.012</v>
      </c>
      <c r="O1467" s="24">
        <f>IFNA(VLOOKUP(A1467,'HUMAN RESOURCES processed'!$A$2:$M$2692,6,0))</f>
        <v>0.006</v>
      </c>
      <c r="P1467" s="24">
        <f>IFNA(VLOOKUP(A1467,'HUMAN RESOURCES processed'!$A$2:$M$2692,7,0))</f>
        <v>79</v>
      </c>
      <c r="Q1467" s="24">
        <f>IFNA(VLOOKUP(A1467,'HUMAN RESOURCES processed'!$A$2:$M$2692,8,0))</f>
        <v>68</v>
      </c>
      <c r="R1467" s="24">
        <f t="shared" si="6"/>
        <v>73.5</v>
      </c>
      <c r="S1467" s="24">
        <f>IFNA(VLOOKUP(A1467,'HUMAN RESOURCES processed'!$A$2:$M$2692,9,0))</f>
        <v>0.152</v>
      </c>
      <c r="T1467" s="24">
        <f>IFNA(VLOOKUP(A1467,'HUMAN RESOURCES processed'!$A$2:$M$2692,10,0))</f>
        <v>0.693</v>
      </c>
      <c r="U1467" s="24">
        <f>IFNA(VLOOKUP(A1467,'HUMAN RESOURCES processed'!$A$2:$M$2692,11,0))</f>
        <v>0.155</v>
      </c>
      <c r="V1467" s="24">
        <f>IFNA(VLOOKUP(A1467,'HUMAN RESOURCES processed'!$A$2:$M$2692,12,0))</f>
        <v>3097282</v>
      </c>
      <c r="W1467" s="24">
        <f>IFNA(VLOOKUP(A1467,'HUMAN RESOURCES processed'!$A$2:$M$2692,13,0))</f>
        <v>0.668</v>
      </c>
      <c r="X1467" s="24">
        <f>IFNA(VLOOKUP(A1467,'TOURISM processed'!$A$2:$F$2692,5,0))</f>
        <v>1034000000</v>
      </c>
      <c r="Y1467" s="24">
        <f>IFNA(VLOOKUP(A1467,'TOURISM processed'!$A$2:$F$2692,6,0))</f>
        <v>936000000</v>
      </c>
      <c r="Z1467" s="24">
        <f t="shared" si="7"/>
        <v>302.2004454</v>
      </c>
      <c r="AA1467" s="24">
        <f>IFNA(VLOOKUP(A1467,'BUSINESS processed'!A1467:J4157,5,0))</f>
        <v>0.451</v>
      </c>
      <c r="AB1467" s="24">
        <f>IFNA(VLOOKUP(A1467,'BUSINESS processed'!A1467:J4157,6,0))</f>
        <v>22</v>
      </c>
      <c r="AC1467" s="24">
        <f t="shared" si="837"/>
        <v>0</v>
      </c>
      <c r="AD1467" s="24">
        <f>IFNA(VLOOKUP(A1467,'BUSINESS processed'!A1467:J4157,8,0))</f>
        <v>175</v>
      </c>
      <c r="AE1467" s="24">
        <f>IFNA(VLOOKUP(A1467,'BUSINESS processed'!A1467:J4157,9,0))</f>
        <v>0.621</v>
      </c>
      <c r="AF1467" s="27">
        <f>IFNA(VLOOKUP(A1467,'BUSINESS processed'!A1467:J4157,10,0))</f>
        <v>1.594</v>
      </c>
      <c r="AG1467" s="26"/>
      <c r="AH1467" s="26"/>
      <c r="AI1467" s="26"/>
      <c r="AJ1467" s="26"/>
      <c r="AK1467" s="26"/>
      <c r="AL1467" s="26"/>
      <c r="AM1467" s="26"/>
      <c r="AN1467" s="26"/>
      <c r="AO1467" s="26"/>
      <c r="AP1467" s="26"/>
      <c r="AQ1467" s="26"/>
      <c r="AR1467" s="26"/>
      <c r="AS1467" s="26"/>
      <c r="AT1467" s="26"/>
      <c r="AU1467" s="26"/>
      <c r="AV1467" s="26"/>
      <c r="AW1467" s="26"/>
      <c r="AX1467" s="26"/>
      <c r="AY1467" s="26"/>
      <c r="AZ1467" s="26"/>
      <c r="BA1467" s="26"/>
      <c r="BB1467" s="26"/>
      <c r="BC1467" s="26"/>
      <c r="BD1467" s="26"/>
      <c r="BE1467" s="26"/>
      <c r="BF1467" s="26"/>
      <c r="BG1467" s="26"/>
      <c r="BH1467" s="26"/>
    </row>
    <row r="1468">
      <c r="A1468" s="18" t="str">
        <f t="shared" si="1"/>
        <v>Europe_Lithuania-Europe_2011</v>
      </c>
      <c r="B1468" s="19" t="s">
        <v>179</v>
      </c>
      <c r="C1468" s="20" t="s">
        <v>205</v>
      </c>
      <c r="D1468" s="21" t="s">
        <v>90</v>
      </c>
      <c r="E1468" s="22">
        <v>4.3083067994E10</v>
      </c>
      <c r="F1468" s="22">
        <f t="shared" si="2"/>
        <v>14227.68554</v>
      </c>
      <c r="G1468" s="23">
        <v>0.067</v>
      </c>
      <c r="H1468" s="23">
        <v>887.0</v>
      </c>
      <c r="I1468" s="39">
        <f t="shared" ref="I1468:I1469" si="840">IF(AND(C1468=C1467,D1468&gt;D1467),I1467,"")</f>
        <v>0.06</v>
      </c>
      <c r="J1468" s="24">
        <f>IFNA(VLOOKUP(A1468,'ENERGY processed'!$A$2:$H$2692,7,0),"")</f>
        <v>8718</v>
      </c>
      <c r="K1468" s="24">
        <f t="shared" si="3"/>
        <v>0.002879018796</v>
      </c>
      <c r="L1468" s="24">
        <f>IFNA(VLOOKUP(A1468,'ENERGY processed'!$A$2:$H$2692,8,0),"")</f>
        <v>14294</v>
      </c>
      <c r="M1468" s="24">
        <f t="shared" si="5"/>
        <v>0.004720428385</v>
      </c>
      <c r="N1468" s="24">
        <f>IFNA(VLOOKUP(A1468,'HUMAN RESOURCES processed'!$A$2:$M$2692,5,0))</f>
        <v>0.011</v>
      </c>
      <c r="O1468" s="24">
        <f>IFNA(VLOOKUP(A1468,'HUMAN RESOURCES processed'!$A$2:$M$2692,6,0))</f>
        <v>0.005</v>
      </c>
      <c r="P1468" s="24">
        <f>IFNA(VLOOKUP(A1468,'HUMAN RESOURCES processed'!$A$2:$M$2692,7,0))</f>
        <v>79</v>
      </c>
      <c r="Q1468" s="24">
        <f>IFNA(VLOOKUP(A1468,'HUMAN RESOURCES processed'!$A$2:$M$2692,8,0))</f>
        <v>68</v>
      </c>
      <c r="R1468" s="24">
        <f t="shared" si="6"/>
        <v>73.5</v>
      </c>
      <c r="S1468" s="24">
        <f>IFNA(VLOOKUP(A1468,'HUMAN RESOURCES processed'!$A$2:$M$2692,9,0))</f>
        <v>0.151</v>
      </c>
      <c r="T1468" s="24">
        <f>IFNA(VLOOKUP(A1468,'HUMAN RESOURCES processed'!$A$2:$M$2692,10,0))</f>
        <v>0.693</v>
      </c>
      <c r="U1468" s="24">
        <f>IFNA(VLOOKUP(A1468,'HUMAN RESOURCES processed'!$A$2:$M$2692,11,0))</f>
        <v>0.155</v>
      </c>
      <c r="V1468" s="24">
        <f>IFNA(VLOOKUP(A1468,'HUMAN RESOURCES processed'!$A$2:$M$2692,12,0))</f>
        <v>3028115</v>
      </c>
      <c r="W1468" s="24">
        <f>IFNA(VLOOKUP(A1468,'HUMAN RESOURCES processed'!$A$2:$M$2692,13,0))</f>
        <v>0.667</v>
      </c>
      <c r="X1468" s="24">
        <f>IFNA(VLOOKUP(A1468,'TOURISM processed'!$A$2:$F$2692,5,0))</f>
        <v>1417000000</v>
      </c>
      <c r="Y1468" s="24">
        <f>IFNA(VLOOKUP(A1468,'TOURISM processed'!$A$2:$F$2692,6,0))</f>
        <v>874000000</v>
      </c>
      <c r="Z1468" s="24">
        <f t="shared" si="7"/>
        <v>288.6284041</v>
      </c>
      <c r="AA1468" s="24">
        <f>IFNA(VLOOKUP(A1468,'BUSINESS processed'!A1468:J4158,5,0))</f>
        <v>0.431</v>
      </c>
      <c r="AB1468" s="24">
        <f>IFNA(VLOOKUP(A1468,'BUSINESS processed'!A1468:J4158,6,0))</f>
        <v>22</v>
      </c>
      <c r="AC1468" s="24">
        <f t="shared" si="837"/>
        <v>0</v>
      </c>
      <c r="AD1468" s="24">
        <f>IFNA(VLOOKUP(A1468,'BUSINESS processed'!A1468:J4158,8,0))</f>
        <v>175</v>
      </c>
      <c r="AE1468" s="24">
        <f>IFNA(VLOOKUP(A1468,'BUSINESS processed'!A1468:J4158,9,0))</f>
        <v>0.636</v>
      </c>
      <c r="AF1468" s="27">
        <f>IFNA(VLOOKUP(A1468,'BUSINESS processed'!A1468:J4158,10,0))</f>
        <v>1.622</v>
      </c>
      <c r="AG1468" s="26"/>
      <c r="AH1468" s="26"/>
      <c r="AI1468" s="26"/>
      <c r="AJ1468" s="26"/>
      <c r="AK1468" s="26"/>
      <c r="AL1468" s="26"/>
      <c r="AM1468" s="26"/>
      <c r="AN1468" s="26"/>
      <c r="AO1468" s="26"/>
      <c r="AP1468" s="26"/>
      <c r="AQ1468" s="26"/>
      <c r="AR1468" s="26"/>
      <c r="AS1468" s="26"/>
      <c r="AT1468" s="26"/>
      <c r="AU1468" s="26"/>
      <c r="AV1468" s="26"/>
      <c r="AW1468" s="26"/>
      <c r="AX1468" s="26"/>
      <c r="AY1468" s="26"/>
      <c r="AZ1468" s="26"/>
      <c r="BA1468" s="26"/>
      <c r="BB1468" s="26"/>
      <c r="BC1468" s="26"/>
      <c r="BD1468" s="26"/>
      <c r="BE1468" s="26"/>
      <c r="BF1468" s="26"/>
      <c r="BG1468" s="26"/>
      <c r="BH1468" s="26"/>
    </row>
    <row r="1469">
      <c r="A1469" s="18" t="str">
        <f t="shared" si="1"/>
        <v>Europe_Lithuania-Europe_2012</v>
      </c>
      <c r="B1469" s="19" t="s">
        <v>179</v>
      </c>
      <c r="C1469" s="20" t="s">
        <v>205</v>
      </c>
      <c r="D1469" s="21" t="s">
        <v>91</v>
      </c>
      <c r="E1469" s="22">
        <v>4.2343559196E10</v>
      </c>
      <c r="F1469" s="22">
        <f t="shared" si="2"/>
        <v>14172.28123</v>
      </c>
      <c r="G1469" s="23">
        <v>0.067</v>
      </c>
      <c r="H1469" s="23">
        <v>859.0</v>
      </c>
      <c r="I1469" s="39">
        <f t="shared" si="840"/>
        <v>0.06</v>
      </c>
      <c r="J1469" s="24">
        <f>IFNA(VLOOKUP(A1469,'ENERGY processed'!$A$2:$H$2692,7,0),"")</f>
        <v>8865</v>
      </c>
      <c r="K1469" s="24">
        <f t="shared" si="3"/>
        <v>0.002967092882</v>
      </c>
      <c r="L1469" s="24">
        <f>IFNA(VLOOKUP(A1469,'ENERGY processed'!$A$2:$H$2692,8,0),"")</f>
        <v>13212</v>
      </c>
      <c r="M1469" s="24">
        <f t="shared" si="5"/>
        <v>0.00442202269</v>
      </c>
      <c r="N1469" s="24">
        <f>IFNA(VLOOKUP(A1469,'HUMAN RESOURCES processed'!$A$2:$M$2692,5,0))</f>
        <v>0.01</v>
      </c>
      <c r="O1469" s="24">
        <f>IFNA(VLOOKUP(A1469,'HUMAN RESOURCES processed'!$A$2:$M$2692,6,0))</f>
        <v>0.005</v>
      </c>
      <c r="P1469" s="24">
        <f>IFNA(VLOOKUP(A1469,'HUMAN RESOURCES processed'!$A$2:$M$2692,7,0))</f>
        <v>80</v>
      </c>
      <c r="Q1469" s="24">
        <f>IFNA(VLOOKUP(A1469,'HUMAN RESOURCES processed'!$A$2:$M$2692,8,0))</f>
        <v>68</v>
      </c>
      <c r="R1469" s="24">
        <f t="shared" si="6"/>
        <v>74</v>
      </c>
      <c r="S1469" s="24">
        <f>IFNA(VLOOKUP(A1469,'HUMAN RESOURCES processed'!$A$2:$M$2692,9,0))</f>
        <v>0.151</v>
      </c>
      <c r="T1469" s="24">
        <f>IFNA(VLOOKUP(A1469,'HUMAN RESOURCES processed'!$A$2:$M$2692,10,0))</f>
        <v>0.693</v>
      </c>
      <c r="U1469" s="24">
        <f>IFNA(VLOOKUP(A1469,'HUMAN RESOURCES processed'!$A$2:$M$2692,11,0))</f>
        <v>0.156</v>
      </c>
      <c r="V1469" s="24">
        <f>IFNA(VLOOKUP(A1469,'HUMAN RESOURCES processed'!$A$2:$M$2692,12,0))</f>
        <v>2987773</v>
      </c>
      <c r="W1469" s="24">
        <f>IFNA(VLOOKUP(A1469,'HUMAN RESOURCES processed'!$A$2:$M$2692,13,0))</f>
        <v>0.666</v>
      </c>
      <c r="X1469" s="24">
        <f>IFNA(VLOOKUP(A1469,'TOURISM processed'!$A$2:$F$2692,5,0))</f>
        <v>1430000000</v>
      </c>
      <c r="Y1469" s="24">
        <f>IFNA(VLOOKUP(A1469,'TOURISM processed'!$A$2:$F$2692,6,0))</f>
        <v>1058000000</v>
      </c>
      <c r="Z1469" s="24">
        <f t="shared" si="7"/>
        <v>354.1099006</v>
      </c>
      <c r="AA1469" s="24">
        <f>IFNA(VLOOKUP(A1469,'BUSINESS processed'!A1469:J4159,5,0))</f>
        <v>0.43</v>
      </c>
      <c r="AB1469" s="24">
        <f>IFNA(VLOOKUP(A1469,'BUSINESS processed'!A1469:J4159,6,0))</f>
        <v>20</v>
      </c>
      <c r="AC1469" s="24">
        <f>IFNA(VLOOKUP(A1469,'BUSINESS processed'!A1469:J4159,7,0))</f>
        <v>25</v>
      </c>
      <c r="AD1469" s="24">
        <f>IFNA(VLOOKUP(A1469,'BUSINESS processed'!A1469:J4159,8,0))</f>
        <v>175</v>
      </c>
      <c r="AE1469" s="24">
        <f>IFNA(VLOOKUP(A1469,'BUSINESS processed'!A1469:J4159,9,0))</f>
        <v>0.672</v>
      </c>
      <c r="AF1469" s="27">
        <f>IFNA(VLOOKUP(A1469,'BUSINESS processed'!A1469:J4159,10,0))</f>
        <v>1.651</v>
      </c>
      <c r="AG1469" s="26"/>
      <c r="AH1469" s="26"/>
      <c r="AI1469" s="26"/>
      <c r="AJ1469" s="26"/>
      <c r="AK1469" s="26"/>
      <c r="AL1469" s="26"/>
      <c r="AM1469" s="26"/>
      <c r="AN1469" s="26"/>
      <c r="AO1469" s="26"/>
      <c r="AP1469" s="26"/>
      <c r="AQ1469" s="26"/>
      <c r="AR1469" s="26"/>
      <c r="AS1469" s="26"/>
      <c r="AT1469" s="26"/>
      <c r="AU1469" s="26"/>
      <c r="AV1469" s="26"/>
      <c r="AW1469" s="26"/>
      <c r="AX1469" s="26"/>
      <c r="AY1469" s="26"/>
      <c r="AZ1469" s="26"/>
      <c r="BA1469" s="26"/>
      <c r="BB1469" s="26"/>
      <c r="BC1469" s="26"/>
      <c r="BD1469" s="26"/>
      <c r="BE1469" s="26"/>
      <c r="BF1469" s="26"/>
      <c r="BG1469" s="26"/>
      <c r="BH1469" s="26"/>
    </row>
    <row r="1470">
      <c r="A1470" s="18" t="str">
        <f t="shared" si="1"/>
        <v>Europe_Luxembourg-Europe_2000</v>
      </c>
      <c r="B1470" s="19" t="s">
        <v>179</v>
      </c>
      <c r="C1470" s="20" t="s">
        <v>206</v>
      </c>
      <c r="D1470" s="21" t="s">
        <v>70</v>
      </c>
      <c r="E1470" s="22">
        <v>2.0267551133E10</v>
      </c>
      <c r="F1470" s="22">
        <f t="shared" si="2"/>
        <v>46453.24578</v>
      </c>
      <c r="G1470" s="23">
        <v>0.075</v>
      </c>
      <c r="H1470" s="23">
        <v>3495.0</v>
      </c>
      <c r="I1470" s="39">
        <f t="shared" ref="I1470:I1482" si="841">IF(AND(C1470=C1469,D1470&gt;D1469),I1469,0)</f>
        <v>0</v>
      </c>
      <c r="J1470" s="24">
        <f>IFNA(VLOOKUP(A1470,'ENERGY processed'!$A$2:$H$2692,7,0),"")</f>
        <v>4080</v>
      </c>
      <c r="K1470" s="24">
        <f t="shared" si="3"/>
        <v>0.009351363741</v>
      </c>
      <c r="L1470" s="24">
        <f t="shared" ref="L1470:L1471" si="842">IF(AND(C1470=C1469,C1470&gt;C1469),C1469,0)</f>
        <v>0</v>
      </c>
      <c r="M1470" s="24">
        <f t="shared" si="5"/>
        <v>0</v>
      </c>
      <c r="N1470" s="24">
        <f>IFNA(VLOOKUP(A1470,'HUMAN RESOURCES processed'!$A$2:$M$2692,5,0))</f>
        <v>0.013</v>
      </c>
      <c r="O1470" s="24">
        <f>IFNA(VLOOKUP(A1470,'HUMAN RESOURCES processed'!$A$2:$M$2692,6,0))</f>
        <v>0.004</v>
      </c>
      <c r="P1470" s="24">
        <f>IFNA(VLOOKUP(A1470,'HUMAN RESOURCES processed'!$A$2:$M$2692,7,0))</f>
        <v>81</v>
      </c>
      <c r="Q1470" s="24">
        <f>IFNA(VLOOKUP(A1470,'HUMAN RESOURCES processed'!$A$2:$M$2692,8,0))</f>
        <v>75</v>
      </c>
      <c r="R1470" s="24">
        <f t="shared" si="6"/>
        <v>78</v>
      </c>
      <c r="S1470" s="24">
        <f>IFNA(VLOOKUP(A1470,'HUMAN RESOURCES processed'!$A$2:$M$2692,9,0))</f>
        <v>0.189</v>
      </c>
      <c r="T1470" s="24">
        <f>IFNA(VLOOKUP(A1470,'HUMAN RESOURCES processed'!$A$2:$M$2692,10,0))</f>
        <v>0.67</v>
      </c>
      <c r="U1470" s="24">
        <f>IFNA(VLOOKUP(A1470,'HUMAN RESOURCES processed'!$A$2:$M$2692,11,0))</f>
        <v>0.141</v>
      </c>
      <c r="V1470" s="24">
        <f>IFNA(VLOOKUP(A1470,'HUMAN RESOURCES processed'!$A$2:$M$2692,12,0))</f>
        <v>436300</v>
      </c>
      <c r="W1470" s="24">
        <f>IFNA(VLOOKUP(A1470,'HUMAN RESOURCES processed'!$A$2:$M$2692,13,0))</f>
        <v>0.842</v>
      </c>
      <c r="X1470" s="24">
        <f>IFNA(VLOOKUP(A1470,'TOURISM processed'!$A$2:$F$2692,5,0))</f>
        <v>1686000000</v>
      </c>
      <c r="Y1470" s="24">
        <f>IFNA(VLOOKUP(A1470,'TOURISM processed'!$A$2:$F$2692,6,0))</f>
        <v>1309000000</v>
      </c>
      <c r="Z1470" s="24">
        <f t="shared" si="7"/>
        <v>3000.2292</v>
      </c>
      <c r="AA1470" s="24">
        <f t="shared" ref="AA1470:AA1475" si="843">IF(AND(C1470=C1469,D1470&gt;D1469),AA1469,0)</f>
        <v>0</v>
      </c>
      <c r="AB1470" s="24">
        <f t="shared" ref="AB1470:AB1475" si="844">IF(AND(C1470=C1469,D1470&gt;D1469),AB1469,0)</f>
        <v>0</v>
      </c>
      <c r="AC1470" s="24">
        <f t="shared" ref="AC1470:AC1481" si="845">IF(AND(C1470=C1469,D1470&gt;D1469),AC1469,0)</f>
        <v>0</v>
      </c>
      <c r="AD1470" s="24">
        <f t="shared" ref="AD1470:AD1475" si="846">IF(AND(C1470=C1469,D1470&gt;D1469),AD1469,0)</f>
        <v>0</v>
      </c>
      <c r="AE1470" s="24">
        <f>IFNA(VLOOKUP(A1470,'BUSINESS processed'!A1470:J4160,9,0))</f>
        <v>0.229</v>
      </c>
      <c r="AF1470" s="27">
        <f>IFNA(VLOOKUP(A1470,'BUSINESS processed'!A1470:J4160,10,0))</f>
        <v>0.695</v>
      </c>
      <c r="AG1470" s="26"/>
      <c r="AH1470" s="26"/>
      <c r="AI1470" s="26"/>
      <c r="AJ1470" s="26"/>
      <c r="AK1470" s="26"/>
      <c r="AL1470" s="26"/>
      <c r="AM1470" s="26"/>
      <c r="AN1470" s="26"/>
      <c r="AO1470" s="26"/>
      <c r="AP1470" s="26"/>
      <c r="AQ1470" s="26"/>
      <c r="AR1470" s="26"/>
      <c r="AS1470" s="26"/>
      <c r="AT1470" s="26"/>
      <c r="AU1470" s="26"/>
      <c r="AV1470" s="26"/>
      <c r="AW1470" s="26"/>
      <c r="AX1470" s="26"/>
      <c r="AY1470" s="26"/>
      <c r="AZ1470" s="26"/>
      <c r="BA1470" s="26"/>
      <c r="BB1470" s="26"/>
      <c r="BC1470" s="26"/>
      <c r="BD1470" s="26"/>
      <c r="BE1470" s="26"/>
      <c r="BF1470" s="26"/>
      <c r="BG1470" s="26"/>
      <c r="BH1470" s="26"/>
    </row>
    <row r="1471">
      <c r="A1471" s="18" t="str">
        <f t="shared" si="1"/>
        <v>Europe_Luxembourg-Europe_2001</v>
      </c>
      <c r="B1471" s="19" t="s">
        <v>179</v>
      </c>
      <c r="C1471" s="20" t="s">
        <v>206</v>
      </c>
      <c r="D1471" s="21" t="s">
        <v>71</v>
      </c>
      <c r="E1471" s="22">
        <v>2.0196868009E10</v>
      </c>
      <c r="F1471" s="22">
        <f t="shared" si="2"/>
        <v>45743.43018</v>
      </c>
      <c r="G1471" s="23">
        <v>0.074</v>
      </c>
      <c r="H1471" s="23">
        <v>3405.0</v>
      </c>
      <c r="I1471" s="39">
        <f t="shared" si="841"/>
        <v>0</v>
      </c>
      <c r="J1471" s="24">
        <f>IFNA(VLOOKUP(A1471,'ENERGY processed'!$A$2:$H$2692,7,0),"")</f>
        <v>4171</v>
      </c>
      <c r="K1471" s="24">
        <f t="shared" si="3"/>
        <v>0.009446803692</v>
      </c>
      <c r="L1471" s="24">
        <f t="shared" si="842"/>
        <v>0</v>
      </c>
      <c r="M1471" s="24">
        <f t="shared" si="5"/>
        <v>0</v>
      </c>
      <c r="N1471" s="24">
        <f>IFNA(VLOOKUP(A1471,'HUMAN RESOURCES processed'!$A$2:$M$2692,5,0))</f>
        <v>0.012</v>
      </c>
      <c r="O1471" s="24">
        <f>IFNA(VLOOKUP(A1471,'HUMAN RESOURCES processed'!$A$2:$M$2692,6,0))</f>
        <v>0.004</v>
      </c>
      <c r="P1471" s="24">
        <f>IFNA(VLOOKUP(A1471,'HUMAN RESOURCES processed'!$A$2:$M$2692,7,0))</f>
        <v>81</v>
      </c>
      <c r="Q1471" s="24">
        <f>IFNA(VLOOKUP(A1471,'HUMAN RESOURCES processed'!$A$2:$M$2692,8,0))</f>
        <v>75</v>
      </c>
      <c r="R1471" s="24">
        <f t="shared" si="6"/>
        <v>78</v>
      </c>
      <c r="S1471" s="24">
        <f>IFNA(VLOOKUP(A1471,'HUMAN RESOURCES processed'!$A$2:$M$2692,9,0))</f>
        <v>0.19</v>
      </c>
      <c r="T1471" s="24">
        <f>IFNA(VLOOKUP(A1471,'HUMAN RESOURCES processed'!$A$2:$M$2692,10,0))</f>
        <v>0.669</v>
      </c>
      <c r="U1471" s="24">
        <f>IFNA(VLOOKUP(A1471,'HUMAN RESOURCES processed'!$A$2:$M$2692,11,0))</f>
        <v>0.142</v>
      </c>
      <c r="V1471" s="24">
        <f>IFNA(VLOOKUP(A1471,'HUMAN RESOURCES processed'!$A$2:$M$2692,12,0))</f>
        <v>441525</v>
      </c>
      <c r="W1471" s="24">
        <f>IFNA(VLOOKUP(A1471,'HUMAN RESOURCES processed'!$A$2:$M$2692,13,0))</f>
        <v>0.848</v>
      </c>
      <c r="X1471" s="24">
        <f>IFNA(VLOOKUP(A1471,'TOURISM processed'!$A$2:$F$2692,5,0))</f>
        <v>1780000000</v>
      </c>
      <c r="Y1471" s="24">
        <f>IFNA(VLOOKUP(A1471,'TOURISM processed'!$A$2:$F$2692,6,0))</f>
        <v>1464000000</v>
      </c>
      <c r="Z1471" s="24">
        <f t="shared" si="7"/>
        <v>3315.780533</v>
      </c>
      <c r="AA1471" s="24">
        <f t="shared" si="843"/>
        <v>0</v>
      </c>
      <c r="AB1471" s="24">
        <f t="shared" si="844"/>
        <v>0</v>
      </c>
      <c r="AC1471" s="24">
        <f t="shared" si="845"/>
        <v>0</v>
      </c>
      <c r="AD1471" s="24">
        <f t="shared" si="846"/>
        <v>0</v>
      </c>
      <c r="AE1471" s="24">
        <f>IFNA(VLOOKUP(A1471,'BUSINESS processed'!A1471:J4161,9,0))</f>
        <v>0.362</v>
      </c>
      <c r="AF1471" s="27">
        <f>IFNA(VLOOKUP(A1471,'BUSINESS processed'!A1471:J4161,10,0))</f>
        <v>0.929</v>
      </c>
      <c r="AG1471" s="26"/>
      <c r="AH1471" s="26"/>
      <c r="AI1471" s="26"/>
      <c r="AJ1471" s="26"/>
      <c r="AK1471" s="26"/>
      <c r="AL1471" s="26"/>
      <c r="AM1471" s="26"/>
      <c r="AN1471" s="26"/>
      <c r="AO1471" s="26"/>
      <c r="AP1471" s="26"/>
      <c r="AQ1471" s="26"/>
      <c r="AR1471" s="26"/>
      <c r="AS1471" s="26"/>
      <c r="AT1471" s="26"/>
      <c r="AU1471" s="26"/>
      <c r="AV1471" s="26"/>
      <c r="AW1471" s="26"/>
      <c r="AX1471" s="26"/>
      <c r="AY1471" s="26"/>
      <c r="AZ1471" s="26"/>
      <c r="BA1471" s="26"/>
      <c r="BB1471" s="26"/>
      <c r="BC1471" s="26"/>
      <c r="BD1471" s="26"/>
      <c r="BE1471" s="26"/>
      <c r="BF1471" s="26"/>
      <c r="BG1471" s="26"/>
      <c r="BH1471" s="26"/>
    </row>
    <row r="1472">
      <c r="A1472" s="18" t="str">
        <f t="shared" si="1"/>
        <v>Europe_Luxembourg-Europe_2002</v>
      </c>
      <c r="B1472" s="19" t="s">
        <v>179</v>
      </c>
      <c r="C1472" s="20" t="s">
        <v>206</v>
      </c>
      <c r="D1472" s="21" t="s">
        <v>72</v>
      </c>
      <c r="E1472" s="22">
        <v>2.2568793525E10</v>
      </c>
      <c r="F1472" s="22">
        <f t="shared" si="2"/>
        <v>50582.82854</v>
      </c>
      <c r="G1472" s="23">
        <v>0.083</v>
      </c>
      <c r="H1472" s="23">
        <v>4202.0</v>
      </c>
      <c r="I1472" s="39">
        <f t="shared" si="841"/>
        <v>0</v>
      </c>
      <c r="J1472" s="24">
        <f>IFNA(VLOOKUP(A1472,'ENERGY processed'!$A$2:$H$2692,7,0),"")</f>
        <v>4220</v>
      </c>
      <c r="K1472" s="24">
        <f t="shared" si="3"/>
        <v>0.009458172242</v>
      </c>
      <c r="L1472" s="24">
        <f>IFNA(VLOOKUP(A1472,'ENERGY processed'!$A$2:$H$2692,8,0),"")</f>
        <v>10829</v>
      </c>
      <c r="M1472" s="24">
        <f t="shared" si="5"/>
        <v>0.02427074578</v>
      </c>
      <c r="N1472" s="24">
        <f>IFNA(VLOOKUP(A1472,'HUMAN RESOURCES processed'!$A$2:$M$2692,5,0))</f>
        <v>0.012</v>
      </c>
      <c r="O1472" s="24">
        <f>IFNA(VLOOKUP(A1472,'HUMAN RESOURCES processed'!$A$2:$M$2692,6,0))</f>
        <v>0.003</v>
      </c>
      <c r="P1472" s="24">
        <f>IFNA(VLOOKUP(A1472,'HUMAN RESOURCES processed'!$A$2:$M$2692,7,0))</f>
        <v>82</v>
      </c>
      <c r="Q1472" s="24">
        <f>IFNA(VLOOKUP(A1472,'HUMAN RESOURCES processed'!$A$2:$M$2692,8,0))</f>
        <v>75</v>
      </c>
      <c r="R1472" s="24">
        <f t="shared" si="6"/>
        <v>78.5</v>
      </c>
      <c r="S1472" s="24">
        <f>IFNA(VLOOKUP(A1472,'HUMAN RESOURCES processed'!$A$2:$M$2692,9,0))</f>
        <v>0.189</v>
      </c>
      <c r="T1472" s="24">
        <f>IFNA(VLOOKUP(A1472,'HUMAN RESOURCES processed'!$A$2:$M$2692,10,0))</f>
        <v>0.668</v>
      </c>
      <c r="U1472" s="24">
        <f>IFNA(VLOOKUP(A1472,'HUMAN RESOURCES processed'!$A$2:$M$2692,11,0))</f>
        <v>0.143</v>
      </c>
      <c r="V1472" s="24">
        <f>IFNA(VLOOKUP(A1472,'HUMAN RESOURCES processed'!$A$2:$M$2692,12,0))</f>
        <v>446175</v>
      </c>
      <c r="W1472" s="24">
        <f>IFNA(VLOOKUP(A1472,'HUMAN RESOURCES processed'!$A$2:$M$2692,13,0))</f>
        <v>0.853</v>
      </c>
      <c r="X1472" s="24">
        <f>IFNA(VLOOKUP(A1472,'TOURISM processed'!$A$2:$F$2692,5,0))</f>
        <v>2547000000</v>
      </c>
      <c r="Y1472" s="24">
        <f>IFNA(VLOOKUP(A1472,'TOURISM processed'!$A$2:$F$2692,6,0))</f>
        <v>1963000000</v>
      </c>
      <c r="Z1472" s="24">
        <f t="shared" si="7"/>
        <v>4399.618984</v>
      </c>
      <c r="AA1472" s="24">
        <f t="shared" si="843"/>
        <v>0</v>
      </c>
      <c r="AB1472" s="24">
        <f t="shared" si="844"/>
        <v>0</v>
      </c>
      <c r="AC1472" s="24">
        <f t="shared" si="845"/>
        <v>0</v>
      </c>
      <c r="AD1472" s="24">
        <f t="shared" si="846"/>
        <v>0</v>
      </c>
      <c r="AE1472" s="24">
        <f>IFNA(VLOOKUP(A1472,'BUSINESS processed'!A1472:J4162,9,0))</f>
        <v>0.398</v>
      </c>
      <c r="AF1472" s="27">
        <f>IFNA(VLOOKUP(A1472,'BUSINESS processed'!A1472:J4162,10,0))</f>
        <v>1.066</v>
      </c>
      <c r="AG1472" s="26"/>
      <c r="AH1472" s="26"/>
      <c r="AI1472" s="26"/>
      <c r="AJ1472" s="26"/>
      <c r="AK1472" s="26"/>
      <c r="AL1472" s="26"/>
      <c r="AM1472" s="26"/>
      <c r="AN1472" s="26"/>
      <c r="AO1472" s="26"/>
      <c r="AP1472" s="26"/>
      <c r="AQ1472" s="26"/>
      <c r="AR1472" s="26"/>
      <c r="AS1472" s="26"/>
      <c r="AT1472" s="26"/>
      <c r="AU1472" s="26"/>
      <c r="AV1472" s="26"/>
      <c r="AW1472" s="26"/>
      <c r="AX1472" s="26"/>
      <c r="AY1472" s="26"/>
      <c r="AZ1472" s="26"/>
      <c r="BA1472" s="26"/>
      <c r="BB1472" s="26"/>
      <c r="BC1472" s="26"/>
      <c r="BD1472" s="26"/>
      <c r="BE1472" s="26"/>
      <c r="BF1472" s="26"/>
      <c r="BG1472" s="26"/>
      <c r="BH1472" s="26"/>
    </row>
    <row r="1473">
      <c r="A1473" s="18" t="str">
        <f t="shared" si="1"/>
        <v>Europe_Luxembourg-Europe_2003</v>
      </c>
      <c r="B1473" s="19" t="s">
        <v>179</v>
      </c>
      <c r="C1473" s="20" t="s">
        <v>206</v>
      </c>
      <c r="D1473" s="21" t="s">
        <v>74</v>
      </c>
      <c r="E1473" s="22">
        <v>2.9144582393E10</v>
      </c>
      <c r="F1473" s="22">
        <f t="shared" si="2"/>
        <v>64531.98944</v>
      </c>
      <c r="G1473" s="23">
        <v>0.077</v>
      </c>
      <c r="H1473" s="23">
        <v>4984.0</v>
      </c>
      <c r="I1473" s="39">
        <f t="shared" si="841"/>
        <v>0</v>
      </c>
      <c r="J1473" s="24">
        <f>IFNA(VLOOKUP(A1473,'ENERGY processed'!$A$2:$H$2692,7,0),"")</f>
        <v>3956</v>
      </c>
      <c r="K1473" s="24">
        <f t="shared" si="3"/>
        <v>0.008759382681</v>
      </c>
      <c r="L1473" s="24">
        <f>IFNA(VLOOKUP(A1473,'ENERGY processed'!$A$2:$H$2692,8,0),"")</f>
        <v>10249</v>
      </c>
      <c r="M1473" s="24">
        <f t="shared" si="5"/>
        <v>0.02269335518</v>
      </c>
      <c r="N1473" s="24">
        <f>IFNA(VLOOKUP(A1473,'HUMAN RESOURCES processed'!$A$2:$M$2692,5,0))</f>
        <v>0.012</v>
      </c>
      <c r="O1473" s="24">
        <f>IFNA(VLOOKUP(A1473,'HUMAN RESOURCES processed'!$A$2:$M$2692,6,0))</f>
        <v>0.003</v>
      </c>
      <c r="P1473" s="24">
        <f>IFNA(VLOOKUP(A1473,'HUMAN RESOURCES processed'!$A$2:$M$2692,7,0))</f>
        <v>81</v>
      </c>
      <c r="Q1473" s="24">
        <f>IFNA(VLOOKUP(A1473,'HUMAN RESOURCES processed'!$A$2:$M$2692,8,0))</f>
        <v>75</v>
      </c>
      <c r="R1473" s="24">
        <f t="shared" si="6"/>
        <v>78</v>
      </c>
      <c r="S1473" s="24">
        <f>IFNA(VLOOKUP(A1473,'HUMAN RESOURCES processed'!$A$2:$M$2692,9,0))</f>
        <v>0.189</v>
      </c>
      <c r="T1473" s="24">
        <f>IFNA(VLOOKUP(A1473,'HUMAN RESOURCES processed'!$A$2:$M$2692,10,0))</f>
        <v>0.668</v>
      </c>
      <c r="U1473" s="24">
        <f>IFNA(VLOOKUP(A1473,'HUMAN RESOURCES processed'!$A$2:$M$2692,11,0))</f>
        <v>0.144</v>
      </c>
      <c r="V1473" s="24">
        <f>IFNA(VLOOKUP(A1473,'HUMAN RESOURCES processed'!$A$2:$M$2692,12,0))</f>
        <v>451630</v>
      </c>
      <c r="W1473" s="24">
        <f>IFNA(VLOOKUP(A1473,'HUMAN RESOURCES processed'!$A$2:$M$2692,13,0))</f>
        <v>0.857</v>
      </c>
      <c r="X1473" s="24">
        <f>IFNA(VLOOKUP(A1473,'TOURISM processed'!$A$2:$F$2692,5,0))</f>
        <v>3149000000</v>
      </c>
      <c r="Y1473" s="24">
        <f>IFNA(VLOOKUP(A1473,'TOURISM processed'!$A$2:$F$2692,6,0))</f>
        <v>2445000000</v>
      </c>
      <c r="Z1473" s="24">
        <f t="shared" si="7"/>
        <v>5413.723623</v>
      </c>
      <c r="AA1473" s="24">
        <f t="shared" si="843"/>
        <v>0</v>
      </c>
      <c r="AB1473" s="24">
        <f t="shared" si="844"/>
        <v>0</v>
      </c>
      <c r="AC1473" s="24">
        <f t="shared" si="845"/>
        <v>0</v>
      </c>
      <c r="AD1473" s="24">
        <f t="shared" si="846"/>
        <v>0</v>
      </c>
      <c r="AE1473" s="24">
        <f>IFNA(VLOOKUP(A1473,'BUSINESS processed'!A1473:J4163,9,0))</f>
        <v>0.546</v>
      </c>
      <c r="AF1473" s="27">
        <f>IFNA(VLOOKUP(A1473,'BUSINESS processed'!A1473:J4163,10,0))</f>
        <v>1.206</v>
      </c>
      <c r="AG1473" s="26"/>
      <c r="AH1473" s="26"/>
      <c r="AI1473" s="26"/>
      <c r="AJ1473" s="26"/>
      <c r="AK1473" s="26"/>
      <c r="AL1473" s="26"/>
      <c r="AM1473" s="26"/>
      <c r="AN1473" s="26"/>
      <c r="AO1473" s="26"/>
      <c r="AP1473" s="26"/>
      <c r="AQ1473" s="26"/>
      <c r="AR1473" s="26"/>
      <c r="AS1473" s="26"/>
      <c r="AT1473" s="26"/>
      <c r="AU1473" s="26"/>
      <c r="AV1473" s="26"/>
      <c r="AW1473" s="26"/>
      <c r="AX1473" s="26"/>
      <c r="AY1473" s="26"/>
      <c r="AZ1473" s="26"/>
      <c r="BA1473" s="26"/>
      <c r="BB1473" s="26"/>
      <c r="BC1473" s="26"/>
      <c r="BD1473" s="26"/>
      <c r="BE1473" s="26"/>
      <c r="BF1473" s="26"/>
      <c r="BG1473" s="26"/>
      <c r="BH1473" s="26"/>
    </row>
    <row r="1474">
      <c r="A1474" s="18" t="str">
        <f t="shared" si="1"/>
        <v>Europe_Luxembourg-Europe_2004</v>
      </c>
      <c r="B1474" s="19" t="s">
        <v>179</v>
      </c>
      <c r="C1474" s="20" t="s">
        <v>206</v>
      </c>
      <c r="D1474" s="21" t="s">
        <v>83</v>
      </c>
      <c r="E1474" s="22">
        <v>3.4077095478E10</v>
      </c>
      <c r="F1474" s="22">
        <f t="shared" si="2"/>
        <v>74388.70863</v>
      </c>
      <c r="G1474" s="23">
        <v>0.082</v>
      </c>
      <c r="H1474" s="23">
        <v>6145.0</v>
      </c>
      <c r="I1474" s="39">
        <f t="shared" si="841"/>
        <v>0</v>
      </c>
      <c r="J1474" s="24">
        <f>IFNA(VLOOKUP(A1474,'ENERGY processed'!$A$2:$H$2692,7,0),"")</f>
        <v>4204</v>
      </c>
      <c r="K1474" s="24">
        <f t="shared" si="3"/>
        <v>0.009177135747</v>
      </c>
      <c r="L1474" s="24">
        <f>IFNA(VLOOKUP(A1474,'ENERGY processed'!$A$2:$H$2692,8,0),"")</f>
        <v>10792</v>
      </c>
      <c r="M1474" s="24">
        <f t="shared" si="5"/>
        <v>0.0235584322</v>
      </c>
      <c r="N1474" s="24">
        <f>IFNA(VLOOKUP(A1474,'HUMAN RESOURCES processed'!$A$2:$M$2692,5,0))</f>
        <v>0.012</v>
      </c>
      <c r="O1474" s="24">
        <f>IFNA(VLOOKUP(A1474,'HUMAN RESOURCES processed'!$A$2:$M$2692,6,0))</f>
        <v>0.003</v>
      </c>
      <c r="P1474" s="24">
        <f>IFNA(VLOOKUP(A1474,'HUMAN RESOURCES processed'!$A$2:$M$2692,7,0))</f>
        <v>82</v>
      </c>
      <c r="Q1474" s="24">
        <f>IFNA(VLOOKUP(A1474,'HUMAN RESOURCES processed'!$A$2:$M$2692,8,0))</f>
        <v>76</v>
      </c>
      <c r="R1474" s="24">
        <f t="shared" si="6"/>
        <v>79</v>
      </c>
      <c r="S1474" s="24">
        <f>IFNA(VLOOKUP(A1474,'HUMAN RESOURCES processed'!$A$2:$M$2692,9,0))</f>
        <v>0.188</v>
      </c>
      <c r="T1474" s="24">
        <f>IFNA(VLOOKUP(A1474,'HUMAN RESOURCES processed'!$A$2:$M$2692,10,0))</f>
        <v>0.668</v>
      </c>
      <c r="U1474" s="24">
        <f>IFNA(VLOOKUP(A1474,'HUMAN RESOURCES processed'!$A$2:$M$2692,11,0))</f>
        <v>0.144</v>
      </c>
      <c r="V1474" s="24">
        <f>IFNA(VLOOKUP(A1474,'HUMAN RESOURCES processed'!$A$2:$M$2692,12,0))</f>
        <v>458095</v>
      </c>
      <c r="W1474" s="24">
        <f>IFNA(VLOOKUP(A1474,'HUMAN RESOURCES processed'!$A$2:$M$2692,13,0))</f>
        <v>0.862</v>
      </c>
      <c r="X1474" s="24">
        <f>IFNA(VLOOKUP(A1474,'TOURISM processed'!$A$2:$F$2692,5,0))</f>
        <v>3880000000</v>
      </c>
      <c r="Y1474" s="24">
        <f>IFNA(VLOOKUP(A1474,'TOURISM processed'!$A$2:$F$2692,6,0))</f>
        <v>2950000000</v>
      </c>
      <c r="Z1474" s="24">
        <f t="shared" si="7"/>
        <v>6439.712287</v>
      </c>
      <c r="AA1474" s="24">
        <f t="shared" si="843"/>
        <v>0</v>
      </c>
      <c r="AB1474" s="24">
        <f t="shared" si="844"/>
        <v>0</v>
      </c>
      <c r="AC1474" s="24">
        <f t="shared" si="845"/>
        <v>0</v>
      </c>
      <c r="AD1474" s="24">
        <f t="shared" si="846"/>
        <v>0</v>
      </c>
      <c r="AE1474" s="24">
        <f>IFNA(VLOOKUP(A1474,'BUSINESS processed'!A1474:J4164,9,0))</f>
        <v>0.659</v>
      </c>
      <c r="AF1474" s="27">
        <f>IFNA(VLOOKUP(A1474,'BUSINESS processed'!A1474:J4164,10,0))</f>
        <v>1.041</v>
      </c>
      <c r="AG1474" s="26"/>
      <c r="AH1474" s="26"/>
      <c r="AI1474" s="26"/>
      <c r="AJ1474" s="26"/>
      <c r="AK1474" s="26"/>
      <c r="AL1474" s="26"/>
      <c r="AM1474" s="26"/>
      <c r="AN1474" s="26"/>
      <c r="AO1474" s="26"/>
      <c r="AP1474" s="26"/>
      <c r="AQ1474" s="26"/>
      <c r="AR1474" s="26"/>
      <c r="AS1474" s="26"/>
      <c r="AT1474" s="26"/>
      <c r="AU1474" s="26"/>
      <c r="AV1474" s="26"/>
      <c r="AW1474" s="26"/>
      <c r="AX1474" s="26"/>
      <c r="AY1474" s="26"/>
      <c r="AZ1474" s="26"/>
      <c r="BA1474" s="26"/>
      <c r="BB1474" s="26"/>
      <c r="BC1474" s="26"/>
      <c r="BD1474" s="26"/>
      <c r="BE1474" s="26"/>
      <c r="BF1474" s="26"/>
      <c r="BG1474" s="26"/>
      <c r="BH1474" s="26"/>
    </row>
    <row r="1475">
      <c r="A1475" s="18" t="str">
        <f t="shared" si="1"/>
        <v>Europe_Luxembourg-Europe_2005</v>
      </c>
      <c r="B1475" s="19" t="s">
        <v>179</v>
      </c>
      <c r="C1475" s="20" t="s">
        <v>206</v>
      </c>
      <c r="D1475" s="21" t="s">
        <v>84</v>
      </c>
      <c r="E1475" s="22">
        <v>3.7643013481E10</v>
      </c>
      <c r="F1475" s="22">
        <f t="shared" si="2"/>
        <v>80925.21999</v>
      </c>
      <c r="G1475" s="23">
        <v>0.079</v>
      </c>
      <c r="H1475" s="23">
        <v>6485.0</v>
      </c>
      <c r="I1475" s="39">
        <f t="shared" si="841"/>
        <v>0</v>
      </c>
      <c r="J1475" s="24">
        <f>IF(AND( C1475=C1474,D1475&gt;D1474),J1474,"")</f>
        <v>4204</v>
      </c>
      <c r="K1475" s="24">
        <f t="shared" si="3"/>
        <v>0.00903778931</v>
      </c>
      <c r="L1475" s="24">
        <f>IF(AND(C1475=C1474,C1475&gt;C1474),C1474,0)</f>
        <v>0</v>
      </c>
      <c r="M1475" s="24">
        <f t="shared" si="5"/>
        <v>0</v>
      </c>
      <c r="N1475" s="24">
        <f>IFNA(VLOOKUP(A1475,'HUMAN RESOURCES processed'!$A$2:$M$2692,5,0))</f>
        <v>0.012</v>
      </c>
      <c r="O1475" s="24">
        <f>IFNA(VLOOKUP(A1475,'HUMAN RESOURCES processed'!$A$2:$M$2692,6,0))</f>
        <v>0.003</v>
      </c>
      <c r="P1475" s="24">
        <f>IFNA(VLOOKUP(A1475,'HUMAN RESOURCES processed'!$A$2:$M$2692,7,0))</f>
        <v>82</v>
      </c>
      <c r="Q1475" s="24">
        <f>IFNA(VLOOKUP(A1475,'HUMAN RESOURCES processed'!$A$2:$M$2692,8,0))</f>
        <v>77</v>
      </c>
      <c r="R1475" s="24">
        <f t="shared" si="6"/>
        <v>79.5</v>
      </c>
      <c r="S1475" s="24">
        <f>IFNA(VLOOKUP(A1475,'HUMAN RESOURCES processed'!$A$2:$M$2692,9,0))</f>
        <v>0.186</v>
      </c>
      <c r="T1475" s="24">
        <f>IFNA(VLOOKUP(A1475,'HUMAN RESOURCES processed'!$A$2:$M$2692,10,0))</f>
        <v>0.67</v>
      </c>
      <c r="U1475" s="24">
        <f>IFNA(VLOOKUP(A1475,'HUMAN RESOURCES processed'!$A$2:$M$2692,11,0))</f>
        <v>0.144</v>
      </c>
      <c r="V1475" s="24">
        <f>IFNA(VLOOKUP(A1475,'HUMAN RESOURCES processed'!$A$2:$M$2692,12,0))</f>
        <v>465158</v>
      </c>
      <c r="W1475" s="24">
        <f>IFNA(VLOOKUP(A1475,'HUMAN RESOURCES processed'!$A$2:$M$2692,13,0))</f>
        <v>0.866</v>
      </c>
      <c r="X1475" s="24">
        <f>IFNA(VLOOKUP(A1475,'TOURISM processed'!$A$2:$F$2692,5,0))</f>
        <v>3612000000</v>
      </c>
      <c r="Y1475" s="24">
        <f>IFNA(VLOOKUP(A1475,'TOURISM processed'!$A$2:$F$2692,6,0))</f>
        <v>2977000000</v>
      </c>
      <c r="Z1475" s="24">
        <f t="shared" si="7"/>
        <v>6399.975922</v>
      </c>
      <c r="AA1475" s="24">
        <f t="shared" si="843"/>
        <v>0</v>
      </c>
      <c r="AB1475" s="24">
        <f t="shared" si="844"/>
        <v>0</v>
      </c>
      <c r="AC1475" s="24">
        <f t="shared" si="845"/>
        <v>0</v>
      </c>
      <c r="AD1475" s="24">
        <f t="shared" si="846"/>
        <v>0</v>
      </c>
      <c r="AE1475" s="24">
        <f>IFNA(VLOOKUP(A1475,'BUSINESS processed'!A1475:J4165,9,0))</f>
        <v>0.7</v>
      </c>
      <c r="AF1475" s="27">
        <f>IFNA(VLOOKUP(A1475,'BUSINESS processed'!A1475:J4165,10,0))</f>
        <v>1.114</v>
      </c>
      <c r="AG1475" s="26"/>
      <c r="AH1475" s="26"/>
      <c r="AI1475" s="26"/>
      <c r="AJ1475" s="26"/>
      <c r="AK1475" s="26"/>
      <c r="AL1475" s="26"/>
      <c r="AM1475" s="26"/>
      <c r="AN1475" s="26"/>
      <c r="AO1475" s="26"/>
      <c r="AP1475" s="26"/>
      <c r="AQ1475" s="26"/>
      <c r="AR1475" s="26"/>
      <c r="AS1475" s="26"/>
      <c r="AT1475" s="26"/>
      <c r="AU1475" s="26"/>
      <c r="AV1475" s="26"/>
      <c r="AW1475" s="26"/>
      <c r="AX1475" s="26"/>
      <c r="AY1475" s="26"/>
      <c r="AZ1475" s="26"/>
      <c r="BA1475" s="26"/>
      <c r="BB1475" s="26"/>
      <c r="BC1475" s="26"/>
      <c r="BD1475" s="26"/>
      <c r="BE1475" s="26"/>
      <c r="BF1475" s="26"/>
      <c r="BG1475" s="26"/>
      <c r="BH1475" s="26"/>
    </row>
    <row r="1476">
      <c r="A1476" s="18" t="str">
        <f t="shared" si="1"/>
        <v>Europe_Luxembourg-Europe_2006</v>
      </c>
      <c r="B1476" s="19" t="s">
        <v>179</v>
      </c>
      <c r="C1476" s="20" t="s">
        <v>206</v>
      </c>
      <c r="D1476" s="21" t="s">
        <v>85</v>
      </c>
      <c r="E1476" s="22">
        <v>4.2544677906E10</v>
      </c>
      <c r="F1476" s="22">
        <f t="shared" si="2"/>
        <v>90015.54662</v>
      </c>
      <c r="G1476" s="23">
        <v>0.077</v>
      </c>
      <c r="H1476" s="23">
        <v>7029.0</v>
      </c>
      <c r="I1476" s="39">
        <f t="shared" si="841"/>
        <v>0</v>
      </c>
      <c r="J1476" s="24">
        <f>IFNA(VLOOKUP(A1476,'ENERGY processed'!$A$2:$H$2692,7,0),"")</f>
        <v>3895.5</v>
      </c>
      <c r="K1476" s="24">
        <f t="shared" si="3"/>
        <v>0.008242054685</v>
      </c>
      <c r="L1476" s="24">
        <f>IFNA(VLOOKUP(A1476,'ENERGY processed'!$A$2:$H$2692,8,0),"")</f>
        <v>10035</v>
      </c>
      <c r="M1476" s="24">
        <f t="shared" si="5"/>
        <v>0.0212319391</v>
      </c>
      <c r="N1476" s="24">
        <f>IFNA(VLOOKUP(A1476,'HUMAN RESOURCES processed'!$A$2:$M$2692,5,0))</f>
        <v>0.012</v>
      </c>
      <c r="O1476" s="24">
        <f>IFNA(VLOOKUP(A1476,'HUMAN RESOURCES processed'!$A$2:$M$2692,6,0))</f>
        <v>0.003</v>
      </c>
      <c r="P1476" s="24">
        <f>IFNA(VLOOKUP(A1476,'HUMAN RESOURCES processed'!$A$2:$M$2692,7,0))</f>
        <v>82</v>
      </c>
      <c r="Q1476" s="24">
        <f>IFNA(VLOOKUP(A1476,'HUMAN RESOURCES processed'!$A$2:$M$2692,8,0))</f>
        <v>77</v>
      </c>
      <c r="R1476" s="24">
        <f t="shared" si="6"/>
        <v>79.5</v>
      </c>
      <c r="S1476" s="24">
        <f>IFNA(VLOOKUP(A1476,'HUMAN RESOURCES processed'!$A$2:$M$2692,9,0))</f>
        <v>0.184</v>
      </c>
      <c r="T1476" s="24">
        <f>IFNA(VLOOKUP(A1476,'HUMAN RESOURCES processed'!$A$2:$M$2692,10,0))</f>
        <v>0.672</v>
      </c>
      <c r="U1476" s="24">
        <f>IFNA(VLOOKUP(A1476,'HUMAN RESOURCES processed'!$A$2:$M$2692,11,0))</f>
        <v>0.144</v>
      </c>
      <c r="V1476" s="24">
        <f>IFNA(VLOOKUP(A1476,'HUMAN RESOURCES processed'!$A$2:$M$2692,12,0))</f>
        <v>472637</v>
      </c>
      <c r="W1476" s="24">
        <f>IFNA(VLOOKUP(A1476,'HUMAN RESOURCES processed'!$A$2:$M$2692,13,0))</f>
        <v>0.87</v>
      </c>
      <c r="X1476" s="24">
        <f>IFNA(VLOOKUP(A1476,'TOURISM processed'!$A$2:$F$2692,5,0))</f>
        <v>3636000000</v>
      </c>
      <c r="Y1476" s="24">
        <f>IFNA(VLOOKUP(A1476,'TOURISM processed'!$A$2:$F$2692,6,0))</f>
        <v>3138000000</v>
      </c>
      <c r="Z1476" s="24">
        <f t="shared" si="7"/>
        <v>6639.344783</v>
      </c>
      <c r="AA1476" s="24">
        <f>IFNA(VLOOKUP(A1476,'BUSINESS processed'!A1476:J4166,5,0))</f>
        <v>0.204</v>
      </c>
      <c r="AB1476" s="24">
        <f>IFNA(VLOOKUP(A1476,'BUSINESS processed'!A1476:J4166,6,0))</f>
        <v>26</v>
      </c>
      <c r="AC1476" s="24">
        <f t="shared" si="845"/>
        <v>0</v>
      </c>
      <c r="AD1476" s="24">
        <f>IFNA(VLOOKUP(A1476,'BUSINESS processed'!A1476:J4166,8,0))</f>
        <v>59</v>
      </c>
      <c r="AE1476" s="24">
        <f>IFNA(VLOOKUP(A1476,'BUSINESS processed'!A1476:J4166,9,0))</f>
        <v>0.725</v>
      </c>
      <c r="AF1476" s="27">
        <f>IFNA(VLOOKUP(A1476,'BUSINESS processed'!A1476:J4166,10,0))</f>
        <v>1.529</v>
      </c>
      <c r="AG1476" s="26"/>
      <c r="AH1476" s="26"/>
      <c r="AI1476" s="26"/>
      <c r="AJ1476" s="26"/>
      <c r="AK1476" s="26"/>
      <c r="AL1476" s="26"/>
      <c r="AM1476" s="26"/>
      <c r="AN1476" s="26"/>
      <c r="AO1476" s="26"/>
      <c r="AP1476" s="26"/>
      <c r="AQ1476" s="26"/>
      <c r="AR1476" s="26"/>
      <c r="AS1476" s="26"/>
      <c r="AT1476" s="26"/>
      <c r="AU1476" s="26"/>
      <c r="AV1476" s="26"/>
      <c r="AW1476" s="26"/>
      <c r="AX1476" s="26"/>
      <c r="AY1476" s="26"/>
      <c r="AZ1476" s="26"/>
      <c r="BA1476" s="26"/>
      <c r="BB1476" s="26"/>
      <c r="BC1476" s="26"/>
      <c r="BD1476" s="26"/>
      <c r="BE1476" s="26"/>
      <c r="BF1476" s="26"/>
      <c r="BG1476" s="26"/>
      <c r="BH1476" s="26"/>
    </row>
    <row r="1477">
      <c r="A1477" s="18" t="str">
        <f t="shared" si="1"/>
        <v>Europe_Luxembourg-Europe_2007</v>
      </c>
      <c r="B1477" s="19" t="s">
        <v>179</v>
      </c>
      <c r="C1477" s="20" t="s">
        <v>206</v>
      </c>
      <c r="D1477" s="21" t="s">
        <v>86</v>
      </c>
      <c r="E1477" s="22">
        <v>5.1320661751E10</v>
      </c>
      <c r="F1477" s="22">
        <f t="shared" si="2"/>
        <v>106919.6046</v>
      </c>
      <c r="G1477" s="23">
        <v>0.068</v>
      </c>
      <c r="H1477" s="23">
        <v>7326.0</v>
      </c>
      <c r="I1477" s="39">
        <f t="shared" si="841"/>
        <v>0</v>
      </c>
      <c r="J1477" s="24">
        <f>IFNA(VLOOKUP(A1477,'ENERGY processed'!$A$2:$H$2692,7,0),"")</f>
        <v>4209</v>
      </c>
      <c r="K1477" s="24">
        <f t="shared" si="3"/>
        <v>0.008768877879</v>
      </c>
      <c r="L1477" s="24">
        <f>IFNA(VLOOKUP(A1477,'ENERGY processed'!$A$2:$H$2692,8,0),"")</f>
        <v>10869</v>
      </c>
      <c r="M1477" s="24">
        <f t="shared" si="5"/>
        <v>0.02264408023</v>
      </c>
      <c r="N1477" s="24">
        <f>IFNA(VLOOKUP(A1477,'HUMAN RESOURCES processed'!$A$2:$M$2692,5,0))</f>
        <v>0.011</v>
      </c>
      <c r="O1477" s="24">
        <f>IFNA(VLOOKUP(A1477,'HUMAN RESOURCES processed'!$A$2:$M$2692,6,0))</f>
        <v>0.002</v>
      </c>
      <c r="P1477" s="24">
        <f>IFNA(VLOOKUP(A1477,'HUMAN RESOURCES processed'!$A$2:$M$2692,7,0))</f>
        <v>82</v>
      </c>
      <c r="Q1477" s="24">
        <f>IFNA(VLOOKUP(A1477,'HUMAN RESOURCES processed'!$A$2:$M$2692,8,0))</f>
        <v>77</v>
      </c>
      <c r="R1477" s="24">
        <f t="shared" si="6"/>
        <v>79.5</v>
      </c>
      <c r="S1477" s="24">
        <f>IFNA(VLOOKUP(A1477,'HUMAN RESOURCES processed'!$A$2:$M$2692,9,0))</f>
        <v>0.182</v>
      </c>
      <c r="T1477" s="24">
        <f>IFNA(VLOOKUP(A1477,'HUMAN RESOURCES processed'!$A$2:$M$2692,10,0))</f>
        <v>0.675</v>
      </c>
      <c r="U1477" s="24">
        <f>IFNA(VLOOKUP(A1477,'HUMAN RESOURCES processed'!$A$2:$M$2692,11,0))</f>
        <v>0.143</v>
      </c>
      <c r="V1477" s="24">
        <f>IFNA(VLOOKUP(A1477,'HUMAN RESOURCES processed'!$A$2:$M$2692,12,0))</f>
        <v>479993</v>
      </c>
      <c r="W1477" s="24">
        <f>IFNA(VLOOKUP(A1477,'HUMAN RESOURCES processed'!$A$2:$M$2692,13,0))</f>
        <v>0.874</v>
      </c>
      <c r="X1477" s="24">
        <f>IFNA(VLOOKUP(A1477,'TOURISM processed'!$A$2:$F$2692,5,0))</f>
        <v>4032000000</v>
      </c>
      <c r="Y1477" s="24">
        <f>IFNA(VLOOKUP(A1477,'TOURISM processed'!$A$2:$F$2692,6,0))</f>
        <v>3476000000</v>
      </c>
      <c r="Z1477" s="24">
        <f t="shared" si="7"/>
        <v>7241.772276</v>
      </c>
      <c r="AA1477" s="24">
        <f>IFNA(VLOOKUP(A1477,'BUSINESS processed'!A1477:J4167,5,0))</f>
        <v>0.2</v>
      </c>
      <c r="AB1477" s="24">
        <f>IFNA(VLOOKUP(A1477,'BUSINESS processed'!A1477:J4167,6,0))</f>
        <v>26</v>
      </c>
      <c r="AC1477" s="24">
        <f t="shared" si="845"/>
        <v>0</v>
      </c>
      <c r="AD1477" s="24">
        <f>IFNA(VLOOKUP(A1477,'BUSINESS processed'!A1477:J4167,8,0))</f>
        <v>59</v>
      </c>
      <c r="AE1477" s="24">
        <f>IFNA(VLOOKUP(A1477,'BUSINESS processed'!A1477:J4167,9,0))</f>
        <v>0.789</v>
      </c>
      <c r="AF1477" s="27">
        <f>IFNA(VLOOKUP(A1477,'BUSINESS processed'!A1477:J4167,10,0))</f>
        <v>1.437</v>
      </c>
      <c r="AG1477" s="26"/>
      <c r="AH1477" s="26"/>
      <c r="AI1477" s="26"/>
      <c r="AJ1477" s="26"/>
      <c r="AK1477" s="26"/>
      <c r="AL1477" s="26"/>
      <c r="AM1477" s="26"/>
      <c r="AN1477" s="26"/>
      <c r="AO1477" s="26"/>
      <c r="AP1477" s="26"/>
      <c r="AQ1477" s="26"/>
      <c r="AR1477" s="26"/>
      <c r="AS1477" s="26"/>
      <c r="AT1477" s="26"/>
      <c r="AU1477" s="26"/>
      <c r="AV1477" s="26"/>
      <c r="AW1477" s="26"/>
      <c r="AX1477" s="26"/>
      <c r="AY1477" s="26"/>
      <c r="AZ1477" s="26"/>
      <c r="BA1477" s="26"/>
      <c r="BB1477" s="26"/>
      <c r="BC1477" s="26"/>
      <c r="BD1477" s="26"/>
      <c r="BE1477" s="26"/>
      <c r="BF1477" s="26"/>
      <c r="BG1477" s="26"/>
      <c r="BH1477" s="26"/>
    </row>
    <row r="1478">
      <c r="A1478" s="18" t="str">
        <f t="shared" si="1"/>
        <v>Europe_Luxembourg-Europe_2008</v>
      </c>
      <c r="B1478" s="19" t="s">
        <v>179</v>
      </c>
      <c r="C1478" s="20" t="s">
        <v>206</v>
      </c>
      <c r="D1478" s="21" t="s">
        <v>87</v>
      </c>
      <c r="E1478" s="22">
        <v>5.4742763112E10</v>
      </c>
      <c r="F1478" s="22">
        <f t="shared" si="2"/>
        <v>112028.5749</v>
      </c>
      <c r="G1478" s="23">
        <v>0.073</v>
      </c>
      <c r="H1478" s="23">
        <v>8305.0</v>
      </c>
      <c r="I1478" s="39">
        <f t="shared" si="841"/>
        <v>0</v>
      </c>
      <c r="J1478" s="24">
        <f>IFNA(VLOOKUP(A1478,'ENERGY processed'!$A$2:$H$2692,7,0),"")</f>
        <v>4382</v>
      </c>
      <c r="K1478" s="24">
        <f t="shared" si="3"/>
        <v>0.008967563696</v>
      </c>
      <c r="L1478" s="24">
        <f>IFNA(VLOOKUP(A1478,'ENERGY processed'!$A$2:$H$2692,8,0),"")</f>
        <v>11544</v>
      </c>
      <c r="M1478" s="24">
        <f t="shared" si="5"/>
        <v>0.02362427095</v>
      </c>
      <c r="N1478" s="24">
        <f>IFNA(VLOOKUP(A1478,'HUMAN RESOURCES processed'!$A$2:$M$2692,5,0))</f>
        <v>0.012</v>
      </c>
      <c r="O1478" s="24">
        <f>IFNA(VLOOKUP(A1478,'HUMAN RESOURCES processed'!$A$2:$M$2692,6,0))</f>
        <v>0.002</v>
      </c>
      <c r="P1478" s="24">
        <f>IFNA(VLOOKUP(A1478,'HUMAN RESOURCES processed'!$A$2:$M$2692,7,0))</f>
        <v>83</v>
      </c>
      <c r="Q1478" s="24">
        <f>IFNA(VLOOKUP(A1478,'HUMAN RESOURCES processed'!$A$2:$M$2692,8,0))</f>
        <v>78</v>
      </c>
      <c r="R1478" s="24">
        <f t="shared" si="6"/>
        <v>80.5</v>
      </c>
      <c r="S1478" s="24">
        <f>IFNA(VLOOKUP(A1478,'HUMAN RESOURCES processed'!$A$2:$M$2692,9,0))</f>
        <v>0.18</v>
      </c>
      <c r="T1478" s="24">
        <f>IFNA(VLOOKUP(A1478,'HUMAN RESOURCES processed'!$A$2:$M$2692,10,0))</f>
        <v>0.679</v>
      </c>
      <c r="U1478" s="24">
        <f>IFNA(VLOOKUP(A1478,'HUMAN RESOURCES processed'!$A$2:$M$2692,11,0))</f>
        <v>0.141</v>
      </c>
      <c r="V1478" s="24">
        <f>IFNA(VLOOKUP(A1478,'HUMAN RESOURCES processed'!$A$2:$M$2692,12,0))</f>
        <v>488650</v>
      </c>
      <c r="W1478" s="24">
        <f>IFNA(VLOOKUP(A1478,'HUMAN RESOURCES processed'!$A$2:$M$2692,13,0))</f>
        <v>0.878</v>
      </c>
      <c r="X1478" s="24">
        <f>IFNA(VLOOKUP(A1478,'TOURISM processed'!$A$2:$F$2692,5,0))</f>
        <v>4486000000</v>
      </c>
      <c r="Y1478" s="24">
        <f>IFNA(VLOOKUP(A1478,'TOURISM processed'!$A$2:$F$2692,6,0))</f>
        <v>3801000000</v>
      </c>
      <c r="Z1478" s="24">
        <f t="shared" si="7"/>
        <v>7778.573621</v>
      </c>
      <c r="AA1478" s="24">
        <f>IFNA(VLOOKUP(A1478,'BUSINESS processed'!A1478:J4168,5,0))</f>
        <v>0.2</v>
      </c>
      <c r="AB1478" s="24">
        <f>IFNA(VLOOKUP(A1478,'BUSINESS processed'!A1478:J4168,6,0))</f>
        <v>26</v>
      </c>
      <c r="AC1478" s="24">
        <f t="shared" si="845"/>
        <v>0</v>
      </c>
      <c r="AD1478" s="24">
        <f>IFNA(VLOOKUP(A1478,'BUSINESS processed'!A1478:J4168,8,0))</f>
        <v>59</v>
      </c>
      <c r="AE1478" s="24">
        <f>IFNA(VLOOKUP(A1478,'BUSINESS processed'!A1478:J4168,9,0))</f>
        <v>0.822</v>
      </c>
      <c r="AF1478" s="27">
        <f>IFNA(VLOOKUP(A1478,'BUSINESS processed'!A1478:J4168,10,0))</f>
        <v>1.451</v>
      </c>
      <c r="AG1478" s="26"/>
      <c r="AH1478" s="26"/>
      <c r="AI1478" s="26"/>
      <c r="AJ1478" s="26"/>
      <c r="AK1478" s="26"/>
      <c r="AL1478" s="26"/>
      <c r="AM1478" s="26"/>
      <c r="AN1478" s="26"/>
      <c r="AO1478" s="26"/>
      <c r="AP1478" s="26"/>
      <c r="AQ1478" s="26"/>
      <c r="AR1478" s="26"/>
      <c r="AS1478" s="26"/>
      <c r="AT1478" s="26"/>
      <c r="AU1478" s="26"/>
      <c r="AV1478" s="26"/>
      <c r="AW1478" s="26"/>
      <c r="AX1478" s="26"/>
      <c r="AY1478" s="26"/>
      <c r="AZ1478" s="26"/>
      <c r="BA1478" s="26"/>
      <c r="BB1478" s="26"/>
      <c r="BC1478" s="26"/>
      <c r="BD1478" s="26"/>
      <c r="BE1478" s="26"/>
      <c r="BF1478" s="26"/>
      <c r="BG1478" s="26"/>
      <c r="BH1478" s="26"/>
    </row>
    <row r="1479">
      <c r="A1479" s="18" t="str">
        <f t="shared" si="1"/>
        <v>Europe_Luxembourg-Europe_2009</v>
      </c>
      <c r="B1479" s="19" t="s">
        <v>179</v>
      </c>
      <c r="C1479" s="20" t="s">
        <v>206</v>
      </c>
      <c r="D1479" s="21" t="s">
        <v>88</v>
      </c>
      <c r="E1479" s="22">
        <v>4.9420751774E10</v>
      </c>
      <c r="F1479" s="22">
        <f t="shared" si="2"/>
        <v>99281.71869</v>
      </c>
      <c r="G1479" s="23">
        <v>0.08</v>
      </c>
      <c r="H1479" s="23">
        <v>8127.0</v>
      </c>
      <c r="I1479" s="39">
        <f t="shared" si="841"/>
        <v>0</v>
      </c>
      <c r="J1479" s="24">
        <f>IF(AND( C1479=C1478,D1479&gt;D1478),J1478,"")</f>
        <v>4382</v>
      </c>
      <c r="K1479" s="24">
        <f t="shared" si="3"/>
        <v>0.008803032647</v>
      </c>
      <c r="L1479" s="24">
        <f>IF(AND(C1479=C1478,C1479&gt;C1478),C1478,0)</f>
        <v>0</v>
      </c>
      <c r="M1479" s="24">
        <f t="shared" si="5"/>
        <v>0</v>
      </c>
      <c r="N1479" s="24">
        <f>IFNA(VLOOKUP(A1479,'HUMAN RESOURCES processed'!$A$2:$M$2692,5,0))</f>
        <v>0.011</v>
      </c>
      <c r="O1479" s="24">
        <f>IFNA(VLOOKUP(A1479,'HUMAN RESOURCES processed'!$A$2:$M$2692,6,0))</f>
        <v>0.002</v>
      </c>
      <c r="P1479" s="24">
        <f>IFNA(VLOOKUP(A1479,'HUMAN RESOURCES processed'!$A$2:$M$2692,7,0))</f>
        <v>83</v>
      </c>
      <c r="Q1479" s="24">
        <f>IFNA(VLOOKUP(A1479,'HUMAN RESOURCES processed'!$A$2:$M$2692,8,0))</f>
        <v>78</v>
      </c>
      <c r="R1479" s="24">
        <f t="shared" si="6"/>
        <v>80.5</v>
      </c>
      <c r="S1479" s="24">
        <f>IFNA(VLOOKUP(A1479,'HUMAN RESOURCES processed'!$A$2:$M$2692,9,0))</f>
        <v>0.178</v>
      </c>
      <c r="T1479" s="24">
        <f>IFNA(VLOOKUP(A1479,'HUMAN RESOURCES processed'!$A$2:$M$2692,10,0))</f>
        <v>0.682</v>
      </c>
      <c r="U1479" s="24">
        <f>IFNA(VLOOKUP(A1479,'HUMAN RESOURCES processed'!$A$2:$M$2692,11,0))</f>
        <v>0.14</v>
      </c>
      <c r="V1479" s="24">
        <f>IFNA(VLOOKUP(A1479,'HUMAN RESOURCES processed'!$A$2:$M$2692,12,0))</f>
        <v>497783</v>
      </c>
      <c r="W1479" s="24">
        <f>IFNA(VLOOKUP(A1479,'HUMAN RESOURCES processed'!$A$2:$M$2692,13,0))</f>
        <v>0.882</v>
      </c>
      <c r="X1479" s="24">
        <f>IFNA(VLOOKUP(A1479,'TOURISM processed'!$A$2:$F$2692,5,0))</f>
        <v>4148000000</v>
      </c>
      <c r="Y1479" s="24">
        <f>IFNA(VLOOKUP(A1479,'TOURISM processed'!$A$2:$F$2692,6,0))</f>
        <v>3612000000</v>
      </c>
      <c r="Z1479" s="24">
        <f t="shared" si="7"/>
        <v>7256.173875</v>
      </c>
      <c r="AA1479" s="24">
        <f>IFNA(VLOOKUP(A1479,'BUSINESS processed'!A1479:J4169,5,0))</f>
        <v>0.2</v>
      </c>
      <c r="AB1479" s="24">
        <f>IFNA(VLOOKUP(A1479,'BUSINESS processed'!A1479:J4169,6,0))</f>
        <v>24</v>
      </c>
      <c r="AC1479" s="24">
        <f t="shared" si="845"/>
        <v>0</v>
      </c>
      <c r="AD1479" s="24">
        <f>IFNA(VLOOKUP(A1479,'BUSINESS processed'!A1479:J4169,8,0))</f>
        <v>59</v>
      </c>
      <c r="AE1479" s="24">
        <f>IFNA(VLOOKUP(A1479,'BUSINESS processed'!A1479:J4169,9,0))</f>
        <v>0.873</v>
      </c>
      <c r="AF1479" s="27">
        <f>IFNA(VLOOKUP(A1479,'BUSINESS processed'!A1479:J4169,10,0))</f>
        <v>1.445</v>
      </c>
      <c r="AG1479" s="26"/>
      <c r="AH1479" s="26"/>
      <c r="AI1479" s="26"/>
      <c r="AJ1479" s="26"/>
      <c r="AK1479" s="26"/>
      <c r="AL1479" s="26"/>
      <c r="AM1479" s="26"/>
      <c r="AN1479" s="26"/>
      <c r="AO1479" s="26"/>
      <c r="AP1479" s="26"/>
      <c r="AQ1479" s="26"/>
      <c r="AR1479" s="26"/>
      <c r="AS1479" s="26"/>
      <c r="AT1479" s="26"/>
      <c r="AU1479" s="26"/>
      <c r="AV1479" s="26"/>
      <c r="AW1479" s="26"/>
      <c r="AX1479" s="26"/>
      <c r="AY1479" s="26"/>
      <c r="AZ1479" s="26"/>
      <c r="BA1479" s="26"/>
      <c r="BB1479" s="26"/>
      <c r="BC1479" s="26"/>
      <c r="BD1479" s="26"/>
      <c r="BE1479" s="26"/>
      <c r="BF1479" s="26"/>
      <c r="BG1479" s="26"/>
      <c r="BH1479" s="26"/>
    </row>
    <row r="1480">
      <c r="A1480" s="18" t="str">
        <f t="shared" si="1"/>
        <v>Europe_Luxembourg-Europe_2010</v>
      </c>
      <c r="B1480" s="19" t="s">
        <v>179</v>
      </c>
      <c r="C1480" s="20" t="s">
        <v>206</v>
      </c>
      <c r="D1480" s="21" t="s">
        <v>89</v>
      </c>
      <c r="E1480" s="22">
        <v>5.2053324635E10</v>
      </c>
      <c r="F1480" s="22">
        <f t="shared" si="2"/>
        <v>102678.7979</v>
      </c>
      <c r="G1480" s="23">
        <v>0.072</v>
      </c>
      <c r="H1480" s="23">
        <v>7592.0</v>
      </c>
      <c r="I1480" s="39">
        <f t="shared" si="841"/>
        <v>0</v>
      </c>
      <c r="J1480" s="24">
        <f>IFNA(VLOOKUP(A1480,'ENERGY processed'!$A$2:$H$2692,7,0),"")</f>
        <v>3589</v>
      </c>
      <c r="K1480" s="24">
        <f t="shared" si="3"/>
        <v>0.007079551753</v>
      </c>
      <c r="L1480" s="24">
        <f>IFNA(VLOOKUP(A1480,'ENERGY processed'!$A$2:$H$2692,8,0),"")</f>
        <v>9072.5</v>
      </c>
      <c r="M1480" s="24">
        <f t="shared" si="5"/>
        <v>0.01789613633</v>
      </c>
      <c r="N1480" s="24">
        <f>IFNA(VLOOKUP(A1480,'HUMAN RESOURCES processed'!$A$2:$M$2692,5,0))</f>
        <v>0.012</v>
      </c>
      <c r="O1480" s="24">
        <f>IFNA(VLOOKUP(A1480,'HUMAN RESOURCES processed'!$A$2:$M$2692,6,0))</f>
        <v>0.002</v>
      </c>
      <c r="P1480" s="24">
        <f>IFNA(VLOOKUP(A1480,'HUMAN RESOURCES processed'!$A$2:$M$2692,7,0))</f>
        <v>84</v>
      </c>
      <c r="Q1480" s="24">
        <f>IFNA(VLOOKUP(A1480,'HUMAN RESOURCES processed'!$A$2:$M$2692,8,0))</f>
        <v>78</v>
      </c>
      <c r="R1480" s="24">
        <f t="shared" si="6"/>
        <v>81</v>
      </c>
      <c r="S1480" s="24">
        <f>IFNA(VLOOKUP(A1480,'HUMAN RESOURCES processed'!$A$2:$M$2692,9,0))</f>
        <v>0.176</v>
      </c>
      <c r="T1480" s="24">
        <f>IFNA(VLOOKUP(A1480,'HUMAN RESOURCES processed'!$A$2:$M$2692,10,0))</f>
        <v>0.684</v>
      </c>
      <c r="U1480" s="24">
        <f>IFNA(VLOOKUP(A1480,'HUMAN RESOURCES processed'!$A$2:$M$2692,11,0))</f>
        <v>0.14</v>
      </c>
      <c r="V1480" s="24">
        <f>IFNA(VLOOKUP(A1480,'HUMAN RESOURCES processed'!$A$2:$M$2692,12,0))</f>
        <v>506953</v>
      </c>
      <c r="W1480" s="24">
        <f>IFNA(VLOOKUP(A1480,'HUMAN RESOURCES processed'!$A$2:$M$2692,13,0))</f>
        <v>0.885</v>
      </c>
      <c r="X1480" s="24">
        <f>IFNA(VLOOKUP(A1480,'TOURISM processed'!$A$2:$F$2692,5,0))</f>
        <v>4115000000</v>
      </c>
      <c r="Y1480" s="24">
        <f>IFNA(VLOOKUP(A1480,'TOURISM processed'!$A$2:$F$2692,6,0))</f>
        <v>3549000000</v>
      </c>
      <c r="Z1480" s="24">
        <f t="shared" si="7"/>
        <v>7000.648975</v>
      </c>
      <c r="AA1480" s="24">
        <f>IFNA(VLOOKUP(A1480,'BUSINESS processed'!A1480:J4170,5,0))</f>
        <v>0.2</v>
      </c>
      <c r="AB1480" s="24">
        <f>IFNA(VLOOKUP(A1480,'BUSINESS processed'!A1480:J4170,6,0))</f>
        <v>19</v>
      </c>
      <c r="AC1480" s="24">
        <f t="shared" si="845"/>
        <v>0</v>
      </c>
      <c r="AD1480" s="24">
        <f>IFNA(VLOOKUP(A1480,'BUSINESS processed'!A1480:J4170,8,0))</f>
        <v>59</v>
      </c>
      <c r="AE1480" s="24">
        <f>IFNA(VLOOKUP(A1480,'BUSINESS processed'!A1480:J4170,9,0))</f>
        <v>0.906</v>
      </c>
      <c r="AF1480" s="27">
        <f>IFNA(VLOOKUP(A1480,'BUSINESS processed'!A1480:J4170,10,0))</f>
        <v>1.431</v>
      </c>
      <c r="AG1480" s="26"/>
      <c r="AH1480" s="26"/>
      <c r="AI1480" s="26"/>
      <c r="AJ1480" s="26"/>
      <c r="AK1480" s="26"/>
      <c r="AL1480" s="26"/>
      <c r="AM1480" s="26"/>
      <c r="AN1480" s="26"/>
      <c r="AO1480" s="26"/>
      <c r="AP1480" s="26"/>
      <c r="AQ1480" s="26"/>
      <c r="AR1480" s="26"/>
      <c r="AS1480" s="26"/>
      <c r="AT1480" s="26"/>
      <c r="AU1480" s="26"/>
      <c r="AV1480" s="26"/>
      <c r="AW1480" s="26"/>
      <c r="AX1480" s="26"/>
      <c r="AY1480" s="26"/>
      <c r="AZ1480" s="26"/>
      <c r="BA1480" s="26"/>
      <c r="BB1480" s="26"/>
      <c r="BC1480" s="26"/>
      <c r="BD1480" s="26"/>
      <c r="BE1480" s="26"/>
      <c r="BF1480" s="26"/>
      <c r="BG1480" s="26"/>
      <c r="BH1480" s="26"/>
    </row>
    <row r="1481">
      <c r="A1481" s="18" t="str">
        <f t="shared" si="1"/>
        <v>Europe_Luxembourg-Europe_2011</v>
      </c>
      <c r="B1481" s="19" t="s">
        <v>179</v>
      </c>
      <c r="C1481" s="20" t="s">
        <v>206</v>
      </c>
      <c r="D1481" s="21" t="s">
        <v>90</v>
      </c>
      <c r="E1481" s="22">
        <v>5.8009863403E10</v>
      </c>
      <c r="F1481" s="22">
        <f t="shared" si="2"/>
        <v>111913.1844</v>
      </c>
      <c r="G1481" s="23">
        <v>0.067</v>
      </c>
      <c r="H1481" s="23">
        <v>7751.0</v>
      </c>
      <c r="I1481" s="39">
        <f t="shared" si="841"/>
        <v>0</v>
      </c>
      <c r="J1481" s="24">
        <f>IFNA(VLOOKUP(A1481,'ENERGY processed'!$A$2:$H$2692,7,0),"")</f>
        <v>4329</v>
      </c>
      <c r="K1481" s="24">
        <f t="shared" si="3"/>
        <v>0.008351548287</v>
      </c>
      <c r="L1481" s="24">
        <f>IFNA(VLOOKUP(A1481,'ENERGY processed'!$A$2:$H$2692,8,0),"")</f>
        <v>11357</v>
      </c>
      <c r="M1481" s="24">
        <f t="shared" si="5"/>
        <v>0.02191003324</v>
      </c>
      <c r="N1481" s="24">
        <f>IFNA(VLOOKUP(A1481,'HUMAN RESOURCES processed'!$A$2:$M$2692,5,0))</f>
        <v>0.011</v>
      </c>
      <c r="O1481" s="24">
        <f>IFNA(VLOOKUP(A1481,'HUMAN RESOURCES processed'!$A$2:$M$2692,6,0))</f>
        <v>0.002</v>
      </c>
      <c r="P1481" s="24">
        <f>IFNA(VLOOKUP(A1481,'HUMAN RESOURCES processed'!$A$2:$M$2692,7,0))</f>
        <v>84</v>
      </c>
      <c r="Q1481" s="24">
        <f>IFNA(VLOOKUP(A1481,'HUMAN RESOURCES processed'!$A$2:$M$2692,8,0))</f>
        <v>79</v>
      </c>
      <c r="R1481" s="24">
        <f t="shared" si="6"/>
        <v>81.5</v>
      </c>
      <c r="S1481" s="24">
        <f>IFNA(VLOOKUP(A1481,'HUMAN RESOURCES processed'!$A$2:$M$2692,9,0))</f>
        <v>0.175</v>
      </c>
      <c r="T1481" s="24">
        <f>IFNA(VLOOKUP(A1481,'HUMAN RESOURCES processed'!$A$2:$M$2692,10,0))</f>
        <v>0.685</v>
      </c>
      <c r="U1481" s="24">
        <f>IFNA(VLOOKUP(A1481,'HUMAN RESOURCES processed'!$A$2:$M$2692,11,0))</f>
        <v>0.14</v>
      </c>
      <c r="V1481" s="24">
        <f>IFNA(VLOOKUP(A1481,'HUMAN RESOURCES processed'!$A$2:$M$2692,12,0))</f>
        <v>518347</v>
      </c>
      <c r="W1481" s="24">
        <f>IFNA(VLOOKUP(A1481,'HUMAN RESOURCES processed'!$A$2:$M$2692,13,0))</f>
        <v>0.889</v>
      </c>
      <c r="X1481" s="24">
        <f>IFNA(VLOOKUP(A1481,'TOURISM processed'!$A$2:$F$2692,5,0))</f>
        <v>4825000000</v>
      </c>
      <c r="Y1481" s="24">
        <f>IFNA(VLOOKUP(A1481,'TOURISM processed'!$A$2:$F$2692,6,0))</f>
        <v>3822000000</v>
      </c>
      <c r="Z1481" s="24">
        <f t="shared" si="7"/>
        <v>7373.439028</v>
      </c>
      <c r="AA1481" s="24">
        <f>IFNA(VLOOKUP(A1481,'BUSINESS processed'!A1481:J4171,5,0))</f>
        <v>0.198</v>
      </c>
      <c r="AB1481" s="24">
        <f>IFNA(VLOOKUP(A1481,'BUSINESS processed'!A1481:J4171,6,0))</f>
        <v>19</v>
      </c>
      <c r="AC1481" s="24">
        <f t="shared" si="845"/>
        <v>0</v>
      </c>
      <c r="AD1481" s="24">
        <f>IFNA(VLOOKUP(A1481,'BUSINESS processed'!A1481:J4171,8,0))</f>
        <v>59</v>
      </c>
      <c r="AE1481" s="24">
        <f>IFNA(VLOOKUP(A1481,'BUSINESS processed'!A1481:J4171,9,0))</f>
        <v>0.9</v>
      </c>
      <c r="AF1481" s="27">
        <f>IFNA(VLOOKUP(A1481,'BUSINESS processed'!A1481:J4171,10,0))</f>
        <v>1.482</v>
      </c>
      <c r="AG1481" s="26"/>
      <c r="AH1481" s="26"/>
      <c r="AI1481" s="26"/>
      <c r="AJ1481" s="26"/>
      <c r="AK1481" s="26"/>
      <c r="AL1481" s="26"/>
      <c r="AM1481" s="26"/>
      <c r="AN1481" s="26"/>
      <c r="AO1481" s="26"/>
      <c r="AP1481" s="26"/>
      <c r="AQ1481" s="26"/>
      <c r="AR1481" s="26"/>
      <c r="AS1481" s="26"/>
      <c r="AT1481" s="26"/>
      <c r="AU1481" s="26"/>
      <c r="AV1481" s="26"/>
      <c r="AW1481" s="26"/>
      <c r="AX1481" s="26"/>
      <c r="AY1481" s="26"/>
      <c r="AZ1481" s="26"/>
      <c r="BA1481" s="26"/>
      <c r="BB1481" s="26"/>
      <c r="BC1481" s="26"/>
      <c r="BD1481" s="26"/>
      <c r="BE1481" s="26"/>
      <c r="BF1481" s="26"/>
      <c r="BG1481" s="26"/>
      <c r="BH1481" s="26"/>
    </row>
    <row r="1482">
      <c r="A1482" s="18" t="str">
        <f t="shared" si="1"/>
        <v>Europe_Luxembourg-Europe_2012</v>
      </c>
      <c r="B1482" s="19" t="s">
        <v>179</v>
      </c>
      <c r="C1482" s="20" t="s">
        <v>206</v>
      </c>
      <c r="D1482" s="21" t="s">
        <v>91</v>
      </c>
      <c r="E1482" s="22">
        <v>5.514345733E10</v>
      </c>
      <c r="F1482" s="22">
        <f t="shared" si="2"/>
        <v>103858.8808</v>
      </c>
      <c r="G1482" s="23">
        <v>0.069</v>
      </c>
      <c r="H1482" s="23">
        <v>7452.0</v>
      </c>
      <c r="I1482" s="39">
        <f t="shared" si="841"/>
        <v>0</v>
      </c>
      <c r="J1482" s="24">
        <f>IFNA(VLOOKUP(A1482,'ENERGY processed'!$A$2:$H$2692,7,0),"")</f>
        <v>3646</v>
      </c>
      <c r="K1482" s="24">
        <f t="shared" si="3"/>
        <v>0.006866988357</v>
      </c>
      <c r="L1482" s="24">
        <f>IFNA(VLOOKUP(A1482,'ENERGY processed'!$A$2:$H$2692,8,0),"")</f>
        <v>9417</v>
      </c>
      <c r="M1482" s="24">
        <f t="shared" si="5"/>
        <v>0.01773626697</v>
      </c>
      <c r="N1482" s="24">
        <f>IFNA(VLOOKUP(A1482,'HUMAN RESOURCES processed'!$A$2:$M$2692,5,0))</f>
        <v>0.011</v>
      </c>
      <c r="O1482" s="24">
        <f>IFNA(VLOOKUP(A1482,'HUMAN RESOURCES processed'!$A$2:$M$2692,6,0))</f>
        <v>0.002</v>
      </c>
      <c r="P1482" s="24">
        <f>IFNA(VLOOKUP(A1482,'HUMAN RESOURCES processed'!$A$2:$M$2692,7,0))</f>
        <v>84</v>
      </c>
      <c r="Q1482" s="24">
        <f>IFNA(VLOOKUP(A1482,'HUMAN RESOURCES processed'!$A$2:$M$2692,8,0))</f>
        <v>79</v>
      </c>
      <c r="R1482" s="24">
        <f t="shared" si="6"/>
        <v>81.5</v>
      </c>
      <c r="S1482" s="24">
        <f>IFNA(VLOOKUP(A1482,'HUMAN RESOURCES processed'!$A$2:$M$2692,9,0))</f>
        <v>0.175</v>
      </c>
      <c r="T1482" s="24">
        <f>IFNA(VLOOKUP(A1482,'HUMAN RESOURCES processed'!$A$2:$M$2692,10,0))</f>
        <v>0.685</v>
      </c>
      <c r="U1482" s="24">
        <f>IFNA(VLOOKUP(A1482,'HUMAN RESOURCES processed'!$A$2:$M$2692,11,0))</f>
        <v>0.141</v>
      </c>
      <c r="V1482" s="24">
        <f>IFNA(VLOOKUP(A1482,'HUMAN RESOURCES processed'!$A$2:$M$2692,12,0))</f>
        <v>530946</v>
      </c>
      <c r="W1482" s="24">
        <f>IFNA(VLOOKUP(A1482,'HUMAN RESOURCES processed'!$A$2:$M$2692,13,0))</f>
        <v>0.892</v>
      </c>
      <c r="X1482" s="24">
        <f>IFNA(VLOOKUP(A1482,'TOURISM processed'!$A$2:$F$2692,5,0))</f>
        <v>4613000000</v>
      </c>
      <c r="Y1482" s="24">
        <f>IFNA(VLOOKUP(A1482,'TOURISM processed'!$A$2:$F$2692,6,0))</f>
        <v>3582000000</v>
      </c>
      <c r="Z1482" s="24">
        <f t="shared" si="7"/>
        <v>6746.448791</v>
      </c>
      <c r="AA1482" s="24">
        <f>IFNA(VLOOKUP(A1482,'BUSINESS processed'!A1482:J4172,5,0))</f>
        <v>0.2</v>
      </c>
      <c r="AB1482" s="24">
        <f>IFNA(VLOOKUP(A1482,'BUSINESS processed'!A1482:J4172,6,0))</f>
        <v>19</v>
      </c>
      <c r="AC1482" s="24">
        <f>IFNA(VLOOKUP(A1482,'BUSINESS processed'!A1482:J4172,7,0))</f>
        <v>56</v>
      </c>
      <c r="AD1482" s="24">
        <f>IFNA(VLOOKUP(A1482,'BUSINESS processed'!A1482:J4172,8,0))</f>
        <v>59</v>
      </c>
      <c r="AE1482" s="24">
        <f>IFNA(VLOOKUP(A1482,'BUSINESS processed'!A1482:J4172,9,0))</f>
        <v>0.919</v>
      </c>
      <c r="AF1482" s="27">
        <f>IFNA(VLOOKUP(A1482,'BUSINESS processed'!A1482:J4172,10,0))</f>
        <v>1.454</v>
      </c>
      <c r="AG1482" s="26"/>
      <c r="AH1482" s="26"/>
      <c r="AI1482" s="26"/>
      <c r="AJ1482" s="26"/>
      <c r="AK1482" s="26"/>
      <c r="AL1482" s="26"/>
      <c r="AM1482" s="26"/>
      <c r="AN1482" s="26"/>
      <c r="AO1482" s="26"/>
      <c r="AP1482" s="26"/>
      <c r="AQ1482" s="26"/>
      <c r="AR1482" s="26"/>
      <c r="AS1482" s="26"/>
      <c r="AT1482" s="26"/>
      <c r="AU1482" s="26"/>
      <c r="AV1482" s="26"/>
      <c r="AW1482" s="26"/>
      <c r="AX1482" s="26"/>
      <c r="AY1482" s="26"/>
      <c r="AZ1482" s="26"/>
      <c r="BA1482" s="26"/>
      <c r="BB1482" s="26"/>
      <c r="BC1482" s="26"/>
      <c r="BD1482" s="26"/>
      <c r="BE1482" s="26"/>
      <c r="BF1482" s="26"/>
      <c r="BG1482" s="26"/>
      <c r="BH1482" s="26"/>
    </row>
    <row r="1483">
      <c r="A1483" s="18" t="str">
        <f t="shared" si="1"/>
        <v>Europe_Malta-Europe_2000</v>
      </c>
      <c r="B1483" s="19" t="s">
        <v>179</v>
      </c>
      <c r="C1483" s="20" t="s">
        <v>207</v>
      </c>
      <c r="D1483" s="21" t="s">
        <v>70</v>
      </c>
      <c r="E1483" s="22">
        <v>3.957418083E9</v>
      </c>
      <c r="F1483" s="22">
        <f t="shared" si="2"/>
        <v>10377.03732</v>
      </c>
      <c r="G1483" s="23">
        <v>0.066</v>
      </c>
      <c r="H1483" s="23">
        <v>643.0</v>
      </c>
      <c r="I1483" s="23">
        <v>0.073</v>
      </c>
      <c r="J1483" s="24">
        <f>IF(AND( C1483=C1482,D1483&gt;D1482),J1482,0)</f>
        <v>0</v>
      </c>
      <c r="K1483" s="24">
        <f t="shared" si="3"/>
        <v>0</v>
      </c>
      <c r="L1483" s="24">
        <f t="shared" ref="L1483:L1484" si="847">IF(AND(C1483=C1482,C1483&gt;C1482),C1482,0)</f>
        <v>0</v>
      </c>
      <c r="M1483" s="24">
        <f t="shared" si="5"/>
        <v>0</v>
      </c>
      <c r="N1483" s="24">
        <f>IFNA(VLOOKUP(A1483,'HUMAN RESOURCES processed'!$A$2:$M$2692,5,0))</f>
        <v>0.012</v>
      </c>
      <c r="O1483" s="24">
        <f>IFNA(VLOOKUP(A1483,'HUMAN RESOURCES processed'!$A$2:$M$2692,6,0))</f>
        <v>0.007</v>
      </c>
      <c r="P1483" s="24">
        <f>IFNA(VLOOKUP(A1483,'HUMAN RESOURCES processed'!$A$2:$M$2692,7,0))</f>
        <v>80</v>
      </c>
      <c r="Q1483" s="24">
        <f>IFNA(VLOOKUP(A1483,'HUMAN RESOURCES processed'!$A$2:$M$2692,8,0))</f>
        <v>76</v>
      </c>
      <c r="R1483" s="24">
        <f t="shared" si="6"/>
        <v>78</v>
      </c>
      <c r="S1483" s="24">
        <f>IFNA(VLOOKUP(A1483,'HUMAN RESOURCES processed'!$A$2:$M$2692,9,0))</f>
        <v>0.207</v>
      </c>
      <c r="T1483" s="24">
        <f>IFNA(VLOOKUP(A1483,'HUMAN RESOURCES processed'!$A$2:$M$2692,10,0))</f>
        <v>0.686</v>
      </c>
      <c r="U1483" s="24">
        <f>IFNA(VLOOKUP(A1483,'HUMAN RESOURCES processed'!$A$2:$M$2692,11,0))</f>
        <v>0.107</v>
      </c>
      <c r="V1483" s="24">
        <f>IFNA(VLOOKUP(A1483,'HUMAN RESOURCES processed'!$A$2:$M$2692,12,0))</f>
        <v>381363</v>
      </c>
      <c r="W1483" s="24">
        <f>IFNA(VLOOKUP(A1483,'HUMAN RESOURCES processed'!$A$2:$M$2692,13,0))</f>
        <v>0.924</v>
      </c>
      <c r="X1483" s="24">
        <f>IFNA(VLOOKUP(A1483,'TOURISM processed'!$A$2:$F$2692,5,0))</f>
        <v>731000000</v>
      </c>
      <c r="Y1483" s="24">
        <f>IFNA(VLOOKUP(A1483,'TOURISM processed'!$A$2:$F$2692,6,0))</f>
        <v>224000000</v>
      </c>
      <c r="Z1483" s="24">
        <f t="shared" si="7"/>
        <v>587.3668919</v>
      </c>
      <c r="AA1483" s="24">
        <f t="shared" ref="AA1483:AA1493" si="848">IF(AND(C1483=C1482,D1483&gt;D1482),AA1482,0)</f>
        <v>0</v>
      </c>
      <c r="AB1483" s="24">
        <f t="shared" ref="AB1483:AB1493" si="849">IF(AND(C1483=C1482,D1483&gt;D1482),AB1482,0)</f>
        <v>0</v>
      </c>
      <c r="AC1483" s="24">
        <f t="shared" ref="AC1483:AC1494" si="850">IF(AND(C1483=C1482,D1483&gt;D1482),AC1482,0)</f>
        <v>0</v>
      </c>
      <c r="AD1483" s="24">
        <f t="shared" ref="AD1483:AD1493" si="851">IF(AND(C1483=C1482,D1483&gt;D1482),AD1482,0)</f>
        <v>0</v>
      </c>
      <c r="AE1483" s="24">
        <f>IFNA(VLOOKUP(A1483,'BUSINESS processed'!A1483:J4173,9,0))</f>
        <v>0.131</v>
      </c>
      <c r="AF1483" s="27">
        <f>IFNA(VLOOKUP(A1483,'BUSINESS processed'!A1483:J4173,10,0))</f>
        <v>0.281</v>
      </c>
      <c r="AG1483" s="26"/>
      <c r="AH1483" s="26"/>
      <c r="AI1483" s="26"/>
      <c r="AJ1483" s="26"/>
      <c r="AK1483" s="26"/>
      <c r="AL1483" s="26"/>
      <c r="AM1483" s="26"/>
      <c r="AN1483" s="26"/>
      <c r="AO1483" s="26"/>
      <c r="AP1483" s="26"/>
      <c r="AQ1483" s="26"/>
      <c r="AR1483" s="26"/>
      <c r="AS1483" s="26"/>
      <c r="AT1483" s="26"/>
      <c r="AU1483" s="26"/>
      <c r="AV1483" s="26"/>
      <c r="AW1483" s="26"/>
      <c r="AX1483" s="26"/>
      <c r="AY1483" s="26"/>
      <c r="AZ1483" s="26"/>
      <c r="BA1483" s="26"/>
      <c r="BB1483" s="26"/>
      <c r="BC1483" s="26"/>
      <c r="BD1483" s="26"/>
      <c r="BE1483" s="26"/>
      <c r="BF1483" s="26"/>
      <c r="BG1483" s="26"/>
      <c r="BH1483" s="26"/>
    </row>
    <row r="1484">
      <c r="A1484" s="18" t="str">
        <f t="shared" si="1"/>
        <v>Europe_Malta-Europe_2001</v>
      </c>
      <c r="B1484" s="19" t="s">
        <v>179</v>
      </c>
      <c r="C1484" s="20" t="s">
        <v>207</v>
      </c>
      <c r="D1484" s="21" t="s">
        <v>71</v>
      </c>
      <c r="E1484" s="22">
        <v>3.917620728E9</v>
      </c>
      <c r="F1484" s="22">
        <f t="shared" si="2"/>
        <v>9967.790407</v>
      </c>
      <c r="G1484" s="23">
        <v>0.07</v>
      </c>
      <c r="H1484" s="23">
        <v>675.0</v>
      </c>
      <c r="I1484" s="23">
        <v>0.069</v>
      </c>
      <c r="J1484" s="24">
        <f>IFNA(VLOOKUP(A1484,'ENERGY processed'!$A$2:$H$2692,7,0),"")</f>
        <v>857</v>
      </c>
      <c r="K1484" s="24">
        <f t="shared" si="3"/>
        <v>0.002180506223</v>
      </c>
      <c r="L1484" s="24">
        <f t="shared" si="847"/>
        <v>0</v>
      </c>
      <c r="M1484" s="24">
        <f t="shared" si="5"/>
        <v>0</v>
      </c>
      <c r="N1484" s="24">
        <f>IFNA(VLOOKUP(A1484,'HUMAN RESOURCES processed'!$A$2:$M$2692,5,0))</f>
        <v>0.01</v>
      </c>
      <c r="O1484" s="24">
        <f>IFNA(VLOOKUP(A1484,'HUMAN RESOURCES processed'!$A$2:$M$2692,6,0))</f>
        <v>0.007</v>
      </c>
      <c r="P1484" s="24">
        <f>IFNA(VLOOKUP(A1484,'HUMAN RESOURCES processed'!$A$2:$M$2692,7,0))</f>
        <v>81</v>
      </c>
      <c r="Q1484" s="24">
        <f>IFNA(VLOOKUP(A1484,'HUMAN RESOURCES processed'!$A$2:$M$2692,8,0))</f>
        <v>77</v>
      </c>
      <c r="R1484" s="24">
        <f t="shared" si="6"/>
        <v>79</v>
      </c>
      <c r="S1484" s="24">
        <f>IFNA(VLOOKUP(A1484,'HUMAN RESOURCES processed'!$A$2:$M$2692,9,0))</f>
        <v>0.2</v>
      </c>
      <c r="T1484" s="24">
        <f>IFNA(VLOOKUP(A1484,'HUMAN RESOURCES processed'!$A$2:$M$2692,10,0))</f>
        <v>0.688</v>
      </c>
      <c r="U1484" s="24">
        <f>IFNA(VLOOKUP(A1484,'HUMAN RESOURCES processed'!$A$2:$M$2692,11,0))</f>
        <v>0.111</v>
      </c>
      <c r="V1484" s="24">
        <f>IFNA(VLOOKUP(A1484,'HUMAN RESOURCES processed'!$A$2:$M$2692,12,0))</f>
        <v>393028</v>
      </c>
      <c r="W1484" s="24">
        <f>IFNA(VLOOKUP(A1484,'HUMAN RESOURCES processed'!$A$2:$M$2692,13,0))</f>
        <v>0.926</v>
      </c>
      <c r="X1484" s="24">
        <f>IFNA(VLOOKUP(A1484,'TOURISM processed'!$A$2:$F$2692,5,0))</f>
        <v>704000000</v>
      </c>
      <c r="Y1484" s="24">
        <f>IFNA(VLOOKUP(A1484,'TOURISM processed'!$A$2:$F$2692,6,0))</f>
        <v>204000000</v>
      </c>
      <c r="Z1484" s="24">
        <f t="shared" si="7"/>
        <v>519.046989</v>
      </c>
      <c r="AA1484" s="24">
        <f t="shared" si="848"/>
        <v>0</v>
      </c>
      <c r="AB1484" s="24">
        <f t="shared" si="849"/>
        <v>0</v>
      </c>
      <c r="AC1484" s="24">
        <f t="shared" si="850"/>
        <v>0</v>
      </c>
      <c r="AD1484" s="24">
        <f t="shared" si="851"/>
        <v>0</v>
      </c>
      <c r="AE1484" s="24">
        <f>IFNA(VLOOKUP(A1484,'BUSINESS processed'!A1484:J4174,9,0))</f>
        <v>0.179</v>
      </c>
      <c r="AF1484" s="27">
        <f>IFNA(VLOOKUP(A1484,'BUSINESS processed'!A1484:J4174,10,0))</f>
        <v>0.585</v>
      </c>
      <c r="AG1484" s="26"/>
      <c r="AH1484" s="26"/>
      <c r="AI1484" s="26"/>
      <c r="AJ1484" s="26"/>
      <c r="AK1484" s="26"/>
      <c r="AL1484" s="26"/>
      <c r="AM1484" s="26"/>
      <c r="AN1484" s="26"/>
      <c r="AO1484" s="26"/>
      <c r="AP1484" s="26"/>
      <c r="AQ1484" s="26"/>
      <c r="AR1484" s="26"/>
      <c r="AS1484" s="26"/>
      <c r="AT1484" s="26"/>
      <c r="AU1484" s="26"/>
      <c r="AV1484" s="26"/>
      <c r="AW1484" s="26"/>
      <c r="AX1484" s="26"/>
      <c r="AY1484" s="26"/>
      <c r="AZ1484" s="26"/>
      <c r="BA1484" s="26"/>
      <c r="BB1484" s="26"/>
      <c r="BC1484" s="26"/>
      <c r="BD1484" s="26"/>
      <c r="BE1484" s="26"/>
      <c r="BF1484" s="26"/>
      <c r="BG1484" s="26"/>
      <c r="BH1484" s="26"/>
    </row>
    <row r="1485">
      <c r="A1485" s="18" t="str">
        <f t="shared" si="1"/>
        <v>Europe_Malta-Europe_2002</v>
      </c>
      <c r="B1485" s="19" t="s">
        <v>179</v>
      </c>
      <c r="C1485" s="20" t="s">
        <v>207</v>
      </c>
      <c r="D1485" s="21" t="s">
        <v>72</v>
      </c>
      <c r="E1485" s="22">
        <v>4.296164768E9</v>
      </c>
      <c r="F1485" s="22">
        <f t="shared" si="2"/>
        <v>10849.75028</v>
      </c>
      <c r="G1485" s="23">
        <v>0.079</v>
      </c>
      <c r="H1485" s="23">
        <v>839.0</v>
      </c>
      <c r="I1485" s="23">
        <v>0.06</v>
      </c>
      <c r="J1485" s="24">
        <f>IFNA(VLOOKUP(A1485,'ENERGY processed'!$A$2:$H$2692,7,0),"")</f>
        <v>848</v>
      </c>
      <c r="K1485" s="24">
        <f t="shared" si="3"/>
        <v>0.00214158179</v>
      </c>
      <c r="L1485" s="24">
        <f>IFNA(VLOOKUP(A1485,'ENERGY processed'!$A$2:$H$2692,8,0),"")</f>
        <v>2589</v>
      </c>
      <c r="M1485" s="24">
        <f t="shared" si="5"/>
        <v>0.006538390632</v>
      </c>
      <c r="N1485" s="24">
        <f>IFNA(VLOOKUP(A1485,'HUMAN RESOURCES processed'!$A$2:$M$2692,5,0))</f>
        <v>0.01</v>
      </c>
      <c r="O1485" s="24">
        <f>IFNA(VLOOKUP(A1485,'HUMAN RESOURCES processed'!$A$2:$M$2692,6,0))</f>
        <v>0.006</v>
      </c>
      <c r="P1485" s="24">
        <f>IFNA(VLOOKUP(A1485,'HUMAN RESOURCES processed'!$A$2:$M$2692,7,0))</f>
        <v>81</v>
      </c>
      <c r="Q1485" s="24">
        <f>IFNA(VLOOKUP(A1485,'HUMAN RESOURCES processed'!$A$2:$M$2692,8,0))</f>
        <v>76</v>
      </c>
      <c r="R1485" s="24">
        <f t="shared" si="6"/>
        <v>78.5</v>
      </c>
      <c r="S1485" s="24">
        <f>IFNA(VLOOKUP(A1485,'HUMAN RESOURCES processed'!$A$2:$M$2692,9,0))</f>
        <v>0.193</v>
      </c>
      <c r="T1485" s="24">
        <f>IFNA(VLOOKUP(A1485,'HUMAN RESOURCES processed'!$A$2:$M$2692,10,0))</f>
        <v>0.69</v>
      </c>
      <c r="U1485" s="24">
        <f>IFNA(VLOOKUP(A1485,'HUMAN RESOURCES processed'!$A$2:$M$2692,11,0))</f>
        <v>0.117</v>
      </c>
      <c r="V1485" s="24">
        <f>IFNA(VLOOKUP(A1485,'HUMAN RESOURCES processed'!$A$2:$M$2692,12,0))</f>
        <v>395969</v>
      </c>
      <c r="W1485" s="24">
        <f>IFNA(VLOOKUP(A1485,'HUMAN RESOURCES processed'!$A$2:$M$2692,13,0))</f>
        <v>0.929</v>
      </c>
      <c r="X1485" s="24">
        <f>IFNA(VLOOKUP(A1485,'TOURISM processed'!$A$2:$F$2692,5,0))</f>
        <v>757000000</v>
      </c>
      <c r="Y1485" s="24">
        <f>IFNA(VLOOKUP(A1485,'TOURISM processed'!$A$2:$F$2692,6,0))</f>
        <v>180000000</v>
      </c>
      <c r="Z1485" s="24">
        <f t="shared" si="7"/>
        <v>454.5810404</v>
      </c>
      <c r="AA1485" s="24">
        <f t="shared" si="848"/>
        <v>0</v>
      </c>
      <c r="AB1485" s="24">
        <f t="shared" si="849"/>
        <v>0</v>
      </c>
      <c r="AC1485" s="24">
        <f t="shared" si="850"/>
        <v>0</v>
      </c>
      <c r="AD1485" s="24">
        <f t="shared" si="851"/>
        <v>0</v>
      </c>
      <c r="AE1485" s="24">
        <f>IFNA(VLOOKUP(A1485,'BUSINESS processed'!A1485:J4175,9,0))</f>
        <v>0.289</v>
      </c>
      <c r="AF1485" s="27">
        <f>IFNA(VLOOKUP(A1485,'BUSINESS processed'!A1485:J4175,10,0))</f>
        <v>0.674</v>
      </c>
      <c r="AG1485" s="26"/>
      <c r="AH1485" s="26"/>
      <c r="AI1485" s="26"/>
      <c r="AJ1485" s="26"/>
      <c r="AK1485" s="26"/>
      <c r="AL1485" s="26"/>
      <c r="AM1485" s="26"/>
      <c r="AN1485" s="26"/>
      <c r="AO1485" s="26"/>
      <c r="AP1485" s="26"/>
      <c r="AQ1485" s="26"/>
      <c r="AR1485" s="26"/>
      <c r="AS1485" s="26"/>
      <c r="AT1485" s="26"/>
      <c r="AU1485" s="26"/>
      <c r="AV1485" s="26"/>
      <c r="AW1485" s="26"/>
      <c r="AX1485" s="26"/>
      <c r="AY1485" s="26"/>
      <c r="AZ1485" s="26"/>
      <c r="BA1485" s="26"/>
      <c r="BB1485" s="26"/>
      <c r="BC1485" s="26"/>
      <c r="BD1485" s="26"/>
      <c r="BE1485" s="26"/>
      <c r="BF1485" s="26"/>
      <c r="BG1485" s="26"/>
      <c r="BH1485" s="26"/>
    </row>
    <row r="1486">
      <c r="A1486" s="18" t="str">
        <f t="shared" si="1"/>
        <v>Europe_Malta-Europe_2003</v>
      </c>
      <c r="B1486" s="19" t="s">
        <v>179</v>
      </c>
      <c r="C1486" s="20" t="s">
        <v>207</v>
      </c>
      <c r="D1486" s="21" t="s">
        <v>74</v>
      </c>
      <c r="E1486" s="22">
        <v>5.119621569E9</v>
      </c>
      <c r="F1486" s="22">
        <f t="shared" si="2"/>
        <v>12844.58799</v>
      </c>
      <c r="G1486" s="23">
        <v>0.082</v>
      </c>
      <c r="H1486" s="23">
        <v>1074.0</v>
      </c>
      <c r="I1486" s="23">
        <v>0.059</v>
      </c>
      <c r="J1486" s="24">
        <f>IFNA(VLOOKUP(A1486,'ENERGY processed'!$A$2:$H$2692,7,0),"")</f>
        <v>777</v>
      </c>
      <c r="K1486" s="24">
        <f t="shared" si="3"/>
        <v>0.001949410661</v>
      </c>
      <c r="L1486" s="24">
        <f>IFNA(VLOOKUP(A1486,'ENERGY processed'!$A$2:$H$2692,8,0),"")</f>
        <v>2497</v>
      </c>
      <c r="M1486" s="24">
        <f t="shared" si="5"/>
        <v>0.006264708391</v>
      </c>
      <c r="N1486" s="24">
        <f>IFNA(VLOOKUP(A1486,'HUMAN RESOURCES processed'!$A$2:$M$2692,5,0))</f>
        <v>0.01</v>
      </c>
      <c r="O1486" s="24">
        <f>IFNA(VLOOKUP(A1486,'HUMAN RESOURCES processed'!$A$2:$M$2692,6,0))</f>
        <v>0.006</v>
      </c>
      <c r="P1486" s="24">
        <f>IFNA(VLOOKUP(A1486,'HUMAN RESOURCES processed'!$A$2:$M$2692,7,0))</f>
        <v>81</v>
      </c>
      <c r="Q1486" s="24">
        <f>IFNA(VLOOKUP(A1486,'HUMAN RESOURCES processed'!$A$2:$M$2692,8,0))</f>
        <v>76</v>
      </c>
      <c r="R1486" s="24">
        <f t="shared" si="6"/>
        <v>78.5</v>
      </c>
      <c r="S1486" s="24">
        <f>IFNA(VLOOKUP(A1486,'HUMAN RESOURCES processed'!$A$2:$M$2692,9,0))</f>
        <v>0.185</v>
      </c>
      <c r="T1486" s="24">
        <f>IFNA(VLOOKUP(A1486,'HUMAN RESOURCES processed'!$A$2:$M$2692,10,0))</f>
        <v>0.691</v>
      </c>
      <c r="U1486" s="24">
        <f>IFNA(VLOOKUP(A1486,'HUMAN RESOURCES processed'!$A$2:$M$2692,11,0))</f>
        <v>0.123</v>
      </c>
      <c r="V1486" s="24">
        <f>IFNA(VLOOKUP(A1486,'HUMAN RESOURCES processed'!$A$2:$M$2692,12,0))</f>
        <v>398582</v>
      </c>
      <c r="W1486" s="24">
        <f>IFNA(VLOOKUP(A1486,'HUMAN RESOURCES processed'!$A$2:$M$2692,13,0))</f>
        <v>0.932</v>
      </c>
      <c r="X1486" s="24">
        <f>IFNA(VLOOKUP(A1486,'TOURISM processed'!$A$2:$F$2692,5,0))</f>
        <v>869000000</v>
      </c>
      <c r="Y1486" s="24">
        <f>IFNA(VLOOKUP(A1486,'TOURISM processed'!$A$2:$F$2692,6,0))</f>
        <v>238000000</v>
      </c>
      <c r="Z1486" s="24">
        <f t="shared" si="7"/>
        <v>597.116779</v>
      </c>
      <c r="AA1486" s="24">
        <f t="shared" si="848"/>
        <v>0</v>
      </c>
      <c r="AB1486" s="24">
        <f t="shared" si="849"/>
        <v>0</v>
      </c>
      <c r="AC1486" s="24">
        <f t="shared" si="850"/>
        <v>0</v>
      </c>
      <c r="AD1486" s="24">
        <f t="shared" si="851"/>
        <v>0</v>
      </c>
      <c r="AE1486" s="24">
        <f>IFNA(VLOOKUP(A1486,'BUSINESS processed'!A1486:J4176,9,0))</f>
        <v>0.316</v>
      </c>
      <c r="AF1486" s="27">
        <f>IFNA(VLOOKUP(A1486,'BUSINESS processed'!A1486:J4176,10,0))</f>
        <v>0.704</v>
      </c>
      <c r="AG1486" s="26"/>
      <c r="AH1486" s="26"/>
      <c r="AI1486" s="26"/>
      <c r="AJ1486" s="26"/>
      <c r="AK1486" s="26"/>
      <c r="AL1486" s="26"/>
      <c r="AM1486" s="26"/>
      <c r="AN1486" s="26"/>
      <c r="AO1486" s="26"/>
      <c r="AP1486" s="26"/>
      <c r="AQ1486" s="26"/>
      <c r="AR1486" s="26"/>
      <c r="AS1486" s="26"/>
      <c r="AT1486" s="26"/>
      <c r="AU1486" s="26"/>
      <c r="AV1486" s="26"/>
      <c r="AW1486" s="26"/>
      <c r="AX1486" s="26"/>
      <c r="AY1486" s="26"/>
      <c r="AZ1486" s="26"/>
      <c r="BA1486" s="26"/>
      <c r="BB1486" s="26"/>
      <c r="BC1486" s="26"/>
      <c r="BD1486" s="26"/>
      <c r="BE1486" s="26"/>
      <c r="BF1486" s="26"/>
      <c r="BG1486" s="26"/>
      <c r="BH1486" s="26"/>
    </row>
    <row r="1487">
      <c r="A1487" s="18" t="str">
        <f t="shared" si="1"/>
        <v>Europe_Malta-Europe_2004</v>
      </c>
      <c r="B1487" s="19" t="s">
        <v>179</v>
      </c>
      <c r="C1487" s="20" t="s">
        <v>207</v>
      </c>
      <c r="D1487" s="21" t="s">
        <v>83</v>
      </c>
      <c r="E1487" s="22">
        <v>5.643525282E9</v>
      </c>
      <c r="F1487" s="22">
        <f t="shared" si="2"/>
        <v>14064.2296</v>
      </c>
      <c r="G1487" s="23">
        <v>0.086</v>
      </c>
      <c r="H1487" s="23">
        <v>1247.0</v>
      </c>
      <c r="I1487" s="23">
        <v>0.053</v>
      </c>
      <c r="J1487" s="24">
        <f>IFNA(VLOOKUP(A1487,'ENERGY processed'!$A$2:$H$2692,7,0),"")</f>
        <v>837</v>
      </c>
      <c r="K1487" s="24">
        <f t="shared" si="3"/>
        <v>0.002085887736</v>
      </c>
      <c r="L1487" s="24">
        <f>IFNA(VLOOKUP(A1487,'ENERGY processed'!$A$2:$H$2692,8,0),"")</f>
        <v>2560</v>
      </c>
      <c r="M1487" s="24">
        <f t="shared" si="5"/>
        <v>0.00637977611</v>
      </c>
      <c r="N1487" s="24">
        <f>IFNA(VLOOKUP(A1487,'HUMAN RESOURCES processed'!$A$2:$M$2692,5,0))</f>
        <v>0.01</v>
      </c>
      <c r="O1487" s="24">
        <f>IFNA(VLOOKUP(A1487,'HUMAN RESOURCES processed'!$A$2:$M$2692,6,0))</f>
        <v>0.006</v>
      </c>
      <c r="P1487" s="24">
        <f>IFNA(VLOOKUP(A1487,'HUMAN RESOURCES processed'!$A$2:$M$2692,7,0))</f>
        <v>81</v>
      </c>
      <c r="Q1487" s="24">
        <f>IFNA(VLOOKUP(A1487,'HUMAN RESOURCES processed'!$A$2:$M$2692,8,0))</f>
        <v>77</v>
      </c>
      <c r="R1487" s="24">
        <f t="shared" si="6"/>
        <v>79</v>
      </c>
      <c r="S1487" s="24">
        <f>IFNA(VLOOKUP(A1487,'HUMAN RESOURCES processed'!$A$2:$M$2692,9,0))</f>
        <v>0.178</v>
      </c>
      <c r="T1487" s="24">
        <f>IFNA(VLOOKUP(A1487,'HUMAN RESOURCES processed'!$A$2:$M$2692,10,0))</f>
        <v>0.693</v>
      </c>
      <c r="U1487" s="24">
        <f>IFNA(VLOOKUP(A1487,'HUMAN RESOURCES processed'!$A$2:$M$2692,11,0))</f>
        <v>0.129</v>
      </c>
      <c r="V1487" s="24">
        <f>IFNA(VLOOKUP(A1487,'HUMAN RESOURCES processed'!$A$2:$M$2692,12,0))</f>
        <v>401268</v>
      </c>
      <c r="W1487" s="24">
        <f>IFNA(VLOOKUP(A1487,'HUMAN RESOURCES processed'!$A$2:$M$2692,13,0))</f>
        <v>0.934</v>
      </c>
      <c r="X1487" s="24">
        <f>IFNA(VLOOKUP(A1487,'TOURISM processed'!$A$2:$F$2692,5,0))</f>
        <v>949000000</v>
      </c>
      <c r="Y1487" s="24">
        <f>IFNA(VLOOKUP(A1487,'TOURISM processed'!$A$2:$F$2692,6,0))</f>
        <v>291000000</v>
      </c>
      <c r="Z1487" s="24">
        <f t="shared" si="7"/>
        <v>725.2011125</v>
      </c>
      <c r="AA1487" s="24">
        <f t="shared" si="848"/>
        <v>0</v>
      </c>
      <c r="AB1487" s="24">
        <f t="shared" si="849"/>
        <v>0</v>
      </c>
      <c r="AC1487" s="24">
        <f t="shared" si="850"/>
        <v>0</v>
      </c>
      <c r="AD1487" s="24">
        <f t="shared" si="851"/>
        <v>0</v>
      </c>
      <c r="AE1487" s="24">
        <f>IFNA(VLOOKUP(A1487,'BUSINESS processed'!A1487:J4177,9,0))</f>
        <v>0.346</v>
      </c>
      <c r="AF1487" s="27">
        <f>IFNA(VLOOKUP(A1487,'BUSINESS processed'!A1487:J4177,10,0))</f>
        <v>0.741</v>
      </c>
      <c r="AG1487" s="26"/>
      <c r="AH1487" s="26"/>
      <c r="AI1487" s="26"/>
      <c r="AJ1487" s="26"/>
      <c r="AK1487" s="26"/>
      <c r="AL1487" s="26"/>
      <c r="AM1487" s="26"/>
      <c r="AN1487" s="26"/>
      <c r="AO1487" s="26"/>
      <c r="AP1487" s="26"/>
      <c r="AQ1487" s="26"/>
      <c r="AR1487" s="26"/>
      <c r="AS1487" s="26"/>
      <c r="AT1487" s="26"/>
      <c r="AU1487" s="26"/>
      <c r="AV1487" s="26"/>
      <c r="AW1487" s="26"/>
      <c r="AX1487" s="26"/>
      <c r="AY1487" s="26"/>
      <c r="AZ1487" s="26"/>
      <c r="BA1487" s="26"/>
      <c r="BB1487" s="26"/>
      <c r="BC1487" s="26"/>
      <c r="BD1487" s="26"/>
      <c r="BE1487" s="26"/>
      <c r="BF1487" s="26"/>
      <c r="BG1487" s="26"/>
      <c r="BH1487" s="26"/>
    </row>
    <row r="1488">
      <c r="A1488" s="18" t="str">
        <f t="shared" si="1"/>
        <v>Europe_Malta-Europe_2005</v>
      </c>
      <c r="B1488" s="19" t="s">
        <v>179</v>
      </c>
      <c r="C1488" s="20" t="s">
        <v>207</v>
      </c>
      <c r="D1488" s="21" t="s">
        <v>84</v>
      </c>
      <c r="E1488" s="22">
        <v>5.980795756E9</v>
      </c>
      <c r="F1488" s="22">
        <f t="shared" si="2"/>
        <v>14810.0352</v>
      </c>
      <c r="G1488" s="23">
        <v>0.091</v>
      </c>
      <c r="H1488" s="23">
        <v>1394.0</v>
      </c>
      <c r="I1488" s="23">
        <v>0.055</v>
      </c>
      <c r="J1488" s="24">
        <f>IFNA(VLOOKUP(A1488,'ENERGY processed'!$A$2:$H$2692,7,0),"")</f>
        <v>734</v>
      </c>
      <c r="K1488" s="24">
        <f t="shared" si="3"/>
        <v>0.00181757851</v>
      </c>
      <c r="L1488" s="24">
        <f>IFNA(VLOOKUP(A1488,'ENERGY processed'!$A$2:$H$2692,8,0),"")</f>
        <v>2299</v>
      </c>
      <c r="M1488" s="24">
        <f t="shared" si="5"/>
        <v>0.005692933235</v>
      </c>
      <c r="N1488" s="24">
        <f>IFNA(VLOOKUP(A1488,'HUMAN RESOURCES processed'!$A$2:$M$2692,5,0))</f>
        <v>0.01</v>
      </c>
      <c r="O1488" s="24">
        <f>IFNA(VLOOKUP(A1488,'HUMAN RESOURCES processed'!$A$2:$M$2692,6,0))</f>
        <v>0.006</v>
      </c>
      <c r="P1488" s="24">
        <f>IFNA(VLOOKUP(A1488,'HUMAN RESOURCES processed'!$A$2:$M$2692,7,0))</f>
        <v>81</v>
      </c>
      <c r="Q1488" s="24">
        <f>IFNA(VLOOKUP(A1488,'HUMAN RESOURCES processed'!$A$2:$M$2692,8,0))</f>
        <v>77</v>
      </c>
      <c r="R1488" s="24">
        <f t="shared" si="6"/>
        <v>79</v>
      </c>
      <c r="S1488" s="24">
        <f>IFNA(VLOOKUP(A1488,'HUMAN RESOURCES processed'!$A$2:$M$2692,9,0))</f>
        <v>0.173</v>
      </c>
      <c r="T1488" s="24">
        <f>IFNA(VLOOKUP(A1488,'HUMAN RESOURCES processed'!$A$2:$M$2692,10,0))</f>
        <v>0.694</v>
      </c>
      <c r="U1488" s="24">
        <f>IFNA(VLOOKUP(A1488,'HUMAN RESOURCES processed'!$A$2:$M$2692,11,0))</f>
        <v>0.133</v>
      </c>
      <c r="V1488" s="24">
        <f>IFNA(VLOOKUP(A1488,'HUMAN RESOURCES processed'!$A$2:$M$2692,12,0))</f>
        <v>403834</v>
      </c>
      <c r="W1488" s="24">
        <f>IFNA(VLOOKUP(A1488,'HUMAN RESOURCES processed'!$A$2:$M$2692,13,0))</f>
        <v>0.936</v>
      </c>
      <c r="X1488" s="24">
        <f>IFNA(VLOOKUP(A1488,'TOURISM processed'!$A$2:$F$2692,5,0))</f>
        <v>924000000</v>
      </c>
      <c r="Y1488" s="24">
        <f>IFNA(VLOOKUP(A1488,'TOURISM processed'!$A$2:$F$2692,6,0))</f>
        <v>311000000</v>
      </c>
      <c r="Z1488" s="24">
        <f t="shared" si="7"/>
        <v>770.118415</v>
      </c>
      <c r="AA1488" s="24">
        <f t="shared" si="848"/>
        <v>0</v>
      </c>
      <c r="AB1488" s="24">
        <f t="shared" si="849"/>
        <v>0</v>
      </c>
      <c r="AC1488" s="24">
        <f t="shared" si="850"/>
        <v>0</v>
      </c>
      <c r="AD1488" s="24">
        <f t="shared" si="851"/>
        <v>0</v>
      </c>
      <c r="AE1488" s="24">
        <f>IFNA(VLOOKUP(A1488,'BUSINESS processed'!A1488:J4178,9,0))</f>
        <v>0.412</v>
      </c>
      <c r="AF1488" s="27">
        <f>IFNA(VLOOKUP(A1488,'BUSINESS processed'!A1488:J4178,10,0))</f>
        <v>0.781</v>
      </c>
      <c r="AG1488" s="26"/>
      <c r="AH1488" s="26"/>
      <c r="AI1488" s="26"/>
      <c r="AJ1488" s="26"/>
      <c r="AK1488" s="26"/>
      <c r="AL1488" s="26"/>
      <c r="AM1488" s="26"/>
      <c r="AN1488" s="26"/>
      <c r="AO1488" s="26"/>
      <c r="AP1488" s="26"/>
      <c r="AQ1488" s="26"/>
      <c r="AR1488" s="26"/>
      <c r="AS1488" s="26"/>
      <c r="AT1488" s="26"/>
      <c r="AU1488" s="26"/>
      <c r="AV1488" s="26"/>
      <c r="AW1488" s="26"/>
      <c r="AX1488" s="26"/>
      <c r="AY1488" s="26"/>
      <c r="AZ1488" s="26"/>
      <c r="BA1488" s="26"/>
      <c r="BB1488" s="26"/>
      <c r="BC1488" s="26"/>
      <c r="BD1488" s="26"/>
      <c r="BE1488" s="26"/>
      <c r="BF1488" s="26"/>
      <c r="BG1488" s="26"/>
      <c r="BH1488" s="26"/>
    </row>
    <row r="1489">
      <c r="A1489" s="18" t="str">
        <f t="shared" si="1"/>
        <v>Europe_Malta-Europe_2006</v>
      </c>
      <c r="B1489" s="19" t="s">
        <v>179</v>
      </c>
      <c r="C1489" s="20" t="s">
        <v>207</v>
      </c>
      <c r="D1489" s="21" t="s">
        <v>85</v>
      </c>
      <c r="E1489" s="22">
        <v>6.39012359E9</v>
      </c>
      <c r="F1489" s="22">
        <f t="shared" si="2"/>
        <v>15766.09292</v>
      </c>
      <c r="G1489" s="23">
        <v>0.09</v>
      </c>
      <c r="H1489" s="23">
        <v>1445.0</v>
      </c>
      <c r="I1489" s="23">
        <v>0.057</v>
      </c>
      <c r="J1489" s="24">
        <f>IFNA(VLOOKUP(A1489,'ENERGY processed'!$A$2:$H$2692,7,0),"")</f>
        <v>808.5</v>
      </c>
      <c r="K1489" s="24">
        <f t="shared" si="3"/>
        <v>0.001994779279</v>
      </c>
      <c r="L1489" s="24">
        <f>IFNA(VLOOKUP(A1489,'ENERGY processed'!$A$2:$H$2692,8,0),"")</f>
        <v>2530</v>
      </c>
      <c r="M1489" s="24">
        <f t="shared" si="5"/>
        <v>0.006242166451</v>
      </c>
      <c r="N1489" s="24">
        <f>IFNA(VLOOKUP(A1489,'HUMAN RESOURCES processed'!$A$2:$M$2692,5,0))</f>
        <v>0.009</v>
      </c>
      <c r="O1489" s="24">
        <f>IFNA(VLOOKUP(A1489,'HUMAN RESOURCES processed'!$A$2:$M$2692,6,0))</f>
        <v>0.006</v>
      </c>
      <c r="P1489" s="24">
        <f>IFNA(VLOOKUP(A1489,'HUMAN RESOURCES processed'!$A$2:$M$2692,7,0))</f>
        <v>82</v>
      </c>
      <c r="Q1489" s="24">
        <f>IFNA(VLOOKUP(A1489,'HUMAN RESOURCES processed'!$A$2:$M$2692,8,0))</f>
        <v>77</v>
      </c>
      <c r="R1489" s="24">
        <f t="shared" si="6"/>
        <v>79.5</v>
      </c>
      <c r="S1489" s="24">
        <f>IFNA(VLOOKUP(A1489,'HUMAN RESOURCES processed'!$A$2:$M$2692,9,0))</f>
        <v>0.168</v>
      </c>
      <c r="T1489" s="24">
        <f>IFNA(VLOOKUP(A1489,'HUMAN RESOURCES processed'!$A$2:$M$2692,10,0))</f>
        <v>0.696</v>
      </c>
      <c r="U1489" s="24">
        <f>IFNA(VLOOKUP(A1489,'HUMAN RESOURCES processed'!$A$2:$M$2692,11,0))</f>
        <v>0.136</v>
      </c>
      <c r="V1489" s="24">
        <f>IFNA(VLOOKUP(A1489,'HUMAN RESOURCES processed'!$A$2:$M$2692,12,0))</f>
        <v>405308</v>
      </c>
      <c r="W1489" s="24">
        <f>IFNA(VLOOKUP(A1489,'HUMAN RESOURCES processed'!$A$2:$M$2692,13,0))</f>
        <v>0.939</v>
      </c>
      <c r="X1489" s="24">
        <f>IFNA(VLOOKUP(A1489,'TOURISM processed'!$A$2:$F$2692,5,0))</f>
        <v>966000000</v>
      </c>
      <c r="Y1489" s="24">
        <f>IFNA(VLOOKUP(A1489,'TOURISM processed'!$A$2:$F$2692,6,0))</f>
        <v>362000000</v>
      </c>
      <c r="Z1489" s="24">
        <f t="shared" si="7"/>
        <v>893.147927</v>
      </c>
      <c r="AA1489" s="24">
        <f t="shared" si="848"/>
        <v>0</v>
      </c>
      <c r="AB1489" s="24">
        <f t="shared" si="849"/>
        <v>0</v>
      </c>
      <c r="AC1489" s="24">
        <f t="shared" si="850"/>
        <v>0</v>
      </c>
      <c r="AD1489" s="24">
        <f t="shared" si="851"/>
        <v>0</v>
      </c>
      <c r="AE1489" s="24">
        <f>IFNA(VLOOKUP(A1489,'BUSINESS processed'!A1489:J4179,9,0))</f>
        <v>0.404</v>
      </c>
      <c r="AF1489" s="27">
        <f>IFNA(VLOOKUP(A1489,'BUSINESS processed'!A1489:J4179,10,0))</f>
        <v>0.832</v>
      </c>
      <c r="AG1489" s="26"/>
      <c r="AH1489" s="26"/>
      <c r="AI1489" s="26"/>
      <c r="AJ1489" s="26"/>
      <c r="AK1489" s="26"/>
      <c r="AL1489" s="26"/>
      <c r="AM1489" s="26"/>
      <c r="AN1489" s="26"/>
      <c r="AO1489" s="26"/>
      <c r="AP1489" s="26"/>
      <c r="AQ1489" s="26"/>
      <c r="AR1489" s="26"/>
      <c r="AS1489" s="26"/>
      <c r="AT1489" s="26"/>
      <c r="AU1489" s="26"/>
      <c r="AV1489" s="26"/>
      <c r="AW1489" s="26"/>
      <c r="AX1489" s="26"/>
      <c r="AY1489" s="26"/>
      <c r="AZ1489" s="26"/>
      <c r="BA1489" s="26"/>
      <c r="BB1489" s="26"/>
      <c r="BC1489" s="26"/>
      <c r="BD1489" s="26"/>
      <c r="BE1489" s="26"/>
      <c r="BF1489" s="26"/>
      <c r="BG1489" s="26"/>
      <c r="BH1489" s="26"/>
    </row>
    <row r="1490">
      <c r="A1490" s="18" t="str">
        <f t="shared" si="1"/>
        <v>Europe_Malta-Europe_2007</v>
      </c>
      <c r="B1490" s="19" t="s">
        <v>179</v>
      </c>
      <c r="C1490" s="20" t="s">
        <v>207</v>
      </c>
      <c r="D1490" s="21" t="s">
        <v>86</v>
      </c>
      <c r="E1490" s="22">
        <v>7.5138347E9</v>
      </c>
      <c r="F1490" s="22">
        <f t="shared" si="2"/>
        <v>18474.03817</v>
      </c>
      <c r="G1490" s="23">
        <v>0.085</v>
      </c>
      <c r="H1490" s="23">
        <v>1580.0</v>
      </c>
      <c r="I1490" s="23">
        <v>0.062</v>
      </c>
      <c r="J1490" s="24">
        <f>IFNA(VLOOKUP(A1490,'ENERGY processed'!$A$2:$H$2692,7,0),"")</f>
        <v>878</v>
      </c>
      <c r="K1490" s="24">
        <f t="shared" si="3"/>
        <v>0.00215871205</v>
      </c>
      <c r="L1490" s="24">
        <f>IFNA(VLOOKUP(A1490,'ENERGY processed'!$A$2:$H$2692,8,0),"")</f>
        <v>2725</v>
      </c>
      <c r="M1490" s="24">
        <f t="shared" si="5"/>
        <v>0.0066998751</v>
      </c>
      <c r="N1490" s="24">
        <f>IFNA(VLOOKUP(A1490,'HUMAN RESOURCES processed'!$A$2:$M$2692,5,0))</f>
        <v>0.009</v>
      </c>
      <c r="O1490" s="24">
        <f>IFNA(VLOOKUP(A1490,'HUMAN RESOURCES processed'!$A$2:$M$2692,6,0))</f>
        <v>0.006</v>
      </c>
      <c r="P1490" s="24">
        <f>IFNA(VLOOKUP(A1490,'HUMAN RESOURCES processed'!$A$2:$M$2692,7,0))</f>
        <v>82</v>
      </c>
      <c r="Q1490" s="24">
        <f>IFNA(VLOOKUP(A1490,'HUMAN RESOURCES processed'!$A$2:$M$2692,8,0))</f>
        <v>78</v>
      </c>
      <c r="R1490" s="24">
        <f t="shared" si="6"/>
        <v>80</v>
      </c>
      <c r="S1490" s="24">
        <f>IFNA(VLOOKUP(A1490,'HUMAN RESOURCES processed'!$A$2:$M$2692,9,0))</f>
        <v>0.164</v>
      </c>
      <c r="T1490" s="24">
        <f>IFNA(VLOOKUP(A1490,'HUMAN RESOURCES processed'!$A$2:$M$2692,10,0))</f>
        <v>0.698</v>
      </c>
      <c r="U1490" s="24">
        <f>IFNA(VLOOKUP(A1490,'HUMAN RESOURCES processed'!$A$2:$M$2692,11,0))</f>
        <v>0.138</v>
      </c>
      <c r="V1490" s="24">
        <f>IFNA(VLOOKUP(A1490,'HUMAN RESOURCES processed'!$A$2:$M$2692,12,0))</f>
        <v>406724</v>
      </c>
      <c r="W1490" s="24">
        <f>IFNA(VLOOKUP(A1490,'HUMAN RESOURCES processed'!$A$2:$M$2692,13,0))</f>
        <v>0.941</v>
      </c>
      <c r="X1490" s="24">
        <f>IFNA(VLOOKUP(A1490,'TOURISM processed'!$A$2:$F$2692,5,0))</f>
        <v>1185000000</v>
      </c>
      <c r="Y1490" s="24">
        <f>IFNA(VLOOKUP(A1490,'TOURISM processed'!$A$2:$F$2692,6,0))</f>
        <v>284000000</v>
      </c>
      <c r="Z1490" s="24">
        <f t="shared" si="7"/>
        <v>698.2622122</v>
      </c>
      <c r="AA1490" s="24">
        <f t="shared" si="848"/>
        <v>0</v>
      </c>
      <c r="AB1490" s="24">
        <f t="shared" si="849"/>
        <v>0</v>
      </c>
      <c r="AC1490" s="24">
        <f t="shared" si="850"/>
        <v>0</v>
      </c>
      <c r="AD1490" s="24">
        <f t="shared" si="851"/>
        <v>0</v>
      </c>
      <c r="AE1490" s="24">
        <f>IFNA(VLOOKUP(A1490,'BUSINESS processed'!A1490:J4180,9,0))</f>
        <v>0.469</v>
      </c>
      <c r="AF1490" s="27">
        <f>IFNA(VLOOKUP(A1490,'BUSINESS processed'!A1490:J4180,10,0))</f>
        <v>0.88</v>
      </c>
      <c r="AG1490" s="26"/>
      <c r="AH1490" s="26"/>
      <c r="AI1490" s="26"/>
      <c r="AJ1490" s="26"/>
      <c r="AK1490" s="26"/>
      <c r="AL1490" s="26"/>
      <c r="AM1490" s="26"/>
      <c r="AN1490" s="26"/>
      <c r="AO1490" s="26"/>
      <c r="AP1490" s="26"/>
      <c r="AQ1490" s="26"/>
      <c r="AR1490" s="26"/>
      <c r="AS1490" s="26"/>
      <c r="AT1490" s="26"/>
      <c r="AU1490" s="26"/>
      <c r="AV1490" s="26"/>
      <c r="AW1490" s="26"/>
      <c r="AX1490" s="26"/>
      <c r="AY1490" s="26"/>
      <c r="AZ1490" s="26"/>
      <c r="BA1490" s="26"/>
      <c r="BB1490" s="26"/>
      <c r="BC1490" s="26"/>
      <c r="BD1490" s="26"/>
      <c r="BE1490" s="26"/>
      <c r="BF1490" s="26"/>
      <c r="BG1490" s="26"/>
      <c r="BH1490" s="26"/>
    </row>
    <row r="1491">
      <c r="A1491" s="18" t="str">
        <f t="shared" si="1"/>
        <v>Europe_Malta-Europe_2008</v>
      </c>
      <c r="B1491" s="19" t="s">
        <v>179</v>
      </c>
      <c r="C1491" s="20" t="s">
        <v>207</v>
      </c>
      <c r="D1491" s="21" t="s">
        <v>87</v>
      </c>
      <c r="E1491" s="22">
        <v>8.554293727E9</v>
      </c>
      <c r="F1491" s="22">
        <f t="shared" si="2"/>
        <v>20895.7805</v>
      </c>
      <c r="G1491" s="23">
        <v>0.082</v>
      </c>
      <c r="H1491" s="23">
        <v>1596.0</v>
      </c>
      <c r="I1491" s="23">
        <v>0.059</v>
      </c>
      <c r="J1491" s="24">
        <f>IF(AND( C1491=C1490,D1491&gt;D1490),J1490,"")</f>
        <v>878</v>
      </c>
      <c r="K1491" s="24">
        <f t="shared" si="3"/>
        <v>0.002144711868</v>
      </c>
      <c r="L1491" s="24">
        <f>IF(AND(C1491=C1490,C1491&gt;C1490),C1490,0)</f>
        <v>0</v>
      </c>
      <c r="M1491" s="24">
        <f t="shared" si="5"/>
        <v>0</v>
      </c>
      <c r="N1491" s="24">
        <f>IFNA(VLOOKUP(A1491,'HUMAN RESOURCES processed'!$A$2:$M$2692,5,0))</f>
        <v>0.01</v>
      </c>
      <c r="O1491" s="24">
        <f>IFNA(VLOOKUP(A1491,'HUMAN RESOURCES processed'!$A$2:$M$2692,6,0))</f>
        <v>0.006</v>
      </c>
      <c r="P1491" s="24">
        <f>IFNA(VLOOKUP(A1491,'HUMAN RESOURCES processed'!$A$2:$M$2692,7,0))</f>
        <v>82</v>
      </c>
      <c r="Q1491" s="24">
        <f>IFNA(VLOOKUP(A1491,'HUMAN RESOURCES processed'!$A$2:$M$2692,8,0))</f>
        <v>77</v>
      </c>
      <c r="R1491" s="24">
        <f t="shared" si="6"/>
        <v>79.5</v>
      </c>
      <c r="S1491" s="24">
        <f>IFNA(VLOOKUP(A1491,'HUMAN RESOURCES processed'!$A$2:$M$2692,9,0))</f>
        <v>0.162</v>
      </c>
      <c r="T1491" s="24">
        <f>IFNA(VLOOKUP(A1491,'HUMAN RESOURCES processed'!$A$2:$M$2692,10,0))</f>
        <v>0.699</v>
      </c>
      <c r="U1491" s="24">
        <f>IFNA(VLOOKUP(A1491,'HUMAN RESOURCES processed'!$A$2:$M$2692,11,0))</f>
        <v>0.139</v>
      </c>
      <c r="V1491" s="24">
        <f>IFNA(VLOOKUP(A1491,'HUMAN RESOURCES processed'!$A$2:$M$2692,12,0))</f>
        <v>409379</v>
      </c>
      <c r="W1491" s="24">
        <f>IFNA(VLOOKUP(A1491,'HUMAN RESOURCES processed'!$A$2:$M$2692,13,0))</f>
        <v>0.943</v>
      </c>
      <c r="X1491" s="24">
        <f>IFNA(VLOOKUP(A1491,'TOURISM processed'!$A$2:$F$2692,5,0))</f>
        <v>1336000000</v>
      </c>
      <c r="Y1491" s="24">
        <f>IFNA(VLOOKUP(A1491,'TOURISM processed'!$A$2:$F$2692,6,0))</f>
        <v>361000000</v>
      </c>
      <c r="Z1491" s="24">
        <f t="shared" si="7"/>
        <v>881.8234448</v>
      </c>
      <c r="AA1491" s="24">
        <f t="shared" si="848"/>
        <v>0</v>
      </c>
      <c r="AB1491" s="24">
        <f t="shared" si="849"/>
        <v>0</v>
      </c>
      <c r="AC1491" s="24">
        <f t="shared" si="850"/>
        <v>0</v>
      </c>
      <c r="AD1491" s="24">
        <f t="shared" si="851"/>
        <v>0</v>
      </c>
      <c r="AE1491" s="24">
        <f>IFNA(VLOOKUP(A1491,'BUSINESS processed'!A1491:J4181,9,0))</f>
        <v>0.501</v>
      </c>
      <c r="AF1491" s="27">
        <f>IFNA(VLOOKUP(A1491,'BUSINESS processed'!A1491:J4181,10,0))</f>
        <v>0.916</v>
      </c>
      <c r="AG1491" s="26"/>
      <c r="AH1491" s="26"/>
      <c r="AI1491" s="26"/>
      <c r="AJ1491" s="26"/>
      <c r="AK1491" s="26"/>
      <c r="AL1491" s="26"/>
      <c r="AM1491" s="26"/>
      <c r="AN1491" s="26"/>
      <c r="AO1491" s="26"/>
      <c r="AP1491" s="26"/>
      <c r="AQ1491" s="26"/>
      <c r="AR1491" s="26"/>
      <c r="AS1491" s="26"/>
      <c r="AT1491" s="26"/>
      <c r="AU1491" s="26"/>
      <c r="AV1491" s="26"/>
      <c r="AW1491" s="26"/>
      <c r="AX1491" s="26"/>
      <c r="AY1491" s="26"/>
      <c r="AZ1491" s="26"/>
      <c r="BA1491" s="26"/>
      <c r="BB1491" s="26"/>
      <c r="BC1491" s="26"/>
      <c r="BD1491" s="26"/>
      <c r="BE1491" s="26"/>
      <c r="BF1491" s="26"/>
      <c r="BG1491" s="26"/>
      <c r="BH1491" s="26"/>
    </row>
    <row r="1492">
      <c r="A1492" s="18" t="str">
        <f t="shared" si="1"/>
        <v>Europe_Malta-Europe_2009</v>
      </c>
      <c r="B1492" s="19" t="s">
        <v>179</v>
      </c>
      <c r="C1492" s="20" t="s">
        <v>207</v>
      </c>
      <c r="D1492" s="21" t="s">
        <v>88</v>
      </c>
      <c r="E1492" s="22">
        <v>8.099400961E9</v>
      </c>
      <c r="F1492" s="22">
        <f t="shared" si="2"/>
        <v>19636.00628</v>
      </c>
      <c r="G1492" s="23">
        <v>0.083</v>
      </c>
      <c r="H1492" s="23">
        <v>1669.0</v>
      </c>
      <c r="I1492" s="23">
        <v>0.045</v>
      </c>
      <c r="J1492" s="24">
        <f>IFNA(VLOOKUP(A1492,'ENERGY processed'!$A$2:$H$2692,7,0),"")</f>
        <v>881</v>
      </c>
      <c r="K1492" s="24">
        <f t="shared" si="3"/>
        <v>0.002135876667</v>
      </c>
      <c r="L1492" s="24">
        <f>IFNA(VLOOKUP(A1492,'ENERGY processed'!$A$2:$H$2692,8,0),"")</f>
        <v>2699</v>
      </c>
      <c r="M1492" s="24">
        <f t="shared" si="5"/>
        <v>0.006543395147</v>
      </c>
      <c r="N1492" s="24">
        <f>IFNA(VLOOKUP(A1492,'HUMAN RESOURCES processed'!$A$2:$M$2692,5,0))</f>
        <v>0.01</v>
      </c>
      <c r="O1492" s="24">
        <f>IFNA(VLOOKUP(A1492,'HUMAN RESOURCES processed'!$A$2:$M$2692,6,0))</f>
        <v>0.006</v>
      </c>
      <c r="P1492" s="24">
        <f>IFNA(VLOOKUP(A1492,'HUMAN RESOURCES processed'!$A$2:$M$2692,7,0))</f>
        <v>83</v>
      </c>
      <c r="Q1492" s="24">
        <f>IFNA(VLOOKUP(A1492,'HUMAN RESOURCES processed'!$A$2:$M$2692,8,0))</f>
        <v>78</v>
      </c>
      <c r="R1492" s="24">
        <f t="shared" si="6"/>
        <v>80.5</v>
      </c>
      <c r="S1492" s="24">
        <f>IFNA(VLOOKUP(A1492,'HUMAN RESOURCES processed'!$A$2:$M$2692,9,0))</f>
        <v>0.159</v>
      </c>
      <c r="T1492" s="24">
        <f>IFNA(VLOOKUP(A1492,'HUMAN RESOURCES processed'!$A$2:$M$2692,10,0))</f>
        <v>0.699</v>
      </c>
      <c r="U1492" s="24">
        <f>IFNA(VLOOKUP(A1492,'HUMAN RESOURCES processed'!$A$2:$M$2692,11,0))</f>
        <v>0.141</v>
      </c>
      <c r="V1492" s="24">
        <f>IFNA(VLOOKUP(A1492,'HUMAN RESOURCES processed'!$A$2:$M$2692,12,0))</f>
        <v>412477</v>
      </c>
      <c r="W1492" s="24">
        <f>IFNA(VLOOKUP(A1492,'HUMAN RESOURCES processed'!$A$2:$M$2692,13,0))</f>
        <v>0.945</v>
      </c>
      <c r="X1492" s="24">
        <f>IFNA(VLOOKUP(A1492,'TOURISM processed'!$A$2:$F$2692,5,0))</f>
        <v>1117000000</v>
      </c>
      <c r="Y1492" s="24">
        <f>IFNA(VLOOKUP(A1492,'TOURISM processed'!$A$2:$F$2692,6,0))</f>
        <v>362000000</v>
      </c>
      <c r="Z1492" s="24">
        <f t="shared" si="7"/>
        <v>877.6246918</v>
      </c>
      <c r="AA1492" s="24">
        <f t="shared" si="848"/>
        <v>0</v>
      </c>
      <c r="AB1492" s="24">
        <f t="shared" si="849"/>
        <v>0</v>
      </c>
      <c r="AC1492" s="24">
        <f t="shared" si="850"/>
        <v>0</v>
      </c>
      <c r="AD1492" s="24">
        <f t="shared" si="851"/>
        <v>0</v>
      </c>
      <c r="AE1492" s="24">
        <f>IFNA(VLOOKUP(A1492,'BUSINESS processed'!A1492:J4182,9,0))</f>
        <v>0.589</v>
      </c>
      <c r="AF1492" s="27">
        <f>IFNA(VLOOKUP(A1492,'BUSINESS processed'!A1492:J4182,10,0))</f>
        <v>0.998</v>
      </c>
      <c r="AG1492" s="26"/>
      <c r="AH1492" s="26"/>
      <c r="AI1492" s="26"/>
      <c r="AJ1492" s="26"/>
      <c r="AK1492" s="26"/>
      <c r="AL1492" s="26"/>
      <c r="AM1492" s="26"/>
      <c r="AN1492" s="26"/>
      <c r="AO1492" s="26"/>
      <c r="AP1492" s="26"/>
      <c r="AQ1492" s="26"/>
      <c r="AR1492" s="26"/>
      <c r="AS1492" s="26"/>
      <c r="AT1492" s="26"/>
      <c r="AU1492" s="26"/>
      <c r="AV1492" s="26"/>
      <c r="AW1492" s="26"/>
      <c r="AX1492" s="26"/>
      <c r="AY1492" s="26"/>
      <c r="AZ1492" s="26"/>
      <c r="BA1492" s="26"/>
      <c r="BB1492" s="26"/>
      <c r="BC1492" s="26"/>
      <c r="BD1492" s="26"/>
      <c r="BE1492" s="26"/>
      <c r="BF1492" s="26"/>
      <c r="BG1492" s="26"/>
      <c r="BH1492" s="26"/>
    </row>
    <row r="1493">
      <c r="A1493" s="18" t="str">
        <f t="shared" si="1"/>
        <v>Europe_Malta-Europe_2010</v>
      </c>
      <c r="B1493" s="19" t="s">
        <v>179</v>
      </c>
      <c r="C1493" s="20" t="s">
        <v>207</v>
      </c>
      <c r="D1493" s="21" t="s">
        <v>89</v>
      </c>
      <c r="E1493" s="22">
        <v>8.16384106E9</v>
      </c>
      <c r="F1493" s="22">
        <f t="shared" si="2"/>
        <v>19695.25572</v>
      </c>
      <c r="G1493" s="23">
        <v>0.085</v>
      </c>
      <c r="H1493" s="23">
        <v>1707.0</v>
      </c>
      <c r="I1493" s="23">
        <v>0.046</v>
      </c>
      <c r="J1493" s="24">
        <f>IFNA(VLOOKUP(A1493,'ENERGY processed'!$A$2:$H$2692,7,0),"")</f>
        <v>751</v>
      </c>
      <c r="K1493" s="24">
        <f t="shared" si="3"/>
        <v>0.001811786504</v>
      </c>
      <c r="L1493" s="24">
        <f>IFNA(VLOOKUP(A1493,'ENERGY processed'!$A$2:$H$2692,8,0),"")</f>
        <v>2323.5</v>
      </c>
      <c r="M1493" s="24">
        <f t="shared" si="5"/>
        <v>0.005605440667</v>
      </c>
      <c r="N1493" s="24">
        <f>IFNA(VLOOKUP(A1493,'HUMAN RESOURCES processed'!$A$2:$M$2692,5,0))</f>
        <v>0.009</v>
      </c>
      <c r="O1493" s="24">
        <f>IFNA(VLOOKUP(A1493,'HUMAN RESOURCES processed'!$A$2:$M$2692,6,0))</f>
        <v>0.006</v>
      </c>
      <c r="P1493" s="24">
        <f>IFNA(VLOOKUP(A1493,'HUMAN RESOURCES processed'!$A$2:$M$2692,7,0))</f>
        <v>84</v>
      </c>
      <c r="Q1493" s="24">
        <f>IFNA(VLOOKUP(A1493,'HUMAN RESOURCES processed'!$A$2:$M$2692,8,0))</f>
        <v>79</v>
      </c>
      <c r="R1493" s="24">
        <f t="shared" si="6"/>
        <v>81.5</v>
      </c>
      <c r="S1493" s="24">
        <f>IFNA(VLOOKUP(A1493,'HUMAN RESOURCES processed'!$A$2:$M$2692,9,0))</f>
        <v>0.156</v>
      </c>
      <c r="T1493" s="24">
        <f>IFNA(VLOOKUP(A1493,'HUMAN RESOURCES processed'!$A$2:$M$2692,10,0))</f>
        <v>0.699</v>
      </c>
      <c r="U1493" s="24">
        <f>IFNA(VLOOKUP(A1493,'HUMAN RESOURCES processed'!$A$2:$M$2692,11,0))</f>
        <v>0.145</v>
      </c>
      <c r="V1493" s="24">
        <f>IFNA(VLOOKUP(A1493,'HUMAN RESOURCES processed'!$A$2:$M$2692,12,0))</f>
        <v>414508</v>
      </c>
      <c r="W1493" s="24">
        <f>IFNA(VLOOKUP(A1493,'HUMAN RESOURCES processed'!$A$2:$M$2692,13,0))</f>
        <v>0.947</v>
      </c>
      <c r="X1493" s="24">
        <f>IFNA(VLOOKUP(A1493,'TOURISM processed'!$A$2:$F$2692,5,0))</f>
        <v>1238000000</v>
      </c>
      <c r="Y1493" s="24">
        <f>IFNA(VLOOKUP(A1493,'TOURISM processed'!$A$2:$F$2692,6,0))</f>
        <v>366000000</v>
      </c>
      <c r="Z1493" s="24">
        <f t="shared" si="7"/>
        <v>882.9745144</v>
      </c>
      <c r="AA1493" s="24">
        <f t="shared" si="848"/>
        <v>0</v>
      </c>
      <c r="AB1493" s="24">
        <f t="shared" si="849"/>
        <v>0</v>
      </c>
      <c r="AC1493" s="24">
        <f t="shared" si="850"/>
        <v>0</v>
      </c>
      <c r="AD1493" s="24">
        <f t="shared" si="851"/>
        <v>0</v>
      </c>
      <c r="AE1493" s="24">
        <f>IFNA(VLOOKUP(A1493,'BUSINESS processed'!A1493:J4183,9,0))</f>
        <v>0.63</v>
      </c>
      <c r="AF1493" s="27">
        <f>IFNA(VLOOKUP(A1493,'BUSINESS processed'!A1493:J4183,10,0))</f>
        <v>1.073</v>
      </c>
      <c r="AG1493" s="26"/>
      <c r="AH1493" s="26"/>
      <c r="AI1493" s="26"/>
      <c r="AJ1493" s="26"/>
      <c r="AK1493" s="26"/>
      <c r="AL1493" s="26"/>
      <c r="AM1493" s="26"/>
      <c r="AN1493" s="26"/>
      <c r="AO1493" s="26"/>
      <c r="AP1493" s="26"/>
      <c r="AQ1493" s="26"/>
      <c r="AR1493" s="26"/>
      <c r="AS1493" s="26"/>
      <c r="AT1493" s="26"/>
      <c r="AU1493" s="26"/>
      <c r="AV1493" s="26"/>
      <c r="AW1493" s="26"/>
      <c r="AX1493" s="26"/>
      <c r="AY1493" s="26"/>
      <c r="AZ1493" s="26"/>
      <c r="BA1493" s="26"/>
      <c r="BB1493" s="26"/>
      <c r="BC1493" s="26"/>
      <c r="BD1493" s="26"/>
      <c r="BE1493" s="26"/>
      <c r="BF1493" s="26"/>
      <c r="BG1493" s="26"/>
      <c r="BH1493" s="26"/>
    </row>
    <row r="1494">
      <c r="A1494" s="18" t="str">
        <f t="shared" si="1"/>
        <v>Europe_Malta-Europe_2011</v>
      </c>
      <c r="B1494" s="19" t="s">
        <v>179</v>
      </c>
      <c r="C1494" s="20" t="s">
        <v>207</v>
      </c>
      <c r="D1494" s="21" t="s">
        <v>90</v>
      </c>
      <c r="E1494" s="22">
        <v>9.30205727E9</v>
      </c>
      <c r="F1494" s="22">
        <f t="shared" si="2"/>
        <v>22346.31841</v>
      </c>
      <c r="G1494" s="23">
        <v>0.087</v>
      </c>
      <c r="H1494" s="23">
        <v>1900.0</v>
      </c>
      <c r="I1494" s="23">
        <v>0.047</v>
      </c>
      <c r="J1494" s="24">
        <f>IFNA(VLOOKUP(A1494,'ENERGY processed'!$A$2:$H$2692,7,0),"")</f>
        <v>834</v>
      </c>
      <c r="K1494" s="24">
        <f t="shared" si="3"/>
        <v>0.002003516965</v>
      </c>
      <c r="L1494" s="24">
        <f>IFNA(VLOOKUP(A1494,'ENERGY processed'!$A$2:$H$2692,8,0),"")</f>
        <v>2574</v>
      </c>
      <c r="M1494" s="24">
        <f t="shared" si="5"/>
        <v>0.006183516388</v>
      </c>
      <c r="N1494" s="24">
        <f>IFNA(VLOOKUP(A1494,'HUMAN RESOURCES processed'!$A$2:$M$2692,5,0))</f>
        <v>0.01</v>
      </c>
      <c r="O1494" s="24">
        <f>IFNA(VLOOKUP(A1494,'HUMAN RESOURCES processed'!$A$2:$M$2692,6,0))</f>
        <v>0.005</v>
      </c>
      <c r="P1494" s="24">
        <f>IFNA(VLOOKUP(A1494,'HUMAN RESOURCES processed'!$A$2:$M$2692,7,0))</f>
        <v>83</v>
      </c>
      <c r="Q1494" s="24">
        <f>IFNA(VLOOKUP(A1494,'HUMAN RESOURCES processed'!$A$2:$M$2692,8,0))</f>
        <v>79</v>
      </c>
      <c r="R1494" s="24">
        <f t="shared" si="6"/>
        <v>81</v>
      </c>
      <c r="S1494" s="24">
        <f>IFNA(VLOOKUP(A1494,'HUMAN RESOURCES processed'!$A$2:$M$2692,9,0))</f>
        <v>0.153</v>
      </c>
      <c r="T1494" s="24">
        <f>IFNA(VLOOKUP(A1494,'HUMAN RESOURCES processed'!$A$2:$M$2692,10,0))</f>
        <v>0.697</v>
      </c>
      <c r="U1494" s="24">
        <f>IFNA(VLOOKUP(A1494,'HUMAN RESOURCES processed'!$A$2:$M$2692,11,0))</f>
        <v>0.15</v>
      </c>
      <c r="V1494" s="24">
        <f>IFNA(VLOOKUP(A1494,'HUMAN RESOURCES processed'!$A$2:$M$2692,12,0))</f>
        <v>416268</v>
      </c>
      <c r="W1494" s="24">
        <f>IFNA(VLOOKUP(A1494,'HUMAN RESOURCES processed'!$A$2:$M$2692,13,0))</f>
        <v>0.948</v>
      </c>
      <c r="X1494" s="24">
        <f>IFNA(VLOOKUP(A1494,'TOURISM processed'!$A$2:$F$2692,5,0))</f>
        <v>1465000000</v>
      </c>
      <c r="Y1494" s="24">
        <f>IFNA(VLOOKUP(A1494,'TOURISM processed'!$A$2:$F$2692,6,0))</f>
        <v>401000000</v>
      </c>
      <c r="Z1494" s="24">
        <f t="shared" si="7"/>
        <v>963.3217062</v>
      </c>
      <c r="AA1494" s="24">
        <f>IFNA(VLOOKUP(A1494,'BUSINESS processed'!A1494:J4184,5,0))</f>
        <v>0.41</v>
      </c>
      <c r="AB1494" s="24">
        <f>IFNA(VLOOKUP(A1494,'BUSINESS processed'!A1494:J4184,6,0))</f>
        <v>40</v>
      </c>
      <c r="AC1494" s="24">
        <f t="shared" si="850"/>
        <v>0</v>
      </c>
      <c r="AD1494" s="24">
        <f>IFNA(VLOOKUP(A1494,'BUSINESS processed'!A1494:J4184,8,0))</f>
        <v>139</v>
      </c>
      <c r="AE1494" s="24">
        <f>IFNA(VLOOKUP(A1494,'BUSINESS processed'!A1494:J4184,9,0))</f>
        <v>0.68</v>
      </c>
      <c r="AF1494" s="27">
        <f>IFNA(VLOOKUP(A1494,'BUSINESS processed'!A1494:J4184,10,0))</f>
        <v>1.224</v>
      </c>
      <c r="AG1494" s="26"/>
      <c r="AH1494" s="26"/>
      <c r="AI1494" s="26"/>
      <c r="AJ1494" s="26"/>
      <c r="AK1494" s="26"/>
      <c r="AL1494" s="26"/>
      <c r="AM1494" s="26"/>
      <c r="AN1494" s="26"/>
      <c r="AO1494" s="26"/>
      <c r="AP1494" s="26"/>
      <c r="AQ1494" s="26"/>
      <c r="AR1494" s="26"/>
      <c r="AS1494" s="26"/>
      <c r="AT1494" s="26"/>
      <c r="AU1494" s="26"/>
      <c r="AV1494" s="26"/>
      <c r="AW1494" s="26"/>
      <c r="AX1494" s="26"/>
      <c r="AY1494" s="26"/>
      <c r="AZ1494" s="26"/>
      <c r="BA1494" s="26"/>
      <c r="BB1494" s="26"/>
      <c r="BC1494" s="26"/>
      <c r="BD1494" s="26"/>
      <c r="BE1494" s="26"/>
      <c r="BF1494" s="26"/>
      <c r="BG1494" s="26"/>
      <c r="BH1494" s="26"/>
    </row>
    <row r="1495">
      <c r="A1495" s="18" t="str">
        <f t="shared" si="1"/>
        <v>Europe_Malta-Europe_2012</v>
      </c>
      <c r="B1495" s="19" t="s">
        <v>179</v>
      </c>
      <c r="C1495" s="20" t="s">
        <v>207</v>
      </c>
      <c r="D1495" s="21" t="s">
        <v>91</v>
      </c>
      <c r="E1495" s="22">
        <v>8.863076923E9</v>
      </c>
      <c r="F1495" s="22">
        <f t="shared" si="2"/>
        <v>21129.98277</v>
      </c>
      <c r="G1495" s="23">
        <v>0.091</v>
      </c>
      <c r="H1495" s="23">
        <v>1835.0</v>
      </c>
      <c r="I1495" s="23">
        <v>0.047</v>
      </c>
      <c r="J1495" s="24">
        <f>IF(AND( C1495=C1494,D1495&gt;D1494),J1494,"")</f>
        <v>834</v>
      </c>
      <c r="K1495" s="24">
        <f t="shared" si="3"/>
        <v>0.001988294334</v>
      </c>
      <c r="L1495" s="24">
        <f t="shared" ref="L1495:L1497" si="852">IF(AND(C1495=C1494,C1495&gt;C1494),C1494,0)</f>
        <v>0</v>
      </c>
      <c r="M1495" s="24">
        <f t="shared" si="5"/>
        <v>0</v>
      </c>
      <c r="N1495" s="24">
        <f>IFNA(VLOOKUP(A1495,'HUMAN RESOURCES processed'!$A$2:$M$2692,5,0))</f>
        <v>0.01</v>
      </c>
      <c r="O1495" s="24">
        <f>IFNA(VLOOKUP(A1495,'HUMAN RESOURCES processed'!$A$2:$M$2692,6,0))</f>
        <v>0.005</v>
      </c>
      <c r="P1495" s="24">
        <f>IFNA(VLOOKUP(A1495,'HUMAN RESOURCES processed'!$A$2:$M$2692,7,0))</f>
        <v>83</v>
      </c>
      <c r="Q1495" s="24">
        <f>IFNA(VLOOKUP(A1495,'HUMAN RESOURCES processed'!$A$2:$M$2692,8,0))</f>
        <v>79</v>
      </c>
      <c r="R1495" s="24">
        <f t="shared" si="6"/>
        <v>81</v>
      </c>
      <c r="S1495" s="24">
        <f>IFNA(VLOOKUP(A1495,'HUMAN RESOURCES processed'!$A$2:$M$2692,9,0))</f>
        <v>0.15</v>
      </c>
      <c r="T1495" s="24">
        <f>IFNA(VLOOKUP(A1495,'HUMAN RESOURCES processed'!$A$2:$M$2692,10,0))</f>
        <v>0.694</v>
      </c>
      <c r="U1495" s="24">
        <f>IFNA(VLOOKUP(A1495,'HUMAN RESOURCES processed'!$A$2:$M$2692,11,0))</f>
        <v>0.156</v>
      </c>
      <c r="V1495" s="24">
        <f>IFNA(VLOOKUP(A1495,'HUMAN RESOURCES processed'!$A$2:$M$2692,12,0))</f>
        <v>419455</v>
      </c>
      <c r="W1495" s="24">
        <f>IFNA(VLOOKUP(A1495,'HUMAN RESOURCES processed'!$A$2:$M$2692,13,0))</f>
        <v>0.95</v>
      </c>
      <c r="X1495" s="24">
        <f>IFNA(VLOOKUP(A1495,'TOURISM processed'!$A$2:$F$2692,5,0))</f>
        <v>1451000000</v>
      </c>
      <c r="Y1495" s="24">
        <f>IFNA(VLOOKUP(A1495,'TOURISM processed'!$A$2:$F$2692,6,0))</f>
        <v>408000000</v>
      </c>
      <c r="Z1495" s="24">
        <f t="shared" si="7"/>
        <v>972.6907535</v>
      </c>
      <c r="AA1495" s="24">
        <f>IFNA(VLOOKUP(A1495,'BUSINESS processed'!A1495:J4185,5,0))</f>
        <v>0.409</v>
      </c>
      <c r="AB1495" s="24">
        <f>IFNA(VLOOKUP(A1495,'BUSINESS processed'!A1495:J4185,6,0))</f>
        <v>40</v>
      </c>
      <c r="AC1495" s="24">
        <f>IFNA(VLOOKUP(A1495,'BUSINESS processed'!A1495:J4185,7,0))</f>
        <v>100</v>
      </c>
      <c r="AD1495" s="24">
        <f>IFNA(VLOOKUP(A1495,'BUSINESS processed'!A1495:J4185,8,0))</f>
        <v>139</v>
      </c>
      <c r="AE1495" s="24">
        <f>IFNA(VLOOKUP(A1495,'BUSINESS processed'!A1495:J4185,9,0))</f>
        <v>0.682</v>
      </c>
      <c r="AF1495" s="27">
        <f>IFNA(VLOOKUP(A1495,'BUSINESS processed'!A1495:J4185,10,0))</f>
        <v>1.244</v>
      </c>
      <c r="AG1495" s="26"/>
      <c r="AH1495" s="26"/>
      <c r="AI1495" s="26"/>
      <c r="AJ1495" s="26"/>
      <c r="AK1495" s="26"/>
      <c r="AL1495" s="26"/>
      <c r="AM1495" s="26"/>
      <c r="AN1495" s="26"/>
      <c r="AO1495" s="26"/>
      <c r="AP1495" s="26"/>
      <c r="AQ1495" s="26"/>
      <c r="AR1495" s="26"/>
      <c r="AS1495" s="26"/>
      <c r="AT1495" s="26"/>
      <c r="AU1495" s="26"/>
      <c r="AV1495" s="26"/>
      <c r="AW1495" s="26"/>
      <c r="AX1495" s="26"/>
      <c r="AY1495" s="26"/>
      <c r="AZ1495" s="26"/>
      <c r="BA1495" s="26"/>
      <c r="BB1495" s="26"/>
      <c r="BC1495" s="26"/>
      <c r="BD1495" s="26"/>
      <c r="BE1495" s="26"/>
      <c r="BF1495" s="26"/>
      <c r="BG1495" s="26"/>
      <c r="BH1495" s="26"/>
    </row>
    <row r="1496">
      <c r="A1496" s="18" t="str">
        <f t="shared" si="1"/>
        <v>Europe_Moldova-Europe_2000</v>
      </c>
      <c r="B1496" s="19" t="s">
        <v>179</v>
      </c>
      <c r="C1496" s="20" t="s">
        <v>208</v>
      </c>
      <c r="D1496" s="21" t="s">
        <v>70</v>
      </c>
      <c r="E1496" s="22">
        <v>1.288420223E9</v>
      </c>
      <c r="F1496" s="22">
        <f t="shared" si="2"/>
        <v>354.001279</v>
      </c>
      <c r="G1496" s="23">
        <v>0.067</v>
      </c>
      <c r="H1496" s="23">
        <v>24.0</v>
      </c>
      <c r="I1496" s="23">
        <v>0.338</v>
      </c>
      <c r="J1496" s="24">
        <f>IF(AND( C1496=C1495,D1496&gt;D1495),J1495,0)</f>
        <v>0</v>
      </c>
      <c r="K1496" s="24">
        <f t="shared" si="3"/>
        <v>0</v>
      </c>
      <c r="L1496" s="24">
        <f t="shared" si="852"/>
        <v>0</v>
      </c>
      <c r="M1496" s="24">
        <f t="shared" si="5"/>
        <v>0</v>
      </c>
      <c r="N1496" s="24">
        <f>IFNA(VLOOKUP(A1496,'HUMAN RESOURCES processed'!$A$2:$M$2692,5,0))</f>
        <v>0.012</v>
      </c>
      <c r="O1496" s="24">
        <f>IFNA(VLOOKUP(A1496,'HUMAN RESOURCES processed'!$A$2:$M$2692,6,0))</f>
        <v>0.025</v>
      </c>
      <c r="P1496" s="24">
        <f>IFNA(VLOOKUP(A1496,'HUMAN RESOURCES processed'!$A$2:$M$2692,7,0))</f>
        <v>71</v>
      </c>
      <c r="Q1496" s="24">
        <f>IFNA(VLOOKUP(A1496,'HUMAN RESOURCES processed'!$A$2:$M$2692,8,0))</f>
        <v>63</v>
      </c>
      <c r="R1496" s="24">
        <f t="shared" si="6"/>
        <v>67</v>
      </c>
      <c r="S1496" s="24">
        <f>IFNA(VLOOKUP(A1496,'HUMAN RESOURCES processed'!$A$2:$M$2692,9,0))</f>
        <v>0.237</v>
      </c>
      <c r="T1496" s="24">
        <f>IFNA(VLOOKUP(A1496,'HUMAN RESOURCES processed'!$A$2:$M$2692,10,0))</f>
        <v>0.663</v>
      </c>
      <c r="U1496" s="24">
        <f>IFNA(VLOOKUP(A1496,'HUMAN RESOURCES processed'!$A$2:$M$2692,11,0))</f>
        <v>0.1</v>
      </c>
      <c r="V1496" s="24">
        <f>IFNA(VLOOKUP(A1496,'HUMAN RESOURCES processed'!$A$2:$M$2692,12,0))</f>
        <v>3639592</v>
      </c>
      <c r="W1496" s="24">
        <f>IFNA(VLOOKUP(A1496,'HUMAN RESOURCES processed'!$A$2:$M$2692,13,0))</f>
        <v>0.458</v>
      </c>
      <c r="X1496" s="24">
        <f>IFNA(VLOOKUP(A1496,'TOURISM processed'!$A$2:$F$2692,5,0))</f>
        <v>57000000</v>
      </c>
      <c r="Y1496" s="24">
        <f>IFNA(VLOOKUP(A1496,'TOURISM processed'!$A$2:$F$2692,6,0))</f>
        <v>86000000</v>
      </c>
      <c r="Z1496" s="24">
        <f t="shared" si="7"/>
        <v>23.62902215</v>
      </c>
      <c r="AA1496" s="24">
        <f t="shared" ref="AA1496:AA1500" si="853">IF(AND(C1496=C1495,D1496&gt;D1495),AA1495,0)</f>
        <v>0</v>
      </c>
      <c r="AB1496" s="24">
        <f t="shared" ref="AB1496:AB1498" si="854">IF(AND(C1496=C1495,D1496&gt;D1495),AB1495,0)</f>
        <v>0</v>
      </c>
      <c r="AC1496" s="24">
        <f t="shared" ref="AC1496:AC1507" si="855">IF(AND(C1496=C1495,D1496&gt;D1495),AC1495,0)</f>
        <v>0</v>
      </c>
      <c r="AD1496" s="24">
        <f t="shared" ref="AD1496:AD1500" si="856">IF(AND(C1496=C1495,D1496&gt;D1495),AD1495,0)</f>
        <v>0</v>
      </c>
      <c r="AE1496" s="24">
        <f>IFNA(VLOOKUP(A1496,'BUSINESS processed'!A1496:J4186,9,0))</f>
        <v>0.013</v>
      </c>
      <c r="AF1496" s="27">
        <f>IFNA(VLOOKUP(A1496,'BUSINESS processed'!A1496:J4186,10,0))</f>
        <v>0.034</v>
      </c>
      <c r="AG1496" s="26"/>
      <c r="AH1496" s="26"/>
      <c r="AI1496" s="26"/>
      <c r="AJ1496" s="26"/>
      <c r="AK1496" s="26"/>
      <c r="AL1496" s="26"/>
      <c r="AM1496" s="26"/>
      <c r="AN1496" s="26"/>
      <c r="AO1496" s="26"/>
      <c r="AP1496" s="26"/>
      <c r="AQ1496" s="26"/>
      <c r="AR1496" s="26"/>
      <c r="AS1496" s="26"/>
      <c r="AT1496" s="26"/>
      <c r="AU1496" s="26"/>
      <c r="AV1496" s="26"/>
      <c r="AW1496" s="26"/>
      <c r="AX1496" s="26"/>
      <c r="AY1496" s="26"/>
      <c r="AZ1496" s="26"/>
      <c r="BA1496" s="26"/>
      <c r="BB1496" s="26"/>
      <c r="BC1496" s="26"/>
      <c r="BD1496" s="26"/>
      <c r="BE1496" s="26"/>
      <c r="BF1496" s="26"/>
      <c r="BG1496" s="26"/>
      <c r="BH1496" s="26"/>
    </row>
    <row r="1497">
      <c r="A1497" s="18" t="str">
        <f t="shared" si="1"/>
        <v>Europe_Moldova-Europe_2001</v>
      </c>
      <c r="B1497" s="19" t="s">
        <v>179</v>
      </c>
      <c r="C1497" s="20" t="s">
        <v>208</v>
      </c>
      <c r="D1497" s="21" t="s">
        <v>71</v>
      </c>
      <c r="E1497" s="22">
        <v>1.480656884E9</v>
      </c>
      <c r="F1497" s="22">
        <f t="shared" si="2"/>
        <v>407.7302431</v>
      </c>
      <c r="G1497" s="23">
        <v>0.071</v>
      </c>
      <c r="H1497" s="23">
        <v>29.0</v>
      </c>
      <c r="I1497" s="23">
        <v>0.287</v>
      </c>
      <c r="J1497" s="24">
        <f>IFNA(VLOOKUP(A1497,'ENERGY processed'!$A$2:$H$2692,7,0),"")</f>
        <v>3331</v>
      </c>
      <c r="K1497" s="24">
        <f t="shared" si="3"/>
        <v>0.0009172614225</v>
      </c>
      <c r="L1497" s="24">
        <f t="shared" si="852"/>
        <v>0</v>
      </c>
      <c r="M1497" s="24">
        <f t="shared" si="5"/>
        <v>0</v>
      </c>
      <c r="N1497" s="24">
        <f>IFNA(VLOOKUP(A1497,'HUMAN RESOURCES processed'!$A$2:$M$2692,5,0))</f>
        <v>0.012</v>
      </c>
      <c r="O1497" s="24">
        <f>IFNA(VLOOKUP(A1497,'HUMAN RESOURCES processed'!$A$2:$M$2692,6,0))</f>
        <v>0.024</v>
      </c>
      <c r="P1497" s="24">
        <f>IFNA(VLOOKUP(A1497,'HUMAN RESOURCES processed'!$A$2:$M$2692,7,0))</f>
        <v>71</v>
      </c>
      <c r="Q1497" s="24">
        <f>IFNA(VLOOKUP(A1497,'HUMAN RESOURCES processed'!$A$2:$M$2692,8,0))</f>
        <v>63</v>
      </c>
      <c r="R1497" s="24">
        <f t="shared" si="6"/>
        <v>67</v>
      </c>
      <c r="S1497" s="24">
        <f>IFNA(VLOOKUP(A1497,'HUMAN RESOURCES processed'!$A$2:$M$2692,9,0))</f>
        <v>0.228</v>
      </c>
      <c r="T1497" s="24">
        <f>IFNA(VLOOKUP(A1497,'HUMAN RESOURCES processed'!$A$2:$M$2692,10,0))</f>
        <v>0.669</v>
      </c>
      <c r="U1497" s="24">
        <f>IFNA(VLOOKUP(A1497,'HUMAN RESOURCES processed'!$A$2:$M$2692,11,0))</f>
        <v>0.102</v>
      </c>
      <c r="V1497" s="24">
        <f>IFNA(VLOOKUP(A1497,'HUMAN RESOURCES processed'!$A$2:$M$2692,12,0))</f>
        <v>3631462</v>
      </c>
      <c r="W1497" s="24">
        <f>IFNA(VLOOKUP(A1497,'HUMAN RESOURCES processed'!$A$2:$M$2692,13,0))</f>
        <v>0.457</v>
      </c>
      <c r="X1497" s="24">
        <f>IFNA(VLOOKUP(A1497,'TOURISM processed'!$A$2:$F$2692,5,0))</f>
        <v>58000000</v>
      </c>
      <c r="Y1497" s="24">
        <f>IFNA(VLOOKUP(A1497,'TOURISM processed'!$A$2:$F$2692,6,0))</f>
        <v>90000000</v>
      </c>
      <c r="Z1497" s="24">
        <f t="shared" si="7"/>
        <v>24.78340679</v>
      </c>
      <c r="AA1497" s="24">
        <f t="shared" si="853"/>
        <v>0</v>
      </c>
      <c r="AB1497" s="24">
        <f t="shared" si="854"/>
        <v>0</v>
      </c>
      <c r="AC1497" s="24">
        <f t="shared" si="855"/>
        <v>0</v>
      </c>
      <c r="AD1497" s="24">
        <f t="shared" si="856"/>
        <v>0</v>
      </c>
      <c r="AE1497" s="24">
        <f>IFNA(VLOOKUP(A1497,'BUSINESS processed'!A1497:J4187,9,0))</f>
        <v>0.015</v>
      </c>
      <c r="AF1497" s="27">
        <f>IFNA(VLOOKUP(A1497,'BUSINESS processed'!A1497:J4187,10,0))</f>
        <v>0.056</v>
      </c>
      <c r="AG1497" s="26"/>
      <c r="AH1497" s="26"/>
      <c r="AI1497" s="26"/>
      <c r="AJ1497" s="26"/>
      <c r="AK1497" s="26"/>
      <c r="AL1497" s="26"/>
      <c r="AM1497" s="26"/>
      <c r="AN1497" s="26"/>
      <c r="AO1497" s="26"/>
      <c r="AP1497" s="26"/>
      <c r="AQ1497" s="26"/>
      <c r="AR1497" s="26"/>
      <c r="AS1497" s="26"/>
      <c r="AT1497" s="26"/>
      <c r="AU1497" s="26"/>
      <c r="AV1497" s="26"/>
      <c r="AW1497" s="26"/>
      <c r="AX1497" s="26"/>
      <c r="AY1497" s="26"/>
      <c r="AZ1497" s="26"/>
      <c r="BA1497" s="26"/>
      <c r="BB1497" s="26"/>
      <c r="BC1497" s="26"/>
      <c r="BD1497" s="26"/>
      <c r="BE1497" s="26"/>
      <c r="BF1497" s="26"/>
      <c r="BG1497" s="26"/>
      <c r="BH1497" s="26"/>
    </row>
    <row r="1498">
      <c r="A1498" s="18" t="str">
        <f t="shared" si="1"/>
        <v>Europe_Moldova-Europe_2002</v>
      </c>
      <c r="B1498" s="19" t="s">
        <v>179</v>
      </c>
      <c r="C1498" s="20" t="s">
        <v>208</v>
      </c>
      <c r="D1498" s="21" t="s">
        <v>72</v>
      </c>
      <c r="E1498" s="22">
        <v>1.661818168E9</v>
      </c>
      <c r="F1498" s="22">
        <f t="shared" si="2"/>
        <v>458.6778167</v>
      </c>
      <c r="G1498" s="23">
        <v>0.081</v>
      </c>
      <c r="H1498" s="23">
        <v>37.0</v>
      </c>
      <c r="I1498" s="23">
        <v>0.235</v>
      </c>
      <c r="J1498" s="24">
        <f>IFNA(VLOOKUP(A1498,'ENERGY processed'!$A$2:$H$2692,7,0),"")</f>
        <v>3426</v>
      </c>
      <c r="K1498" s="24">
        <f t="shared" si="3"/>
        <v>0.0009456089904</v>
      </c>
      <c r="L1498" s="24">
        <f>IFNA(VLOOKUP(A1498,'ENERGY processed'!$A$2:$H$2692,8,0),"")</f>
        <v>4855</v>
      </c>
      <c r="M1498" s="24">
        <f t="shared" si="5"/>
        <v>0.001340026751</v>
      </c>
      <c r="N1498" s="24">
        <f>IFNA(VLOOKUP(A1498,'HUMAN RESOURCES processed'!$A$2:$M$2692,5,0))</f>
        <v>0.012</v>
      </c>
      <c r="O1498" s="24">
        <f>IFNA(VLOOKUP(A1498,'HUMAN RESOURCES processed'!$A$2:$M$2692,6,0))</f>
        <v>0.023</v>
      </c>
      <c r="P1498" s="24">
        <f>IFNA(VLOOKUP(A1498,'HUMAN RESOURCES processed'!$A$2:$M$2692,7,0))</f>
        <v>71</v>
      </c>
      <c r="Q1498" s="24">
        <f>IFNA(VLOOKUP(A1498,'HUMAN RESOURCES processed'!$A$2:$M$2692,8,0))</f>
        <v>63</v>
      </c>
      <c r="R1498" s="24">
        <f t="shared" si="6"/>
        <v>67</v>
      </c>
      <c r="S1498" s="24">
        <f>IFNA(VLOOKUP(A1498,'HUMAN RESOURCES processed'!$A$2:$M$2692,9,0))</f>
        <v>0.219</v>
      </c>
      <c r="T1498" s="24">
        <f>IFNA(VLOOKUP(A1498,'HUMAN RESOURCES processed'!$A$2:$M$2692,10,0))</f>
        <v>0.676</v>
      </c>
      <c r="U1498" s="24">
        <f>IFNA(VLOOKUP(A1498,'HUMAN RESOURCES processed'!$A$2:$M$2692,11,0))</f>
        <v>0.105</v>
      </c>
      <c r="V1498" s="24">
        <f>IFNA(VLOOKUP(A1498,'HUMAN RESOURCES processed'!$A$2:$M$2692,12,0))</f>
        <v>3623062</v>
      </c>
      <c r="W1498" s="24">
        <f>IFNA(VLOOKUP(A1498,'HUMAN RESOURCES processed'!$A$2:$M$2692,13,0))</f>
        <v>0.456</v>
      </c>
      <c r="X1498" s="24">
        <f>IFNA(VLOOKUP(A1498,'TOURISM processed'!$A$2:$F$2692,5,0))</f>
        <v>72000000</v>
      </c>
      <c r="Y1498" s="24">
        <f>IFNA(VLOOKUP(A1498,'TOURISM processed'!$A$2:$F$2692,6,0))</f>
        <v>109000000</v>
      </c>
      <c r="Z1498" s="24">
        <f t="shared" si="7"/>
        <v>30.08504961</v>
      </c>
      <c r="AA1498" s="24">
        <f t="shared" si="853"/>
        <v>0</v>
      </c>
      <c r="AB1498" s="24">
        <f t="shared" si="854"/>
        <v>0</v>
      </c>
      <c r="AC1498" s="24">
        <f t="shared" si="855"/>
        <v>0</v>
      </c>
      <c r="AD1498" s="24">
        <f t="shared" si="856"/>
        <v>0</v>
      </c>
      <c r="AE1498" s="24">
        <f>IFNA(VLOOKUP(A1498,'BUSINESS processed'!A1498:J4188,9,0))</f>
        <v>0.038</v>
      </c>
      <c r="AF1498" s="27">
        <f>IFNA(VLOOKUP(A1498,'BUSINESS processed'!A1498:J4188,10,0))</f>
        <v>0.085</v>
      </c>
      <c r="AG1498" s="26"/>
      <c r="AH1498" s="26"/>
      <c r="AI1498" s="26"/>
      <c r="AJ1498" s="26"/>
      <c r="AK1498" s="26"/>
      <c r="AL1498" s="26"/>
      <c r="AM1498" s="26"/>
      <c r="AN1498" s="26"/>
      <c r="AO1498" s="26"/>
      <c r="AP1498" s="26"/>
      <c r="AQ1498" s="26"/>
      <c r="AR1498" s="26"/>
      <c r="AS1498" s="26"/>
      <c r="AT1498" s="26"/>
      <c r="AU1498" s="26"/>
      <c r="AV1498" s="26"/>
      <c r="AW1498" s="26"/>
      <c r="AX1498" s="26"/>
      <c r="AY1498" s="26"/>
      <c r="AZ1498" s="26"/>
      <c r="BA1498" s="26"/>
      <c r="BB1498" s="26"/>
      <c r="BC1498" s="26"/>
      <c r="BD1498" s="26"/>
      <c r="BE1498" s="26"/>
      <c r="BF1498" s="26"/>
      <c r="BG1498" s="26"/>
      <c r="BH1498" s="26"/>
    </row>
    <row r="1499">
      <c r="A1499" s="18" t="str">
        <f t="shared" si="1"/>
        <v>Europe_Moldova-Europe_2003</v>
      </c>
      <c r="B1499" s="19" t="s">
        <v>179</v>
      </c>
      <c r="C1499" s="20" t="s">
        <v>208</v>
      </c>
      <c r="D1499" s="21" t="s">
        <v>74</v>
      </c>
      <c r="E1499" s="22">
        <v>1.980901554E9</v>
      </c>
      <c r="F1499" s="22">
        <f t="shared" si="2"/>
        <v>548.2896868</v>
      </c>
      <c r="G1499" s="23">
        <v>0.083</v>
      </c>
      <c r="H1499" s="23">
        <v>46.0</v>
      </c>
      <c r="I1499" s="23">
        <v>0.193</v>
      </c>
      <c r="J1499" s="24">
        <f>IFNA(VLOOKUP(A1499,'ENERGY processed'!$A$2:$H$2692,7,0),"")</f>
        <v>3171</v>
      </c>
      <c r="K1499" s="24">
        <f t="shared" si="3"/>
        <v>0.0008776945999</v>
      </c>
      <c r="L1499" s="24">
        <f>IFNA(VLOOKUP(A1499,'ENERGY processed'!$A$2:$H$2692,8,0),"")</f>
        <v>4547</v>
      </c>
      <c r="M1499" s="24">
        <f t="shared" si="5"/>
        <v>0.001258554824</v>
      </c>
      <c r="N1499" s="24">
        <f>IFNA(VLOOKUP(A1499,'HUMAN RESOURCES processed'!$A$2:$M$2692,5,0))</f>
        <v>0.012</v>
      </c>
      <c r="O1499" s="24">
        <f>IFNA(VLOOKUP(A1499,'HUMAN RESOURCES processed'!$A$2:$M$2692,6,0))</f>
        <v>0.021</v>
      </c>
      <c r="P1499" s="24">
        <f>IFNA(VLOOKUP(A1499,'HUMAN RESOURCES processed'!$A$2:$M$2692,7,0))</f>
        <v>72</v>
      </c>
      <c r="Q1499" s="24">
        <f>IFNA(VLOOKUP(A1499,'HUMAN RESOURCES processed'!$A$2:$M$2692,8,0))</f>
        <v>64</v>
      </c>
      <c r="R1499" s="24">
        <f t="shared" si="6"/>
        <v>68</v>
      </c>
      <c r="S1499" s="24">
        <f>IFNA(VLOOKUP(A1499,'HUMAN RESOURCES processed'!$A$2:$M$2692,9,0))</f>
        <v>0.208</v>
      </c>
      <c r="T1499" s="24">
        <f>IFNA(VLOOKUP(A1499,'HUMAN RESOURCES processed'!$A$2:$M$2692,10,0))</f>
        <v>0.683</v>
      </c>
      <c r="U1499" s="24">
        <f>IFNA(VLOOKUP(A1499,'HUMAN RESOURCES processed'!$A$2:$M$2692,11,0))</f>
        <v>0.108</v>
      </c>
      <c r="V1499" s="24">
        <f>IFNA(VLOOKUP(A1499,'HUMAN RESOURCES processed'!$A$2:$M$2692,12,0))</f>
        <v>3612874</v>
      </c>
      <c r="W1499" s="24">
        <f>IFNA(VLOOKUP(A1499,'HUMAN RESOURCES processed'!$A$2:$M$2692,13,0))</f>
        <v>0.455</v>
      </c>
      <c r="X1499" s="24">
        <f>IFNA(VLOOKUP(A1499,'TOURISM processed'!$A$2:$F$2692,5,0))</f>
        <v>79000000</v>
      </c>
      <c r="Y1499" s="24">
        <f>IFNA(VLOOKUP(A1499,'TOURISM processed'!$A$2:$F$2692,6,0))</f>
        <v>118000000</v>
      </c>
      <c r="Z1499" s="24">
        <f t="shared" si="7"/>
        <v>32.66097849</v>
      </c>
      <c r="AA1499" s="24">
        <f t="shared" si="853"/>
        <v>0</v>
      </c>
      <c r="AB1499" s="24">
        <f>IFNA(VLOOKUP(A1499,'BUSINESS processed'!A1499:J4189,6,0))</f>
        <v>42</v>
      </c>
      <c r="AC1499" s="24">
        <f t="shared" si="855"/>
        <v>0</v>
      </c>
      <c r="AD1499" s="24">
        <f t="shared" si="856"/>
        <v>0</v>
      </c>
      <c r="AE1499" s="24">
        <f>IFNA(VLOOKUP(A1499,'BUSINESS processed'!A1499:J4189,9,0))</f>
        <v>0.074</v>
      </c>
      <c r="AF1499" s="27">
        <f>IFNA(VLOOKUP(A1499,'BUSINESS processed'!A1499:J4189,10,0))</f>
        <v>0.122</v>
      </c>
      <c r="AG1499" s="26"/>
      <c r="AH1499" s="26"/>
      <c r="AI1499" s="26"/>
      <c r="AJ1499" s="26"/>
      <c r="AK1499" s="26"/>
      <c r="AL1499" s="26"/>
      <c r="AM1499" s="26"/>
      <c r="AN1499" s="26"/>
      <c r="AO1499" s="26"/>
      <c r="AP1499" s="26"/>
      <c r="AQ1499" s="26"/>
      <c r="AR1499" s="26"/>
      <c r="AS1499" s="26"/>
      <c r="AT1499" s="26"/>
      <c r="AU1499" s="26"/>
      <c r="AV1499" s="26"/>
      <c r="AW1499" s="26"/>
      <c r="AX1499" s="26"/>
      <c r="AY1499" s="26"/>
      <c r="AZ1499" s="26"/>
      <c r="BA1499" s="26"/>
      <c r="BB1499" s="26"/>
      <c r="BC1499" s="26"/>
      <c r="BD1499" s="26"/>
      <c r="BE1499" s="26"/>
      <c r="BF1499" s="26"/>
      <c r="BG1499" s="26"/>
      <c r="BH1499" s="26"/>
    </row>
    <row r="1500">
      <c r="A1500" s="18" t="str">
        <f t="shared" si="1"/>
        <v>Europe_Moldova-Europe_2004</v>
      </c>
      <c r="B1500" s="19" t="s">
        <v>179</v>
      </c>
      <c r="C1500" s="20" t="s">
        <v>208</v>
      </c>
      <c r="D1500" s="21" t="s">
        <v>83</v>
      </c>
      <c r="E1500" s="22">
        <v>2.598231467E9</v>
      </c>
      <c r="F1500" s="22">
        <f t="shared" si="2"/>
        <v>720.940932</v>
      </c>
      <c r="G1500" s="23">
        <v>0.085</v>
      </c>
      <c r="H1500" s="23">
        <v>61.0</v>
      </c>
      <c r="I1500" s="23">
        <v>0.209</v>
      </c>
      <c r="J1500" s="24">
        <f>IFNA(VLOOKUP(A1500,'ENERGY processed'!$A$2:$H$2692,7,0),"")</f>
        <v>3363</v>
      </c>
      <c r="K1500" s="24">
        <f t="shared" si="3"/>
        <v>0.0009331440963</v>
      </c>
      <c r="L1500" s="24">
        <f>IFNA(VLOOKUP(A1500,'ENERGY processed'!$A$2:$H$2692,8,0),"")</f>
        <v>4774</v>
      </c>
      <c r="M1500" s="24">
        <f t="shared" si="5"/>
        <v>0.001324659505</v>
      </c>
      <c r="N1500" s="24">
        <f>IFNA(VLOOKUP(A1500,'HUMAN RESOURCES processed'!$A$2:$M$2692,5,0))</f>
        <v>0.012</v>
      </c>
      <c r="O1500" s="24">
        <f>IFNA(VLOOKUP(A1500,'HUMAN RESOURCES processed'!$A$2:$M$2692,6,0))</f>
        <v>0.02</v>
      </c>
      <c r="P1500" s="24">
        <f>IFNA(VLOOKUP(A1500,'HUMAN RESOURCES processed'!$A$2:$M$2692,7,0))</f>
        <v>72</v>
      </c>
      <c r="Q1500" s="24">
        <f>IFNA(VLOOKUP(A1500,'HUMAN RESOURCES processed'!$A$2:$M$2692,8,0))</f>
        <v>64</v>
      </c>
      <c r="R1500" s="24">
        <f t="shared" si="6"/>
        <v>68</v>
      </c>
      <c r="S1500" s="24">
        <f>IFNA(VLOOKUP(A1500,'HUMAN RESOURCES processed'!$A$2:$M$2692,9,0))</f>
        <v>0.198</v>
      </c>
      <c r="T1500" s="24">
        <f>IFNA(VLOOKUP(A1500,'HUMAN RESOURCES processed'!$A$2:$M$2692,10,0))</f>
        <v>0.691</v>
      </c>
      <c r="U1500" s="24">
        <f>IFNA(VLOOKUP(A1500,'HUMAN RESOURCES processed'!$A$2:$M$2692,11,0))</f>
        <v>0.111</v>
      </c>
      <c r="V1500" s="24">
        <f>IFNA(VLOOKUP(A1500,'HUMAN RESOURCES processed'!$A$2:$M$2692,12,0))</f>
        <v>3603945</v>
      </c>
      <c r="W1500" s="24">
        <f>IFNA(VLOOKUP(A1500,'HUMAN RESOURCES processed'!$A$2:$M$2692,13,0))</f>
        <v>0.454</v>
      </c>
      <c r="X1500" s="24">
        <f>IFNA(VLOOKUP(A1500,'TOURISM processed'!$A$2:$F$2692,5,0))</f>
        <v>112000000</v>
      </c>
      <c r="Y1500" s="24">
        <f>IFNA(VLOOKUP(A1500,'TOURISM processed'!$A$2:$F$2692,6,0))</f>
        <v>135000000</v>
      </c>
      <c r="Z1500" s="24">
        <f t="shared" si="7"/>
        <v>37.45895123</v>
      </c>
      <c r="AA1500" s="24">
        <f t="shared" si="853"/>
        <v>0</v>
      </c>
      <c r="AB1500" s="24">
        <f>IFNA(VLOOKUP(A1500,'BUSINESS processed'!A1500:J4190,6,0))</f>
        <v>30</v>
      </c>
      <c r="AC1500" s="24">
        <f t="shared" si="855"/>
        <v>0</v>
      </c>
      <c r="AD1500" s="24">
        <f t="shared" si="856"/>
        <v>0</v>
      </c>
      <c r="AE1500" s="24">
        <f>IFNA(VLOOKUP(A1500,'BUSINESS processed'!A1500:J4190,9,0))</f>
        <v>0.106</v>
      </c>
      <c r="AF1500" s="27">
        <f>IFNA(VLOOKUP(A1500,'BUSINESS processed'!A1500:J4190,10,0))</f>
        <v>0.206</v>
      </c>
      <c r="AG1500" s="26"/>
      <c r="AH1500" s="26"/>
      <c r="AI1500" s="26"/>
      <c r="AJ1500" s="26"/>
      <c r="AK1500" s="26"/>
      <c r="AL1500" s="26"/>
      <c r="AM1500" s="26"/>
      <c r="AN1500" s="26"/>
      <c r="AO1500" s="26"/>
      <c r="AP1500" s="26"/>
      <c r="AQ1500" s="26"/>
      <c r="AR1500" s="26"/>
      <c r="AS1500" s="26"/>
      <c r="AT1500" s="26"/>
      <c r="AU1500" s="26"/>
      <c r="AV1500" s="26"/>
      <c r="AW1500" s="26"/>
      <c r="AX1500" s="26"/>
      <c r="AY1500" s="26"/>
      <c r="AZ1500" s="26"/>
      <c r="BA1500" s="26"/>
      <c r="BB1500" s="26"/>
      <c r="BC1500" s="26"/>
      <c r="BD1500" s="26"/>
      <c r="BE1500" s="26"/>
      <c r="BF1500" s="26"/>
      <c r="BG1500" s="26"/>
      <c r="BH1500" s="26"/>
    </row>
    <row r="1501">
      <c r="A1501" s="18" t="str">
        <f t="shared" si="1"/>
        <v>Europe_Moldova-Europe_2005</v>
      </c>
      <c r="B1501" s="19" t="s">
        <v>179</v>
      </c>
      <c r="C1501" s="20" t="s">
        <v>208</v>
      </c>
      <c r="D1501" s="21" t="s">
        <v>84</v>
      </c>
      <c r="E1501" s="22">
        <v>2.988172424E9</v>
      </c>
      <c r="F1501" s="22">
        <f t="shared" si="2"/>
        <v>831.1591091</v>
      </c>
      <c r="G1501" s="23">
        <v>0.092</v>
      </c>
      <c r="H1501" s="23">
        <v>76.0</v>
      </c>
      <c r="I1501" s="23">
        <v>0.193</v>
      </c>
      <c r="J1501" s="24">
        <f>IFNA(VLOOKUP(A1501,'ENERGY processed'!$A$2:$H$2692,7,0),"")</f>
        <v>3096</v>
      </c>
      <c r="K1501" s="24">
        <f t="shared" si="3"/>
        <v>0.0008611513115</v>
      </c>
      <c r="L1501" s="24">
        <f>IFNA(VLOOKUP(A1501,'ENERGY processed'!$A$2:$H$2692,8,0),"")</f>
        <v>3986</v>
      </c>
      <c r="M1501" s="24">
        <f t="shared" si="5"/>
        <v>0.001108704499</v>
      </c>
      <c r="N1501" s="24">
        <f>IFNA(VLOOKUP(A1501,'HUMAN RESOURCES processed'!$A$2:$M$2692,5,0))</f>
        <v>0.012</v>
      </c>
      <c r="O1501" s="24">
        <f>IFNA(VLOOKUP(A1501,'HUMAN RESOURCES processed'!$A$2:$M$2692,6,0))</f>
        <v>0.019</v>
      </c>
      <c r="P1501" s="24">
        <f>IFNA(VLOOKUP(A1501,'HUMAN RESOURCES processed'!$A$2:$M$2692,7,0))</f>
        <v>72</v>
      </c>
      <c r="Q1501" s="24">
        <f>IFNA(VLOOKUP(A1501,'HUMAN RESOURCES processed'!$A$2:$M$2692,8,0))</f>
        <v>64</v>
      </c>
      <c r="R1501" s="24">
        <f t="shared" si="6"/>
        <v>68</v>
      </c>
      <c r="S1501" s="24">
        <f>IFNA(VLOOKUP(A1501,'HUMAN RESOURCES processed'!$A$2:$M$2692,9,0))</f>
        <v>0.19</v>
      </c>
      <c r="T1501" s="24">
        <f>IFNA(VLOOKUP(A1501,'HUMAN RESOURCES processed'!$A$2:$M$2692,10,0))</f>
        <v>0.698</v>
      </c>
      <c r="U1501" s="24">
        <f>IFNA(VLOOKUP(A1501,'HUMAN RESOURCES processed'!$A$2:$M$2692,11,0))</f>
        <v>0.112</v>
      </c>
      <c r="V1501" s="24">
        <f>IFNA(VLOOKUP(A1501,'HUMAN RESOURCES processed'!$A$2:$M$2692,12,0))</f>
        <v>3595187</v>
      </c>
      <c r="W1501" s="24">
        <f>IFNA(VLOOKUP(A1501,'HUMAN RESOURCES processed'!$A$2:$M$2692,13,0))</f>
        <v>0.453</v>
      </c>
      <c r="X1501" s="24">
        <f>IFNA(VLOOKUP(A1501,'TOURISM processed'!$A$2:$F$2692,5,0))</f>
        <v>138000000</v>
      </c>
      <c r="Y1501" s="24">
        <f>IFNA(VLOOKUP(A1501,'TOURISM processed'!$A$2:$F$2692,6,0))</f>
        <v>170000000</v>
      </c>
      <c r="Z1501" s="24">
        <f t="shared" si="7"/>
        <v>47.28544023</v>
      </c>
      <c r="AA1501" s="24">
        <f>IFNA(VLOOKUP(A1501,'BUSINESS processed'!A1501:J4191,5,0))</f>
        <v>0.48</v>
      </c>
      <c r="AB1501" s="24">
        <f>IFNA(VLOOKUP(A1501,'BUSINESS processed'!A1501:J4191,6,0))</f>
        <v>30</v>
      </c>
      <c r="AC1501" s="24">
        <f t="shared" si="855"/>
        <v>0</v>
      </c>
      <c r="AD1501" s="24">
        <f>IFNA(VLOOKUP(A1501,'BUSINESS processed'!A1501:J4191,8,0))</f>
        <v>234</v>
      </c>
      <c r="AE1501" s="24">
        <f>IFNA(VLOOKUP(A1501,'BUSINESS processed'!A1501:J4191,9,0))</f>
        <v>0.146</v>
      </c>
      <c r="AF1501" s="27">
        <f>IFNA(VLOOKUP(A1501,'BUSINESS processed'!A1501:J4191,10,0))</f>
        <v>0.289</v>
      </c>
      <c r="AG1501" s="26"/>
      <c r="AH1501" s="26"/>
      <c r="AI1501" s="26"/>
      <c r="AJ1501" s="26"/>
      <c r="AK1501" s="26"/>
      <c r="AL1501" s="26"/>
      <c r="AM1501" s="26"/>
      <c r="AN1501" s="26"/>
      <c r="AO1501" s="26"/>
      <c r="AP1501" s="26"/>
      <c r="AQ1501" s="26"/>
      <c r="AR1501" s="26"/>
      <c r="AS1501" s="26"/>
      <c r="AT1501" s="26"/>
      <c r="AU1501" s="26"/>
      <c r="AV1501" s="26"/>
      <c r="AW1501" s="26"/>
      <c r="AX1501" s="26"/>
      <c r="AY1501" s="26"/>
      <c r="AZ1501" s="26"/>
      <c r="BA1501" s="26"/>
      <c r="BB1501" s="26"/>
      <c r="BC1501" s="26"/>
      <c r="BD1501" s="26"/>
      <c r="BE1501" s="26"/>
      <c r="BF1501" s="26"/>
      <c r="BG1501" s="26"/>
      <c r="BH1501" s="26"/>
    </row>
    <row r="1502">
      <c r="A1502" s="18" t="str">
        <f t="shared" si="1"/>
        <v>Europe_Moldova-Europe_2006</v>
      </c>
      <c r="B1502" s="19" t="s">
        <v>179</v>
      </c>
      <c r="C1502" s="20" t="s">
        <v>208</v>
      </c>
      <c r="D1502" s="21" t="s">
        <v>85</v>
      </c>
      <c r="E1502" s="22">
        <v>3.408454198E9</v>
      </c>
      <c r="F1502" s="22">
        <f t="shared" si="2"/>
        <v>950.6988848</v>
      </c>
      <c r="G1502" s="23">
        <v>0.106</v>
      </c>
      <c r="H1502" s="23">
        <v>101.0</v>
      </c>
      <c r="I1502" s="23">
        <v>0.181</v>
      </c>
      <c r="J1502" s="24">
        <f>IFNA(VLOOKUP(A1502,'ENERGY processed'!$A$2:$H$2692,7,0),"")</f>
        <v>3214.5</v>
      </c>
      <c r="K1502" s="24">
        <f t="shared" si="3"/>
        <v>0.0008966004492</v>
      </c>
      <c r="L1502" s="24">
        <f>IFNA(VLOOKUP(A1502,'ENERGY processed'!$A$2:$H$2692,8,0),"")</f>
        <v>4134.5</v>
      </c>
      <c r="M1502" s="24">
        <f t="shared" si="5"/>
        <v>0.001153210315</v>
      </c>
      <c r="N1502" s="24">
        <f>IFNA(VLOOKUP(A1502,'HUMAN RESOURCES processed'!$A$2:$M$2692,5,0))</f>
        <v>0.012</v>
      </c>
      <c r="O1502" s="24">
        <f>IFNA(VLOOKUP(A1502,'HUMAN RESOURCES processed'!$A$2:$M$2692,6,0))</f>
        <v>0.018</v>
      </c>
      <c r="P1502" s="24">
        <f>IFNA(VLOOKUP(A1502,'HUMAN RESOURCES processed'!$A$2:$M$2692,7,0))</f>
        <v>72</v>
      </c>
      <c r="Q1502" s="24">
        <f>IFNA(VLOOKUP(A1502,'HUMAN RESOURCES processed'!$A$2:$M$2692,8,0))</f>
        <v>64</v>
      </c>
      <c r="R1502" s="24">
        <f t="shared" si="6"/>
        <v>68</v>
      </c>
      <c r="S1502" s="24">
        <f>IFNA(VLOOKUP(A1502,'HUMAN RESOURCES processed'!$A$2:$M$2692,9,0))</f>
        <v>0.182</v>
      </c>
      <c r="T1502" s="24">
        <f>IFNA(VLOOKUP(A1502,'HUMAN RESOURCES processed'!$A$2:$M$2692,10,0))</f>
        <v>0.705</v>
      </c>
      <c r="U1502" s="24">
        <f>IFNA(VLOOKUP(A1502,'HUMAN RESOURCES processed'!$A$2:$M$2692,11,0))</f>
        <v>0.113</v>
      </c>
      <c r="V1502" s="24">
        <f>IFNA(VLOOKUP(A1502,'HUMAN RESOURCES processed'!$A$2:$M$2692,12,0))</f>
        <v>3585209</v>
      </c>
      <c r="W1502" s="24">
        <f>IFNA(VLOOKUP(A1502,'HUMAN RESOURCES processed'!$A$2:$M$2692,13,0))</f>
        <v>0.452</v>
      </c>
      <c r="X1502" s="24">
        <f>IFNA(VLOOKUP(A1502,'TOURISM processed'!$A$2:$F$2692,5,0))</f>
        <v>150000000</v>
      </c>
      <c r="Y1502" s="24">
        <f>IFNA(VLOOKUP(A1502,'TOURISM processed'!$A$2:$F$2692,6,0))</f>
        <v>224000000</v>
      </c>
      <c r="Z1502" s="24">
        <f t="shared" si="7"/>
        <v>62.47892382</v>
      </c>
      <c r="AA1502" s="24">
        <f>IFNA(VLOOKUP(A1502,'BUSINESS processed'!A1502:J4192,5,0))</f>
        <v>0.459</v>
      </c>
      <c r="AB1502" s="24">
        <f>IFNA(VLOOKUP(A1502,'BUSINESS processed'!A1502:J4192,6,0))</f>
        <v>30</v>
      </c>
      <c r="AC1502" s="24">
        <f t="shared" si="855"/>
        <v>0</v>
      </c>
      <c r="AD1502" s="24">
        <f>IFNA(VLOOKUP(A1502,'BUSINESS processed'!A1502:J4192,8,0))</f>
        <v>232</v>
      </c>
      <c r="AE1502" s="24">
        <f>IFNA(VLOOKUP(A1502,'BUSINESS processed'!A1502:J4192,9,0))</f>
        <v>0.196</v>
      </c>
      <c r="AF1502" s="27">
        <f>IFNA(VLOOKUP(A1502,'BUSINESS processed'!A1502:J4192,10,0))</f>
        <v>0.366</v>
      </c>
      <c r="AG1502" s="26"/>
      <c r="AH1502" s="26"/>
      <c r="AI1502" s="26"/>
      <c r="AJ1502" s="26"/>
      <c r="AK1502" s="26"/>
      <c r="AL1502" s="26"/>
      <c r="AM1502" s="26"/>
      <c r="AN1502" s="26"/>
      <c r="AO1502" s="26"/>
      <c r="AP1502" s="26"/>
      <c r="AQ1502" s="26"/>
      <c r="AR1502" s="26"/>
      <c r="AS1502" s="26"/>
      <c r="AT1502" s="26"/>
      <c r="AU1502" s="26"/>
      <c r="AV1502" s="26"/>
      <c r="AW1502" s="26"/>
      <c r="AX1502" s="26"/>
      <c r="AY1502" s="26"/>
      <c r="AZ1502" s="26"/>
      <c r="BA1502" s="26"/>
      <c r="BB1502" s="26"/>
      <c r="BC1502" s="26"/>
      <c r="BD1502" s="26"/>
      <c r="BE1502" s="26"/>
      <c r="BF1502" s="26"/>
      <c r="BG1502" s="26"/>
      <c r="BH1502" s="26"/>
    </row>
    <row r="1503">
      <c r="A1503" s="18" t="str">
        <f t="shared" si="1"/>
        <v>Europe_Moldova-Europe_2007</v>
      </c>
      <c r="B1503" s="19" t="s">
        <v>179</v>
      </c>
      <c r="C1503" s="20" t="s">
        <v>208</v>
      </c>
      <c r="D1503" s="21" t="s">
        <v>86</v>
      </c>
      <c r="E1503" s="22">
        <v>4.402495921E9</v>
      </c>
      <c r="F1503" s="22">
        <f t="shared" si="2"/>
        <v>1230.809811</v>
      </c>
      <c r="G1503" s="23">
        <v>0.109</v>
      </c>
      <c r="H1503" s="23">
        <v>134.0</v>
      </c>
      <c r="I1503" s="23">
        <v>0.188</v>
      </c>
      <c r="J1503" s="24">
        <f>IFNA(VLOOKUP(A1503,'ENERGY processed'!$A$2:$H$2692,7,0),"")</f>
        <v>3342</v>
      </c>
      <c r="K1503" s="24">
        <f t="shared" si="3"/>
        <v>0.0009343259965</v>
      </c>
      <c r="L1503" s="24">
        <f>IFNA(VLOOKUP(A1503,'ENERGY processed'!$A$2:$H$2692,8,0),"")</f>
        <v>4686</v>
      </c>
      <c r="M1503" s="24">
        <f t="shared" si="5"/>
        <v>0.001310069306</v>
      </c>
      <c r="N1503" s="24">
        <f>IFNA(VLOOKUP(A1503,'HUMAN RESOURCES processed'!$A$2:$M$2692,5,0))</f>
        <v>0.012</v>
      </c>
      <c r="O1503" s="24">
        <f>IFNA(VLOOKUP(A1503,'HUMAN RESOURCES processed'!$A$2:$M$2692,6,0))</f>
        <v>0.017</v>
      </c>
      <c r="P1503" s="24">
        <f>IFNA(VLOOKUP(A1503,'HUMAN RESOURCES processed'!$A$2:$M$2692,7,0))</f>
        <v>72</v>
      </c>
      <c r="Q1503" s="24">
        <f>IFNA(VLOOKUP(A1503,'HUMAN RESOURCES processed'!$A$2:$M$2692,8,0))</f>
        <v>64</v>
      </c>
      <c r="R1503" s="24">
        <f t="shared" si="6"/>
        <v>68</v>
      </c>
      <c r="S1503" s="24">
        <f>IFNA(VLOOKUP(A1503,'HUMAN RESOURCES processed'!$A$2:$M$2692,9,0))</f>
        <v>0.177</v>
      </c>
      <c r="T1503" s="24">
        <f>IFNA(VLOOKUP(A1503,'HUMAN RESOURCES processed'!$A$2:$M$2692,10,0))</f>
        <v>0.71</v>
      </c>
      <c r="U1503" s="24">
        <f>IFNA(VLOOKUP(A1503,'HUMAN RESOURCES processed'!$A$2:$M$2692,11,0))</f>
        <v>0.113</v>
      </c>
      <c r="V1503" s="24">
        <f>IFNA(VLOOKUP(A1503,'HUMAN RESOURCES processed'!$A$2:$M$2692,12,0))</f>
        <v>3576910</v>
      </c>
      <c r="W1503" s="24">
        <f>IFNA(VLOOKUP(A1503,'HUMAN RESOURCES processed'!$A$2:$M$2692,13,0))</f>
        <v>0.451</v>
      </c>
      <c r="X1503" s="24">
        <f>IFNA(VLOOKUP(A1503,'TOURISM processed'!$A$2:$F$2692,5,0))</f>
        <v>229000000</v>
      </c>
      <c r="Y1503" s="24">
        <f>IFNA(VLOOKUP(A1503,'TOURISM processed'!$A$2:$F$2692,6,0))</f>
        <v>290000000</v>
      </c>
      <c r="Z1503" s="24">
        <f t="shared" si="7"/>
        <v>81.07556522</v>
      </c>
      <c r="AA1503" s="24">
        <f>IFNA(VLOOKUP(A1503,'BUSINESS processed'!A1503:J4193,5,0))</f>
        <v>0.425</v>
      </c>
      <c r="AB1503" s="24">
        <f>IFNA(VLOOKUP(A1503,'BUSINESS processed'!A1503:J4193,6,0))</f>
        <v>23</v>
      </c>
      <c r="AC1503" s="24">
        <f t="shared" si="855"/>
        <v>0</v>
      </c>
      <c r="AD1503" s="24">
        <f>IFNA(VLOOKUP(A1503,'BUSINESS processed'!A1503:J4193,8,0))</f>
        <v>234</v>
      </c>
      <c r="AE1503" s="24">
        <f>IFNA(VLOOKUP(A1503,'BUSINESS processed'!A1503:J4193,9,0))</f>
        <v>0.205</v>
      </c>
      <c r="AF1503" s="27">
        <f>IFNA(VLOOKUP(A1503,'BUSINESS processed'!A1503:J4193,10,0))</f>
        <v>0.513</v>
      </c>
      <c r="AG1503" s="26"/>
      <c r="AH1503" s="26"/>
      <c r="AI1503" s="26"/>
      <c r="AJ1503" s="26"/>
      <c r="AK1503" s="26"/>
      <c r="AL1503" s="26"/>
      <c r="AM1503" s="26"/>
      <c r="AN1503" s="26"/>
      <c r="AO1503" s="26"/>
      <c r="AP1503" s="26"/>
      <c r="AQ1503" s="26"/>
      <c r="AR1503" s="26"/>
      <c r="AS1503" s="26"/>
      <c r="AT1503" s="26"/>
      <c r="AU1503" s="26"/>
      <c r="AV1503" s="26"/>
      <c r="AW1503" s="26"/>
      <c r="AX1503" s="26"/>
      <c r="AY1503" s="26"/>
      <c r="AZ1503" s="26"/>
      <c r="BA1503" s="26"/>
      <c r="BB1503" s="26"/>
      <c r="BC1503" s="26"/>
      <c r="BD1503" s="26"/>
      <c r="BE1503" s="26"/>
      <c r="BF1503" s="26"/>
      <c r="BG1503" s="26"/>
      <c r="BH1503" s="26"/>
    </row>
    <row r="1504">
      <c r="A1504" s="18" t="str">
        <f t="shared" si="1"/>
        <v>Europe_Moldova-Europe_2008</v>
      </c>
      <c r="B1504" s="19" t="s">
        <v>179</v>
      </c>
      <c r="C1504" s="20" t="s">
        <v>208</v>
      </c>
      <c r="D1504" s="21" t="s">
        <v>87</v>
      </c>
      <c r="E1504" s="22">
        <v>6.054806101E9</v>
      </c>
      <c r="F1504" s="22">
        <f t="shared" si="2"/>
        <v>1695.972811</v>
      </c>
      <c r="G1504" s="23">
        <v>0.114</v>
      </c>
      <c r="H1504" s="23">
        <v>193.0</v>
      </c>
      <c r="I1504" s="23">
        <v>0.211</v>
      </c>
      <c r="J1504" s="24">
        <f>IF(AND( C1504=C1503,D1504&gt;D1503),J1503,"")</f>
        <v>3342</v>
      </c>
      <c r="K1504" s="24">
        <f t="shared" si="3"/>
        <v>0.0009361061346</v>
      </c>
      <c r="L1504" s="24">
        <f>IF(AND(C1504=C1503,C1504&gt;C1503),C1503,0)</f>
        <v>0</v>
      </c>
      <c r="M1504" s="24">
        <f t="shared" si="5"/>
        <v>0</v>
      </c>
      <c r="N1504" s="24">
        <f>IFNA(VLOOKUP(A1504,'HUMAN RESOURCES processed'!$A$2:$M$2692,5,0))</f>
        <v>0.012</v>
      </c>
      <c r="O1504" s="24">
        <f>IFNA(VLOOKUP(A1504,'HUMAN RESOURCES processed'!$A$2:$M$2692,6,0))</f>
        <v>0.016</v>
      </c>
      <c r="P1504" s="24">
        <f>IFNA(VLOOKUP(A1504,'HUMAN RESOURCES processed'!$A$2:$M$2692,7,0))</f>
        <v>72</v>
      </c>
      <c r="Q1504" s="24">
        <f>IFNA(VLOOKUP(A1504,'HUMAN RESOURCES processed'!$A$2:$M$2692,8,0))</f>
        <v>64</v>
      </c>
      <c r="R1504" s="24">
        <f t="shared" si="6"/>
        <v>68</v>
      </c>
      <c r="S1504" s="24">
        <f>IFNA(VLOOKUP(A1504,'HUMAN RESOURCES processed'!$A$2:$M$2692,9,0))</f>
        <v>0.172</v>
      </c>
      <c r="T1504" s="24">
        <f>IFNA(VLOOKUP(A1504,'HUMAN RESOURCES processed'!$A$2:$M$2692,10,0))</f>
        <v>0.715</v>
      </c>
      <c r="U1504" s="24">
        <f>IFNA(VLOOKUP(A1504,'HUMAN RESOURCES processed'!$A$2:$M$2692,11,0))</f>
        <v>0.112</v>
      </c>
      <c r="V1504" s="24">
        <f>IFNA(VLOOKUP(A1504,'HUMAN RESOURCES processed'!$A$2:$M$2692,12,0))</f>
        <v>3570108</v>
      </c>
      <c r="W1504" s="24">
        <f>IFNA(VLOOKUP(A1504,'HUMAN RESOURCES processed'!$A$2:$M$2692,13,0))</f>
        <v>0.45</v>
      </c>
      <c r="X1504" s="24">
        <f>IFNA(VLOOKUP(A1504,'TOURISM processed'!$A$2:$F$2692,5,0))</f>
        <v>293000000</v>
      </c>
      <c r="Y1504" s="24">
        <f>IFNA(VLOOKUP(A1504,'TOURISM processed'!$A$2:$F$2692,6,0))</f>
        <v>359000000</v>
      </c>
      <c r="Z1504" s="24">
        <f t="shared" si="7"/>
        <v>100.557182</v>
      </c>
      <c r="AA1504" s="24">
        <f>IFNA(VLOOKUP(A1504,'BUSINESS processed'!A1504:J4194,5,0))</f>
        <v>0.42</v>
      </c>
      <c r="AB1504" s="24">
        <f>IFNA(VLOOKUP(A1504,'BUSINESS processed'!A1504:J4194,6,0))</f>
        <v>15</v>
      </c>
      <c r="AC1504" s="24">
        <f t="shared" si="855"/>
        <v>0</v>
      </c>
      <c r="AD1504" s="24">
        <f>IFNA(VLOOKUP(A1504,'BUSINESS processed'!A1504:J4194,8,0))</f>
        <v>234</v>
      </c>
      <c r="AE1504" s="24">
        <f>IFNA(VLOOKUP(A1504,'BUSINESS processed'!A1504:J4194,9,0))</f>
        <v>0.234</v>
      </c>
      <c r="AF1504" s="27">
        <f>IFNA(VLOOKUP(A1504,'BUSINESS processed'!A1504:J4194,10,0))</f>
        <v>0.666</v>
      </c>
      <c r="AG1504" s="26"/>
      <c r="AH1504" s="26"/>
      <c r="AI1504" s="26"/>
      <c r="AJ1504" s="26"/>
      <c r="AK1504" s="26"/>
      <c r="AL1504" s="26"/>
      <c r="AM1504" s="26"/>
      <c r="AN1504" s="26"/>
      <c r="AO1504" s="26"/>
      <c r="AP1504" s="26"/>
      <c r="AQ1504" s="26"/>
      <c r="AR1504" s="26"/>
      <c r="AS1504" s="26"/>
      <c r="AT1504" s="26"/>
      <c r="AU1504" s="26"/>
      <c r="AV1504" s="26"/>
      <c r="AW1504" s="26"/>
      <c r="AX1504" s="26"/>
      <c r="AY1504" s="26"/>
      <c r="AZ1504" s="26"/>
      <c r="BA1504" s="26"/>
      <c r="BB1504" s="26"/>
      <c r="BC1504" s="26"/>
      <c r="BD1504" s="26"/>
      <c r="BE1504" s="26"/>
      <c r="BF1504" s="26"/>
      <c r="BG1504" s="26"/>
      <c r="BH1504" s="26"/>
    </row>
    <row r="1505">
      <c r="A1505" s="18" t="str">
        <f t="shared" si="1"/>
        <v>Europe_Moldova-Europe_2009</v>
      </c>
      <c r="B1505" s="19" t="s">
        <v>179</v>
      </c>
      <c r="C1505" s="20" t="s">
        <v>208</v>
      </c>
      <c r="D1505" s="21" t="s">
        <v>88</v>
      </c>
      <c r="E1505" s="22">
        <v>5.439422031E9</v>
      </c>
      <c r="F1505" s="22">
        <f t="shared" si="2"/>
        <v>1525.526119</v>
      </c>
      <c r="G1505" s="23">
        <v>0.125</v>
      </c>
      <c r="H1505" s="23">
        <v>190.0</v>
      </c>
      <c r="I1505" s="23">
        <v>0.205</v>
      </c>
      <c r="J1505" s="24">
        <f>IFNA(VLOOKUP(A1505,'ENERGY processed'!$A$2:$H$2692,7,0),"")</f>
        <v>3500</v>
      </c>
      <c r="K1505" s="24">
        <f t="shared" si="3"/>
        <v>0.0009816008732</v>
      </c>
      <c r="L1505" s="24">
        <f>IFNA(VLOOKUP(A1505,'ENERGY processed'!$A$2:$H$2692,8,0),"")</f>
        <v>4895</v>
      </c>
      <c r="M1505" s="24">
        <f t="shared" si="5"/>
        <v>0.001372838936</v>
      </c>
      <c r="N1505" s="24">
        <f>IFNA(VLOOKUP(A1505,'HUMAN RESOURCES processed'!$A$2:$M$2692,5,0))</f>
        <v>0.012</v>
      </c>
      <c r="O1505" s="24">
        <f>IFNA(VLOOKUP(A1505,'HUMAN RESOURCES processed'!$A$2:$M$2692,6,0))</f>
        <v>0.016</v>
      </c>
      <c r="P1505" s="24">
        <f>IFNA(VLOOKUP(A1505,'HUMAN RESOURCES processed'!$A$2:$M$2692,7,0))</f>
        <v>72</v>
      </c>
      <c r="Q1505" s="24">
        <f>IFNA(VLOOKUP(A1505,'HUMAN RESOURCES processed'!$A$2:$M$2692,8,0))</f>
        <v>65</v>
      </c>
      <c r="R1505" s="24">
        <f t="shared" si="6"/>
        <v>68.5</v>
      </c>
      <c r="S1505" s="24">
        <f>IFNA(VLOOKUP(A1505,'HUMAN RESOURCES processed'!$A$2:$M$2692,9,0))</f>
        <v>0.169</v>
      </c>
      <c r="T1505" s="24">
        <f>IFNA(VLOOKUP(A1505,'HUMAN RESOURCES processed'!$A$2:$M$2692,10,0))</f>
        <v>0.719</v>
      </c>
      <c r="U1505" s="24">
        <f>IFNA(VLOOKUP(A1505,'HUMAN RESOURCES processed'!$A$2:$M$2692,11,0))</f>
        <v>0.112</v>
      </c>
      <c r="V1505" s="24">
        <f>IFNA(VLOOKUP(A1505,'HUMAN RESOURCES processed'!$A$2:$M$2692,12,0))</f>
        <v>3565604</v>
      </c>
      <c r="W1505" s="24">
        <f>IFNA(VLOOKUP(A1505,'HUMAN RESOURCES processed'!$A$2:$M$2692,13,0))</f>
        <v>0.449</v>
      </c>
      <c r="X1505" s="24">
        <f>IFNA(VLOOKUP(A1505,'TOURISM processed'!$A$2:$F$2692,5,0))</f>
        <v>240000000</v>
      </c>
      <c r="Y1505" s="24">
        <f>IFNA(VLOOKUP(A1505,'TOURISM processed'!$A$2:$F$2692,6,0))</f>
        <v>307000000</v>
      </c>
      <c r="Z1505" s="24">
        <f t="shared" si="7"/>
        <v>86.10041945</v>
      </c>
      <c r="AA1505" s="24">
        <f>IFNA(VLOOKUP(A1505,'BUSINESS processed'!A1505:J4195,5,0))</f>
        <v>0.31</v>
      </c>
      <c r="AB1505" s="24">
        <f>IFNA(VLOOKUP(A1505,'BUSINESS processed'!A1505:J4195,6,0))</f>
        <v>10</v>
      </c>
      <c r="AC1505" s="24">
        <f t="shared" si="855"/>
        <v>0</v>
      </c>
      <c r="AD1505" s="24">
        <f>IFNA(VLOOKUP(A1505,'BUSINESS processed'!A1505:J4195,8,0))</f>
        <v>228</v>
      </c>
      <c r="AE1505" s="24">
        <f>IFNA(VLOOKUP(A1505,'BUSINESS processed'!A1505:J4195,9,0))</f>
        <v>0.275</v>
      </c>
      <c r="AF1505" s="27">
        <f>IFNA(VLOOKUP(A1505,'BUSINESS processed'!A1505:J4195,10,0))</f>
        <v>0.593</v>
      </c>
      <c r="AG1505" s="26"/>
      <c r="AH1505" s="26"/>
      <c r="AI1505" s="26"/>
      <c r="AJ1505" s="26"/>
      <c r="AK1505" s="26"/>
      <c r="AL1505" s="26"/>
      <c r="AM1505" s="26"/>
      <c r="AN1505" s="26"/>
      <c r="AO1505" s="26"/>
      <c r="AP1505" s="26"/>
      <c r="AQ1505" s="26"/>
      <c r="AR1505" s="26"/>
      <c r="AS1505" s="26"/>
      <c r="AT1505" s="26"/>
      <c r="AU1505" s="26"/>
      <c r="AV1505" s="26"/>
      <c r="AW1505" s="26"/>
      <c r="AX1505" s="26"/>
      <c r="AY1505" s="26"/>
      <c r="AZ1505" s="26"/>
      <c r="BA1505" s="26"/>
      <c r="BB1505" s="26"/>
      <c r="BC1505" s="26"/>
      <c r="BD1505" s="26"/>
      <c r="BE1505" s="26"/>
      <c r="BF1505" s="26"/>
      <c r="BG1505" s="26"/>
      <c r="BH1505" s="26"/>
    </row>
    <row r="1506">
      <c r="A1506" s="18" t="str">
        <f t="shared" si="1"/>
        <v>Europe_Moldova-Europe_2010</v>
      </c>
      <c r="B1506" s="19" t="s">
        <v>179</v>
      </c>
      <c r="C1506" s="20" t="s">
        <v>208</v>
      </c>
      <c r="D1506" s="21" t="s">
        <v>89</v>
      </c>
      <c r="E1506" s="22">
        <v>5.811604052E9</v>
      </c>
      <c r="F1506" s="22">
        <f t="shared" si="2"/>
        <v>1631.535832</v>
      </c>
      <c r="G1506" s="23">
        <v>0.117</v>
      </c>
      <c r="H1506" s="23">
        <v>190.0</v>
      </c>
      <c r="I1506" s="23">
        <v>0.164</v>
      </c>
      <c r="J1506" s="24">
        <f>IF(AND( C1506=C1505,D1506&gt;D1505),J1505,"")</f>
        <v>3500</v>
      </c>
      <c r="K1506" s="24">
        <f t="shared" si="3"/>
        <v>0.000982581635</v>
      </c>
      <c r="L1506" s="24">
        <f>IF(AND(C1506=C1505,C1506&gt;C1505),C1505,0)</f>
        <v>0</v>
      </c>
      <c r="M1506" s="24">
        <f t="shared" si="5"/>
        <v>0</v>
      </c>
      <c r="N1506" s="24">
        <f>IFNA(VLOOKUP(A1506,'HUMAN RESOURCES processed'!$A$2:$M$2692,5,0))</f>
        <v>0.012</v>
      </c>
      <c r="O1506" s="24">
        <f>IFNA(VLOOKUP(A1506,'HUMAN RESOURCES processed'!$A$2:$M$2692,6,0))</f>
        <v>0.015</v>
      </c>
      <c r="P1506" s="24">
        <f>IFNA(VLOOKUP(A1506,'HUMAN RESOURCES processed'!$A$2:$M$2692,7,0))</f>
        <v>72</v>
      </c>
      <c r="Q1506" s="24">
        <f>IFNA(VLOOKUP(A1506,'HUMAN RESOURCES processed'!$A$2:$M$2692,8,0))</f>
        <v>65</v>
      </c>
      <c r="R1506" s="24">
        <f t="shared" si="6"/>
        <v>68.5</v>
      </c>
      <c r="S1506" s="24">
        <f>IFNA(VLOOKUP(A1506,'HUMAN RESOURCES processed'!$A$2:$M$2692,9,0))</f>
        <v>0.167</v>
      </c>
      <c r="T1506" s="24">
        <f>IFNA(VLOOKUP(A1506,'HUMAN RESOURCES processed'!$A$2:$M$2692,10,0))</f>
        <v>0.722</v>
      </c>
      <c r="U1506" s="24">
        <f>IFNA(VLOOKUP(A1506,'HUMAN RESOURCES processed'!$A$2:$M$2692,11,0))</f>
        <v>0.112</v>
      </c>
      <c r="V1506" s="24">
        <f>IFNA(VLOOKUP(A1506,'HUMAN RESOURCES processed'!$A$2:$M$2692,12,0))</f>
        <v>3562045</v>
      </c>
      <c r="W1506" s="24">
        <f>IFNA(VLOOKUP(A1506,'HUMAN RESOURCES processed'!$A$2:$M$2692,13,0))</f>
        <v>0.449</v>
      </c>
      <c r="X1506" s="24">
        <f>IFNA(VLOOKUP(A1506,'TOURISM processed'!$A$2:$F$2692,5,0))</f>
        <v>232000000</v>
      </c>
      <c r="Y1506" s="24">
        <f>IFNA(VLOOKUP(A1506,'TOURISM processed'!$A$2:$F$2692,6,0))</f>
        <v>324000000</v>
      </c>
      <c r="Z1506" s="24">
        <f t="shared" si="7"/>
        <v>90.95898564</v>
      </c>
      <c r="AA1506" s="24">
        <f>IFNA(VLOOKUP(A1506,'BUSINESS processed'!A1506:J4196,5,0))</f>
        <v>0.304</v>
      </c>
      <c r="AB1506" s="24">
        <f>IFNA(VLOOKUP(A1506,'BUSINESS processed'!A1506:J4196,6,0))</f>
        <v>10</v>
      </c>
      <c r="AC1506" s="24">
        <f t="shared" si="855"/>
        <v>0</v>
      </c>
      <c r="AD1506" s="24">
        <f>IFNA(VLOOKUP(A1506,'BUSINESS processed'!A1506:J4196,8,0))</f>
        <v>228</v>
      </c>
      <c r="AE1506" s="24">
        <f>IFNA(VLOOKUP(A1506,'BUSINESS processed'!A1506:J4196,9,0))</f>
        <v>0.323</v>
      </c>
      <c r="AF1506" s="27">
        <f>IFNA(VLOOKUP(A1506,'BUSINESS processed'!A1506:J4196,10,0))</f>
        <v>0.714</v>
      </c>
      <c r="AG1506" s="26"/>
      <c r="AH1506" s="26"/>
      <c r="AI1506" s="26"/>
      <c r="AJ1506" s="26"/>
      <c r="AK1506" s="26"/>
      <c r="AL1506" s="26"/>
      <c r="AM1506" s="26"/>
      <c r="AN1506" s="26"/>
      <c r="AO1506" s="26"/>
      <c r="AP1506" s="26"/>
      <c r="AQ1506" s="26"/>
      <c r="AR1506" s="26"/>
      <c r="AS1506" s="26"/>
      <c r="AT1506" s="26"/>
      <c r="AU1506" s="26"/>
      <c r="AV1506" s="26"/>
      <c r="AW1506" s="26"/>
      <c r="AX1506" s="26"/>
      <c r="AY1506" s="26"/>
      <c r="AZ1506" s="26"/>
      <c r="BA1506" s="26"/>
      <c r="BB1506" s="26"/>
      <c r="BC1506" s="26"/>
      <c r="BD1506" s="26"/>
      <c r="BE1506" s="26"/>
      <c r="BF1506" s="26"/>
      <c r="BG1506" s="26"/>
      <c r="BH1506" s="26"/>
    </row>
    <row r="1507">
      <c r="A1507" s="18" t="str">
        <f t="shared" si="1"/>
        <v>Europe_Moldova-Europe_2011</v>
      </c>
      <c r="B1507" s="19" t="s">
        <v>179</v>
      </c>
      <c r="C1507" s="20" t="s">
        <v>208</v>
      </c>
      <c r="D1507" s="21" t="s">
        <v>90</v>
      </c>
      <c r="E1507" s="22">
        <v>7.016162818E9</v>
      </c>
      <c r="F1507" s="22">
        <f t="shared" si="2"/>
        <v>1970.840003</v>
      </c>
      <c r="G1507" s="23">
        <v>0.114</v>
      </c>
      <c r="H1507" s="23">
        <v>224.0</v>
      </c>
      <c r="I1507" s="23">
        <v>0.144</v>
      </c>
      <c r="J1507" s="24">
        <f>IFNA(VLOOKUP(A1507,'ENERGY processed'!$A$2:$H$2692,7,0),"")</f>
        <v>3400.5</v>
      </c>
      <c r="K1507" s="24">
        <f t="shared" si="3"/>
        <v>0.0009552003856</v>
      </c>
      <c r="L1507" s="24">
        <f>IFNA(VLOOKUP(A1507,'ENERGY processed'!$A$2:$H$2692,8,0),"")</f>
        <v>4642</v>
      </c>
      <c r="M1507" s="24">
        <f t="shared" si="5"/>
        <v>0.001303937712</v>
      </c>
      <c r="N1507" s="24">
        <f>IFNA(VLOOKUP(A1507,'HUMAN RESOURCES processed'!$A$2:$M$2692,5,0))</f>
        <v>0.012</v>
      </c>
      <c r="O1507" s="24">
        <f>IFNA(VLOOKUP(A1507,'HUMAN RESOURCES processed'!$A$2:$M$2692,6,0))</f>
        <v>0.014</v>
      </c>
      <c r="P1507" s="24">
        <f>IFNA(VLOOKUP(A1507,'HUMAN RESOURCES processed'!$A$2:$M$2692,7,0))</f>
        <v>73</v>
      </c>
      <c r="Q1507" s="24">
        <f>IFNA(VLOOKUP(A1507,'HUMAN RESOURCES processed'!$A$2:$M$2692,8,0))</f>
        <v>65</v>
      </c>
      <c r="R1507" s="24">
        <f t="shared" si="6"/>
        <v>69</v>
      </c>
      <c r="S1507" s="24">
        <f>IFNA(VLOOKUP(A1507,'HUMAN RESOURCES processed'!$A$2:$M$2692,9,0))</f>
        <v>0.165</v>
      </c>
      <c r="T1507" s="24">
        <f>IFNA(VLOOKUP(A1507,'HUMAN RESOURCES processed'!$A$2:$M$2692,10,0))</f>
        <v>0.723</v>
      </c>
      <c r="U1507" s="24">
        <f>IFNA(VLOOKUP(A1507,'HUMAN RESOURCES processed'!$A$2:$M$2692,11,0))</f>
        <v>0.112</v>
      </c>
      <c r="V1507" s="24">
        <f>IFNA(VLOOKUP(A1507,'HUMAN RESOURCES processed'!$A$2:$M$2692,12,0))</f>
        <v>3559986</v>
      </c>
      <c r="W1507" s="24">
        <f>IFNA(VLOOKUP(A1507,'HUMAN RESOURCES processed'!$A$2:$M$2692,13,0))</f>
        <v>0.449</v>
      </c>
      <c r="X1507" s="24">
        <f>IFNA(VLOOKUP(A1507,'TOURISM processed'!$A$2:$F$2692,5,0))</f>
        <v>262000000</v>
      </c>
      <c r="Y1507" s="24">
        <f>IFNA(VLOOKUP(A1507,'TOURISM processed'!$A$2:$F$2692,6,0))</f>
        <v>374000000</v>
      </c>
      <c r="Z1507" s="24">
        <f t="shared" si="7"/>
        <v>105.0565929</v>
      </c>
      <c r="AA1507" s="24">
        <f>IFNA(VLOOKUP(A1507,'BUSINESS processed'!A1507:J4197,5,0))</f>
        <v>0.308</v>
      </c>
      <c r="AB1507" s="24">
        <f>IFNA(VLOOKUP(A1507,'BUSINESS processed'!A1507:J4197,6,0))</f>
        <v>9</v>
      </c>
      <c r="AC1507" s="24">
        <f t="shared" si="855"/>
        <v>0</v>
      </c>
      <c r="AD1507" s="24">
        <f>IFNA(VLOOKUP(A1507,'BUSINESS processed'!A1507:J4197,8,0))</f>
        <v>228</v>
      </c>
      <c r="AE1507" s="24">
        <f>IFNA(VLOOKUP(A1507,'BUSINESS processed'!A1507:J4197,9,0))</f>
        <v>0.38</v>
      </c>
      <c r="AF1507" s="27">
        <f>IFNA(VLOOKUP(A1507,'BUSINESS processed'!A1507:J4197,10,0))</f>
        <v>0.908</v>
      </c>
      <c r="AG1507" s="26"/>
      <c r="AH1507" s="26"/>
      <c r="AI1507" s="26"/>
      <c r="AJ1507" s="26"/>
      <c r="AK1507" s="26"/>
      <c r="AL1507" s="26"/>
      <c r="AM1507" s="26"/>
      <c r="AN1507" s="26"/>
      <c r="AO1507" s="26"/>
      <c r="AP1507" s="26"/>
      <c r="AQ1507" s="26"/>
      <c r="AR1507" s="26"/>
      <c r="AS1507" s="26"/>
      <c r="AT1507" s="26"/>
      <c r="AU1507" s="26"/>
      <c r="AV1507" s="26"/>
      <c r="AW1507" s="26"/>
      <c r="AX1507" s="26"/>
      <c r="AY1507" s="26"/>
      <c r="AZ1507" s="26"/>
      <c r="BA1507" s="26"/>
      <c r="BB1507" s="26"/>
      <c r="BC1507" s="26"/>
      <c r="BD1507" s="26"/>
      <c r="BE1507" s="26"/>
      <c r="BF1507" s="26"/>
      <c r="BG1507" s="26"/>
      <c r="BH1507" s="26"/>
    </row>
    <row r="1508">
      <c r="A1508" s="18" t="str">
        <f t="shared" si="1"/>
        <v>Europe_Moldova-Europe_2012</v>
      </c>
      <c r="B1508" s="19" t="s">
        <v>179</v>
      </c>
      <c r="C1508" s="20" t="s">
        <v>208</v>
      </c>
      <c r="D1508" s="21" t="s">
        <v>91</v>
      </c>
      <c r="E1508" s="22">
        <v>7.284686576E9</v>
      </c>
      <c r="F1508" s="22">
        <f t="shared" si="2"/>
        <v>2046.536787</v>
      </c>
      <c r="G1508" s="23">
        <v>0.117</v>
      </c>
      <c r="H1508" s="23">
        <v>239.0</v>
      </c>
      <c r="I1508" s="23">
        <v>0.134</v>
      </c>
      <c r="J1508" s="24">
        <f>IF(AND( C1508=C1507,D1508&gt;D1507),J1507,"")</f>
        <v>3400.5</v>
      </c>
      <c r="K1508" s="24">
        <f t="shared" si="3"/>
        <v>0.0009553257055</v>
      </c>
      <c r="L1508" s="24">
        <f t="shared" ref="L1508:L1523" si="857">IF(AND(C1508=C1507,C1508&gt;C1507),C1507,0)</f>
        <v>0</v>
      </c>
      <c r="M1508" s="24">
        <f t="shared" si="5"/>
        <v>0</v>
      </c>
      <c r="N1508" s="24">
        <f>IFNA(VLOOKUP(A1508,'HUMAN RESOURCES processed'!$A$2:$M$2692,5,0))</f>
        <v>0.012</v>
      </c>
      <c r="O1508" s="24">
        <f>IFNA(VLOOKUP(A1508,'HUMAN RESOURCES processed'!$A$2:$M$2692,6,0))</f>
        <v>0.014</v>
      </c>
      <c r="P1508" s="24">
        <f>IFNA(VLOOKUP(A1508,'HUMAN RESOURCES processed'!$A$2:$M$2692,7,0))</f>
        <v>73</v>
      </c>
      <c r="Q1508" s="24">
        <f>IFNA(VLOOKUP(A1508,'HUMAN RESOURCES processed'!$A$2:$M$2692,8,0))</f>
        <v>65</v>
      </c>
      <c r="R1508" s="24">
        <f t="shared" si="6"/>
        <v>69</v>
      </c>
      <c r="S1508" s="24">
        <f>IFNA(VLOOKUP(A1508,'HUMAN RESOURCES processed'!$A$2:$M$2692,9,0))</f>
        <v>0.165</v>
      </c>
      <c r="T1508" s="24">
        <f>IFNA(VLOOKUP(A1508,'HUMAN RESOURCES processed'!$A$2:$M$2692,10,0))</f>
        <v>0.722</v>
      </c>
      <c r="U1508" s="24">
        <f>IFNA(VLOOKUP(A1508,'HUMAN RESOURCES processed'!$A$2:$M$2692,11,0))</f>
        <v>0.112</v>
      </c>
      <c r="V1508" s="24">
        <f>IFNA(VLOOKUP(A1508,'HUMAN RESOURCES processed'!$A$2:$M$2692,12,0))</f>
        <v>3559519</v>
      </c>
      <c r="W1508" s="24">
        <f>IFNA(VLOOKUP(A1508,'HUMAN RESOURCES processed'!$A$2:$M$2692,13,0))</f>
        <v>0.449</v>
      </c>
      <c r="X1508" s="24">
        <f>IFNA(VLOOKUP(A1508,'TOURISM processed'!$A$2:$F$2692,5,0))</f>
        <v>294000000</v>
      </c>
      <c r="Y1508" s="24">
        <f>IFNA(VLOOKUP(A1508,'TOURISM processed'!$A$2:$F$2692,6,0))</f>
        <v>420000000</v>
      </c>
      <c r="Z1508" s="24">
        <f t="shared" si="7"/>
        <v>117.9934705</v>
      </c>
      <c r="AA1508" s="24">
        <f>IFNA(VLOOKUP(A1508,'BUSINESS processed'!A1508:J4198,5,0))</f>
        <v>0.308</v>
      </c>
      <c r="AB1508" s="24">
        <f>IFNA(VLOOKUP(A1508,'BUSINESS processed'!A1508:J4198,6,0))</f>
        <v>9</v>
      </c>
      <c r="AC1508" s="24">
        <f>IFNA(VLOOKUP(A1508,'BUSINESS processed'!A1508:J4198,7,0))</f>
        <v>86</v>
      </c>
      <c r="AD1508" s="24">
        <f>IFNA(VLOOKUP(A1508,'BUSINESS processed'!A1508:J4198,8,0))</f>
        <v>220</v>
      </c>
      <c r="AE1508" s="24">
        <f>IFNA(VLOOKUP(A1508,'BUSINESS processed'!A1508:J4198,9,0))</f>
        <v>0.434</v>
      </c>
      <c r="AF1508" s="27">
        <f>IFNA(VLOOKUP(A1508,'BUSINESS processed'!A1508:J4198,10,0))</f>
        <v>1.02</v>
      </c>
      <c r="AG1508" s="26"/>
      <c r="AH1508" s="26"/>
      <c r="AI1508" s="26"/>
      <c r="AJ1508" s="26"/>
      <c r="AK1508" s="26"/>
      <c r="AL1508" s="26"/>
      <c r="AM1508" s="26"/>
      <c r="AN1508" s="26"/>
      <c r="AO1508" s="26"/>
      <c r="AP1508" s="26"/>
      <c r="AQ1508" s="26"/>
      <c r="AR1508" s="26"/>
      <c r="AS1508" s="26"/>
      <c r="AT1508" s="26"/>
      <c r="AU1508" s="26"/>
      <c r="AV1508" s="26"/>
      <c r="AW1508" s="26"/>
      <c r="AX1508" s="26"/>
      <c r="AY1508" s="26"/>
      <c r="AZ1508" s="26"/>
      <c r="BA1508" s="26"/>
      <c r="BB1508" s="26"/>
      <c r="BC1508" s="26"/>
      <c r="BD1508" s="26"/>
      <c r="BE1508" s="26"/>
      <c r="BF1508" s="26"/>
      <c r="BG1508" s="26"/>
      <c r="BH1508" s="26"/>
    </row>
    <row r="1509">
      <c r="A1509" s="18" t="str">
        <f t="shared" si="1"/>
        <v>Europe_Monaco-Europe_2000</v>
      </c>
      <c r="B1509" s="19" t="s">
        <v>179</v>
      </c>
      <c r="C1509" s="20" t="s">
        <v>209</v>
      </c>
      <c r="D1509" s="21" t="s">
        <v>70</v>
      </c>
      <c r="E1509" s="22">
        <v>2.64788382E9</v>
      </c>
      <c r="F1509" s="22">
        <f t="shared" si="2"/>
        <v>82537.44646</v>
      </c>
      <c r="G1509" s="23">
        <v>0.033</v>
      </c>
      <c r="H1509" s="23">
        <v>2685.0</v>
      </c>
      <c r="I1509" s="39">
        <f t="shared" ref="I1509:I1527" si="858">IF(AND(C1509=C1508,D1509&gt;D1508),I1508,0)</f>
        <v>0</v>
      </c>
      <c r="J1509" s="24">
        <f t="shared" ref="J1509:J1522" si="859">IF(AND( C1509=C1508,D1509&gt;D1508),J1508,0)</f>
        <v>0</v>
      </c>
      <c r="K1509" s="24">
        <f t="shared" si="3"/>
        <v>0</v>
      </c>
      <c r="L1509" s="24">
        <f t="shared" si="857"/>
        <v>0</v>
      </c>
      <c r="M1509" s="24">
        <f t="shared" si="5"/>
        <v>0</v>
      </c>
      <c r="N1509" s="24">
        <f t="shared" ref="N1509:N1521" si="860">IF(AND(C1509=C1508,D1509&gt;D1508),K1508,0)</f>
        <v>0</v>
      </c>
      <c r="O1509" s="24">
        <f>IFNA(VLOOKUP(A1509,'HUMAN RESOURCES processed'!$A$2:$M$2692,6,0))</f>
        <v>0.004</v>
      </c>
      <c r="P1509" s="24">
        <f t="shared" ref="P1509:P1521" si="861">IF(AND(C1509=C1508,D1509&gt;D1508),P1508,0)</f>
        <v>0</v>
      </c>
      <c r="Q1509" s="24">
        <f t="shared" ref="Q1509:Q1521" si="862">IF(AND(C1509=C1508,D1509&gt;D1508),Q1508,0)</f>
        <v>0</v>
      </c>
      <c r="R1509" s="24">
        <f t="shared" si="6"/>
        <v>0</v>
      </c>
      <c r="S1509" s="24">
        <f t="shared" ref="S1509:S1521" si="863">IF(AND(C1509=C1508,D1509&gt;D1508),S1508,0)</f>
        <v>0</v>
      </c>
      <c r="T1509" s="24">
        <f t="shared" ref="T1509:T1521" si="864">IF(AND(C1509=C1508,D1509&gt;D1508),T1508,0)</f>
        <v>0</v>
      </c>
      <c r="U1509" s="24">
        <f t="shared" ref="U1509:U1521" si="865">IF(AND(C1509=C1508,D1509&gt;D1508),U1508,0)</f>
        <v>0</v>
      </c>
      <c r="V1509" s="24">
        <f>IFNA(VLOOKUP(A1509,'HUMAN RESOURCES processed'!$A$2:$M$2692,12,0))</f>
        <v>32081</v>
      </c>
      <c r="W1509" s="24">
        <f>IFNA(VLOOKUP(A1509,'HUMAN RESOURCES processed'!$A$2:$M$2692,13,0))</f>
        <v>1</v>
      </c>
      <c r="X1509" s="24">
        <f t="shared" ref="X1509:X1528" si="866">IF(AND(C1509=C1508,D1509&gt;D1508),X1508,0)</f>
        <v>0</v>
      </c>
      <c r="Y1509" s="24">
        <f t="shared" ref="Y1509:Y1528" si="867">IF(AND(C1509=C1508,D1509&gt;D1508),Y1508,0)</f>
        <v>0</v>
      </c>
      <c r="Z1509" s="24">
        <f t="shared" si="7"/>
        <v>0</v>
      </c>
      <c r="AA1509" s="24">
        <f t="shared" ref="AA1509:AA1527" si="868">IF(AND(C1509=C1508,D1509&gt;D1508),AA1508,0)</f>
        <v>0</v>
      </c>
      <c r="AB1509" s="24">
        <f t="shared" ref="AB1509:AB1527" si="869">IF(AND(C1509=C1508,D1509&gt;D1508),AB1508,0)</f>
        <v>0</v>
      </c>
      <c r="AC1509" s="24">
        <f t="shared" ref="AC1509:AC1533" si="870">IF(AND(C1509=C1508,D1509&gt;D1508),AC1508,0)</f>
        <v>0</v>
      </c>
      <c r="AD1509" s="24">
        <f t="shared" ref="AD1509:AD1527" si="871">IF(AND(C1509=C1508,D1509&gt;D1508),AD1508,0)</f>
        <v>0</v>
      </c>
      <c r="AE1509" s="24">
        <f>IFNA(VLOOKUP(A1509,'BUSINESS processed'!A1509:J4199,9,0))</f>
        <v>0.422</v>
      </c>
      <c r="AF1509" s="27">
        <f>IFNA(VLOOKUP(A1509,'BUSINESS processed'!A1509:J4199,10,0))</f>
        <v>0.434</v>
      </c>
      <c r="AG1509" s="26"/>
      <c r="AH1509" s="26"/>
      <c r="AI1509" s="26"/>
      <c r="AJ1509" s="26"/>
      <c r="AK1509" s="26"/>
      <c r="AL1509" s="26"/>
      <c r="AM1509" s="26"/>
      <c r="AN1509" s="26"/>
      <c r="AO1509" s="26"/>
      <c r="AP1509" s="26"/>
      <c r="AQ1509" s="26"/>
      <c r="AR1509" s="26"/>
      <c r="AS1509" s="26"/>
      <c r="AT1509" s="26"/>
      <c r="AU1509" s="26"/>
      <c r="AV1509" s="26"/>
      <c r="AW1509" s="26"/>
      <c r="AX1509" s="26"/>
      <c r="AY1509" s="26"/>
      <c r="AZ1509" s="26"/>
      <c r="BA1509" s="26"/>
      <c r="BB1509" s="26"/>
      <c r="BC1509" s="26"/>
      <c r="BD1509" s="26"/>
      <c r="BE1509" s="26"/>
      <c r="BF1509" s="26"/>
      <c r="BG1509" s="26"/>
      <c r="BH1509" s="26"/>
    </row>
    <row r="1510">
      <c r="A1510" s="18" t="str">
        <f t="shared" si="1"/>
        <v>Europe_Monaco-Europe_2001</v>
      </c>
      <c r="B1510" s="19" t="s">
        <v>179</v>
      </c>
      <c r="C1510" s="20" t="s">
        <v>209</v>
      </c>
      <c r="D1510" s="21" t="s">
        <v>71</v>
      </c>
      <c r="E1510" s="22">
        <v>2.671401083E9</v>
      </c>
      <c r="F1510" s="22">
        <f t="shared" si="2"/>
        <v>82537.26389</v>
      </c>
      <c r="G1510" s="23">
        <v>0.033</v>
      </c>
      <c r="H1510" s="23">
        <v>2718.0</v>
      </c>
      <c r="I1510" s="39">
        <f t="shared" si="858"/>
        <v>0</v>
      </c>
      <c r="J1510" s="24">
        <f t="shared" si="859"/>
        <v>0</v>
      </c>
      <c r="K1510" s="24">
        <f t="shared" si="3"/>
        <v>0</v>
      </c>
      <c r="L1510" s="24">
        <f t="shared" si="857"/>
        <v>0</v>
      </c>
      <c r="M1510" s="24">
        <f t="shared" si="5"/>
        <v>0</v>
      </c>
      <c r="N1510" s="24">
        <f t="shared" si="860"/>
        <v>0</v>
      </c>
      <c r="O1510" s="24">
        <f>IFNA(VLOOKUP(A1510,'HUMAN RESOURCES processed'!$A$2:$M$2692,6,0))</f>
        <v>0.004</v>
      </c>
      <c r="P1510" s="24">
        <f t="shared" si="861"/>
        <v>0</v>
      </c>
      <c r="Q1510" s="24">
        <f t="shared" si="862"/>
        <v>0</v>
      </c>
      <c r="R1510" s="24">
        <f t="shared" si="6"/>
        <v>0</v>
      </c>
      <c r="S1510" s="24">
        <f t="shared" si="863"/>
        <v>0</v>
      </c>
      <c r="T1510" s="24">
        <f t="shared" si="864"/>
        <v>0</v>
      </c>
      <c r="U1510" s="24">
        <f t="shared" si="865"/>
        <v>0</v>
      </c>
      <c r="V1510" s="24">
        <f>IFNA(VLOOKUP(A1510,'HUMAN RESOURCES processed'!$A$2:$M$2692,12,0))</f>
        <v>32366</v>
      </c>
      <c r="W1510" s="24">
        <f>IFNA(VLOOKUP(A1510,'HUMAN RESOURCES processed'!$A$2:$M$2692,13,0))</f>
        <v>1</v>
      </c>
      <c r="X1510" s="24">
        <f t="shared" si="866"/>
        <v>0</v>
      </c>
      <c r="Y1510" s="24">
        <f t="shared" si="867"/>
        <v>0</v>
      </c>
      <c r="Z1510" s="24">
        <f t="shared" si="7"/>
        <v>0</v>
      </c>
      <c r="AA1510" s="24">
        <f t="shared" si="868"/>
        <v>0</v>
      </c>
      <c r="AB1510" s="24">
        <f t="shared" si="869"/>
        <v>0</v>
      </c>
      <c r="AC1510" s="24">
        <f t="shared" si="870"/>
        <v>0</v>
      </c>
      <c r="AD1510" s="24">
        <f t="shared" si="871"/>
        <v>0</v>
      </c>
      <c r="AE1510" s="24">
        <f>IFNA(VLOOKUP(A1510,'BUSINESS processed'!A1510:J4200,9,0))</f>
        <v>0.466</v>
      </c>
      <c r="AF1510" s="27">
        <f>IFNA(VLOOKUP(A1510,'BUSINESS processed'!A1510:J4200,10,0))</f>
        <v>0.442</v>
      </c>
      <c r="AG1510" s="26"/>
      <c r="AH1510" s="26"/>
      <c r="AI1510" s="26"/>
      <c r="AJ1510" s="26"/>
      <c r="AK1510" s="26"/>
      <c r="AL1510" s="26"/>
      <c r="AM1510" s="26"/>
      <c r="AN1510" s="26"/>
      <c r="AO1510" s="26"/>
      <c r="AP1510" s="26"/>
      <c r="AQ1510" s="26"/>
      <c r="AR1510" s="26"/>
      <c r="AS1510" s="26"/>
      <c r="AT1510" s="26"/>
      <c r="AU1510" s="26"/>
      <c r="AV1510" s="26"/>
      <c r="AW1510" s="26"/>
      <c r="AX1510" s="26"/>
      <c r="AY1510" s="26"/>
      <c r="AZ1510" s="26"/>
      <c r="BA1510" s="26"/>
      <c r="BB1510" s="26"/>
      <c r="BC1510" s="26"/>
      <c r="BD1510" s="26"/>
      <c r="BE1510" s="26"/>
      <c r="BF1510" s="26"/>
      <c r="BG1510" s="26"/>
      <c r="BH1510" s="26"/>
    </row>
    <row r="1511">
      <c r="A1511" s="18" t="str">
        <f t="shared" si="1"/>
        <v>Europe_Monaco-Europe_2002</v>
      </c>
      <c r="B1511" s="19" t="s">
        <v>179</v>
      </c>
      <c r="C1511" s="20" t="s">
        <v>209</v>
      </c>
      <c r="D1511" s="21" t="s">
        <v>72</v>
      </c>
      <c r="E1511" s="22">
        <v>2.905973022E9</v>
      </c>
      <c r="F1511" s="22">
        <f t="shared" si="2"/>
        <v>88995.59067</v>
      </c>
      <c r="G1511" s="23">
        <v>0.034</v>
      </c>
      <c r="H1511" s="23">
        <v>2985.0</v>
      </c>
      <c r="I1511" s="39">
        <f t="shared" si="858"/>
        <v>0</v>
      </c>
      <c r="J1511" s="24">
        <f t="shared" si="859"/>
        <v>0</v>
      </c>
      <c r="K1511" s="24">
        <f t="shared" si="3"/>
        <v>0</v>
      </c>
      <c r="L1511" s="24">
        <f t="shared" si="857"/>
        <v>0</v>
      </c>
      <c r="M1511" s="24">
        <f t="shared" si="5"/>
        <v>0</v>
      </c>
      <c r="N1511" s="24">
        <f t="shared" si="860"/>
        <v>0</v>
      </c>
      <c r="O1511" s="24">
        <f>IFNA(VLOOKUP(A1511,'HUMAN RESOURCES processed'!$A$2:$M$2692,6,0))</f>
        <v>0.004</v>
      </c>
      <c r="P1511" s="24">
        <f t="shared" si="861"/>
        <v>0</v>
      </c>
      <c r="Q1511" s="24">
        <f t="shared" si="862"/>
        <v>0</v>
      </c>
      <c r="R1511" s="24">
        <f t="shared" si="6"/>
        <v>0</v>
      </c>
      <c r="S1511" s="24">
        <f t="shared" si="863"/>
        <v>0</v>
      </c>
      <c r="T1511" s="24">
        <f t="shared" si="864"/>
        <v>0</v>
      </c>
      <c r="U1511" s="24">
        <f t="shared" si="865"/>
        <v>0</v>
      </c>
      <c r="V1511" s="24">
        <f>IFNA(VLOOKUP(A1511,'HUMAN RESOURCES processed'!$A$2:$M$2692,12,0))</f>
        <v>32653</v>
      </c>
      <c r="W1511" s="24">
        <f>IFNA(VLOOKUP(A1511,'HUMAN RESOURCES processed'!$A$2:$M$2692,13,0))</f>
        <v>1</v>
      </c>
      <c r="X1511" s="24">
        <f t="shared" si="866"/>
        <v>0</v>
      </c>
      <c r="Y1511" s="24">
        <f t="shared" si="867"/>
        <v>0</v>
      </c>
      <c r="Z1511" s="24">
        <f t="shared" si="7"/>
        <v>0</v>
      </c>
      <c r="AA1511" s="24">
        <f t="shared" si="868"/>
        <v>0</v>
      </c>
      <c r="AB1511" s="24">
        <f t="shared" si="869"/>
        <v>0</v>
      </c>
      <c r="AC1511" s="24">
        <f t="shared" si="870"/>
        <v>0</v>
      </c>
      <c r="AD1511" s="24">
        <f t="shared" si="871"/>
        <v>0</v>
      </c>
      <c r="AE1511" s="24">
        <f>IFNA(VLOOKUP(A1511,'BUSINESS processed'!A1511:J4201,9,0))</f>
        <v>0.48</v>
      </c>
      <c r="AF1511" s="27">
        <f>IFNA(VLOOKUP(A1511,'BUSINESS processed'!A1511:J4201,10,0))</f>
        <v>0.456</v>
      </c>
      <c r="AG1511" s="26"/>
      <c r="AH1511" s="26"/>
      <c r="AI1511" s="26"/>
      <c r="AJ1511" s="26"/>
      <c r="AK1511" s="26"/>
      <c r="AL1511" s="26"/>
      <c r="AM1511" s="26"/>
      <c r="AN1511" s="26"/>
      <c r="AO1511" s="26"/>
      <c r="AP1511" s="26"/>
      <c r="AQ1511" s="26"/>
      <c r="AR1511" s="26"/>
      <c r="AS1511" s="26"/>
      <c r="AT1511" s="26"/>
      <c r="AU1511" s="26"/>
      <c r="AV1511" s="26"/>
      <c r="AW1511" s="26"/>
      <c r="AX1511" s="26"/>
      <c r="AY1511" s="26"/>
      <c r="AZ1511" s="26"/>
      <c r="BA1511" s="26"/>
      <c r="BB1511" s="26"/>
      <c r="BC1511" s="26"/>
      <c r="BD1511" s="26"/>
      <c r="BE1511" s="26"/>
      <c r="BF1511" s="26"/>
      <c r="BG1511" s="26"/>
      <c r="BH1511" s="26"/>
    </row>
    <row r="1512">
      <c r="A1512" s="18" t="str">
        <f t="shared" si="1"/>
        <v>Europe_Monaco-Europe_2003</v>
      </c>
      <c r="B1512" s="19" t="s">
        <v>179</v>
      </c>
      <c r="C1512" s="20" t="s">
        <v>209</v>
      </c>
      <c r="D1512" s="21" t="s">
        <v>74</v>
      </c>
      <c r="E1512" s="22">
        <v>3.588988601E9</v>
      </c>
      <c r="F1512" s="22">
        <f t="shared" si="2"/>
        <v>108862.7943</v>
      </c>
      <c r="G1512" s="23">
        <v>0.039</v>
      </c>
      <c r="H1512" s="23">
        <v>4216.0</v>
      </c>
      <c r="I1512" s="39">
        <f t="shared" si="858"/>
        <v>0</v>
      </c>
      <c r="J1512" s="24">
        <f t="shared" si="859"/>
        <v>0</v>
      </c>
      <c r="K1512" s="24">
        <f t="shared" si="3"/>
        <v>0</v>
      </c>
      <c r="L1512" s="24">
        <f t="shared" si="857"/>
        <v>0</v>
      </c>
      <c r="M1512" s="24">
        <f t="shared" si="5"/>
        <v>0</v>
      </c>
      <c r="N1512" s="24">
        <f t="shared" si="860"/>
        <v>0</v>
      </c>
      <c r="O1512" s="24">
        <f>IFNA(VLOOKUP(A1512,'HUMAN RESOURCES processed'!$A$2:$M$2692,6,0))</f>
        <v>0.004</v>
      </c>
      <c r="P1512" s="24">
        <f t="shared" si="861"/>
        <v>0</v>
      </c>
      <c r="Q1512" s="24">
        <f t="shared" si="862"/>
        <v>0</v>
      </c>
      <c r="R1512" s="24">
        <f t="shared" si="6"/>
        <v>0</v>
      </c>
      <c r="S1512" s="24">
        <f t="shared" si="863"/>
        <v>0</v>
      </c>
      <c r="T1512" s="24">
        <f t="shared" si="864"/>
        <v>0</v>
      </c>
      <c r="U1512" s="24">
        <f t="shared" si="865"/>
        <v>0</v>
      </c>
      <c r="V1512" s="24">
        <f>IFNA(VLOOKUP(A1512,'HUMAN RESOURCES processed'!$A$2:$M$2692,12,0))</f>
        <v>32968</v>
      </c>
      <c r="W1512" s="24">
        <f>IFNA(VLOOKUP(A1512,'HUMAN RESOURCES processed'!$A$2:$M$2692,13,0))</f>
        <v>1</v>
      </c>
      <c r="X1512" s="24">
        <f t="shared" si="866"/>
        <v>0</v>
      </c>
      <c r="Y1512" s="24">
        <f t="shared" si="867"/>
        <v>0</v>
      </c>
      <c r="Z1512" s="24">
        <f t="shared" si="7"/>
        <v>0</v>
      </c>
      <c r="AA1512" s="24">
        <f t="shared" si="868"/>
        <v>0</v>
      </c>
      <c r="AB1512" s="24">
        <f t="shared" si="869"/>
        <v>0</v>
      </c>
      <c r="AC1512" s="24">
        <f t="shared" si="870"/>
        <v>0</v>
      </c>
      <c r="AD1512" s="24">
        <f t="shared" si="871"/>
        <v>0</v>
      </c>
      <c r="AE1512" s="24">
        <f>IFNA(VLOOKUP(A1512,'BUSINESS processed'!A1512:J4202,9,0))</f>
        <v>0.495</v>
      </c>
      <c r="AF1512" s="27">
        <f>IFNA(VLOOKUP(A1512,'BUSINESS processed'!A1512:J4202,10,0))</f>
        <v>0.457</v>
      </c>
      <c r="AG1512" s="26"/>
      <c r="AH1512" s="26"/>
      <c r="AI1512" s="26"/>
      <c r="AJ1512" s="26"/>
      <c r="AK1512" s="26"/>
      <c r="AL1512" s="26"/>
      <c r="AM1512" s="26"/>
      <c r="AN1512" s="26"/>
      <c r="AO1512" s="26"/>
      <c r="AP1512" s="26"/>
      <c r="AQ1512" s="26"/>
      <c r="AR1512" s="26"/>
      <c r="AS1512" s="26"/>
      <c r="AT1512" s="26"/>
      <c r="AU1512" s="26"/>
      <c r="AV1512" s="26"/>
      <c r="AW1512" s="26"/>
      <c r="AX1512" s="26"/>
      <c r="AY1512" s="26"/>
      <c r="AZ1512" s="26"/>
      <c r="BA1512" s="26"/>
      <c r="BB1512" s="26"/>
      <c r="BC1512" s="26"/>
      <c r="BD1512" s="26"/>
      <c r="BE1512" s="26"/>
      <c r="BF1512" s="26"/>
      <c r="BG1512" s="26"/>
      <c r="BH1512" s="26"/>
    </row>
    <row r="1513">
      <c r="A1513" s="18" t="str">
        <f t="shared" si="1"/>
        <v>Europe_Monaco-Europe_2004</v>
      </c>
      <c r="B1513" s="19" t="s">
        <v>179</v>
      </c>
      <c r="C1513" s="20" t="s">
        <v>209</v>
      </c>
      <c r="D1513" s="21" t="s">
        <v>83</v>
      </c>
      <c r="E1513" s="22">
        <v>4.110348444E9</v>
      </c>
      <c r="F1513" s="22">
        <f t="shared" si="2"/>
        <v>123263.6131</v>
      </c>
      <c r="G1513" s="23">
        <v>0.04</v>
      </c>
      <c r="H1513" s="23">
        <v>4885.0</v>
      </c>
      <c r="I1513" s="39">
        <f t="shared" si="858"/>
        <v>0</v>
      </c>
      <c r="J1513" s="24">
        <f t="shared" si="859"/>
        <v>0</v>
      </c>
      <c r="K1513" s="24">
        <f t="shared" si="3"/>
        <v>0</v>
      </c>
      <c r="L1513" s="24">
        <f t="shared" si="857"/>
        <v>0</v>
      </c>
      <c r="M1513" s="24">
        <f t="shared" si="5"/>
        <v>0</v>
      </c>
      <c r="N1513" s="24">
        <f t="shared" si="860"/>
        <v>0</v>
      </c>
      <c r="O1513" s="24">
        <f>IFNA(VLOOKUP(A1513,'HUMAN RESOURCES processed'!$A$2:$M$2692,6,0))</f>
        <v>0.004</v>
      </c>
      <c r="P1513" s="24">
        <f t="shared" si="861"/>
        <v>0</v>
      </c>
      <c r="Q1513" s="24">
        <f t="shared" si="862"/>
        <v>0</v>
      </c>
      <c r="R1513" s="24">
        <f t="shared" si="6"/>
        <v>0</v>
      </c>
      <c r="S1513" s="24">
        <f t="shared" si="863"/>
        <v>0</v>
      </c>
      <c r="T1513" s="24">
        <f t="shared" si="864"/>
        <v>0</v>
      </c>
      <c r="U1513" s="24">
        <f t="shared" si="865"/>
        <v>0</v>
      </c>
      <c r="V1513" s="24">
        <f>IFNA(VLOOKUP(A1513,'HUMAN RESOURCES processed'!$A$2:$M$2692,12,0))</f>
        <v>33346</v>
      </c>
      <c r="W1513" s="24">
        <f>IFNA(VLOOKUP(A1513,'HUMAN RESOURCES processed'!$A$2:$M$2692,13,0))</f>
        <v>1</v>
      </c>
      <c r="X1513" s="24">
        <f t="shared" si="866"/>
        <v>0</v>
      </c>
      <c r="Y1513" s="24">
        <f t="shared" si="867"/>
        <v>0</v>
      </c>
      <c r="Z1513" s="24">
        <f t="shared" si="7"/>
        <v>0</v>
      </c>
      <c r="AA1513" s="24">
        <f t="shared" si="868"/>
        <v>0</v>
      </c>
      <c r="AB1513" s="24">
        <f t="shared" si="869"/>
        <v>0</v>
      </c>
      <c r="AC1513" s="24">
        <f t="shared" si="870"/>
        <v>0</v>
      </c>
      <c r="AD1513" s="24">
        <f t="shared" si="871"/>
        <v>0</v>
      </c>
      <c r="AE1513" s="24">
        <f>IFNA(VLOOKUP(A1513,'BUSINESS processed'!A1513:J4203,9,0))</f>
        <v>0.525</v>
      </c>
      <c r="AF1513" s="27">
        <f>IFNA(VLOOKUP(A1513,'BUSINESS processed'!A1513:J4203,10,0))</f>
        <v>0.472</v>
      </c>
      <c r="AG1513" s="26"/>
      <c r="AH1513" s="26"/>
      <c r="AI1513" s="26"/>
      <c r="AJ1513" s="26"/>
      <c r="AK1513" s="26"/>
      <c r="AL1513" s="26"/>
      <c r="AM1513" s="26"/>
      <c r="AN1513" s="26"/>
      <c r="AO1513" s="26"/>
      <c r="AP1513" s="26"/>
      <c r="AQ1513" s="26"/>
      <c r="AR1513" s="26"/>
      <c r="AS1513" s="26"/>
      <c r="AT1513" s="26"/>
      <c r="AU1513" s="26"/>
      <c r="AV1513" s="26"/>
      <c r="AW1513" s="26"/>
      <c r="AX1513" s="26"/>
      <c r="AY1513" s="26"/>
      <c r="AZ1513" s="26"/>
      <c r="BA1513" s="26"/>
      <c r="BB1513" s="26"/>
      <c r="BC1513" s="26"/>
      <c r="BD1513" s="26"/>
      <c r="BE1513" s="26"/>
      <c r="BF1513" s="26"/>
      <c r="BG1513" s="26"/>
      <c r="BH1513" s="26"/>
    </row>
    <row r="1514">
      <c r="A1514" s="18" t="str">
        <f t="shared" si="1"/>
        <v>Europe_Monaco-Europe_2005</v>
      </c>
      <c r="B1514" s="19" t="s">
        <v>179</v>
      </c>
      <c r="C1514" s="20" t="s">
        <v>209</v>
      </c>
      <c r="D1514" s="21" t="s">
        <v>84</v>
      </c>
      <c r="E1514" s="22">
        <v>4.280072626E9</v>
      </c>
      <c r="F1514" s="22">
        <f t="shared" si="2"/>
        <v>126599.4033</v>
      </c>
      <c r="G1514" s="23">
        <v>0.04</v>
      </c>
      <c r="H1514" s="23">
        <v>4960.0</v>
      </c>
      <c r="I1514" s="39">
        <f t="shared" si="858"/>
        <v>0</v>
      </c>
      <c r="J1514" s="24">
        <f t="shared" si="859"/>
        <v>0</v>
      </c>
      <c r="K1514" s="24">
        <f t="shared" si="3"/>
        <v>0</v>
      </c>
      <c r="L1514" s="24">
        <f t="shared" si="857"/>
        <v>0</v>
      </c>
      <c r="M1514" s="24">
        <f t="shared" si="5"/>
        <v>0</v>
      </c>
      <c r="N1514" s="24">
        <f t="shared" si="860"/>
        <v>0</v>
      </c>
      <c r="O1514" s="24">
        <f>IFNA(VLOOKUP(A1514,'HUMAN RESOURCES processed'!$A$2:$M$2692,6,0))</f>
        <v>0.004</v>
      </c>
      <c r="P1514" s="24">
        <f t="shared" si="861"/>
        <v>0</v>
      </c>
      <c r="Q1514" s="24">
        <f t="shared" si="862"/>
        <v>0</v>
      </c>
      <c r="R1514" s="24">
        <f t="shared" si="6"/>
        <v>0</v>
      </c>
      <c r="S1514" s="24">
        <f t="shared" si="863"/>
        <v>0</v>
      </c>
      <c r="T1514" s="24">
        <f t="shared" si="864"/>
        <v>0</v>
      </c>
      <c r="U1514" s="24">
        <f t="shared" si="865"/>
        <v>0</v>
      </c>
      <c r="V1514" s="24">
        <f>IFNA(VLOOKUP(A1514,'HUMAN RESOURCES processed'!$A$2:$M$2692,12,0))</f>
        <v>33808</v>
      </c>
      <c r="W1514" s="24">
        <f>IFNA(VLOOKUP(A1514,'HUMAN RESOURCES processed'!$A$2:$M$2692,13,0))</f>
        <v>1</v>
      </c>
      <c r="X1514" s="24">
        <f t="shared" si="866"/>
        <v>0</v>
      </c>
      <c r="Y1514" s="24">
        <f t="shared" si="867"/>
        <v>0</v>
      </c>
      <c r="Z1514" s="24">
        <f t="shared" si="7"/>
        <v>0</v>
      </c>
      <c r="AA1514" s="24">
        <f t="shared" si="868"/>
        <v>0</v>
      </c>
      <c r="AB1514" s="24">
        <f t="shared" si="869"/>
        <v>0</v>
      </c>
      <c r="AC1514" s="24">
        <f t="shared" si="870"/>
        <v>0</v>
      </c>
      <c r="AD1514" s="24">
        <f t="shared" si="871"/>
        <v>0</v>
      </c>
      <c r="AE1514" s="24">
        <f>IFNA(VLOOKUP(A1514,'BUSINESS processed'!A1514:J4204,9,0))</f>
        <v>0.555</v>
      </c>
      <c r="AF1514" s="27">
        <f>IFNA(VLOOKUP(A1514,'BUSINESS processed'!A1514:J4204,10,0))</f>
        <v>0.508</v>
      </c>
      <c r="AG1514" s="26"/>
      <c r="AH1514" s="26"/>
      <c r="AI1514" s="26"/>
      <c r="AJ1514" s="26"/>
      <c r="AK1514" s="26"/>
      <c r="AL1514" s="26"/>
      <c r="AM1514" s="26"/>
      <c r="AN1514" s="26"/>
      <c r="AO1514" s="26"/>
      <c r="AP1514" s="26"/>
      <c r="AQ1514" s="26"/>
      <c r="AR1514" s="26"/>
      <c r="AS1514" s="26"/>
      <c r="AT1514" s="26"/>
      <c r="AU1514" s="26"/>
      <c r="AV1514" s="26"/>
      <c r="AW1514" s="26"/>
      <c r="AX1514" s="26"/>
      <c r="AY1514" s="26"/>
      <c r="AZ1514" s="26"/>
      <c r="BA1514" s="26"/>
      <c r="BB1514" s="26"/>
      <c r="BC1514" s="26"/>
      <c r="BD1514" s="26"/>
      <c r="BE1514" s="26"/>
      <c r="BF1514" s="26"/>
      <c r="BG1514" s="26"/>
      <c r="BH1514" s="26"/>
    </row>
    <row r="1515">
      <c r="A1515" s="18" t="str">
        <f t="shared" si="1"/>
        <v>Europe_Monaco-Europe_2006</v>
      </c>
      <c r="B1515" s="19" t="s">
        <v>179</v>
      </c>
      <c r="C1515" s="20" t="s">
        <v>209</v>
      </c>
      <c r="D1515" s="21" t="s">
        <v>85</v>
      </c>
      <c r="E1515" s="22">
        <v>4.663488363E9</v>
      </c>
      <c r="F1515" s="22">
        <f t="shared" si="2"/>
        <v>135688.7999</v>
      </c>
      <c r="G1515" s="23">
        <v>0.038</v>
      </c>
      <c r="H1515" s="23">
        <v>5115.0</v>
      </c>
      <c r="I1515" s="39">
        <f t="shared" si="858"/>
        <v>0</v>
      </c>
      <c r="J1515" s="24">
        <f t="shared" si="859"/>
        <v>0</v>
      </c>
      <c r="K1515" s="24">
        <f t="shared" si="3"/>
        <v>0</v>
      </c>
      <c r="L1515" s="24">
        <f t="shared" si="857"/>
        <v>0</v>
      </c>
      <c r="M1515" s="24">
        <f t="shared" si="5"/>
        <v>0</v>
      </c>
      <c r="N1515" s="24">
        <f t="shared" si="860"/>
        <v>0</v>
      </c>
      <c r="O1515" s="24">
        <f>IFNA(VLOOKUP(A1515,'HUMAN RESOURCES processed'!$A$2:$M$2692,6,0))</f>
        <v>0.004</v>
      </c>
      <c r="P1515" s="24">
        <f t="shared" si="861"/>
        <v>0</v>
      </c>
      <c r="Q1515" s="24">
        <f t="shared" si="862"/>
        <v>0</v>
      </c>
      <c r="R1515" s="24">
        <f t="shared" si="6"/>
        <v>0</v>
      </c>
      <c r="S1515" s="24">
        <f t="shared" si="863"/>
        <v>0</v>
      </c>
      <c r="T1515" s="24">
        <f t="shared" si="864"/>
        <v>0</v>
      </c>
      <c r="U1515" s="24">
        <f t="shared" si="865"/>
        <v>0</v>
      </c>
      <c r="V1515" s="24">
        <f>IFNA(VLOOKUP(A1515,'HUMAN RESOURCES processed'!$A$2:$M$2692,12,0))</f>
        <v>34369</v>
      </c>
      <c r="W1515" s="24">
        <f>IFNA(VLOOKUP(A1515,'HUMAN RESOURCES processed'!$A$2:$M$2692,13,0))</f>
        <v>1</v>
      </c>
      <c r="X1515" s="24">
        <f t="shared" si="866"/>
        <v>0</v>
      </c>
      <c r="Y1515" s="24">
        <f t="shared" si="867"/>
        <v>0</v>
      </c>
      <c r="Z1515" s="24">
        <f t="shared" si="7"/>
        <v>0</v>
      </c>
      <c r="AA1515" s="24">
        <f t="shared" si="868"/>
        <v>0</v>
      </c>
      <c r="AB1515" s="24">
        <f t="shared" si="869"/>
        <v>0</v>
      </c>
      <c r="AC1515" s="24">
        <f t="shared" si="870"/>
        <v>0</v>
      </c>
      <c r="AD1515" s="24">
        <f t="shared" si="871"/>
        <v>0</v>
      </c>
      <c r="AE1515" s="24">
        <f>IFNA(VLOOKUP(A1515,'BUSINESS processed'!A1515:J4205,9,0))</f>
        <v>0.615</v>
      </c>
      <c r="AF1515" s="27">
        <f>IFNA(VLOOKUP(A1515,'BUSINESS processed'!A1515:J4205,10,0))</f>
        <v>0.533</v>
      </c>
      <c r="AG1515" s="26"/>
      <c r="AH1515" s="26"/>
      <c r="AI1515" s="26"/>
      <c r="AJ1515" s="26"/>
      <c r="AK1515" s="26"/>
      <c r="AL1515" s="26"/>
      <c r="AM1515" s="26"/>
      <c r="AN1515" s="26"/>
      <c r="AO1515" s="26"/>
      <c r="AP1515" s="26"/>
      <c r="AQ1515" s="26"/>
      <c r="AR1515" s="26"/>
      <c r="AS1515" s="26"/>
      <c r="AT1515" s="26"/>
      <c r="AU1515" s="26"/>
      <c r="AV1515" s="26"/>
      <c r="AW1515" s="26"/>
      <c r="AX1515" s="26"/>
      <c r="AY1515" s="26"/>
      <c r="AZ1515" s="26"/>
      <c r="BA1515" s="26"/>
      <c r="BB1515" s="26"/>
      <c r="BC1515" s="26"/>
      <c r="BD1515" s="26"/>
      <c r="BE1515" s="26"/>
      <c r="BF1515" s="26"/>
      <c r="BG1515" s="26"/>
      <c r="BH1515" s="26"/>
    </row>
    <row r="1516">
      <c r="A1516" s="18" t="str">
        <f t="shared" si="1"/>
        <v>Europe_Monaco-Europe_2007</v>
      </c>
      <c r="B1516" s="19" t="s">
        <v>179</v>
      </c>
      <c r="C1516" s="20" t="s">
        <v>209</v>
      </c>
      <c r="D1516" s="21" t="s">
        <v>86</v>
      </c>
      <c r="E1516" s="22">
        <v>5.974371696E9</v>
      </c>
      <c r="F1516" s="22">
        <f t="shared" si="2"/>
        <v>170632.9562</v>
      </c>
      <c r="G1516" s="23">
        <v>0.034</v>
      </c>
      <c r="H1516" s="23">
        <v>5671.0</v>
      </c>
      <c r="I1516" s="39">
        <f t="shared" si="858"/>
        <v>0</v>
      </c>
      <c r="J1516" s="24">
        <f t="shared" si="859"/>
        <v>0</v>
      </c>
      <c r="K1516" s="24">
        <f t="shared" si="3"/>
        <v>0</v>
      </c>
      <c r="L1516" s="24">
        <f t="shared" si="857"/>
        <v>0</v>
      </c>
      <c r="M1516" s="24">
        <f t="shared" si="5"/>
        <v>0</v>
      </c>
      <c r="N1516" s="24">
        <f t="shared" si="860"/>
        <v>0</v>
      </c>
      <c r="O1516" s="24">
        <f>IFNA(VLOOKUP(A1516,'HUMAN RESOURCES processed'!$A$2:$M$2692,6,0))</f>
        <v>0.004</v>
      </c>
      <c r="P1516" s="24">
        <f t="shared" si="861"/>
        <v>0</v>
      </c>
      <c r="Q1516" s="24">
        <f t="shared" si="862"/>
        <v>0</v>
      </c>
      <c r="R1516" s="24">
        <f t="shared" si="6"/>
        <v>0</v>
      </c>
      <c r="S1516" s="24">
        <f t="shared" si="863"/>
        <v>0</v>
      </c>
      <c r="T1516" s="24">
        <f t="shared" si="864"/>
        <v>0</v>
      </c>
      <c r="U1516" s="24">
        <f t="shared" si="865"/>
        <v>0</v>
      </c>
      <c r="V1516" s="24">
        <f>IFNA(VLOOKUP(A1516,'HUMAN RESOURCES processed'!$A$2:$M$2692,12,0))</f>
        <v>35013</v>
      </c>
      <c r="W1516" s="24">
        <f>IFNA(VLOOKUP(A1516,'HUMAN RESOURCES processed'!$A$2:$M$2692,13,0))</f>
        <v>1</v>
      </c>
      <c r="X1516" s="24">
        <f t="shared" si="866"/>
        <v>0</v>
      </c>
      <c r="Y1516" s="24">
        <f t="shared" si="867"/>
        <v>0</v>
      </c>
      <c r="Z1516" s="24">
        <f t="shared" si="7"/>
        <v>0</v>
      </c>
      <c r="AA1516" s="24">
        <f t="shared" si="868"/>
        <v>0</v>
      </c>
      <c r="AB1516" s="24">
        <f t="shared" si="869"/>
        <v>0</v>
      </c>
      <c r="AC1516" s="24">
        <f t="shared" si="870"/>
        <v>0</v>
      </c>
      <c r="AD1516" s="24">
        <f t="shared" si="871"/>
        <v>0</v>
      </c>
      <c r="AE1516" s="24">
        <f>IFNA(VLOOKUP(A1516,'BUSINESS processed'!A1516:J4206,9,0))</f>
        <v>0.644</v>
      </c>
      <c r="AF1516" s="27">
        <f>IFNA(VLOOKUP(A1516,'BUSINESS processed'!A1516:J4206,10,0))</f>
        <v>0.583</v>
      </c>
      <c r="AG1516" s="26"/>
      <c r="AH1516" s="26"/>
      <c r="AI1516" s="26"/>
      <c r="AJ1516" s="26"/>
      <c r="AK1516" s="26"/>
      <c r="AL1516" s="26"/>
      <c r="AM1516" s="26"/>
      <c r="AN1516" s="26"/>
      <c r="AO1516" s="26"/>
      <c r="AP1516" s="26"/>
      <c r="AQ1516" s="26"/>
      <c r="AR1516" s="26"/>
      <c r="AS1516" s="26"/>
      <c r="AT1516" s="26"/>
      <c r="AU1516" s="26"/>
      <c r="AV1516" s="26"/>
      <c r="AW1516" s="26"/>
      <c r="AX1516" s="26"/>
      <c r="AY1516" s="26"/>
      <c r="AZ1516" s="26"/>
      <c r="BA1516" s="26"/>
      <c r="BB1516" s="26"/>
      <c r="BC1516" s="26"/>
      <c r="BD1516" s="26"/>
      <c r="BE1516" s="26"/>
      <c r="BF1516" s="26"/>
      <c r="BG1516" s="26"/>
      <c r="BH1516" s="26"/>
    </row>
    <row r="1517">
      <c r="A1517" s="18" t="str">
        <f t="shared" si="1"/>
        <v>Europe_Monaco-Europe_2008</v>
      </c>
      <c r="B1517" s="19" t="s">
        <v>179</v>
      </c>
      <c r="C1517" s="20" t="s">
        <v>209</v>
      </c>
      <c r="D1517" s="21" t="s">
        <v>87</v>
      </c>
      <c r="E1517" s="22">
        <v>6.919241412E9</v>
      </c>
      <c r="F1517" s="22">
        <f t="shared" si="2"/>
        <v>193892.3223</v>
      </c>
      <c r="G1517" s="23">
        <v>0.036</v>
      </c>
      <c r="H1517" s="23">
        <v>6623.0</v>
      </c>
      <c r="I1517" s="39">
        <f t="shared" si="858"/>
        <v>0</v>
      </c>
      <c r="J1517" s="24">
        <f t="shared" si="859"/>
        <v>0</v>
      </c>
      <c r="K1517" s="24">
        <f t="shared" si="3"/>
        <v>0</v>
      </c>
      <c r="L1517" s="24">
        <f t="shared" si="857"/>
        <v>0</v>
      </c>
      <c r="M1517" s="24">
        <f t="shared" si="5"/>
        <v>0</v>
      </c>
      <c r="N1517" s="24">
        <f t="shared" si="860"/>
        <v>0</v>
      </c>
      <c r="O1517" s="24">
        <f>IFNA(VLOOKUP(A1517,'HUMAN RESOURCES processed'!$A$2:$M$2692,6,0))</f>
        <v>0.003</v>
      </c>
      <c r="P1517" s="24">
        <f t="shared" si="861"/>
        <v>0</v>
      </c>
      <c r="Q1517" s="24">
        <f t="shared" si="862"/>
        <v>0</v>
      </c>
      <c r="R1517" s="24">
        <f t="shared" si="6"/>
        <v>0</v>
      </c>
      <c r="S1517" s="24">
        <f t="shared" si="863"/>
        <v>0</v>
      </c>
      <c r="T1517" s="24">
        <f t="shared" si="864"/>
        <v>0</v>
      </c>
      <c r="U1517" s="24">
        <f t="shared" si="865"/>
        <v>0</v>
      </c>
      <c r="V1517" s="24">
        <f>IFNA(VLOOKUP(A1517,'HUMAN RESOURCES processed'!$A$2:$M$2692,12,0))</f>
        <v>35686</v>
      </c>
      <c r="W1517" s="24">
        <f>IFNA(VLOOKUP(A1517,'HUMAN RESOURCES processed'!$A$2:$M$2692,13,0))</f>
        <v>1</v>
      </c>
      <c r="X1517" s="24">
        <f t="shared" si="866"/>
        <v>0</v>
      </c>
      <c r="Y1517" s="24">
        <f t="shared" si="867"/>
        <v>0</v>
      </c>
      <c r="Z1517" s="24">
        <f t="shared" si="7"/>
        <v>0</v>
      </c>
      <c r="AA1517" s="24">
        <f t="shared" si="868"/>
        <v>0</v>
      </c>
      <c r="AB1517" s="24">
        <f t="shared" si="869"/>
        <v>0</v>
      </c>
      <c r="AC1517" s="24">
        <f t="shared" si="870"/>
        <v>0</v>
      </c>
      <c r="AD1517" s="24">
        <f t="shared" si="871"/>
        <v>0</v>
      </c>
      <c r="AE1517" s="24">
        <f>IFNA(VLOOKUP(A1517,'BUSINESS processed'!A1517:J4207,9,0))</f>
        <v>0.673</v>
      </c>
      <c r="AF1517" s="27">
        <f>IFNA(VLOOKUP(A1517,'BUSINESS processed'!A1517:J4207,10,0))</f>
        <v>0.616</v>
      </c>
      <c r="AG1517" s="26"/>
      <c r="AH1517" s="26"/>
      <c r="AI1517" s="26"/>
      <c r="AJ1517" s="26"/>
      <c r="AK1517" s="26"/>
      <c r="AL1517" s="26"/>
      <c r="AM1517" s="26"/>
      <c r="AN1517" s="26"/>
      <c r="AO1517" s="26"/>
      <c r="AP1517" s="26"/>
      <c r="AQ1517" s="26"/>
      <c r="AR1517" s="26"/>
      <c r="AS1517" s="26"/>
      <c r="AT1517" s="26"/>
      <c r="AU1517" s="26"/>
      <c r="AV1517" s="26"/>
      <c r="AW1517" s="26"/>
      <c r="AX1517" s="26"/>
      <c r="AY1517" s="26"/>
      <c r="AZ1517" s="26"/>
      <c r="BA1517" s="26"/>
      <c r="BB1517" s="26"/>
      <c r="BC1517" s="26"/>
      <c r="BD1517" s="26"/>
      <c r="BE1517" s="26"/>
      <c r="BF1517" s="26"/>
      <c r="BG1517" s="26"/>
      <c r="BH1517" s="26"/>
    </row>
    <row r="1518">
      <c r="A1518" s="18" t="str">
        <f t="shared" si="1"/>
        <v>Europe_Monaco-Europe_2009</v>
      </c>
      <c r="B1518" s="19" t="s">
        <v>179</v>
      </c>
      <c r="C1518" s="20" t="s">
        <v>209</v>
      </c>
      <c r="D1518" s="21" t="s">
        <v>88</v>
      </c>
      <c r="E1518" s="22">
        <v>5.557579883E9</v>
      </c>
      <c r="F1518" s="22">
        <f t="shared" si="2"/>
        <v>153042.3496</v>
      </c>
      <c r="G1518" s="23">
        <v>0.043</v>
      </c>
      <c r="H1518" s="23">
        <v>6458.0</v>
      </c>
      <c r="I1518" s="39">
        <f t="shared" si="858"/>
        <v>0</v>
      </c>
      <c r="J1518" s="24">
        <f t="shared" si="859"/>
        <v>0</v>
      </c>
      <c r="K1518" s="24">
        <f t="shared" si="3"/>
        <v>0</v>
      </c>
      <c r="L1518" s="24">
        <f t="shared" si="857"/>
        <v>0</v>
      </c>
      <c r="M1518" s="24">
        <f t="shared" si="5"/>
        <v>0</v>
      </c>
      <c r="N1518" s="24">
        <f t="shared" si="860"/>
        <v>0</v>
      </c>
      <c r="O1518" s="24">
        <f>IFNA(VLOOKUP(A1518,'HUMAN RESOURCES processed'!$A$2:$M$2692,6,0))</f>
        <v>0.003</v>
      </c>
      <c r="P1518" s="24">
        <f t="shared" si="861"/>
        <v>0</v>
      </c>
      <c r="Q1518" s="24">
        <f t="shared" si="862"/>
        <v>0</v>
      </c>
      <c r="R1518" s="24">
        <f t="shared" si="6"/>
        <v>0</v>
      </c>
      <c r="S1518" s="24">
        <f t="shared" si="863"/>
        <v>0</v>
      </c>
      <c r="T1518" s="24">
        <f t="shared" si="864"/>
        <v>0</v>
      </c>
      <c r="U1518" s="24">
        <f t="shared" si="865"/>
        <v>0</v>
      </c>
      <c r="V1518" s="24">
        <f>IFNA(VLOOKUP(A1518,'HUMAN RESOURCES processed'!$A$2:$M$2692,12,0))</f>
        <v>36314</v>
      </c>
      <c r="W1518" s="24">
        <f>IFNA(VLOOKUP(A1518,'HUMAN RESOURCES processed'!$A$2:$M$2692,13,0))</f>
        <v>1</v>
      </c>
      <c r="X1518" s="24">
        <f t="shared" si="866"/>
        <v>0</v>
      </c>
      <c r="Y1518" s="24">
        <f t="shared" si="867"/>
        <v>0</v>
      </c>
      <c r="Z1518" s="24">
        <f t="shared" si="7"/>
        <v>0</v>
      </c>
      <c r="AA1518" s="24">
        <f t="shared" si="868"/>
        <v>0</v>
      </c>
      <c r="AB1518" s="24">
        <f t="shared" si="869"/>
        <v>0</v>
      </c>
      <c r="AC1518" s="24">
        <f t="shared" si="870"/>
        <v>0</v>
      </c>
      <c r="AD1518" s="24">
        <f t="shared" si="871"/>
        <v>0</v>
      </c>
      <c r="AE1518" s="24">
        <f>IFNA(VLOOKUP(A1518,'BUSINESS processed'!A1518:J4208,9,0))</f>
        <v>0.701</v>
      </c>
      <c r="AF1518" s="27">
        <f>IFNA(VLOOKUP(A1518,'BUSINESS processed'!A1518:J4208,10,0))</f>
        <v>0.633</v>
      </c>
      <c r="AG1518" s="26"/>
      <c r="AH1518" s="26"/>
      <c r="AI1518" s="26"/>
      <c r="AJ1518" s="26"/>
      <c r="AK1518" s="26"/>
      <c r="AL1518" s="26"/>
      <c r="AM1518" s="26"/>
      <c r="AN1518" s="26"/>
      <c r="AO1518" s="26"/>
      <c r="AP1518" s="26"/>
      <c r="AQ1518" s="26"/>
      <c r="AR1518" s="26"/>
      <c r="AS1518" s="26"/>
      <c r="AT1518" s="26"/>
      <c r="AU1518" s="26"/>
      <c r="AV1518" s="26"/>
      <c r="AW1518" s="26"/>
      <c r="AX1518" s="26"/>
      <c r="AY1518" s="26"/>
      <c r="AZ1518" s="26"/>
      <c r="BA1518" s="26"/>
      <c r="BB1518" s="26"/>
      <c r="BC1518" s="26"/>
      <c r="BD1518" s="26"/>
      <c r="BE1518" s="26"/>
      <c r="BF1518" s="26"/>
      <c r="BG1518" s="26"/>
      <c r="BH1518" s="26"/>
    </row>
    <row r="1519">
      <c r="A1519" s="18" t="str">
        <f t="shared" si="1"/>
        <v>Europe_Monaco-Europe_2010</v>
      </c>
      <c r="B1519" s="19" t="s">
        <v>179</v>
      </c>
      <c r="C1519" s="20" t="s">
        <v>209</v>
      </c>
      <c r="D1519" s="21" t="s">
        <v>89</v>
      </c>
      <c r="E1519" s="22">
        <v>5.350993377E9</v>
      </c>
      <c r="F1519" s="22">
        <f t="shared" si="2"/>
        <v>145229.8379</v>
      </c>
      <c r="G1519" s="23">
        <v>0.044</v>
      </c>
      <c r="H1519" s="23">
        <v>6431.0</v>
      </c>
      <c r="I1519" s="39">
        <f t="shared" si="858"/>
        <v>0</v>
      </c>
      <c r="J1519" s="24">
        <f t="shared" si="859"/>
        <v>0</v>
      </c>
      <c r="K1519" s="24">
        <f t="shared" si="3"/>
        <v>0</v>
      </c>
      <c r="L1519" s="24">
        <f t="shared" si="857"/>
        <v>0</v>
      </c>
      <c r="M1519" s="24">
        <f t="shared" si="5"/>
        <v>0</v>
      </c>
      <c r="N1519" s="24">
        <f t="shared" si="860"/>
        <v>0</v>
      </c>
      <c r="O1519" s="24">
        <f>IFNA(VLOOKUP(A1519,'HUMAN RESOURCES processed'!$A$2:$M$2692,6,0))</f>
        <v>0.003</v>
      </c>
      <c r="P1519" s="24">
        <f t="shared" si="861"/>
        <v>0</v>
      </c>
      <c r="Q1519" s="24">
        <f t="shared" si="862"/>
        <v>0</v>
      </c>
      <c r="R1519" s="24">
        <f t="shared" si="6"/>
        <v>0</v>
      </c>
      <c r="S1519" s="24">
        <f t="shared" si="863"/>
        <v>0</v>
      </c>
      <c r="T1519" s="24">
        <f t="shared" si="864"/>
        <v>0</v>
      </c>
      <c r="U1519" s="24">
        <f t="shared" si="865"/>
        <v>0</v>
      </c>
      <c r="V1519" s="24">
        <f>IFNA(VLOOKUP(A1519,'HUMAN RESOURCES processed'!$A$2:$M$2692,12,0))</f>
        <v>36845</v>
      </c>
      <c r="W1519" s="24">
        <f>IFNA(VLOOKUP(A1519,'HUMAN RESOURCES processed'!$A$2:$M$2692,13,0))</f>
        <v>1</v>
      </c>
      <c r="X1519" s="24">
        <f t="shared" si="866"/>
        <v>0</v>
      </c>
      <c r="Y1519" s="24">
        <f t="shared" si="867"/>
        <v>0</v>
      </c>
      <c r="Z1519" s="24">
        <f t="shared" si="7"/>
        <v>0</v>
      </c>
      <c r="AA1519" s="24">
        <f t="shared" si="868"/>
        <v>0</v>
      </c>
      <c r="AB1519" s="24">
        <f t="shared" si="869"/>
        <v>0</v>
      </c>
      <c r="AC1519" s="24">
        <f t="shared" si="870"/>
        <v>0</v>
      </c>
      <c r="AD1519" s="24">
        <f t="shared" si="871"/>
        <v>0</v>
      </c>
      <c r="AE1519" s="24">
        <f>IFNA(VLOOKUP(A1519,'BUSINESS processed'!A1519:J4209,9,0))</f>
        <v>0.75</v>
      </c>
      <c r="AF1519" s="27">
        <f>IFNA(VLOOKUP(A1519,'BUSINESS processed'!A1519:J4209,10,0))</f>
        <v>0.635</v>
      </c>
      <c r="AG1519" s="26"/>
      <c r="AH1519" s="26"/>
      <c r="AI1519" s="26"/>
      <c r="AJ1519" s="26"/>
      <c r="AK1519" s="26"/>
      <c r="AL1519" s="26"/>
      <c r="AM1519" s="26"/>
      <c r="AN1519" s="26"/>
      <c r="AO1519" s="26"/>
      <c r="AP1519" s="26"/>
      <c r="AQ1519" s="26"/>
      <c r="AR1519" s="26"/>
      <c r="AS1519" s="26"/>
      <c r="AT1519" s="26"/>
      <c r="AU1519" s="26"/>
      <c r="AV1519" s="26"/>
      <c r="AW1519" s="26"/>
      <c r="AX1519" s="26"/>
      <c r="AY1519" s="26"/>
      <c r="AZ1519" s="26"/>
      <c r="BA1519" s="26"/>
      <c r="BB1519" s="26"/>
      <c r="BC1519" s="26"/>
      <c r="BD1519" s="26"/>
      <c r="BE1519" s="26"/>
      <c r="BF1519" s="26"/>
      <c r="BG1519" s="26"/>
      <c r="BH1519" s="26"/>
    </row>
    <row r="1520">
      <c r="A1520" s="18" t="str">
        <f t="shared" si="1"/>
        <v>Europe_Monaco-Europe_2011</v>
      </c>
      <c r="B1520" s="19" t="s">
        <v>179</v>
      </c>
      <c r="C1520" s="20" t="s">
        <v>209</v>
      </c>
      <c r="D1520" s="21" t="s">
        <v>90</v>
      </c>
      <c r="E1520" s="22">
        <v>6.074506533E9</v>
      </c>
      <c r="F1520" s="22">
        <f t="shared" si="2"/>
        <v>163025.859</v>
      </c>
      <c r="G1520" s="23">
        <v>0.044</v>
      </c>
      <c r="H1520" s="23">
        <v>7180.0</v>
      </c>
      <c r="I1520" s="39">
        <f t="shared" si="858"/>
        <v>0</v>
      </c>
      <c r="J1520" s="24">
        <f t="shared" si="859"/>
        <v>0</v>
      </c>
      <c r="K1520" s="24">
        <f t="shared" si="3"/>
        <v>0</v>
      </c>
      <c r="L1520" s="24">
        <f t="shared" si="857"/>
        <v>0</v>
      </c>
      <c r="M1520" s="24">
        <f t="shared" si="5"/>
        <v>0</v>
      </c>
      <c r="N1520" s="24">
        <f t="shared" si="860"/>
        <v>0</v>
      </c>
      <c r="O1520" s="24">
        <f>IFNA(VLOOKUP(A1520,'HUMAN RESOURCES processed'!$A$2:$M$2692,6,0))</f>
        <v>0.003</v>
      </c>
      <c r="P1520" s="24">
        <f t="shared" si="861"/>
        <v>0</v>
      </c>
      <c r="Q1520" s="24">
        <f t="shared" si="862"/>
        <v>0</v>
      </c>
      <c r="R1520" s="24">
        <f t="shared" si="6"/>
        <v>0</v>
      </c>
      <c r="S1520" s="24">
        <f t="shared" si="863"/>
        <v>0</v>
      </c>
      <c r="T1520" s="24">
        <f t="shared" si="864"/>
        <v>0</v>
      </c>
      <c r="U1520" s="24">
        <f t="shared" si="865"/>
        <v>0</v>
      </c>
      <c r="V1520" s="24">
        <f>IFNA(VLOOKUP(A1520,'HUMAN RESOURCES processed'!$A$2:$M$2692,12,0))</f>
        <v>37261</v>
      </c>
      <c r="W1520" s="24">
        <f>IFNA(VLOOKUP(A1520,'HUMAN RESOURCES processed'!$A$2:$M$2692,13,0))</f>
        <v>1</v>
      </c>
      <c r="X1520" s="24">
        <f t="shared" si="866"/>
        <v>0</v>
      </c>
      <c r="Y1520" s="24">
        <f t="shared" si="867"/>
        <v>0</v>
      </c>
      <c r="Z1520" s="24">
        <f t="shared" si="7"/>
        <v>0</v>
      </c>
      <c r="AA1520" s="24">
        <f t="shared" si="868"/>
        <v>0</v>
      </c>
      <c r="AB1520" s="24">
        <f t="shared" si="869"/>
        <v>0</v>
      </c>
      <c r="AC1520" s="24">
        <f t="shared" si="870"/>
        <v>0</v>
      </c>
      <c r="AD1520" s="24">
        <f t="shared" si="871"/>
        <v>0</v>
      </c>
      <c r="AE1520" s="24">
        <f>IFNA(VLOOKUP(A1520,'BUSINESS processed'!A1520:J4210,9,0))</f>
        <v>0.803</v>
      </c>
      <c r="AF1520" s="27">
        <f>IFNA(VLOOKUP(A1520,'BUSINESS processed'!A1520:J4210,10,0))</f>
        <v>0.853</v>
      </c>
      <c r="AG1520" s="26"/>
      <c r="AH1520" s="26"/>
      <c r="AI1520" s="26"/>
      <c r="AJ1520" s="26"/>
      <c r="AK1520" s="26"/>
      <c r="AL1520" s="26"/>
      <c r="AM1520" s="26"/>
      <c r="AN1520" s="26"/>
      <c r="AO1520" s="26"/>
      <c r="AP1520" s="26"/>
      <c r="AQ1520" s="26"/>
      <c r="AR1520" s="26"/>
      <c r="AS1520" s="26"/>
      <c r="AT1520" s="26"/>
      <c r="AU1520" s="26"/>
      <c r="AV1520" s="26"/>
      <c r="AW1520" s="26"/>
      <c r="AX1520" s="26"/>
      <c r="AY1520" s="26"/>
      <c r="AZ1520" s="26"/>
      <c r="BA1520" s="26"/>
      <c r="BB1520" s="26"/>
      <c r="BC1520" s="26"/>
      <c r="BD1520" s="26"/>
      <c r="BE1520" s="26"/>
      <c r="BF1520" s="26"/>
      <c r="BG1520" s="26"/>
      <c r="BH1520" s="26"/>
    </row>
    <row r="1521">
      <c r="A1521" s="18" t="str">
        <f t="shared" si="1"/>
        <v>Europe_Monaco-Europe_2012</v>
      </c>
      <c r="B1521" s="19" t="s">
        <v>179</v>
      </c>
      <c r="C1521" s="20" t="s">
        <v>209</v>
      </c>
      <c r="D1521" s="21" t="s">
        <v>91</v>
      </c>
      <c r="E1521" s="20">
        <f>IF(AND(C1521=C1520,D1521&gt;D1520),E1520,"")</f>
        <v>6074506533</v>
      </c>
      <c r="F1521" s="22">
        <f t="shared" si="2"/>
        <v>161646.306</v>
      </c>
      <c r="G1521" s="23">
        <v>0.044</v>
      </c>
      <c r="H1521" s="23">
        <v>6708.0</v>
      </c>
      <c r="I1521" s="39">
        <f t="shared" si="858"/>
        <v>0</v>
      </c>
      <c r="J1521" s="24">
        <f t="shared" si="859"/>
        <v>0</v>
      </c>
      <c r="K1521" s="24">
        <f t="shared" si="3"/>
        <v>0</v>
      </c>
      <c r="L1521" s="24">
        <f t="shared" si="857"/>
        <v>0</v>
      </c>
      <c r="M1521" s="24">
        <f t="shared" si="5"/>
        <v>0</v>
      </c>
      <c r="N1521" s="24">
        <f t="shared" si="860"/>
        <v>0</v>
      </c>
      <c r="O1521" s="24">
        <f>IFNA(VLOOKUP(A1521,'HUMAN RESOURCES processed'!$A$2:$M$2692,6,0))</f>
        <v>0.003</v>
      </c>
      <c r="P1521" s="24">
        <f t="shared" si="861"/>
        <v>0</v>
      </c>
      <c r="Q1521" s="24">
        <f t="shared" si="862"/>
        <v>0</v>
      </c>
      <c r="R1521" s="24">
        <f t="shared" si="6"/>
        <v>0</v>
      </c>
      <c r="S1521" s="24">
        <f t="shared" si="863"/>
        <v>0</v>
      </c>
      <c r="T1521" s="24">
        <f t="shared" si="864"/>
        <v>0</v>
      </c>
      <c r="U1521" s="24">
        <f t="shared" si="865"/>
        <v>0</v>
      </c>
      <c r="V1521" s="24">
        <f>IFNA(VLOOKUP(A1521,'HUMAN RESOURCES processed'!$A$2:$M$2692,12,0))</f>
        <v>37579</v>
      </c>
      <c r="W1521" s="24">
        <f>IFNA(VLOOKUP(A1521,'HUMAN RESOURCES processed'!$A$2:$M$2692,13,0))</f>
        <v>1</v>
      </c>
      <c r="X1521" s="24">
        <f t="shared" si="866"/>
        <v>0</v>
      </c>
      <c r="Y1521" s="24">
        <f t="shared" si="867"/>
        <v>0</v>
      </c>
      <c r="Z1521" s="24">
        <f t="shared" si="7"/>
        <v>0</v>
      </c>
      <c r="AA1521" s="24">
        <f t="shared" si="868"/>
        <v>0</v>
      </c>
      <c r="AB1521" s="24">
        <f t="shared" si="869"/>
        <v>0</v>
      </c>
      <c r="AC1521" s="24">
        <f t="shared" si="870"/>
        <v>0</v>
      </c>
      <c r="AD1521" s="24">
        <f t="shared" si="871"/>
        <v>0</v>
      </c>
      <c r="AE1521" s="24">
        <f>IFNA(VLOOKUP(A1521,'BUSINESS processed'!A1521:J4211,9,0))</f>
        <v>0.87</v>
      </c>
      <c r="AF1521" s="27">
        <f>IFNA(VLOOKUP(A1521,'BUSINESS processed'!A1521:J4211,10,0))</f>
        <v>0.883</v>
      </c>
      <c r="AG1521" s="26"/>
      <c r="AH1521" s="26"/>
      <c r="AI1521" s="26"/>
      <c r="AJ1521" s="26"/>
      <c r="AK1521" s="26"/>
      <c r="AL1521" s="26"/>
      <c r="AM1521" s="26"/>
      <c r="AN1521" s="26"/>
      <c r="AO1521" s="26"/>
      <c r="AP1521" s="26"/>
      <c r="AQ1521" s="26"/>
      <c r="AR1521" s="26"/>
      <c r="AS1521" s="26"/>
      <c r="AT1521" s="26"/>
      <c r="AU1521" s="26"/>
      <c r="AV1521" s="26"/>
      <c r="AW1521" s="26"/>
      <c r="AX1521" s="26"/>
      <c r="AY1521" s="26"/>
      <c r="AZ1521" s="26"/>
      <c r="BA1521" s="26"/>
      <c r="BB1521" s="26"/>
      <c r="BC1521" s="26"/>
      <c r="BD1521" s="26"/>
      <c r="BE1521" s="26"/>
      <c r="BF1521" s="26"/>
      <c r="BG1521" s="26"/>
      <c r="BH1521" s="26"/>
    </row>
    <row r="1522">
      <c r="A1522" s="18" t="str">
        <f t="shared" si="1"/>
        <v>Europe_Montenegro-Europe_2000</v>
      </c>
      <c r="B1522" s="19" t="s">
        <v>179</v>
      </c>
      <c r="C1522" s="20" t="s">
        <v>210</v>
      </c>
      <c r="D1522" s="21" t="s">
        <v>70</v>
      </c>
      <c r="E1522" s="22">
        <v>9.84279596E8</v>
      </c>
      <c r="F1522" s="22">
        <f t="shared" si="2"/>
        <v>1610.415638</v>
      </c>
      <c r="G1522" s="23">
        <v>0.075</v>
      </c>
      <c r="H1522" s="23">
        <v>121.0</v>
      </c>
      <c r="I1522" s="39">
        <f t="shared" si="858"/>
        <v>0</v>
      </c>
      <c r="J1522" s="24">
        <f t="shared" si="859"/>
        <v>0</v>
      </c>
      <c r="K1522" s="24">
        <f t="shared" si="3"/>
        <v>0</v>
      </c>
      <c r="L1522" s="24">
        <f t="shared" si="857"/>
        <v>0</v>
      </c>
      <c r="M1522" s="24">
        <f t="shared" si="5"/>
        <v>0</v>
      </c>
      <c r="N1522" s="24">
        <f>IFNA(VLOOKUP(A1522,'HUMAN RESOURCES processed'!$A$2:$M$2692,5,0))</f>
        <v>0.013</v>
      </c>
      <c r="O1522" s="24">
        <f>IFNA(VLOOKUP(A1522,'HUMAN RESOURCES processed'!$A$2:$M$2692,6,0))</f>
        <v>0.013</v>
      </c>
      <c r="P1522" s="24">
        <f>IFNA(VLOOKUP(A1522,'HUMAN RESOURCES processed'!$A$2:$M$2692,7,0))</f>
        <v>77</v>
      </c>
      <c r="Q1522" s="24">
        <f>IFNA(VLOOKUP(A1522,'HUMAN RESOURCES processed'!$A$2:$M$2692,8,0))</f>
        <v>71</v>
      </c>
      <c r="R1522" s="24">
        <f t="shared" si="6"/>
        <v>74</v>
      </c>
      <c r="S1522" s="24">
        <f>IFNA(VLOOKUP(A1522,'HUMAN RESOURCES processed'!$A$2:$M$2692,9,0))</f>
        <v>0.213</v>
      </c>
      <c r="T1522" s="24">
        <f>IFNA(VLOOKUP(A1522,'HUMAN RESOURCES processed'!$A$2:$M$2692,10,0))</f>
        <v>0.673</v>
      </c>
      <c r="U1522" s="24">
        <f>IFNA(VLOOKUP(A1522,'HUMAN RESOURCES processed'!$A$2:$M$2692,11,0))</f>
        <v>0.113</v>
      </c>
      <c r="V1522" s="24">
        <f>IFNA(VLOOKUP(A1522,'HUMAN RESOURCES processed'!$A$2:$M$2692,12,0))</f>
        <v>611196</v>
      </c>
      <c r="W1522" s="24">
        <f>IFNA(VLOOKUP(A1522,'HUMAN RESOURCES processed'!$A$2:$M$2692,13,0))</f>
        <v>0.585</v>
      </c>
      <c r="X1522" s="24">
        <f t="shared" si="866"/>
        <v>0</v>
      </c>
      <c r="Y1522" s="24">
        <f t="shared" si="867"/>
        <v>0</v>
      </c>
      <c r="Z1522" s="24">
        <f t="shared" si="7"/>
        <v>0</v>
      </c>
      <c r="AA1522" s="24">
        <f t="shared" si="868"/>
        <v>0</v>
      </c>
      <c r="AB1522" s="24">
        <f t="shared" si="869"/>
        <v>0</v>
      </c>
      <c r="AC1522" s="24">
        <f t="shared" si="870"/>
        <v>0</v>
      </c>
      <c r="AD1522" s="24">
        <f t="shared" si="871"/>
        <v>0</v>
      </c>
      <c r="AE1522" s="24">
        <f t="shared" ref="AE1522:AE1525" si="872">IF(AND(C1522=C1521,D1522&gt;211),AE1521,0)</f>
        <v>0</v>
      </c>
      <c r="AF1522" s="27">
        <f t="shared" ref="AF1522:AF1525" si="873">IF(AND(C1522=C1521,D1522&gt;D1521),AF1521,0)</f>
        <v>0</v>
      </c>
      <c r="AG1522" s="26"/>
      <c r="AH1522" s="26"/>
      <c r="AI1522" s="26"/>
      <c r="AJ1522" s="26"/>
      <c r="AK1522" s="26"/>
      <c r="AL1522" s="26"/>
      <c r="AM1522" s="26"/>
      <c r="AN1522" s="26"/>
      <c r="AO1522" s="26"/>
      <c r="AP1522" s="26"/>
      <c r="AQ1522" s="26"/>
      <c r="AR1522" s="26"/>
      <c r="AS1522" s="26"/>
      <c r="AT1522" s="26"/>
      <c r="AU1522" s="26"/>
      <c r="AV1522" s="26"/>
      <c r="AW1522" s="26"/>
      <c r="AX1522" s="26"/>
      <c r="AY1522" s="26"/>
      <c r="AZ1522" s="26"/>
      <c r="BA1522" s="26"/>
      <c r="BB1522" s="26"/>
      <c r="BC1522" s="26"/>
      <c r="BD1522" s="26"/>
      <c r="BE1522" s="26"/>
      <c r="BF1522" s="26"/>
      <c r="BG1522" s="26"/>
      <c r="BH1522" s="26"/>
    </row>
    <row r="1523">
      <c r="A1523" s="18" t="str">
        <f t="shared" si="1"/>
        <v>Europe_Montenegro-Europe_2001</v>
      </c>
      <c r="B1523" s="19" t="s">
        <v>179</v>
      </c>
      <c r="C1523" s="20" t="s">
        <v>210</v>
      </c>
      <c r="D1523" s="21" t="s">
        <v>71</v>
      </c>
      <c r="E1523" s="22">
        <v>1.15989156E9</v>
      </c>
      <c r="F1523" s="22">
        <f t="shared" si="2"/>
        <v>1896.719774</v>
      </c>
      <c r="G1523" s="23">
        <v>0.085</v>
      </c>
      <c r="H1523" s="23">
        <v>160.0</v>
      </c>
      <c r="I1523" s="39">
        <f t="shared" si="858"/>
        <v>0</v>
      </c>
      <c r="J1523" s="24">
        <f>IFNA(VLOOKUP(A1523,'ENERGY processed'!$A$2:$H$2692,7,0),"")</f>
        <v>1179</v>
      </c>
      <c r="K1523" s="24">
        <f t="shared" si="3"/>
        <v>0.001927966968</v>
      </c>
      <c r="L1523" s="24">
        <f t="shared" si="857"/>
        <v>0</v>
      </c>
      <c r="M1523" s="24">
        <f t="shared" si="5"/>
        <v>0</v>
      </c>
      <c r="N1523" s="24">
        <f>IFNA(VLOOKUP(A1523,'HUMAN RESOURCES processed'!$A$2:$M$2692,5,0))</f>
        <v>0.013</v>
      </c>
      <c r="O1523" s="24">
        <f>IFNA(VLOOKUP(A1523,'HUMAN RESOURCES processed'!$A$2:$M$2692,6,0))</f>
        <v>0.012</v>
      </c>
      <c r="P1523" s="24">
        <f>IFNA(VLOOKUP(A1523,'HUMAN RESOURCES processed'!$A$2:$M$2692,7,0))</f>
        <v>77</v>
      </c>
      <c r="Q1523" s="24">
        <f>IFNA(VLOOKUP(A1523,'HUMAN RESOURCES processed'!$A$2:$M$2692,8,0))</f>
        <v>71</v>
      </c>
      <c r="R1523" s="24">
        <f t="shared" si="6"/>
        <v>74</v>
      </c>
      <c r="S1523" s="24">
        <f>IFNA(VLOOKUP(A1523,'HUMAN RESOURCES processed'!$A$2:$M$2692,9,0))</f>
        <v>0.21</v>
      </c>
      <c r="T1523" s="24">
        <f>IFNA(VLOOKUP(A1523,'HUMAN RESOURCES processed'!$A$2:$M$2692,10,0))</f>
        <v>0.673</v>
      </c>
      <c r="U1523" s="24">
        <f>IFNA(VLOOKUP(A1523,'HUMAN RESOURCES processed'!$A$2:$M$2692,11,0))</f>
        <v>0.117</v>
      </c>
      <c r="V1523" s="24">
        <f>IFNA(VLOOKUP(A1523,'HUMAN RESOURCES processed'!$A$2:$M$2692,12,0))</f>
        <v>611525</v>
      </c>
      <c r="W1523" s="24">
        <f>IFNA(VLOOKUP(A1523,'HUMAN RESOURCES processed'!$A$2:$M$2692,13,0))</f>
        <v>0.596</v>
      </c>
      <c r="X1523" s="24">
        <f t="shared" si="866"/>
        <v>0</v>
      </c>
      <c r="Y1523" s="24">
        <f t="shared" si="867"/>
        <v>0</v>
      </c>
      <c r="Z1523" s="24">
        <f t="shared" si="7"/>
        <v>0</v>
      </c>
      <c r="AA1523" s="24">
        <f t="shared" si="868"/>
        <v>0</v>
      </c>
      <c r="AB1523" s="24">
        <f t="shared" si="869"/>
        <v>0</v>
      </c>
      <c r="AC1523" s="24">
        <f t="shared" si="870"/>
        <v>0</v>
      </c>
      <c r="AD1523" s="24">
        <f t="shared" si="871"/>
        <v>0</v>
      </c>
      <c r="AE1523" s="24">
        <f t="shared" si="872"/>
        <v>0</v>
      </c>
      <c r="AF1523" s="27">
        <f t="shared" si="873"/>
        <v>0</v>
      </c>
      <c r="AG1523" s="26"/>
      <c r="AH1523" s="26"/>
      <c r="AI1523" s="26"/>
      <c r="AJ1523" s="26"/>
      <c r="AK1523" s="26"/>
      <c r="AL1523" s="26"/>
      <c r="AM1523" s="26"/>
      <c r="AN1523" s="26"/>
      <c r="AO1523" s="26"/>
      <c r="AP1523" s="26"/>
      <c r="AQ1523" s="26"/>
      <c r="AR1523" s="26"/>
      <c r="AS1523" s="26"/>
      <c r="AT1523" s="26"/>
      <c r="AU1523" s="26"/>
      <c r="AV1523" s="26"/>
      <c r="AW1523" s="26"/>
      <c r="AX1523" s="26"/>
      <c r="AY1523" s="26"/>
      <c r="AZ1523" s="26"/>
      <c r="BA1523" s="26"/>
      <c r="BB1523" s="26"/>
      <c r="BC1523" s="26"/>
      <c r="BD1523" s="26"/>
      <c r="BE1523" s="26"/>
      <c r="BF1523" s="26"/>
      <c r="BG1523" s="26"/>
      <c r="BH1523" s="26"/>
    </row>
    <row r="1524">
      <c r="A1524" s="18" t="str">
        <f t="shared" si="1"/>
        <v>Europe_Montenegro-Europe_2002</v>
      </c>
      <c r="B1524" s="19" t="s">
        <v>179</v>
      </c>
      <c r="C1524" s="20" t="s">
        <v>210</v>
      </c>
      <c r="D1524" s="21" t="s">
        <v>72</v>
      </c>
      <c r="E1524" s="22">
        <v>1.284504509E9</v>
      </c>
      <c r="F1524" s="22">
        <f t="shared" si="2"/>
        <v>2097.749576</v>
      </c>
      <c r="G1524" s="23">
        <v>0.086</v>
      </c>
      <c r="H1524" s="23">
        <v>180.0</v>
      </c>
      <c r="I1524" s="39">
        <f t="shared" si="858"/>
        <v>0</v>
      </c>
      <c r="J1524" s="24">
        <f>IFNA(VLOOKUP(A1524,'ENERGY processed'!$A$2:$H$2692,7,0),"")</f>
        <v>1174</v>
      </c>
      <c r="K1524" s="24">
        <f t="shared" si="3"/>
        <v>0.001917282489</v>
      </c>
      <c r="L1524" s="24">
        <f>IFNA(VLOOKUP(A1524,'ENERGY processed'!$A$2:$H$2692,8,0),"")</f>
        <v>2582</v>
      </c>
      <c r="M1524" s="24">
        <f t="shared" si="5"/>
        <v>0.00421671498</v>
      </c>
      <c r="N1524" s="24">
        <f>IFNA(VLOOKUP(A1524,'HUMAN RESOURCES processed'!$A$2:$M$2692,5,0))</f>
        <v>0.013</v>
      </c>
      <c r="O1524" s="24">
        <f>IFNA(VLOOKUP(A1524,'HUMAN RESOURCES processed'!$A$2:$M$2692,6,0))</f>
        <v>0.011</v>
      </c>
      <c r="P1524" s="24">
        <f>IFNA(VLOOKUP(A1524,'HUMAN RESOURCES processed'!$A$2:$M$2692,7,0))</f>
        <v>77</v>
      </c>
      <c r="Q1524" s="24">
        <f>IFNA(VLOOKUP(A1524,'HUMAN RESOURCES processed'!$A$2:$M$2692,8,0))</f>
        <v>71</v>
      </c>
      <c r="R1524" s="24">
        <f t="shared" si="6"/>
        <v>74</v>
      </c>
      <c r="S1524" s="24">
        <f>IFNA(VLOOKUP(A1524,'HUMAN RESOURCES processed'!$A$2:$M$2692,9,0))</f>
        <v>0.207</v>
      </c>
      <c r="T1524" s="24">
        <f>IFNA(VLOOKUP(A1524,'HUMAN RESOURCES processed'!$A$2:$M$2692,10,0))</f>
        <v>0.671</v>
      </c>
      <c r="U1524" s="24">
        <f>IFNA(VLOOKUP(A1524,'HUMAN RESOURCES processed'!$A$2:$M$2692,11,0))</f>
        <v>0.121</v>
      </c>
      <c r="V1524" s="24">
        <f>IFNA(VLOOKUP(A1524,'HUMAN RESOURCES processed'!$A$2:$M$2692,12,0))</f>
        <v>612325</v>
      </c>
      <c r="W1524" s="24">
        <f>IFNA(VLOOKUP(A1524,'HUMAN RESOURCES processed'!$A$2:$M$2692,13,0))</f>
        <v>0.606</v>
      </c>
      <c r="X1524" s="24">
        <f t="shared" si="866"/>
        <v>0</v>
      </c>
      <c r="Y1524" s="24">
        <f t="shared" si="867"/>
        <v>0</v>
      </c>
      <c r="Z1524" s="24">
        <f t="shared" si="7"/>
        <v>0</v>
      </c>
      <c r="AA1524" s="24">
        <f t="shared" si="868"/>
        <v>0</v>
      </c>
      <c r="AB1524" s="24">
        <f t="shared" si="869"/>
        <v>0</v>
      </c>
      <c r="AC1524" s="24">
        <f t="shared" si="870"/>
        <v>0</v>
      </c>
      <c r="AD1524" s="24">
        <f t="shared" si="871"/>
        <v>0</v>
      </c>
      <c r="AE1524" s="24">
        <f t="shared" si="872"/>
        <v>0</v>
      </c>
      <c r="AF1524" s="27">
        <f t="shared" si="873"/>
        <v>0</v>
      </c>
      <c r="AG1524" s="26"/>
      <c r="AH1524" s="26"/>
      <c r="AI1524" s="26"/>
      <c r="AJ1524" s="26"/>
      <c r="AK1524" s="26"/>
      <c r="AL1524" s="26"/>
      <c r="AM1524" s="26"/>
      <c r="AN1524" s="26"/>
      <c r="AO1524" s="26"/>
      <c r="AP1524" s="26"/>
      <c r="AQ1524" s="26"/>
      <c r="AR1524" s="26"/>
      <c r="AS1524" s="26"/>
      <c r="AT1524" s="26"/>
      <c r="AU1524" s="26"/>
      <c r="AV1524" s="26"/>
      <c r="AW1524" s="26"/>
      <c r="AX1524" s="26"/>
      <c r="AY1524" s="26"/>
      <c r="AZ1524" s="26"/>
      <c r="BA1524" s="26"/>
      <c r="BB1524" s="26"/>
      <c r="BC1524" s="26"/>
      <c r="BD1524" s="26"/>
      <c r="BE1524" s="26"/>
      <c r="BF1524" s="26"/>
      <c r="BG1524" s="26"/>
      <c r="BH1524" s="26"/>
    </row>
    <row r="1525">
      <c r="A1525" s="18" t="str">
        <f t="shared" si="1"/>
        <v>Europe_Montenegro-Europe_2003</v>
      </c>
      <c r="B1525" s="19" t="s">
        <v>179</v>
      </c>
      <c r="C1525" s="20" t="s">
        <v>210</v>
      </c>
      <c r="D1525" s="21" t="s">
        <v>74</v>
      </c>
      <c r="E1525" s="22">
        <v>1.707662608E9</v>
      </c>
      <c r="F1525" s="22">
        <f t="shared" si="2"/>
        <v>2783.71208</v>
      </c>
      <c r="G1525" s="23">
        <v>0.091</v>
      </c>
      <c r="H1525" s="23">
        <v>254.0</v>
      </c>
      <c r="I1525" s="39">
        <f t="shared" si="858"/>
        <v>0</v>
      </c>
      <c r="J1525" s="24">
        <f>IFNA(VLOOKUP(A1525,'ENERGY processed'!$A$2:$H$2692,7,0),"")</f>
        <v>994</v>
      </c>
      <c r="K1525" s="24">
        <f t="shared" si="3"/>
        <v>0.001620349239</v>
      </c>
      <c r="L1525" s="24">
        <f>IFNA(VLOOKUP(A1525,'ENERGY processed'!$A$2:$H$2692,8,0),"")</f>
        <v>1822</v>
      </c>
      <c r="M1525" s="24">
        <f t="shared" si="5"/>
        <v>0.002970096895</v>
      </c>
      <c r="N1525" s="24">
        <f>IFNA(VLOOKUP(A1525,'HUMAN RESOURCES processed'!$A$2:$M$2692,5,0))</f>
        <v>0.013</v>
      </c>
      <c r="O1525" s="24">
        <f>IFNA(VLOOKUP(A1525,'HUMAN RESOURCES processed'!$A$2:$M$2692,6,0))</f>
        <v>0.011</v>
      </c>
      <c r="P1525" s="24">
        <f>IFNA(VLOOKUP(A1525,'HUMAN RESOURCES processed'!$A$2:$M$2692,7,0))</f>
        <v>76</v>
      </c>
      <c r="Q1525" s="24">
        <f>IFNA(VLOOKUP(A1525,'HUMAN RESOURCES processed'!$A$2:$M$2692,8,0))</f>
        <v>71</v>
      </c>
      <c r="R1525" s="24">
        <f t="shared" si="6"/>
        <v>73.5</v>
      </c>
      <c r="S1525" s="24">
        <f>IFNA(VLOOKUP(A1525,'HUMAN RESOURCES processed'!$A$2:$M$2692,9,0))</f>
        <v>0.205</v>
      </c>
      <c r="T1525" s="24">
        <f>IFNA(VLOOKUP(A1525,'HUMAN RESOURCES processed'!$A$2:$M$2692,10,0))</f>
        <v>0.67</v>
      </c>
      <c r="U1525" s="24">
        <f>IFNA(VLOOKUP(A1525,'HUMAN RESOURCES processed'!$A$2:$M$2692,11,0))</f>
        <v>0.125</v>
      </c>
      <c r="V1525" s="24">
        <f>IFNA(VLOOKUP(A1525,'HUMAN RESOURCES processed'!$A$2:$M$2692,12,0))</f>
        <v>613448</v>
      </c>
      <c r="W1525" s="24">
        <f>IFNA(VLOOKUP(A1525,'HUMAN RESOURCES processed'!$A$2:$M$2692,13,0))</f>
        <v>0.616</v>
      </c>
      <c r="X1525" s="24">
        <f t="shared" si="866"/>
        <v>0</v>
      </c>
      <c r="Y1525" s="24">
        <f t="shared" si="867"/>
        <v>0</v>
      </c>
      <c r="Z1525" s="24">
        <f t="shared" si="7"/>
        <v>0</v>
      </c>
      <c r="AA1525" s="24">
        <f t="shared" si="868"/>
        <v>0</v>
      </c>
      <c r="AB1525" s="24">
        <f t="shared" si="869"/>
        <v>0</v>
      </c>
      <c r="AC1525" s="24">
        <f t="shared" si="870"/>
        <v>0</v>
      </c>
      <c r="AD1525" s="24">
        <f t="shared" si="871"/>
        <v>0</v>
      </c>
      <c r="AE1525" s="24">
        <f t="shared" si="872"/>
        <v>0</v>
      </c>
      <c r="AF1525" s="27">
        <f t="shared" si="873"/>
        <v>0</v>
      </c>
      <c r="AG1525" s="26"/>
      <c r="AH1525" s="26"/>
      <c r="AI1525" s="26"/>
      <c r="AJ1525" s="26"/>
      <c r="AK1525" s="26"/>
      <c r="AL1525" s="26"/>
      <c r="AM1525" s="26"/>
      <c r="AN1525" s="26"/>
      <c r="AO1525" s="26"/>
      <c r="AP1525" s="26"/>
      <c r="AQ1525" s="26"/>
      <c r="AR1525" s="26"/>
      <c r="AS1525" s="26"/>
      <c r="AT1525" s="26"/>
      <c r="AU1525" s="26"/>
      <c r="AV1525" s="26"/>
      <c r="AW1525" s="26"/>
      <c r="AX1525" s="26"/>
      <c r="AY1525" s="26"/>
      <c r="AZ1525" s="26"/>
      <c r="BA1525" s="26"/>
      <c r="BB1525" s="26"/>
      <c r="BC1525" s="26"/>
      <c r="BD1525" s="26"/>
      <c r="BE1525" s="26"/>
      <c r="BF1525" s="26"/>
      <c r="BG1525" s="26"/>
      <c r="BH1525" s="26"/>
    </row>
    <row r="1526">
      <c r="A1526" s="18" t="str">
        <f t="shared" si="1"/>
        <v>Europe_Montenegro-Europe_2004</v>
      </c>
      <c r="B1526" s="19" t="s">
        <v>179</v>
      </c>
      <c r="C1526" s="20" t="s">
        <v>210</v>
      </c>
      <c r="D1526" s="21" t="s">
        <v>83</v>
      </c>
      <c r="E1526" s="22">
        <v>2.073255525E9</v>
      </c>
      <c r="F1526" s="22">
        <f t="shared" si="2"/>
        <v>3372.957075</v>
      </c>
      <c r="G1526" s="23">
        <v>0.087</v>
      </c>
      <c r="H1526" s="23">
        <v>293.0</v>
      </c>
      <c r="I1526" s="39">
        <f t="shared" si="858"/>
        <v>0</v>
      </c>
      <c r="J1526" s="24">
        <f>IFNA(VLOOKUP(A1526,'ENERGY processed'!$A$2:$H$2692,7,0),"")</f>
        <v>1177</v>
      </c>
      <c r="K1526" s="24">
        <f t="shared" si="3"/>
        <v>0.001914848618</v>
      </c>
      <c r="L1526" s="24">
        <f>IFNA(VLOOKUP(A1526,'ENERGY processed'!$A$2:$H$2692,8,0),"")</f>
        <v>2750</v>
      </c>
      <c r="M1526" s="24">
        <f t="shared" si="5"/>
        <v>0.004473945369</v>
      </c>
      <c r="N1526" s="24">
        <f>IFNA(VLOOKUP(A1526,'HUMAN RESOURCES processed'!$A$2:$M$2692,5,0))</f>
        <v>0.013</v>
      </c>
      <c r="O1526" s="24">
        <f>IFNA(VLOOKUP(A1526,'HUMAN RESOURCES processed'!$A$2:$M$2692,6,0))</f>
        <v>0.01</v>
      </c>
      <c r="P1526" s="24">
        <f>IFNA(VLOOKUP(A1526,'HUMAN RESOURCES processed'!$A$2:$M$2692,7,0))</f>
        <v>76</v>
      </c>
      <c r="Q1526" s="24">
        <f>IFNA(VLOOKUP(A1526,'HUMAN RESOURCES processed'!$A$2:$M$2692,8,0))</f>
        <v>71</v>
      </c>
      <c r="R1526" s="24">
        <f t="shared" si="6"/>
        <v>73.5</v>
      </c>
      <c r="S1526" s="24">
        <f>IFNA(VLOOKUP(A1526,'HUMAN RESOURCES processed'!$A$2:$M$2692,9,0))</f>
        <v>0.203</v>
      </c>
      <c r="T1526" s="24">
        <f>IFNA(VLOOKUP(A1526,'HUMAN RESOURCES processed'!$A$2:$M$2692,10,0))</f>
        <v>0.669</v>
      </c>
      <c r="U1526" s="24">
        <f>IFNA(VLOOKUP(A1526,'HUMAN RESOURCES processed'!$A$2:$M$2692,11,0))</f>
        <v>0.128</v>
      </c>
      <c r="V1526" s="24">
        <f>IFNA(VLOOKUP(A1526,'HUMAN RESOURCES processed'!$A$2:$M$2692,12,0))</f>
        <v>614670</v>
      </c>
      <c r="W1526" s="24">
        <f>IFNA(VLOOKUP(A1526,'HUMAN RESOURCES processed'!$A$2:$M$2692,13,0))</f>
        <v>0.62</v>
      </c>
      <c r="X1526" s="24">
        <f t="shared" si="866"/>
        <v>0</v>
      </c>
      <c r="Y1526" s="24">
        <f t="shared" si="867"/>
        <v>0</v>
      </c>
      <c r="Z1526" s="24">
        <f t="shared" si="7"/>
        <v>0</v>
      </c>
      <c r="AA1526" s="24">
        <f t="shared" si="868"/>
        <v>0</v>
      </c>
      <c r="AB1526" s="24">
        <f t="shared" si="869"/>
        <v>0</v>
      </c>
      <c r="AC1526" s="24">
        <f t="shared" si="870"/>
        <v>0</v>
      </c>
      <c r="AD1526" s="24">
        <f t="shared" si="871"/>
        <v>0</v>
      </c>
      <c r="AE1526" s="24">
        <f>IFNA(VLOOKUP(A1526,'BUSINESS processed'!A1526:J4216,9,0))</f>
        <v>0.254</v>
      </c>
      <c r="AF1526" s="27">
        <f>IFNA(VLOOKUP(A1526,'BUSINESS processed'!A1526:J4216,10,0))</f>
        <v>0.787</v>
      </c>
      <c r="AG1526" s="26"/>
      <c r="AH1526" s="26"/>
      <c r="AI1526" s="26"/>
      <c r="AJ1526" s="26"/>
      <c r="AK1526" s="26"/>
      <c r="AL1526" s="26"/>
      <c r="AM1526" s="26"/>
      <c r="AN1526" s="26"/>
      <c r="AO1526" s="26"/>
      <c r="AP1526" s="26"/>
      <c r="AQ1526" s="26"/>
      <c r="AR1526" s="26"/>
      <c r="AS1526" s="26"/>
      <c r="AT1526" s="26"/>
      <c r="AU1526" s="26"/>
      <c r="AV1526" s="26"/>
      <c r="AW1526" s="26"/>
      <c r="AX1526" s="26"/>
      <c r="AY1526" s="26"/>
      <c r="AZ1526" s="26"/>
      <c r="BA1526" s="26"/>
      <c r="BB1526" s="26"/>
      <c r="BC1526" s="26"/>
      <c r="BD1526" s="26"/>
      <c r="BE1526" s="26"/>
      <c r="BF1526" s="26"/>
      <c r="BG1526" s="26"/>
      <c r="BH1526" s="26"/>
    </row>
    <row r="1527">
      <c r="A1527" s="18" t="str">
        <f t="shared" si="1"/>
        <v>Europe_Montenegro-Europe_2005</v>
      </c>
      <c r="B1527" s="19" t="s">
        <v>179</v>
      </c>
      <c r="C1527" s="20" t="s">
        <v>210</v>
      </c>
      <c r="D1527" s="21" t="s">
        <v>84</v>
      </c>
      <c r="E1527" s="22">
        <v>2.257181943E9</v>
      </c>
      <c r="F1527" s="22">
        <f t="shared" si="2"/>
        <v>3665.327438</v>
      </c>
      <c r="G1527" s="23">
        <v>0.087</v>
      </c>
      <c r="H1527" s="23">
        <v>319.0</v>
      </c>
      <c r="I1527" s="39">
        <f t="shared" si="858"/>
        <v>0</v>
      </c>
      <c r="J1527" s="24">
        <f t="shared" ref="J1527:J1529" si="874">IF(AND( C1527=C1526,D1527&gt;D1526),J1526,"")</f>
        <v>1177</v>
      </c>
      <c r="K1527" s="24">
        <f t="shared" si="3"/>
        <v>0.001911272775</v>
      </c>
      <c r="L1527" s="24">
        <f t="shared" ref="L1527:L1529" si="875">IF(AND(C1527=C1526,C1527&gt;C1526),C1526,0)</f>
        <v>0</v>
      </c>
      <c r="M1527" s="24">
        <f t="shared" si="5"/>
        <v>0</v>
      </c>
      <c r="N1527" s="24">
        <f>IFNA(VLOOKUP(A1527,'HUMAN RESOURCES processed'!$A$2:$M$2692,5,0))</f>
        <v>0.013</v>
      </c>
      <c r="O1527" s="24">
        <f>IFNA(VLOOKUP(A1527,'HUMAN RESOURCES processed'!$A$2:$M$2692,6,0))</f>
        <v>0.01</v>
      </c>
      <c r="P1527" s="24">
        <f>IFNA(VLOOKUP(A1527,'HUMAN RESOURCES processed'!$A$2:$M$2692,7,0))</f>
        <v>76</v>
      </c>
      <c r="Q1527" s="24">
        <f>IFNA(VLOOKUP(A1527,'HUMAN RESOURCES processed'!$A$2:$M$2692,8,0))</f>
        <v>71</v>
      </c>
      <c r="R1527" s="24">
        <f t="shared" si="6"/>
        <v>73.5</v>
      </c>
      <c r="S1527" s="24">
        <f>IFNA(VLOOKUP(A1527,'HUMAN RESOURCES processed'!$A$2:$M$2692,9,0))</f>
        <v>0.201</v>
      </c>
      <c r="T1527" s="24">
        <f>IFNA(VLOOKUP(A1527,'HUMAN RESOURCES processed'!$A$2:$M$2692,10,0))</f>
        <v>0.67</v>
      </c>
      <c r="U1527" s="24">
        <f>IFNA(VLOOKUP(A1527,'HUMAN RESOURCES processed'!$A$2:$M$2692,11,0))</f>
        <v>0.129</v>
      </c>
      <c r="V1527" s="24">
        <f>IFNA(VLOOKUP(A1527,'HUMAN RESOURCES processed'!$A$2:$M$2692,12,0))</f>
        <v>615820</v>
      </c>
      <c r="W1527" s="24">
        <f>IFNA(VLOOKUP(A1527,'HUMAN RESOURCES processed'!$A$2:$M$2692,13,0))</f>
        <v>0.622</v>
      </c>
      <c r="X1527" s="24">
        <f t="shared" si="866"/>
        <v>0</v>
      </c>
      <c r="Y1527" s="24">
        <f t="shared" si="867"/>
        <v>0</v>
      </c>
      <c r="Z1527" s="24">
        <f t="shared" si="7"/>
        <v>0</v>
      </c>
      <c r="AA1527" s="24">
        <f t="shared" si="868"/>
        <v>0</v>
      </c>
      <c r="AB1527" s="24">
        <f t="shared" si="869"/>
        <v>0</v>
      </c>
      <c r="AC1527" s="24">
        <f t="shared" si="870"/>
        <v>0</v>
      </c>
      <c r="AD1527" s="24">
        <f t="shared" si="871"/>
        <v>0</v>
      </c>
      <c r="AE1527" s="24">
        <f>IFNA(VLOOKUP(A1527,'BUSINESS processed'!A1527:J4217,9,0))</f>
        <v>0.271</v>
      </c>
      <c r="AF1527" s="27">
        <f>IFNA(VLOOKUP(A1527,'BUSINESS processed'!A1527:J4217,10,0))</f>
        <v>0.882</v>
      </c>
      <c r="AG1527" s="26"/>
      <c r="AH1527" s="26"/>
      <c r="AI1527" s="26"/>
      <c r="AJ1527" s="26"/>
      <c r="AK1527" s="26"/>
      <c r="AL1527" s="26"/>
      <c r="AM1527" s="26"/>
      <c r="AN1527" s="26"/>
      <c r="AO1527" s="26"/>
      <c r="AP1527" s="26"/>
      <c r="AQ1527" s="26"/>
      <c r="AR1527" s="26"/>
      <c r="AS1527" s="26"/>
      <c r="AT1527" s="26"/>
      <c r="AU1527" s="26"/>
      <c r="AV1527" s="26"/>
      <c r="AW1527" s="26"/>
      <c r="AX1527" s="26"/>
      <c r="AY1527" s="26"/>
      <c r="AZ1527" s="26"/>
      <c r="BA1527" s="26"/>
      <c r="BB1527" s="26"/>
      <c r="BC1527" s="26"/>
      <c r="BD1527" s="26"/>
      <c r="BE1527" s="26"/>
      <c r="BF1527" s="26"/>
      <c r="BG1527" s="26"/>
      <c r="BH1527" s="26"/>
    </row>
    <row r="1528">
      <c r="A1528" s="18" t="str">
        <f t="shared" si="1"/>
        <v>Europe_Montenegro-Europe_2006</v>
      </c>
      <c r="B1528" s="19" t="s">
        <v>179</v>
      </c>
      <c r="C1528" s="20" t="s">
        <v>210</v>
      </c>
      <c r="D1528" s="21" t="s">
        <v>85</v>
      </c>
      <c r="E1528" s="22">
        <v>2.696020575E9</v>
      </c>
      <c r="F1528" s="22">
        <f t="shared" si="2"/>
        <v>4370.59754</v>
      </c>
      <c r="G1528" s="23">
        <v>0.082</v>
      </c>
      <c r="H1528" s="23">
        <v>361.0</v>
      </c>
      <c r="I1528" s="23">
        <v>0.112</v>
      </c>
      <c r="J1528" s="24">
        <f t="shared" si="874"/>
        <v>1177</v>
      </c>
      <c r="K1528" s="24">
        <f t="shared" si="3"/>
        <v>0.001908069008</v>
      </c>
      <c r="L1528" s="24">
        <f t="shared" si="875"/>
        <v>0</v>
      </c>
      <c r="M1528" s="24">
        <f t="shared" si="5"/>
        <v>0</v>
      </c>
      <c r="N1528" s="24">
        <f>IFNA(VLOOKUP(A1528,'HUMAN RESOURCES processed'!$A$2:$M$2692,5,0))</f>
        <v>0.013</v>
      </c>
      <c r="O1528" s="24">
        <f>IFNA(VLOOKUP(A1528,'HUMAN RESOURCES processed'!$A$2:$M$2692,6,0))</f>
        <v>0.009</v>
      </c>
      <c r="P1528" s="24">
        <f>IFNA(VLOOKUP(A1528,'HUMAN RESOURCES processed'!$A$2:$M$2692,7,0))</f>
        <v>76</v>
      </c>
      <c r="Q1528" s="24">
        <f>IFNA(VLOOKUP(A1528,'HUMAN RESOURCES processed'!$A$2:$M$2692,8,0))</f>
        <v>71</v>
      </c>
      <c r="R1528" s="24">
        <f t="shared" si="6"/>
        <v>73.5</v>
      </c>
      <c r="S1528" s="24">
        <f>IFNA(VLOOKUP(A1528,'HUMAN RESOURCES processed'!$A$2:$M$2692,9,0))</f>
        <v>0.2</v>
      </c>
      <c r="T1528" s="24">
        <f>IFNA(VLOOKUP(A1528,'HUMAN RESOURCES processed'!$A$2:$M$2692,10,0))</f>
        <v>0.671</v>
      </c>
      <c r="U1528" s="24">
        <f>IFNA(VLOOKUP(A1528,'HUMAN RESOURCES processed'!$A$2:$M$2692,11,0))</f>
        <v>0.129</v>
      </c>
      <c r="V1528" s="24">
        <f>IFNA(VLOOKUP(A1528,'HUMAN RESOURCES processed'!$A$2:$M$2692,12,0))</f>
        <v>616854</v>
      </c>
      <c r="W1528" s="24">
        <f>IFNA(VLOOKUP(A1528,'HUMAN RESOURCES processed'!$A$2:$M$2692,13,0))</f>
        <v>0.624</v>
      </c>
      <c r="X1528" s="24">
        <f t="shared" si="866"/>
        <v>0</v>
      </c>
      <c r="Y1528" s="24">
        <f t="shared" si="867"/>
        <v>0</v>
      </c>
      <c r="Z1528" s="24">
        <f t="shared" si="7"/>
        <v>0</v>
      </c>
      <c r="AA1528" s="24">
        <f>IFNA(VLOOKUP(A1528,'BUSINESS processed'!A1528:J4218,5,0))</f>
        <v>0.304</v>
      </c>
      <c r="AB1528" s="24">
        <f>IFNA(VLOOKUP(A1528,'BUSINESS processed'!A1528:J4218,6,0))</f>
        <v>24</v>
      </c>
      <c r="AC1528" s="24">
        <f t="shared" si="870"/>
        <v>0</v>
      </c>
      <c r="AD1528" s="24">
        <f>IFNA(VLOOKUP(A1528,'BUSINESS processed'!A1528:J4218,8,0))</f>
        <v>372</v>
      </c>
      <c r="AE1528" s="24">
        <f>IFNA(VLOOKUP(A1528,'BUSINESS processed'!A1528:J4218,9,0))</f>
        <v>0.289</v>
      </c>
      <c r="AF1528" s="27">
        <f>IFNA(VLOOKUP(A1528,'BUSINESS processed'!A1528:J4218,10,0))</f>
        <v>1.043</v>
      </c>
      <c r="AG1528" s="26"/>
      <c r="AH1528" s="26"/>
      <c r="AI1528" s="26"/>
      <c r="AJ1528" s="26"/>
      <c r="AK1528" s="26"/>
      <c r="AL1528" s="26"/>
      <c r="AM1528" s="26"/>
      <c r="AN1528" s="26"/>
      <c r="AO1528" s="26"/>
      <c r="AP1528" s="26"/>
      <c r="AQ1528" s="26"/>
      <c r="AR1528" s="26"/>
      <c r="AS1528" s="26"/>
      <c r="AT1528" s="26"/>
      <c r="AU1528" s="26"/>
      <c r="AV1528" s="26"/>
      <c r="AW1528" s="26"/>
      <c r="AX1528" s="26"/>
      <c r="AY1528" s="26"/>
      <c r="AZ1528" s="26"/>
      <c r="BA1528" s="26"/>
      <c r="BB1528" s="26"/>
      <c r="BC1528" s="26"/>
      <c r="BD1528" s="26"/>
      <c r="BE1528" s="26"/>
      <c r="BF1528" s="26"/>
      <c r="BG1528" s="26"/>
      <c r="BH1528" s="26"/>
    </row>
    <row r="1529">
      <c r="A1529" s="18" t="str">
        <f t="shared" si="1"/>
        <v>Europe_Montenegro-Europe_2007</v>
      </c>
      <c r="B1529" s="19" t="s">
        <v>179</v>
      </c>
      <c r="C1529" s="20" t="s">
        <v>210</v>
      </c>
      <c r="D1529" s="21" t="s">
        <v>86</v>
      </c>
      <c r="E1529" s="22">
        <v>3.673382212E9</v>
      </c>
      <c r="F1529" s="22">
        <f t="shared" si="2"/>
        <v>5945.908404</v>
      </c>
      <c r="G1529" s="23">
        <v>0.07</v>
      </c>
      <c r="H1529" s="23">
        <v>414.0</v>
      </c>
      <c r="I1529" s="23">
        <v>0.092</v>
      </c>
      <c r="J1529" s="24">
        <f t="shared" si="874"/>
        <v>1177</v>
      </c>
      <c r="K1529" s="24">
        <f t="shared" si="3"/>
        <v>0.001905147297</v>
      </c>
      <c r="L1529" s="24">
        <f t="shared" si="875"/>
        <v>0</v>
      </c>
      <c r="M1529" s="24">
        <f t="shared" si="5"/>
        <v>0</v>
      </c>
      <c r="N1529" s="24">
        <f>IFNA(VLOOKUP(A1529,'HUMAN RESOURCES processed'!$A$2:$M$2692,5,0))</f>
        <v>0.013</v>
      </c>
      <c r="O1529" s="24">
        <f>IFNA(VLOOKUP(A1529,'HUMAN RESOURCES processed'!$A$2:$M$2692,6,0))</f>
        <v>0.008</v>
      </c>
      <c r="P1529" s="24">
        <f>IFNA(VLOOKUP(A1529,'HUMAN RESOURCES processed'!$A$2:$M$2692,7,0))</f>
        <v>76</v>
      </c>
      <c r="Q1529" s="24">
        <f>IFNA(VLOOKUP(A1529,'HUMAN RESOURCES processed'!$A$2:$M$2692,8,0))</f>
        <v>72</v>
      </c>
      <c r="R1529" s="24">
        <f t="shared" si="6"/>
        <v>74</v>
      </c>
      <c r="S1529" s="24">
        <f>IFNA(VLOOKUP(A1529,'HUMAN RESOURCES processed'!$A$2:$M$2692,9,0))</f>
        <v>0.199</v>
      </c>
      <c r="T1529" s="24">
        <f>IFNA(VLOOKUP(A1529,'HUMAN RESOURCES processed'!$A$2:$M$2692,10,0))</f>
        <v>0.673</v>
      </c>
      <c r="U1529" s="24">
        <f>IFNA(VLOOKUP(A1529,'HUMAN RESOURCES processed'!$A$2:$M$2692,11,0))</f>
        <v>0.128</v>
      </c>
      <c r="V1529" s="24">
        <f>IFNA(VLOOKUP(A1529,'HUMAN RESOURCES processed'!$A$2:$M$2692,12,0))</f>
        <v>617800</v>
      </c>
      <c r="W1529" s="24">
        <f>IFNA(VLOOKUP(A1529,'HUMAN RESOURCES processed'!$A$2:$M$2692,13,0))</f>
        <v>0.626</v>
      </c>
      <c r="X1529" s="24">
        <f>IFNA(VLOOKUP(A1529,'TOURISM processed'!$A$2:$F$2692,5,0))</f>
        <v>660000000</v>
      </c>
      <c r="Y1529" s="24">
        <f>IFNA(VLOOKUP(A1529,'TOURISM processed'!$A$2:$F$2692,6,0))</f>
        <v>58000000</v>
      </c>
      <c r="Z1529" s="24">
        <f t="shared" si="7"/>
        <v>93.88151505</v>
      </c>
      <c r="AA1529" s="24">
        <f>IFNA(VLOOKUP(A1529,'BUSINESS processed'!A1529:J4219,5,0))</f>
        <v>0.304</v>
      </c>
      <c r="AB1529" s="24">
        <f>IFNA(VLOOKUP(A1529,'BUSINESS processed'!A1529:J4219,6,0))</f>
        <v>24</v>
      </c>
      <c r="AC1529" s="24">
        <f t="shared" si="870"/>
        <v>0</v>
      </c>
      <c r="AD1529" s="24">
        <f>IFNA(VLOOKUP(A1529,'BUSINESS processed'!A1529:J4219,8,0))</f>
        <v>372</v>
      </c>
      <c r="AE1529" s="24">
        <f>IFNA(VLOOKUP(A1529,'BUSINESS processed'!A1529:J4219,9,0))</f>
        <v>0.308</v>
      </c>
      <c r="AF1529" s="27">
        <f>IFNA(VLOOKUP(A1529,'BUSINESS processed'!A1529:J4219,10,0))</f>
        <v>1.457</v>
      </c>
      <c r="AG1529" s="26"/>
      <c r="AH1529" s="26"/>
      <c r="AI1529" s="26"/>
      <c r="AJ1529" s="26"/>
      <c r="AK1529" s="26"/>
      <c r="AL1529" s="26"/>
      <c r="AM1529" s="26"/>
      <c r="AN1529" s="26"/>
      <c r="AO1529" s="26"/>
      <c r="AP1529" s="26"/>
      <c r="AQ1529" s="26"/>
      <c r="AR1529" s="26"/>
      <c r="AS1529" s="26"/>
      <c r="AT1529" s="26"/>
      <c r="AU1529" s="26"/>
      <c r="AV1529" s="26"/>
      <c r="AW1529" s="26"/>
      <c r="AX1529" s="26"/>
      <c r="AY1529" s="26"/>
      <c r="AZ1529" s="26"/>
      <c r="BA1529" s="26"/>
      <c r="BB1529" s="26"/>
      <c r="BC1529" s="26"/>
      <c r="BD1529" s="26"/>
      <c r="BE1529" s="26"/>
      <c r="BF1529" s="26"/>
      <c r="BG1529" s="26"/>
      <c r="BH1529" s="26"/>
    </row>
    <row r="1530">
      <c r="A1530" s="18" t="str">
        <f t="shared" si="1"/>
        <v>Europe_Montenegro-Europe_2008</v>
      </c>
      <c r="B1530" s="19" t="s">
        <v>179</v>
      </c>
      <c r="C1530" s="20" t="s">
        <v>210</v>
      </c>
      <c r="D1530" s="21" t="s">
        <v>87</v>
      </c>
      <c r="E1530" s="22">
        <v>4.538345345E9</v>
      </c>
      <c r="F1530" s="22">
        <f t="shared" si="2"/>
        <v>7335.897003</v>
      </c>
      <c r="G1530" s="23">
        <v>0.063</v>
      </c>
      <c r="H1530" s="23">
        <v>466.0</v>
      </c>
      <c r="I1530" s="23">
        <v>0.092</v>
      </c>
      <c r="J1530" s="24">
        <f>IFNA(VLOOKUP(A1530,'ENERGY processed'!$A$2:$H$2692,7,0),"")</f>
        <v>1086</v>
      </c>
      <c r="K1530" s="24">
        <f t="shared" si="3"/>
        <v>0.001755438059</v>
      </c>
      <c r="L1530" s="24">
        <f>IFNA(VLOOKUP(A1530,'ENERGY processed'!$A$2:$H$2692,8,0),"")</f>
        <v>2252</v>
      </c>
      <c r="M1530" s="24">
        <f t="shared" si="5"/>
        <v>0.003640190156</v>
      </c>
      <c r="N1530" s="24">
        <f>IFNA(VLOOKUP(A1530,'HUMAN RESOURCES processed'!$A$2:$M$2692,5,0))</f>
        <v>0.012</v>
      </c>
      <c r="O1530" s="24">
        <f>IFNA(VLOOKUP(A1530,'HUMAN RESOURCES processed'!$A$2:$M$2692,6,0))</f>
        <v>0.007</v>
      </c>
      <c r="P1530" s="24">
        <f>IFNA(VLOOKUP(A1530,'HUMAN RESOURCES processed'!$A$2:$M$2692,7,0))</f>
        <v>76</v>
      </c>
      <c r="Q1530" s="24">
        <f>IFNA(VLOOKUP(A1530,'HUMAN RESOURCES processed'!$A$2:$M$2692,8,0))</f>
        <v>72</v>
      </c>
      <c r="R1530" s="24">
        <f t="shared" si="6"/>
        <v>74</v>
      </c>
      <c r="S1530" s="24">
        <f>IFNA(VLOOKUP(A1530,'HUMAN RESOURCES processed'!$A$2:$M$2692,9,0))</f>
        <v>0.198</v>
      </c>
      <c r="T1530" s="24">
        <f>IFNA(VLOOKUP(A1530,'HUMAN RESOURCES processed'!$A$2:$M$2692,10,0))</f>
        <v>0.676</v>
      </c>
      <c r="U1530" s="24">
        <f>IFNA(VLOOKUP(A1530,'HUMAN RESOURCES processed'!$A$2:$M$2692,11,0))</f>
        <v>0.126</v>
      </c>
      <c r="V1530" s="24">
        <f>IFNA(VLOOKUP(A1530,'HUMAN RESOURCES processed'!$A$2:$M$2692,12,0))</f>
        <v>618649</v>
      </c>
      <c r="W1530" s="24">
        <f>IFNA(VLOOKUP(A1530,'HUMAN RESOURCES processed'!$A$2:$M$2692,13,0))</f>
        <v>0.627</v>
      </c>
      <c r="X1530" s="24">
        <f>IFNA(VLOOKUP(A1530,'TOURISM processed'!$A$2:$F$2692,5,0))</f>
        <v>859000000</v>
      </c>
      <c r="Y1530" s="24">
        <f>IFNA(VLOOKUP(A1530,'TOURISM processed'!$A$2:$F$2692,6,0))</f>
        <v>80000000</v>
      </c>
      <c r="Z1530" s="24">
        <f t="shared" si="7"/>
        <v>129.3140375</v>
      </c>
      <c r="AA1530" s="24">
        <f>IFNA(VLOOKUP(A1530,'BUSINESS processed'!A1530:J4220,5,0))</f>
        <v>0.31</v>
      </c>
      <c r="AB1530" s="24">
        <f>IFNA(VLOOKUP(A1530,'BUSINESS processed'!A1530:J4220,6,0))</f>
        <v>21</v>
      </c>
      <c r="AC1530" s="24">
        <f t="shared" si="870"/>
        <v>0</v>
      </c>
      <c r="AD1530" s="24">
        <f>IFNA(VLOOKUP(A1530,'BUSINESS processed'!A1530:J4220,8,0))</f>
        <v>372</v>
      </c>
      <c r="AE1530" s="24">
        <f>IFNA(VLOOKUP(A1530,'BUSINESS processed'!A1530:J4220,9,0))</f>
        <v>0.329</v>
      </c>
      <c r="AF1530" s="27">
        <f>IFNA(VLOOKUP(A1530,'BUSINESS processed'!A1530:J4220,10,0))</f>
        <v>1.872</v>
      </c>
      <c r="AG1530" s="26"/>
      <c r="AH1530" s="26"/>
      <c r="AI1530" s="26"/>
      <c r="AJ1530" s="26"/>
      <c r="AK1530" s="26"/>
      <c r="AL1530" s="26"/>
      <c r="AM1530" s="26"/>
      <c r="AN1530" s="26"/>
      <c r="AO1530" s="26"/>
      <c r="AP1530" s="26"/>
      <c r="AQ1530" s="26"/>
      <c r="AR1530" s="26"/>
      <c r="AS1530" s="26"/>
      <c r="AT1530" s="26"/>
      <c r="AU1530" s="26"/>
      <c r="AV1530" s="26"/>
      <c r="AW1530" s="26"/>
      <c r="AX1530" s="26"/>
      <c r="AY1530" s="26"/>
      <c r="AZ1530" s="26"/>
      <c r="BA1530" s="26"/>
      <c r="BB1530" s="26"/>
      <c r="BC1530" s="26"/>
      <c r="BD1530" s="26"/>
      <c r="BE1530" s="26"/>
      <c r="BF1530" s="26"/>
      <c r="BG1530" s="26"/>
      <c r="BH1530" s="26"/>
    </row>
    <row r="1531">
      <c r="A1531" s="18" t="str">
        <f t="shared" si="1"/>
        <v>Europe_Montenegro-Europe_2009</v>
      </c>
      <c r="B1531" s="19" t="s">
        <v>179</v>
      </c>
      <c r="C1531" s="20" t="s">
        <v>210</v>
      </c>
      <c r="D1531" s="21" t="s">
        <v>88</v>
      </c>
      <c r="E1531" s="22">
        <v>4.158135026E9</v>
      </c>
      <c r="F1531" s="22">
        <f t="shared" si="2"/>
        <v>6713.079305</v>
      </c>
      <c r="G1531" s="23">
        <v>0.063</v>
      </c>
      <c r="H1531" s="23">
        <v>424.0</v>
      </c>
      <c r="I1531" s="23">
        <v>0.094</v>
      </c>
      <c r="J1531" s="24">
        <f>IFNA(VLOOKUP(A1531,'ENERGY processed'!$A$2:$H$2692,7,0),"")</f>
        <v>987</v>
      </c>
      <c r="K1531" s="24">
        <f t="shared" si="3"/>
        <v>0.001593456978</v>
      </c>
      <c r="L1531" s="24">
        <f>IFNA(VLOOKUP(A1531,'ENERGY processed'!$A$2:$H$2692,8,0),"")</f>
        <v>2057</v>
      </c>
      <c r="M1531" s="24">
        <f t="shared" si="5"/>
        <v>0.003320912872</v>
      </c>
      <c r="N1531" s="24">
        <f>IFNA(VLOOKUP(A1531,'HUMAN RESOURCES processed'!$A$2:$M$2692,5,0))</f>
        <v>0.012</v>
      </c>
      <c r="O1531" s="24">
        <f>IFNA(VLOOKUP(A1531,'HUMAN RESOURCES processed'!$A$2:$M$2692,6,0))</f>
        <v>0.007</v>
      </c>
      <c r="P1531" s="24">
        <f>IFNA(VLOOKUP(A1531,'HUMAN RESOURCES processed'!$A$2:$M$2692,7,0))</f>
        <v>77</v>
      </c>
      <c r="Q1531" s="24">
        <f>IFNA(VLOOKUP(A1531,'HUMAN RESOURCES processed'!$A$2:$M$2692,8,0))</f>
        <v>72</v>
      </c>
      <c r="R1531" s="24">
        <f t="shared" si="6"/>
        <v>74.5</v>
      </c>
      <c r="S1531" s="24">
        <f>IFNA(VLOOKUP(A1531,'HUMAN RESOURCES processed'!$A$2:$M$2692,9,0))</f>
        <v>0.196</v>
      </c>
      <c r="T1531" s="24">
        <f>IFNA(VLOOKUP(A1531,'HUMAN RESOURCES processed'!$A$2:$M$2692,10,0))</f>
        <v>0.679</v>
      </c>
      <c r="U1531" s="24">
        <f>IFNA(VLOOKUP(A1531,'HUMAN RESOURCES processed'!$A$2:$M$2692,11,0))</f>
        <v>0.125</v>
      </c>
      <c r="V1531" s="24">
        <f>IFNA(VLOOKUP(A1531,'HUMAN RESOURCES processed'!$A$2:$M$2692,12,0))</f>
        <v>619408</v>
      </c>
      <c r="W1531" s="24">
        <f>IFNA(VLOOKUP(A1531,'HUMAN RESOURCES processed'!$A$2:$M$2692,13,0))</f>
        <v>0.629</v>
      </c>
      <c r="X1531" s="24">
        <f>IFNA(VLOOKUP(A1531,'TOURISM processed'!$A$2:$F$2692,5,0))</f>
        <v>792000000</v>
      </c>
      <c r="Y1531" s="24">
        <f>IFNA(VLOOKUP(A1531,'TOURISM processed'!$A$2:$F$2692,6,0))</f>
        <v>76000000</v>
      </c>
      <c r="Z1531" s="24">
        <f t="shared" si="7"/>
        <v>122.6978018</v>
      </c>
      <c r="AA1531" s="24">
        <f>IFNA(VLOOKUP(A1531,'BUSINESS processed'!A1531:J4221,5,0))</f>
        <v>0.263</v>
      </c>
      <c r="AB1531" s="24">
        <f>IFNA(VLOOKUP(A1531,'BUSINESS processed'!A1531:J4221,6,0))</f>
        <v>12</v>
      </c>
      <c r="AC1531" s="24">
        <f t="shared" si="870"/>
        <v>0</v>
      </c>
      <c r="AD1531" s="24">
        <f>IFNA(VLOOKUP(A1531,'BUSINESS processed'!A1531:J4221,8,0))</f>
        <v>372</v>
      </c>
      <c r="AE1531" s="24">
        <f>IFNA(VLOOKUP(A1531,'BUSINESS processed'!A1531:J4221,9,0))</f>
        <v>0.351</v>
      </c>
      <c r="AF1531" s="27">
        <f>IFNA(VLOOKUP(A1531,'BUSINESS processed'!A1531:J4221,10,0))</f>
        <v>2.089</v>
      </c>
      <c r="AG1531" s="26"/>
      <c r="AH1531" s="26"/>
      <c r="AI1531" s="26"/>
      <c r="AJ1531" s="26"/>
      <c r="AK1531" s="26"/>
      <c r="AL1531" s="26"/>
      <c r="AM1531" s="26"/>
      <c r="AN1531" s="26"/>
      <c r="AO1531" s="26"/>
      <c r="AP1531" s="26"/>
      <c r="AQ1531" s="26"/>
      <c r="AR1531" s="26"/>
      <c r="AS1531" s="26"/>
      <c r="AT1531" s="26"/>
      <c r="AU1531" s="26"/>
      <c r="AV1531" s="26"/>
      <c r="AW1531" s="26"/>
      <c r="AX1531" s="26"/>
      <c r="AY1531" s="26"/>
      <c r="AZ1531" s="26"/>
      <c r="BA1531" s="26"/>
      <c r="BB1531" s="26"/>
      <c r="BC1531" s="26"/>
      <c r="BD1531" s="26"/>
      <c r="BE1531" s="26"/>
      <c r="BF1531" s="26"/>
      <c r="BG1531" s="26"/>
      <c r="BH1531" s="26"/>
    </row>
    <row r="1532">
      <c r="A1532" s="18" t="str">
        <f t="shared" si="1"/>
        <v>Europe_Montenegro-Europe_2010</v>
      </c>
      <c r="B1532" s="19" t="s">
        <v>179</v>
      </c>
      <c r="C1532" s="20" t="s">
        <v>210</v>
      </c>
      <c r="D1532" s="21" t="s">
        <v>89</v>
      </c>
      <c r="E1532" s="22">
        <v>4.114881347E9</v>
      </c>
      <c r="F1532" s="22">
        <f t="shared" si="2"/>
        <v>6636.070538</v>
      </c>
      <c r="G1532" s="23">
        <v>0.072</v>
      </c>
      <c r="H1532" s="23">
        <v>476.0</v>
      </c>
      <c r="I1532" s="23">
        <v>0.095</v>
      </c>
      <c r="J1532" s="24">
        <f>IF(AND( C1532=C1531,D1532&gt;D1531),J1531,"")</f>
        <v>987</v>
      </c>
      <c r="K1532" s="24">
        <f t="shared" si="3"/>
        <v>0.001591735233</v>
      </c>
      <c r="L1532" s="24">
        <f>IF(AND(C1532=C1531,C1532&gt;C1531),C1531,0)</f>
        <v>0</v>
      </c>
      <c r="M1532" s="24">
        <f t="shared" si="5"/>
        <v>0</v>
      </c>
      <c r="N1532" s="24">
        <f>IFNA(VLOOKUP(A1532,'HUMAN RESOURCES processed'!$A$2:$M$2692,5,0))</f>
        <v>0.012</v>
      </c>
      <c r="O1532" s="24">
        <f>IFNA(VLOOKUP(A1532,'HUMAN RESOURCES processed'!$A$2:$M$2692,6,0))</f>
        <v>0.006</v>
      </c>
      <c r="P1532" s="24">
        <f>IFNA(VLOOKUP(A1532,'HUMAN RESOURCES processed'!$A$2:$M$2692,7,0))</f>
        <v>77</v>
      </c>
      <c r="Q1532" s="24">
        <f>IFNA(VLOOKUP(A1532,'HUMAN RESOURCES processed'!$A$2:$M$2692,8,0))</f>
        <v>72</v>
      </c>
      <c r="R1532" s="24">
        <f t="shared" si="6"/>
        <v>74.5</v>
      </c>
      <c r="S1532" s="24">
        <f>IFNA(VLOOKUP(A1532,'HUMAN RESOURCES processed'!$A$2:$M$2692,9,0))</f>
        <v>0.195</v>
      </c>
      <c r="T1532" s="24">
        <f>IFNA(VLOOKUP(A1532,'HUMAN RESOURCES processed'!$A$2:$M$2692,10,0))</f>
        <v>0.681</v>
      </c>
      <c r="U1532" s="24">
        <f>IFNA(VLOOKUP(A1532,'HUMAN RESOURCES processed'!$A$2:$M$2692,11,0))</f>
        <v>0.125</v>
      </c>
      <c r="V1532" s="24">
        <f>IFNA(VLOOKUP(A1532,'HUMAN RESOURCES processed'!$A$2:$M$2692,12,0))</f>
        <v>620078</v>
      </c>
      <c r="W1532" s="24">
        <f>IFNA(VLOOKUP(A1532,'HUMAN RESOURCES processed'!$A$2:$M$2692,13,0))</f>
        <v>0.631</v>
      </c>
      <c r="X1532" s="24">
        <f>IFNA(VLOOKUP(A1532,'TOURISM processed'!$A$2:$F$2692,5,0))</f>
        <v>765000000</v>
      </c>
      <c r="Y1532" s="24">
        <f>IFNA(VLOOKUP(A1532,'TOURISM processed'!$A$2:$F$2692,6,0))</f>
        <v>72000000</v>
      </c>
      <c r="Z1532" s="24">
        <f t="shared" si="7"/>
        <v>116.1144243</v>
      </c>
      <c r="AA1532" s="24">
        <f>IFNA(VLOOKUP(A1532,'BUSINESS processed'!A1532:J4222,5,0))</f>
        <v>0.254</v>
      </c>
      <c r="AB1532" s="24">
        <f>IFNA(VLOOKUP(A1532,'BUSINESS processed'!A1532:J4222,6,0))</f>
        <v>10</v>
      </c>
      <c r="AC1532" s="24">
        <f t="shared" si="870"/>
        <v>0</v>
      </c>
      <c r="AD1532" s="24">
        <f>IFNA(VLOOKUP(A1532,'BUSINESS processed'!A1532:J4222,8,0))</f>
        <v>372</v>
      </c>
      <c r="AE1532" s="24">
        <f>IFNA(VLOOKUP(A1532,'BUSINESS processed'!A1532:J4222,9,0))</f>
        <v>0.375</v>
      </c>
      <c r="AF1532" s="27">
        <f>IFNA(VLOOKUP(A1532,'BUSINESS processed'!A1532:J4222,10,0))</f>
        <v>1.887</v>
      </c>
      <c r="AG1532" s="26"/>
      <c r="AH1532" s="26"/>
      <c r="AI1532" s="26"/>
      <c r="AJ1532" s="26"/>
      <c r="AK1532" s="26"/>
      <c r="AL1532" s="26"/>
      <c r="AM1532" s="26"/>
      <c r="AN1532" s="26"/>
      <c r="AO1532" s="26"/>
      <c r="AP1532" s="26"/>
      <c r="AQ1532" s="26"/>
      <c r="AR1532" s="26"/>
      <c r="AS1532" s="26"/>
      <c r="AT1532" s="26"/>
      <c r="AU1532" s="26"/>
      <c r="AV1532" s="26"/>
      <c r="AW1532" s="26"/>
      <c r="AX1532" s="26"/>
      <c r="AY1532" s="26"/>
      <c r="AZ1532" s="26"/>
      <c r="BA1532" s="26"/>
      <c r="BB1532" s="26"/>
      <c r="BC1532" s="26"/>
      <c r="BD1532" s="26"/>
      <c r="BE1532" s="26"/>
      <c r="BF1532" s="26"/>
      <c r="BG1532" s="26"/>
      <c r="BH1532" s="26"/>
    </row>
    <row r="1533">
      <c r="A1533" s="18" t="str">
        <f t="shared" si="1"/>
        <v>Europe_Montenegro-Europe_2011</v>
      </c>
      <c r="B1533" s="19" t="s">
        <v>179</v>
      </c>
      <c r="C1533" s="20" t="s">
        <v>210</v>
      </c>
      <c r="D1533" s="21" t="s">
        <v>90</v>
      </c>
      <c r="E1533" s="22">
        <v>4.501753898E9</v>
      </c>
      <c r="F1533" s="22">
        <f t="shared" si="2"/>
        <v>7253.359249</v>
      </c>
      <c r="G1533" s="23">
        <v>0.072</v>
      </c>
      <c r="H1533" s="23">
        <v>522.0</v>
      </c>
      <c r="I1533" s="23">
        <v>0.097</v>
      </c>
      <c r="J1533" s="24">
        <f>IFNA(VLOOKUP(A1533,'ENERGY processed'!$A$2:$H$2692,7,0),"")</f>
        <v>1118</v>
      </c>
      <c r="K1533" s="24">
        <f t="shared" si="3"/>
        <v>0.001801354722</v>
      </c>
      <c r="L1533" s="24">
        <f>IFNA(VLOOKUP(A1533,'ENERGY processed'!$A$2:$H$2692,8,0),"")</f>
        <v>2384</v>
      </c>
      <c r="M1533" s="24">
        <f t="shared" si="5"/>
        <v>0.003841171428</v>
      </c>
      <c r="N1533" s="24">
        <f>IFNA(VLOOKUP(A1533,'HUMAN RESOURCES processed'!$A$2:$M$2692,5,0))</f>
        <v>0.012</v>
      </c>
      <c r="O1533" s="24">
        <f>IFNA(VLOOKUP(A1533,'HUMAN RESOURCES processed'!$A$2:$M$2692,6,0))</f>
        <v>0.006</v>
      </c>
      <c r="P1533" s="24">
        <f>IFNA(VLOOKUP(A1533,'HUMAN RESOURCES processed'!$A$2:$M$2692,7,0))</f>
        <v>77</v>
      </c>
      <c r="Q1533" s="24">
        <f>IFNA(VLOOKUP(A1533,'HUMAN RESOURCES processed'!$A$2:$M$2692,8,0))</f>
        <v>72</v>
      </c>
      <c r="R1533" s="24">
        <f t="shared" si="6"/>
        <v>74.5</v>
      </c>
      <c r="S1533" s="24">
        <f>IFNA(VLOOKUP(A1533,'HUMAN RESOURCES processed'!$A$2:$M$2692,9,0))</f>
        <v>0.193</v>
      </c>
      <c r="T1533" s="24">
        <f>IFNA(VLOOKUP(A1533,'HUMAN RESOURCES processed'!$A$2:$M$2692,10,0))</f>
        <v>0.682</v>
      </c>
      <c r="U1533" s="24">
        <f>IFNA(VLOOKUP(A1533,'HUMAN RESOURCES processed'!$A$2:$M$2692,11,0))</f>
        <v>0.126</v>
      </c>
      <c r="V1533" s="24">
        <f>IFNA(VLOOKUP(A1533,'HUMAN RESOURCES processed'!$A$2:$M$2692,12,0))</f>
        <v>620644</v>
      </c>
      <c r="W1533" s="24">
        <f>IFNA(VLOOKUP(A1533,'HUMAN RESOURCES processed'!$A$2:$M$2692,13,0))</f>
        <v>0.633</v>
      </c>
      <c r="X1533" s="24">
        <f>IFNA(VLOOKUP(A1533,'TOURISM processed'!$A$2:$F$2692,5,0))</f>
        <v>926000000</v>
      </c>
      <c r="Y1533" s="24">
        <f>IFNA(VLOOKUP(A1533,'TOURISM processed'!$A$2:$F$2692,6,0))</f>
        <v>70000000</v>
      </c>
      <c r="Z1533" s="24">
        <f t="shared" si="7"/>
        <v>112.7860738</v>
      </c>
      <c r="AA1533" s="24">
        <f>IFNA(VLOOKUP(A1533,'BUSINESS processed'!A1533:J4223,5,0))</f>
        <v>0.209</v>
      </c>
      <c r="AB1533" s="24">
        <f>IFNA(VLOOKUP(A1533,'BUSINESS processed'!A1533:J4223,6,0))</f>
        <v>10</v>
      </c>
      <c r="AC1533" s="24">
        <f t="shared" si="870"/>
        <v>0</v>
      </c>
      <c r="AD1533" s="24">
        <f>IFNA(VLOOKUP(A1533,'BUSINESS processed'!A1533:J4223,8,0))</f>
        <v>372</v>
      </c>
      <c r="AE1533" s="24">
        <f>IFNA(VLOOKUP(A1533,'BUSINESS processed'!A1533:J4223,9,0))</f>
        <v>0.356</v>
      </c>
      <c r="AF1533" s="27">
        <f>IFNA(VLOOKUP(A1533,'BUSINESS processed'!A1533:J4223,10,0))</f>
        <v>1.868</v>
      </c>
      <c r="AG1533" s="26"/>
      <c r="AH1533" s="26"/>
      <c r="AI1533" s="26"/>
      <c r="AJ1533" s="26"/>
      <c r="AK1533" s="26"/>
      <c r="AL1533" s="26"/>
      <c r="AM1533" s="26"/>
      <c r="AN1533" s="26"/>
      <c r="AO1533" s="26"/>
      <c r="AP1533" s="26"/>
      <c r="AQ1533" s="26"/>
      <c r="AR1533" s="26"/>
      <c r="AS1533" s="26"/>
      <c r="AT1533" s="26"/>
      <c r="AU1533" s="26"/>
      <c r="AV1533" s="26"/>
      <c r="AW1533" s="26"/>
      <c r="AX1533" s="26"/>
      <c r="AY1533" s="26"/>
      <c r="AZ1533" s="26"/>
      <c r="BA1533" s="26"/>
      <c r="BB1533" s="26"/>
      <c r="BC1533" s="26"/>
      <c r="BD1533" s="26"/>
      <c r="BE1533" s="26"/>
      <c r="BF1533" s="26"/>
      <c r="BG1533" s="26"/>
      <c r="BH1533" s="26"/>
    </row>
    <row r="1534">
      <c r="A1534" s="18" t="str">
        <f t="shared" si="1"/>
        <v>Europe_Montenegro-Europe_2012</v>
      </c>
      <c r="B1534" s="19" t="s">
        <v>179</v>
      </c>
      <c r="C1534" s="20" t="s">
        <v>210</v>
      </c>
      <c r="D1534" s="21" t="s">
        <v>91</v>
      </c>
      <c r="E1534" s="22">
        <v>4.045813953E9</v>
      </c>
      <c r="F1534" s="22">
        <f t="shared" si="2"/>
        <v>6514.148642</v>
      </c>
      <c r="G1534" s="23">
        <v>0.076</v>
      </c>
      <c r="H1534" s="23">
        <v>493.0</v>
      </c>
      <c r="I1534" s="23">
        <v>0.096</v>
      </c>
      <c r="J1534" s="24">
        <f>IF(AND( C1534=C1533,D1534&gt;D1533),J1533,"")</f>
        <v>1118</v>
      </c>
      <c r="K1534" s="24">
        <f t="shared" si="3"/>
        <v>0.001800087267</v>
      </c>
      <c r="L1534" s="24">
        <f t="shared" ref="L1534:L1536" si="876">IF(AND(C1534=C1533,C1534&gt;C1533),C1533,0)</f>
        <v>0</v>
      </c>
      <c r="M1534" s="24">
        <f t="shared" si="5"/>
        <v>0</v>
      </c>
      <c r="N1534" s="24">
        <f>IFNA(VLOOKUP(A1534,'HUMAN RESOURCES processed'!$A$2:$M$2692,5,0))</f>
        <v>0.012</v>
      </c>
      <c r="O1534" s="24">
        <f>IFNA(VLOOKUP(A1534,'HUMAN RESOURCES processed'!$A$2:$M$2692,6,0))</f>
        <v>0.005</v>
      </c>
      <c r="P1534" s="24">
        <f>IFNA(VLOOKUP(A1534,'HUMAN RESOURCES processed'!$A$2:$M$2692,7,0))</f>
        <v>77</v>
      </c>
      <c r="Q1534" s="24">
        <f>IFNA(VLOOKUP(A1534,'HUMAN RESOURCES processed'!$A$2:$M$2692,8,0))</f>
        <v>72</v>
      </c>
      <c r="R1534" s="24">
        <f t="shared" si="6"/>
        <v>74.5</v>
      </c>
      <c r="S1534" s="24">
        <f>IFNA(VLOOKUP(A1534,'HUMAN RESOURCES processed'!$A$2:$M$2692,9,0))</f>
        <v>0.19</v>
      </c>
      <c r="T1534" s="24">
        <f>IFNA(VLOOKUP(A1534,'HUMAN RESOURCES processed'!$A$2:$M$2692,10,0))</f>
        <v>0.682</v>
      </c>
      <c r="U1534" s="24">
        <f>IFNA(VLOOKUP(A1534,'HUMAN RESOURCES processed'!$A$2:$M$2692,11,0))</f>
        <v>0.128</v>
      </c>
      <c r="V1534" s="24">
        <f>IFNA(VLOOKUP(A1534,'HUMAN RESOURCES processed'!$A$2:$M$2692,12,0))</f>
        <v>621081</v>
      </c>
      <c r="W1534" s="24">
        <f>IFNA(VLOOKUP(A1534,'HUMAN RESOURCES processed'!$A$2:$M$2692,13,0))</f>
        <v>0.635</v>
      </c>
      <c r="X1534" s="24">
        <f>IFNA(VLOOKUP(A1534,'TOURISM processed'!$A$2:$F$2692,5,0))</f>
        <v>860000000</v>
      </c>
      <c r="Y1534" s="24">
        <f>IFNA(VLOOKUP(A1534,'TOURISM processed'!$A$2:$F$2692,6,0))</f>
        <v>67000000</v>
      </c>
      <c r="Z1534" s="24">
        <f t="shared" si="7"/>
        <v>107.8764284</v>
      </c>
      <c r="AA1534" s="24">
        <f>IFNA(VLOOKUP(A1534,'BUSINESS processed'!A1534:J4224,5,0))</f>
        <v>0.209</v>
      </c>
      <c r="AB1534" s="24">
        <f>IFNA(VLOOKUP(A1534,'BUSINESS processed'!A1534:J4224,6,0))</f>
        <v>10</v>
      </c>
      <c r="AC1534" s="24">
        <f>IFNA(VLOOKUP(A1534,'BUSINESS processed'!A1534:J4224,7,0))</f>
        <v>50</v>
      </c>
      <c r="AD1534" s="24">
        <f>IFNA(VLOOKUP(A1534,'BUSINESS processed'!A1534:J4224,8,0))</f>
        <v>320</v>
      </c>
      <c r="AE1534" s="24">
        <f>IFNA(VLOOKUP(A1534,'BUSINESS processed'!A1534:J4224,9,0))</f>
        <v>0.568</v>
      </c>
      <c r="AF1534" s="27">
        <f>IFNA(VLOOKUP(A1534,'BUSINESS processed'!A1534:J4224,10,0))</f>
        <v>1.595</v>
      </c>
      <c r="AG1534" s="26"/>
      <c r="AH1534" s="26"/>
      <c r="AI1534" s="26"/>
      <c r="AJ1534" s="26"/>
      <c r="AK1534" s="26"/>
      <c r="AL1534" s="26"/>
      <c r="AM1534" s="26"/>
      <c r="AN1534" s="26"/>
      <c r="AO1534" s="26"/>
      <c r="AP1534" s="26"/>
      <c r="AQ1534" s="26"/>
      <c r="AR1534" s="26"/>
      <c r="AS1534" s="26"/>
      <c r="AT1534" s="26"/>
      <c r="AU1534" s="26"/>
      <c r="AV1534" s="26"/>
      <c r="AW1534" s="26"/>
      <c r="AX1534" s="26"/>
      <c r="AY1534" s="26"/>
      <c r="AZ1534" s="26"/>
      <c r="BA1534" s="26"/>
      <c r="BB1534" s="26"/>
      <c r="BC1534" s="26"/>
      <c r="BD1534" s="26"/>
      <c r="BE1534" s="26"/>
      <c r="BF1534" s="26"/>
      <c r="BG1534" s="26"/>
      <c r="BH1534" s="26"/>
    </row>
    <row r="1535">
      <c r="A1535" s="18" t="str">
        <f t="shared" si="1"/>
        <v>Europe_Netherlands-Europe_2000</v>
      </c>
      <c r="B1535" s="19" t="s">
        <v>179</v>
      </c>
      <c r="C1535" s="20" t="s">
        <v>211</v>
      </c>
      <c r="D1535" s="21" t="s">
        <v>70</v>
      </c>
      <c r="E1535" s="22">
        <v>3.85E11</v>
      </c>
      <c r="F1535" s="22">
        <f t="shared" si="2"/>
        <v>24175.04541</v>
      </c>
      <c r="G1535" s="23">
        <v>0.08</v>
      </c>
      <c r="H1535" s="23">
        <v>1932.0</v>
      </c>
      <c r="I1535" s="23">
        <v>0.048</v>
      </c>
      <c r="J1535" s="24">
        <f>IFNA(VLOOKUP(A1535,'ENERGY processed'!$A$2:$H$2692,7,0),"")</f>
        <v>78220</v>
      </c>
      <c r="K1535" s="24">
        <f t="shared" si="3"/>
        <v>0.00491161572</v>
      </c>
      <c r="L1535" s="24">
        <f t="shared" si="876"/>
        <v>0</v>
      </c>
      <c r="M1535" s="24">
        <f t="shared" si="5"/>
        <v>0</v>
      </c>
      <c r="N1535" s="24">
        <f>IFNA(VLOOKUP(A1535,'HUMAN RESOURCES processed'!$A$2:$M$2692,5,0))</f>
        <v>0.013</v>
      </c>
      <c r="O1535" s="24">
        <f>IFNA(VLOOKUP(A1535,'HUMAN RESOURCES processed'!$A$2:$M$2692,6,0))</f>
        <v>0.005</v>
      </c>
      <c r="P1535" s="24">
        <f>IFNA(VLOOKUP(A1535,'HUMAN RESOURCES processed'!$A$2:$M$2692,7,0))</f>
        <v>81</v>
      </c>
      <c r="Q1535" s="24">
        <f>IFNA(VLOOKUP(A1535,'HUMAN RESOURCES processed'!$A$2:$M$2692,8,0))</f>
        <v>76</v>
      </c>
      <c r="R1535" s="24">
        <f t="shared" si="6"/>
        <v>78.5</v>
      </c>
      <c r="S1535" s="24">
        <f>IFNA(VLOOKUP(A1535,'HUMAN RESOURCES processed'!$A$2:$M$2692,9,0))</f>
        <v>0.186</v>
      </c>
      <c r="T1535" s="24">
        <f>IFNA(VLOOKUP(A1535,'HUMAN RESOURCES processed'!$A$2:$M$2692,10,0))</f>
        <v>0.679</v>
      </c>
      <c r="U1535" s="24">
        <f>IFNA(VLOOKUP(A1535,'HUMAN RESOURCES processed'!$A$2:$M$2692,11,0))</f>
        <v>0.136</v>
      </c>
      <c r="V1535" s="24">
        <f>IFNA(VLOOKUP(A1535,'HUMAN RESOURCES processed'!$A$2:$M$2692,12,0))</f>
        <v>15925513</v>
      </c>
      <c r="W1535" s="24">
        <f>IFNA(VLOOKUP(A1535,'HUMAN RESOURCES processed'!$A$2:$M$2692,13,0))</f>
        <v>0.768</v>
      </c>
      <c r="X1535" s="24">
        <f>IFNA(VLOOKUP(A1535,'TOURISM processed'!$A$2:$F$2692,5,0))</f>
        <v>11285000000</v>
      </c>
      <c r="Y1535" s="24">
        <f>IFNA(VLOOKUP(A1535,'TOURISM processed'!$A$2:$F$2692,6,0))</f>
        <v>13649000000</v>
      </c>
      <c r="Z1535" s="24">
        <f t="shared" si="7"/>
        <v>857.0524541</v>
      </c>
      <c r="AA1535" s="24">
        <f t="shared" ref="AA1535:AA1539" si="877">IF(AND(C1535=C1534,D1535&gt;D1534),AA1534,0)</f>
        <v>0</v>
      </c>
      <c r="AB1535" s="24">
        <f t="shared" ref="AB1535:AB1537" si="878">IF(AND(C1535=C1534,D1535&gt;D1534),AB1534,0)</f>
        <v>0</v>
      </c>
      <c r="AC1535" s="24">
        <f t="shared" ref="AC1535:AC1546" si="879">IF(AND(C1535=C1534,D1535&gt;D1534),AC1534,0)</f>
        <v>0</v>
      </c>
      <c r="AD1535" s="24">
        <f t="shared" ref="AD1535:AD1539" si="880">IF(AND(C1535=C1534,D1535&gt;D1534),AD1534,0)</f>
        <v>0</v>
      </c>
      <c r="AE1535" s="24">
        <f>IFNA(VLOOKUP(A1535,'BUSINESS processed'!A1535:J4225,9,0))</f>
        <v>0.44</v>
      </c>
      <c r="AF1535" s="27">
        <f>IFNA(VLOOKUP(A1535,'BUSINESS processed'!A1535:J4225,10,0))</f>
        <v>0.678</v>
      </c>
      <c r="AG1535" s="26"/>
      <c r="AH1535" s="26"/>
      <c r="AI1535" s="26"/>
      <c r="AJ1535" s="26"/>
      <c r="AK1535" s="26"/>
      <c r="AL1535" s="26"/>
      <c r="AM1535" s="26"/>
      <c r="AN1535" s="26"/>
      <c r="AO1535" s="26"/>
      <c r="AP1535" s="26"/>
      <c r="AQ1535" s="26"/>
      <c r="AR1535" s="26"/>
      <c r="AS1535" s="26"/>
      <c r="AT1535" s="26"/>
      <c r="AU1535" s="26"/>
      <c r="AV1535" s="26"/>
      <c r="AW1535" s="26"/>
      <c r="AX1535" s="26"/>
      <c r="AY1535" s="26"/>
      <c r="AZ1535" s="26"/>
      <c r="BA1535" s="26"/>
      <c r="BB1535" s="26"/>
      <c r="BC1535" s="26"/>
      <c r="BD1535" s="26"/>
      <c r="BE1535" s="26"/>
      <c r="BF1535" s="26"/>
      <c r="BG1535" s="26"/>
      <c r="BH1535" s="26"/>
    </row>
    <row r="1536">
      <c r="A1536" s="18" t="str">
        <f t="shared" si="1"/>
        <v>Europe_Netherlands-Europe_2001</v>
      </c>
      <c r="B1536" s="19" t="s">
        <v>179</v>
      </c>
      <c r="C1536" s="20" t="s">
        <v>211</v>
      </c>
      <c r="D1536" s="21" t="s">
        <v>71</v>
      </c>
      <c r="E1536" s="22">
        <v>4.01E11</v>
      </c>
      <c r="F1536" s="22">
        <f t="shared" si="2"/>
        <v>24990.37154</v>
      </c>
      <c r="G1536" s="23">
        <v>0.083</v>
      </c>
      <c r="H1536" s="23">
        <v>2079.0</v>
      </c>
      <c r="I1536" s="23">
        <v>0.05</v>
      </c>
      <c r="J1536" s="24">
        <f>IFNA(VLOOKUP(A1536,'ENERGY processed'!$A$2:$H$2692,7,0),"")</f>
        <v>77419</v>
      </c>
      <c r="K1536" s="24">
        <f t="shared" si="3"/>
        <v>0.004824762031</v>
      </c>
      <c r="L1536" s="24">
        <f t="shared" si="876"/>
        <v>0</v>
      </c>
      <c r="M1536" s="24">
        <f t="shared" si="5"/>
        <v>0</v>
      </c>
      <c r="N1536" s="24">
        <f>IFNA(VLOOKUP(A1536,'HUMAN RESOURCES processed'!$A$2:$M$2692,5,0))</f>
        <v>0.013</v>
      </c>
      <c r="O1536" s="24">
        <f>IFNA(VLOOKUP(A1536,'HUMAN RESOURCES processed'!$A$2:$M$2692,6,0))</f>
        <v>0.005</v>
      </c>
      <c r="P1536" s="24">
        <f>IFNA(VLOOKUP(A1536,'HUMAN RESOURCES processed'!$A$2:$M$2692,7,0))</f>
        <v>81</v>
      </c>
      <c r="Q1536" s="24">
        <f>IFNA(VLOOKUP(A1536,'HUMAN RESOURCES processed'!$A$2:$M$2692,8,0))</f>
        <v>76</v>
      </c>
      <c r="R1536" s="24">
        <f t="shared" si="6"/>
        <v>78.5</v>
      </c>
      <c r="S1536" s="24">
        <f>IFNA(VLOOKUP(A1536,'HUMAN RESOURCES processed'!$A$2:$M$2692,9,0))</f>
        <v>0.186</v>
      </c>
      <c r="T1536" s="24">
        <f>IFNA(VLOOKUP(A1536,'HUMAN RESOURCES processed'!$A$2:$M$2692,10,0))</f>
        <v>0.678</v>
      </c>
      <c r="U1536" s="24">
        <f>IFNA(VLOOKUP(A1536,'HUMAN RESOURCES processed'!$A$2:$M$2692,11,0))</f>
        <v>0.136</v>
      </c>
      <c r="V1536" s="24">
        <f>IFNA(VLOOKUP(A1536,'HUMAN RESOURCES processed'!$A$2:$M$2692,12,0))</f>
        <v>16046180</v>
      </c>
      <c r="W1536" s="24">
        <f>IFNA(VLOOKUP(A1536,'HUMAN RESOURCES processed'!$A$2:$M$2692,13,0))</f>
        <v>0.778</v>
      </c>
      <c r="X1536" s="24">
        <f>IFNA(VLOOKUP(A1536,'TOURISM processed'!$A$2:$F$2692,5,0))</f>
        <v>11147000000</v>
      </c>
      <c r="Y1536" s="24">
        <f>IFNA(VLOOKUP(A1536,'TOURISM processed'!$A$2:$F$2692,6,0))</f>
        <v>13061000000</v>
      </c>
      <c r="Z1536" s="24">
        <f t="shared" si="7"/>
        <v>813.9631987</v>
      </c>
      <c r="AA1536" s="24">
        <f t="shared" si="877"/>
        <v>0</v>
      </c>
      <c r="AB1536" s="24">
        <f t="shared" si="878"/>
        <v>0</v>
      </c>
      <c r="AC1536" s="24">
        <f t="shared" si="879"/>
        <v>0</v>
      </c>
      <c r="AD1536" s="24">
        <f t="shared" si="880"/>
        <v>0</v>
      </c>
      <c r="AE1536" s="24">
        <f>IFNA(VLOOKUP(A1536,'BUSINESS processed'!A1536:J4226,9,0))</f>
        <v>0.494</v>
      </c>
      <c r="AF1536" s="27">
        <f>IFNA(VLOOKUP(A1536,'BUSINESS processed'!A1536:J4226,10,0))</f>
        <v>0.765</v>
      </c>
      <c r="AG1536" s="26"/>
      <c r="AH1536" s="26"/>
      <c r="AI1536" s="26"/>
      <c r="AJ1536" s="26"/>
      <c r="AK1536" s="26"/>
      <c r="AL1536" s="26"/>
      <c r="AM1536" s="26"/>
      <c r="AN1536" s="26"/>
      <c r="AO1536" s="26"/>
      <c r="AP1536" s="26"/>
      <c r="AQ1536" s="26"/>
      <c r="AR1536" s="26"/>
      <c r="AS1536" s="26"/>
      <c r="AT1536" s="26"/>
      <c r="AU1536" s="26"/>
      <c r="AV1536" s="26"/>
      <c r="AW1536" s="26"/>
      <c r="AX1536" s="26"/>
      <c r="AY1536" s="26"/>
      <c r="AZ1536" s="26"/>
      <c r="BA1536" s="26"/>
      <c r="BB1536" s="26"/>
      <c r="BC1536" s="26"/>
      <c r="BD1536" s="26"/>
      <c r="BE1536" s="26"/>
      <c r="BF1536" s="26"/>
      <c r="BG1536" s="26"/>
      <c r="BH1536" s="26"/>
    </row>
    <row r="1537">
      <c r="A1537" s="18" t="str">
        <f t="shared" si="1"/>
        <v>Europe_Netherlands-Europe_2002</v>
      </c>
      <c r="B1537" s="19" t="s">
        <v>179</v>
      </c>
      <c r="C1537" s="20" t="s">
        <v>211</v>
      </c>
      <c r="D1537" s="21" t="s">
        <v>72</v>
      </c>
      <c r="E1537" s="22">
        <v>4.38E11</v>
      </c>
      <c r="F1537" s="22">
        <f t="shared" si="2"/>
        <v>27122.54169</v>
      </c>
      <c r="G1537" s="23">
        <v>0.089</v>
      </c>
      <c r="H1537" s="23">
        <v>2411.0</v>
      </c>
      <c r="I1537" s="23">
        <v>0.04</v>
      </c>
      <c r="J1537" s="24">
        <f>IFNA(VLOOKUP(A1537,'ENERGY processed'!$A$2:$H$2692,7,0),"")</f>
        <v>83426</v>
      </c>
      <c r="K1537" s="24">
        <f t="shared" si="3"/>
        <v>0.005166039184</v>
      </c>
      <c r="L1537" s="24">
        <f>IFNA(VLOOKUP(A1537,'ENERGY processed'!$A$2:$H$2692,8,0),"")</f>
        <v>182078</v>
      </c>
      <c r="M1537" s="24">
        <f t="shared" si="5"/>
        <v>0.01127492727</v>
      </c>
      <c r="N1537" s="24">
        <f>IFNA(VLOOKUP(A1537,'HUMAN RESOURCES processed'!$A$2:$M$2692,5,0))</f>
        <v>0.013</v>
      </c>
      <c r="O1537" s="24">
        <f>IFNA(VLOOKUP(A1537,'HUMAN RESOURCES processed'!$A$2:$M$2692,6,0))</f>
        <v>0.005</v>
      </c>
      <c r="P1537" s="24">
        <f>IFNA(VLOOKUP(A1537,'HUMAN RESOURCES processed'!$A$2:$M$2692,7,0))</f>
        <v>81</v>
      </c>
      <c r="Q1537" s="24">
        <f>IFNA(VLOOKUP(A1537,'HUMAN RESOURCES processed'!$A$2:$M$2692,8,0))</f>
        <v>76</v>
      </c>
      <c r="R1537" s="24">
        <f t="shared" si="6"/>
        <v>78.5</v>
      </c>
      <c r="S1537" s="24">
        <f>IFNA(VLOOKUP(A1537,'HUMAN RESOURCES processed'!$A$2:$M$2692,9,0))</f>
        <v>0.186</v>
      </c>
      <c r="T1537" s="24">
        <f>IFNA(VLOOKUP(A1537,'HUMAN RESOURCES processed'!$A$2:$M$2692,10,0))</f>
        <v>0.677</v>
      </c>
      <c r="U1537" s="24">
        <f>IFNA(VLOOKUP(A1537,'HUMAN RESOURCES processed'!$A$2:$M$2692,11,0))</f>
        <v>0.137</v>
      </c>
      <c r="V1537" s="24">
        <f>IFNA(VLOOKUP(A1537,'HUMAN RESOURCES processed'!$A$2:$M$2692,12,0))</f>
        <v>16148929</v>
      </c>
      <c r="W1537" s="24">
        <f>IFNA(VLOOKUP(A1537,'HUMAN RESOURCES processed'!$A$2:$M$2692,13,0))</f>
        <v>0.791</v>
      </c>
      <c r="X1537" s="24">
        <f>IFNA(VLOOKUP(A1537,'TOURISM processed'!$A$2:$F$2692,5,0))</f>
        <v>11745000000</v>
      </c>
      <c r="Y1537" s="24">
        <f>IFNA(VLOOKUP(A1537,'TOURISM processed'!$A$2:$F$2692,6,0))</f>
        <v>14201000000</v>
      </c>
      <c r="Z1537" s="24">
        <f t="shared" si="7"/>
        <v>879.377202</v>
      </c>
      <c r="AA1537" s="24">
        <f t="shared" si="877"/>
        <v>0</v>
      </c>
      <c r="AB1537" s="24">
        <f t="shared" si="878"/>
        <v>0</v>
      </c>
      <c r="AC1537" s="24">
        <f t="shared" si="879"/>
        <v>0</v>
      </c>
      <c r="AD1537" s="24">
        <f t="shared" si="880"/>
        <v>0</v>
      </c>
      <c r="AE1537" s="24">
        <f>IFNA(VLOOKUP(A1537,'BUSINESS processed'!A1537:J4227,9,0))</f>
        <v>0.613</v>
      </c>
      <c r="AF1537" s="27">
        <f>IFNA(VLOOKUP(A1537,'BUSINESS processed'!A1537:J4227,10,0))</f>
        <v>0.754</v>
      </c>
      <c r="AG1537" s="26"/>
      <c r="AH1537" s="26"/>
      <c r="AI1537" s="26"/>
      <c r="AJ1537" s="26"/>
      <c r="AK1537" s="26"/>
      <c r="AL1537" s="26"/>
      <c r="AM1537" s="26"/>
      <c r="AN1537" s="26"/>
      <c r="AO1537" s="26"/>
      <c r="AP1537" s="26"/>
      <c r="AQ1537" s="26"/>
      <c r="AR1537" s="26"/>
      <c r="AS1537" s="26"/>
      <c r="AT1537" s="26"/>
      <c r="AU1537" s="26"/>
      <c r="AV1537" s="26"/>
      <c r="AW1537" s="26"/>
      <c r="AX1537" s="26"/>
      <c r="AY1537" s="26"/>
      <c r="AZ1537" s="26"/>
      <c r="BA1537" s="26"/>
      <c r="BB1537" s="26"/>
      <c r="BC1537" s="26"/>
      <c r="BD1537" s="26"/>
      <c r="BE1537" s="26"/>
      <c r="BF1537" s="26"/>
      <c r="BG1537" s="26"/>
      <c r="BH1537" s="26"/>
    </row>
    <row r="1538">
      <c r="A1538" s="18" t="str">
        <f t="shared" si="1"/>
        <v>Europe_Netherlands-Europe_2003</v>
      </c>
      <c r="B1538" s="19" t="s">
        <v>179</v>
      </c>
      <c r="C1538" s="20" t="s">
        <v>211</v>
      </c>
      <c r="D1538" s="21" t="s">
        <v>74</v>
      </c>
      <c r="E1538" s="22">
        <v>5.38E11</v>
      </c>
      <c r="F1538" s="22">
        <f t="shared" si="2"/>
        <v>33158.08852</v>
      </c>
      <c r="G1538" s="23">
        <v>0.098</v>
      </c>
      <c r="H1538" s="23">
        <v>3249.0</v>
      </c>
      <c r="I1538" s="23">
        <v>0.03</v>
      </c>
      <c r="J1538" s="24">
        <f>IFNA(VLOOKUP(A1538,'ENERGY processed'!$A$2:$H$2692,7,0),"")</f>
        <v>78175</v>
      </c>
      <c r="K1538" s="24">
        <f t="shared" si="3"/>
        <v>0.004818092138</v>
      </c>
      <c r="L1538" s="24">
        <f>IFNA(VLOOKUP(A1538,'ENERGY processed'!$A$2:$H$2692,8,0),"")</f>
        <v>169650</v>
      </c>
      <c r="M1538" s="24">
        <f t="shared" si="5"/>
        <v>0.01045589167</v>
      </c>
      <c r="N1538" s="24">
        <f>IFNA(VLOOKUP(A1538,'HUMAN RESOURCES processed'!$A$2:$M$2692,5,0))</f>
        <v>0.012</v>
      </c>
      <c r="O1538" s="24">
        <f>IFNA(VLOOKUP(A1538,'HUMAN RESOURCES processed'!$A$2:$M$2692,6,0))</f>
        <v>0.005</v>
      </c>
      <c r="P1538" s="24">
        <f>IFNA(VLOOKUP(A1538,'HUMAN RESOURCES processed'!$A$2:$M$2692,7,0))</f>
        <v>81</v>
      </c>
      <c r="Q1538" s="24">
        <f>IFNA(VLOOKUP(A1538,'HUMAN RESOURCES processed'!$A$2:$M$2692,8,0))</f>
        <v>76</v>
      </c>
      <c r="R1538" s="24">
        <f t="shared" si="6"/>
        <v>78.5</v>
      </c>
      <c r="S1538" s="24">
        <f>IFNA(VLOOKUP(A1538,'HUMAN RESOURCES processed'!$A$2:$M$2692,9,0))</f>
        <v>0.186</v>
      </c>
      <c r="T1538" s="24">
        <f>IFNA(VLOOKUP(A1538,'HUMAN RESOURCES processed'!$A$2:$M$2692,10,0))</f>
        <v>0.676</v>
      </c>
      <c r="U1538" s="24">
        <f>IFNA(VLOOKUP(A1538,'HUMAN RESOURCES processed'!$A$2:$M$2692,11,0))</f>
        <v>0.138</v>
      </c>
      <c r="V1538" s="24">
        <f>IFNA(VLOOKUP(A1538,'HUMAN RESOURCES processed'!$A$2:$M$2692,12,0))</f>
        <v>16225302</v>
      </c>
      <c r="W1538" s="24">
        <f>IFNA(VLOOKUP(A1538,'HUMAN RESOURCES processed'!$A$2:$M$2692,13,0))</f>
        <v>0.803</v>
      </c>
      <c r="X1538" s="24">
        <f>IFNA(VLOOKUP(A1538,'TOURISM processed'!$A$2:$F$2692,5,0))</f>
        <v>14603000000</v>
      </c>
      <c r="Y1538" s="24">
        <f>IFNA(VLOOKUP(A1538,'TOURISM processed'!$A$2:$F$2692,6,0))</f>
        <v>15887000000</v>
      </c>
      <c r="Z1538" s="24">
        <f t="shared" si="7"/>
        <v>979.1497255</v>
      </c>
      <c r="AA1538" s="24">
        <f t="shared" si="877"/>
        <v>0</v>
      </c>
      <c r="AB1538" s="24">
        <f>IFNA(VLOOKUP(A1538,'BUSINESS processed'!A1538:J4228,6,0))</f>
        <v>9</v>
      </c>
      <c r="AC1538" s="24">
        <f t="shared" si="879"/>
        <v>0</v>
      </c>
      <c r="AD1538" s="24">
        <f t="shared" si="880"/>
        <v>0</v>
      </c>
      <c r="AE1538" s="24">
        <f>IFNA(VLOOKUP(A1538,'BUSINESS processed'!A1538:J4228,9,0))</f>
        <v>0.644</v>
      </c>
      <c r="AF1538" s="27">
        <f>IFNA(VLOOKUP(A1538,'BUSINESS processed'!A1538:J4228,10,0))</f>
        <v>0.818</v>
      </c>
      <c r="AG1538" s="26"/>
      <c r="AH1538" s="26"/>
      <c r="AI1538" s="26"/>
      <c r="AJ1538" s="26"/>
      <c r="AK1538" s="26"/>
      <c r="AL1538" s="26"/>
      <c r="AM1538" s="26"/>
      <c r="AN1538" s="26"/>
      <c r="AO1538" s="26"/>
      <c r="AP1538" s="26"/>
      <c r="AQ1538" s="26"/>
      <c r="AR1538" s="26"/>
      <c r="AS1538" s="26"/>
      <c r="AT1538" s="26"/>
      <c r="AU1538" s="26"/>
      <c r="AV1538" s="26"/>
      <c r="AW1538" s="26"/>
      <c r="AX1538" s="26"/>
      <c r="AY1538" s="26"/>
      <c r="AZ1538" s="26"/>
      <c r="BA1538" s="26"/>
      <c r="BB1538" s="26"/>
      <c r="BC1538" s="26"/>
      <c r="BD1538" s="26"/>
      <c r="BE1538" s="26"/>
      <c r="BF1538" s="26"/>
      <c r="BG1538" s="26"/>
      <c r="BH1538" s="26"/>
    </row>
    <row r="1539">
      <c r="A1539" s="18" t="str">
        <f t="shared" si="1"/>
        <v>Europe_Netherlands-Europe_2004</v>
      </c>
      <c r="B1539" s="19" t="s">
        <v>179</v>
      </c>
      <c r="C1539" s="20" t="s">
        <v>211</v>
      </c>
      <c r="D1539" s="21" t="s">
        <v>83</v>
      </c>
      <c r="E1539" s="22">
        <v>6.1E11</v>
      </c>
      <c r="F1539" s="22">
        <f t="shared" si="2"/>
        <v>37465.19345</v>
      </c>
      <c r="G1539" s="23">
        <v>0.1</v>
      </c>
      <c r="H1539" s="23">
        <v>3739.0</v>
      </c>
      <c r="I1539" s="23">
        <v>0.028</v>
      </c>
      <c r="J1539" s="24">
        <f>IFNA(VLOOKUP(A1539,'ENERGY processed'!$A$2:$H$2692,7,0),"")</f>
        <v>79550</v>
      </c>
      <c r="K1539" s="24">
        <f t="shared" si="3"/>
        <v>0.004885829736</v>
      </c>
      <c r="L1539" s="24">
        <f>IFNA(VLOOKUP(A1539,'ENERGY processed'!$A$2:$H$2692,8,0),"")</f>
        <v>173845</v>
      </c>
      <c r="M1539" s="24">
        <f t="shared" si="5"/>
        <v>0.01067727304</v>
      </c>
      <c r="N1539" s="24">
        <f>IFNA(VLOOKUP(A1539,'HUMAN RESOURCES processed'!$A$2:$M$2692,5,0))</f>
        <v>0.012</v>
      </c>
      <c r="O1539" s="24">
        <f>IFNA(VLOOKUP(A1539,'HUMAN RESOURCES processed'!$A$2:$M$2692,6,0))</f>
        <v>0.005</v>
      </c>
      <c r="P1539" s="24">
        <f>IFNA(VLOOKUP(A1539,'HUMAN RESOURCES processed'!$A$2:$M$2692,7,0))</f>
        <v>81</v>
      </c>
      <c r="Q1539" s="24">
        <f>IFNA(VLOOKUP(A1539,'HUMAN RESOURCES processed'!$A$2:$M$2692,8,0))</f>
        <v>77</v>
      </c>
      <c r="R1539" s="24">
        <f t="shared" si="6"/>
        <v>79</v>
      </c>
      <c r="S1539" s="24">
        <f>IFNA(VLOOKUP(A1539,'HUMAN RESOURCES processed'!$A$2:$M$2692,9,0))</f>
        <v>0.185</v>
      </c>
      <c r="T1539" s="24">
        <f>IFNA(VLOOKUP(A1539,'HUMAN RESOURCES processed'!$A$2:$M$2692,10,0))</f>
        <v>0.676</v>
      </c>
      <c r="U1539" s="24">
        <f>IFNA(VLOOKUP(A1539,'HUMAN RESOURCES processed'!$A$2:$M$2692,11,0))</f>
        <v>0.139</v>
      </c>
      <c r="V1539" s="24">
        <f>IFNA(VLOOKUP(A1539,'HUMAN RESOURCES processed'!$A$2:$M$2692,12,0))</f>
        <v>16281779</v>
      </c>
      <c r="W1539" s="24">
        <f>IFNA(VLOOKUP(A1539,'HUMAN RESOURCES processed'!$A$2:$M$2692,13,0))</f>
        <v>0.815</v>
      </c>
      <c r="X1539" s="24">
        <f>IFNA(VLOOKUP(A1539,'TOURISM processed'!$A$2:$F$2692,5,0))</f>
        <v>16495000000</v>
      </c>
      <c r="Y1539" s="24">
        <f>IFNA(VLOOKUP(A1539,'TOURISM processed'!$A$2:$F$2692,6,0))</f>
        <v>16937000000</v>
      </c>
      <c r="Z1539" s="24">
        <f t="shared" si="7"/>
        <v>1040.242593</v>
      </c>
      <c r="AA1539" s="24">
        <f t="shared" si="877"/>
        <v>0</v>
      </c>
      <c r="AB1539" s="24">
        <f>IFNA(VLOOKUP(A1539,'BUSINESS processed'!A1539:J4229,6,0))</f>
        <v>9</v>
      </c>
      <c r="AC1539" s="24">
        <f t="shared" si="879"/>
        <v>0</v>
      </c>
      <c r="AD1539" s="24">
        <f t="shared" si="880"/>
        <v>0</v>
      </c>
      <c r="AE1539" s="24">
        <f>IFNA(VLOOKUP(A1539,'BUSINESS processed'!A1539:J4229,9,0))</f>
        <v>0.685</v>
      </c>
      <c r="AF1539" s="27">
        <f>IFNA(VLOOKUP(A1539,'BUSINESS processed'!A1539:J4229,10,0))</f>
        <v>0.912</v>
      </c>
      <c r="AG1539" s="26"/>
      <c r="AH1539" s="26"/>
      <c r="AI1539" s="26"/>
      <c r="AJ1539" s="26"/>
      <c r="AK1539" s="26"/>
      <c r="AL1539" s="26"/>
      <c r="AM1539" s="26"/>
      <c r="AN1539" s="26"/>
      <c r="AO1539" s="26"/>
      <c r="AP1539" s="26"/>
      <c r="AQ1539" s="26"/>
      <c r="AR1539" s="26"/>
      <c r="AS1539" s="26"/>
      <c r="AT1539" s="26"/>
      <c r="AU1539" s="26"/>
      <c r="AV1539" s="26"/>
      <c r="AW1539" s="26"/>
      <c r="AX1539" s="26"/>
      <c r="AY1539" s="26"/>
      <c r="AZ1539" s="26"/>
      <c r="BA1539" s="26"/>
      <c r="BB1539" s="26"/>
      <c r="BC1539" s="26"/>
      <c r="BD1539" s="26"/>
      <c r="BE1539" s="26"/>
      <c r="BF1539" s="26"/>
      <c r="BG1539" s="26"/>
      <c r="BH1539" s="26"/>
    </row>
    <row r="1540">
      <c r="A1540" s="18" t="str">
        <f t="shared" si="1"/>
        <v>Europe_Netherlands-Europe_2005</v>
      </c>
      <c r="B1540" s="19" t="s">
        <v>179</v>
      </c>
      <c r="C1540" s="20" t="s">
        <v>211</v>
      </c>
      <c r="D1540" s="21" t="s">
        <v>84</v>
      </c>
      <c r="E1540" s="22">
        <v>6.38E11</v>
      </c>
      <c r="F1540" s="22">
        <f t="shared" si="2"/>
        <v>39093.45345</v>
      </c>
      <c r="G1540" s="23">
        <v>0.109</v>
      </c>
      <c r="H1540" s="23">
        <v>4261.0</v>
      </c>
      <c r="I1540" s="23">
        <v>0.028</v>
      </c>
      <c r="J1540" s="24">
        <f>IF(AND( C1540=C1539,D1540&gt;D1539),J1539,"")</f>
        <v>79550</v>
      </c>
      <c r="K1540" s="24">
        <f t="shared" si="3"/>
        <v>0.00487442668</v>
      </c>
      <c r="L1540" s="24">
        <f>IF(AND(C1540=C1539,C1540&gt;C1539),C1539,0)</f>
        <v>0</v>
      </c>
      <c r="M1540" s="24">
        <f t="shared" si="5"/>
        <v>0</v>
      </c>
      <c r="N1540" s="24">
        <f>IFNA(VLOOKUP(A1540,'HUMAN RESOURCES processed'!$A$2:$M$2692,5,0))</f>
        <v>0.012</v>
      </c>
      <c r="O1540" s="24">
        <f>IFNA(VLOOKUP(A1540,'HUMAN RESOURCES processed'!$A$2:$M$2692,6,0))</f>
        <v>0.005</v>
      </c>
      <c r="P1540" s="24">
        <f>IFNA(VLOOKUP(A1540,'HUMAN RESOURCES processed'!$A$2:$M$2692,7,0))</f>
        <v>82</v>
      </c>
      <c r="Q1540" s="24">
        <f>IFNA(VLOOKUP(A1540,'HUMAN RESOURCES processed'!$A$2:$M$2692,8,0))</f>
        <v>77</v>
      </c>
      <c r="R1540" s="24">
        <f t="shared" si="6"/>
        <v>79.5</v>
      </c>
      <c r="S1540" s="24">
        <f>IFNA(VLOOKUP(A1540,'HUMAN RESOURCES processed'!$A$2:$M$2692,9,0))</f>
        <v>0.184</v>
      </c>
      <c r="T1540" s="24">
        <f>IFNA(VLOOKUP(A1540,'HUMAN RESOURCES processed'!$A$2:$M$2692,10,0))</f>
        <v>0.675</v>
      </c>
      <c r="U1540" s="24">
        <f>IFNA(VLOOKUP(A1540,'HUMAN RESOURCES processed'!$A$2:$M$2692,11,0))</f>
        <v>0.14</v>
      </c>
      <c r="V1540" s="24">
        <f>IFNA(VLOOKUP(A1540,'HUMAN RESOURCES processed'!$A$2:$M$2692,12,0))</f>
        <v>16319868</v>
      </c>
      <c r="W1540" s="24">
        <f>IFNA(VLOOKUP(A1540,'HUMAN RESOURCES processed'!$A$2:$M$2692,13,0))</f>
        <v>0.826</v>
      </c>
      <c r="X1540" s="24">
        <f>IFNA(VLOOKUP(A1540,'TOURISM processed'!$A$2:$F$2692,5,0))</f>
        <v>16528000000</v>
      </c>
      <c r="Y1540" s="24">
        <f>IFNA(VLOOKUP(A1540,'TOURISM processed'!$A$2:$F$2692,6,0))</f>
        <v>16621000000</v>
      </c>
      <c r="Z1540" s="24">
        <f t="shared" si="7"/>
        <v>1018.451865</v>
      </c>
      <c r="AA1540" s="24">
        <f>IFNA(VLOOKUP(A1540,'BUSINESS processed'!A1540:J4230,5,0))</f>
        <v>0.477</v>
      </c>
      <c r="AB1540" s="24">
        <f>IFNA(VLOOKUP(A1540,'BUSINESS processed'!A1540:J4230,6,0))</f>
        <v>9</v>
      </c>
      <c r="AC1540" s="24">
        <f t="shared" si="879"/>
        <v>0</v>
      </c>
      <c r="AD1540" s="24">
        <f>IFNA(VLOOKUP(A1540,'BUSINESS processed'!A1540:J4230,8,0))</f>
        <v>250</v>
      </c>
      <c r="AE1540" s="24">
        <f>IFNA(VLOOKUP(A1540,'BUSINESS processed'!A1540:J4230,9,0))</f>
        <v>0.81</v>
      </c>
      <c r="AF1540" s="27">
        <f>IFNA(VLOOKUP(A1540,'BUSINESS processed'!A1540:J4230,10,0))</f>
        <v>0.971</v>
      </c>
      <c r="AG1540" s="26"/>
      <c r="AH1540" s="26"/>
      <c r="AI1540" s="26"/>
      <c r="AJ1540" s="26"/>
      <c r="AK1540" s="26"/>
      <c r="AL1540" s="26"/>
      <c r="AM1540" s="26"/>
      <c r="AN1540" s="26"/>
      <c r="AO1540" s="26"/>
      <c r="AP1540" s="26"/>
      <c r="AQ1540" s="26"/>
      <c r="AR1540" s="26"/>
      <c r="AS1540" s="26"/>
      <c r="AT1540" s="26"/>
      <c r="AU1540" s="26"/>
      <c r="AV1540" s="26"/>
      <c r="AW1540" s="26"/>
      <c r="AX1540" s="26"/>
      <c r="AY1540" s="26"/>
      <c r="AZ1540" s="26"/>
      <c r="BA1540" s="26"/>
      <c r="BB1540" s="26"/>
      <c r="BC1540" s="26"/>
      <c r="BD1540" s="26"/>
      <c r="BE1540" s="26"/>
      <c r="BF1540" s="26"/>
      <c r="BG1540" s="26"/>
      <c r="BH1540" s="26"/>
    </row>
    <row r="1541">
      <c r="A1541" s="18" t="str">
        <f t="shared" si="1"/>
        <v>Europe_Netherlands-Europe_2006</v>
      </c>
      <c r="B1541" s="19" t="s">
        <v>179</v>
      </c>
      <c r="C1541" s="20" t="s">
        <v>211</v>
      </c>
      <c r="D1541" s="21" t="s">
        <v>85</v>
      </c>
      <c r="E1541" s="22">
        <v>6.78E11</v>
      </c>
      <c r="F1541" s="22">
        <f t="shared" si="2"/>
        <v>41477.78115</v>
      </c>
      <c r="G1541" s="23">
        <v>0.107</v>
      </c>
      <c r="H1541" s="23">
        <v>4459.0</v>
      </c>
      <c r="I1541" s="23">
        <v>0.035</v>
      </c>
      <c r="J1541" s="24">
        <f>IFNA(VLOOKUP(A1541,'ENERGY processed'!$A$2:$H$2692,7,0),"")</f>
        <v>77390.5</v>
      </c>
      <c r="K1541" s="24">
        <f t="shared" si="3"/>
        <v>0.004734492953</v>
      </c>
      <c r="L1541" s="24">
        <f>IFNA(VLOOKUP(A1541,'ENERGY processed'!$A$2:$H$2692,8,0),"")</f>
        <v>174633.5</v>
      </c>
      <c r="M1541" s="24">
        <f t="shared" si="5"/>
        <v>0.01068349572</v>
      </c>
      <c r="N1541" s="24">
        <f>IFNA(VLOOKUP(A1541,'HUMAN RESOURCES processed'!$A$2:$M$2692,5,0))</f>
        <v>0.011</v>
      </c>
      <c r="O1541" s="24">
        <f>IFNA(VLOOKUP(A1541,'HUMAN RESOURCES processed'!$A$2:$M$2692,6,0))</f>
        <v>0.004</v>
      </c>
      <c r="P1541" s="24">
        <f>IFNA(VLOOKUP(A1541,'HUMAN RESOURCES processed'!$A$2:$M$2692,7,0))</f>
        <v>82</v>
      </c>
      <c r="Q1541" s="24">
        <f>IFNA(VLOOKUP(A1541,'HUMAN RESOURCES processed'!$A$2:$M$2692,8,0))</f>
        <v>78</v>
      </c>
      <c r="R1541" s="24">
        <f t="shared" si="6"/>
        <v>80</v>
      </c>
      <c r="S1541" s="24">
        <f>IFNA(VLOOKUP(A1541,'HUMAN RESOURCES processed'!$A$2:$M$2692,9,0))</f>
        <v>0.183</v>
      </c>
      <c r="T1541" s="24">
        <f>IFNA(VLOOKUP(A1541,'HUMAN RESOURCES processed'!$A$2:$M$2692,10,0))</f>
        <v>0.675</v>
      </c>
      <c r="U1541" s="24">
        <f>IFNA(VLOOKUP(A1541,'HUMAN RESOURCES processed'!$A$2:$M$2692,11,0))</f>
        <v>0.142</v>
      </c>
      <c r="V1541" s="24">
        <f>IFNA(VLOOKUP(A1541,'HUMAN RESOURCES processed'!$A$2:$M$2692,12,0))</f>
        <v>16346101</v>
      </c>
      <c r="W1541" s="24">
        <f>IFNA(VLOOKUP(A1541,'HUMAN RESOURCES processed'!$A$2:$M$2692,13,0))</f>
        <v>0.836</v>
      </c>
      <c r="X1541" s="24">
        <f>IFNA(VLOOKUP(A1541,'TOURISM processed'!$A$2:$F$2692,5,0))</f>
        <v>17529000000</v>
      </c>
      <c r="Y1541" s="24">
        <f>IFNA(VLOOKUP(A1541,'TOURISM processed'!$A$2:$F$2692,6,0))</f>
        <v>17453000000</v>
      </c>
      <c r="Z1541" s="24">
        <f t="shared" si="7"/>
        <v>1067.716393</v>
      </c>
      <c r="AA1541" s="24">
        <f>IFNA(VLOOKUP(A1541,'BUSINESS processed'!A1541:J4231,5,0))</f>
        <v>0.446</v>
      </c>
      <c r="AB1541" s="24">
        <f>IFNA(VLOOKUP(A1541,'BUSINESS processed'!A1541:J4231,6,0))</f>
        <v>8</v>
      </c>
      <c r="AC1541" s="24">
        <f t="shared" si="879"/>
        <v>0</v>
      </c>
      <c r="AD1541" s="24">
        <f>IFNA(VLOOKUP(A1541,'BUSINESS processed'!A1541:J4231,8,0))</f>
        <v>250</v>
      </c>
      <c r="AE1541" s="24">
        <f>IFNA(VLOOKUP(A1541,'BUSINESS processed'!A1541:J4231,9,0))</f>
        <v>0.837</v>
      </c>
      <c r="AF1541" s="27">
        <f>IFNA(VLOOKUP(A1541,'BUSINESS processed'!A1541:J4231,10,0))</f>
        <v>1.056</v>
      </c>
      <c r="AG1541" s="26"/>
      <c r="AH1541" s="26"/>
      <c r="AI1541" s="26"/>
      <c r="AJ1541" s="26"/>
      <c r="AK1541" s="26"/>
      <c r="AL1541" s="26"/>
      <c r="AM1541" s="26"/>
      <c r="AN1541" s="26"/>
      <c r="AO1541" s="26"/>
      <c r="AP1541" s="26"/>
      <c r="AQ1541" s="26"/>
      <c r="AR1541" s="26"/>
      <c r="AS1541" s="26"/>
      <c r="AT1541" s="26"/>
      <c r="AU1541" s="26"/>
      <c r="AV1541" s="26"/>
      <c r="AW1541" s="26"/>
      <c r="AX1541" s="26"/>
      <c r="AY1541" s="26"/>
      <c r="AZ1541" s="26"/>
      <c r="BA1541" s="26"/>
      <c r="BB1541" s="26"/>
      <c r="BC1541" s="26"/>
      <c r="BD1541" s="26"/>
      <c r="BE1541" s="26"/>
      <c r="BF1541" s="26"/>
      <c r="BG1541" s="26"/>
      <c r="BH1541" s="26"/>
    </row>
    <row r="1542">
      <c r="A1542" s="18" t="str">
        <f t="shared" si="1"/>
        <v>Europe_Netherlands-Europe_2007</v>
      </c>
      <c r="B1542" s="19" t="s">
        <v>179</v>
      </c>
      <c r="C1542" s="20" t="s">
        <v>211</v>
      </c>
      <c r="D1542" s="21" t="s">
        <v>86</v>
      </c>
      <c r="E1542" s="22">
        <v>7.83E11</v>
      </c>
      <c r="F1542" s="22">
        <f t="shared" si="2"/>
        <v>47797.24883</v>
      </c>
      <c r="G1542" s="23">
        <v>0.108</v>
      </c>
      <c r="H1542" s="23">
        <v>5150.0</v>
      </c>
      <c r="I1542" s="23">
        <v>0.046</v>
      </c>
      <c r="J1542" s="24">
        <f>IF(AND( C1542=C1541,D1542&gt;D1541),J1541,"")</f>
        <v>77390.5</v>
      </c>
      <c r="K1542" s="24">
        <f t="shared" si="3"/>
        <v>0.004724205601</v>
      </c>
      <c r="L1542" s="24">
        <f>IF(AND(C1542=C1541,C1542&gt;C1541),C1541,0)</f>
        <v>0</v>
      </c>
      <c r="M1542" s="24">
        <f t="shared" si="5"/>
        <v>0</v>
      </c>
      <c r="N1542" s="24">
        <f>IFNA(VLOOKUP(A1542,'HUMAN RESOURCES processed'!$A$2:$M$2692,5,0))</f>
        <v>0.011</v>
      </c>
      <c r="O1542" s="24">
        <f>IFNA(VLOOKUP(A1542,'HUMAN RESOURCES processed'!$A$2:$M$2692,6,0))</f>
        <v>0.004</v>
      </c>
      <c r="P1542" s="24">
        <f>IFNA(VLOOKUP(A1542,'HUMAN RESOURCES processed'!$A$2:$M$2692,7,0))</f>
        <v>82</v>
      </c>
      <c r="Q1542" s="24">
        <f>IFNA(VLOOKUP(A1542,'HUMAN RESOURCES processed'!$A$2:$M$2692,8,0))</f>
        <v>78</v>
      </c>
      <c r="R1542" s="24">
        <f t="shared" si="6"/>
        <v>80</v>
      </c>
      <c r="S1542" s="24">
        <f>IFNA(VLOOKUP(A1542,'HUMAN RESOURCES processed'!$A$2:$M$2692,9,0))</f>
        <v>0.181</v>
      </c>
      <c r="T1542" s="24">
        <f>IFNA(VLOOKUP(A1542,'HUMAN RESOURCES processed'!$A$2:$M$2692,10,0))</f>
        <v>0.674</v>
      </c>
      <c r="U1542" s="24">
        <f>IFNA(VLOOKUP(A1542,'HUMAN RESOURCES processed'!$A$2:$M$2692,11,0))</f>
        <v>0.144</v>
      </c>
      <c r="V1542" s="24">
        <f>IFNA(VLOOKUP(A1542,'HUMAN RESOURCES processed'!$A$2:$M$2692,12,0))</f>
        <v>16381696</v>
      </c>
      <c r="W1542" s="24">
        <f>IFNA(VLOOKUP(A1542,'HUMAN RESOURCES processed'!$A$2:$M$2692,13,0))</f>
        <v>0.845</v>
      </c>
      <c r="X1542" s="24">
        <f>IFNA(VLOOKUP(A1542,'TOURISM processed'!$A$2:$F$2692,5,0))</f>
        <v>19922000000</v>
      </c>
      <c r="Y1542" s="24">
        <f>IFNA(VLOOKUP(A1542,'TOURISM processed'!$A$2:$F$2692,6,0))</f>
        <v>19477000000</v>
      </c>
      <c r="Z1542" s="24">
        <f t="shared" si="7"/>
        <v>1188.948934</v>
      </c>
      <c r="AA1542" s="24">
        <f>IFNA(VLOOKUP(A1542,'BUSINESS processed'!A1542:J4232,5,0))</f>
        <v>0.418</v>
      </c>
      <c r="AB1542" s="24">
        <f>IFNA(VLOOKUP(A1542,'BUSINESS processed'!A1542:J4232,6,0))</f>
        <v>8</v>
      </c>
      <c r="AC1542" s="24">
        <f t="shared" si="879"/>
        <v>0</v>
      </c>
      <c r="AD1542" s="24">
        <f>IFNA(VLOOKUP(A1542,'BUSINESS processed'!A1542:J4232,8,0))</f>
        <v>180</v>
      </c>
      <c r="AE1542" s="24">
        <f>IFNA(VLOOKUP(A1542,'BUSINESS processed'!A1542:J4232,9,0))</f>
        <v>0.858</v>
      </c>
      <c r="AF1542" s="27">
        <f>IFNA(VLOOKUP(A1542,'BUSINESS processed'!A1542:J4232,10,0))</f>
        <v>1.173</v>
      </c>
      <c r="AG1542" s="26"/>
      <c r="AH1542" s="26"/>
      <c r="AI1542" s="26"/>
      <c r="AJ1542" s="26"/>
      <c r="AK1542" s="26"/>
      <c r="AL1542" s="26"/>
      <c r="AM1542" s="26"/>
      <c r="AN1542" s="26"/>
      <c r="AO1542" s="26"/>
      <c r="AP1542" s="26"/>
      <c r="AQ1542" s="26"/>
      <c r="AR1542" s="26"/>
      <c r="AS1542" s="26"/>
      <c r="AT1542" s="26"/>
      <c r="AU1542" s="26"/>
      <c r="AV1542" s="26"/>
      <c r="AW1542" s="26"/>
      <c r="AX1542" s="26"/>
      <c r="AY1542" s="26"/>
      <c r="AZ1542" s="26"/>
      <c r="BA1542" s="26"/>
      <c r="BB1542" s="26"/>
      <c r="BC1542" s="26"/>
      <c r="BD1542" s="26"/>
      <c r="BE1542" s="26"/>
      <c r="BF1542" s="26"/>
      <c r="BG1542" s="26"/>
      <c r="BH1542" s="26"/>
    </row>
    <row r="1543">
      <c r="A1543" s="18" t="str">
        <f t="shared" si="1"/>
        <v>Europe_Netherlands-Europe_2008</v>
      </c>
      <c r="B1543" s="19" t="s">
        <v>179</v>
      </c>
      <c r="C1543" s="20" t="s">
        <v>211</v>
      </c>
      <c r="D1543" s="21" t="s">
        <v>87</v>
      </c>
      <c r="E1543" s="22">
        <v>8.71E11</v>
      </c>
      <c r="F1543" s="22">
        <f t="shared" si="2"/>
        <v>52962.51707</v>
      </c>
      <c r="G1543" s="23">
        <v>0.11</v>
      </c>
      <c r="H1543" s="23">
        <v>5834.0</v>
      </c>
      <c r="I1543" s="23">
        <v>0.046</v>
      </c>
      <c r="J1543" s="24">
        <f>IFNA(VLOOKUP(A1543,'ENERGY processed'!$A$2:$H$2692,7,0),"")</f>
        <v>79350</v>
      </c>
      <c r="K1543" s="24">
        <f t="shared" si="3"/>
        <v>0.004825000838</v>
      </c>
      <c r="L1543" s="24">
        <f>IFNA(VLOOKUP(A1543,'ENERGY processed'!$A$2:$H$2692,8,0),"")</f>
        <v>171766</v>
      </c>
      <c r="M1543" s="24">
        <f t="shared" si="5"/>
        <v>0.01044450024</v>
      </c>
      <c r="N1543" s="24">
        <f>IFNA(VLOOKUP(A1543,'HUMAN RESOURCES processed'!$A$2:$M$2692,5,0))</f>
        <v>0.011</v>
      </c>
      <c r="O1543" s="24">
        <f>IFNA(VLOOKUP(A1543,'HUMAN RESOURCES processed'!$A$2:$M$2692,6,0))</f>
        <v>0.004</v>
      </c>
      <c r="P1543" s="24">
        <f>IFNA(VLOOKUP(A1543,'HUMAN RESOURCES processed'!$A$2:$M$2692,7,0))</f>
        <v>82</v>
      </c>
      <c r="Q1543" s="24">
        <f>IFNA(VLOOKUP(A1543,'HUMAN RESOURCES processed'!$A$2:$M$2692,8,0))</f>
        <v>78</v>
      </c>
      <c r="R1543" s="24">
        <f t="shared" si="6"/>
        <v>80</v>
      </c>
      <c r="S1543" s="24">
        <f>IFNA(VLOOKUP(A1543,'HUMAN RESOURCES processed'!$A$2:$M$2692,9,0))</f>
        <v>0.179</v>
      </c>
      <c r="T1543" s="24">
        <f>IFNA(VLOOKUP(A1543,'HUMAN RESOURCES processed'!$A$2:$M$2692,10,0))</f>
        <v>0.674</v>
      </c>
      <c r="U1543" s="24">
        <f>IFNA(VLOOKUP(A1543,'HUMAN RESOURCES processed'!$A$2:$M$2692,11,0))</f>
        <v>0.147</v>
      </c>
      <c r="V1543" s="24">
        <f>IFNA(VLOOKUP(A1543,'HUMAN RESOURCES processed'!$A$2:$M$2692,12,0))</f>
        <v>16445593</v>
      </c>
      <c r="W1543" s="24">
        <f>IFNA(VLOOKUP(A1543,'HUMAN RESOURCES processed'!$A$2:$M$2692,13,0))</f>
        <v>0.854</v>
      </c>
      <c r="X1543" s="24">
        <f>IFNA(VLOOKUP(A1543,'TOURISM processed'!$A$2:$F$2692,5,0))</f>
        <v>20523000000</v>
      </c>
      <c r="Y1543" s="24">
        <f>IFNA(VLOOKUP(A1543,'TOURISM processed'!$A$2:$F$2692,6,0))</f>
        <v>22217000000</v>
      </c>
      <c r="Z1543" s="24">
        <f t="shared" si="7"/>
        <v>1350.939428</v>
      </c>
      <c r="AA1543" s="24">
        <f>IFNA(VLOOKUP(A1543,'BUSINESS processed'!A1543:J4233,5,0))</f>
        <v>0.382</v>
      </c>
      <c r="AB1543" s="24">
        <f>IFNA(VLOOKUP(A1543,'BUSINESS processed'!A1543:J4233,6,0))</f>
        <v>8</v>
      </c>
      <c r="AC1543" s="24">
        <f t="shared" si="879"/>
        <v>0</v>
      </c>
      <c r="AD1543" s="24">
        <f>IFNA(VLOOKUP(A1543,'BUSINESS processed'!A1543:J4233,8,0))</f>
        <v>180</v>
      </c>
      <c r="AE1543" s="24">
        <f>IFNA(VLOOKUP(A1543,'BUSINESS processed'!A1543:J4233,9,0))</f>
        <v>0.874</v>
      </c>
      <c r="AF1543" s="27">
        <f>IFNA(VLOOKUP(A1543,'BUSINESS processed'!A1543:J4233,10,0))</f>
        <v>1.25</v>
      </c>
      <c r="AG1543" s="26"/>
      <c r="AH1543" s="26"/>
      <c r="AI1543" s="26"/>
      <c r="AJ1543" s="26"/>
      <c r="AK1543" s="26"/>
      <c r="AL1543" s="26"/>
      <c r="AM1543" s="26"/>
      <c r="AN1543" s="26"/>
      <c r="AO1543" s="26"/>
      <c r="AP1543" s="26"/>
      <c r="AQ1543" s="26"/>
      <c r="AR1543" s="26"/>
      <c r="AS1543" s="26"/>
      <c r="AT1543" s="26"/>
      <c r="AU1543" s="26"/>
      <c r="AV1543" s="26"/>
      <c r="AW1543" s="26"/>
      <c r="AX1543" s="26"/>
      <c r="AY1543" s="26"/>
      <c r="AZ1543" s="26"/>
      <c r="BA1543" s="26"/>
      <c r="BB1543" s="26"/>
      <c r="BC1543" s="26"/>
      <c r="BD1543" s="26"/>
      <c r="BE1543" s="26"/>
      <c r="BF1543" s="26"/>
      <c r="BG1543" s="26"/>
      <c r="BH1543" s="26"/>
    </row>
    <row r="1544">
      <c r="A1544" s="18" t="str">
        <f t="shared" si="1"/>
        <v>Europe_Netherlands-Europe_2009</v>
      </c>
      <c r="B1544" s="19" t="s">
        <v>179</v>
      </c>
      <c r="C1544" s="20" t="s">
        <v>211</v>
      </c>
      <c r="D1544" s="21" t="s">
        <v>88</v>
      </c>
      <c r="E1544" s="22">
        <v>7.96E11</v>
      </c>
      <c r="F1544" s="22">
        <f t="shared" si="2"/>
        <v>48153.73965</v>
      </c>
      <c r="G1544" s="23">
        <v>0.119</v>
      </c>
      <c r="H1544" s="23">
        <v>5740.0</v>
      </c>
      <c r="I1544" s="23">
        <v>0.02</v>
      </c>
      <c r="J1544" s="24">
        <f>IFNA(VLOOKUP(A1544,'ENERGY processed'!$A$2:$H$2692,7,0),"")</f>
        <v>78824</v>
      </c>
      <c r="K1544" s="24">
        <f t="shared" si="3"/>
        <v>0.004768430118</v>
      </c>
      <c r="L1544" s="24">
        <f>IFNA(VLOOKUP(A1544,'ENERGY processed'!$A$2:$H$2692,8,0),"")</f>
        <v>172228</v>
      </c>
      <c r="M1544" s="24">
        <f t="shared" si="5"/>
        <v>0.0104188722</v>
      </c>
      <c r="N1544" s="24">
        <f>IFNA(VLOOKUP(A1544,'HUMAN RESOURCES processed'!$A$2:$M$2692,5,0))</f>
        <v>0.011</v>
      </c>
      <c r="O1544" s="24">
        <f>IFNA(VLOOKUP(A1544,'HUMAN RESOURCES processed'!$A$2:$M$2692,6,0))</f>
        <v>0.004</v>
      </c>
      <c r="P1544" s="24">
        <f>IFNA(VLOOKUP(A1544,'HUMAN RESOURCES processed'!$A$2:$M$2692,7,0))</f>
        <v>83</v>
      </c>
      <c r="Q1544" s="24">
        <f>IFNA(VLOOKUP(A1544,'HUMAN RESOURCES processed'!$A$2:$M$2692,8,0))</f>
        <v>79</v>
      </c>
      <c r="R1544" s="24">
        <f t="shared" si="6"/>
        <v>81</v>
      </c>
      <c r="S1544" s="24">
        <f>IFNA(VLOOKUP(A1544,'HUMAN RESOURCES processed'!$A$2:$M$2692,9,0))</f>
        <v>0.177</v>
      </c>
      <c r="T1544" s="24">
        <f>IFNA(VLOOKUP(A1544,'HUMAN RESOURCES processed'!$A$2:$M$2692,10,0))</f>
        <v>0.673</v>
      </c>
      <c r="U1544" s="24">
        <f>IFNA(VLOOKUP(A1544,'HUMAN RESOURCES processed'!$A$2:$M$2692,11,0))</f>
        <v>0.15</v>
      </c>
      <c r="V1544" s="24">
        <f>IFNA(VLOOKUP(A1544,'HUMAN RESOURCES processed'!$A$2:$M$2692,12,0))</f>
        <v>16530388</v>
      </c>
      <c r="W1544" s="24">
        <f>IFNA(VLOOKUP(A1544,'HUMAN RESOURCES processed'!$A$2:$M$2692,13,0))</f>
        <v>0.862</v>
      </c>
      <c r="X1544" s="24">
        <f>IFNA(VLOOKUP(A1544,'TOURISM processed'!$A$2:$F$2692,5,0))</f>
        <v>17868000000</v>
      </c>
      <c r="Y1544" s="24">
        <f>IFNA(VLOOKUP(A1544,'TOURISM processed'!$A$2:$F$2692,6,0))</f>
        <v>21080000000</v>
      </c>
      <c r="Z1544" s="24">
        <f t="shared" si="7"/>
        <v>1275.227176</v>
      </c>
      <c r="AA1544" s="24">
        <f>IFNA(VLOOKUP(A1544,'BUSINESS processed'!A1544:J4234,5,0))</f>
        <v>0.385</v>
      </c>
      <c r="AB1544" s="24">
        <f>IFNA(VLOOKUP(A1544,'BUSINESS processed'!A1544:J4234,6,0))</f>
        <v>8</v>
      </c>
      <c r="AC1544" s="24">
        <f t="shared" si="879"/>
        <v>0</v>
      </c>
      <c r="AD1544" s="24">
        <f>IFNA(VLOOKUP(A1544,'BUSINESS processed'!A1544:J4234,8,0))</f>
        <v>164</v>
      </c>
      <c r="AE1544" s="24">
        <f>IFNA(VLOOKUP(A1544,'BUSINESS processed'!A1544:J4234,9,0))</f>
        <v>0.896</v>
      </c>
      <c r="AF1544" s="27">
        <f>IFNA(VLOOKUP(A1544,'BUSINESS processed'!A1544:J4234,10,0))</f>
        <v>1.217</v>
      </c>
      <c r="AG1544" s="26"/>
      <c r="AH1544" s="26"/>
      <c r="AI1544" s="26"/>
      <c r="AJ1544" s="26"/>
      <c r="AK1544" s="26"/>
      <c r="AL1544" s="26"/>
      <c r="AM1544" s="26"/>
      <c r="AN1544" s="26"/>
      <c r="AO1544" s="26"/>
      <c r="AP1544" s="26"/>
      <c r="AQ1544" s="26"/>
      <c r="AR1544" s="26"/>
      <c r="AS1544" s="26"/>
      <c r="AT1544" s="26"/>
      <c r="AU1544" s="26"/>
      <c r="AV1544" s="26"/>
      <c r="AW1544" s="26"/>
      <c r="AX1544" s="26"/>
      <c r="AY1544" s="26"/>
      <c r="AZ1544" s="26"/>
      <c r="BA1544" s="26"/>
      <c r="BB1544" s="26"/>
      <c r="BC1544" s="26"/>
      <c r="BD1544" s="26"/>
      <c r="BE1544" s="26"/>
      <c r="BF1544" s="26"/>
      <c r="BG1544" s="26"/>
      <c r="BH1544" s="26"/>
    </row>
    <row r="1545">
      <c r="A1545" s="18" t="str">
        <f t="shared" si="1"/>
        <v>Europe_Netherlands-Europe_2010</v>
      </c>
      <c r="B1545" s="19" t="s">
        <v>179</v>
      </c>
      <c r="C1545" s="20" t="s">
        <v>211</v>
      </c>
      <c r="D1545" s="21" t="s">
        <v>89</v>
      </c>
      <c r="E1545" s="22">
        <v>7.77E11</v>
      </c>
      <c r="F1545" s="22">
        <f t="shared" si="2"/>
        <v>46763.86248</v>
      </c>
      <c r="G1545" s="23">
        <v>0.121</v>
      </c>
      <c r="H1545" s="23">
        <v>5676.0</v>
      </c>
      <c r="I1545" s="23">
        <v>0.018</v>
      </c>
      <c r="J1545" s="24">
        <f>IF(AND( C1545=C1544,D1545&gt;D1544),J1544,"")</f>
        <v>78824</v>
      </c>
      <c r="K1545" s="24">
        <f t="shared" si="3"/>
        <v>0.004744034358</v>
      </c>
      <c r="L1545" s="24">
        <f>IF(AND(C1545=C1544,C1545&gt;C1544),C1544,0)</f>
        <v>0</v>
      </c>
      <c r="M1545" s="24">
        <f t="shared" si="5"/>
        <v>0</v>
      </c>
      <c r="N1545" s="24">
        <f>IFNA(VLOOKUP(A1545,'HUMAN RESOURCES processed'!$A$2:$M$2692,5,0))</f>
        <v>0.011</v>
      </c>
      <c r="O1545" s="24">
        <f>IFNA(VLOOKUP(A1545,'HUMAN RESOURCES processed'!$A$2:$M$2692,6,0))</f>
        <v>0.004</v>
      </c>
      <c r="P1545" s="24">
        <f>IFNA(VLOOKUP(A1545,'HUMAN RESOURCES processed'!$A$2:$M$2692,7,0))</f>
        <v>83</v>
      </c>
      <c r="Q1545" s="24">
        <f>IFNA(VLOOKUP(A1545,'HUMAN RESOURCES processed'!$A$2:$M$2692,8,0))</f>
        <v>79</v>
      </c>
      <c r="R1545" s="24">
        <f t="shared" si="6"/>
        <v>81</v>
      </c>
      <c r="S1545" s="24">
        <f>IFNA(VLOOKUP(A1545,'HUMAN RESOURCES processed'!$A$2:$M$2692,9,0))</f>
        <v>0.175</v>
      </c>
      <c r="T1545" s="24">
        <f>IFNA(VLOOKUP(A1545,'HUMAN RESOURCES processed'!$A$2:$M$2692,10,0))</f>
        <v>0.671</v>
      </c>
      <c r="U1545" s="24">
        <f>IFNA(VLOOKUP(A1545,'HUMAN RESOURCES processed'!$A$2:$M$2692,11,0))</f>
        <v>0.154</v>
      </c>
      <c r="V1545" s="24">
        <f>IFNA(VLOOKUP(A1545,'HUMAN RESOURCES processed'!$A$2:$M$2692,12,0))</f>
        <v>16615394</v>
      </c>
      <c r="W1545" s="24">
        <f>IFNA(VLOOKUP(A1545,'HUMAN RESOURCES processed'!$A$2:$M$2692,13,0))</f>
        <v>0.871</v>
      </c>
      <c r="X1545" s="24">
        <f>IFNA(VLOOKUP(A1545,'TOURISM processed'!$A$2:$F$2692,5,0))</f>
        <v>18690000000</v>
      </c>
      <c r="Y1545" s="24">
        <f>IFNA(VLOOKUP(A1545,'TOURISM processed'!$A$2:$F$2692,6,0))</f>
        <v>19772000000</v>
      </c>
      <c r="Z1545" s="24">
        <f t="shared" si="7"/>
        <v>1189.980809</v>
      </c>
      <c r="AA1545" s="24">
        <f>IFNA(VLOOKUP(A1545,'BUSINESS processed'!A1545:J4235,5,0))</f>
        <v>0.394</v>
      </c>
      <c r="AB1545" s="24">
        <f>IFNA(VLOOKUP(A1545,'BUSINESS processed'!A1545:J4235,6,0))</f>
        <v>8</v>
      </c>
      <c r="AC1545" s="24">
        <f t="shared" si="879"/>
        <v>0</v>
      </c>
      <c r="AD1545" s="24">
        <f>IFNA(VLOOKUP(A1545,'BUSINESS processed'!A1545:J4235,8,0))</f>
        <v>134</v>
      </c>
      <c r="AE1545" s="24">
        <f>IFNA(VLOOKUP(A1545,'BUSINESS processed'!A1545:J4235,9,0))</f>
        <v>0.907</v>
      </c>
      <c r="AF1545" s="27">
        <f>IFNA(VLOOKUP(A1545,'BUSINESS processed'!A1545:J4235,10,0))</f>
        <v>1.154</v>
      </c>
      <c r="AG1545" s="26"/>
      <c r="AH1545" s="26"/>
      <c r="AI1545" s="26"/>
      <c r="AJ1545" s="26"/>
      <c r="AK1545" s="26"/>
      <c r="AL1545" s="26"/>
      <c r="AM1545" s="26"/>
      <c r="AN1545" s="26"/>
      <c r="AO1545" s="26"/>
      <c r="AP1545" s="26"/>
      <c r="AQ1545" s="26"/>
      <c r="AR1545" s="26"/>
      <c r="AS1545" s="26"/>
      <c r="AT1545" s="26"/>
      <c r="AU1545" s="26"/>
      <c r="AV1545" s="26"/>
      <c r="AW1545" s="26"/>
      <c r="AX1545" s="26"/>
      <c r="AY1545" s="26"/>
      <c r="AZ1545" s="26"/>
      <c r="BA1545" s="26"/>
      <c r="BB1545" s="26"/>
      <c r="BC1545" s="26"/>
      <c r="BD1545" s="26"/>
      <c r="BE1545" s="26"/>
      <c r="BF1545" s="26"/>
      <c r="BG1545" s="26"/>
      <c r="BH1545" s="26"/>
    </row>
    <row r="1546">
      <c r="A1546" s="18" t="str">
        <f t="shared" si="1"/>
        <v>Europe_Netherlands-Europe_2011</v>
      </c>
      <c r="B1546" s="19" t="s">
        <v>179</v>
      </c>
      <c r="C1546" s="20" t="s">
        <v>211</v>
      </c>
      <c r="D1546" s="21" t="s">
        <v>90</v>
      </c>
      <c r="E1546" s="22">
        <v>8.33E11</v>
      </c>
      <c r="F1546" s="22">
        <f t="shared" si="2"/>
        <v>49900.93496</v>
      </c>
      <c r="G1546" s="23">
        <v>0.119</v>
      </c>
      <c r="H1546" s="23">
        <v>5997.0</v>
      </c>
      <c r="I1546" s="23">
        <v>0.02</v>
      </c>
      <c r="J1546" s="24">
        <f>IFNA(VLOOKUP(A1546,'ENERGY processed'!$A$2:$H$2692,7,0),"")</f>
        <v>75616.5</v>
      </c>
      <c r="K1546" s="24">
        <f t="shared" si="3"/>
        <v>0.004529812783</v>
      </c>
      <c r="L1546" s="24">
        <f>IFNA(VLOOKUP(A1546,'ENERGY processed'!$A$2:$H$2692,8,0),"")</f>
        <v>170202</v>
      </c>
      <c r="M1546" s="24">
        <f t="shared" si="5"/>
        <v>0.01019596511</v>
      </c>
      <c r="N1546" s="24">
        <f>IFNA(VLOOKUP(A1546,'HUMAN RESOURCES processed'!$A$2:$M$2692,5,0))</f>
        <v>0.011</v>
      </c>
      <c r="O1546" s="24">
        <f>IFNA(VLOOKUP(A1546,'HUMAN RESOURCES processed'!$A$2:$M$2692,6,0))</f>
        <v>0.004</v>
      </c>
      <c r="P1546" s="24">
        <f>IFNA(VLOOKUP(A1546,'HUMAN RESOURCES processed'!$A$2:$M$2692,7,0))</f>
        <v>83</v>
      </c>
      <c r="Q1546" s="24">
        <f>IFNA(VLOOKUP(A1546,'HUMAN RESOURCES processed'!$A$2:$M$2692,8,0))</f>
        <v>79</v>
      </c>
      <c r="R1546" s="24">
        <f t="shared" si="6"/>
        <v>81</v>
      </c>
      <c r="S1546" s="24">
        <f>IFNA(VLOOKUP(A1546,'HUMAN RESOURCES processed'!$A$2:$M$2692,9,0))</f>
        <v>0.173</v>
      </c>
      <c r="T1546" s="24">
        <f>IFNA(VLOOKUP(A1546,'HUMAN RESOURCES processed'!$A$2:$M$2692,10,0))</f>
        <v>0.667</v>
      </c>
      <c r="U1546" s="24">
        <f>IFNA(VLOOKUP(A1546,'HUMAN RESOURCES processed'!$A$2:$M$2692,11,0))</f>
        <v>0.159</v>
      </c>
      <c r="V1546" s="24">
        <f>IFNA(VLOOKUP(A1546,'HUMAN RESOURCES processed'!$A$2:$M$2692,12,0))</f>
        <v>16693074</v>
      </c>
      <c r="W1546" s="24">
        <f>IFNA(VLOOKUP(A1546,'HUMAN RESOURCES processed'!$A$2:$M$2692,13,0))</f>
        <v>0.878</v>
      </c>
      <c r="X1546" s="24">
        <f>IFNA(VLOOKUP(A1546,'TOURISM processed'!$A$2:$F$2692,5,0))</f>
        <v>20970000000</v>
      </c>
      <c r="Y1546" s="24">
        <f>IFNA(VLOOKUP(A1546,'TOURISM processed'!$A$2:$F$2692,6,0))</f>
        <v>20884000000</v>
      </c>
      <c r="Z1546" s="24">
        <f t="shared" si="7"/>
        <v>1251.057774</v>
      </c>
      <c r="AA1546" s="24">
        <f>IFNA(VLOOKUP(A1546,'BUSINESS processed'!A1546:J4236,5,0))</f>
        <v>0.396</v>
      </c>
      <c r="AB1546" s="24">
        <f>IFNA(VLOOKUP(A1546,'BUSINESS processed'!A1546:J4236,6,0))</f>
        <v>8</v>
      </c>
      <c r="AC1546" s="24">
        <f t="shared" si="879"/>
        <v>0</v>
      </c>
      <c r="AD1546" s="24">
        <f>IFNA(VLOOKUP(A1546,'BUSINESS processed'!A1546:J4236,8,0))</f>
        <v>127</v>
      </c>
      <c r="AE1546" s="24">
        <f>IFNA(VLOOKUP(A1546,'BUSINESS processed'!A1546:J4236,9,0))</f>
        <v>0.914</v>
      </c>
      <c r="AF1546" s="27">
        <f>IFNA(VLOOKUP(A1546,'BUSINESS processed'!A1546:J4236,10,0))</f>
        <v>1.19</v>
      </c>
      <c r="AG1546" s="26"/>
      <c r="AH1546" s="26"/>
      <c r="AI1546" s="26"/>
      <c r="AJ1546" s="26"/>
      <c r="AK1546" s="26"/>
      <c r="AL1546" s="26"/>
      <c r="AM1546" s="26"/>
      <c r="AN1546" s="26"/>
      <c r="AO1546" s="26"/>
      <c r="AP1546" s="26"/>
      <c r="AQ1546" s="26"/>
      <c r="AR1546" s="26"/>
      <c r="AS1546" s="26"/>
      <c r="AT1546" s="26"/>
      <c r="AU1546" s="26"/>
      <c r="AV1546" s="26"/>
      <c r="AW1546" s="26"/>
      <c r="AX1546" s="26"/>
      <c r="AY1546" s="26"/>
      <c r="AZ1546" s="26"/>
      <c r="BA1546" s="26"/>
      <c r="BB1546" s="26"/>
      <c r="BC1546" s="26"/>
      <c r="BD1546" s="26"/>
      <c r="BE1546" s="26"/>
      <c r="BF1546" s="26"/>
      <c r="BG1546" s="26"/>
      <c r="BH1546" s="26"/>
    </row>
    <row r="1547">
      <c r="A1547" s="18" t="str">
        <f t="shared" si="1"/>
        <v>Europe_Netherlands-Europe_2012</v>
      </c>
      <c r="B1547" s="19" t="s">
        <v>179</v>
      </c>
      <c r="C1547" s="20" t="s">
        <v>211</v>
      </c>
      <c r="D1547" s="21" t="s">
        <v>91</v>
      </c>
      <c r="E1547" s="22">
        <v>7.7E11</v>
      </c>
      <c r="F1547" s="22">
        <f t="shared" si="2"/>
        <v>45956.53514</v>
      </c>
      <c r="G1547" s="23">
        <v>0.124</v>
      </c>
      <c r="H1547" s="23">
        <v>5737.0</v>
      </c>
      <c r="I1547" s="23">
        <v>0.016</v>
      </c>
      <c r="J1547" s="24">
        <f>IFNA(VLOOKUP(A1547,'ENERGY processed'!$A$2:$H$2692,7,0),"")</f>
        <v>76830</v>
      </c>
      <c r="K1547" s="24">
        <f t="shared" si="3"/>
        <v>0.004585507266</v>
      </c>
      <c r="L1547" s="24">
        <f>IFNA(VLOOKUP(A1547,'ENERGY processed'!$A$2:$H$2692,8,0),"")</f>
        <v>167201</v>
      </c>
      <c r="M1547" s="24">
        <f t="shared" si="5"/>
        <v>0.00997919303</v>
      </c>
      <c r="N1547" s="24">
        <f>IFNA(VLOOKUP(A1547,'HUMAN RESOURCES processed'!$A$2:$M$2692,5,0))</f>
        <v>0.011</v>
      </c>
      <c r="O1547" s="24">
        <f>IFNA(VLOOKUP(A1547,'HUMAN RESOURCES processed'!$A$2:$M$2692,6,0))</f>
        <v>0.004</v>
      </c>
      <c r="P1547" s="24">
        <f>IFNA(VLOOKUP(A1547,'HUMAN RESOURCES processed'!$A$2:$M$2692,7,0))</f>
        <v>83</v>
      </c>
      <c r="Q1547" s="24">
        <f>IFNA(VLOOKUP(A1547,'HUMAN RESOURCES processed'!$A$2:$M$2692,8,0))</f>
        <v>79</v>
      </c>
      <c r="R1547" s="24">
        <f t="shared" si="6"/>
        <v>81</v>
      </c>
      <c r="S1547" s="24">
        <f>IFNA(VLOOKUP(A1547,'HUMAN RESOURCES processed'!$A$2:$M$2692,9,0))</f>
        <v>0.172</v>
      </c>
      <c r="T1547" s="24">
        <f>IFNA(VLOOKUP(A1547,'HUMAN RESOURCES processed'!$A$2:$M$2692,10,0))</f>
        <v>0.663</v>
      </c>
      <c r="U1547" s="24">
        <f>IFNA(VLOOKUP(A1547,'HUMAN RESOURCES processed'!$A$2:$M$2692,11,0))</f>
        <v>0.164</v>
      </c>
      <c r="V1547" s="24">
        <f>IFNA(VLOOKUP(A1547,'HUMAN RESOURCES processed'!$A$2:$M$2692,12,0))</f>
        <v>16754962</v>
      </c>
      <c r="W1547" s="24">
        <f>IFNA(VLOOKUP(A1547,'HUMAN RESOURCES processed'!$A$2:$M$2692,13,0))</f>
        <v>0.886</v>
      </c>
      <c r="X1547" s="24">
        <f>IFNA(VLOOKUP(A1547,'TOURISM processed'!$A$2:$F$2692,5,0))</f>
        <v>20527000000</v>
      </c>
      <c r="Y1547" s="24">
        <f>IFNA(VLOOKUP(A1547,'TOURISM processed'!$A$2:$F$2692,6,0))</f>
        <v>20346000000</v>
      </c>
      <c r="Z1547" s="24">
        <f t="shared" si="7"/>
        <v>1214.326836</v>
      </c>
      <c r="AA1547" s="24">
        <f>IFNA(VLOOKUP(A1547,'BUSINESS processed'!A1547:J4237,5,0))</f>
        <v>0.392</v>
      </c>
      <c r="AB1547" s="24">
        <f>IFNA(VLOOKUP(A1547,'BUSINESS processed'!A1547:J4237,6,0))</f>
        <v>5</v>
      </c>
      <c r="AC1547" s="24">
        <f>IFNA(VLOOKUP(A1547,'BUSINESS processed'!A1547:J4237,7,0))</f>
        <v>30</v>
      </c>
      <c r="AD1547" s="24">
        <f>IFNA(VLOOKUP(A1547,'BUSINESS processed'!A1547:J4237,8,0))</f>
        <v>127</v>
      </c>
      <c r="AE1547" s="24">
        <f>IFNA(VLOOKUP(A1547,'BUSINESS processed'!A1547:J4237,9,0))</f>
        <v>0.929</v>
      </c>
      <c r="AF1547" s="27">
        <f>IFNA(VLOOKUP(A1547,'BUSINESS processed'!A1547:J4237,10,0))</f>
        <v>1.18</v>
      </c>
      <c r="AG1547" s="26"/>
      <c r="AH1547" s="26"/>
      <c r="AI1547" s="26"/>
      <c r="AJ1547" s="26"/>
      <c r="AK1547" s="26"/>
      <c r="AL1547" s="26"/>
      <c r="AM1547" s="26"/>
      <c r="AN1547" s="26"/>
      <c r="AO1547" s="26"/>
      <c r="AP1547" s="26"/>
      <c r="AQ1547" s="26"/>
      <c r="AR1547" s="26"/>
      <c r="AS1547" s="26"/>
      <c r="AT1547" s="26"/>
      <c r="AU1547" s="26"/>
      <c r="AV1547" s="26"/>
      <c r="AW1547" s="26"/>
      <c r="AX1547" s="26"/>
      <c r="AY1547" s="26"/>
      <c r="AZ1547" s="26"/>
      <c r="BA1547" s="26"/>
      <c r="BB1547" s="26"/>
      <c r="BC1547" s="26"/>
      <c r="BD1547" s="26"/>
      <c r="BE1547" s="26"/>
      <c r="BF1547" s="26"/>
      <c r="BG1547" s="26"/>
      <c r="BH1547" s="26"/>
    </row>
    <row r="1548">
      <c r="A1548" s="18" t="str">
        <f t="shared" si="1"/>
        <v>Europe_North Macedonia-Europe_2000</v>
      </c>
      <c r="B1548" s="19" t="s">
        <v>179</v>
      </c>
      <c r="C1548" s="20" t="s">
        <v>212</v>
      </c>
      <c r="D1548" s="21" t="s">
        <v>70</v>
      </c>
      <c r="E1548" s="22">
        <v>3.586883989E9</v>
      </c>
      <c r="F1548" s="22">
        <f t="shared" si="2"/>
        <v>1747.884265</v>
      </c>
      <c r="G1548" s="23">
        <v>0.087</v>
      </c>
      <c r="H1548" s="23">
        <v>153.0</v>
      </c>
      <c r="I1548" s="23">
        <v>0.189</v>
      </c>
      <c r="J1548" s="24">
        <f>IF(AND( C1548=C1547,D1548&gt;D1547),J1547,0)</f>
        <v>0</v>
      </c>
      <c r="K1548" s="24">
        <f t="shared" si="3"/>
        <v>0</v>
      </c>
      <c r="L1548" s="24">
        <f t="shared" ref="L1548:L1549" si="881">IF(AND(C1548=C1547,C1548&gt;C1547),C1547,0)</f>
        <v>0</v>
      </c>
      <c r="M1548" s="24">
        <f t="shared" si="5"/>
        <v>0</v>
      </c>
      <c r="N1548" s="24">
        <f>IFNA(VLOOKUP(A1548,'HUMAN RESOURCES processed'!$A$2:$M$2692,5,0))</f>
        <v>0.013</v>
      </c>
      <c r="O1548" s="24">
        <f>IFNA(VLOOKUP(A1548,'HUMAN RESOURCES processed'!$A$2:$M$2692,6,0))</f>
        <v>0.014</v>
      </c>
      <c r="P1548" s="24">
        <f>IFNA(VLOOKUP(A1548,'HUMAN RESOURCES processed'!$A$2:$M$2692,7,0))</f>
        <v>76</v>
      </c>
      <c r="Q1548" s="24">
        <f>IFNA(VLOOKUP(A1548,'HUMAN RESOURCES processed'!$A$2:$M$2692,8,0))</f>
        <v>71</v>
      </c>
      <c r="R1548" s="24">
        <f t="shared" si="6"/>
        <v>73.5</v>
      </c>
      <c r="S1548" s="24">
        <f>IFNA(VLOOKUP(A1548,'HUMAN RESOURCES processed'!$A$2:$M$2692,9,0))</f>
        <v>0.224</v>
      </c>
      <c r="T1548" s="24">
        <f>IFNA(VLOOKUP(A1548,'HUMAN RESOURCES processed'!$A$2:$M$2692,10,0))</f>
        <v>0.676</v>
      </c>
      <c r="U1548" s="24">
        <f>IFNA(VLOOKUP(A1548,'HUMAN RESOURCES processed'!$A$2:$M$2692,11,0))</f>
        <v>0.1</v>
      </c>
      <c r="V1548" s="24">
        <f>IFNA(VLOOKUP(A1548,'HUMAN RESOURCES processed'!$A$2:$M$2692,12,0))</f>
        <v>2052129</v>
      </c>
      <c r="W1548" s="24">
        <f>IFNA(VLOOKUP(A1548,'HUMAN RESOURCES processed'!$A$2:$M$2692,13,0))</f>
        <v>0.585</v>
      </c>
      <c r="X1548" s="24">
        <f>IFNA(VLOOKUP(A1548,'TOURISM processed'!$A$2:$F$2692,5,0))</f>
        <v>88000000</v>
      </c>
      <c r="Y1548" s="24">
        <f>IFNA(VLOOKUP(A1548,'TOURISM processed'!$A$2:$F$2692,6,0))</f>
        <v>58000000</v>
      </c>
      <c r="Z1548" s="24">
        <f t="shared" si="7"/>
        <v>28.26333042</v>
      </c>
      <c r="AA1548" s="24">
        <f t="shared" ref="AA1548:AA1552" si="882">IF(AND(C1548=C1547,D1548&gt;D1547),AA1547,0)</f>
        <v>0</v>
      </c>
      <c r="AB1548" s="24">
        <f t="shared" ref="AB1548:AB1550" si="883">IF(AND(C1548=C1547,D1548&gt;D1547),AB1547,0)</f>
        <v>0</v>
      </c>
      <c r="AC1548" s="24">
        <f t="shared" ref="AC1548:AC1559" si="884">IF(AND(C1548=C1547,D1548&gt;D1547),AC1547,0)</f>
        <v>0</v>
      </c>
      <c r="AD1548" s="24">
        <f t="shared" ref="AD1548:AD1552" si="885">IF(AND(C1548=C1547,D1548&gt;D1547),AD1547,0)</f>
        <v>0</v>
      </c>
      <c r="AE1548" s="24">
        <f>IFNA(VLOOKUP(A1548,'BUSINESS processed'!A1548:J4238,9,0))</f>
        <v>0.025</v>
      </c>
      <c r="AF1548" s="27">
        <f>IFNA(VLOOKUP(A1548,'BUSINESS processed'!A1548:J4238,10,0))</f>
        <v>0.056</v>
      </c>
      <c r="AG1548" s="26"/>
      <c r="AH1548" s="26"/>
      <c r="AI1548" s="26"/>
      <c r="AJ1548" s="26"/>
      <c r="AK1548" s="26"/>
      <c r="AL1548" s="26"/>
      <c r="AM1548" s="26"/>
      <c r="AN1548" s="26"/>
      <c r="AO1548" s="26"/>
      <c r="AP1548" s="26"/>
      <c r="AQ1548" s="26"/>
      <c r="AR1548" s="26"/>
      <c r="AS1548" s="26"/>
      <c r="AT1548" s="26"/>
      <c r="AU1548" s="26"/>
      <c r="AV1548" s="26"/>
      <c r="AW1548" s="26"/>
      <c r="AX1548" s="26"/>
      <c r="AY1548" s="26"/>
      <c r="AZ1548" s="26"/>
      <c r="BA1548" s="26"/>
      <c r="BB1548" s="26"/>
      <c r="BC1548" s="26"/>
      <c r="BD1548" s="26"/>
      <c r="BE1548" s="26"/>
      <c r="BF1548" s="26"/>
      <c r="BG1548" s="26"/>
      <c r="BH1548" s="26"/>
    </row>
    <row r="1549">
      <c r="A1549" s="18" t="str">
        <f t="shared" si="1"/>
        <v>Europe_North Macedonia-Europe_2001</v>
      </c>
      <c r="B1549" s="19" t="s">
        <v>179</v>
      </c>
      <c r="C1549" s="20" t="s">
        <v>212</v>
      </c>
      <c r="D1549" s="21" t="s">
        <v>71</v>
      </c>
      <c r="E1549" s="22">
        <v>3.436961385E9</v>
      </c>
      <c r="F1549" s="22">
        <f t="shared" si="2"/>
        <v>1664.309096</v>
      </c>
      <c r="G1549" s="23">
        <v>0.085</v>
      </c>
      <c r="H1549" s="23">
        <v>141.0</v>
      </c>
      <c r="I1549" s="23">
        <v>0.194</v>
      </c>
      <c r="J1549" s="24">
        <f>IFNA(VLOOKUP(A1549,'ENERGY processed'!$A$2:$H$2692,7,0),"")</f>
        <v>3122</v>
      </c>
      <c r="K1549" s="24">
        <f t="shared" si="3"/>
        <v>0.001511792661</v>
      </c>
      <c r="L1549" s="24">
        <f t="shared" si="881"/>
        <v>0</v>
      </c>
      <c r="M1549" s="24">
        <f t="shared" si="5"/>
        <v>0</v>
      </c>
      <c r="N1549" s="24">
        <f>IFNA(VLOOKUP(A1549,'HUMAN RESOURCES processed'!$A$2:$M$2692,5,0))</f>
        <v>0.012</v>
      </c>
      <c r="O1549" s="24">
        <f>IFNA(VLOOKUP(A1549,'HUMAN RESOURCES processed'!$A$2:$M$2692,6,0))</f>
        <v>0.014</v>
      </c>
      <c r="P1549" s="24">
        <f>IFNA(VLOOKUP(A1549,'HUMAN RESOURCES processed'!$A$2:$M$2692,7,0))</f>
        <v>76</v>
      </c>
      <c r="Q1549" s="24">
        <f>IFNA(VLOOKUP(A1549,'HUMAN RESOURCES processed'!$A$2:$M$2692,8,0))</f>
        <v>71</v>
      </c>
      <c r="R1549" s="24">
        <f t="shared" si="6"/>
        <v>73.5</v>
      </c>
      <c r="S1549" s="24">
        <f>IFNA(VLOOKUP(A1549,'HUMAN RESOURCES processed'!$A$2:$M$2692,9,0))</f>
        <v>0.219</v>
      </c>
      <c r="T1549" s="24">
        <f>IFNA(VLOOKUP(A1549,'HUMAN RESOURCES processed'!$A$2:$M$2692,10,0))</f>
        <v>0.679</v>
      </c>
      <c r="U1549" s="24">
        <f>IFNA(VLOOKUP(A1549,'HUMAN RESOURCES processed'!$A$2:$M$2692,11,0))</f>
        <v>0.103</v>
      </c>
      <c r="V1549" s="24">
        <f>IFNA(VLOOKUP(A1549,'HUMAN RESOURCES processed'!$A$2:$M$2692,12,0))</f>
        <v>2065098</v>
      </c>
      <c r="W1549" s="24">
        <f>IFNA(VLOOKUP(A1549,'HUMAN RESOURCES processed'!$A$2:$M$2692,13,0))</f>
        <v>0.583</v>
      </c>
      <c r="X1549" s="24">
        <f>IFNA(VLOOKUP(A1549,'TOURISM processed'!$A$2:$F$2692,5,0))</f>
        <v>49000000</v>
      </c>
      <c r="Y1549" s="24">
        <f>IFNA(VLOOKUP(A1549,'TOURISM processed'!$A$2:$F$2692,6,0))</f>
        <v>60000000</v>
      </c>
      <c r="Z1549" s="24">
        <f t="shared" si="7"/>
        <v>29.05431122</v>
      </c>
      <c r="AA1549" s="24">
        <f t="shared" si="882"/>
        <v>0</v>
      </c>
      <c r="AB1549" s="24">
        <f t="shared" si="883"/>
        <v>0</v>
      </c>
      <c r="AC1549" s="24">
        <f t="shared" si="884"/>
        <v>0</v>
      </c>
      <c r="AD1549" s="24">
        <f t="shared" si="885"/>
        <v>0</v>
      </c>
      <c r="AE1549" s="24">
        <f>IFNA(VLOOKUP(A1549,'BUSINESS processed'!A1549:J4239,9,0))</f>
        <v>0.035</v>
      </c>
      <c r="AF1549" s="27">
        <f>IFNA(VLOOKUP(A1549,'BUSINESS processed'!A1549:J4239,10,0))</f>
        <v>0.108</v>
      </c>
      <c r="AG1549" s="26"/>
      <c r="AH1549" s="26"/>
      <c r="AI1549" s="26"/>
      <c r="AJ1549" s="26"/>
      <c r="AK1549" s="26"/>
      <c r="AL1549" s="26"/>
      <c r="AM1549" s="26"/>
      <c r="AN1549" s="26"/>
      <c r="AO1549" s="26"/>
      <c r="AP1549" s="26"/>
      <c r="AQ1549" s="26"/>
      <c r="AR1549" s="26"/>
      <c r="AS1549" s="26"/>
      <c r="AT1549" s="26"/>
      <c r="AU1549" s="26"/>
      <c r="AV1549" s="26"/>
      <c r="AW1549" s="26"/>
      <c r="AX1549" s="26"/>
      <c r="AY1549" s="26"/>
      <c r="AZ1549" s="26"/>
      <c r="BA1549" s="26"/>
      <c r="BB1549" s="26"/>
      <c r="BC1549" s="26"/>
      <c r="BD1549" s="26"/>
      <c r="BE1549" s="26"/>
      <c r="BF1549" s="26"/>
      <c r="BG1549" s="26"/>
      <c r="BH1549" s="26"/>
    </row>
    <row r="1550">
      <c r="A1550" s="18" t="str">
        <f t="shared" si="1"/>
        <v>Europe_North Macedonia-Europe_2002</v>
      </c>
      <c r="B1550" s="19" t="s">
        <v>179</v>
      </c>
      <c r="C1550" s="20" t="s">
        <v>212</v>
      </c>
      <c r="D1550" s="21" t="s">
        <v>72</v>
      </c>
      <c r="E1550" s="22">
        <v>3.791306758E9</v>
      </c>
      <c r="F1550" s="22">
        <f t="shared" si="2"/>
        <v>1827.628146</v>
      </c>
      <c r="G1550" s="23">
        <v>0.093</v>
      </c>
      <c r="H1550" s="23">
        <v>170.0</v>
      </c>
      <c r="I1550" s="23">
        <v>0.184</v>
      </c>
      <c r="J1550" s="24">
        <f>IFNA(VLOOKUP(A1550,'ENERGY processed'!$A$2:$H$2692,7,0),"")</f>
        <v>2883</v>
      </c>
      <c r="K1550" s="24">
        <f t="shared" si="3"/>
        <v>0.001389771992</v>
      </c>
      <c r="L1550" s="24">
        <f>IFNA(VLOOKUP(A1550,'ENERGY processed'!$A$2:$H$2692,8,0),"")</f>
        <v>10873</v>
      </c>
      <c r="M1550" s="24">
        <f t="shared" si="5"/>
        <v>0.005241412024</v>
      </c>
      <c r="N1550" s="24">
        <f>IFNA(VLOOKUP(A1550,'HUMAN RESOURCES processed'!$A$2:$M$2692,5,0))</f>
        <v>0.012</v>
      </c>
      <c r="O1550" s="24">
        <f>IFNA(VLOOKUP(A1550,'HUMAN RESOURCES processed'!$A$2:$M$2692,6,0))</f>
        <v>0.013</v>
      </c>
      <c r="P1550" s="24">
        <f>IFNA(VLOOKUP(A1550,'HUMAN RESOURCES processed'!$A$2:$M$2692,7,0))</f>
        <v>76</v>
      </c>
      <c r="Q1550" s="24">
        <f>IFNA(VLOOKUP(A1550,'HUMAN RESOURCES processed'!$A$2:$M$2692,8,0))</f>
        <v>71</v>
      </c>
      <c r="R1550" s="24">
        <f t="shared" si="6"/>
        <v>73.5</v>
      </c>
      <c r="S1550" s="24">
        <f>IFNA(VLOOKUP(A1550,'HUMAN RESOURCES processed'!$A$2:$M$2692,9,0))</f>
        <v>0.213</v>
      </c>
      <c r="T1550" s="24">
        <f>IFNA(VLOOKUP(A1550,'HUMAN RESOURCES processed'!$A$2:$M$2692,10,0))</f>
        <v>0.681</v>
      </c>
      <c r="U1550" s="24">
        <f>IFNA(VLOOKUP(A1550,'HUMAN RESOURCES processed'!$A$2:$M$2692,11,0))</f>
        <v>0.106</v>
      </c>
      <c r="V1550" s="24">
        <f>IFNA(VLOOKUP(A1550,'HUMAN RESOURCES processed'!$A$2:$M$2692,12,0))</f>
        <v>2074441</v>
      </c>
      <c r="W1550" s="24">
        <f>IFNA(VLOOKUP(A1550,'HUMAN RESOURCES processed'!$A$2:$M$2692,13,0))</f>
        <v>0.581</v>
      </c>
      <c r="X1550" s="24">
        <f>IFNA(VLOOKUP(A1550,'TOURISM processed'!$A$2:$F$2692,5,0))</f>
        <v>55000000</v>
      </c>
      <c r="Y1550" s="24">
        <f>IFNA(VLOOKUP(A1550,'TOURISM processed'!$A$2:$F$2692,6,0))</f>
        <v>60000000</v>
      </c>
      <c r="Z1550" s="24">
        <f t="shared" si="7"/>
        <v>28.92345456</v>
      </c>
      <c r="AA1550" s="24">
        <f t="shared" si="882"/>
        <v>0</v>
      </c>
      <c r="AB1550" s="24">
        <f t="shared" si="883"/>
        <v>0</v>
      </c>
      <c r="AC1550" s="24">
        <f t="shared" si="884"/>
        <v>0</v>
      </c>
      <c r="AD1550" s="24">
        <f t="shared" si="885"/>
        <v>0</v>
      </c>
      <c r="AE1550" s="24">
        <f>IFNA(VLOOKUP(A1550,'BUSINESS processed'!A1550:J4240,9,0))</f>
        <v>0.173</v>
      </c>
      <c r="AF1550" s="27">
        <f>IFNA(VLOOKUP(A1550,'BUSINESS processed'!A1550:J4240,10,0))</f>
        <v>0.176</v>
      </c>
      <c r="AG1550" s="26"/>
      <c r="AH1550" s="26"/>
      <c r="AI1550" s="26"/>
      <c r="AJ1550" s="26"/>
      <c r="AK1550" s="26"/>
      <c r="AL1550" s="26"/>
      <c r="AM1550" s="26"/>
      <c r="AN1550" s="26"/>
      <c r="AO1550" s="26"/>
      <c r="AP1550" s="26"/>
      <c r="AQ1550" s="26"/>
      <c r="AR1550" s="26"/>
      <c r="AS1550" s="26"/>
      <c r="AT1550" s="26"/>
      <c r="AU1550" s="26"/>
      <c r="AV1550" s="26"/>
      <c r="AW1550" s="26"/>
      <c r="AX1550" s="26"/>
      <c r="AY1550" s="26"/>
      <c r="AZ1550" s="26"/>
      <c r="BA1550" s="26"/>
      <c r="BB1550" s="26"/>
      <c r="BC1550" s="26"/>
      <c r="BD1550" s="26"/>
      <c r="BE1550" s="26"/>
      <c r="BF1550" s="26"/>
      <c r="BG1550" s="26"/>
      <c r="BH1550" s="26"/>
    </row>
    <row r="1551">
      <c r="A1551" s="18" t="str">
        <f t="shared" si="1"/>
        <v>Europe_North Macedonia-Europe_2003</v>
      </c>
      <c r="B1551" s="19" t="s">
        <v>179</v>
      </c>
      <c r="C1551" s="20" t="s">
        <v>212</v>
      </c>
      <c r="D1551" s="21" t="s">
        <v>74</v>
      </c>
      <c r="E1551" s="22">
        <v>4.756221629E9</v>
      </c>
      <c r="F1551" s="22">
        <f t="shared" si="2"/>
        <v>2285.693374</v>
      </c>
      <c r="G1551" s="23">
        <v>0.093</v>
      </c>
      <c r="H1551" s="23">
        <v>212.0</v>
      </c>
      <c r="I1551" s="23">
        <v>0.16</v>
      </c>
      <c r="J1551" s="24">
        <f>IFNA(VLOOKUP(A1551,'ENERGY processed'!$A$2:$H$2692,7,0),"")</f>
        <v>2811</v>
      </c>
      <c r="K1551" s="24">
        <f t="shared" si="3"/>
        <v>0.001350879874</v>
      </c>
      <c r="L1551" s="24">
        <f>IFNA(VLOOKUP(A1551,'ENERGY processed'!$A$2:$H$2692,8,0),"")</f>
        <v>11408</v>
      </c>
      <c r="M1551" s="24">
        <f t="shared" si="5"/>
        <v>0.005482332836</v>
      </c>
      <c r="N1551" s="24">
        <f>IFNA(VLOOKUP(A1551,'HUMAN RESOURCES processed'!$A$2:$M$2692,5,0))</f>
        <v>0.012</v>
      </c>
      <c r="O1551" s="24">
        <f>IFNA(VLOOKUP(A1551,'HUMAN RESOURCES processed'!$A$2:$M$2692,6,0))</f>
        <v>0.013</v>
      </c>
      <c r="P1551" s="24">
        <f>IFNA(VLOOKUP(A1551,'HUMAN RESOURCES processed'!$A$2:$M$2692,7,0))</f>
        <v>76</v>
      </c>
      <c r="Q1551" s="24">
        <f>IFNA(VLOOKUP(A1551,'HUMAN RESOURCES processed'!$A$2:$M$2692,8,0))</f>
        <v>71</v>
      </c>
      <c r="R1551" s="24">
        <f t="shared" si="6"/>
        <v>73.5</v>
      </c>
      <c r="S1551" s="24">
        <f>IFNA(VLOOKUP(A1551,'HUMAN RESOURCES processed'!$A$2:$M$2692,9,0))</f>
        <v>0.208</v>
      </c>
      <c r="T1551" s="24">
        <f>IFNA(VLOOKUP(A1551,'HUMAN RESOURCES processed'!$A$2:$M$2692,10,0))</f>
        <v>0.684</v>
      </c>
      <c r="U1551" s="24">
        <f>IFNA(VLOOKUP(A1551,'HUMAN RESOURCES processed'!$A$2:$M$2692,11,0))</f>
        <v>0.108</v>
      </c>
      <c r="V1551" s="24">
        <f>IFNA(VLOOKUP(A1551,'HUMAN RESOURCES processed'!$A$2:$M$2692,12,0))</f>
        <v>2080866</v>
      </c>
      <c r="W1551" s="24">
        <f>IFNA(VLOOKUP(A1551,'HUMAN RESOURCES processed'!$A$2:$M$2692,13,0))</f>
        <v>0.579</v>
      </c>
      <c r="X1551" s="24">
        <f>IFNA(VLOOKUP(A1551,'TOURISM processed'!$A$2:$F$2692,5,0))</f>
        <v>86000000</v>
      </c>
      <c r="Y1551" s="24">
        <f>IFNA(VLOOKUP(A1551,'TOURISM processed'!$A$2:$F$2692,6,0))</f>
        <v>71000000</v>
      </c>
      <c r="Z1551" s="24">
        <f t="shared" si="7"/>
        <v>34.12040948</v>
      </c>
      <c r="AA1551" s="24">
        <f t="shared" si="882"/>
        <v>0</v>
      </c>
      <c r="AB1551" s="24">
        <f>IFNA(VLOOKUP(A1551,'BUSINESS processed'!A1551:J4241,6,0))</f>
        <v>48</v>
      </c>
      <c r="AC1551" s="24">
        <f t="shared" si="884"/>
        <v>0</v>
      </c>
      <c r="AD1551" s="24">
        <f t="shared" si="885"/>
        <v>0</v>
      </c>
      <c r="AE1551" s="24">
        <f>IFNA(VLOOKUP(A1551,'BUSINESS processed'!A1551:J4241,9,0))</f>
        <v>0.191</v>
      </c>
      <c r="AF1551" s="27">
        <f>IFNA(VLOOKUP(A1551,'BUSINESS processed'!A1551:J4241,10,0))</f>
        <v>0.373</v>
      </c>
      <c r="AG1551" s="26"/>
      <c r="AH1551" s="26"/>
      <c r="AI1551" s="26"/>
      <c r="AJ1551" s="26"/>
      <c r="AK1551" s="26"/>
      <c r="AL1551" s="26"/>
      <c r="AM1551" s="26"/>
      <c r="AN1551" s="26"/>
      <c r="AO1551" s="26"/>
      <c r="AP1551" s="26"/>
      <c r="AQ1551" s="26"/>
      <c r="AR1551" s="26"/>
      <c r="AS1551" s="26"/>
      <c r="AT1551" s="26"/>
      <c r="AU1551" s="26"/>
      <c r="AV1551" s="26"/>
      <c r="AW1551" s="26"/>
      <c r="AX1551" s="26"/>
      <c r="AY1551" s="26"/>
      <c r="AZ1551" s="26"/>
      <c r="BA1551" s="26"/>
      <c r="BB1551" s="26"/>
      <c r="BC1551" s="26"/>
      <c r="BD1551" s="26"/>
      <c r="BE1551" s="26"/>
      <c r="BF1551" s="26"/>
      <c r="BG1551" s="26"/>
      <c r="BH1551" s="26"/>
    </row>
    <row r="1552">
      <c r="A1552" s="18" t="str">
        <f t="shared" si="1"/>
        <v>Europe_North Macedonia-Europe_2004</v>
      </c>
      <c r="B1552" s="19" t="s">
        <v>179</v>
      </c>
      <c r="C1552" s="20" t="s">
        <v>212</v>
      </c>
      <c r="D1552" s="21" t="s">
        <v>83</v>
      </c>
      <c r="E1552" s="22">
        <v>5.514253043E9</v>
      </c>
      <c r="F1552" s="22">
        <f t="shared" si="2"/>
        <v>2643.802568</v>
      </c>
      <c r="G1552" s="23">
        <v>0.087</v>
      </c>
      <c r="H1552" s="23">
        <v>230.0</v>
      </c>
      <c r="I1552" s="23">
        <v>0.124</v>
      </c>
      <c r="J1552" s="24">
        <f>IFNA(VLOOKUP(A1552,'ENERGY processed'!$A$2:$H$2692,7,0),"")</f>
        <v>3012</v>
      </c>
      <c r="K1552" s="24">
        <f t="shared" si="3"/>
        <v>0.001444100094</v>
      </c>
      <c r="L1552" s="24">
        <f>IFNA(VLOOKUP(A1552,'ENERGY processed'!$A$2:$H$2692,8,0),"")</f>
        <v>11848</v>
      </c>
      <c r="M1552" s="24">
        <f t="shared" si="5"/>
        <v>0.005680510594</v>
      </c>
      <c r="N1552" s="24">
        <f>IFNA(VLOOKUP(A1552,'HUMAN RESOURCES processed'!$A$2:$M$2692,5,0))</f>
        <v>0.012</v>
      </c>
      <c r="O1552" s="24">
        <f>IFNA(VLOOKUP(A1552,'HUMAN RESOURCES processed'!$A$2:$M$2692,6,0))</f>
        <v>0.012</v>
      </c>
      <c r="P1552" s="24">
        <f>IFNA(VLOOKUP(A1552,'HUMAN RESOURCES processed'!$A$2:$M$2692,7,0))</f>
        <v>77</v>
      </c>
      <c r="Q1552" s="24">
        <f>IFNA(VLOOKUP(A1552,'HUMAN RESOURCES processed'!$A$2:$M$2692,8,0))</f>
        <v>72</v>
      </c>
      <c r="R1552" s="24">
        <f t="shared" si="6"/>
        <v>74.5</v>
      </c>
      <c r="S1552" s="24">
        <f>IFNA(VLOOKUP(A1552,'HUMAN RESOURCES processed'!$A$2:$M$2692,9,0))</f>
        <v>0.203</v>
      </c>
      <c r="T1552" s="24">
        <f>IFNA(VLOOKUP(A1552,'HUMAN RESOURCES processed'!$A$2:$M$2692,10,0))</f>
        <v>0.687</v>
      </c>
      <c r="U1552" s="24">
        <f>IFNA(VLOOKUP(A1552,'HUMAN RESOURCES processed'!$A$2:$M$2692,11,0))</f>
        <v>0.11</v>
      </c>
      <c r="V1552" s="24">
        <f>IFNA(VLOOKUP(A1552,'HUMAN RESOURCES processed'!$A$2:$M$2692,12,0))</f>
        <v>2085728</v>
      </c>
      <c r="W1552" s="24">
        <f>IFNA(VLOOKUP(A1552,'HUMAN RESOURCES processed'!$A$2:$M$2692,13,0))</f>
        <v>0.577</v>
      </c>
      <c r="X1552" s="24">
        <f>IFNA(VLOOKUP(A1552,'TOURISM processed'!$A$2:$F$2692,5,0))</f>
        <v>103000000</v>
      </c>
      <c r="Y1552" s="24">
        <f>IFNA(VLOOKUP(A1552,'TOURISM processed'!$A$2:$F$2692,6,0))</f>
        <v>85000000</v>
      </c>
      <c r="Z1552" s="24">
        <f t="shared" si="7"/>
        <v>40.75315669</v>
      </c>
      <c r="AA1552" s="24">
        <f t="shared" si="882"/>
        <v>0</v>
      </c>
      <c r="AB1552" s="24">
        <f>IFNA(VLOOKUP(A1552,'BUSINESS processed'!A1552:J4242,6,0))</f>
        <v>48</v>
      </c>
      <c r="AC1552" s="24">
        <f t="shared" si="884"/>
        <v>0</v>
      </c>
      <c r="AD1552" s="24">
        <f t="shared" si="885"/>
        <v>0</v>
      </c>
      <c r="AE1552" s="24">
        <f>IFNA(VLOOKUP(A1552,'BUSINESS processed'!A1552:J4242,9,0))</f>
        <v>0.244</v>
      </c>
      <c r="AF1552" s="27">
        <f>IFNA(VLOOKUP(A1552,'BUSINESS processed'!A1552:J4242,10,0))</f>
        <v>0.473</v>
      </c>
      <c r="AG1552" s="26"/>
      <c r="AH1552" s="26"/>
      <c r="AI1552" s="26"/>
      <c r="AJ1552" s="26"/>
      <c r="AK1552" s="26"/>
      <c r="AL1552" s="26"/>
      <c r="AM1552" s="26"/>
      <c r="AN1552" s="26"/>
      <c r="AO1552" s="26"/>
      <c r="AP1552" s="26"/>
      <c r="AQ1552" s="26"/>
      <c r="AR1552" s="26"/>
      <c r="AS1552" s="26"/>
      <c r="AT1552" s="26"/>
      <c r="AU1552" s="26"/>
      <c r="AV1552" s="26"/>
      <c r="AW1552" s="26"/>
      <c r="AX1552" s="26"/>
      <c r="AY1552" s="26"/>
      <c r="AZ1552" s="26"/>
      <c r="BA1552" s="26"/>
      <c r="BB1552" s="26"/>
      <c r="BC1552" s="26"/>
      <c r="BD1552" s="26"/>
      <c r="BE1552" s="26"/>
      <c r="BF1552" s="26"/>
      <c r="BG1552" s="26"/>
      <c r="BH1552" s="26"/>
    </row>
    <row r="1553">
      <c r="A1553" s="18" t="str">
        <f t="shared" si="1"/>
        <v>Europe_North Macedonia-Europe_2005</v>
      </c>
      <c r="B1553" s="19" t="s">
        <v>179</v>
      </c>
      <c r="C1553" s="20" t="s">
        <v>212</v>
      </c>
      <c r="D1553" s="21" t="s">
        <v>84</v>
      </c>
      <c r="E1553" s="22">
        <v>5.98580906E9</v>
      </c>
      <c r="F1553" s="22">
        <f t="shared" si="2"/>
        <v>2863.96318</v>
      </c>
      <c r="G1553" s="23">
        <v>0.081</v>
      </c>
      <c r="H1553" s="23">
        <v>231.0</v>
      </c>
      <c r="I1553" s="23">
        <v>0.121</v>
      </c>
      <c r="J1553" s="24">
        <f>IF(AND( C1553=C1552,D1553&gt;D1552),J1552,"")</f>
        <v>3012</v>
      </c>
      <c r="K1553" s="24">
        <f t="shared" si="3"/>
        <v>0.001441117986</v>
      </c>
      <c r="L1553" s="24">
        <f>IF(AND(C1553=C1552,C1553&gt;C1552),C1552,0)</f>
        <v>0</v>
      </c>
      <c r="M1553" s="24">
        <f t="shared" si="5"/>
        <v>0</v>
      </c>
      <c r="N1553" s="24">
        <f>IFNA(VLOOKUP(A1553,'HUMAN RESOURCES processed'!$A$2:$M$2692,5,0))</f>
        <v>0.011</v>
      </c>
      <c r="O1553" s="24">
        <f>IFNA(VLOOKUP(A1553,'HUMAN RESOURCES processed'!$A$2:$M$2692,6,0))</f>
        <v>0.012</v>
      </c>
      <c r="P1553" s="24">
        <f>IFNA(VLOOKUP(A1553,'HUMAN RESOURCES processed'!$A$2:$M$2692,7,0))</f>
        <v>77</v>
      </c>
      <c r="Q1553" s="24">
        <f>IFNA(VLOOKUP(A1553,'HUMAN RESOURCES processed'!$A$2:$M$2692,8,0))</f>
        <v>72</v>
      </c>
      <c r="R1553" s="24">
        <f t="shared" si="6"/>
        <v>74.5</v>
      </c>
      <c r="S1553" s="24">
        <f>IFNA(VLOOKUP(A1553,'HUMAN RESOURCES processed'!$A$2:$M$2692,9,0))</f>
        <v>0.198</v>
      </c>
      <c r="T1553" s="24">
        <f>IFNA(VLOOKUP(A1553,'HUMAN RESOURCES processed'!$A$2:$M$2692,10,0))</f>
        <v>0.69</v>
      </c>
      <c r="U1553" s="24">
        <f>IFNA(VLOOKUP(A1553,'HUMAN RESOURCES processed'!$A$2:$M$2692,11,0))</f>
        <v>0.112</v>
      </c>
      <c r="V1553" s="24">
        <f>IFNA(VLOOKUP(A1553,'HUMAN RESOURCES processed'!$A$2:$M$2692,12,0))</f>
        <v>2090044</v>
      </c>
      <c r="W1553" s="24">
        <f>IFNA(VLOOKUP(A1553,'HUMAN RESOURCES processed'!$A$2:$M$2692,13,0))</f>
        <v>0.575</v>
      </c>
      <c r="X1553" s="24">
        <f>IFNA(VLOOKUP(A1553,'TOURISM processed'!$A$2:$F$2692,5,0))</f>
        <v>116000000</v>
      </c>
      <c r="Y1553" s="24">
        <f>IFNA(VLOOKUP(A1553,'TOURISM processed'!$A$2:$F$2692,6,0))</f>
        <v>97000000</v>
      </c>
      <c r="Z1553" s="24">
        <f t="shared" si="7"/>
        <v>46.41050619</v>
      </c>
      <c r="AA1553" s="24">
        <f>IFNA(VLOOKUP(A1553,'BUSINESS processed'!A1553:J4243,5,0))</f>
        <v>0.203</v>
      </c>
      <c r="AB1553" s="24">
        <f>IFNA(VLOOKUP(A1553,'BUSINESS processed'!A1553:J4243,6,0))</f>
        <v>48</v>
      </c>
      <c r="AC1553" s="24">
        <f t="shared" si="884"/>
        <v>0</v>
      </c>
      <c r="AD1553" s="24">
        <f>IFNA(VLOOKUP(A1553,'BUSINESS processed'!A1553:J4243,8,0))</f>
        <v>192</v>
      </c>
      <c r="AE1553" s="24">
        <f>IFNA(VLOOKUP(A1553,'BUSINESS processed'!A1553:J4243,9,0))</f>
        <v>0.265</v>
      </c>
      <c r="AF1553" s="27">
        <f>IFNA(VLOOKUP(A1553,'BUSINESS processed'!A1553:J4243,10,0))</f>
        <v>0.541</v>
      </c>
      <c r="AG1553" s="26"/>
      <c r="AH1553" s="26"/>
      <c r="AI1553" s="26"/>
      <c r="AJ1553" s="26"/>
      <c r="AK1553" s="26"/>
      <c r="AL1553" s="26"/>
      <c r="AM1553" s="26"/>
      <c r="AN1553" s="26"/>
      <c r="AO1553" s="26"/>
      <c r="AP1553" s="26"/>
      <c r="AQ1553" s="26"/>
      <c r="AR1553" s="26"/>
      <c r="AS1553" s="26"/>
      <c r="AT1553" s="26"/>
      <c r="AU1553" s="26"/>
      <c r="AV1553" s="26"/>
      <c r="AW1553" s="26"/>
      <c r="AX1553" s="26"/>
      <c r="AY1553" s="26"/>
      <c r="AZ1553" s="26"/>
      <c r="BA1553" s="26"/>
      <c r="BB1553" s="26"/>
      <c r="BC1553" s="26"/>
      <c r="BD1553" s="26"/>
      <c r="BE1553" s="26"/>
      <c r="BF1553" s="26"/>
      <c r="BG1553" s="26"/>
      <c r="BH1553" s="26"/>
    </row>
    <row r="1554">
      <c r="A1554" s="18" t="str">
        <f t="shared" si="1"/>
        <v>Europe_North Macedonia-Europe_2006</v>
      </c>
      <c r="B1554" s="19" t="s">
        <v>179</v>
      </c>
      <c r="C1554" s="20" t="s">
        <v>212</v>
      </c>
      <c r="D1554" s="21" t="s">
        <v>85</v>
      </c>
      <c r="E1554" s="22">
        <v>6.5605469E9</v>
      </c>
      <c r="F1554" s="22">
        <f t="shared" si="2"/>
        <v>3133.319212</v>
      </c>
      <c r="G1554" s="23">
        <v>0.078</v>
      </c>
      <c r="H1554" s="23">
        <v>246.0</v>
      </c>
      <c r="I1554" s="23">
        <v>0.113</v>
      </c>
      <c r="J1554" s="24">
        <f>IFNA(VLOOKUP(A1554,'ENERGY processed'!$A$2:$H$2692,7,0),"")</f>
        <v>2552</v>
      </c>
      <c r="K1554" s="24">
        <f t="shared" si="3"/>
        <v>0.001218835983</v>
      </c>
      <c r="L1554" s="24">
        <f>IFNA(VLOOKUP(A1554,'ENERGY processed'!$A$2:$H$2692,8,0),"")</f>
        <v>11466.5</v>
      </c>
      <c r="M1554" s="24">
        <f t="shared" si="5"/>
        <v>0.005476403918</v>
      </c>
      <c r="N1554" s="24">
        <f>IFNA(VLOOKUP(A1554,'HUMAN RESOURCES processed'!$A$2:$M$2692,5,0))</f>
        <v>0.011</v>
      </c>
      <c r="O1554" s="24">
        <f>IFNA(VLOOKUP(A1554,'HUMAN RESOURCES processed'!$A$2:$M$2692,6,0))</f>
        <v>0.012</v>
      </c>
      <c r="P1554" s="24">
        <f>IFNA(VLOOKUP(A1554,'HUMAN RESOURCES processed'!$A$2:$M$2692,7,0))</f>
        <v>77</v>
      </c>
      <c r="Q1554" s="24">
        <f>IFNA(VLOOKUP(A1554,'HUMAN RESOURCES processed'!$A$2:$M$2692,8,0))</f>
        <v>72</v>
      </c>
      <c r="R1554" s="24">
        <f t="shared" si="6"/>
        <v>74.5</v>
      </c>
      <c r="S1554" s="24">
        <f>IFNA(VLOOKUP(A1554,'HUMAN RESOURCES processed'!$A$2:$M$2692,9,0))</f>
        <v>0.192</v>
      </c>
      <c r="T1554" s="24">
        <f>IFNA(VLOOKUP(A1554,'HUMAN RESOURCES processed'!$A$2:$M$2692,10,0))</f>
        <v>0.694</v>
      </c>
      <c r="U1554" s="24">
        <f>IFNA(VLOOKUP(A1554,'HUMAN RESOURCES processed'!$A$2:$M$2692,11,0))</f>
        <v>0.113</v>
      </c>
      <c r="V1554" s="24">
        <f>IFNA(VLOOKUP(A1554,'HUMAN RESOURCES processed'!$A$2:$M$2692,12,0))</f>
        <v>2093801</v>
      </c>
      <c r="W1554" s="24">
        <f>IFNA(VLOOKUP(A1554,'HUMAN RESOURCES processed'!$A$2:$M$2692,13,0))</f>
        <v>0.574</v>
      </c>
      <c r="X1554" s="24">
        <f>IFNA(VLOOKUP(A1554,'TOURISM processed'!$A$2:$F$2692,5,0))</f>
        <v>156000000</v>
      </c>
      <c r="Y1554" s="24">
        <f>IFNA(VLOOKUP(A1554,'TOURISM processed'!$A$2:$F$2692,6,0))</f>
        <v>110000000</v>
      </c>
      <c r="Z1554" s="24">
        <f t="shared" si="7"/>
        <v>52.53603375</v>
      </c>
      <c r="AA1554" s="24">
        <f>IFNA(VLOOKUP(A1554,'BUSINESS processed'!A1554:J4244,5,0))</f>
        <v>0.203</v>
      </c>
      <c r="AB1554" s="24">
        <f>IFNA(VLOOKUP(A1554,'BUSINESS processed'!A1554:J4244,6,0))</f>
        <v>18</v>
      </c>
      <c r="AC1554" s="24">
        <f t="shared" si="884"/>
        <v>0</v>
      </c>
      <c r="AD1554" s="24">
        <f>IFNA(VLOOKUP(A1554,'BUSINESS processed'!A1554:J4244,8,0))</f>
        <v>192</v>
      </c>
      <c r="AE1554" s="24">
        <f>IFNA(VLOOKUP(A1554,'BUSINESS processed'!A1554:J4244,9,0))</f>
        <v>0.286</v>
      </c>
      <c r="AF1554" s="27">
        <f>IFNA(VLOOKUP(A1554,'BUSINESS processed'!A1554:J4244,10,0))</f>
        <v>0.604</v>
      </c>
      <c r="AG1554" s="26"/>
      <c r="AH1554" s="26"/>
      <c r="AI1554" s="26"/>
      <c r="AJ1554" s="26"/>
      <c r="AK1554" s="26"/>
      <c r="AL1554" s="26"/>
      <c r="AM1554" s="26"/>
      <c r="AN1554" s="26"/>
      <c r="AO1554" s="26"/>
      <c r="AP1554" s="26"/>
      <c r="AQ1554" s="26"/>
      <c r="AR1554" s="26"/>
      <c r="AS1554" s="26"/>
      <c r="AT1554" s="26"/>
      <c r="AU1554" s="26"/>
      <c r="AV1554" s="26"/>
      <c r="AW1554" s="26"/>
      <c r="AX1554" s="26"/>
      <c r="AY1554" s="26"/>
      <c r="AZ1554" s="26"/>
      <c r="BA1554" s="26"/>
      <c r="BB1554" s="26"/>
      <c r="BC1554" s="26"/>
      <c r="BD1554" s="26"/>
      <c r="BE1554" s="26"/>
      <c r="BF1554" s="26"/>
      <c r="BG1554" s="26"/>
      <c r="BH1554" s="26"/>
    </row>
    <row r="1555">
      <c r="A1555" s="18" t="str">
        <f t="shared" si="1"/>
        <v>Europe_North Macedonia-Europe_2007</v>
      </c>
      <c r="B1555" s="19" t="s">
        <v>179</v>
      </c>
      <c r="C1555" s="20" t="s">
        <v>212</v>
      </c>
      <c r="D1555" s="21" t="s">
        <v>86</v>
      </c>
      <c r="E1555" s="22">
        <v>8.15982562E9</v>
      </c>
      <c r="F1555" s="22">
        <f t="shared" si="2"/>
        <v>3891.895346</v>
      </c>
      <c r="G1555" s="23">
        <v>0.07</v>
      </c>
      <c r="H1555" s="23">
        <v>272.0</v>
      </c>
      <c r="I1555" s="23">
        <v>0.102</v>
      </c>
      <c r="J1555" s="24">
        <f>IFNA(VLOOKUP(A1555,'ENERGY processed'!$A$2:$H$2692,7,0),"")</f>
        <v>2756</v>
      </c>
      <c r="K1555" s="24">
        <f t="shared" si="3"/>
        <v>0.001314496666</v>
      </c>
      <c r="L1555" s="24">
        <f>IFNA(VLOOKUP(A1555,'ENERGY processed'!$A$2:$H$2692,8,0),"")</f>
        <v>11192</v>
      </c>
      <c r="M1555" s="24">
        <f t="shared" si="5"/>
        <v>0.005338115634</v>
      </c>
      <c r="N1555" s="24">
        <f>IFNA(VLOOKUP(A1555,'HUMAN RESOURCES processed'!$A$2:$M$2692,5,0))</f>
        <v>0.011</v>
      </c>
      <c r="O1555" s="24">
        <f>IFNA(VLOOKUP(A1555,'HUMAN RESOURCES processed'!$A$2:$M$2692,6,0))</f>
        <v>0.011</v>
      </c>
      <c r="P1555" s="24">
        <f>IFNA(VLOOKUP(A1555,'HUMAN RESOURCES processed'!$A$2:$M$2692,7,0))</f>
        <v>77</v>
      </c>
      <c r="Q1555" s="24">
        <f>IFNA(VLOOKUP(A1555,'HUMAN RESOURCES processed'!$A$2:$M$2692,8,0))</f>
        <v>72</v>
      </c>
      <c r="R1555" s="24">
        <f t="shared" si="6"/>
        <v>74.5</v>
      </c>
      <c r="S1555" s="24">
        <f>IFNA(VLOOKUP(A1555,'HUMAN RESOURCES processed'!$A$2:$M$2692,9,0))</f>
        <v>0.187</v>
      </c>
      <c r="T1555" s="24">
        <f>IFNA(VLOOKUP(A1555,'HUMAN RESOURCES processed'!$A$2:$M$2692,10,0))</f>
        <v>0.699</v>
      </c>
      <c r="U1555" s="24">
        <f>IFNA(VLOOKUP(A1555,'HUMAN RESOURCES processed'!$A$2:$M$2692,11,0))</f>
        <v>0.114</v>
      </c>
      <c r="V1555" s="24">
        <f>IFNA(VLOOKUP(A1555,'HUMAN RESOURCES processed'!$A$2:$M$2692,12,0))</f>
        <v>2096620</v>
      </c>
      <c r="W1555" s="24">
        <f>IFNA(VLOOKUP(A1555,'HUMAN RESOURCES processed'!$A$2:$M$2692,13,0))</f>
        <v>0.572</v>
      </c>
      <c r="X1555" s="24">
        <f>IFNA(VLOOKUP(A1555,'TOURISM processed'!$A$2:$F$2692,5,0))</f>
        <v>219000000</v>
      </c>
      <c r="Y1555" s="24">
        <f>IFNA(VLOOKUP(A1555,'TOURISM processed'!$A$2:$F$2692,6,0))</f>
        <v>147000000</v>
      </c>
      <c r="Z1555" s="24">
        <f t="shared" si="7"/>
        <v>70.1128483</v>
      </c>
      <c r="AA1555" s="24">
        <f>IFNA(VLOOKUP(A1555,'BUSINESS processed'!A1555:J4245,5,0))</f>
        <v>0.203</v>
      </c>
      <c r="AB1555" s="24">
        <f>IFNA(VLOOKUP(A1555,'BUSINESS processed'!A1555:J4245,6,0))</f>
        <v>15</v>
      </c>
      <c r="AC1555" s="24">
        <f t="shared" si="884"/>
        <v>0</v>
      </c>
      <c r="AD1555" s="24">
        <f>IFNA(VLOOKUP(A1555,'BUSINESS processed'!A1555:J4245,8,0))</f>
        <v>192</v>
      </c>
      <c r="AE1555" s="24">
        <f>IFNA(VLOOKUP(A1555,'BUSINESS processed'!A1555:J4245,9,0))</f>
        <v>0.363</v>
      </c>
      <c r="AF1555" s="27">
        <f>IFNA(VLOOKUP(A1555,'BUSINESS processed'!A1555:J4245,10,0))</f>
        <v>0.856</v>
      </c>
      <c r="AG1555" s="26"/>
      <c r="AH1555" s="26"/>
      <c r="AI1555" s="26"/>
      <c r="AJ1555" s="26"/>
      <c r="AK1555" s="26"/>
      <c r="AL1555" s="26"/>
      <c r="AM1555" s="26"/>
      <c r="AN1555" s="26"/>
      <c r="AO1555" s="26"/>
      <c r="AP1555" s="26"/>
      <c r="AQ1555" s="26"/>
      <c r="AR1555" s="26"/>
      <c r="AS1555" s="26"/>
      <c r="AT1555" s="26"/>
      <c r="AU1555" s="26"/>
      <c r="AV1555" s="26"/>
      <c r="AW1555" s="26"/>
      <c r="AX1555" s="26"/>
      <c r="AY1555" s="26"/>
      <c r="AZ1555" s="26"/>
      <c r="BA1555" s="26"/>
      <c r="BB1555" s="26"/>
      <c r="BC1555" s="26"/>
      <c r="BD1555" s="26"/>
      <c r="BE1555" s="26"/>
      <c r="BF1555" s="26"/>
      <c r="BG1555" s="26"/>
      <c r="BH1555" s="26"/>
    </row>
    <row r="1556">
      <c r="A1556" s="18" t="str">
        <f t="shared" si="1"/>
        <v>Europe_North Macedonia-Europe_2008</v>
      </c>
      <c r="B1556" s="19" t="s">
        <v>179</v>
      </c>
      <c r="C1556" s="20" t="s">
        <v>212</v>
      </c>
      <c r="D1556" s="21" t="s">
        <v>87</v>
      </c>
      <c r="E1556" s="22">
        <v>9.834034351E9</v>
      </c>
      <c r="F1556" s="22">
        <f t="shared" si="2"/>
        <v>4685.620166</v>
      </c>
      <c r="G1556" s="23">
        <v>0.069</v>
      </c>
      <c r="H1556" s="23">
        <v>325.0</v>
      </c>
      <c r="I1556" s="23">
        <v>0.097</v>
      </c>
      <c r="J1556" s="24">
        <f>IFNA(VLOOKUP(A1556,'ENERGY processed'!$A$2:$H$2692,7,0),"")</f>
        <v>3045</v>
      </c>
      <c r="K1556" s="24">
        <f t="shared" si="3"/>
        <v>0.001450850475</v>
      </c>
      <c r="L1556" s="24">
        <f>IFNA(VLOOKUP(A1556,'ENERGY processed'!$A$2:$H$2692,8,0),"")</f>
        <v>11379</v>
      </c>
      <c r="M1556" s="24">
        <f t="shared" si="5"/>
        <v>0.005421749607</v>
      </c>
      <c r="N1556" s="24">
        <f>IFNA(VLOOKUP(A1556,'HUMAN RESOURCES processed'!$A$2:$M$2692,5,0))</f>
        <v>0.011</v>
      </c>
      <c r="O1556" s="24">
        <f>IFNA(VLOOKUP(A1556,'HUMAN RESOURCES processed'!$A$2:$M$2692,6,0))</f>
        <v>0.01</v>
      </c>
      <c r="P1556" s="24">
        <f>IFNA(VLOOKUP(A1556,'HUMAN RESOURCES processed'!$A$2:$M$2692,7,0))</f>
        <v>77</v>
      </c>
      <c r="Q1556" s="24">
        <f>IFNA(VLOOKUP(A1556,'HUMAN RESOURCES processed'!$A$2:$M$2692,8,0))</f>
        <v>72</v>
      </c>
      <c r="R1556" s="24">
        <f t="shared" si="6"/>
        <v>74.5</v>
      </c>
      <c r="S1556" s="24">
        <f>IFNA(VLOOKUP(A1556,'HUMAN RESOURCES processed'!$A$2:$M$2692,9,0))</f>
        <v>0.182</v>
      </c>
      <c r="T1556" s="24">
        <f>IFNA(VLOOKUP(A1556,'HUMAN RESOURCES processed'!$A$2:$M$2692,10,0))</f>
        <v>0.703</v>
      </c>
      <c r="U1556" s="24">
        <f>IFNA(VLOOKUP(A1556,'HUMAN RESOURCES processed'!$A$2:$M$2692,11,0))</f>
        <v>0.115</v>
      </c>
      <c r="V1556" s="24">
        <f>IFNA(VLOOKUP(A1556,'HUMAN RESOURCES processed'!$A$2:$M$2692,12,0))</f>
        <v>2098769</v>
      </c>
      <c r="W1556" s="24">
        <f>IFNA(VLOOKUP(A1556,'HUMAN RESOURCES processed'!$A$2:$M$2692,13,0))</f>
        <v>0.571</v>
      </c>
      <c r="X1556" s="24">
        <f>IFNA(VLOOKUP(A1556,'TOURISM processed'!$A$2:$F$2692,5,0))</f>
        <v>262000000</v>
      </c>
      <c r="Y1556" s="24">
        <f>IFNA(VLOOKUP(A1556,'TOURISM processed'!$A$2:$F$2692,6,0))</f>
        <v>190000000</v>
      </c>
      <c r="Z1556" s="24">
        <f t="shared" si="7"/>
        <v>90.52925786</v>
      </c>
      <c r="AA1556" s="24">
        <f>IFNA(VLOOKUP(A1556,'BUSINESS processed'!A1556:J4246,5,0))</f>
        <v>0.174</v>
      </c>
      <c r="AB1556" s="24">
        <f>IFNA(VLOOKUP(A1556,'BUSINESS processed'!A1556:J4246,6,0))</f>
        <v>9</v>
      </c>
      <c r="AC1556" s="24">
        <f t="shared" si="884"/>
        <v>0</v>
      </c>
      <c r="AD1556" s="24">
        <f>IFNA(VLOOKUP(A1556,'BUSINESS processed'!A1556:J4246,8,0))</f>
        <v>150</v>
      </c>
      <c r="AE1556" s="24">
        <f>IFNA(VLOOKUP(A1556,'BUSINESS processed'!A1556:J4246,9,0))</f>
        <v>0.46</v>
      </c>
      <c r="AF1556" s="27">
        <f>IFNA(VLOOKUP(A1556,'BUSINESS processed'!A1556:J4246,10,0))</f>
        <v>0.937</v>
      </c>
      <c r="AG1556" s="26"/>
      <c r="AH1556" s="26"/>
      <c r="AI1556" s="26"/>
      <c r="AJ1556" s="26"/>
      <c r="AK1556" s="26"/>
      <c r="AL1556" s="26"/>
      <c r="AM1556" s="26"/>
      <c r="AN1556" s="26"/>
      <c r="AO1556" s="26"/>
      <c r="AP1556" s="26"/>
      <c r="AQ1556" s="26"/>
      <c r="AR1556" s="26"/>
      <c r="AS1556" s="26"/>
      <c r="AT1556" s="26"/>
      <c r="AU1556" s="26"/>
      <c r="AV1556" s="26"/>
      <c r="AW1556" s="26"/>
      <c r="AX1556" s="26"/>
      <c r="AY1556" s="26"/>
      <c r="AZ1556" s="26"/>
      <c r="BA1556" s="26"/>
      <c r="BB1556" s="26"/>
      <c r="BC1556" s="26"/>
      <c r="BD1556" s="26"/>
      <c r="BE1556" s="26"/>
      <c r="BF1556" s="26"/>
      <c r="BG1556" s="26"/>
      <c r="BH1556" s="26"/>
    </row>
    <row r="1557">
      <c r="A1557" s="18" t="str">
        <f t="shared" si="1"/>
        <v>Europe_North Macedonia-Europe_2009</v>
      </c>
      <c r="B1557" s="19" t="s">
        <v>179</v>
      </c>
      <c r="C1557" s="20" t="s">
        <v>212</v>
      </c>
      <c r="D1557" s="21" t="s">
        <v>88</v>
      </c>
      <c r="E1557" s="22">
        <v>9.313573965E9</v>
      </c>
      <c r="F1557" s="22">
        <f t="shared" si="2"/>
        <v>4433.857082</v>
      </c>
      <c r="G1557" s="23">
        <v>0.069</v>
      </c>
      <c r="H1557" s="23">
        <v>306.0</v>
      </c>
      <c r="I1557" s="23">
        <v>0.101</v>
      </c>
      <c r="J1557" s="24">
        <f>IFNA(VLOOKUP(A1557,'ENERGY processed'!$A$2:$H$2692,7,0),"")</f>
        <v>2842</v>
      </c>
      <c r="K1557" s="24">
        <f t="shared" si="3"/>
        <v>0.001352973829</v>
      </c>
      <c r="L1557" s="24">
        <f>IFNA(VLOOKUP(A1557,'ENERGY processed'!$A$2:$H$2692,8,0),"")</f>
        <v>11280</v>
      </c>
      <c r="M1557" s="24">
        <f t="shared" si="5"/>
        <v>0.005370001685</v>
      </c>
      <c r="N1557" s="24">
        <f>IFNA(VLOOKUP(A1557,'HUMAN RESOURCES processed'!$A$2:$M$2692,5,0))</f>
        <v>0.011</v>
      </c>
      <c r="O1557" s="24">
        <f>IFNA(VLOOKUP(A1557,'HUMAN RESOURCES processed'!$A$2:$M$2692,6,0))</f>
        <v>0.01</v>
      </c>
      <c r="P1557" s="24">
        <f>IFNA(VLOOKUP(A1557,'HUMAN RESOURCES processed'!$A$2:$M$2692,7,0))</f>
        <v>77</v>
      </c>
      <c r="Q1557" s="24">
        <f>IFNA(VLOOKUP(A1557,'HUMAN RESOURCES processed'!$A$2:$M$2692,8,0))</f>
        <v>72</v>
      </c>
      <c r="R1557" s="24">
        <f t="shared" si="6"/>
        <v>74.5</v>
      </c>
      <c r="S1557" s="24">
        <f>IFNA(VLOOKUP(A1557,'HUMAN RESOURCES processed'!$A$2:$M$2692,9,0))</f>
        <v>0.178</v>
      </c>
      <c r="T1557" s="24">
        <f>IFNA(VLOOKUP(A1557,'HUMAN RESOURCES processed'!$A$2:$M$2692,10,0))</f>
        <v>0.707</v>
      </c>
      <c r="U1557" s="24">
        <f>IFNA(VLOOKUP(A1557,'HUMAN RESOURCES processed'!$A$2:$M$2692,11,0))</f>
        <v>0.115</v>
      </c>
      <c r="V1557" s="24">
        <f>IFNA(VLOOKUP(A1557,'HUMAN RESOURCES processed'!$A$2:$M$2692,12,0))</f>
        <v>2100558</v>
      </c>
      <c r="W1557" s="24">
        <f>IFNA(VLOOKUP(A1557,'HUMAN RESOURCES processed'!$A$2:$M$2692,13,0))</f>
        <v>0.57</v>
      </c>
      <c r="X1557" s="24">
        <f>IFNA(VLOOKUP(A1557,'TOURISM processed'!$A$2:$F$2692,5,0))</f>
        <v>232000000</v>
      </c>
      <c r="Y1557" s="24">
        <f>IFNA(VLOOKUP(A1557,'TOURISM processed'!$A$2:$F$2692,6,0))</f>
        <v>150000000</v>
      </c>
      <c r="Z1557" s="24">
        <f t="shared" si="7"/>
        <v>71.40959688</v>
      </c>
      <c r="AA1557" s="24">
        <f>IFNA(VLOOKUP(A1557,'BUSINESS processed'!A1557:J4247,5,0))</f>
        <v>0.146</v>
      </c>
      <c r="AB1557" s="24">
        <f>IFNA(VLOOKUP(A1557,'BUSINESS processed'!A1557:J4247,6,0))</f>
        <v>4</v>
      </c>
      <c r="AC1557" s="24">
        <f t="shared" si="884"/>
        <v>0</v>
      </c>
      <c r="AD1557" s="24">
        <f>IFNA(VLOOKUP(A1557,'BUSINESS processed'!A1557:J4247,8,0))</f>
        <v>150</v>
      </c>
      <c r="AE1557" s="24">
        <f>IFNA(VLOOKUP(A1557,'BUSINESS processed'!A1557:J4247,9,0))</f>
        <v>0.518</v>
      </c>
      <c r="AF1557" s="27">
        <f>IFNA(VLOOKUP(A1557,'BUSINESS processed'!A1557:J4247,10,0))</f>
        <v>0.925</v>
      </c>
      <c r="AG1557" s="26"/>
      <c r="AH1557" s="26"/>
      <c r="AI1557" s="26"/>
      <c r="AJ1557" s="26"/>
      <c r="AK1557" s="26"/>
      <c r="AL1557" s="26"/>
      <c r="AM1557" s="26"/>
      <c r="AN1557" s="26"/>
      <c r="AO1557" s="26"/>
      <c r="AP1557" s="26"/>
      <c r="AQ1557" s="26"/>
      <c r="AR1557" s="26"/>
      <c r="AS1557" s="26"/>
      <c r="AT1557" s="26"/>
      <c r="AU1557" s="26"/>
      <c r="AV1557" s="26"/>
      <c r="AW1557" s="26"/>
      <c r="AX1557" s="26"/>
      <c r="AY1557" s="26"/>
      <c r="AZ1557" s="26"/>
      <c r="BA1557" s="26"/>
      <c r="BB1557" s="26"/>
      <c r="BC1557" s="26"/>
      <c r="BD1557" s="26"/>
      <c r="BE1557" s="26"/>
      <c r="BF1557" s="26"/>
      <c r="BG1557" s="26"/>
      <c r="BH1557" s="26"/>
    </row>
    <row r="1558">
      <c r="A1558" s="18" t="str">
        <f t="shared" si="1"/>
        <v>Europe_North Macedonia-Europe_2010</v>
      </c>
      <c r="B1558" s="19" t="s">
        <v>179</v>
      </c>
      <c r="C1558" s="20" t="s">
        <v>212</v>
      </c>
      <c r="D1558" s="21" t="s">
        <v>89</v>
      </c>
      <c r="E1558" s="22">
        <v>9.338674078E9</v>
      </c>
      <c r="F1558" s="22">
        <f t="shared" si="2"/>
        <v>4442.299972</v>
      </c>
      <c r="G1558" s="23">
        <v>0.07</v>
      </c>
      <c r="H1558" s="23">
        <v>309.0</v>
      </c>
      <c r="I1558" s="23">
        <v>0.095</v>
      </c>
      <c r="J1558" s="24">
        <f>IF(AND( C1558=C1557,D1558&gt;D1557),J1557,"")</f>
        <v>2842</v>
      </c>
      <c r="K1558" s="24">
        <f t="shared" si="3"/>
        <v>0.00135190675</v>
      </c>
      <c r="L1558" s="24">
        <f>IF(AND(C1558=C1557,C1558&gt;C1557),C1557,0)</f>
        <v>0</v>
      </c>
      <c r="M1558" s="24">
        <f t="shared" si="5"/>
        <v>0</v>
      </c>
      <c r="N1558" s="24">
        <f>IFNA(VLOOKUP(A1558,'HUMAN RESOURCES processed'!$A$2:$M$2692,5,0))</f>
        <v>0.011</v>
      </c>
      <c r="O1558" s="24">
        <f>IFNA(VLOOKUP(A1558,'HUMAN RESOURCES processed'!$A$2:$M$2692,6,0))</f>
        <v>0.009</v>
      </c>
      <c r="P1558" s="24">
        <f>IFNA(VLOOKUP(A1558,'HUMAN RESOURCES processed'!$A$2:$M$2692,7,0))</f>
        <v>77</v>
      </c>
      <c r="Q1558" s="24">
        <f>IFNA(VLOOKUP(A1558,'HUMAN RESOURCES processed'!$A$2:$M$2692,8,0))</f>
        <v>73</v>
      </c>
      <c r="R1558" s="24">
        <f t="shared" si="6"/>
        <v>75</v>
      </c>
      <c r="S1558" s="24">
        <f>IFNA(VLOOKUP(A1558,'HUMAN RESOURCES processed'!$A$2:$M$2692,9,0))</f>
        <v>0.174</v>
      </c>
      <c r="T1558" s="24">
        <f>IFNA(VLOOKUP(A1558,'HUMAN RESOURCES processed'!$A$2:$M$2692,10,0))</f>
        <v>0.709</v>
      </c>
      <c r="U1558" s="24">
        <f>IFNA(VLOOKUP(A1558,'HUMAN RESOURCES processed'!$A$2:$M$2692,11,0))</f>
        <v>0.117</v>
      </c>
      <c r="V1558" s="24">
        <f>IFNA(VLOOKUP(A1558,'HUMAN RESOURCES processed'!$A$2:$M$2692,12,0))</f>
        <v>2102216</v>
      </c>
      <c r="W1558" s="24">
        <f>IFNA(VLOOKUP(A1558,'HUMAN RESOURCES processed'!$A$2:$M$2692,13,0))</f>
        <v>0.57</v>
      </c>
      <c r="X1558" s="24">
        <f>IFNA(VLOOKUP(A1558,'TOURISM processed'!$A$2:$F$2692,5,0))</f>
        <v>209000000</v>
      </c>
      <c r="Y1558" s="24">
        <f>IFNA(VLOOKUP(A1558,'TOURISM processed'!$A$2:$F$2692,6,0))</f>
        <v>141000000</v>
      </c>
      <c r="Z1558" s="24">
        <f t="shared" si="7"/>
        <v>67.07208013</v>
      </c>
      <c r="AA1558" s="24">
        <f>IFNA(VLOOKUP(A1558,'BUSINESS processed'!A1558:J4248,5,0))</f>
        <v>0.083</v>
      </c>
      <c r="AB1558" s="24">
        <f>IFNA(VLOOKUP(A1558,'BUSINESS processed'!A1558:J4248,6,0))</f>
        <v>3</v>
      </c>
      <c r="AC1558" s="24">
        <f t="shared" si="884"/>
        <v>0</v>
      </c>
      <c r="AD1558" s="24">
        <f>IFNA(VLOOKUP(A1558,'BUSINESS processed'!A1558:J4248,8,0))</f>
        <v>119</v>
      </c>
      <c r="AE1558" s="24">
        <f>IFNA(VLOOKUP(A1558,'BUSINESS processed'!A1558:J4248,9,0))</f>
        <v>0.519</v>
      </c>
      <c r="AF1558" s="27">
        <f>IFNA(VLOOKUP(A1558,'BUSINESS processed'!A1558:J4248,10,0))</f>
        <v>1.024</v>
      </c>
      <c r="AG1558" s="26"/>
      <c r="AH1558" s="26"/>
      <c r="AI1558" s="26"/>
      <c r="AJ1558" s="26"/>
      <c r="AK1558" s="26"/>
      <c r="AL1558" s="26"/>
      <c r="AM1558" s="26"/>
      <c r="AN1558" s="26"/>
      <c r="AO1558" s="26"/>
      <c r="AP1558" s="26"/>
      <c r="AQ1558" s="26"/>
      <c r="AR1558" s="26"/>
      <c r="AS1558" s="26"/>
      <c r="AT1558" s="26"/>
      <c r="AU1558" s="26"/>
      <c r="AV1558" s="26"/>
      <c r="AW1558" s="26"/>
      <c r="AX1558" s="26"/>
      <c r="AY1558" s="26"/>
      <c r="AZ1558" s="26"/>
      <c r="BA1558" s="26"/>
      <c r="BB1558" s="26"/>
      <c r="BC1558" s="26"/>
      <c r="BD1558" s="26"/>
      <c r="BE1558" s="26"/>
      <c r="BF1558" s="26"/>
      <c r="BG1558" s="26"/>
      <c r="BH1558" s="26"/>
    </row>
    <row r="1559">
      <c r="A1559" s="18" t="str">
        <f t="shared" si="1"/>
        <v>Europe_North Macedonia-Europe_2011</v>
      </c>
      <c r="B1559" s="19" t="s">
        <v>179</v>
      </c>
      <c r="C1559" s="20" t="s">
        <v>212</v>
      </c>
      <c r="D1559" s="21" t="s">
        <v>90</v>
      </c>
      <c r="E1559" s="22">
        <v>1.0395222334E10</v>
      </c>
      <c r="F1559" s="22">
        <f t="shared" si="2"/>
        <v>4940.953345</v>
      </c>
      <c r="G1559" s="23">
        <v>0.069</v>
      </c>
      <c r="H1559" s="23">
        <v>344.0</v>
      </c>
      <c r="I1559" s="23">
        <v>0.089</v>
      </c>
      <c r="J1559" s="24">
        <f>IFNA(VLOOKUP(A1559,'ENERGY processed'!$A$2:$H$2692,7,0),"")</f>
        <v>2722</v>
      </c>
      <c r="K1559" s="24">
        <f t="shared" si="3"/>
        <v>0.001293793877</v>
      </c>
      <c r="L1559" s="24">
        <f>IFNA(VLOOKUP(A1559,'ENERGY processed'!$A$2:$H$2692,8,0),"")</f>
        <v>11686.5</v>
      </c>
      <c r="M1559" s="24">
        <f t="shared" si="5"/>
        <v>0.00555471056</v>
      </c>
      <c r="N1559" s="24">
        <f>IFNA(VLOOKUP(A1559,'HUMAN RESOURCES processed'!$A$2:$M$2692,5,0))</f>
        <v>0.011</v>
      </c>
      <c r="O1559" s="24">
        <f>IFNA(VLOOKUP(A1559,'HUMAN RESOURCES processed'!$A$2:$M$2692,6,0))</f>
        <v>0.008</v>
      </c>
      <c r="P1559" s="24">
        <f>IFNA(VLOOKUP(A1559,'HUMAN RESOURCES processed'!$A$2:$M$2692,7,0))</f>
        <v>77</v>
      </c>
      <c r="Q1559" s="24">
        <f>IFNA(VLOOKUP(A1559,'HUMAN RESOURCES processed'!$A$2:$M$2692,8,0))</f>
        <v>73</v>
      </c>
      <c r="R1559" s="24">
        <f t="shared" si="6"/>
        <v>75</v>
      </c>
      <c r="S1559" s="24">
        <f>IFNA(VLOOKUP(A1559,'HUMAN RESOURCES processed'!$A$2:$M$2692,9,0))</f>
        <v>0.171</v>
      </c>
      <c r="T1559" s="24">
        <f>IFNA(VLOOKUP(A1559,'HUMAN RESOURCES processed'!$A$2:$M$2692,10,0))</f>
        <v>0.71</v>
      </c>
      <c r="U1559" s="24">
        <f>IFNA(VLOOKUP(A1559,'HUMAN RESOURCES processed'!$A$2:$M$2692,11,0))</f>
        <v>0.118</v>
      </c>
      <c r="V1559" s="24">
        <f>IFNA(VLOOKUP(A1559,'HUMAN RESOURCES processed'!$A$2:$M$2692,12,0))</f>
        <v>2103890</v>
      </c>
      <c r="W1559" s="24">
        <f>IFNA(VLOOKUP(A1559,'HUMAN RESOURCES processed'!$A$2:$M$2692,13,0))</f>
        <v>0.57</v>
      </c>
      <c r="X1559" s="24">
        <f>IFNA(VLOOKUP(A1559,'TOURISM processed'!$A$2:$F$2692,5,0))</f>
        <v>242000000</v>
      </c>
      <c r="Y1559" s="24">
        <f>IFNA(VLOOKUP(A1559,'TOURISM processed'!$A$2:$F$2692,6,0))</f>
        <v>159000000</v>
      </c>
      <c r="Z1559" s="24">
        <f t="shared" si="7"/>
        <v>75.57429333</v>
      </c>
      <c r="AA1559" s="24">
        <f>IFNA(VLOOKUP(A1559,'BUSINESS processed'!A1559:J4249,5,0))</f>
        <v>0.084</v>
      </c>
      <c r="AB1559" s="24">
        <f>IFNA(VLOOKUP(A1559,'BUSINESS processed'!A1559:J4249,6,0))</f>
        <v>3</v>
      </c>
      <c r="AC1559" s="24">
        <f t="shared" si="884"/>
        <v>0</v>
      </c>
      <c r="AD1559" s="24">
        <f>IFNA(VLOOKUP(A1559,'BUSINESS processed'!A1559:J4249,8,0))</f>
        <v>119</v>
      </c>
      <c r="AE1559" s="24">
        <f>IFNA(VLOOKUP(A1559,'BUSINESS processed'!A1559:J4249,9,0))</f>
        <v>0.567</v>
      </c>
      <c r="AF1559" s="27">
        <f>IFNA(VLOOKUP(A1559,'BUSINESS processed'!A1559:J4249,10,0))</f>
        <v>1.052</v>
      </c>
      <c r="AG1559" s="26"/>
      <c r="AH1559" s="26"/>
      <c r="AI1559" s="26"/>
      <c r="AJ1559" s="26"/>
      <c r="AK1559" s="26"/>
      <c r="AL1559" s="26"/>
      <c r="AM1559" s="26"/>
      <c r="AN1559" s="26"/>
      <c r="AO1559" s="26"/>
      <c r="AP1559" s="26"/>
      <c r="AQ1559" s="26"/>
      <c r="AR1559" s="26"/>
      <c r="AS1559" s="26"/>
      <c r="AT1559" s="26"/>
      <c r="AU1559" s="26"/>
      <c r="AV1559" s="26"/>
      <c r="AW1559" s="26"/>
      <c r="AX1559" s="26"/>
      <c r="AY1559" s="26"/>
      <c r="AZ1559" s="26"/>
      <c r="BA1559" s="26"/>
      <c r="BB1559" s="26"/>
      <c r="BC1559" s="26"/>
      <c r="BD1559" s="26"/>
      <c r="BE1559" s="26"/>
      <c r="BF1559" s="26"/>
      <c r="BG1559" s="26"/>
      <c r="BH1559" s="26"/>
    </row>
    <row r="1560">
      <c r="A1560" s="18" t="str">
        <f t="shared" si="1"/>
        <v>Europe_North Macedonia-Europe_2012</v>
      </c>
      <c r="B1560" s="19" t="s">
        <v>179</v>
      </c>
      <c r="C1560" s="20" t="s">
        <v>212</v>
      </c>
      <c r="D1560" s="21" t="s">
        <v>91</v>
      </c>
      <c r="E1560" s="22">
        <v>9.576482628E9</v>
      </c>
      <c r="F1560" s="22">
        <f t="shared" si="2"/>
        <v>4548.155553</v>
      </c>
      <c r="G1560" s="23">
        <v>0.071</v>
      </c>
      <c r="H1560" s="23">
        <v>327.0</v>
      </c>
      <c r="I1560" s="23">
        <v>0.085</v>
      </c>
      <c r="J1560" s="24">
        <f>IFNA(VLOOKUP(A1560,'ENERGY processed'!$A$2:$H$2692,7,0),"")</f>
        <v>2924</v>
      </c>
      <c r="K1560" s="24">
        <f t="shared" si="3"/>
        <v>0.0013886943</v>
      </c>
      <c r="L1560" s="24">
        <f>IFNA(VLOOKUP(A1560,'ENERGY processed'!$A$2:$H$2692,8,0),"")</f>
        <v>10939</v>
      </c>
      <c r="M1560" s="24">
        <f t="shared" si="5"/>
        <v>0.005195255453</v>
      </c>
      <c r="N1560" s="24">
        <f>IFNA(VLOOKUP(A1560,'HUMAN RESOURCES processed'!$A$2:$M$2692,5,0))</f>
        <v>0.011</v>
      </c>
      <c r="O1560" s="24">
        <f>IFNA(VLOOKUP(A1560,'HUMAN RESOURCES processed'!$A$2:$M$2692,6,0))</f>
        <v>0.007</v>
      </c>
      <c r="P1560" s="24">
        <f>IFNA(VLOOKUP(A1560,'HUMAN RESOURCES processed'!$A$2:$M$2692,7,0))</f>
        <v>77</v>
      </c>
      <c r="Q1560" s="24">
        <f>IFNA(VLOOKUP(A1560,'HUMAN RESOURCES processed'!$A$2:$M$2692,8,0))</f>
        <v>73</v>
      </c>
      <c r="R1560" s="24">
        <f t="shared" si="6"/>
        <v>75</v>
      </c>
      <c r="S1560" s="24">
        <f>IFNA(VLOOKUP(A1560,'HUMAN RESOURCES processed'!$A$2:$M$2692,9,0))</f>
        <v>0.169</v>
      </c>
      <c r="T1560" s="24">
        <f>IFNA(VLOOKUP(A1560,'HUMAN RESOURCES processed'!$A$2:$M$2692,10,0))</f>
        <v>0.711</v>
      </c>
      <c r="U1560" s="24">
        <f>IFNA(VLOOKUP(A1560,'HUMAN RESOURCES processed'!$A$2:$M$2692,11,0))</f>
        <v>0.12</v>
      </c>
      <c r="V1560" s="24">
        <f>IFNA(VLOOKUP(A1560,'HUMAN RESOURCES processed'!$A$2:$M$2692,12,0))</f>
        <v>2105575</v>
      </c>
      <c r="W1560" s="24">
        <f>IFNA(VLOOKUP(A1560,'HUMAN RESOURCES processed'!$A$2:$M$2692,13,0))</f>
        <v>0.57</v>
      </c>
      <c r="X1560" s="24">
        <f>IFNA(VLOOKUP(A1560,'TOURISM processed'!$A$2:$F$2692,5,0))</f>
        <v>237000000</v>
      </c>
      <c r="Y1560" s="24">
        <f>IFNA(VLOOKUP(A1560,'TOURISM processed'!$A$2:$F$2692,6,0))</f>
        <v>153000000</v>
      </c>
      <c r="Z1560" s="24">
        <f t="shared" si="7"/>
        <v>72.66423661</v>
      </c>
      <c r="AA1560" s="24">
        <f>IFNA(VLOOKUP(A1560,'BUSINESS processed'!A1560:J4250,5,0))</f>
        <v>0.082</v>
      </c>
      <c r="AB1560" s="24">
        <f>IFNA(VLOOKUP(A1560,'BUSINESS processed'!A1560:J4250,6,0))</f>
        <v>2</v>
      </c>
      <c r="AC1560" s="24">
        <f>IFNA(VLOOKUP(A1560,'BUSINESS processed'!A1560:J4250,7,0))</f>
        <v>36</v>
      </c>
      <c r="AD1560" s="24">
        <f>IFNA(VLOOKUP(A1560,'BUSINESS processed'!A1560:J4250,8,0))</f>
        <v>119</v>
      </c>
      <c r="AE1560" s="24">
        <f>IFNA(VLOOKUP(A1560,'BUSINESS processed'!A1560:J4250,9,0))</f>
        <v>0.574</v>
      </c>
      <c r="AF1560" s="27">
        <f>IFNA(VLOOKUP(A1560,'BUSINESS processed'!A1560:J4250,10,0))</f>
        <v>1.062</v>
      </c>
      <c r="AG1560" s="26"/>
      <c r="AH1560" s="26"/>
      <c r="AI1560" s="26"/>
      <c r="AJ1560" s="26"/>
      <c r="AK1560" s="26"/>
      <c r="AL1560" s="26"/>
      <c r="AM1560" s="26"/>
      <c r="AN1560" s="26"/>
      <c r="AO1560" s="26"/>
      <c r="AP1560" s="26"/>
      <c r="AQ1560" s="26"/>
      <c r="AR1560" s="26"/>
      <c r="AS1560" s="26"/>
      <c r="AT1560" s="26"/>
      <c r="AU1560" s="26"/>
      <c r="AV1560" s="26"/>
      <c r="AW1560" s="26"/>
      <c r="AX1560" s="26"/>
      <c r="AY1560" s="26"/>
      <c r="AZ1560" s="26"/>
      <c r="BA1560" s="26"/>
      <c r="BB1560" s="26"/>
      <c r="BC1560" s="26"/>
      <c r="BD1560" s="26"/>
      <c r="BE1560" s="26"/>
      <c r="BF1560" s="26"/>
      <c r="BG1560" s="26"/>
      <c r="BH1560" s="26"/>
    </row>
    <row r="1561">
      <c r="A1561" s="18" t="str">
        <f t="shared" si="1"/>
        <v>Europe_Norway-Europe_2000</v>
      </c>
      <c r="B1561" s="19" t="s">
        <v>179</v>
      </c>
      <c r="C1561" s="20" t="s">
        <v>213</v>
      </c>
      <c r="D1561" s="21" t="s">
        <v>70</v>
      </c>
      <c r="E1561" s="22">
        <v>1.68E11</v>
      </c>
      <c r="F1561" s="22">
        <f t="shared" si="2"/>
        <v>37408.42451</v>
      </c>
      <c r="G1561" s="23">
        <v>0.091</v>
      </c>
      <c r="H1561" s="23">
        <v>3432.0</v>
      </c>
      <c r="I1561" s="23">
        <v>0.089</v>
      </c>
      <c r="J1561" s="24">
        <f>IFNA(VLOOKUP(A1561,'ENERGY processed'!$A$2:$H$2692,7,0),"")</f>
        <v>29818</v>
      </c>
      <c r="K1561" s="24">
        <f t="shared" si="3"/>
        <v>0.006639550012</v>
      </c>
      <c r="L1561" s="24">
        <f t="shared" ref="L1561:L1562" si="886">IF(AND(C1561=C1560,C1561&gt;C1560),C1560,0)</f>
        <v>0</v>
      </c>
      <c r="M1561" s="24">
        <f t="shared" si="5"/>
        <v>0</v>
      </c>
      <c r="N1561" s="24">
        <f>IFNA(VLOOKUP(A1561,'HUMAN RESOURCES processed'!$A$2:$M$2692,5,0))</f>
        <v>0.013</v>
      </c>
      <c r="O1561" s="24">
        <f>IFNA(VLOOKUP(A1561,'HUMAN RESOURCES processed'!$A$2:$M$2692,6,0))</f>
        <v>0.004</v>
      </c>
      <c r="P1561" s="24">
        <f>IFNA(VLOOKUP(A1561,'HUMAN RESOURCES processed'!$A$2:$M$2692,7,0))</f>
        <v>81</v>
      </c>
      <c r="Q1561" s="24">
        <f>IFNA(VLOOKUP(A1561,'HUMAN RESOURCES processed'!$A$2:$M$2692,8,0))</f>
        <v>76</v>
      </c>
      <c r="R1561" s="24">
        <f t="shared" si="6"/>
        <v>78.5</v>
      </c>
      <c r="S1561" s="24">
        <f>IFNA(VLOOKUP(A1561,'HUMAN RESOURCES processed'!$A$2:$M$2692,9,0))</f>
        <v>0.2</v>
      </c>
      <c r="T1561" s="24">
        <f>IFNA(VLOOKUP(A1561,'HUMAN RESOURCES processed'!$A$2:$M$2692,10,0))</f>
        <v>0.648</v>
      </c>
      <c r="U1561" s="24">
        <f>IFNA(VLOOKUP(A1561,'HUMAN RESOURCES processed'!$A$2:$M$2692,11,0))</f>
        <v>0.152</v>
      </c>
      <c r="V1561" s="24">
        <f>IFNA(VLOOKUP(A1561,'HUMAN RESOURCES processed'!$A$2:$M$2692,12,0))</f>
        <v>4490967</v>
      </c>
      <c r="W1561" s="24">
        <f>IFNA(VLOOKUP(A1561,'HUMAN RESOURCES processed'!$A$2:$M$2692,13,0))</f>
        <v>0.761</v>
      </c>
      <c r="X1561" s="24">
        <f>IFNA(VLOOKUP(A1561,'TOURISM processed'!$A$2:$F$2692,5,0))</f>
        <v>2521000000</v>
      </c>
      <c r="Y1561" s="24">
        <f>IFNA(VLOOKUP(A1561,'TOURISM processed'!$A$2:$F$2692,6,0))</f>
        <v>4893000000</v>
      </c>
      <c r="Z1561" s="24">
        <f t="shared" si="7"/>
        <v>1089.520364</v>
      </c>
      <c r="AA1561" s="24">
        <f t="shared" ref="AA1561:AA1565" si="887">IF(AND(C1561=C1560,D1561&gt;D1560),AA1560,0)</f>
        <v>0</v>
      </c>
      <c r="AB1561" s="24">
        <f t="shared" ref="AB1561:AB1563" si="888">IF(AND(C1561=C1560,D1561&gt;D1560),AB1560,0)</f>
        <v>0</v>
      </c>
      <c r="AC1561" s="24">
        <f t="shared" ref="AC1561:AC1572" si="889">IF(AND(C1561=C1560,D1561&gt;D1560),AC1560,0)</f>
        <v>0</v>
      </c>
      <c r="AD1561" s="24">
        <f t="shared" ref="AD1561:AD1565" si="890">IF(AND(C1561=C1560,D1561&gt;D1560),AD1560,0)</f>
        <v>0</v>
      </c>
      <c r="AE1561" s="24">
        <f>IFNA(VLOOKUP(A1561,'BUSINESS processed'!A1561:J4251,9,0))</f>
        <v>0.52</v>
      </c>
      <c r="AF1561" s="27">
        <f>IFNA(VLOOKUP(A1561,'BUSINESS processed'!A1561:J4251,10,0))</f>
        <v>0.718</v>
      </c>
      <c r="AG1561" s="26"/>
      <c r="AH1561" s="26"/>
      <c r="AI1561" s="26"/>
      <c r="AJ1561" s="26"/>
      <c r="AK1561" s="26"/>
      <c r="AL1561" s="26"/>
      <c r="AM1561" s="26"/>
      <c r="AN1561" s="26"/>
      <c r="AO1561" s="26"/>
      <c r="AP1561" s="26"/>
      <c r="AQ1561" s="26"/>
      <c r="AR1561" s="26"/>
      <c r="AS1561" s="26"/>
      <c r="AT1561" s="26"/>
      <c r="AU1561" s="26"/>
      <c r="AV1561" s="26"/>
      <c r="AW1561" s="26"/>
      <c r="AX1561" s="26"/>
      <c r="AY1561" s="26"/>
      <c r="AZ1561" s="26"/>
      <c r="BA1561" s="26"/>
      <c r="BB1561" s="26"/>
      <c r="BC1561" s="26"/>
      <c r="BD1561" s="26"/>
      <c r="BE1561" s="26"/>
      <c r="BF1561" s="26"/>
      <c r="BG1561" s="26"/>
      <c r="BH1561" s="26"/>
    </row>
    <row r="1562">
      <c r="A1562" s="18" t="str">
        <f t="shared" si="1"/>
        <v>Europe_Norway-Europe_2001</v>
      </c>
      <c r="B1562" s="19" t="s">
        <v>179</v>
      </c>
      <c r="C1562" s="20" t="s">
        <v>213</v>
      </c>
      <c r="D1562" s="21" t="s">
        <v>71</v>
      </c>
      <c r="E1562" s="22">
        <v>1.71E11</v>
      </c>
      <c r="F1562" s="22">
        <f t="shared" si="2"/>
        <v>37884.2342</v>
      </c>
      <c r="G1562" s="23">
        <v>0.098</v>
      </c>
      <c r="H1562" s="23">
        <v>3705.0</v>
      </c>
      <c r="I1562" s="23">
        <v>0.087</v>
      </c>
      <c r="J1562" s="24">
        <f>IFNA(VLOOKUP(A1562,'ENERGY processed'!$A$2:$H$2692,7,0),"")</f>
        <v>28137</v>
      </c>
      <c r="K1562" s="24">
        <f t="shared" si="3"/>
        <v>0.006233618115</v>
      </c>
      <c r="L1562" s="24">
        <f t="shared" si="886"/>
        <v>0</v>
      </c>
      <c r="M1562" s="24">
        <f t="shared" si="5"/>
        <v>0</v>
      </c>
      <c r="N1562" s="24">
        <f>IFNA(VLOOKUP(A1562,'HUMAN RESOURCES processed'!$A$2:$M$2692,5,0))</f>
        <v>0.013</v>
      </c>
      <c r="O1562" s="24">
        <f>IFNA(VLOOKUP(A1562,'HUMAN RESOURCES processed'!$A$2:$M$2692,6,0))</f>
        <v>0.004</v>
      </c>
      <c r="P1562" s="24">
        <f>IFNA(VLOOKUP(A1562,'HUMAN RESOURCES processed'!$A$2:$M$2692,7,0))</f>
        <v>82</v>
      </c>
      <c r="Q1562" s="24">
        <f>IFNA(VLOOKUP(A1562,'HUMAN RESOURCES processed'!$A$2:$M$2692,8,0))</f>
        <v>76</v>
      </c>
      <c r="R1562" s="24">
        <f t="shared" si="6"/>
        <v>79</v>
      </c>
      <c r="S1562" s="24">
        <f>IFNA(VLOOKUP(A1562,'HUMAN RESOURCES processed'!$A$2:$M$2692,9,0))</f>
        <v>0.2</v>
      </c>
      <c r="T1562" s="24">
        <f>IFNA(VLOOKUP(A1562,'HUMAN RESOURCES processed'!$A$2:$M$2692,10,0))</f>
        <v>0.65</v>
      </c>
      <c r="U1562" s="24">
        <f>IFNA(VLOOKUP(A1562,'HUMAN RESOURCES processed'!$A$2:$M$2692,11,0))</f>
        <v>0.15</v>
      </c>
      <c r="V1562" s="24">
        <f>IFNA(VLOOKUP(A1562,'HUMAN RESOURCES processed'!$A$2:$M$2692,12,0))</f>
        <v>4513751</v>
      </c>
      <c r="W1562" s="24">
        <f>IFNA(VLOOKUP(A1562,'HUMAN RESOURCES processed'!$A$2:$M$2692,13,0))</f>
        <v>0.766</v>
      </c>
      <c r="X1562" s="24">
        <f>IFNA(VLOOKUP(A1562,'TOURISM processed'!$A$2:$F$2692,5,0))</f>
        <v>2380000000</v>
      </c>
      <c r="Y1562" s="24">
        <f>IFNA(VLOOKUP(A1562,'TOURISM processed'!$A$2:$F$2692,6,0))</f>
        <v>4718000000</v>
      </c>
      <c r="Z1562" s="24">
        <f t="shared" si="7"/>
        <v>1045.250392</v>
      </c>
      <c r="AA1562" s="24">
        <f t="shared" si="887"/>
        <v>0</v>
      </c>
      <c r="AB1562" s="24">
        <f t="shared" si="888"/>
        <v>0</v>
      </c>
      <c r="AC1562" s="24">
        <f t="shared" si="889"/>
        <v>0</v>
      </c>
      <c r="AD1562" s="24">
        <f t="shared" si="890"/>
        <v>0</v>
      </c>
      <c r="AE1562" s="24">
        <f>IFNA(VLOOKUP(A1562,'BUSINESS processed'!A1562:J4252,9,0))</f>
        <v>0.64</v>
      </c>
      <c r="AF1562" s="27">
        <f>IFNA(VLOOKUP(A1562,'BUSINESS processed'!A1562:J4252,10,0))</f>
        <v>0.796</v>
      </c>
      <c r="AG1562" s="26"/>
      <c r="AH1562" s="26"/>
      <c r="AI1562" s="26"/>
      <c r="AJ1562" s="26"/>
      <c r="AK1562" s="26"/>
      <c r="AL1562" s="26"/>
      <c r="AM1562" s="26"/>
      <c r="AN1562" s="26"/>
      <c r="AO1562" s="26"/>
      <c r="AP1562" s="26"/>
      <c r="AQ1562" s="26"/>
      <c r="AR1562" s="26"/>
      <c r="AS1562" s="26"/>
      <c r="AT1562" s="26"/>
      <c r="AU1562" s="26"/>
      <c r="AV1562" s="26"/>
      <c r="AW1562" s="26"/>
      <c r="AX1562" s="26"/>
      <c r="AY1562" s="26"/>
      <c r="AZ1562" s="26"/>
      <c r="BA1562" s="26"/>
      <c r="BB1562" s="26"/>
      <c r="BC1562" s="26"/>
      <c r="BD1562" s="26"/>
      <c r="BE1562" s="26"/>
      <c r="BF1562" s="26"/>
      <c r="BG1562" s="26"/>
      <c r="BH1562" s="26"/>
    </row>
    <row r="1563">
      <c r="A1563" s="18" t="str">
        <f t="shared" si="1"/>
        <v>Europe_Norway-Europe_2002</v>
      </c>
      <c r="B1563" s="19" t="s">
        <v>179</v>
      </c>
      <c r="C1563" s="20" t="s">
        <v>213</v>
      </c>
      <c r="D1563" s="21" t="s">
        <v>72</v>
      </c>
      <c r="E1563" s="22">
        <v>1.92E11</v>
      </c>
      <c r="F1563" s="22">
        <f t="shared" si="2"/>
        <v>42307.90503</v>
      </c>
      <c r="G1563" s="23">
        <v>0.104</v>
      </c>
      <c r="H1563" s="23">
        <v>4418.0</v>
      </c>
      <c r="I1563" s="23">
        <v>0.087</v>
      </c>
      <c r="J1563" s="24">
        <f>IFNA(VLOOKUP(A1563,'ENERGY processed'!$A$2:$H$2692,7,0),"")</f>
        <v>32338</v>
      </c>
      <c r="K1563" s="24">
        <f t="shared" si="3"/>
        <v>0.007125797047</v>
      </c>
      <c r="L1563" s="24">
        <f>IFNA(VLOOKUP(A1563,'ENERGY processed'!$A$2:$H$2692,8,0),"")</f>
        <v>57187</v>
      </c>
      <c r="M1563" s="24">
        <f t="shared" si="5"/>
        <v>0.01260136544</v>
      </c>
      <c r="N1563" s="24">
        <f>IFNA(VLOOKUP(A1563,'HUMAN RESOURCES processed'!$A$2:$M$2692,5,0))</f>
        <v>0.012</v>
      </c>
      <c r="O1563" s="24">
        <f>IFNA(VLOOKUP(A1563,'HUMAN RESOURCES processed'!$A$2:$M$2692,6,0))</f>
        <v>0.004</v>
      </c>
      <c r="P1563" s="24">
        <f>IFNA(VLOOKUP(A1563,'HUMAN RESOURCES processed'!$A$2:$M$2692,7,0))</f>
        <v>82</v>
      </c>
      <c r="Q1563" s="24">
        <f>IFNA(VLOOKUP(A1563,'HUMAN RESOURCES processed'!$A$2:$M$2692,8,0))</f>
        <v>77</v>
      </c>
      <c r="R1563" s="24">
        <f t="shared" si="6"/>
        <v>79.5</v>
      </c>
      <c r="S1563" s="24">
        <f>IFNA(VLOOKUP(A1563,'HUMAN RESOURCES processed'!$A$2:$M$2692,9,0))</f>
        <v>0.2</v>
      </c>
      <c r="T1563" s="24">
        <f>IFNA(VLOOKUP(A1563,'HUMAN RESOURCES processed'!$A$2:$M$2692,10,0))</f>
        <v>0.651</v>
      </c>
      <c r="U1563" s="24">
        <f>IFNA(VLOOKUP(A1563,'HUMAN RESOURCES processed'!$A$2:$M$2692,11,0))</f>
        <v>0.149</v>
      </c>
      <c r="V1563" s="24">
        <f>IFNA(VLOOKUP(A1563,'HUMAN RESOURCES processed'!$A$2:$M$2692,12,0))</f>
        <v>4538159</v>
      </c>
      <c r="W1563" s="24">
        <f>IFNA(VLOOKUP(A1563,'HUMAN RESOURCES processed'!$A$2:$M$2692,13,0))</f>
        <v>0.77</v>
      </c>
      <c r="X1563" s="24">
        <f>IFNA(VLOOKUP(A1563,'TOURISM processed'!$A$2:$F$2692,5,0))</f>
        <v>2581000000</v>
      </c>
      <c r="Y1563" s="24">
        <f>IFNA(VLOOKUP(A1563,'TOURISM processed'!$A$2:$F$2692,6,0))</f>
        <v>5610000000</v>
      </c>
      <c r="Z1563" s="24">
        <f t="shared" si="7"/>
        <v>1236.1841</v>
      </c>
      <c r="AA1563" s="24">
        <f t="shared" si="887"/>
        <v>0</v>
      </c>
      <c r="AB1563" s="24">
        <f t="shared" si="888"/>
        <v>0</v>
      </c>
      <c r="AC1563" s="24">
        <f t="shared" si="889"/>
        <v>0</v>
      </c>
      <c r="AD1563" s="24">
        <f t="shared" si="890"/>
        <v>0</v>
      </c>
      <c r="AE1563" s="24">
        <f>IFNA(VLOOKUP(A1563,'BUSINESS processed'!A1563:J4253,9,0))</f>
        <v>0.728</v>
      </c>
      <c r="AF1563" s="27">
        <f>IFNA(VLOOKUP(A1563,'BUSINESS processed'!A1563:J4253,10,0))</f>
        <v>0.835</v>
      </c>
      <c r="AG1563" s="26"/>
      <c r="AH1563" s="26"/>
      <c r="AI1563" s="26"/>
      <c r="AJ1563" s="26"/>
      <c r="AK1563" s="26"/>
      <c r="AL1563" s="26"/>
      <c r="AM1563" s="26"/>
      <c r="AN1563" s="26"/>
      <c r="AO1563" s="26"/>
      <c r="AP1563" s="26"/>
      <c r="AQ1563" s="26"/>
      <c r="AR1563" s="26"/>
      <c r="AS1563" s="26"/>
      <c r="AT1563" s="26"/>
      <c r="AU1563" s="26"/>
      <c r="AV1563" s="26"/>
      <c r="AW1563" s="26"/>
      <c r="AX1563" s="26"/>
      <c r="AY1563" s="26"/>
      <c r="AZ1563" s="26"/>
      <c r="BA1563" s="26"/>
      <c r="BB1563" s="26"/>
      <c r="BC1563" s="26"/>
      <c r="BD1563" s="26"/>
      <c r="BE1563" s="26"/>
      <c r="BF1563" s="26"/>
      <c r="BG1563" s="26"/>
      <c r="BH1563" s="26"/>
    </row>
    <row r="1564">
      <c r="A1564" s="18" t="str">
        <f t="shared" si="1"/>
        <v>Europe_Norway-Europe_2003</v>
      </c>
      <c r="B1564" s="19" t="s">
        <v>179</v>
      </c>
      <c r="C1564" s="20" t="s">
        <v>213</v>
      </c>
      <c r="D1564" s="21" t="s">
        <v>74</v>
      </c>
      <c r="E1564" s="22">
        <v>2.25E11</v>
      </c>
      <c r="F1564" s="22">
        <f t="shared" si="2"/>
        <v>49289.62694</v>
      </c>
      <c r="G1564" s="23">
        <v>0.106</v>
      </c>
      <c r="H1564" s="23">
        <v>5220.0</v>
      </c>
      <c r="I1564" s="23">
        <v>0.047</v>
      </c>
      <c r="J1564" s="24">
        <f>IFNA(VLOOKUP(A1564,'ENERGY processed'!$A$2:$H$2692,7,0),"")</f>
        <v>29775</v>
      </c>
      <c r="K1564" s="24">
        <f t="shared" si="3"/>
        <v>0.006522660632</v>
      </c>
      <c r="L1564" s="24">
        <f>IFNA(VLOOKUP(A1564,'ENERGY processed'!$A$2:$H$2692,8,0),"")</f>
        <v>47077</v>
      </c>
      <c r="M1564" s="24">
        <f t="shared" si="5"/>
        <v>0.01031292341</v>
      </c>
      <c r="N1564" s="24">
        <f>IFNA(VLOOKUP(A1564,'HUMAN RESOURCES processed'!$A$2:$M$2692,5,0))</f>
        <v>0.012</v>
      </c>
      <c r="O1564" s="24">
        <f>IFNA(VLOOKUP(A1564,'HUMAN RESOURCES processed'!$A$2:$M$2692,6,0))</f>
        <v>0.004</v>
      </c>
      <c r="P1564" s="24">
        <f>IFNA(VLOOKUP(A1564,'HUMAN RESOURCES processed'!$A$2:$M$2692,7,0))</f>
        <v>82</v>
      </c>
      <c r="Q1564" s="24">
        <f>IFNA(VLOOKUP(A1564,'HUMAN RESOURCES processed'!$A$2:$M$2692,8,0))</f>
        <v>77</v>
      </c>
      <c r="R1564" s="24">
        <f t="shared" si="6"/>
        <v>79.5</v>
      </c>
      <c r="S1564" s="24">
        <f>IFNA(VLOOKUP(A1564,'HUMAN RESOURCES processed'!$A$2:$M$2692,9,0))</f>
        <v>0.199</v>
      </c>
      <c r="T1564" s="24">
        <f>IFNA(VLOOKUP(A1564,'HUMAN RESOURCES processed'!$A$2:$M$2692,10,0))</f>
        <v>0.653</v>
      </c>
      <c r="U1564" s="24">
        <f>IFNA(VLOOKUP(A1564,'HUMAN RESOURCES processed'!$A$2:$M$2692,11,0))</f>
        <v>0.148</v>
      </c>
      <c r="V1564" s="24">
        <f>IFNA(VLOOKUP(A1564,'HUMAN RESOURCES processed'!$A$2:$M$2692,12,0))</f>
        <v>4564855</v>
      </c>
      <c r="W1564" s="24">
        <f>IFNA(VLOOKUP(A1564,'HUMAN RESOURCES processed'!$A$2:$M$2692,13,0))</f>
        <v>0.772</v>
      </c>
      <c r="X1564" s="24">
        <f>IFNA(VLOOKUP(A1564,'TOURISM processed'!$A$2:$F$2692,5,0))</f>
        <v>2989000000</v>
      </c>
      <c r="Y1564" s="24">
        <f>IFNA(VLOOKUP(A1564,'TOURISM processed'!$A$2:$F$2692,6,0))</f>
        <v>7089000000</v>
      </c>
      <c r="Z1564" s="24">
        <f t="shared" si="7"/>
        <v>1552.951846</v>
      </c>
      <c r="AA1564" s="24">
        <f t="shared" si="887"/>
        <v>0</v>
      </c>
      <c r="AB1564" s="24">
        <f>IFNA(VLOOKUP(A1564,'BUSINESS processed'!A1564:J4254,6,0))</f>
        <v>18</v>
      </c>
      <c r="AC1564" s="24">
        <f t="shared" si="889"/>
        <v>0</v>
      </c>
      <c r="AD1564" s="24">
        <f t="shared" si="890"/>
        <v>0</v>
      </c>
      <c r="AE1564" s="24">
        <f>IFNA(VLOOKUP(A1564,'BUSINESS processed'!A1564:J4254,9,0))</f>
        <v>0.781</v>
      </c>
      <c r="AF1564" s="27">
        <f>IFNA(VLOOKUP(A1564,'BUSINESS processed'!A1564:J4254,10,0))</f>
        <v>0.891</v>
      </c>
      <c r="AG1564" s="26"/>
      <c r="AH1564" s="26"/>
      <c r="AI1564" s="26"/>
      <c r="AJ1564" s="26"/>
      <c r="AK1564" s="26"/>
      <c r="AL1564" s="26"/>
      <c r="AM1564" s="26"/>
      <c r="AN1564" s="26"/>
      <c r="AO1564" s="26"/>
      <c r="AP1564" s="26"/>
      <c r="AQ1564" s="26"/>
      <c r="AR1564" s="26"/>
      <c r="AS1564" s="26"/>
      <c r="AT1564" s="26"/>
      <c r="AU1564" s="26"/>
      <c r="AV1564" s="26"/>
      <c r="AW1564" s="26"/>
      <c r="AX1564" s="26"/>
      <c r="AY1564" s="26"/>
      <c r="AZ1564" s="26"/>
      <c r="BA1564" s="26"/>
      <c r="BB1564" s="26"/>
      <c r="BC1564" s="26"/>
      <c r="BD1564" s="26"/>
      <c r="BE1564" s="26"/>
      <c r="BF1564" s="26"/>
      <c r="BG1564" s="26"/>
      <c r="BH1564" s="26"/>
    </row>
    <row r="1565">
      <c r="A1565" s="18" t="str">
        <f t="shared" si="1"/>
        <v>Europe_Norway-Europe_2004</v>
      </c>
      <c r="B1565" s="19" t="s">
        <v>179</v>
      </c>
      <c r="C1565" s="20" t="s">
        <v>213</v>
      </c>
      <c r="D1565" s="21" t="s">
        <v>83</v>
      </c>
      <c r="E1565" s="22">
        <v>2.6E11</v>
      </c>
      <c r="F1565" s="22">
        <f t="shared" si="2"/>
        <v>56621.3188</v>
      </c>
      <c r="G1565" s="23">
        <v>0.101</v>
      </c>
      <c r="H1565" s="23">
        <v>5733.0</v>
      </c>
      <c r="I1565" s="23">
        <v>0.04</v>
      </c>
      <c r="J1565" s="24">
        <f>IFNA(VLOOKUP(A1565,'ENERGY processed'!$A$2:$H$2692,7,0),"")</f>
        <v>29805</v>
      </c>
      <c r="K1565" s="24">
        <f t="shared" si="3"/>
        <v>0.006490763103</v>
      </c>
      <c r="L1565" s="24">
        <f>IFNA(VLOOKUP(A1565,'ENERGY processed'!$A$2:$H$2692,8,0),"")</f>
        <v>50326</v>
      </c>
      <c r="M1565" s="24">
        <f t="shared" si="5"/>
        <v>0.01095970958</v>
      </c>
      <c r="N1565" s="24">
        <f>IFNA(VLOOKUP(A1565,'HUMAN RESOURCES processed'!$A$2:$M$2692,5,0))</f>
        <v>0.012</v>
      </c>
      <c r="O1565" s="24">
        <f>IFNA(VLOOKUP(A1565,'HUMAN RESOURCES processed'!$A$2:$M$2692,6,0))</f>
        <v>0.003</v>
      </c>
      <c r="P1565" s="24">
        <f>IFNA(VLOOKUP(A1565,'HUMAN RESOURCES processed'!$A$2:$M$2692,7,0))</f>
        <v>82</v>
      </c>
      <c r="Q1565" s="24">
        <f>IFNA(VLOOKUP(A1565,'HUMAN RESOURCES processed'!$A$2:$M$2692,8,0))</f>
        <v>78</v>
      </c>
      <c r="R1565" s="24">
        <f t="shared" si="6"/>
        <v>80</v>
      </c>
      <c r="S1565" s="24">
        <f>IFNA(VLOOKUP(A1565,'HUMAN RESOURCES processed'!$A$2:$M$2692,9,0))</f>
        <v>0.198</v>
      </c>
      <c r="T1565" s="24">
        <f>IFNA(VLOOKUP(A1565,'HUMAN RESOURCES processed'!$A$2:$M$2692,10,0))</f>
        <v>0.655</v>
      </c>
      <c r="U1565" s="24">
        <f>IFNA(VLOOKUP(A1565,'HUMAN RESOURCES processed'!$A$2:$M$2692,11,0))</f>
        <v>0.148</v>
      </c>
      <c r="V1565" s="24">
        <f>IFNA(VLOOKUP(A1565,'HUMAN RESOURCES processed'!$A$2:$M$2692,12,0))</f>
        <v>4591910</v>
      </c>
      <c r="W1565" s="24">
        <f>IFNA(VLOOKUP(A1565,'HUMAN RESOURCES processed'!$A$2:$M$2692,13,0))</f>
        <v>0.773</v>
      </c>
      <c r="X1565" s="24">
        <f>IFNA(VLOOKUP(A1565,'TOURISM processed'!$A$2:$F$2692,5,0))</f>
        <v>3531000000</v>
      </c>
      <c r="Y1565" s="24">
        <f>IFNA(VLOOKUP(A1565,'TOURISM processed'!$A$2:$F$2692,6,0))</f>
        <v>8894000000</v>
      </c>
      <c r="Z1565" s="24">
        <f t="shared" si="7"/>
        <v>1936.884651</v>
      </c>
      <c r="AA1565" s="24">
        <f t="shared" si="887"/>
        <v>0</v>
      </c>
      <c r="AB1565" s="24">
        <f>IFNA(VLOOKUP(A1565,'BUSINESS processed'!A1565:J4255,6,0))</f>
        <v>18</v>
      </c>
      <c r="AC1565" s="24">
        <f t="shared" si="889"/>
        <v>0</v>
      </c>
      <c r="AD1565" s="24">
        <f t="shared" si="890"/>
        <v>0</v>
      </c>
      <c r="AE1565" s="24">
        <f>IFNA(VLOOKUP(A1565,'BUSINESS processed'!A1565:J4255,9,0))</f>
        <v>0.777</v>
      </c>
      <c r="AF1565" s="27">
        <f>IFNA(VLOOKUP(A1565,'BUSINESS processed'!A1565:J4255,10,0))</f>
        <v>0.986</v>
      </c>
      <c r="AG1565" s="26"/>
      <c r="AH1565" s="26"/>
      <c r="AI1565" s="26"/>
      <c r="AJ1565" s="26"/>
      <c r="AK1565" s="26"/>
      <c r="AL1565" s="26"/>
      <c r="AM1565" s="26"/>
      <c r="AN1565" s="26"/>
      <c r="AO1565" s="26"/>
      <c r="AP1565" s="26"/>
      <c r="AQ1565" s="26"/>
      <c r="AR1565" s="26"/>
      <c r="AS1565" s="26"/>
      <c r="AT1565" s="26"/>
      <c r="AU1565" s="26"/>
      <c r="AV1565" s="26"/>
      <c r="AW1565" s="26"/>
      <c r="AX1565" s="26"/>
      <c r="AY1565" s="26"/>
      <c r="AZ1565" s="26"/>
      <c r="BA1565" s="26"/>
      <c r="BB1565" s="26"/>
      <c r="BC1565" s="26"/>
      <c r="BD1565" s="26"/>
      <c r="BE1565" s="26"/>
      <c r="BF1565" s="26"/>
      <c r="BG1565" s="26"/>
      <c r="BH1565" s="26"/>
    </row>
    <row r="1566">
      <c r="A1566" s="18" t="str">
        <f t="shared" si="1"/>
        <v>Europe_Norway-Europe_2005</v>
      </c>
      <c r="B1566" s="19" t="s">
        <v>179</v>
      </c>
      <c r="C1566" s="20" t="s">
        <v>213</v>
      </c>
      <c r="D1566" s="21" t="s">
        <v>84</v>
      </c>
      <c r="E1566" s="22">
        <v>3.04E11</v>
      </c>
      <c r="F1566" s="22">
        <f t="shared" si="2"/>
        <v>65754.02673</v>
      </c>
      <c r="G1566" s="23">
        <v>0.095</v>
      </c>
      <c r="H1566" s="23">
        <v>6293.0</v>
      </c>
      <c r="I1566" s="23">
        <v>0.04</v>
      </c>
      <c r="J1566" s="24">
        <f>IF(AND( C1566=C1565,D1566&gt;D1565),J1565,"")</f>
        <v>29805</v>
      </c>
      <c r="K1566" s="24">
        <f t="shared" si="3"/>
        <v>0.006446706469</v>
      </c>
      <c r="L1566" s="24">
        <f>IF(AND(C1566=C1565,C1566&gt;C1565),C1565,0)</f>
        <v>0</v>
      </c>
      <c r="M1566" s="24">
        <f t="shared" si="5"/>
        <v>0</v>
      </c>
      <c r="N1566" s="24">
        <f>IFNA(VLOOKUP(A1566,'HUMAN RESOURCES processed'!$A$2:$M$2692,5,0))</f>
        <v>0.012</v>
      </c>
      <c r="O1566" s="24">
        <f>IFNA(VLOOKUP(A1566,'HUMAN RESOURCES processed'!$A$2:$M$2692,6,0))</f>
        <v>0.003</v>
      </c>
      <c r="P1566" s="24">
        <f>IFNA(VLOOKUP(A1566,'HUMAN RESOURCES processed'!$A$2:$M$2692,7,0))</f>
        <v>83</v>
      </c>
      <c r="Q1566" s="24">
        <f>IFNA(VLOOKUP(A1566,'HUMAN RESOURCES processed'!$A$2:$M$2692,8,0))</f>
        <v>78</v>
      </c>
      <c r="R1566" s="24">
        <f t="shared" si="6"/>
        <v>80.5</v>
      </c>
      <c r="S1566" s="24">
        <f>IFNA(VLOOKUP(A1566,'HUMAN RESOURCES processed'!$A$2:$M$2692,9,0))</f>
        <v>0.196</v>
      </c>
      <c r="T1566" s="24">
        <f>IFNA(VLOOKUP(A1566,'HUMAN RESOURCES processed'!$A$2:$M$2692,10,0))</f>
        <v>0.656</v>
      </c>
      <c r="U1566" s="24">
        <f>IFNA(VLOOKUP(A1566,'HUMAN RESOURCES processed'!$A$2:$M$2692,11,0))</f>
        <v>0.147</v>
      </c>
      <c r="V1566" s="24">
        <f>IFNA(VLOOKUP(A1566,'HUMAN RESOURCES processed'!$A$2:$M$2692,12,0))</f>
        <v>4623291</v>
      </c>
      <c r="W1566" s="24">
        <f>IFNA(VLOOKUP(A1566,'HUMAN RESOURCES processed'!$A$2:$M$2692,13,0))</f>
        <v>0.775</v>
      </c>
      <c r="X1566" s="24">
        <f>IFNA(VLOOKUP(A1566,'TOURISM processed'!$A$2:$F$2692,5,0))</f>
        <v>4243000000</v>
      </c>
      <c r="Y1566" s="24">
        <f>IFNA(VLOOKUP(A1566,'TOURISM processed'!$A$2:$F$2692,6,0))</f>
        <v>10400000000</v>
      </c>
      <c r="Z1566" s="24">
        <f t="shared" si="7"/>
        <v>2249.479862</v>
      </c>
      <c r="AA1566" s="24">
        <f>IFNA(VLOOKUP(A1566,'BUSINESS processed'!A1566:J4256,5,0))</f>
        <v>0.411</v>
      </c>
      <c r="AB1566" s="24">
        <f>IFNA(VLOOKUP(A1566,'BUSINESS processed'!A1566:J4256,6,0))</f>
        <v>8</v>
      </c>
      <c r="AC1566" s="24">
        <f t="shared" si="889"/>
        <v>0</v>
      </c>
      <c r="AD1566" s="24">
        <f>IFNA(VLOOKUP(A1566,'BUSINESS processed'!A1566:J4256,8,0))</f>
        <v>87</v>
      </c>
      <c r="AE1566" s="24">
        <f>IFNA(VLOOKUP(A1566,'BUSINESS processed'!A1566:J4256,9,0))</f>
        <v>0.82</v>
      </c>
      <c r="AF1566" s="27">
        <f>IFNA(VLOOKUP(A1566,'BUSINESS processed'!A1566:J4256,10,0))</f>
        <v>1.028</v>
      </c>
      <c r="AG1566" s="26"/>
      <c r="AH1566" s="26"/>
      <c r="AI1566" s="26"/>
      <c r="AJ1566" s="26"/>
      <c r="AK1566" s="26"/>
      <c r="AL1566" s="26"/>
      <c r="AM1566" s="26"/>
      <c r="AN1566" s="26"/>
      <c r="AO1566" s="26"/>
      <c r="AP1566" s="26"/>
      <c r="AQ1566" s="26"/>
      <c r="AR1566" s="26"/>
      <c r="AS1566" s="26"/>
      <c r="AT1566" s="26"/>
      <c r="AU1566" s="26"/>
      <c r="AV1566" s="26"/>
      <c r="AW1566" s="26"/>
      <c r="AX1566" s="26"/>
      <c r="AY1566" s="26"/>
      <c r="AZ1566" s="26"/>
      <c r="BA1566" s="26"/>
      <c r="BB1566" s="26"/>
      <c r="BC1566" s="26"/>
      <c r="BD1566" s="26"/>
      <c r="BE1566" s="26"/>
      <c r="BF1566" s="26"/>
      <c r="BG1566" s="26"/>
      <c r="BH1566" s="26"/>
    </row>
    <row r="1567">
      <c r="A1567" s="18" t="str">
        <f t="shared" si="1"/>
        <v>Europe_Norway-Europe_2006</v>
      </c>
      <c r="B1567" s="19" t="s">
        <v>179</v>
      </c>
      <c r="C1567" s="20" t="s">
        <v>213</v>
      </c>
      <c r="D1567" s="21" t="s">
        <v>85</v>
      </c>
      <c r="E1567" s="22">
        <v>3.4E11</v>
      </c>
      <c r="F1567" s="22">
        <f t="shared" si="2"/>
        <v>72950.77518</v>
      </c>
      <c r="G1567" s="23">
        <v>0.092</v>
      </c>
      <c r="H1567" s="23">
        <v>6778.0</v>
      </c>
      <c r="I1567" s="23">
        <v>0.047</v>
      </c>
      <c r="J1567" s="24">
        <f>IFNA(VLOOKUP(A1567,'ENERGY processed'!$A$2:$H$2692,7,0),"")</f>
        <v>25867.5</v>
      </c>
      <c r="K1567" s="24">
        <f t="shared" si="3"/>
        <v>0.005550159344</v>
      </c>
      <c r="L1567" s="24">
        <f>IFNA(VLOOKUP(A1567,'ENERGY processed'!$A$2:$H$2692,8,0),"")</f>
        <v>39260.5</v>
      </c>
      <c r="M1567" s="24">
        <f t="shared" si="5"/>
        <v>0.008423776202</v>
      </c>
      <c r="N1567" s="24">
        <f>IFNA(VLOOKUP(A1567,'HUMAN RESOURCES processed'!$A$2:$M$2692,5,0))</f>
        <v>0.013</v>
      </c>
      <c r="O1567" s="24">
        <f>IFNA(VLOOKUP(A1567,'HUMAN RESOURCES processed'!$A$2:$M$2692,6,0))</f>
        <v>0.003</v>
      </c>
      <c r="P1567" s="24">
        <f>IFNA(VLOOKUP(A1567,'HUMAN RESOURCES processed'!$A$2:$M$2692,7,0))</f>
        <v>83</v>
      </c>
      <c r="Q1567" s="24">
        <f>IFNA(VLOOKUP(A1567,'HUMAN RESOURCES processed'!$A$2:$M$2692,8,0))</f>
        <v>78</v>
      </c>
      <c r="R1567" s="24">
        <f t="shared" si="6"/>
        <v>80.5</v>
      </c>
      <c r="S1567" s="24">
        <f>IFNA(VLOOKUP(A1567,'HUMAN RESOURCES processed'!$A$2:$M$2692,9,0))</f>
        <v>0.195</v>
      </c>
      <c r="T1567" s="24">
        <f>IFNA(VLOOKUP(A1567,'HUMAN RESOURCES processed'!$A$2:$M$2692,10,0))</f>
        <v>0.658</v>
      </c>
      <c r="U1567" s="24">
        <f>IFNA(VLOOKUP(A1567,'HUMAN RESOURCES processed'!$A$2:$M$2692,11,0))</f>
        <v>0.147</v>
      </c>
      <c r="V1567" s="24">
        <f>IFNA(VLOOKUP(A1567,'HUMAN RESOURCES processed'!$A$2:$M$2692,12,0))</f>
        <v>4660677</v>
      </c>
      <c r="W1567" s="24">
        <f>IFNA(VLOOKUP(A1567,'HUMAN RESOURCES processed'!$A$2:$M$2692,13,0))</f>
        <v>0.779</v>
      </c>
      <c r="X1567" s="24">
        <f>IFNA(VLOOKUP(A1567,'TOURISM processed'!$A$2:$F$2692,5,0))</f>
        <v>4289000000</v>
      </c>
      <c r="Y1567" s="24">
        <f>IFNA(VLOOKUP(A1567,'TOURISM processed'!$A$2:$F$2692,6,0))</f>
        <v>11273000000</v>
      </c>
      <c r="Z1567" s="24">
        <f t="shared" si="7"/>
        <v>2418.747319</v>
      </c>
      <c r="AA1567" s="24">
        <f>IFNA(VLOOKUP(A1567,'BUSINESS processed'!A1567:J4257,5,0))</f>
        <v>0.411</v>
      </c>
      <c r="AB1567" s="24">
        <f>IFNA(VLOOKUP(A1567,'BUSINESS processed'!A1567:J4257,6,0))</f>
        <v>7</v>
      </c>
      <c r="AC1567" s="24">
        <f t="shared" si="889"/>
        <v>0</v>
      </c>
      <c r="AD1567" s="24">
        <f>IFNA(VLOOKUP(A1567,'BUSINESS processed'!A1567:J4257,8,0))</f>
        <v>87</v>
      </c>
      <c r="AE1567" s="24">
        <f>IFNA(VLOOKUP(A1567,'BUSINESS processed'!A1567:J4257,9,0))</f>
        <v>0.826</v>
      </c>
      <c r="AF1567" s="27">
        <f>IFNA(VLOOKUP(A1567,'BUSINESS processed'!A1567:J4257,10,0))</f>
        <v>1.043</v>
      </c>
      <c r="AG1567" s="26"/>
      <c r="AH1567" s="26"/>
      <c r="AI1567" s="26"/>
      <c r="AJ1567" s="26"/>
      <c r="AK1567" s="26"/>
      <c r="AL1567" s="26"/>
      <c r="AM1567" s="26"/>
      <c r="AN1567" s="26"/>
      <c r="AO1567" s="26"/>
      <c r="AP1567" s="26"/>
      <c r="AQ1567" s="26"/>
      <c r="AR1567" s="26"/>
      <c r="AS1567" s="26"/>
      <c r="AT1567" s="26"/>
      <c r="AU1567" s="26"/>
      <c r="AV1567" s="26"/>
      <c r="AW1567" s="26"/>
      <c r="AX1567" s="26"/>
      <c r="AY1567" s="26"/>
      <c r="AZ1567" s="26"/>
      <c r="BA1567" s="26"/>
      <c r="BB1567" s="26"/>
      <c r="BC1567" s="26"/>
      <c r="BD1567" s="26"/>
      <c r="BE1567" s="26"/>
      <c r="BF1567" s="26"/>
      <c r="BG1567" s="26"/>
      <c r="BH1567" s="26"/>
    </row>
    <row r="1568">
      <c r="A1568" s="18" t="str">
        <f t="shared" si="1"/>
        <v>Europe_Norway-Europe_2007</v>
      </c>
      <c r="B1568" s="19" t="s">
        <v>179</v>
      </c>
      <c r="C1568" s="20" t="s">
        <v>213</v>
      </c>
      <c r="D1568" s="21" t="s">
        <v>86</v>
      </c>
      <c r="E1568" s="22">
        <v>3.93E11</v>
      </c>
      <c r="F1568" s="22">
        <f t="shared" si="2"/>
        <v>83454.49808</v>
      </c>
      <c r="G1568" s="23">
        <v>0.095</v>
      </c>
      <c r="H1568" s="23">
        <v>7978.0</v>
      </c>
      <c r="I1568" s="23">
        <v>0.066</v>
      </c>
      <c r="J1568" s="24">
        <f>IFNA(VLOOKUP(A1568,'ENERGY processed'!$A$2:$H$2692,7,0),"")</f>
        <v>26433</v>
      </c>
      <c r="K1568" s="24">
        <f t="shared" si="3"/>
        <v>0.005613111317</v>
      </c>
      <c r="L1568" s="24">
        <f>IFNA(VLOOKUP(A1568,'ENERGY processed'!$A$2:$H$2692,8,0),"")</f>
        <v>42666</v>
      </c>
      <c r="M1568" s="24">
        <f t="shared" si="5"/>
        <v>0.009060228028</v>
      </c>
      <c r="N1568" s="24">
        <f>IFNA(VLOOKUP(A1568,'HUMAN RESOURCES processed'!$A$2:$M$2692,5,0))</f>
        <v>0.012</v>
      </c>
      <c r="O1568" s="24">
        <f>IFNA(VLOOKUP(A1568,'HUMAN RESOURCES processed'!$A$2:$M$2692,6,0))</f>
        <v>0.003</v>
      </c>
      <c r="P1568" s="24">
        <f>IFNA(VLOOKUP(A1568,'HUMAN RESOURCES processed'!$A$2:$M$2692,7,0))</f>
        <v>83</v>
      </c>
      <c r="Q1568" s="24">
        <f>IFNA(VLOOKUP(A1568,'HUMAN RESOURCES processed'!$A$2:$M$2692,8,0))</f>
        <v>78</v>
      </c>
      <c r="R1568" s="24">
        <f t="shared" si="6"/>
        <v>80.5</v>
      </c>
      <c r="S1568" s="24">
        <f>IFNA(VLOOKUP(A1568,'HUMAN RESOURCES processed'!$A$2:$M$2692,9,0))</f>
        <v>0.193</v>
      </c>
      <c r="T1568" s="24">
        <f>IFNA(VLOOKUP(A1568,'HUMAN RESOURCES processed'!$A$2:$M$2692,10,0))</f>
        <v>0.66</v>
      </c>
      <c r="U1568" s="24">
        <f>IFNA(VLOOKUP(A1568,'HUMAN RESOURCES processed'!$A$2:$M$2692,11,0))</f>
        <v>0.147</v>
      </c>
      <c r="V1568" s="24">
        <f>IFNA(VLOOKUP(A1568,'HUMAN RESOURCES processed'!$A$2:$M$2692,12,0))</f>
        <v>4709153</v>
      </c>
      <c r="W1568" s="24">
        <f>IFNA(VLOOKUP(A1568,'HUMAN RESOURCES processed'!$A$2:$M$2692,13,0))</f>
        <v>0.782</v>
      </c>
      <c r="X1568" s="24">
        <f>IFNA(VLOOKUP(A1568,'TOURISM processed'!$A$2:$F$2692,5,0))</f>
        <v>5322000000</v>
      </c>
      <c r="Y1568" s="24">
        <f>IFNA(VLOOKUP(A1568,'TOURISM processed'!$A$2:$F$2692,6,0))</f>
        <v>13256000000</v>
      </c>
      <c r="Z1568" s="24">
        <f t="shared" si="7"/>
        <v>2814.943579</v>
      </c>
      <c r="AA1568" s="24">
        <f>IFNA(VLOOKUP(A1568,'BUSINESS processed'!A1568:J4258,5,0))</f>
        <v>0.411</v>
      </c>
      <c r="AB1568" s="24">
        <f>IFNA(VLOOKUP(A1568,'BUSINESS processed'!A1568:J4258,6,0))</f>
        <v>7</v>
      </c>
      <c r="AC1568" s="24">
        <f t="shared" si="889"/>
        <v>0</v>
      </c>
      <c r="AD1568" s="24">
        <f>IFNA(VLOOKUP(A1568,'BUSINESS processed'!A1568:J4258,8,0))</f>
        <v>87</v>
      </c>
      <c r="AE1568" s="24">
        <f>IFNA(VLOOKUP(A1568,'BUSINESS processed'!A1568:J4258,9,0))</f>
        <v>0.869</v>
      </c>
      <c r="AF1568" s="27">
        <f>IFNA(VLOOKUP(A1568,'BUSINESS processed'!A1568:J4258,10,0))</f>
        <v>1.067</v>
      </c>
      <c r="AG1568" s="26"/>
      <c r="AH1568" s="26"/>
      <c r="AI1568" s="26"/>
      <c r="AJ1568" s="26"/>
      <c r="AK1568" s="26"/>
      <c r="AL1568" s="26"/>
      <c r="AM1568" s="26"/>
      <c r="AN1568" s="26"/>
      <c r="AO1568" s="26"/>
      <c r="AP1568" s="26"/>
      <c r="AQ1568" s="26"/>
      <c r="AR1568" s="26"/>
      <c r="AS1568" s="26"/>
      <c r="AT1568" s="26"/>
      <c r="AU1568" s="26"/>
      <c r="AV1568" s="26"/>
      <c r="AW1568" s="26"/>
      <c r="AX1568" s="26"/>
      <c r="AY1568" s="26"/>
      <c r="AZ1568" s="26"/>
      <c r="BA1568" s="26"/>
      <c r="BB1568" s="26"/>
      <c r="BC1568" s="26"/>
      <c r="BD1568" s="26"/>
      <c r="BE1568" s="26"/>
      <c r="BF1568" s="26"/>
      <c r="BG1568" s="26"/>
      <c r="BH1568" s="26"/>
    </row>
    <row r="1569">
      <c r="A1569" s="18" t="str">
        <f t="shared" si="1"/>
        <v>Europe_Norway-Europe_2008</v>
      </c>
      <c r="B1569" s="19" t="s">
        <v>179</v>
      </c>
      <c r="C1569" s="20" t="s">
        <v>213</v>
      </c>
      <c r="D1569" s="21" t="s">
        <v>87</v>
      </c>
      <c r="E1569" s="22">
        <v>4.54E11</v>
      </c>
      <c r="F1569" s="22">
        <f t="shared" si="2"/>
        <v>95213.8873</v>
      </c>
      <c r="G1569" s="23">
        <v>0.09</v>
      </c>
      <c r="H1569" s="23">
        <v>8626.0</v>
      </c>
      <c r="I1569" s="23">
        <v>0.073</v>
      </c>
      <c r="J1569" s="24">
        <f>IFNA(VLOOKUP(A1569,'ENERGY processed'!$A$2:$H$2692,7,0),"")</f>
        <v>27547</v>
      </c>
      <c r="K1569" s="24">
        <f t="shared" si="3"/>
        <v>0.005777217959</v>
      </c>
      <c r="L1569" s="24">
        <f>IFNA(VLOOKUP(A1569,'ENERGY processed'!$A$2:$H$2692,8,0),"")</f>
        <v>45089</v>
      </c>
      <c r="M1569" s="24">
        <f t="shared" si="5"/>
        <v>0.00945616512</v>
      </c>
      <c r="N1569" s="24">
        <f>IFNA(VLOOKUP(A1569,'HUMAN RESOURCES processed'!$A$2:$M$2692,5,0))</f>
        <v>0.013</v>
      </c>
      <c r="O1569" s="24">
        <f>IFNA(VLOOKUP(A1569,'HUMAN RESOURCES processed'!$A$2:$M$2692,6,0))</f>
        <v>0.003</v>
      </c>
      <c r="P1569" s="24">
        <f>IFNA(VLOOKUP(A1569,'HUMAN RESOURCES processed'!$A$2:$M$2692,7,0))</f>
        <v>83</v>
      </c>
      <c r="Q1569" s="24">
        <f>IFNA(VLOOKUP(A1569,'HUMAN RESOURCES processed'!$A$2:$M$2692,8,0))</f>
        <v>78</v>
      </c>
      <c r="R1569" s="24">
        <f t="shared" si="6"/>
        <v>80.5</v>
      </c>
      <c r="S1569" s="24">
        <f>IFNA(VLOOKUP(A1569,'HUMAN RESOURCES processed'!$A$2:$M$2692,9,0))</f>
        <v>0.191</v>
      </c>
      <c r="T1569" s="24">
        <f>IFNA(VLOOKUP(A1569,'HUMAN RESOURCES processed'!$A$2:$M$2692,10,0))</f>
        <v>0.661</v>
      </c>
      <c r="U1569" s="24">
        <f>IFNA(VLOOKUP(A1569,'HUMAN RESOURCES processed'!$A$2:$M$2692,11,0))</f>
        <v>0.148</v>
      </c>
      <c r="V1569" s="24">
        <f>IFNA(VLOOKUP(A1569,'HUMAN RESOURCES processed'!$A$2:$M$2692,12,0))</f>
        <v>4768212</v>
      </c>
      <c r="W1569" s="24">
        <f>IFNA(VLOOKUP(A1569,'HUMAN RESOURCES processed'!$A$2:$M$2692,13,0))</f>
        <v>0.785</v>
      </c>
      <c r="X1569" s="24">
        <f>IFNA(VLOOKUP(A1569,'TOURISM processed'!$A$2:$F$2692,5,0))</f>
        <v>5702000000</v>
      </c>
      <c r="Y1569" s="24">
        <f>IFNA(VLOOKUP(A1569,'TOURISM processed'!$A$2:$F$2692,6,0))</f>
        <v>15118000000</v>
      </c>
      <c r="Z1569" s="24">
        <f t="shared" si="7"/>
        <v>3170.580503</v>
      </c>
      <c r="AA1569" s="24">
        <f>IFNA(VLOOKUP(A1569,'BUSINESS processed'!A1569:J4259,5,0))</f>
        <v>0.407</v>
      </c>
      <c r="AB1569" s="24">
        <f>IFNA(VLOOKUP(A1569,'BUSINESS processed'!A1569:J4259,6,0))</f>
        <v>7</v>
      </c>
      <c r="AC1569" s="24">
        <f t="shared" si="889"/>
        <v>0</v>
      </c>
      <c r="AD1569" s="24">
        <f>IFNA(VLOOKUP(A1569,'BUSINESS processed'!A1569:J4259,8,0))</f>
        <v>87</v>
      </c>
      <c r="AE1569" s="24">
        <f>IFNA(VLOOKUP(A1569,'BUSINESS processed'!A1569:J4259,9,0))</f>
        <v>0.906</v>
      </c>
      <c r="AF1569" s="27">
        <f>IFNA(VLOOKUP(A1569,'BUSINESS processed'!A1569:J4259,10,0))</f>
        <v>1.091</v>
      </c>
      <c r="AG1569" s="26"/>
      <c r="AH1569" s="26"/>
      <c r="AI1569" s="26"/>
      <c r="AJ1569" s="26"/>
      <c r="AK1569" s="26"/>
      <c r="AL1569" s="26"/>
      <c r="AM1569" s="26"/>
      <c r="AN1569" s="26"/>
      <c r="AO1569" s="26"/>
      <c r="AP1569" s="26"/>
      <c r="AQ1569" s="26"/>
      <c r="AR1569" s="26"/>
      <c r="AS1569" s="26"/>
      <c r="AT1569" s="26"/>
      <c r="AU1569" s="26"/>
      <c r="AV1569" s="26"/>
      <c r="AW1569" s="26"/>
      <c r="AX1569" s="26"/>
      <c r="AY1569" s="26"/>
      <c r="AZ1569" s="26"/>
      <c r="BA1569" s="26"/>
      <c r="BB1569" s="26"/>
      <c r="BC1569" s="26"/>
      <c r="BD1569" s="26"/>
      <c r="BE1569" s="26"/>
      <c r="BF1569" s="26"/>
      <c r="BG1569" s="26"/>
      <c r="BH1569" s="26"/>
    </row>
    <row r="1570">
      <c r="A1570" s="18" t="str">
        <f t="shared" si="1"/>
        <v>Europe_Norway-Europe_2009</v>
      </c>
      <c r="B1570" s="19" t="s">
        <v>179</v>
      </c>
      <c r="C1570" s="20" t="s">
        <v>213</v>
      </c>
      <c r="D1570" s="21" t="s">
        <v>88</v>
      </c>
      <c r="E1570" s="22">
        <v>3.79E11</v>
      </c>
      <c r="F1570" s="22">
        <f t="shared" si="2"/>
        <v>78488.6117</v>
      </c>
      <c r="G1570" s="23">
        <v>0.101</v>
      </c>
      <c r="H1570" s="23">
        <v>7944.0</v>
      </c>
      <c r="I1570" s="23">
        <v>0.043</v>
      </c>
      <c r="J1570" s="24">
        <f>IFNA(VLOOKUP(A1570,'ENERGY processed'!$A$2:$H$2692,7,0),"")</f>
        <v>26771</v>
      </c>
      <c r="K1570" s="24">
        <f t="shared" si="3"/>
        <v>0.005544112464</v>
      </c>
      <c r="L1570" s="24">
        <f>IFNA(VLOOKUP(A1570,'ENERGY processed'!$A$2:$H$2692,8,0),"")</f>
        <v>42438</v>
      </c>
      <c r="M1570" s="24">
        <f t="shared" si="5"/>
        <v>0.00878865357</v>
      </c>
      <c r="N1570" s="24">
        <f>IFNA(VLOOKUP(A1570,'HUMAN RESOURCES processed'!$A$2:$M$2692,5,0))</f>
        <v>0.013</v>
      </c>
      <c r="O1570" s="24">
        <f>IFNA(VLOOKUP(A1570,'HUMAN RESOURCES processed'!$A$2:$M$2692,6,0))</f>
        <v>0.003</v>
      </c>
      <c r="P1570" s="24">
        <f>IFNA(VLOOKUP(A1570,'HUMAN RESOURCES processed'!$A$2:$M$2692,7,0))</f>
        <v>83</v>
      </c>
      <c r="Q1570" s="24">
        <f>IFNA(VLOOKUP(A1570,'HUMAN RESOURCES processed'!$A$2:$M$2692,8,0))</f>
        <v>79</v>
      </c>
      <c r="R1570" s="24">
        <f t="shared" si="6"/>
        <v>81</v>
      </c>
      <c r="S1570" s="24">
        <f>IFNA(VLOOKUP(A1570,'HUMAN RESOURCES processed'!$A$2:$M$2692,9,0))</f>
        <v>0.189</v>
      </c>
      <c r="T1570" s="24">
        <f>IFNA(VLOOKUP(A1570,'HUMAN RESOURCES processed'!$A$2:$M$2692,10,0))</f>
        <v>0.662</v>
      </c>
      <c r="U1570" s="24">
        <f>IFNA(VLOOKUP(A1570,'HUMAN RESOURCES processed'!$A$2:$M$2692,11,0))</f>
        <v>0.149</v>
      </c>
      <c r="V1570" s="24">
        <f>IFNA(VLOOKUP(A1570,'HUMAN RESOURCES processed'!$A$2:$M$2692,12,0))</f>
        <v>4828726</v>
      </c>
      <c r="W1570" s="24">
        <f>IFNA(VLOOKUP(A1570,'HUMAN RESOURCES processed'!$A$2:$M$2692,13,0))</f>
        <v>0.788</v>
      </c>
      <c r="X1570" s="24">
        <f>IFNA(VLOOKUP(A1570,'TOURISM processed'!$A$2:$F$2692,5,0))</f>
        <v>4949000000</v>
      </c>
      <c r="Y1570" s="24">
        <f>IFNA(VLOOKUP(A1570,'TOURISM processed'!$A$2:$F$2692,6,0))</f>
        <v>13221000000</v>
      </c>
      <c r="Z1570" s="24">
        <f t="shared" si="7"/>
        <v>2737.989275</v>
      </c>
      <c r="AA1570" s="24">
        <f>IFNA(VLOOKUP(A1570,'BUSINESS processed'!A1570:J4260,5,0))</f>
        <v>0.407</v>
      </c>
      <c r="AB1570" s="24">
        <f>IFNA(VLOOKUP(A1570,'BUSINESS processed'!A1570:J4260,6,0))</f>
        <v>7</v>
      </c>
      <c r="AC1570" s="24">
        <f t="shared" si="889"/>
        <v>0</v>
      </c>
      <c r="AD1570" s="24">
        <f>IFNA(VLOOKUP(A1570,'BUSINESS processed'!A1570:J4260,8,0))</f>
        <v>87</v>
      </c>
      <c r="AE1570" s="24">
        <f>IFNA(VLOOKUP(A1570,'BUSINESS processed'!A1570:J4260,9,0))</f>
        <v>0.921</v>
      </c>
      <c r="AF1570" s="27">
        <f>IFNA(VLOOKUP(A1570,'BUSINESS processed'!A1570:J4260,10,0))</f>
        <v>1.107</v>
      </c>
      <c r="AG1570" s="26"/>
      <c r="AH1570" s="26"/>
      <c r="AI1570" s="26"/>
      <c r="AJ1570" s="26"/>
      <c r="AK1570" s="26"/>
      <c r="AL1570" s="26"/>
      <c r="AM1570" s="26"/>
      <c r="AN1570" s="26"/>
      <c r="AO1570" s="26"/>
      <c r="AP1570" s="26"/>
      <c r="AQ1570" s="26"/>
      <c r="AR1570" s="26"/>
      <c r="AS1570" s="26"/>
      <c r="AT1570" s="26"/>
      <c r="AU1570" s="26"/>
      <c r="AV1570" s="26"/>
      <c r="AW1570" s="26"/>
      <c r="AX1570" s="26"/>
      <c r="AY1570" s="26"/>
      <c r="AZ1570" s="26"/>
      <c r="BA1570" s="26"/>
      <c r="BB1570" s="26"/>
      <c r="BC1570" s="26"/>
      <c r="BD1570" s="26"/>
      <c r="BE1570" s="26"/>
      <c r="BF1570" s="26"/>
      <c r="BG1570" s="26"/>
      <c r="BH1570" s="26"/>
    </row>
    <row r="1571">
      <c r="A1571" s="18" t="str">
        <f t="shared" si="1"/>
        <v>Europe_Norway-Europe_2010</v>
      </c>
      <c r="B1571" s="19" t="s">
        <v>179</v>
      </c>
      <c r="C1571" s="20" t="s">
        <v>213</v>
      </c>
      <c r="D1571" s="21" t="s">
        <v>89</v>
      </c>
      <c r="E1571" s="22">
        <v>4.21E11</v>
      </c>
      <c r="F1571" s="22">
        <f t="shared" si="2"/>
        <v>86107.24094</v>
      </c>
      <c r="G1571" s="23">
        <v>0.1</v>
      </c>
      <c r="H1571" s="23">
        <v>8694.0</v>
      </c>
      <c r="I1571" s="39">
        <f t="shared" ref="I1571:I1573" si="891">IF(AND(C1571=C1570,D1571&gt;D1570),I1570,"")</f>
        <v>0.043</v>
      </c>
      <c r="J1571" s="24">
        <f>IF(AND( C1571=C1570,D1571&gt;D1570),J1570,"")</f>
        <v>26771</v>
      </c>
      <c r="K1571" s="24">
        <f t="shared" si="3"/>
        <v>0.005475479685</v>
      </c>
      <c r="L1571" s="24">
        <f>IF(AND(C1571=C1570,C1571&gt;C1570),C1570,0)</f>
        <v>0</v>
      </c>
      <c r="M1571" s="24">
        <f t="shared" si="5"/>
        <v>0</v>
      </c>
      <c r="N1571" s="24">
        <f>IFNA(VLOOKUP(A1571,'HUMAN RESOURCES processed'!$A$2:$M$2692,5,0))</f>
        <v>0.013</v>
      </c>
      <c r="O1571" s="24">
        <f>IFNA(VLOOKUP(A1571,'HUMAN RESOURCES processed'!$A$2:$M$2692,6,0))</f>
        <v>0.003</v>
      </c>
      <c r="P1571" s="24">
        <f>IFNA(VLOOKUP(A1571,'HUMAN RESOURCES processed'!$A$2:$M$2692,7,0))</f>
        <v>83</v>
      </c>
      <c r="Q1571" s="24">
        <f>IFNA(VLOOKUP(A1571,'HUMAN RESOURCES processed'!$A$2:$M$2692,8,0))</f>
        <v>79</v>
      </c>
      <c r="R1571" s="24">
        <f t="shared" si="6"/>
        <v>81</v>
      </c>
      <c r="S1571" s="24">
        <f>IFNA(VLOOKUP(A1571,'HUMAN RESOURCES processed'!$A$2:$M$2692,9,0))</f>
        <v>0.188</v>
      </c>
      <c r="T1571" s="24">
        <f>IFNA(VLOOKUP(A1571,'HUMAN RESOURCES processed'!$A$2:$M$2692,10,0))</f>
        <v>0.662</v>
      </c>
      <c r="U1571" s="24">
        <f>IFNA(VLOOKUP(A1571,'HUMAN RESOURCES processed'!$A$2:$M$2692,11,0))</f>
        <v>0.15</v>
      </c>
      <c r="V1571" s="24">
        <f>IFNA(VLOOKUP(A1571,'HUMAN RESOURCES processed'!$A$2:$M$2692,12,0))</f>
        <v>4889252</v>
      </c>
      <c r="W1571" s="24">
        <f>IFNA(VLOOKUP(A1571,'HUMAN RESOURCES processed'!$A$2:$M$2692,13,0))</f>
        <v>0.791</v>
      </c>
      <c r="X1571" s="24">
        <f>IFNA(VLOOKUP(A1571,'TOURISM processed'!$A$2:$F$2692,5,0))</f>
        <v>5299000000</v>
      </c>
      <c r="Y1571" s="24">
        <f>IFNA(VLOOKUP(A1571,'TOURISM processed'!$A$2:$F$2692,6,0))</f>
        <v>14658000000</v>
      </c>
      <c r="Z1571" s="24">
        <f t="shared" si="7"/>
        <v>2998.004603</v>
      </c>
      <c r="AA1571" s="24">
        <f>IFNA(VLOOKUP(A1571,'BUSINESS processed'!A1571:J4261,5,0))</f>
        <v>0.407</v>
      </c>
      <c r="AB1571" s="24">
        <f>IFNA(VLOOKUP(A1571,'BUSINESS processed'!A1571:J4261,6,0))</f>
        <v>7</v>
      </c>
      <c r="AC1571" s="24">
        <f t="shared" si="889"/>
        <v>0</v>
      </c>
      <c r="AD1571" s="24">
        <f>IFNA(VLOOKUP(A1571,'BUSINESS processed'!A1571:J4261,8,0))</f>
        <v>87</v>
      </c>
      <c r="AE1571" s="24">
        <f>IFNA(VLOOKUP(A1571,'BUSINESS processed'!A1571:J4261,9,0))</f>
        <v>0.934</v>
      </c>
      <c r="AF1571" s="27">
        <f>IFNA(VLOOKUP(A1571,'BUSINESS processed'!A1571:J4261,10,0))</f>
        <v>1.145</v>
      </c>
      <c r="AG1571" s="26"/>
      <c r="AH1571" s="26"/>
      <c r="AI1571" s="26"/>
      <c r="AJ1571" s="26"/>
      <c r="AK1571" s="26"/>
      <c r="AL1571" s="26"/>
      <c r="AM1571" s="26"/>
      <c r="AN1571" s="26"/>
      <c r="AO1571" s="26"/>
      <c r="AP1571" s="26"/>
      <c r="AQ1571" s="26"/>
      <c r="AR1571" s="26"/>
      <c r="AS1571" s="26"/>
      <c r="AT1571" s="26"/>
      <c r="AU1571" s="26"/>
      <c r="AV1571" s="26"/>
      <c r="AW1571" s="26"/>
      <c r="AX1571" s="26"/>
      <c r="AY1571" s="26"/>
      <c r="AZ1571" s="26"/>
      <c r="BA1571" s="26"/>
      <c r="BB1571" s="26"/>
      <c r="BC1571" s="26"/>
      <c r="BD1571" s="26"/>
      <c r="BE1571" s="26"/>
      <c r="BF1571" s="26"/>
      <c r="BG1571" s="26"/>
      <c r="BH1571" s="26"/>
    </row>
    <row r="1572">
      <c r="A1572" s="18" t="str">
        <f t="shared" si="1"/>
        <v>Europe_Norway-Europe_2011</v>
      </c>
      <c r="B1572" s="19" t="s">
        <v>179</v>
      </c>
      <c r="C1572" s="20" t="s">
        <v>213</v>
      </c>
      <c r="D1572" s="21" t="s">
        <v>90</v>
      </c>
      <c r="E1572" s="22">
        <v>4.91E11</v>
      </c>
      <c r="F1572" s="22">
        <f t="shared" si="2"/>
        <v>99130.07804</v>
      </c>
      <c r="G1572" s="23">
        <v>0.099</v>
      </c>
      <c r="H1572" s="23">
        <v>9908.0</v>
      </c>
      <c r="I1572" s="39">
        <f t="shared" si="891"/>
        <v>0.043</v>
      </c>
      <c r="J1572" s="24">
        <f>IFNA(VLOOKUP(A1572,'ENERGY processed'!$A$2:$H$2692,7,0),"")</f>
        <v>26556</v>
      </c>
      <c r="K1572" s="24">
        <f t="shared" si="3"/>
        <v>0.005361503773</v>
      </c>
      <c r="L1572" s="24">
        <f>IFNA(VLOOKUP(A1572,'ENERGY processed'!$A$2:$H$2692,8,0),"")</f>
        <v>40716.5</v>
      </c>
      <c r="M1572" s="24">
        <f t="shared" si="5"/>
        <v>0.008220427337</v>
      </c>
      <c r="N1572" s="24">
        <f>IFNA(VLOOKUP(A1572,'HUMAN RESOURCES processed'!$A$2:$M$2692,5,0))</f>
        <v>0.012</v>
      </c>
      <c r="O1572" s="24">
        <f>IFNA(VLOOKUP(A1572,'HUMAN RESOURCES processed'!$A$2:$M$2692,6,0))</f>
        <v>0.003</v>
      </c>
      <c r="P1572" s="24">
        <f>IFNA(VLOOKUP(A1572,'HUMAN RESOURCES processed'!$A$2:$M$2692,7,0))</f>
        <v>84</v>
      </c>
      <c r="Q1572" s="24">
        <f>IFNA(VLOOKUP(A1572,'HUMAN RESOURCES processed'!$A$2:$M$2692,8,0))</f>
        <v>79</v>
      </c>
      <c r="R1572" s="24">
        <f t="shared" si="6"/>
        <v>81.5</v>
      </c>
      <c r="S1572" s="24">
        <f>IFNA(VLOOKUP(A1572,'HUMAN RESOURCES processed'!$A$2:$M$2692,9,0))</f>
        <v>0.187</v>
      </c>
      <c r="T1572" s="24">
        <f>IFNA(VLOOKUP(A1572,'HUMAN RESOURCES processed'!$A$2:$M$2692,10,0))</f>
        <v>0.661</v>
      </c>
      <c r="U1572" s="24">
        <f>IFNA(VLOOKUP(A1572,'HUMAN RESOURCES processed'!$A$2:$M$2692,11,0))</f>
        <v>0.152</v>
      </c>
      <c r="V1572" s="24">
        <f>IFNA(VLOOKUP(A1572,'HUMAN RESOURCES processed'!$A$2:$M$2692,12,0))</f>
        <v>4953088</v>
      </c>
      <c r="W1572" s="24">
        <f>IFNA(VLOOKUP(A1572,'HUMAN RESOURCES processed'!$A$2:$M$2692,13,0))</f>
        <v>0.794</v>
      </c>
      <c r="X1572" s="24">
        <f>IFNA(VLOOKUP(A1572,'TOURISM processed'!$A$2:$F$2692,5,0))</f>
        <v>6301000000</v>
      </c>
      <c r="Y1572" s="24">
        <f>IFNA(VLOOKUP(A1572,'TOURISM processed'!$A$2:$F$2692,6,0))</f>
        <v>16833000000</v>
      </c>
      <c r="Z1572" s="24">
        <f t="shared" si="7"/>
        <v>3398.485955</v>
      </c>
      <c r="AA1572" s="24">
        <f>IFNA(VLOOKUP(A1572,'BUSINESS processed'!A1572:J4262,5,0))</f>
        <v>0.407</v>
      </c>
      <c r="AB1572" s="24">
        <f>IFNA(VLOOKUP(A1572,'BUSINESS processed'!A1572:J4262,6,0))</f>
        <v>7</v>
      </c>
      <c r="AC1572" s="24">
        <f t="shared" si="889"/>
        <v>0</v>
      </c>
      <c r="AD1572" s="24">
        <f>IFNA(VLOOKUP(A1572,'BUSINESS processed'!A1572:J4262,8,0))</f>
        <v>87</v>
      </c>
      <c r="AE1572" s="24">
        <f>IFNA(VLOOKUP(A1572,'BUSINESS processed'!A1572:J4262,9,0))</f>
        <v>0.935</v>
      </c>
      <c r="AF1572" s="27">
        <f>IFNA(VLOOKUP(A1572,'BUSINESS processed'!A1572:J4262,10,0))</f>
        <v>1.158</v>
      </c>
      <c r="AG1572" s="26"/>
      <c r="AH1572" s="26"/>
      <c r="AI1572" s="26"/>
      <c r="AJ1572" s="26"/>
      <c r="AK1572" s="26"/>
      <c r="AL1572" s="26"/>
      <c r="AM1572" s="26"/>
      <c r="AN1572" s="26"/>
      <c r="AO1572" s="26"/>
      <c r="AP1572" s="26"/>
      <c r="AQ1572" s="26"/>
      <c r="AR1572" s="26"/>
      <c r="AS1572" s="26"/>
      <c r="AT1572" s="26"/>
      <c r="AU1572" s="26"/>
      <c r="AV1572" s="26"/>
      <c r="AW1572" s="26"/>
      <c r="AX1572" s="26"/>
      <c r="AY1572" s="26"/>
      <c r="AZ1572" s="26"/>
      <c r="BA1572" s="26"/>
      <c r="BB1572" s="26"/>
      <c r="BC1572" s="26"/>
      <c r="BD1572" s="26"/>
      <c r="BE1572" s="26"/>
      <c r="BF1572" s="26"/>
      <c r="BG1572" s="26"/>
      <c r="BH1572" s="26"/>
    </row>
    <row r="1573">
      <c r="A1573" s="18" t="str">
        <f t="shared" si="1"/>
        <v>Europe_Norway-Europe_2012</v>
      </c>
      <c r="B1573" s="19" t="s">
        <v>179</v>
      </c>
      <c r="C1573" s="20" t="s">
        <v>213</v>
      </c>
      <c r="D1573" s="21" t="s">
        <v>91</v>
      </c>
      <c r="E1573" s="22">
        <v>5.0E11</v>
      </c>
      <c r="F1573" s="22">
        <f t="shared" si="2"/>
        <v>99629.91472</v>
      </c>
      <c r="G1573" s="23">
        <v>0.09</v>
      </c>
      <c r="H1573" s="23">
        <v>9055.0</v>
      </c>
      <c r="I1573" s="39">
        <f t="shared" si="891"/>
        <v>0.043</v>
      </c>
      <c r="J1573" s="24">
        <f>IFNA(VLOOKUP(A1573,'ENERGY processed'!$A$2:$H$2692,7,0),"")</f>
        <v>27129</v>
      </c>
      <c r="K1573" s="24">
        <f t="shared" si="3"/>
        <v>0.005405719913</v>
      </c>
      <c r="L1573" s="24">
        <f>IFNA(VLOOKUP(A1573,'ENERGY processed'!$A$2:$H$2692,8,0),"")</f>
        <v>44257</v>
      </c>
      <c r="M1573" s="24">
        <f t="shared" si="5"/>
        <v>0.008818642271</v>
      </c>
      <c r="N1573" s="24">
        <f>IFNA(VLOOKUP(A1573,'HUMAN RESOURCES processed'!$A$2:$M$2692,5,0))</f>
        <v>0.012</v>
      </c>
      <c r="O1573" s="24">
        <f>IFNA(VLOOKUP(A1573,'HUMAN RESOURCES processed'!$A$2:$M$2692,6,0))</f>
        <v>0.002</v>
      </c>
      <c r="P1573" s="24">
        <f>IFNA(VLOOKUP(A1573,'HUMAN RESOURCES processed'!$A$2:$M$2692,7,0))</f>
        <v>84</v>
      </c>
      <c r="Q1573" s="24">
        <f>IFNA(VLOOKUP(A1573,'HUMAN RESOURCES processed'!$A$2:$M$2692,8,0))</f>
        <v>80</v>
      </c>
      <c r="R1573" s="24">
        <f t="shared" si="6"/>
        <v>82</v>
      </c>
      <c r="S1573" s="24">
        <f>IFNA(VLOOKUP(A1573,'HUMAN RESOURCES processed'!$A$2:$M$2692,9,0))</f>
        <v>0.186</v>
      </c>
      <c r="T1573" s="24">
        <f>IFNA(VLOOKUP(A1573,'HUMAN RESOURCES processed'!$A$2:$M$2692,10,0))</f>
        <v>0.659</v>
      </c>
      <c r="U1573" s="24">
        <f>IFNA(VLOOKUP(A1573,'HUMAN RESOURCES processed'!$A$2:$M$2692,11,0))</f>
        <v>0.155</v>
      </c>
      <c r="V1573" s="24">
        <f>IFNA(VLOOKUP(A1573,'HUMAN RESOURCES processed'!$A$2:$M$2692,12,0))</f>
        <v>5018573</v>
      </c>
      <c r="W1573" s="24">
        <f>IFNA(VLOOKUP(A1573,'HUMAN RESOURCES processed'!$A$2:$M$2692,13,0))</f>
        <v>0.797</v>
      </c>
      <c r="X1573" s="24">
        <f>IFNA(VLOOKUP(A1573,'TOURISM processed'!$A$2:$F$2692,5,0))</f>
        <v>5353000000</v>
      </c>
      <c r="Y1573" s="24">
        <f>IFNA(VLOOKUP(A1573,'TOURISM processed'!$A$2:$F$2692,6,0))</f>
        <v>17559000000</v>
      </c>
      <c r="Z1573" s="24">
        <f t="shared" si="7"/>
        <v>3498.803345</v>
      </c>
      <c r="AA1573" s="24">
        <f>IFNA(VLOOKUP(A1573,'BUSINESS processed'!A1573:J4263,5,0))</f>
        <v>0.407</v>
      </c>
      <c r="AB1573" s="24">
        <f>IFNA(VLOOKUP(A1573,'BUSINESS processed'!A1573:J4263,6,0))</f>
        <v>7</v>
      </c>
      <c r="AC1573" s="24">
        <f>IFNA(VLOOKUP(A1573,'BUSINESS processed'!A1573:J4263,7,0))</f>
        <v>7</v>
      </c>
      <c r="AD1573" s="24">
        <f>IFNA(VLOOKUP(A1573,'BUSINESS processed'!A1573:J4263,8,0))</f>
        <v>87</v>
      </c>
      <c r="AE1573" s="24">
        <f>IFNA(VLOOKUP(A1573,'BUSINESS processed'!A1573:J4263,9,0))</f>
        <v>0.946</v>
      </c>
      <c r="AF1573" s="27">
        <f>IFNA(VLOOKUP(A1573,'BUSINESS processed'!A1573:J4263,10,0))</f>
        <v>1.167</v>
      </c>
      <c r="AG1573" s="26"/>
      <c r="AH1573" s="26"/>
      <c r="AI1573" s="26"/>
      <c r="AJ1573" s="26"/>
      <c r="AK1573" s="26"/>
      <c r="AL1573" s="26"/>
      <c r="AM1573" s="26"/>
      <c r="AN1573" s="26"/>
      <c r="AO1573" s="26"/>
      <c r="AP1573" s="26"/>
      <c r="AQ1573" s="26"/>
      <c r="AR1573" s="26"/>
      <c r="AS1573" s="26"/>
      <c r="AT1573" s="26"/>
      <c r="AU1573" s="26"/>
      <c r="AV1573" s="26"/>
      <c r="AW1573" s="26"/>
      <c r="AX1573" s="26"/>
      <c r="AY1573" s="26"/>
      <c r="AZ1573" s="26"/>
      <c r="BA1573" s="26"/>
      <c r="BB1573" s="26"/>
      <c r="BC1573" s="26"/>
      <c r="BD1573" s="26"/>
      <c r="BE1573" s="26"/>
      <c r="BF1573" s="26"/>
      <c r="BG1573" s="26"/>
      <c r="BH1573" s="26"/>
    </row>
    <row r="1574">
      <c r="A1574" s="18" t="str">
        <f t="shared" si="1"/>
        <v>Europe_Poland-Europe_2000</v>
      </c>
      <c r="B1574" s="19" t="s">
        <v>179</v>
      </c>
      <c r="C1574" s="20" t="s">
        <v>214</v>
      </c>
      <c r="D1574" s="21" t="s">
        <v>70</v>
      </c>
      <c r="E1574" s="22">
        <v>1.71E11</v>
      </c>
      <c r="F1574" s="22">
        <f t="shared" si="2"/>
        <v>4469.579921</v>
      </c>
      <c r="G1574" s="23">
        <v>0.055</v>
      </c>
      <c r="H1574" s="23">
        <v>247.0</v>
      </c>
      <c r="I1574" s="23">
        <v>0.2</v>
      </c>
      <c r="J1574" s="24">
        <f>IFNA(VLOOKUP(A1574,'ENERGY processed'!$A$2:$H$2692,7,0),"")</f>
        <v>96543</v>
      </c>
      <c r="K1574" s="24">
        <f t="shared" si="3"/>
        <v>0.002523430727</v>
      </c>
      <c r="L1574" s="24">
        <f t="shared" ref="L1574:L1575" si="892">IF(AND(C1574=C1573,C1574&gt;C1573),C1573,0)</f>
        <v>0</v>
      </c>
      <c r="M1574" s="24">
        <f t="shared" si="5"/>
        <v>0</v>
      </c>
      <c r="N1574" s="24">
        <f>IFNA(VLOOKUP(A1574,'HUMAN RESOURCES processed'!$A$2:$M$2692,5,0))</f>
        <v>0.01</v>
      </c>
      <c r="O1574" s="24">
        <f>IFNA(VLOOKUP(A1574,'HUMAN RESOURCES processed'!$A$2:$M$2692,6,0))</f>
        <v>0.008</v>
      </c>
      <c r="P1574" s="24">
        <f>IFNA(VLOOKUP(A1574,'HUMAN RESOURCES processed'!$A$2:$M$2692,7,0))</f>
        <v>78</v>
      </c>
      <c r="Q1574" s="24">
        <f>IFNA(VLOOKUP(A1574,'HUMAN RESOURCES processed'!$A$2:$M$2692,8,0))</f>
        <v>70</v>
      </c>
      <c r="R1574" s="24">
        <f t="shared" si="6"/>
        <v>74</v>
      </c>
      <c r="S1574" s="24">
        <f>IFNA(VLOOKUP(A1574,'HUMAN RESOURCES processed'!$A$2:$M$2692,9,0))</f>
        <v>0.194</v>
      </c>
      <c r="T1574" s="24">
        <f>IFNA(VLOOKUP(A1574,'HUMAN RESOURCES processed'!$A$2:$M$2692,10,0))</f>
        <v>0.684</v>
      </c>
      <c r="U1574" s="24">
        <f>IFNA(VLOOKUP(A1574,'HUMAN RESOURCES processed'!$A$2:$M$2692,11,0))</f>
        <v>0.123</v>
      </c>
      <c r="V1574" s="24">
        <f>IFNA(VLOOKUP(A1574,'HUMAN RESOURCES processed'!$A$2:$M$2692,12,0))</f>
        <v>38258629</v>
      </c>
      <c r="W1574" s="24">
        <f>IFNA(VLOOKUP(A1574,'HUMAN RESOURCES processed'!$A$2:$M$2692,13,0))</f>
        <v>0.617</v>
      </c>
      <c r="X1574" s="24">
        <f>IFNA(VLOOKUP(A1574,'TOURISM processed'!$A$2:$F$2692,5,0))</f>
        <v>6128000000</v>
      </c>
      <c r="Y1574" s="24">
        <f>IFNA(VLOOKUP(A1574,'TOURISM processed'!$A$2:$F$2692,6,0))</f>
        <v>3417000000</v>
      </c>
      <c r="Z1574" s="24">
        <f t="shared" si="7"/>
        <v>89.31318475</v>
      </c>
      <c r="AA1574" s="24">
        <f t="shared" ref="AA1574:AA1578" si="893">IF(AND(C1574=C1573,D1574&gt;D1573),AA1573,0)</f>
        <v>0</v>
      </c>
      <c r="AB1574" s="24">
        <f t="shared" ref="AB1574:AB1576" si="894">IF(AND(C1574=C1573,D1574&gt;D1573),AB1573,0)</f>
        <v>0</v>
      </c>
      <c r="AC1574" s="24">
        <f t="shared" ref="AC1574:AC1585" si="895">IF(AND(C1574=C1573,D1574&gt;D1573),AC1573,0)</f>
        <v>0</v>
      </c>
      <c r="AD1574" s="24">
        <f t="shared" ref="AD1574:AD1578" si="896">IF(AND(C1574=C1573,D1574&gt;D1573),AD1573,0)</f>
        <v>0</v>
      </c>
      <c r="AE1574" s="24">
        <f>IFNA(VLOOKUP(A1574,'BUSINESS processed'!A1574:J4264,9,0))</f>
        <v>0.073</v>
      </c>
      <c r="AF1574" s="27">
        <f>IFNA(VLOOKUP(A1574,'BUSINESS processed'!A1574:J4264,10,0))</f>
        <v>0.176</v>
      </c>
      <c r="AG1574" s="26"/>
      <c r="AH1574" s="26"/>
      <c r="AI1574" s="26"/>
      <c r="AJ1574" s="26"/>
      <c r="AK1574" s="26"/>
      <c r="AL1574" s="26"/>
      <c r="AM1574" s="26"/>
      <c r="AN1574" s="26"/>
      <c r="AO1574" s="26"/>
      <c r="AP1574" s="26"/>
      <c r="AQ1574" s="26"/>
      <c r="AR1574" s="26"/>
      <c r="AS1574" s="26"/>
      <c r="AT1574" s="26"/>
      <c r="AU1574" s="26"/>
      <c r="AV1574" s="26"/>
      <c r="AW1574" s="26"/>
      <c r="AX1574" s="26"/>
      <c r="AY1574" s="26"/>
      <c r="AZ1574" s="26"/>
      <c r="BA1574" s="26"/>
      <c r="BB1574" s="26"/>
      <c r="BC1574" s="26"/>
      <c r="BD1574" s="26"/>
      <c r="BE1574" s="26"/>
      <c r="BF1574" s="26"/>
      <c r="BG1574" s="26"/>
      <c r="BH1574" s="26"/>
    </row>
    <row r="1575">
      <c r="A1575" s="18" t="str">
        <f t="shared" si="1"/>
        <v>Europe_Poland-Europe_2001</v>
      </c>
      <c r="B1575" s="19" t="s">
        <v>179</v>
      </c>
      <c r="C1575" s="20" t="s">
        <v>214</v>
      </c>
      <c r="D1575" s="21" t="s">
        <v>71</v>
      </c>
      <c r="E1575" s="22">
        <v>1.9E11</v>
      </c>
      <c r="F1575" s="22">
        <f t="shared" si="2"/>
        <v>4967.570133</v>
      </c>
      <c r="G1575" s="23">
        <v>0.059</v>
      </c>
      <c r="H1575" s="23">
        <v>292.0</v>
      </c>
      <c r="I1575" s="23">
        <v>0.184</v>
      </c>
      <c r="J1575" s="24">
        <f>IFNA(VLOOKUP(A1575,'ENERGY processed'!$A$2:$H$2692,7,0),"")</f>
        <v>101313</v>
      </c>
      <c r="K1575" s="24">
        <f t="shared" si="3"/>
        <v>0.002648839121</v>
      </c>
      <c r="L1575" s="24">
        <f t="shared" si="892"/>
        <v>0</v>
      </c>
      <c r="M1575" s="24">
        <f t="shared" si="5"/>
        <v>0</v>
      </c>
      <c r="N1575" s="24">
        <f>IFNA(VLOOKUP(A1575,'HUMAN RESOURCES processed'!$A$2:$M$2692,5,0))</f>
        <v>0.01</v>
      </c>
      <c r="O1575" s="24">
        <f>IFNA(VLOOKUP(A1575,'HUMAN RESOURCES processed'!$A$2:$M$2692,6,0))</f>
        <v>0.008</v>
      </c>
      <c r="P1575" s="24">
        <f>IFNA(VLOOKUP(A1575,'HUMAN RESOURCES processed'!$A$2:$M$2692,7,0))</f>
        <v>78</v>
      </c>
      <c r="Q1575" s="24">
        <f>IFNA(VLOOKUP(A1575,'HUMAN RESOURCES processed'!$A$2:$M$2692,8,0))</f>
        <v>70</v>
      </c>
      <c r="R1575" s="24">
        <f t="shared" si="6"/>
        <v>74</v>
      </c>
      <c r="S1575" s="24">
        <f>IFNA(VLOOKUP(A1575,'HUMAN RESOURCES processed'!$A$2:$M$2692,9,0))</f>
        <v>0.187</v>
      </c>
      <c r="T1575" s="24">
        <f>IFNA(VLOOKUP(A1575,'HUMAN RESOURCES processed'!$A$2:$M$2692,10,0))</f>
        <v>0.688</v>
      </c>
      <c r="U1575" s="24">
        <f>IFNA(VLOOKUP(A1575,'HUMAN RESOURCES processed'!$A$2:$M$2692,11,0))</f>
        <v>0.125</v>
      </c>
      <c r="V1575" s="24">
        <f>IFNA(VLOOKUP(A1575,'HUMAN RESOURCES processed'!$A$2:$M$2692,12,0))</f>
        <v>38248076</v>
      </c>
      <c r="W1575" s="24">
        <f>IFNA(VLOOKUP(A1575,'HUMAN RESOURCES processed'!$A$2:$M$2692,13,0))</f>
        <v>0.618</v>
      </c>
      <c r="X1575" s="24">
        <f>IFNA(VLOOKUP(A1575,'TOURISM processed'!$A$2:$F$2692,5,0))</f>
        <v>5121000000</v>
      </c>
      <c r="Y1575" s="24">
        <f>IFNA(VLOOKUP(A1575,'TOURISM processed'!$A$2:$F$2692,6,0))</f>
        <v>3595000000</v>
      </c>
      <c r="Z1575" s="24">
        <f t="shared" si="7"/>
        <v>93.99165595</v>
      </c>
      <c r="AA1575" s="24">
        <f t="shared" si="893"/>
        <v>0</v>
      </c>
      <c r="AB1575" s="24">
        <f t="shared" si="894"/>
        <v>0</v>
      </c>
      <c r="AC1575" s="24">
        <f t="shared" si="895"/>
        <v>0</v>
      </c>
      <c r="AD1575" s="24">
        <f t="shared" si="896"/>
        <v>0</v>
      </c>
      <c r="AE1575" s="24">
        <f>IFNA(VLOOKUP(A1575,'BUSINESS processed'!A1575:J4265,9,0))</f>
        <v>0.099</v>
      </c>
      <c r="AF1575" s="27">
        <f>IFNA(VLOOKUP(A1575,'BUSINESS processed'!A1575:J4265,10,0))</f>
        <v>0.261</v>
      </c>
      <c r="AG1575" s="26"/>
      <c r="AH1575" s="26"/>
      <c r="AI1575" s="26"/>
      <c r="AJ1575" s="26"/>
      <c r="AK1575" s="26"/>
      <c r="AL1575" s="26"/>
      <c r="AM1575" s="26"/>
      <c r="AN1575" s="26"/>
      <c r="AO1575" s="26"/>
      <c r="AP1575" s="26"/>
      <c r="AQ1575" s="26"/>
      <c r="AR1575" s="26"/>
      <c r="AS1575" s="26"/>
      <c r="AT1575" s="26"/>
      <c r="AU1575" s="26"/>
      <c r="AV1575" s="26"/>
      <c r="AW1575" s="26"/>
      <c r="AX1575" s="26"/>
      <c r="AY1575" s="26"/>
      <c r="AZ1575" s="26"/>
      <c r="BA1575" s="26"/>
      <c r="BB1575" s="26"/>
      <c r="BC1575" s="26"/>
      <c r="BD1575" s="26"/>
      <c r="BE1575" s="26"/>
      <c r="BF1575" s="26"/>
      <c r="BG1575" s="26"/>
      <c r="BH1575" s="26"/>
    </row>
    <row r="1576">
      <c r="A1576" s="18" t="str">
        <f t="shared" si="1"/>
        <v>Europe_Poland-Europe_2002</v>
      </c>
      <c r="B1576" s="19" t="s">
        <v>179</v>
      </c>
      <c r="C1576" s="20" t="s">
        <v>214</v>
      </c>
      <c r="D1576" s="21" t="s">
        <v>72</v>
      </c>
      <c r="E1576" s="22">
        <v>1.98E11</v>
      </c>
      <c r="F1576" s="22">
        <f t="shared" si="2"/>
        <v>5179.129343</v>
      </c>
      <c r="G1576" s="23">
        <v>0.063</v>
      </c>
      <c r="H1576" s="23">
        <v>328.0</v>
      </c>
      <c r="I1576" s="23">
        <v>0.12</v>
      </c>
      <c r="J1576" s="24">
        <f>IFNA(VLOOKUP(A1576,'ENERGY processed'!$A$2:$H$2692,7,0),"")</f>
        <v>101539</v>
      </c>
      <c r="K1576" s="24">
        <f t="shared" si="3"/>
        <v>0.00265597785</v>
      </c>
      <c r="L1576" s="24">
        <f>IFNA(VLOOKUP(A1576,'ENERGY processed'!$A$2:$H$2692,8,0),"")</f>
        <v>317254</v>
      </c>
      <c r="M1576" s="24">
        <f t="shared" si="5"/>
        <v>0.008298482327</v>
      </c>
      <c r="N1576" s="24">
        <f>IFNA(VLOOKUP(A1576,'HUMAN RESOURCES processed'!$A$2:$M$2692,5,0))</f>
        <v>0.009</v>
      </c>
      <c r="O1576" s="24">
        <f>IFNA(VLOOKUP(A1576,'HUMAN RESOURCES processed'!$A$2:$M$2692,6,0))</f>
        <v>0.007</v>
      </c>
      <c r="P1576" s="24">
        <f>IFNA(VLOOKUP(A1576,'HUMAN RESOURCES processed'!$A$2:$M$2692,7,0))</f>
        <v>79</v>
      </c>
      <c r="Q1576" s="24">
        <f>IFNA(VLOOKUP(A1576,'HUMAN RESOURCES processed'!$A$2:$M$2692,8,0))</f>
        <v>70</v>
      </c>
      <c r="R1576" s="24">
        <f t="shared" si="6"/>
        <v>74.5</v>
      </c>
      <c r="S1576" s="24">
        <f>IFNA(VLOOKUP(A1576,'HUMAN RESOURCES processed'!$A$2:$M$2692,9,0))</f>
        <v>0.18</v>
      </c>
      <c r="T1576" s="24">
        <f>IFNA(VLOOKUP(A1576,'HUMAN RESOURCES processed'!$A$2:$M$2692,10,0))</f>
        <v>0.692</v>
      </c>
      <c r="U1576" s="24">
        <f>IFNA(VLOOKUP(A1576,'HUMAN RESOURCES processed'!$A$2:$M$2692,11,0))</f>
        <v>0.127</v>
      </c>
      <c r="V1576" s="24">
        <f>IFNA(VLOOKUP(A1576,'HUMAN RESOURCES processed'!$A$2:$M$2692,12,0))</f>
        <v>38230364</v>
      </c>
      <c r="W1576" s="24">
        <f>IFNA(VLOOKUP(A1576,'HUMAN RESOURCES processed'!$A$2:$M$2692,13,0))</f>
        <v>0.618</v>
      </c>
      <c r="X1576" s="24">
        <f>IFNA(VLOOKUP(A1576,'TOURISM processed'!$A$2:$F$2692,5,0))</f>
        <v>4971000000</v>
      </c>
      <c r="Y1576" s="24">
        <f>IFNA(VLOOKUP(A1576,'TOURISM processed'!$A$2:$F$2692,6,0))</f>
        <v>3440000000</v>
      </c>
      <c r="Z1576" s="24">
        <f t="shared" si="7"/>
        <v>89.98083304</v>
      </c>
      <c r="AA1576" s="24">
        <f t="shared" si="893"/>
        <v>0</v>
      </c>
      <c r="AB1576" s="24">
        <f t="shared" si="894"/>
        <v>0</v>
      </c>
      <c r="AC1576" s="24">
        <f t="shared" si="895"/>
        <v>0</v>
      </c>
      <c r="AD1576" s="24">
        <f t="shared" si="896"/>
        <v>0</v>
      </c>
      <c r="AE1576" s="24">
        <f>IFNA(VLOOKUP(A1576,'BUSINESS processed'!A1576:J4266,9,0))</f>
        <v>0.212</v>
      </c>
      <c r="AF1576" s="27">
        <f>IFNA(VLOOKUP(A1576,'BUSINESS processed'!A1576:J4266,10,0))</f>
        <v>0.363</v>
      </c>
      <c r="AG1576" s="26"/>
      <c r="AH1576" s="26"/>
      <c r="AI1576" s="26"/>
      <c r="AJ1576" s="26"/>
      <c r="AK1576" s="26"/>
      <c r="AL1576" s="26"/>
      <c r="AM1576" s="26"/>
      <c r="AN1576" s="26"/>
      <c r="AO1576" s="26"/>
      <c r="AP1576" s="26"/>
      <c r="AQ1576" s="26"/>
      <c r="AR1576" s="26"/>
      <c r="AS1576" s="26"/>
      <c r="AT1576" s="26"/>
      <c r="AU1576" s="26"/>
      <c r="AV1576" s="26"/>
      <c r="AW1576" s="26"/>
      <c r="AX1576" s="26"/>
      <c r="AY1576" s="26"/>
      <c r="AZ1576" s="26"/>
      <c r="BA1576" s="26"/>
      <c r="BB1576" s="26"/>
      <c r="BC1576" s="26"/>
      <c r="BD1576" s="26"/>
      <c r="BE1576" s="26"/>
      <c r="BF1576" s="26"/>
      <c r="BG1576" s="26"/>
      <c r="BH1576" s="26"/>
    </row>
    <row r="1577">
      <c r="A1577" s="18" t="str">
        <f t="shared" si="1"/>
        <v>Europe_Poland-Europe_2003</v>
      </c>
      <c r="B1577" s="19" t="s">
        <v>179</v>
      </c>
      <c r="C1577" s="20" t="s">
        <v>214</v>
      </c>
      <c r="D1577" s="21" t="s">
        <v>74</v>
      </c>
      <c r="E1577" s="22">
        <v>2.17E11</v>
      </c>
      <c r="F1577" s="22">
        <f t="shared" si="2"/>
        <v>5679.94876</v>
      </c>
      <c r="G1577" s="23">
        <v>0.062</v>
      </c>
      <c r="H1577" s="23">
        <v>354.0</v>
      </c>
      <c r="I1577" s="23">
        <v>0.073</v>
      </c>
      <c r="J1577" s="24">
        <f>IFNA(VLOOKUP(A1577,'ENERGY processed'!$A$2:$H$2692,7,0),"")</f>
        <v>94002</v>
      </c>
      <c r="K1577" s="24">
        <f t="shared" si="3"/>
        <v>0.002460490983</v>
      </c>
      <c r="L1577" s="24">
        <f>IFNA(VLOOKUP(A1577,'ENERGY processed'!$A$2:$H$2692,8,0),"")</f>
        <v>298787</v>
      </c>
      <c r="M1577" s="24">
        <f t="shared" si="5"/>
        <v>0.007820713595</v>
      </c>
      <c r="N1577" s="24">
        <f>IFNA(VLOOKUP(A1577,'HUMAN RESOURCES processed'!$A$2:$M$2692,5,0))</f>
        <v>0.009</v>
      </c>
      <c r="O1577" s="24">
        <f>IFNA(VLOOKUP(A1577,'HUMAN RESOURCES processed'!$A$2:$M$2692,6,0))</f>
        <v>0.007</v>
      </c>
      <c r="P1577" s="24">
        <f>IFNA(VLOOKUP(A1577,'HUMAN RESOURCES processed'!$A$2:$M$2692,7,0))</f>
        <v>79</v>
      </c>
      <c r="Q1577" s="24">
        <f>IFNA(VLOOKUP(A1577,'HUMAN RESOURCES processed'!$A$2:$M$2692,8,0))</f>
        <v>71</v>
      </c>
      <c r="R1577" s="24">
        <f t="shared" si="6"/>
        <v>75</v>
      </c>
      <c r="S1577" s="24">
        <f>IFNA(VLOOKUP(A1577,'HUMAN RESOURCES processed'!$A$2:$M$2692,9,0))</f>
        <v>0.174</v>
      </c>
      <c r="T1577" s="24">
        <f>IFNA(VLOOKUP(A1577,'HUMAN RESOURCES processed'!$A$2:$M$2692,10,0))</f>
        <v>0.696</v>
      </c>
      <c r="U1577" s="24">
        <f>IFNA(VLOOKUP(A1577,'HUMAN RESOURCES processed'!$A$2:$M$2692,11,0))</f>
        <v>0.13</v>
      </c>
      <c r="V1577" s="24">
        <f>IFNA(VLOOKUP(A1577,'HUMAN RESOURCES processed'!$A$2:$M$2692,12,0))</f>
        <v>38204570</v>
      </c>
      <c r="W1577" s="24">
        <f>IFNA(VLOOKUP(A1577,'HUMAN RESOURCES processed'!$A$2:$M$2692,13,0))</f>
        <v>0.617</v>
      </c>
      <c r="X1577" s="24">
        <f>IFNA(VLOOKUP(A1577,'TOURISM processed'!$A$2:$F$2692,5,0))</f>
        <v>4733000000</v>
      </c>
      <c r="Y1577" s="24">
        <f>IFNA(VLOOKUP(A1577,'TOURISM processed'!$A$2:$F$2692,6,0))</f>
        <v>3286000000</v>
      </c>
      <c r="Z1577" s="24">
        <f t="shared" si="7"/>
        <v>86.01065265</v>
      </c>
      <c r="AA1577" s="24">
        <f t="shared" si="893"/>
        <v>0</v>
      </c>
      <c r="AB1577" s="24">
        <f>IFNA(VLOOKUP(A1577,'BUSINESS processed'!A1577:J4267,6,0))</f>
        <v>31</v>
      </c>
      <c r="AC1577" s="24">
        <f t="shared" si="895"/>
        <v>0</v>
      </c>
      <c r="AD1577" s="24">
        <f t="shared" si="896"/>
        <v>0</v>
      </c>
      <c r="AE1577" s="24">
        <f>IFNA(VLOOKUP(A1577,'BUSINESS processed'!A1577:J4267,9,0))</f>
        <v>0.249</v>
      </c>
      <c r="AF1577" s="27">
        <f>IFNA(VLOOKUP(A1577,'BUSINESS processed'!A1577:J4267,10,0))</f>
        <v>0.455</v>
      </c>
      <c r="AG1577" s="26"/>
      <c r="AH1577" s="26"/>
      <c r="AI1577" s="26"/>
      <c r="AJ1577" s="26"/>
      <c r="AK1577" s="26"/>
      <c r="AL1577" s="26"/>
      <c r="AM1577" s="26"/>
      <c r="AN1577" s="26"/>
      <c r="AO1577" s="26"/>
      <c r="AP1577" s="26"/>
      <c r="AQ1577" s="26"/>
      <c r="AR1577" s="26"/>
      <c r="AS1577" s="26"/>
      <c r="AT1577" s="26"/>
      <c r="AU1577" s="26"/>
      <c r="AV1577" s="26"/>
      <c r="AW1577" s="26"/>
      <c r="AX1577" s="26"/>
      <c r="AY1577" s="26"/>
      <c r="AZ1577" s="26"/>
      <c r="BA1577" s="26"/>
      <c r="BB1577" s="26"/>
      <c r="BC1577" s="26"/>
      <c r="BD1577" s="26"/>
      <c r="BE1577" s="26"/>
      <c r="BF1577" s="26"/>
      <c r="BG1577" s="26"/>
      <c r="BH1577" s="26"/>
    </row>
    <row r="1578">
      <c r="A1578" s="18" t="str">
        <f t="shared" si="1"/>
        <v>Europe_Poland-Europe_2004</v>
      </c>
      <c r="B1578" s="19" t="s">
        <v>179</v>
      </c>
      <c r="C1578" s="20" t="s">
        <v>214</v>
      </c>
      <c r="D1578" s="21" t="s">
        <v>83</v>
      </c>
      <c r="E1578" s="22">
        <v>2.53E11</v>
      </c>
      <c r="F1578" s="22">
        <f t="shared" si="2"/>
        <v>6626.120397</v>
      </c>
      <c r="G1578" s="23">
        <v>0.062</v>
      </c>
      <c r="H1578" s="23">
        <v>410.0</v>
      </c>
      <c r="I1578" s="23">
        <v>0.076</v>
      </c>
      <c r="J1578" s="24">
        <f>IFNA(VLOOKUP(A1578,'ENERGY processed'!$A$2:$H$2692,7,0),"")</f>
        <v>97892</v>
      </c>
      <c r="K1578" s="24">
        <f t="shared" si="3"/>
        <v>0.00256381098</v>
      </c>
      <c r="L1578" s="24">
        <f>IFNA(VLOOKUP(A1578,'ENERGY processed'!$A$2:$H$2692,8,0),"")</f>
        <v>316125</v>
      </c>
      <c r="M1578" s="24">
        <f t="shared" si="5"/>
        <v>0.008279376721</v>
      </c>
      <c r="N1578" s="24">
        <f>IFNA(VLOOKUP(A1578,'HUMAN RESOURCES processed'!$A$2:$M$2692,5,0))</f>
        <v>0.009</v>
      </c>
      <c r="O1578" s="24">
        <f>IFNA(VLOOKUP(A1578,'HUMAN RESOURCES processed'!$A$2:$M$2692,6,0))</f>
        <v>0.007</v>
      </c>
      <c r="P1578" s="24">
        <f>IFNA(VLOOKUP(A1578,'HUMAN RESOURCES processed'!$A$2:$M$2692,7,0))</f>
        <v>79</v>
      </c>
      <c r="Q1578" s="24">
        <f>IFNA(VLOOKUP(A1578,'HUMAN RESOURCES processed'!$A$2:$M$2692,8,0))</f>
        <v>71</v>
      </c>
      <c r="R1578" s="24">
        <f t="shared" si="6"/>
        <v>75</v>
      </c>
      <c r="S1578" s="24">
        <f>IFNA(VLOOKUP(A1578,'HUMAN RESOURCES processed'!$A$2:$M$2692,9,0))</f>
        <v>0.169</v>
      </c>
      <c r="T1578" s="24">
        <f>IFNA(VLOOKUP(A1578,'HUMAN RESOURCES processed'!$A$2:$M$2692,10,0))</f>
        <v>0.7</v>
      </c>
      <c r="U1578" s="24">
        <f>IFNA(VLOOKUP(A1578,'HUMAN RESOURCES processed'!$A$2:$M$2692,11,0))</f>
        <v>0.131</v>
      </c>
      <c r="V1578" s="24">
        <f>IFNA(VLOOKUP(A1578,'HUMAN RESOURCES processed'!$A$2:$M$2692,12,0))</f>
        <v>38182222</v>
      </c>
      <c r="W1578" s="24">
        <f>IFNA(VLOOKUP(A1578,'HUMAN RESOURCES processed'!$A$2:$M$2692,13,0))</f>
        <v>0.616</v>
      </c>
      <c r="X1578" s="24">
        <f>IFNA(VLOOKUP(A1578,'TOURISM processed'!$A$2:$F$2692,5,0))</f>
        <v>6499000000</v>
      </c>
      <c r="Y1578" s="24">
        <f>IFNA(VLOOKUP(A1578,'TOURISM processed'!$A$2:$F$2692,6,0))</f>
        <v>5092000000</v>
      </c>
      <c r="Z1578" s="24">
        <f t="shared" si="7"/>
        <v>133.3604943</v>
      </c>
      <c r="AA1578" s="24">
        <f t="shared" si="893"/>
        <v>0</v>
      </c>
      <c r="AB1578" s="24">
        <f>IFNA(VLOOKUP(A1578,'BUSINESS processed'!A1578:J4268,6,0))</f>
        <v>31</v>
      </c>
      <c r="AC1578" s="24">
        <f t="shared" si="895"/>
        <v>0</v>
      </c>
      <c r="AD1578" s="24">
        <f t="shared" si="896"/>
        <v>0</v>
      </c>
      <c r="AE1578" s="24">
        <f>IFNA(VLOOKUP(A1578,'BUSINESS processed'!A1578:J4268,9,0))</f>
        <v>0.325</v>
      </c>
      <c r="AF1578" s="27">
        <f>IFNA(VLOOKUP(A1578,'BUSINESS processed'!A1578:J4268,10,0))</f>
        <v>0.604</v>
      </c>
      <c r="AG1578" s="26"/>
      <c r="AH1578" s="26"/>
      <c r="AI1578" s="26"/>
      <c r="AJ1578" s="26"/>
      <c r="AK1578" s="26"/>
      <c r="AL1578" s="26"/>
      <c r="AM1578" s="26"/>
      <c r="AN1578" s="26"/>
      <c r="AO1578" s="26"/>
      <c r="AP1578" s="26"/>
      <c r="AQ1578" s="26"/>
      <c r="AR1578" s="26"/>
      <c r="AS1578" s="26"/>
      <c r="AT1578" s="26"/>
      <c r="AU1578" s="26"/>
      <c r="AV1578" s="26"/>
      <c r="AW1578" s="26"/>
      <c r="AX1578" s="26"/>
      <c r="AY1578" s="26"/>
      <c r="AZ1578" s="26"/>
      <c r="BA1578" s="26"/>
      <c r="BB1578" s="26"/>
      <c r="BC1578" s="26"/>
      <c r="BD1578" s="26"/>
      <c r="BE1578" s="26"/>
      <c r="BF1578" s="26"/>
      <c r="BG1578" s="26"/>
      <c r="BH1578" s="26"/>
    </row>
    <row r="1579">
      <c r="A1579" s="18" t="str">
        <f t="shared" si="1"/>
        <v>Europe_Poland-Europe_2005</v>
      </c>
      <c r="B1579" s="19" t="s">
        <v>179</v>
      </c>
      <c r="C1579" s="20" t="s">
        <v>214</v>
      </c>
      <c r="D1579" s="21" t="s">
        <v>84</v>
      </c>
      <c r="E1579" s="22">
        <v>3.04E11</v>
      </c>
      <c r="F1579" s="22">
        <f t="shared" si="2"/>
        <v>7965.320462</v>
      </c>
      <c r="G1579" s="23">
        <v>0.062</v>
      </c>
      <c r="H1579" s="23">
        <v>494.0</v>
      </c>
      <c r="I1579" s="23">
        <v>0.068</v>
      </c>
      <c r="J1579" s="24">
        <f>IF(AND( C1579=C1578,D1579&gt;D1578),J1578,"")</f>
        <v>97892</v>
      </c>
      <c r="K1579" s="24">
        <f t="shared" si="3"/>
        <v>0.002564937996</v>
      </c>
      <c r="L1579" s="24">
        <f>IF(AND(C1579=C1578,C1579&gt;C1578),C1578,0)</f>
        <v>0</v>
      </c>
      <c r="M1579" s="24">
        <f t="shared" si="5"/>
        <v>0</v>
      </c>
      <c r="N1579" s="24">
        <f>IFNA(VLOOKUP(A1579,'HUMAN RESOURCES processed'!$A$2:$M$2692,5,0))</f>
        <v>0.01</v>
      </c>
      <c r="O1579" s="24">
        <f>IFNA(VLOOKUP(A1579,'HUMAN RESOURCES processed'!$A$2:$M$2692,6,0))</f>
        <v>0.007</v>
      </c>
      <c r="P1579" s="24">
        <f>IFNA(VLOOKUP(A1579,'HUMAN RESOURCES processed'!$A$2:$M$2692,7,0))</f>
        <v>79</v>
      </c>
      <c r="Q1579" s="24">
        <f>IFNA(VLOOKUP(A1579,'HUMAN RESOURCES processed'!$A$2:$M$2692,8,0))</f>
        <v>71</v>
      </c>
      <c r="R1579" s="24">
        <f t="shared" si="6"/>
        <v>75</v>
      </c>
      <c r="S1579" s="24">
        <f>IFNA(VLOOKUP(A1579,'HUMAN RESOURCES processed'!$A$2:$M$2692,9,0))</f>
        <v>0.164</v>
      </c>
      <c r="T1579" s="24">
        <f>IFNA(VLOOKUP(A1579,'HUMAN RESOURCES processed'!$A$2:$M$2692,10,0))</f>
        <v>0.703</v>
      </c>
      <c r="U1579" s="24">
        <f>IFNA(VLOOKUP(A1579,'HUMAN RESOURCES processed'!$A$2:$M$2692,11,0))</f>
        <v>0.133</v>
      </c>
      <c r="V1579" s="24">
        <f>IFNA(VLOOKUP(A1579,'HUMAN RESOURCES processed'!$A$2:$M$2692,12,0))</f>
        <v>38165445</v>
      </c>
      <c r="W1579" s="24">
        <f>IFNA(VLOOKUP(A1579,'HUMAN RESOURCES processed'!$A$2:$M$2692,13,0))</f>
        <v>0.615</v>
      </c>
      <c r="X1579" s="24">
        <f>IFNA(VLOOKUP(A1579,'TOURISM processed'!$A$2:$F$2692,5,0))</f>
        <v>7128000000</v>
      </c>
      <c r="Y1579" s="24">
        <f>IFNA(VLOOKUP(A1579,'TOURISM processed'!$A$2:$F$2692,6,0))</f>
        <v>5894000000</v>
      </c>
      <c r="Z1579" s="24">
        <f t="shared" si="7"/>
        <v>154.4328908</v>
      </c>
      <c r="AA1579" s="24">
        <f>IFNA(VLOOKUP(A1579,'BUSINESS processed'!A1579:J4269,5,0))</f>
        <v>0.432</v>
      </c>
      <c r="AB1579" s="24">
        <f>IFNA(VLOOKUP(A1579,'BUSINESS processed'!A1579:J4269,6,0))</f>
        <v>31</v>
      </c>
      <c r="AC1579" s="24">
        <f t="shared" si="895"/>
        <v>0</v>
      </c>
      <c r="AD1579" s="24">
        <f>IFNA(VLOOKUP(A1579,'BUSINESS processed'!A1579:J4269,8,0))</f>
        <v>418</v>
      </c>
      <c r="AE1579" s="24">
        <f>IFNA(VLOOKUP(A1579,'BUSINESS processed'!A1579:J4269,9,0))</f>
        <v>0.388</v>
      </c>
      <c r="AF1579" s="27">
        <f>IFNA(VLOOKUP(A1579,'BUSINESS processed'!A1579:J4269,10,0))</f>
        <v>0.763</v>
      </c>
      <c r="AG1579" s="26"/>
      <c r="AH1579" s="26"/>
      <c r="AI1579" s="26"/>
      <c r="AJ1579" s="26"/>
      <c r="AK1579" s="26"/>
      <c r="AL1579" s="26"/>
      <c r="AM1579" s="26"/>
      <c r="AN1579" s="26"/>
      <c r="AO1579" s="26"/>
      <c r="AP1579" s="26"/>
      <c r="AQ1579" s="26"/>
      <c r="AR1579" s="26"/>
      <c r="AS1579" s="26"/>
      <c r="AT1579" s="26"/>
      <c r="AU1579" s="26"/>
      <c r="AV1579" s="26"/>
      <c r="AW1579" s="26"/>
      <c r="AX1579" s="26"/>
      <c r="AY1579" s="26"/>
      <c r="AZ1579" s="26"/>
      <c r="BA1579" s="26"/>
      <c r="BB1579" s="26"/>
      <c r="BC1579" s="26"/>
      <c r="BD1579" s="26"/>
      <c r="BE1579" s="26"/>
      <c r="BF1579" s="26"/>
      <c r="BG1579" s="26"/>
      <c r="BH1579" s="26"/>
    </row>
    <row r="1580">
      <c r="A1580" s="18" t="str">
        <f t="shared" si="1"/>
        <v>Europe_Poland-Europe_2006</v>
      </c>
      <c r="B1580" s="19" t="s">
        <v>179</v>
      </c>
      <c r="C1580" s="20" t="s">
        <v>214</v>
      </c>
      <c r="D1580" s="21" t="s">
        <v>85</v>
      </c>
      <c r="E1580" s="22">
        <v>3.42E11</v>
      </c>
      <c r="F1580" s="22">
        <f t="shared" si="2"/>
        <v>8966.665947</v>
      </c>
      <c r="G1580" s="23">
        <v>0.062</v>
      </c>
      <c r="H1580" s="23">
        <v>554.0</v>
      </c>
      <c r="I1580" s="23">
        <v>0.055</v>
      </c>
      <c r="J1580" s="24">
        <f>IFNA(VLOOKUP(A1580,'ENERGY processed'!$A$2:$H$2692,7,0),"")</f>
        <v>89733</v>
      </c>
      <c r="K1580" s="24">
        <f t="shared" si="3"/>
        <v>0.002352648642</v>
      </c>
      <c r="L1580" s="24">
        <f>IFNA(VLOOKUP(A1580,'ENERGY processed'!$A$2:$H$2692,8,0),"")</f>
        <v>302806</v>
      </c>
      <c r="M1580" s="24">
        <f t="shared" si="5"/>
        <v>0.007939065055</v>
      </c>
      <c r="N1580" s="24">
        <f>IFNA(VLOOKUP(A1580,'HUMAN RESOURCES processed'!$A$2:$M$2692,5,0))</f>
        <v>0.01</v>
      </c>
      <c r="O1580" s="24">
        <f>IFNA(VLOOKUP(A1580,'HUMAN RESOURCES processed'!$A$2:$M$2692,6,0))</f>
        <v>0.006</v>
      </c>
      <c r="P1580" s="24">
        <f>IFNA(VLOOKUP(A1580,'HUMAN RESOURCES processed'!$A$2:$M$2692,7,0))</f>
        <v>80</v>
      </c>
      <c r="Q1580" s="24">
        <f>IFNA(VLOOKUP(A1580,'HUMAN RESOURCES processed'!$A$2:$M$2692,8,0))</f>
        <v>71</v>
      </c>
      <c r="R1580" s="24">
        <f t="shared" si="6"/>
        <v>75.5</v>
      </c>
      <c r="S1580" s="24">
        <f>IFNA(VLOOKUP(A1580,'HUMAN RESOURCES processed'!$A$2:$M$2692,9,0))</f>
        <v>0.16</v>
      </c>
      <c r="T1580" s="24">
        <f>IFNA(VLOOKUP(A1580,'HUMAN RESOURCES processed'!$A$2:$M$2692,10,0))</f>
        <v>0.707</v>
      </c>
      <c r="U1580" s="24">
        <f>IFNA(VLOOKUP(A1580,'HUMAN RESOURCES processed'!$A$2:$M$2692,11,0))</f>
        <v>0.133</v>
      </c>
      <c r="V1580" s="24">
        <f>IFNA(VLOOKUP(A1580,'HUMAN RESOURCES processed'!$A$2:$M$2692,12,0))</f>
        <v>38141267</v>
      </c>
      <c r="W1580" s="24">
        <f>IFNA(VLOOKUP(A1580,'HUMAN RESOURCES processed'!$A$2:$M$2692,13,0))</f>
        <v>0.613</v>
      </c>
      <c r="X1580" s="24">
        <f>IFNA(VLOOKUP(A1580,'TOURISM processed'!$A$2:$F$2692,5,0))</f>
        <v>8122000000</v>
      </c>
      <c r="Y1580" s="24">
        <f>IFNA(VLOOKUP(A1580,'TOURISM processed'!$A$2:$F$2692,6,0))</f>
        <v>7654000000</v>
      </c>
      <c r="Z1580" s="24">
        <f t="shared" si="7"/>
        <v>200.6750326</v>
      </c>
      <c r="AA1580" s="24">
        <f>IFNA(VLOOKUP(A1580,'BUSINESS processed'!A1580:J4270,5,0))</f>
        <v>0.432</v>
      </c>
      <c r="AB1580" s="24">
        <f>IFNA(VLOOKUP(A1580,'BUSINESS processed'!A1580:J4270,6,0))</f>
        <v>31</v>
      </c>
      <c r="AC1580" s="24">
        <f t="shared" si="895"/>
        <v>0</v>
      </c>
      <c r="AD1580" s="24">
        <f>IFNA(VLOOKUP(A1580,'BUSINESS processed'!A1580:J4270,8,0))</f>
        <v>418</v>
      </c>
      <c r="AE1580" s="24">
        <f>IFNA(VLOOKUP(A1580,'BUSINESS processed'!A1580:J4270,9,0))</f>
        <v>0.446</v>
      </c>
      <c r="AF1580" s="27">
        <f>IFNA(VLOOKUP(A1580,'BUSINESS processed'!A1580:J4270,10,0))</f>
        <v>0.962</v>
      </c>
      <c r="AG1580" s="26"/>
      <c r="AH1580" s="26"/>
      <c r="AI1580" s="26"/>
      <c r="AJ1580" s="26"/>
      <c r="AK1580" s="26"/>
      <c r="AL1580" s="26"/>
      <c r="AM1580" s="26"/>
      <c r="AN1580" s="26"/>
      <c r="AO1580" s="26"/>
      <c r="AP1580" s="26"/>
      <c r="AQ1580" s="26"/>
      <c r="AR1580" s="26"/>
      <c r="AS1580" s="26"/>
      <c r="AT1580" s="26"/>
      <c r="AU1580" s="26"/>
      <c r="AV1580" s="26"/>
      <c r="AW1580" s="26"/>
      <c r="AX1580" s="26"/>
      <c r="AY1580" s="26"/>
      <c r="AZ1580" s="26"/>
      <c r="BA1580" s="26"/>
      <c r="BB1580" s="26"/>
      <c r="BC1580" s="26"/>
      <c r="BD1580" s="26"/>
      <c r="BE1580" s="26"/>
      <c r="BF1580" s="26"/>
      <c r="BG1580" s="26"/>
      <c r="BH1580" s="26"/>
    </row>
    <row r="1581">
      <c r="A1581" s="18" t="str">
        <f t="shared" si="1"/>
        <v>Europe_Poland-Europe_2007</v>
      </c>
      <c r="B1581" s="19" t="s">
        <v>179</v>
      </c>
      <c r="C1581" s="20" t="s">
        <v>214</v>
      </c>
      <c r="D1581" s="21" t="s">
        <v>86</v>
      </c>
      <c r="E1581" s="22">
        <v>4.25E11</v>
      </c>
      <c r="F1581" s="22">
        <f t="shared" si="2"/>
        <v>11148.83937</v>
      </c>
      <c r="G1581" s="23">
        <v>0.063</v>
      </c>
      <c r="H1581" s="23">
        <v>706.0</v>
      </c>
      <c r="I1581" s="39">
        <f t="shared" ref="I1581:I1586" si="897">IF(AND(C1581=C1580,D1581&gt;D1580),I1580,"")</f>
        <v>0.055</v>
      </c>
      <c r="J1581" s="24">
        <f>IFNA(VLOOKUP(A1581,'ENERGY processed'!$A$2:$H$2692,7,0),"")</f>
        <v>90113</v>
      </c>
      <c r="K1581" s="24">
        <f t="shared" si="3"/>
        <v>0.002363894969</v>
      </c>
      <c r="L1581" s="24">
        <f>IFNA(VLOOKUP(A1581,'ENERGY processed'!$A$2:$H$2692,8,0),"")</f>
        <v>300960</v>
      </c>
      <c r="M1581" s="24">
        <f t="shared" si="5"/>
        <v>0.007894952225</v>
      </c>
      <c r="N1581" s="24">
        <f>IFNA(VLOOKUP(A1581,'HUMAN RESOURCES processed'!$A$2:$M$2692,5,0))</f>
        <v>0.01</v>
      </c>
      <c r="O1581" s="24">
        <f>IFNA(VLOOKUP(A1581,'HUMAN RESOURCES processed'!$A$2:$M$2692,6,0))</f>
        <v>0.006</v>
      </c>
      <c r="P1581" s="24">
        <f>IFNA(VLOOKUP(A1581,'HUMAN RESOURCES processed'!$A$2:$M$2692,7,0))</f>
        <v>80</v>
      </c>
      <c r="Q1581" s="24">
        <f>IFNA(VLOOKUP(A1581,'HUMAN RESOURCES processed'!$A$2:$M$2692,8,0))</f>
        <v>71</v>
      </c>
      <c r="R1581" s="24">
        <f t="shared" si="6"/>
        <v>75.5</v>
      </c>
      <c r="S1581" s="24">
        <f>IFNA(VLOOKUP(A1581,'HUMAN RESOURCES processed'!$A$2:$M$2692,9,0))</f>
        <v>0.156</v>
      </c>
      <c r="T1581" s="24">
        <f>IFNA(VLOOKUP(A1581,'HUMAN RESOURCES processed'!$A$2:$M$2692,10,0))</f>
        <v>0.71</v>
      </c>
      <c r="U1581" s="24">
        <f>IFNA(VLOOKUP(A1581,'HUMAN RESOURCES processed'!$A$2:$M$2692,11,0))</f>
        <v>0.133</v>
      </c>
      <c r="V1581" s="24">
        <f>IFNA(VLOOKUP(A1581,'HUMAN RESOURCES processed'!$A$2:$M$2692,12,0))</f>
        <v>38120560</v>
      </c>
      <c r="W1581" s="24">
        <f>IFNA(VLOOKUP(A1581,'HUMAN RESOURCES processed'!$A$2:$M$2692,13,0))</f>
        <v>0.612</v>
      </c>
      <c r="X1581" s="24">
        <f>IFNA(VLOOKUP(A1581,'TOURISM processed'!$A$2:$F$2692,5,0))</f>
        <v>11686000000</v>
      </c>
      <c r="Y1581" s="24">
        <f>IFNA(VLOOKUP(A1581,'TOURISM processed'!$A$2:$F$2692,6,0))</f>
        <v>8342000000</v>
      </c>
      <c r="Z1581" s="24">
        <f t="shared" si="7"/>
        <v>218.8320423</v>
      </c>
      <c r="AA1581" s="24">
        <f>IFNA(VLOOKUP(A1581,'BUSINESS processed'!A1581:J4271,5,0))</f>
        <v>0.434</v>
      </c>
      <c r="AB1581" s="24">
        <f>IFNA(VLOOKUP(A1581,'BUSINESS processed'!A1581:J4271,6,0))</f>
        <v>31</v>
      </c>
      <c r="AC1581" s="24">
        <f t="shared" si="895"/>
        <v>0</v>
      </c>
      <c r="AD1581" s="24">
        <f>IFNA(VLOOKUP(A1581,'BUSINESS processed'!A1581:J4271,8,0))</f>
        <v>418</v>
      </c>
      <c r="AE1581" s="24">
        <f>IFNA(VLOOKUP(A1581,'BUSINESS processed'!A1581:J4271,9,0))</f>
        <v>0.486</v>
      </c>
      <c r="AF1581" s="27">
        <f>IFNA(VLOOKUP(A1581,'BUSINESS processed'!A1581:J4271,10,0))</f>
        <v>1.084</v>
      </c>
      <c r="AG1581" s="26"/>
      <c r="AH1581" s="26"/>
      <c r="AI1581" s="26"/>
      <c r="AJ1581" s="26"/>
      <c r="AK1581" s="26"/>
      <c r="AL1581" s="26"/>
      <c r="AM1581" s="26"/>
      <c r="AN1581" s="26"/>
      <c r="AO1581" s="26"/>
      <c r="AP1581" s="26"/>
      <c r="AQ1581" s="26"/>
      <c r="AR1581" s="26"/>
      <c r="AS1581" s="26"/>
      <c r="AT1581" s="26"/>
      <c r="AU1581" s="26"/>
      <c r="AV1581" s="26"/>
      <c r="AW1581" s="26"/>
      <c r="AX1581" s="26"/>
      <c r="AY1581" s="26"/>
      <c r="AZ1581" s="26"/>
      <c r="BA1581" s="26"/>
      <c r="BB1581" s="26"/>
      <c r="BC1581" s="26"/>
      <c r="BD1581" s="26"/>
      <c r="BE1581" s="26"/>
      <c r="BF1581" s="26"/>
      <c r="BG1581" s="26"/>
      <c r="BH1581" s="26"/>
    </row>
    <row r="1582">
      <c r="A1582" s="18" t="str">
        <f t="shared" si="1"/>
        <v>Europe_Poland-Europe_2008</v>
      </c>
      <c r="B1582" s="19" t="s">
        <v>179</v>
      </c>
      <c r="C1582" s="20" t="s">
        <v>214</v>
      </c>
      <c r="D1582" s="21" t="s">
        <v>87</v>
      </c>
      <c r="E1582" s="22">
        <v>5.29E11</v>
      </c>
      <c r="F1582" s="22">
        <f t="shared" si="2"/>
        <v>13875.13361</v>
      </c>
      <c r="G1582" s="23">
        <v>0.069</v>
      </c>
      <c r="H1582" s="23">
        <v>956.0</v>
      </c>
      <c r="I1582" s="39">
        <f t="shared" si="897"/>
        <v>0.055</v>
      </c>
      <c r="J1582" s="24">
        <f>IFNA(VLOOKUP(A1582,'ENERGY processed'!$A$2:$H$2692,7,0),"")</f>
        <v>96824</v>
      </c>
      <c r="K1582" s="24">
        <f t="shared" si="3"/>
        <v>0.002539595343</v>
      </c>
      <c r="L1582" s="24">
        <f>IFNA(VLOOKUP(A1582,'ENERGY processed'!$A$2:$H$2692,8,0),"")</f>
        <v>315637</v>
      </c>
      <c r="M1582" s="24">
        <f t="shared" si="5"/>
        <v>0.008278838462</v>
      </c>
      <c r="N1582" s="24">
        <f>IFNA(VLOOKUP(A1582,'HUMAN RESOURCES processed'!$A$2:$M$2692,5,0))</f>
        <v>0.011</v>
      </c>
      <c r="O1582" s="24">
        <f>IFNA(VLOOKUP(A1582,'HUMAN RESOURCES processed'!$A$2:$M$2692,6,0))</f>
        <v>0.006</v>
      </c>
      <c r="P1582" s="24">
        <f>IFNA(VLOOKUP(A1582,'HUMAN RESOURCES processed'!$A$2:$M$2692,7,0))</f>
        <v>80</v>
      </c>
      <c r="Q1582" s="24">
        <f>IFNA(VLOOKUP(A1582,'HUMAN RESOURCES processed'!$A$2:$M$2692,8,0))</f>
        <v>71</v>
      </c>
      <c r="R1582" s="24">
        <f t="shared" si="6"/>
        <v>75.5</v>
      </c>
      <c r="S1582" s="24">
        <f>IFNA(VLOOKUP(A1582,'HUMAN RESOURCES processed'!$A$2:$M$2692,9,0))</f>
        <v>0.154</v>
      </c>
      <c r="T1582" s="24">
        <f>IFNA(VLOOKUP(A1582,'HUMAN RESOURCES processed'!$A$2:$M$2692,10,0))</f>
        <v>0.713</v>
      </c>
      <c r="U1582" s="24">
        <f>IFNA(VLOOKUP(A1582,'HUMAN RESOURCES processed'!$A$2:$M$2692,11,0))</f>
        <v>0.133</v>
      </c>
      <c r="V1582" s="24">
        <f>IFNA(VLOOKUP(A1582,'HUMAN RESOURCES processed'!$A$2:$M$2692,12,0))</f>
        <v>38125759</v>
      </c>
      <c r="W1582" s="24">
        <f>IFNA(VLOOKUP(A1582,'HUMAN RESOURCES processed'!$A$2:$M$2692,13,0))</f>
        <v>0.611</v>
      </c>
      <c r="X1582" s="24">
        <f>IFNA(VLOOKUP(A1582,'TOURISM processed'!$A$2:$F$2692,5,0))</f>
        <v>12837000000</v>
      </c>
      <c r="Y1582" s="24">
        <f>IFNA(VLOOKUP(A1582,'TOURISM processed'!$A$2:$F$2692,6,0))</f>
        <v>10689000000</v>
      </c>
      <c r="Z1582" s="24">
        <f t="shared" si="7"/>
        <v>280.3616316</v>
      </c>
      <c r="AA1582" s="24">
        <f>IFNA(VLOOKUP(A1582,'BUSINESS processed'!A1582:J4272,5,0))</f>
        <v>0.451</v>
      </c>
      <c r="AB1582" s="24">
        <f>IFNA(VLOOKUP(A1582,'BUSINESS processed'!A1582:J4272,6,0))</f>
        <v>31</v>
      </c>
      <c r="AC1582" s="24">
        <f t="shared" si="895"/>
        <v>0</v>
      </c>
      <c r="AD1582" s="24">
        <f>IFNA(VLOOKUP(A1582,'BUSINESS processed'!A1582:J4272,8,0))</f>
        <v>418</v>
      </c>
      <c r="AE1582" s="24">
        <f>IFNA(VLOOKUP(A1582,'BUSINESS processed'!A1582:J4272,9,0))</f>
        <v>0.531</v>
      </c>
      <c r="AF1582" s="27">
        <f>IFNA(VLOOKUP(A1582,'BUSINESS processed'!A1582:J4272,10,0))</f>
        <v>1.15</v>
      </c>
      <c r="AG1582" s="26"/>
      <c r="AH1582" s="26"/>
      <c r="AI1582" s="26"/>
      <c r="AJ1582" s="26"/>
      <c r="AK1582" s="26"/>
      <c r="AL1582" s="26"/>
      <c r="AM1582" s="26"/>
      <c r="AN1582" s="26"/>
      <c r="AO1582" s="26"/>
      <c r="AP1582" s="26"/>
      <c r="AQ1582" s="26"/>
      <c r="AR1582" s="26"/>
      <c r="AS1582" s="26"/>
      <c r="AT1582" s="26"/>
      <c r="AU1582" s="26"/>
      <c r="AV1582" s="26"/>
      <c r="AW1582" s="26"/>
      <c r="AX1582" s="26"/>
      <c r="AY1582" s="26"/>
      <c r="AZ1582" s="26"/>
      <c r="BA1582" s="26"/>
      <c r="BB1582" s="26"/>
      <c r="BC1582" s="26"/>
      <c r="BD1582" s="26"/>
      <c r="BE1582" s="26"/>
      <c r="BF1582" s="26"/>
      <c r="BG1582" s="26"/>
      <c r="BH1582" s="26"/>
    </row>
    <row r="1583">
      <c r="A1583" s="18" t="str">
        <f t="shared" si="1"/>
        <v>Europe_Poland-Europe_2009</v>
      </c>
      <c r="B1583" s="19" t="s">
        <v>179</v>
      </c>
      <c r="C1583" s="20" t="s">
        <v>214</v>
      </c>
      <c r="D1583" s="21" t="s">
        <v>88</v>
      </c>
      <c r="E1583" s="22">
        <v>4.31E11</v>
      </c>
      <c r="F1583" s="22">
        <f t="shared" si="2"/>
        <v>11297.03515</v>
      </c>
      <c r="G1583" s="23">
        <v>0.072</v>
      </c>
      <c r="H1583" s="23">
        <v>813.0</v>
      </c>
      <c r="I1583" s="39">
        <f t="shared" si="897"/>
        <v>0.055</v>
      </c>
      <c r="J1583" s="24">
        <f>IF(AND( C1583=C1582,D1583&gt;D1582),J1582,"")</f>
        <v>96824</v>
      </c>
      <c r="K1583" s="24">
        <f t="shared" si="3"/>
        <v>0.002537875014</v>
      </c>
      <c r="L1583" s="24">
        <f>IF(AND(C1583=C1582,C1583&gt;C1582),C1582,0)</f>
        <v>0</v>
      </c>
      <c r="M1583" s="24">
        <f t="shared" si="5"/>
        <v>0</v>
      </c>
      <c r="N1583" s="24">
        <f>IFNA(VLOOKUP(A1583,'HUMAN RESOURCES processed'!$A$2:$M$2692,5,0))</f>
        <v>0.011</v>
      </c>
      <c r="O1583" s="24">
        <f>IFNA(VLOOKUP(A1583,'HUMAN RESOURCES processed'!$A$2:$M$2692,6,0))</f>
        <v>0.005</v>
      </c>
      <c r="P1583" s="24">
        <f>IFNA(VLOOKUP(A1583,'HUMAN RESOURCES processed'!$A$2:$M$2692,7,0))</f>
        <v>80</v>
      </c>
      <c r="Q1583" s="24">
        <f>IFNA(VLOOKUP(A1583,'HUMAN RESOURCES processed'!$A$2:$M$2692,8,0))</f>
        <v>72</v>
      </c>
      <c r="R1583" s="24">
        <f t="shared" si="6"/>
        <v>76</v>
      </c>
      <c r="S1583" s="24">
        <f>IFNA(VLOOKUP(A1583,'HUMAN RESOURCES processed'!$A$2:$M$2692,9,0))</f>
        <v>0.152</v>
      </c>
      <c r="T1583" s="24">
        <f>IFNA(VLOOKUP(A1583,'HUMAN RESOURCES processed'!$A$2:$M$2692,10,0))</f>
        <v>0.715</v>
      </c>
      <c r="U1583" s="24">
        <f>IFNA(VLOOKUP(A1583,'HUMAN RESOURCES processed'!$A$2:$M$2692,11,0))</f>
        <v>0.134</v>
      </c>
      <c r="V1583" s="24">
        <f>IFNA(VLOOKUP(A1583,'HUMAN RESOURCES processed'!$A$2:$M$2692,12,0))</f>
        <v>38151603</v>
      </c>
      <c r="W1583" s="24">
        <f>IFNA(VLOOKUP(A1583,'HUMAN RESOURCES processed'!$A$2:$M$2692,13,0))</f>
        <v>0.61</v>
      </c>
      <c r="X1583" s="24">
        <f>IFNA(VLOOKUP(A1583,'TOURISM processed'!$A$2:$F$2692,5,0))</f>
        <v>9843000000</v>
      </c>
      <c r="Y1583" s="24">
        <f>IFNA(VLOOKUP(A1583,'TOURISM processed'!$A$2:$F$2692,6,0))</f>
        <v>7888000000</v>
      </c>
      <c r="Z1583" s="24">
        <f t="shared" si="7"/>
        <v>206.754091</v>
      </c>
      <c r="AA1583" s="24">
        <f>IFNA(VLOOKUP(A1583,'BUSINESS processed'!A1583:J4273,5,0))</f>
        <v>0.422</v>
      </c>
      <c r="AB1583" s="24">
        <f>IFNA(VLOOKUP(A1583,'BUSINESS processed'!A1583:J4273,6,0))</f>
        <v>32</v>
      </c>
      <c r="AC1583" s="24">
        <f t="shared" si="895"/>
        <v>0</v>
      </c>
      <c r="AD1583" s="24">
        <f>IFNA(VLOOKUP(A1583,'BUSINESS processed'!A1583:J4273,8,0))</f>
        <v>395</v>
      </c>
      <c r="AE1583" s="24">
        <f>IFNA(VLOOKUP(A1583,'BUSINESS processed'!A1583:J4273,9,0))</f>
        <v>0.59</v>
      </c>
      <c r="AF1583" s="27">
        <f>IFNA(VLOOKUP(A1583,'BUSINESS processed'!A1583:J4273,10,0))</f>
        <v>1.173</v>
      </c>
      <c r="AG1583" s="26"/>
      <c r="AH1583" s="26"/>
      <c r="AI1583" s="26"/>
      <c r="AJ1583" s="26"/>
      <c r="AK1583" s="26"/>
      <c r="AL1583" s="26"/>
      <c r="AM1583" s="26"/>
      <c r="AN1583" s="26"/>
      <c r="AO1583" s="26"/>
      <c r="AP1583" s="26"/>
      <c r="AQ1583" s="26"/>
      <c r="AR1583" s="26"/>
      <c r="AS1583" s="26"/>
      <c r="AT1583" s="26"/>
      <c r="AU1583" s="26"/>
      <c r="AV1583" s="26"/>
      <c r="AW1583" s="26"/>
      <c r="AX1583" s="26"/>
      <c r="AY1583" s="26"/>
      <c r="AZ1583" s="26"/>
      <c r="BA1583" s="26"/>
      <c r="BB1583" s="26"/>
      <c r="BC1583" s="26"/>
      <c r="BD1583" s="26"/>
      <c r="BE1583" s="26"/>
      <c r="BF1583" s="26"/>
      <c r="BG1583" s="26"/>
      <c r="BH1583" s="26"/>
    </row>
    <row r="1584">
      <c r="A1584" s="18" t="str">
        <f t="shared" si="1"/>
        <v>Europe_Poland-Europe_2010</v>
      </c>
      <c r="B1584" s="19" t="s">
        <v>179</v>
      </c>
      <c r="C1584" s="20" t="s">
        <v>214</v>
      </c>
      <c r="D1584" s="21" t="s">
        <v>89</v>
      </c>
      <c r="E1584" s="22">
        <v>4.7E11</v>
      </c>
      <c r="F1584" s="22">
        <f t="shared" si="2"/>
        <v>12308.92264</v>
      </c>
      <c r="G1584" s="23">
        <v>0.07</v>
      </c>
      <c r="H1584" s="23">
        <v>860.0</v>
      </c>
      <c r="I1584" s="39">
        <f t="shared" si="897"/>
        <v>0.055</v>
      </c>
      <c r="J1584" s="24">
        <f>IFNA(VLOOKUP(A1584,'ENERGY processed'!$A$2:$H$2692,7,0),"")</f>
        <v>92377</v>
      </c>
      <c r="K1584" s="24">
        <f t="shared" si="3"/>
        <v>0.00241927946</v>
      </c>
      <c r="L1584" s="24">
        <f>IFNA(VLOOKUP(A1584,'ENERGY processed'!$A$2:$H$2692,8,0),"")</f>
        <v>303598</v>
      </c>
      <c r="M1584" s="24">
        <f t="shared" si="5"/>
        <v>0.00795098786</v>
      </c>
      <c r="N1584" s="24">
        <f>IFNA(VLOOKUP(A1584,'HUMAN RESOURCES processed'!$A$2:$M$2692,5,0))</f>
        <v>0.011</v>
      </c>
      <c r="O1584" s="24">
        <f>IFNA(VLOOKUP(A1584,'HUMAN RESOURCES processed'!$A$2:$M$2692,6,0))</f>
        <v>0.005</v>
      </c>
      <c r="P1584" s="24">
        <f>IFNA(VLOOKUP(A1584,'HUMAN RESOURCES processed'!$A$2:$M$2692,7,0))</f>
        <v>81</v>
      </c>
      <c r="Q1584" s="24">
        <f>IFNA(VLOOKUP(A1584,'HUMAN RESOURCES processed'!$A$2:$M$2692,8,0))</f>
        <v>72</v>
      </c>
      <c r="R1584" s="24">
        <f t="shared" si="6"/>
        <v>76.5</v>
      </c>
      <c r="S1584" s="24">
        <f>IFNA(VLOOKUP(A1584,'HUMAN RESOURCES processed'!$A$2:$M$2692,9,0))</f>
        <v>0.15</v>
      </c>
      <c r="T1584" s="24">
        <f>IFNA(VLOOKUP(A1584,'HUMAN RESOURCES processed'!$A$2:$M$2692,10,0))</f>
        <v>0.715</v>
      </c>
      <c r="U1584" s="24">
        <f>IFNA(VLOOKUP(A1584,'HUMAN RESOURCES processed'!$A$2:$M$2692,11,0))</f>
        <v>0.135</v>
      </c>
      <c r="V1584" s="24">
        <f>IFNA(VLOOKUP(A1584,'HUMAN RESOURCES processed'!$A$2:$M$2692,12,0))</f>
        <v>38183683</v>
      </c>
      <c r="W1584" s="24">
        <f>IFNA(VLOOKUP(A1584,'HUMAN RESOURCES processed'!$A$2:$M$2692,13,0))</f>
        <v>0.609</v>
      </c>
      <c r="X1584" s="24">
        <f>IFNA(VLOOKUP(A1584,'TOURISM processed'!$A$2:$F$2692,5,0))</f>
        <v>9986000000</v>
      </c>
      <c r="Y1584" s="24">
        <f>IFNA(VLOOKUP(A1584,'TOURISM processed'!$A$2:$F$2692,6,0))</f>
        <v>9100000000</v>
      </c>
      <c r="Z1584" s="24">
        <f t="shared" si="7"/>
        <v>238.3216936</v>
      </c>
      <c r="AA1584" s="24">
        <f>IFNA(VLOOKUP(A1584,'BUSINESS processed'!A1584:J4274,5,0))</f>
        <v>0.401</v>
      </c>
      <c r="AB1584" s="24">
        <f>IFNA(VLOOKUP(A1584,'BUSINESS processed'!A1584:J4274,6,0))</f>
        <v>32</v>
      </c>
      <c r="AC1584" s="24">
        <f t="shared" si="895"/>
        <v>0</v>
      </c>
      <c r="AD1584" s="24">
        <f>IFNA(VLOOKUP(A1584,'BUSINESS processed'!A1584:J4274,8,0))</f>
        <v>325</v>
      </c>
      <c r="AE1584" s="24">
        <f>IFNA(VLOOKUP(A1584,'BUSINESS processed'!A1584:J4274,9,0))</f>
        <v>0.623</v>
      </c>
      <c r="AF1584" s="27">
        <f>IFNA(VLOOKUP(A1584,'BUSINESS processed'!A1584:J4274,10,0))</f>
        <v>1.229</v>
      </c>
      <c r="AG1584" s="26"/>
      <c r="AH1584" s="26"/>
      <c r="AI1584" s="26"/>
      <c r="AJ1584" s="26"/>
      <c r="AK1584" s="26"/>
      <c r="AL1584" s="26"/>
      <c r="AM1584" s="26"/>
      <c r="AN1584" s="26"/>
      <c r="AO1584" s="26"/>
      <c r="AP1584" s="26"/>
      <c r="AQ1584" s="26"/>
      <c r="AR1584" s="26"/>
      <c r="AS1584" s="26"/>
      <c r="AT1584" s="26"/>
      <c r="AU1584" s="26"/>
      <c r="AV1584" s="26"/>
      <c r="AW1584" s="26"/>
      <c r="AX1584" s="26"/>
      <c r="AY1584" s="26"/>
      <c r="AZ1584" s="26"/>
      <c r="BA1584" s="26"/>
      <c r="BB1584" s="26"/>
      <c r="BC1584" s="26"/>
      <c r="BD1584" s="26"/>
      <c r="BE1584" s="26"/>
      <c r="BF1584" s="26"/>
      <c r="BG1584" s="26"/>
      <c r="BH1584" s="26"/>
    </row>
    <row r="1585">
      <c r="A1585" s="18" t="str">
        <f t="shared" si="1"/>
        <v>Europe_Poland-Europe_2011</v>
      </c>
      <c r="B1585" s="19" t="s">
        <v>179</v>
      </c>
      <c r="C1585" s="20" t="s">
        <v>214</v>
      </c>
      <c r="D1585" s="21" t="s">
        <v>90</v>
      </c>
      <c r="E1585" s="22">
        <v>5.16E11</v>
      </c>
      <c r="F1585" s="22">
        <f t="shared" si="2"/>
        <v>13390.71723</v>
      </c>
      <c r="G1585" s="23">
        <v>0.068</v>
      </c>
      <c r="H1585" s="23">
        <v>915.0</v>
      </c>
      <c r="I1585" s="39">
        <f t="shared" si="897"/>
        <v>0.055</v>
      </c>
      <c r="J1585" s="24">
        <f>IFNA(VLOOKUP(A1585,'ENERGY processed'!$A$2:$H$2692,7,0),"")</f>
        <v>90110.5</v>
      </c>
      <c r="K1585" s="24">
        <f t="shared" si="3"/>
        <v>0.0023384578</v>
      </c>
      <c r="L1585" s="24">
        <f>IFNA(VLOOKUP(A1585,'ENERGY processed'!$A$2:$H$2692,8,0),"")</f>
        <v>303273.5</v>
      </c>
      <c r="M1585" s="24">
        <f t="shared" si="5"/>
        <v>0.00787025132</v>
      </c>
      <c r="N1585" s="24">
        <f>IFNA(VLOOKUP(A1585,'HUMAN RESOURCES processed'!$A$2:$M$2692,5,0))</f>
        <v>0.01</v>
      </c>
      <c r="O1585" s="24">
        <f>IFNA(VLOOKUP(A1585,'HUMAN RESOURCES processed'!$A$2:$M$2692,6,0))</f>
        <v>0.005</v>
      </c>
      <c r="P1585" s="24">
        <f>IFNA(VLOOKUP(A1585,'HUMAN RESOURCES processed'!$A$2:$M$2692,7,0))</f>
        <v>81</v>
      </c>
      <c r="Q1585" s="24">
        <f>IFNA(VLOOKUP(A1585,'HUMAN RESOURCES processed'!$A$2:$M$2692,8,0))</f>
        <v>73</v>
      </c>
      <c r="R1585" s="24">
        <f t="shared" si="6"/>
        <v>77</v>
      </c>
      <c r="S1585" s="24">
        <f>IFNA(VLOOKUP(A1585,'HUMAN RESOURCES processed'!$A$2:$M$2692,9,0))</f>
        <v>0.149</v>
      </c>
      <c r="T1585" s="24">
        <f>IFNA(VLOOKUP(A1585,'HUMAN RESOURCES processed'!$A$2:$M$2692,10,0))</f>
        <v>0.713</v>
      </c>
      <c r="U1585" s="24">
        <f>IFNA(VLOOKUP(A1585,'HUMAN RESOURCES processed'!$A$2:$M$2692,11,0))</f>
        <v>0.137</v>
      </c>
      <c r="V1585" s="24">
        <f>IFNA(VLOOKUP(A1585,'HUMAN RESOURCES processed'!$A$2:$M$2692,12,0))</f>
        <v>38534157</v>
      </c>
      <c r="W1585" s="24">
        <f>IFNA(VLOOKUP(A1585,'HUMAN RESOURCES processed'!$A$2:$M$2692,13,0))</f>
        <v>0.608</v>
      </c>
      <c r="X1585" s="24">
        <f>IFNA(VLOOKUP(A1585,'TOURISM processed'!$A$2:$F$2692,5,0))</f>
        <v>11598000000</v>
      </c>
      <c r="Y1585" s="24">
        <f>IFNA(VLOOKUP(A1585,'TOURISM processed'!$A$2:$F$2692,6,0))</f>
        <v>8882000000</v>
      </c>
      <c r="Z1585" s="24">
        <f t="shared" si="7"/>
        <v>230.4968031</v>
      </c>
      <c r="AA1585" s="24">
        <f>IFNA(VLOOKUP(A1585,'BUSINESS processed'!A1585:J4275,5,0))</f>
        <v>0.395</v>
      </c>
      <c r="AB1585" s="24">
        <f>IFNA(VLOOKUP(A1585,'BUSINESS processed'!A1585:J4275,6,0))</f>
        <v>32</v>
      </c>
      <c r="AC1585" s="24">
        <f t="shared" si="895"/>
        <v>0</v>
      </c>
      <c r="AD1585" s="24">
        <f>IFNA(VLOOKUP(A1585,'BUSINESS processed'!A1585:J4275,8,0))</f>
        <v>296</v>
      </c>
      <c r="AE1585" s="24">
        <f>IFNA(VLOOKUP(A1585,'BUSINESS processed'!A1585:J4275,9,0))</f>
        <v>0.619</v>
      </c>
      <c r="AF1585" s="27">
        <f>IFNA(VLOOKUP(A1585,'BUSINESS processed'!A1585:J4275,10,0))</f>
        <v>1.313</v>
      </c>
      <c r="AG1585" s="26"/>
      <c r="AH1585" s="26"/>
      <c r="AI1585" s="26"/>
      <c r="AJ1585" s="26"/>
      <c r="AK1585" s="26"/>
      <c r="AL1585" s="26"/>
      <c r="AM1585" s="26"/>
      <c r="AN1585" s="26"/>
      <c r="AO1585" s="26"/>
      <c r="AP1585" s="26"/>
      <c r="AQ1585" s="26"/>
      <c r="AR1585" s="26"/>
      <c r="AS1585" s="26"/>
      <c r="AT1585" s="26"/>
      <c r="AU1585" s="26"/>
      <c r="AV1585" s="26"/>
      <c r="AW1585" s="26"/>
      <c r="AX1585" s="26"/>
      <c r="AY1585" s="26"/>
      <c r="AZ1585" s="26"/>
      <c r="BA1585" s="26"/>
      <c r="BB1585" s="26"/>
      <c r="BC1585" s="26"/>
      <c r="BD1585" s="26"/>
      <c r="BE1585" s="26"/>
      <c r="BF1585" s="26"/>
      <c r="BG1585" s="26"/>
      <c r="BH1585" s="26"/>
    </row>
    <row r="1586">
      <c r="A1586" s="18" t="str">
        <f t="shared" si="1"/>
        <v>Europe_Poland-Europe_2012</v>
      </c>
      <c r="B1586" s="19" t="s">
        <v>179</v>
      </c>
      <c r="C1586" s="20" t="s">
        <v>214</v>
      </c>
      <c r="D1586" s="21" t="s">
        <v>91</v>
      </c>
      <c r="E1586" s="22">
        <v>4.9E11</v>
      </c>
      <c r="F1586" s="22">
        <f t="shared" si="2"/>
        <v>12715.42492</v>
      </c>
      <c r="G1586" s="23">
        <v>0.067</v>
      </c>
      <c r="H1586" s="23">
        <v>854.0</v>
      </c>
      <c r="I1586" s="39">
        <f t="shared" si="897"/>
        <v>0.055</v>
      </c>
      <c r="J1586" s="24">
        <f>IFNA(VLOOKUP(A1586,'ENERGY processed'!$A$2:$H$2692,7,0),"")</f>
        <v>97241</v>
      </c>
      <c r="K1586" s="24">
        <f t="shared" si="3"/>
        <v>0.002523389051</v>
      </c>
      <c r="L1586" s="24">
        <f>IFNA(VLOOKUP(A1586,'ENERGY processed'!$A$2:$H$2692,8,0),"")</f>
        <v>320004</v>
      </c>
      <c r="M1586" s="24">
        <f t="shared" si="5"/>
        <v>0.00830405477</v>
      </c>
      <c r="N1586" s="24">
        <f>IFNA(VLOOKUP(A1586,'HUMAN RESOURCES processed'!$A$2:$M$2692,5,0))</f>
        <v>0.01</v>
      </c>
      <c r="O1586" s="24">
        <f>IFNA(VLOOKUP(A1586,'HUMAN RESOURCES processed'!$A$2:$M$2692,6,0))</f>
        <v>0.005</v>
      </c>
      <c r="P1586" s="24">
        <f>IFNA(VLOOKUP(A1586,'HUMAN RESOURCES processed'!$A$2:$M$2692,7,0))</f>
        <v>81</v>
      </c>
      <c r="Q1586" s="24">
        <f>IFNA(VLOOKUP(A1586,'HUMAN RESOURCES processed'!$A$2:$M$2692,8,0))</f>
        <v>73</v>
      </c>
      <c r="R1586" s="24">
        <f t="shared" si="6"/>
        <v>77</v>
      </c>
      <c r="S1586" s="24">
        <f>IFNA(VLOOKUP(A1586,'HUMAN RESOURCES processed'!$A$2:$M$2692,9,0))</f>
        <v>0.149</v>
      </c>
      <c r="T1586" s="24">
        <f>IFNA(VLOOKUP(A1586,'HUMAN RESOURCES processed'!$A$2:$M$2692,10,0))</f>
        <v>0.71</v>
      </c>
      <c r="U1586" s="24">
        <f>IFNA(VLOOKUP(A1586,'HUMAN RESOURCES processed'!$A$2:$M$2692,11,0))</f>
        <v>0.14</v>
      </c>
      <c r="V1586" s="24">
        <f>IFNA(VLOOKUP(A1586,'HUMAN RESOURCES processed'!$A$2:$M$2692,12,0))</f>
        <v>38535873</v>
      </c>
      <c r="W1586" s="24">
        <f>IFNA(VLOOKUP(A1586,'HUMAN RESOURCES processed'!$A$2:$M$2692,13,0))</f>
        <v>0.607</v>
      </c>
      <c r="X1586" s="24">
        <f>IFNA(VLOOKUP(A1586,'TOURISM processed'!$A$2:$F$2692,5,0))</f>
        <v>11835000000</v>
      </c>
      <c r="Y1586" s="24">
        <f>IFNA(VLOOKUP(A1586,'TOURISM processed'!$A$2:$F$2692,6,0))</f>
        <v>9038000000</v>
      </c>
      <c r="Z1586" s="24">
        <f t="shared" si="7"/>
        <v>234.5347152</v>
      </c>
      <c r="AA1586" s="24">
        <f>IFNA(VLOOKUP(A1586,'BUSINESS processed'!A1586:J4276,5,0))</f>
        <v>0.398</v>
      </c>
      <c r="AB1586" s="24">
        <f>IFNA(VLOOKUP(A1586,'BUSINESS processed'!A1586:J4276,6,0))</f>
        <v>32</v>
      </c>
      <c r="AC1586" s="24">
        <f>IFNA(VLOOKUP(A1586,'BUSINESS processed'!A1586:J4276,7,0))</f>
        <v>48</v>
      </c>
      <c r="AD1586" s="24">
        <f>IFNA(VLOOKUP(A1586,'BUSINESS processed'!A1586:J4276,8,0))</f>
        <v>286</v>
      </c>
      <c r="AE1586" s="24">
        <f>IFNA(VLOOKUP(A1586,'BUSINESS processed'!A1586:J4276,9,0))</f>
        <v>0.623</v>
      </c>
      <c r="AF1586" s="27">
        <f>IFNA(VLOOKUP(A1586,'BUSINESS processed'!A1586:J4276,10,0))</f>
        <v>1.415</v>
      </c>
      <c r="AG1586" s="26"/>
      <c r="AH1586" s="26"/>
      <c r="AI1586" s="26"/>
      <c r="AJ1586" s="26"/>
      <c r="AK1586" s="26"/>
      <c r="AL1586" s="26"/>
      <c r="AM1586" s="26"/>
      <c r="AN1586" s="26"/>
      <c r="AO1586" s="26"/>
      <c r="AP1586" s="26"/>
      <c r="AQ1586" s="26"/>
      <c r="AR1586" s="26"/>
      <c r="AS1586" s="26"/>
      <c r="AT1586" s="26"/>
      <c r="AU1586" s="26"/>
      <c r="AV1586" s="26"/>
      <c r="AW1586" s="26"/>
      <c r="AX1586" s="26"/>
      <c r="AY1586" s="26"/>
      <c r="AZ1586" s="26"/>
      <c r="BA1586" s="26"/>
      <c r="BB1586" s="26"/>
      <c r="BC1586" s="26"/>
      <c r="BD1586" s="26"/>
      <c r="BE1586" s="26"/>
      <c r="BF1586" s="26"/>
      <c r="BG1586" s="26"/>
      <c r="BH1586" s="26"/>
    </row>
    <row r="1587">
      <c r="A1587" s="18" t="str">
        <f t="shared" si="1"/>
        <v>Europe_Portugal-Europe_2000</v>
      </c>
      <c r="B1587" s="19" t="s">
        <v>179</v>
      </c>
      <c r="C1587" s="20" t="s">
        <v>215</v>
      </c>
      <c r="D1587" s="21" t="s">
        <v>70</v>
      </c>
      <c r="E1587" s="22">
        <v>1.17E11</v>
      </c>
      <c r="F1587" s="22">
        <f t="shared" si="2"/>
        <v>11370.3751</v>
      </c>
      <c r="G1587" s="23">
        <v>0.093</v>
      </c>
      <c r="H1587" s="23">
        <v>1070.0</v>
      </c>
      <c r="I1587" s="39">
        <f t="shared" ref="I1587:I1599" si="898">IF(AND(C1587=C1586,D1587&gt;D1586),I1586,0)</f>
        <v>0</v>
      </c>
      <c r="J1587" s="24">
        <f>IFNA(VLOOKUP(A1587,'ENERGY processed'!$A$2:$H$2692,7,0),"")</f>
        <v>21949</v>
      </c>
      <c r="K1587" s="24">
        <f t="shared" si="3"/>
        <v>0.002133062932</v>
      </c>
      <c r="L1587" s="24">
        <f t="shared" ref="L1587:L1588" si="899">IF(AND(C1587=C1586,C1587&gt;C1586),C1586,0)</f>
        <v>0</v>
      </c>
      <c r="M1587" s="24">
        <f t="shared" si="5"/>
        <v>0</v>
      </c>
      <c r="N1587" s="24">
        <f>IFNA(VLOOKUP(A1587,'HUMAN RESOURCES processed'!$A$2:$M$2692,5,0))</f>
        <v>0.012</v>
      </c>
      <c r="O1587" s="24">
        <f>IFNA(VLOOKUP(A1587,'HUMAN RESOURCES processed'!$A$2:$M$2692,6,0))</f>
        <v>0.006</v>
      </c>
      <c r="P1587" s="24">
        <f>IFNA(VLOOKUP(A1587,'HUMAN RESOURCES processed'!$A$2:$M$2692,7,0))</f>
        <v>80</v>
      </c>
      <c r="Q1587" s="24">
        <f>IFNA(VLOOKUP(A1587,'HUMAN RESOURCES processed'!$A$2:$M$2692,8,0))</f>
        <v>73</v>
      </c>
      <c r="R1587" s="24">
        <f t="shared" si="6"/>
        <v>76.5</v>
      </c>
      <c r="S1587" s="24">
        <f>IFNA(VLOOKUP(A1587,'HUMAN RESOURCES processed'!$A$2:$M$2692,9,0))</f>
        <v>0.162</v>
      </c>
      <c r="T1587" s="24">
        <f>IFNA(VLOOKUP(A1587,'HUMAN RESOURCES processed'!$A$2:$M$2692,10,0))</f>
        <v>0.676</v>
      </c>
      <c r="U1587" s="24">
        <f>IFNA(VLOOKUP(A1587,'HUMAN RESOURCES processed'!$A$2:$M$2692,11,0))</f>
        <v>0.162</v>
      </c>
      <c r="V1587" s="24">
        <f>IFNA(VLOOKUP(A1587,'HUMAN RESOURCES processed'!$A$2:$M$2692,12,0))</f>
        <v>10289898</v>
      </c>
      <c r="W1587" s="24">
        <f>IFNA(VLOOKUP(A1587,'HUMAN RESOURCES processed'!$A$2:$M$2692,13,0))</f>
        <v>0.544</v>
      </c>
      <c r="X1587" s="24">
        <f>IFNA(VLOOKUP(A1587,'TOURISM processed'!$A$2:$F$2692,5,0))</f>
        <v>6027000000</v>
      </c>
      <c r="Y1587" s="24">
        <f>IFNA(VLOOKUP(A1587,'TOURISM processed'!$A$2:$F$2692,6,0))</f>
        <v>2754000000</v>
      </c>
      <c r="Z1587" s="24">
        <f t="shared" si="7"/>
        <v>267.641137</v>
      </c>
      <c r="AA1587" s="24">
        <f t="shared" ref="AA1587:AA1591" si="900">IF(AND(C1587=C1586,D1587&gt;D1586),AA1586,0)</f>
        <v>0</v>
      </c>
      <c r="AB1587" s="24">
        <f t="shared" ref="AB1587:AB1589" si="901">IF(AND(C1587=C1586,D1587&gt;D1586),AB1586,0)</f>
        <v>0</v>
      </c>
      <c r="AC1587" s="24">
        <f t="shared" ref="AC1587:AC1598" si="902">IF(AND(C1587=C1586,D1587&gt;D1586),AC1586,0)</f>
        <v>0</v>
      </c>
      <c r="AD1587" s="24">
        <f t="shared" ref="AD1587:AD1591" si="903">IF(AND(C1587=C1586,D1587&gt;D1586),AD1586,0)</f>
        <v>0</v>
      </c>
      <c r="AE1587" s="24">
        <f>IFNA(VLOOKUP(A1587,'BUSINESS processed'!A1587:J4277,9,0))</f>
        <v>0.164</v>
      </c>
      <c r="AF1587" s="27">
        <f>IFNA(VLOOKUP(A1587,'BUSINESS processed'!A1587:J4277,10,0))</f>
        <v>0.647</v>
      </c>
      <c r="AG1587" s="26"/>
      <c r="AH1587" s="26"/>
      <c r="AI1587" s="26"/>
      <c r="AJ1587" s="26"/>
      <c r="AK1587" s="26"/>
      <c r="AL1587" s="26"/>
      <c r="AM1587" s="26"/>
      <c r="AN1587" s="26"/>
      <c r="AO1587" s="26"/>
      <c r="AP1587" s="26"/>
      <c r="AQ1587" s="26"/>
      <c r="AR1587" s="26"/>
      <c r="AS1587" s="26"/>
      <c r="AT1587" s="26"/>
      <c r="AU1587" s="26"/>
      <c r="AV1587" s="26"/>
      <c r="AW1587" s="26"/>
      <c r="AX1587" s="26"/>
      <c r="AY1587" s="26"/>
      <c r="AZ1587" s="26"/>
      <c r="BA1587" s="26"/>
      <c r="BB1587" s="26"/>
      <c r="BC1587" s="26"/>
      <c r="BD1587" s="26"/>
      <c r="BE1587" s="26"/>
      <c r="BF1587" s="26"/>
      <c r="BG1587" s="26"/>
      <c r="BH1587" s="26"/>
    </row>
    <row r="1588">
      <c r="A1588" s="18" t="str">
        <f t="shared" si="1"/>
        <v>Europe_Portugal-Europe_2001</v>
      </c>
      <c r="B1588" s="19" t="s">
        <v>179</v>
      </c>
      <c r="C1588" s="20" t="s">
        <v>215</v>
      </c>
      <c r="D1588" s="21" t="s">
        <v>71</v>
      </c>
      <c r="E1588" s="22">
        <v>1.2E11</v>
      </c>
      <c r="F1588" s="22">
        <f t="shared" si="2"/>
        <v>11579.96905</v>
      </c>
      <c r="G1588" s="23">
        <v>0.093</v>
      </c>
      <c r="H1588" s="23">
        <v>1087.0</v>
      </c>
      <c r="I1588" s="39">
        <f t="shared" si="898"/>
        <v>0</v>
      </c>
      <c r="J1588" s="24">
        <f>IFNA(VLOOKUP(A1588,'ENERGY processed'!$A$2:$H$2692,7,0),"")</f>
        <v>23084</v>
      </c>
      <c r="K1588" s="24">
        <f t="shared" si="3"/>
        <v>0.002227600046</v>
      </c>
      <c r="L1588" s="24">
        <f t="shared" si="899"/>
        <v>0</v>
      </c>
      <c r="M1588" s="24">
        <f t="shared" si="5"/>
        <v>0</v>
      </c>
      <c r="N1588" s="24">
        <f>IFNA(VLOOKUP(A1588,'HUMAN RESOURCES processed'!$A$2:$M$2692,5,0))</f>
        <v>0.011</v>
      </c>
      <c r="O1588" s="24">
        <f>IFNA(VLOOKUP(A1588,'HUMAN RESOURCES processed'!$A$2:$M$2692,6,0))</f>
        <v>0.005</v>
      </c>
      <c r="P1588" s="24">
        <f>IFNA(VLOOKUP(A1588,'HUMAN RESOURCES processed'!$A$2:$M$2692,7,0))</f>
        <v>80</v>
      </c>
      <c r="Q1588" s="24">
        <f>IFNA(VLOOKUP(A1588,'HUMAN RESOURCES processed'!$A$2:$M$2692,8,0))</f>
        <v>73</v>
      </c>
      <c r="R1588" s="24">
        <f t="shared" si="6"/>
        <v>76.5</v>
      </c>
      <c r="S1588" s="24">
        <f>IFNA(VLOOKUP(A1588,'HUMAN RESOURCES processed'!$A$2:$M$2692,9,0))</f>
        <v>0.16</v>
      </c>
      <c r="T1588" s="24">
        <f>IFNA(VLOOKUP(A1588,'HUMAN RESOURCES processed'!$A$2:$M$2692,10,0))</f>
        <v>0.676</v>
      </c>
      <c r="U1588" s="24">
        <f>IFNA(VLOOKUP(A1588,'HUMAN RESOURCES processed'!$A$2:$M$2692,11,0))</f>
        <v>0.164</v>
      </c>
      <c r="V1588" s="24">
        <f>IFNA(VLOOKUP(A1588,'HUMAN RESOURCES processed'!$A$2:$M$2692,12,0))</f>
        <v>10362722</v>
      </c>
      <c r="W1588" s="24">
        <f>IFNA(VLOOKUP(A1588,'HUMAN RESOURCES processed'!$A$2:$M$2692,13,0))</f>
        <v>0.55</v>
      </c>
      <c r="X1588" s="24">
        <f>IFNA(VLOOKUP(A1588,'TOURISM processed'!$A$2:$F$2692,5,0))</f>
        <v>6236000000</v>
      </c>
      <c r="Y1588" s="24">
        <f>IFNA(VLOOKUP(A1588,'TOURISM processed'!$A$2:$F$2692,6,0))</f>
        <v>2606000000</v>
      </c>
      <c r="Z1588" s="24">
        <f t="shared" si="7"/>
        <v>251.4783278</v>
      </c>
      <c r="AA1588" s="24">
        <f t="shared" si="900"/>
        <v>0</v>
      </c>
      <c r="AB1588" s="24">
        <f t="shared" si="901"/>
        <v>0</v>
      </c>
      <c r="AC1588" s="24">
        <f t="shared" si="902"/>
        <v>0</v>
      </c>
      <c r="AD1588" s="24">
        <f t="shared" si="903"/>
        <v>0</v>
      </c>
      <c r="AE1588" s="24">
        <f>IFNA(VLOOKUP(A1588,'BUSINESS processed'!A1588:J4278,9,0))</f>
        <v>0.181</v>
      </c>
      <c r="AF1588" s="27">
        <f>IFNA(VLOOKUP(A1588,'BUSINESS processed'!A1588:J4278,10,0))</f>
        <v>0.771</v>
      </c>
      <c r="AG1588" s="26"/>
      <c r="AH1588" s="26"/>
      <c r="AI1588" s="26"/>
      <c r="AJ1588" s="26"/>
      <c r="AK1588" s="26"/>
      <c r="AL1588" s="26"/>
      <c r="AM1588" s="26"/>
      <c r="AN1588" s="26"/>
      <c r="AO1588" s="26"/>
      <c r="AP1588" s="26"/>
      <c r="AQ1588" s="26"/>
      <c r="AR1588" s="26"/>
      <c r="AS1588" s="26"/>
      <c r="AT1588" s="26"/>
      <c r="AU1588" s="26"/>
      <c r="AV1588" s="26"/>
      <c r="AW1588" s="26"/>
      <c r="AX1588" s="26"/>
      <c r="AY1588" s="26"/>
      <c r="AZ1588" s="26"/>
      <c r="BA1588" s="26"/>
      <c r="BB1588" s="26"/>
      <c r="BC1588" s="26"/>
      <c r="BD1588" s="26"/>
      <c r="BE1588" s="26"/>
      <c r="BF1588" s="26"/>
      <c r="BG1588" s="26"/>
      <c r="BH1588" s="26"/>
    </row>
    <row r="1589">
      <c r="A1589" s="18" t="str">
        <f t="shared" si="1"/>
        <v>Europe_Portugal-Europe_2002</v>
      </c>
      <c r="B1589" s="19" t="s">
        <v>179</v>
      </c>
      <c r="C1589" s="20" t="s">
        <v>215</v>
      </c>
      <c r="D1589" s="21" t="s">
        <v>72</v>
      </c>
      <c r="E1589" s="22">
        <v>1.32E11</v>
      </c>
      <c r="F1589" s="22">
        <f t="shared" si="2"/>
        <v>12668.39488</v>
      </c>
      <c r="G1589" s="23">
        <v>0.093</v>
      </c>
      <c r="H1589" s="23">
        <v>1190.0</v>
      </c>
      <c r="I1589" s="39">
        <f t="shared" si="898"/>
        <v>0</v>
      </c>
      <c r="J1589" s="24">
        <f>IFNA(VLOOKUP(A1589,'ENERGY processed'!$A$2:$H$2692,7,0),"")</f>
        <v>23541</v>
      </c>
      <c r="K1589" s="24">
        <f t="shared" si="3"/>
        <v>0.002259293059</v>
      </c>
      <c r="L1589" s="24">
        <f>IFNA(VLOOKUP(A1589,'ENERGY processed'!$A$2:$H$2692,8,0),"")</f>
        <v>52361</v>
      </c>
      <c r="M1589" s="24">
        <f t="shared" si="5"/>
        <v>0.005025225941</v>
      </c>
      <c r="N1589" s="24">
        <f>IFNA(VLOOKUP(A1589,'HUMAN RESOURCES processed'!$A$2:$M$2692,5,0))</f>
        <v>0.011</v>
      </c>
      <c r="O1589" s="24">
        <f>IFNA(VLOOKUP(A1589,'HUMAN RESOURCES processed'!$A$2:$M$2692,6,0))</f>
        <v>0.005</v>
      </c>
      <c r="P1589" s="24">
        <f>IFNA(VLOOKUP(A1589,'HUMAN RESOURCES processed'!$A$2:$M$2692,7,0))</f>
        <v>81</v>
      </c>
      <c r="Q1589" s="24">
        <f>IFNA(VLOOKUP(A1589,'HUMAN RESOURCES processed'!$A$2:$M$2692,8,0))</f>
        <v>74</v>
      </c>
      <c r="R1589" s="24">
        <f t="shared" si="6"/>
        <v>77.5</v>
      </c>
      <c r="S1589" s="24">
        <f>IFNA(VLOOKUP(A1589,'HUMAN RESOURCES processed'!$A$2:$M$2692,9,0))</f>
        <v>0.159</v>
      </c>
      <c r="T1589" s="24">
        <f>IFNA(VLOOKUP(A1589,'HUMAN RESOURCES processed'!$A$2:$M$2692,10,0))</f>
        <v>0.675</v>
      </c>
      <c r="U1589" s="24">
        <f>IFNA(VLOOKUP(A1589,'HUMAN RESOURCES processed'!$A$2:$M$2692,11,0))</f>
        <v>0.166</v>
      </c>
      <c r="V1589" s="24">
        <f>IFNA(VLOOKUP(A1589,'HUMAN RESOURCES processed'!$A$2:$M$2692,12,0))</f>
        <v>10419631</v>
      </c>
      <c r="W1589" s="24">
        <f>IFNA(VLOOKUP(A1589,'HUMAN RESOURCES processed'!$A$2:$M$2692,13,0))</f>
        <v>0.557</v>
      </c>
      <c r="X1589" s="24">
        <f>IFNA(VLOOKUP(A1589,'TOURISM processed'!$A$2:$F$2692,5,0))</f>
        <v>6595000000</v>
      </c>
      <c r="Y1589" s="24">
        <f>IFNA(VLOOKUP(A1589,'TOURISM processed'!$A$2:$F$2692,6,0))</f>
        <v>2631000000</v>
      </c>
      <c r="Z1589" s="24">
        <f t="shared" si="7"/>
        <v>252.5041434</v>
      </c>
      <c r="AA1589" s="24">
        <f t="shared" si="900"/>
        <v>0</v>
      </c>
      <c r="AB1589" s="24">
        <f t="shared" si="901"/>
        <v>0</v>
      </c>
      <c r="AC1589" s="24">
        <f t="shared" si="902"/>
        <v>0</v>
      </c>
      <c r="AD1589" s="24">
        <f t="shared" si="903"/>
        <v>0</v>
      </c>
      <c r="AE1589" s="24">
        <f>IFNA(VLOOKUP(A1589,'BUSINESS processed'!A1589:J4279,9,0))</f>
        <v>0.194</v>
      </c>
      <c r="AF1589" s="27">
        <f>IFNA(VLOOKUP(A1589,'BUSINESS processed'!A1589:J4279,10,0))</f>
        <v>0.834</v>
      </c>
      <c r="AG1589" s="26"/>
      <c r="AH1589" s="26"/>
      <c r="AI1589" s="26"/>
      <c r="AJ1589" s="26"/>
      <c r="AK1589" s="26"/>
      <c r="AL1589" s="26"/>
      <c r="AM1589" s="26"/>
      <c r="AN1589" s="26"/>
      <c r="AO1589" s="26"/>
      <c r="AP1589" s="26"/>
      <c r="AQ1589" s="26"/>
      <c r="AR1589" s="26"/>
      <c r="AS1589" s="26"/>
      <c r="AT1589" s="26"/>
      <c r="AU1589" s="26"/>
      <c r="AV1589" s="26"/>
      <c r="AW1589" s="26"/>
      <c r="AX1589" s="26"/>
      <c r="AY1589" s="26"/>
      <c r="AZ1589" s="26"/>
      <c r="BA1589" s="26"/>
      <c r="BB1589" s="26"/>
      <c r="BC1589" s="26"/>
      <c r="BD1589" s="26"/>
      <c r="BE1589" s="26"/>
      <c r="BF1589" s="26"/>
      <c r="BG1589" s="26"/>
      <c r="BH1589" s="26"/>
    </row>
    <row r="1590">
      <c r="A1590" s="18" t="str">
        <f t="shared" si="1"/>
        <v>Europe_Portugal-Europe_2003</v>
      </c>
      <c r="B1590" s="19" t="s">
        <v>179</v>
      </c>
      <c r="C1590" s="20" t="s">
        <v>215</v>
      </c>
      <c r="D1590" s="21" t="s">
        <v>74</v>
      </c>
      <c r="E1590" s="22">
        <v>1.62E11</v>
      </c>
      <c r="F1590" s="22">
        <f t="shared" si="2"/>
        <v>15489.31758</v>
      </c>
      <c r="G1590" s="23">
        <v>0.097</v>
      </c>
      <c r="H1590" s="23">
        <v>1514.0</v>
      </c>
      <c r="I1590" s="39">
        <f t="shared" si="898"/>
        <v>0</v>
      </c>
      <c r="J1590" s="24">
        <f>IFNA(VLOOKUP(A1590,'ENERGY processed'!$A$2:$H$2692,7,0),"")</f>
        <v>24152</v>
      </c>
      <c r="K1590" s="24">
        <f t="shared" si="3"/>
        <v>0.002309246903</v>
      </c>
      <c r="L1590" s="24">
        <f>IFNA(VLOOKUP(A1590,'ENERGY processed'!$A$2:$H$2692,8,0),"")</f>
        <v>57411</v>
      </c>
      <c r="M1590" s="24">
        <f t="shared" si="5"/>
        <v>0.005489242047</v>
      </c>
      <c r="N1590" s="24">
        <f>IFNA(VLOOKUP(A1590,'HUMAN RESOURCES processed'!$A$2:$M$2692,5,0))</f>
        <v>0.011</v>
      </c>
      <c r="O1590" s="24">
        <f>IFNA(VLOOKUP(A1590,'HUMAN RESOURCES processed'!$A$2:$M$2692,6,0))</f>
        <v>0.004</v>
      </c>
      <c r="P1590" s="24">
        <f>IFNA(VLOOKUP(A1590,'HUMAN RESOURCES processed'!$A$2:$M$2692,7,0))</f>
        <v>81</v>
      </c>
      <c r="Q1590" s="24">
        <f>IFNA(VLOOKUP(A1590,'HUMAN RESOURCES processed'!$A$2:$M$2692,8,0))</f>
        <v>74</v>
      </c>
      <c r="R1590" s="24">
        <f t="shared" si="6"/>
        <v>77.5</v>
      </c>
      <c r="S1590" s="24">
        <f>IFNA(VLOOKUP(A1590,'HUMAN RESOURCES processed'!$A$2:$M$2692,9,0))</f>
        <v>0.158</v>
      </c>
      <c r="T1590" s="24">
        <f>IFNA(VLOOKUP(A1590,'HUMAN RESOURCES processed'!$A$2:$M$2692,10,0))</f>
        <v>0.674</v>
      </c>
      <c r="U1590" s="24">
        <f>IFNA(VLOOKUP(A1590,'HUMAN RESOURCES processed'!$A$2:$M$2692,11,0))</f>
        <v>0.168</v>
      </c>
      <c r="V1590" s="24">
        <f>IFNA(VLOOKUP(A1590,'HUMAN RESOURCES processed'!$A$2:$M$2692,12,0))</f>
        <v>10458821</v>
      </c>
      <c r="W1590" s="24">
        <f>IFNA(VLOOKUP(A1590,'HUMAN RESOURCES processed'!$A$2:$M$2692,13,0))</f>
        <v>0.563</v>
      </c>
      <c r="X1590" s="24">
        <f>IFNA(VLOOKUP(A1590,'TOURISM processed'!$A$2:$F$2692,5,0))</f>
        <v>7634000000</v>
      </c>
      <c r="Y1590" s="24">
        <f>IFNA(VLOOKUP(A1590,'TOURISM processed'!$A$2:$F$2692,6,0))</f>
        <v>2982000000</v>
      </c>
      <c r="Z1590" s="24">
        <f t="shared" si="7"/>
        <v>285.1181792</v>
      </c>
      <c r="AA1590" s="24">
        <f t="shared" si="900"/>
        <v>0</v>
      </c>
      <c r="AB1590" s="24">
        <f>IFNA(VLOOKUP(A1590,'BUSINESS processed'!A1590:J4280,6,0))</f>
        <v>78</v>
      </c>
      <c r="AC1590" s="24">
        <f t="shared" si="902"/>
        <v>0</v>
      </c>
      <c r="AD1590" s="24">
        <f t="shared" si="903"/>
        <v>0</v>
      </c>
      <c r="AE1590" s="24">
        <f>IFNA(VLOOKUP(A1590,'BUSINESS processed'!A1590:J4280,9,0))</f>
        <v>0.297</v>
      </c>
      <c r="AF1590" s="27">
        <f>IFNA(VLOOKUP(A1590,'BUSINESS processed'!A1590:J4280,10,0))</f>
        <v>0.958</v>
      </c>
      <c r="AG1590" s="26"/>
      <c r="AH1590" s="26"/>
      <c r="AI1590" s="26"/>
      <c r="AJ1590" s="26"/>
      <c r="AK1590" s="26"/>
      <c r="AL1590" s="26"/>
      <c r="AM1590" s="26"/>
      <c r="AN1590" s="26"/>
      <c r="AO1590" s="26"/>
      <c r="AP1590" s="26"/>
      <c r="AQ1590" s="26"/>
      <c r="AR1590" s="26"/>
      <c r="AS1590" s="26"/>
      <c r="AT1590" s="26"/>
      <c r="AU1590" s="26"/>
      <c r="AV1590" s="26"/>
      <c r="AW1590" s="26"/>
      <c r="AX1590" s="26"/>
      <c r="AY1590" s="26"/>
      <c r="AZ1590" s="26"/>
      <c r="BA1590" s="26"/>
      <c r="BB1590" s="26"/>
      <c r="BC1590" s="26"/>
      <c r="BD1590" s="26"/>
      <c r="BE1590" s="26"/>
      <c r="BF1590" s="26"/>
      <c r="BG1590" s="26"/>
      <c r="BH1590" s="26"/>
    </row>
    <row r="1591">
      <c r="A1591" s="18" t="str">
        <f t="shared" si="1"/>
        <v>Europe_Portugal-Europe_2004</v>
      </c>
      <c r="B1591" s="19" t="s">
        <v>179</v>
      </c>
      <c r="C1591" s="20" t="s">
        <v>215</v>
      </c>
      <c r="D1591" s="21" t="s">
        <v>83</v>
      </c>
      <c r="E1591" s="22">
        <v>1.85E11</v>
      </c>
      <c r="F1591" s="22">
        <f t="shared" si="2"/>
        <v>17646.17062</v>
      </c>
      <c r="G1591" s="23">
        <v>0.1</v>
      </c>
      <c r="H1591" s="23">
        <v>1779.0</v>
      </c>
      <c r="I1591" s="39">
        <f t="shared" si="898"/>
        <v>0</v>
      </c>
      <c r="J1591" s="24">
        <f>IFNA(VLOOKUP(A1591,'ENERGY processed'!$A$2:$H$2692,7,0),"")</f>
        <v>24430</v>
      </c>
      <c r="K1591" s="24">
        <f t="shared" si="3"/>
        <v>0.002330248369</v>
      </c>
      <c r="L1591" s="24">
        <f>IFNA(VLOOKUP(A1591,'ENERGY processed'!$A$2:$H$2692,8,0),"")</f>
        <v>58357</v>
      </c>
      <c r="M1591" s="24">
        <f t="shared" si="5"/>
        <v>0.005566365292</v>
      </c>
      <c r="N1591" s="24">
        <f>IFNA(VLOOKUP(A1591,'HUMAN RESOURCES processed'!$A$2:$M$2692,5,0))</f>
        <v>0.01</v>
      </c>
      <c r="O1591" s="24">
        <f>IFNA(VLOOKUP(A1591,'HUMAN RESOURCES processed'!$A$2:$M$2692,6,0))</f>
        <v>0.004</v>
      </c>
      <c r="P1591" s="24">
        <f>IFNA(VLOOKUP(A1591,'HUMAN RESOURCES processed'!$A$2:$M$2692,7,0))</f>
        <v>81</v>
      </c>
      <c r="Q1591" s="24">
        <f>IFNA(VLOOKUP(A1591,'HUMAN RESOURCES processed'!$A$2:$M$2692,8,0))</f>
        <v>75</v>
      </c>
      <c r="R1591" s="24">
        <f t="shared" si="6"/>
        <v>78</v>
      </c>
      <c r="S1591" s="24">
        <f>IFNA(VLOOKUP(A1591,'HUMAN RESOURCES processed'!$A$2:$M$2692,9,0))</f>
        <v>0.157</v>
      </c>
      <c r="T1591" s="24">
        <f>IFNA(VLOOKUP(A1591,'HUMAN RESOURCES processed'!$A$2:$M$2692,10,0))</f>
        <v>0.674</v>
      </c>
      <c r="U1591" s="24">
        <f>IFNA(VLOOKUP(A1591,'HUMAN RESOURCES processed'!$A$2:$M$2692,11,0))</f>
        <v>0.17</v>
      </c>
      <c r="V1591" s="24">
        <f>IFNA(VLOOKUP(A1591,'HUMAN RESOURCES processed'!$A$2:$M$2692,12,0))</f>
        <v>10483861</v>
      </c>
      <c r="W1591" s="24">
        <f>IFNA(VLOOKUP(A1591,'HUMAN RESOURCES processed'!$A$2:$M$2692,13,0))</f>
        <v>0.569</v>
      </c>
      <c r="X1591" s="24">
        <f>IFNA(VLOOKUP(A1591,'TOURISM processed'!$A$2:$F$2692,5,0))</f>
        <v>8858000000</v>
      </c>
      <c r="Y1591" s="24">
        <f>IFNA(VLOOKUP(A1591,'TOURISM processed'!$A$2:$F$2692,6,0))</f>
        <v>3369000000</v>
      </c>
      <c r="Z1591" s="24">
        <f t="shared" si="7"/>
        <v>321.3510748</v>
      </c>
      <c r="AA1591" s="24">
        <f t="shared" si="900"/>
        <v>0</v>
      </c>
      <c r="AB1591" s="24">
        <f>IFNA(VLOOKUP(A1591,'BUSINESS processed'!A1591:J4281,6,0))</f>
        <v>78</v>
      </c>
      <c r="AC1591" s="24">
        <f t="shared" si="902"/>
        <v>0</v>
      </c>
      <c r="AD1591" s="24">
        <f t="shared" si="903"/>
        <v>0</v>
      </c>
      <c r="AE1591" s="24">
        <f>IFNA(VLOOKUP(A1591,'BUSINESS processed'!A1591:J4281,9,0))</f>
        <v>0.318</v>
      </c>
      <c r="AF1591" s="27">
        <f>IFNA(VLOOKUP(A1591,'BUSINESS processed'!A1591:J4281,10,0))</f>
        <v>1.009</v>
      </c>
      <c r="AG1591" s="26"/>
      <c r="AH1591" s="26"/>
      <c r="AI1591" s="26"/>
      <c r="AJ1591" s="26"/>
      <c r="AK1591" s="26"/>
      <c r="AL1591" s="26"/>
      <c r="AM1591" s="26"/>
      <c r="AN1591" s="26"/>
      <c r="AO1591" s="26"/>
      <c r="AP1591" s="26"/>
      <c r="AQ1591" s="26"/>
      <c r="AR1591" s="26"/>
      <c r="AS1591" s="26"/>
      <c r="AT1591" s="26"/>
      <c r="AU1591" s="26"/>
      <c r="AV1591" s="26"/>
      <c r="AW1591" s="26"/>
      <c r="AX1591" s="26"/>
      <c r="AY1591" s="26"/>
      <c r="AZ1591" s="26"/>
      <c r="BA1591" s="26"/>
      <c r="BB1591" s="26"/>
      <c r="BC1591" s="26"/>
      <c r="BD1591" s="26"/>
      <c r="BE1591" s="26"/>
      <c r="BF1591" s="26"/>
      <c r="BG1591" s="26"/>
      <c r="BH1591" s="26"/>
    </row>
    <row r="1592">
      <c r="A1592" s="18" t="str">
        <f t="shared" si="1"/>
        <v>Europe_Portugal-Europe_2005</v>
      </c>
      <c r="B1592" s="19" t="s">
        <v>179</v>
      </c>
      <c r="C1592" s="20" t="s">
        <v>215</v>
      </c>
      <c r="D1592" s="21" t="s">
        <v>84</v>
      </c>
      <c r="E1592" s="22">
        <v>1.92E11</v>
      </c>
      <c r="F1592" s="22">
        <f t="shared" si="2"/>
        <v>18279.91694</v>
      </c>
      <c r="G1592" s="23">
        <v>0.104</v>
      </c>
      <c r="H1592" s="23">
        <v>1886.0</v>
      </c>
      <c r="I1592" s="39">
        <f t="shared" si="898"/>
        <v>0</v>
      </c>
      <c r="J1592" s="24">
        <f>IF(AND( C1592=C1591,D1592&gt;D1591),J1591,"")</f>
        <v>24430</v>
      </c>
      <c r="K1592" s="24">
        <f t="shared" si="3"/>
        <v>0.002325929015</v>
      </c>
      <c r="L1592" s="24">
        <f>IF(AND(C1592=C1591,C1592&gt;C1591),C1591,0)</f>
        <v>0</v>
      </c>
      <c r="M1592" s="24">
        <f t="shared" si="5"/>
        <v>0</v>
      </c>
      <c r="N1592" s="24">
        <f>IFNA(VLOOKUP(A1592,'HUMAN RESOURCES processed'!$A$2:$M$2692,5,0))</f>
        <v>0.01</v>
      </c>
      <c r="O1592" s="24">
        <f>IFNA(VLOOKUP(A1592,'HUMAN RESOURCES processed'!$A$2:$M$2692,6,0))</f>
        <v>0.004</v>
      </c>
      <c r="P1592" s="24">
        <f>IFNA(VLOOKUP(A1592,'HUMAN RESOURCES processed'!$A$2:$M$2692,7,0))</f>
        <v>81</v>
      </c>
      <c r="Q1592" s="24">
        <f>IFNA(VLOOKUP(A1592,'HUMAN RESOURCES processed'!$A$2:$M$2692,8,0))</f>
        <v>75</v>
      </c>
      <c r="R1592" s="24">
        <f t="shared" si="6"/>
        <v>78</v>
      </c>
      <c r="S1592" s="24">
        <f>IFNA(VLOOKUP(A1592,'HUMAN RESOURCES processed'!$A$2:$M$2692,9,0))</f>
        <v>0.156</v>
      </c>
      <c r="T1592" s="24">
        <f>IFNA(VLOOKUP(A1592,'HUMAN RESOURCES processed'!$A$2:$M$2692,10,0))</f>
        <v>0.673</v>
      </c>
      <c r="U1592" s="24">
        <f>IFNA(VLOOKUP(A1592,'HUMAN RESOURCES processed'!$A$2:$M$2692,11,0))</f>
        <v>0.171</v>
      </c>
      <c r="V1592" s="24">
        <f>IFNA(VLOOKUP(A1592,'HUMAN RESOURCES processed'!$A$2:$M$2692,12,0))</f>
        <v>10503330</v>
      </c>
      <c r="W1592" s="24">
        <f>IFNA(VLOOKUP(A1592,'HUMAN RESOURCES processed'!$A$2:$M$2692,13,0))</f>
        <v>0.575</v>
      </c>
      <c r="X1592" s="24">
        <f>IFNA(VLOOKUP(A1592,'TOURISM processed'!$A$2:$F$2692,5,0))</f>
        <v>9008000000</v>
      </c>
      <c r="Y1592" s="24">
        <f>IFNA(VLOOKUP(A1592,'TOURISM processed'!$A$2:$F$2692,6,0))</f>
        <v>3743000000</v>
      </c>
      <c r="Z1592" s="24">
        <f t="shared" si="7"/>
        <v>356.3631724</v>
      </c>
      <c r="AA1592" s="24">
        <f>IFNA(VLOOKUP(A1592,'BUSINESS processed'!A1592:J4282,5,0))</f>
        <v>0.438</v>
      </c>
      <c r="AB1592" s="24">
        <f>IFNA(VLOOKUP(A1592,'BUSINESS processed'!A1592:J4282,6,0))</f>
        <v>54</v>
      </c>
      <c r="AC1592" s="24">
        <f t="shared" si="902"/>
        <v>0</v>
      </c>
      <c r="AD1592" s="24">
        <f>IFNA(VLOOKUP(A1592,'BUSINESS processed'!A1592:J4282,8,0))</f>
        <v>328</v>
      </c>
      <c r="AE1592" s="24">
        <f>IFNA(VLOOKUP(A1592,'BUSINESS processed'!A1592:J4282,9,0))</f>
        <v>0.35</v>
      </c>
      <c r="AF1592" s="27">
        <f>IFNA(VLOOKUP(A1592,'BUSINESS processed'!A1592:J4282,10,0))</f>
        <v>1.089</v>
      </c>
      <c r="AG1592" s="26"/>
      <c r="AH1592" s="26"/>
      <c r="AI1592" s="26"/>
      <c r="AJ1592" s="26"/>
      <c r="AK1592" s="26"/>
      <c r="AL1592" s="26"/>
      <c r="AM1592" s="26"/>
      <c r="AN1592" s="26"/>
      <c r="AO1592" s="26"/>
      <c r="AP1592" s="26"/>
      <c r="AQ1592" s="26"/>
      <c r="AR1592" s="26"/>
      <c r="AS1592" s="26"/>
      <c r="AT1592" s="26"/>
      <c r="AU1592" s="26"/>
      <c r="AV1592" s="26"/>
      <c r="AW1592" s="26"/>
      <c r="AX1592" s="26"/>
      <c r="AY1592" s="26"/>
      <c r="AZ1592" s="26"/>
      <c r="BA1592" s="26"/>
      <c r="BB1592" s="26"/>
      <c r="BC1592" s="26"/>
      <c r="BD1592" s="26"/>
      <c r="BE1592" s="26"/>
      <c r="BF1592" s="26"/>
      <c r="BG1592" s="26"/>
      <c r="BH1592" s="26"/>
    </row>
    <row r="1593">
      <c r="A1593" s="18" t="str">
        <f t="shared" si="1"/>
        <v>Europe_Portugal-Europe_2006</v>
      </c>
      <c r="B1593" s="19" t="s">
        <v>179</v>
      </c>
      <c r="C1593" s="20" t="s">
        <v>215</v>
      </c>
      <c r="D1593" s="21" t="s">
        <v>85</v>
      </c>
      <c r="E1593" s="22">
        <v>2.02E11</v>
      </c>
      <c r="F1593" s="22">
        <f t="shared" si="2"/>
        <v>19197.34567</v>
      </c>
      <c r="G1593" s="23">
        <v>0.1</v>
      </c>
      <c r="H1593" s="23">
        <v>1915.0</v>
      </c>
      <c r="I1593" s="39">
        <f t="shared" si="898"/>
        <v>0</v>
      </c>
      <c r="J1593" s="24">
        <f>IFNA(VLOOKUP(A1593,'ENERGY processed'!$A$2:$H$2692,7,0),"")</f>
        <v>24815</v>
      </c>
      <c r="K1593" s="24">
        <f t="shared" si="3"/>
        <v>0.00235832739</v>
      </c>
      <c r="L1593" s="24">
        <f>IFNA(VLOOKUP(A1593,'ENERGY processed'!$A$2:$H$2692,8,0),"")</f>
        <v>62863</v>
      </c>
      <c r="M1593" s="24">
        <f t="shared" si="5"/>
        <v>0.005974270995</v>
      </c>
      <c r="N1593" s="24">
        <f>IFNA(VLOOKUP(A1593,'HUMAN RESOURCES processed'!$A$2:$M$2692,5,0))</f>
        <v>0.01</v>
      </c>
      <c r="O1593" s="24">
        <f>IFNA(VLOOKUP(A1593,'HUMAN RESOURCES processed'!$A$2:$M$2692,6,0))</f>
        <v>0.004</v>
      </c>
      <c r="P1593" s="24">
        <f>IFNA(VLOOKUP(A1593,'HUMAN RESOURCES processed'!$A$2:$M$2692,7,0))</f>
        <v>82</v>
      </c>
      <c r="Q1593" s="24">
        <f>IFNA(VLOOKUP(A1593,'HUMAN RESOURCES processed'!$A$2:$M$2692,8,0))</f>
        <v>75</v>
      </c>
      <c r="R1593" s="24">
        <f t="shared" si="6"/>
        <v>78.5</v>
      </c>
      <c r="S1593" s="24">
        <f>IFNA(VLOOKUP(A1593,'HUMAN RESOURCES processed'!$A$2:$M$2692,9,0))</f>
        <v>0.155</v>
      </c>
      <c r="T1593" s="24">
        <f>IFNA(VLOOKUP(A1593,'HUMAN RESOURCES processed'!$A$2:$M$2692,10,0))</f>
        <v>0.672</v>
      </c>
      <c r="U1593" s="24">
        <f>IFNA(VLOOKUP(A1593,'HUMAN RESOURCES processed'!$A$2:$M$2692,11,0))</f>
        <v>0.173</v>
      </c>
      <c r="V1593" s="24">
        <f>IFNA(VLOOKUP(A1593,'HUMAN RESOURCES processed'!$A$2:$M$2692,12,0))</f>
        <v>10522288</v>
      </c>
      <c r="W1593" s="24">
        <f>IFNA(VLOOKUP(A1593,'HUMAN RESOURCES processed'!$A$2:$M$2692,13,0))</f>
        <v>0.581</v>
      </c>
      <c r="X1593" s="24">
        <f>IFNA(VLOOKUP(A1593,'TOURISM processed'!$A$2:$F$2692,5,0))</f>
        <v>10438000000</v>
      </c>
      <c r="Y1593" s="24">
        <f>IFNA(VLOOKUP(A1593,'TOURISM processed'!$A$2:$F$2692,6,0))</f>
        <v>4142000000</v>
      </c>
      <c r="Z1593" s="24">
        <f t="shared" si="7"/>
        <v>393.6406226</v>
      </c>
      <c r="AA1593" s="24">
        <f>IFNA(VLOOKUP(A1593,'BUSINESS processed'!A1593:J4283,5,0))</f>
        <v>0.438</v>
      </c>
      <c r="AB1593" s="24">
        <f>IFNA(VLOOKUP(A1593,'BUSINESS processed'!A1593:J4283,6,0))</f>
        <v>7</v>
      </c>
      <c r="AC1593" s="24">
        <f t="shared" si="902"/>
        <v>0</v>
      </c>
      <c r="AD1593" s="24">
        <f>IFNA(VLOOKUP(A1593,'BUSINESS processed'!A1593:J4283,8,0))</f>
        <v>328</v>
      </c>
      <c r="AE1593" s="24">
        <f>IFNA(VLOOKUP(A1593,'BUSINESS processed'!A1593:J4283,9,0))</f>
        <v>0.38</v>
      </c>
      <c r="AF1593" s="27">
        <f>IFNA(VLOOKUP(A1593,'BUSINESS processed'!A1593:J4283,10,0))</f>
        <v>1.16</v>
      </c>
      <c r="AG1593" s="26"/>
      <c r="AH1593" s="26"/>
      <c r="AI1593" s="26"/>
      <c r="AJ1593" s="26"/>
      <c r="AK1593" s="26"/>
      <c r="AL1593" s="26"/>
      <c r="AM1593" s="26"/>
      <c r="AN1593" s="26"/>
      <c r="AO1593" s="26"/>
      <c r="AP1593" s="26"/>
      <c r="AQ1593" s="26"/>
      <c r="AR1593" s="26"/>
      <c r="AS1593" s="26"/>
      <c r="AT1593" s="26"/>
      <c r="AU1593" s="26"/>
      <c r="AV1593" s="26"/>
      <c r="AW1593" s="26"/>
      <c r="AX1593" s="26"/>
      <c r="AY1593" s="26"/>
      <c r="AZ1593" s="26"/>
      <c r="BA1593" s="26"/>
      <c r="BB1593" s="26"/>
      <c r="BC1593" s="26"/>
      <c r="BD1593" s="26"/>
      <c r="BE1593" s="26"/>
      <c r="BF1593" s="26"/>
      <c r="BG1593" s="26"/>
      <c r="BH1593" s="26"/>
    </row>
    <row r="1594">
      <c r="A1594" s="18" t="str">
        <f t="shared" si="1"/>
        <v>Europe_Portugal-Europe_2007</v>
      </c>
      <c r="B1594" s="19" t="s">
        <v>179</v>
      </c>
      <c r="C1594" s="20" t="s">
        <v>215</v>
      </c>
      <c r="D1594" s="21" t="s">
        <v>86</v>
      </c>
      <c r="E1594" s="22">
        <v>2.32E11</v>
      </c>
      <c r="F1594" s="22">
        <f t="shared" si="2"/>
        <v>22005.19702</v>
      </c>
      <c r="G1594" s="23">
        <v>0.1</v>
      </c>
      <c r="H1594" s="23">
        <v>2185.0</v>
      </c>
      <c r="I1594" s="39">
        <f t="shared" si="898"/>
        <v>0</v>
      </c>
      <c r="J1594" s="24">
        <f>IFNA(VLOOKUP(A1594,'ENERGY processed'!$A$2:$H$2692,7,0),"")</f>
        <v>25827.5</v>
      </c>
      <c r="K1594" s="24">
        <f t="shared" si="3"/>
        <v>0.002449738043</v>
      </c>
      <c r="L1594" s="24">
        <f>IFNA(VLOOKUP(A1594,'ENERGY processed'!$A$2:$H$2692,8,0),"")</f>
        <v>64997.5</v>
      </c>
      <c r="M1594" s="24">
        <f t="shared" si="5"/>
        <v>0.00616501204</v>
      </c>
      <c r="N1594" s="24">
        <f>IFNA(VLOOKUP(A1594,'HUMAN RESOURCES processed'!$A$2:$M$2692,5,0))</f>
        <v>0.01</v>
      </c>
      <c r="O1594" s="24">
        <f>IFNA(VLOOKUP(A1594,'HUMAN RESOURCES processed'!$A$2:$M$2692,6,0))</f>
        <v>0.003</v>
      </c>
      <c r="P1594" s="24">
        <f>IFNA(VLOOKUP(A1594,'HUMAN RESOURCES processed'!$A$2:$M$2692,7,0))</f>
        <v>82</v>
      </c>
      <c r="Q1594" s="24">
        <f>IFNA(VLOOKUP(A1594,'HUMAN RESOURCES processed'!$A$2:$M$2692,8,0))</f>
        <v>75</v>
      </c>
      <c r="R1594" s="24">
        <f t="shared" si="6"/>
        <v>78.5</v>
      </c>
      <c r="S1594" s="24">
        <f>IFNA(VLOOKUP(A1594,'HUMAN RESOURCES processed'!$A$2:$M$2692,9,0))</f>
        <v>0.154</v>
      </c>
      <c r="T1594" s="24">
        <f>IFNA(VLOOKUP(A1594,'HUMAN RESOURCES processed'!$A$2:$M$2692,10,0))</f>
        <v>0.671</v>
      </c>
      <c r="U1594" s="24">
        <f>IFNA(VLOOKUP(A1594,'HUMAN RESOURCES processed'!$A$2:$M$2692,11,0))</f>
        <v>0.175</v>
      </c>
      <c r="V1594" s="24">
        <f>IFNA(VLOOKUP(A1594,'HUMAN RESOURCES processed'!$A$2:$M$2692,12,0))</f>
        <v>10542964</v>
      </c>
      <c r="W1594" s="24">
        <f>IFNA(VLOOKUP(A1594,'HUMAN RESOURCES processed'!$A$2:$M$2692,13,0))</f>
        <v>0.587</v>
      </c>
      <c r="X1594" s="24">
        <f>IFNA(VLOOKUP(A1594,'TOURISM processed'!$A$2:$F$2692,5,0))</f>
        <v>12917000000</v>
      </c>
      <c r="Y1594" s="24">
        <f>IFNA(VLOOKUP(A1594,'TOURISM processed'!$A$2:$F$2692,6,0))</f>
        <v>4864000000</v>
      </c>
      <c r="Z1594" s="24">
        <f t="shared" si="7"/>
        <v>461.3503375</v>
      </c>
      <c r="AA1594" s="24">
        <f>IFNA(VLOOKUP(A1594,'BUSINESS processed'!A1594:J4284,5,0))</f>
        <v>0.429</v>
      </c>
      <c r="AB1594" s="24">
        <f>IFNA(VLOOKUP(A1594,'BUSINESS processed'!A1594:J4284,6,0))</f>
        <v>6</v>
      </c>
      <c r="AC1594" s="24">
        <f t="shared" si="902"/>
        <v>0</v>
      </c>
      <c r="AD1594" s="24">
        <f>IFNA(VLOOKUP(A1594,'BUSINESS processed'!A1594:J4284,8,0))</f>
        <v>328</v>
      </c>
      <c r="AE1594" s="24">
        <f>IFNA(VLOOKUP(A1594,'BUSINESS processed'!A1594:J4284,9,0))</f>
        <v>0.421</v>
      </c>
      <c r="AF1594" s="27">
        <f>IFNA(VLOOKUP(A1594,'BUSINESS processed'!A1594:J4284,10,0))</f>
        <v>1.277</v>
      </c>
      <c r="AG1594" s="26"/>
      <c r="AH1594" s="26"/>
      <c r="AI1594" s="26"/>
      <c r="AJ1594" s="26"/>
      <c r="AK1594" s="26"/>
      <c r="AL1594" s="26"/>
      <c r="AM1594" s="26"/>
      <c r="AN1594" s="26"/>
      <c r="AO1594" s="26"/>
      <c r="AP1594" s="26"/>
      <c r="AQ1594" s="26"/>
      <c r="AR1594" s="26"/>
      <c r="AS1594" s="26"/>
      <c r="AT1594" s="26"/>
      <c r="AU1594" s="26"/>
      <c r="AV1594" s="26"/>
      <c r="AW1594" s="26"/>
      <c r="AX1594" s="26"/>
      <c r="AY1594" s="26"/>
      <c r="AZ1594" s="26"/>
      <c r="BA1594" s="26"/>
      <c r="BB1594" s="26"/>
      <c r="BC1594" s="26"/>
      <c r="BD1594" s="26"/>
      <c r="BE1594" s="26"/>
      <c r="BF1594" s="26"/>
      <c r="BG1594" s="26"/>
      <c r="BH1594" s="26"/>
    </row>
    <row r="1595">
      <c r="A1595" s="18" t="str">
        <f t="shared" si="1"/>
        <v>Europe_Portugal-Europe_2008</v>
      </c>
      <c r="B1595" s="19" t="s">
        <v>179</v>
      </c>
      <c r="C1595" s="20" t="s">
        <v>215</v>
      </c>
      <c r="D1595" s="21" t="s">
        <v>87</v>
      </c>
      <c r="E1595" s="22">
        <v>2.52E11</v>
      </c>
      <c r="F1595" s="22">
        <f t="shared" si="2"/>
        <v>23867.75672</v>
      </c>
      <c r="G1595" s="23">
        <v>0.102</v>
      </c>
      <c r="H1595" s="23">
        <v>2425.0</v>
      </c>
      <c r="I1595" s="39">
        <f t="shared" si="898"/>
        <v>0</v>
      </c>
      <c r="J1595" s="24">
        <f>IFNA(VLOOKUP(A1595,'ENERGY processed'!$A$2:$H$2692,7,0),"")</f>
        <v>25302</v>
      </c>
      <c r="K1595" s="24">
        <f t="shared" si="3"/>
        <v>0.00239643643</v>
      </c>
      <c r="L1595" s="24">
        <f>IFNA(VLOOKUP(A1595,'ENERGY processed'!$A$2:$H$2692,8,0),"")</f>
        <v>60865</v>
      </c>
      <c r="M1595" s="24">
        <f t="shared" si="5"/>
        <v>0.00576472624</v>
      </c>
      <c r="N1595" s="24">
        <f>IFNA(VLOOKUP(A1595,'HUMAN RESOURCES processed'!$A$2:$M$2692,5,0))</f>
        <v>0.01</v>
      </c>
      <c r="O1595" s="24">
        <f>IFNA(VLOOKUP(A1595,'HUMAN RESOURCES processed'!$A$2:$M$2692,6,0))</f>
        <v>0.003</v>
      </c>
      <c r="P1595" s="24">
        <f>IFNA(VLOOKUP(A1595,'HUMAN RESOURCES processed'!$A$2:$M$2692,7,0))</f>
        <v>82</v>
      </c>
      <c r="Q1595" s="24">
        <f>IFNA(VLOOKUP(A1595,'HUMAN RESOURCES processed'!$A$2:$M$2692,8,0))</f>
        <v>76</v>
      </c>
      <c r="R1595" s="24">
        <f t="shared" si="6"/>
        <v>79</v>
      </c>
      <c r="S1595" s="24">
        <f>IFNA(VLOOKUP(A1595,'HUMAN RESOURCES processed'!$A$2:$M$2692,9,0))</f>
        <v>0.153</v>
      </c>
      <c r="T1595" s="24">
        <f>IFNA(VLOOKUP(A1595,'HUMAN RESOURCES processed'!$A$2:$M$2692,10,0))</f>
        <v>0.67</v>
      </c>
      <c r="U1595" s="24">
        <f>IFNA(VLOOKUP(A1595,'HUMAN RESOURCES processed'!$A$2:$M$2692,11,0))</f>
        <v>0.176</v>
      </c>
      <c r="V1595" s="24">
        <f>IFNA(VLOOKUP(A1595,'HUMAN RESOURCES processed'!$A$2:$M$2692,12,0))</f>
        <v>10558177</v>
      </c>
      <c r="W1595" s="24">
        <f>IFNA(VLOOKUP(A1595,'HUMAN RESOURCES processed'!$A$2:$M$2692,13,0))</f>
        <v>0.594</v>
      </c>
      <c r="X1595" s="24">
        <f>IFNA(VLOOKUP(A1595,'TOURISM processed'!$A$2:$F$2692,5,0))</f>
        <v>14047000000</v>
      </c>
      <c r="Y1595" s="24">
        <f>IFNA(VLOOKUP(A1595,'TOURISM processed'!$A$2:$F$2692,6,0))</f>
        <v>5283000000</v>
      </c>
      <c r="Z1595" s="24">
        <f t="shared" si="7"/>
        <v>500.3704712</v>
      </c>
      <c r="AA1595" s="24">
        <f>IFNA(VLOOKUP(A1595,'BUSINESS processed'!A1595:J4285,5,0))</f>
        <v>0.425</v>
      </c>
      <c r="AB1595" s="24">
        <f>IFNA(VLOOKUP(A1595,'BUSINESS processed'!A1595:J4285,6,0))</f>
        <v>5</v>
      </c>
      <c r="AC1595" s="24">
        <f t="shared" si="902"/>
        <v>0</v>
      </c>
      <c r="AD1595" s="24">
        <f>IFNA(VLOOKUP(A1595,'BUSINESS processed'!A1595:J4285,8,0))</f>
        <v>328</v>
      </c>
      <c r="AE1595" s="24">
        <f>IFNA(VLOOKUP(A1595,'BUSINESS processed'!A1595:J4285,9,0))</f>
        <v>0.441</v>
      </c>
      <c r="AF1595" s="27">
        <f>IFNA(VLOOKUP(A1595,'BUSINESS processed'!A1595:J4285,10,0))</f>
        <v>1.329</v>
      </c>
      <c r="AG1595" s="26"/>
      <c r="AH1595" s="26"/>
      <c r="AI1595" s="26"/>
      <c r="AJ1595" s="26"/>
      <c r="AK1595" s="26"/>
      <c r="AL1595" s="26"/>
      <c r="AM1595" s="26"/>
      <c r="AN1595" s="26"/>
      <c r="AO1595" s="26"/>
      <c r="AP1595" s="26"/>
      <c r="AQ1595" s="26"/>
      <c r="AR1595" s="26"/>
      <c r="AS1595" s="26"/>
      <c r="AT1595" s="26"/>
      <c r="AU1595" s="26"/>
      <c r="AV1595" s="26"/>
      <c r="AW1595" s="26"/>
      <c r="AX1595" s="26"/>
      <c r="AY1595" s="26"/>
      <c r="AZ1595" s="26"/>
      <c r="BA1595" s="26"/>
      <c r="BB1595" s="26"/>
      <c r="BC1595" s="26"/>
      <c r="BD1595" s="26"/>
      <c r="BE1595" s="26"/>
      <c r="BF1595" s="26"/>
      <c r="BG1595" s="26"/>
      <c r="BH1595" s="26"/>
    </row>
    <row r="1596">
      <c r="A1596" s="18" t="str">
        <f t="shared" si="1"/>
        <v>Europe_Portugal-Europe_2009</v>
      </c>
      <c r="B1596" s="19" t="s">
        <v>179</v>
      </c>
      <c r="C1596" s="20" t="s">
        <v>215</v>
      </c>
      <c r="D1596" s="21" t="s">
        <v>88</v>
      </c>
      <c r="E1596" s="22">
        <v>2.34E11</v>
      </c>
      <c r="F1596" s="22">
        <f t="shared" si="2"/>
        <v>22141.79892</v>
      </c>
      <c r="G1596" s="23">
        <v>0.108</v>
      </c>
      <c r="H1596" s="23">
        <v>2382.0</v>
      </c>
      <c r="I1596" s="39">
        <f t="shared" si="898"/>
        <v>0</v>
      </c>
      <c r="J1596" s="24">
        <f>IF(AND( C1596=C1595,D1596&gt;D1595),J1595,"")</f>
        <v>25302</v>
      </c>
      <c r="K1596" s="24">
        <f t="shared" si="3"/>
        <v>0.002394152975</v>
      </c>
      <c r="L1596" s="24">
        <f>IF(AND(C1596=C1595,C1596&gt;C1595),C1595,0)</f>
        <v>0</v>
      </c>
      <c r="M1596" s="24">
        <f t="shared" si="5"/>
        <v>0</v>
      </c>
      <c r="N1596" s="24">
        <f>IFNA(VLOOKUP(A1596,'HUMAN RESOURCES processed'!$A$2:$M$2692,5,0))</f>
        <v>0.009</v>
      </c>
      <c r="O1596" s="24">
        <f>IFNA(VLOOKUP(A1596,'HUMAN RESOURCES processed'!$A$2:$M$2692,6,0))</f>
        <v>0.003</v>
      </c>
      <c r="P1596" s="24">
        <f>IFNA(VLOOKUP(A1596,'HUMAN RESOURCES processed'!$A$2:$M$2692,7,0))</f>
        <v>82</v>
      </c>
      <c r="Q1596" s="24">
        <f>IFNA(VLOOKUP(A1596,'HUMAN RESOURCES processed'!$A$2:$M$2692,8,0))</f>
        <v>76</v>
      </c>
      <c r="R1596" s="24">
        <f t="shared" si="6"/>
        <v>79</v>
      </c>
      <c r="S1596" s="24">
        <f>IFNA(VLOOKUP(A1596,'HUMAN RESOURCES processed'!$A$2:$M$2692,9,0))</f>
        <v>0.153</v>
      </c>
      <c r="T1596" s="24">
        <f>IFNA(VLOOKUP(A1596,'HUMAN RESOURCES processed'!$A$2:$M$2692,10,0))</f>
        <v>0.669</v>
      </c>
      <c r="U1596" s="24">
        <f>IFNA(VLOOKUP(A1596,'HUMAN RESOURCES processed'!$A$2:$M$2692,11,0))</f>
        <v>0.178</v>
      </c>
      <c r="V1596" s="24">
        <f>IFNA(VLOOKUP(A1596,'HUMAN RESOURCES processed'!$A$2:$M$2692,12,0))</f>
        <v>10568247</v>
      </c>
      <c r="W1596" s="24">
        <f>IFNA(VLOOKUP(A1596,'HUMAN RESOURCES processed'!$A$2:$M$2692,13,0))</f>
        <v>0.6</v>
      </c>
      <c r="X1596" s="24">
        <f>IFNA(VLOOKUP(A1596,'TOURISM processed'!$A$2:$F$2692,5,0))</f>
        <v>12315000000</v>
      </c>
      <c r="Y1596" s="24">
        <f>IFNA(VLOOKUP(A1596,'TOURISM processed'!$A$2:$F$2692,6,0))</f>
        <v>4604000000</v>
      </c>
      <c r="Z1596" s="24">
        <f t="shared" si="7"/>
        <v>435.6446249</v>
      </c>
      <c r="AA1596" s="24">
        <f>IFNA(VLOOKUP(A1596,'BUSINESS processed'!A1596:J4286,5,0))</f>
        <v>0.423</v>
      </c>
      <c r="AB1596" s="24">
        <f>IFNA(VLOOKUP(A1596,'BUSINESS processed'!A1596:J4286,6,0))</f>
        <v>5</v>
      </c>
      <c r="AC1596" s="24">
        <f t="shared" si="902"/>
        <v>0</v>
      </c>
      <c r="AD1596" s="24">
        <f>IFNA(VLOOKUP(A1596,'BUSINESS processed'!A1596:J4286,8,0))</f>
        <v>328</v>
      </c>
      <c r="AE1596" s="24">
        <f>IFNA(VLOOKUP(A1596,'BUSINESS processed'!A1596:J4286,9,0))</f>
        <v>0.483</v>
      </c>
      <c r="AF1596" s="27">
        <f>IFNA(VLOOKUP(A1596,'BUSINESS processed'!A1596:J4286,10,0))</f>
        <v>1.115</v>
      </c>
      <c r="AG1596" s="26"/>
      <c r="AH1596" s="26"/>
      <c r="AI1596" s="26"/>
      <c r="AJ1596" s="26"/>
      <c r="AK1596" s="26"/>
      <c r="AL1596" s="26"/>
      <c r="AM1596" s="26"/>
      <c r="AN1596" s="26"/>
      <c r="AO1596" s="26"/>
      <c r="AP1596" s="26"/>
      <c r="AQ1596" s="26"/>
      <c r="AR1596" s="26"/>
      <c r="AS1596" s="26"/>
      <c r="AT1596" s="26"/>
      <c r="AU1596" s="26"/>
      <c r="AV1596" s="26"/>
      <c r="AW1596" s="26"/>
      <c r="AX1596" s="26"/>
      <c r="AY1596" s="26"/>
      <c r="AZ1596" s="26"/>
      <c r="BA1596" s="26"/>
      <c r="BB1596" s="26"/>
      <c r="BC1596" s="26"/>
      <c r="BD1596" s="26"/>
      <c r="BE1596" s="26"/>
      <c r="BF1596" s="26"/>
      <c r="BG1596" s="26"/>
      <c r="BH1596" s="26"/>
    </row>
    <row r="1597">
      <c r="A1597" s="18" t="str">
        <f t="shared" si="1"/>
        <v>Europe_Portugal-Europe_2010</v>
      </c>
      <c r="B1597" s="19" t="s">
        <v>179</v>
      </c>
      <c r="C1597" s="20" t="s">
        <v>215</v>
      </c>
      <c r="D1597" s="21" t="s">
        <v>89</v>
      </c>
      <c r="E1597" s="22">
        <v>2.29E11</v>
      </c>
      <c r="F1597" s="22">
        <f t="shared" si="2"/>
        <v>21658.73774</v>
      </c>
      <c r="G1597" s="23">
        <v>0.108</v>
      </c>
      <c r="H1597" s="23">
        <v>2324.0</v>
      </c>
      <c r="I1597" s="39">
        <f t="shared" si="898"/>
        <v>0</v>
      </c>
      <c r="J1597" s="24">
        <f>IFNA(VLOOKUP(A1597,'ENERGY processed'!$A$2:$H$2692,7,0),"")</f>
        <v>26467</v>
      </c>
      <c r="K1597" s="24">
        <f t="shared" si="3"/>
        <v>0.002503239353</v>
      </c>
      <c r="L1597" s="24">
        <f>IFNA(VLOOKUP(A1597,'ENERGY processed'!$A$2:$H$2692,8,0),"")</f>
        <v>65309</v>
      </c>
      <c r="M1597" s="24">
        <f t="shared" si="5"/>
        <v>0.00617690176</v>
      </c>
      <c r="N1597" s="24">
        <f>IFNA(VLOOKUP(A1597,'HUMAN RESOURCES processed'!$A$2:$M$2692,5,0))</f>
        <v>0.01</v>
      </c>
      <c r="O1597" s="24">
        <f>IFNA(VLOOKUP(A1597,'HUMAN RESOURCES processed'!$A$2:$M$2692,6,0))</f>
        <v>0.003</v>
      </c>
      <c r="P1597" s="24">
        <f>IFNA(VLOOKUP(A1597,'HUMAN RESOURCES processed'!$A$2:$M$2692,7,0))</f>
        <v>82</v>
      </c>
      <c r="Q1597" s="24">
        <f>IFNA(VLOOKUP(A1597,'HUMAN RESOURCES processed'!$A$2:$M$2692,8,0))</f>
        <v>76</v>
      </c>
      <c r="R1597" s="24">
        <f t="shared" si="6"/>
        <v>79</v>
      </c>
      <c r="S1597" s="24">
        <f>IFNA(VLOOKUP(A1597,'HUMAN RESOURCES processed'!$A$2:$M$2692,9,0))</f>
        <v>0.151</v>
      </c>
      <c r="T1597" s="24">
        <f>IFNA(VLOOKUP(A1597,'HUMAN RESOURCES processed'!$A$2:$M$2692,10,0))</f>
        <v>0.668</v>
      </c>
      <c r="U1597" s="24">
        <f>IFNA(VLOOKUP(A1597,'HUMAN RESOURCES processed'!$A$2:$M$2692,11,0))</f>
        <v>0.18</v>
      </c>
      <c r="V1597" s="24">
        <f>IFNA(VLOOKUP(A1597,'HUMAN RESOURCES processed'!$A$2:$M$2692,12,0))</f>
        <v>10573100</v>
      </c>
      <c r="W1597" s="24">
        <f>IFNA(VLOOKUP(A1597,'HUMAN RESOURCES processed'!$A$2:$M$2692,13,0))</f>
        <v>0.606</v>
      </c>
      <c r="X1597" s="24">
        <f>IFNA(VLOOKUP(A1597,'TOURISM processed'!$A$2:$F$2692,5,0))</f>
        <v>12969000000</v>
      </c>
      <c r="Y1597" s="24">
        <f>IFNA(VLOOKUP(A1597,'TOURISM processed'!$A$2:$F$2692,6,0))</f>
        <v>4691000000</v>
      </c>
      <c r="Z1597" s="24">
        <f t="shared" si="7"/>
        <v>443.6730949</v>
      </c>
      <c r="AA1597" s="24">
        <f>IFNA(VLOOKUP(A1597,'BUSINESS processed'!A1597:J4287,5,0))</f>
        <v>0.426</v>
      </c>
      <c r="AB1597" s="24">
        <f>IFNA(VLOOKUP(A1597,'BUSINESS processed'!A1597:J4287,6,0))</f>
        <v>5</v>
      </c>
      <c r="AC1597" s="24">
        <f t="shared" si="902"/>
        <v>0</v>
      </c>
      <c r="AD1597" s="24">
        <f>IFNA(VLOOKUP(A1597,'BUSINESS processed'!A1597:J4287,8,0))</f>
        <v>298</v>
      </c>
      <c r="AE1597" s="24">
        <f>IFNA(VLOOKUP(A1597,'BUSINESS processed'!A1597:J4287,9,0))</f>
        <v>0.533</v>
      </c>
      <c r="AF1597" s="27">
        <f>IFNA(VLOOKUP(A1597,'BUSINESS processed'!A1597:J4287,10,0))</f>
        <v>1.153</v>
      </c>
      <c r="AG1597" s="26"/>
      <c r="AH1597" s="26"/>
      <c r="AI1597" s="26"/>
      <c r="AJ1597" s="26"/>
      <c r="AK1597" s="26"/>
      <c r="AL1597" s="26"/>
      <c r="AM1597" s="26"/>
      <c r="AN1597" s="26"/>
      <c r="AO1597" s="26"/>
      <c r="AP1597" s="26"/>
      <c r="AQ1597" s="26"/>
      <c r="AR1597" s="26"/>
      <c r="AS1597" s="26"/>
      <c r="AT1597" s="26"/>
      <c r="AU1597" s="26"/>
      <c r="AV1597" s="26"/>
      <c r="AW1597" s="26"/>
      <c r="AX1597" s="26"/>
      <c r="AY1597" s="26"/>
      <c r="AZ1597" s="26"/>
      <c r="BA1597" s="26"/>
      <c r="BB1597" s="26"/>
      <c r="BC1597" s="26"/>
      <c r="BD1597" s="26"/>
      <c r="BE1597" s="26"/>
      <c r="BF1597" s="26"/>
      <c r="BG1597" s="26"/>
      <c r="BH1597" s="26"/>
    </row>
    <row r="1598">
      <c r="A1598" s="18" t="str">
        <f t="shared" si="1"/>
        <v>Europe_Portugal-Europe_2011</v>
      </c>
      <c r="B1598" s="19" t="s">
        <v>179</v>
      </c>
      <c r="C1598" s="20" t="s">
        <v>215</v>
      </c>
      <c r="D1598" s="21" t="s">
        <v>90</v>
      </c>
      <c r="E1598" s="22">
        <v>2.38E11</v>
      </c>
      <c r="F1598" s="22">
        <f t="shared" si="2"/>
        <v>22543.08761</v>
      </c>
      <c r="G1598" s="23">
        <v>0.102</v>
      </c>
      <c r="H1598" s="23">
        <v>2302.0</v>
      </c>
      <c r="I1598" s="39">
        <f t="shared" si="898"/>
        <v>0</v>
      </c>
      <c r="J1598" s="24">
        <f>IFNA(VLOOKUP(A1598,'ENERGY processed'!$A$2:$H$2692,7,0),"")</f>
        <v>24901</v>
      </c>
      <c r="K1598" s="24">
        <f t="shared" si="3"/>
        <v>0.002358594221</v>
      </c>
      <c r="L1598" s="24">
        <f>IFNA(VLOOKUP(A1598,'ENERGY processed'!$A$2:$H$2692,8,0),"")</f>
        <v>62121</v>
      </c>
      <c r="M1598" s="24">
        <f t="shared" si="5"/>
        <v>0.005884030022</v>
      </c>
      <c r="N1598" s="24">
        <f>IFNA(VLOOKUP(A1598,'HUMAN RESOURCES processed'!$A$2:$M$2692,5,0))</f>
        <v>0.009</v>
      </c>
      <c r="O1598" s="24">
        <f>IFNA(VLOOKUP(A1598,'HUMAN RESOURCES processed'!$A$2:$M$2692,6,0))</f>
        <v>0.003</v>
      </c>
      <c r="P1598" s="24">
        <f>IFNA(VLOOKUP(A1598,'HUMAN RESOURCES processed'!$A$2:$M$2692,7,0))</f>
        <v>84</v>
      </c>
      <c r="Q1598" s="24">
        <f>IFNA(VLOOKUP(A1598,'HUMAN RESOURCES processed'!$A$2:$M$2692,8,0))</f>
        <v>77</v>
      </c>
      <c r="R1598" s="24">
        <f t="shared" si="6"/>
        <v>80.5</v>
      </c>
      <c r="S1598" s="24">
        <f>IFNA(VLOOKUP(A1598,'HUMAN RESOURCES processed'!$A$2:$M$2692,9,0))</f>
        <v>0.15</v>
      </c>
      <c r="T1598" s="24">
        <f>IFNA(VLOOKUP(A1598,'HUMAN RESOURCES processed'!$A$2:$M$2692,10,0))</f>
        <v>0.667</v>
      </c>
      <c r="U1598" s="24">
        <f>IFNA(VLOOKUP(A1598,'HUMAN RESOURCES processed'!$A$2:$M$2692,11,0))</f>
        <v>0.182</v>
      </c>
      <c r="V1598" s="24">
        <f>IFNA(VLOOKUP(A1598,'HUMAN RESOURCES processed'!$A$2:$M$2692,12,0))</f>
        <v>10557560</v>
      </c>
      <c r="W1598" s="24">
        <f>IFNA(VLOOKUP(A1598,'HUMAN RESOURCES processed'!$A$2:$M$2692,13,0))</f>
        <v>0.612</v>
      </c>
      <c r="X1598" s="24">
        <f>IFNA(VLOOKUP(A1598,'TOURISM processed'!$A$2:$F$2692,5,0))</f>
        <v>14882000000</v>
      </c>
      <c r="Y1598" s="24">
        <f>IFNA(VLOOKUP(A1598,'TOURISM processed'!$A$2:$F$2692,6,0))</f>
        <v>4948000000</v>
      </c>
      <c r="Z1598" s="24">
        <f t="shared" si="7"/>
        <v>468.668897</v>
      </c>
      <c r="AA1598" s="24">
        <f>IFNA(VLOOKUP(A1598,'BUSINESS processed'!A1598:J4288,5,0))</f>
        <v>0.427</v>
      </c>
      <c r="AB1598" s="24">
        <f>IFNA(VLOOKUP(A1598,'BUSINESS processed'!A1598:J4288,6,0))</f>
        <v>4</v>
      </c>
      <c r="AC1598" s="24">
        <f t="shared" si="902"/>
        <v>0</v>
      </c>
      <c r="AD1598" s="24">
        <f>IFNA(VLOOKUP(A1598,'BUSINESS processed'!A1598:J4288,8,0))</f>
        <v>275</v>
      </c>
      <c r="AE1598" s="24">
        <f>IFNA(VLOOKUP(A1598,'BUSINESS processed'!A1598:J4288,9,0))</f>
        <v>0.552</v>
      </c>
      <c r="AF1598" s="27">
        <f>IFNA(VLOOKUP(A1598,'BUSINESS processed'!A1598:J4288,10,0))</f>
        <v>1.164</v>
      </c>
      <c r="AG1598" s="26"/>
      <c r="AH1598" s="26"/>
      <c r="AI1598" s="26"/>
      <c r="AJ1598" s="26"/>
      <c r="AK1598" s="26"/>
      <c r="AL1598" s="26"/>
      <c r="AM1598" s="26"/>
      <c r="AN1598" s="26"/>
      <c r="AO1598" s="26"/>
      <c r="AP1598" s="26"/>
      <c r="AQ1598" s="26"/>
      <c r="AR1598" s="26"/>
      <c r="AS1598" s="26"/>
      <c r="AT1598" s="26"/>
      <c r="AU1598" s="26"/>
      <c r="AV1598" s="26"/>
      <c r="AW1598" s="26"/>
      <c r="AX1598" s="26"/>
      <c r="AY1598" s="26"/>
      <c r="AZ1598" s="26"/>
      <c r="BA1598" s="26"/>
      <c r="BB1598" s="26"/>
      <c r="BC1598" s="26"/>
      <c r="BD1598" s="26"/>
      <c r="BE1598" s="26"/>
      <c r="BF1598" s="26"/>
      <c r="BG1598" s="26"/>
      <c r="BH1598" s="26"/>
    </row>
    <row r="1599">
      <c r="A1599" s="18" t="str">
        <f t="shared" si="1"/>
        <v>Europe_Portugal-Europe_2012</v>
      </c>
      <c r="B1599" s="19" t="s">
        <v>179</v>
      </c>
      <c r="C1599" s="20" t="s">
        <v>215</v>
      </c>
      <c r="D1599" s="21" t="s">
        <v>91</v>
      </c>
      <c r="E1599" s="22">
        <v>2.12E11</v>
      </c>
      <c r="F1599" s="22">
        <f t="shared" si="2"/>
        <v>20161.97292</v>
      </c>
      <c r="G1599" s="23">
        <v>0.094</v>
      </c>
      <c r="H1599" s="23">
        <v>1905.0</v>
      </c>
      <c r="I1599" s="39">
        <f t="shared" si="898"/>
        <v>0</v>
      </c>
      <c r="J1599" s="24">
        <f>IFNA(VLOOKUP(A1599,'ENERGY processed'!$A$2:$H$2692,7,0),"")</f>
        <v>24698</v>
      </c>
      <c r="K1599" s="24">
        <f t="shared" si="3"/>
        <v>0.002348869845</v>
      </c>
      <c r="L1599" s="24">
        <f>IFNA(VLOOKUP(A1599,'ENERGY processed'!$A$2:$H$2692,8,0),"")</f>
        <v>59108</v>
      </c>
      <c r="M1599" s="24">
        <f t="shared" si="5"/>
        <v>0.005621386299</v>
      </c>
      <c r="N1599" s="24">
        <f>IFNA(VLOOKUP(A1599,'HUMAN RESOURCES processed'!$A$2:$M$2692,5,0))</f>
        <v>0.009</v>
      </c>
      <c r="O1599" s="24">
        <f>IFNA(VLOOKUP(A1599,'HUMAN RESOURCES processed'!$A$2:$M$2692,6,0))</f>
        <v>0.003</v>
      </c>
      <c r="P1599" s="24">
        <f>IFNA(VLOOKUP(A1599,'HUMAN RESOURCES processed'!$A$2:$M$2692,7,0))</f>
        <v>84</v>
      </c>
      <c r="Q1599" s="24">
        <f>IFNA(VLOOKUP(A1599,'HUMAN RESOURCES processed'!$A$2:$M$2692,8,0))</f>
        <v>77</v>
      </c>
      <c r="R1599" s="24">
        <f t="shared" si="6"/>
        <v>80.5</v>
      </c>
      <c r="S1599" s="24">
        <f>IFNA(VLOOKUP(A1599,'HUMAN RESOURCES processed'!$A$2:$M$2692,9,0))</f>
        <v>0.149</v>
      </c>
      <c r="T1599" s="24">
        <f>IFNA(VLOOKUP(A1599,'HUMAN RESOURCES processed'!$A$2:$M$2692,10,0))</f>
        <v>0.666</v>
      </c>
      <c r="U1599" s="24">
        <f>IFNA(VLOOKUP(A1599,'HUMAN RESOURCES processed'!$A$2:$M$2692,11,0))</f>
        <v>0.185</v>
      </c>
      <c r="V1599" s="24">
        <f>IFNA(VLOOKUP(A1599,'HUMAN RESOURCES processed'!$A$2:$M$2692,12,0))</f>
        <v>10514844</v>
      </c>
      <c r="W1599" s="24">
        <f>IFNA(VLOOKUP(A1599,'HUMAN RESOURCES processed'!$A$2:$M$2692,13,0))</f>
        <v>0.618</v>
      </c>
      <c r="X1599" s="24">
        <f>IFNA(VLOOKUP(A1599,'TOURISM processed'!$A$2:$F$2692,5,0))</f>
        <v>14559000000</v>
      </c>
      <c r="Y1599" s="24">
        <f>IFNA(VLOOKUP(A1599,'TOURISM processed'!$A$2:$F$2692,6,0))</f>
        <v>4490000000</v>
      </c>
      <c r="Z1599" s="24">
        <f t="shared" si="7"/>
        <v>427.0153699</v>
      </c>
      <c r="AA1599" s="24">
        <f>IFNA(VLOOKUP(A1599,'BUSINESS processed'!A1599:J4289,5,0))</f>
        <v>0.42</v>
      </c>
      <c r="AB1599" s="24">
        <f>IFNA(VLOOKUP(A1599,'BUSINESS processed'!A1599:J4289,6,0))</f>
        <v>4</v>
      </c>
      <c r="AC1599" s="24">
        <f>IFNA(VLOOKUP(A1599,'BUSINESS processed'!A1599:J4289,7,0))</f>
        <v>29</v>
      </c>
      <c r="AD1599" s="24">
        <f>IFNA(VLOOKUP(A1599,'BUSINESS processed'!A1599:J4289,8,0))</f>
        <v>275</v>
      </c>
      <c r="AE1599" s="24">
        <f>IFNA(VLOOKUP(A1599,'BUSINESS processed'!A1599:J4289,9,0))</f>
        <v>0.603</v>
      </c>
      <c r="AF1599" s="27">
        <f>IFNA(VLOOKUP(A1599,'BUSINESS processed'!A1599:J4289,10,0))</f>
        <v>1.14</v>
      </c>
      <c r="AG1599" s="26"/>
      <c r="AH1599" s="26"/>
      <c r="AI1599" s="26"/>
      <c r="AJ1599" s="26"/>
      <c r="AK1599" s="26"/>
      <c r="AL1599" s="26"/>
      <c r="AM1599" s="26"/>
      <c r="AN1599" s="26"/>
      <c r="AO1599" s="26"/>
      <c r="AP1599" s="26"/>
      <c r="AQ1599" s="26"/>
      <c r="AR1599" s="26"/>
      <c r="AS1599" s="26"/>
      <c r="AT1599" s="26"/>
      <c r="AU1599" s="26"/>
      <c r="AV1599" s="26"/>
      <c r="AW1599" s="26"/>
      <c r="AX1599" s="26"/>
      <c r="AY1599" s="26"/>
      <c r="AZ1599" s="26"/>
      <c r="BA1599" s="26"/>
      <c r="BB1599" s="26"/>
      <c r="BC1599" s="26"/>
      <c r="BD1599" s="26"/>
      <c r="BE1599" s="26"/>
      <c r="BF1599" s="26"/>
      <c r="BG1599" s="26"/>
      <c r="BH1599" s="26"/>
    </row>
    <row r="1600">
      <c r="A1600" s="18" t="str">
        <f t="shared" si="1"/>
        <v>Europe_Romania-Europe_2000</v>
      </c>
      <c r="B1600" s="19" t="s">
        <v>179</v>
      </c>
      <c r="C1600" s="20" t="s">
        <v>216</v>
      </c>
      <c r="D1600" s="21" t="s">
        <v>70</v>
      </c>
      <c r="E1600" s="22">
        <v>3.7305099928E10</v>
      </c>
      <c r="F1600" s="22">
        <f t="shared" si="2"/>
        <v>1662.217535</v>
      </c>
      <c r="G1600" s="23">
        <v>0.043</v>
      </c>
      <c r="H1600" s="23">
        <v>72.0</v>
      </c>
      <c r="I1600" s="23">
        <v>0.539</v>
      </c>
      <c r="J1600" s="24">
        <f>IF(AND( C1600=C1599,D1600&gt;D1599),J1599,0)</f>
        <v>0</v>
      </c>
      <c r="K1600" s="24">
        <f t="shared" si="3"/>
        <v>0</v>
      </c>
      <c r="L1600" s="24">
        <f t="shared" ref="L1600:L1601" si="904">IF(AND(C1600=C1599,C1600&gt;C1599),C1599,0)</f>
        <v>0</v>
      </c>
      <c r="M1600" s="24">
        <f t="shared" si="5"/>
        <v>0</v>
      </c>
      <c r="N1600" s="24">
        <f>IFNA(VLOOKUP(A1600,'HUMAN RESOURCES processed'!$A$2:$M$2692,5,0))</f>
        <v>0.01</v>
      </c>
      <c r="O1600" s="24">
        <f>IFNA(VLOOKUP(A1600,'HUMAN RESOURCES processed'!$A$2:$M$2692,6,0))</f>
        <v>0.023</v>
      </c>
      <c r="P1600" s="24">
        <f>IFNA(VLOOKUP(A1600,'HUMAN RESOURCES processed'!$A$2:$M$2692,7,0))</f>
        <v>75</v>
      </c>
      <c r="Q1600" s="24">
        <f>IFNA(VLOOKUP(A1600,'HUMAN RESOURCES processed'!$A$2:$M$2692,8,0))</f>
        <v>68</v>
      </c>
      <c r="R1600" s="24">
        <f t="shared" si="6"/>
        <v>71.5</v>
      </c>
      <c r="S1600" s="24">
        <f>IFNA(VLOOKUP(A1600,'HUMAN RESOURCES processed'!$A$2:$M$2692,9,0))</f>
        <v>0.186</v>
      </c>
      <c r="T1600" s="24">
        <f>IFNA(VLOOKUP(A1600,'HUMAN RESOURCES processed'!$A$2:$M$2692,10,0))</f>
        <v>0.68</v>
      </c>
      <c r="U1600" s="24">
        <f>IFNA(VLOOKUP(A1600,'HUMAN RESOURCES processed'!$A$2:$M$2692,11,0))</f>
        <v>0.134</v>
      </c>
      <c r="V1600" s="24">
        <f>IFNA(VLOOKUP(A1600,'HUMAN RESOURCES processed'!$A$2:$M$2692,12,0))</f>
        <v>22442971</v>
      </c>
      <c r="W1600" s="24">
        <f>IFNA(VLOOKUP(A1600,'HUMAN RESOURCES processed'!$A$2:$M$2692,13,0))</f>
        <v>0.53</v>
      </c>
      <c r="X1600" s="24">
        <f>IFNA(VLOOKUP(A1600,'TOURISM processed'!$A$2:$F$2692,5,0))</f>
        <v>394000000</v>
      </c>
      <c r="Y1600" s="24">
        <f>IFNA(VLOOKUP(A1600,'TOURISM processed'!$A$2:$F$2692,6,0))</f>
        <v>447000000</v>
      </c>
      <c r="Z1600" s="24">
        <f t="shared" si="7"/>
        <v>19.91714912</v>
      </c>
      <c r="AA1600" s="24">
        <f t="shared" ref="AA1600:AA1604" si="905">IF(AND(C1600=C1599,D1600&gt;D1599),AA1599,0)</f>
        <v>0</v>
      </c>
      <c r="AB1600" s="24">
        <f t="shared" ref="AB1600:AB1602" si="906">IF(AND(C1600=C1599,D1600&gt;D1599),AB1599,0)</f>
        <v>0</v>
      </c>
      <c r="AC1600" s="24">
        <f t="shared" ref="AC1600:AC1611" si="907">IF(AND(C1600=C1599,D1600&gt;D1599),AC1599,0)</f>
        <v>0</v>
      </c>
      <c r="AD1600" s="24">
        <f t="shared" ref="AD1600:AD1604" si="908">IF(AND(C1600=C1599,D1600&gt;D1599),AD1599,0)</f>
        <v>0</v>
      </c>
      <c r="AE1600" s="24">
        <f>IFNA(VLOOKUP(A1600,'BUSINESS processed'!A1600:J4290,9,0))</f>
        <v>0.036</v>
      </c>
      <c r="AF1600" s="27">
        <f>IFNA(VLOOKUP(A1600,'BUSINESS processed'!A1600:J4290,10,0))</f>
        <v>0.112</v>
      </c>
      <c r="AG1600" s="26"/>
      <c r="AH1600" s="26"/>
      <c r="AI1600" s="26"/>
      <c r="AJ1600" s="26"/>
      <c r="AK1600" s="26"/>
      <c r="AL1600" s="26"/>
      <c r="AM1600" s="26"/>
      <c r="AN1600" s="26"/>
      <c r="AO1600" s="26"/>
      <c r="AP1600" s="26"/>
      <c r="AQ1600" s="26"/>
      <c r="AR1600" s="26"/>
      <c r="AS1600" s="26"/>
      <c r="AT1600" s="26"/>
      <c r="AU1600" s="26"/>
      <c r="AV1600" s="26"/>
      <c r="AW1600" s="26"/>
      <c r="AX1600" s="26"/>
      <c r="AY1600" s="26"/>
      <c r="AZ1600" s="26"/>
      <c r="BA1600" s="26"/>
      <c r="BB1600" s="26"/>
      <c r="BC1600" s="26"/>
      <c r="BD1600" s="26"/>
      <c r="BE1600" s="26"/>
      <c r="BF1600" s="26"/>
      <c r="BG1600" s="26"/>
      <c r="BH1600" s="26"/>
    </row>
    <row r="1601">
      <c r="A1601" s="18" t="str">
        <f t="shared" si="1"/>
        <v>Europe_Romania-Europe_2001</v>
      </c>
      <c r="B1601" s="19" t="s">
        <v>179</v>
      </c>
      <c r="C1601" s="20" t="s">
        <v>216</v>
      </c>
      <c r="D1601" s="21" t="s">
        <v>71</v>
      </c>
      <c r="E1601" s="22">
        <v>4.0585886769E10</v>
      </c>
      <c r="F1601" s="22">
        <f t="shared" si="2"/>
        <v>1833.81266</v>
      </c>
      <c r="G1601" s="23">
        <v>0.044</v>
      </c>
      <c r="H1601" s="23">
        <v>79.0</v>
      </c>
      <c r="I1601" s="23">
        <v>0.454</v>
      </c>
      <c r="J1601" s="24">
        <f>IFNA(VLOOKUP(A1601,'ENERGY processed'!$A$2:$H$2692,7,0),"")</f>
        <v>35830</v>
      </c>
      <c r="K1601" s="24">
        <f t="shared" si="3"/>
        <v>0.001618925021</v>
      </c>
      <c r="L1601" s="24">
        <f t="shared" si="904"/>
        <v>0</v>
      </c>
      <c r="M1601" s="24">
        <f t="shared" si="5"/>
        <v>0</v>
      </c>
      <c r="N1601" s="24">
        <f>IFNA(VLOOKUP(A1601,'HUMAN RESOURCES processed'!$A$2:$M$2692,5,0))</f>
        <v>0.01</v>
      </c>
      <c r="O1601" s="24">
        <f>IFNA(VLOOKUP(A1601,'HUMAN RESOURCES processed'!$A$2:$M$2692,6,0))</f>
        <v>0.022</v>
      </c>
      <c r="P1601" s="24">
        <f>IFNA(VLOOKUP(A1601,'HUMAN RESOURCES processed'!$A$2:$M$2692,7,0))</f>
        <v>75</v>
      </c>
      <c r="Q1601" s="24">
        <f>IFNA(VLOOKUP(A1601,'HUMAN RESOURCES processed'!$A$2:$M$2692,8,0))</f>
        <v>68</v>
      </c>
      <c r="R1601" s="24">
        <f t="shared" si="6"/>
        <v>71.5</v>
      </c>
      <c r="S1601" s="24">
        <f>IFNA(VLOOKUP(A1601,'HUMAN RESOURCES processed'!$A$2:$M$2692,9,0))</f>
        <v>0.181</v>
      </c>
      <c r="T1601" s="24">
        <f>IFNA(VLOOKUP(A1601,'HUMAN RESOURCES processed'!$A$2:$M$2692,10,0))</f>
        <v>0.683</v>
      </c>
      <c r="U1601" s="24">
        <f>IFNA(VLOOKUP(A1601,'HUMAN RESOURCES processed'!$A$2:$M$2692,11,0))</f>
        <v>0.137</v>
      </c>
      <c r="V1601" s="24">
        <f>IFNA(VLOOKUP(A1601,'HUMAN RESOURCES processed'!$A$2:$M$2692,12,0))</f>
        <v>22131970</v>
      </c>
      <c r="W1601" s="24">
        <f>IFNA(VLOOKUP(A1601,'HUMAN RESOURCES processed'!$A$2:$M$2692,13,0))</f>
        <v>0.529</v>
      </c>
      <c r="X1601" s="24">
        <f>IFNA(VLOOKUP(A1601,'TOURISM processed'!$A$2:$F$2692,5,0))</f>
        <v>419000000</v>
      </c>
      <c r="Y1601" s="24">
        <f>IFNA(VLOOKUP(A1601,'TOURISM processed'!$A$2:$F$2692,6,0))</f>
        <v>475000000</v>
      </c>
      <c r="Z1601" s="24">
        <f t="shared" si="7"/>
        <v>21.46216537</v>
      </c>
      <c r="AA1601" s="24">
        <f t="shared" si="905"/>
        <v>0</v>
      </c>
      <c r="AB1601" s="24">
        <f t="shared" si="906"/>
        <v>0</v>
      </c>
      <c r="AC1601" s="24">
        <f t="shared" si="907"/>
        <v>0</v>
      </c>
      <c r="AD1601" s="24">
        <f t="shared" si="908"/>
        <v>0</v>
      </c>
      <c r="AE1601" s="24">
        <f>IFNA(VLOOKUP(A1601,'BUSINESS processed'!A1601:J4291,9,0))</f>
        <v>0.045</v>
      </c>
      <c r="AF1601" s="27">
        <f>IFNA(VLOOKUP(A1601,'BUSINESS processed'!A1601:J4291,10,0))</f>
        <v>0.172</v>
      </c>
      <c r="AG1601" s="26"/>
      <c r="AH1601" s="26"/>
      <c r="AI1601" s="26"/>
      <c r="AJ1601" s="26"/>
      <c r="AK1601" s="26"/>
      <c r="AL1601" s="26"/>
      <c r="AM1601" s="26"/>
      <c r="AN1601" s="26"/>
      <c r="AO1601" s="26"/>
      <c r="AP1601" s="26"/>
      <c r="AQ1601" s="26"/>
      <c r="AR1601" s="26"/>
      <c r="AS1601" s="26"/>
      <c r="AT1601" s="26"/>
      <c r="AU1601" s="26"/>
      <c r="AV1601" s="26"/>
      <c r="AW1601" s="26"/>
      <c r="AX1601" s="26"/>
      <c r="AY1601" s="26"/>
      <c r="AZ1601" s="26"/>
      <c r="BA1601" s="26"/>
      <c r="BB1601" s="26"/>
      <c r="BC1601" s="26"/>
      <c r="BD1601" s="26"/>
      <c r="BE1601" s="26"/>
      <c r="BF1601" s="26"/>
      <c r="BG1601" s="26"/>
      <c r="BH1601" s="26"/>
    </row>
    <row r="1602">
      <c r="A1602" s="18" t="str">
        <f t="shared" si="1"/>
        <v>Europe_Romania-Europe_2002</v>
      </c>
      <c r="B1602" s="19" t="s">
        <v>179</v>
      </c>
      <c r="C1602" s="20" t="s">
        <v>216</v>
      </c>
      <c r="D1602" s="21" t="s">
        <v>72</v>
      </c>
      <c r="E1602" s="22">
        <v>4.5988510814E10</v>
      </c>
      <c r="F1602" s="22">
        <f t="shared" si="2"/>
        <v>2116.312063</v>
      </c>
      <c r="G1602" s="23">
        <v>0.046</v>
      </c>
      <c r="H1602" s="23">
        <v>97.0</v>
      </c>
      <c r="I1602" s="23">
        <v>0.354</v>
      </c>
      <c r="J1602" s="24">
        <f>IFNA(VLOOKUP(A1602,'ENERGY processed'!$A$2:$H$2692,7,0),"")</f>
        <v>35031</v>
      </c>
      <c r="K1602" s="24">
        <f t="shared" si="3"/>
        <v>0.001612066287</v>
      </c>
      <c r="L1602" s="24">
        <f>IFNA(VLOOKUP(A1602,'ENERGY processed'!$A$2:$H$2692,8,0),"")</f>
        <v>78745</v>
      </c>
      <c r="M1602" s="24">
        <f t="shared" si="5"/>
        <v>0.003623709279</v>
      </c>
      <c r="N1602" s="24">
        <f>IFNA(VLOOKUP(A1602,'HUMAN RESOURCES processed'!$A$2:$M$2692,5,0))</f>
        <v>0.01</v>
      </c>
      <c r="O1602" s="24">
        <f>IFNA(VLOOKUP(A1602,'HUMAN RESOURCES processed'!$A$2:$M$2692,6,0))</f>
        <v>0.022</v>
      </c>
      <c r="P1602" s="24">
        <f>IFNA(VLOOKUP(A1602,'HUMAN RESOURCES processed'!$A$2:$M$2692,7,0))</f>
        <v>75</v>
      </c>
      <c r="Q1602" s="24">
        <f>IFNA(VLOOKUP(A1602,'HUMAN RESOURCES processed'!$A$2:$M$2692,8,0))</f>
        <v>67</v>
      </c>
      <c r="R1602" s="24">
        <f t="shared" si="6"/>
        <v>71</v>
      </c>
      <c r="S1602" s="24">
        <f>IFNA(VLOOKUP(A1602,'HUMAN RESOURCES processed'!$A$2:$M$2692,9,0))</f>
        <v>0.174</v>
      </c>
      <c r="T1602" s="24">
        <f>IFNA(VLOOKUP(A1602,'HUMAN RESOURCES processed'!$A$2:$M$2692,10,0))</f>
        <v>0.686</v>
      </c>
      <c r="U1602" s="24">
        <f>IFNA(VLOOKUP(A1602,'HUMAN RESOURCES processed'!$A$2:$M$2692,11,0))</f>
        <v>0.14</v>
      </c>
      <c r="V1602" s="24">
        <f>IFNA(VLOOKUP(A1602,'HUMAN RESOURCES processed'!$A$2:$M$2692,12,0))</f>
        <v>21730496</v>
      </c>
      <c r="W1602" s="24">
        <f>IFNA(VLOOKUP(A1602,'HUMAN RESOURCES processed'!$A$2:$M$2692,13,0))</f>
        <v>0.528</v>
      </c>
      <c r="X1602" s="24">
        <f>IFNA(VLOOKUP(A1602,'TOURISM processed'!$A$2:$F$2692,5,0))</f>
        <v>400000000</v>
      </c>
      <c r="Y1602" s="24">
        <f>IFNA(VLOOKUP(A1602,'TOURISM processed'!$A$2:$F$2692,6,0))</f>
        <v>448000000</v>
      </c>
      <c r="Z1602" s="24">
        <f t="shared" si="7"/>
        <v>20.61618842</v>
      </c>
      <c r="AA1602" s="24">
        <f t="shared" si="905"/>
        <v>0</v>
      </c>
      <c r="AB1602" s="24">
        <f t="shared" si="906"/>
        <v>0</v>
      </c>
      <c r="AC1602" s="24">
        <f t="shared" si="907"/>
        <v>0</v>
      </c>
      <c r="AD1602" s="24">
        <f t="shared" si="908"/>
        <v>0</v>
      </c>
      <c r="AE1602" s="24">
        <f>IFNA(VLOOKUP(A1602,'BUSINESS processed'!A1602:J4292,9,0))</f>
        <v>0.066</v>
      </c>
      <c r="AF1602" s="27">
        <f>IFNA(VLOOKUP(A1602,'BUSINESS processed'!A1602:J4292,10,0))</f>
        <v>0.23</v>
      </c>
      <c r="AG1602" s="26"/>
      <c r="AH1602" s="26"/>
      <c r="AI1602" s="26"/>
      <c r="AJ1602" s="26"/>
      <c r="AK1602" s="26"/>
      <c r="AL1602" s="26"/>
      <c r="AM1602" s="26"/>
      <c r="AN1602" s="26"/>
      <c r="AO1602" s="26"/>
      <c r="AP1602" s="26"/>
      <c r="AQ1602" s="26"/>
      <c r="AR1602" s="26"/>
      <c r="AS1602" s="26"/>
      <c r="AT1602" s="26"/>
      <c r="AU1602" s="26"/>
      <c r="AV1602" s="26"/>
      <c r="AW1602" s="26"/>
      <c r="AX1602" s="26"/>
      <c r="AY1602" s="26"/>
      <c r="AZ1602" s="26"/>
      <c r="BA1602" s="26"/>
      <c r="BB1602" s="26"/>
      <c r="BC1602" s="26"/>
      <c r="BD1602" s="26"/>
      <c r="BE1602" s="26"/>
      <c r="BF1602" s="26"/>
      <c r="BG1602" s="26"/>
      <c r="BH1602" s="26"/>
    </row>
    <row r="1603">
      <c r="A1603" s="18" t="str">
        <f t="shared" si="1"/>
        <v>Europe_Romania-Europe_2003</v>
      </c>
      <c r="B1603" s="19" t="s">
        <v>179</v>
      </c>
      <c r="C1603" s="20" t="s">
        <v>216</v>
      </c>
      <c r="D1603" s="21" t="s">
        <v>74</v>
      </c>
      <c r="E1603" s="22">
        <v>5.9466017706E10</v>
      </c>
      <c r="F1603" s="22">
        <f t="shared" si="2"/>
        <v>2756.332583</v>
      </c>
      <c r="G1603" s="23">
        <v>0.053</v>
      </c>
      <c r="H1603" s="23">
        <v>146.0</v>
      </c>
      <c r="I1603" s="23">
        <v>0.254</v>
      </c>
      <c r="J1603" s="24">
        <f>IFNA(VLOOKUP(A1603,'ENERGY processed'!$A$2:$H$2692,7,0),"")</f>
        <v>34882</v>
      </c>
      <c r="K1603" s="24">
        <f t="shared" si="3"/>
        <v>0.001616829189</v>
      </c>
      <c r="L1603" s="24">
        <f>IFNA(VLOOKUP(A1603,'ENERGY processed'!$A$2:$H$2692,8,0),"")</f>
        <v>80307</v>
      </c>
      <c r="M1603" s="24">
        <f t="shared" si="5"/>
        <v>0.003722341083</v>
      </c>
      <c r="N1603" s="24">
        <f>IFNA(VLOOKUP(A1603,'HUMAN RESOURCES processed'!$A$2:$M$2692,5,0))</f>
        <v>0.01</v>
      </c>
      <c r="O1603" s="24">
        <f>IFNA(VLOOKUP(A1603,'HUMAN RESOURCES processed'!$A$2:$M$2692,6,0))</f>
        <v>0.021</v>
      </c>
      <c r="P1603" s="24">
        <f>IFNA(VLOOKUP(A1603,'HUMAN RESOURCES processed'!$A$2:$M$2692,7,0))</f>
        <v>75</v>
      </c>
      <c r="Q1603" s="24">
        <f>IFNA(VLOOKUP(A1603,'HUMAN RESOURCES processed'!$A$2:$M$2692,8,0))</f>
        <v>68</v>
      </c>
      <c r="R1603" s="24">
        <f t="shared" si="6"/>
        <v>71.5</v>
      </c>
      <c r="S1603" s="24">
        <f>IFNA(VLOOKUP(A1603,'HUMAN RESOURCES processed'!$A$2:$M$2692,9,0))</f>
        <v>0.166</v>
      </c>
      <c r="T1603" s="24">
        <f>IFNA(VLOOKUP(A1603,'HUMAN RESOURCES processed'!$A$2:$M$2692,10,0))</f>
        <v>0.691</v>
      </c>
      <c r="U1603" s="24">
        <f>IFNA(VLOOKUP(A1603,'HUMAN RESOURCES processed'!$A$2:$M$2692,11,0))</f>
        <v>0.143</v>
      </c>
      <c r="V1603" s="24">
        <f>IFNA(VLOOKUP(A1603,'HUMAN RESOURCES processed'!$A$2:$M$2692,12,0))</f>
        <v>21574326</v>
      </c>
      <c r="W1603" s="24">
        <f>IFNA(VLOOKUP(A1603,'HUMAN RESOURCES processed'!$A$2:$M$2692,13,0))</f>
        <v>0.529</v>
      </c>
      <c r="X1603" s="24">
        <f>IFNA(VLOOKUP(A1603,'TOURISM processed'!$A$2:$F$2692,5,0))</f>
        <v>523000000</v>
      </c>
      <c r="Y1603" s="24">
        <f>IFNA(VLOOKUP(A1603,'TOURISM processed'!$A$2:$F$2692,6,0))</f>
        <v>572000000</v>
      </c>
      <c r="Z1603" s="24">
        <f t="shared" si="7"/>
        <v>26.51299512</v>
      </c>
      <c r="AA1603" s="24">
        <f t="shared" si="905"/>
        <v>0</v>
      </c>
      <c r="AB1603" s="24">
        <f>IFNA(VLOOKUP(A1603,'BUSINESS processed'!A1603:J4293,6,0))</f>
        <v>29</v>
      </c>
      <c r="AC1603" s="24">
        <f t="shared" si="907"/>
        <v>0</v>
      </c>
      <c r="AD1603" s="24">
        <f t="shared" si="908"/>
        <v>0</v>
      </c>
      <c r="AE1603" s="24">
        <f>IFNA(VLOOKUP(A1603,'BUSINESS processed'!A1603:J4293,9,0))</f>
        <v>0.089</v>
      </c>
      <c r="AF1603" s="27">
        <f>IFNA(VLOOKUP(A1603,'BUSINESS processed'!A1603:J4293,10,0))</f>
        <v>0.317</v>
      </c>
      <c r="AG1603" s="26"/>
      <c r="AH1603" s="26"/>
      <c r="AI1603" s="26"/>
      <c r="AJ1603" s="26"/>
      <c r="AK1603" s="26"/>
      <c r="AL1603" s="26"/>
      <c r="AM1603" s="26"/>
      <c r="AN1603" s="26"/>
      <c r="AO1603" s="26"/>
      <c r="AP1603" s="26"/>
      <c r="AQ1603" s="26"/>
      <c r="AR1603" s="26"/>
      <c r="AS1603" s="26"/>
      <c r="AT1603" s="26"/>
      <c r="AU1603" s="26"/>
      <c r="AV1603" s="26"/>
      <c r="AW1603" s="26"/>
      <c r="AX1603" s="26"/>
      <c r="AY1603" s="26"/>
      <c r="AZ1603" s="26"/>
      <c r="BA1603" s="26"/>
      <c r="BB1603" s="26"/>
      <c r="BC1603" s="26"/>
      <c r="BD1603" s="26"/>
      <c r="BE1603" s="26"/>
      <c r="BF1603" s="26"/>
      <c r="BG1603" s="26"/>
      <c r="BH1603" s="26"/>
    </row>
    <row r="1604">
      <c r="A1604" s="18" t="str">
        <f t="shared" si="1"/>
        <v>Europe_Romania-Europe_2004</v>
      </c>
      <c r="B1604" s="19" t="s">
        <v>179</v>
      </c>
      <c r="C1604" s="20" t="s">
        <v>216</v>
      </c>
      <c r="D1604" s="21" t="s">
        <v>83</v>
      </c>
      <c r="E1604" s="22">
        <v>7.5794733525E10</v>
      </c>
      <c r="F1604" s="22">
        <f t="shared" si="2"/>
        <v>3533.266078</v>
      </c>
      <c r="G1604" s="23">
        <v>0.054</v>
      </c>
      <c r="H1604" s="23">
        <v>190.0</v>
      </c>
      <c r="I1604" s="23">
        <v>0.256</v>
      </c>
      <c r="J1604" s="24">
        <f>IFNA(VLOOKUP(A1604,'ENERGY processed'!$A$2:$H$2692,7,0),"")</f>
        <v>39617</v>
      </c>
      <c r="K1604" s="24">
        <f t="shared" si="3"/>
        <v>0.001846795888</v>
      </c>
      <c r="L1604" s="24">
        <f>IFNA(VLOOKUP(A1604,'ENERGY processed'!$A$2:$H$2692,8,0),"")</f>
        <v>94645</v>
      </c>
      <c r="M1604" s="24">
        <f t="shared" si="5"/>
        <v>0.004411994771</v>
      </c>
      <c r="N1604" s="24">
        <f>IFNA(VLOOKUP(A1604,'HUMAN RESOURCES processed'!$A$2:$M$2692,5,0))</f>
        <v>0.01</v>
      </c>
      <c r="O1604" s="24">
        <f>IFNA(VLOOKUP(A1604,'HUMAN RESOURCES processed'!$A$2:$M$2692,6,0))</f>
        <v>0.02</v>
      </c>
      <c r="P1604" s="24">
        <f>IFNA(VLOOKUP(A1604,'HUMAN RESOURCES processed'!$A$2:$M$2692,7,0))</f>
        <v>75</v>
      </c>
      <c r="Q1604" s="24">
        <f>IFNA(VLOOKUP(A1604,'HUMAN RESOURCES processed'!$A$2:$M$2692,8,0))</f>
        <v>68</v>
      </c>
      <c r="R1604" s="24">
        <f t="shared" si="6"/>
        <v>71.5</v>
      </c>
      <c r="S1604" s="24">
        <f>IFNA(VLOOKUP(A1604,'HUMAN RESOURCES processed'!$A$2:$M$2692,9,0))</f>
        <v>0.16</v>
      </c>
      <c r="T1604" s="24">
        <f>IFNA(VLOOKUP(A1604,'HUMAN RESOURCES processed'!$A$2:$M$2692,10,0))</f>
        <v>0.694</v>
      </c>
      <c r="U1604" s="24">
        <f>IFNA(VLOOKUP(A1604,'HUMAN RESOURCES processed'!$A$2:$M$2692,11,0))</f>
        <v>0.146</v>
      </c>
      <c r="V1604" s="24">
        <f>IFNA(VLOOKUP(A1604,'HUMAN RESOURCES processed'!$A$2:$M$2692,12,0))</f>
        <v>21451748</v>
      </c>
      <c r="W1604" s="24">
        <f>IFNA(VLOOKUP(A1604,'HUMAN RESOURCES processed'!$A$2:$M$2692,13,0))</f>
        <v>0.53</v>
      </c>
      <c r="X1604" s="24">
        <f>IFNA(VLOOKUP(A1604,'TOURISM processed'!$A$2:$F$2692,5,0))</f>
        <v>607000000</v>
      </c>
      <c r="Y1604" s="24">
        <f>IFNA(VLOOKUP(A1604,'TOURISM processed'!$A$2:$F$2692,6,0))</f>
        <v>672000000</v>
      </c>
      <c r="Z1604" s="24">
        <f t="shared" si="7"/>
        <v>31.32611851</v>
      </c>
      <c r="AA1604" s="24">
        <f t="shared" si="905"/>
        <v>0</v>
      </c>
      <c r="AB1604" s="24">
        <f>IFNA(VLOOKUP(A1604,'BUSINESS processed'!A1604:J4294,6,0))</f>
        <v>28</v>
      </c>
      <c r="AC1604" s="24">
        <f t="shared" si="907"/>
        <v>0</v>
      </c>
      <c r="AD1604" s="24">
        <f t="shared" si="908"/>
        <v>0</v>
      </c>
      <c r="AE1604" s="24">
        <f>IFNA(VLOOKUP(A1604,'BUSINESS processed'!A1604:J4294,9,0))</f>
        <v>0.15</v>
      </c>
      <c r="AF1604" s="27">
        <f>IFNA(VLOOKUP(A1604,'BUSINESS processed'!A1604:J4294,10,0))</f>
        <v>0.461</v>
      </c>
      <c r="AG1604" s="26"/>
      <c r="AH1604" s="26"/>
      <c r="AI1604" s="26"/>
      <c r="AJ1604" s="26"/>
      <c r="AK1604" s="26"/>
      <c r="AL1604" s="26"/>
      <c r="AM1604" s="26"/>
      <c r="AN1604" s="26"/>
      <c r="AO1604" s="26"/>
      <c r="AP1604" s="26"/>
      <c r="AQ1604" s="26"/>
      <c r="AR1604" s="26"/>
      <c r="AS1604" s="26"/>
      <c r="AT1604" s="26"/>
      <c r="AU1604" s="26"/>
      <c r="AV1604" s="26"/>
      <c r="AW1604" s="26"/>
      <c r="AX1604" s="26"/>
      <c r="AY1604" s="26"/>
      <c r="AZ1604" s="26"/>
      <c r="BA1604" s="26"/>
      <c r="BB1604" s="26"/>
      <c r="BC1604" s="26"/>
      <c r="BD1604" s="26"/>
      <c r="BE1604" s="26"/>
      <c r="BF1604" s="26"/>
      <c r="BG1604" s="26"/>
      <c r="BH1604" s="26"/>
    </row>
    <row r="1605">
      <c r="A1605" s="18" t="str">
        <f t="shared" si="1"/>
        <v>Europe_Romania-Europe_2005</v>
      </c>
      <c r="B1605" s="19" t="s">
        <v>179</v>
      </c>
      <c r="C1605" s="20" t="s">
        <v>216</v>
      </c>
      <c r="D1605" s="21" t="s">
        <v>84</v>
      </c>
      <c r="E1605" s="22">
        <v>9.9172613716E10</v>
      </c>
      <c r="F1605" s="22">
        <f t="shared" si="2"/>
        <v>4651.692261</v>
      </c>
      <c r="G1605" s="23">
        <v>0.055</v>
      </c>
      <c r="H1605" s="23">
        <v>251.0</v>
      </c>
      <c r="I1605" s="23">
        <v>0.196</v>
      </c>
      <c r="J1605" s="24">
        <f t="shared" ref="J1605:J1606" si="909">IF(AND( C1605=C1604,D1605&gt;D1604),J1604,"")</f>
        <v>39617</v>
      </c>
      <c r="K1605" s="24">
        <f t="shared" si="3"/>
        <v>0.00185823571</v>
      </c>
      <c r="L1605" s="24">
        <f t="shared" ref="L1605:L1606" si="910">IF(AND(C1605=C1604,C1605&gt;C1604),C1604,0)</f>
        <v>0</v>
      </c>
      <c r="M1605" s="24">
        <f t="shared" si="5"/>
        <v>0</v>
      </c>
      <c r="N1605" s="24">
        <f>IFNA(VLOOKUP(A1605,'HUMAN RESOURCES processed'!$A$2:$M$2692,5,0))</f>
        <v>0.01</v>
      </c>
      <c r="O1605" s="24">
        <f>IFNA(VLOOKUP(A1605,'HUMAN RESOURCES processed'!$A$2:$M$2692,6,0))</f>
        <v>0.018</v>
      </c>
      <c r="P1605" s="24">
        <f>IFNA(VLOOKUP(A1605,'HUMAN RESOURCES processed'!$A$2:$M$2692,7,0))</f>
        <v>76</v>
      </c>
      <c r="Q1605" s="24">
        <f>IFNA(VLOOKUP(A1605,'HUMAN RESOURCES processed'!$A$2:$M$2692,8,0))</f>
        <v>68</v>
      </c>
      <c r="R1605" s="24">
        <f t="shared" si="6"/>
        <v>72</v>
      </c>
      <c r="S1605" s="24">
        <f>IFNA(VLOOKUP(A1605,'HUMAN RESOURCES processed'!$A$2:$M$2692,9,0))</f>
        <v>0.155</v>
      </c>
      <c r="T1605" s="24">
        <f>IFNA(VLOOKUP(A1605,'HUMAN RESOURCES processed'!$A$2:$M$2692,10,0))</f>
        <v>0.697</v>
      </c>
      <c r="U1605" s="24">
        <f>IFNA(VLOOKUP(A1605,'HUMAN RESOURCES processed'!$A$2:$M$2692,11,0))</f>
        <v>0.148</v>
      </c>
      <c r="V1605" s="24">
        <f>IFNA(VLOOKUP(A1605,'HUMAN RESOURCES processed'!$A$2:$M$2692,12,0))</f>
        <v>21319685</v>
      </c>
      <c r="W1605" s="24">
        <f>IFNA(VLOOKUP(A1605,'HUMAN RESOURCES processed'!$A$2:$M$2692,13,0))</f>
        <v>0.532</v>
      </c>
      <c r="X1605" s="24">
        <f>IFNA(VLOOKUP(A1605,'TOURISM processed'!$A$2:$F$2692,5,0))</f>
        <v>1325000000</v>
      </c>
      <c r="Y1605" s="24">
        <f>IFNA(VLOOKUP(A1605,'TOURISM processed'!$A$2:$F$2692,6,0))</f>
        <v>1073000000</v>
      </c>
      <c r="Z1605" s="24">
        <f t="shared" si="7"/>
        <v>50.32907381</v>
      </c>
      <c r="AA1605" s="24">
        <f>IFNA(VLOOKUP(A1605,'BUSINESS processed'!A1605:J4295,5,0))</f>
        <v>0.558</v>
      </c>
      <c r="AB1605" s="24">
        <f>IFNA(VLOOKUP(A1605,'BUSINESS processed'!A1605:J4295,6,0))</f>
        <v>11</v>
      </c>
      <c r="AC1605" s="24">
        <f t="shared" si="907"/>
        <v>0</v>
      </c>
      <c r="AD1605" s="24">
        <f>IFNA(VLOOKUP(A1605,'BUSINESS processed'!A1605:J4295,8,0))</f>
        <v>190</v>
      </c>
      <c r="AE1605" s="24">
        <f>IFNA(VLOOKUP(A1605,'BUSINESS processed'!A1605:J4295,9,0))</f>
        <v>0.215</v>
      </c>
      <c r="AF1605" s="27">
        <f>IFNA(VLOOKUP(A1605,'BUSINESS processed'!A1605:J4295,10,0))</f>
        <v>0.604</v>
      </c>
      <c r="AG1605" s="26"/>
      <c r="AH1605" s="26"/>
      <c r="AI1605" s="26"/>
      <c r="AJ1605" s="26"/>
      <c r="AK1605" s="26"/>
      <c r="AL1605" s="26"/>
      <c r="AM1605" s="26"/>
      <c r="AN1605" s="26"/>
      <c r="AO1605" s="26"/>
      <c r="AP1605" s="26"/>
      <c r="AQ1605" s="26"/>
      <c r="AR1605" s="26"/>
      <c r="AS1605" s="26"/>
      <c r="AT1605" s="26"/>
      <c r="AU1605" s="26"/>
      <c r="AV1605" s="26"/>
      <c r="AW1605" s="26"/>
      <c r="AX1605" s="26"/>
      <c r="AY1605" s="26"/>
      <c r="AZ1605" s="26"/>
      <c r="BA1605" s="26"/>
      <c r="BB1605" s="26"/>
      <c r="BC1605" s="26"/>
      <c r="BD1605" s="26"/>
      <c r="BE1605" s="26"/>
      <c r="BF1605" s="26"/>
      <c r="BG1605" s="26"/>
      <c r="BH1605" s="26"/>
    </row>
    <row r="1606">
      <c r="A1606" s="18" t="str">
        <f t="shared" si="1"/>
        <v>Europe_Romania-Europe_2006</v>
      </c>
      <c r="B1606" s="19" t="s">
        <v>179</v>
      </c>
      <c r="C1606" s="20" t="s">
        <v>216</v>
      </c>
      <c r="D1606" s="21" t="s">
        <v>85</v>
      </c>
      <c r="E1606" s="22">
        <v>1.23E11</v>
      </c>
      <c r="F1606" s="22">
        <f t="shared" si="2"/>
        <v>5803.59502</v>
      </c>
      <c r="G1606" s="23">
        <v>0.051</v>
      </c>
      <c r="H1606" s="23">
        <v>289.0</v>
      </c>
      <c r="I1606" s="23">
        <v>0.14</v>
      </c>
      <c r="J1606" s="24">
        <f t="shared" si="909"/>
        <v>39617</v>
      </c>
      <c r="K1606" s="24">
        <f t="shared" si="3"/>
        <v>0.001869276617</v>
      </c>
      <c r="L1606" s="24">
        <f t="shared" si="910"/>
        <v>0</v>
      </c>
      <c r="M1606" s="24">
        <f t="shared" si="5"/>
        <v>0</v>
      </c>
      <c r="N1606" s="24">
        <f>IFNA(VLOOKUP(A1606,'HUMAN RESOURCES processed'!$A$2:$M$2692,5,0))</f>
        <v>0.01</v>
      </c>
      <c r="O1606" s="24">
        <f>IFNA(VLOOKUP(A1606,'HUMAN RESOURCES processed'!$A$2:$M$2692,6,0))</f>
        <v>0.017</v>
      </c>
      <c r="P1606" s="24">
        <f>IFNA(VLOOKUP(A1606,'HUMAN RESOURCES processed'!$A$2:$M$2692,7,0))</f>
        <v>76</v>
      </c>
      <c r="Q1606" s="24">
        <f>IFNA(VLOOKUP(A1606,'HUMAN RESOURCES processed'!$A$2:$M$2692,8,0))</f>
        <v>69</v>
      </c>
      <c r="R1606" s="24">
        <f t="shared" si="6"/>
        <v>72.5</v>
      </c>
      <c r="S1606" s="24">
        <f>IFNA(VLOOKUP(A1606,'HUMAN RESOURCES processed'!$A$2:$M$2692,9,0))</f>
        <v>0.152</v>
      </c>
      <c r="T1606" s="24">
        <f>IFNA(VLOOKUP(A1606,'HUMAN RESOURCES processed'!$A$2:$M$2692,10,0))</f>
        <v>0.7</v>
      </c>
      <c r="U1606" s="24">
        <f>IFNA(VLOOKUP(A1606,'HUMAN RESOURCES processed'!$A$2:$M$2692,11,0))</f>
        <v>0.149</v>
      </c>
      <c r="V1606" s="24">
        <f>IFNA(VLOOKUP(A1606,'HUMAN RESOURCES processed'!$A$2:$M$2692,12,0))</f>
        <v>21193760</v>
      </c>
      <c r="W1606" s="24">
        <f>IFNA(VLOOKUP(A1606,'HUMAN RESOURCES processed'!$A$2:$M$2692,13,0))</f>
        <v>0.533</v>
      </c>
      <c r="X1606" s="24">
        <f>IFNA(VLOOKUP(A1606,'TOURISM processed'!$A$2:$F$2692,5,0))</f>
        <v>1676000000</v>
      </c>
      <c r="Y1606" s="24">
        <f>IFNA(VLOOKUP(A1606,'TOURISM processed'!$A$2:$F$2692,6,0))</f>
        <v>1459000000</v>
      </c>
      <c r="Z1606" s="24">
        <f t="shared" si="7"/>
        <v>68.84101736</v>
      </c>
      <c r="AA1606" s="24">
        <f>IFNA(VLOOKUP(A1606,'BUSINESS processed'!A1606:J4296,5,0))</f>
        <v>0.482</v>
      </c>
      <c r="AB1606" s="24">
        <f>IFNA(VLOOKUP(A1606,'BUSINESS processed'!A1606:J4296,6,0))</f>
        <v>11</v>
      </c>
      <c r="AC1606" s="24">
        <f t="shared" si="907"/>
        <v>0</v>
      </c>
      <c r="AD1606" s="24">
        <f>IFNA(VLOOKUP(A1606,'BUSINESS processed'!A1606:J4296,8,0))</f>
        <v>193</v>
      </c>
      <c r="AE1606" s="24">
        <f>IFNA(VLOOKUP(A1606,'BUSINESS processed'!A1606:J4296,9,0))</f>
        <v>0.247</v>
      </c>
      <c r="AF1606" s="27">
        <f>IFNA(VLOOKUP(A1606,'BUSINESS processed'!A1606:J4296,10,0))</f>
        <v>0.725</v>
      </c>
      <c r="AG1606" s="26"/>
      <c r="AH1606" s="26"/>
      <c r="AI1606" s="26"/>
      <c r="AJ1606" s="26"/>
      <c r="AK1606" s="26"/>
      <c r="AL1606" s="26"/>
      <c r="AM1606" s="26"/>
      <c r="AN1606" s="26"/>
      <c r="AO1606" s="26"/>
      <c r="AP1606" s="26"/>
      <c r="AQ1606" s="26"/>
      <c r="AR1606" s="26"/>
      <c r="AS1606" s="26"/>
      <c r="AT1606" s="26"/>
      <c r="AU1606" s="26"/>
      <c r="AV1606" s="26"/>
      <c r="AW1606" s="26"/>
      <c r="AX1606" s="26"/>
      <c r="AY1606" s="26"/>
      <c r="AZ1606" s="26"/>
      <c r="BA1606" s="26"/>
      <c r="BB1606" s="26"/>
      <c r="BC1606" s="26"/>
      <c r="BD1606" s="26"/>
      <c r="BE1606" s="26"/>
      <c r="BF1606" s="26"/>
      <c r="BG1606" s="26"/>
      <c r="BH1606" s="26"/>
    </row>
    <row r="1607">
      <c r="A1607" s="18" t="str">
        <f t="shared" si="1"/>
        <v>Europe_Romania-Europe_2007</v>
      </c>
      <c r="B1607" s="19" t="s">
        <v>179</v>
      </c>
      <c r="C1607" s="20" t="s">
        <v>216</v>
      </c>
      <c r="D1607" s="21" t="s">
        <v>86</v>
      </c>
      <c r="E1607" s="22">
        <v>1.71E11</v>
      </c>
      <c r="F1607" s="22">
        <f t="shared" si="2"/>
        <v>8188.485725</v>
      </c>
      <c r="G1607" s="23">
        <v>0.052</v>
      </c>
      <c r="H1607" s="23">
        <v>414.0</v>
      </c>
      <c r="I1607" s="23">
        <v>0.133</v>
      </c>
      <c r="J1607" s="24">
        <f>IFNA(VLOOKUP(A1607,'ENERGY processed'!$A$2:$H$2692,7,0),"")</f>
        <v>38411.5</v>
      </c>
      <c r="K1607" s="24">
        <f t="shared" si="3"/>
        <v>0.001839368535</v>
      </c>
      <c r="L1607" s="24">
        <f>IFNA(VLOOKUP(A1607,'ENERGY processed'!$A$2:$H$2692,8,0),"")</f>
        <v>93787.5</v>
      </c>
      <c r="M1607" s="24">
        <f t="shared" si="5"/>
        <v>0.004491097105</v>
      </c>
      <c r="N1607" s="24">
        <f>IFNA(VLOOKUP(A1607,'HUMAN RESOURCES processed'!$A$2:$M$2692,5,0))</f>
        <v>0.01</v>
      </c>
      <c r="O1607" s="24">
        <f>IFNA(VLOOKUP(A1607,'HUMAN RESOURCES processed'!$A$2:$M$2692,6,0))</f>
        <v>0.015</v>
      </c>
      <c r="P1607" s="24">
        <f>IFNA(VLOOKUP(A1607,'HUMAN RESOURCES processed'!$A$2:$M$2692,7,0))</f>
        <v>76</v>
      </c>
      <c r="Q1607" s="24">
        <f>IFNA(VLOOKUP(A1607,'HUMAN RESOURCES processed'!$A$2:$M$2692,8,0))</f>
        <v>69</v>
      </c>
      <c r="R1607" s="24">
        <f t="shared" si="6"/>
        <v>72.5</v>
      </c>
      <c r="S1607" s="24">
        <f>IFNA(VLOOKUP(A1607,'HUMAN RESOURCES processed'!$A$2:$M$2692,9,0))</f>
        <v>0.15</v>
      </c>
      <c r="T1607" s="24">
        <f>IFNA(VLOOKUP(A1607,'HUMAN RESOURCES processed'!$A$2:$M$2692,10,0))</f>
        <v>0.701</v>
      </c>
      <c r="U1607" s="24">
        <f>IFNA(VLOOKUP(A1607,'HUMAN RESOURCES processed'!$A$2:$M$2692,11,0))</f>
        <v>0.149</v>
      </c>
      <c r="V1607" s="24">
        <f>IFNA(VLOOKUP(A1607,'HUMAN RESOURCES processed'!$A$2:$M$2692,12,0))</f>
        <v>20882982</v>
      </c>
      <c r="W1607" s="24">
        <f>IFNA(VLOOKUP(A1607,'HUMAN RESOURCES processed'!$A$2:$M$2692,13,0))</f>
        <v>0.534</v>
      </c>
      <c r="X1607" s="24">
        <f>IFNA(VLOOKUP(A1607,'TOURISM processed'!$A$2:$F$2692,5,0))</f>
        <v>2073000000</v>
      </c>
      <c r="Y1607" s="24">
        <f>IFNA(VLOOKUP(A1607,'TOURISM processed'!$A$2:$F$2692,6,0))</f>
        <v>1725000000</v>
      </c>
      <c r="Z1607" s="24">
        <f t="shared" si="7"/>
        <v>82.60314547</v>
      </c>
      <c r="AA1607" s="24">
        <f>IFNA(VLOOKUP(A1607,'BUSINESS processed'!A1607:J4297,5,0))</f>
        <v>0.456</v>
      </c>
      <c r="AB1607" s="24">
        <f>IFNA(VLOOKUP(A1607,'BUSINESS processed'!A1607:J4297,6,0))</f>
        <v>9</v>
      </c>
      <c r="AC1607" s="24">
        <f t="shared" si="907"/>
        <v>0</v>
      </c>
      <c r="AD1607" s="24">
        <f>IFNA(VLOOKUP(A1607,'BUSINESS processed'!A1607:J4297,8,0))</f>
        <v>202</v>
      </c>
      <c r="AE1607" s="24">
        <f>IFNA(VLOOKUP(A1607,'BUSINESS processed'!A1607:J4297,9,0))</f>
        <v>0.283</v>
      </c>
      <c r="AF1607" s="27">
        <f>IFNA(VLOOKUP(A1607,'BUSINESS processed'!A1607:J4297,10,0))</f>
        <v>0.927</v>
      </c>
      <c r="AG1607" s="26"/>
      <c r="AH1607" s="26"/>
      <c r="AI1607" s="26"/>
      <c r="AJ1607" s="26"/>
      <c r="AK1607" s="26"/>
      <c r="AL1607" s="26"/>
      <c r="AM1607" s="26"/>
      <c r="AN1607" s="26"/>
      <c r="AO1607" s="26"/>
      <c r="AP1607" s="26"/>
      <c r="AQ1607" s="26"/>
      <c r="AR1607" s="26"/>
      <c r="AS1607" s="26"/>
      <c r="AT1607" s="26"/>
      <c r="AU1607" s="26"/>
      <c r="AV1607" s="26"/>
      <c r="AW1607" s="26"/>
      <c r="AX1607" s="26"/>
      <c r="AY1607" s="26"/>
      <c r="AZ1607" s="26"/>
      <c r="BA1607" s="26"/>
      <c r="BB1607" s="26"/>
      <c r="BC1607" s="26"/>
      <c r="BD1607" s="26"/>
      <c r="BE1607" s="26"/>
      <c r="BF1607" s="26"/>
      <c r="BG1607" s="26"/>
      <c r="BH1607" s="26"/>
    </row>
    <row r="1608">
      <c r="A1608" s="18" t="str">
        <f t="shared" si="1"/>
        <v>Europe_Romania-Europe_2008</v>
      </c>
      <c r="B1608" s="19" t="s">
        <v>179</v>
      </c>
      <c r="C1608" s="20" t="s">
        <v>216</v>
      </c>
      <c r="D1608" s="21" t="s">
        <v>87</v>
      </c>
      <c r="E1608" s="22">
        <v>2.04E11</v>
      </c>
      <c r="F1608" s="22">
        <f t="shared" si="2"/>
        <v>9932.867933</v>
      </c>
      <c r="G1608" s="23">
        <v>0.054</v>
      </c>
      <c r="H1608" s="23">
        <v>516.0</v>
      </c>
      <c r="I1608" s="23">
        <v>0.15</v>
      </c>
      <c r="J1608" s="24">
        <f>IFNA(VLOOKUP(A1608,'ENERGY processed'!$A$2:$H$2692,7,0),"")</f>
        <v>39757</v>
      </c>
      <c r="K1608" s="24">
        <f t="shared" si="3"/>
        <v>0.001935789365</v>
      </c>
      <c r="L1608" s="24">
        <f>IFNA(VLOOKUP(A1608,'ENERGY processed'!$A$2:$H$2692,8,0),"")</f>
        <v>100960</v>
      </c>
      <c r="M1608" s="24">
        <f t="shared" si="5"/>
        <v>0.004915795816</v>
      </c>
      <c r="N1608" s="24">
        <f>IFNA(VLOOKUP(A1608,'HUMAN RESOURCES processed'!$A$2:$M$2692,5,0))</f>
        <v>0.011</v>
      </c>
      <c r="O1608" s="24">
        <f>IFNA(VLOOKUP(A1608,'HUMAN RESOURCES processed'!$A$2:$M$2692,6,0))</f>
        <v>0.014</v>
      </c>
      <c r="P1608" s="24">
        <f>IFNA(VLOOKUP(A1608,'HUMAN RESOURCES processed'!$A$2:$M$2692,7,0))</f>
        <v>76</v>
      </c>
      <c r="Q1608" s="24">
        <f>IFNA(VLOOKUP(A1608,'HUMAN RESOURCES processed'!$A$2:$M$2692,8,0))</f>
        <v>69</v>
      </c>
      <c r="R1608" s="24">
        <f t="shared" si="6"/>
        <v>72.5</v>
      </c>
      <c r="S1608" s="24">
        <f>IFNA(VLOOKUP(A1608,'HUMAN RESOURCES processed'!$A$2:$M$2692,9,0))</f>
        <v>0.15</v>
      </c>
      <c r="T1608" s="24">
        <f>IFNA(VLOOKUP(A1608,'HUMAN RESOURCES processed'!$A$2:$M$2692,10,0))</f>
        <v>0.702</v>
      </c>
      <c r="U1608" s="24">
        <f>IFNA(VLOOKUP(A1608,'HUMAN RESOURCES processed'!$A$2:$M$2692,11,0))</f>
        <v>0.149</v>
      </c>
      <c r="V1608" s="24">
        <f>IFNA(VLOOKUP(A1608,'HUMAN RESOURCES processed'!$A$2:$M$2692,12,0))</f>
        <v>20537875</v>
      </c>
      <c r="W1608" s="24">
        <f>IFNA(VLOOKUP(A1608,'HUMAN RESOURCES processed'!$A$2:$M$2692,13,0))</f>
        <v>0.536</v>
      </c>
      <c r="X1608" s="24">
        <f>IFNA(VLOOKUP(A1608,'TOURISM processed'!$A$2:$F$2692,5,0))</f>
        <v>2625000000</v>
      </c>
      <c r="Y1608" s="24">
        <f>IFNA(VLOOKUP(A1608,'TOURISM processed'!$A$2:$F$2692,6,0))</f>
        <v>2409000000</v>
      </c>
      <c r="Z1608" s="24">
        <f t="shared" si="7"/>
        <v>117.2954846</v>
      </c>
      <c r="AA1608" s="24">
        <f>IFNA(VLOOKUP(A1608,'BUSINESS processed'!A1608:J4298,5,0))</f>
        <v>0.454</v>
      </c>
      <c r="AB1608" s="24">
        <f>IFNA(VLOOKUP(A1608,'BUSINESS processed'!A1608:J4298,6,0))</f>
        <v>9</v>
      </c>
      <c r="AC1608" s="24">
        <f t="shared" si="907"/>
        <v>0</v>
      </c>
      <c r="AD1608" s="24">
        <f>IFNA(VLOOKUP(A1608,'BUSINESS processed'!A1608:J4298,8,0))</f>
        <v>202</v>
      </c>
      <c r="AE1608" s="24">
        <f>IFNA(VLOOKUP(A1608,'BUSINESS processed'!A1608:J4298,9,0))</f>
        <v>0.324</v>
      </c>
      <c r="AF1608" s="27">
        <f>IFNA(VLOOKUP(A1608,'BUSINESS processed'!A1608:J4298,10,0))</f>
        <v>1.114</v>
      </c>
      <c r="AG1608" s="26"/>
      <c r="AH1608" s="26"/>
      <c r="AI1608" s="26"/>
      <c r="AJ1608" s="26"/>
      <c r="AK1608" s="26"/>
      <c r="AL1608" s="26"/>
      <c r="AM1608" s="26"/>
      <c r="AN1608" s="26"/>
      <c r="AO1608" s="26"/>
      <c r="AP1608" s="26"/>
      <c r="AQ1608" s="26"/>
      <c r="AR1608" s="26"/>
      <c r="AS1608" s="26"/>
      <c r="AT1608" s="26"/>
      <c r="AU1608" s="26"/>
      <c r="AV1608" s="26"/>
      <c r="AW1608" s="26"/>
      <c r="AX1608" s="26"/>
      <c r="AY1608" s="26"/>
      <c r="AZ1608" s="26"/>
      <c r="BA1608" s="26"/>
      <c r="BB1608" s="26"/>
      <c r="BC1608" s="26"/>
      <c r="BD1608" s="26"/>
      <c r="BE1608" s="26"/>
      <c r="BF1608" s="26"/>
      <c r="BG1608" s="26"/>
      <c r="BH1608" s="26"/>
    </row>
    <row r="1609">
      <c r="A1609" s="18" t="str">
        <f t="shared" si="1"/>
        <v>Europe_Romania-Europe_2009</v>
      </c>
      <c r="B1609" s="19" t="s">
        <v>179</v>
      </c>
      <c r="C1609" s="20" t="s">
        <v>216</v>
      </c>
      <c r="D1609" s="21" t="s">
        <v>88</v>
      </c>
      <c r="E1609" s="22">
        <v>1.64E11</v>
      </c>
      <c r="F1609" s="22">
        <f t="shared" si="2"/>
        <v>8052.048836</v>
      </c>
      <c r="G1609" s="23">
        <v>0.056</v>
      </c>
      <c r="H1609" s="23">
        <v>431.0</v>
      </c>
      <c r="I1609" s="23">
        <v>0.173</v>
      </c>
      <c r="J1609" s="24">
        <f>IF(AND( C1609=C1608,D1609&gt;D1608),J1608,"")</f>
        <v>39757</v>
      </c>
      <c r="K1609" s="24">
        <f t="shared" si="3"/>
        <v>0.001951983571</v>
      </c>
      <c r="L1609" s="24">
        <f>IF(AND(C1609=C1608,C1609&gt;C1608),C1608,0)</f>
        <v>0</v>
      </c>
      <c r="M1609" s="24">
        <f t="shared" si="5"/>
        <v>0</v>
      </c>
      <c r="N1609" s="24">
        <f>IFNA(VLOOKUP(A1609,'HUMAN RESOURCES processed'!$A$2:$M$2692,5,0))</f>
        <v>0.011</v>
      </c>
      <c r="O1609" s="24">
        <f>IFNA(VLOOKUP(A1609,'HUMAN RESOURCES processed'!$A$2:$M$2692,6,0))</f>
        <v>0.013</v>
      </c>
      <c r="P1609" s="24">
        <f>IFNA(VLOOKUP(A1609,'HUMAN RESOURCES processed'!$A$2:$M$2692,7,0))</f>
        <v>77</v>
      </c>
      <c r="Q1609" s="24">
        <f>IFNA(VLOOKUP(A1609,'HUMAN RESOURCES processed'!$A$2:$M$2692,8,0))</f>
        <v>70</v>
      </c>
      <c r="R1609" s="24">
        <f t="shared" si="6"/>
        <v>73.5</v>
      </c>
      <c r="S1609" s="24">
        <f>IFNA(VLOOKUP(A1609,'HUMAN RESOURCES processed'!$A$2:$M$2692,9,0))</f>
        <v>0.15</v>
      </c>
      <c r="T1609" s="24">
        <f>IFNA(VLOOKUP(A1609,'HUMAN RESOURCES processed'!$A$2:$M$2692,10,0))</f>
        <v>0.702</v>
      </c>
      <c r="U1609" s="24">
        <f>IFNA(VLOOKUP(A1609,'HUMAN RESOURCES processed'!$A$2:$M$2692,11,0))</f>
        <v>0.148</v>
      </c>
      <c r="V1609" s="24">
        <f>IFNA(VLOOKUP(A1609,'HUMAN RESOURCES processed'!$A$2:$M$2692,12,0))</f>
        <v>20367487</v>
      </c>
      <c r="W1609" s="24">
        <f>IFNA(VLOOKUP(A1609,'HUMAN RESOURCES processed'!$A$2:$M$2692,13,0))</f>
        <v>0.537</v>
      </c>
      <c r="X1609" s="24">
        <f>IFNA(VLOOKUP(A1609,'TOURISM processed'!$A$2:$F$2692,5,0))</f>
        <v>1687000000</v>
      </c>
      <c r="Y1609" s="24">
        <f>IFNA(VLOOKUP(A1609,'TOURISM processed'!$A$2:$F$2692,6,0))</f>
        <v>1769000000</v>
      </c>
      <c r="Z1609" s="24">
        <f t="shared" si="7"/>
        <v>86.85411214</v>
      </c>
      <c r="AA1609" s="24">
        <f>IFNA(VLOOKUP(A1609,'BUSINESS processed'!A1609:J4299,5,0))</f>
        <v>0.451</v>
      </c>
      <c r="AB1609" s="24">
        <f>IFNA(VLOOKUP(A1609,'BUSINESS processed'!A1609:J4299,6,0))</f>
        <v>9</v>
      </c>
      <c r="AC1609" s="24">
        <f t="shared" si="907"/>
        <v>0</v>
      </c>
      <c r="AD1609" s="24">
        <f>IFNA(VLOOKUP(A1609,'BUSINESS processed'!A1609:J4299,8,0))</f>
        <v>202</v>
      </c>
      <c r="AE1609" s="24">
        <f>IFNA(VLOOKUP(A1609,'BUSINESS processed'!A1609:J4299,9,0))</f>
        <v>0.366</v>
      </c>
      <c r="AF1609" s="27">
        <f>IFNA(VLOOKUP(A1609,'BUSINESS processed'!A1609:J4299,10,0))</f>
        <v>1.145</v>
      </c>
      <c r="AG1609" s="26"/>
      <c r="AH1609" s="26"/>
      <c r="AI1609" s="26"/>
      <c r="AJ1609" s="26"/>
      <c r="AK1609" s="26"/>
      <c r="AL1609" s="26"/>
      <c r="AM1609" s="26"/>
      <c r="AN1609" s="26"/>
      <c r="AO1609" s="26"/>
      <c r="AP1609" s="26"/>
      <c r="AQ1609" s="26"/>
      <c r="AR1609" s="26"/>
      <c r="AS1609" s="26"/>
      <c r="AT1609" s="26"/>
      <c r="AU1609" s="26"/>
      <c r="AV1609" s="26"/>
      <c r="AW1609" s="26"/>
      <c r="AX1609" s="26"/>
      <c r="AY1609" s="26"/>
      <c r="AZ1609" s="26"/>
      <c r="BA1609" s="26"/>
      <c r="BB1609" s="26"/>
      <c r="BC1609" s="26"/>
      <c r="BD1609" s="26"/>
      <c r="BE1609" s="26"/>
      <c r="BF1609" s="26"/>
      <c r="BG1609" s="26"/>
      <c r="BH1609" s="26"/>
    </row>
    <row r="1610">
      <c r="A1610" s="18" t="str">
        <f t="shared" si="1"/>
        <v>Europe_Romania-Europe_2010</v>
      </c>
      <c r="B1610" s="19" t="s">
        <v>179</v>
      </c>
      <c r="C1610" s="20" t="s">
        <v>216</v>
      </c>
      <c r="D1610" s="21" t="s">
        <v>89</v>
      </c>
      <c r="E1610" s="22">
        <v>1.65E11</v>
      </c>
      <c r="F1610" s="22">
        <f t="shared" si="2"/>
        <v>8149.407383</v>
      </c>
      <c r="G1610" s="23">
        <v>0.059</v>
      </c>
      <c r="H1610" s="23">
        <v>457.0</v>
      </c>
      <c r="I1610" s="23">
        <v>0.141</v>
      </c>
      <c r="J1610" s="24">
        <f>IFNA(VLOOKUP(A1610,'ENERGY processed'!$A$2:$H$2692,7,0),"")</f>
        <v>38693</v>
      </c>
      <c r="K1610" s="24">
        <f t="shared" si="3"/>
        <v>0.001911060726</v>
      </c>
      <c r="L1610" s="24">
        <f>IFNA(VLOOKUP(A1610,'ENERGY processed'!$A$2:$H$2692,8,0),"")</f>
        <v>95676</v>
      </c>
      <c r="M1610" s="24">
        <f t="shared" si="5"/>
        <v>0.004725470914</v>
      </c>
      <c r="N1610" s="24">
        <f>IFNA(VLOOKUP(A1610,'HUMAN RESOURCES processed'!$A$2:$M$2692,5,0))</f>
        <v>0.011</v>
      </c>
      <c r="O1610" s="24">
        <f>IFNA(VLOOKUP(A1610,'HUMAN RESOURCES processed'!$A$2:$M$2692,6,0))</f>
        <v>0.012</v>
      </c>
      <c r="P1610" s="24">
        <f>IFNA(VLOOKUP(A1610,'HUMAN RESOURCES processed'!$A$2:$M$2692,7,0))</f>
        <v>77</v>
      </c>
      <c r="Q1610" s="24">
        <f>IFNA(VLOOKUP(A1610,'HUMAN RESOURCES processed'!$A$2:$M$2692,8,0))</f>
        <v>70</v>
      </c>
      <c r="R1610" s="24">
        <f t="shared" si="6"/>
        <v>73.5</v>
      </c>
      <c r="S1610" s="24">
        <f>IFNA(VLOOKUP(A1610,'HUMAN RESOURCES processed'!$A$2:$M$2692,9,0))</f>
        <v>0.15</v>
      </c>
      <c r="T1610" s="24">
        <f>IFNA(VLOOKUP(A1610,'HUMAN RESOURCES processed'!$A$2:$M$2692,10,0))</f>
        <v>0.701</v>
      </c>
      <c r="U1610" s="24">
        <f>IFNA(VLOOKUP(A1610,'HUMAN RESOURCES processed'!$A$2:$M$2692,11,0))</f>
        <v>0.148</v>
      </c>
      <c r="V1610" s="24">
        <f>IFNA(VLOOKUP(A1610,'HUMAN RESOURCES processed'!$A$2:$M$2692,12,0))</f>
        <v>20246871</v>
      </c>
      <c r="W1610" s="24">
        <f>IFNA(VLOOKUP(A1610,'HUMAN RESOURCES processed'!$A$2:$M$2692,13,0))</f>
        <v>0.538</v>
      </c>
      <c r="X1610" s="24">
        <f>IFNA(VLOOKUP(A1610,'TOURISM processed'!$A$2:$F$2692,5,0))</f>
        <v>1631000000</v>
      </c>
      <c r="Y1610" s="24">
        <f>IFNA(VLOOKUP(A1610,'TOURISM processed'!$A$2:$F$2692,6,0))</f>
        <v>1896000000</v>
      </c>
      <c r="Z1610" s="24">
        <f t="shared" si="7"/>
        <v>93.64409938</v>
      </c>
      <c r="AA1610" s="24">
        <f>IFNA(VLOOKUP(A1610,'BUSINESS processed'!A1610:J4300,5,0))</f>
        <v>0.435</v>
      </c>
      <c r="AB1610" s="24">
        <f>IFNA(VLOOKUP(A1610,'BUSINESS processed'!A1610:J4300,6,0))</f>
        <v>9</v>
      </c>
      <c r="AC1610" s="24">
        <f t="shared" si="907"/>
        <v>0</v>
      </c>
      <c r="AD1610" s="24">
        <f>IFNA(VLOOKUP(A1610,'BUSINESS processed'!A1610:J4300,8,0))</f>
        <v>222</v>
      </c>
      <c r="AE1610" s="24">
        <f>IFNA(VLOOKUP(A1610,'BUSINESS processed'!A1610:J4300,9,0))</f>
        <v>0.399</v>
      </c>
      <c r="AF1610" s="27">
        <f>IFNA(VLOOKUP(A1610,'BUSINESS processed'!A1610:J4300,10,0))</f>
        <v>1.114</v>
      </c>
      <c r="AG1610" s="26"/>
      <c r="AH1610" s="26"/>
      <c r="AI1610" s="26"/>
      <c r="AJ1610" s="26"/>
      <c r="AK1610" s="26"/>
      <c r="AL1610" s="26"/>
      <c r="AM1610" s="26"/>
      <c r="AN1610" s="26"/>
      <c r="AO1610" s="26"/>
      <c r="AP1610" s="26"/>
      <c r="AQ1610" s="26"/>
      <c r="AR1610" s="26"/>
      <c r="AS1610" s="26"/>
      <c r="AT1610" s="26"/>
      <c r="AU1610" s="26"/>
      <c r="AV1610" s="26"/>
      <c r="AW1610" s="26"/>
      <c r="AX1610" s="26"/>
      <c r="AY1610" s="26"/>
      <c r="AZ1610" s="26"/>
      <c r="BA1610" s="26"/>
      <c r="BB1610" s="26"/>
      <c r="BC1610" s="26"/>
      <c r="BD1610" s="26"/>
      <c r="BE1610" s="26"/>
      <c r="BF1610" s="26"/>
      <c r="BG1610" s="26"/>
      <c r="BH1610" s="26"/>
    </row>
    <row r="1611">
      <c r="A1611" s="18" t="str">
        <f t="shared" si="1"/>
        <v>Europe_Romania-Europe_2011</v>
      </c>
      <c r="B1611" s="19" t="s">
        <v>179</v>
      </c>
      <c r="C1611" s="20" t="s">
        <v>216</v>
      </c>
      <c r="D1611" s="21" t="s">
        <v>90</v>
      </c>
      <c r="E1611" s="22">
        <v>1.83E11</v>
      </c>
      <c r="F1611" s="22">
        <f t="shared" si="2"/>
        <v>9083.000158</v>
      </c>
      <c r="G1611" s="23">
        <v>0.056</v>
      </c>
      <c r="H1611" s="23">
        <v>480.0</v>
      </c>
      <c r="I1611" s="23">
        <v>0.121</v>
      </c>
      <c r="J1611" s="24">
        <f>IFNA(VLOOKUP(A1611,'ENERGY processed'!$A$2:$H$2692,7,0),"")</f>
        <v>37876.5</v>
      </c>
      <c r="K1611" s="24">
        <f t="shared" si="3"/>
        <v>0.00187995768</v>
      </c>
      <c r="L1611" s="24">
        <f>IFNA(VLOOKUP(A1611,'ENERGY processed'!$A$2:$H$2692,8,0),"")</f>
        <v>92962.5</v>
      </c>
      <c r="M1611" s="24">
        <f t="shared" si="5"/>
        <v>0.004614089629</v>
      </c>
      <c r="N1611" s="24">
        <f>IFNA(VLOOKUP(A1611,'HUMAN RESOURCES processed'!$A$2:$M$2692,5,0))</f>
        <v>0.01</v>
      </c>
      <c r="O1611" s="24">
        <f>IFNA(VLOOKUP(A1611,'HUMAN RESOURCES processed'!$A$2:$M$2692,6,0))</f>
        <v>0.012</v>
      </c>
      <c r="P1611" s="24">
        <f>IFNA(VLOOKUP(A1611,'HUMAN RESOURCES processed'!$A$2:$M$2692,7,0))</f>
        <v>78</v>
      </c>
      <c r="Q1611" s="24">
        <f>IFNA(VLOOKUP(A1611,'HUMAN RESOURCES processed'!$A$2:$M$2692,8,0))</f>
        <v>71</v>
      </c>
      <c r="R1611" s="24">
        <f t="shared" si="6"/>
        <v>74.5</v>
      </c>
      <c r="S1611" s="24">
        <f>IFNA(VLOOKUP(A1611,'HUMAN RESOURCES processed'!$A$2:$M$2692,9,0))</f>
        <v>0.15</v>
      </c>
      <c r="T1611" s="24">
        <f>IFNA(VLOOKUP(A1611,'HUMAN RESOURCES processed'!$A$2:$M$2692,10,0))</f>
        <v>0.701</v>
      </c>
      <c r="U1611" s="24">
        <f>IFNA(VLOOKUP(A1611,'HUMAN RESOURCES processed'!$A$2:$M$2692,11,0))</f>
        <v>0.149</v>
      </c>
      <c r="V1611" s="24">
        <f>IFNA(VLOOKUP(A1611,'HUMAN RESOURCES processed'!$A$2:$M$2692,12,0))</f>
        <v>20147528</v>
      </c>
      <c r="W1611" s="24">
        <f>IFNA(VLOOKUP(A1611,'HUMAN RESOURCES processed'!$A$2:$M$2692,13,0))</f>
        <v>0.54</v>
      </c>
      <c r="X1611" s="24">
        <f>IFNA(VLOOKUP(A1611,'TOURISM processed'!$A$2:$F$2692,5,0))</f>
        <v>2018000000</v>
      </c>
      <c r="Y1611" s="24">
        <f>IFNA(VLOOKUP(A1611,'TOURISM processed'!$A$2:$F$2692,6,0))</f>
        <v>2295000000</v>
      </c>
      <c r="Z1611" s="24">
        <f t="shared" si="7"/>
        <v>113.9097561</v>
      </c>
      <c r="AA1611" s="24">
        <f>IFNA(VLOOKUP(A1611,'BUSINESS processed'!A1611:J4301,5,0))</f>
        <v>0.431</v>
      </c>
      <c r="AB1611" s="24">
        <f>IFNA(VLOOKUP(A1611,'BUSINESS processed'!A1611:J4301,6,0))</f>
        <v>14</v>
      </c>
      <c r="AC1611" s="24">
        <f t="shared" si="907"/>
        <v>0</v>
      </c>
      <c r="AD1611" s="24">
        <f>IFNA(VLOOKUP(A1611,'BUSINESS processed'!A1611:J4301,8,0))</f>
        <v>222</v>
      </c>
      <c r="AE1611" s="24">
        <f>IFNA(VLOOKUP(A1611,'BUSINESS processed'!A1611:J4301,9,0))</f>
        <v>0.4</v>
      </c>
      <c r="AF1611" s="27">
        <f>IFNA(VLOOKUP(A1611,'BUSINESS processed'!A1611:J4301,10,0))</f>
        <v>1.074</v>
      </c>
      <c r="AG1611" s="26"/>
      <c r="AH1611" s="26"/>
      <c r="AI1611" s="26"/>
      <c r="AJ1611" s="26"/>
      <c r="AK1611" s="26"/>
      <c r="AL1611" s="26"/>
      <c r="AM1611" s="26"/>
      <c r="AN1611" s="26"/>
      <c r="AO1611" s="26"/>
      <c r="AP1611" s="26"/>
      <c r="AQ1611" s="26"/>
      <c r="AR1611" s="26"/>
      <c r="AS1611" s="26"/>
      <c r="AT1611" s="26"/>
      <c r="AU1611" s="26"/>
      <c r="AV1611" s="26"/>
      <c r="AW1611" s="26"/>
      <c r="AX1611" s="26"/>
      <c r="AY1611" s="26"/>
      <c r="AZ1611" s="26"/>
      <c r="BA1611" s="26"/>
      <c r="BB1611" s="26"/>
      <c r="BC1611" s="26"/>
      <c r="BD1611" s="26"/>
      <c r="BE1611" s="26"/>
      <c r="BF1611" s="26"/>
      <c r="BG1611" s="26"/>
      <c r="BH1611" s="26"/>
    </row>
    <row r="1612">
      <c r="A1612" s="18" t="str">
        <f t="shared" si="1"/>
        <v>Europe_Romania-Europe_2012</v>
      </c>
      <c r="B1612" s="19" t="s">
        <v>179</v>
      </c>
      <c r="C1612" s="20" t="s">
        <v>216</v>
      </c>
      <c r="D1612" s="21" t="s">
        <v>91</v>
      </c>
      <c r="E1612" s="22">
        <v>1.69E11</v>
      </c>
      <c r="F1612" s="22">
        <f t="shared" si="2"/>
        <v>8417.706731</v>
      </c>
      <c r="G1612" s="23">
        <v>0.051</v>
      </c>
      <c r="H1612" s="23">
        <v>420.0</v>
      </c>
      <c r="I1612" s="23">
        <v>0.113</v>
      </c>
      <c r="J1612" s="24">
        <f>IFNA(VLOOKUP(A1612,'ENERGY processed'!$A$2:$H$2692,7,0),"")</f>
        <v>39936</v>
      </c>
      <c r="K1612" s="24">
        <f t="shared" si="3"/>
        <v>0.001989168852</v>
      </c>
      <c r="L1612" s="24">
        <f>IFNA(VLOOKUP(A1612,'ENERGY processed'!$A$2:$H$2692,8,0),"")</f>
        <v>102595</v>
      </c>
      <c r="M1612" s="24">
        <f t="shared" si="5"/>
        <v>0.005110145693</v>
      </c>
      <c r="N1612" s="24">
        <f>IFNA(VLOOKUP(A1612,'HUMAN RESOURCES processed'!$A$2:$M$2692,5,0))</f>
        <v>0.01</v>
      </c>
      <c r="O1612" s="24">
        <f>IFNA(VLOOKUP(A1612,'HUMAN RESOURCES processed'!$A$2:$M$2692,6,0))</f>
        <v>0.011</v>
      </c>
      <c r="P1612" s="24">
        <f>IFNA(VLOOKUP(A1612,'HUMAN RESOURCES processed'!$A$2:$M$2692,7,0))</f>
        <v>78</v>
      </c>
      <c r="Q1612" s="24">
        <f>IFNA(VLOOKUP(A1612,'HUMAN RESOURCES processed'!$A$2:$M$2692,8,0))</f>
        <v>71</v>
      </c>
      <c r="R1612" s="24">
        <f t="shared" si="6"/>
        <v>74.5</v>
      </c>
      <c r="S1612" s="24">
        <f>IFNA(VLOOKUP(A1612,'HUMAN RESOURCES processed'!$A$2:$M$2692,9,0))</f>
        <v>0.15</v>
      </c>
      <c r="T1612" s="24">
        <f>IFNA(VLOOKUP(A1612,'HUMAN RESOURCES processed'!$A$2:$M$2692,10,0))</f>
        <v>0.7</v>
      </c>
      <c r="U1612" s="24">
        <f>IFNA(VLOOKUP(A1612,'HUMAN RESOURCES processed'!$A$2:$M$2692,11,0))</f>
        <v>0.15</v>
      </c>
      <c r="V1612" s="24">
        <f>IFNA(VLOOKUP(A1612,'HUMAN RESOURCES processed'!$A$2:$M$2692,12,0))</f>
        <v>20076727</v>
      </c>
      <c r="W1612" s="24">
        <f>IFNA(VLOOKUP(A1612,'HUMAN RESOURCES processed'!$A$2:$M$2692,13,0))</f>
        <v>0.541</v>
      </c>
      <c r="X1612" s="24">
        <f>IFNA(VLOOKUP(A1612,'TOURISM processed'!$A$2:$F$2692,5,0))</f>
        <v>1919000000</v>
      </c>
      <c r="Y1612" s="24">
        <f>IFNA(VLOOKUP(A1612,'TOURISM processed'!$A$2:$F$2692,6,0))</f>
        <v>2112000000</v>
      </c>
      <c r="Z1612" s="24">
        <f t="shared" si="7"/>
        <v>105.1964297</v>
      </c>
      <c r="AA1612" s="24">
        <f>IFNA(VLOOKUP(A1612,'BUSINESS processed'!A1612:J4302,5,0))</f>
        <v>0.429</v>
      </c>
      <c r="AB1612" s="24">
        <f>IFNA(VLOOKUP(A1612,'BUSINESS processed'!A1612:J4302,6,0))</f>
        <v>10</v>
      </c>
      <c r="AC1612" s="24">
        <f>IFNA(VLOOKUP(A1612,'BUSINESS processed'!A1612:J4302,7,0))</f>
        <v>73</v>
      </c>
      <c r="AD1612" s="24">
        <f>IFNA(VLOOKUP(A1612,'BUSINESS processed'!A1612:J4302,8,0))</f>
        <v>216</v>
      </c>
      <c r="AE1612" s="24">
        <f>IFNA(VLOOKUP(A1612,'BUSINESS processed'!A1612:J4302,9,0))</f>
        <v>0.459</v>
      </c>
      <c r="AF1612" s="27">
        <f>IFNA(VLOOKUP(A1612,'BUSINESS processed'!A1612:J4302,10,0))</f>
        <v>1.05</v>
      </c>
      <c r="AG1612" s="26"/>
      <c r="AH1612" s="26"/>
      <c r="AI1612" s="26"/>
      <c r="AJ1612" s="26"/>
      <c r="AK1612" s="26"/>
      <c r="AL1612" s="26"/>
      <c r="AM1612" s="26"/>
      <c r="AN1612" s="26"/>
      <c r="AO1612" s="26"/>
      <c r="AP1612" s="26"/>
      <c r="AQ1612" s="26"/>
      <c r="AR1612" s="26"/>
      <c r="AS1612" s="26"/>
      <c r="AT1612" s="26"/>
      <c r="AU1612" s="26"/>
      <c r="AV1612" s="26"/>
      <c r="AW1612" s="26"/>
      <c r="AX1612" s="26"/>
      <c r="AY1612" s="26"/>
      <c r="AZ1612" s="26"/>
      <c r="BA1612" s="26"/>
      <c r="BB1612" s="26"/>
      <c r="BC1612" s="26"/>
      <c r="BD1612" s="26"/>
      <c r="BE1612" s="26"/>
      <c r="BF1612" s="26"/>
      <c r="BG1612" s="26"/>
      <c r="BH1612" s="26"/>
    </row>
    <row r="1613">
      <c r="A1613" s="18" t="str">
        <f t="shared" si="1"/>
        <v>Europe_Russia-Europe_2000</v>
      </c>
      <c r="B1613" s="19" t="s">
        <v>179</v>
      </c>
      <c r="C1613" s="20" t="s">
        <v>217</v>
      </c>
      <c r="D1613" s="21" t="s">
        <v>70</v>
      </c>
      <c r="E1613" s="22">
        <v>2.6E11</v>
      </c>
      <c r="F1613" s="22">
        <f t="shared" si="2"/>
        <v>1773.571291</v>
      </c>
      <c r="G1613" s="23">
        <v>0.054</v>
      </c>
      <c r="H1613" s="23">
        <v>96.0</v>
      </c>
      <c r="I1613" s="23">
        <v>0.244</v>
      </c>
      <c r="J1613" s="24">
        <f>IF(AND( C1613=C1612,D1613&gt;D1612),J1612,0)</f>
        <v>0</v>
      </c>
      <c r="K1613" s="24">
        <f t="shared" si="3"/>
        <v>0</v>
      </c>
      <c r="L1613" s="24">
        <f t="shared" ref="L1613:L1614" si="911">IF(AND(C1613=C1612,C1613&gt;C1612),C1612,0)</f>
        <v>0</v>
      </c>
      <c r="M1613" s="24">
        <f t="shared" si="5"/>
        <v>0</v>
      </c>
      <c r="N1613" s="24">
        <f>IFNA(VLOOKUP(A1613,'HUMAN RESOURCES processed'!$A$2:$M$2692,5,0))</f>
        <v>0.009</v>
      </c>
      <c r="O1613" s="24">
        <f>IFNA(VLOOKUP(A1613,'HUMAN RESOURCES processed'!$A$2:$M$2692,6,0))</f>
        <v>0.02</v>
      </c>
      <c r="P1613" s="24">
        <f>IFNA(VLOOKUP(A1613,'HUMAN RESOURCES processed'!$A$2:$M$2692,7,0))</f>
        <v>72</v>
      </c>
      <c r="Q1613" s="24">
        <f>IFNA(VLOOKUP(A1613,'HUMAN RESOURCES processed'!$A$2:$M$2692,8,0))</f>
        <v>59</v>
      </c>
      <c r="R1613" s="24">
        <f t="shared" si="6"/>
        <v>65.5</v>
      </c>
      <c r="S1613" s="24">
        <f>IFNA(VLOOKUP(A1613,'HUMAN RESOURCES processed'!$A$2:$M$2692,9,0))</f>
        <v>0.182</v>
      </c>
      <c r="T1613" s="24">
        <f>IFNA(VLOOKUP(A1613,'HUMAN RESOURCES processed'!$A$2:$M$2692,10,0))</f>
        <v>0.694</v>
      </c>
      <c r="U1613" s="24">
        <f>IFNA(VLOOKUP(A1613,'HUMAN RESOURCES processed'!$A$2:$M$2692,11,0))</f>
        <v>0.124</v>
      </c>
      <c r="V1613" s="24">
        <f>IFNA(VLOOKUP(A1613,'HUMAN RESOURCES processed'!$A$2:$M$2692,12,0))</f>
        <v>146596870</v>
      </c>
      <c r="W1613" s="24">
        <f>IFNA(VLOOKUP(A1613,'HUMAN RESOURCES processed'!$A$2:$M$2692,13,0))</f>
        <v>0.734</v>
      </c>
      <c r="X1613" s="24">
        <f>IFNA(VLOOKUP(A1613,'TOURISM processed'!$A$2:$F$2692,5,0))</f>
        <v>3429000000</v>
      </c>
      <c r="Y1613" s="24">
        <f>IFNA(VLOOKUP(A1613,'TOURISM processed'!$A$2:$F$2692,6,0))</f>
        <v>8848000000</v>
      </c>
      <c r="Z1613" s="24">
        <f t="shared" si="7"/>
        <v>60.35599532</v>
      </c>
      <c r="AA1613" s="24">
        <f t="shared" ref="AA1613:AA1617" si="912">IF(AND(C1613=C1612,D1613&gt;D1612),AA1612,0)</f>
        <v>0</v>
      </c>
      <c r="AB1613" s="24">
        <f t="shared" ref="AB1613:AB1615" si="913">IF(AND(C1613=C1612,D1613&gt;D1612),AB1612,0)</f>
        <v>0</v>
      </c>
      <c r="AC1613" s="24">
        <f t="shared" ref="AC1613:AC1624" si="914">IF(AND(C1613=C1612,D1613&gt;D1612),AC1612,0)</f>
        <v>0</v>
      </c>
      <c r="AD1613" s="24">
        <f t="shared" ref="AD1613:AD1617" si="915">IF(AND(C1613=C1612,D1613&gt;D1612),AD1612,0)</f>
        <v>0</v>
      </c>
      <c r="AE1613" s="24">
        <f>IFNA(VLOOKUP(A1613,'BUSINESS processed'!A1613:J4303,9,0))</f>
        <v>0.02</v>
      </c>
      <c r="AF1613" s="27">
        <f>IFNA(VLOOKUP(A1613,'BUSINESS processed'!A1613:J4303,10,0))</f>
        <v>0.022</v>
      </c>
      <c r="AG1613" s="26"/>
      <c r="AH1613" s="26"/>
      <c r="AI1613" s="26"/>
      <c r="AJ1613" s="26"/>
      <c r="AK1613" s="26"/>
      <c r="AL1613" s="26"/>
      <c r="AM1613" s="26"/>
      <c r="AN1613" s="26"/>
      <c r="AO1613" s="26"/>
      <c r="AP1613" s="26"/>
      <c r="AQ1613" s="26"/>
      <c r="AR1613" s="26"/>
      <c r="AS1613" s="26"/>
      <c r="AT1613" s="26"/>
      <c r="AU1613" s="26"/>
      <c r="AV1613" s="26"/>
      <c r="AW1613" s="26"/>
      <c r="AX1613" s="26"/>
      <c r="AY1613" s="26"/>
      <c r="AZ1613" s="26"/>
      <c r="BA1613" s="26"/>
      <c r="BB1613" s="26"/>
      <c r="BC1613" s="26"/>
      <c r="BD1613" s="26"/>
      <c r="BE1613" s="26"/>
      <c r="BF1613" s="26"/>
      <c r="BG1613" s="26"/>
      <c r="BH1613" s="26"/>
    </row>
    <row r="1614">
      <c r="A1614" s="18" t="str">
        <f t="shared" si="1"/>
        <v>Europe_Russia-Europe_2001</v>
      </c>
      <c r="B1614" s="19" t="s">
        <v>179</v>
      </c>
      <c r="C1614" s="20" t="s">
        <v>217</v>
      </c>
      <c r="D1614" s="21" t="s">
        <v>71</v>
      </c>
      <c r="E1614" s="22">
        <v>3.07E11</v>
      </c>
      <c r="F1614" s="22">
        <f t="shared" si="2"/>
        <v>2103.078624</v>
      </c>
      <c r="G1614" s="23">
        <v>0.057</v>
      </c>
      <c r="H1614" s="23">
        <v>119.0</v>
      </c>
      <c r="I1614" s="23">
        <v>0.179</v>
      </c>
      <c r="J1614" s="24">
        <f>IFNA(VLOOKUP(A1614,'ENERGY processed'!$A$2:$H$2692,7,0),"")</f>
        <v>730970</v>
      </c>
      <c r="K1614" s="24">
        <f t="shared" si="3"/>
        <v>0.005007450755</v>
      </c>
      <c r="L1614" s="24">
        <f t="shared" si="911"/>
        <v>0</v>
      </c>
      <c r="M1614" s="24">
        <f t="shared" si="5"/>
        <v>0</v>
      </c>
      <c r="N1614" s="24">
        <f>IFNA(VLOOKUP(A1614,'HUMAN RESOURCES processed'!$A$2:$M$2692,5,0))</f>
        <v>0.009</v>
      </c>
      <c r="O1614" s="24">
        <f>IFNA(VLOOKUP(A1614,'HUMAN RESOURCES processed'!$A$2:$M$2692,6,0))</f>
        <v>0.019</v>
      </c>
      <c r="P1614" s="24">
        <f>IFNA(VLOOKUP(A1614,'HUMAN RESOURCES processed'!$A$2:$M$2692,7,0))</f>
        <v>72</v>
      </c>
      <c r="Q1614" s="24">
        <f>IFNA(VLOOKUP(A1614,'HUMAN RESOURCES processed'!$A$2:$M$2692,8,0))</f>
        <v>59</v>
      </c>
      <c r="R1614" s="24">
        <f t="shared" si="6"/>
        <v>65.5</v>
      </c>
      <c r="S1614" s="24">
        <f>IFNA(VLOOKUP(A1614,'HUMAN RESOURCES processed'!$A$2:$M$2692,9,0))</f>
        <v>0.175</v>
      </c>
      <c r="T1614" s="24">
        <f>IFNA(VLOOKUP(A1614,'HUMAN RESOURCES processed'!$A$2:$M$2692,10,0))</f>
        <v>0.698</v>
      </c>
      <c r="U1614" s="24">
        <f>IFNA(VLOOKUP(A1614,'HUMAN RESOURCES processed'!$A$2:$M$2692,11,0))</f>
        <v>0.127</v>
      </c>
      <c r="V1614" s="24">
        <f>IFNA(VLOOKUP(A1614,'HUMAN RESOURCES processed'!$A$2:$M$2692,12,0))</f>
        <v>145976473</v>
      </c>
      <c r="W1614" s="24">
        <f>IFNA(VLOOKUP(A1614,'HUMAN RESOURCES processed'!$A$2:$M$2692,13,0))</f>
        <v>0.733</v>
      </c>
      <c r="X1614" s="24">
        <f>IFNA(VLOOKUP(A1614,'TOURISM processed'!$A$2:$F$2692,5,0))</f>
        <v>4726000000</v>
      </c>
      <c r="Y1614" s="24">
        <f>IFNA(VLOOKUP(A1614,'TOURISM processed'!$A$2:$F$2692,6,0))</f>
        <v>9760000000</v>
      </c>
      <c r="Z1614" s="24">
        <f t="shared" si="7"/>
        <v>66.86008916</v>
      </c>
      <c r="AA1614" s="24">
        <f t="shared" si="912"/>
        <v>0</v>
      </c>
      <c r="AB1614" s="24">
        <f t="shared" si="913"/>
        <v>0</v>
      </c>
      <c r="AC1614" s="24">
        <f t="shared" si="914"/>
        <v>0</v>
      </c>
      <c r="AD1614" s="24">
        <f t="shared" si="915"/>
        <v>0</v>
      </c>
      <c r="AE1614" s="24">
        <f>IFNA(VLOOKUP(A1614,'BUSINESS processed'!A1614:J4304,9,0))</f>
        <v>0.029</v>
      </c>
      <c r="AF1614" s="27">
        <f>IFNA(VLOOKUP(A1614,'BUSINESS processed'!A1614:J4304,10,0))</f>
        <v>0.053</v>
      </c>
      <c r="AG1614" s="26"/>
      <c r="AH1614" s="26"/>
      <c r="AI1614" s="26"/>
      <c r="AJ1614" s="26"/>
      <c r="AK1614" s="26"/>
      <c r="AL1614" s="26"/>
      <c r="AM1614" s="26"/>
      <c r="AN1614" s="26"/>
      <c r="AO1614" s="26"/>
      <c r="AP1614" s="26"/>
      <c r="AQ1614" s="26"/>
      <c r="AR1614" s="26"/>
      <c r="AS1614" s="26"/>
      <c r="AT1614" s="26"/>
      <c r="AU1614" s="26"/>
      <c r="AV1614" s="26"/>
      <c r="AW1614" s="26"/>
      <c r="AX1614" s="26"/>
      <c r="AY1614" s="26"/>
      <c r="AZ1614" s="26"/>
      <c r="BA1614" s="26"/>
      <c r="BB1614" s="26"/>
      <c r="BC1614" s="26"/>
      <c r="BD1614" s="26"/>
      <c r="BE1614" s="26"/>
      <c r="BF1614" s="26"/>
      <c r="BG1614" s="26"/>
      <c r="BH1614" s="26"/>
    </row>
    <row r="1615">
      <c r="A1615" s="18" t="str">
        <f t="shared" si="1"/>
        <v>Europe_Russia-Europe_2002</v>
      </c>
      <c r="B1615" s="19" t="s">
        <v>179</v>
      </c>
      <c r="C1615" s="20" t="s">
        <v>217</v>
      </c>
      <c r="D1615" s="21" t="s">
        <v>72</v>
      </c>
      <c r="E1615" s="22">
        <v>3.45E11</v>
      </c>
      <c r="F1615" s="22">
        <f t="shared" si="2"/>
        <v>2372.633704</v>
      </c>
      <c r="G1615" s="23">
        <v>0.06</v>
      </c>
      <c r="H1615" s="23">
        <v>142.0</v>
      </c>
      <c r="I1615" s="23">
        <v>0.157</v>
      </c>
      <c r="J1615" s="24">
        <f>IFNA(VLOOKUP(A1615,'ENERGY processed'!$A$2:$H$2692,7,0),"")</f>
        <v>702292</v>
      </c>
      <c r="K1615" s="24">
        <f t="shared" si="3"/>
        <v>0.004829801941</v>
      </c>
      <c r="L1615" s="24">
        <f>IFNA(VLOOKUP(A1615,'ENERGY processed'!$A$2:$H$2692,8,0),"")</f>
        <v>1740776</v>
      </c>
      <c r="M1615" s="24">
        <f t="shared" si="5"/>
        <v>0.01197166322</v>
      </c>
      <c r="N1615" s="24">
        <f>IFNA(VLOOKUP(A1615,'HUMAN RESOURCES processed'!$A$2:$M$2692,5,0))</f>
        <v>0.01</v>
      </c>
      <c r="O1615" s="24">
        <f>IFNA(VLOOKUP(A1615,'HUMAN RESOURCES processed'!$A$2:$M$2692,6,0))</f>
        <v>0.018</v>
      </c>
      <c r="P1615" s="24">
        <f>IFNA(VLOOKUP(A1615,'HUMAN RESOURCES processed'!$A$2:$M$2692,7,0))</f>
        <v>72</v>
      </c>
      <c r="Q1615" s="24">
        <f>IFNA(VLOOKUP(A1615,'HUMAN RESOURCES processed'!$A$2:$M$2692,8,0))</f>
        <v>59</v>
      </c>
      <c r="R1615" s="24">
        <f t="shared" si="6"/>
        <v>65.5</v>
      </c>
      <c r="S1615" s="24">
        <f>IFNA(VLOOKUP(A1615,'HUMAN RESOURCES processed'!$A$2:$M$2692,9,0))</f>
        <v>0.168</v>
      </c>
      <c r="T1615" s="24">
        <f>IFNA(VLOOKUP(A1615,'HUMAN RESOURCES processed'!$A$2:$M$2692,10,0))</f>
        <v>0.702</v>
      </c>
      <c r="U1615" s="24">
        <f>IFNA(VLOOKUP(A1615,'HUMAN RESOURCES processed'!$A$2:$M$2692,11,0))</f>
        <v>0.13</v>
      </c>
      <c r="V1615" s="24">
        <f>IFNA(VLOOKUP(A1615,'HUMAN RESOURCES processed'!$A$2:$M$2692,12,0))</f>
        <v>145408033</v>
      </c>
      <c r="W1615" s="24">
        <f>IFNA(VLOOKUP(A1615,'HUMAN RESOURCES processed'!$A$2:$M$2692,13,0))</f>
        <v>0.733</v>
      </c>
      <c r="X1615" s="24">
        <f>IFNA(VLOOKUP(A1615,'TOURISM processed'!$A$2:$F$2692,5,0))</f>
        <v>5278000000</v>
      </c>
      <c r="Y1615" s="24">
        <f>IFNA(VLOOKUP(A1615,'TOURISM processed'!$A$2:$F$2692,6,0))</f>
        <v>11362000000</v>
      </c>
      <c r="Z1615" s="24">
        <f t="shared" si="7"/>
        <v>78.13873667</v>
      </c>
      <c r="AA1615" s="24">
        <f t="shared" si="912"/>
        <v>0</v>
      </c>
      <c r="AB1615" s="24">
        <f t="shared" si="913"/>
        <v>0</v>
      </c>
      <c r="AC1615" s="24">
        <f t="shared" si="914"/>
        <v>0</v>
      </c>
      <c r="AD1615" s="24">
        <f t="shared" si="915"/>
        <v>0</v>
      </c>
      <c r="AE1615" s="24">
        <f>IFNA(VLOOKUP(A1615,'BUSINESS processed'!A1615:J4305,9,0))</f>
        <v>0.041</v>
      </c>
      <c r="AF1615" s="27">
        <f>IFNA(VLOOKUP(A1615,'BUSINESS processed'!A1615:J4305,10,0))</f>
        <v>0.121</v>
      </c>
      <c r="AG1615" s="26"/>
      <c r="AH1615" s="26"/>
      <c r="AI1615" s="26"/>
      <c r="AJ1615" s="26"/>
      <c r="AK1615" s="26"/>
      <c r="AL1615" s="26"/>
      <c r="AM1615" s="26"/>
      <c r="AN1615" s="26"/>
      <c r="AO1615" s="26"/>
      <c r="AP1615" s="26"/>
      <c r="AQ1615" s="26"/>
      <c r="AR1615" s="26"/>
      <c r="AS1615" s="26"/>
      <c r="AT1615" s="26"/>
      <c r="AU1615" s="26"/>
      <c r="AV1615" s="26"/>
      <c r="AW1615" s="26"/>
      <c r="AX1615" s="26"/>
      <c r="AY1615" s="26"/>
      <c r="AZ1615" s="26"/>
      <c r="BA1615" s="26"/>
      <c r="BB1615" s="26"/>
      <c r="BC1615" s="26"/>
      <c r="BD1615" s="26"/>
      <c r="BE1615" s="26"/>
      <c r="BF1615" s="26"/>
      <c r="BG1615" s="26"/>
      <c r="BH1615" s="26"/>
    </row>
    <row r="1616">
      <c r="A1616" s="18" t="str">
        <f t="shared" si="1"/>
        <v>Europe_Russia-Europe_2003</v>
      </c>
      <c r="B1616" s="19" t="s">
        <v>179</v>
      </c>
      <c r="C1616" s="20" t="s">
        <v>217</v>
      </c>
      <c r="D1616" s="21" t="s">
        <v>74</v>
      </c>
      <c r="E1616" s="22">
        <v>4.3E11</v>
      </c>
      <c r="F1616" s="22">
        <f t="shared" si="2"/>
        <v>2972.333766</v>
      </c>
      <c r="G1616" s="23">
        <v>0.056</v>
      </c>
      <c r="H1616" s="23">
        <v>167.0</v>
      </c>
      <c r="I1616" s="23">
        <v>0.13</v>
      </c>
      <c r="J1616" s="24">
        <f>IFNA(VLOOKUP(A1616,'ENERGY processed'!$A$2:$H$2692,7,0),"")</f>
        <v>646915</v>
      </c>
      <c r="K1616" s="24">
        <f t="shared" si="3"/>
        <v>0.004471737903</v>
      </c>
      <c r="L1616" s="24">
        <f>IFNA(VLOOKUP(A1616,'ENERGY processed'!$A$2:$H$2692,8,0),"")</f>
        <v>1574368</v>
      </c>
      <c r="M1616" s="24">
        <f t="shared" si="5"/>
        <v>0.01088266783</v>
      </c>
      <c r="N1616" s="24">
        <f>IFNA(VLOOKUP(A1616,'HUMAN RESOURCES processed'!$A$2:$M$2692,5,0))</f>
        <v>0.01</v>
      </c>
      <c r="O1616" s="24">
        <f>IFNA(VLOOKUP(A1616,'HUMAN RESOURCES processed'!$A$2:$M$2692,6,0))</f>
        <v>0.017</v>
      </c>
      <c r="P1616" s="24">
        <f>IFNA(VLOOKUP(A1616,'HUMAN RESOURCES processed'!$A$2:$M$2692,7,0))</f>
        <v>72</v>
      </c>
      <c r="Q1616" s="24">
        <f>IFNA(VLOOKUP(A1616,'HUMAN RESOURCES processed'!$A$2:$M$2692,8,0))</f>
        <v>59</v>
      </c>
      <c r="R1616" s="24">
        <f t="shared" si="6"/>
        <v>65.5</v>
      </c>
      <c r="S1616" s="24">
        <f>IFNA(VLOOKUP(A1616,'HUMAN RESOURCES processed'!$A$2:$M$2692,9,0))</f>
        <v>0.162</v>
      </c>
      <c r="T1616" s="24">
        <f>IFNA(VLOOKUP(A1616,'HUMAN RESOURCES processed'!$A$2:$M$2692,10,0))</f>
        <v>0.705</v>
      </c>
      <c r="U1616" s="24">
        <f>IFNA(VLOOKUP(A1616,'HUMAN RESOURCES processed'!$A$2:$M$2692,11,0))</f>
        <v>0.134</v>
      </c>
      <c r="V1616" s="24">
        <f>IFNA(VLOOKUP(A1616,'HUMAN RESOURCES processed'!$A$2:$M$2692,12,0))</f>
        <v>144667468</v>
      </c>
      <c r="W1616" s="24">
        <f>IFNA(VLOOKUP(A1616,'HUMAN RESOURCES processed'!$A$2:$M$2692,13,0))</f>
        <v>0.734</v>
      </c>
      <c r="X1616" s="24">
        <f>IFNA(VLOOKUP(A1616,'TOURISM processed'!$A$2:$F$2692,5,0))</f>
        <v>5879000000</v>
      </c>
      <c r="Y1616" s="24">
        <f>IFNA(VLOOKUP(A1616,'TOURISM processed'!$A$2:$F$2692,6,0))</f>
        <v>13427000000</v>
      </c>
      <c r="Z1616" s="24">
        <f t="shared" si="7"/>
        <v>92.81284995</v>
      </c>
      <c r="AA1616" s="24">
        <f t="shared" si="912"/>
        <v>0</v>
      </c>
      <c r="AB1616" s="24">
        <f>IFNA(VLOOKUP(A1616,'BUSINESS processed'!A1616:J4306,6,0))</f>
        <v>43</v>
      </c>
      <c r="AC1616" s="24">
        <f t="shared" si="914"/>
        <v>0</v>
      </c>
      <c r="AD1616" s="24">
        <f t="shared" si="915"/>
        <v>0</v>
      </c>
      <c r="AE1616" s="24">
        <f>IFNA(VLOOKUP(A1616,'BUSINESS processed'!A1616:J4306,9,0))</f>
        <v>0.083</v>
      </c>
      <c r="AF1616" s="27">
        <f>IFNA(VLOOKUP(A1616,'BUSINESS processed'!A1616:J4306,10,0))</f>
        <v>0.249</v>
      </c>
      <c r="AG1616" s="26"/>
      <c r="AH1616" s="26"/>
      <c r="AI1616" s="26"/>
      <c r="AJ1616" s="26"/>
      <c r="AK1616" s="26"/>
      <c r="AL1616" s="26"/>
      <c r="AM1616" s="26"/>
      <c r="AN1616" s="26"/>
      <c r="AO1616" s="26"/>
      <c r="AP1616" s="26"/>
      <c r="AQ1616" s="26"/>
      <c r="AR1616" s="26"/>
      <c r="AS1616" s="26"/>
      <c r="AT1616" s="26"/>
      <c r="AU1616" s="26"/>
      <c r="AV1616" s="26"/>
      <c r="AW1616" s="26"/>
      <c r="AX1616" s="26"/>
      <c r="AY1616" s="26"/>
      <c r="AZ1616" s="26"/>
      <c r="BA1616" s="26"/>
      <c r="BB1616" s="26"/>
      <c r="BC1616" s="26"/>
      <c r="BD1616" s="26"/>
      <c r="BE1616" s="26"/>
      <c r="BF1616" s="26"/>
      <c r="BG1616" s="26"/>
      <c r="BH1616" s="26"/>
    </row>
    <row r="1617">
      <c r="A1617" s="18" t="str">
        <f t="shared" si="1"/>
        <v>Europe_Russia-Europe_2004</v>
      </c>
      <c r="B1617" s="19" t="s">
        <v>179</v>
      </c>
      <c r="C1617" s="20" t="s">
        <v>217</v>
      </c>
      <c r="D1617" s="21" t="s">
        <v>83</v>
      </c>
      <c r="E1617" s="22">
        <v>5.91E11</v>
      </c>
      <c r="F1617" s="22">
        <f t="shared" si="2"/>
        <v>4109.268666</v>
      </c>
      <c r="G1617" s="23">
        <v>0.052</v>
      </c>
      <c r="H1617" s="23">
        <v>212.0</v>
      </c>
      <c r="I1617" s="23">
        <v>0.114</v>
      </c>
      <c r="J1617" s="24">
        <f>IFNA(VLOOKUP(A1617,'ENERGY processed'!$A$2:$H$2692,7,0),"")</f>
        <v>688483</v>
      </c>
      <c r="K1617" s="24">
        <f t="shared" si="3"/>
        <v>0.004787075498</v>
      </c>
      <c r="L1617" s="24">
        <f>IFNA(VLOOKUP(A1617,'ENERGY processed'!$A$2:$H$2692,8,0),"")</f>
        <v>1715639</v>
      </c>
      <c r="M1617" s="24">
        <f t="shared" si="5"/>
        <v>0.01192897053</v>
      </c>
      <c r="N1617" s="24">
        <f>IFNA(VLOOKUP(A1617,'HUMAN RESOURCES processed'!$A$2:$M$2692,5,0))</f>
        <v>0.01</v>
      </c>
      <c r="O1617" s="24">
        <f>IFNA(VLOOKUP(A1617,'HUMAN RESOURCES processed'!$A$2:$M$2692,6,0))</f>
        <v>0.015</v>
      </c>
      <c r="P1617" s="24">
        <f>IFNA(VLOOKUP(A1617,'HUMAN RESOURCES processed'!$A$2:$M$2692,7,0))</f>
        <v>72</v>
      </c>
      <c r="Q1617" s="24">
        <f>IFNA(VLOOKUP(A1617,'HUMAN RESOURCES processed'!$A$2:$M$2692,8,0))</f>
        <v>59</v>
      </c>
      <c r="R1617" s="24">
        <f t="shared" si="6"/>
        <v>65.5</v>
      </c>
      <c r="S1617" s="24">
        <f>IFNA(VLOOKUP(A1617,'HUMAN RESOURCES processed'!$A$2:$M$2692,9,0))</f>
        <v>0.156</v>
      </c>
      <c r="T1617" s="24">
        <f>IFNA(VLOOKUP(A1617,'HUMAN RESOURCES processed'!$A$2:$M$2692,10,0))</f>
        <v>0.707</v>
      </c>
      <c r="U1617" s="24">
        <f>IFNA(VLOOKUP(A1617,'HUMAN RESOURCES processed'!$A$2:$M$2692,11,0))</f>
        <v>0.136</v>
      </c>
      <c r="V1617" s="24">
        <f>IFNA(VLOOKUP(A1617,'HUMAN RESOURCES processed'!$A$2:$M$2692,12,0))</f>
        <v>143821212</v>
      </c>
      <c r="W1617" s="24">
        <f>IFNA(VLOOKUP(A1617,'HUMAN RESOURCES processed'!$A$2:$M$2692,13,0))</f>
        <v>0.734</v>
      </c>
      <c r="X1617" s="24">
        <f>IFNA(VLOOKUP(A1617,'TOURISM processed'!$A$2:$F$2692,5,0))</f>
        <v>7262000000</v>
      </c>
      <c r="Y1617" s="24">
        <f>IFNA(VLOOKUP(A1617,'TOURISM processed'!$A$2:$F$2692,6,0))</f>
        <v>16082000000</v>
      </c>
      <c r="Z1617" s="24">
        <f t="shared" si="7"/>
        <v>111.8193886</v>
      </c>
      <c r="AA1617" s="24">
        <f t="shared" si="912"/>
        <v>0</v>
      </c>
      <c r="AB1617" s="24">
        <f>IFNA(VLOOKUP(A1617,'BUSINESS processed'!A1617:J4307,6,0))</f>
        <v>30</v>
      </c>
      <c r="AC1617" s="24">
        <f t="shared" si="914"/>
        <v>0</v>
      </c>
      <c r="AD1617" s="24">
        <f t="shared" si="915"/>
        <v>0</v>
      </c>
      <c r="AE1617" s="24">
        <f>IFNA(VLOOKUP(A1617,'BUSINESS processed'!A1617:J4307,9,0))</f>
        <v>0.129</v>
      </c>
      <c r="AF1617" s="27">
        <f>IFNA(VLOOKUP(A1617,'BUSINESS processed'!A1617:J4307,10,0))</f>
        <v>0.511</v>
      </c>
      <c r="AG1617" s="26"/>
      <c r="AH1617" s="26"/>
      <c r="AI1617" s="26"/>
      <c r="AJ1617" s="26"/>
      <c r="AK1617" s="26"/>
      <c r="AL1617" s="26"/>
      <c r="AM1617" s="26"/>
      <c r="AN1617" s="26"/>
      <c r="AO1617" s="26"/>
      <c r="AP1617" s="26"/>
      <c r="AQ1617" s="26"/>
      <c r="AR1617" s="26"/>
      <c r="AS1617" s="26"/>
      <c r="AT1617" s="26"/>
      <c r="AU1617" s="26"/>
      <c r="AV1617" s="26"/>
      <c r="AW1617" s="26"/>
      <c r="AX1617" s="26"/>
      <c r="AY1617" s="26"/>
      <c r="AZ1617" s="26"/>
      <c r="BA1617" s="26"/>
      <c r="BB1617" s="26"/>
      <c r="BC1617" s="26"/>
      <c r="BD1617" s="26"/>
      <c r="BE1617" s="26"/>
      <c r="BF1617" s="26"/>
      <c r="BG1617" s="26"/>
      <c r="BH1617" s="26"/>
    </row>
    <row r="1618">
      <c r="A1618" s="18" t="str">
        <f t="shared" si="1"/>
        <v>Europe_Russia-Europe_2005</v>
      </c>
      <c r="B1618" s="19" t="s">
        <v>179</v>
      </c>
      <c r="C1618" s="20" t="s">
        <v>217</v>
      </c>
      <c r="D1618" s="21" t="s">
        <v>84</v>
      </c>
      <c r="E1618" s="22">
        <v>7.64E11</v>
      </c>
      <c r="F1618" s="22">
        <f t="shared" si="2"/>
        <v>5338.405844</v>
      </c>
      <c r="G1618" s="23">
        <v>0.052</v>
      </c>
      <c r="H1618" s="23">
        <v>277.0</v>
      </c>
      <c r="I1618" s="23">
        <v>0.107</v>
      </c>
      <c r="J1618" s="24">
        <f t="shared" ref="J1618:J1619" si="916">IF(AND( C1618=C1617,D1618&gt;D1617),J1617,"")</f>
        <v>688483</v>
      </c>
      <c r="K1618" s="24">
        <f t="shared" si="3"/>
        <v>0.004810735171</v>
      </c>
      <c r="L1618" s="24">
        <f t="shared" ref="L1618:L1619" si="917">IF(AND(C1618=C1617,C1618&gt;C1617),C1617,0)</f>
        <v>0</v>
      </c>
      <c r="M1618" s="24">
        <f t="shared" si="5"/>
        <v>0</v>
      </c>
      <c r="N1618" s="24">
        <f>IFNA(VLOOKUP(A1618,'HUMAN RESOURCES processed'!$A$2:$M$2692,5,0))</f>
        <v>0.01</v>
      </c>
      <c r="O1618" s="24">
        <f>IFNA(VLOOKUP(A1618,'HUMAN RESOURCES processed'!$A$2:$M$2692,6,0))</f>
        <v>0.014</v>
      </c>
      <c r="P1618" s="24">
        <f>IFNA(VLOOKUP(A1618,'HUMAN RESOURCES processed'!$A$2:$M$2692,7,0))</f>
        <v>72</v>
      </c>
      <c r="Q1618" s="24">
        <f>IFNA(VLOOKUP(A1618,'HUMAN RESOURCES processed'!$A$2:$M$2692,8,0))</f>
        <v>59</v>
      </c>
      <c r="R1618" s="24">
        <f t="shared" si="6"/>
        <v>65.5</v>
      </c>
      <c r="S1618" s="24">
        <f>IFNA(VLOOKUP(A1618,'HUMAN RESOURCES processed'!$A$2:$M$2692,9,0))</f>
        <v>0.152</v>
      </c>
      <c r="T1618" s="24">
        <f>IFNA(VLOOKUP(A1618,'HUMAN RESOURCES processed'!$A$2:$M$2692,10,0))</f>
        <v>0.71</v>
      </c>
      <c r="U1618" s="24">
        <f>IFNA(VLOOKUP(A1618,'HUMAN RESOURCES processed'!$A$2:$M$2692,11,0))</f>
        <v>0.138</v>
      </c>
      <c r="V1618" s="24">
        <f>IFNA(VLOOKUP(A1618,'HUMAN RESOURCES processed'!$A$2:$M$2692,12,0))</f>
        <v>143113885</v>
      </c>
      <c r="W1618" s="24">
        <f>IFNA(VLOOKUP(A1618,'HUMAN RESOURCES processed'!$A$2:$M$2692,13,0))</f>
        <v>0.735</v>
      </c>
      <c r="X1618" s="24">
        <f>IFNA(VLOOKUP(A1618,'TOURISM processed'!$A$2:$F$2692,5,0))</f>
        <v>7806000000</v>
      </c>
      <c r="Y1618" s="24">
        <f>IFNA(VLOOKUP(A1618,'TOURISM processed'!$A$2:$F$2692,6,0))</f>
        <v>18305000000</v>
      </c>
      <c r="Z1618" s="24">
        <f t="shared" si="7"/>
        <v>127.9051295</v>
      </c>
      <c r="AA1618" s="24">
        <f>IFNA(VLOOKUP(A1618,'BUSINESS processed'!A1618:J4308,5,0))</f>
        <v>0.6</v>
      </c>
      <c r="AB1618" s="24">
        <f>IFNA(VLOOKUP(A1618,'BUSINESS processed'!A1618:J4308,6,0))</f>
        <v>29</v>
      </c>
      <c r="AC1618" s="24">
        <f t="shared" si="914"/>
        <v>0</v>
      </c>
      <c r="AD1618" s="24">
        <f>IFNA(VLOOKUP(A1618,'BUSINESS processed'!A1618:J4308,8,0))</f>
        <v>448</v>
      </c>
      <c r="AE1618" s="24">
        <f>IFNA(VLOOKUP(A1618,'BUSINESS processed'!A1618:J4308,9,0))</f>
        <v>0.152</v>
      </c>
      <c r="AF1618" s="27">
        <f>IFNA(VLOOKUP(A1618,'BUSINESS processed'!A1618:J4308,10,0))</f>
        <v>0.834</v>
      </c>
      <c r="AG1618" s="26"/>
      <c r="AH1618" s="26"/>
      <c r="AI1618" s="26"/>
      <c r="AJ1618" s="26"/>
      <c r="AK1618" s="26"/>
      <c r="AL1618" s="26"/>
      <c r="AM1618" s="26"/>
      <c r="AN1618" s="26"/>
      <c r="AO1618" s="26"/>
      <c r="AP1618" s="26"/>
      <c r="AQ1618" s="26"/>
      <c r="AR1618" s="26"/>
      <c r="AS1618" s="26"/>
      <c r="AT1618" s="26"/>
      <c r="AU1618" s="26"/>
      <c r="AV1618" s="26"/>
      <c r="AW1618" s="26"/>
      <c r="AX1618" s="26"/>
      <c r="AY1618" s="26"/>
      <c r="AZ1618" s="26"/>
      <c r="BA1618" s="26"/>
      <c r="BB1618" s="26"/>
      <c r="BC1618" s="26"/>
      <c r="BD1618" s="26"/>
      <c r="BE1618" s="26"/>
      <c r="BF1618" s="26"/>
      <c r="BG1618" s="26"/>
      <c r="BH1618" s="26"/>
    </row>
    <row r="1619">
      <c r="A1619" s="18" t="str">
        <f t="shared" si="1"/>
        <v>Europe_Russia-Europe_2006</v>
      </c>
      <c r="B1619" s="19" t="s">
        <v>179</v>
      </c>
      <c r="C1619" s="20" t="s">
        <v>217</v>
      </c>
      <c r="D1619" s="21" t="s">
        <v>85</v>
      </c>
      <c r="E1619" s="22">
        <v>9.9E11</v>
      </c>
      <c r="F1619" s="22">
        <f t="shared" si="2"/>
        <v>6947.989596</v>
      </c>
      <c r="G1619" s="23">
        <v>0.053</v>
      </c>
      <c r="H1619" s="23">
        <v>365.0</v>
      </c>
      <c r="I1619" s="23">
        <v>0.104</v>
      </c>
      <c r="J1619" s="24">
        <f t="shared" si="916"/>
        <v>688483</v>
      </c>
      <c r="K1619" s="24">
        <f t="shared" si="3"/>
        <v>0.004831891637</v>
      </c>
      <c r="L1619" s="24">
        <f t="shared" si="917"/>
        <v>0</v>
      </c>
      <c r="M1619" s="24">
        <f t="shared" si="5"/>
        <v>0</v>
      </c>
      <c r="N1619" s="24">
        <f>IFNA(VLOOKUP(A1619,'HUMAN RESOURCES processed'!$A$2:$M$2692,5,0))</f>
        <v>0.01</v>
      </c>
      <c r="O1619" s="24">
        <f>IFNA(VLOOKUP(A1619,'HUMAN RESOURCES processed'!$A$2:$M$2692,6,0))</f>
        <v>0.013</v>
      </c>
      <c r="P1619" s="24">
        <f>IFNA(VLOOKUP(A1619,'HUMAN RESOURCES processed'!$A$2:$M$2692,7,0))</f>
        <v>73</v>
      </c>
      <c r="Q1619" s="24">
        <f>IFNA(VLOOKUP(A1619,'HUMAN RESOURCES processed'!$A$2:$M$2692,8,0))</f>
        <v>60</v>
      </c>
      <c r="R1619" s="24">
        <f t="shared" si="6"/>
        <v>66.5</v>
      </c>
      <c r="S1619" s="24">
        <f>IFNA(VLOOKUP(A1619,'HUMAN RESOURCES processed'!$A$2:$M$2692,9,0))</f>
        <v>0.149</v>
      </c>
      <c r="T1619" s="24">
        <f>IFNA(VLOOKUP(A1619,'HUMAN RESOURCES processed'!$A$2:$M$2692,10,0))</f>
        <v>0.713</v>
      </c>
      <c r="U1619" s="24">
        <f>IFNA(VLOOKUP(A1619,'HUMAN RESOURCES processed'!$A$2:$M$2692,11,0))</f>
        <v>0.138</v>
      </c>
      <c r="V1619" s="24">
        <f>IFNA(VLOOKUP(A1619,'HUMAN RESOURCES processed'!$A$2:$M$2692,12,0))</f>
        <v>142487260</v>
      </c>
      <c r="W1619" s="24">
        <f>IFNA(VLOOKUP(A1619,'HUMAN RESOURCES processed'!$A$2:$M$2692,13,0))</f>
        <v>0.735</v>
      </c>
      <c r="X1619" s="24">
        <f>IFNA(VLOOKUP(A1619,'TOURISM processed'!$A$2:$F$2692,5,0))</f>
        <v>9720000000</v>
      </c>
      <c r="Y1619" s="24">
        <f>IFNA(VLOOKUP(A1619,'TOURISM processed'!$A$2:$F$2692,6,0))</f>
        <v>19478000000</v>
      </c>
      <c r="Z1619" s="24">
        <f t="shared" si="7"/>
        <v>136.6999408</v>
      </c>
      <c r="AA1619" s="24">
        <f>IFNA(VLOOKUP(A1619,'BUSINESS processed'!A1619:J4309,5,0))</f>
        <v>0.512</v>
      </c>
      <c r="AB1619" s="24">
        <f>IFNA(VLOOKUP(A1619,'BUSINESS processed'!A1619:J4309,6,0))</f>
        <v>29</v>
      </c>
      <c r="AC1619" s="24">
        <f t="shared" si="914"/>
        <v>0</v>
      </c>
      <c r="AD1619" s="24">
        <f>IFNA(VLOOKUP(A1619,'BUSINESS processed'!A1619:J4309,8,0))</f>
        <v>448</v>
      </c>
      <c r="AE1619" s="24">
        <f>IFNA(VLOOKUP(A1619,'BUSINESS processed'!A1619:J4309,9,0))</f>
        <v>0.18</v>
      </c>
      <c r="AF1619" s="27">
        <f>IFNA(VLOOKUP(A1619,'BUSINESS processed'!A1619:J4309,10,0))</f>
        <v>1.048</v>
      </c>
      <c r="AG1619" s="26"/>
      <c r="AH1619" s="26"/>
      <c r="AI1619" s="26"/>
      <c r="AJ1619" s="26"/>
      <c r="AK1619" s="26"/>
      <c r="AL1619" s="26"/>
      <c r="AM1619" s="26"/>
      <c r="AN1619" s="26"/>
      <c r="AO1619" s="26"/>
      <c r="AP1619" s="26"/>
      <c r="AQ1619" s="26"/>
      <c r="AR1619" s="26"/>
      <c r="AS1619" s="26"/>
      <c r="AT1619" s="26"/>
      <c r="AU1619" s="26"/>
      <c r="AV1619" s="26"/>
      <c r="AW1619" s="26"/>
      <c r="AX1619" s="26"/>
      <c r="AY1619" s="26"/>
      <c r="AZ1619" s="26"/>
      <c r="BA1619" s="26"/>
      <c r="BB1619" s="26"/>
      <c r="BC1619" s="26"/>
      <c r="BD1619" s="26"/>
      <c r="BE1619" s="26"/>
      <c r="BF1619" s="26"/>
      <c r="BG1619" s="26"/>
      <c r="BH1619" s="26"/>
    </row>
    <row r="1620">
      <c r="A1620" s="18" t="str">
        <f t="shared" si="1"/>
        <v>Europe_Russia-Europe_2007</v>
      </c>
      <c r="B1620" s="19" t="s">
        <v>179</v>
      </c>
      <c r="C1620" s="20" t="s">
        <v>217</v>
      </c>
      <c r="D1620" s="21" t="s">
        <v>86</v>
      </c>
      <c r="E1620" s="22">
        <v>1.3E12</v>
      </c>
      <c r="F1620" s="22">
        <f t="shared" si="2"/>
        <v>9147.527617</v>
      </c>
      <c r="G1620" s="23">
        <v>0.054</v>
      </c>
      <c r="H1620" s="23">
        <v>487.0</v>
      </c>
      <c r="I1620" s="23">
        <v>0.1</v>
      </c>
      <c r="J1620" s="24">
        <f>IFNA(VLOOKUP(A1620,'ENERGY processed'!$A$2:$H$2692,7,0),"")</f>
        <v>635245</v>
      </c>
      <c r="K1620" s="24">
        <f t="shared" si="3"/>
        <v>0.00446993937</v>
      </c>
      <c r="L1620" s="24">
        <f>IFNA(VLOOKUP(A1620,'ENERGY processed'!$A$2:$H$2692,8,0),"")</f>
        <v>1580314</v>
      </c>
      <c r="M1620" s="24">
        <f t="shared" si="5"/>
        <v>0.01111997381</v>
      </c>
      <c r="N1620" s="24">
        <f>IFNA(VLOOKUP(A1620,'HUMAN RESOURCES processed'!$A$2:$M$2692,5,0))</f>
        <v>0.011</v>
      </c>
      <c r="O1620" s="24">
        <f>IFNA(VLOOKUP(A1620,'HUMAN RESOURCES processed'!$A$2:$M$2692,6,0))</f>
        <v>0.012</v>
      </c>
      <c r="P1620" s="24">
        <f>IFNA(VLOOKUP(A1620,'HUMAN RESOURCES processed'!$A$2:$M$2692,7,0))</f>
        <v>74</v>
      </c>
      <c r="Q1620" s="24">
        <f>IFNA(VLOOKUP(A1620,'HUMAN RESOURCES processed'!$A$2:$M$2692,8,0))</f>
        <v>61</v>
      </c>
      <c r="R1620" s="24">
        <f t="shared" si="6"/>
        <v>67.5</v>
      </c>
      <c r="S1620" s="24">
        <f>IFNA(VLOOKUP(A1620,'HUMAN RESOURCES processed'!$A$2:$M$2692,9,0))</f>
        <v>0.147</v>
      </c>
      <c r="T1620" s="24">
        <f>IFNA(VLOOKUP(A1620,'HUMAN RESOURCES processed'!$A$2:$M$2692,10,0))</f>
        <v>0.716</v>
      </c>
      <c r="U1620" s="24">
        <f>IFNA(VLOOKUP(A1620,'HUMAN RESOURCES processed'!$A$2:$M$2692,11,0))</f>
        <v>0.137</v>
      </c>
      <c r="V1620" s="24">
        <f>IFNA(VLOOKUP(A1620,'HUMAN RESOURCES processed'!$A$2:$M$2692,12,0))</f>
        <v>142114903</v>
      </c>
      <c r="W1620" s="24">
        <f>IFNA(VLOOKUP(A1620,'HUMAN RESOURCES processed'!$A$2:$M$2692,13,0))</f>
        <v>0.736</v>
      </c>
      <c r="X1620" s="24">
        <f>IFNA(VLOOKUP(A1620,'TOURISM processed'!$A$2:$F$2692,5,0))</f>
        <v>12427000000</v>
      </c>
      <c r="Y1620" s="24">
        <f>IFNA(VLOOKUP(A1620,'TOURISM processed'!$A$2:$F$2692,6,0))</f>
        <v>23248000000</v>
      </c>
      <c r="Z1620" s="24">
        <f t="shared" si="7"/>
        <v>163.58594</v>
      </c>
      <c r="AA1620" s="24">
        <f>IFNA(VLOOKUP(A1620,'BUSINESS processed'!A1620:J4310,5,0))</f>
        <v>0.512</v>
      </c>
      <c r="AB1620" s="24">
        <f>IFNA(VLOOKUP(A1620,'BUSINESS processed'!A1620:J4310,6,0))</f>
        <v>29</v>
      </c>
      <c r="AC1620" s="24">
        <f t="shared" si="914"/>
        <v>0</v>
      </c>
      <c r="AD1620" s="24">
        <f>IFNA(VLOOKUP(A1620,'BUSINESS processed'!A1620:J4310,8,0))</f>
        <v>448</v>
      </c>
      <c r="AE1620" s="24">
        <f>IFNA(VLOOKUP(A1620,'BUSINESS processed'!A1620:J4310,9,0))</f>
        <v>0.247</v>
      </c>
      <c r="AF1620" s="27">
        <f>IFNA(VLOOKUP(A1620,'BUSINESS processed'!A1620:J4310,10,0))</f>
        <v>1.192</v>
      </c>
      <c r="AG1620" s="26"/>
      <c r="AH1620" s="26"/>
      <c r="AI1620" s="26"/>
      <c r="AJ1620" s="26"/>
      <c r="AK1620" s="26"/>
      <c r="AL1620" s="26"/>
      <c r="AM1620" s="26"/>
      <c r="AN1620" s="26"/>
      <c r="AO1620" s="26"/>
      <c r="AP1620" s="26"/>
      <c r="AQ1620" s="26"/>
      <c r="AR1620" s="26"/>
      <c r="AS1620" s="26"/>
      <c r="AT1620" s="26"/>
      <c r="AU1620" s="26"/>
      <c r="AV1620" s="26"/>
      <c r="AW1620" s="26"/>
      <c r="AX1620" s="26"/>
      <c r="AY1620" s="26"/>
      <c r="AZ1620" s="26"/>
      <c r="BA1620" s="26"/>
      <c r="BB1620" s="26"/>
      <c r="BC1620" s="26"/>
      <c r="BD1620" s="26"/>
      <c r="BE1620" s="26"/>
      <c r="BF1620" s="26"/>
      <c r="BG1620" s="26"/>
      <c r="BH1620" s="26"/>
    </row>
    <row r="1621">
      <c r="A1621" s="18" t="str">
        <f t="shared" si="1"/>
        <v>Europe_Russia-Europe_2008</v>
      </c>
      <c r="B1621" s="19" t="s">
        <v>179</v>
      </c>
      <c r="C1621" s="20" t="s">
        <v>217</v>
      </c>
      <c r="D1621" s="21" t="s">
        <v>87</v>
      </c>
      <c r="E1621" s="22">
        <v>1.66E12</v>
      </c>
      <c r="F1621" s="22">
        <f t="shared" si="2"/>
        <v>11693.73057</v>
      </c>
      <c r="G1621" s="23">
        <v>0.051</v>
      </c>
      <c r="H1621" s="23">
        <v>594.0</v>
      </c>
      <c r="I1621" s="23">
        <v>0.122</v>
      </c>
      <c r="J1621" s="24">
        <f>IFNA(VLOOKUP(A1621,'ENERGY processed'!$A$2:$H$2692,7,0),"")</f>
        <v>672591</v>
      </c>
      <c r="K1621" s="24">
        <f t="shared" si="3"/>
        <v>0.004738010807</v>
      </c>
      <c r="L1621" s="24">
        <f>IFNA(VLOOKUP(A1621,'ENERGY processed'!$A$2:$H$2692,8,0),"")</f>
        <v>1667598</v>
      </c>
      <c r="M1621" s="24">
        <f t="shared" si="5"/>
        <v>0.01174725405</v>
      </c>
      <c r="N1621" s="24">
        <f>IFNA(VLOOKUP(A1621,'HUMAN RESOURCES processed'!$A$2:$M$2692,5,0))</f>
        <v>0.012</v>
      </c>
      <c r="O1621" s="24">
        <f>IFNA(VLOOKUP(A1621,'HUMAN RESOURCES processed'!$A$2:$M$2692,6,0))</f>
        <v>0.012</v>
      </c>
      <c r="P1621" s="24">
        <f>IFNA(VLOOKUP(A1621,'HUMAN RESOURCES processed'!$A$2:$M$2692,7,0))</f>
        <v>74</v>
      </c>
      <c r="Q1621" s="24">
        <f>IFNA(VLOOKUP(A1621,'HUMAN RESOURCES processed'!$A$2:$M$2692,8,0))</f>
        <v>62</v>
      </c>
      <c r="R1621" s="24">
        <f t="shared" si="6"/>
        <v>68</v>
      </c>
      <c r="S1621" s="24">
        <f>IFNA(VLOOKUP(A1621,'HUMAN RESOURCES processed'!$A$2:$M$2692,9,0))</f>
        <v>0.147</v>
      </c>
      <c r="T1621" s="24">
        <f>IFNA(VLOOKUP(A1621,'HUMAN RESOURCES processed'!$A$2:$M$2692,10,0))</f>
        <v>0.718</v>
      </c>
      <c r="U1621" s="24">
        <f>IFNA(VLOOKUP(A1621,'HUMAN RESOURCES processed'!$A$2:$M$2692,11,0))</f>
        <v>0.135</v>
      </c>
      <c r="V1621" s="24">
        <f>IFNA(VLOOKUP(A1621,'HUMAN RESOURCES processed'!$A$2:$M$2692,12,0))</f>
        <v>141956409</v>
      </c>
      <c r="W1621" s="24">
        <f>IFNA(VLOOKUP(A1621,'HUMAN RESOURCES processed'!$A$2:$M$2692,13,0))</f>
        <v>0.736</v>
      </c>
      <c r="X1621" s="24">
        <f>IFNA(VLOOKUP(A1621,'TOURISM processed'!$A$2:$F$2692,5,0))</f>
        <v>15821000000</v>
      </c>
      <c r="Y1621" s="24">
        <f>IFNA(VLOOKUP(A1621,'TOURISM processed'!$A$2:$F$2692,6,0))</f>
        <v>26401000000</v>
      </c>
      <c r="Z1621" s="24">
        <f t="shared" si="7"/>
        <v>185.979627</v>
      </c>
      <c r="AA1621" s="24">
        <f>IFNA(VLOOKUP(A1621,'BUSINESS processed'!A1621:J4311,5,0))</f>
        <v>0.483</v>
      </c>
      <c r="AB1621" s="24">
        <f>IFNA(VLOOKUP(A1621,'BUSINESS processed'!A1621:J4311,6,0))</f>
        <v>29</v>
      </c>
      <c r="AC1621" s="24">
        <f t="shared" si="914"/>
        <v>0</v>
      </c>
      <c r="AD1621" s="24">
        <f>IFNA(VLOOKUP(A1621,'BUSINESS processed'!A1621:J4311,8,0))</f>
        <v>448</v>
      </c>
      <c r="AE1621" s="24">
        <f>IFNA(VLOOKUP(A1621,'BUSINESS processed'!A1621:J4311,9,0))</f>
        <v>0.268</v>
      </c>
      <c r="AF1621" s="27">
        <f>IFNA(VLOOKUP(A1621,'BUSINESS processed'!A1621:J4311,10,0))</f>
        <v>1.389</v>
      </c>
      <c r="AG1621" s="26"/>
      <c r="AH1621" s="26"/>
      <c r="AI1621" s="26"/>
      <c r="AJ1621" s="26"/>
      <c r="AK1621" s="26"/>
      <c r="AL1621" s="26"/>
      <c r="AM1621" s="26"/>
      <c r="AN1621" s="26"/>
      <c r="AO1621" s="26"/>
      <c r="AP1621" s="26"/>
      <c r="AQ1621" s="26"/>
      <c r="AR1621" s="26"/>
      <c r="AS1621" s="26"/>
      <c r="AT1621" s="26"/>
      <c r="AU1621" s="26"/>
      <c r="AV1621" s="26"/>
      <c r="AW1621" s="26"/>
      <c r="AX1621" s="26"/>
      <c r="AY1621" s="26"/>
      <c r="AZ1621" s="26"/>
      <c r="BA1621" s="26"/>
      <c r="BB1621" s="26"/>
      <c r="BC1621" s="26"/>
      <c r="BD1621" s="26"/>
      <c r="BE1621" s="26"/>
      <c r="BF1621" s="26"/>
      <c r="BG1621" s="26"/>
      <c r="BH1621" s="26"/>
    </row>
    <row r="1622">
      <c r="A1622" s="18" t="str">
        <f t="shared" si="1"/>
        <v>Europe_Russia-Europe_2009</v>
      </c>
      <c r="B1622" s="19" t="s">
        <v>179</v>
      </c>
      <c r="C1622" s="20" t="s">
        <v>217</v>
      </c>
      <c r="D1622" s="21" t="s">
        <v>88</v>
      </c>
      <c r="E1622" s="22">
        <v>1.22E12</v>
      </c>
      <c r="F1622" s="22">
        <f t="shared" si="2"/>
        <v>8597.043897</v>
      </c>
      <c r="G1622" s="23">
        <v>0.062</v>
      </c>
      <c r="H1622" s="23">
        <v>525.0</v>
      </c>
      <c r="I1622" s="23">
        <v>0.153</v>
      </c>
      <c r="J1622" s="24">
        <f>IF(AND( C1622=C1621,D1622&gt;D1621),J1621,"")</f>
        <v>672591</v>
      </c>
      <c r="K1622" s="24">
        <f t="shared" si="3"/>
        <v>0.004739585534</v>
      </c>
      <c r="L1622" s="24">
        <f>IF(AND(C1622=C1621,C1622&gt;C1621),C1621,0)</f>
        <v>0</v>
      </c>
      <c r="M1622" s="24">
        <f t="shared" si="5"/>
        <v>0</v>
      </c>
      <c r="N1622" s="24">
        <f>IFNA(VLOOKUP(A1622,'HUMAN RESOURCES processed'!$A$2:$M$2692,5,0))</f>
        <v>0.012</v>
      </c>
      <c r="O1622" s="24">
        <f>IFNA(VLOOKUP(A1622,'HUMAN RESOURCES processed'!$A$2:$M$2692,6,0))</f>
        <v>0.011</v>
      </c>
      <c r="P1622" s="24">
        <f>IFNA(VLOOKUP(A1622,'HUMAN RESOURCES processed'!$A$2:$M$2692,7,0))</f>
        <v>75</v>
      </c>
      <c r="Q1622" s="24">
        <f>IFNA(VLOOKUP(A1622,'HUMAN RESOURCES processed'!$A$2:$M$2692,8,0))</f>
        <v>63</v>
      </c>
      <c r="R1622" s="24">
        <f t="shared" si="6"/>
        <v>69</v>
      </c>
      <c r="S1622" s="24">
        <f>IFNA(VLOOKUP(A1622,'HUMAN RESOURCES processed'!$A$2:$M$2692,9,0))</f>
        <v>0.148</v>
      </c>
      <c r="T1622" s="24">
        <f>IFNA(VLOOKUP(A1622,'HUMAN RESOURCES processed'!$A$2:$M$2692,10,0))</f>
        <v>0.72</v>
      </c>
      <c r="U1622" s="24">
        <f>IFNA(VLOOKUP(A1622,'HUMAN RESOURCES processed'!$A$2:$M$2692,11,0))</f>
        <v>0.133</v>
      </c>
      <c r="V1622" s="24">
        <f>IFNA(VLOOKUP(A1622,'HUMAN RESOURCES processed'!$A$2:$M$2692,12,0))</f>
        <v>141909244</v>
      </c>
      <c r="W1622" s="24">
        <f>IFNA(VLOOKUP(A1622,'HUMAN RESOURCES processed'!$A$2:$M$2692,13,0))</f>
        <v>0.736</v>
      </c>
      <c r="X1622" s="24">
        <f>IFNA(VLOOKUP(A1622,'TOURISM processed'!$A$2:$F$2692,5,0))</f>
        <v>12369000000</v>
      </c>
      <c r="Y1622" s="24">
        <f>IFNA(VLOOKUP(A1622,'TOURISM processed'!$A$2:$F$2692,6,0))</f>
        <v>23785000000</v>
      </c>
      <c r="Z1622" s="24">
        <f t="shared" si="7"/>
        <v>167.6071222</v>
      </c>
      <c r="AA1622" s="24">
        <f>IFNA(VLOOKUP(A1622,'BUSINESS processed'!A1622:J4312,5,0))</f>
        <v>0.483</v>
      </c>
      <c r="AB1622" s="24">
        <f>IFNA(VLOOKUP(A1622,'BUSINESS processed'!A1622:J4312,6,0))</f>
        <v>29</v>
      </c>
      <c r="AC1622" s="24">
        <f t="shared" si="914"/>
        <v>0</v>
      </c>
      <c r="AD1622" s="24">
        <f>IFNA(VLOOKUP(A1622,'BUSINESS processed'!A1622:J4312,8,0))</f>
        <v>320</v>
      </c>
      <c r="AE1622" s="24">
        <f>IFNA(VLOOKUP(A1622,'BUSINESS processed'!A1622:J4312,9,0))</f>
        <v>0.29</v>
      </c>
      <c r="AF1622" s="27">
        <f>IFNA(VLOOKUP(A1622,'BUSINESS processed'!A1622:J4312,10,0))</f>
        <v>1.601</v>
      </c>
      <c r="AG1622" s="26"/>
      <c r="AH1622" s="26"/>
      <c r="AI1622" s="26"/>
      <c r="AJ1622" s="26"/>
      <c r="AK1622" s="26"/>
      <c r="AL1622" s="26"/>
      <c r="AM1622" s="26"/>
      <c r="AN1622" s="26"/>
      <c r="AO1622" s="26"/>
      <c r="AP1622" s="26"/>
      <c r="AQ1622" s="26"/>
      <c r="AR1622" s="26"/>
      <c r="AS1622" s="26"/>
      <c r="AT1622" s="26"/>
      <c r="AU1622" s="26"/>
      <c r="AV1622" s="26"/>
      <c r="AW1622" s="26"/>
      <c r="AX1622" s="26"/>
      <c r="AY1622" s="26"/>
      <c r="AZ1622" s="26"/>
      <c r="BA1622" s="26"/>
      <c r="BB1622" s="26"/>
      <c r="BC1622" s="26"/>
      <c r="BD1622" s="26"/>
      <c r="BE1622" s="26"/>
      <c r="BF1622" s="26"/>
      <c r="BG1622" s="26"/>
      <c r="BH1622" s="26"/>
    </row>
    <row r="1623">
      <c r="A1623" s="18" t="str">
        <f t="shared" si="1"/>
        <v>Europe_Russia-Europe_2010</v>
      </c>
      <c r="B1623" s="19" t="s">
        <v>179</v>
      </c>
      <c r="C1623" s="20" t="s">
        <v>217</v>
      </c>
      <c r="D1623" s="21" t="s">
        <v>89</v>
      </c>
      <c r="E1623" s="22">
        <v>1.52E12</v>
      </c>
      <c r="F1623" s="22">
        <f t="shared" si="2"/>
        <v>10675.24259</v>
      </c>
      <c r="G1623" s="23">
        <v>0.063</v>
      </c>
      <c r="H1623" s="23">
        <v>669.0</v>
      </c>
      <c r="I1623" s="23">
        <v>0.108</v>
      </c>
      <c r="J1623" s="24">
        <f>IFNA(VLOOKUP(A1623,'ENERGY processed'!$A$2:$H$2692,7,0),"")</f>
        <v>651712</v>
      </c>
      <c r="K1623" s="24">
        <f t="shared" si="3"/>
        <v>0.004577094541</v>
      </c>
      <c r="L1623" s="24">
        <f>IFNA(VLOOKUP(A1623,'ENERGY processed'!$A$2:$H$2692,8,0),"")</f>
        <v>1615688</v>
      </c>
      <c r="M1623" s="24">
        <f t="shared" si="5"/>
        <v>0.01134727721</v>
      </c>
      <c r="N1623" s="24">
        <f>IFNA(VLOOKUP(A1623,'HUMAN RESOURCES processed'!$A$2:$M$2692,5,0))</f>
        <v>0.013</v>
      </c>
      <c r="O1623" s="24">
        <f>IFNA(VLOOKUP(A1623,'HUMAN RESOURCES processed'!$A$2:$M$2692,6,0))</f>
        <v>0.01</v>
      </c>
      <c r="P1623" s="24">
        <f>IFNA(VLOOKUP(A1623,'HUMAN RESOURCES processed'!$A$2:$M$2692,7,0))</f>
        <v>75</v>
      </c>
      <c r="Q1623" s="24">
        <f>IFNA(VLOOKUP(A1623,'HUMAN RESOURCES processed'!$A$2:$M$2692,8,0))</f>
        <v>63</v>
      </c>
      <c r="R1623" s="24">
        <f t="shared" si="6"/>
        <v>69</v>
      </c>
      <c r="S1623" s="24">
        <f>IFNA(VLOOKUP(A1623,'HUMAN RESOURCES processed'!$A$2:$M$2692,9,0))</f>
        <v>0.149</v>
      </c>
      <c r="T1623" s="24">
        <f>IFNA(VLOOKUP(A1623,'HUMAN RESOURCES processed'!$A$2:$M$2692,10,0))</f>
        <v>0.72</v>
      </c>
      <c r="U1623" s="24">
        <f>IFNA(VLOOKUP(A1623,'HUMAN RESOURCES processed'!$A$2:$M$2692,11,0))</f>
        <v>0.131</v>
      </c>
      <c r="V1623" s="24">
        <f>IFNA(VLOOKUP(A1623,'HUMAN RESOURCES processed'!$A$2:$M$2692,12,0))</f>
        <v>142385523</v>
      </c>
      <c r="W1623" s="24">
        <f>IFNA(VLOOKUP(A1623,'HUMAN RESOURCES processed'!$A$2:$M$2692,13,0))</f>
        <v>0.737</v>
      </c>
      <c r="X1623" s="24">
        <f>IFNA(VLOOKUP(A1623,'TOURISM processed'!$A$2:$F$2692,5,0))</f>
        <v>13239000000</v>
      </c>
      <c r="Y1623" s="24">
        <f>IFNA(VLOOKUP(A1623,'TOURISM processed'!$A$2:$F$2692,6,0))</f>
        <v>30169000000</v>
      </c>
      <c r="Z1623" s="24">
        <f t="shared" si="7"/>
        <v>211.8824959</v>
      </c>
      <c r="AA1623" s="24">
        <f>IFNA(VLOOKUP(A1623,'BUSINESS processed'!A1623:J4313,5,0))</f>
        <v>0.465</v>
      </c>
      <c r="AB1623" s="24">
        <f>IFNA(VLOOKUP(A1623,'BUSINESS processed'!A1623:J4313,6,0))</f>
        <v>29</v>
      </c>
      <c r="AC1623" s="24">
        <f t="shared" si="914"/>
        <v>0</v>
      </c>
      <c r="AD1623" s="24">
        <f>IFNA(VLOOKUP(A1623,'BUSINESS processed'!A1623:J4313,8,0))</f>
        <v>320</v>
      </c>
      <c r="AE1623" s="24">
        <f>IFNA(VLOOKUP(A1623,'BUSINESS processed'!A1623:J4313,9,0))</f>
        <v>0.43</v>
      </c>
      <c r="AF1623" s="27">
        <f>IFNA(VLOOKUP(A1623,'BUSINESS processed'!A1623:J4313,10,0))</f>
        <v>1.655</v>
      </c>
      <c r="AG1623" s="26"/>
      <c r="AH1623" s="26"/>
      <c r="AI1623" s="26"/>
      <c r="AJ1623" s="26"/>
      <c r="AK1623" s="26"/>
      <c r="AL1623" s="26"/>
      <c r="AM1623" s="26"/>
      <c r="AN1623" s="26"/>
      <c r="AO1623" s="26"/>
      <c r="AP1623" s="26"/>
      <c r="AQ1623" s="26"/>
      <c r="AR1623" s="26"/>
      <c r="AS1623" s="26"/>
      <c r="AT1623" s="26"/>
      <c r="AU1623" s="26"/>
      <c r="AV1623" s="26"/>
      <c r="AW1623" s="26"/>
      <c r="AX1623" s="26"/>
      <c r="AY1623" s="26"/>
      <c r="AZ1623" s="26"/>
      <c r="BA1623" s="26"/>
      <c r="BB1623" s="26"/>
      <c r="BC1623" s="26"/>
      <c r="BD1623" s="26"/>
      <c r="BE1623" s="26"/>
      <c r="BF1623" s="26"/>
      <c r="BG1623" s="26"/>
      <c r="BH1623" s="26"/>
    </row>
    <row r="1624">
      <c r="A1624" s="18" t="str">
        <f t="shared" si="1"/>
        <v>Europe_Russia-Europe_2011</v>
      </c>
      <c r="B1624" s="19" t="s">
        <v>179</v>
      </c>
      <c r="C1624" s="20" t="s">
        <v>217</v>
      </c>
      <c r="D1624" s="21" t="s">
        <v>90</v>
      </c>
      <c r="E1624" s="22">
        <v>1.9E12</v>
      </c>
      <c r="F1624" s="22">
        <f t="shared" si="2"/>
        <v>13290.76</v>
      </c>
      <c r="G1624" s="23">
        <v>0.061</v>
      </c>
      <c r="H1624" s="23">
        <v>803.0</v>
      </c>
      <c r="I1624" s="23">
        <v>0.085</v>
      </c>
      <c r="J1624" s="24">
        <f>IFNA(VLOOKUP(A1624,'ENERGY processed'!$A$2:$H$2692,7,0),"")</f>
        <v>632294</v>
      </c>
      <c r="K1624" s="24">
        <f t="shared" si="3"/>
        <v>0.004422983054</v>
      </c>
      <c r="L1624" s="24">
        <f>IFNA(VLOOKUP(A1624,'ENERGY processed'!$A$2:$H$2692,8,0),"")</f>
        <v>1581542.5</v>
      </c>
      <c r="M1624" s="24">
        <f t="shared" si="5"/>
        <v>0.01106310621</v>
      </c>
      <c r="N1624" s="24">
        <f>IFNA(VLOOKUP(A1624,'HUMAN RESOURCES processed'!$A$2:$M$2692,5,0))</f>
        <v>0.013</v>
      </c>
      <c r="O1624" s="24">
        <f>IFNA(VLOOKUP(A1624,'HUMAN RESOURCES processed'!$A$2:$M$2692,6,0))</f>
        <v>0.01</v>
      </c>
      <c r="P1624" s="24">
        <f>IFNA(VLOOKUP(A1624,'HUMAN RESOURCES processed'!$A$2:$M$2692,7,0))</f>
        <v>76</v>
      </c>
      <c r="Q1624" s="24">
        <f>IFNA(VLOOKUP(A1624,'HUMAN RESOURCES processed'!$A$2:$M$2692,8,0))</f>
        <v>64</v>
      </c>
      <c r="R1624" s="24">
        <f t="shared" si="6"/>
        <v>70</v>
      </c>
      <c r="S1624" s="24">
        <f>IFNA(VLOOKUP(A1624,'HUMAN RESOURCES processed'!$A$2:$M$2692,9,0))</f>
        <v>0.151</v>
      </c>
      <c r="T1624" s="24">
        <f>IFNA(VLOOKUP(A1624,'HUMAN RESOURCES processed'!$A$2:$M$2692,10,0))</f>
        <v>0.718</v>
      </c>
      <c r="U1624" s="24">
        <f>IFNA(VLOOKUP(A1624,'HUMAN RESOURCES processed'!$A$2:$M$2692,11,0))</f>
        <v>0.13</v>
      </c>
      <c r="V1624" s="24">
        <f>IFNA(VLOOKUP(A1624,'HUMAN RESOURCES processed'!$A$2:$M$2692,12,0))</f>
        <v>142956460</v>
      </c>
      <c r="W1624" s="24">
        <f>IFNA(VLOOKUP(A1624,'HUMAN RESOURCES processed'!$A$2:$M$2692,13,0))</f>
        <v>0.737</v>
      </c>
      <c r="X1624" s="24">
        <f>IFNA(VLOOKUP(A1624,'TOURISM processed'!$A$2:$F$2692,5,0))</f>
        <v>16961000000</v>
      </c>
      <c r="Y1624" s="24">
        <f>IFNA(VLOOKUP(A1624,'TOURISM processed'!$A$2:$F$2692,6,0))</f>
        <v>37343000000</v>
      </c>
      <c r="Z1624" s="24">
        <f t="shared" si="7"/>
        <v>261.2193951</v>
      </c>
      <c r="AA1624" s="24">
        <f>IFNA(VLOOKUP(A1624,'BUSINESS processed'!A1624:J4314,5,0))</f>
        <v>0.469</v>
      </c>
      <c r="AB1624" s="24">
        <f>IFNA(VLOOKUP(A1624,'BUSINESS processed'!A1624:J4314,6,0))</f>
        <v>29</v>
      </c>
      <c r="AC1624" s="24">
        <f t="shared" si="914"/>
        <v>0</v>
      </c>
      <c r="AD1624" s="24">
        <f>IFNA(VLOOKUP(A1624,'BUSINESS processed'!A1624:J4314,8,0))</f>
        <v>290</v>
      </c>
      <c r="AE1624" s="24">
        <f>IFNA(VLOOKUP(A1624,'BUSINESS processed'!A1624:J4314,9,0))</f>
        <v>0.49</v>
      </c>
      <c r="AF1624" s="27">
        <f>IFNA(VLOOKUP(A1624,'BUSINESS processed'!A1624:J4314,10,0))</f>
        <v>1.42</v>
      </c>
      <c r="AG1624" s="26"/>
      <c r="AH1624" s="26"/>
      <c r="AI1624" s="26"/>
      <c r="AJ1624" s="26"/>
      <c r="AK1624" s="26"/>
      <c r="AL1624" s="26"/>
      <c r="AM1624" s="26"/>
      <c r="AN1624" s="26"/>
      <c r="AO1624" s="26"/>
      <c r="AP1624" s="26"/>
      <c r="AQ1624" s="26"/>
      <c r="AR1624" s="26"/>
      <c r="AS1624" s="26"/>
      <c r="AT1624" s="26"/>
      <c r="AU1624" s="26"/>
      <c r="AV1624" s="26"/>
      <c r="AW1624" s="26"/>
      <c r="AX1624" s="26"/>
      <c r="AY1624" s="26"/>
      <c r="AZ1624" s="26"/>
      <c r="BA1624" s="26"/>
      <c r="BB1624" s="26"/>
      <c r="BC1624" s="26"/>
      <c r="BD1624" s="26"/>
      <c r="BE1624" s="26"/>
      <c r="BF1624" s="26"/>
      <c r="BG1624" s="26"/>
      <c r="BH1624" s="26"/>
    </row>
    <row r="1625">
      <c r="A1625" s="18" t="str">
        <f t="shared" si="1"/>
        <v>Europe_Russia-Europe_2012</v>
      </c>
      <c r="B1625" s="19" t="s">
        <v>179</v>
      </c>
      <c r="C1625" s="20" t="s">
        <v>217</v>
      </c>
      <c r="D1625" s="21" t="s">
        <v>91</v>
      </c>
      <c r="E1625" s="22">
        <v>2.02E12</v>
      </c>
      <c r="F1625" s="22">
        <f t="shared" si="2"/>
        <v>14108.31273</v>
      </c>
      <c r="G1625" s="23">
        <v>0.063</v>
      </c>
      <c r="H1625" s="23">
        <v>887.0</v>
      </c>
      <c r="I1625" s="23">
        <v>0.091</v>
      </c>
      <c r="J1625" s="24">
        <f>IFNA(VLOOKUP(A1625,'ENERGY processed'!$A$2:$H$2692,7,0),"")</f>
        <v>670673</v>
      </c>
      <c r="K1625" s="24">
        <f t="shared" si="3"/>
        <v>0.004684190309</v>
      </c>
      <c r="L1625" s="24">
        <f>IFNA(VLOOKUP(A1625,'ENERGY processed'!$A$2:$H$2692,8,0),"")</f>
        <v>1669618</v>
      </c>
      <c r="M1625" s="24">
        <f t="shared" si="5"/>
        <v>0.01166113509</v>
      </c>
      <c r="N1625" s="24">
        <f>IFNA(VLOOKUP(A1625,'HUMAN RESOURCES processed'!$A$2:$M$2692,5,0))</f>
        <v>0.013</v>
      </c>
      <c r="O1625" s="24">
        <f>IFNA(VLOOKUP(A1625,'HUMAN RESOURCES processed'!$A$2:$M$2692,6,0))</f>
        <v>0.009</v>
      </c>
      <c r="P1625" s="24">
        <f>IFNA(VLOOKUP(A1625,'HUMAN RESOURCES processed'!$A$2:$M$2692,7,0))</f>
        <v>76</v>
      </c>
      <c r="Q1625" s="24">
        <f>IFNA(VLOOKUP(A1625,'HUMAN RESOURCES processed'!$A$2:$M$2692,8,0))</f>
        <v>65</v>
      </c>
      <c r="R1625" s="24">
        <f t="shared" si="6"/>
        <v>70.5</v>
      </c>
      <c r="S1625" s="24">
        <f>IFNA(VLOOKUP(A1625,'HUMAN RESOURCES processed'!$A$2:$M$2692,9,0))</f>
        <v>0.154</v>
      </c>
      <c r="T1625" s="24">
        <f>IFNA(VLOOKUP(A1625,'HUMAN RESOURCES processed'!$A$2:$M$2692,10,0))</f>
        <v>0.716</v>
      </c>
      <c r="U1625" s="24">
        <f>IFNA(VLOOKUP(A1625,'HUMAN RESOURCES processed'!$A$2:$M$2692,11,0))</f>
        <v>0.13</v>
      </c>
      <c r="V1625" s="24">
        <f>IFNA(VLOOKUP(A1625,'HUMAN RESOURCES processed'!$A$2:$M$2692,12,0))</f>
        <v>143178000</v>
      </c>
      <c r="W1625" s="24">
        <f>IFNA(VLOOKUP(A1625,'HUMAN RESOURCES processed'!$A$2:$M$2692,13,0))</f>
        <v>0.738</v>
      </c>
      <c r="X1625" s="24">
        <f>IFNA(VLOOKUP(A1625,'TOURISM processed'!$A$2:$F$2692,5,0))</f>
        <v>17876000000</v>
      </c>
      <c r="Y1625" s="24">
        <f>IFNA(VLOOKUP(A1625,'TOURISM processed'!$A$2:$F$2692,6,0))</f>
        <v>48096000000</v>
      </c>
      <c r="Z1625" s="24">
        <f t="shared" si="7"/>
        <v>335.9175292</v>
      </c>
      <c r="AA1625" s="24">
        <f>IFNA(VLOOKUP(A1625,'BUSINESS processed'!A1625:J4315,5,0))</f>
        <v>0.541</v>
      </c>
      <c r="AB1625" s="24">
        <f>IFNA(VLOOKUP(A1625,'BUSINESS processed'!A1625:J4315,6,0))</f>
        <v>18</v>
      </c>
      <c r="AC1625" s="24">
        <f>IFNA(VLOOKUP(A1625,'BUSINESS processed'!A1625:J4315,7,0))</f>
        <v>111</v>
      </c>
      <c r="AD1625" s="24">
        <f>IFNA(VLOOKUP(A1625,'BUSINESS processed'!A1625:J4315,8,0))</f>
        <v>177</v>
      </c>
      <c r="AE1625" s="24">
        <f>IFNA(VLOOKUP(A1625,'BUSINESS processed'!A1625:J4315,9,0))</f>
        <v>0.638</v>
      </c>
      <c r="AF1625" s="27">
        <f>IFNA(VLOOKUP(A1625,'BUSINESS processed'!A1625:J4315,10,0))</f>
        <v>1.453</v>
      </c>
      <c r="AG1625" s="26"/>
      <c r="AH1625" s="26"/>
      <c r="AI1625" s="26"/>
      <c r="AJ1625" s="26"/>
      <c r="AK1625" s="26"/>
      <c r="AL1625" s="26"/>
      <c r="AM1625" s="26"/>
      <c r="AN1625" s="26"/>
      <c r="AO1625" s="26"/>
      <c r="AP1625" s="26"/>
      <c r="AQ1625" s="26"/>
      <c r="AR1625" s="26"/>
      <c r="AS1625" s="26"/>
      <c r="AT1625" s="26"/>
      <c r="AU1625" s="26"/>
      <c r="AV1625" s="26"/>
      <c r="AW1625" s="26"/>
      <c r="AX1625" s="26"/>
      <c r="AY1625" s="26"/>
      <c r="AZ1625" s="26"/>
      <c r="BA1625" s="26"/>
      <c r="BB1625" s="26"/>
      <c r="BC1625" s="26"/>
      <c r="BD1625" s="26"/>
      <c r="BE1625" s="26"/>
      <c r="BF1625" s="26"/>
      <c r="BG1625" s="26"/>
      <c r="BH1625" s="26"/>
    </row>
    <row r="1626">
      <c r="A1626" s="18" t="str">
        <f t="shared" si="1"/>
        <v>Europe_San Marino-Europe_2000</v>
      </c>
      <c r="B1626" s="19" t="s">
        <v>179</v>
      </c>
      <c r="C1626" s="20" t="s">
        <v>218</v>
      </c>
      <c r="D1626" s="21" t="s">
        <v>70</v>
      </c>
      <c r="E1626" s="22">
        <v>7.73907642E8</v>
      </c>
      <c r="F1626" s="22">
        <f t="shared" si="2"/>
        <v>28696.19348</v>
      </c>
      <c r="G1626" s="23">
        <v>0.053</v>
      </c>
      <c r="H1626" s="23">
        <v>2161.0</v>
      </c>
      <c r="I1626" s="23">
        <v>0.092</v>
      </c>
      <c r="J1626" s="24">
        <f t="shared" ref="J1626:J1639" si="918">IF(AND( C1626=C1625,D1626&gt;D1625),J1625,0)</f>
        <v>0</v>
      </c>
      <c r="K1626" s="24">
        <f t="shared" si="3"/>
        <v>0</v>
      </c>
      <c r="L1626" s="24">
        <f t="shared" ref="L1626:L1640" si="919">IF(AND(C1626=C1625,C1626&gt;C1625),C1625,0)</f>
        <v>0</v>
      </c>
      <c r="M1626" s="24">
        <f t="shared" si="5"/>
        <v>0</v>
      </c>
      <c r="N1626" s="24">
        <f t="shared" ref="N1626:N1629" si="920">IF(AND(C1626=C1625,D1626&gt;D1625),K1625,0)</f>
        <v>0</v>
      </c>
      <c r="O1626" s="24">
        <f>IFNA(VLOOKUP(A1626,'HUMAN RESOURCES processed'!$A$2:$M$2692,6,0))</f>
        <v>0.005</v>
      </c>
      <c r="P1626" s="24">
        <f>IFNA(VLOOKUP(A1626,'HUMAN RESOURCES processed'!$A$2:$M$2692,7,0))</f>
        <v>84</v>
      </c>
      <c r="Q1626" s="24">
        <f>IFNA(VLOOKUP(A1626,'HUMAN RESOURCES processed'!$A$2:$M$2692,8,0))</f>
        <v>77</v>
      </c>
      <c r="R1626" s="24">
        <f t="shared" si="6"/>
        <v>80.5</v>
      </c>
      <c r="S1626" s="24">
        <f t="shared" ref="S1626:S1638" si="921">IF(AND(C1626=C1625,D1626&gt;D1625),S1625,0)</f>
        <v>0</v>
      </c>
      <c r="T1626" s="24">
        <f t="shared" ref="T1626:T1638" si="922">IF(AND(C1626=C1625,D1626&gt;D1625),T1625,0)</f>
        <v>0</v>
      </c>
      <c r="U1626" s="24">
        <f t="shared" ref="U1626:U1638" si="923">IF(AND(C1626=C1625,D1626&gt;D1625),U1625,0)</f>
        <v>0</v>
      </c>
      <c r="V1626" s="24">
        <f>IFNA(VLOOKUP(A1626,'HUMAN RESOURCES processed'!$A$2:$M$2692,12,0))</f>
        <v>26969</v>
      </c>
      <c r="W1626" s="24">
        <f>IFNA(VLOOKUP(A1626,'HUMAN RESOURCES processed'!$A$2:$M$2692,13,0))</f>
        <v>0.934</v>
      </c>
      <c r="X1626" s="24">
        <f t="shared" ref="X1626:X1640" si="924">IF(AND(C1626=C1625,D1626&gt;D1625),X1625,0)</f>
        <v>0</v>
      </c>
      <c r="Y1626" s="24">
        <f t="shared" ref="Y1626:Y1640" si="925">IF(AND(C1626=C1625,D1626&gt;D1625),Y1625,0)</f>
        <v>0</v>
      </c>
      <c r="Z1626" s="24">
        <f t="shared" si="7"/>
        <v>0</v>
      </c>
      <c r="AA1626" s="24">
        <f t="shared" ref="AA1626:AA1637" si="926">IF(AND(C1626=C1625,D1626&gt;D1625),AA1625,0)</f>
        <v>0</v>
      </c>
      <c r="AB1626" s="24">
        <f t="shared" ref="AB1626:AB1637" si="927">IF(AND(C1626=C1625,D1626&gt;D1625),AB1625,0)</f>
        <v>0</v>
      </c>
      <c r="AC1626" s="24">
        <f t="shared" ref="AC1626:AC1637" si="928">IF(AND(C1626=C1625,D1626&gt;D1625),AC1625,0)</f>
        <v>0</v>
      </c>
      <c r="AD1626" s="24">
        <f t="shared" ref="AD1626:AD1637" si="929">IF(AND(C1626=C1625,D1626&gt;D1625),AD1625,0)</f>
        <v>0</v>
      </c>
      <c r="AE1626" s="24">
        <f>IFNA(VLOOKUP(A1626,'BUSINESS processed'!A1626:J4316,9,0))</f>
        <v>0.488</v>
      </c>
      <c r="AF1626" s="27">
        <f>IFNA(VLOOKUP(A1626,'BUSINESS processed'!A1626:J4316,10,0))</f>
        <v>0.538</v>
      </c>
      <c r="AG1626" s="26"/>
      <c r="AH1626" s="26"/>
      <c r="AI1626" s="26"/>
      <c r="AJ1626" s="26"/>
      <c r="AK1626" s="26"/>
      <c r="AL1626" s="26"/>
      <c r="AM1626" s="26"/>
      <c r="AN1626" s="26"/>
      <c r="AO1626" s="26"/>
      <c r="AP1626" s="26"/>
      <c r="AQ1626" s="26"/>
      <c r="AR1626" s="26"/>
      <c r="AS1626" s="26"/>
      <c r="AT1626" s="26"/>
      <c r="AU1626" s="26"/>
      <c r="AV1626" s="26"/>
      <c r="AW1626" s="26"/>
      <c r="AX1626" s="26"/>
      <c r="AY1626" s="26"/>
      <c r="AZ1626" s="26"/>
      <c r="BA1626" s="26"/>
      <c r="BB1626" s="26"/>
      <c r="BC1626" s="26"/>
      <c r="BD1626" s="26"/>
      <c r="BE1626" s="26"/>
      <c r="BF1626" s="26"/>
      <c r="BG1626" s="26"/>
      <c r="BH1626" s="26"/>
    </row>
    <row r="1627">
      <c r="A1627" s="18" t="str">
        <f t="shared" si="1"/>
        <v>Europe_San Marino-Europe_2001</v>
      </c>
      <c r="B1627" s="19" t="s">
        <v>179</v>
      </c>
      <c r="C1627" s="20" t="s">
        <v>218</v>
      </c>
      <c r="D1627" s="21" t="s">
        <v>71</v>
      </c>
      <c r="E1627" s="22">
        <v>8.15205233E8</v>
      </c>
      <c r="F1627" s="22">
        <f t="shared" si="2"/>
        <v>29679.44198</v>
      </c>
      <c r="G1627" s="23">
        <v>0.052</v>
      </c>
      <c r="H1627" s="23">
        <v>2183.0</v>
      </c>
      <c r="I1627" s="23">
        <v>0.088</v>
      </c>
      <c r="J1627" s="24">
        <f t="shared" si="918"/>
        <v>0</v>
      </c>
      <c r="K1627" s="24">
        <f t="shared" si="3"/>
        <v>0</v>
      </c>
      <c r="L1627" s="24">
        <f t="shared" si="919"/>
        <v>0</v>
      </c>
      <c r="M1627" s="24">
        <f t="shared" si="5"/>
        <v>0</v>
      </c>
      <c r="N1627" s="24">
        <f t="shared" si="920"/>
        <v>0</v>
      </c>
      <c r="O1627" s="24">
        <f>IFNA(VLOOKUP(A1627,'HUMAN RESOURCES processed'!$A$2:$M$2692,6,0))</f>
        <v>0.005</v>
      </c>
      <c r="P1627" s="24">
        <f>IFNA(VLOOKUP(A1627,'HUMAN RESOURCES processed'!$A$2:$M$2692,7,0))</f>
        <v>84</v>
      </c>
      <c r="Q1627" s="24">
        <f>IFNA(VLOOKUP(A1627,'HUMAN RESOURCES processed'!$A$2:$M$2692,8,0))</f>
        <v>78</v>
      </c>
      <c r="R1627" s="24">
        <f t="shared" si="6"/>
        <v>81</v>
      </c>
      <c r="S1627" s="24">
        <f t="shared" si="921"/>
        <v>0</v>
      </c>
      <c r="T1627" s="24">
        <f t="shared" si="922"/>
        <v>0</v>
      </c>
      <c r="U1627" s="24">
        <f t="shared" si="923"/>
        <v>0</v>
      </c>
      <c r="V1627" s="24">
        <f>IFNA(VLOOKUP(A1627,'HUMAN RESOURCES processed'!$A$2:$M$2692,12,0))</f>
        <v>27467</v>
      </c>
      <c r="W1627" s="24">
        <f>IFNA(VLOOKUP(A1627,'HUMAN RESOURCES processed'!$A$2:$M$2692,13,0))</f>
        <v>0.938</v>
      </c>
      <c r="X1627" s="24">
        <f t="shared" si="924"/>
        <v>0</v>
      </c>
      <c r="Y1627" s="24">
        <f t="shared" si="925"/>
        <v>0</v>
      </c>
      <c r="Z1627" s="24">
        <f t="shared" si="7"/>
        <v>0</v>
      </c>
      <c r="AA1627" s="24">
        <f t="shared" si="926"/>
        <v>0</v>
      </c>
      <c r="AB1627" s="24">
        <f t="shared" si="927"/>
        <v>0</v>
      </c>
      <c r="AC1627" s="24">
        <f t="shared" si="928"/>
        <v>0</v>
      </c>
      <c r="AD1627" s="24">
        <f t="shared" si="929"/>
        <v>0</v>
      </c>
      <c r="AE1627" s="24">
        <f>IFNA(VLOOKUP(A1627,'BUSINESS processed'!A1627:J4317,9,0))</f>
        <v>0.503</v>
      </c>
      <c r="AF1627" s="27">
        <f>IFNA(VLOOKUP(A1627,'BUSINESS processed'!A1627:J4317,10,0))</f>
        <v>0.577</v>
      </c>
      <c r="AG1627" s="26"/>
      <c r="AH1627" s="26"/>
      <c r="AI1627" s="26"/>
      <c r="AJ1627" s="26"/>
      <c r="AK1627" s="26"/>
      <c r="AL1627" s="26"/>
      <c r="AM1627" s="26"/>
      <c r="AN1627" s="26"/>
      <c r="AO1627" s="26"/>
      <c r="AP1627" s="26"/>
      <c r="AQ1627" s="26"/>
      <c r="AR1627" s="26"/>
      <c r="AS1627" s="26"/>
      <c r="AT1627" s="26"/>
      <c r="AU1627" s="26"/>
      <c r="AV1627" s="26"/>
      <c r="AW1627" s="26"/>
      <c r="AX1627" s="26"/>
      <c r="AY1627" s="26"/>
      <c r="AZ1627" s="26"/>
      <c r="BA1627" s="26"/>
      <c r="BB1627" s="26"/>
      <c r="BC1627" s="26"/>
      <c r="BD1627" s="26"/>
      <c r="BE1627" s="26"/>
      <c r="BF1627" s="26"/>
      <c r="BG1627" s="26"/>
      <c r="BH1627" s="26"/>
    </row>
    <row r="1628">
      <c r="A1628" s="18" t="str">
        <f t="shared" si="1"/>
        <v>Europe_San Marino-Europe_2002</v>
      </c>
      <c r="B1628" s="19" t="s">
        <v>179</v>
      </c>
      <c r="C1628" s="20" t="s">
        <v>218</v>
      </c>
      <c r="D1628" s="21" t="s">
        <v>72</v>
      </c>
      <c r="E1628" s="22">
        <v>8.7995721E8</v>
      </c>
      <c r="F1628" s="22">
        <f t="shared" si="2"/>
        <v>31355.37379</v>
      </c>
      <c r="G1628" s="23">
        <v>0.065</v>
      </c>
      <c r="H1628" s="23">
        <v>2894.0</v>
      </c>
      <c r="I1628" s="23">
        <v>0.08</v>
      </c>
      <c r="J1628" s="24">
        <f t="shared" si="918"/>
        <v>0</v>
      </c>
      <c r="K1628" s="24">
        <f t="shared" si="3"/>
        <v>0</v>
      </c>
      <c r="L1628" s="24">
        <f t="shared" si="919"/>
        <v>0</v>
      </c>
      <c r="M1628" s="24">
        <f t="shared" si="5"/>
        <v>0</v>
      </c>
      <c r="N1628" s="24">
        <f t="shared" si="920"/>
        <v>0</v>
      </c>
      <c r="O1628" s="24">
        <f>IFNA(VLOOKUP(A1628,'HUMAN RESOURCES processed'!$A$2:$M$2692,6,0))</f>
        <v>0.004</v>
      </c>
      <c r="P1628" s="24">
        <f>IFNA(VLOOKUP(A1628,'HUMAN RESOURCES processed'!$A$2:$M$2692,7,0))</f>
        <v>85</v>
      </c>
      <c r="Q1628" s="24">
        <f>IFNA(VLOOKUP(A1628,'HUMAN RESOURCES processed'!$A$2:$M$2692,8,0))</f>
        <v>78</v>
      </c>
      <c r="R1628" s="24">
        <f t="shared" si="6"/>
        <v>81.5</v>
      </c>
      <c r="S1628" s="24">
        <f t="shared" si="921"/>
        <v>0</v>
      </c>
      <c r="T1628" s="24">
        <f t="shared" si="922"/>
        <v>0</v>
      </c>
      <c r="U1628" s="24">
        <f t="shared" si="923"/>
        <v>0</v>
      </c>
      <c r="V1628" s="24">
        <f>IFNA(VLOOKUP(A1628,'HUMAN RESOURCES processed'!$A$2:$M$2692,12,0))</f>
        <v>28064</v>
      </c>
      <c r="W1628" s="24">
        <f>IFNA(VLOOKUP(A1628,'HUMAN RESOURCES processed'!$A$2:$M$2692,13,0))</f>
        <v>0.939</v>
      </c>
      <c r="X1628" s="24">
        <f t="shared" si="924"/>
        <v>0</v>
      </c>
      <c r="Y1628" s="24">
        <f t="shared" si="925"/>
        <v>0</v>
      </c>
      <c r="Z1628" s="24">
        <f t="shared" si="7"/>
        <v>0</v>
      </c>
      <c r="AA1628" s="24">
        <f t="shared" si="926"/>
        <v>0</v>
      </c>
      <c r="AB1628" s="24">
        <f t="shared" si="927"/>
        <v>0</v>
      </c>
      <c r="AC1628" s="24">
        <f t="shared" si="928"/>
        <v>0</v>
      </c>
      <c r="AD1628" s="24">
        <f t="shared" si="929"/>
        <v>0</v>
      </c>
      <c r="AE1628" s="24">
        <f>IFNA(VLOOKUP(A1628,'BUSINESS processed'!A1628:J4318,9,0))</f>
        <v>0.508</v>
      </c>
      <c r="AF1628" s="27">
        <f>IFNA(VLOOKUP(A1628,'BUSINESS processed'!A1628:J4318,10,0))</f>
        <v>0.597</v>
      </c>
      <c r="AG1628" s="26"/>
      <c r="AH1628" s="26"/>
      <c r="AI1628" s="26"/>
      <c r="AJ1628" s="26"/>
      <c r="AK1628" s="26"/>
      <c r="AL1628" s="26"/>
      <c r="AM1628" s="26"/>
      <c r="AN1628" s="26"/>
      <c r="AO1628" s="26"/>
      <c r="AP1628" s="26"/>
      <c r="AQ1628" s="26"/>
      <c r="AR1628" s="26"/>
      <c r="AS1628" s="26"/>
      <c r="AT1628" s="26"/>
      <c r="AU1628" s="26"/>
      <c r="AV1628" s="26"/>
      <c r="AW1628" s="26"/>
      <c r="AX1628" s="26"/>
      <c r="AY1628" s="26"/>
      <c r="AZ1628" s="26"/>
      <c r="BA1628" s="26"/>
      <c r="BB1628" s="26"/>
      <c r="BC1628" s="26"/>
      <c r="BD1628" s="26"/>
      <c r="BE1628" s="26"/>
      <c r="BF1628" s="26"/>
      <c r="BG1628" s="26"/>
      <c r="BH1628" s="26"/>
    </row>
    <row r="1629">
      <c r="A1629" s="18" t="str">
        <f t="shared" si="1"/>
        <v>Europe_San Marino-Europe_2003</v>
      </c>
      <c r="B1629" s="19" t="s">
        <v>179</v>
      </c>
      <c r="C1629" s="20" t="s">
        <v>218</v>
      </c>
      <c r="D1629" s="21" t="s">
        <v>74</v>
      </c>
      <c r="E1629" s="22">
        <v>1.122981525E9</v>
      </c>
      <c r="F1629" s="22">
        <f t="shared" si="2"/>
        <v>39128.27613</v>
      </c>
      <c r="G1629" s="23">
        <v>0.051</v>
      </c>
      <c r="H1629" s="23">
        <v>2837.0</v>
      </c>
      <c r="I1629" s="23">
        <v>0.075</v>
      </c>
      <c r="J1629" s="24">
        <f t="shared" si="918"/>
        <v>0</v>
      </c>
      <c r="K1629" s="24">
        <f t="shared" si="3"/>
        <v>0</v>
      </c>
      <c r="L1629" s="24">
        <f t="shared" si="919"/>
        <v>0</v>
      </c>
      <c r="M1629" s="24">
        <f t="shared" si="5"/>
        <v>0</v>
      </c>
      <c r="N1629" s="24">
        <f t="shared" si="920"/>
        <v>0</v>
      </c>
      <c r="O1629" s="24">
        <f>IFNA(VLOOKUP(A1629,'HUMAN RESOURCES processed'!$A$2:$M$2692,6,0))</f>
        <v>0.004</v>
      </c>
      <c r="P1629" s="24">
        <f>IFNA(VLOOKUP(A1629,'HUMAN RESOURCES processed'!$A$2:$M$2692,7,0))</f>
        <v>85</v>
      </c>
      <c r="Q1629" s="24">
        <f>IFNA(VLOOKUP(A1629,'HUMAN RESOURCES processed'!$A$2:$M$2692,8,0))</f>
        <v>78</v>
      </c>
      <c r="R1629" s="24">
        <f t="shared" si="6"/>
        <v>81.5</v>
      </c>
      <c r="S1629" s="24">
        <f t="shared" si="921"/>
        <v>0</v>
      </c>
      <c r="T1629" s="24">
        <f t="shared" si="922"/>
        <v>0</v>
      </c>
      <c r="U1629" s="24">
        <f t="shared" si="923"/>
        <v>0</v>
      </c>
      <c r="V1629" s="24">
        <f>IFNA(VLOOKUP(A1629,'HUMAN RESOURCES processed'!$A$2:$M$2692,12,0))</f>
        <v>28700</v>
      </c>
      <c r="W1629" s="24">
        <f>IFNA(VLOOKUP(A1629,'HUMAN RESOURCES processed'!$A$2:$M$2692,13,0))</f>
        <v>0.94</v>
      </c>
      <c r="X1629" s="24">
        <f t="shared" si="924"/>
        <v>0</v>
      </c>
      <c r="Y1629" s="24">
        <f t="shared" si="925"/>
        <v>0</v>
      </c>
      <c r="Z1629" s="24">
        <f t="shared" si="7"/>
        <v>0</v>
      </c>
      <c r="AA1629" s="24">
        <f t="shared" si="926"/>
        <v>0</v>
      </c>
      <c r="AB1629" s="24">
        <f t="shared" si="927"/>
        <v>0</v>
      </c>
      <c r="AC1629" s="24">
        <f t="shared" si="928"/>
        <v>0</v>
      </c>
      <c r="AD1629" s="24">
        <f t="shared" si="929"/>
        <v>0</v>
      </c>
      <c r="AE1629" s="24">
        <f>IFNA(VLOOKUP(A1629,'BUSINESS processed'!A1629:J4319,9,0))</f>
        <v>0.5</v>
      </c>
      <c r="AF1629" s="27">
        <f>IFNA(VLOOKUP(A1629,'BUSINESS processed'!A1629:J4319,10,0))</f>
        <v>0.589</v>
      </c>
      <c r="AG1629" s="26"/>
      <c r="AH1629" s="26"/>
      <c r="AI1629" s="26"/>
      <c r="AJ1629" s="26"/>
      <c r="AK1629" s="26"/>
      <c r="AL1629" s="26"/>
      <c r="AM1629" s="26"/>
      <c r="AN1629" s="26"/>
      <c r="AO1629" s="26"/>
      <c r="AP1629" s="26"/>
      <c r="AQ1629" s="26"/>
      <c r="AR1629" s="26"/>
      <c r="AS1629" s="26"/>
      <c r="AT1629" s="26"/>
      <c r="AU1629" s="26"/>
      <c r="AV1629" s="26"/>
      <c r="AW1629" s="26"/>
      <c r="AX1629" s="26"/>
      <c r="AY1629" s="26"/>
      <c r="AZ1629" s="26"/>
      <c r="BA1629" s="26"/>
      <c r="BB1629" s="26"/>
      <c r="BC1629" s="26"/>
      <c r="BD1629" s="26"/>
      <c r="BE1629" s="26"/>
      <c r="BF1629" s="26"/>
      <c r="BG1629" s="26"/>
      <c r="BH1629" s="26"/>
    </row>
    <row r="1630">
      <c r="A1630" s="18" t="str">
        <f t="shared" si="1"/>
        <v>Europe_San Marino-Europe_2004</v>
      </c>
      <c r="B1630" s="19" t="s">
        <v>179</v>
      </c>
      <c r="C1630" s="20" t="s">
        <v>218</v>
      </c>
      <c r="D1630" s="21" t="s">
        <v>83</v>
      </c>
      <c r="E1630" s="22">
        <v>1.317357835E9</v>
      </c>
      <c r="F1630" s="22">
        <f t="shared" si="2"/>
        <v>44976.36856</v>
      </c>
      <c r="G1630" s="23">
        <v>0.053</v>
      </c>
      <c r="H1630" s="23">
        <v>3359.0</v>
      </c>
      <c r="I1630" s="23">
        <v>0.071</v>
      </c>
      <c r="J1630" s="24">
        <f t="shared" si="918"/>
        <v>0</v>
      </c>
      <c r="K1630" s="24">
        <f t="shared" si="3"/>
        <v>0</v>
      </c>
      <c r="L1630" s="24">
        <f t="shared" si="919"/>
        <v>0</v>
      </c>
      <c r="M1630" s="24">
        <f t="shared" si="5"/>
        <v>0</v>
      </c>
      <c r="N1630" s="24">
        <f>IFNA(VLOOKUP(A1630,'HUMAN RESOURCES processed'!$A$2:$M$2692,5,0))</f>
        <v>0.01</v>
      </c>
      <c r="O1630" s="24">
        <f>IFNA(VLOOKUP(A1630,'HUMAN RESOURCES processed'!$A$2:$M$2692,6,0))</f>
        <v>0.004</v>
      </c>
      <c r="P1630" s="24">
        <f>IFNA(VLOOKUP(A1630,'HUMAN RESOURCES processed'!$A$2:$M$2692,7,0))</f>
        <v>85</v>
      </c>
      <c r="Q1630" s="24">
        <f>IFNA(VLOOKUP(A1630,'HUMAN RESOURCES processed'!$A$2:$M$2692,8,0))</f>
        <v>79</v>
      </c>
      <c r="R1630" s="24">
        <f t="shared" si="6"/>
        <v>82</v>
      </c>
      <c r="S1630" s="24">
        <f t="shared" si="921"/>
        <v>0</v>
      </c>
      <c r="T1630" s="24">
        <f t="shared" si="922"/>
        <v>0</v>
      </c>
      <c r="U1630" s="24">
        <f t="shared" si="923"/>
        <v>0</v>
      </c>
      <c r="V1630" s="24">
        <f>IFNA(VLOOKUP(A1630,'HUMAN RESOURCES processed'!$A$2:$M$2692,12,0))</f>
        <v>29290</v>
      </c>
      <c r="W1630" s="24">
        <f>IFNA(VLOOKUP(A1630,'HUMAN RESOURCES processed'!$A$2:$M$2692,13,0))</f>
        <v>0.94</v>
      </c>
      <c r="X1630" s="24">
        <f t="shared" si="924"/>
        <v>0</v>
      </c>
      <c r="Y1630" s="24">
        <f t="shared" si="925"/>
        <v>0</v>
      </c>
      <c r="Z1630" s="24">
        <f t="shared" si="7"/>
        <v>0</v>
      </c>
      <c r="AA1630" s="24">
        <f t="shared" si="926"/>
        <v>0</v>
      </c>
      <c r="AB1630" s="24">
        <f t="shared" si="927"/>
        <v>0</v>
      </c>
      <c r="AC1630" s="24">
        <f t="shared" si="928"/>
        <v>0</v>
      </c>
      <c r="AD1630" s="24">
        <f t="shared" si="929"/>
        <v>0</v>
      </c>
      <c r="AE1630" s="24">
        <f>IFNA(VLOOKUP(A1630,'BUSINESS processed'!A1630:J4320,9,0))</f>
        <v>0.506</v>
      </c>
      <c r="AF1630" s="27">
        <f>IFNA(VLOOKUP(A1630,'BUSINESS processed'!A1630:J4320,10,0))</f>
        <v>0.583</v>
      </c>
      <c r="AG1630" s="26"/>
      <c r="AH1630" s="26"/>
      <c r="AI1630" s="26"/>
      <c r="AJ1630" s="26"/>
      <c r="AK1630" s="26"/>
      <c r="AL1630" s="26"/>
      <c r="AM1630" s="26"/>
      <c r="AN1630" s="26"/>
      <c r="AO1630" s="26"/>
      <c r="AP1630" s="26"/>
      <c r="AQ1630" s="26"/>
      <c r="AR1630" s="26"/>
      <c r="AS1630" s="26"/>
      <c r="AT1630" s="26"/>
      <c r="AU1630" s="26"/>
      <c r="AV1630" s="26"/>
      <c r="AW1630" s="26"/>
      <c r="AX1630" s="26"/>
      <c r="AY1630" s="26"/>
      <c r="AZ1630" s="26"/>
      <c r="BA1630" s="26"/>
      <c r="BB1630" s="26"/>
      <c r="BC1630" s="26"/>
      <c r="BD1630" s="26"/>
      <c r="BE1630" s="26"/>
      <c r="BF1630" s="26"/>
      <c r="BG1630" s="26"/>
      <c r="BH1630" s="26"/>
    </row>
    <row r="1631">
      <c r="A1631" s="18" t="str">
        <f t="shared" si="1"/>
        <v>Europe_San Marino-Europe_2005</v>
      </c>
      <c r="B1631" s="19" t="s">
        <v>179</v>
      </c>
      <c r="C1631" s="20" t="s">
        <v>218</v>
      </c>
      <c r="D1631" s="21" t="s">
        <v>84</v>
      </c>
      <c r="E1631" s="22">
        <v>1.375416604E9</v>
      </c>
      <c r="F1631" s="22">
        <f t="shared" si="2"/>
        <v>46193.67268</v>
      </c>
      <c r="G1631" s="23">
        <v>0.053</v>
      </c>
      <c r="H1631" s="23">
        <v>3399.0</v>
      </c>
      <c r="I1631" s="23">
        <v>0.072</v>
      </c>
      <c r="J1631" s="24">
        <f t="shared" si="918"/>
        <v>0</v>
      </c>
      <c r="K1631" s="24">
        <f t="shared" si="3"/>
        <v>0</v>
      </c>
      <c r="L1631" s="24">
        <f t="shared" si="919"/>
        <v>0</v>
      </c>
      <c r="M1631" s="24">
        <f t="shared" si="5"/>
        <v>0</v>
      </c>
      <c r="N1631" s="24">
        <f>IFNA(VLOOKUP(A1631,'HUMAN RESOURCES processed'!$A$2:$M$2692,5,0))</f>
        <v>0.01</v>
      </c>
      <c r="O1631" s="24">
        <f>IFNA(VLOOKUP(A1631,'HUMAN RESOURCES processed'!$A$2:$M$2692,6,0))</f>
        <v>0.004</v>
      </c>
      <c r="P1631" s="24">
        <f>IFNA(VLOOKUP(A1631,'HUMAN RESOURCES processed'!$A$2:$M$2692,7,0))</f>
        <v>85</v>
      </c>
      <c r="Q1631" s="24">
        <f>IFNA(VLOOKUP(A1631,'HUMAN RESOURCES processed'!$A$2:$M$2692,8,0))</f>
        <v>79</v>
      </c>
      <c r="R1631" s="24">
        <f t="shared" si="6"/>
        <v>82</v>
      </c>
      <c r="S1631" s="24">
        <f t="shared" si="921"/>
        <v>0</v>
      </c>
      <c r="T1631" s="24">
        <f t="shared" si="922"/>
        <v>0</v>
      </c>
      <c r="U1631" s="24">
        <f t="shared" si="923"/>
        <v>0</v>
      </c>
      <c r="V1631" s="24">
        <f>IFNA(VLOOKUP(A1631,'HUMAN RESOURCES processed'!$A$2:$M$2692,12,0))</f>
        <v>29775</v>
      </c>
      <c r="W1631" s="24">
        <f>IFNA(VLOOKUP(A1631,'HUMAN RESOURCES processed'!$A$2:$M$2692,13,0))</f>
        <v>0.94</v>
      </c>
      <c r="X1631" s="24">
        <f t="shared" si="924"/>
        <v>0</v>
      </c>
      <c r="Y1631" s="24">
        <f t="shared" si="925"/>
        <v>0</v>
      </c>
      <c r="Z1631" s="24">
        <f t="shared" si="7"/>
        <v>0</v>
      </c>
      <c r="AA1631" s="24">
        <f t="shared" si="926"/>
        <v>0</v>
      </c>
      <c r="AB1631" s="24">
        <f t="shared" si="927"/>
        <v>0</v>
      </c>
      <c r="AC1631" s="24">
        <f t="shared" si="928"/>
        <v>0</v>
      </c>
      <c r="AD1631" s="24">
        <f t="shared" si="929"/>
        <v>0</v>
      </c>
      <c r="AE1631" s="24">
        <f>IFNA(VLOOKUP(A1631,'BUSINESS processed'!A1631:J4321,9,0))</f>
        <v>0.503</v>
      </c>
      <c r="AF1631" s="27">
        <f>IFNA(VLOOKUP(A1631,'BUSINESS processed'!A1631:J4321,10,0))</f>
        <v>0.576</v>
      </c>
      <c r="AG1631" s="26"/>
      <c r="AH1631" s="26"/>
      <c r="AI1631" s="26"/>
      <c r="AJ1631" s="26"/>
      <c r="AK1631" s="26"/>
      <c r="AL1631" s="26"/>
      <c r="AM1631" s="26"/>
      <c r="AN1631" s="26"/>
      <c r="AO1631" s="26"/>
      <c r="AP1631" s="26"/>
      <c r="AQ1631" s="26"/>
      <c r="AR1631" s="26"/>
      <c r="AS1631" s="26"/>
      <c r="AT1631" s="26"/>
      <c r="AU1631" s="26"/>
      <c r="AV1631" s="26"/>
      <c r="AW1631" s="26"/>
      <c r="AX1631" s="26"/>
      <c r="AY1631" s="26"/>
      <c r="AZ1631" s="26"/>
      <c r="BA1631" s="26"/>
      <c r="BB1631" s="26"/>
      <c r="BC1631" s="26"/>
      <c r="BD1631" s="26"/>
      <c r="BE1631" s="26"/>
      <c r="BF1631" s="26"/>
      <c r="BG1631" s="26"/>
      <c r="BH1631" s="26"/>
    </row>
    <row r="1632">
      <c r="A1632" s="18" t="str">
        <f t="shared" si="1"/>
        <v>Europe_San Marino-Europe_2006</v>
      </c>
      <c r="B1632" s="19" t="s">
        <v>179</v>
      </c>
      <c r="C1632" s="20" t="s">
        <v>218</v>
      </c>
      <c r="D1632" s="21" t="s">
        <v>85</v>
      </c>
      <c r="E1632" s="22">
        <v>1.469075398E9</v>
      </c>
      <c r="F1632" s="22">
        <f t="shared" si="2"/>
        <v>48757.89572</v>
      </c>
      <c r="G1632" s="23">
        <v>0.051</v>
      </c>
      <c r="H1632" s="23">
        <v>3444.0</v>
      </c>
      <c r="I1632" s="23">
        <v>0.067</v>
      </c>
      <c r="J1632" s="24">
        <f t="shared" si="918"/>
        <v>0</v>
      </c>
      <c r="K1632" s="24">
        <f t="shared" si="3"/>
        <v>0</v>
      </c>
      <c r="L1632" s="24">
        <f t="shared" si="919"/>
        <v>0</v>
      </c>
      <c r="M1632" s="24">
        <f t="shared" si="5"/>
        <v>0</v>
      </c>
      <c r="N1632" s="24">
        <f>IFNA(VLOOKUP(A1632,'HUMAN RESOURCES processed'!$A$2:$M$2692,5,0))</f>
        <v>0.01</v>
      </c>
      <c r="O1632" s="24">
        <f>IFNA(VLOOKUP(A1632,'HUMAN RESOURCES processed'!$A$2:$M$2692,6,0))</f>
        <v>0.004</v>
      </c>
      <c r="P1632" s="24">
        <f>IFNA(VLOOKUP(A1632,'HUMAN RESOURCES processed'!$A$2:$M$2692,7,0))</f>
        <v>85</v>
      </c>
      <c r="Q1632" s="24">
        <f>IFNA(VLOOKUP(A1632,'HUMAN RESOURCES processed'!$A$2:$M$2692,8,0))</f>
        <v>79</v>
      </c>
      <c r="R1632" s="24">
        <f t="shared" si="6"/>
        <v>82</v>
      </c>
      <c r="S1632" s="24">
        <f t="shared" si="921"/>
        <v>0</v>
      </c>
      <c r="T1632" s="24">
        <f t="shared" si="922"/>
        <v>0</v>
      </c>
      <c r="U1632" s="24">
        <f t="shared" si="923"/>
        <v>0</v>
      </c>
      <c r="V1632" s="24">
        <f>IFNA(VLOOKUP(A1632,'HUMAN RESOURCES processed'!$A$2:$M$2692,12,0))</f>
        <v>30130</v>
      </c>
      <c r="W1632" s="24">
        <f>IFNA(VLOOKUP(A1632,'HUMAN RESOURCES processed'!$A$2:$M$2692,13,0))</f>
        <v>0.94</v>
      </c>
      <c r="X1632" s="24">
        <f t="shared" si="924"/>
        <v>0</v>
      </c>
      <c r="Y1632" s="24">
        <f t="shared" si="925"/>
        <v>0</v>
      </c>
      <c r="Z1632" s="24">
        <f t="shared" si="7"/>
        <v>0</v>
      </c>
      <c r="AA1632" s="24">
        <f t="shared" si="926"/>
        <v>0</v>
      </c>
      <c r="AB1632" s="24">
        <f t="shared" si="927"/>
        <v>0</v>
      </c>
      <c r="AC1632" s="24">
        <f t="shared" si="928"/>
        <v>0</v>
      </c>
      <c r="AD1632" s="24">
        <f t="shared" si="929"/>
        <v>0</v>
      </c>
      <c r="AE1632" s="24">
        <f>IFNA(VLOOKUP(A1632,'BUSINESS processed'!A1632:J4322,9,0))</f>
        <v>0.502</v>
      </c>
      <c r="AF1632" s="27">
        <f>IFNA(VLOOKUP(A1632,'BUSINESS processed'!A1632:J4322,10,0))</f>
        <v>0.577</v>
      </c>
      <c r="AG1632" s="26"/>
      <c r="AH1632" s="26"/>
      <c r="AI1632" s="26"/>
      <c r="AJ1632" s="26"/>
      <c r="AK1632" s="26"/>
      <c r="AL1632" s="26"/>
      <c r="AM1632" s="26"/>
      <c r="AN1632" s="26"/>
      <c r="AO1632" s="26"/>
      <c r="AP1632" s="26"/>
      <c r="AQ1632" s="26"/>
      <c r="AR1632" s="26"/>
      <c r="AS1632" s="26"/>
      <c r="AT1632" s="26"/>
      <c r="AU1632" s="26"/>
      <c r="AV1632" s="26"/>
      <c r="AW1632" s="26"/>
      <c r="AX1632" s="26"/>
      <c r="AY1632" s="26"/>
      <c r="AZ1632" s="26"/>
      <c r="BA1632" s="26"/>
      <c r="BB1632" s="26"/>
      <c r="BC1632" s="26"/>
      <c r="BD1632" s="26"/>
      <c r="BE1632" s="26"/>
      <c r="BF1632" s="26"/>
      <c r="BG1632" s="26"/>
      <c r="BH1632" s="26"/>
    </row>
    <row r="1633">
      <c r="A1633" s="18" t="str">
        <f t="shared" si="1"/>
        <v>Europe_San Marino-Europe_2007</v>
      </c>
      <c r="B1633" s="19" t="s">
        <v>179</v>
      </c>
      <c r="C1633" s="20" t="s">
        <v>218</v>
      </c>
      <c r="D1633" s="21" t="s">
        <v>86</v>
      </c>
      <c r="E1633" s="22">
        <v>1.687653983E9</v>
      </c>
      <c r="F1633" s="22">
        <f t="shared" si="2"/>
        <v>55556.96688</v>
      </c>
      <c r="G1633" s="23">
        <v>0.05</v>
      </c>
      <c r="H1633" s="23">
        <v>3872.0</v>
      </c>
      <c r="I1633" s="23">
        <v>0.076</v>
      </c>
      <c r="J1633" s="24">
        <f t="shared" si="918"/>
        <v>0</v>
      </c>
      <c r="K1633" s="24">
        <f t="shared" si="3"/>
        <v>0</v>
      </c>
      <c r="L1633" s="24">
        <f t="shared" si="919"/>
        <v>0</v>
      </c>
      <c r="M1633" s="24">
        <f t="shared" si="5"/>
        <v>0</v>
      </c>
      <c r="N1633" s="24">
        <f>IFNA(VLOOKUP(A1633,'HUMAN RESOURCES processed'!$A$2:$M$2692,5,0))</f>
        <v>0.009</v>
      </c>
      <c r="O1633" s="24">
        <f>IFNA(VLOOKUP(A1633,'HUMAN RESOURCES processed'!$A$2:$M$2692,6,0))</f>
        <v>0.003</v>
      </c>
      <c r="P1633" s="24">
        <f>IFNA(VLOOKUP(A1633,'HUMAN RESOURCES processed'!$A$2:$M$2692,7,0))</f>
        <v>85</v>
      </c>
      <c r="Q1633" s="24">
        <f>IFNA(VLOOKUP(A1633,'HUMAN RESOURCES processed'!$A$2:$M$2692,8,0))</f>
        <v>80</v>
      </c>
      <c r="R1633" s="24">
        <f t="shared" si="6"/>
        <v>82.5</v>
      </c>
      <c r="S1633" s="24">
        <f t="shared" si="921"/>
        <v>0</v>
      </c>
      <c r="T1633" s="24">
        <f t="shared" si="922"/>
        <v>0</v>
      </c>
      <c r="U1633" s="24">
        <f t="shared" si="923"/>
        <v>0</v>
      </c>
      <c r="V1633" s="24">
        <f>IFNA(VLOOKUP(A1633,'HUMAN RESOURCES processed'!$A$2:$M$2692,12,0))</f>
        <v>30377</v>
      </c>
      <c r="W1633" s="24">
        <f>IFNA(VLOOKUP(A1633,'HUMAN RESOURCES processed'!$A$2:$M$2692,13,0))</f>
        <v>0.94</v>
      </c>
      <c r="X1633" s="24">
        <f t="shared" si="924"/>
        <v>0</v>
      </c>
      <c r="Y1633" s="24">
        <f t="shared" si="925"/>
        <v>0</v>
      </c>
      <c r="Z1633" s="24">
        <f t="shared" si="7"/>
        <v>0</v>
      </c>
      <c r="AA1633" s="24">
        <f t="shared" si="926"/>
        <v>0</v>
      </c>
      <c r="AB1633" s="24">
        <f t="shared" si="927"/>
        <v>0</v>
      </c>
      <c r="AC1633" s="24">
        <f t="shared" si="928"/>
        <v>0</v>
      </c>
      <c r="AD1633" s="24">
        <f t="shared" si="929"/>
        <v>0</v>
      </c>
      <c r="AE1633" s="24">
        <f>IFNA(VLOOKUP(A1633,'BUSINESS processed'!A1633:J4323,9,0))</f>
        <v>0.504</v>
      </c>
      <c r="AF1633" s="27">
        <f>IFNA(VLOOKUP(A1633,'BUSINESS processed'!A1633:J4323,10,0))</f>
        <v>0.576</v>
      </c>
      <c r="AG1633" s="26"/>
      <c r="AH1633" s="26"/>
      <c r="AI1633" s="26"/>
      <c r="AJ1633" s="26"/>
      <c r="AK1633" s="26"/>
      <c r="AL1633" s="26"/>
      <c r="AM1633" s="26"/>
      <c r="AN1633" s="26"/>
      <c r="AO1633" s="26"/>
      <c r="AP1633" s="26"/>
      <c r="AQ1633" s="26"/>
      <c r="AR1633" s="26"/>
      <c r="AS1633" s="26"/>
      <c r="AT1633" s="26"/>
      <c r="AU1633" s="26"/>
      <c r="AV1633" s="26"/>
      <c r="AW1633" s="26"/>
      <c r="AX1633" s="26"/>
      <c r="AY1633" s="26"/>
      <c r="AZ1633" s="26"/>
      <c r="BA1633" s="26"/>
      <c r="BB1633" s="26"/>
      <c r="BC1633" s="26"/>
      <c r="BD1633" s="26"/>
      <c r="BE1633" s="26"/>
      <c r="BF1633" s="26"/>
      <c r="BG1633" s="26"/>
      <c r="BH1633" s="26"/>
    </row>
    <row r="1634">
      <c r="A1634" s="18" t="str">
        <f t="shared" si="1"/>
        <v>Europe_San Marino-Europe_2008</v>
      </c>
      <c r="B1634" s="19" t="s">
        <v>179</v>
      </c>
      <c r="C1634" s="20" t="s">
        <v>218</v>
      </c>
      <c r="D1634" s="21" t="s">
        <v>87</v>
      </c>
      <c r="E1634" s="22">
        <v>1.89980958E9</v>
      </c>
      <c r="F1634" s="22">
        <f t="shared" si="2"/>
        <v>62188.92861</v>
      </c>
      <c r="G1634" s="23">
        <v>0.05</v>
      </c>
      <c r="H1634" s="23">
        <v>4069.0</v>
      </c>
      <c r="I1634" s="23">
        <v>0.079</v>
      </c>
      <c r="J1634" s="24">
        <f t="shared" si="918"/>
        <v>0</v>
      </c>
      <c r="K1634" s="24">
        <f t="shared" si="3"/>
        <v>0</v>
      </c>
      <c r="L1634" s="24">
        <f t="shared" si="919"/>
        <v>0</v>
      </c>
      <c r="M1634" s="24">
        <f t="shared" si="5"/>
        <v>0</v>
      </c>
      <c r="N1634" s="24">
        <f>IFNA(VLOOKUP(A1634,'HUMAN RESOURCES processed'!$A$2:$M$2692,5,0))</f>
        <v>0.011</v>
      </c>
      <c r="O1634" s="24">
        <f>IFNA(VLOOKUP(A1634,'HUMAN RESOURCES processed'!$A$2:$M$2692,6,0))</f>
        <v>0.003</v>
      </c>
      <c r="P1634" s="24">
        <f>IFNA(VLOOKUP(A1634,'HUMAN RESOURCES processed'!$A$2:$M$2692,7,0))</f>
        <v>86</v>
      </c>
      <c r="Q1634" s="24">
        <f>IFNA(VLOOKUP(A1634,'HUMAN RESOURCES processed'!$A$2:$M$2692,8,0))</f>
        <v>80</v>
      </c>
      <c r="R1634" s="24">
        <f t="shared" si="6"/>
        <v>83</v>
      </c>
      <c r="S1634" s="24">
        <f t="shared" si="921"/>
        <v>0</v>
      </c>
      <c r="T1634" s="24">
        <f t="shared" si="922"/>
        <v>0</v>
      </c>
      <c r="U1634" s="24">
        <f t="shared" si="923"/>
        <v>0</v>
      </c>
      <c r="V1634" s="24">
        <f>IFNA(VLOOKUP(A1634,'HUMAN RESOURCES processed'!$A$2:$M$2692,12,0))</f>
        <v>30549</v>
      </c>
      <c r="W1634" s="24">
        <f>IFNA(VLOOKUP(A1634,'HUMAN RESOURCES processed'!$A$2:$M$2692,13,0))</f>
        <v>0.941</v>
      </c>
      <c r="X1634" s="24">
        <f t="shared" si="924"/>
        <v>0</v>
      </c>
      <c r="Y1634" s="24">
        <f t="shared" si="925"/>
        <v>0</v>
      </c>
      <c r="Z1634" s="24">
        <f t="shared" si="7"/>
        <v>0</v>
      </c>
      <c r="AA1634" s="24">
        <f t="shared" si="926"/>
        <v>0</v>
      </c>
      <c r="AB1634" s="24">
        <f t="shared" si="927"/>
        <v>0</v>
      </c>
      <c r="AC1634" s="24">
        <f t="shared" si="928"/>
        <v>0</v>
      </c>
      <c r="AD1634" s="24">
        <f t="shared" si="929"/>
        <v>0</v>
      </c>
      <c r="AE1634" s="24">
        <f>IFNA(VLOOKUP(A1634,'BUSINESS processed'!A1634:J4324,9,0))</f>
        <v>0.545</v>
      </c>
      <c r="AF1634" s="27">
        <f>IFNA(VLOOKUP(A1634,'BUSINESS processed'!A1634:J4324,10,0))</f>
        <v>0.799</v>
      </c>
      <c r="AG1634" s="26"/>
      <c r="AH1634" s="26"/>
      <c r="AI1634" s="26"/>
      <c r="AJ1634" s="26"/>
      <c r="AK1634" s="26"/>
      <c r="AL1634" s="26"/>
      <c r="AM1634" s="26"/>
      <c r="AN1634" s="26"/>
      <c r="AO1634" s="26"/>
      <c r="AP1634" s="26"/>
      <c r="AQ1634" s="26"/>
      <c r="AR1634" s="26"/>
      <c r="AS1634" s="26"/>
      <c r="AT1634" s="26"/>
      <c r="AU1634" s="26"/>
      <c r="AV1634" s="26"/>
      <c r="AW1634" s="26"/>
      <c r="AX1634" s="26"/>
      <c r="AY1634" s="26"/>
      <c r="AZ1634" s="26"/>
      <c r="BA1634" s="26"/>
      <c r="BB1634" s="26"/>
      <c r="BC1634" s="26"/>
      <c r="BD1634" s="26"/>
      <c r="BE1634" s="26"/>
      <c r="BF1634" s="26"/>
      <c r="BG1634" s="26"/>
      <c r="BH1634" s="26"/>
    </row>
    <row r="1635">
      <c r="A1635" s="18" t="str">
        <f t="shared" si="1"/>
        <v>Europe_San Marino-Europe_2009</v>
      </c>
      <c r="B1635" s="19" t="s">
        <v>179</v>
      </c>
      <c r="C1635" s="20" t="s">
        <v>218</v>
      </c>
      <c r="D1635" s="21" t="s">
        <v>88</v>
      </c>
      <c r="E1635" s="20">
        <f t="shared" ref="E1635:E1638" si="930">IF(AND(C1635=C1634,D1635&gt;D1634),E1634,"")</f>
        <v>1899809580</v>
      </c>
      <c r="F1635" s="22">
        <f t="shared" si="2"/>
        <v>61887.07994</v>
      </c>
      <c r="G1635" s="23">
        <v>0.051</v>
      </c>
      <c r="H1635" s="23">
        <v>3548.0</v>
      </c>
      <c r="I1635" s="23">
        <v>0.057</v>
      </c>
      <c r="J1635" s="24">
        <f t="shared" si="918"/>
        <v>0</v>
      </c>
      <c r="K1635" s="24">
        <f t="shared" si="3"/>
        <v>0</v>
      </c>
      <c r="L1635" s="24">
        <f t="shared" si="919"/>
        <v>0</v>
      </c>
      <c r="M1635" s="24">
        <f t="shared" si="5"/>
        <v>0</v>
      </c>
      <c r="N1635" s="24">
        <f>IFNA(VLOOKUP(A1635,'HUMAN RESOURCES processed'!$A$2:$M$2692,5,0))</f>
        <v>0.011</v>
      </c>
      <c r="O1635" s="24">
        <f>IFNA(VLOOKUP(A1635,'HUMAN RESOURCES processed'!$A$2:$M$2692,6,0))</f>
        <v>0.003</v>
      </c>
      <c r="P1635" s="24">
        <f>IFNA(VLOOKUP(A1635,'HUMAN RESOURCES processed'!$A$2:$M$2692,7,0))</f>
        <v>86</v>
      </c>
      <c r="Q1635" s="24">
        <f>IFNA(VLOOKUP(A1635,'HUMAN RESOURCES processed'!$A$2:$M$2692,8,0))</f>
        <v>80</v>
      </c>
      <c r="R1635" s="24">
        <f t="shared" si="6"/>
        <v>83</v>
      </c>
      <c r="S1635" s="24">
        <f t="shared" si="921"/>
        <v>0</v>
      </c>
      <c r="T1635" s="24">
        <f t="shared" si="922"/>
        <v>0</v>
      </c>
      <c r="U1635" s="24">
        <f t="shared" si="923"/>
        <v>0</v>
      </c>
      <c r="V1635" s="24">
        <f>IFNA(VLOOKUP(A1635,'HUMAN RESOURCES processed'!$A$2:$M$2692,12,0))</f>
        <v>30698</v>
      </c>
      <c r="W1635" s="24">
        <f>IFNA(VLOOKUP(A1635,'HUMAN RESOURCES processed'!$A$2:$M$2692,13,0))</f>
        <v>0.941</v>
      </c>
      <c r="X1635" s="24">
        <f t="shared" si="924"/>
        <v>0</v>
      </c>
      <c r="Y1635" s="24">
        <f t="shared" si="925"/>
        <v>0</v>
      </c>
      <c r="Z1635" s="24">
        <f t="shared" si="7"/>
        <v>0</v>
      </c>
      <c r="AA1635" s="24">
        <f t="shared" si="926"/>
        <v>0</v>
      </c>
      <c r="AB1635" s="24">
        <f t="shared" si="927"/>
        <v>0</v>
      </c>
      <c r="AC1635" s="24">
        <f t="shared" si="928"/>
        <v>0</v>
      </c>
      <c r="AD1635" s="24">
        <f t="shared" si="929"/>
        <v>0</v>
      </c>
      <c r="AE1635" s="24">
        <f>IFNA(VLOOKUP(A1635,'BUSINESS processed'!A1635:J4325,9,0))</f>
        <v>0.542</v>
      </c>
      <c r="AF1635" s="27">
        <f>IFNA(VLOOKUP(A1635,'BUSINESS processed'!A1635:J4325,10,0))</f>
        <v>0.976</v>
      </c>
      <c r="AG1635" s="26"/>
      <c r="AH1635" s="26"/>
      <c r="AI1635" s="26"/>
      <c r="AJ1635" s="26"/>
      <c r="AK1635" s="26"/>
      <c r="AL1635" s="26"/>
      <c r="AM1635" s="26"/>
      <c r="AN1635" s="26"/>
      <c r="AO1635" s="26"/>
      <c r="AP1635" s="26"/>
      <c r="AQ1635" s="26"/>
      <c r="AR1635" s="26"/>
      <c r="AS1635" s="26"/>
      <c r="AT1635" s="26"/>
      <c r="AU1635" s="26"/>
      <c r="AV1635" s="26"/>
      <c r="AW1635" s="26"/>
      <c r="AX1635" s="26"/>
      <c r="AY1635" s="26"/>
      <c r="AZ1635" s="26"/>
      <c r="BA1635" s="26"/>
      <c r="BB1635" s="26"/>
      <c r="BC1635" s="26"/>
      <c r="BD1635" s="26"/>
      <c r="BE1635" s="26"/>
      <c r="BF1635" s="26"/>
      <c r="BG1635" s="26"/>
      <c r="BH1635" s="26"/>
    </row>
    <row r="1636">
      <c r="A1636" s="18" t="str">
        <f t="shared" si="1"/>
        <v>Europe_San Marino-Europe_2010</v>
      </c>
      <c r="B1636" s="19" t="s">
        <v>179</v>
      </c>
      <c r="C1636" s="20" t="s">
        <v>218</v>
      </c>
      <c r="D1636" s="21" t="s">
        <v>89</v>
      </c>
      <c r="E1636" s="20">
        <f t="shared" si="930"/>
        <v>1899809580</v>
      </c>
      <c r="F1636" s="22">
        <f t="shared" si="2"/>
        <v>61560.20803</v>
      </c>
      <c r="G1636" s="23">
        <v>0.053</v>
      </c>
      <c r="H1636" s="23">
        <v>3319.0</v>
      </c>
      <c r="I1636" s="23">
        <v>0.054</v>
      </c>
      <c r="J1636" s="24">
        <f t="shared" si="918"/>
        <v>0</v>
      </c>
      <c r="K1636" s="24">
        <f t="shared" si="3"/>
        <v>0</v>
      </c>
      <c r="L1636" s="24">
        <f t="shared" si="919"/>
        <v>0</v>
      </c>
      <c r="M1636" s="24">
        <f t="shared" si="5"/>
        <v>0</v>
      </c>
      <c r="N1636" s="24">
        <f>IFNA(VLOOKUP(A1636,'HUMAN RESOURCES processed'!$A$2:$M$2692,5,0))</f>
        <v>0.011</v>
      </c>
      <c r="O1636" s="24">
        <f>IFNA(VLOOKUP(A1636,'HUMAN RESOURCES processed'!$A$2:$M$2692,6,0))</f>
        <v>0.003</v>
      </c>
      <c r="P1636" s="24">
        <f>IFNA(VLOOKUP(A1636,'HUMAN RESOURCES processed'!$A$2:$M$2692,7,0))</f>
        <v>86</v>
      </c>
      <c r="Q1636" s="24">
        <f>IFNA(VLOOKUP(A1636,'HUMAN RESOURCES processed'!$A$2:$M$2692,8,0))</f>
        <v>80</v>
      </c>
      <c r="R1636" s="24">
        <f t="shared" si="6"/>
        <v>83</v>
      </c>
      <c r="S1636" s="24">
        <f t="shared" si="921"/>
        <v>0</v>
      </c>
      <c r="T1636" s="24">
        <f t="shared" si="922"/>
        <v>0</v>
      </c>
      <c r="U1636" s="24">
        <f t="shared" si="923"/>
        <v>0</v>
      </c>
      <c r="V1636" s="24">
        <f>IFNA(VLOOKUP(A1636,'HUMAN RESOURCES processed'!$A$2:$M$2692,12,0))</f>
        <v>30861</v>
      </c>
      <c r="W1636" s="24">
        <f>IFNA(VLOOKUP(A1636,'HUMAN RESOURCES processed'!$A$2:$M$2692,13,0))</f>
        <v>0.941</v>
      </c>
      <c r="X1636" s="24">
        <f t="shared" si="924"/>
        <v>0</v>
      </c>
      <c r="Y1636" s="24">
        <f t="shared" si="925"/>
        <v>0</v>
      </c>
      <c r="Z1636" s="24">
        <f t="shared" si="7"/>
        <v>0</v>
      </c>
      <c r="AA1636" s="24">
        <f t="shared" si="926"/>
        <v>0</v>
      </c>
      <c r="AB1636" s="24">
        <f t="shared" si="927"/>
        <v>0</v>
      </c>
      <c r="AC1636" s="24">
        <f t="shared" si="928"/>
        <v>0</v>
      </c>
      <c r="AD1636" s="24">
        <f t="shared" si="929"/>
        <v>0</v>
      </c>
      <c r="AE1636" s="24">
        <f>IF(AND(C1636=C1635,D1636&gt;211),AE1635,0)</f>
        <v>0.542</v>
      </c>
      <c r="AF1636" s="27">
        <f>IFNA(VLOOKUP(A1636,'BUSINESS processed'!A1636:J4326,10,0))</f>
        <v>0.991</v>
      </c>
      <c r="AG1636" s="26"/>
      <c r="AH1636" s="26"/>
      <c r="AI1636" s="26"/>
      <c r="AJ1636" s="26"/>
      <c r="AK1636" s="26"/>
      <c r="AL1636" s="26"/>
      <c r="AM1636" s="26"/>
      <c r="AN1636" s="26"/>
      <c r="AO1636" s="26"/>
      <c r="AP1636" s="26"/>
      <c r="AQ1636" s="26"/>
      <c r="AR1636" s="26"/>
      <c r="AS1636" s="26"/>
      <c r="AT1636" s="26"/>
      <c r="AU1636" s="26"/>
      <c r="AV1636" s="26"/>
      <c r="AW1636" s="26"/>
      <c r="AX1636" s="26"/>
      <c r="AY1636" s="26"/>
      <c r="AZ1636" s="26"/>
      <c r="BA1636" s="26"/>
      <c r="BB1636" s="26"/>
      <c r="BC1636" s="26"/>
      <c r="BD1636" s="26"/>
      <c r="BE1636" s="26"/>
      <c r="BF1636" s="26"/>
      <c r="BG1636" s="26"/>
      <c r="BH1636" s="26"/>
    </row>
    <row r="1637">
      <c r="A1637" s="18" t="str">
        <f t="shared" si="1"/>
        <v>Europe_San Marino-Europe_2011</v>
      </c>
      <c r="B1637" s="19" t="s">
        <v>179</v>
      </c>
      <c r="C1637" s="20" t="s">
        <v>218</v>
      </c>
      <c r="D1637" s="21" t="s">
        <v>90</v>
      </c>
      <c r="E1637" s="20">
        <f t="shared" si="930"/>
        <v>1899809580</v>
      </c>
      <c r="F1637" s="22">
        <f t="shared" si="2"/>
        <v>61189.43507</v>
      </c>
      <c r="G1637" s="23">
        <v>0.055</v>
      </c>
      <c r="H1637" s="23">
        <v>3553.0</v>
      </c>
      <c r="I1637" s="23">
        <v>0.059</v>
      </c>
      <c r="J1637" s="24">
        <f t="shared" si="918"/>
        <v>0</v>
      </c>
      <c r="K1637" s="24">
        <f t="shared" si="3"/>
        <v>0</v>
      </c>
      <c r="L1637" s="24">
        <f t="shared" si="919"/>
        <v>0</v>
      </c>
      <c r="M1637" s="24">
        <f t="shared" si="5"/>
        <v>0</v>
      </c>
      <c r="N1637" s="24">
        <f>IFNA(VLOOKUP(A1637,'HUMAN RESOURCES processed'!$A$2:$M$2692,5,0))</f>
        <v>0.01</v>
      </c>
      <c r="O1637" s="24">
        <f>IFNA(VLOOKUP(A1637,'HUMAN RESOURCES processed'!$A$2:$M$2692,6,0))</f>
        <v>0.003</v>
      </c>
      <c r="P1637" s="24">
        <f>IFNA(VLOOKUP(A1637,'HUMAN RESOURCES processed'!$A$2:$M$2692,7,0))</f>
        <v>86</v>
      </c>
      <c r="Q1637" s="24">
        <f>IFNA(VLOOKUP(A1637,'HUMAN RESOURCES processed'!$A$2:$M$2692,8,0))</f>
        <v>80</v>
      </c>
      <c r="R1637" s="24">
        <f t="shared" si="6"/>
        <v>83</v>
      </c>
      <c r="S1637" s="24">
        <f t="shared" si="921"/>
        <v>0</v>
      </c>
      <c r="T1637" s="24">
        <f t="shared" si="922"/>
        <v>0</v>
      </c>
      <c r="U1637" s="24">
        <f t="shared" si="923"/>
        <v>0</v>
      </c>
      <c r="V1637" s="24">
        <f>IFNA(VLOOKUP(A1637,'HUMAN RESOURCES processed'!$A$2:$M$2692,12,0))</f>
        <v>31048</v>
      </c>
      <c r="W1637" s="24">
        <f>IFNA(VLOOKUP(A1637,'HUMAN RESOURCES processed'!$A$2:$M$2692,13,0))</f>
        <v>0.941</v>
      </c>
      <c r="X1637" s="24">
        <f t="shared" si="924"/>
        <v>0</v>
      </c>
      <c r="Y1637" s="24">
        <f t="shared" si="925"/>
        <v>0</v>
      </c>
      <c r="Z1637" s="24">
        <f t="shared" si="7"/>
        <v>0</v>
      </c>
      <c r="AA1637" s="24">
        <f t="shared" si="926"/>
        <v>0</v>
      </c>
      <c r="AB1637" s="24">
        <f t="shared" si="927"/>
        <v>0</v>
      </c>
      <c r="AC1637" s="24">
        <f t="shared" si="928"/>
        <v>0</v>
      </c>
      <c r="AD1637" s="24">
        <f t="shared" si="929"/>
        <v>0</v>
      </c>
      <c r="AE1637" s="24">
        <f>IFNA(VLOOKUP(A1637,'BUSINESS processed'!A1637:J4327,9,0))</f>
        <v>0.496</v>
      </c>
      <c r="AF1637" s="27">
        <f>IFNA(VLOOKUP(A1637,'BUSINESS processed'!A1637:J4327,10,0))</f>
        <v>1.142</v>
      </c>
      <c r="AG1637" s="26"/>
      <c r="AH1637" s="26"/>
      <c r="AI1637" s="26"/>
      <c r="AJ1637" s="26"/>
      <c r="AK1637" s="26"/>
      <c r="AL1637" s="26"/>
      <c r="AM1637" s="26"/>
      <c r="AN1637" s="26"/>
      <c r="AO1637" s="26"/>
      <c r="AP1637" s="26"/>
      <c r="AQ1637" s="26"/>
      <c r="AR1637" s="26"/>
      <c r="AS1637" s="26"/>
      <c r="AT1637" s="26"/>
      <c r="AU1637" s="26"/>
      <c r="AV1637" s="26"/>
      <c r="AW1637" s="26"/>
      <c r="AX1637" s="26"/>
      <c r="AY1637" s="26"/>
      <c r="AZ1637" s="26"/>
      <c r="BA1637" s="26"/>
      <c r="BB1637" s="26"/>
      <c r="BC1637" s="26"/>
      <c r="BD1637" s="26"/>
      <c r="BE1637" s="26"/>
      <c r="BF1637" s="26"/>
      <c r="BG1637" s="26"/>
      <c r="BH1637" s="26"/>
    </row>
    <row r="1638">
      <c r="A1638" s="18" t="str">
        <f t="shared" si="1"/>
        <v>Europe_San Marino-Europe_2012</v>
      </c>
      <c r="B1638" s="19" t="s">
        <v>179</v>
      </c>
      <c r="C1638" s="20" t="s">
        <v>218</v>
      </c>
      <c r="D1638" s="21" t="s">
        <v>91</v>
      </c>
      <c r="E1638" s="20">
        <f t="shared" si="930"/>
        <v>1899809580</v>
      </c>
      <c r="F1638" s="22">
        <f t="shared" si="2"/>
        <v>60799.74334</v>
      </c>
      <c r="G1638" s="23">
        <v>0.065</v>
      </c>
      <c r="H1638" s="23">
        <v>3792.0</v>
      </c>
      <c r="I1638" s="39">
        <f>IF(AND(C1638=C1637,D1638&gt;D1637),I1637,"")</f>
        <v>0.059</v>
      </c>
      <c r="J1638" s="24">
        <f t="shared" si="918"/>
        <v>0</v>
      </c>
      <c r="K1638" s="24">
        <f t="shared" si="3"/>
        <v>0</v>
      </c>
      <c r="L1638" s="24">
        <f t="shared" si="919"/>
        <v>0</v>
      </c>
      <c r="M1638" s="24">
        <f t="shared" si="5"/>
        <v>0</v>
      </c>
      <c r="N1638" s="24">
        <f>IFNA(VLOOKUP(A1638,'HUMAN RESOURCES processed'!$A$2:$M$2692,5,0))</f>
        <v>0.01</v>
      </c>
      <c r="O1638" s="24">
        <f>IFNA(VLOOKUP(A1638,'HUMAN RESOURCES processed'!$A$2:$M$2692,6,0))</f>
        <v>0.003</v>
      </c>
      <c r="P1638" s="24">
        <f>IF(AND(C1638=C1637,D1638&gt;D1637),P1637,0)</f>
        <v>86</v>
      </c>
      <c r="Q1638" s="24">
        <f>IF(AND(C1638=C1637,D1638&gt;D1637),Q1637,0)</f>
        <v>80</v>
      </c>
      <c r="R1638" s="24">
        <f t="shared" si="6"/>
        <v>83</v>
      </c>
      <c r="S1638" s="24">
        <f t="shared" si="921"/>
        <v>0</v>
      </c>
      <c r="T1638" s="24">
        <f t="shared" si="922"/>
        <v>0</v>
      </c>
      <c r="U1638" s="24">
        <f t="shared" si="923"/>
        <v>0</v>
      </c>
      <c r="V1638" s="24">
        <f>IFNA(VLOOKUP(A1638,'HUMAN RESOURCES processed'!$A$2:$M$2692,12,0))</f>
        <v>31247</v>
      </c>
      <c r="W1638" s="24">
        <f>IFNA(VLOOKUP(A1638,'HUMAN RESOURCES processed'!$A$2:$M$2692,13,0))</f>
        <v>0.941</v>
      </c>
      <c r="X1638" s="24">
        <f t="shared" si="924"/>
        <v>0</v>
      </c>
      <c r="Y1638" s="24">
        <f t="shared" si="925"/>
        <v>0</v>
      </c>
      <c r="Z1638" s="24">
        <f t="shared" si="7"/>
        <v>0</v>
      </c>
      <c r="AA1638" s="24">
        <f>IFNA(VLOOKUP(A1638,'BUSINESS processed'!A1638:J4328,5,0))</f>
        <v>0.422</v>
      </c>
      <c r="AB1638" s="24">
        <f>IFNA(VLOOKUP(A1638,'BUSINESS processed'!A1638:J4328,6,0))</f>
        <v>40</v>
      </c>
      <c r="AC1638" s="24">
        <f>IFNA(VLOOKUP(A1638,'BUSINESS processed'!A1638:J4328,7,0))</f>
        <v>74</v>
      </c>
      <c r="AD1638" s="24">
        <f>IFNA(VLOOKUP(A1638,'BUSINESS processed'!A1638:J4328,8,0))</f>
        <v>52</v>
      </c>
      <c r="AE1638" s="24">
        <f>IFNA(VLOOKUP(A1638,'BUSINESS processed'!A1638:J4328,9,0))</f>
        <v>0.509</v>
      </c>
      <c r="AF1638" s="27">
        <f>IFNA(VLOOKUP(A1638,'BUSINESS processed'!A1638:J4328,10,0))</f>
        <v>1.152</v>
      </c>
      <c r="AG1638" s="26"/>
      <c r="AH1638" s="26"/>
      <c r="AI1638" s="26"/>
      <c r="AJ1638" s="26"/>
      <c r="AK1638" s="26"/>
      <c r="AL1638" s="26"/>
      <c r="AM1638" s="26"/>
      <c r="AN1638" s="26"/>
      <c r="AO1638" s="26"/>
      <c r="AP1638" s="26"/>
      <c r="AQ1638" s="26"/>
      <c r="AR1638" s="26"/>
      <c r="AS1638" s="26"/>
      <c r="AT1638" s="26"/>
      <c r="AU1638" s="26"/>
      <c r="AV1638" s="26"/>
      <c r="AW1638" s="26"/>
      <c r="AX1638" s="26"/>
      <c r="AY1638" s="26"/>
      <c r="AZ1638" s="26"/>
      <c r="BA1638" s="26"/>
      <c r="BB1638" s="26"/>
      <c r="BC1638" s="26"/>
      <c r="BD1638" s="26"/>
      <c r="BE1638" s="26"/>
      <c r="BF1638" s="26"/>
      <c r="BG1638" s="26"/>
      <c r="BH1638" s="26"/>
    </row>
    <row r="1639">
      <c r="A1639" s="18" t="str">
        <f t="shared" si="1"/>
        <v>Europe_Serbia-Europe_2000</v>
      </c>
      <c r="B1639" s="19" t="s">
        <v>179</v>
      </c>
      <c r="C1639" s="20" t="s">
        <v>219</v>
      </c>
      <c r="D1639" s="21" t="s">
        <v>70</v>
      </c>
      <c r="E1639" s="22">
        <v>6.082791506E9</v>
      </c>
      <c r="F1639" s="22">
        <f t="shared" si="2"/>
        <v>809.2750794</v>
      </c>
      <c r="G1639" s="23">
        <v>0.074</v>
      </c>
      <c r="H1639" s="23">
        <v>51.0</v>
      </c>
      <c r="I1639" s="23">
        <v>0.063</v>
      </c>
      <c r="J1639" s="24">
        <f t="shared" si="918"/>
        <v>0</v>
      </c>
      <c r="K1639" s="24">
        <f t="shared" si="3"/>
        <v>0</v>
      </c>
      <c r="L1639" s="24">
        <f t="shared" si="919"/>
        <v>0</v>
      </c>
      <c r="M1639" s="24">
        <f t="shared" si="5"/>
        <v>0</v>
      </c>
      <c r="N1639" s="24">
        <f>IFNA(VLOOKUP(A1639,'HUMAN RESOURCES processed'!$A$2:$M$2692,5,0))</f>
        <v>0.01</v>
      </c>
      <c r="O1639" s="24">
        <f>IFNA(VLOOKUP(A1639,'HUMAN RESOURCES processed'!$A$2:$M$2692,6,0))</f>
        <v>0.011</v>
      </c>
      <c r="P1639" s="24">
        <f>IFNA(VLOOKUP(A1639,'HUMAN RESOURCES processed'!$A$2:$M$2692,7,0))</f>
        <v>75</v>
      </c>
      <c r="Q1639" s="24">
        <f>IFNA(VLOOKUP(A1639,'HUMAN RESOURCES processed'!$A$2:$M$2692,8,0))</f>
        <v>70</v>
      </c>
      <c r="R1639" s="24">
        <f t="shared" si="6"/>
        <v>72.5</v>
      </c>
      <c r="S1639" s="24">
        <f>IFNA(VLOOKUP(A1639,'HUMAN RESOURCES processed'!$A$2:$M$2692,9,0))</f>
        <v>0.202</v>
      </c>
      <c r="T1639" s="24">
        <f>IFNA(VLOOKUP(A1639,'HUMAN RESOURCES processed'!$A$2:$M$2692,10,0))</f>
        <v>0.669</v>
      </c>
      <c r="U1639" s="24">
        <f>IFNA(VLOOKUP(A1639,'HUMAN RESOURCES processed'!$A$2:$M$2692,11,0))</f>
        <v>0.129</v>
      </c>
      <c r="V1639" s="24">
        <f>IFNA(VLOOKUP(A1639,'HUMAN RESOURCES processed'!$A$2:$M$2692,12,0))</f>
        <v>7516346</v>
      </c>
      <c r="W1639" s="24">
        <f>IFNA(VLOOKUP(A1639,'HUMAN RESOURCES processed'!$A$2:$M$2692,13,0))</f>
        <v>0.532</v>
      </c>
      <c r="X1639" s="24">
        <f t="shared" si="924"/>
        <v>0</v>
      </c>
      <c r="Y1639" s="24">
        <f t="shared" si="925"/>
        <v>0</v>
      </c>
      <c r="Z1639" s="24">
        <f t="shared" si="7"/>
        <v>0</v>
      </c>
      <c r="AA1639" s="24">
        <f t="shared" ref="AA1639:AA1643" si="931">IF(AND(C1639=C1638,D1639&gt;D1638),AA1638,0)</f>
        <v>0</v>
      </c>
      <c r="AB1639" s="24">
        <f t="shared" ref="AB1639:AB1641" si="932">IF(AND(C1639=C1638,D1639&gt;D1638),AB1638,0)</f>
        <v>0</v>
      </c>
      <c r="AC1639" s="24">
        <f t="shared" ref="AC1639:AC1650" si="933">IF(AND(C1639=C1638,D1639&gt;D1638),AC1638,0)</f>
        <v>0</v>
      </c>
      <c r="AD1639" s="24">
        <f t="shared" ref="AD1639:AD1643" si="934">IF(AND(C1639=C1638,D1639&gt;D1638),AD1638,0)</f>
        <v>0</v>
      </c>
      <c r="AE1639" s="24">
        <f t="shared" ref="AE1639:AE1642" si="935">IF(AND(C1639=C1638,D1639&gt;211),AE1638,0)</f>
        <v>0</v>
      </c>
      <c r="AF1639" s="27">
        <f t="shared" ref="AF1639:AF1642" si="936">IF(AND(C1639=C1638,D1639&gt;D1638),AF1638,0)</f>
        <v>0</v>
      </c>
      <c r="AG1639" s="26"/>
      <c r="AH1639" s="26"/>
      <c r="AI1639" s="26"/>
      <c r="AJ1639" s="26"/>
      <c r="AK1639" s="26"/>
      <c r="AL1639" s="26"/>
      <c r="AM1639" s="26"/>
      <c r="AN1639" s="26"/>
      <c r="AO1639" s="26"/>
      <c r="AP1639" s="26"/>
      <c r="AQ1639" s="26"/>
      <c r="AR1639" s="26"/>
      <c r="AS1639" s="26"/>
      <c r="AT1639" s="26"/>
      <c r="AU1639" s="26"/>
      <c r="AV1639" s="26"/>
      <c r="AW1639" s="26"/>
      <c r="AX1639" s="26"/>
      <c r="AY1639" s="26"/>
      <c r="AZ1639" s="26"/>
      <c r="BA1639" s="26"/>
      <c r="BB1639" s="26"/>
      <c r="BC1639" s="26"/>
      <c r="BD1639" s="26"/>
      <c r="BE1639" s="26"/>
      <c r="BF1639" s="26"/>
      <c r="BG1639" s="26"/>
      <c r="BH1639" s="26"/>
    </row>
    <row r="1640">
      <c r="A1640" s="18" t="str">
        <f t="shared" si="1"/>
        <v>Europe_Serbia-Europe_2001</v>
      </c>
      <c r="B1640" s="19" t="s">
        <v>179</v>
      </c>
      <c r="C1640" s="20" t="s">
        <v>219</v>
      </c>
      <c r="D1640" s="21" t="s">
        <v>71</v>
      </c>
      <c r="E1640" s="22">
        <v>1.1390468619E10</v>
      </c>
      <c r="F1640" s="22">
        <f t="shared" si="2"/>
        <v>1518.034294</v>
      </c>
      <c r="G1640" s="23">
        <v>0.076</v>
      </c>
      <c r="H1640" s="23">
        <v>84.0</v>
      </c>
      <c r="I1640" s="23">
        <v>0.345</v>
      </c>
      <c r="J1640" s="24">
        <f>IFNA(VLOOKUP(A1640,'ENERGY processed'!$A$2:$H$2692,7,0),"")</f>
        <v>16185</v>
      </c>
      <c r="K1640" s="24">
        <f t="shared" si="3"/>
        <v>0.002157012663</v>
      </c>
      <c r="L1640" s="24">
        <f t="shared" si="919"/>
        <v>0</v>
      </c>
      <c r="M1640" s="24">
        <f t="shared" si="5"/>
        <v>0</v>
      </c>
      <c r="N1640" s="24">
        <f>IFNA(VLOOKUP(A1640,'HUMAN RESOURCES processed'!$A$2:$M$2692,5,0))</f>
        <v>0.011</v>
      </c>
      <c r="O1640" s="24">
        <f>IFNA(VLOOKUP(A1640,'HUMAN RESOURCES processed'!$A$2:$M$2692,6,0))</f>
        <v>0.011</v>
      </c>
      <c r="P1640" s="24">
        <f>IFNA(VLOOKUP(A1640,'HUMAN RESOURCES processed'!$A$2:$M$2692,7,0))</f>
        <v>75</v>
      </c>
      <c r="Q1640" s="24">
        <f>IFNA(VLOOKUP(A1640,'HUMAN RESOURCES processed'!$A$2:$M$2692,8,0))</f>
        <v>70</v>
      </c>
      <c r="R1640" s="24">
        <f t="shared" si="6"/>
        <v>72.5</v>
      </c>
      <c r="S1640" s="24">
        <f>IFNA(VLOOKUP(A1640,'HUMAN RESOURCES processed'!$A$2:$M$2692,9,0))</f>
        <v>0.197</v>
      </c>
      <c r="T1640" s="24">
        <f>IFNA(VLOOKUP(A1640,'HUMAN RESOURCES processed'!$A$2:$M$2692,10,0))</f>
        <v>0.67</v>
      </c>
      <c r="U1640" s="24">
        <f>IFNA(VLOOKUP(A1640,'HUMAN RESOURCES processed'!$A$2:$M$2692,11,0))</f>
        <v>0.132</v>
      </c>
      <c r="V1640" s="24">
        <f>IFNA(VLOOKUP(A1640,'HUMAN RESOURCES processed'!$A$2:$M$2692,12,0))</f>
        <v>7503433</v>
      </c>
      <c r="W1640" s="24">
        <f>IFNA(VLOOKUP(A1640,'HUMAN RESOURCES processed'!$A$2:$M$2692,13,0))</f>
        <v>0.535</v>
      </c>
      <c r="X1640" s="24">
        <f t="shared" si="924"/>
        <v>0</v>
      </c>
      <c r="Y1640" s="24">
        <f t="shared" si="925"/>
        <v>0</v>
      </c>
      <c r="Z1640" s="24">
        <f t="shared" si="7"/>
        <v>0</v>
      </c>
      <c r="AA1640" s="24">
        <f t="shared" si="931"/>
        <v>0</v>
      </c>
      <c r="AB1640" s="24">
        <f t="shared" si="932"/>
        <v>0</v>
      </c>
      <c r="AC1640" s="24">
        <f t="shared" si="933"/>
        <v>0</v>
      </c>
      <c r="AD1640" s="24">
        <f t="shared" si="934"/>
        <v>0</v>
      </c>
      <c r="AE1640" s="24">
        <f t="shared" si="935"/>
        <v>0</v>
      </c>
      <c r="AF1640" s="27">
        <f t="shared" si="936"/>
        <v>0</v>
      </c>
      <c r="AG1640" s="26"/>
      <c r="AH1640" s="26"/>
      <c r="AI1640" s="26"/>
      <c r="AJ1640" s="26"/>
      <c r="AK1640" s="26"/>
      <c r="AL1640" s="26"/>
      <c r="AM1640" s="26"/>
      <c r="AN1640" s="26"/>
      <c r="AO1640" s="26"/>
      <c r="AP1640" s="26"/>
      <c r="AQ1640" s="26"/>
      <c r="AR1640" s="26"/>
      <c r="AS1640" s="26"/>
      <c r="AT1640" s="26"/>
      <c r="AU1640" s="26"/>
      <c r="AV1640" s="26"/>
      <c r="AW1640" s="26"/>
      <c r="AX1640" s="26"/>
      <c r="AY1640" s="26"/>
      <c r="AZ1640" s="26"/>
      <c r="BA1640" s="26"/>
      <c r="BB1640" s="26"/>
      <c r="BC1640" s="26"/>
      <c r="BD1640" s="26"/>
      <c r="BE1640" s="26"/>
      <c r="BF1640" s="26"/>
      <c r="BG1640" s="26"/>
      <c r="BH1640" s="26"/>
    </row>
    <row r="1641">
      <c r="A1641" s="18" t="str">
        <f t="shared" si="1"/>
        <v>Europe_Serbia-Europe_2002</v>
      </c>
      <c r="B1641" s="19" t="s">
        <v>179</v>
      </c>
      <c r="C1641" s="20" t="s">
        <v>219</v>
      </c>
      <c r="D1641" s="21" t="s">
        <v>72</v>
      </c>
      <c r="E1641" s="22">
        <v>1.5102567925E10</v>
      </c>
      <c r="F1641" s="22">
        <f t="shared" si="2"/>
        <v>2013.6674</v>
      </c>
      <c r="G1641" s="23">
        <v>0.089</v>
      </c>
      <c r="H1641" s="23">
        <v>179.0</v>
      </c>
      <c r="I1641" s="23">
        <v>0.197</v>
      </c>
      <c r="J1641" s="24">
        <f>IFNA(VLOOKUP(A1641,'ENERGY processed'!$A$2:$H$2692,7,0),"")</f>
        <v>15536</v>
      </c>
      <c r="K1641" s="24">
        <f t="shared" si="3"/>
        <v>0.002071458105</v>
      </c>
      <c r="L1641" s="24">
        <f>IFNA(VLOOKUP(A1641,'ENERGY processed'!$A$2:$H$2692,8,0),"")</f>
        <v>45962</v>
      </c>
      <c r="M1641" s="24">
        <f t="shared" si="5"/>
        <v>0.006128241337</v>
      </c>
      <c r="N1641" s="24">
        <f>IFNA(VLOOKUP(A1641,'HUMAN RESOURCES processed'!$A$2:$M$2692,5,0))</f>
        <v>0.01</v>
      </c>
      <c r="O1641" s="24">
        <f>IFNA(VLOOKUP(A1641,'HUMAN RESOURCES processed'!$A$2:$M$2692,6,0))</f>
        <v>0.01</v>
      </c>
      <c r="P1641" s="24">
        <f>IFNA(VLOOKUP(A1641,'HUMAN RESOURCES processed'!$A$2:$M$2692,7,0))</f>
        <v>75</v>
      </c>
      <c r="Q1641" s="24">
        <f>IFNA(VLOOKUP(A1641,'HUMAN RESOURCES processed'!$A$2:$M$2692,8,0))</f>
        <v>70</v>
      </c>
      <c r="R1641" s="24">
        <f t="shared" si="6"/>
        <v>72.5</v>
      </c>
      <c r="S1641" s="24">
        <f>IFNA(VLOOKUP(A1641,'HUMAN RESOURCES processed'!$A$2:$M$2692,9,0))</f>
        <v>0.193</v>
      </c>
      <c r="T1641" s="24">
        <f>IFNA(VLOOKUP(A1641,'HUMAN RESOURCES processed'!$A$2:$M$2692,10,0))</f>
        <v>0.672</v>
      </c>
      <c r="U1641" s="24">
        <f>IFNA(VLOOKUP(A1641,'HUMAN RESOURCES processed'!$A$2:$M$2692,11,0))</f>
        <v>0.135</v>
      </c>
      <c r="V1641" s="24">
        <f>IFNA(VLOOKUP(A1641,'HUMAN RESOURCES processed'!$A$2:$M$2692,12,0))</f>
        <v>7500031</v>
      </c>
      <c r="W1641" s="24">
        <f>IFNA(VLOOKUP(A1641,'HUMAN RESOURCES processed'!$A$2:$M$2692,13,0))</f>
        <v>0.537</v>
      </c>
      <c r="X1641" s="24">
        <f>IFNA(VLOOKUP(A1641,'TOURISM processed'!$A$2:$F$2692,5,0))</f>
        <v>77000000</v>
      </c>
      <c r="Y1641" s="24">
        <f>IFNA(VLOOKUP(A1641,'TOURISM processed'!$A$2:$F$2692,6,0))</f>
        <v>105000000</v>
      </c>
      <c r="Z1641" s="24">
        <f t="shared" si="7"/>
        <v>13.99994213</v>
      </c>
      <c r="AA1641" s="24">
        <f t="shared" si="931"/>
        <v>0</v>
      </c>
      <c r="AB1641" s="24">
        <f t="shared" si="932"/>
        <v>0</v>
      </c>
      <c r="AC1641" s="24">
        <f t="shared" si="933"/>
        <v>0</v>
      </c>
      <c r="AD1641" s="24">
        <f t="shared" si="934"/>
        <v>0</v>
      </c>
      <c r="AE1641" s="24">
        <f t="shared" si="935"/>
        <v>0</v>
      </c>
      <c r="AF1641" s="27">
        <f t="shared" si="936"/>
        <v>0</v>
      </c>
      <c r="AG1641" s="26"/>
      <c r="AH1641" s="26"/>
      <c r="AI1641" s="26"/>
      <c r="AJ1641" s="26"/>
      <c r="AK1641" s="26"/>
      <c r="AL1641" s="26"/>
      <c r="AM1641" s="26"/>
      <c r="AN1641" s="26"/>
      <c r="AO1641" s="26"/>
      <c r="AP1641" s="26"/>
      <c r="AQ1641" s="26"/>
      <c r="AR1641" s="26"/>
      <c r="AS1641" s="26"/>
      <c r="AT1641" s="26"/>
      <c r="AU1641" s="26"/>
      <c r="AV1641" s="26"/>
      <c r="AW1641" s="26"/>
      <c r="AX1641" s="26"/>
      <c r="AY1641" s="26"/>
      <c r="AZ1641" s="26"/>
      <c r="BA1641" s="26"/>
      <c r="BB1641" s="26"/>
      <c r="BC1641" s="26"/>
      <c r="BD1641" s="26"/>
      <c r="BE1641" s="26"/>
      <c r="BF1641" s="26"/>
      <c r="BG1641" s="26"/>
      <c r="BH1641" s="26"/>
    </row>
    <row r="1642">
      <c r="A1642" s="18" t="str">
        <f t="shared" si="1"/>
        <v>Europe_Serbia-Europe_2003</v>
      </c>
      <c r="B1642" s="19" t="s">
        <v>179</v>
      </c>
      <c r="C1642" s="20" t="s">
        <v>219</v>
      </c>
      <c r="D1642" s="21" t="s">
        <v>74</v>
      </c>
      <c r="E1642" s="22">
        <v>1.9550781969E10</v>
      </c>
      <c r="F1642" s="22">
        <f t="shared" si="2"/>
        <v>2613.534408</v>
      </c>
      <c r="G1642" s="23">
        <v>0.088</v>
      </c>
      <c r="H1642" s="23">
        <v>171.0</v>
      </c>
      <c r="I1642" s="23">
        <v>0.155</v>
      </c>
      <c r="J1642" s="24">
        <f>IFNA(VLOOKUP(A1642,'ENERGY processed'!$A$2:$H$2692,7,0),"")</f>
        <v>15177</v>
      </c>
      <c r="K1642" s="24">
        <f t="shared" si="3"/>
        <v>0.002028850394</v>
      </c>
      <c r="L1642" s="24">
        <f>IFNA(VLOOKUP(A1642,'ENERGY processed'!$A$2:$H$2692,8,0),"")</f>
        <v>46127</v>
      </c>
      <c r="M1642" s="24">
        <f t="shared" si="5"/>
        <v>0.006166224032</v>
      </c>
      <c r="N1642" s="24">
        <f>IFNA(VLOOKUP(A1642,'HUMAN RESOURCES processed'!$A$2:$M$2692,5,0))</f>
        <v>0.011</v>
      </c>
      <c r="O1642" s="24">
        <f>IFNA(VLOOKUP(A1642,'HUMAN RESOURCES processed'!$A$2:$M$2692,6,0))</f>
        <v>0.009</v>
      </c>
      <c r="P1642" s="24">
        <f>IFNA(VLOOKUP(A1642,'HUMAN RESOURCES processed'!$A$2:$M$2692,7,0))</f>
        <v>75</v>
      </c>
      <c r="Q1642" s="24">
        <f>IFNA(VLOOKUP(A1642,'HUMAN RESOURCES processed'!$A$2:$M$2692,8,0))</f>
        <v>70</v>
      </c>
      <c r="R1642" s="24">
        <f t="shared" si="6"/>
        <v>72.5</v>
      </c>
      <c r="S1642" s="24">
        <f>IFNA(VLOOKUP(A1642,'HUMAN RESOURCES processed'!$A$2:$M$2692,9,0))</f>
        <v>0.189</v>
      </c>
      <c r="T1642" s="24">
        <f>IFNA(VLOOKUP(A1642,'HUMAN RESOURCES processed'!$A$2:$M$2692,10,0))</f>
        <v>0.674</v>
      </c>
      <c r="U1642" s="24">
        <f>IFNA(VLOOKUP(A1642,'HUMAN RESOURCES processed'!$A$2:$M$2692,11,0))</f>
        <v>0.137</v>
      </c>
      <c r="V1642" s="24">
        <f>IFNA(VLOOKUP(A1642,'HUMAN RESOURCES processed'!$A$2:$M$2692,12,0))</f>
        <v>7480591</v>
      </c>
      <c r="W1642" s="24">
        <f>IFNA(VLOOKUP(A1642,'HUMAN RESOURCES processed'!$A$2:$M$2692,13,0))</f>
        <v>0.54</v>
      </c>
      <c r="X1642" s="24">
        <f>IFNA(VLOOKUP(A1642,'TOURISM processed'!$A$2:$F$2692,5,0))</f>
        <v>159000000</v>
      </c>
      <c r="Y1642" s="24">
        <f>IFNA(VLOOKUP(A1642,'TOURISM processed'!$A$2:$F$2692,6,0))</f>
        <v>144000000</v>
      </c>
      <c r="Z1642" s="24">
        <f t="shared" si="7"/>
        <v>19.24981596</v>
      </c>
      <c r="AA1642" s="24">
        <f t="shared" si="931"/>
        <v>0</v>
      </c>
      <c r="AB1642" s="24">
        <f>IFNA(VLOOKUP(A1642,'BUSINESS processed'!A1642:J4332,6,0))</f>
        <v>56</v>
      </c>
      <c r="AC1642" s="24">
        <f t="shared" si="933"/>
        <v>0</v>
      </c>
      <c r="AD1642" s="24">
        <f t="shared" si="934"/>
        <v>0</v>
      </c>
      <c r="AE1642" s="24">
        <f t="shared" si="935"/>
        <v>0</v>
      </c>
      <c r="AF1642" s="27">
        <f t="shared" si="936"/>
        <v>0</v>
      </c>
      <c r="AG1642" s="26"/>
      <c r="AH1642" s="26"/>
      <c r="AI1642" s="26"/>
      <c r="AJ1642" s="26"/>
      <c r="AK1642" s="26"/>
      <c r="AL1642" s="26"/>
      <c r="AM1642" s="26"/>
      <c r="AN1642" s="26"/>
      <c r="AO1642" s="26"/>
      <c r="AP1642" s="26"/>
      <c r="AQ1642" s="26"/>
      <c r="AR1642" s="26"/>
      <c r="AS1642" s="26"/>
      <c r="AT1642" s="26"/>
      <c r="AU1642" s="26"/>
      <c r="AV1642" s="26"/>
      <c r="AW1642" s="26"/>
      <c r="AX1642" s="26"/>
      <c r="AY1642" s="26"/>
      <c r="AZ1642" s="26"/>
      <c r="BA1642" s="26"/>
      <c r="BB1642" s="26"/>
      <c r="BC1642" s="26"/>
      <c r="BD1642" s="26"/>
      <c r="BE1642" s="26"/>
      <c r="BF1642" s="26"/>
      <c r="BG1642" s="26"/>
      <c r="BH1642" s="26"/>
    </row>
    <row r="1643">
      <c r="A1643" s="18" t="str">
        <f t="shared" si="1"/>
        <v>Europe_Serbia-Europe_2004</v>
      </c>
      <c r="B1643" s="19" t="s">
        <v>179</v>
      </c>
      <c r="C1643" s="20" t="s">
        <v>219</v>
      </c>
      <c r="D1643" s="21" t="s">
        <v>83</v>
      </c>
      <c r="E1643" s="22">
        <v>2.3649854234E10</v>
      </c>
      <c r="F1643" s="22">
        <f t="shared" si="2"/>
        <v>3168.880707</v>
      </c>
      <c r="G1643" s="23">
        <v>0.087</v>
      </c>
      <c r="H1643" s="23">
        <v>204.0</v>
      </c>
      <c r="I1643" s="23">
        <v>0.155</v>
      </c>
      <c r="J1643" s="24">
        <f>IFNA(VLOOKUP(A1643,'ENERGY processed'!$A$2:$H$2692,7,0),"")</f>
        <v>16808</v>
      </c>
      <c r="K1643" s="24">
        <f t="shared" si="3"/>
        <v>0.00225213003</v>
      </c>
      <c r="L1643" s="24">
        <f>IFNA(VLOOKUP(A1643,'ENERGY processed'!$A$2:$H$2692,8,0),"")</f>
        <v>51881</v>
      </c>
      <c r="M1643" s="24">
        <f t="shared" si="5"/>
        <v>0.006951615784</v>
      </c>
      <c r="N1643" s="24">
        <f>IFNA(VLOOKUP(A1643,'HUMAN RESOURCES processed'!$A$2:$M$2692,5,0))</f>
        <v>0.011</v>
      </c>
      <c r="O1643" s="24">
        <f>IFNA(VLOOKUP(A1643,'HUMAN RESOURCES processed'!$A$2:$M$2692,6,0))</f>
        <v>0.008</v>
      </c>
      <c r="P1643" s="24">
        <f>IFNA(VLOOKUP(A1643,'HUMAN RESOURCES processed'!$A$2:$M$2692,7,0))</f>
        <v>75</v>
      </c>
      <c r="Q1643" s="24">
        <f>IFNA(VLOOKUP(A1643,'HUMAN RESOURCES processed'!$A$2:$M$2692,8,0))</f>
        <v>70</v>
      </c>
      <c r="R1643" s="24">
        <f t="shared" si="6"/>
        <v>72.5</v>
      </c>
      <c r="S1643" s="24">
        <f>IFNA(VLOOKUP(A1643,'HUMAN RESOURCES processed'!$A$2:$M$2692,9,0))</f>
        <v>0.185</v>
      </c>
      <c r="T1643" s="24">
        <f>IFNA(VLOOKUP(A1643,'HUMAN RESOURCES processed'!$A$2:$M$2692,10,0))</f>
        <v>0.676</v>
      </c>
      <c r="U1643" s="24">
        <f>IFNA(VLOOKUP(A1643,'HUMAN RESOURCES processed'!$A$2:$M$2692,11,0))</f>
        <v>0.139</v>
      </c>
      <c r="V1643" s="24">
        <f>IFNA(VLOOKUP(A1643,'HUMAN RESOURCES processed'!$A$2:$M$2692,12,0))</f>
        <v>7463157</v>
      </c>
      <c r="W1643" s="24">
        <f>IFNA(VLOOKUP(A1643,'HUMAN RESOURCES processed'!$A$2:$M$2692,13,0))</f>
        <v>0.543</v>
      </c>
      <c r="X1643" s="24">
        <f>IFNA(VLOOKUP(A1643,'TOURISM processed'!$A$2:$F$2692,5,0))</f>
        <v>220000000</v>
      </c>
      <c r="Y1643" s="24">
        <f>IFNA(VLOOKUP(A1643,'TOURISM processed'!$A$2:$F$2692,6,0))</f>
        <v>208000000</v>
      </c>
      <c r="Z1643" s="24">
        <f t="shared" si="7"/>
        <v>27.87024312</v>
      </c>
      <c r="AA1643" s="24">
        <f t="shared" si="931"/>
        <v>0</v>
      </c>
      <c r="AB1643" s="24">
        <f>IFNA(VLOOKUP(A1643,'BUSINESS processed'!A1643:J4333,6,0))</f>
        <v>56</v>
      </c>
      <c r="AC1643" s="24">
        <f t="shared" si="933"/>
        <v>0</v>
      </c>
      <c r="AD1643" s="24">
        <f t="shared" si="934"/>
        <v>0</v>
      </c>
      <c r="AE1643" s="24">
        <f>IFNA(VLOOKUP(A1643,'BUSINESS processed'!A1643:J4333,9,0))</f>
        <v>0.235</v>
      </c>
      <c r="AF1643" s="27">
        <f>IFNA(VLOOKUP(A1643,'BUSINESS processed'!A1643:J4333,10,0))</f>
        <v>0.472</v>
      </c>
      <c r="AG1643" s="26"/>
      <c r="AH1643" s="26"/>
      <c r="AI1643" s="26"/>
      <c r="AJ1643" s="26"/>
      <c r="AK1643" s="26"/>
      <c r="AL1643" s="26"/>
      <c r="AM1643" s="26"/>
      <c r="AN1643" s="26"/>
      <c r="AO1643" s="26"/>
      <c r="AP1643" s="26"/>
      <c r="AQ1643" s="26"/>
      <c r="AR1643" s="26"/>
      <c r="AS1643" s="26"/>
      <c r="AT1643" s="26"/>
      <c r="AU1643" s="26"/>
      <c r="AV1643" s="26"/>
      <c r="AW1643" s="26"/>
      <c r="AX1643" s="26"/>
      <c r="AY1643" s="26"/>
      <c r="AZ1643" s="26"/>
      <c r="BA1643" s="26"/>
      <c r="BB1643" s="26"/>
      <c r="BC1643" s="26"/>
      <c r="BD1643" s="26"/>
      <c r="BE1643" s="26"/>
      <c r="BF1643" s="26"/>
      <c r="BG1643" s="26"/>
      <c r="BH1643" s="26"/>
    </row>
    <row r="1644">
      <c r="A1644" s="18" t="str">
        <f t="shared" si="1"/>
        <v>Europe_Serbia-Europe_2005</v>
      </c>
      <c r="B1644" s="19" t="s">
        <v>179</v>
      </c>
      <c r="C1644" s="20" t="s">
        <v>219</v>
      </c>
      <c r="D1644" s="21" t="s">
        <v>84</v>
      </c>
      <c r="E1644" s="22">
        <v>2.5234408773E10</v>
      </c>
      <c r="F1644" s="22">
        <f t="shared" si="2"/>
        <v>3391.371076</v>
      </c>
      <c r="G1644" s="23">
        <v>0.091</v>
      </c>
      <c r="H1644" s="23">
        <v>307.0</v>
      </c>
      <c r="I1644" s="23">
        <v>0.168</v>
      </c>
      <c r="J1644" s="24">
        <f t="shared" ref="J1644:J1645" si="937">IF(AND( C1644=C1643,D1644&gt;D1643),J1643,"")</f>
        <v>16808</v>
      </c>
      <c r="K1644" s="24">
        <f t="shared" si="3"/>
        <v>0.002258906304</v>
      </c>
      <c r="L1644" s="24">
        <f t="shared" ref="L1644:L1646" si="938">IF(AND(C1644=C1643,C1644&gt;C1643),C1643,0)</f>
        <v>0</v>
      </c>
      <c r="M1644" s="24">
        <f t="shared" si="5"/>
        <v>0</v>
      </c>
      <c r="N1644" s="24">
        <f>IFNA(VLOOKUP(A1644,'HUMAN RESOURCES processed'!$A$2:$M$2692,5,0))</f>
        <v>0.01</v>
      </c>
      <c r="O1644" s="24">
        <f>IFNA(VLOOKUP(A1644,'HUMAN RESOURCES processed'!$A$2:$M$2692,6,0))</f>
        <v>0.008</v>
      </c>
      <c r="P1644" s="24">
        <f>IFNA(VLOOKUP(A1644,'HUMAN RESOURCES processed'!$A$2:$M$2692,7,0))</f>
        <v>75</v>
      </c>
      <c r="Q1644" s="24">
        <f>IFNA(VLOOKUP(A1644,'HUMAN RESOURCES processed'!$A$2:$M$2692,8,0))</f>
        <v>70</v>
      </c>
      <c r="R1644" s="24">
        <f t="shared" si="6"/>
        <v>72.5</v>
      </c>
      <c r="S1644" s="24">
        <f>IFNA(VLOOKUP(A1644,'HUMAN RESOURCES processed'!$A$2:$M$2692,9,0))</f>
        <v>0.181</v>
      </c>
      <c r="T1644" s="24">
        <f>IFNA(VLOOKUP(A1644,'HUMAN RESOURCES processed'!$A$2:$M$2692,10,0))</f>
        <v>0.679</v>
      </c>
      <c r="U1644" s="24">
        <f>IFNA(VLOOKUP(A1644,'HUMAN RESOURCES processed'!$A$2:$M$2692,11,0))</f>
        <v>0.14</v>
      </c>
      <c r="V1644" s="24">
        <f>IFNA(VLOOKUP(A1644,'HUMAN RESOURCES processed'!$A$2:$M$2692,12,0))</f>
        <v>7440769</v>
      </c>
      <c r="W1644" s="24">
        <f>IFNA(VLOOKUP(A1644,'HUMAN RESOURCES processed'!$A$2:$M$2692,13,0))</f>
        <v>0.545</v>
      </c>
      <c r="X1644" s="24">
        <f>IFNA(VLOOKUP(A1644,'TOURISM processed'!$A$2:$F$2692,5,0))</f>
        <v>308000000</v>
      </c>
      <c r="Y1644" s="24">
        <f>IFNA(VLOOKUP(A1644,'TOURISM processed'!$A$2:$F$2692,6,0))</f>
        <v>260000000</v>
      </c>
      <c r="Z1644" s="24">
        <f t="shared" si="7"/>
        <v>34.94262488</v>
      </c>
      <c r="AA1644" s="24">
        <f>IFNA(VLOOKUP(A1644,'BUSINESS processed'!A1644:J4334,5,0))</f>
        <v>0.358</v>
      </c>
      <c r="AB1644" s="24">
        <f>IFNA(VLOOKUP(A1644,'BUSINESS processed'!A1644:J4334,6,0))</f>
        <v>23</v>
      </c>
      <c r="AC1644" s="24">
        <f t="shared" si="933"/>
        <v>0</v>
      </c>
      <c r="AD1644" s="24">
        <f>IFNA(VLOOKUP(A1644,'BUSINESS processed'!A1644:J4334,8,0))</f>
        <v>279</v>
      </c>
      <c r="AE1644" s="24">
        <f>IFNA(VLOOKUP(A1644,'BUSINESS processed'!A1644:J4334,9,0))</f>
        <v>0.263</v>
      </c>
      <c r="AF1644" s="27">
        <f>IFNA(VLOOKUP(A1644,'BUSINESS processed'!A1644:J4334,10,0))</f>
        <v>0.67</v>
      </c>
      <c r="AG1644" s="26"/>
      <c r="AH1644" s="26"/>
      <c r="AI1644" s="26"/>
      <c r="AJ1644" s="26"/>
      <c r="AK1644" s="26"/>
      <c r="AL1644" s="26"/>
      <c r="AM1644" s="26"/>
      <c r="AN1644" s="26"/>
      <c r="AO1644" s="26"/>
      <c r="AP1644" s="26"/>
      <c r="AQ1644" s="26"/>
      <c r="AR1644" s="26"/>
      <c r="AS1644" s="26"/>
      <c r="AT1644" s="26"/>
      <c r="AU1644" s="26"/>
      <c r="AV1644" s="26"/>
      <c r="AW1644" s="26"/>
      <c r="AX1644" s="26"/>
      <c r="AY1644" s="26"/>
      <c r="AZ1644" s="26"/>
      <c r="BA1644" s="26"/>
      <c r="BB1644" s="26"/>
      <c r="BC1644" s="26"/>
      <c r="BD1644" s="26"/>
      <c r="BE1644" s="26"/>
      <c r="BF1644" s="26"/>
      <c r="BG1644" s="26"/>
      <c r="BH1644" s="26"/>
    </row>
    <row r="1645">
      <c r="A1645" s="18" t="str">
        <f t="shared" si="1"/>
        <v>Europe_Serbia-Europe_2006</v>
      </c>
      <c r="B1645" s="19" t="s">
        <v>179</v>
      </c>
      <c r="C1645" s="20" t="s">
        <v>219</v>
      </c>
      <c r="D1645" s="21" t="s">
        <v>85</v>
      </c>
      <c r="E1645" s="22">
        <v>2.9221081587E10</v>
      </c>
      <c r="F1645" s="22">
        <f t="shared" si="2"/>
        <v>3942.630985</v>
      </c>
      <c r="G1645" s="23">
        <v>0.094</v>
      </c>
      <c r="H1645" s="23">
        <v>371.0</v>
      </c>
      <c r="I1645" s="23">
        <v>0.166</v>
      </c>
      <c r="J1645" s="24">
        <f t="shared" si="937"/>
        <v>16808</v>
      </c>
      <c r="K1645" s="24">
        <f t="shared" si="3"/>
        <v>0.002267805913</v>
      </c>
      <c r="L1645" s="24">
        <f t="shared" si="938"/>
        <v>0</v>
      </c>
      <c r="M1645" s="24">
        <f t="shared" si="5"/>
        <v>0</v>
      </c>
      <c r="N1645" s="24">
        <f>IFNA(VLOOKUP(A1645,'HUMAN RESOURCES processed'!$A$2:$M$2692,5,0))</f>
        <v>0.01</v>
      </c>
      <c r="O1645" s="24">
        <f>IFNA(VLOOKUP(A1645,'HUMAN RESOURCES processed'!$A$2:$M$2692,6,0))</f>
        <v>0.007</v>
      </c>
      <c r="P1645" s="24">
        <f>IFNA(VLOOKUP(A1645,'HUMAN RESOURCES processed'!$A$2:$M$2692,7,0))</f>
        <v>76</v>
      </c>
      <c r="Q1645" s="24">
        <f>IFNA(VLOOKUP(A1645,'HUMAN RESOURCES processed'!$A$2:$M$2692,8,0))</f>
        <v>71</v>
      </c>
      <c r="R1645" s="24">
        <f t="shared" si="6"/>
        <v>73.5</v>
      </c>
      <c r="S1645" s="24">
        <f>IFNA(VLOOKUP(A1645,'HUMAN RESOURCES processed'!$A$2:$M$2692,9,0))</f>
        <v>0.178</v>
      </c>
      <c r="T1645" s="24">
        <f>IFNA(VLOOKUP(A1645,'HUMAN RESOURCES processed'!$A$2:$M$2692,10,0))</f>
        <v>0.682</v>
      </c>
      <c r="U1645" s="24">
        <f>IFNA(VLOOKUP(A1645,'HUMAN RESOURCES processed'!$A$2:$M$2692,11,0))</f>
        <v>0.14</v>
      </c>
      <c r="V1645" s="24">
        <f>IFNA(VLOOKUP(A1645,'HUMAN RESOURCES processed'!$A$2:$M$2692,12,0))</f>
        <v>7411569</v>
      </c>
      <c r="W1645" s="24">
        <f>IFNA(VLOOKUP(A1645,'HUMAN RESOURCES processed'!$A$2:$M$2692,13,0))</f>
        <v>0.548</v>
      </c>
      <c r="X1645" s="24">
        <f>IFNA(VLOOKUP(A1645,'TOURISM processed'!$A$2:$F$2692,5,0))</f>
        <v>416000000</v>
      </c>
      <c r="Y1645" s="24">
        <f>IFNA(VLOOKUP(A1645,'TOURISM processed'!$A$2:$F$2692,6,0))</f>
        <v>322000000</v>
      </c>
      <c r="Z1645" s="24">
        <f t="shared" si="7"/>
        <v>43.44559161</v>
      </c>
      <c r="AA1645" s="24">
        <f>IFNA(VLOOKUP(A1645,'BUSINESS processed'!A1645:J4335,5,0))</f>
        <v>0.358</v>
      </c>
      <c r="AB1645" s="24">
        <f>IFNA(VLOOKUP(A1645,'BUSINESS processed'!A1645:J4335,6,0))</f>
        <v>23</v>
      </c>
      <c r="AC1645" s="24">
        <f t="shared" si="933"/>
        <v>0</v>
      </c>
      <c r="AD1645" s="24">
        <f>IFNA(VLOOKUP(A1645,'BUSINESS processed'!A1645:J4335,8,0))</f>
        <v>279</v>
      </c>
      <c r="AE1645" s="24">
        <f>IFNA(VLOOKUP(A1645,'BUSINESS processed'!A1645:J4335,9,0))</f>
        <v>0.272</v>
      </c>
      <c r="AF1645" s="27">
        <f>IFNA(VLOOKUP(A1645,'BUSINESS processed'!A1645:J4335,10,0))</f>
        <v>0.815</v>
      </c>
      <c r="AG1645" s="26"/>
      <c r="AH1645" s="26"/>
      <c r="AI1645" s="26"/>
      <c r="AJ1645" s="26"/>
      <c r="AK1645" s="26"/>
      <c r="AL1645" s="26"/>
      <c r="AM1645" s="26"/>
      <c r="AN1645" s="26"/>
      <c r="AO1645" s="26"/>
      <c r="AP1645" s="26"/>
      <c r="AQ1645" s="26"/>
      <c r="AR1645" s="26"/>
      <c r="AS1645" s="26"/>
      <c r="AT1645" s="26"/>
      <c r="AU1645" s="26"/>
      <c r="AV1645" s="26"/>
      <c r="AW1645" s="26"/>
      <c r="AX1645" s="26"/>
      <c r="AY1645" s="26"/>
      <c r="AZ1645" s="26"/>
      <c r="BA1645" s="26"/>
      <c r="BB1645" s="26"/>
      <c r="BC1645" s="26"/>
      <c r="BD1645" s="26"/>
      <c r="BE1645" s="26"/>
      <c r="BF1645" s="26"/>
      <c r="BG1645" s="26"/>
      <c r="BH1645" s="26"/>
    </row>
    <row r="1646">
      <c r="A1646" s="18" t="str">
        <f t="shared" si="1"/>
        <v>Europe_Serbia-Europe_2007</v>
      </c>
      <c r="B1646" s="19" t="s">
        <v>179</v>
      </c>
      <c r="C1646" s="20" t="s">
        <v>219</v>
      </c>
      <c r="D1646" s="21" t="s">
        <v>86</v>
      </c>
      <c r="E1646" s="22">
        <v>3.8952093544E10</v>
      </c>
      <c r="F1646" s="22">
        <f t="shared" si="2"/>
        <v>5276.932421</v>
      </c>
      <c r="G1646" s="23">
        <v>0.104</v>
      </c>
      <c r="H1646" s="23">
        <v>547.0</v>
      </c>
      <c r="I1646" s="23">
        <v>0.111</v>
      </c>
      <c r="J1646" s="24">
        <f>IFNA(VLOOKUP(A1646,'ENERGY processed'!$A$2:$H$2692,7,0),"")</f>
        <v>16529.5</v>
      </c>
      <c r="K1646" s="24">
        <f t="shared" si="3"/>
        <v>0.002239290537</v>
      </c>
      <c r="L1646" s="24">
        <f t="shared" si="938"/>
        <v>0</v>
      </c>
      <c r="M1646" s="24">
        <f t="shared" si="5"/>
        <v>0</v>
      </c>
      <c r="N1646" s="24">
        <f>IFNA(VLOOKUP(A1646,'HUMAN RESOURCES processed'!$A$2:$M$2692,5,0))</f>
        <v>0.009</v>
      </c>
      <c r="O1646" s="24">
        <f>IFNA(VLOOKUP(A1646,'HUMAN RESOURCES processed'!$A$2:$M$2692,6,0))</f>
        <v>0.007</v>
      </c>
      <c r="P1646" s="24">
        <f>IFNA(VLOOKUP(A1646,'HUMAN RESOURCES processed'!$A$2:$M$2692,7,0))</f>
        <v>76</v>
      </c>
      <c r="Q1646" s="24">
        <f>IFNA(VLOOKUP(A1646,'HUMAN RESOURCES processed'!$A$2:$M$2692,8,0))</f>
        <v>71</v>
      </c>
      <c r="R1646" s="24">
        <f t="shared" si="6"/>
        <v>73.5</v>
      </c>
      <c r="S1646" s="24">
        <f>IFNA(VLOOKUP(A1646,'HUMAN RESOURCES processed'!$A$2:$M$2692,9,0))</f>
        <v>0.176</v>
      </c>
      <c r="T1646" s="24">
        <f>IFNA(VLOOKUP(A1646,'HUMAN RESOURCES processed'!$A$2:$M$2692,10,0))</f>
        <v>0.686</v>
      </c>
      <c r="U1646" s="24">
        <f>IFNA(VLOOKUP(A1646,'HUMAN RESOURCES processed'!$A$2:$M$2692,11,0))</f>
        <v>0.139</v>
      </c>
      <c r="V1646" s="24">
        <f>IFNA(VLOOKUP(A1646,'HUMAN RESOURCES processed'!$A$2:$M$2692,12,0))</f>
        <v>7381579</v>
      </c>
      <c r="W1646" s="24">
        <f>IFNA(VLOOKUP(A1646,'HUMAN RESOURCES processed'!$A$2:$M$2692,13,0))</f>
        <v>0.551</v>
      </c>
      <c r="X1646" s="24">
        <f>IFNA(VLOOKUP(A1646,'TOURISM processed'!$A$2:$F$2692,5,0))</f>
        <v>1016000000</v>
      </c>
      <c r="Y1646" s="24">
        <f>IFNA(VLOOKUP(A1646,'TOURISM processed'!$A$2:$F$2692,6,0))</f>
        <v>1202000000</v>
      </c>
      <c r="Z1646" s="24">
        <f t="shared" si="7"/>
        <v>162.8377885</v>
      </c>
      <c r="AA1646" s="24">
        <f>IFNA(VLOOKUP(A1646,'BUSINESS processed'!A1646:J4336,5,0))</f>
        <v>0.358</v>
      </c>
      <c r="AB1646" s="24">
        <f>IFNA(VLOOKUP(A1646,'BUSINESS processed'!A1646:J4336,6,0))</f>
        <v>23</v>
      </c>
      <c r="AC1646" s="24">
        <f t="shared" si="933"/>
        <v>0</v>
      </c>
      <c r="AD1646" s="24">
        <f>IFNA(VLOOKUP(A1646,'BUSINESS processed'!A1646:J4336,8,0))</f>
        <v>279</v>
      </c>
      <c r="AE1646" s="24">
        <f>IFNA(VLOOKUP(A1646,'BUSINESS processed'!A1646:J4336,9,0))</f>
        <v>0.332</v>
      </c>
      <c r="AF1646" s="27">
        <f>IFNA(VLOOKUP(A1646,'BUSINESS processed'!A1646:J4336,10,0))</f>
        <v>1.045</v>
      </c>
      <c r="AG1646" s="26"/>
      <c r="AH1646" s="26"/>
      <c r="AI1646" s="26"/>
      <c r="AJ1646" s="26"/>
      <c r="AK1646" s="26"/>
      <c r="AL1646" s="26"/>
      <c r="AM1646" s="26"/>
      <c r="AN1646" s="26"/>
      <c r="AO1646" s="26"/>
      <c r="AP1646" s="26"/>
      <c r="AQ1646" s="26"/>
      <c r="AR1646" s="26"/>
      <c r="AS1646" s="26"/>
      <c r="AT1646" s="26"/>
      <c r="AU1646" s="26"/>
      <c r="AV1646" s="26"/>
      <c r="AW1646" s="26"/>
      <c r="AX1646" s="26"/>
      <c r="AY1646" s="26"/>
      <c r="AZ1646" s="26"/>
      <c r="BA1646" s="26"/>
      <c r="BB1646" s="26"/>
      <c r="BC1646" s="26"/>
      <c r="BD1646" s="26"/>
      <c r="BE1646" s="26"/>
      <c r="BF1646" s="26"/>
      <c r="BG1646" s="26"/>
      <c r="BH1646" s="26"/>
    </row>
    <row r="1647">
      <c r="A1647" s="18" t="str">
        <f t="shared" si="1"/>
        <v>Europe_Serbia-Europe_2008</v>
      </c>
      <c r="B1647" s="19" t="s">
        <v>179</v>
      </c>
      <c r="C1647" s="20" t="s">
        <v>219</v>
      </c>
      <c r="D1647" s="21" t="s">
        <v>87</v>
      </c>
      <c r="E1647" s="22">
        <v>4.7760580366E10</v>
      </c>
      <c r="F1647" s="22">
        <f t="shared" si="2"/>
        <v>6497.842768</v>
      </c>
      <c r="G1647" s="23">
        <v>0.104</v>
      </c>
      <c r="H1647" s="23">
        <v>673.0</v>
      </c>
      <c r="I1647" s="23">
        <v>0.161</v>
      </c>
      <c r="J1647" s="24">
        <f>IFNA(VLOOKUP(A1647,'ENERGY processed'!$A$2:$H$2692,7,0),"")</f>
        <v>16246.5</v>
      </c>
      <c r="K1647" s="24">
        <f t="shared" si="3"/>
        <v>0.002210341703</v>
      </c>
      <c r="L1647" s="24">
        <f>IFNA(VLOOKUP(A1647,'ENERGY processed'!$A$2:$H$2692,8,0),"")</f>
        <v>52251</v>
      </c>
      <c r="M1647" s="24">
        <f t="shared" si="5"/>
        <v>0.007108765845</v>
      </c>
      <c r="N1647" s="24">
        <f>IFNA(VLOOKUP(A1647,'HUMAN RESOURCES processed'!$A$2:$M$2692,5,0))</f>
        <v>0.009</v>
      </c>
      <c r="O1647" s="24">
        <f>IFNA(VLOOKUP(A1647,'HUMAN RESOURCES processed'!$A$2:$M$2692,6,0))</f>
        <v>0.007</v>
      </c>
      <c r="P1647" s="24">
        <f>IFNA(VLOOKUP(A1647,'HUMAN RESOURCES processed'!$A$2:$M$2692,7,0))</f>
        <v>76</v>
      </c>
      <c r="Q1647" s="24">
        <f>IFNA(VLOOKUP(A1647,'HUMAN RESOURCES processed'!$A$2:$M$2692,8,0))</f>
        <v>71</v>
      </c>
      <c r="R1647" s="24">
        <f t="shared" si="6"/>
        <v>73.5</v>
      </c>
      <c r="S1647" s="24">
        <f>IFNA(VLOOKUP(A1647,'HUMAN RESOURCES processed'!$A$2:$M$2692,9,0))</f>
        <v>0.173</v>
      </c>
      <c r="T1647" s="24">
        <f>IFNA(VLOOKUP(A1647,'HUMAN RESOURCES processed'!$A$2:$M$2692,10,0))</f>
        <v>0.689</v>
      </c>
      <c r="U1647" s="24">
        <f>IFNA(VLOOKUP(A1647,'HUMAN RESOURCES processed'!$A$2:$M$2692,11,0))</f>
        <v>0.138</v>
      </c>
      <c r="V1647" s="24">
        <f>IFNA(VLOOKUP(A1647,'HUMAN RESOURCES processed'!$A$2:$M$2692,12,0))</f>
        <v>7350221</v>
      </c>
      <c r="W1647" s="24">
        <f>IFNA(VLOOKUP(A1647,'HUMAN RESOURCES processed'!$A$2:$M$2692,13,0))</f>
        <v>0.551</v>
      </c>
      <c r="X1647" s="24">
        <f>IFNA(VLOOKUP(A1647,'TOURISM processed'!$A$2:$F$2692,5,0))</f>
        <v>1133000000</v>
      </c>
      <c r="Y1647" s="24">
        <f>IFNA(VLOOKUP(A1647,'TOURISM processed'!$A$2:$F$2692,6,0))</f>
        <v>1468000000</v>
      </c>
      <c r="Z1647" s="24">
        <f t="shared" si="7"/>
        <v>199.7218859</v>
      </c>
      <c r="AA1647" s="24">
        <f>IFNA(VLOOKUP(A1647,'BUSINESS processed'!A1647:J4337,5,0))</f>
        <v>0.34</v>
      </c>
      <c r="AB1647" s="24">
        <f>IFNA(VLOOKUP(A1647,'BUSINESS processed'!A1647:J4337,6,0))</f>
        <v>23</v>
      </c>
      <c r="AC1647" s="24">
        <f t="shared" si="933"/>
        <v>0</v>
      </c>
      <c r="AD1647" s="24">
        <f>IFNA(VLOOKUP(A1647,'BUSINESS processed'!A1647:J4337,8,0))</f>
        <v>279</v>
      </c>
      <c r="AE1647" s="24">
        <f>IFNA(VLOOKUP(A1647,'BUSINESS processed'!A1647:J4337,9,0))</f>
        <v>0.356</v>
      </c>
      <c r="AF1647" s="27">
        <f>IFNA(VLOOKUP(A1647,'BUSINESS processed'!A1647:J4337,10,0))</f>
        <v>1.198</v>
      </c>
      <c r="AG1647" s="26"/>
      <c r="AH1647" s="26"/>
      <c r="AI1647" s="26"/>
      <c r="AJ1647" s="26"/>
      <c r="AK1647" s="26"/>
      <c r="AL1647" s="26"/>
      <c r="AM1647" s="26"/>
      <c r="AN1647" s="26"/>
      <c r="AO1647" s="26"/>
      <c r="AP1647" s="26"/>
      <c r="AQ1647" s="26"/>
      <c r="AR1647" s="26"/>
      <c r="AS1647" s="26"/>
      <c r="AT1647" s="26"/>
      <c r="AU1647" s="26"/>
      <c r="AV1647" s="26"/>
      <c r="AW1647" s="26"/>
      <c r="AX1647" s="26"/>
      <c r="AY1647" s="26"/>
      <c r="AZ1647" s="26"/>
      <c r="BA1647" s="26"/>
      <c r="BB1647" s="26"/>
      <c r="BC1647" s="26"/>
      <c r="BD1647" s="26"/>
      <c r="BE1647" s="26"/>
      <c r="BF1647" s="26"/>
      <c r="BG1647" s="26"/>
      <c r="BH1647" s="26"/>
    </row>
    <row r="1648">
      <c r="A1648" s="18" t="str">
        <f t="shared" si="1"/>
        <v>Europe_Serbia-Europe_2009</v>
      </c>
      <c r="B1648" s="19" t="s">
        <v>179</v>
      </c>
      <c r="C1648" s="20" t="s">
        <v>219</v>
      </c>
      <c r="D1648" s="21" t="s">
        <v>88</v>
      </c>
      <c r="E1648" s="22">
        <v>4.0249472482E10</v>
      </c>
      <c r="F1648" s="22">
        <f t="shared" si="2"/>
        <v>5497.955687</v>
      </c>
      <c r="G1648" s="23">
        <v>0.105</v>
      </c>
      <c r="H1648" s="23">
        <v>577.0</v>
      </c>
      <c r="I1648" s="23">
        <v>0.118</v>
      </c>
      <c r="J1648" s="24">
        <f>IF(AND( C1648=C1647,D1648&gt;D1647),J1647,"")</f>
        <v>16246.5</v>
      </c>
      <c r="K1648" s="24">
        <f t="shared" si="3"/>
        <v>0.002219222553</v>
      </c>
      <c r="L1648" s="24">
        <f t="shared" ref="L1648:L1650" si="939">IF(AND(C1648=C1647,C1648&gt;C1647),C1647,0)</f>
        <v>0</v>
      </c>
      <c r="M1648" s="24">
        <f t="shared" si="5"/>
        <v>0</v>
      </c>
      <c r="N1648" s="24">
        <f>IFNA(VLOOKUP(A1648,'HUMAN RESOURCES processed'!$A$2:$M$2692,5,0))</f>
        <v>0.01</v>
      </c>
      <c r="O1648" s="24">
        <f>IFNA(VLOOKUP(A1648,'HUMAN RESOURCES processed'!$A$2:$M$2692,6,0))</f>
        <v>0.007</v>
      </c>
      <c r="P1648" s="24">
        <f>IFNA(VLOOKUP(A1648,'HUMAN RESOURCES processed'!$A$2:$M$2692,7,0))</f>
        <v>76</v>
      </c>
      <c r="Q1648" s="24">
        <f>IFNA(VLOOKUP(A1648,'HUMAN RESOURCES processed'!$A$2:$M$2692,8,0))</f>
        <v>71</v>
      </c>
      <c r="R1648" s="24">
        <f t="shared" si="6"/>
        <v>73.5</v>
      </c>
      <c r="S1648" s="24">
        <f>IFNA(VLOOKUP(A1648,'HUMAN RESOURCES processed'!$A$2:$M$2692,9,0))</f>
        <v>0.171</v>
      </c>
      <c r="T1648" s="24">
        <f>IFNA(VLOOKUP(A1648,'HUMAN RESOURCES processed'!$A$2:$M$2692,10,0))</f>
        <v>0.692</v>
      </c>
      <c r="U1648" s="24">
        <f>IFNA(VLOOKUP(A1648,'HUMAN RESOURCES processed'!$A$2:$M$2692,11,0))</f>
        <v>0.137</v>
      </c>
      <c r="V1648" s="24">
        <f>IFNA(VLOOKUP(A1648,'HUMAN RESOURCES processed'!$A$2:$M$2692,12,0))</f>
        <v>7320807</v>
      </c>
      <c r="W1648" s="24">
        <f>IFNA(VLOOKUP(A1648,'HUMAN RESOURCES processed'!$A$2:$M$2692,13,0))</f>
        <v>0.552</v>
      </c>
      <c r="X1648" s="24">
        <f>IFNA(VLOOKUP(A1648,'TOURISM processed'!$A$2:$F$2692,5,0))</f>
        <v>989000000</v>
      </c>
      <c r="Y1648" s="24">
        <f>IFNA(VLOOKUP(A1648,'TOURISM processed'!$A$2:$F$2692,6,0))</f>
        <v>1107000000</v>
      </c>
      <c r="Z1648" s="24">
        <f t="shared" si="7"/>
        <v>151.2128376</v>
      </c>
      <c r="AA1648" s="24">
        <f>IFNA(VLOOKUP(A1648,'BUSINESS processed'!A1648:J4338,5,0))</f>
        <v>0.34</v>
      </c>
      <c r="AB1648" s="24">
        <f>IFNA(VLOOKUP(A1648,'BUSINESS processed'!A1648:J4338,6,0))</f>
        <v>13</v>
      </c>
      <c r="AC1648" s="24">
        <f t="shared" si="933"/>
        <v>0</v>
      </c>
      <c r="AD1648" s="24">
        <f>IFNA(VLOOKUP(A1648,'BUSINESS processed'!A1648:J4338,8,0))</f>
        <v>279</v>
      </c>
      <c r="AE1648" s="24">
        <f>IFNA(VLOOKUP(A1648,'BUSINESS processed'!A1648:J4338,9,0))</f>
        <v>0.381</v>
      </c>
      <c r="AF1648" s="27">
        <f>IFNA(VLOOKUP(A1648,'BUSINESS processed'!A1648:J4338,10,0))</f>
        <v>1.244</v>
      </c>
      <c r="AG1648" s="26"/>
      <c r="AH1648" s="26"/>
      <c r="AI1648" s="26"/>
      <c r="AJ1648" s="26"/>
      <c r="AK1648" s="26"/>
      <c r="AL1648" s="26"/>
      <c r="AM1648" s="26"/>
      <c r="AN1648" s="26"/>
      <c r="AO1648" s="26"/>
      <c r="AP1648" s="26"/>
      <c r="AQ1648" s="26"/>
      <c r="AR1648" s="26"/>
      <c r="AS1648" s="26"/>
      <c r="AT1648" s="26"/>
      <c r="AU1648" s="26"/>
      <c r="AV1648" s="26"/>
      <c r="AW1648" s="26"/>
      <c r="AX1648" s="26"/>
      <c r="AY1648" s="26"/>
      <c r="AZ1648" s="26"/>
      <c r="BA1648" s="26"/>
      <c r="BB1648" s="26"/>
      <c r="BC1648" s="26"/>
      <c r="BD1648" s="26"/>
      <c r="BE1648" s="26"/>
      <c r="BF1648" s="26"/>
      <c r="BG1648" s="26"/>
      <c r="BH1648" s="26"/>
    </row>
    <row r="1649">
      <c r="A1649" s="18" t="str">
        <f t="shared" si="1"/>
        <v>Europe_Serbia-Europe_2010</v>
      </c>
      <c r="B1649" s="19" t="s">
        <v>179</v>
      </c>
      <c r="C1649" s="20" t="s">
        <v>219</v>
      </c>
      <c r="D1649" s="21" t="s">
        <v>89</v>
      </c>
      <c r="E1649" s="22">
        <v>3.6990001284E10</v>
      </c>
      <c r="F1649" s="22">
        <f t="shared" si="2"/>
        <v>5073.074945</v>
      </c>
      <c r="G1649" s="23">
        <v>0.107</v>
      </c>
      <c r="H1649" s="23">
        <v>546.0</v>
      </c>
      <c r="I1649" s="23">
        <v>0.173</v>
      </c>
      <c r="J1649" s="24">
        <f>IFNA(VLOOKUP(A1649,'ENERGY processed'!$A$2:$H$2692,7,0),"")</f>
        <v>16051</v>
      </c>
      <c r="K1649" s="24">
        <f t="shared" si="3"/>
        <v>0.002201349638</v>
      </c>
      <c r="L1649" s="24">
        <f t="shared" si="939"/>
        <v>0</v>
      </c>
      <c r="M1649" s="24">
        <f t="shared" si="5"/>
        <v>0</v>
      </c>
      <c r="N1649" s="24">
        <f>IFNA(VLOOKUP(A1649,'HUMAN RESOURCES processed'!$A$2:$M$2692,5,0))</f>
        <v>0.009</v>
      </c>
      <c r="O1649" s="24">
        <f>IFNA(VLOOKUP(A1649,'HUMAN RESOURCES processed'!$A$2:$M$2692,6,0))</f>
        <v>0.007</v>
      </c>
      <c r="P1649" s="24">
        <f>IFNA(VLOOKUP(A1649,'HUMAN RESOURCES processed'!$A$2:$M$2692,7,0))</f>
        <v>77</v>
      </c>
      <c r="Q1649" s="24">
        <f>IFNA(VLOOKUP(A1649,'HUMAN RESOURCES processed'!$A$2:$M$2692,8,0))</f>
        <v>71</v>
      </c>
      <c r="R1649" s="24">
        <f t="shared" si="6"/>
        <v>74</v>
      </c>
      <c r="S1649" s="24">
        <f>IFNA(VLOOKUP(A1649,'HUMAN RESOURCES processed'!$A$2:$M$2692,9,0))</f>
        <v>0.169</v>
      </c>
      <c r="T1649" s="24">
        <f>IFNA(VLOOKUP(A1649,'HUMAN RESOURCES processed'!$A$2:$M$2692,10,0))</f>
        <v>0.694</v>
      </c>
      <c r="U1649" s="24">
        <f>IFNA(VLOOKUP(A1649,'HUMAN RESOURCES processed'!$A$2:$M$2692,11,0))</f>
        <v>0.137</v>
      </c>
      <c r="V1649" s="24">
        <f>IFNA(VLOOKUP(A1649,'HUMAN RESOURCES processed'!$A$2:$M$2692,12,0))</f>
        <v>7291436</v>
      </c>
      <c r="W1649" s="24">
        <f>IFNA(VLOOKUP(A1649,'HUMAN RESOURCES processed'!$A$2:$M$2692,13,0))</f>
        <v>0.552</v>
      </c>
      <c r="X1649" s="24">
        <f>IFNA(VLOOKUP(A1649,'TOURISM processed'!$A$2:$F$2692,5,0))</f>
        <v>951000000</v>
      </c>
      <c r="Y1649" s="24">
        <f>IFNA(VLOOKUP(A1649,'TOURISM processed'!$A$2:$F$2692,6,0))</f>
        <v>1106000000</v>
      </c>
      <c r="Z1649" s="24">
        <f t="shared" si="7"/>
        <v>151.6847984</v>
      </c>
      <c r="AA1649" s="24">
        <f>IFNA(VLOOKUP(A1649,'BUSINESS processed'!A1649:J4339,5,0))</f>
        <v>0.34</v>
      </c>
      <c r="AB1649" s="24">
        <f>IFNA(VLOOKUP(A1649,'BUSINESS processed'!A1649:J4339,6,0))</f>
        <v>13</v>
      </c>
      <c r="AC1649" s="24">
        <f t="shared" si="933"/>
        <v>0</v>
      </c>
      <c r="AD1649" s="24">
        <f>IFNA(VLOOKUP(A1649,'BUSINESS processed'!A1649:J4339,8,0))</f>
        <v>279</v>
      </c>
      <c r="AE1649" s="24">
        <f>IFNA(VLOOKUP(A1649,'BUSINESS processed'!A1649:J4339,9,0))</f>
        <v>0.409</v>
      </c>
      <c r="AF1649" s="27">
        <f>IFNA(VLOOKUP(A1649,'BUSINESS processed'!A1649:J4339,10,0))</f>
        <v>1.253</v>
      </c>
      <c r="AG1649" s="26"/>
      <c r="AH1649" s="26"/>
      <c r="AI1649" s="26"/>
      <c r="AJ1649" s="26"/>
      <c r="AK1649" s="26"/>
      <c r="AL1649" s="26"/>
      <c r="AM1649" s="26"/>
      <c r="AN1649" s="26"/>
      <c r="AO1649" s="26"/>
      <c r="AP1649" s="26"/>
      <c r="AQ1649" s="26"/>
      <c r="AR1649" s="26"/>
      <c r="AS1649" s="26"/>
      <c r="AT1649" s="26"/>
      <c r="AU1649" s="26"/>
      <c r="AV1649" s="26"/>
      <c r="AW1649" s="26"/>
      <c r="AX1649" s="26"/>
      <c r="AY1649" s="26"/>
      <c r="AZ1649" s="26"/>
      <c r="BA1649" s="26"/>
      <c r="BB1649" s="26"/>
      <c r="BC1649" s="26"/>
      <c r="BD1649" s="26"/>
      <c r="BE1649" s="26"/>
      <c r="BF1649" s="26"/>
      <c r="BG1649" s="26"/>
      <c r="BH1649" s="26"/>
    </row>
    <row r="1650">
      <c r="A1650" s="18" t="str">
        <f t="shared" si="1"/>
        <v>Europe_Serbia-Europe_2011</v>
      </c>
      <c r="B1650" s="19" t="s">
        <v>179</v>
      </c>
      <c r="C1650" s="20" t="s">
        <v>219</v>
      </c>
      <c r="D1650" s="21" t="s">
        <v>90</v>
      </c>
      <c r="E1650" s="22">
        <v>4.3749934551E10</v>
      </c>
      <c r="F1650" s="22">
        <f t="shared" si="2"/>
        <v>6047.73788</v>
      </c>
      <c r="G1650" s="23">
        <v>0.103</v>
      </c>
      <c r="H1650" s="23">
        <v>622.0</v>
      </c>
      <c r="I1650" s="23">
        <v>0.172</v>
      </c>
      <c r="J1650" s="24">
        <f>IFNA(VLOOKUP(A1650,'ENERGY processed'!$A$2:$H$2692,7,0),"")</f>
        <v>15181.5</v>
      </c>
      <c r="K1650" s="24">
        <f t="shared" si="3"/>
        <v>0.002098602742</v>
      </c>
      <c r="L1650" s="24">
        <f t="shared" si="939"/>
        <v>0</v>
      </c>
      <c r="M1650" s="24">
        <f t="shared" si="5"/>
        <v>0</v>
      </c>
      <c r="N1650" s="24">
        <f>IFNA(VLOOKUP(A1650,'HUMAN RESOURCES processed'!$A$2:$M$2692,5,0))</f>
        <v>0.009</v>
      </c>
      <c r="O1650" s="24">
        <f>IFNA(VLOOKUP(A1650,'HUMAN RESOURCES processed'!$A$2:$M$2692,6,0))</f>
        <v>0.006</v>
      </c>
      <c r="P1650" s="24">
        <f>IFNA(VLOOKUP(A1650,'HUMAN RESOURCES processed'!$A$2:$M$2692,7,0))</f>
        <v>77</v>
      </c>
      <c r="Q1650" s="24">
        <f>IFNA(VLOOKUP(A1650,'HUMAN RESOURCES processed'!$A$2:$M$2692,8,0))</f>
        <v>72</v>
      </c>
      <c r="R1650" s="24">
        <f t="shared" si="6"/>
        <v>74.5</v>
      </c>
      <c r="S1650" s="24">
        <f>IFNA(VLOOKUP(A1650,'HUMAN RESOURCES processed'!$A$2:$M$2692,9,0))</f>
        <v>0.167</v>
      </c>
      <c r="T1650" s="24">
        <f>IFNA(VLOOKUP(A1650,'HUMAN RESOURCES processed'!$A$2:$M$2692,10,0))</f>
        <v>0.695</v>
      </c>
      <c r="U1650" s="24">
        <f>IFNA(VLOOKUP(A1650,'HUMAN RESOURCES processed'!$A$2:$M$2692,11,0))</f>
        <v>0.138</v>
      </c>
      <c r="V1650" s="24">
        <f>IFNA(VLOOKUP(A1650,'HUMAN RESOURCES processed'!$A$2:$M$2692,12,0))</f>
        <v>7234099</v>
      </c>
      <c r="W1650" s="24">
        <f>IFNA(VLOOKUP(A1650,'HUMAN RESOURCES processed'!$A$2:$M$2692,13,0))</f>
        <v>0.553</v>
      </c>
      <c r="X1650" s="24">
        <f>IFNA(VLOOKUP(A1650,'TOURISM processed'!$A$2:$F$2692,5,0))</f>
        <v>1149000000</v>
      </c>
      <c r="Y1650" s="24">
        <f>IFNA(VLOOKUP(A1650,'TOURISM processed'!$A$2:$F$2692,6,0))</f>
        <v>1263000000</v>
      </c>
      <c r="Z1650" s="24">
        <f t="shared" si="7"/>
        <v>174.5898142</v>
      </c>
      <c r="AA1650" s="24">
        <f>IFNA(VLOOKUP(A1650,'BUSINESS processed'!A1650:J4340,5,0))</f>
        <v>0.34</v>
      </c>
      <c r="AB1650" s="24">
        <f>IFNA(VLOOKUP(A1650,'BUSINESS processed'!A1650:J4340,6,0))</f>
        <v>13</v>
      </c>
      <c r="AC1650" s="24">
        <f t="shared" si="933"/>
        <v>0</v>
      </c>
      <c r="AD1650" s="24">
        <f>IFNA(VLOOKUP(A1650,'BUSINESS processed'!A1650:J4340,8,0))</f>
        <v>279</v>
      </c>
      <c r="AE1650" s="24">
        <f>IFNA(VLOOKUP(A1650,'BUSINESS processed'!A1650:J4340,9,0))</f>
        <v>0.422</v>
      </c>
      <c r="AF1650" s="27">
        <f>IFNA(VLOOKUP(A1650,'BUSINESS processed'!A1650:J4340,10,0))</f>
        <v>1.302</v>
      </c>
      <c r="AG1650" s="26"/>
      <c r="AH1650" s="26"/>
      <c r="AI1650" s="26"/>
      <c r="AJ1650" s="26"/>
      <c r="AK1650" s="26"/>
      <c r="AL1650" s="26"/>
      <c r="AM1650" s="26"/>
      <c r="AN1650" s="26"/>
      <c r="AO1650" s="26"/>
      <c r="AP1650" s="26"/>
      <c r="AQ1650" s="26"/>
      <c r="AR1650" s="26"/>
      <c r="AS1650" s="26"/>
      <c r="AT1650" s="26"/>
      <c r="AU1650" s="26"/>
      <c r="AV1650" s="26"/>
      <c r="AW1650" s="26"/>
      <c r="AX1650" s="26"/>
      <c r="AY1650" s="26"/>
      <c r="AZ1650" s="26"/>
      <c r="BA1650" s="26"/>
      <c r="BB1650" s="26"/>
      <c r="BC1650" s="26"/>
      <c r="BD1650" s="26"/>
      <c r="BE1650" s="26"/>
      <c r="BF1650" s="26"/>
      <c r="BG1650" s="26"/>
      <c r="BH1650" s="26"/>
    </row>
    <row r="1651">
      <c r="A1651" s="18" t="str">
        <f t="shared" si="1"/>
        <v>Europe_Serbia-Europe_2012</v>
      </c>
      <c r="B1651" s="19" t="s">
        <v>179</v>
      </c>
      <c r="C1651" s="20" t="s">
        <v>219</v>
      </c>
      <c r="D1651" s="21" t="s">
        <v>91</v>
      </c>
      <c r="E1651" s="22">
        <v>3.8110737579E10</v>
      </c>
      <c r="F1651" s="22">
        <f t="shared" si="2"/>
        <v>5293.836638</v>
      </c>
      <c r="G1651" s="23">
        <v>0.105</v>
      </c>
      <c r="H1651" s="23">
        <v>561.0</v>
      </c>
      <c r="I1651" s="23">
        <v>0.182</v>
      </c>
      <c r="J1651" s="24">
        <f>IFNA(VLOOKUP(A1651,'ENERGY processed'!$A$2:$H$2692,7,0),"")</f>
        <v>17064</v>
      </c>
      <c r="K1651" s="24">
        <f t="shared" si="3"/>
        <v>0.00237030386</v>
      </c>
      <c r="L1651" s="24">
        <f>IFNA(VLOOKUP(A1651,'ENERGY processed'!$A$2:$H$2692,8,0),"")</f>
        <v>53766</v>
      </c>
      <c r="M1651" s="24">
        <f t="shared" si="5"/>
        <v>0.007468457415</v>
      </c>
      <c r="N1651" s="24">
        <f>IFNA(VLOOKUP(A1651,'HUMAN RESOURCES processed'!$A$2:$M$2692,5,0))</f>
        <v>0.009</v>
      </c>
      <c r="O1651" s="24">
        <f>IFNA(VLOOKUP(A1651,'HUMAN RESOURCES processed'!$A$2:$M$2692,6,0))</f>
        <v>0.006</v>
      </c>
      <c r="P1651" s="24">
        <f>IFNA(VLOOKUP(A1651,'HUMAN RESOURCES processed'!$A$2:$M$2692,7,0))</f>
        <v>78</v>
      </c>
      <c r="Q1651" s="24">
        <f>IFNA(VLOOKUP(A1651,'HUMAN RESOURCES processed'!$A$2:$M$2692,8,0))</f>
        <v>73</v>
      </c>
      <c r="R1651" s="24">
        <f t="shared" si="6"/>
        <v>75.5</v>
      </c>
      <c r="S1651" s="24">
        <f>IFNA(VLOOKUP(A1651,'HUMAN RESOURCES processed'!$A$2:$M$2692,9,0))</f>
        <v>0.165</v>
      </c>
      <c r="T1651" s="24">
        <f>IFNA(VLOOKUP(A1651,'HUMAN RESOURCES processed'!$A$2:$M$2692,10,0))</f>
        <v>0.695</v>
      </c>
      <c r="U1651" s="24">
        <f>IFNA(VLOOKUP(A1651,'HUMAN RESOURCES processed'!$A$2:$M$2692,11,0))</f>
        <v>0.14</v>
      </c>
      <c r="V1651" s="24">
        <f>IFNA(VLOOKUP(A1651,'HUMAN RESOURCES processed'!$A$2:$M$2692,12,0))</f>
        <v>7199077</v>
      </c>
      <c r="W1651" s="24">
        <f>IFNA(VLOOKUP(A1651,'HUMAN RESOURCES processed'!$A$2:$M$2692,13,0))</f>
        <v>0.553</v>
      </c>
      <c r="X1651" s="24">
        <f>IFNA(VLOOKUP(A1651,'TOURISM processed'!$A$2:$F$2692,5,0))</f>
        <v>1066000000</v>
      </c>
      <c r="Y1651" s="24">
        <f>IFNA(VLOOKUP(A1651,'TOURISM processed'!$A$2:$F$2692,6,0))</f>
        <v>1176000000</v>
      </c>
      <c r="Z1651" s="24">
        <f t="shared" si="7"/>
        <v>163.3542744</v>
      </c>
      <c r="AA1651" s="24">
        <f>IFNA(VLOOKUP(A1651,'BUSINESS processed'!A1651:J4341,5,0))</f>
        <v>0.34</v>
      </c>
      <c r="AB1651" s="24">
        <f>IFNA(VLOOKUP(A1651,'BUSINESS processed'!A1651:J4341,6,0))</f>
        <v>12</v>
      </c>
      <c r="AC1651" s="24">
        <f>IFNA(VLOOKUP(A1651,'BUSINESS processed'!A1651:J4341,7,0))</f>
        <v>87</v>
      </c>
      <c r="AD1651" s="24">
        <f>IFNA(VLOOKUP(A1651,'BUSINESS processed'!A1651:J4341,8,0))</f>
        <v>279</v>
      </c>
      <c r="AE1651" s="24">
        <f>IFNA(VLOOKUP(A1651,'BUSINESS processed'!A1651:J4341,9,0))</f>
        <v>0.481</v>
      </c>
      <c r="AF1651" s="27">
        <f>IFNA(VLOOKUP(A1651,'BUSINESS processed'!A1651:J4341,10,0))</f>
        <v>1.178</v>
      </c>
      <c r="AG1651" s="26"/>
      <c r="AH1651" s="26"/>
      <c r="AI1651" s="26"/>
      <c r="AJ1651" s="26"/>
      <c r="AK1651" s="26"/>
      <c r="AL1651" s="26"/>
      <c r="AM1651" s="26"/>
      <c r="AN1651" s="26"/>
      <c r="AO1651" s="26"/>
      <c r="AP1651" s="26"/>
      <c r="AQ1651" s="26"/>
      <c r="AR1651" s="26"/>
      <c r="AS1651" s="26"/>
      <c r="AT1651" s="26"/>
      <c r="AU1651" s="26"/>
      <c r="AV1651" s="26"/>
      <c r="AW1651" s="26"/>
      <c r="AX1651" s="26"/>
      <c r="AY1651" s="26"/>
      <c r="AZ1651" s="26"/>
      <c r="BA1651" s="26"/>
      <c r="BB1651" s="26"/>
      <c r="BC1651" s="26"/>
      <c r="BD1651" s="26"/>
      <c r="BE1651" s="26"/>
      <c r="BF1651" s="26"/>
      <c r="BG1651" s="26"/>
      <c r="BH1651" s="26"/>
    </row>
    <row r="1652">
      <c r="A1652" s="18" t="str">
        <f t="shared" si="1"/>
        <v>Europe_Slovakia-Europe_2000</v>
      </c>
      <c r="B1652" s="19" t="s">
        <v>179</v>
      </c>
      <c r="C1652" s="20" t="s">
        <v>220</v>
      </c>
      <c r="D1652" s="21" t="s">
        <v>70</v>
      </c>
      <c r="E1652" s="22">
        <v>2.8724041828E10</v>
      </c>
      <c r="F1652" s="22">
        <f t="shared" si="2"/>
        <v>5330.401622</v>
      </c>
      <c r="G1652" s="23">
        <v>0.055</v>
      </c>
      <c r="H1652" s="23">
        <v>208.0</v>
      </c>
      <c r="I1652" s="23">
        <v>0.149</v>
      </c>
      <c r="J1652" s="24">
        <f>IFNA(VLOOKUP(A1652,'ENERGY processed'!$A$2:$H$2692,7,0),"")</f>
        <v>16676</v>
      </c>
      <c r="K1652" s="24">
        <f t="shared" si="3"/>
        <v>0.00309461245</v>
      </c>
      <c r="L1652" s="24">
        <f t="shared" ref="L1652:L1653" si="940">IF(AND(C1652=C1651,C1652&gt;C1651),C1651,0)</f>
        <v>0</v>
      </c>
      <c r="M1652" s="24">
        <f t="shared" si="5"/>
        <v>0</v>
      </c>
      <c r="N1652" s="24">
        <f>IFNA(VLOOKUP(A1652,'HUMAN RESOURCES processed'!$A$2:$M$2692,5,0))</f>
        <v>0.01</v>
      </c>
      <c r="O1652" s="24">
        <f>IFNA(VLOOKUP(A1652,'HUMAN RESOURCES processed'!$A$2:$M$2692,6,0))</f>
        <v>0.01</v>
      </c>
      <c r="P1652" s="24">
        <f>IFNA(VLOOKUP(A1652,'HUMAN RESOURCES processed'!$A$2:$M$2692,7,0))</f>
        <v>77</v>
      </c>
      <c r="Q1652" s="24">
        <f>IFNA(VLOOKUP(A1652,'HUMAN RESOURCES processed'!$A$2:$M$2692,8,0))</f>
        <v>69</v>
      </c>
      <c r="R1652" s="24">
        <f t="shared" si="6"/>
        <v>73</v>
      </c>
      <c r="S1652" s="24">
        <f>IFNA(VLOOKUP(A1652,'HUMAN RESOURCES processed'!$A$2:$M$2692,9,0))</f>
        <v>0.197</v>
      </c>
      <c r="T1652" s="24">
        <f>IFNA(VLOOKUP(A1652,'HUMAN RESOURCES processed'!$A$2:$M$2692,10,0))</f>
        <v>0.689</v>
      </c>
      <c r="U1652" s="24">
        <f>IFNA(VLOOKUP(A1652,'HUMAN RESOURCES processed'!$A$2:$M$2692,11,0))</f>
        <v>0.114</v>
      </c>
      <c r="V1652" s="24">
        <f>IFNA(VLOOKUP(A1652,'HUMAN RESOURCES processed'!$A$2:$M$2692,12,0))</f>
        <v>5388720</v>
      </c>
      <c r="W1652" s="24">
        <f>IFNA(VLOOKUP(A1652,'HUMAN RESOURCES processed'!$A$2:$M$2692,13,0))</f>
        <v>0.562</v>
      </c>
      <c r="X1652" s="24">
        <f>IFNA(VLOOKUP(A1652,'TOURISM processed'!$A$2:$F$2692,5,0))</f>
        <v>441000000</v>
      </c>
      <c r="Y1652" s="24">
        <f>IFNA(VLOOKUP(A1652,'TOURISM processed'!$A$2:$F$2692,6,0))</f>
        <v>341000000</v>
      </c>
      <c r="Z1652" s="24">
        <f t="shared" si="7"/>
        <v>63.28033373</v>
      </c>
      <c r="AA1652" s="24">
        <f t="shared" ref="AA1652:AA1656" si="941">IF(AND(C1652=C1651,D1652&gt;D1651),AA1651,0)</f>
        <v>0</v>
      </c>
      <c r="AB1652" s="24">
        <f t="shared" ref="AB1652:AB1654" si="942">IF(AND(C1652=C1651,D1652&gt;D1651),AB1651,0)</f>
        <v>0</v>
      </c>
      <c r="AC1652" s="24">
        <f t="shared" ref="AC1652:AC1663" si="943">IF(AND(C1652=C1651,D1652&gt;D1651),AC1651,0)</f>
        <v>0</v>
      </c>
      <c r="AD1652" s="24">
        <f t="shared" ref="AD1652:AD1656" si="944">IF(AND(C1652=C1651,D1652&gt;D1651),AD1651,0)</f>
        <v>0</v>
      </c>
      <c r="AE1652" s="24">
        <f>IFNA(VLOOKUP(A1652,'BUSINESS processed'!A1652:J4342,9,0))</f>
        <v>0.094</v>
      </c>
      <c r="AF1652" s="27">
        <f>IFNA(VLOOKUP(A1652,'BUSINESS processed'!A1652:J4342,10,0))</f>
        <v>0.231</v>
      </c>
      <c r="AG1652" s="26"/>
      <c r="AH1652" s="26"/>
      <c r="AI1652" s="26"/>
      <c r="AJ1652" s="26"/>
      <c r="AK1652" s="26"/>
      <c r="AL1652" s="26"/>
      <c r="AM1652" s="26"/>
      <c r="AN1652" s="26"/>
      <c r="AO1652" s="26"/>
      <c r="AP1652" s="26"/>
      <c r="AQ1652" s="26"/>
      <c r="AR1652" s="26"/>
      <c r="AS1652" s="26"/>
      <c r="AT1652" s="26"/>
      <c r="AU1652" s="26"/>
      <c r="AV1652" s="26"/>
      <c r="AW1652" s="26"/>
      <c r="AX1652" s="26"/>
      <c r="AY1652" s="26"/>
      <c r="AZ1652" s="26"/>
      <c r="BA1652" s="26"/>
      <c r="BB1652" s="26"/>
      <c r="BC1652" s="26"/>
      <c r="BD1652" s="26"/>
      <c r="BE1652" s="26"/>
      <c r="BF1652" s="26"/>
      <c r="BG1652" s="26"/>
      <c r="BH1652" s="26"/>
    </row>
    <row r="1653">
      <c r="A1653" s="18" t="str">
        <f t="shared" si="1"/>
        <v>Europe_Slovakia-Europe_2001</v>
      </c>
      <c r="B1653" s="19" t="s">
        <v>179</v>
      </c>
      <c r="C1653" s="20" t="s">
        <v>220</v>
      </c>
      <c r="D1653" s="21" t="s">
        <v>71</v>
      </c>
      <c r="E1653" s="22">
        <v>3.0318731991E10</v>
      </c>
      <c r="F1653" s="22">
        <f t="shared" si="2"/>
        <v>5636.63909</v>
      </c>
      <c r="G1653" s="23">
        <v>0.055</v>
      </c>
      <c r="H1653" s="23">
        <v>216.0</v>
      </c>
      <c r="I1653" s="23">
        <v>0.112</v>
      </c>
      <c r="J1653" s="24">
        <f>IFNA(VLOOKUP(A1653,'ENERGY processed'!$A$2:$H$2692,7,0),"")</f>
        <v>17349</v>
      </c>
      <c r="K1653" s="24">
        <f t="shared" si="3"/>
        <v>0.003225400442</v>
      </c>
      <c r="L1653" s="24">
        <f t="shared" si="940"/>
        <v>0</v>
      </c>
      <c r="M1653" s="24">
        <f t="shared" si="5"/>
        <v>0</v>
      </c>
      <c r="N1653" s="24">
        <f>IFNA(VLOOKUP(A1653,'HUMAN RESOURCES processed'!$A$2:$M$2692,5,0))</f>
        <v>0.01</v>
      </c>
      <c r="O1653" s="24">
        <f>IFNA(VLOOKUP(A1653,'HUMAN RESOURCES processed'!$A$2:$M$2692,6,0))</f>
        <v>0.01</v>
      </c>
      <c r="P1653" s="24">
        <f>IFNA(VLOOKUP(A1653,'HUMAN RESOURCES processed'!$A$2:$M$2692,7,0))</f>
        <v>78</v>
      </c>
      <c r="Q1653" s="24">
        <f>IFNA(VLOOKUP(A1653,'HUMAN RESOURCES processed'!$A$2:$M$2692,8,0))</f>
        <v>70</v>
      </c>
      <c r="R1653" s="24">
        <f t="shared" si="6"/>
        <v>74</v>
      </c>
      <c r="S1653" s="24">
        <f>IFNA(VLOOKUP(A1653,'HUMAN RESOURCES processed'!$A$2:$M$2692,9,0))</f>
        <v>0.191</v>
      </c>
      <c r="T1653" s="24">
        <f>IFNA(VLOOKUP(A1653,'HUMAN RESOURCES processed'!$A$2:$M$2692,10,0))</f>
        <v>0.695</v>
      </c>
      <c r="U1653" s="24">
        <f>IFNA(VLOOKUP(A1653,'HUMAN RESOURCES processed'!$A$2:$M$2692,11,0))</f>
        <v>0.114</v>
      </c>
      <c r="V1653" s="24">
        <f>IFNA(VLOOKUP(A1653,'HUMAN RESOURCES processed'!$A$2:$M$2692,12,0))</f>
        <v>5378867</v>
      </c>
      <c r="W1653" s="24">
        <f>IFNA(VLOOKUP(A1653,'HUMAN RESOURCES processed'!$A$2:$M$2692,13,0))</f>
        <v>0.562</v>
      </c>
      <c r="X1653" s="24">
        <f>IFNA(VLOOKUP(A1653,'TOURISM processed'!$A$2:$F$2692,5,0))</f>
        <v>649000000</v>
      </c>
      <c r="Y1653" s="24">
        <f>IFNA(VLOOKUP(A1653,'TOURISM processed'!$A$2:$F$2692,6,0))</f>
        <v>340000000</v>
      </c>
      <c r="Z1653" s="24">
        <f t="shared" si="7"/>
        <v>63.21033779</v>
      </c>
      <c r="AA1653" s="24">
        <f t="shared" si="941"/>
        <v>0</v>
      </c>
      <c r="AB1653" s="24">
        <f t="shared" si="942"/>
        <v>0</v>
      </c>
      <c r="AC1653" s="24">
        <f t="shared" si="943"/>
        <v>0</v>
      </c>
      <c r="AD1653" s="24">
        <f t="shared" si="944"/>
        <v>0</v>
      </c>
      <c r="AE1653" s="24">
        <f>IFNA(VLOOKUP(A1653,'BUSINESS processed'!A1653:J4343,9,0))</f>
        <v>0.125</v>
      </c>
      <c r="AF1653" s="27">
        <f>IFNA(VLOOKUP(A1653,'BUSINESS processed'!A1653:J4343,10,0))</f>
        <v>0.399</v>
      </c>
      <c r="AG1653" s="26"/>
      <c r="AH1653" s="26"/>
      <c r="AI1653" s="26"/>
      <c r="AJ1653" s="26"/>
      <c r="AK1653" s="26"/>
      <c r="AL1653" s="26"/>
      <c r="AM1653" s="26"/>
      <c r="AN1653" s="26"/>
      <c r="AO1653" s="26"/>
      <c r="AP1653" s="26"/>
      <c r="AQ1653" s="26"/>
      <c r="AR1653" s="26"/>
      <c r="AS1653" s="26"/>
      <c r="AT1653" s="26"/>
      <c r="AU1653" s="26"/>
      <c r="AV1653" s="26"/>
      <c r="AW1653" s="26"/>
      <c r="AX1653" s="26"/>
      <c r="AY1653" s="26"/>
      <c r="AZ1653" s="26"/>
      <c r="BA1653" s="26"/>
      <c r="BB1653" s="26"/>
      <c r="BC1653" s="26"/>
      <c r="BD1653" s="26"/>
      <c r="BE1653" s="26"/>
      <c r="BF1653" s="26"/>
      <c r="BG1653" s="26"/>
      <c r="BH1653" s="26"/>
    </row>
    <row r="1654">
      <c r="A1654" s="18" t="str">
        <f t="shared" si="1"/>
        <v>Europe_Slovakia-Europe_2002</v>
      </c>
      <c r="B1654" s="19" t="s">
        <v>179</v>
      </c>
      <c r="C1654" s="20" t="s">
        <v>220</v>
      </c>
      <c r="D1654" s="21" t="s">
        <v>72</v>
      </c>
      <c r="E1654" s="22">
        <v>3.4638306042E10</v>
      </c>
      <c r="F1654" s="22">
        <f t="shared" si="2"/>
        <v>6442.044438</v>
      </c>
      <c r="G1654" s="23">
        <v>0.056</v>
      </c>
      <c r="H1654" s="23">
        <v>256.0</v>
      </c>
      <c r="I1654" s="23">
        <v>0.103</v>
      </c>
      <c r="J1654" s="24">
        <f>IFNA(VLOOKUP(A1654,'ENERGY processed'!$A$2:$H$2692,7,0),"")</f>
        <v>17828</v>
      </c>
      <c r="K1654" s="24">
        <f t="shared" si="3"/>
        <v>0.00331565776</v>
      </c>
      <c r="L1654" s="24">
        <f>IFNA(VLOOKUP(A1654,'ENERGY processed'!$A$2:$H$2692,8,0),"")</f>
        <v>36094</v>
      </c>
      <c r="M1654" s="24">
        <f t="shared" si="5"/>
        <v>0.006712774916</v>
      </c>
      <c r="N1654" s="24">
        <f>IFNA(VLOOKUP(A1654,'HUMAN RESOURCES processed'!$A$2:$M$2692,5,0))</f>
        <v>0.01</v>
      </c>
      <c r="O1654" s="24">
        <f>IFNA(VLOOKUP(A1654,'HUMAN RESOURCES processed'!$A$2:$M$2692,6,0))</f>
        <v>0.009</v>
      </c>
      <c r="P1654" s="24">
        <f>IFNA(VLOOKUP(A1654,'HUMAN RESOURCES processed'!$A$2:$M$2692,7,0))</f>
        <v>78</v>
      </c>
      <c r="Q1654" s="24">
        <f>IFNA(VLOOKUP(A1654,'HUMAN RESOURCES processed'!$A$2:$M$2692,8,0))</f>
        <v>70</v>
      </c>
      <c r="R1654" s="24">
        <f t="shared" si="6"/>
        <v>74</v>
      </c>
      <c r="S1654" s="24">
        <f>IFNA(VLOOKUP(A1654,'HUMAN RESOURCES processed'!$A$2:$M$2692,9,0))</f>
        <v>0.185</v>
      </c>
      <c r="T1654" s="24">
        <f>IFNA(VLOOKUP(A1654,'HUMAN RESOURCES processed'!$A$2:$M$2692,10,0))</f>
        <v>0.7</v>
      </c>
      <c r="U1654" s="24">
        <f>IFNA(VLOOKUP(A1654,'HUMAN RESOURCES processed'!$A$2:$M$2692,11,0))</f>
        <v>0.115</v>
      </c>
      <c r="V1654" s="24">
        <f>IFNA(VLOOKUP(A1654,'HUMAN RESOURCES processed'!$A$2:$M$2692,12,0))</f>
        <v>5376912</v>
      </c>
      <c r="W1654" s="24">
        <f>IFNA(VLOOKUP(A1654,'HUMAN RESOURCES processed'!$A$2:$M$2692,13,0))</f>
        <v>0.56</v>
      </c>
      <c r="X1654" s="24">
        <f>IFNA(VLOOKUP(A1654,'TOURISM processed'!$A$2:$F$2692,5,0))</f>
        <v>742000000</v>
      </c>
      <c r="Y1654" s="24">
        <f>IFNA(VLOOKUP(A1654,'TOURISM processed'!$A$2:$F$2692,6,0))</f>
        <v>506000000</v>
      </c>
      <c r="Z1654" s="24">
        <f t="shared" si="7"/>
        <v>94.10605939</v>
      </c>
      <c r="AA1654" s="24">
        <f t="shared" si="941"/>
        <v>0</v>
      </c>
      <c r="AB1654" s="24">
        <f t="shared" si="942"/>
        <v>0</v>
      </c>
      <c r="AC1654" s="24">
        <f t="shared" si="943"/>
        <v>0</v>
      </c>
      <c r="AD1654" s="24">
        <f t="shared" si="944"/>
        <v>0</v>
      </c>
      <c r="AE1654" s="24">
        <f>IFNA(VLOOKUP(A1654,'BUSINESS processed'!A1654:J4344,9,0))</f>
        <v>0.401</v>
      </c>
      <c r="AF1654" s="27">
        <f>IFNA(VLOOKUP(A1654,'BUSINESS processed'!A1654:J4344,10,0))</f>
        <v>0.543</v>
      </c>
      <c r="AG1654" s="26"/>
      <c r="AH1654" s="26"/>
      <c r="AI1654" s="26"/>
      <c r="AJ1654" s="26"/>
      <c r="AK1654" s="26"/>
      <c r="AL1654" s="26"/>
      <c r="AM1654" s="26"/>
      <c r="AN1654" s="26"/>
      <c r="AO1654" s="26"/>
      <c r="AP1654" s="26"/>
      <c r="AQ1654" s="26"/>
      <c r="AR1654" s="26"/>
      <c r="AS1654" s="26"/>
      <c r="AT1654" s="26"/>
      <c r="AU1654" s="26"/>
      <c r="AV1654" s="26"/>
      <c r="AW1654" s="26"/>
      <c r="AX1654" s="26"/>
      <c r="AY1654" s="26"/>
      <c r="AZ1654" s="26"/>
      <c r="BA1654" s="26"/>
      <c r="BB1654" s="26"/>
      <c r="BC1654" s="26"/>
      <c r="BD1654" s="26"/>
      <c r="BE1654" s="26"/>
      <c r="BF1654" s="26"/>
      <c r="BG1654" s="26"/>
      <c r="BH1654" s="26"/>
    </row>
    <row r="1655">
      <c r="A1655" s="18" t="str">
        <f t="shared" si="1"/>
        <v>Europe_Slovakia-Europe_2003</v>
      </c>
      <c r="B1655" s="19" t="s">
        <v>179</v>
      </c>
      <c r="C1655" s="20" t="s">
        <v>220</v>
      </c>
      <c r="D1655" s="21" t="s">
        <v>74</v>
      </c>
      <c r="E1655" s="22">
        <v>4.5837416479E10</v>
      </c>
      <c r="F1655" s="22">
        <f t="shared" si="2"/>
        <v>8530.472005</v>
      </c>
      <c r="G1655" s="23">
        <v>0.058</v>
      </c>
      <c r="H1655" s="23">
        <v>360.0</v>
      </c>
      <c r="I1655" s="23">
        <v>0.085</v>
      </c>
      <c r="J1655" s="24">
        <f>IFNA(VLOOKUP(A1655,'ENERGY processed'!$A$2:$H$2692,7,0),"")</f>
        <v>16735</v>
      </c>
      <c r="K1655" s="24">
        <f t="shared" si="3"/>
        <v>0.003114430524</v>
      </c>
      <c r="L1655" s="24">
        <f>IFNA(VLOOKUP(A1655,'ENERGY processed'!$A$2:$H$2692,8,0),"")</f>
        <v>33890</v>
      </c>
      <c r="M1655" s="24">
        <f t="shared" si="5"/>
        <v>0.006307024227</v>
      </c>
      <c r="N1655" s="24">
        <f>IFNA(VLOOKUP(A1655,'HUMAN RESOURCES processed'!$A$2:$M$2692,5,0))</f>
        <v>0.01</v>
      </c>
      <c r="O1655" s="24">
        <f>IFNA(VLOOKUP(A1655,'HUMAN RESOURCES processed'!$A$2:$M$2692,6,0))</f>
        <v>0.009</v>
      </c>
      <c r="P1655" s="24">
        <f>IFNA(VLOOKUP(A1655,'HUMAN RESOURCES processed'!$A$2:$M$2692,7,0))</f>
        <v>78</v>
      </c>
      <c r="Q1655" s="24">
        <f>IFNA(VLOOKUP(A1655,'HUMAN RESOURCES processed'!$A$2:$M$2692,8,0))</f>
        <v>70</v>
      </c>
      <c r="R1655" s="24">
        <f t="shared" si="6"/>
        <v>74</v>
      </c>
      <c r="S1655" s="24">
        <f>IFNA(VLOOKUP(A1655,'HUMAN RESOURCES processed'!$A$2:$M$2692,9,0))</f>
        <v>0.179</v>
      </c>
      <c r="T1655" s="24">
        <f>IFNA(VLOOKUP(A1655,'HUMAN RESOURCES processed'!$A$2:$M$2692,10,0))</f>
        <v>0.706</v>
      </c>
      <c r="U1655" s="24">
        <f>IFNA(VLOOKUP(A1655,'HUMAN RESOURCES processed'!$A$2:$M$2692,11,0))</f>
        <v>0.116</v>
      </c>
      <c r="V1655" s="24">
        <f>IFNA(VLOOKUP(A1655,'HUMAN RESOURCES processed'!$A$2:$M$2692,12,0))</f>
        <v>5373374</v>
      </c>
      <c r="W1655" s="24">
        <f>IFNA(VLOOKUP(A1655,'HUMAN RESOURCES processed'!$A$2:$M$2692,13,0))</f>
        <v>0.559</v>
      </c>
      <c r="X1655" s="24">
        <f>IFNA(VLOOKUP(A1655,'TOURISM processed'!$A$2:$F$2692,5,0))</f>
        <v>876000000</v>
      </c>
      <c r="Y1655" s="24">
        <f>IFNA(VLOOKUP(A1655,'TOURISM processed'!$A$2:$F$2692,6,0))</f>
        <v>662000000</v>
      </c>
      <c r="Z1655" s="24">
        <f t="shared" si="7"/>
        <v>123.2000601</v>
      </c>
      <c r="AA1655" s="24">
        <f t="shared" si="941"/>
        <v>0</v>
      </c>
      <c r="AB1655" s="24">
        <f>IFNA(VLOOKUP(A1655,'BUSINESS processed'!A1655:J4345,6,0))</f>
        <v>103</v>
      </c>
      <c r="AC1655" s="24">
        <f t="shared" si="943"/>
        <v>0</v>
      </c>
      <c r="AD1655" s="24">
        <f t="shared" si="944"/>
        <v>0</v>
      </c>
      <c r="AE1655" s="24">
        <f>IFNA(VLOOKUP(A1655,'BUSINESS processed'!A1655:J4345,9,0))</f>
        <v>0.43</v>
      </c>
      <c r="AF1655" s="27">
        <f>IFNA(VLOOKUP(A1655,'BUSINESS processed'!A1655:J4345,10,0))</f>
        <v>0.683</v>
      </c>
      <c r="AG1655" s="26"/>
      <c r="AH1655" s="26"/>
      <c r="AI1655" s="26"/>
      <c r="AJ1655" s="26"/>
      <c r="AK1655" s="26"/>
      <c r="AL1655" s="26"/>
      <c r="AM1655" s="26"/>
      <c r="AN1655" s="26"/>
      <c r="AO1655" s="26"/>
      <c r="AP1655" s="26"/>
      <c r="AQ1655" s="26"/>
      <c r="AR1655" s="26"/>
      <c r="AS1655" s="26"/>
      <c r="AT1655" s="26"/>
      <c r="AU1655" s="26"/>
      <c r="AV1655" s="26"/>
      <c r="AW1655" s="26"/>
      <c r="AX1655" s="26"/>
      <c r="AY1655" s="26"/>
      <c r="AZ1655" s="26"/>
      <c r="BA1655" s="26"/>
      <c r="BB1655" s="26"/>
      <c r="BC1655" s="26"/>
      <c r="BD1655" s="26"/>
      <c r="BE1655" s="26"/>
      <c r="BF1655" s="26"/>
      <c r="BG1655" s="26"/>
      <c r="BH1655" s="26"/>
    </row>
    <row r="1656">
      <c r="A1656" s="18" t="str">
        <f t="shared" si="1"/>
        <v>Europe_Slovakia-Europe_2004</v>
      </c>
      <c r="B1656" s="19" t="s">
        <v>179</v>
      </c>
      <c r="C1656" s="20" t="s">
        <v>220</v>
      </c>
      <c r="D1656" s="21" t="s">
        <v>83</v>
      </c>
      <c r="E1656" s="22">
        <v>5.6073225726E10</v>
      </c>
      <c r="F1656" s="22">
        <f t="shared" si="2"/>
        <v>10437.50991</v>
      </c>
      <c r="G1656" s="23">
        <v>0.072</v>
      </c>
      <c r="H1656" s="23">
        <v>565.0</v>
      </c>
      <c r="I1656" s="23">
        <v>0.091</v>
      </c>
      <c r="J1656" s="24">
        <f>IFNA(VLOOKUP(A1656,'ENERGY processed'!$A$2:$H$2692,7,0),"")</f>
        <v>18321</v>
      </c>
      <c r="K1656" s="24">
        <f t="shared" si="3"/>
        <v>0.003410283902</v>
      </c>
      <c r="L1656" s="24">
        <f>IFNA(VLOOKUP(A1656,'ENERGY processed'!$A$2:$H$2692,8,0),"")</f>
        <v>37557</v>
      </c>
      <c r="M1656" s="24">
        <f t="shared" si="5"/>
        <v>0.006990886551</v>
      </c>
      <c r="N1656" s="24">
        <f>IFNA(VLOOKUP(A1656,'HUMAN RESOURCES processed'!$A$2:$M$2692,5,0))</f>
        <v>0.01</v>
      </c>
      <c r="O1656" s="24">
        <f>IFNA(VLOOKUP(A1656,'HUMAN RESOURCES processed'!$A$2:$M$2692,6,0))</f>
        <v>0.009</v>
      </c>
      <c r="P1656" s="24">
        <f>IFNA(VLOOKUP(A1656,'HUMAN RESOURCES processed'!$A$2:$M$2692,7,0))</f>
        <v>78</v>
      </c>
      <c r="Q1656" s="24">
        <f>IFNA(VLOOKUP(A1656,'HUMAN RESOURCES processed'!$A$2:$M$2692,8,0))</f>
        <v>70</v>
      </c>
      <c r="R1656" s="24">
        <f t="shared" si="6"/>
        <v>74</v>
      </c>
      <c r="S1656" s="24">
        <f>IFNA(VLOOKUP(A1656,'HUMAN RESOURCES processed'!$A$2:$M$2692,9,0))</f>
        <v>0.173</v>
      </c>
      <c r="T1656" s="24">
        <f>IFNA(VLOOKUP(A1656,'HUMAN RESOURCES processed'!$A$2:$M$2692,10,0))</f>
        <v>0.711</v>
      </c>
      <c r="U1656" s="24">
        <f>IFNA(VLOOKUP(A1656,'HUMAN RESOURCES processed'!$A$2:$M$2692,11,0))</f>
        <v>0.116</v>
      </c>
      <c r="V1656" s="24">
        <f>IFNA(VLOOKUP(A1656,'HUMAN RESOURCES processed'!$A$2:$M$2692,12,0))</f>
        <v>5372280</v>
      </c>
      <c r="W1656" s="24">
        <f>IFNA(VLOOKUP(A1656,'HUMAN RESOURCES processed'!$A$2:$M$2692,13,0))</f>
        <v>0.557</v>
      </c>
      <c r="X1656" s="24">
        <f>IFNA(VLOOKUP(A1656,'TOURISM processed'!$A$2:$F$2692,5,0))</f>
        <v>931000000</v>
      </c>
      <c r="Y1656" s="24">
        <f>IFNA(VLOOKUP(A1656,'TOURISM processed'!$A$2:$F$2692,6,0))</f>
        <v>900000000</v>
      </c>
      <c r="Z1656" s="24">
        <f t="shared" si="7"/>
        <v>167.5266367</v>
      </c>
      <c r="AA1656" s="24">
        <f t="shared" si="941"/>
        <v>0</v>
      </c>
      <c r="AB1656" s="24">
        <f>IFNA(VLOOKUP(A1656,'BUSINESS processed'!A1656:J4346,6,0))</f>
        <v>52</v>
      </c>
      <c r="AC1656" s="24">
        <f t="shared" si="943"/>
        <v>0</v>
      </c>
      <c r="AD1656" s="24">
        <f t="shared" si="944"/>
        <v>0</v>
      </c>
      <c r="AE1656" s="24">
        <f>IFNA(VLOOKUP(A1656,'BUSINESS processed'!A1656:J4346,9,0))</f>
        <v>0.529</v>
      </c>
      <c r="AF1656" s="27">
        <f>IFNA(VLOOKUP(A1656,'BUSINESS processed'!A1656:J4346,10,0))</f>
        <v>0.793</v>
      </c>
      <c r="AG1656" s="26"/>
      <c r="AH1656" s="26"/>
      <c r="AI1656" s="26"/>
      <c r="AJ1656" s="26"/>
      <c r="AK1656" s="26"/>
      <c r="AL1656" s="26"/>
      <c r="AM1656" s="26"/>
      <c r="AN1656" s="26"/>
      <c r="AO1656" s="26"/>
      <c r="AP1656" s="26"/>
      <c r="AQ1656" s="26"/>
      <c r="AR1656" s="26"/>
      <c r="AS1656" s="26"/>
      <c r="AT1656" s="26"/>
      <c r="AU1656" s="26"/>
      <c r="AV1656" s="26"/>
      <c r="AW1656" s="26"/>
      <c r="AX1656" s="26"/>
      <c r="AY1656" s="26"/>
      <c r="AZ1656" s="26"/>
      <c r="BA1656" s="26"/>
      <c r="BB1656" s="26"/>
      <c r="BC1656" s="26"/>
      <c r="BD1656" s="26"/>
      <c r="BE1656" s="26"/>
      <c r="BF1656" s="26"/>
      <c r="BG1656" s="26"/>
      <c r="BH1656" s="26"/>
    </row>
    <row r="1657">
      <c r="A1657" s="18" t="str">
        <f t="shared" si="1"/>
        <v>Europe_Slovakia-Europe_2005</v>
      </c>
      <c r="B1657" s="19" t="s">
        <v>179</v>
      </c>
      <c r="C1657" s="20" t="s">
        <v>220</v>
      </c>
      <c r="D1657" s="21" t="s">
        <v>84</v>
      </c>
      <c r="E1657" s="22">
        <v>6.1328471583E10</v>
      </c>
      <c r="F1657" s="22">
        <f t="shared" si="2"/>
        <v>11414.60536</v>
      </c>
      <c r="G1657" s="23">
        <v>0.07</v>
      </c>
      <c r="H1657" s="23">
        <v>627.0</v>
      </c>
      <c r="I1657" s="23">
        <v>0.067</v>
      </c>
      <c r="J1657" s="24">
        <f t="shared" ref="J1657:J1658" si="945">IF(AND( C1657=C1656,D1657&gt;D1656),J1656,"")</f>
        <v>18321</v>
      </c>
      <c r="K1657" s="24">
        <f t="shared" si="3"/>
        <v>0.003409949399</v>
      </c>
      <c r="L1657" s="24">
        <f t="shared" ref="L1657:L1658" si="946">IF(AND(C1657=C1656,C1657&gt;C1656),C1656,0)</f>
        <v>0</v>
      </c>
      <c r="M1657" s="24">
        <f t="shared" si="5"/>
        <v>0</v>
      </c>
      <c r="N1657" s="24">
        <f>IFNA(VLOOKUP(A1657,'HUMAN RESOURCES processed'!$A$2:$M$2692,5,0))</f>
        <v>0.01</v>
      </c>
      <c r="O1657" s="24">
        <f>IFNA(VLOOKUP(A1657,'HUMAN RESOURCES processed'!$A$2:$M$2692,6,0))</f>
        <v>0.008</v>
      </c>
      <c r="P1657" s="24">
        <f>IFNA(VLOOKUP(A1657,'HUMAN RESOURCES processed'!$A$2:$M$2692,7,0))</f>
        <v>78</v>
      </c>
      <c r="Q1657" s="24">
        <f>IFNA(VLOOKUP(A1657,'HUMAN RESOURCES processed'!$A$2:$M$2692,8,0))</f>
        <v>70</v>
      </c>
      <c r="R1657" s="24">
        <f t="shared" si="6"/>
        <v>74</v>
      </c>
      <c r="S1657" s="24">
        <f>IFNA(VLOOKUP(A1657,'HUMAN RESOURCES processed'!$A$2:$M$2692,9,0))</f>
        <v>0.168</v>
      </c>
      <c r="T1657" s="24">
        <f>IFNA(VLOOKUP(A1657,'HUMAN RESOURCES processed'!$A$2:$M$2692,10,0))</f>
        <v>0.716</v>
      </c>
      <c r="U1657" s="24">
        <f>IFNA(VLOOKUP(A1657,'HUMAN RESOURCES processed'!$A$2:$M$2692,11,0))</f>
        <v>0.117</v>
      </c>
      <c r="V1657" s="24">
        <f>IFNA(VLOOKUP(A1657,'HUMAN RESOURCES processed'!$A$2:$M$2692,12,0))</f>
        <v>5372807</v>
      </c>
      <c r="W1657" s="24">
        <f>IFNA(VLOOKUP(A1657,'HUMAN RESOURCES processed'!$A$2:$M$2692,13,0))</f>
        <v>0.556</v>
      </c>
      <c r="X1657" s="24">
        <f>IFNA(VLOOKUP(A1657,'TOURISM processed'!$A$2:$F$2692,5,0))</f>
        <v>1282000000</v>
      </c>
      <c r="Y1657" s="24">
        <f>IFNA(VLOOKUP(A1657,'TOURISM processed'!$A$2:$F$2692,6,0))</f>
        <v>1122000000</v>
      </c>
      <c r="Z1657" s="24">
        <f t="shared" si="7"/>
        <v>208.8293884</v>
      </c>
      <c r="AA1657" s="24">
        <f>IFNA(VLOOKUP(A1657,'BUSINESS processed'!A1657:J4347,5,0))</f>
        <v>0.487</v>
      </c>
      <c r="AB1657" s="24">
        <f>IFNA(VLOOKUP(A1657,'BUSINESS processed'!A1657:J4347,6,0))</f>
        <v>27</v>
      </c>
      <c r="AC1657" s="24">
        <f t="shared" si="943"/>
        <v>0</v>
      </c>
      <c r="AD1657" s="24">
        <f>IFNA(VLOOKUP(A1657,'BUSINESS processed'!A1657:J4347,8,0))</f>
        <v>325</v>
      </c>
      <c r="AE1657" s="24">
        <f>IFNA(VLOOKUP(A1657,'BUSINESS processed'!A1657:J4347,9,0))</f>
        <v>0.552</v>
      </c>
      <c r="AF1657" s="27">
        <f>IFNA(VLOOKUP(A1657,'BUSINESS processed'!A1657:J4347,10,0))</f>
        <v>0.842</v>
      </c>
      <c r="AG1657" s="26"/>
      <c r="AH1657" s="26"/>
      <c r="AI1657" s="26"/>
      <c r="AJ1657" s="26"/>
      <c r="AK1657" s="26"/>
      <c r="AL1657" s="26"/>
      <c r="AM1657" s="26"/>
      <c r="AN1657" s="26"/>
      <c r="AO1657" s="26"/>
      <c r="AP1657" s="26"/>
      <c r="AQ1657" s="26"/>
      <c r="AR1657" s="26"/>
      <c r="AS1657" s="26"/>
      <c r="AT1657" s="26"/>
      <c r="AU1657" s="26"/>
      <c r="AV1657" s="26"/>
      <c r="AW1657" s="26"/>
      <c r="AX1657" s="26"/>
      <c r="AY1657" s="26"/>
      <c r="AZ1657" s="26"/>
      <c r="BA1657" s="26"/>
      <c r="BB1657" s="26"/>
      <c r="BC1657" s="26"/>
      <c r="BD1657" s="26"/>
      <c r="BE1657" s="26"/>
      <c r="BF1657" s="26"/>
      <c r="BG1657" s="26"/>
      <c r="BH1657" s="26"/>
    </row>
    <row r="1658">
      <c r="A1658" s="18" t="str">
        <f t="shared" si="1"/>
        <v>Europe_Slovakia-Europe_2006</v>
      </c>
      <c r="B1658" s="19" t="s">
        <v>179</v>
      </c>
      <c r="C1658" s="20" t="s">
        <v>220</v>
      </c>
      <c r="D1658" s="21" t="s">
        <v>85</v>
      </c>
      <c r="E1658" s="22">
        <v>6.9002095095E10</v>
      </c>
      <c r="F1658" s="22">
        <f t="shared" si="2"/>
        <v>12842.24858</v>
      </c>
      <c r="G1658" s="23">
        <v>0.073</v>
      </c>
      <c r="H1658" s="23">
        <v>761.0</v>
      </c>
      <c r="I1658" s="23">
        <v>0.077</v>
      </c>
      <c r="J1658" s="24">
        <f t="shared" si="945"/>
        <v>18321</v>
      </c>
      <c r="K1658" s="24">
        <f t="shared" si="3"/>
        <v>0.003409792643</v>
      </c>
      <c r="L1658" s="24">
        <f t="shared" si="946"/>
        <v>0</v>
      </c>
      <c r="M1658" s="24">
        <f t="shared" si="5"/>
        <v>0</v>
      </c>
      <c r="N1658" s="24">
        <f>IFNA(VLOOKUP(A1658,'HUMAN RESOURCES processed'!$A$2:$M$2692,5,0))</f>
        <v>0.01</v>
      </c>
      <c r="O1658" s="24">
        <f>IFNA(VLOOKUP(A1658,'HUMAN RESOURCES processed'!$A$2:$M$2692,6,0))</f>
        <v>0.008</v>
      </c>
      <c r="P1658" s="24">
        <f>IFNA(VLOOKUP(A1658,'HUMAN RESOURCES processed'!$A$2:$M$2692,7,0))</f>
        <v>78</v>
      </c>
      <c r="Q1658" s="24">
        <f>IFNA(VLOOKUP(A1658,'HUMAN RESOURCES processed'!$A$2:$M$2692,8,0))</f>
        <v>70</v>
      </c>
      <c r="R1658" s="24">
        <f t="shared" si="6"/>
        <v>74</v>
      </c>
      <c r="S1658" s="24">
        <f>IFNA(VLOOKUP(A1658,'HUMAN RESOURCES processed'!$A$2:$M$2692,9,0))</f>
        <v>0.163</v>
      </c>
      <c r="T1658" s="24">
        <f>IFNA(VLOOKUP(A1658,'HUMAN RESOURCES processed'!$A$2:$M$2692,10,0))</f>
        <v>0.719</v>
      </c>
      <c r="U1658" s="24">
        <f>IFNA(VLOOKUP(A1658,'HUMAN RESOURCES processed'!$A$2:$M$2692,11,0))</f>
        <v>0.118</v>
      </c>
      <c r="V1658" s="24">
        <f>IFNA(VLOOKUP(A1658,'HUMAN RESOURCES processed'!$A$2:$M$2692,12,0))</f>
        <v>5373054</v>
      </c>
      <c r="W1658" s="24">
        <f>IFNA(VLOOKUP(A1658,'HUMAN RESOURCES processed'!$A$2:$M$2692,13,0))</f>
        <v>0.554</v>
      </c>
      <c r="X1658" s="24">
        <f>IFNA(VLOOKUP(A1658,'TOURISM processed'!$A$2:$F$2692,5,0))</f>
        <v>1655000000</v>
      </c>
      <c r="Y1658" s="24">
        <f>IFNA(VLOOKUP(A1658,'TOURISM processed'!$A$2:$F$2692,6,0))</f>
        <v>1230000000</v>
      </c>
      <c r="Z1658" s="24">
        <f t="shared" si="7"/>
        <v>228.920089</v>
      </c>
      <c r="AA1658" s="24">
        <f>IFNA(VLOOKUP(A1658,'BUSINESS processed'!A1658:J4348,5,0))</f>
        <v>0.473</v>
      </c>
      <c r="AB1658" s="24">
        <f>IFNA(VLOOKUP(A1658,'BUSINESS processed'!A1658:J4348,6,0))</f>
        <v>27</v>
      </c>
      <c r="AC1658" s="24">
        <f t="shared" si="943"/>
        <v>0</v>
      </c>
      <c r="AD1658" s="24">
        <f>IFNA(VLOOKUP(A1658,'BUSINESS processed'!A1658:J4348,8,0))</f>
        <v>325</v>
      </c>
      <c r="AE1658" s="24">
        <f>IFNA(VLOOKUP(A1658,'BUSINESS processed'!A1658:J4348,9,0))</f>
        <v>0.561</v>
      </c>
      <c r="AF1658" s="27">
        <f>IFNA(VLOOKUP(A1658,'BUSINESS processed'!A1658:J4348,10,0))</f>
        <v>0.907</v>
      </c>
      <c r="AG1658" s="26"/>
      <c r="AH1658" s="26"/>
      <c r="AI1658" s="26"/>
      <c r="AJ1658" s="26"/>
      <c r="AK1658" s="26"/>
      <c r="AL1658" s="26"/>
      <c r="AM1658" s="26"/>
      <c r="AN1658" s="26"/>
      <c r="AO1658" s="26"/>
      <c r="AP1658" s="26"/>
      <c r="AQ1658" s="26"/>
      <c r="AR1658" s="26"/>
      <c r="AS1658" s="26"/>
      <c r="AT1658" s="26"/>
      <c r="AU1658" s="26"/>
      <c r="AV1658" s="26"/>
      <c r="AW1658" s="26"/>
      <c r="AX1658" s="26"/>
      <c r="AY1658" s="26"/>
      <c r="AZ1658" s="26"/>
      <c r="BA1658" s="26"/>
      <c r="BB1658" s="26"/>
      <c r="BC1658" s="26"/>
      <c r="BD1658" s="26"/>
      <c r="BE1658" s="26"/>
      <c r="BF1658" s="26"/>
      <c r="BG1658" s="26"/>
      <c r="BH1658" s="26"/>
    </row>
    <row r="1659">
      <c r="A1659" s="18" t="str">
        <f t="shared" si="1"/>
        <v>Europe_Slovakia-Europe_2007</v>
      </c>
      <c r="B1659" s="19" t="s">
        <v>179</v>
      </c>
      <c r="C1659" s="20" t="s">
        <v>220</v>
      </c>
      <c r="D1659" s="21" t="s">
        <v>86</v>
      </c>
      <c r="E1659" s="22">
        <v>8.4108560088E10</v>
      </c>
      <c r="F1659" s="22">
        <f t="shared" si="2"/>
        <v>15649.20474</v>
      </c>
      <c r="G1659" s="23">
        <v>0.078</v>
      </c>
      <c r="H1659" s="23">
        <v>1078.0</v>
      </c>
      <c r="I1659" s="23">
        <v>0.08</v>
      </c>
      <c r="J1659" s="24">
        <f>IFNA(VLOOKUP(A1659,'ENERGY processed'!$A$2:$H$2692,7,0),"")</f>
        <v>18473</v>
      </c>
      <c r="K1659" s="24">
        <f t="shared" si="3"/>
        <v>0.003437078924</v>
      </c>
      <c r="L1659" s="24">
        <f>IFNA(VLOOKUP(A1659,'ENERGY processed'!$A$2:$H$2692,8,0),"")</f>
        <v>39053.5</v>
      </c>
      <c r="M1659" s="24">
        <f t="shared" si="5"/>
        <v>0.007266278447</v>
      </c>
      <c r="N1659" s="24">
        <f>IFNA(VLOOKUP(A1659,'HUMAN RESOURCES processed'!$A$2:$M$2692,5,0))</f>
        <v>0.01</v>
      </c>
      <c r="O1659" s="24">
        <f>IFNA(VLOOKUP(A1659,'HUMAN RESOURCES processed'!$A$2:$M$2692,6,0))</f>
        <v>0.008</v>
      </c>
      <c r="P1659" s="24">
        <f>IFNA(VLOOKUP(A1659,'HUMAN RESOURCES processed'!$A$2:$M$2692,7,0))</f>
        <v>78</v>
      </c>
      <c r="Q1659" s="24">
        <f>IFNA(VLOOKUP(A1659,'HUMAN RESOURCES processed'!$A$2:$M$2692,8,0))</f>
        <v>71</v>
      </c>
      <c r="R1659" s="24">
        <f t="shared" si="6"/>
        <v>74.5</v>
      </c>
      <c r="S1659" s="24">
        <f>IFNA(VLOOKUP(A1659,'HUMAN RESOURCES processed'!$A$2:$M$2692,9,0))</f>
        <v>0.159</v>
      </c>
      <c r="T1659" s="24">
        <f>IFNA(VLOOKUP(A1659,'HUMAN RESOURCES processed'!$A$2:$M$2692,10,0))</f>
        <v>0.722</v>
      </c>
      <c r="U1659" s="24">
        <f>IFNA(VLOOKUP(A1659,'HUMAN RESOURCES processed'!$A$2:$M$2692,11,0))</f>
        <v>0.119</v>
      </c>
      <c r="V1659" s="24">
        <f>IFNA(VLOOKUP(A1659,'HUMAN RESOURCES processed'!$A$2:$M$2692,12,0))</f>
        <v>5374622</v>
      </c>
      <c r="W1659" s="24">
        <f>IFNA(VLOOKUP(A1659,'HUMAN RESOURCES processed'!$A$2:$M$2692,13,0))</f>
        <v>0.553</v>
      </c>
      <c r="X1659" s="24">
        <f>IFNA(VLOOKUP(A1659,'TOURISM processed'!$A$2:$F$2692,5,0))</f>
        <v>2352000000</v>
      </c>
      <c r="Y1659" s="24">
        <f>IFNA(VLOOKUP(A1659,'TOURISM processed'!$A$2:$F$2692,6,0))</f>
        <v>1825000000</v>
      </c>
      <c r="Z1659" s="24">
        <f t="shared" si="7"/>
        <v>339.5587634</v>
      </c>
      <c r="AA1659" s="24">
        <f>IFNA(VLOOKUP(A1659,'BUSINESS processed'!A1659:J4349,5,0))</f>
        <v>0.473</v>
      </c>
      <c r="AB1659" s="24">
        <f>IFNA(VLOOKUP(A1659,'BUSINESS processed'!A1659:J4349,6,0))</f>
        <v>27</v>
      </c>
      <c r="AC1659" s="24">
        <f t="shared" si="943"/>
        <v>0</v>
      </c>
      <c r="AD1659" s="24">
        <f>IFNA(VLOOKUP(A1659,'BUSINESS processed'!A1659:J4349,8,0))</f>
        <v>325</v>
      </c>
      <c r="AE1659" s="24">
        <f>IFNA(VLOOKUP(A1659,'BUSINESS processed'!A1659:J4349,9,0))</f>
        <v>0.618</v>
      </c>
      <c r="AF1659" s="27">
        <f>IFNA(VLOOKUP(A1659,'BUSINESS processed'!A1659:J4349,10,0))</f>
        <v>1.123</v>
      </c>
      <c r="AG1659" s="26"/>
      <c r="AH1659" s="26"/>
      <c r="AI1659" s="26"/>
      <c r="AJ1659" s="26"/>
      <c r="AK1659" s="26"/>
      <c r="AL1659" s="26"/>
      <c r="AM1659" s="26"/>
      <c r="AN1659" s="26"/>
      <c r="AO1659" s="26"/>
      <c r="AP1659" s="26"/>
      <c r="AQ1659" s="26"/>
      <c r="AR1659" s="26"/>
      <c r="AS1659" s="26"/>
      <c r="AT1659" s="26"/>
      <c r="AU1659" s="26"/>
      <c r="AV1659" s="26"/>
      <c r="AW1659" s="26"/>
      <c r="AX1659" s="26"/>
      <c r="AY1659" s="26"/>
      <c r="AZ1659" s="26"/>
      <c r="BA1659" s="26"/>
      <c r="BB1659" s="26"/>
      <c r="BC1659" s="26"/>
      <c r="BD1659" s="26"/>
      <c r="BE1659" s="26"/>
      <c r="BF1659" s="26"/>
      <c r="BG1659" s="26"/>
      <c r="BH1659" s="26"/>
    </row>
    <row r="1660">
      <c r="A1660" s="18" t="str">
        <f t="shared" si="1"/>
        <v>Europe_Slovakia-Europe_2008</v>
      </c>
      <c r="B1660" s="19" t="s">
        <v>179</v>
      </c>
      <c r="C1660" s="20" t="s">
        <v>220</v>
      </c>
      <c r="D1660" s="21" t="s">
        <v>87</v>
      </c>
      <c r="E1660" s="22">
        <v>9.7908891167E10</v>
      </c>
      <c r="F1660" s="22">
        <f t="shared" si="2"/>
        <v>18201.27352</v>
      </c>
      <c r="G1660" s="23">
        <v>0.08</v>
      </c>
      <c r="H1660" s="23">
        <v>1400.0</v>
      </c>
      <c r="I1660" s="23">
        <v>0.058</v>
      </c>
      <c r="J1660" s="24">
        <f>IFNA(VLOOKUP(A1660,'ENERGY processed'!$A$2:$H$2692,7,0),"")</f>
        <v>18291.5</v>
      </c>
      <c r="K1660" s="24">
        <f t="shared" si="3"/>
        <v>0.00340039184</v>
      </c>
      <c r="L1660" s="24">
        <f>IFNA(VLOOKUP(A1660,'ENERGY processed'!$A$2:$H$2692,8,0),"")</f>
        <v>37926</v>
      </c>
      <c r="M1660" s="24">
        <f t="shared" si="5"/>
        <v>0.007050447527</v>
      </c>
      <c r="N1660" s="24">
        <f>IFNA(VLOOKUP(A1660,'HUMAN RESOURCES processed'!$A$2:$M$2692,5,0))</f>
        <v>0.011</v>
      </c>
      <c r="O1660" s="24">
        <f>IFNA(VLOOKUP(A1660,'HUMAN RESOURCES processed'!$A$2:$M$2692,6,0))</f>
        <v>0.007</v>
      </c>
      <c r="P1660" s="24">
        <f>IFNA(VLOOKUP(A1660,'HUMAN RESOURCES processed'!$A$2:$M$2692,7,0))</f>
        <v>79</v>
      </c>
      <c r="Q1660" s="24">
        <f>IFNA(VLOOKUP(A1660,'HUMAN RESOURCES processed'!$A$2:$M$2692,8,0))</f>
        <v>71</v>
      </c>
      <c r="R1660" s="24">
        <f t="shared" si="6"/>
        <v>75</v>
      </c>
      <c r="S1660" s="24">
        <f>IFNA(VLOOKUP(A1660,'HUMAN RESOURCES processed'!$A$2:$M$2692,9,0))</f>
        <v>0.156</v>
      </c>
      <c r="T1660" s="24">
        <f>IFNA(VLOOKUP(A1660,'HUMAN RESOURCES processed'!$A$2:$M$2692,10,0))</f>
        <v>0.724</v>
      </c>
      <c r="U1660" s="24">
        <f>IFNA(VLOOKUP(A1660,'HUMAN RESOURCES processed'!$A$2:$M$2692,11,0))</f>
        <v>0.12</v>
      </c>
      <c r="V1660" s="24">
        <f>IFNA(VLOOKUP(A1660,'HUMAN RESOURCES processed'!$A$2:$M$2692,12,0))</f>
        <v>5379233</v>
      </c>
      <c r="W1660" s="24">
        <f>IFNA(VLOOKUP(A1660,'HUMAN RESOURCES processed'!$A$2:$M$2692,13,0))</f>
        <v>0.551</v>
      </c>
      <c r="X1660" s="24">
        <f>IFNA(VLOOKUP(A1660,'TOURISM processed'!$A$2:$F$2692,5,0))</f>
        <v>3004000000</v>
      </c>
      <c r="Y1660" s="24">
        <f>IFNA(VLOOKUP(A1660,'TOURISM processed'!$A$2:$F$2692,6,0))</f>
        <v>2596000000</v>
      </c>
      <c r="Z1660" s="24">
        <f t="shared" si="7"/>
        <v>482.5966825</v>
      </c>
      <c r="AA1660" s="24">
        <f>IFNA(VLOOKUP(A1660,'BUSINESS processed'!A1660:J4350,5,0))</f>
        <v>0.465</v>
      </c>
      <c r="AB1660" s="24">
        <f>IFNA(VLOOKUP(A1660,'BUSINESS processed'!A1660:J4350,6,0))</f>
        <v>18</v>
      </c>
      <c r="AC1660" s="24">
        <f t="shared" si="943"/>
        <v>0</v>
      </c>
      <c r="AD1660" s="24">
        <f>IFNA(VLOOKUP(A1660,'BUSINESS processed'!A1660:J4350,8,0))</f>
        <v>325</v>
      </c>
      <c r="AE1660" s="24">
        <f>IFNA(VLOOKUP(A1660,'BUSINESS processed'!A1660:J4350,9,0))</f>
        <v>0.661</v>
      </c>
      <c r="AF1660" s="27">
        <f>IFNA(VLOOKUP(A1660,'BUSINESS processed'!A1660:J4350,10,0))</f>
        <v>1.019</v>
      </c>
      <c r="AG1660" s="26"/>
      <c r="AH1660" s="26"/>
      <c r="AI1660" s="26"/>
      <c r="AJ1660" s="26"/>
      <c r="AK1660" s="26"/>
      <c r="AL1660" s="26"/>
      <c r="AM1660" s="26"/>
      <c r="AN1660" s="26"/>
      <c r="AO1660" s="26"/>
      <c r="AP1660" s="26"/>
      <c r="AQ1660" s="26"/>
      <c r="AR1660" s="26"/>
      <c r="AS1660" s="26"/>
      <c r="AT1660" s="26"/>
      <c r="AU1660" s="26"/>
      <c r="AV1660" s="26"/>
      <c r="AW1660" s="26"/>
      <c r="AX1660" s="26"/>
      <c r="AY1660" s="26"/>
      <c r="AZ1660" s="26"/>
      <c r="BA1660" s="26"/>
      <c r="BB1660" s="26"/>
      <c r="BC1660" s="26"/>
      <c r="BD1660" s="26"/>
      <c r="BE1660" s="26"/>
      <c r="BF1660" s="26"/>
      <c r="BG1660" s="26"/>
      <c r="BH1660" s="26"/>
    </row>
    <row r="1661">
      <c r="A1661" s="18" t="str">
        <f t="shared" si="1"/>
        <v>Europe_Slovakia-Europe_2009</v>
      </c>
      <c r="B1661" s="19" t="s">
        <v>179</v>
      </c>
      <c r="C1661" s="20" t="s">
        <v>220</v>
      </c>
      <c r="D1661" s="21" t="s">
        <v>88</v>
      </c>
      <c r="E1661" s="22">
        <v>8.7239747152E10</v>
      </c>
      <c r="F1661" s="22">
        <f t="shared" si="2"/>
        <v>16196.28137</v>
      </c>
      <c r="G1661" s="23">
        <v>0.092</v>
      </c>
      <c r="H1661" s="23">
        <v>1475.0</v>
      </c>
      <c r="I1661" s="39">
        <f t="shared" ref="I1661:I1664" si="947">IF(AND(C1661=C1660,D1661&gt;D1660),I1660,"")</f>
        <v>0.058</v>
      </c>
      <c r="J1661" s="24">
        <f>IF(AND( C1661=C1660,D1661&gt;D1660),J1660,"")</f>
        <v>18291.5</v>
      </c>
      <c r="K1661" s="24">
        <f t="shared" si="3"/>
        <v>0.003395863587</v>
      </c>
      <c r="L1661" s="24">
        <f>IF(AND(C1661=C1660,C1661&gt;C1660),C1660,0)</f>
        <v>0</v>
      </c>
      <c r="M1661" s="24">
        <f t="shared" si="5"/>
        <v>0</v>
      </c>
      <c r="N1661" s="24">
        <f>IFNA(VLOOKUP(A1661,'HUMAN RESOURCES processed'!$A$2:$M$2692,5,0))</f>
        <v>0.011</v>
      </c>
      <c r="O1661" s="24">
        <f>IFNA(VLOOKUP(A1661,'HUMAN RESOURCES processed'!$A$2:$M$2692,6,0))</f>
        <v>0.007</v>
      </c>
      <c r="P1661" s="24">
        <f>IFNA(VLOOKUP(A1661,'HUMAN RESOURCES processed'!$A$2:$M$2692,7,0))</f>
        <v>79</v>
      </c>
      <c r="Q1661" s="24">
        <f>IFNA(VLOOKUP(A1661,'HUMAN RESOURCES processed'!$A$2:$M$2692,8,0))</f>
        <v>71</v>
      </c>
      <c r="R1661" s="24">
        <f t="shared" si="6"/>
        <v>75</v>
      </c>
      <c r="S1661" s="24">
        <f>IFNA(VLOOKUP(A1661,'HUMAN RESOURCES processed'!$A$2:$M$2692,9,0))</f>
        <v>0.153</v>
      </c>
      <c r="T1661" s="24">
        <f>IFNA(VLOOKUP(A1661,'HUMAN RESOURCES processed'!$A$2:$M$2692,10,0))</f>
        <v>0.726</v>
      </c>
      <c r="U1661" s="24">
        <f>IFNA(VLOOKUP(A1661,'HUMAN RESOURCES processed'!$A$2:$M$2692,11,0))</f>
        <v>0.121</v>
      </c>
      <c r="V1661" s="24">
        <f>IFNA(VLOOKUP(A1661,'HUMAN RESOURCES processed'!$A$2:$M$2692,12,0))</f>
        <v>5386406</v>
      </c>
      <c r="W1661" s="24">
        <f>IFNA(VLOOKUP(A1661,'HUMAN RESOURCES processed'!$A$2:$M$2692,13,0))</f>
        <v>0.55</v>
      </c>
      <c r="X1661" s="24">
        <f>IFNA(VLOOKUP(A1661,'TOURISM processed'!$A$2:$F$2692,5,0))</f>
        <v>2539000000</v>
      </c>
      <c r="Y1661" s="24">
        <f>IFNA(VLOOKUP(A1661,'TOURISM processed'!$A$2:$F$2692,6,0))</f>
        <v>2249000000</v>
      </c>
      <c r="Z1661" s="24">
        <f t="shared" si="7"/>
        <v>417.5325811</v>
      </c>
      <c r="AA1661" s="24">
        <f>IFNA(VLOOKUP(A1661,'BUSINESS processed'!A1661:J4351,5,0))</f>
        <v>0.475</v>
      </c>
      <c r="AB1661" s="24">
        <f>IFNA(VLOOKUP(A1661,'BUSINESS processed'!A1661:J4351,6,0))</f>
        <v>18</v>
      </c>
      <c r="AC1661" s="24">
        <f t="shared" si="943"/>
        <v>0</v>
      </c>
      <c r="AD1661" s="24">
        <f>IFNA(VLOOKUP(A1661,'BUSINESS processed'!A1661:J4351,8,0))</f>
        <v>257</v>
      </c>
      <c r="AE1661" s="24">
        <f>IFNA(VLOOKUP(A1661,'BUSINESS processed'!A1661:J4351,9,0))</f>
        <v>0.7</v>
      </c>
      <c r="AF1661" s="27">
        <f>IFNA(VLOOKUP(A1661,'BUSINESS processed'!A1661:J4351,10,0))</f>
        <v>1.013</v>
      </c>
      <c r="AG1661" s="26"/>
      <c r="AH1661" s="26"/>
      <c r="AI1661" s="26"/>
      <c r="AJ1661" s="26"/>
      <c r="AK1661" s="26"/>
      <c r="AL1661" s="26"/>
      <c r="AM1661" s="26"/>
      <c r="AN1661" s="26"/>
      <c r="AO1661" s="26"/>
      <c r="AP1661" s="26"/>
      <c r="AQ1661" s="26"/>
      <c r="AR1661" s="26"/>
      <c r="AS1661" s="26"/>
      <c r="AT1661" s="26"/>
      <c r="AU1661" s="26"/>
      <c r="AV1661" s="26"/>
      <c r="AW1661" s="26"/>
      <c r="AX1661" s="26"/>
      <c r="AY1661" s="26"/>
      <c r="AZ1661" s="26"/>
      <c r="BA1661" s="26"/>
      <c r="BB1661" s="26"/>
      <c r="BC1661" s="26"/>
      <c r="BD1661" s="26"/>
      <c r="BE1661" s="26"/>
      <c r="BF1661" s="26"/>
      <c r="BG1661" s="26"/>
      <c r="BH1661" s="26"/>
    </row>
    <row r="1662">
      <c r="A1662" s="18" t="str">
        <f t="shared" si="1"/>
        <v>Europe_Slovakia-Europe_2010</v>
      </c>
      <c r="B1662" s="19" t="s">
        <v>179</v>
      </c>
      <c r="C1662" s="20" t="s">
        <v>220</v>
      </c>
      <c r="D1662" s="21" t="s">
        <v>89</v>
      </c>
      <c r="E1662" s="22">
        <v>8.7077443709E10</v>
      </c>
      <c r="F1662" s="22">
        <f t="shared" si="2"/>
        <v>16151.0909</v>
      </c>
      <c r="G1662" s="23">
        <v>0.09</v>
      </c>
      <c r="H1662" s="23">
        <v>1446.0</v>
      </c>
      <c r="I1662" s="39">
        <f t="shared" si="947"/>
        <v>0.058</v>
      </c>
      <c r="J1662" s="24">
        <f>IFNA(VLOOKUP(A1662,'ENERGY processed'!$A$2:$H$2692,7,0),"")</f>
        <v>18830</v>
      </c>
      <c r="K1662" s="24">
        <f t="shared" si="3"/>
        <v>0.003492581186</v>
      </c>
      <c r="L1662" s="24">
        <f>IFNA(VLOOKUP(A1662,'ENERGY processed'!$A$2:$H$2692,8,0),"")</f>
        <v>39175</v>
      </c>
      <c r="M1662" s="24">
        <f t="shared" si="5"/>
        <v>0.007266163992</v>
      </c>
      <c r="N1662" s="24">
        <f>IFNA(VLOOKUP(A1662,'HUMAN RESOURCES processed'!$A$2:$M$2692,5,0))</f>
        <v>0.011</v>
      </c>
      <c r="O1662" s="24">
        <f>IFNA(VLOOKUP(A1662,'HUMAN RESOURCES processed'!$A$2:$M$2692,6,0))</f>
        <v>0.007</v>
      </c>
      <c r="P1662" s="24">
        <f>IFNA(VLOOKUP(A1662,'HUMAN RESOURCES processed'!$A$2:$M$2692,7,0))</f>
        <v>79</v>
      </c>
      <c r="Q1662" s="24">
        <f>IFNA(VLOOKUP(A1662,'HUMAN RESOURCES processed'!$A$2:$M$2692,8,0))</f>
        <v>72</v>
      </c>
      <c r="R1662" s="24">
        <f t="shared" si="6"/>
        <v>75.5</v>
      </c>
      <c r="S1662" s="24">
        <f>IFNA(VLOOKUP(A1662,'HUMAN RESOURCES processed'!$A$2:$M$2692,9,0))</f>
        <v>0.151</v>
      </c>
      <c r="T1662" s="24">
        <f>IFNA(VLOOKUP(A1662,'HUMAN RESOURCES processed'!$A$2:$M$2692,10,0))</f>
        <v>0.726</v>
      </c>
      <c r="U1662" s="24">
        <f>IFNA(VLOOKUP(A1662,'HUMAN RESOURCES processed'!$A$2:$M$2692,11,0))</f>
        <v>0.123</v>
      </c>
      <c r="V1662" s="24">
        <f>IFNA(VLOOKUP(A1662,'HUMAN RESOURCES processed'!$A$2:$M$2692,12,0))</f>
        <v>5391428</v>
      </c>
      <c r="W1662" s="24">
        <f>IFNA(VLOOKUP(A1662,'HUMAN RESOURCES processed'!$A$2:$M$2692,13,0))</f>
        <v>0.547</v>
      </c>
      <c r="X1662" s="24">
        <f>IFNA(VLOOKUP(A1662,'TOURISM processed'!$A$2:$F$2692,5,0))</f>
        <v>2335000000</v>
      </c>
      <c r="Y1662" s="24">
        <f>IFNA(VLOOKUP(A1662,'TOURISM processed'!$A$2:$F$2692,6,0))</f>
        <v>2146000000</v>
      </c>
      <c r="Z1662" s="24">
        <f t="shared" si="7"/>
        <v>398.0392579</v>
      </c>
      <c r="AA1662" s="24">
        <f>IFNA(VLOOKUP(A1662,'BUSINESS processed'!A1662:J4352,5,0))</f>
        <v>0.474</v>
      </c>
      <c r="AB1662" s="24">
        <f>IFNA(VLOOKUP(A1662,'BUSINESS processed'!A1662:J4352,6,0))</f>
        <v>18</v>
      </c>
      <c r="AC1662" s="24">
        <f t="shared" si="943"/>
        <v>0</v>
      </c>
      <c r="AD1662" s="24">
        <f>IFNA(VLOOKUP(A1662,'BUSINESS processed'!A1662:J4352,8,0))</f>
        <v>257</v>
      </c>
      <c r="AE1662" s="24">
        <f>IFNA(VLOOKUP(A1662,'BUSINESS processed'!A1662:J4352,9,0))</f>
        <v>0.757</v>
      </c>
      <c r="AF1662" s="27">
        <f>IFNA(VLOOKUP(A1662,'BUSINESS processed'!A1662:J4352,10,0))</f>
        <v>1.09</v>
      </c>
      <c r="AG1662" s="26"/>
      <c r="AH1662" s="26"/>
      <c r="AI1662" s="26"/>
      <c r="AJ1662" s="26"/>
      <c r="AK1662" s="26"/>
      <c r="AL1662" s="26"/>
      <c r="AM1662" s="26"/>
      <c r="AN1662" s="26"/>
      <c r="AO1662" s="26"/>
      <c r="AP1662" s="26"/>
      <c r="AQ1662" s="26"/>
      <c r="AR1662" s="26"/>
      <c r="AS1662" s="26"/>
      <c r="AT1662" s="26"/>
      <c r="AU1662" s="26"/>
      <c r="AV1662" s="26"/>
      <c r="AW1662" s="26"/>
      <c r="AX1662" s="26"/>
      <c r="AY1662" s="26"/>
      <c r="AZ1662" s="26"/>
      <c r="BA1662" s="26"/>
      <c r="BB1662" s="26"/>
      <c r="BC1662" s="26"/>
      <c r="BD1662" s="26"/>
      <c r="BE1662" s="26"/>
      <c r="BF1662" s="26"/>
      <c r="BG1662" s="26"/>
      <c r="BH1662" s="26"/>
    </row>
    <row r="1663">
      <c r="A1663" s="18" t="str">
        <f t="shared" si="1"/>
        <v>Europe_Slovakia-Europe_2011</v>
      </c>
      <c r="B1663" s="19" t="s">
        <v>179</v>
      </c>
      <c r="C1663" s="20" t="s">
        <v>220</v>
      </c>
      <c r="D1663" s="21" t="s">
        <v>90</v>
      </c>
      <c r="E1663" s="22">
        <v>9.5877536836E10</v>
      </c>
      <c r="F1663" s="22">
        <f t="shared" si="2"/>
        <v>17760.41438</v>
      </c>
      <c r="G1663" s="23">
        <v>0.079</v>
      </c>
      <c r="H1663" s="23">
        <v>1415.0</v>
      </c>
      <c r="I1663" s="39">
        <f t="shared" si="947"/>
        <v>0.058</v>
      </c>
      <c r="J1663" s="24">
        <f>IFNA(VLOOKUP(A1663,'ENERGY processed'!$A$2:$H$2692,7,0),"")</f>
        <v>18639</v>
      </c>
      <c r="K1663" s="24">
        <f t="shared" si="3"/>
        <v>0.003452699919</v>
      </c>
      <c r="L1663" s="24">
        <f>IFNA(VLOOKUP(A1663,'ENERGY processed'!$A$2:$H$2692,8,0),"")</f>
        <v>39494</v>
      </c>
      <c r="M1663" s="24">
        <f t="shared" si="5"/>
        <v>0.007315893052</v>
      </c>
      <c r="N1663" s="24">
        <f>IFNA(VLOOKUP(A1663,'HUMAN RESOURCES processed'!$A$2:$M$2692,5,0))</f>
        <v>0.011</v>
      </c>
      <c r="O1663" s="24">
        <f>IFNA(VLOOKUP(A1663,'HUMAN RESOURCES processed'!$A$2:$M$2692,6,0))</f>
        <v>0.007</v>
      </c>
      <c r="P1663" s="24">
        <f>IFNA(VLOOKUP(A1663,'HUMAN RESOURCES processed'!$A$2:$M$2692,7,0))</f>
        <v>80</v>
      </c>
      <c r="Q1663" s="24">
        <f>IFNA(VLOOKUP(A1663,'HUMAN RESOURCES processed'!$A$2:$M$2692,8,0))</f>
        <v>72</v>
      </c>
      <c r="R1663" s="24">
        <f t="shared" si="6"/>
        <v>76</v>
      </c>
      <c r="S1663" s="24">
        <f>IFNA(VLOOKUP(A1663,'HUMAN RESOURCES processed'!$A$2:$M$2692,9,0))</f>
        <v>0.15</v>
      </c>
      <c r="T1663" s="24">
        <f>IFNA(VLOOKUP(A1663,'HUMAN RESOURCES processed'!$A$2:$M$2692,10,0))</f>
        <v>0.725</v>
      </c>
      <c r="U1663" s="24">
        <f>IFNA(VLOOKUP(A1663,'HUMAN RESOURCES processed'!$A$2:$M$2692,11,0))</f>
        <v>0.125</v>
      </c>
      <c r="V1663" s="24">
        <f>IFNA(VLOOKUP(A1663,'HUMAN RESOURCES processed'!$A$2:$M$2692,12,0))</f>
        <v>5398384</v>
      </c>
      <c r="W1663" s="24">
        <f>IFNA(VLOOKUP(A1663,'HUMAN RESOURCES processed'!$A$2:$M$2692,13,0))</f>
        <v>0.544</v>
      </c>
      <c r="X1663" s="24">
        <f>IFNA(VLOOKUP(A1663,'TOURISM processed'!$A$2:$F$2692,5,0))</f>
        <v>2514000000</v>
      </c>
      <c r="Y1663" s="24">
        <f>IFNA(VLOOKUP(A1663,'TOURISM processed'!$A$2:$F$2692,6,0))</f>
        <v>2449000000</v>
      </c>
      <c r="Z1663" s="24">
        <f t="shared" si="7"/>
        <v>453.6542788</v>
      </c>
      <c r="AA1663" s="24">
        <f>IFNA(VLOOKUP(A1663,'BUSINESS processed'!A1663:J4353,5,0))</f>
        <v>0.476</v>
      </c>
      <c r="AB1663" s="24">
        <f>IFNA(VLOOKUP(A1663,'BUSINESS processed'!A1663:J4353,6,0))</f>
        <v>18</v>
      </c>
      <c r="AC1663" s="24">
        <f t="shared" si="943"/>
        <v>0</v>
      </c>
      <c r="AD1663" s="24">
        <f>IFNA(VLOOKUP(A1663,'BUSINESS processed'!A1663:J4353,8,0))</f>
        <v>231</v>
      </c>
      <c r="AE1663" s="24">
        <f>IFNA(VLOOKUP(A1663,'BUSINESS processed'!A1663:J4353,9,0))</f>
        <v>0.744</v>
      </c>
      <c r="AF1663" s="27">
        <f>IFNA(VLOOKUP(A1663,'BUSINESS processed'!A1663:J4353,10,0))</f>
        <v>1.1</v>
      </c>
      <c r="AG1663" s="26"/>
      <c r="AH1663" s="26"/>
      <c r="AI1663" s="26"/>
      <c r="AJ1663" s="26"/>
      <c r="AK1663" s="26"/>
      <c r="AL1663" s="26"/>
      <c r="AM1663" s="26"/>
      <c r="AN1663" s="26"/>
      <c r="AO1663" s="26"/>
      <c r="AP1663" s="26"/>
      <c r="AQ1663" s="26"/>
      <c r="AR1663" s="26"/>
      <c r="AS1663" s="26"/>
      <c r="AT1663" s="26"/>
      <c r="AU1663" s="26"/>
      <c r="AV1663" s="26"/>
      <c r="AW1663" s="26"/>
      <c r="AX1663" s="26"/>
      <c r="AY1663" s="26"/>
      <c r="AZ1663" s="26"/>
      <c r="BA1663" s="26"/>
      <c r="BB1663" s="26"/>
      <c r="BC1663" s="26"/>
      <c r="BD1663" s="26"/>
      <c r="BE1663" s="26"/>
      <c r="BF1663" s="26"/>
      <c r="BG1663" s="26"/>
      <c r="BH1663" s="26"/>
    </row>
    <row r="1664">
      <c r="A1664" s="18" t="str">
        <f t="shared" si="1"/>
        <v>Europe_Slovakia-Europe_2012</v>
      </c>
      <c r="B1664" s="19" t="s">
        <v>179</v>
      </c>
      <c r="C1664" s="20" t="s">
        <v>220</v>
      </c>
      <c r="D1664" s="21" t="s">
        <v>91</v>
      </c>
      <c r="E1664" s="22">
        <v>9.1347809328E10</v>
      </c>
      <c r="F1664" s="22">
        <f t="shared" si="2"/>
        <v>16892.55198</v>
      </c>
      <c r="G1664" s="23">
        <v>0.078</v>
      </c>
      <c r="H1664" s="23">
        <v>1326.0</v>
      </c>
      <c r="I1664" s="39">
        <f t="shared" si="947"/>
        <v>0.058</v>
      </c>
      <c r="J1664" s="24">
        <f>IFNA(VLOOKUP(A1664,'ENERGY processed'!$A$2:$H$2692,7,0),"")</f>
        <v>18191.5</v>
      </c>
      <c r="K1664" s="24">
        <f t="shared" si="3"/>
        <v>0.003364074755</v>
      </c>
      <c r="L1664" s="24">
        <f>IFNA(VLOOKUP(A1664,'ENERGY processed'!$A$2:$H$2692,8,0),"")</f>
        <v>38120.5</v>
      </c>
      <c r="M1664" s="24">
        <f t="shared" si="5"/>
        <v>0.007049457807</v>
      </c>
      <c r="N1664" s="24">
        <f>IFNA(VLOOKUP(A1664,'HUMAN RESOURCES processed'!$A$2:$M$2692,5,0))</f>
        <v>0.01</v>
      </c>
      <c r="O1664" s="24">
        <f>IFNA(VLOOKUP(A1664,'HUMAN RESOURCES processed'!$A$2:$M$2692,6,0))</f>
        <v>0.006</v>
      </c>
      <c r="P1664" s="24">
        <f>IFNA(VLOOKUP(A1664,'HUMAN RESOURCES processed'!$A$2:$M$2692,7,0))</f>
        <v>80</v>
      </c>
      <c r="Q1664" s="24">
        <f>IFNA(VLOOKUP(A1664,'HUMAN RESOURCES processed'!$A$2:$M$2692,8,0))</f>
        <v>73</v>
      </c>
      <c r="R1664" s="24">
        <f t="shared" si="6"/>
        <v>76.5</v>
      </c>
      <c r="S1664" s="24">
        <f>IFNA(VLOOKUP(A1664,'HUMAN RESOURCES processed'!$A$2:$M$2692,9,0))</f>
        <v>0.15</v>
      </c>
      <c r="T1664" s="24">
        <f>IFNA(VLOOKUP(A1664,'HUMAN RESOURCES processed'!$A$2:$M$2692,10,0))</f>
        <v>0.723</v>
      </c>
      <c r="U1664" s="24">
        <f>IFNA(VLOOKUP(A1664,'HUMAN RESOURCES processed'!$A$2:$M$2692,11,0))</f>
        <v>0.127</v>
      </c>
      <c r="V1664" s="24">
        <f>IFNA(VLOOKUP(A1664,'HUMAN RESOURCES processed'!$A$2:$M$2692,12,0))</f>
        <v>5407579</v>
      </c>
      <c r="W1664" s="24">
        <f>IFNA(VLOOKUP(A1664,'HUMAN RESOURCES processed'!$A$2:$M$2692,13,0))</f>
        <v>0.542</v>
      </c>
      <c r="X1664" s="24">
        <f>IFNA(VLOOKUP(A1664,'TOURISM processed'!$A$2:$F$2692,5,0))</f>
        <v>2365000000</v>
      </c>
      <c r="Y1664" s="24">
        <f>IFNA(VLOOKUP(A1664,'TOURISM processed'!$A$2:$F$2692,6,0))</f>
        <v>2307000000</v>
      </c>
      <c r="Z1664" s="24">
        <f t="shared" si="7"/>
        <v>426.6234483</v>
      </c>
      <c r="AA1664" s="24">
        <f>IFNA(VLOOKUP(A1664,'BUSINESS processed'!A1664:J4354,5,0))</f>
        <v>0.471</v>
      </c>
      <c r="AB1664" s="24">
        <f>IFNA(VLOOKUP(A1664,'BUSINESS processed'!A1664:J4354,6,0))</f>
        <v>14</v>
      </c>
      <c r="AC1664" s="24">
        <f>IFNA(VLOOKUP(A1664,'BUSINESS processed'!A1664:J4354,7,0))</f>
        <v>43</v>
      </c>
      <c r="AD1664" s="24">
        <f>IFNA(VLOOKUP(A1664,'BUSINESS processed'!A1664:J4354,8,0))</f>
        <v>207</v>
      </c>
      <c r="AE1664" s="24">
        <f>IFNA(VLOOKUP(A1664,'BUSINESS processed'!A1664:J4354,9,0))</f>
        <v>0.767</v>
      </c>
      <c r="AF1664" s="27">
        <f>IFNA(VLOOKUP(A1664,'BUSINESS processed'!A1664:J4354,10,0))</f>
        <v>1.119</v>
      </c>
      <c r="AG1664" s="26"/>
      <c r="AH1664" s="26"/>
      <c r="AI1664" s="26"/>
      <c r="AJ1664" s="26"/>
      <c r="AK1664" s="26"/>
      <c r="AL1664" s="26"/>
      <c r="AM1664" s="26"/>
      <c r="AN1664" s="26"/>
      <c r="AO1664" s="26"/>
      <c r="AP1664" s="26"/>
      <c r="AQ1664" s="26"/>
      <c r="AR1664" s="26"/>
      <c r="AS1664" s="26"/>
      <c r="AT1664" s="26"/>
      <c r="AU1664" s="26"/>
      <c r="AV1664" s="26"/>
      <c r="AW1664" s="26"/>
      <c r="AX1664" s="26"/>
      <c r="AY1664" s="26"/>
      <c r="AZ1664" s="26"/>
      <c r="BA1664" s="26"/>
      <c r="BB1664" s="26"/>
      <c r="BC1664" s="26"/>
      <c r="BD1664" s="26"/>
      <c r="BE1664" s="26"/>
      <c r="BF1664" s="26"/>
      <c r="BG1664" s="26"/>
      <c r="BH1664" s="26"/>
    </row>
    <row r="1665">
      <c r="A1665" s="18" t="str">
        <f t="shared" si="1"/>
        <v>Europe_Slovenia-Europe_2000</v>
      </c>
      <c r="B1665" s="19" t="s">
        <v>179</v>
      </c>
      <c r="C1665" s="20" t="s">
        <v>221</v>
      </c>
      <c r="D1665" s="21" t="s">
        <v>70</v>
      </c>
      <c r="E1665" s="22">
        <v>1.997946779E10</v>
      </c>
      <c r="F1665" s="22">
        <f t="shared" si="2"/>
        <v>10045.36008</v>
      </c>
      <c r="G1665" s="23">
        <v>0.083</v>
      </c>
      <c r="H1665" s="23">
        <v>831.0</v>
      </c>
      <c r="I1665" s="23">
        <v>0.158</v>
      </c>
      <c r="J1665" s="24">
        <f>IFNA(VLOOKUP(A1665,'ENERGY processed'!$A$2:$H$2692,7,0),"")</f>
        <v>7143</v>
      </c>
      <c r="K1665" s="24">
        <f t="shared" si="3"/>
        <v>0.003591387307</v>
      </c>
      <c r="L1665" s="24">
        <f t="shared" ref="L1665:L1666" si="948">IF(AND(C1665=C1664,C1665&gt;C1664),C1664,0)</f>
        <v>0</v>
      </c>
      <c r="M1665" s="24">
        <f t="shared" si="5"/>
        <v>0</v>
      </c>
      <c r="N1665" s="24">
        <f>IFNA(VLOOKUP(A1665,'HUMAN RESOURCES processed'!$A$2:$M$2692,5,0))</f>
        <v>0.009</v>
      </c>
      <c r="O1665" s="24">
        <f>IFNA(VLOOKUP(A1665,'HUMAN RESOURCES processed'!$A$2:$M$2692,6,0))</f>
        <v>0.005</v>
      </c>
      <c r="P1665" s="24">
        <f>IFNA(VLOOKUP(A1665,'HUMAN RESOURCES processed'!$A$2:$M$2692,7,0))</f>
        <v>79</v>
      </c>
      <c r="Q1665" s="24">
        <f>IFNA(VLOOKUP(A1665,'HUMAN RESOURCES processed'!$A$2:$M$2692,8,0))</f>
        <v>72</v>
      </c>
      <c r="R1665" s="24">
        <f t="shared" si="6"/>
        <v>75.5</v>
      </c>
      <c r="S1665" s="24">
        <f>IFNA(VLOOKUP(A1665,'HUMAN RESOURCES processed'!$A$2:$M$2692,9,0))</f>
        <v>0.159</v>
      </c>
      <c r="T1665" s="24">
        <f>IFNA(VLOOKUP(A1665,'HUMAN RESOURCES processed'!$A$2:$M$2692,10,0))</f>
        <v>0.7</v>
      </c>
      <c r="U1665" s="24">
        <f>IFNA(VLOOKUP(A1665,'HUMAN RESOURCES processed'!$A$2:$M$2692,11,0))</f>
        <v>0.141</v>
      </c>
      <c r="V1665" s="24">
        <f>IFNA(VLOOKUP(A1665,'HUMAN RESOURCES processed'!$A$2:$M$2692,12,0))</f>
        <v>1988925</v>
      </c>
      <c r="W1665" s="24">
        <f>IFNA(VLOOKUP(A1665,'HUMAN RESOURCES processed'!$A$2:$M$2692,13,0))</f>
        <v>0.508</v>
      </c>
      <c r="X1665" s="24">
        <f>IFNA(VLOOKUP(A1665,'TOURISM processed'!$A$2:$F$2692,5,0))</f>
        <v>1016000000</v>
      </c>
      <c r="Y1665" s="24">
        <f>IFNA(VLOOKUP(A1665,'TOURISM processed'!$A$2:$F$2692,6,0))</f>
        <v>544000000</v>
      </c>
      <c r="Z1665" s="24">
        <f t="shared" si="7"/>
        <v>273.514587</v>
      </c>
      <c r="AA1665" s="24">
        <f t="shared" ref="AA1665:AA1669" si="949">IF(AND(C1665=C1664,D1665&gt;D1664),AA1664,0)</f>
        <v>0</v>
      </c>
      <c r="AB1665" s="24">
        <f t="shared" ref="AB1665:AB1667" si="950">IF(AND(C1665=C1664,D1665&gt;D1664),AB1664,0)</f>
        <v>0</v>
      </c>
      <c r="AC1665" s="24">
        <f t="shared" ref="AC1665:AC1676" si="951">IF(AND(C1665=C1664,D1665&gt;D1664),AC1664,0)</f>
        <v>0</v>
      </c>
      <c r="AD1665" s="24">
        <f t="shared" ref="AD1665:AD1669" si="952">IF(AND(C1665=C1664,D1665&gt;D1664),AD1664,0)</f>
        <v>0</v>
      </c>
      <c r="AE1665" s="24">
        <f>IFNA(VLOOKUP(A1665,'BUSINESS processed'!A1665:J4355,9,0))</f>
        <v>0.151</v>
      </c>
      <c r="AF1665" s="27">
        <f>IFNA(VLOOKUP(A1665,'BUSINESS processed'!A1665:J4355,10,0))</f>
        <v>0.611</v>
      </c>
      <c r="AG1665" s="26"/>
      <c r="AH1665" s="26"/>
      <c r="AI1665" s="26"/>
      <c r="AJ1665" s="26"/>
      <c r="AK1665" s="26"/>
      <c r="AL1665" s="26"/>
      <c r="AM1665" s="26"/>
      <c r="AN1665" s="26"/>
      <c r="AO1665" s="26"/>
      <c r="AP1665" s="26"/>
      <c r="AQ1665" s="26"/>
      <c r="AR1665" s="26"/>
      <c r="AS1665" s="26"/>
      <c r="AT1665" s="26"/>
      <c r="AU1665" s="26"/>
      <c r="AV1665" s="26"/>
      <c r="AW1665" s="26"/>
      <c r="AX1665" s="26"/>
      <c r="AY1665" s="26"/>
      <c r="AZ1665" s="26"/>
      <c r="BA1665" s="26"/>
      <c r="BB1665" s="26"/>
      <c r="BC1665" s="26"/>
      <c r="BD1665" s="26"/>
      <c r="BE1665" s="26"/>
      <c r="BF1665" s="26"/>
      <c r="BG1665" s="26"/>
      <c r="BH1665" s="26"/>
    </row>
    <row r="1666">
      <c r="A1666" s="18" t="str">
        <f t="shared" si="1"/>
        <v>Europe_Slovenia-Europe_2001</v>
      </c>
      <c r="B1666" s="19" t="s">
        <v>179</v>
      </c>
      <c r="C1666" s="20" t="s">
        <v>221</v>
      </c>
      <c r="D1666" s="21" t="s">
        <v>71</v>
      </c>
      <c r="E1666" s="22">
        <v>2.0498926981E10</v>
      </c>
      <c r="F1666" s="22">
        <f t="shared" si="2"/>
        <v>10290.31605</v>
      </c>
      <c r="G1666" s="23">
        <v>0.086</v>
      </c>
      <c r="H1666" s="23">
        <v>883.0</v>
      </c>
      <c r="I1666" s="23">
        <v>0.151</v>
      </c>
      <c r="J1666" s="24">
        <f>IFNA(VLOOKUP(A1666,'ENERGY processed'!$A$2:$H$2692,7,0),"")</f>
        <v>7249</v>
      </c>
      <c r="K1666" s="24">
        <f t="shared" si="3"/>
        <v>0.003638946618</v>
      </c>
      <c r="L1666" s="24">
        <f t="shared" si="948"/>
        <v>0</v>
      </c>
      <c r="M1666" s="24">
        <f t="shared" si="5"/>
        <v>0</v>
      </c>
      <c r="N1666" s="24">
        <f>IFNA(VLOOKUP(A1666,'HUMAN RESOURCES processed'!$A$2:$M$2692,5,0))</f>
        <v>0.009</v>
      </c>
      <c r="O1666" s="24">
        <f>IFNA(VLOOKUP(A1666,'HUMAN RESOURCES processed'!$A$2:$M$2692,6,0))</f>
        <v>0.004</v>
      </c>
      <c r="P1666" s="24">
        <f>IFNA(VLOOKUP(A1666,'HUMAN RESOURCES processed'!$A$2:$M$2692,7,0))</f>
        <v>80</v>
      </c>
      <c r="Q1666" s="24">
        <f>IFNA(VLOOKUP(A1666,'HUMAN RESOURCES processed'!$A$2:$M$2692,8,0))</f>
        <v>72</v>
      </c>
      <c r="R1666" s="24">
        <f t="shared" si="6"/>
        <v>76</v>
      </c>
      <c r="S1666" s="24">
        <f>IFNA(VLOOKUP(A1666,'HUMAN RESOURCES processed'!$A$2:$M$2692,9,0))</f>
        <v>0.155</v>
      </c>
      <c r="T1666" s="24">
        <f>IFNA(VLOOKUP(A1666,'HUMAN RESOURCES processed'!$A$2:$M$2692,10,0))</f>
        <v>0.701</v>
      </c>
      <c r="U1666" s="24">
        <f>IFNA(VLOOKUP(A1666,'HUMAN RESOURCES processed'!$A$2:$M$2692,11,0))</f>
        <v>0.144</v>
      </c>
      <c r="V1666" s="24">
        <f>IFNA(VLOOKUP(A1666,'HUMAN RESOURCES processed'!$A$2:$M$2692,12,0))</f>
        <v>1992060</v>
      </c>
      <c r="W1666" s="24">
        <f>IFNA(VLOOKUP(A1666,'HUMAN RESOURCES processed'!$A$2:$M$2692,13,0))</f>
        <v>0.508</v>
      </c>
      <c r="X1666" s="24">
        <f>IFNA(VLOOKUP(A1666,'TOURISM processed'!$A$2:$F$2692,5,0))</f>
        <v>1059000000</v>
      </c>
      <c r="Y1666" s="24">
        <f>IFNA(VLOOKUP(A1666,'TOURISM processed'!$A$2:$F$2692,6,0))</f>
        <v>560000000</v>
      </c>
      <c r="Z1666" s="24">
        <f t="shared" si="7"/>
        <v>281.1160306</v>
      </c>
      <c r="AA1666" s="24">
        <f t="shared" si="949"/>
        <v>0</v>
      </c>
      <c r="AB1666" s="24">
        <f t="shared" si="950"/>
        <v>0</v>
      </c>
      <c r="AC1666" s="24">
        <f t="shared" si="951"/>
        <v>0</v>
      </c>
      <c r="AD1666" s="24">
        <f t="shared" si="952"/>
        <v>0</v>
      </c>
      <c r="AE1666" s="24">
        <f>IFNA(VLOOKUP(A1666,'BUSINESS processed'!A1666:J4356,9,0))</f>
        <v>0.302</v>
      </c>
      <c r="AF1666" s="27">
        <f>IFNA(VLOOKUP(A1666,'BUSINESS processed'!A1666:J4356,10,0))</f>
        <v>0.739</v>
      </c>
      <c r="AG1666" s="26"/>
      <c r="AH1666" s="26"/>
      <c r="AI1666" s="26"/>
      <c r="AJ1666" s="26"/>
      <c r="AK1666" s="26"/>
      <c r="AL1666" s="26"/>
      <c r="AM1666" s="26"/>
      <c r="AN1666" s="26"/>
      <c r="AO1666" s="26"/>
      <c r="AP1666" s="26"/>
      <c r="AQ1666" s="26"/>
      <c r="AR1666" s="26"/>
      <c r="AS1666" s="26"/>
      <c r="AT1666" s="26"/>
      <c r="AU1666" s="26"/>
      <c r="AV1666" s="26"/>
      <c r="AW1666" s="26"/>
      <c r="AX1666" s="26"/>
      <c r="AY1666" s="26"/>
      <c r="AZ1666" s="26"/>
      <c r="BA1666" s="26"/>
      <c r="BB1666" s="26"/>
      <c r="BC1666" s="26"/>
      <c r="BD1666" s="26"/>
      <c r="BE1666" s="26"/>
      <c r="BF1666" s="26"/>
      <c r="BG1666" s="26"/>
      <c r="BH1666" s="26"/>
    </row>
    <row r="1667">
      <c r="A1667" s="18" t="str">
        <f t="shared" si="1"/>
        <v>Europe_Slovenia-Europe_2002</v>
      </c>
      <c r="B1667" s="19" t="s">
        <v>179</v>
      </c>
      <c r="C1667" s="20" t="s">
        <v>221</v>
      </c>
      <c r="D1667" s="21" t="s">
        <v>72</v>
      </c>
      <c r="E1667" s="22">
        <v>2.3136352386E10</v>
      </c>
      <c r="F1667" s="22">
        <f t="shared" si="2"/>
        <v>11599.90192</v>
      </c>
      <c r="G1667" s="23">
        <v>0.086</v>
      </c>
      <c r="H1667" s="23">
        <v>1000.0</v>
      </c>
      <c r="I1667" s="23">
        <v>0.132</v>
      </c>
      <c r="J1667" s="24">
        <f>IFNA(VLOOKUP(A1667,'ENERGY processed'!$A$2:$H$2692,7,0),"")</f>
        <v>7230</v>
      </c>
      <c r="K1667" s="24">
        <f t="shared" si="3"/>
        <v>0.00362491414</v>
      </c>
      <c r="L1667" s="24">
        <f>IFNA(VLOOKUP(A1667,'ENERGY processed'!$A$2:$H$2692,8,0),"")</f>
        <v>15328</v>
      </c>
      <c r="M1667" s="24">
        <f t="shared" si="5"/>
        <v>0.007685018526</v>
      </c>
      <c r="N1667" s="24">
        <f>IFNA(VLOOKUP(A1667,'HUMAN RESOURCES processed'!$A$2:$M$2692,5,0))</f>
        <v>0.009</v>
      </c>
      <c r="O1667" s="24">
        <f>IFNA(VLOOKUP(A1667,'HUMAN RESOURCES processed'!$A$2:$M$2692,6,0))</f>
        <v>0.004</v>
      </c>
      <c r="P1667" s="24">
        <f>IFNA(VLOOKUP(A1667,'HUMAN RESOURCES processed'!$A$2:$M$2692,7,0))</f>
        <v>80</v>
      </c>
      <c r="Q1667" s="24">
        <f>IFNA(VLOOKUP(A1667,'HUMAN RESOURCES processed'!$A$2:$M$2692,8,0))</f>
        <v>72</v>
      </c>
      <c r="R1667" s="24">
        <f t="shared" si="6"/>
        <v>76</v>
      </c>
      <c r="S1667" s="24">
        <f>IFNA(VLOOKUP(A1667,'HUMAN RESOURCES processed'!$A$2:$M$2692,9,0))</f>
        <v>0.151</v>
      </c>
      <c r="T1667" s="24">
        <f>IFNA(VLOOKUP(A1667,'HUMAN RESOURCES processed'!$A$2:$M$2692,10,0))</f>
        <v>0.702</v>
      </c>
      <c r="U1667" s="24">
        <f>IFNA(VLOOKUP(A1667,'HUMAN RESOURCES processed'!$A$2:$M$2692,11,0))</f>
        <v>0.147</v>
      </c>
      <c r="V1667" s="24">
        <f>IFNA(VLOOKUP(A1667,'HUMAN RESOURCES processed'!$A$2:$M$2692,12,0))</f>
        <v>1994530</v>
      </c>
      <c r="W1667" s="24">
        <f>IFNA(VLOOKUP(A1667,'HUMAN RESOURCES processed'!$A$2:$M$2692,13,0))</f>
        <v>0.508</v>
      </c>
      <c r="X1667" s="24">
        <f>IFNA(VLOOKUP(A1667,'TOURISM processed'!$A$2:$F$2692,5,0))</f>
        <v>1152000000</v>
      </c>
      <c r="Y1667" s="24">
        <f>IFNA(VLOOKUP(A1667,'TOURISM processed'!$A$2:$F$2692,6,0))</f>
        <v>647000000</v>
      </c>
      <c r="Z1667" s="24">
        <f t="shared" si="7"/>
        <v>324.387199</v>
      </c>
      <c r="AA1667" s="24">
        <f t="shared" si="949"/>
        <v>0</v>
      </c>
      <c r="AB1667" s="24">
        <f t="shared" si="950"/>
        <v>0</v>
      </c>
      <c r="AC1667" s="24">
        <f t="shared" si="951"/>
        <v>0</v>
      </c>
      <c r="AD1667" s="24">
        <f t="shared" si="952"/>
        <v>0</v>
      </c>
      <c r="AE1667" s="24">
        <f>IFNA(VLOOKUP(A1667,'BUSINESS processed'!A1667:J4357,9,0))</f>
        <v>0.278</v>
      </c>
      <c r="AF1667" s="27">
        <f>IFNA(VLOOKUP(A1667,'BUSINESS processed'!A1667:J4357,10,0))</f>
        <v>0.838</v>
      </c>
      <c r="AG1667" s="26"/>
      <c r="AH1667" s="26"/>
      <c r="AI1667" s="26"/>
      <c r="AJ1667" s="26"/>
      <c r="AK1667" s="26"/>
      <c r="AL1667" s="26"/>
      <c r="AM1667" s="26"/>
      <c r="AN1667" s="26"/>
      <c r="AO1667" s="26"/>
      <c r="AP1667" s="26"/>
      <c r="AQ1667" s="26"/>
      <c r="AR1667" s="26"/>
      <c r="AS1667" s="26"/>
      <c r="AT1667" s="26"/>
      <c r="AU1667" s="26"/>
      <c r="AV1667" s="26"/>
      <c r="AW1667" s="26"/>
      <c r="AX1667" s="26"/>
      <c r="AY1667" s="26"/>
      <c r="AZ1667" s="26"/>
      <c r="BA1667" s="26"/>
      <c r="BB1667" s="26"/>
      <c r="BC1667" s="26"/>
      <c r="BD1667" s="26"/>
      <c r="BE1667" s="26"/>
      <c r="BF1667" s="26"/>
      <c r="BG1667" s="26"/>
      <c r="BH1667" s="26"/>
    </row>
    <row r="1668">
      <c r="A1668" s="18" t="str">
        <f t="shared" si="1"/>
        <v>Europe_Slovenia-Europe_2003</v>
      </c>
      <c r="B1668" s="19" t="s">
        <v>179</v>
      </c>
      <c r="C1668" s="20" t="s">
        <v>221</v>
      </c>
      <c r="D1668" s="21" t="s">
        <v>74</v>
      </c>
      <c r="E1668" s="22">
        <v>2.9152072068E10</v>
      </c>
      <c r="F1668" s="22">
        <f t="shared" si="2"/>
        <v>14607.2005</v>
      </c>
      <c r="G1668" s="23">
        <v>0.086</v>
      </c>
      <c r="H1668" s="23">
        <v>1263.0</v>
      </c>
      <c r="I1668" s="23">
        <v>0.108</v>
      </c>
      <c r="J1668" s="24">
        <f>IFNA(VLOOKUP(A1668,'ENERGY processed'!$A$2:$H$2692,7,0),"")</f>
        <v>7097</v>
      </c>
      <c r="K1668" s="24">
        <f t="shared" si="3"/>
        <v>0.003556086911</v>
      </c>
      <c r="L1668" s="24">
        <f>IFNA(VLOOKUP(A1668,'ENERGY processed'!$A$2:$H$2692,8,0),"")</f>
        <v>15310</v>
      </c>
      <c r="M1668" s="24">
        <f t="shared" si="5"/>
        <v>0.007671366861</v>
      </c>
      <c r="N1668" s="24">
        <f>IFNA(VLOOKUP(A1668,'HUMAN RESOURCES processed'!$A$2:$M$2692,5,0))</f>
        <v>0.009</v>
      </c>
      <c r="O1668" s="24">
        <f>IFNA(VLOOKUP(A1668,'HUMAN RESOURCES processed'!$A$2:$M$2692,6,0))</f>
        <v>0.004</v>
      </c>
      <c r="P1668" s="24">
        <f>IFNA(VLOOKUP(A1668,'HUMAN RESOURCES processed'!$A$2:$M$2692,7,0))</f>
        <v>81</v>
      </c>
      <c r="Q1668" s="24">
        <f>IFNA(VLOOKUP(A1668,'HUMAN RESOURCES processed'!$A$2:$M$2692,8,0))</f>
        <v>73</v>
      </c>
      <c r="R1668" s="24">
        <f t="shared" si="6"/>
        <v>77</v>
      </c>
      <c r="S1668" s="24">
        <f>IFNA(VLOOKUP(A1668,'HUMAN RESOURCES processed'!$A$2:$M$2692,9,0))</f>
        <v>0.147</v>
      </c>
      <c r="T1668" s="24">
        <f>IFNA(VLOOKUP(A1668,'HUMAN RESOURCES processed'!$A$2:$M$2692,10,0))</f>
        <v>0.703</v>
      </c>
      <c r="U1668" s="24">
        <f>IFNA(VLOOKUP(A1668,'HUMAN RESOURCES processed'!$A$2:$M$2692,11,0))</f>
        <v>0.15</v>
      </c>
      <c r="V1668" s="24">
        <f>IFNA(VLOOKUP(A1668,'HUMAN RESOURCES processed'!$A$2:$M$2692,12,0))</f>
        <v>1995733</v>
      </c>
      <c r="W1668" s="24">
        <f>IFNA(VLOOKUP(A1668,'HUMAN RESOURCES processed'!$A$2:$M$2692,13,0))</f>
        <v>0.507</v>
      </c>
      <c r="X1668" s="24">
        <f>IFNA(VLOOKUP(A1668,'TOURISM processed'!$A$2:$F$2692,5,0))</f>
        <v>1427000000</v>
      </c>
      <c r="Y1668" s="24">
        <f>IFNA(VLOOKUP(A1668,'TOURISM processed'!$A$2:$F$2692,6,0))</f>
        <v>805000000</v>
      </c>
      <c r="Z1668" s="24">
        <f t="shared" si="7"/>
        <v>403.3605698</v>
      </c>
      <c r="AA1668" s="24">
        <f t="shared" si="949"/>
        <v>0</v>
      </c>
      <c r="AB1668" s="24">
        <f>IFNA(VLOOKUP(A1668,'BUSINESS processed'!A1668:J4358,6,0))</f>
        <v>60</v>
      </c>
      <c r="AC1668" s="24">
        <f t="shared" si="951"/>
        <v>0</v>
      </c>
      <c r="AD1668" s="24">
        <f t="shared" si="952"/>
        <v>0</v>
      </c>
      <c r="AE1668" s="24">
        <f>IFNA(VLOOKUP(A1668,'BUSINESS processed'!A1668:J4358,9,0))</f>
        <v>0.319</v>
      </c>
      <c r="AF1668" s="27">
        <f>IFNA(VLOOKUP(A1668,'BUSINESS processed'!A1668:J4358,10,0))</f>
        <v>0.873</v>
      </c>
      <c r="AG1668" s="26"/>
      <c r="AH1668" s="26"/>
      <c r="AI1668" s="26"/>
      <c r="AJ1668" s="26"/>
      <c r="AK1668" s="26"/>
      <c r="AL1668" s="26"/>
      <c r="AM1668" s="26"/>
      <c r="AN1668" s="26"/>
      <c r="AO1668" s="26"/>
      <c r="AP1668" s="26"/>
      <c r="AQ1668" s="26"/>
      <c r="AR1668" s="26"/>
      <c r="AS1668" s="26"/>
      <c r="AT1668" s="26"/>
      <c r="AU1668" s="26"/>
      <c r="AV1668" s="26"/>
      <c r="AW1668" s="26"/>
      <c r="AX1668" s="26"/>
      <c r="AY1668" s="26"/>
      <c r="AZ1668" s="26"/>
      <c r="BA1668" s="26"/>
      <c r="BB1668" s="26"/>
      <c r="BC1668" s="26"/>
      <c r="BD1668" s="26"/>
      <c r="BE1668" s="26"/>
      <c r="BF1668" s="26"/>
      <c r="BG1668" s="26"/>
      <c r="BH1668" s="26"/>
    </row>
    <row r="1669">
      <c r="A1669" s="18" t="str">
        <f t="shared" si="1"/>
        <v>Europe_Slovenia-Europe_2004</v>
      </c>
      <c r="B1669" s="19" t="s">
        <v>179</v>
      </c>
      <c r="C1669" s="20" t="s">
        <v>221</v>
      </c>
      <c r="D1669" s="21" t="s">
        <v>83</v>
      </c>
      <c r="E1669" s="22">
        <v>3.3837749815E10</v>
      </c>
      <c r="F1669" s="22">
        <f t="shared" si="2"/>
        <v>16944.18953</v>
      </c>
      <c r="G1669" s="23">
        <v>0.083</v>
      </c>
      <c r="H1669" s="23">
        <v>1415.0</v>
      </c>
      <c r="I1669" s="23">
        <v>0.087</v>
      </c>
      <c r="J1669" s="24">
        <f>IFNA(VLOOKUP(A1669,'ENERGY processed'!$A$2:$H$2692,7,0),"")</f>
        <v>7740</v>
      </c>
      <c r="K1669" s="24">
        <f t="shared" si="3"/>
        <v>0.003875790431</v>
      </c>
      <c r="L1669" s="24">
        <f>IFNA(VLOOKUP(A1669,'ENERGY processed'!$A$2:$H$2692,8,0),"")</f>
        <v>17180</v>
      </c>
      <c r="M1669" s="24">
        <f t="shared" si="5"/>
        <v>0.008602852662</v>
      </c>
      <c r="N1669" s="24">
        <f>IFNA(VLOOKUP(A1669,'HUMAN RESOURCES processed'!$A$2:$M$2692,5,0))</f>
        <v>0.009</v>
      </c>
      <c r="O1669" s="24">
        <f>IFNA(VLOOKUP(A1669,'HUMAN RESOURCES processed'!$A$2:$M$2692,6,0))</f>
        <v>0.004</v>
      </c>
      <c r="P1669" s="24">
        <f>IFNA(VLOOKUP(A1669,'HUMAN RESOURCES processed'!$A$2:$M$2692,7,0))</f>
        <v>81</v>
      </c>
      <c r="Q1669" s="24">
        <f>IFNA(VLOOKUP(A1669,'HUMAN RESOURCES processed'!$A$2:$M$2692,8,0))</f>
        <v>74</v>
      </c>
      <c r="R1669" s="24">
        <f t="shared" si="6"/>
        <v>77.5</v>
      </c>
      <c r="S1669" s="24">
        <f>IFNA(VLOOKUP(A1669,'HUMAN RESOURCES processed'!$A$2:$M$2692,9,0))</f>
        <v>0.144</v>
      </c>
      <c r="T1669" s="24">
        <f>IFNA(VLOOKUP(A1669,'HUMAN RESOURCES processed'!$A$2:$M$2692,10,0))</f>
        <v>0.703</v>
      </c>
      <c r="U1669" s="24">
        <f>IFNA(VLOOKUP(A1669,'HUMAN RESOURCES processed'!$A$2:$M$2692,11,0))</f>
        <v>0.153</v>
      </c>
      <c r="V1669" s="24">
        <f>IFNA(VLOOKUP(A1669,'HUMAN RESOURCES processed'!$A$2:$M$2692,12,0))</f>
        <v>1997012</v>
      </c>
      <c r="W1669" s="24">
        <f>IFNA(VLOOKUP(A1669,'HUMAN RESOURCES processed'!$A$2:$M$2692,13,0))</f>
        <v>0.506</v>
      </c>
      <c r="X1669" s="24">
        <f>IFNA(VLOOKUP(A1669,'TOURISM processed'!$A$2:$F$2692,5,0))</f>
        <v>1725000000</v>
      </c>
      <c r="Y1669" s="24">
        <f>IFNA(VLOOKUP(A1669,'TOURISM processed'!$A$2:$F$2692,6,0))</f>
        <v>937000000</v>
      </c>
      <c r="Z1669" s="24">
        <f t="shared" si="7"/>
        <v>469.2009863</v>
      </c>
      <c r="AA1669" s="24">
        <f t="shared" si="949"/>
        <v>0</v>
      </c>
      <c r="AB1669" s="24">
        <f>IFNA(VLOOKUP(A1669,'BUSINESS processed'!A1669:J4359,6,0))</f>
        <v>60</v>
      </c>
      <c r="AC1669" s="24">
        <f t="shared" si="951"/>
        <v>0</v>
      </c>
      <c r="AD1669" s="24">
        <f t="shared" si="952"/>
        <v>0</v>
      </c>
      <c r="AE1669" s="24">
        <f>IFNA(VLOOKUP(A1669,'BUSINESS processed'!A1669:J4359,9,0))</f>
        <v>0.408</v>
      </c>
      <c r="AF1669" s="27">
        <f>IFNA(VLOOKUP(A1669,'BUSINESS processed'!A1669:J4359,10,0))</f>
        <v>0.927</v>
      </c>
      <c r="AG1669" s="26"/>
      <c r="AH1669" s="26"/>
      <c r="AI1669" s="26"/>
      <c r="AJ1669" s="26"/>
      <c r="AK1669" s="26"/>
      <c r="AL1669" s="26"/>
      <c r="AM1669" s="26"/>
      <c r="AN1669" s="26"/>
      <c r="AO1669" s="26"/>
      <c r="AP1669" s="26"/>
      <c r="AQ1669" s="26"/>
      <c r="AR1669" s="26"/>
      <c r="AS1669" s="26"/>
      <c r="AT1669" s="26"/>
      <c r="AU1669" s="26"/>
      <c r="AV1669" s="26"/>
      <c r="AW1669" s="26"/>
      <c r="AX1669" s="26"/>
      <c r="AY1669" s="26"/>
      <c r="AZ1669" s="26"/>
      <c r="BA1669" s="26"/>
      <c r="BB1669" s="26"/>
      <c r="BC1669" s="26"/>
      <c r="BD1669" s="26"/>
      <c r="BE1669" s="26"/>
      <c r="BF1669" s="26"/>
      <c r="BG1669" s="26"/>
      <c r="BH1669" s="26"/>
    </row>
    <row r="1670">
      <c r="A1670" s="18" t="str">
        <f t="shared" si="1"/>
        <v>Europe_Slovenia-Europe_2005</v>
      </c>
      <c r="B1670" s="19" t="s">
        <v>179</v>
      </c>
      <c r="C1670" s="20" t="s">
        <v>221</v>
      </c>
      <c r="D1670" s="21" t="s">
        <v>84</v>
      </c>
      <c r="E1670" s="22">
        <v>3.5717733757E10</v>
      </c>
      <c r="F1670" s="22">
        <f t="shared" si="2"/>
        <v>17854.63533</v>
      </c>
      <c r="G1670" s="23">
        <v>0.084</v>
      </c>
      <c r="H1670" s="23">
        <v>1494.0</v>
      </c>
      <c r="I1670" s="23">
        <v>0.078</v>
      </c>
      <c r="J1670" s="24">
        <f t="shared" ref="J1670:J1671" si="953">IF(AND( C1670=C1669,D1670&gt;D1669),J1669,"")</f>
        <v>7740</v>
      </c>
      <c r="K1670" s="24">
        <f t="shared" si="3"/>
        <v>0.003869083027</v>
      </c>
      <c r="L1670" s="24">
        <f t="shared" ref="L1670:L1671" si="954">IF(AND(C1670=C1669,C1670&gt;C1669),C1669,0)</f>
        <v>0</v>
      </c>
      <c r="M1670" s="24">
        <f t="shared" si="5"/>
        <v>0</v>
      </c>
      <c r="N1670" s="24">
        <f>IFNA(VLOOKUP(A1670,'HUMAN RESOURCES processed'!$A$2:$M$2692,5,0))</f>
        <v>0.009</v>
      </c>
      <c r="O1670" s="24">
        <f>IFNA(VLOOKUP(A1670,'HUMAN RESOURCES processed'!$A$2:$M$2692,6,0))</f>
        <v>0.004</v>
      </c>
      <c r="P1670" s="24">
        <f>IFNA(VLOOKUP(A1670,'HUMAN RESOURCES processed'!$A$2:$M$2692,7,0))</f>
        <v>81</v>
      </c>
      <c r="Q1670" s="24">
        <f>IFNA(VLOOKUP(A1670,'HUMAN RESOURCES processed'!$A$2:$M$2692,8,0))</f>
        <v>74</v>
      </c>
      <c r="R1670" s="24">
        <f t="shared" si="6"/>
        <v>77.5</v>
      </c>
      <c r="S1670" s="24">
        <f>IFNA(VLOOKUP(A1670,'HUMAN RESOURCES processed'!$A$2:$M$2692,9,0))</f>
        <v>0.142</v>
      </c>
      <c r="T1670" s="24">
        <f>IFNA(VLOOKUP(A1670,'HUMAN RESOURCES processed'!$A$2:$M$2692,10,0))</f>
        <v>0.703</v>
      </c>
      <c r="U1670" s="24">
        <f>IFNA(VLOOKUP(A1670,'HUMAN RESOURCES processed'!$A$2:$M$2692,11,0))</f>
        <v>0.155</v>
      </c>
      <c r="V1670" s="24">
        <f>IFNA(VLOOKUP(A1670,'HUMAN RESOURCES processed'!$A$2:$M$2692,12,0))</f>
        <v>2000474</v>
      </c>
      <c r="W1670" s="24">
        <f>IFNA(VLOOKUP(A1670,'HUMAN RESOURCES processed'!$A$2:$M$2692,13,0))</f>
        <v>0.505</v>
      </c>
      <c r="X1670" s="24">
        <f>IFNA(VLOOKUP(A1670,'TOURISM processed'!$A$2:$F$2692,5,0))</f>
        <v>1894000000</v>
      </c>
      <c r="Y1670" s="24">
        <f>IFNA(VLOOKUP(A1670,'TOURISM processed'!$A$2:$F$2692,6,0))</f>
        <v>1019000000</v>
      </c>
      <c r="Z1670" s="24">
        <f t="shared" si="7"/>
        <v>509.3792771</v>
      </c>
      <c r="AA1670" s="24">
        <f>IFNA(VLOOKUP(A1670,'BUSINESS processed'!A1670:J4360,5,0))</f>
        <v>0.392</v>
      </c>
      <c r="AB1670" s="24">
        <f>IFNA(VLOOKUP(A1670,'BUSINESS processed'!A1670:J4360,6,0))</f>
        <v>60</v>
      </c>
      <c r="AC1670" s="24">
        <f t="shared" si="951"/>
        <v>0</v>
      </c>
      <c r="AD1670" s="24">
        <f>IFNA(VLOOKUP(A1670,'BUSINESS processed'!A1670:J4360,8,0))</f>
        <v>260</v>
      </c>
      <c r="AE1670" s="24">
        <f>IFNA(VLOOKUP(A1670,'BUSINESS processed'!A1670:J4360,9,0))</f>
        <v>0.468</v>
      </c>
      <c r="AF1670" s="27">
        <f>IFNA(VLOOKUP(A1670,'BUSINESS processed'!A1670:J4360,10,0))</f>
        <v>0.879</v>
      </c>
      <c r="AG1670" s="26"/>
      <c r="AH1670" s="26"/>
      <c r="AI1670" s="26"/>
      <c r="AJ1670" s="26"/>
      <c r="AK1670" s="26"/>
      <c r="AL1670" s="26"/>
      <c r="AM1670" s="26"/>
      <c r="AN1670" s="26"/>
      <c r="AO1670" s="26"/>
      <c r="AP1670" s="26"/>
      <c r="AQ1670" s="26"/>
      <c r="AR1670" s="26"/>
      <c r="AS1670" s="26"/>
      <c r="AT1670" s="26"/>
      <c r="AU1670" s="26"/>
      <c r="AV1670" s="26"/>
      <c r="AW1670" s="26"/>
      <c r="AX1670" s="26"/>
      <c r="AY1670" s="26"/>
      <c r="AZ1670" s="26"/>
      <c r="BA1670" s="26"/>
      <c r="BB1670" s="26"/>
      <c r="BC1670" s="26"/>
      <c r="BD1670" s="26"/>
      <c r="BE1670" s="26"/>
      <c r="BF1670" s="26"/>
      <c r="BG1670" s="26"/>
      <c r="BH1670" s="26"/>
    </row>
    <row r="1671">
      <c r="A1671" s="18" t="str">
        <f t="shared" si="1"/>
        <v>Europe_Slovenia-Europe_2006</v>
      </c>
      <c r="B1671" s="19" t="s">
        <v>179</v>
      </c>
      <c r="C1671" s="20" t="s">
        <v>221</v>
      </c>
      <c r="D1671" s="21" t="s">
        <v>85</v>
      </c>
      <c r="E1671" s="22">
        <v>3.89451465E10</v>
      </c>
      <c r="F1671" s="22">
        <f t="shared" si="2"/>
        <v>19405.93328</v>
      </c>
      <c r="G1671" s="23">
        <v>0.083</v>
      </c>
      <c r="H1671" s="23">
        <v>1610.0</v>
      </c>
      <c r="I1671" s="23">
        <v>0.074</v>
      </c>
      <c r="J1671" s="24">
        <f t="shared" si="953"/>
        <v>7740</v>
      </c>
      <c r="K1671" s="24">
        <f t="shared" si="3"/>
        <v>0.0038567559</v>
      </c>
      <c r="L1671" s="24">
        <f t="shared" si="954"/>
        <v>0</v>
      </c>
      <c r="M1671" s="24">
        <f t="shared" si="5"/>
        <v>0</v>
      </c>
      <c r="N1671" s="24">
        <f>IFNA(VLOOKUP(A1671,'HUMAN RESOURCES processed'!$A$2:$M$2692,5,0))</f>
        <v>0.009</v>
      </c>
      <c r="O1671" s="24">
        <f>IFNA(VLOOKUP(A1671,'HUMAN RESOURCES processed'!$A$2:$M$2692,6,0))</f>
        <v>0.003</v>
      </c>
      <c r="P1671" s="24">
        <f>IFNA(VLOOKUP(A1671,'HUMAN RESOURCES processed'!$A$2:$M$2692,7,0))</f>
        <v>82</v>
      </c>
      <c r="Q1671" s="24">
        <f>IFNA(VLOOKUP(A1671,'HUMAN RESOURCES processed'!$A$2:$M$2692,8,0))</f>
        <v>75</v>
      </c>
      <c r="R1671" s="24">
        <f t="shared" si="6"/>
        <v>78.5</v>
      </c>
      <c r="S1671" s="24">
        <f>IFNA(VLOOKUP(A1671,'HUMAN RESOURCES processed'!$A$2:$M$2692,9,0))</f>
        <v>0.14</v>
      </c>
      <c r="T1671" s="24">
        <f>IFNA(VLOOKUP(A1671,'HUMAN RESOURCES processed'!$A$2:$M$2692,10,0))</f>
        <v>0.702</v>
      </c>
      <c r="U1671" s="24">
        <f>IFNA(VLOOKUP(A1671,'HUMAN RESOURCES processed'!$A$2:$M$2692,11,0))</f>
        <v>0.158</v>
      </c>
      <c r="V1671" s="24">
        <f>IFNA(VLOOKUP(A1671,'HUMAN RESOURCES processed'!$A$2:$M$2692,12,0))</f>
        <v>2006868</v>
      </c>
      <c r="W1671" s="24">
        <f>IFNA(VLOOKUP(A1671,'HUMAN RESOURCES processed'!$A$2:$M$2692,13,0))</f>
        <v>0.504</v>
      </c>
      <c r="X1671" s="24">
        <f>IFNA(VLOOKUP(A1671,'TOURISM processed'!$A$2:$F$2692,5,0))</f>
        <v>2074000000</v>
      </c>
      <c r="Y1671" s="24">
        <f>IFNA(VLOOKUP(A1671,'TOURISM processed'!$A$2:$F$2692,6,0))</f>
        <v>1058000000</v>
      </c>
      <c r="Z1671" s="24">
        <f t="shared" si="7"/>
        <v>527.1896308</v>
      </c>
      <c r="AA1671" s="24">
        <f>IFNA(VLOOKUP(A1671,'BUSINESS processed'!A1671:J4361,5,0))</f>
        <v>0.392</v>
      </c>
      <c r="AB1671" s="24">
        <f>IFNA(VLOOKUP(A1671,'BUSINESS processed'!A1671:J4361,6,0))</f>
        <v>60</v>
      </c>
      <c r="AC1671" s="24">
        <f t="shared" si="951"/>
        <v>0</v>
      </c>
      <c r="AD1671" s="24">
        <f>IFNA(VLOOKUP(A1671,'BUSINESS processed'!A1671:J4361,8,0))</f>
        <v>260</v>
      </c>
      <c r="AE1671" s="24">
        <f>IFNA(VLOOKUP(A1671,'BUSINESS processed'!A1671:J4361,9,0))</f>
        <v>0.54</v>
      </c>
      <c r="AF1671" s="27">
        <f>IFNA(VLOOKUP(A1671,'BUSINESS processed'!A1671:J4361,10,0))</f>
        <v>0.906</v>
      </c>
      <c r="AG1671" s="26"/>
      <c r="AH1671" s="26"/>
      <c r="AI1671" s="26"/>
      <c r="AJ1671" s="26"/>
      <c r="AK1671" s="26"/>
      <c r="AL1671" s="26"/>
      <c r="AM1671" s="26"/>
      <c r="AN1671" s="26"/>
      <c r="AO1671" s="26"/>
      <c r="AP1671" s="26"/>
      <c r="AQ1671" s="26"/>
      <c r="AR1671" s="26"/>
      <c r="AS1671" s="26"/>
      <c r="AT1671" s="26"/>
      <c r="AU1671" s="26"/>
      <c r="AV1671" s="26"/>
      <c r="AW1671" s="26"/>
      <c r="AX1671" s="26"/>
      <c r="AY1671" s="26"/>
      <c r="AZ1671" s="26"/>
      <c r="BA1671" s="26"/>
      <c r="BB1671" s="26"/>
      <c r="BC1671" s="26"/>
      <c r="BD1671" s="26"/>
      <c r="BE1671" s="26"/>
      <c r="BF1671" s="26"/>
      <c r="BG1671" s="26"/>
      <c r="BH1671" s="26"/>
    </row>
    <row r="1672">
      <c r="A1672" s="18" t="str">
        <f t="shared" si="1"/>
        <v>Europe_Slovenia-Europe_2007</v>
      </c>
      <c r="B1672" s="19" t="s">
        <v>179</v>
      </c>
      <c r="C1672" s="20" t="s">
        <v>221</v>
      </c>
      <c r="D1672" s="21" t="s">
        <v>86</v>
      </c>
      <c r="E1672" s="22">
        <v>4.7349639895E10</v>
      </c>
      <c r="F1672" s="22">
        <f t="shared" si="2"/>
        <v>23462.22869</v>
      </c>
      <c r="G1672" s="23">
        <v>0.079</v>
      </c>
      <c r="H1672" s="23">
        <v>1850.0</v>
      </c>
      <c r="I1672" s="23">
        <v>0.059</v>
      </c>
      <c r="J1672" s="24">
        <f>IFNA(VLOOKUP(A1672,'ENERGY processed'!$A$2:$H$2692,7,0),"")</f>
        <v>6931.5</v>
      </c>
      <c r="K1672" s="24">
        <f t="shared" si="3"/>
        <v>0.003434628828</v>
      </c>
      <c r="L1672" s="24">
        <f>IFNA(VLOOKUP(A1672,'ENERGY processed'!$A$2:$H$2692,8,0),"")</f>
        <v>15454.5</v>
      </c>
      <c r="M1672" s="24">
        <f t="shared" si="5"/>
        <v>0.007657862111</v>
      </c>
      <c r="N1672" s="24">
        <f>IFNA(VLOOKUP(A1672,'HUMAN RESOURCES processed'!$A$2:$M$2692,5,0))</f>
        <v>0.01</v>
      </c>
      <c r="O1672" s="24">
        <f>IFNA(VLOOKUP(A1672,'HUMAN RESOURCES processed'!$A$2:$M$2692,6,0))</f>
        <v>0.003</v>
      </c>
      <c r="P1672" s="24">
        <f>IFNA(VLOOKUP(A1672,'HUMAN RESOURCES processed'!$A$2:$M$2692,7,0))</f>
        <v>82</v>
      </c>
      <c r="Q1672" s="24">
        <f>IFNA(VLOOKUP(A1672,'HUMAN RESOURCES processed'!$A$2:$M$2692,8,0))</f>
        <v>75</v>
      </c>
      <c r="R1672" s="24">
        <f t="shared" si="6"/>
        <v>78.5</v>
      </c>
      <c r="S1672" s="24">
        <f>IFNA(VLOOKUP(A1672,'HUMAN RESOURCES processed'!$A$2:$M$2692,9,0))</f>
        <v>0.14</v>
      </c>
      <c r="T1672" s="24">
        <f>IFNA(VLOOKUP(A1672,'HUMAN RESOURCES processed'!$A$2:$M$2692,10,0))</f>
        <v>0.7</v>
      </c>
      <c r="U1672" s="24">
        <f>IFNA(VLOOKUP(A1672,'HUMAN RESOURCES processed'!$A$2:$M$2692,11,0))</f>
        <v>0.16</v>
      </c>
      <c r="V1672" s="24">
        <f>IFNA(VLOOKUP(A1672,'HUMAN RESOURCES processed'!$A$2:$M$2692,12,0))</f>
        <v>2018122</v>
      </c>
      <c r="W1672" s="24">
        <f>IFNA(VLOOKUP(A1672,'HUMAN RESOURCES processed'!$A$2:$M$2692,13,0))</f>
        <v>0.503</v>
      </c>
      <c r="X1672" s="24">
        <f>IFNA(VLOOKUP(A1672,'TOURISM processed'!$A$2:$F$2692,5,0))</f>
        <v>2465000000</v>
      </c>
      <c r="Y1672" s="24">
        <f>IFNA(VLOOKUP(A1672,'TOURISM processed'!$A$2:$F$2692,6,0))</f>
        <v>1260000000</v>
      </c>
      <c r="Z1672" s="24">
        <f t="shared" si="7"/>
        <v>624.3428296</v>
      </c>
      <c r="AA1672" s="24">
        <f>IFNA(VLOOKUP(A1672,'BUSINESS processed'!A1672:J4362,5,0))</f>
        <v>0.384</v>
      </c>
      <c r="AB1672" s="24">
        <f>IFNA(VLOOKUP(A1672,'BUSINESS processed'!A1672:J4362,6,0))</f>
        <v>60</v>
      </c>
      <c r="AC1672" s="24">
        <f t="shared" si="951"/>
        <v>0</v>
      </c>
      <c r="AD1672" s="24">
        <f>IFNA(VLOOKUP(A1672,'BUSINESS processed'!A1672:J4362,8,0))</f>
        <v>260</v>
      </c>
      <c r="AE1672" s="24">
        <f>IFNA(VLOOKUP(A1672,'BUSINESS processed'!A1672:J4362,9,0))</f>
        <v>0.567</v>
      </c>
      <c r="AF1672" s="27">
        <f>IFNA(VLOOKUP(A1672,'BUSINESS processed'!A1672:J4362,10,0))</f>
        <v>0.955</v>
      </c>
      <c r="AG1672" s="26"/>
      <c r="AH1672" s="26"/>
      <c r="AI1672" s="26"/>
      <c r="AJ1672" s="26"/>
      <c r="AK1672" s="26"/>
      <c r="AL1672" s="26"/>
      <c r="AM1672" s="26"/>
      <c r="AN1672" s="26"/>
      <c r="AO1672" s="26"/>
      <c r="AP1672" s="26"/>
      <c r="AQ1672" s="26"/>
      <c r="AR1672" s="26"/>
      <c r="AS1672" s="26"/>
      <c r="AT1672" s="26"/>
      <c r="AU1672" s="26"/>
      <c r="AV1672" s="26"/>
      <c r="AW1672" s="26"/>
      <c r="AX1672" s="26"/>
      <c r="AY1672" s="26"/>
      <c r="AZ1672" s="26"/>
      <c r="BA1672" s="26"/>
      <c r="BB1672" s="26"/>
      <c r="BC1672" s="26"/>
      <c r="BD1672" s="26"/>
      <c r="BE1672" s="26"/>
      <c r="BF1672" s="26"/>
      <c r="BG1672" s="26"/>
      <c r="BH1672" s="26"/>
    </row>
    <row r="1673">
      <c r="A1673" s="18" t="str">
        <f t="shared" si="1"/>
        <v>Europe_Slovenia-Europe_2008</v>
      </c>
      <c r="B1673" s="19" t="s">
        <v>179</v>
      </c>
      <c r="C1673" s="20" t="s">
        <v>221</v>
      </c>
      <c r="D1673" s="21" t="s">
        <v>87</v>
      </c>
      <c r="E1673" s="22">
        <v>5.4554616826E10</v>
      </c>
      <c r="F1673" s="22">
        <f t="shared" si="2"/>
        <v>26989.65269</v>
      </c>
      <c r="G1673" s="23">
        <v>0.083</v>
      </c>
      <c r="H1673" s="23">
        <v>2265.0</v>
      </c>
      <c r="I1673" s="23">
        <v>0.067</v>
      </c>
      <c r="J1673" s="24">
        <f>IFNA(VLOOKUP(A1673,'ENERGY processed'!$A$2:$H$2692,7,0),"")</f>
        <v>7075.5</v>
      </c>
      <c r="K1673" s="24">
        <f t="shared" si="3"/>
        <v>0.003500442286</v>
      </c>
      <c r="L1673" s="24">
        <f>IFNA(VLOOKUP(A1673,'ENERGY processed'!$A$2:$H$2692,8,0),"")</f>
        <v>15816</v>
      </c>
      <c r="M1673" s="24">
        <f t="shared" si="5"/>
        <v>0.007824605356</v>
      </c>
      <c r="N1673" s="24">
        <f>IFNA(VLOOKUP(A1673,'HUMAN RESOURCES processed'!$A$2:$M$2692,5,0))</f>
        <v>0.011</v>
      </c>
      <c r="O1673" s="24">
        <f>IFNA(VLOOKUP(A1673,'HUMAN RESOURCES processed'!$A$2:$M$2692,6,0))</f>
        <v>0.003</v>
      </c>
      <c r="P1673" s="24">
        <f>IFNA(VLOOKUP(A1673,'HUMAN RESOURCES processed'!$A$2:$M$2692,7,0))</f>
        <v>82</v>
      </c>
      <c r="Q1673" s="24">
        <f>IFNA(VLOOKUP(A1673,'HUMAN RESOURCES processed'!$A$2:$M$2692,8,0))</f>
        <v>75</v>
      </c>
      <c r="R1673" s="24">
        <f t="shared" si="6"/>
        <v>78.5</v>
      </c>
      <c r="S1673" s="24">
        <f>IFNA(VLOOKUP(A1673,'HUMAN RESOURCES processed'!$A$2:$M$2692,9,0))</f>
        <v>0.139</v>
      </c>
      <c r="T1673" s="24">
        <f>IFNA(VLOOKUP(A1673,'HUMAN RESOURCES processed'!$A$2:$M$2692,10,0))</f>
        <v>0.698</v>
      </c>
      <c r="U1673" s="24">
        <f>IFNA(VLOOKUP(A1673,'HUMAN RESOURCES processed'!$A$2:$M$2692,11,0))</f>
        <v>0.162</v>
      </c>
      <c r="V1673" s="24">
        <f>IFNA(VLOOKUP(A1673,'HUMAN RESOURCES processed'!$A$2:$M$2692,12,0))</f>
        <v>2021316</v>
      </c>
      <c r="W1673" s="24">
        <f>IFNA(VLOOKUP(A1673,'HUMAN RESOURCES processed'!$A$2:$M$2692,13,0))</f>
        <v>0.502</v>
      </c>
      <c r="X1673" s="24">
        <f>IFNA(VLOOKUP(A1673,'TOURISM processed'!$A$2:$F$2692,5,0))</f>
        <v>2954000000</v>
      </c>
      <c r="Y1673" s="24">
        <f>IFNA(VLOOKUP(A1673,'TOURISM processed'!$A$2:$F$2692,6,0))</f>
        <v>1610000000</v>
      </c>
      <c r="Z1673" s="24">
        <f t="shared" si="7"/>
        <v>796.510788</v>
      </c>
      <c r="AA1673" s="24">
        <f>IFNA(VLOOKUP(A1673,'BUSINESS processed'!A1673:J4363,5,0))</f>
        <v>0.358</v>
      </c>
      <c r="AB1673" s="24">
        <f>IFNA(VLOOKUP(A1673,'BUSINESS processed'!A1673:J4363,6,0))</f>
        <v>19</v>
      </c>
      <c r="AC1673" s="24">
        <f t="shared" si="951"/>
        <v>0</v>
      </c>
      <c r="AD1673" s="24">
        <f>IFNA(VLOOKUP(A1673,'BUSINESS processed'!A1673:J4363,8,0))</f>
        <v>260</v>
      </c>
      <c r="AE1673" s="24">
        <f>IFNA(VLOOKUP(A1673,'BUSINESS processed'!A1673:J4363,9,0))</f>
        <v>0.58</v>
      </c>
      <c r="AF1673" s="27">
        <f>IFNA(VLOOKUP(A1673,'BUSINESS processed'!A1673:J4363,10,0))</f>
        <v>1.011</v>
      </c>
      <c r="AG1673" s="26"/>
      <c r="AH1673" s="26"/>
      <c r="AI1673" s="26"/>
      <c r="AJ1673" s="26"/>
      <c r="AK1673" s="26"/>
      <c r="AL1673" s="26"/>
      <c r="AM1673" s="26"/>
      <c r="AN1673" s="26"/>
      <c r="AO1673" s="26"/>
      <c r="AP1673" s="26"/>
      <c r="AQ1673" s="26"/>
      <c r="AR1673" s="26"/>
      <c r="AS1673" s="26"/>
      <c r="AT1673" s="26"/>
      <c r="AU1673" s="26"/>
      <c r="AV1673" s="26"/>
      <c r="AW1673" s="26"/>
      <c r="AX1673" s="26"/>
      <c r="AY1673" s="26"/>
      <c r="AZ1673" s="26"/>
      <c r="BA1673" s="26"/>
      <c r="BB1673" s="26"/>
      <c r="BC1673" s="26"/>
      <c r="BD1673" s="26"/>
      <c r="BE1673" s="26"/>
      <c r="BF1673" s="26"/>
      <c r="BG1673" s="26"/>
      <c r="BH1673" s="26"/>
    </row>
    <row r="1674">
      <c r="A1674" s="18" t="str">
        <f t="shared" si="1"/>
        <v>Europe_Slovenia-Europe_2009</v>
      </c>
      <c r="B1674" s="19" t="s">
        <v>179</v>
      </c>
      <c r="C1674" s="20" t="s">
        <v>221</v>
      </c>
      <c r="D1674" s="21" t="s">
        <v>88</v>
      </c>
      <c r="E1674" s="22">
        <v>4.9208375314E10</v>
      </c>
      <c r="F1674" s="22">
        <f t="shared" si="2"/>
        <v>24125.66711</v>
      </c>
      <c r="G1674" s="23">
        <v>0.092</v>
      </c>
      <c r="H1674" s="23">
        <v>2235.0</v>
      </c>
      <c r="I1674" s="23">
        <v>0.059</v>
      </c>
      <c r="J1674" s="24">
        <f>IF(AND( C1674=C1673,D1674&gt;D1673),J1673,"")</f>
        <v>7075.5</v>
      </c>
      <c r="K1674" s="24">
        <f t="shared" si="3"/>
        <v>0.003468945206</v>
      </c>
      <c r="L1674" s="24">
        <f>IF(AND(C1674=C1673,C1674&gt;C1673),C1673,0)</f>
        <v>0</v>
      </c>
      <c r="M1674" s="24">
        <f t="shared" si="5"/>
        <v>0</v>
      </c>
      <c r="N1674" s="24">
        <f>IFNA(VLOOKUP(A1674,'HUMAN RESOURCES processed'!$A$2:$M$2692,5,0))</f>
        <v>0.011</v>
      </c>
      <c r="O1674" s="24">
        <f>IFNA(VLOOKUP(A1674,'HUMAN RESOURCES processed'!$A$2:$M$2692,6,0))</f>
        <v>0.003</v>
      </c>
      <c r="P1674" s="24">
        <f>IFNA(VLOOKUP(A1674,'HUMAN RESOURCES processed'!$A$2:$M$2692,7,0))</f>
        <v>82</v>
      </c>
      <c r="Q1674" s="24">
        <f>IFNA(VLOOKUP(A1674,'HUMAN RESOURCES processed'!$A$2:$M$2692,8,0))</f>
        <v>76</v>
      </c>
      <c r="R1674" s="24">
        <f t="shared" si="6"/>
        <v>79</v>
      </c>
      <c r="S1674" s="24">
        <f>IFNA(VLOOKUP(A1674,'HUMAN RESOURCES processed'!$A$2:$M$2692,9,0))</f>
        <v>0.14</v>
      </c>
      <c r="T1674" s="24">
        <f>IFNA(VLOOKUP(A1674,'HUMAN RESOURCES processed'!$A$2:$M$2692,10,0))</f>
        <v>0.696</v>
      </c>
      <c r="U1674" s="24">
        <f>IFNA(VLOOKUP(A1674,'HUMAN RESOURCES processed'!$A$2:$M$2692,11,0))</f>
        <v>0.165</v>
      </c>
      <c r="V1674" s="24">
        <f>IFNA(VLOOKUP(A1674,'HUMAN RESOURCES processed'!$A$2:$M$2692,12,0))</f>
        <v>2039669</v>
      </c>
      <c r="W1674" s="24">
        <f>IFNA(VLOOKUP(A1674,'HUMAN RESOURCES processed'!$A$2:$M$2692,13,0))</f>
        <v>0.501</v>
      </c>
      <c r="X1674" s="24">
        <f>IFNA(VLOOKUP(A1674,'TOURISM processed'!$A$2:$F$2692,5,0))</f>
        <v>2735000000</v>
      </c>
      <c r="Y1674" s="24">
        <f>IFNA(VLOOKUP(A1674,'TOURISM processed'!$A$2:$F$2692,6,0))</f>
        <v>1456000000</v>
      </c>
      <c r="Z1674" s="24">
        <f t="shared" si="7"/>
        <v>713.8413144</v>
      </c>
      <c r="AA1674" s="24">
        <f>IFNA(VLOOKUP(A1674,'BUSINESS processed'!A1674:J4364,5,0))</f>
        <v>0.367</v>
      </c>
      <c r="AB1674" s="24">
        <f>IFNA(VLOOKUP(A1674,'BUSINESS processed'!A1674:J4364,6,0))</f>
        <v>6</v>
      </c>
      <c r="AC1674" s="24">
        <f t="shared" si="951"/>
        <v>0</v>
      </c>
      <c r="AD1674" s="24">
        <f>IFNA(VLOOKUP(A1674,'BUSINESS processed'!A1674:J4364,8,0))</f>
        <v>260</v>
      </c>
      <c r="AE1674" s="24">
        <f>IFNA(VLOOKUP(A1674,'BUSINESS processed'!A1674:J4364,9,0))</f>
        <v>0.64</v>
      </c>
      <c r="AF1674" s="27">
        <f>IFNA(VLOOKUP(A1674,'BUSINESS processed'!A1674:J4364,10,0))</f>
        <v>1.027</v>
      </c>
      <c r="AG1674" s="26"/>
      <c r="AH1674" s="26"/>
      <c r="AI1674" s="26"/>
      <c r="AJ1674" s="26"/>
      <c r="AK1674" s="26"/>
      <c r="AL1674" s="26"/>
      <c r="AM1674" s="26"/>
      <c r="AN1674" s="26"/>
      <c r="AO1674" s="26"/>
      <c r="AP1674" s="26"/>
      <c r="AQ1674" s="26"/>
      <c r="AR1674" s="26"/>
      <c r="AS1674" s="26"/>
      <c r="AT1674" s="26"/>
      <c r="AU1674" s="26"/>
      <c r="AV1674" s="26"/>
      <c r="AW1674" s="26"/>
      <c r="AX1674" s="26"/>
      <c r="AY1674" s="26"/>
      <c r="AZ1674" s="26"/>
      <c r="BA1674" s="26"/>
      <c r="BB1674" s="26"/>
      <c r="BC1674" s="26"/>
      <c r="BD1674" s="26"/>
      <c r="BE1674" s="26"/>
      <c r="BF1674" s="26"/>
      <c r="BG1674" s="26"/>
      <c r="BH1674" s="26"/>
    </row>
    <row r="1675">
      <c r="A1675" s="18" t="str">
        <f t="shared" si="1"/>
        <v>Europe_Slovenia-Europe_2010</v>
      </c>
      <c r="B1675" s="19" t="s">
        <v>179</v>
      </c>
      <c r="C1675" s="20" t="s">
        <v>221</v>
      </c>
      <c r="D1675" s="21" t="s">
        <v>89</v>
      </c>
      <c r="E1675" s="22">
        <v>4.6999407184E10</v>
      </c>
      <c r="F1675" s="22">
        <f t="shared" si="2"/>
        <v>22942.39832</v>
      </c>
      <c r="G1675" s="23">
        <v>0.089</v>
      </c>
      <c r="H1675" s="23">
        <v>2044.0</v>
      </c>
      <c r="I1675" s="39">
        <f t="shared" ref="I1675:I1677" si="955">IF(AND(C1675=C1674,D1675&gt;D1674),I1674,"")</f>
        <v>0.059</v>
      </c>
      <c r="J1675" s="24">
        <f>IFNA(VLOOKUP(A1675,'ENERGY processed'!$A$2:$H$2692,7,0),"")</f>
        <v>7293</v>
      </c>
      <c r="K1675" s="24">
        <f t="shared" si="3"/>
        <v>0.003560021732</v>
      </c>
      <c r="L1675" s="24">
        <f>IFNA(VLOOKUP(A1675,'ENERGY processed'!$A$2:$H$2692,8,0),"")</f>
        <v>15867</v>
      </c>
      <c r="M1675" s="24">
        <f t="shared" si="5"/>
        <v>0.00774535374</v>
      </c>
      <c r="N1675" s="24">
        <f>IFNA(VLOOKUP(A1675,'HUMAN RESOURCES processed'!$A$2:$M$2692,5,0))</f>
        <v>0.011</v>
      </c>
      <c r="O1675" s="24">
        <f>IFNA(VLOOKUP(A1675,'HUMAN RESOURCES processed'!$A$2:$M$2692,6,0))</f>
        <v>0.003</v>
      </c>
      <c r="P1675" s="24">
        <f>IFNA(VLOOKUP(A1675,'HUMAN RESOURCES processed'!$A$2:$M$2692,7,0))</f>
        <v>83</v>
      </c>
      <c r="Q1675" s="24">
        <f>IFNA(VLOOKUP(A1675,'HUMAN RESOURCES processed'!$A$2:$M$2692,8,0))</f>
        <v>76</v>
      </c>
      <c r="R1675" s="24">
        <f t="shared" si="6"/>
        <v>79.5</v>
      </c>
      <c r="S1675" s="24">
        <f>IFNA(VLOOKUP(A1675,'HUMAN RESOURCES processed'!$A$2:$M$2692,9,0))</f>
        <v>0.14</v>
      </c>
      <c r="T1675" s="24">
        <f>IFNA(VLOOKUP(A1675,'HUMAN RESOURCES processed'!$A$2:$M$2692,10,0))</f>
        <v>0.693</v>
      </c>
      <c r="U1675" s="24">
        <f>IFNA(VLOOKUP(A1675,'HUMAN RESOURCES processed'!$A$2:$M$2692,11,0))</f>
        <v>0.167</v>
      </c>
      <c r="V1675" s="24">
        <f>IFNA(VLOOKUP(A1675,'HUMAN RESOURCES processed'!$A$2:$M$2692,12,0))</f>
        <v>2048583</v>
      </c>
      <c r="W1675" s="24">
        <f>IFNA(VLOOKUP(A1675,'HUMAN RESOURCES processed'!$A$2:$M$2692,13,0))</f>
        <v>0.5</v>
      </c>
      <c r="X1675" s="24">
        <f>IFNA(VLOOKUP(A1675,'TOURISM processed'!$A$2:$F$2692,5,0))</f>
        <v>2721000000</v>
      </c>
      <c r="Y1675" s="24">
        <f>IFNA(VLOOKUP(A1675,'TOURISM processed'!$A$2:$F$2692,6,0))</f>
        <v>1377000000</v>
      </c>
      <c r="Z1675" s="24">
        <f t="shared" si="7"/>
        <v>672.1719354</v>
      </c>
      <c r="AA1675" s="24">
        <f>IFNA(VLOOKUP(A1675,'BUSINESS processed'!A1675:J4365,5,0))</f>
        <v>0.346</v>
      </c>
      <c r="AB1675" s="24">
        <f>IFNA(VLOOKUP(A1675,'BUSINESS processed'!A1675:J4365,6,0))</f>
        <v>6</v>
      </c>
      <c r="AC1675" s="24">
        <f t="shared" si="951"/>
        <v>0</v>
      </c>
      <c r="AD1675" s="24">
        <f>IFNA(VLOOKUP(A1675,'BUSINESS processed'!A1675:J4365,8,0))</f>
        <v>260</v>
      </c>
      <c r="AE1675" s="24">
        <f>IFNA(VLOOKUP(A1675,'BUSINESS processed'!A1675:J4365,9,0))</f>
        <v>0.7</v>
      </c>
      <c r="AF1675" s="27">
        <f>IFNA(VLOOKUP(A1675,'BUSINESS processed'!A1675:J4365,10,0))</f>
        <v>1.033</v>
      </c>
      <c r="AG1675" s="26"/>
      <c r="AH1675" s="26"/>
      <c r="AI1675" s="26"/>
      <c r="AJ1675" s="26"/>
      <c r="AK1675" s="26"/>
      <c r="AL1675" s="26"/>
      <c r="AM1675" s="26"/>
      <c r="AN1675" s="26"/>
      <c r="AO1675" s="26"/>
      <c r="AP1675" s="26"/>
      <c r="AQ1675" s="26"/>
      <c r="AR1675" s="26"/>
      <c r="AS1675" s="26"/>
      <c r="AT1675" s="26"/>
      <c r="AU1675" s="26"/>
      <c r="AV1675" s="26"/>
      <c r="AW1675" s="26"/>
      <c r="AX1675" s="26"/>
      <c r="AY1675" s="26"/>
      <c r="AZ1675" s="26"/>
      <c r="BA1675" s="26"/>
      <c r="BB1675" s="26"/>
      <c r="BC1675" s="26"/>
      <c r="BD1675" s="26"/>
      <c r="BE1675" s="26"/>
      <c r="BF1675" s="26"/>
      <c r="BG1675" s="26"/>
      <c r="BH1675" s="26"/>
    </row>
    <row r="1676">
      <c r="A1676" s="18" t="str">
        <f t="shared" si="1"/>
        <v>Europe_Slovenia-Europe_2011</v>
      </c>
      <c r="B1676" s="19" t="s">
        <v>179</v>
      </c>
      <c r="C1676" s="20" t="s">
        <v>221</v>
      </c>
      <c r="D1676" s="21" t="s">
        <v>90</v>
      </c>
      <c r="E1676" s="22">
        <v>5.0250147802E10</v>
      </c>
      <c r="F1676" s="22">
        <f t="shared" si="2"/>
        <v>24478.31997</v>
      </c>
      <c r="G1676" s="23">
        <v>0.089</v>
      </c>
      <c r="H1676" s="23">
        <v>2171.0</v>
      </c>
      <c r="I1676" s="39">
        <f t="shared" si="955"/>
        <v>0.059</v>
      </c>
      <c r="J1676" s="24">
        <f>IFNA(VLOOKUP(A1676,'ENERGY processed'!$A$2:$H$2692,7,0),"")</f>
        <v>6912</v>
      </c>
      <c r="K1676" s="24">
        <f t="shared" si="3"/>
        <v>0.00336703781</v>
      </c>
      <c r="L1676" s="24">
        <f>IFNA(VLOOKUP(A1676,'ENERGY processed'!$A$2:$H$2692,8,0),"")</f>
        <v>15500</v>
      </c>
      <c r="M1676" s="24">
        <f t="shared" si="5"/>
        <v>0.007550504349</v>
      </c>
      <c r="N1676" s="24">
        <f>IFNA(VLOOKUP(A1676,'HUMAN RESOURCES processed'!$A$2:$M$2692,5,0))</f>
        <v>0.011</v>
      </c>
      <c r="O1676" s="24">
        <f>IFNA(VLOOKUP(A1676,'HUMAN RESOURCES processed'!$A$2:$M$2692,6,0))</f>
        <v>0.003</v>
      </c>
      <c r="P1676" s="24">
        <f>IFNA(VLOOKUP(A1676,'HUMAN RESOURCES processed'!$A$2:$M$2692,7,0))</f>
        <v>83</v>
      </c>
      <c r="Q1676" s="24">
        <f>IFNA(VLOOKUP(A1676,'HUMAN RESOURCES processed'!$A$2:$M$2692,8,0))</f>
        <v>77</v>
      </c>
      <c r="R1676" s="24">
        <f t="shared" si="6"/>
        <v>80</v>
      </c>
      <c r="S1676" s="24">
        <f>IFNA(VLOOKUP(A1676,'HUMAN RESOURCES processed'!$A$2:$M$2692,9,0))</f>
        <v>0.141</v>
      </c>
      <c r="T1676" s="24">
        <f>IFNA(VLOOKUP(A1676,'HUMAN RESOURCES processed'!$A$2:$M$2692,10,0))</f>
        <v>0.691</v>
      </c>
      <c r="U1676" s="24">
        <f>IFNA(VLOOKUP(A1676,'HUMAN RESOURCES processed'!$A$2:$M$2692,11,0))</f>
        <v>0.169</v>
      </c>
      <c r="V1676" s="24">
        <f>IFNA(VLOOKUP(A1676,'HUMAN RESOURCES processed'!$A$2:$M$2692,12,0))</f>
        <v>2052843</v>
      </c>
      <c r="W1676" s="24">
        <f>IFNA(VLOOKUP(A1676,'HUMAN RESOURCES processed'!$A$2:$M$2692,13,0))</f>
        <v>0.499</v>
      </c>
      <c r="X1676" s="24">
        <f>IFNA(VLOOKUP(A1676,'TOURISM processed'!$A$2:$F$2692,5,0))</f>
        <v>2953000000</v>
      </c>
      <c r="Y1676" s="24">
        <f>IFNA(VLOOKUP(A1676,'TOURISM processed'!$A$2:$F$2692,6,0))</f>
        <v>1315000000</v>
      </c>
      <c r="Z1676" s="24">
        <f t="shared" si="7"/>
        <v>640.5750464</v>
      </c>
      <c r="AA1676" s="24">
        <f>IFNA(VLOOKUP(A1676,'BUSINESS processed'!A1676:J4366,5,0))</f>
        <v>0.339</v>
      </c>
      <c r="AB1676" s="24">
        <f>IFNA(VLOOKUP(A1676,'BUSINESS processed'!A1676:J4366,6,0))</f>
        <v>6</v>
      </c>
      <c r="AC1676" s="24">
        <f t="shared" si="951"/>
        <v>0</v>
      </c>
      <c r="AD1676" s="24">
        <f>IFNA(VLOOKUP(A1676,'BUSINESS processed'!A1676:J4366,8,0))</f>
        <v>260</v>
      </c>
      <c r="AE1676" s="24">
        <f>IFNA(VLOOKUP(A1676,'BUSINESS processed'!A1676:J4366,9,0))</f>
        <v>0.673</v>
      </c>
      <c r="AF1676" s="27">
        <f>IFNA(VLOOKUP(A1676,'BUSINESS processed'!A1676:J4366,10,0))</f>
        <v>1.052</v>
      </c>
      <c r="AG1676" s="26"/>
      <c r="AH1676" s="26"/>
      <c r="AI1676" s="26"/>
      <c r="AJ1676" s="26"/>
      <c r="AK1676" s="26"/>
      <c r="AL1676" s="26"/>
      <c r="AM1676" s="26"/>
      <c r="AN1676" s="26"/>
      <c r="AO1676" s="26"/>
      <c r="AP1676" s="26"/>
      <c r="AQ1676" s="26"/>
      <c r="AR1676" s="26"/>
      <c r="AS1676" s="26"/>
      <c r="AT1676" s="26"/>
      <c r="AU1676" s="26"/>
      <c r="AV1676" s="26"/>
      <c r="AW1676" s="26"/>
      <c r="AX1676" s="26"/>
      <c r="AY1676" s="26"/>
      <c r="AZ1676" s="26"/>
      <c r="BA1676" s="26"/>
      <c r="BB1676" s="26"/>
      <c r="BC1676" s="26"/>
      <c r="BD1676" s="26"/>
      <c r="BE1676" s="26"/>
      <c r="BF1676" s="26"/>
      <c r="BG1676" s="26"/>
      <c r="BH1676" s="26"/>
    </row>
    <row r="1677">
      <c r="A1677" s="18" t="str">
        <f t="shared" si="1"/>
        <v>Europe_Slovenia-Europe_2012</v>
      </c>
      <c r="B1677" s="19" t="s">
        <v>179</v>
      </c>
      <c r="C1677" s="20" t="s">
        <v>221</v>
      </c>
      <c r="D1677" s="21" t="s">
        <v>91</v>
      </c>
      <c r="E1677" s="22">
        <v>4.5379174408E10</v>
      </c>
      <c r="F1677" s="22">
        <f t="shared" si="2"/>
        <v>22059.14779</v>
      </c>
      <c r="G1677" s="23">
        <v>0.088</v>
      </c>
      <c r="H1677" s="23">
        <v>1942.0</v>
      </c>
      <c r="I1677" s="39">
        <f t="shared" si="955"/>
        <v>0.059</v>
      </c>
      <c r="J1677" s="24">
        <f>IFNA(VLOOKUP(A1677,'ENERGY processed'!$A$2:$H$2692,7,0),"")</f>
        <v>6867</v>
      </c>
      <c r="K1677" s="24">
        <f t="shared" si="3"/>
        <v>0.003338098805</v>
      </c>
      <c r="L1677" s="24">
        <f>IFNA(VLOOKUP(A1677,'ENERGY processed'!$A$2:$H$2692,8,0),"")</f>
        <v>15255</v>
      </c>
      <c r="M1677" s="24">
        <f t="shared" si="5"/>
        <v>0.007415566808</v>
      </c>
      <c r="N1677" s="24">
        <f>IFNA(VLOOKUP(A1677,'HUMAN RESOURCES processed'!$A$2:$M$2692,5,0))</f>
        <v>0.011</v>
      </c>
      <c r="O1677" s="24">
        <f>IFNA(VLOOKUP(A1677,'HUMAN RESOURCES processed'!$A$2:$M$2692,6,0))</f>
        <v>0.002</v>
      </c>
      <c r="P1677" s="24">
        <f>IFNA(VLOOKUP(A1677,'HUMAN RESOURCES processed'!$A$2:$M$2692,7,0))</f>
        <v>83</v>
      </c>
      <c r="Q1677" s="24">
        <f>IFNA(VLOOKUP(A1677,'HUMAN RESOURCES processed'!$A$2:$M$2692,8,0))</f>
        <v>77</v>
      </c>
      <c r="R1677" s="24">
        <f t="shared" si="6"/>
        <v>80</v>
      </c>
      <c r="S1677" s="24">
        <f>IFNA(VLOOKUP(A1677,'HUMAN RESOURCES processed'!$A$2:$M$2692,9,0))</f>
        <v>0.142</v>
      </c>
      <c r="T1677" s="24">
        <f>IFNA(VLOOKUP(A1677,'HUMAN RESOURCES processed'!$A$2:$M$2692,10,0))</f>
        <v>0.688</v>
      </c>
      <c r="U1677" s="24">
        <f>IFNA(VLOOKUP(A1677,'HUMAN RESOURCES processed'!$A$2:$M$2692,11,0))</f>
        <v>0.171</v>
      </c>
      <c r="V1677" s="24">
        <f>IFNA(VLOOKUP(A1677,'HUMAN RESOURCES processed'!$A$2:$M$2692,12,0))</f>
        <v>2057159</v>
      </c>
      <c r="W1677" s="24">
        <f>IFNA(VLOOKUP(A1677,'HUMAN RESOURCES processed'!$A$2:$M$2692,13,0))</f>
        <v>0.499</v>
      </c>
      <c r="X1677" s="24">
        <f>IFNA(VLOOKUP(A1677,'TOURISM processed'!$A$2:$F$2692,5,0))</f>
        <v>2841000000</v>
      </c>
      <c r="Y1677" s="24">
        <f>IFNA(VLOOKUP(A1677,'TOURISM processed'!$A$2:$F$2692,6,0))</f>
        <v>1085000000</v>
      </c>
      <c r="Z1677" s="24">
        <f t="shared" si="7"/>
        <v>527.4264167</v>
      </c>
      <c r="AA1677" s="24">
        <f>IFNA(VLOOKUP(A1677,'BUSINESS processed'!A1677:J4367,5,0))</f>
        <v>0.339</v>
      </c>
      <c r="AB1677" s="24">
        <f>IFNA(VLOOKUP(A1677,'BUSINESS processed'!A1677:J4367,6,0))</f>
        <v>6</v>
      </c>
      <c r="AC1677" s="24">
        <f>IFNA(VLOOKUP(A1677,'BUSINESS processed'!A1677:J4367,7,0))</f>
        <v>31</v>
      </c>
      <c r="AD1677" s="24">
        <f>IFNA(VLOOKUP(A1677,'BUSINESS processed'!A1677:J4367,8,0))</f>
        <v>260</v>
      </c>
      <c r="AE1677" s="24">
        <f>IFNA(VLOOKUP(A1677,'BUSINESS processed'!A1677:J4367,9,0))</f>
        <v>0.683</v>
      </c>
      <c r="AF1677" s="27">
        <f>IFNA(VLOOKUP(A1677,'BUSINESS processed'!A1677:J4367,10,0))</f>
        <v>1.084</v>
      </c>
      <c r="AG1677" s="26"/>
      <c r="AH1677" s="26"/>
      <c r="AI1677" s="26"/>
      <c r="AJ1677" s="26"/>
      <c r="AK1677" s="26"/>
      <c r="AL1677" s="26"/>
      <c r="AM1677" s="26"/>
      <c r="AN1677" s="26"/>
      <c r="AO1677" s="26"/>
      <c r="AP1677" s="26"/>
      <c r="AQ1677" s="26"/>
      <c r="AR1677" s="26"/>
      <c r="AS1677" s="26"/>
      <c r="AT1677" s="26"/>
      <c r="AU1677" s="26"/>
      <c r="AV1677" s="26"/>
      <c r="AW1677" s="26"/>
      <c r="AX1677" s="26"/>
      <c r="AY1677" s="26"/>
      <c r="AZ1677" s="26"/>
      <c r="BA1677" s="26"/>
      <c r="BB1677" s="26"/>
      <c r="BC1677" s="26"/>
      <c r="BD1677" s="26"/>
      <c r="BE1677" s="26"/>
      <c r="BF1677" s="26"/>
      <c r="BG1677" s="26"/>
      <c r="BH1677" s="26"/>
    </row>
    <row r="1678">
      <c r="A1678" s="18" t="str">
        <f t="shared" si="1"/>
        <v>Europe_Spain-Europe_2000</v>
      </c>
      <c r="B1678" s="19" t="s">
        <v>179</v>
      </c>
      <c r="C1678" s="20" t="s">
        <v>222</v>
      </c>
      <c r="D1678" s="21" t="s">
        <v>70</v>
      </c>
      <c r="E1678" s="22">
        <v>5.8E11</v>
      </c>
      <c r="F1678" s="22">
        <f t="shared" si="2"/>
        <v>14405.20797</v>
      </c>
      <c r="G1678" s="23">
        <v>0.072</v>
      </c>
      <c r="H1678" s="23">
        <v>1045.0</v>
      </c>
      <c r="I1678" s="23">
        <v>0.052</v>
      </c>
      <c r="J1678" s="24">
        <f>IFNA(VLOOKUP(A1678,'ENERGY processed'!$A$2:$H$2692,7,0),"")</f>
        <v>124679</v>
      </c>
      <c r="K1678" s="24">
        <f t="shared" si="3"/>
        <v>0.003096598146</v>
      </c>
      <c r="L1678" s="24">
        <f t="shared" ref="L1678:L1679" si="956">IF(AND(C1678=C1677,C1678&gt;C1677),C1677,0)</f>
        <v>0</v>
      </c>
      <c r="M1678" s="24">
        <f t="shared" si="5"/>
        <v>0</v>
      </c>
      <c r="N1678" s="24">
        <f>IFNA(VLOOKUP(A1678,'HUMAN RESOURCES processed'!$A$2:$M$2692,5,0))</f>
        <v>0.01</v>
      </c>
      <c r="O1678" s="24">
        <f>IFNA(VLOOKUP(A1678,'HUMAN RESOURCES processed'!$A$2:$M$2692,6,0))</f>
        <v>0.005</v>
      </c>
      <c r="P1678" s="24">
        <f>IFNA(VLOOKUP(A1678,'HUMAN RESOURCES processed'!$A$2:$M$2692,7,0))</f>
        <v>83</v>
      </c>
      <c r="Q1678" s="24">
        <f>IFNA(VLOOKUP(A1678,'HUMAN RESOURCES processed'!$A$2:$M$2692,8,0))</f>
        <v>76</v>
      </c>
      <c r="R1678" s="24">
        <f t="shared" si="6"/>
        <v>79.5</v>
      </c>
      <c r="S1678" s="24">
        <f>IFNA(VLOOKUP(A1678,'HUMAN RESOURCES processed'!$A$2:$M$2692,9,0))</f>
        <v>0.148</v>
      </c>
      <c r="T1678" s="24">
        <f>IFNA(VLOOKUP(A1678,'HUMAN RESOURCES processed'!$A$2:$M$2692,10,0))</f>
        <v>0.684</v>
      </c>
      <c r="U1678" s="24">
        <f>IFNA(VLOOKUP(A1678,'HUMAN RESOURCES processed'!$A$2:$M$2692,11,0))</f>
        <v>0.169</v>
      </c>
      <c r="V1678" s="24">
        <f>IFNA(VLOOKUP(A1678,'HUMAN RESOURCES processed'!$A$2:$M$2692,12,0))</f>
        <v>40263216</v>
      </c>
      <c r="W1678" s="24">
        <f>IFNA(VLOOKUP(A1678,'HUMAN RESOURCES processed'!$A$2:$M$2692,13,0))</f>
        <v>0.763</v>
      </c>
      <c r="X1678" s="24">
        <f>IFNA(VLOOKUP(A1678,'TOURISM processed'!$A$2:$F$2692,5,0))</f>
        <v>32656000000</v>
      </c>
      <c r="Y1678" s="24">
        <f>IFNA(VLOOKUP(A1678,'TOURISM processed'!$A$2:$F$2692,6,0))</f>
        <v>7710000000</v>
      </c>
      <c r="Z1678" s="24">
        <f t="shared" si="7"/>
        <v>191.4899197</v>
      </c>
      <c r="AA1678" s="24">
        <f t="shared" ref="AA1678:AA1682" si="957">IF(AND(C1678=C1677,D1678&gt;D1677),AA1677,0)</f>
        <v>0</v>
      </c>
      <c r="AB1678" s="24">
        <f t="shared" ref="AB1678:AB1680" si="958">IF(AND(C1678=C1677,D1678&gt;D1677),AB1677,0)</f>
        <v>0</v>
      </c>
      <c r="AC1678" s="24">
        <f t="shared" ref="AC1678:AC1689" si="959">IF(AND(C1678=C1677,D1678&gt;D1677),AC1677,0)</f>
        <v>0</v>
      </c>
      <c r="AD1678" s="24">
        <f t="shared" ref="AD1678:AD1682" si="960">IF(AND(C1678=C1677,D1678&gt;D1677),AD1677,0)</f>
        <v>0</v>
      </c>
      <c r="AE1678" s="24">
        <f>IFNA(VLOOKUP(A1678,'BUSINESS processed'!A1678:J4368,9,0))</f>
        <v>0.136</v>
      </c>
      <c r="AF1678" s="27">
        <f>IFNA(VLOOKUP(A1678,'BUSINESS processed'!A1678:J4368,10,0))</f>
        <v>0.602</v>
      </c>
      <c r="AG1678" s="26"/>
      <c r="AH1678" s="26"/>
      <c r="AI1678" s="26"/>
      <c r="AJ1678" s="26"/>
      <c r="AK1678" s="26"/>
      <c r="AL1678" s="26"/>
      <c r="AM1678" s="26"/>
      <c r="AN1678" s="26"/>
      <c r="AO1678" s="26"/>
      <c r="AP1678" s="26"/>
      <c r="AQ1678" s="26"/>
      <c r="AR1678" s="26"/>
      <c r="AS1678" s="26"/>
      <c r="AT1678" s="26"/>
      <c r="AU1678" s="26"/>
      <c r="AV1678" s="26"/>
      <c r="AW1678" s="26"/>
      <c r="AX1678" s="26"/>
      <c r="AY1678" s="26"/>
      <c r="AZ1678" s="26"/>
      <c r="BA1678" s="26"/>
      <c r="BB1678" s="26"/>
      <c r="BC1678" s="26"/>
      <c r="BD1678" s="26"/>
      <c r="BE1678" s="26"/>
      <c r="BF1678" s="26"/>
      <c r="BG1678" s="26"/>
      <c r="BH1678" s="26"/>
    </row>
    <row r="1679">
      <c r="A1679" s="18" t="str">
        <f t="shared" si="1"/>
        <v>Europe_Spain-Europe_2001</v>
      </c>
      <c r="B1679" s="19" t="s">
        <v>179</v>
      </c>
      <c r="C1679" s="20" t="s">
        <v>222</v>
      </c>
      <c r="D1679" s="21" t="s">
        <v>71</v>
      </c>
      <c r="E1679" s="22">
        <v>6.09E11</v>
      </c>
      <c r="F1679" s="22">
        <f t="shared" si="2"/>
        <v>14942.58477</v>
      </c>
      <c r="G1679" s="23">
        <v>0.072</v>
      </c>
      <c r="H1679" s="23">
        <v>1089.0</v>
      </c>
      <c r="I1679" s="23">
        <v>0.052</v>
      </c>
      <c r="J1679" s="24">
        <f>IFNA(VLOOKUP(A1679,'ENERGY processed'!$A$2:$H$2692,7,0),"")</f>
        <v>125570</v>
      </c>
      <c r="K1679" s="24">
        <f t="shared" si="3"/>
        <v>0.00308101867</v>
      </c>
      <c r="L1679" s="24">
        <f t="shared" si="956"/>
        <v>0</v>
      </c>
      <c r="M1679" s="24">
        <f t="shared" si="5"/>
        <v>0</v>
      </c>
      <c r="N1679" s="24">
        <f>IFNA(VLOOKUP(A1679,'HUMAN RESOURCES processed'!$A$2:$M$2692,5,0))</f>
        <v>0.01</v>
      </c>
      <c r="O1679" s="24">
        <f>IFNA(VLOOKUP(A1679,'HUMAN RESOURCES processed'!$A$2:$M$2692,6,0))</f>
        <v>0.005</v>
      </c>
      <c r="P1679" s="24">
        <f>IFNA(VLOOKUP(A1679,'HUMAN RESOURCES processed'!$A$2:$M$2692,7,0))</f>
        <v>83</v>
      </c>
      <c r="Q1679" s="24">
        <f>IFNA(VLOOKUP(A1679,'HUMAN RESOURCES processed'!$A$2:$M$2692,8,0))</f>
        <v>76</v>
      </c>
      <c r="R1679" s="24">
        <f t="shared" si="6"/>
        <v>79.5</v>
      </c>
      <c r="S1679" s="24">
        <f>IFNA(VLOOKUP(A1679,'HUMAN RESOURCES processed'!$A$2:$M$2692,9,0))</f>
        <v>0.146</v>
      </c>
      <c r="T1679" s="24">
        <f>IFNA(VLOOKUP(A1679,'HUMAN RESOURCES processed'!$A$2:$M$2692,10,0))</f>
        <v>0.685</v>
      </c>
      <c r="U1679" s="24">
        <f>IFNA(VLOOKUP(A1679,'HUMAN RESOURCES processed'!$A$2:$M$2692,11,0))</f>
        <v>0.169</v>
      </c>
      <c r="V1679" s="24">
        <f>IFNA(VLOOKUP(A1679,'HUMAN RESOURCES processed'!$A$2:$M$2692,12,0))</f>
        <v>40756001</v>
      </c>
      <c r="W1679" s="24">
        <f>IFNA(VLOOKUP(A1679,'HUMAN RESOURCES processed'!$A$2:$M$2692,13,0))</f>
        <v>0.763</v>
      </c>
      <c r="X1679" s="24">
        <f>IFNA(VLOOKUP(A1679,'TOURISM processed'!$A$2:$F$2692,5,0))</f>
        <v>33829000000</v>
      </c>
      <c r="Y1679" s="24">
        <f>IFNA(VLOOKUP(A1679,'TOURISM processed'!$A$2:$F$2692,6,0))</f>
        <v>8466000000</v>
      </c>
      <c r="Z1679" s="24">
        <f t="shared" si="7"/>
        <v>207.724011</v>
      </c>
      <c r="AA1679" s="24">
        <f t="shared" si="957"/>
        <v>0</v>
      </c>
      <c r="AB1679" s="24">
        <f t="shared" si="958"/>
        <v>0</v>
      </c>
      <c r="AC1679" s="24">
        <f t="shared" si="959"/>
        <v>0</v>
      </c>
      <c r="AD1679" s="24">
        <f t="shared" si="960"/>
        <v>0</v>
      </c>
      <c r="AE1679" s="24">
        <f>IFNA(VLOOKUP(A1679,'BUSINESS processed'!A1679:J4369,9,0))</f>
        <v>0.181</v>
      </c>
      <c r="AF1679" s="27">
        <f>IFNA(VLOOKUP(A1679,'BUSINESS processed'!A1679:J4369,10,0))</f>
        <v>0.728</v>
      </c>
      <c r="AG1679" s="26"/>
      <c r="AH1679" s="26"/>
      <c r="AI1679" s="26"/>
      <c r="AJ1679" s="26"/>
      <c r="AK1679" s="26"/>
      <c r="AL1679" s="26"/>
      <c r="AM1679" s="26"/>
      <c r="AN1679" s="26"/>
      <c r="AO1679" s="26"/>
      <c r="AP1679" s="26"/>
      <c r="AQ1679" s="26"/>
      <c r="AR1679" s="26"/>
      <c r="AS1679" s="26"/>
      <c r="AT1679" s="26"/>
      <c r="AU1679" s="26"/>
      <c r="AV1679" s="26"/>
      <c r="AW1679" s="26"/>
      <c r="AX1679" s="26"/>
      <c r="AY1679" s="26"/>
      <c r="AZ1679" s="26"/>
      <c r="BA1679" s="26"/>
      <c r="BB1679" s="26"/>
      <c r="BC1679" s="26"/>
      <c r="BD1679" s="26"/>
      <c r="BE1679" s="26"/>
      <c r="BF1679" s="26"/>
      <c r="BG1679" s="26"/>
      <c r="BH1679" s="26"/>
    </row>
    <row r="1680">
      <c r="A1680" s="18" t="str">
        <f t="shared" si="1"/>
        <v>Europe_Spain-Europe_2002</v>
      </c>
      <c r="B1680" s="19" t="s">
        <v>179</v>
      </c>
      <c r="C1680" s="20" t="s">
        <v>222</v>
      </c>
      <c r="D1680" s="21" t="s">
        <v>72</v>
      </c>
      <c r="E1680" s="22">
        <v>6.86E11</v>
      </c>
      <c r="F1680" s="22">
        <f t="shared" si="2"/>
        <v>16557.42707</v>
      </c>
      <c r="G1680" s="23">
        <v>0.073</v>
      </c>
      <c r="H1680" s="23">
        <v>1215.0</v>
      </c>
      <c r="I1680" s="23">
        <v>0.043</v>
      </c>
      <c r="J1680" s="24">
        <f>IFNA(VLOOKUP(A1680,'ENERGY processed'!$A$2:$H$2692,7,0),"")</f>
        <v>127749</v>
      </c>
      <c r="K1680" s="24">
        <f t="shared" si="3"/>
        <v>0.003083374272</v>
      </c>
      <c r="L1680" s="24">
        <f>IFNA(VLOOKUP(A1680,'ENERGY processed'!$A$2:$H$2692,8,0),"")</f>
        <v>269675</v>
      </c>
      <c r="M1680" s="24">
        <f t="shared" si="5"/>
        <v>0.006508927325</v>
      </c>
      <c r="N1680" s="24">
        <f>IFNA(VLOOKUP(A1680,'HUMAN RESOURCES processed'!$A$2:$M$2692,5,0))</f>
        <v>0.01</v>
      </c>
      <c r="O1680" s="24">
        <f>IFNA(VLOOKUP(A1680,'HUMAN RESOURCES processed'!$A$2:$M$2692,6,0))</f>
        <v>0.005</v>
      </c>
      <c r="P1680" s="24">
        <f>IFNA(VLOOKUP(A1680,'HUMAN RESOURCES processed'!$A$2:$M$2692,7,0))</f>
        <v>83</v>
      </c>
      <c r="Q1680" s="24">
        <f>IFNA(VLOOKUP(A1680,'HUMAN RESOURCES processed'!$A$2:$M$2692,8,0))</f>
        <v>76</v>
      </c>
      <c r="R1680" s="24">
        <f t="shared" si="6"/>
        <v>79.5</v>
      </c>
      <c r="S1680" s="24">
        <f>IFNA(VLOOKUP(A1680,'HUMAN RESOURCES processed'!$A$2:$M$2692,9,0))</f>
        <v>0.145</v>
      </c>
      <c r="T1680" s="24">
        <f>IFNA(VLOOKUP(A1680,'HUMAN RESOURCES processed'!$A$2:$M$2692,10,0))</f>
        <v>0.686</v>
      </c>
      <c r="U1680" s="24">
        <f>IFNA(VLOOKUP(A1680,'HUMAN RESOURCES processed'!$A$2:$M$2692,11,0))</f>
        <v>0.169</v>
      </c>
      <c r="V1680" s="24">
        <f>IFNA(VLOOKUP(A1680,'HUMAN RESOURCES processed'!$A$2:$M$2692,12,0))</f>
        <v>41431558</v>
      </c>
      <c r="W1680" s="24">
        <f>IFNA(VLOOKUP(A1680,'HUMAN RESOURCES processed'!$A$2:$M$2692,13,0))</f>
        <v>0.765</v>
      </c>
      <c r="X1680" s="24">
        <f>IFNA(VLOOKUP(A1680,'TOURISM processed'!$A$2:$F$2692,5,0))</f>
        <v>35468000000</v>
      </c>
      <c r="Y1680" s="24">
        <f>IFNA(VLOOKUP(A1680,'TOURISM processed'!$A$2:$F$2692,6,0))</f>
        <v>9366000000</v>
      </c>
      <c r="Z1680" s="24">
        <f t="shared" si="7"/>
        <v>226.0595655</v>
      </c>
      <c r="AA1680" s="24">
        <f t="shared" si="957"/>
        <v>0</v>
      </c>
      <c r="AB1680" s="24">
        <f t="shared" si="958"/>
        <v>0</v>
      </c>
      <c r="AC1680" s="24">
        <f t="shared" si="959"/>
        <v>0</v>
      </c>
      <c r="AD1680" s="24">
        <f t="shared" si="960"/>
        <v>0</v>
      </c>
      <c r="AE1680" s="24">
        <f>IFNA(VLOOKUP(A1680,'BUSINESS processed'!A1680:J4370,9,0))</f>
        <v>0.204</v>
      </c>
      <c r="AF1680" s="27">
        <f>IFNA(VLOOKUP(A1680,'BUSINESS processed'!A1680:J4370,10,0))</f>
        <v>0.811</v>
      </c>
      <c r="AG1680" s="26"/>
      <c r="AH1680" s="26"/>
      <c r="AI1680" s="26"/>
      <c r="AJ1680" s="26"/>
      <c r="AK1680" s="26"/>
      <c r="AL1680" s="26"/>
      <c r="AM1680" s="26"/>
      <c r="AN1680" s="26"/>
      <c r="AO1680" s="26"/>
      <c r="AP1680" s="26"/>
      <c r="AQ1680" s="26"/>
      <c r="AR1680" s="26"/>
      <c r="AS1680" s="26"/>
      <c r="AT1680" s="26"/>
      <c r="AU1680" s="26"/>
      <c r="AV1680" s="26"/>
      <c r="AW1680" s="26"/>
      <c r="AX1680" s="26"/>
      <c r="AY1680" s="26"/>
      <c r="AZ1680" s="26"/>
      <c r="BA1680" s="26"/>
      <c r="BB1680" s="26"/>
      <c r="BC1680" s="26"/>
      <c r="BD1680" s="26"/>
      <c r="BE1680" s="26"/>
      <c r="BF1680" s="26"/>
      <c r="BG1680" s="26"/>
      <c r="BH1680" s="26"/>
    </row>
    <row r="1681">
      <c r="A1681" s="18" t="str">
        <f t="shared" si="1"/>
        <v>Europe_Spain-Europe_2003</v>
      </c>
      <c r="B1681" s="19" t="s">
        <v>179</v>
      </c>
      <c r="C1681" s="20" t="s">
        <v>222</v>
      </c>
      <c r="D1681" s="21" t="s">
        <v>74</v>
      </c>
      <c r="E1681" s="22">
        <v>8.84E11</v>
      </c>
      <c r="F1681" s="22">
        <f t="shared" si="2"/>
        <v>20954.00205</v>
      </c>
      <c r="G1681" s="23">
        <v>0.082</v>
      </c>
      <c r="H1681" s="23">
        <v>1730.0</v>
      </c>
      <c r="I1681" s="39">
        <f t="shared" ref="I1681:I1690" si="961">IF(AND(C1681=C1680,D1681&gt;D1680),I1680,"")</f>
        <v>0.043</v>
      </c>
      <c r="J1681" s="24">
        <f>IFNA(VLOOKUP(A1681,'ENERGY processed'!$A$2:$H$2692,7,0),"")</f>
        <v>127732</v>
      </c>
      <c r="K1681" s="24">
        <f t="shared" si="3"/>
        <v>0.003027711075</v>
      </c>
      <c r="L1681" s="24">
        <f>IFNA(VLOOKUP(A1681,'ENERGY processed'!$A$2:$H$2692,8,0),"")</f>
        <v>288237</v>
      </c>
      <c r="M1681" s="24">
        <f t="shared" si="5"/>
        <v>0.006832260962</v>
      </c>
      <c r="N1681" s="24">
        <f>IFNA(VLOOKUP(A1681,'HUMAN RESOURCES processed'!$A$2:$M$2692,5,0))</f>
        <v>0.01</v>
      </c>
      <c r="O1681" s="24">
        <f>IFNA(VLOOKUP(A1681,'HUMAN RESOURCES processed'!$A$2:$M$2692,6,0))</f>
        <v>0.005</v>
      </c>
      <c r="P1681" s="24">
        <f>IFNA(VLOOKUP(A1681,'HUMAN RESOURCES processed'!$A$2:$M$2692,7,0))</f>
        <v>83</v>
      </c>
      <c r="Q1681" s="24">
        <f>IFNA(VLOOKUP(A1681,'HUMAN RESOURCES processed'!$A$2:$M$2692,8,0))</f>
        <v>76</v>
      </c>
      <c r="R1681" s="24">
        <f t="shared" si="6"/>
        <v>79.5</v>
      </c>
      <c r="S1681" s="24">
        <f>IFNA(VLOOKUP(A1681,'HUMAN RESOURCES processed'!$A$2:$M$2692,9,0))</f>
        <v>0.145</v>
      </c>
      <c r="T1681" s="24">
        <f>IFNA(VLOOKUP(A1681,'HUMAN RESOURCES processed'!$A$2:$M$2692,10,0))</f>
        <v>0.687</v>
      </c>
      <c r="U1681" s="24">
        <f>IFNA(VLOOKUP(A1681,'HUMAN RESOURCES processed'!$A$2:$M$2692,11,0))</f>
        <v>0.169</v>
      </c>
      <c r="V1681" s="24">
        <f>IFNA(VLOOKUP(A1681,'HUMAN RESOURCES processed'!$A$2:$M$2692,12,0))</f>
        <v>42187645</v>
      </c>
      <c r="W1681" s="24">
        <f>IFNA(VLOOKUP(A1681,'HUMAN RESOURCES processed'!$A$2:$M$2692,13,0))</f>
        <v>0.768</v>
      </c>
      <c r="X1681" s="24">
        <f>IFNA(VLOOKUP(A1681,'TOURISM processed'!$A$2:$F$2692,5,0))</f>
        <v>43863000000</v>
      </c>
      <c r="Y1681" s="24">
        <f>IFNA(VLOOKUP(A1681,'TOURISM processed'!$A$2:$F$2692,6,0))</f>
        <v>11330000000</v>
      </c>
      <c r="Z1681" s="24">
        <f t="shared" si="7"/>
        <v>268.5620399</v>
      </c>
      <c r="AA1681" s="24">
        <f t="shared" si="957"/>
        <v>0</v>
      </c>
      <c r="AB1681" s="24">
        <f>IFNA(VLOOKUP(A1681,'BUSINESS processed'!A1681:J4371,6,0))</f>
        <v>114</v>
      </c>
      <c r="AC1681" s="24">
        <f t="shared" si="959"/>
        <v>0</v>
      </c>
      <c r="AD1681" s="24">
        <f t="shared" si="960"/>
        <v>0</v>
      </c>
      <c r="AE1681" s="24">
        <f>IFNA(VLOOKUP(A1681,'BUSINESS processed'!A1681:J4371,9,0))</f>
        <v>0.399</v>
      </c>
      <c r="AF1681" s="27">
        <f>IFNA(VLOOKUP(A1681,'BUSINESS processed'!A1681:J4371,10,0))</f>
        <v>0.886</v>
      </c>
      <c r="AG1681" s="26"/>
      <c r="AH1681" s="26"/>
      <c r="AI1681" s="26"/>
      <c r="AJ1681" s="26"/>
      <c r="AK1681" s="26"/>
      <c r="AL1681" s="26"/>
      <c r="AM1681" s="26"/>
      <c r="AN1681" s="26"/>
      <c r="AO1681" s="26"/>
      <c r="AP1681" s="26"/>
      <c r="AQ1681" s="26"/>
      <c r="AR1681" s="26"/>
      <c r="AS1681" s="26"/>
      <c r="AT1681" s="26"/>
      <c r="AU1681" s="26"/>
      <c r="AV1681" s="26"/>
      <c r="AW1681" s="26"/>
      <c r="AX1681" s="26"/>
      <c r="AY1681" s="26"/>
      <c r="AZ1681" s="26"/>
      <c r="BA1681" s="26"/>
      <c r="BB1681" s="26"/>
      <c r="BC1681" s="26"/>
      <c r="BD1681" s="26"/>
      <c r="BE1681" s="26"/>
      <c r="BF1681" s="26"/>
      <c r="BG1681" s="26"/>
      <c r="BH1681" s="26"/>
    </row>
    <row r="1682">
      <c r="A1682" s="18" t="str">
        <f t="shared" si="1"/>
        <v>Europe_Spain-Europe_2004</v>
      </c>
      <c r="B1682" s="19" t="s">
        <v>179</v>
      </c>
      <c r="C1682" s="20" t="s">
        <v>222</v>
      </c>
      <c r="D1682" s="21" t="s">
        <v>83</v>
      </c>
      <c r="E1682" s="22">
        <v>1.04E12</v>
      </c>
      <c r="F1682" s="22">
        <f t="shared" si="2"/>
        <v>24230.05788</v>
      </c>
      <c r="G1682" s="23">
        <v>0.082</v>
      </c>
      <c r="H1682" s="23">
        <v>2028.0</v>
      </c>
      <c r="I1682" s="39">
        <f t="shared" si="961"/>
        <v>0.043</v>
      </c>
      <c r="J1682" s="24">
        <f>IFNA(VLOOKUP(A1682,'ENERGY processed'!$A$2:$H$2692,7,0),"")</f>
        <v>139013</v>
      </c>
      <c r="K1682" s="24">
        <f t="shared" si="3"/>
        <v>0.003238743303</v>
      </c>
      <c r="L1682" s="24">
        <f>IFNA(VLOOKUP(A1682,'ENERGY processed'!$A$2:$H$2692,8,0),"")</f>
        <v>329286</v>
      </c>
      <c r="M1682" s="24">
        <f t="shared" si="5"/>
        <v>0.007671748882</v>
      </c>
      <c r="N1682" s="24">
        <f>IFNA(VLOOKUP(A1682,'HUMAN RESOURCES processed'!$A$2:$M$2692,5,0))</f>
        <v>0.011</v>
      </c>
      <c r="O1682" s="24">
        <f>IFNA(VLOOKUP(A1682,'HUMAN RESOURCES processed'!$A$2:$M$2692,6,0))</f>
        <v>0.005</v>
      </c>
      <c r="P1682" s="24">
        <f>IFNA(VLOOKUP(A1682,'HUMAN RESOURCES processed'!$A$2:$M$2692,7,0))</f>
        <v>83</v>
      </c>
      <c r="Q1682" s="24">
        <f>IFNA(VLOOKUP(A1682,'HUMAN RESOURCES processed'!$A$2:$M$2692,8,0))</f>
        <v>77</v>
      </c>
      <c r="R1682" s="24">
        <f t="shared" si="6"/>
        <v>80</v>
      </c>
      <c r="S1682" s="24">
        <f>IFNA(VLOOKUP(A1682,'HUMAN RESOURCES processed'!$A$2:$M$2692,9,0))</f>
        <v>0.145</v>
      </c>
      <c r="T1682" s="24">
        <f>IFNA(VLOOKUP(A1682,'HUMAN RESOURCES processed'!$A$2:$M$2692,10,0))</f>
        <v>0.687</v>
      </c>
      <c r="U1682" s="24">
        <f>IFNA(VLOOKUP(A1682,'HUMAN RESOURCES processed'!$A$2:$M$2692,11,0))</f>
        <v>0.168</v>
      </c>
      <c r="V1682" s="24">
        <f>IFNA(VLOOKUP(A1682,'HUMAN RESOURCES processed'!$A$2:$M$2692,12,0))</f>
        <v>42921895</v>
      </c>
      <c r="W1682" s="24">
        <f>IFNA(VLOOKUP(A1682,'HUMAN RESOURCES processed'!$A$2:$M$2692,13,0))</f>
        <v>0.77</v>
      </c>
      <c r="X1682" s="24">
        <f>IFNA(VLOOKUP(A1682,'TOURISM processed'!$A$2:$F$2692,5,0))</f>
        <v>49996000000</v>
      </c>
      <c r="Y1682" s="24">
        <f>IFNA(VLOOKUP(A1682,'TOURISM processed'!$A$2:$F$2692,6,0))</f>
        <v>14864000000</v>
      </c>
      <c r="Z1682" s="24">
        <f t="shared" si="7"/>
        <v>346.3034426</v>
      </c>
      <c r="AA1682" s="24">
        <f t="shared" si="957"/>
        <v>0</v>
      </c>
      <c r="AB1682" s="24">
        <f>IFNA(VLOOKUP(A1682,'BUSINESS processed'!A1682:J4372,6,0))</f>
        <v>114</v>
      </c>
      <c r="AC1682" s="24">
        <f t="shared" si="959"/>
        <v>0</v>
      </c>
      <c r="AD1682" s="24">
        <f t="shared" si="960"/>
        <v>0</v>
      </c>
      <c r="AE1682" s="24">
        <f>IFNA(VLOOKUP(A1682,'BUSINESS processed'!A1682:J4372,9,0))</f>
        <v>0.44</v>
      </c>
      <c r="AF1682" s="27">
        <f>IFNA(VLOOKUP(A1682,'BUSINESS processed'!A1682:J4372,10,0))</f>
        <v>0.904</v>
      </c>
      <c r="AG1682" s="26"/>
      <c r="AH1682" s="26"/>
      <c r="AI1682" s="26"/>
      <c r="AJ1682" s="26"/>
      <c r="AK1682" s="26"/>
      <c r="AL1682" s="26"/>
      <c r="AM1682" s="26"/>
      <c r="AN1682" s="26"/>
      <c r="AO1682" s="26"/>
      <c r="AP1682" s="26"/>
      <c r="AQ1682" s="26"/>
      <c r="AR1682" s="26"/>
      <c r="AS1682" s="26"/>
      <c r="AT1682" s="26"/>
      <c r="AU1682" s="26"/>
      <c r="AV1682" s="26"/>
      <c r="AW1682" s="26"/>
      <c r="AX1682" s="26"/>
      <c r="AY1682" s="26"/>
      <c r="AZ1682" s="26"/>
      <c r="BA1682" s="26"/>
      <c r="BB1682" s="26"/>
      <c r="BC1682" s="26"/>
      <c r="BD1682" s="26"/>
      <c r="BE1682" s="26"/>
      <c r="BF1682" s="26"/>
      <c r="BG1682" s="26"/>
      <c r="BH1682" s="26"/>
    </row>
    <row r="1683">
      <c r="A1683" s="18" t="str">
        <f t="shared" si="1"/>
        <v>Europe_Spain-Europe_2005</v>
      </c>
      <c r="B1683" s="19" t="s">
        <v>179</v>
      </c>
      <c r="C1683" s="20" t="s">
        <v>222</v>
      </c>
      <c r="D1683" s="21" t="s">
        <v>84</v>
      </c>
      <c r="E1683" s="22">
        <v>1.13E12</v>
      </c>
      <c r="F1683" s="22">
        <f t="shared" si="2"/>
        <v>25885.8724</v>
      </c>
      <c r="G1683" s="23">
        <v>0.083</v>
      </c>
      <c r="H1683" s="23">
        <v>2178.0</v>
      </c>
      <c r="I1683" s="39">
        <f t="shared" si="961"/>
        <v>0.043</v>
      </c>
      <c r="J1683" s="24">
        <f t="shared" ref="J1683:J1684" si="962">IF(AND( C1683=C1682,D1683&gt;D1682),J1682,"")</f>
        <v>139013</v>
      </c>
      <c r="K1683" s="24">
        <f t="shared" si="3"/>
        <v>0.003184489185</v>
      </c>
      <c r="L1683" s="24">
        <f t="shared" ref="L1683:L1684" si="963">IF(AND(C1683=C1682,C1683&gt;C1682),C1682,0)</f>
        <v>0</v>
      </c>
      <c r="M1683" s="24">
        <f t="shared" si="5"/>
        <v>0</v>
      </c>
      <c r="N1683" s="24">
        <f>IFNA(VLOOKUP(A1683,'HUMAN RESOURCES processed'!$A$2:$M$2692,5,0))</f>
        <v>0.011</v>
      </c>
      <c r="O1683" s="24">
        <f>IFNA(VLOOKUP(A1683,'HUMAN RESOURCES processed'!$A$2:$M$2692,6,0))</f>
        <v>0.005</v>
      </c>
      <c r="P1683" s="24">
        <f>IFNA(VLOOKUP(A1683,'HUMAN RESOURCES processed'!$A$2:$M$2692,7,0))</f>
        <v>84</v>
      </c>
      <c r="Q1683" s="24">
        <f>IFNA(VLOOKUP(A1683,'HUMAN RESOURCES processed'!$A$2:$M$2692,8,0))</f>
        <v>77</v>
      </c>
      <c r="R1683" s="24">
        <f t="shared" si="6"/>
        <v>80.5</v>
      </c>
      <c r="S1683" s="24">
        <f>IFNA(VLOOKUP(A1683,'HUMAN RESOURCES processed'!$A$2:$M$2692,9,0))</f>
        <v>0.145</v>
      </c>
      <c r="T1683" s="24">
        <f>IFNA(VLOOKUP(A1683,'HUMAN RESOURCES processed'!$A$2:$M$2692,10,0))</f>
        <v>0.688</v>
      </c>
      <c r="U1683" s="24">
        <f>IFNA(VLOOKUP(A1683,'HUMAN RESOURCES processed'!$A$2:$M$2692,11,0))</f>
        <v>0.168</v>
      </c>
      <c r="V1683" s="24">
        <f>IFNA(VLOOKUP(A1683,'HUMAN RESOURCES processed'!$A$2:$M$2692,12,0))</f>
        <v>43653155</v>
      </c>
      <c r="W1683" s="24">
        <f>IFNA(VLOOKUP(A1683,'HUMAN RESOURCES processed'!$A$2:$M$2692,13,0))</f>
        <v>0.773</v>
      </c>
      <c r="X1683" s="24">
        <f>IFNA(VLOOKUP(A1683,'TOURISM processed'!$A$2:$F$2692,5,0))</f>
        <v>53066000000</v>
      </c>
      <c r="Y1683" s="24">
        <f>IFNA(VLOOKUP(A1683,'TOURISM processed'!$A$2:$F$2692,6,0))</f>
        <v>18441000000</v>
      </c>
      <c r="Z1683" s="24">
        <f t="shared" si="7"/>
        <v>422.4436928</v>
      </c>
      <c r="AA1683" s="24">
        <f>IFNA(VLOOKUP(A1683,'BUSINESS processed'!A1683:J4373,5,0))</f>
        <v>0.619</v>
      </c>
      <c r="AB1683" s="24">
        <f>IFNA(VLOOKUP(A1683,'BUSINESS processed'!A1683:J4373,6,0))</f>
        <v>47</v>
      </c>
      <c r="AC1683" s="24">
        <f t="shared" si="959"/>
        <v>0</v>
      </c>
      <c r="AD1683" s="24">
        <f>IFNA(VLOOKUP(A1683,'BUSINESS processed'!A1683:J4373,8,0))</f>
        <v>298</v>
      </c>
      <c r="AE1683" s="24">
        <f>IFNA(VLOOKUP(A1683,'BUSINESS processed'!A1683:J4373,9,0))</f>
        <v>0.479</v>
      </c>
      <c r="AF1683" s="27">
        <f>IFNA(VLOOKUP(A1683,'BUSINESS processed'!A1683:J4373,10,0))</f>
        <v>0.984</v>
      </c>
      <c r="AG1683" s="26"/>
      <c r="AH1683" s="26"/>
      <c r="AI1683" s="26"/>
      <c r="AJ1683" s="26"/>
      <c r="AK1683" s="26"/>
      <c r="AL1683" s="26"/>
      <c r="AM1683" s="26"/>
      <c r="AN1683" s="26"/>
      <c r="AO1683" s="26"/>
      <c r="AP1683" s="26"/>
      <c r="AQ1683" s="26"/>
      <c r="AR1683" s="26"/>
      <c r="AS1683" s="26"/>
      <c r="AT1683" s="26"/>
      <c r="AU1683" s="26"/>
      <c r="AV1683" s="26"/>
      <c r="AW1683" s="26"/>
      <c r="AX1683" s="26"/>
      <c r="AY1683" s="26"/>
      <c r="AZ1683" s="26"/>
      <c r="BA1683" s="26"/>
      <c r="BB1683" s="26"/>
      <c r="BC1683" s="26"/>
      <c r="BD1683" s="26"/>
      <c r="BE1683" s="26"/>
      <c r="BF1683" s="26"/>
      <c r="BG1683" s="26"/>
      <c r="BH1683" s="26"/>
    </row>
    <row r="1684">
      <c r="A1684" s="18" t="str">
        <f t="shared" si="1"/>
        <v>Europe_Spain-Europe_2006</v>
      </c>
      <c r="B1684" s="19" t="s">
        <v>179</v>
      </c>
      <c r="C1684" s="20" t="s">
        <v>222</v>
      </c>
      <c r="D1684" s="21" t="s">
        <v>85</v>
      </c>
      <c r="E1684" s="22">
        <v>1.24E12</v>
      </c>
      <c r="F1684" s="22">
        <f t="shared" si="2"/>
        <v>27929.6144</v>
      </c>
      <c r="G1684" s="23">
        <v>0.084</v>
      </c>
      <c r="H1684" s="23">
        <v>2371.0</v>
      </c>
      <c r="I1684" s="39">
        <f t="shared" si="961"/>
        <v>0.043</v>
      </c>
      <c r="J1684" s="24">
        <f t="shared" si="962"/>
        <v>139013</v>
      </c>
      <c r="K1684" s="24">
        <f t="shared" si="3"/>
        <v>0.003131112489</v>
      </c>
      <c r="L1684" s="24">
        <f t="shared" si="963"/>
        <v>0</v>
      </c>
      <c r="M1684" s="24">
        <f t="shared" si="5"/>
        <v>0</v>
      </c>
      <c r="N1684" s="24">
        <f>IFNA(VLOOKUP(A1684,'HUMAN RESOURCES processed'!$A$2:$M$2692,5,0))</f>
        <v>0.011</v>
      </c>
      <c r="O1684" s="24">
        <f>IFNA(VLOOKUP(A1684,'HUMAN RESOURCES processed'!$A$2:$M$2692,6,0))</f>
        <v>0.005</v>
      </c>
      <c r="P1684" s="24">
        <f>IFNA(VLOOKUP(A1684,'HUMAN RESOURCES processed'!$A$2:$M$2692,7,0))</f>
        <v>84</v>
      </c>
      <c r="Q1684" s="24">
        <f>IFNA(VLOOKUP(A1684,'HUMAN RESOURCES processed'!$A$2:$M$2692,8,0))</f>
        <v>78</v>
      </c>
      <c r="R1684" s="24">
        <f t="shared" si="6"/>
        <v>81</v>
      </c>
      <c r="S1684" s="24">
        <f>IFNA(VLOOKUP(A1684,'HUMAN RESOURCES processed'!$A$2:$M$2692,9,0))</f>
        <v>0.145</v>
      </c>
      <c r="T1684" s="24">
        <f>IFNA(VLOOKUP(A1684,'HUMAN RESOURCES processed'!$A$2:$M$2692,10,0))</f>
        <v>0.687</v>
      </c>
      <c r="U1684" s="24">
        <f>IFNA(VLOOKUP(A1684,'HUMAN RESOURCES processed'!$A$2:$M$2692,11,0))</f>
        <v>0.168</v>
      </c>
      <c r="V1684" s="24">
        <f>IFNA(VLOOKUP(A1684,'HUMAN RESOURCES processed'!$A$2:$M$2692,12,0))</f>
        <v>44397319</v>
      </c>
      <c r="W1684" s="24">
        <f>IFNA(VLOOKUP(A1684,'HUMAN RESOURCES processed'!$A$2:$M$2692,13,0))</f>
        <v>0.775</v>
      </c>
      <c r="X1684" s="24">
        <f>IFNA(VLOOKUP(A1684,'TOURISM processed'!$A$2:$F$2692,5,0))</f>
        <v>57543000000</v>
      </c>
      <c r="Y1684" s="24">
        <f>IFNA(VLOOKUP(A1684,'TOURISM processed'!$A$2:$F$2692,6,0))</f>
        <v>20348000000</v>
      </c>
      <c r="Z1684" s="24">
        <f t="shared" si="7"/>
        <v>458.3159627</v>
      </c>
      <c r="AA1684" s="24">
        <f>IFNA(VLOOKUP(A1684,'BUSINESS processed'!A1684:J4374,5,0))</f>
        <v>0.619</v>
      </c>
      <c r="AB1684" s="24">
        <f>IFNA(VLOOKUP(A1684,'BUSINESS processed'!A1684:J4374,6,0))</f>
        <v>47</v>
      </c>
      <c r="AC1684" s="24">
        <f t="shared" si="959"/>
        <v>0</v>
      </c>
      <c r="AD1684" s="24">
        <f>IFNA(VLOOKUP(A1684,'BUSINESS processed'!A1684:J4374,8,0))</f>
        <v>298</v>
      </c>
      <c r="AE1684" s="24">
        <f>IFNA(VLOOKUP(A1684,'BUSINESS processed'!A1684:J4374,9,0))</f>
        <v>0.504</v>
      </c>
      <c r="AF1684" s="27">
        <f>IFNA(VLOOKUP(A1684,'BUSINESS processed'!A1684:J4374,10,0))</f>
        <v>1.038</v>
      </c>
      <c r="AG1684" s="26"/>
      <c r="AH1684" s="26"/>
      <c r="AI1684" s="26"/>
      <c r="AJ1684" s="26"/>
      <c r="AK1684" s="26"/>
      <c r="AL1684" s="26"/>
      <c r="AM1684" s="26"/>
      <c r="AN1684" s="26"/>
      <c r="AO1684" s="26"/>
      <c r="AP1684" s="26"/>
      <c r="AQ1684" s="26"/>
      <c r="AR1684" s="26"/>
      <c r="AS1684" s="26"/>
      <c r="AT1684" s="26"/>
      <c r="AU1684" s="26"/>
      <c r="AV1684" s="26"/>
      <c r="AW1684" s="26"/>
      <c r="AX1684" s="26"/>
      <c r="AY1684" s="26"/>
      <c r="AZ1684" s="26"/>
      <c r="BA1684" s="26"/>
      <c r="BB1684" s="26"/>
      <c r="BC1684" s="26"/>
      <c r="BD1684" s="26"/>
      <c r="BE1684" s="26"/>
      <c r="BF1684" s="26"/>
      <c r="BG1684" s="26"/>
      <c r="BH1684" s="26"/>
    </row>
    <row r="1685">
      <c r="A1685" s="18" t="str">
        <f t="shared" si="1"/>
        <v>Europe_Spain-Europe_2007</v>
      </c>
      <c r="B1685" s="19" t="s">
        <v>179</v>
      </c>
      <c r="C1685" s="20" t="s">
        <v>222</v>
      </c>
      <c r="D1685" s="21" t="s">
        <v>86</v>
      </c>
      <c r="E1685" s="22">
        <v>1.44E12</v>
      </c>
      <c r="F1685" s="22">
        <f t="shared" si="2"/>
        <v>31839.52666</v>
      </c>
      <c r="G1685" s="23">
        <v>0.085</v>
      </c>
      <c r="H1685" s="23">
        <v>2752.0</v>
      </c>
      <c r="I1685" s="39">
        <f t="shared" si="961"/>
        <v>0.043</v>
      </c>
      <c r="J1685" s="24">
        <f>IFNA(VLOOKUP(A1685,'ENERGY processed'!$A$2:$H$2692,7,0),"")</f>
        <v>132034</v>
      </c>
      <c r="K1685" s="24">
        <f t="shared" si="3"/>
        <v>0.002919375044</v>
      </c>
      <c r="L1685" s="24">
        <f>IFNA(VLOOKUP(A1685,'ENERGY processed'!$A$2:$H$2692,8,0),"")</f>
        <v>318629.5</v>
      </c>
      <c r="M1685" s="24">
        <f t="shared" si="5"/>
        <v>0.007045147542</v>
      </c>
      <c r="N1685" s="24">
        <f>IFNA(VLOOKUP(A1685,'HUMAN RESOURCES processed'!$A$2:$M$2692,5,0))</f>
        <v>0.011</v>
      </c>
      <c r="O1685" s="24">
        <f>IFNA(VLOOKUP(A1685,'HUMAN RESOURCES processed'!$A$2:$M$2692,6,0))</f>
        <v>0.004</v>
      </c>
      <c r="P1685" s="24">
        <f>IFNA(VLOOKUP(A1685,'HUMAN RESOURCES processed'!$A$2:$M$2692,7,0))</f>
        <v>84</v>
      </c>
      <c r="Q1685" s="24">
        <f>IFNA(VLOOKUP(A1685,'HUMAN RESOURCES processed'!$A$2:$M$2692,8,0))</f>
        <v>78</v>
      </c>
      <c r="R1685" s="24">
        <f t="shared" si="6"/>
        <v>81</v>
      </c>
      <c r="S1685" s="24">
        <f>IFNA(VLOOKUP(A1685,'HUMAN RESOURCES processed'!$A$2:$M$2692,9,0))</f>
        <v>0.146</v>
      </c>
      <c r="T1685" s="24">
        <f>IFNA(VLOOKUP(A1685,'HUMAN RESOURCES processed'!$A$2:$M$2692,10,0))</f>
        <v>0.686</v>
      </c>
      <c r="U1685" s="24">
        <f>IFNA(VLOOKUP(A1685,'HUMAN RESOURCES processed'!$A$2:$M$2692,11,0))</f>
        <v>0.168</v>
      </c>
      <c r="V1685" s="24">
        <f>IFNA(VLOOKUP(A1685,'HUMAN RESOURCES processed'!$A$2:$M$2692,12,0))</f>
        <v>45226803</v>
      </c>
      <c r="W1685" s="24">
        <f>IFNA(VLOOKUP(A1685,'HUMAN RESOURCES processed'!$A$2:$M$2692,13,0))</f>
        <v>0.777</v>
      </c>
      <c r="X1685" s="24">
        <f>IFNA(VLOOKUP(A1685,'TOURISM processed'!$A$2:$F$2692,5,0))</f>
        <v>65020000000</v>
      </c>
      <c r="Y1685" s="24">
        <f>IFNA(VLOOKUP(A1685,'TOURISM processed'!$A$2:$F$2692,6,0))</f>
        <v>24355000000</v>
      </c>
      <c r="Z1685" s="24">
        <f t="shared" si="7"/>
        <v>538.5081055</v>
      </c>
      <c r="AA1685" s="24">
        <f>IFNA(VLOOKUP(A1685,'BUSINESS processed'!A1685:J4375,5,0))</f>
        <v>0.621</v>
      </c>
      <c r="AB1685" s="24">
        <f>IFNA(VLOOKUP(A1685,'BUSINESS processed'!A1685:J4375,6,0))</f>
        <v>47</v>
      </c>
      <c r="AC1685" s="24">
        <f t="shared" si="959"/>
        <v>0</v>
      </c>
      <c r="AD1685" s="24">
        <f>IFNA(VLOOKUP(A1685,'BUSINESS processed'!A1685:J4375,8,0))</f>
        <v>298</v>
      </c>
      <c r="AE1685" s="24">
        <f>IFNA(VLOOKUP(A1685,'BUSINESS processed'!A1685:J4375,9,0))</f>
        <v>0.551</v>
      </c>
      <c r="AF1685" s="27">
        <f>IFNA(VLOOKUP(A1685,'BUSINESS processed'!A1685:J4375,10,0))</f>
        <v>1.084</v>
      </c>
      <c r="AG1685" s="26"/>
      <c r="AH1685" s="26"/>
      <c r="AI1685" s="26"/>
      <c r="AJ1685" s="26"/>
      <c r="AK1685" s="26"/>
      <c r="AL1685" s="26"/>
      <c r="AM1685" s="26"/>
      <c r="AN1685" s="26"/>
      <c r="AO1685" s="26"/>
      <c r="AP1685" s="26"/>
      <c r="AQ1685" s="26"/>
      <c r="AR1685" s="26"/>
      <c r="AS1685" s="26"/>
      <c r="AT1685" s="26"/>
      <c r="AU1685" s="26"/>
      <c r="AV1685" s="26"/>
      <c r="AW1685" s="26"/>
      <c r="AX1685" s="26"/>
      <c r="AY1685" s="26"/>
      <c r="AZ1685" s="26"/>
      <c r="BA1685" s="26"/>
      <c r="BB1685" s="26"/>
      <c r="BC1685" s="26"/>
      <c r="BD1685" s="26"/>
      <c r="BE1685" s="26"/>
      <c r="BF1685" s="26"/>
      <c r="BG1685" s="26"/>
      <c r="BH1685" s="26"/>
    </row>
    <row r="1686">
      <c r="A1686" s="18" t="str">
        <f t="shared" si="1"/>
        <v>Europe_Spain-Europe_2008</v>
      </c>
      <c r="B1686" s="19" t="s">
        <v>179</v>
      </c>
      <c r="C1686" s="20" t="s">
        <v>222</v>
      </c>
      <c r="D1686" s="21" t="s">
        <v>87</v>
      </c>
      <c r="E1686" s="22">
        <v>1.59E12</v>
      </c>
      <c r="F1686" s="22">
        <f t="shared" si="2"/>
        <v>34599.7374</v>
      </c>
      <c r="G1686" s="23">
        <v>0.089</v>
      </c>
      <c r="H1686" s="23">
        <v>3146.0</v>
      </c>
      <c r="I1686" s="39">
        <f t="shared" si="961"/>
        <v>0.043</v>
      </c>
      <c r="J1686" s="24">
        <f>IFNA(VLOOKUP(A1686,'ENERGY processed'!$A$2:$H$2692,7,0),"")</f>
        <v>136296.5</v>
      </c>
      <c r="K1686" s="24">
        <f t="shared" si="3"/>
        <v>0.002965926483</v>
      </c>
      <c r="L1686" s="24">
        <f>IFNA(VLOOKUP(A1686,'ENERGY processed'!$A$2:$H$2692,8,0),"")</f>
        <v>336378</v>
      </c>
      <c r="M1686" s="24">
        <f t="shared" si="5"/>
        <v>0.007319868218</v>
      </c>
      <c r="N1686" s="24">
        <f>IFNA(VLOOKUP(A1686,'HUMAN RESOURCES processed'!$A$2:$M$2692,5,0))</f>
        <v>0.011</v>
      </c>
      <c r="O1686" s="24">
        <f>IFNA(VLOOKUP(A1686,'HUMAN RESOURCES processed'!$A$2:$M$2692,6,0))</f>
        <v>0.004</v>
      </c>
      <c r="P1686" s="24">
        <f>IFNA(VLOOKUP(A1686,'HUMAN RESOURCES processed'!$A$2:$M$2692,7,0))</f>
        <v>84</v>
      </c>
      <c r="Q1686" s="24">
        <f>IFNA(VLOOKUP(A1686,'HUMAN RESOURCES processed'!$A$2:$M$2692,8,0))</f>
        <v>78</v>
      </c>
      <c r="R1686" s="24">
        <f t="shared" si="6"/>
        <v>81</v>
      </c>
      <c r="S1686" s="24">
        <f>IFNA(VLOOKUP(A1686,'HUMAN RESOURCES processed'!$A$2:$M$2692,9,0))</f>
        <v>0.147</v>
      </c>
      <c r="T1686" s="24">
        <f>IFNA(VLOOKUP(A1686,'HUMAN RESOURCES processed'!$A$2:$M$2692,10,0))</f>
        <v>0.684</v>
      </c>
      <c r="U1686" s="24">
        <f>IFNA(VLOOKUP(A1686,'HUMAN RESOURCES processed'!$A$2:$M$2692,11,0))</f>
        <v>0.169</v>
      </c>
      <c r="V1686" s="24">
        <f>IFNA(VLOOKUP(A1686,'HUMAN RESOURCES processed'!$A$2:$M$2692,12,0))</f>
        <v>45954106</v>
      </c>
      <c r="W1686" s="24">
        <f>IFNA(VLOOKUP(A1686,'HUMAN RESOURCES processed'!$A$2:$M$2692,13,0))</f>
        <v>0.78</v>
      </c>
      <c r="X1686" s="24">
        <f>IFNA(VLOOKUP(A1686,'TOURISM processed'!$A$2:$F$2692,5,0))</f>
        <v>70434000000</v>
      </c>
      <c r="Y1686" s="24">
        <f>IFNA(VLOOKUP(A1686,'TOURISM processed'!$A$2:$F$2692,6,0))</f>
        <v>27157000000</v>
      </c>
      <c r="Z1686" s="24">
        <f t="shared" si="7"/>
        <v>590.9591626</v>
      </c>
      <c r="AA1686" s="24">
        <f>IFNA(VLOOKUP(A1686,'BUSINESS processed'!A1686:J4376,5,0))</f>
        <v>0.603</v>
      </c>
      <c r="AB1686" s="24">
        <f>IFNA(VLOOKUP(A1686,'BUSINESS processed'!A1686:J4376,6,0))</f>
        <v>47</v>
      </c>
      <c r="AC1686" s="24">
        <f t="shared" si="959"/>
        <v>0</v>
      </c>
      <c r="AD1686" s="24">
        <f>IFNA(VLOOKUP(A1686,'BUSINESS processed'!A1686:J4376,8,0))</f>
        <v>234</v>
      </c>
      <c r="AE1686" s="24">
        <f>IFNA(VLOOKUP(A1686,'BUSINESS processed'!A1686:J4376,9,0))</f>
        <v>0.596</v>
      </c>
      <c r="AF1686" s="27">
        <f>IFNA(VLOOKUP(A1686,'BUSINESS processed'!A1686:J4376,10,0))</f>
        <v>1.097</v>
      </c>
      <c r="AG1686" s="26"/>
      <c r="AH1686" s="26"/>
      <c r="AI1686" s="26"/>
      <c r="AJ1686" s="26"/>
      <c r="AK1686" s="26"/>
      <c r="AL1686" s="26"/>
      <c r="AM1686" s="26"/>
      <c r="AN1686" s="26"/>
      <c r="AO1686" s="26"/>
      <c r="AP1686" s="26"/>
      <c r="AQ1686" s="26"/>
      <c r="AR1686" s="26"/>
      <c r="AS1686" s="26"/>
      <c r="AT1686" s="26"/>
      <c r="AU1686" s="26"/>
      <c r="AV1686" s="26"/>
      <c r="AW1686" s="26"/>
      <c r="AX1686" s="26"/>
      <c r="AY1686" s="26"/>
      <c r="AZ1686" s="26"/>
      <c r="BA1686" s="26"/>
      <c r="BB1686" s="26"/>
      <c r="BC1686" s="26"/>
      <c r="BD1686" s="26"/>
      <c r="BE1686" s="26"/>
      <c r="BF1686" s="26"/>
      <c r="BG1686" s="26"/>
      <c r="BH1686" s="26"/>
    </row>
    <row r="1687">
      <c r="A1687" s="18" t="str">
        <f t="shared" si="1"/>
        <v>Europe_Spain-Europe_2009</v>
      </c>
      <c r="B1687" s="19" t="s">
        <v>179</v>
      </c>
      <c r="C1687" s="20" t="s">
        <v>222</v>
      </c>
      <c r="D1687" s="21" t="s">
        <v>88</v>
      </c>
      <c r="E1687" s="22">
        <v>1.45E12</v>
      </c>
      <c r="F1687" s="22">
        <f t="shared" si="2"/>
        <v>31274.97549</v>
      </c>
      <c r="G1687" s="23">
        <v>0.096</v>
      </c>
      <c r="H1687" s="23">
        <v>3058.0</v>
      </c>
      <c r="I1687" s="39">
        <f t="shared" si="961"/>
        <v>0.043</v>
      </c>
      <c r="J1687" s="24">
        <f>IF(AND( C1687=C1686,D1687&gt;D1686),J1686,"")</f>
        <v>136296.5</v>
      </c>
      <c r="K1687" s="24">
        <f t="shared" si="3"/>
        <v>0.002939772205</v>
      </c>
      <c r="L1687" s="24">
        <f>IF(AND(C1687=C1686,C1687&gt;C1686),C1686,0)</f>
        <v>0</v>
      </c>
      <c r="M1687" s="24">
        <f t="shared" si="5"/>
        <v>0</v>
      </c>
      <c r="N1687" s="24">
        <f>IFNA(VLOOKUP(A1687,'HUMAN RESOURCES processed'!$A$2:$M$2692,5,0))</f>
        <v>0.011</v>
      </c>
      <c r="O1687" s="24">
        <f>IFNA(VLOOKUP(A1687,'HUMAN RESOURCES processed'!$A$2:$M$2692,6,0))</f>
        <v>0.004</v>
      </c>
      <c r="P1687" s="24">
        <f>IFNA(VLOOKUP(A1687,'HUMAN RESOURCES processed'!$A$2:$M$2692,7,0))</f>
        <v>85</v>
      </c>
      <c r="Q1687" s="24">
        <f>IFNA(VLOOKUP(A1687,'HUMAN RESOURCES processed'!$A$2:$M$2692,8,0))</f>
        <v>79</v>
      </c>
      <c r="R1687" s="24">
        <f t="shared" si="6"/>
        <v>82</v>
      </c>
      <c r="S1687" s="24">
        <f>IFNA(VLOOKUP(A1687,'HUMAN RESOURCES processed'!$A$2:$M$2692,9,0))</f>
        <v>0.148</v>
      </c>
      <c r="T1687" s="24">
        <f>IFNA(VLOOKUP(A1687,'HUMAN RESOURCES processed'!$A$2:$M$2692,10,0))</f>
        <v>0.682</v>
      </c>
      <c r="U1687" s="24">
        <f>IFNA(VLOOKUP(A1687,'HUMAN RESOURCES processed'!$A$2:$M$2692,11,0))</f>
        <v>0.17</v>
      </c>
      <c r="V1687" s="24">
        <f>IFNA(VLOOKUP(A1687,'HUMAN RESOURCES processed'!$A$2:$M$2692,12,0))</f>
        <v>46362946</v>
      </c>
      <c r="W1687" s="24">
        <f>IFNA(VLOOKUP(A1687,'HUMAN RESOURCES processed'!$A$2:$M$2692,13,0))</f>
        <v>0.782</v>
      </c>
      <c r="X1687" s="24">
        <f>IFNA(VLOOKUP(A1687,'TOURISM processed'!$A$2:$F$2692,5,0))</f>
        <v>59743000000</v>
      </c>
      <c r="Y1687" s="24">
        <f>IFNA(VLOOKUP(A1687,'TOURISM processed'!$A$2:$F$2692,6,0))</f>
        <v>22787000000</v>
      </c>
      <c r="Z1687" s="24">
        <f t="shared" si="7"/>
        <v>491.4916321</v>
      </c>
      <c r="AA1687" s="24">
        <f>IFNA(VLOOKUP(A1687,'BUSINESS processed'!A1687:J4377,5,0))</f>
        <v>0.571</v>
      </c>
      <c r="AB1687" s="24">
        <f>IFNA(VLOOKUP(A1687,'BUSINESS processed'!A1687:J4377,6,0))</f>
        <v>47</v>
      </c>
      <c r="AC1687" s="24">
        <f t="shared" si="959"/>
        <v>0</v>
      </c>
      <c r="AD1687" s="24">
        <f>IFNA(VLOOKUP(A1687,'BUSINESS processed'!A1687:J4377,8,0))</f>
        <v>213</v>
      </c>
      <c r="AE1687" s="24">
        <f>IFNA(VLOOKUP(A1687,'BUSINESS processed'!A1687:J4377,9,0))</f>
        <v>0.624</v>
      </c>
      <c r="AF1687" s="27">
        <f>IFNA(VLOOKUP(A1687,'BUSINESS processed'!A1687:J4377,10,0))</f>
        <v>1.116</v>
      </c>
      <c r="AG1687" s="26"/>
      <c r="AH1687" s="26"/>
      <c r="AI1687" s="26"/>
      <c r="AJ1687" s="26"/>
      <c r="AK1687" s="26"/>
      <c r="AL1687" s="26"/>
      <c r="AM1687" s="26"/>
      <c r="AN1687" s="26"/>
      <c r="AO1687" s="26"/>
      <c r="AP1687" s="26"/>
      <c r="AQ1687" s="26"/>
      <c r="AR1687" s="26"/>
      <c r="AS1687" s="26"/>
      <c r="AT1687" s="26"/>
      <c r="AU1687" s="26"/>
      <c r="AV1687" s="26"/>
      <c r="AW1687" s="26"/>
      <c r="AX1687" s="26"/>
      <c r="AY1687" s="26"/>
      <c r="AZ1687" s="26"/>
      <c r="BA1687" s="26"/>
      <c r="BB1687" s="26"/>
      <c r="BC1687" s="26"/>
      <c r="BD1687" s="26"/>
      <c r="BE1687" s="26"/>
      <c r="BF1687" s="26"/>
      <c r="BG1687" s="26"/>
      <c r="BH1687" s="26"/>
    </row>
    <row r="1688">
      <c r="A1688" s="18" t="str">
        <f t="shared" si="1"/>
        <v>Europe_Spain-Europe_2010</v>
      </c>
      <c r="B1688" s="19" t="s">
        <v>179</v>
      </c>
      <c r="C1688" s="20" t="s">
        <v>222</v>
      </c>
      <c r="D1688" s="21" t="s">
        <v>89</v>
      </c>
      <c r="E1688" s="22">
        <v>1.38E12</v>
      </c>
      <c r="F1688" s="22">
        <f t="shared" si="2"/>
        <v>29628.42286</v>
      </c>
      <c r="G1688" s="23">
        <v>0.096</v>
      </c>
      <c r="H1688" s="23">
        <v>2902.0</v>
      </c>
      <c r="I1688" s="39">
        <f t="shared" si="961"/>
        <v>0.043</v>
      </c>
      <c r="J1688" s="24">
        <f>IFNA(VLOOKUP(A1688,'ENERGY processed'!$A$2:$H$2692,7,0),"")</f>
        <v>141914</v>
      </c>
      <c r="K1688" s="24">
        <f t="shared" si="3"/>
        <v>0.003046875364</v>
      </c>
      <c r="L1688" s="24">
        <f>IFNA(VLOOKUP(A1688,'ENERGY processed'!$A$2:$H$2692,8,0),"")</f>
        <v>353462</v>
      </c>
      <c r="M1688" s="24">
        <f t="shared" si="5"/>
        <v>0.00758878377</v>
      </c>
      <c r="N1688" s="24">
        <f>IFNA(VLOOKUP(A1688,'HUMAN RESOURCES processed'!$A$2:$M$2692,5,0))</f>
        <v>0.01</v>
      </c>
      <c r="O1688" s="24">
        <f>IFNA(VLOOKUP(A1688,'HUMAN RESOURCES processed'!$A$2:$M$2692,6,0))</f>
        <v>0.004</v>
      </c>
      <c r="P1688" s="24">
        <f>IFNA(VLOOKUP(A1688,'HUMAN RESOURCES processed'!$A$2:$M$2692,7,0))</f>
        <v>85</v>
      </c>
      <c r="Q1688" s="24">
        <f>IFNA(VLOOKUP(A1688,'HUMAN RESOURCES processed'!$A$2:$M$2692,8,0))</f>
        <v>79</v>
      </c>
      <c r="R1688" s="24">
        <f t="shared" si="6"/>
        <v>82</v>
      </c>
      <c r="S1688" s="24">
        <f>IFNA(VLOOKUP(A1688,'HUMAN RESOURCES processed'!$A$2:$M$2692,9,0))</f>
        <v>0.149</v>
      </c>
      <c r="T1688" s="24">
        <f>IFNA(VLOOKUP(A1688,'HUMAN RESOURCES processed'!$A$2:$M$2692,10,0))</f>
        <v>0.68</v>
      </c>
      <c r="U1688" s="24">
        <f>IFNA(VLOOKUP(A1688,'HUMAN RESOURCES processed'!$A$2:$M$2692,11,0))</f>
        <v>0.171</v>
      </c>
      <c r="V1688" s="24">
        <f>IFNA(VLOOKUP(A1688,'HUMAN RESOURCES processed'!$A$2:$M$2692,12,0))</f>
        <v>46576897</v>
      </c>
      <c r="W1688" s="24">
        <f>IFNA(VLOOKUP(A1688,'HUMAN RESOURCES processed'!$A$2:$M$2692,13,0))</f>
        <v>0.784</v>
      </c>
      <c r="X1688" s="24">
        <f>IFNA(VLOOKUP(A1688,'TOURISM processed'!$A$2:$F$2692,5,0))</f>
        <v>59042000000</v>
      </c>
      <c r="Y1688" s="24">
        <f>IFNA(VLOOKUP(A1688,'TOURISM processed'!$A$2:$F$2692,6,0))</f>
        <v>22733000000</v>
      </c>
      <c r="Z1688" s="24">
        <f t="shared" si="7"/>
        <v>488.074592</v>
      </c>
      <c r="AA1688" s="24">
        <f>IFNA(VLOOKUP(A1688,'BUSINESS processed'!A1688:J4378,5,0))</f>
        <v>0.568</v>
      </c>
      <c r="AB1688" s="24">
        <f>IFNA(VLOOKUP(A1688,'BUSINESS processed'!A1688:J4378,6,0))</f>
        <v>47</v>
      </c>
      <c r="AC1688" s="24">
        <f t="shared" si="959"/>
        <v>0</v>
      </c>
      <c r="AD1688" s="24">
        <f>IFNA(VLOOKUP(A1688,'BUSINESS processed'!A1688:J4378,8,0))</f>
        <v>197</v>
      </c>
      <c r="AE1688" s="24">
        <f>IFNA(VLOOKUP(A1688,'BUSINESS processed'!A1688:J4378,9,0))</f>
        <v>0.658</v>
      </c>
      <c r="AF1688" s="27">
        <f>IFNA(VLOOKUP(A1688,'BUSINESS processed'!A1688:J4378,10,0))</f>
        <v>1.113</v>
      </c>
      <c r="AG1688" s="26"/>
      <c r="AH1688" s="26"/>
      <c r="AI1688" s="26"/>
      <c r="AJ1688" s="26"/>
      <c r="AK1688" s="26"/>
      <c r="AL1688" s="26"/>
      <c r="AM1688" s="26"/>
      <c r="AN1688" s="26"/>
      <c r="AO1688" s="26"/>
      <c r="AP1688" s="26"/>
      <c r="AQ1688" s="26"/>
      <c r="AR1688" s="26"/>
      <c r="AS1688" s="26"/>
      <c r="AT1688" s="26"/>
      <c r="AU1688" s="26"/>
      <c r="AV1688" s="26"/>
      <c r="AW1688" s="26"/>
      <c r="AX1688" s="26"/>
      <c r="AY1688" s="26"/>
      <c r="AZ1688" s="26"/>
      <c r="BA1688" s="26"/>
      <c r="BB1688" s="26"/>
      <c r="BC1688" s="26"/>
      <c r="BD1688" s="26"/>
      <c r="BE1688" s="26"/>
      <c r="BF1688" s="26"/>
      <c r="BG1688" s="26"/>
      <c r="BH1688" s="26"/>
    </row>
    <row r="1689">
      <c r="A1689" s="18" t="str">
        <f t="shared" si="1"/>
        <v>Europe_Spain-Europe_2011</v>
      </c>
      <c r="B1689" s="19" t="s">
        <v>179</v>
      </c>
      <c r="C1689" s="20" t="s">
        <v>222</v>
      </c>
      <c r="D1689" s="21" t="s">
        <v>90</v>
      </c>
      <c r="E1689" s="22">
        <v>1.45E12</v>
      </c>
      <c r="F1689" s="22">
        <f t="shared" si="2"/>
        <v>31020.88867</v>
      </c>
      <c r="G1689" s="23">
        <v>0.093</v>
      </c>
      <c r="H1689" s="23">
        <v>2978.0</v>
      </c>
      <c r="I1689" s="39">
        <f t="shared" si="961"/>
        <v>0.043</v>
      </c>
      <c r="J1689" s="24">
        <f>IF(AND( C1689=C1688,D1689&gt;D1688),J1688,"")</f>
        <v>141914</v>
      </c>
      <c r="K1689" s="24">
        <f t="shared" si="3"/>
        <v>0.003036067859</v>
      </c>
      <c r="L1689" s="24">
        <f>IF(AND(C1689=C1688,C1689&gt;C1688),C1688,0)</f>
        <v>0</v>
      </c>
      <c r="M1689" s="24">
        <f t="shared" si="5"/>
        <v>0</v>
      </c>
      <c r="N1689" s="24">
        <f>IFNA(VLOOKUP(A1689,'HUMAN RESOURCES processed'!$A$2:$M$2692,5,0))</f>
        <v>0.01</v>
      </c>
      <c r="O1689" s="24">
        <f>IFNA(VLOOKUP(A1689,'HUMAN RESOURCES processed'!$A$2:$M$2692,6,0))</f>
        <v>0.004</v>
      </c>
      <c r="P1689" s="24">
        <f>IFNA(VLOOKUP(A1689,'HUMAN RESOURCES processed'!$A$2:$M$2692,7,0))</f>
        <v>86</v>
      </c>
      <c r="Q1689" s="24">
        <f>IFNA(VLOOKUP(A1689,'HUMAN RESOURCES processed'!$A$2:$M$2692,8,0))</f>
        <v>80</v>
      </c>
      <c r="R1689" s="24">
        <f t="shared" si="6"/>
        <v>83</v>
      </c>
      <c r="S1689" s="24">
        <f>IFNA(VLOOKUP(A1689,'HUMAN RESOURCES processed'!$A$2:$M$2692,9,0))</f>
        <v>0.151</v>
      </c>
      <c r="T1689" s="24">
        <f>IFNA(VLOOKUP(A1689,'HUMAN RESOURCES processed'!$A$2:$M$2692,10,0))</f>
        <v>0.677</v>
      </c>
      <c r="U1689" s="24">
        <f>IFNA(VLOOKUP(A1689,'HUMAN RESOURCES processed'!$A$2:$M$2692,11,0))</f>
        <v>0.173</v>
      </c>
      <c r="V1689" s="24">
        <f>IFNA(VLOOKUP(A1689,'HUMAN RESOURCES processed'!$A$2:$M$2692,12,0))</f>
        <v>46742697</v>
      </c>
      <c r="W1689" s="24">
        <f>IFNA(VLOOKUP(A1689,'HUMAN RESOURCES processed'!$A$2:$M$2692,13,0))</f>
        <v>0.787</v>
      </c>
      <c r="X1689" s="24">
        <f>IFNA(VLOOKUP(A1689,'TOURISM processed'!$A$2:$F$2692,5,0))</f>
        <v>67698000000</v>
      </c>
      <c r="Y1689" s="24">
        <f>IFNA(VLOOKUP(A1689,'TOURISM processed'!$A$2:$F$2692,6,0))</f>
        <v>23583000000</v>
      </c>
      <c r="Z1689" s="24">
        <f t="shared" si="7"/>
        <v>504.5280122</v>
      </c>
      <c r="AA1689" s="24">
        <f>IFNA(VLOOKUP(A1689,'BUSINESS processed'!A1689:J4379,5,0))</f>
        <v>0.387</v>
      </c>
      <c r="AB1689" s="24">
        <f>IFNA(VLOOKUP(A1689,'BUSINESS processed'!A1689:J4379,6,0))</f>
        <v>28</v>
      </c>
      <c r="AC1689" s="24">
        <f t="shared" si="959"/>
        <v>0</v>
      </c>
      <c r="AD1689" s="24">
        <f>IFNA(VLOOKUP(A1689,'BUSINESS processed'!A1689:J4379,8,0))</f>
        <v>187</v>
      </c>
      <c r="AE1689" s="24">
        <f>IFNA(VLOOKUP(A1689,'BUSINESS processed'!A1689:J4379,9,0))</f>
        <v>0.676</v>
      </c>
      <c r="AF1689" s="27">
        <f>IFNA(VLOOKUP(A1689,'BUSINESS processed'!A1689:J4379,10,0))</f>
        <v>1.131</v>
      </c>
      <c r="AG1689" s="26"/>
      <c r="AH1689" s="26"/>
      <c r="AI1689" s="26"/>
      <c r="AJ1689" s="26"/>
      <c r="AK1689" s="26"/>
      <c r="AL1689" s="26"/>
      <c r="AM1689" s="26"/>
      <c r="AN1689" s="26"/>
      <c r="AO1689" s="26"/>
      <c r="AP1689" s="26"/>
      <c r="AQ1689" s="26"/>
      <c r="AR1689" s="26"/>
      <c r="AS1689" s="26"/>
      <c r="AT1689" s="26"/>
      <c r="AU1689" s="26"/>
      <c r="AV1689" s="26"/>
      <c r="AW1689" s="26"/>
      <c r="AX1689" s="26"/>
      <c r="AY1689" s="26"/>
      <c r="AZ1689" s="26"/>
      <c r="BA1689" s="26"/>
      <c r="BB1689" s="26"/>
      <c r="BC1689" s="26"/>
      <c r="BD1689" s="26"/>
      <c r="BE1689" s="26"/>
      <c r="BF1689" s="26"/>
      <c r="BG1689" s="26"/>
      <c r="BH1689" s="26"/>
    </row>
    <row r="1690">
      <c r="A1690" s="18" t="str">
        <f t="shared" si="1"/>
        <v>Europe_Spain-Europe_2012</v>
      </c>
      <c r="B1690" s="19" t="s">
        <v>179</v>
      </c>
      <c r="C1690" s="20" t="s">
        <v>222</v>
      </c>
      <c r="D1690" s="21" t="s">
        <v>91</v>
      </c>
      <c r="E1690" s="22">
        <v>1.32E12</v>
      </c>
      <c r="F1690" s="22">
        <f t="shared" si="2"/>
        <v>28228.49271</v>
      </c>
      <c r="G1690" s="23">
        <v>0.096</v>
      </c>
      <c r="H1690" s="23">
        <v>2808.0</v>
      </c>
      <c r="I1690" s="39">
        <f t="shared" si="961"/>
        <v>0.043</v>
      </c>
      <c r="J1690" s="24">
        <f>IFNA(VLOOKUP(A1690,'ENERGY processed'!$A$2:$H$2692,7,0),"")</f>
        <v>137472</v>
      </c>
      <c r="K1690" s="24">
        <f t="shared" si="3"/>
        <v>0.002939869205</v>
      </c>
      <c r="L1690" s="24">
        <f>IFNA(VLOOKUP(A1690,'ENERGY processed'!$A$2:$H$2692,8,0),"")</f>
        <v>335567</v>
      </c>
      <c r="M1690" s="24">
        <f t="shared" si="5"/>
        <v>0.007176174707</v>
      </c>
      <c r="N1690" s="24">
        <f>IFNA(VLOOKUP(A1690,'HUMAN RESOURCES processed'!$A$2:$M$2692,5,0))</f>
        <v>0.01</v>
      </c>
      <c r="O1690" s="24">
        <f>IFNA(VLOOKUP(A1690,'HUMAN RESOURCES processed'!$A$2:$M$2692,6,0))</f>
        <v>0.004</v>
      </c>
      <c r="P1690" s="24">
        <f>IFNA(VLOOKUP(A1690,'HUMAN RESOURCES processed'!$A$2:$M$2692,7,0))</f>
        <v>85</v>
      </c>
      <c r="Q1690" s="24">
        <f>IFNA(VLOOKUP(A1690,'HUMAN RESOURCES processed'!$A$2:$M$2692,8,0))</f>
        <v>80</v>
      </c>
      <c r="R1690" s="24">
        <f t="shared" si="6"/>
        <v>82.5</v>
      </c>
      <c r="S1690" s="24">
        <f>IFNA(VLOOKUP(A1690,'HUMAN RESOURCES processed'!$A$2:$M$2692,9,0))</f>
        <v>0.152</v>
      </c>
      <c r="T1690" s="24">
        <f>IFNA(VLOOKUP(A1690,'HUMAN RESOURCES processed'!$A$2:$M$2692,10,0))</f>
        <v>0.673</v>
      </c>
      <c r="U1690" s="24">
        <f>IFNA(VLOOKUP(A1690,'HUMAN RESOURCES processed'!$A$2:$M$2692,11,0))</f>
        <v>0.175</v>
      </c>
      <c r="V1690" s="24">
        <f>IFNA(VLOOKUP(A1690,'HUMAN RESOURCES processed'!$A$2:$M$2692,12,0))</f>
        <v>46761264</v>
      </c>
      <c r="W1690" s="24">
        <f>IFNA(VLOOKUP(A1690,'HUMAN RESOURCES processed'!$A$2:$M$2692,13,0))</f>
        <v>0.789</v>
      </c>
      <c r="X1690" s="24">
        <f>IFNA(VLOOKUP(A1690,'TOURISM processed'!$A$2:$F$2692,5,0))</f>
        <v>63198000000</v>
      </c>
      <c r="Y1690" s="24">
        <f>IFNA(VLOOKUP(A1690,'TOURISM processed'!$A$2:$F$2692,6,0))</f>
        <v>21749000000</v>
      </c>
      <c r="Z1690" s="24">
        <f t="shared" si="7"/>
        <v>465.1071879</v>
      </c>
      <c r="AA1690" s="24">
        <f>IFNA(VLOOKUP(A1690,'BUSINESS processed'!A1690:J4380,5,0))</f>
        <v>0.387</v>
      </c>
      <c r="AB1690" s="24">
        <f>IFNA(VLOOKUP(A1690,'BUSINESS processed'!A1690:J4380,6,0))</f>
        <v>28</v>
      </c>
      <c r="AC1690" s="24">
        <f>IFNA(VLOOKUP(A1690,'BUSINESS processed'!A1690:J4380,7,0))</f>
        <v>46</v>
      </c>
      <c r="AD1690" s="24">
        <f>IFNA(VLOOKUP(A1690,'BUSINESS processed'!A1690:J4380,8,0))</f>
        <v>167</v>
      </c>
      <c r="AE1690" s="24">
        <f>IFNA(VLOOKUP(A1690,'BUSINESS processed'!A1690:J4380,9,0))</f>
        <v>0.698</v>
      </c>
      <c r="AF1690" s="27">
        <f>IFNA(VLOOKUP(A1690,'BUSINESS processed'!A1690:J4380,10,0))</f>
        <v>1.084</v>
      </c>
      <c r="AG1690" s="26"/>
      <c r="AH1690" s="26"/>
      <c r="AI1690" s="26"/>
      <c r="AJ1690" s="26"/>
      <c r="AK1690" s="26"/>
      <c r="AL1690" s="26"/>
      <c r="AM1690" s="26"/>
      <c r="AN1690" s="26"/>
      <c r="AO1690" s="26"/>
      <c r="AP1690" s="26"/>
      <c r="AQ1690" s="26"/>
      <c r="AR1690" s="26"/>
      <c r="AS1690" s="26"/>
      <c r="AT1690" s="26"/>
      <c r="AU1690" s="26"/>
      <c r="AV1690" s="26"/>
      <c r="AW1690" s="26"/>
      <c r="AX1690" s="26"/>
      <c r="AY1690" s="26"/>
      <c r="AZ1690" s="26"/>
      <c r="BA1690" s="26"/>
      <c r="BB1690" s="26"/>
      <c r="BC1690" s="26"/>
      <c r="BD1690" s="26"/>
      <c r="BE1690" s="26"/>
      <c r="BF1690" s="26"/>
      <c r="BG1690" s="26"/>
      <c r="BH1690" s="26"/>
    </row>
    <row r="1691">
      <c r="A1691" s="18" t="str">
        <f t="shared" si="1"/>
        <v>Europe_Sweden-Europe_2000</v>
      </c>
      <c r="B1691" s="19" t="s">
        <v>179</v>
      </c>
      <c r="C1691" s="20" t="s">
        <v>223</v>
      </c>
      <c r="D1691" s="21" t="s">
        <v>70</v>
      </c>
      <c r="E1691" s="22">
        <v>2.47E11</v>
      </c>
      <c r="F1691" s="22">
        <f t="shared" si="2"/>
        <v>27840.05472</v>
      </c>
      <c r="G1691" s="23">
        <v>0.082</v>
      </c>
      <c r="H1691" s="23">
        <v>2282.0</v>
      </c>
      <c r="I1691" s="23">
        <v>0.058</v>
      </c>
      <c r="J1691" s="24">
        <f>IFNA(VLOOKUP(A1691,'ENERGY processed'!$A$2:$H$2692,7,0),"")</f>
        <v>48877</v>
      </c>
      <c r="K1691" s="24">
        <f t="shared" si="3"/>
        <v>0.005509062163</v>
      </c>
      <c r="L1691" s="24">
        <f t="shared" ref="L1691:L1692" si="964">IF(AND(C1691=C1690,C1691&gt;C1690),C1690,0)</f>
        <v>0</v>
      </c>
      <c r="M1691" s="24">
        <f t="shared" si="5"/>
        <v>0</v>
      </c>
      <c r="N1691" s="24">
        <f>IFNA(VLOOKUP(A1691,'HUMAN RESOURCES processed'!$A$2:$M$2692,5,0))</f>
        <v>0.01</v>
      </c>
      <c r="O1691" s="24">
        <f>IFNA(VLOOKUP(A1691,'HUMAN RESOURCES processed'!$A$2:$M$2692,6,0))</f>
        <v>0.003</v>
      </c>
      <c r="P1691" s="24">
        <f>IFNA(VLOOKUP(A1691,'HUMAN RESOURCES processed'!$A$2:$M$2692,7,0))</f>
        <v>82</v>
      </c>
      <c r="Q1691" s="24">
        <f>IFNA(VLOOKUP(A1691,'HUMAN RESOURCES processed'!$A$2:$M$2692,8,0))</f>
        <v>77</v>
      </c>
      <c r="R1691" s="24">
        <f t="shared" si="6"/>
        <v>79.5</v>
      </c>
      <c r="S1691" s="24">
        <f>IFNA(VLOOKUP(A1691,'HUMAN RESOURCES processed'!$A$2:$M$2692,9,0))</f>
        <v>0.184</v>
      </c>
      <c r="T1691" s="24">
        <f>IFNA(VLOOKUP(A1691,'HUMAN RESOURCES processed'!$A$2:$M$2692,10,0))</f>
        <v>0.643</v>
      </c>
      <c r="U1691" s="24">
        <f>IFNA(VLOOKUP(A1691,'HUMAN RESOURCES processed'!$A$2:$M$2692,11,0))</f>
        <v>0.173</v>
      </c>
      <c r="V1691" s="24">
        <f>IFNA(VLOOKUP(A1691,'HUMAN RESOURCES processed'!$A$2:$M$2692,12,0))</f>
        <v>8872109</v>
      </c>
      <c r="W1691" s="24">
        <f>IFNA(VLOOKUP(A1691,'HUMAN RESOURCES processed'!$A$2:$M$2692,13,0))</f>
        <v>0.84</v>
      </c>
      <c r="X1691" s="24">
        <f>IFNA(VLOOKUP(A1691,'TOURISM processed'!$A$2:$F$2692,5,0))</f>
        <v>4825000000</v>
      </c>
      <c r="Y1691" s="24">
        <f>IFNA(VLOOKUP(A1691,'TOURISM processed'!$A$2:$F$2692,6,0))</f>
        <v>8959000000</v>
      </c>
      <c r="Z1691" s="24">
        <f t="shared" si="7"/>
        <v>1009.793725</v>
      </c>
      <c r="AA1691" s="24">
        <f t="shared" ref="AA1691:AA1695" si="965">IF(AND(C1691=C1690,D1691&gt;D1690),AA1690,0)</f>
        <v>0</v>
      </c>
      <c r="AB1691" s="24">
        <f t="shared" ref="AB1691:AB1693" si="966">IF(AND(C1691=C1690,D1691&gt;D1690),AB1690,0)</f>
        <v>0</v>
      </c>
      <c r="AC1691" s="24">
        <f t="shared" ref="AC1691:AC1702" si="967">IF(AND(C1691=C1690,D1691&gt;D1690),AC1690,0)</f>
        <v>0</v>
      </c>
      <c r="AD1691" s="24">
        <f t="shared" ref="AD1691:AD1695" si="968">IF(AND(C1691=C1690,D1691&gt;D1690),AD1690,0)</f>
        <v>0</v>
      </c>
      <c r="AE1691" s="24">
        <f>IFNA(VLOOKUP(A1691,'BUSINESS processed'!A1691:J4381,9,0))</f>
        <v>0.457</v>
      </c>
      <c r="AF1691" s="27">
        <f>IFNA(VLOOKUP(A1691,'BUSINESS processed'!A1691:J4381,10,0))</f>
        <v>0.718</v>
      </c>
      <c r="AG1691" s="26"/>
      <c r="AH1691" s="26"/>
      <c r="AI1691" s="26"/>
      <c r="AJ1691" s="26"/>
      <c r="AK1691" s="26"/>
      <c r="AL1691" s="26"/>
      <c r="AM1691" s="26"/>
      <c r="AN1691" s="26"/>
      <c r="AO1691" s="26"/>
      <c r="AP1691" s="26"/>
      <c r="AQ1691" s="26"/>
      <c r="AR1691" s="26"/>
      <c r="AS1691" s="26"/>
      <c r="AT1691" s="26"/>
      <c r="AU1691" s="26"/>
      <c r="AV1691" s="26"/>
      <c r="AW1691" s="26"/>
      <c r="AX1691" s="26"/>
      <c r="AY1691" s="26"/>
      <c r="AZ1691" s="26"/>
      <c r="BA1691" s="26"/>
      <c r="BB1691" s="26"/>
      <c r="BC1691" s="26"/>
      <c r="BD1691" s="26"/>
      <c r="BE1691" s="26"/>
      <c r="BF1691" s="26"/>
      <c r="BG1691" s="26"/>
      <c r="BH1691" s="26"/>
    </row>
    <row r="1692">
      <c r="A1692" s="18" t="str">
        <f t="shared" si="1"/>
        <v>Europe_Sweden-Europe_2001</v>
      </c>
      <c r="B1692" s="19" t="s">
        <v>179</v>
      </c>
      <c r="C1692" s="20" t="s">
        <v>223</v>
      </c>
      <c r="D1692" s="21" t="s">
        <v>71</v>
      </c>
      <c r="E1692" s="22">
        <v>2.27E11</v>
      </c>
      <c r="F1692" s="22">
        <f t="shared" si="2"/>
        <v>25517.20107</v>
      </c>
      <c r="G1692" s="23">
        <v>0.089</v>
      </c>
      <c r="H1692" s="23">
        <v>2268.0</v>
      </c>
      <c r="I1692" s="23">
        <v>0.056</v>
      </c>
      <c r="J1692" s="24">
        <f>IFNA(VLOOKUP(A1692,'ENERGY processed'!$A$2:$H$2692,7,0),"")</f>
        <v>49045</v>
      </c>
      <c r="K1692" s="24">
        <f t="shared" si="3"/>
        <v>0.005513176768</v>
      </c>
      <c r="L1692" s="24">
        <f t="shared" si="964"/>
        <v>0</v>
      </c>
      <c r="M1692" s="24">
        <f t="shared" si="5"/>
        <v>0</v>
      </c>
      <c r="N1692" s="24">
        <f>IFNA(VLOOKUP(A1692,'HUMAN RESOURCES processed'!$A$2:$M$2692,5,0))</f>
        <v>0.01</v>
      </c>
      <c r="O1692" s="24">
        <f>IFNA(VLOOKUP(A1692,'HUMAN RESOURCES processed'!$A$2:$M$2692,6,0))</f>
        <v>0.003</v>
      </c>
      <c r="P1692" s="24">
        <f>IFNA(VLOOKUP(A1692,'HUMAN RESOURCES processed'!$A$2:$M$2692,7,0))</f>
        <v>82</v>
      </c>
      <c r="Q1692" s="24">
        <f>IFNA(VLOOKUP(A1692,'HUMAN RESOURCES processed'!$A$2:$M$2692,8,0))</f>
        <v>78</v>
      </c>
      <c r="R1692" s="24">
        <f t="shared" si="6"/>
        <v>80</v>
      </c>
      <c r="S1692" s="24">
        <f>IFNA(VLOOKUP(A1692,'HUMAN RESOURCES processed'!$A$2:$M$2692,9,0))</f>
        <v>0.183</v>
      </c>
      <c r="T1692" s="24">
        <f>IFNA(VLOOKUP(A1692,'HUMAN RESOURCES processed'!$A$2:$M$2692,10,0))</f>
        <v>0.645</v>
      </c>
      <c r="U1692" s="24">
        <f>IFNA(VLOOKUP(A1692,'HUMAN RESOURCES processed'!$A$2:$M$2692,11,0))</f>
        <v>0.172</v>
      </c>
      <c r="V1692" s="24">
        <f>IFNA(VLOOKUP(A1692,'HUMAN RESOURCES processed'!$A$2:$M$2692,12,0))</f>
        <v>8895960</v>
      </c>
      <c r="W1692" s="24">
        <f>IFNA(VLOOKUP(A1692,'HUMAN RESOURCES processed'!$A$2:$M$2692,13,0))</f>
        <v>0.841</v>
      </c>
      <c r="X1692" s="24">
        <f>IFNA(VLOOKUP(A1692,'TOURISM processed'!$A$2:$F$2692,5,0))</f>
        <v>5200000000</v>
      </c>
      <c r="Y1692" s="24">
        <f>IFNA(VLOOKUP(A1692,'TOURISM processed'!$A$2:$F$2692,6,0))</f>
        <v>7916000000</v>
      </c>
      <c r="Z1692" s="24">
        <f t="shared" si="7"/>
        <v>889.8421306</v>
      </c>
      <c r="AA1692" s="24">
        <f t="shared" si="965"/>
        <v>0</v>
      </c>
      <c r="AB1692" s="24">
        <f t="shared" si="966"/>
        <v>0</v>
      </c>
      <c r="AC1692" s="24">
        <f t="shared" si="967"/>
        <v>0</v>
      </c>
      <c r="AD1692" s="24">
        <f t="shared" si="968"/>
        <v>0</v>
      </c>
      <c r="AE1692" s="24">
        <f>IFNA(VLOOKUP(A1692,'BUSINESS processed'!A1692:J4382,9,0))</f>
        <v>0.518</v>
      </c>
      <c r="AF1692" s="27">
        <f>IFNA(VLOOKUP(A1692,'BUSINESS processed'!A1692:J4382,10,0))</f>
        <v>0.808</v>
      </c>
      <c r="AG1692" s="26"/>
      <c r="AH1692" s="26"/>
      <c r="AI1692" s="26"/>
      <c r="AJ1692" s="26"/>
      <c r="AK1692" s="26"/>
      <c r="AL1692" s="26"/>
      <c r="AM1692" s="26"/>
      <c r="AN1692" s="26"/>
      <c r="AO1692" s="26"/>
      <c r="AP1692" s="26"/>
      <c r="AQ1692" s="26"/>
      <c r="AR1692" s="26"/>
      <c r="AS1692" s="26"/>
      <c r="AT1692" s="26"/>
      <c r="AU1692" s="26"/>
      <c r="AV1692" s="26"/>
      <c r="AW1692" s="26"/>
      <c r="AX1692" s="26"/>
      <c r="AY1692" s="26"/>
      <c r="AZ1692" s="26"/>
      <c r="BA1692" s="26"/>
      <c r="BB1692" s="26"/>
      <c r="BC1692" s="26"/>
      <c r="BD1692" s="26"/>
      <c r="BE1692" s="26"/>
      <c r="BF1692" s="26"/>
      <c r="BG1692" s="26"/>
      <c r="BH1692" s="26"/>
    </row>
    <row r="1693">
      <c r="A1693" s="18" t="str">
        <f t="shared" si="1"/>
        <v>Europe_Sweden-Europe_2002</v>
      </c>
      <c r="B1693" s="19" t="s">
        <v>179</v>
      </c>
      <c r="C1693" s="20" t="s">
        <v>223</v>
      </c>
      <c r="D1693" s="21" t="s">
        <v>72</v>
      </c>
      <c r="E1693" s="22">
        <v>2.51E11</v>
      </c>
      <c r="F1693" s="22">
        <f t="shared" si="2"/>
        <v>28123.38165</v>
      </c>
      <c r="G1693" s="23">
        <v>0.092</v>
      </c>
      <c r="H1693" s="23">
        <v>2599.0</v>
      </c>
      <c r="I1693" s="23">
        <v>0.056</v>
      </c>
      <c r="J1693" s="24">
        <f>IFNA(VLOOKUP(A1693,'ENERGY processed'!$A$2:$H$2692,7,0),"")</f>
        <v>51315</v>
      </c>
      <c r="K1693" s="24">
        <f t="shared" si="3"/>
        <v>0.005749606889</v>
      </c>
      <c r="L1693" s="24">
        <f>IFNA(VLOOKUP(A1693,'ENERGY processed'!$A$2:$H$2692,8,0),"")</f>
        <v>52515</v>
      </c>
      <c r="M1693" s="24">
        <f t="shared" si="5"/>
        <v>0.005884061303</v>
      </c>
      <c r="N1693" s="24">
        <f>IFNA(VLOOKUP(A1693,'HUMAN RESOURCES processed'!$A$2:$M$2692,5,0))</f>
        <v>0.011</v>
      </c>
      <c r="O1693" s="24">
        <f>IFNA(VLOOKUP(A1693,'HUMAN RESOURCES processed'!$A$2:$M$2692,6,0))</f>
        <v>0.003</v>
      </c>
      <c r="P1693" s="24">
        <f>IFNA(VLOOKUP(A1693,'HUMAN RESOURCES processed'!$A$2:$M$2692,7,0))</f>
        <v>82</v>
      </c>
      <c r="Q1693" s="24">
        <f>IFNA(VLOOKUP(A1693,'HUMAN RESOURCES processed'!$A$2:$M$2692,8,0))</f>
        <v>78</v>
      </c>
      <c r="R1693" s="24">
        <f t="shared" si="6"/>
        <v>80</v>
      </c>
      <c r="S1693" s="24">
        <f>IFNA(VLOOKUP(A1693,'HUMAN RESOURCES processed'!$A$2:$M$2692,9,0))</f>
        <v>0.181</v>
      </c>
      <c r="T1693" s="24">
        <f>IFNA(VLOOKUP(A1693,'HUMAN RESOURCES processed'!$A$2:$M$2692,10,0))</f>
        <v>0.647</v>
      </c>
      <c r="U1693" s="24">
        <f>IFNA(VLOOKUP(A1693,'HUMAN RESOURCES processed'!$A$2:$M$2692,11,0))</f>
        <v>0.172</v>
      </c>
      <c r="V1693" s="24">
        <f>IFNA(VLOOKUP(A1693,'HUMAN RESOURCES processed'!$A$2:$M$2692,12,0))</f>
        <v>8924958</v>
      </c>
      <c r="W1693" s="24">
        <f>IFNA(VLOOKUP(A1693,'HUMAN RESOURCES processed'!$A$2:$M$2692,13,0))</f>
        <v>0.841</v>
      </c>
      <c r="X1693" s="24">
        <f>IFNA(VLOOKUP(A1693,'TOURISM processed'!$A$2:$F$2692,5,0))</f>
        <v>5671000000</v>
      </c>
      <c r="Y1693" s="24">
        <f>IFNA(VLOOKUP(A1693,'TOURISM processed'!$A$2:$F$2692,6,0))</f>
        <v>8221000000</v>
      </c>
      <c r="Z1693" s="24">
        <f t="shared" si="7"/>
        <v>921.1247829</v>
      </c>
      <c r="AA1693" s="24">
        <f t="shared" si="965"/>
        <v>0</v>
      </c>
      <c r="AB1693" s="24">
        <f t="shared" si="966"/>
        <v>0</v>
      </c>
      <c r="AC1693" s="24">
        <f t="shared" si="967"/>
        <v>0</v>
      </c>
      <c r="AD1693" s="24">
        <f t="shared" si="968"/>
        <v>0</v>
      </c>
      <c r="AE1693" s="24">
        <f>IFNA(VLOOKUP(A1693,'BUSINESS processed'!A1693:J4383,9,0))</f>
        <v>0.706</v>
      </c>
      <c r="AF1693" s="27">
        <f>IFNA(VLOOKUP(A1693,'BUSINESS processed'!A1693:J4383,10,0))</f>
        <v>0.892</v>
      </c>
      <c r="AG1693" s="26"/>
      <c r="AH1693" s="26"/>
      <c r="AI1693" s="26"/>
      <c r="AJ1693" s="26"/>
      <c r="AK1693" s="26"/>
      <c r="AL1693" s="26"/>
      <c r="AM1693" s="26"/>
      <c r="AN1693" s="26"/>
      <c r="AO1693" s="26"/>
      <c r="AP1693" s="26"/>
      <c r="AQ1693" s="26"/>
      <c r="AR1693" s="26"/>
      <c r="AS1693" s="26"/>
      <c r="AT1693" s="26"/>
      <c r="AU1693" s="26"/>
      <c r="AV1693" s="26"/>
      <c r="AW1693" s="26"/>
      <c r="AX1693" s="26"/>
      <c r="AY1693" s="26"/>
      <c r="AZ1693" s="26"/>
      <c r="BA1693" s="26"/>
      <c r="BB1693" s="26"/>
      <c r="BC1693" s="26"/>
      <c r="BD1693" s="26"/>
      <c r="BE1693" s="26"/>
      <c r="BF1693" s="26"/>
      <c r="BG1693" s="26"/>
      <c r="BH1693" s="26"/>
    </row>
    <row r="1694">
      <c r="A1694" s="18" t="str">
        <f t="shared" si="1"/>
        <v>Europe_Sweden-Europe_2003</v>
      </c>
      <c r="B1694" s="19" t="s">
        <v>179</v>
      </c>
      <c r="C1694" s="20" t="s">
        <v>223</v>
      </c>
      <c r="D1694" s="21" t="s">
        <v>74</v>
      </c>
      <c r="E1694" s="22">
        <v>3.15E11</v>
      </c>
      <c r="F1694" s="22">
        <f t="shared" si="2"/>
        <v>35163.20023</v>
      </c>
      <c r="G1694" s="23">
        <v>0.093</v>
      </c>
      <c r="H1694" s="23">
        <v>3277.0</v>
      </c>
      <c r="I1694" s="23">
        <v>0.048</v>
      </c>
      <c r="J1694" s="24">
        <f>IFNA(VLOOKUP(A1694,'ENERGY processed'!$A$2:$H$2692,7,0),"")</f>
        <v>45407</v>
      </c>
      <c r="K1694" s="24">
        <f t="shared" si="3"/>
        <v>0.005068747405</v>
      </c>
      <c r="L1694" s="24">
        <f>IFNA(VLOOKUP(A1694,'ENERGY processed'!$A$2:$H$2692,8,0),"")</f>
        <v>43744</v>
      </c>
      <c r="M1694" s="24">
        <f t="shared" si="5"/>
        <v>0.004883108034</v>
      </c>
      <c r="N1694" s="24">
        <f>IFNA(VLOOKUP(A1694,'HUMAN RESOURCES processed'!$A$2:$M$2692,5,0))</f>
        <v>0.011</v>
      </c>
      <c r="O1694" s="24">
        <f>IFNA(VLOOKUP(A1694,'HUMAN RESOURCES processed'!$A$2:$M$2692,6,0))</f>
        <v>0.003</v>
      </c>
      <c r="P1694" s="24">
        <f>IFNA(VLOOKUP(A1694,'HUMAN RESOURCES processed'!$A$2:$M$2692,7,0))</f>
        <v>82</v>
      </c>
      <c r="Q1694" s="24">
        <f>IFNA(VLOOKUP(A1694,'HUMAN RESOURCES processed'!$A$2:$M$2692,8,0))</f>
        <v>78</v>
      </c>
      <c r="R1694" s="24">
        <f t="shared" si="6"/>
        <v>80</v>
      </c>
      <c r="S1694" s="24">
        <f>IFNA(VLOOKUP(A1694,'HUMAN RESOURCES processed'!$A$2:$M$2692,9,0))</f>
        <v>0.179</v>
      </c>
      <c r="T1694" s="24">
        <f>IFNA(VLOOKUP(A1694,'HUMAN RESOURCES processed'!$A$2:$M$2692,10,0))</f>
        <v>0.649</v>
      </c>
      <c r="U1694" s="24">
        <f>IFNA(VLOOKUP(A1694,'HUMAN RESOURCES processed'!$A$2:$M$2692,11,0))</f>
        <v>0.172</v>
      </c>
      <c r="V1694" s="24">
        <f>IFNA(VLOOKUP(A1694,'HUMAN RESOURCES processed'!$A$2:$M$2692,12,0))</f>
        <v>8958229</v>
      </c>
      <c r="W1694" s="24">
        <f>IFNA(VLOOKUP(A1694,'HUMAN RESOURCES processed'!$A$2:$M$2692,13,0))</f>
        <v>0.842</v>
      </c>
      <c r="X1694" s="24">
        <f>IFNA(VLOOKUP(A1694,'TOURISM processed'!$A$2:$F$2692,5,0))</f>
        <v>6548000000</v>
      </c>
      <c r="Y1694" s="24">
        <f>IFNA(VLOOKUP(A1694,'TOURISM processed'!$A$2:$F$2692,6,0))</f>
        <v>9375000000</v>
      </c>
      <c r="Z1694" s="24">
        <f t="shared" si="7"/>
        <v>1046.523816</v>
      </c>
      <c r="AA1694" s="24">
        <f t="shared" si="965"/>
        <v>0</v>
      </c>
      <c r="AB1694" s="24">
        <f>IFNA(VLOOKUP(A1694,'BUSINESS processed'!A1694:J4384,6,0))</f>
        <v>16</v>
      </c>
      <c r="AC1694" s="24">
        <f t="shared" si="967"/>
        <v>0</v>
      </c>
      <c r="AD1694" s="24">
        <f t="shared" si="968"/>
        <v>0</v>
      </c>
      <c r="AE1694" s="24">
        <f>IFNA(VLOOKUP(A1694,'BUSINESS processed'!A1694:J4384,9,0))</f>
        <v>0.791</v>
      </c>
      <c r="AF1694" s="27">
        <f>IFNA(VLOOKUP(A1694,'BUSINESS processed'!A1694:J4384,10,0))</f>
        <v>0.984</v>
      </c>
      <c r="AG1694" s="26"/>
      <c r="AH1694" s="26"/>
      <c r="AI1694" s="26"/>
      <c r="AJ1694" s="26"/>
      <c r="AK1694" s="26"/>
      <c r="AL1694" s="26"/>
      <c r="AM1694" s="26"/>
      <c r="AN1694" s="26"/>
      <c r="AO1694" s="26"/>
      <c r="AP1694" s="26"/>
      <c r="AQ1694" s="26"/>
      <c r="AR1694" s="26"/>
      <c r="AS1694" s="26"/>
      <c r="AT1694" s="26"/>
      <c r="AU1694" s="26"/>
      <c r="AV1694" s="26"/>
      <c r="AW1694" s="26"/>
      <c r="AX1694" s="26"/>
      <c r="AY1694" s="26"/>
      <c r="AZ1694" s="26"/>
      <c r="BA1694" s="26"/>
      <c r="BB1694" s="26"/>
      <c r="BC1694" s="26"/>
      <c r="BD1694" s="26"/>
      <c r="BE1694" s="26"/>
      <c r="BF1694" s="26"/>
      <c r="BG1694" s="26"/>
      <c r="BH1694" s="26"/>
    </row>
    <row r="1695">
      <c r="A1695" s="18" t="str">
        <f t="shared" si="1"/>
        <v>Europe_Sweden-Europe_2004</v>
      </c>
      <c r="B1695" s="19" t="s">
        <v>179</v>
      </c>
      <c r="C1695" s="20" t="s">
        <v>223</v>
      </c>
      <c r="D1695" s="21" t="s">
        <v>83</v>
      </c>
      <c r="E1695" s="22">
        <v>3.62E11</v>
      </c>
      <c r="F1695" s="22">
        <f t="shared" si="2"/>
        <v>40251.15386</v>
      </c>
      <c r="G1695" s="23">
        <v>0.091</v>
      </c>
      <c r="H1695" s="23">
        <v>3666.0</v>
      </c>
      <c r="I1695" s="23">
        <v>0.04</v>
      </c>
      <c r="J1695" s="24">
        <f>IF(AND( C1695=C1694,D1695&gt;D1694),J1694,"")</f>
        <v>45407</v>
      </c>
      <c r="K1695" s="24">
        <f t="shared" si="3"/>
        <v>0.005048851224</v>
      </c>
      <c r="L1695" s="24">
        <f>IF(AND(C1695=C1694,C1695&gt;C1694),C1694,0)</f>
        <v>0</v>
      </c>
      <c r="M1695" s="24">
        <f t="shared" si="5"/>
        <v>0</v>
      </c>
      <c r="N1695" s="24">
        <f>IFNA(VLOOKUP(A1695,'HUMAN RESOURCES processed'!$A$2:$M$2692,5,0))</f>
        <v>0.011</v>
      </c>
      <c r="O1695" s="24">
        <f>IFNA(VLOOKUP(A1695,'HUMAN RESOURCES processed'!$A$2:$M$2692,6,0))</f>
        <v>0.003</v>
      </c>
      <c r="P1695" s="24">
        <f>IFNA(VLOOKUP(A1695,'HUMAN RESOURCES processed'!$A$2:$M$2692,7,0))</f>
        <v>83</v>
      </c>
      <c r="Q1695" s="24">
        <f>IFNA(VLOOKUP(A1695,'HUMAN RESOURCES processed'!$A$2:$M$2692,8,0))</f>
        <v>78</v>
      </c>
      <c r="R1695" s="24">
        <f t="shared" si="6"/>
        <v>80.5</v>
      </c>
      <c r="S1695" s="24">
        <f>IFNA(VLOOKUP(A1695,'HUMAN RESOURCES processed'!$A$2:$M$2692,9,0))</f>
        <v>0.176</v>
      </c>
      <c r="T1695" s="24">
        <f>IFNA(VLOOKUP(A1695,'HUMAN RESOURCES processed'!$A$2:$M$2692,10,0))</f>
        <v>0.651</v>
      </c>
      <c r="U1695" s="24">
        <f>IFNA(VLOOKUP(A1695,'HUMAN RESOURCES processed'!$A$2:$M$2692,11,0))</f>
        <v>0.172</v>
      </c>
      <c r="V1695" s="24">
        <f>IFNA(VLOOKUP(A1695,'HUMAN RESOURCES processed'!$A$2:$M$2692,12,0))</f>
        <v>8993531</v>
      </c>
      <c r="W1695" s="24">
        <f>IFNA(VLOOKUP(A1695,'HUMAN RESOURCES processed'!$A$2:$M$2692,13,0))</f>
        <v>0.843</v>
      </c>
      <c r="X1695" s="24">
        <f>IFNA(VLOOKUP(A1695,'TOURISM processed'!$A$2:$F$2692,5,0))</f>
        <v>7686000000</v>
      </c>
      <c r="Y1695" s="24">
        <f>IFNA(VLOOKUP(A1695,'TOURISM processed'!$A$2:$F$2692,6,0))</f>
        <v>11088000000</v>
      </c>
      <c r="Z1695" s="24">
        <f t="shared" si="7"/>
        <v>1232.886171</v>
      </c>
      <c r="AA1695" s="24">
        <f t="shared" si="965"/>
        <v>0</v>
      </c>
      <c r="AB1695" s="24">
        <f>IFNA(VLOOKUP(A1695,'BUSINESS processed'!A1695:J4385,6,0))</f>
        <v>16</v>
      </c>
      <c r="AC1695" s="24">
        <f t="shared" si="967"/>
        <v>0</v>
      </c>
      <c r="AD1695" s="24">
        <f t="shared" si="968"/>
        <v>0</v>
      </c>
      <c r="AE1695" s="24">
        <f>IFNA(VLOOKUP(A1695,'BUSINESS processed'!A1695:J4385,9,0))</f>
        <v>0.839</v>
      </c>
      <c r="AF1695" s="27">
        <f>IFNA(VLOOKUP(A1695,'BUSINESS processed'!A1695:J4385,10,0))</f>
        <v>0.978</v>
      </c>
      <c r="AG1695" s="26"/>
      <c r="AH1695" s="26"/>
      <c r="AI1695" s="26"/>
      <c r="AJ1695" s="26"/>
      <c r="AK1695" s="26"/>
      <c r="AL1695" s="26"/>
      <c r="AM1695" s="26"/>
      <c r="AN1695" s="26"/>
      <c r="AO1695" s="26"/>
      <c r="AP1695" s="26"/>
      <c r="AQ1695" s="26"/>
      <c r="AR1695" s="26"/>
      <c r="AS1695" s="26"/>
      <c r="AT1695" s="26"/>
      <c r="AU1695" s="26"/>
      <c r="AV1695" s="26"/>
      <c r="AW1695" s="26"/>
      <c r="AX1695" s="26"/>
      <c r="AY1695" s="26"/>
      <c r="AZ1695" s="26"/>
      <c r="BA1695" s="26"/>
      <c r="BB1695" s="26"/>
      <c r="BC1695" s="26"/>
      <c r="BD1695" s="26"/>
      <c r="BE1695" s="26"/>
      <c r="BF1695" s="26"/>
      <c r="BG1695" s="26"/>
      <c r="BH1695" s="26"/>
    </row>
    <row r="1696">
      <c r="A1696" s="18" t="str">
        <f t="shared" si="1"/>
        <v>Europe_Sweden-Europe_2005</v>
      </c>
      <c r="B1696" s="19" t="s">
        <v>179</v>
      </c>
      <c r="C1696" s="20" t="s">
        <v>223</v>
      </c>
      <c r="D1696" s="21" t="s">
        <v>84</v>
      </c>
      <c r="E1696" s="22">
        <v>3.71E11</v>
      </c>
      <c r="F1696" s="22">
        <f t="shared" si="2"/>
        <v>41087.21875</v>
      </c>
      <c r="G1696" s="23">
        <v>0.091</v>
      </c>
      <c r="H1696" s="23">
        <v>3726.0</v>
      </c>
      <c r="I1696" s="23">
        <v>0.033</v>
      </c>
      <c r="J1696" s="24">
        <f>IFNA(VLOOKUP(A1696,'ENERGY processed'!$A$2:$H$2692,7,0),"")</f>
        <v>49601</v>
      </c>
      <c r="K1696" s="24">
        <f t="shared" si="3"/>
        <v>0.005493172877</v>
      </c>
      <c r="L1696" s="24">
        <f>IFNA(VLOOKUP(A1696,'ENERGY processed'!$A$2:$H$2692,8,0),"")</f>
        <v>49105</v>
      </c>
      <c r="M1696" s="24">
        <f t="shared" si="5"/>
        <v>0.005438242256</v>
      </c>
      <c r="N1696" s="24">
        <f>IFNA(VLOOKUP(A1696,'HUMAN RESOURCES processed'!$A$2:$M$2692,5,0))</f>
        <v>0.011</v>
      </c>
      <c r="O1696" s="24">
        <f>IFNA(VLOOKUP(A1696,'HUMAN RESOURCES processed'!$A$2:$M$2692,6,0))</f>
        <v>0.003</v>
      </c>
      <c r="P1696" s="24">
        <f>IFNA(VLOOKUP(A1696,'HUMAN RESOURCES processed'!$A$2:$M$2692,7,0))</f>
        <v>83</v>
      </c>
      <c r="Q1696" s="24">
        <f>IFNA(VLOOKUP(A1696,'HUMAN RESOURCES processed'!$A$2:$M$2692,8,0))</f>
        <v>78</v>
      </c>
      <c r="R1696" s="24">
        <f t="shared" si="6"/>
        <v>80.5</v>
      </c>
      <c r="S1696" s="24">
        <f>IFNA(VLOOKUP(A1696,'HUMAN RESOURCES processed'!$A$2:$M$2692,9,0))</f>
        <v>0.174</v>
      </c>
      <c r="T1696" s="24">
        <f>IFNA(VLOOKUP(A1696,'HUMAN RESOURCES processed'!$A$2:$M$2692,10,0))</f>
        <v>0.653</v>
      </c>
      <c r="U1696" s="24">
        <f>IFNA(VLOOKUP(A1696,'HUMAN RESOURCES processed'!$A$2:$M$2692,11,0))</f>
        <v>0.173</v>
      </c>
      <c r="V1696" s="24">
        <f>IFNA(VLOOKUP(A1696,'HUMAN RESOURCES processed'!$A$2:$M$2692,12,0))</f>
        <v>9029572</v>
      </c>
      <c r="W1696" s="24">
        <f>IFNA(VLOOKUP(A1696,'HUMAN RESOURCES processed'!$A$2:$M$2692,13,0))</f>
        <v>0.843</v>
      </c>
      <c r="X1696" s="24">
        <f>IFNA(VLOOKUP(A1696,'TOURISM processed'!$A$2:$F$2692,5,0))</f>
        <v>7739000000</v>
      </c>
      <c r="Y1696" s="24">
        <f>IFNA(VLOOKUP(A1696,'TOURISM processed'!$A$2:$F$2692,6,0))</f>
        <v>11380000000</v>
      </c>
      <c r="Z1696" s="24">
        <f t="shared" si="7"/>
        <v>1260.303368</v>
      </c>
      <c r="AA1696" s="24">
        <f>IFNA(VLOOKUP(A1696,'BUSINESS processed'!A1696:J4386,5,0))</f>
        <v>0.541</v>
      </c>
      <c r="AB1696" s="24">
        <f>IFNA(VLOOKUP(A1696,'BUSINESS processed'!A1696:J4386,6,0))</f>
        <v>16</v>
      </c>
      <c r="AC1696" s="24">
        <f t="shared" si="967"/>
        <v>0</v>
      </c>
      <c r="AD1696" s="24">
        <f>IFNA(VLOOKUP(A1696,'BUSINESS processed'!A1696:J4386,8,0))</f>
        <v>122</v>
      </c>
      <c r="AE1696" s="24">
        <f>IFNA(VLOOKUP(A1696,'BUSINESS processed'!A1696:J4386,9,0))</f>
        <v>0.848</v>
      </c>
      <c r="AF1696" s="27">
        <f>IFNA(VLOOKUP(A1696,'BUSINESS processed'!A1696:J4386,10,0))</f>
        <v>1.008</v>
      </c>
      <c r="AG1696" s="26"/>
      <c r="AH1696" s="26"/>
      <c r="AI1696" s="26"/>
      <c r="AJ1696" s="26"/>
      <c r="AK1696" s="26"/>
      <c r="AL1696" s="26"/>
      <c r="AM1696" s="26"/>
      <c r="AN1696" s="26"/>
      <c r="AO1696" s="26"/>
      <c r="AP1696" s="26"/>
      <c r="AQ1696" s="26"/>
      <c r="AR1696" s="26"/>
      <c r="AS1696" s="26"/>
      <c r="AT1696" s="26"/>
      <c r="AU1696" s="26"/>
      <c r="AV1696" s="26"/>
      <c r="AW1696" s="26"/>
      <c r="AX1696" s="26"/>
      <c r="AY1696" s="26"/>
      <c r="AZ1696" s="26"/>
      <c r="BA1696" s="26"/>
      <c r="BB1696" s="26"/>
      <c r="BC1696" s="26"/>
      <c r="BD1696" s="26"/>
      <c r="BE1696" s="26"/>
      <c r="BF1696" s="26"/>
      <c r="BG1696" s="26"/>
      <c r="BH1696" s="26"/>
    </row>
    <row r="1697">
      <c r="A1697" s="18" t="str">
        <f t="shared" si="1"/>
        <v>Europe_Sweden-Europe_2006</v>
      </c>
      <c r="B1697" s="19" t="s">
        <v>179</v>
      </c>
      <c r="C1697" s="20" t="s">
        <v>223</v>
      </c>
      <c r="D1697" s="21" t="s">
        <v>85</v>
      </c>
      <c r="E1697" s="22">
        <v>3.99E11</v>
      </c>
      <c r="F1697" s="22">
        <f t="shared" si="2"/>
        <v>43940.28746</v>
      </c>
      <c r="G1697" s="23">
        <v>0.089</v>
      </c>
      <c r="H1697" s="23">
        <v>3947.0</v>
      </c>
      <c r="I1697" s="39">
        <f t="shared" ref="I1697:I1703" si="969">IF(AND(C1697=C1696,D1697&gt;D1696),I1696,"")</f>
        <v>0.033</v>
      </c>
      <c r="J1697" s="24">
        <f>IF(AND( C1697=C1696,D1697&gt;D1696),J1696,"")</f>
        <v>49601</v>
      </c>
      <c r="K1697" s="24">
        <f t="shared" si="3"/>
        <v>0.0054623614</v>
      </c>
      <c r="L1697" s="24">
        <f>IF(AND(C1697=C1696,C1697&gt;C1696),C1696,0)</f>
        <v>0</v>
      </c>
      <c r="M1697" s="24">
        <f t="shared" si="5"/>
        <v>0</v>
      </c>
      <c r="N1697" s="24">
        <f>IFNA(VLOOKUP(A1697,'HUMAN RESOURCES processed'!$A$2:$M$2692,5,0))</f>
        <v>0.012</v>
      </c>
      <c r="O1697" s="24">
        <f>IFNA(VLOOKUP(A1697,'HUMAN RESOURCES processed'!$A$2:$M$2692,6,0))</f>
        <v>0.003</v>
      </c>
      <c r="P1697" s="24">
        <f>IFNA(VLOOKUP(A1697,'HUMAN RESOURCES processed'!$A$2:$M$2692,7,0))</f>
        <v>83</v>
      </c>
      <c r="Q1697" s="24">
        <f>IFNA(VLOOKUP(A1697,'HUMAN RESOURCES processed'!$A$2:$M$2692,8,0))</f>
        <v>79</v>
      </c>
      <c r="R1697" s="24">
        <f t="shared" si="6"/>
        <v>81</v>
      </c>
      <c r="S1697" s="24">
        <f>IFNA(VLOOKUP(A1697,'HUMAN RESOURCES processed'!$A$2:$M$2692,9,0))</f>
        <v>0.172</v>
      </c>
      <c r="T1697" s="24">
        <f>IFNA(VLOOKUP(A1697,'HUMAN RESOURCES processed'!$A$2:$M$2692,10,0))</f>
        <v>0.655</v>
      </c>
      <c r="U1697" s="24">
        <f>IFNA(VLOOKUP(A1697,'HUMAN RESOURCES processed'!$A$2:$M$2692,11,0))</f>
        <v>0.174</v>
      </c>
      <c r="V1697" s="24">
        <f>IFNA(VLOOKUP(A1697,'HUMAN RESOURCES processed'!$A$2:$M$2692,12,0))</f>
        <v>9080505</v>
      </c>
      <c r="W1697" s="24">
        <f>IFNA(VLOOKUP(A1697,'HUMAN RESOURCES processed'!$A$2:$M$2692,13,0))</f>
        <v>0.844</v>
      </c>
      <c r="X1697" s="24">
        <f>IFNA(VLOOKUP(A1697,'TOURISM processed'!$A$2:$F$2692,5,0))</f>
        <v>10016000000</v>
      </c>
      <c r="Y1697" s="24">
        <f>IFNA(VLOOKUP(A1697,'TOURISM processed'!$A$2:$F$2692,6,0))</f>
        <v>11685000000</v>
      </c>
      <c r="Z1697" s="24">
        <f t="shared" si="7"/>
        <v>1286.822704</v>
      </c>
      <c r="AA1697" s="24">
        <f>IFNA(VLOOKUP(A1697,'BUSINESS processed'!A1697:J4387,5,0))</f>
        <v>0.541</v>
      </c>
      <c r="AB1697" s="24">
        <f>IFNA(VLOOKUP(A1697,'BUSINESS processed'!A1697:J4387,6,0))</f>
        <v>16</v>
      </c>
      <c r="AC1697" s="24">
        <f t="shared" si="967"/>
        <v>0</v>
      </c>
      <c r="AD1697" s="24">
        <f>IFNA(VLOOKUP(A1697,'BUSINESS processed'!A1697:J4387,8,0))</f>
        <v>122</v>
      </c>
      <c r="AE1697" s="24">
        <f>IFNA(VLOOKUP(A1697,'BUSINESS processed'!A1697:J4387,9,0))</f>
        <v>0.878</v>
      </c>
      <c r="AF1697" s="27">
        <f>IFNA(VLOOKUP(A1697,'BUSINESS processed'!A1697:J4387,10,0))</f>
        <v>1.057</v>
      </c>
      <c r="AG1697" s="26"/>
      <c r="AH1697" s="26"/>
      <c r="AI1697" s="26"/>
      <c r="AJ1697" s="26"/>
      <c r="AK1697" s="26"/>
      <c r="AL1697" s="26"/>
      <c r="AM1697" s="26"/>
      <c r="AN1697" s="26"/>
      <c r="AO1697" s="26"/>
      <c r="AP1697" s="26"/>
      <c r="AQ1697" s="26"/>
      <c r="AR1697" s="26"/>
      <c r="AS1697" s="26"/>
      <c r="AT1697" s="26"/>
      <c r="AU1697" s="26"/>
      <c r="AV1697" s="26"/>
      <c r="AW1697" s="26"/>
      <c r="AX1697" s="26"/>
      <c r="AY1697" s="26"/>
      <c r="AZ1697" s="26"/>
      <c r="BA1697" s="26"/>
      <c r="BB1697" s="26"/>
      <c r="BC1697" s="26"/>
      <c r="BD1697" s="26"/>
      <c r="BE1697" s="26"/>
      <c r="BF1697" s="26"/>
      <c r="BG1697" s="26"/>
      <c r="BH1697" s="26"/>
    </row>
    <row r="1698">
      <c r="A1698" s="18" t="str">
        <f t="shared" si="1"/>
        <v>Europe_Sweden-Europe_2007</v>
      </c>
      <c r="B1698" s="19" t="s">
        <v>179</v>
      </c>
      <c r="C1698" s="20" t="s">
        <v>223</v>
      </c>
      <c r="D1698" s="21" t="s">
        <v>86</v>
      </c>
      <c r="E1698" s="22">
        <v>4.63E11</v>
      </c>
      <c r="F1698" s="22">
        <f t="shared" si="2"/>
        <v>50611.64667</v>
      </c>
      <c r="G1698" s="23">
        <v>0.089</v>
      </c>
      <c r="H1698" s="23">
        <v>4526.0</v>
      </c>
      <c r="I1698" s="39">
        <f t="shared" si="969"/>
        <v>0.033</v>
      </c>
      <c r="J1698" s="24">
        <f>IFNA(VLOOKUP(A1698,'ENERGY processed'!$A$2:$H$2692,7,0),"")</f>
        <v>51560</v>
      </c>
      <c r="K1698" s="24">
        <f t="shared" si="3"/>
        <v>0.005636147953</v>
      </c>
      <c r="L1698" s="24">
        <f>IFNA(VLOOKUP(A1698,'ENERGY processed'!$A$2:$H$2692,8,0),"")</f>
        <v>52825</v>
      </c>
      <c r="M1698" s="24">
        <f t="shared" si="5"/>
        <v>0.005774428154</v>
      </c>
      <c r="N1698" s="24">
        <f>IFNA(VLOOKUP(A1698,'HUMAN RESOURCES processed'!$A$2:$M$2692,5,0))</f>
        <v>0.012</v>
      </c>
      <c r="O1698" s="24">
        <f>IFNA(VLOOKUP(A1698,'HUMAN RESOURCES processed'!$A$2:$M$2692,6,0))</f>
        <v>0.003</v>
      </c>
      <c r="P1698" s="24">
        <f>IFNA(VLOOKUP(A1698,'HUMAN RESOURCES processed'!$A$2:$M$2692,7,0))</f>
        <v>83</v>
      </c>
      <c r="Q1698" s="24">
        <f>IFNA(VLOOKUP(A1698,'HUMAN RESOURCES processed'!$A$2:$M$2692,8,0))</f>
        <v>79</v>
      </c>
      <c r="R1698" s="24">
        <f t="shared" si="6"/>
        <v>81</v>
      </c>
      <c r="S1698" s="24">
        <f>IFNA(VLOOKUP(A1698,'HUMAN RESOURCES processed'!$A$2:$M$2692,9,0))</f>
        <v>0.169</v>
      </c>
      <c r="T1698" s="24">
        <f>IFNA(VLOOKUP(A1698,'HUMAN RESOURCES processed'!$A$2:$M$2692,10,0))</f>
        <v>0.656</v>
      </c>
      <c r="U1698" s="24">
        <f>IFNA(VLOOKUP(A1698,'HUMAN RESOURCES processed'!$A$2:$M$2692,11,0))</f>
        <v>0.175</v>
      </c>
      <c r="V1698" s="24">
        <f>IFNA(VLOOKUP(A1698,'HUMAN RESOURCES processed'!$A$2:$M$2692,12,0))</f>
        <v>9148092</v>
      </c>
      <c r="W1698" s="24">
        <f>IFNA(VLOOKUP(A1698,'HUMAN RESOURCES processed'!$A$2:$M$2692,13,0))</f>
        <v>0.846</v>
      </c>
      <c r="X1698" s="24">
        <f>IFNA(VLOOKUP(A1698,'TOURISM processed'!$A$2:$F$2692,5,0))</f>
        <v>12259000000</v>
      </c>
      <c r="Y1698" s="24">
        <f>IFNA(VLOOKUP(A1698,'TOURISM processed'!$A$2:$F$2692,6,0))</f>
        <v>14336000000</v>
      </c>
      <c r="Z1698" s="24">
        <f t="shared" si="7"/>
        <v>1567.102736</v>
      </c>
      <c r="AA1698" s="24">
        <f>IFNA(VLOOKUP(A1698,'BUSINESS processed'!A1698:J4388,5,0))</f>
        <v>0.537</v>
      </c>
      <c r="AB1698" s="24">
        <f>IFNA(VLOOKUP(A1698,'BUSINESS processed'!A1698:J4388,6,0))</f>
        <v>16</v>
      </c>
      <c r="AC1698" s="24">
        <f t="shared" si="967"/>
        <v>0</v>
      </c>
      <c r="AD1698" s="24">
        <f>IFNA(VLOOKUP(A1698,'BUSINESS processed'!A1698:J4388,8,0))</f>
        <v>122</v>
      </c>
      <c r="AE1698" s="24">
        <f>IFNA(VLOOKUP(A1698,'BUSINESS processed'!A1698:J4388,9,0))</f>
        <v>0.82</v>
      </c>
      <c r="AF1698" s="27">
        <f>IFNA(VLOOKUP(A1698,'BUSINESS processed'!A1698:J4388,10,0))</f>
        <v>1.105</v>
      </c>
      <c r="AG1698" s="26"/>
      <c r="AH1698" s="26"/>
      <c r="AI1698" s="26"/>
      <c r="AJ1698" s="26"/>
      <c r="AK1698" s="26"/>
      <c r="AL1698" s="26"/>
      <c r="AM1698" s="26"/>
      <c r="AN1698" s="26"/>
      <c r="AO1698" s="26"/>
      <c r="AP1698" s="26"/>
      <c r="AQ1698" s="26"/>
      <c r="AR1698" s="26"/>
      <c r="AS1698" s="26"/>
      <c r="AT1698" s="26"/>
      <c r="AU1698" s="26"/>
      <c r="AV1698" s="26"/>
      <c r="AW1698" s="26"/>
      <c r="AX1698" s="26"/>
      <c r="AY1698" s="26"/>
      <c r="AZ1698" s="26"/>
      <c r="BA1698" s="26"/>
      <c r="BB1698" s="26"/>
      <c r="BC1698" s="26"/>
      <c r="BD1698" s="26"/>
      <c r="BE1698" s="26"/>
      <c r="BF1698" s="26"/>
      <c r="BG1698" s="26"/>
      <c r="BH1698" s="26"/>
    </row>
    <row r="1699">
      <c r="A1699" s="18" t="str">
        <f t="shared" si="1"/>
        <v>Europe_Sweden-Europe_2008</v>
      </c>
      <c r="B1699" s="19" t="s">
        <v>179</v>
      </c>
      <c r="C1699" s="20" t="s">
        <v>223</v>
      </c>
      <c r="D1699" s="21" t="s">
        <v>87</v>
      </c>
      <c r="E1699" s="22">
        <v>4.86E11</v>
      </c>
      <c r="F1699" s="22">
        <f t="shared" si="2"/>
        <v>52713.57213</v>
      </c>
      <c r="G1699" s="23">
        <v>0.092</v>
      </c>
      <c r="H1699" s="23">
        <v>4886.0</v>
      </c>
      <c r="I1699" s="39">
        <f t="shared" si="969"/>
        <v>0.033</v>
      </c>
      <c r="J1699" s="24">
        <f>IF(AND( C1699=C1698,D1699&gt;D1698),J1698,"")</f>
        <v>51560</v>
      </c>
      <c r="K1699" s="24">
        <f t="shared" si="3"/>
        <v>0.005592411068</v>
      </c>
      <c r="L1699" s="24">
        <f>IF(AND(C1699=C1698,C1699&gt;C1698),C1698,0)</f>
        <v>0</v>
      </c>
      <c r="M1699" s="24">
        <f t="shared" si="5"/>
        <v>0</v>
      </c>
      <c r="N1699" s="24">
        <f>IFNA(VLOOKUP(A1699,'HUMAN RESOURCES processed'!$A$2:$M$2692,5,0))</f>
        <v>0.012</v>
      </c>
      <c r="O1699" s="24">
        <f>IFNA(VLOOKUP(A1699,'HUMAN RESOURCES processed'!$A$2:$M$2692,6,0))</f>
        <v>0.003</v>
      </c>
      <c r="P1699" s="24">
        <f>IFNA(VLOOKUP(A1699,'HUMAN RESOURCES processed'!$A$2:$M$2692,7,0))</f>
        <v>83</v>
      </c>
      <c r="Q1699" s="24">
        <f>IFNA(VLOOKUP(A1699,'HUMAN RESOURCES processed'!$A$2:$M$2692,8,0))</f>
        <v>79</v>
      </c>
      <c r="R1699" s="24">
        <f t="shared" si="6"/>
        <v>81</v>
      </c>
      <c r="S1699" s="24">
        <f>IFNA(VLOOKUP(A1699,'HUMAN RESOURCES processed'!$A$2:$M$2692,9,0))</f>
        <v>0.167</v>
      </c>
      <c r="T1699" s="24">
        <f>IFNA(VLOOKUP(A1699,'HUMAN RESOURCES processed'!$A$2:$M$2692,10,0))</f>
        <v>0.656</v>
      </c>
      <c r="U1699" s="24">
        <f>IFNA(VLOOKUP(A1699,'HUMAN RESOURCES processed'!$A$2:$M$2692,11,0))</f>
        <v>0.177</v>
      </c>
      <c r="V1699" s="24">
        <f>IFNA(VLOOKUP(A1699,'HUMAN RESOURCES processed'!$A$2:$M$2692,12,0))</f>
        <v>9219637</v>
      </c>
      <c r="W1699" s="24">
        <f>IFNA(VLOOKUP(A1699,'HUMAN RESOURCES processed'!$A$2:$M$2692,13,0))</f>
        <v>0.847</v>
      </c>
      <c r="X1699" s="24">
        <f>IFNA(VLOOKUP(A1699,'TOURISM processed'!$A$2:$F$2692,5,0))</f>
        <v>12060000000</v>
      </c>
      <c r="Y1699" s="24">
        <f>IFNA(VLOOKUP(A1699,'TOURISM processed'!$A$2:$F$2692,6,0))</f>
        <v>15447000000</v>
      </c>
      <c r="Z1699" s="24">
        <f t="shared" si="7"/>
        <v>1675.445573</v>
      </c>
      <c r="AA1699" s="24">
        <f>IFNA(VLOOKUP(A1699,'BUSINESS processed'!A1699:J4389,5,0))</f>
        <v>0.537</v>
      </c>
      <c r="AB1699" s="24">
        <f>IFNA(VLOOKUP(A1699,'BUSINESS processed'!A1699:J4389,6,0))</f>
        <v>16</v>
      </c>
      <c r="AC1699" s="24">
        <f t="shared" si="967"/>
        <v>0</v>
      </c>
      <c r="AD1699" s="24">
        <f>IFNA(VLOOKUP(A1699,'BUSINESS processed'!A1699:J4389,8,0))</f>
        <v>122</v>
      </c>
      <c r="AE1699" s="24">
        <f>IFNA(VLOOKUP(A1699,'BUSINESS processed'!A1699:J4389,9,0))</f>
        <v>0.9</v>
      </c>
      <c r="AF1699" s="27">
        <f>IFNA(VLOOKUP(A1699,'BUSINESS processed'!A1699:J4389,10,0))</f>
        <v>1.084</v>
      </c>
      <c r="AG1699" s="26"/>
      <c r="AH1699" s="26"/>
      <c r="AI1699" s="26"/>
      <c r="AJ1699" s="26"/>
      <c r="AK1699" s="26"/>
      <c r="AL1699" s="26"/>
      <c r="AM1699" s="26"/>
      <c r="AN1699" s="26"/>
      <c r="AO1699" s="26"/>
      <c r="AP1699" s="26"/>
      <c r="AQ1699" s="26"/>
      <c r="AR1699" s="26"/>
      <c r="AS1699" s="26"/>
      <c r="AT1699" s="26"/>
      <c r="AU1699" s="26"/>
      <c r="AV1699" s="26"/>
      <c r="AW1699" s="26"/>
      <c r="AX1699" s="26"/>
      <c r="AY1699" s="26"/>
      <c r="AZ1699" s="26"/>
      <c r="BA1699" s="26"/>
      <c r="BB1699" s="26"/>
      <c r="BC1699" s="26"/>
      <c r="BD1699" s="26"/>
      <c r="BE1699" s="26"/>
      <c r="BF1699" s="26"/>
      <c r="BG1699" s="26"/>
      <c r="BH1699" s="26"/>
    </row>
    <row r="1700">
      <c r="A1700" s="18" t="str">
        <f t="shared" si="1"/>
        <v>Europe_Sweden-Europe_2009</v>
      </c>
      <c r="B1700" s="19" t="s">
        <v>179</v>
      </c>
      <c r="C1700" s="20" t="s">
        <v>223</v>
      </c>
      <c r="D1700" s="21" t="s">
        <v>88</v>
      </c>
      <c r="E1700" s="22">
        <v>4.06E11</v>
      </c>
      <c r="F1700" s="22">
        <f t="shared" si="2"/>
        <v>43662.88596</v>
      </c>
      <c r="G1700" s="23">
        <v>0.099</v>
      </c>
      <c r="H1700" s="23">
        <v>4357.0</v>
      </c>
      <c r="I1700" s="39">
        <f t="shared" si="969"/>
        <v>0.033</v>
      </c>
      <c r="J1700" s="24">
        <f>IFNA(VLOOKUP(A1700,'ENERGY processed'!$A$2:$H$2692,7,0),"")</f>
        <v>50922</v>
      </c>
      <c r="K1700" s="24">
        <f t="shared" si="3"/>
        <v>0.005476358322</v>
      </c>
      <c r="L1700" s="24">
        <f>IFNA(VLOOKUP(A1700,'ENERGY processed'!$A$2:$H$2692,8,0),"")</f>
        <v>52742.5</v>
      </c>
      <c r="M1700" s="24">
        <f t="shared" si="5"/>
        <v>0.005672142272</v>
      </c>
      <c r="N1700" s="24">
        <f>IFNA(VLOOKUP(A1700,'HUMAN RESOURCES processed'!$A$2:$M$2692,5,0))</f>
        <v>0.012</v>
      </c>
      <c r="O1700" s="24">
        <f>IFNA(VLOOKUP(A1700,'HUMAN RESOURCES processed'!$A$2:$M$2692,6,0))</f>
        <v>0.003</v>
      </c>
      <c r="P1700" s="24">
        <f>IFNA(VLOOKUP(A1700,'HUMAN RESOURCES processed'!$A$2:$M$2692,7,0))</f>
        <v>83</v>
      </c>
      <c r="Q1700" s="24">
        <f>IFNA(VLOOKUP(A1700,'HUMAN RESOURCES processed'!$A$2:$M$2692,8,0))</f>
        <v>79</v>
      </c>
      <c r="R1700" s="24">
        <f t="shared" si="6"/>
        <v>81</v>
      </c>
      <c r="S1700" s="24">
        <f>IFNA(VLOOKUP(A1700,'HUMAN RESOURCES processed'!$A$2:$M$2692,9,0))</f>
        <v>0.166</v>
      </c>
      <c r="T1700" s="24">
        <f>IFNA(VLOOKUP(A1700,'HUMAN RESOURCES processed'!$A$2:$M$2692,10,0))</f>
        <v>0.655</v>
      </c>
      <c r="U1700" s="24">
        <f>IFNA(VLOOKUP(A1700,'HUMAN RESOURCES processed'!$A$2:$M$2692,11,0))</f>
        <v>0.179</v>
      </c>
      <c r="V1700" s="24">
        <f>IFNA(VLOOKUP(A1700,'HUMAN RESOURCES processed'!$A$2:$M$2692,12,0))</f>
        <v>9298515</v>
      </c>
      <c r="W1700" s="24">
        <f>IFNA(VLOOKUP(A1700,'HUMAN RESOURCES processed'!$A$2:$M$2692,13,0))</f>
        <v>0.849</v>
      </c>
      <c r="X1700" s="24">
        <f>IFNA(VLOOKUP(A1700,'TOURISM processed'!$A$2:$F$2692,5,0))</f>
        <v>10100000000</v>
      </c>
      <c r="Y1700" s="24">
        <f>IFNA(VLOOKUP(A1700,'TOURISM processed'!$A$2:$F$2692,6,0))</f>
        <v>12791000000</v>
      </c>
      <c r="Z1700" s="24">
        <f t="shared" si="7"/>
        <v>1375.595996</v>
      </c>
      <c r="AA1700" s="24">
        <f>IFNA(VLOOKUP(A1700,'BUSINESS processed'!A1700:J4390,5,0))</f>
        <v>0.539</v>
      </c>
      <c r="AB1700" s="24">
        <f>IFNA(VLOOKUP(A1700,'BUSINESS processed'!A1700:J4390,6,0))</f>
        <v>16</v>
      </c>
      <c r="AC1700" s="24">
        <f t="shared" si="967"/>
        <v>0</v>
      </c>
      <c r="AD1700" s="24">
        <f>IFNA(VLOOKUP(A1700,'BUSINESS processed'!A1700:J4390,8,0))</f>
        <v>122</v>
      </c>
      <c r="AE1700" s="24">
        <f>IFNA(VLOOKUP(A1700,'BUSINESS processed'!A1700:J4390,9,0))</f>
        <v>0.91</v>
      </c>
      <c r="AF1700" s="27">
        <f>IFNA(VLOOKUP(A1700,'BUSINESS processed'!A1700:J4390,10,0))</f>
        <v>1.121</v>
      </c>
      <c r="AG1700" s="26"/>
      <c r="AH1700" s="26"/>
      <c r="AI1700" s="26"/>
      <c r="AJ1700" s="26"/>
      <c r="AK1700" s="26"/>
      <c r="AL1700" s="26"/>
      <c r="AM1700" s="26"/>
      <c r="AN1700" s="26"/>
      <c r="AO1700" s="26"/>
      <c r="AP1700" s="26"/>
      <c r="AQ1700" s="26"/>
      <c r="AR1700" s="26"/>
      <c r="AS1700" s="26"/>
      <c r="AT1700" s="26"/>
      <c r="AU1700" s="26"/>
      <c r="AV1700" s="26"/>
      <c r="AW1700" s="26"/>
      <c r="AX1700" s="26"/>
      <c r="AY1700" s="26"/>
      <c r="AZ1700" s="26"/>
      <c r="BA1700" s="26"/>
      <c r="BB1700" s="26"/>
      <c r="BC1700" s="26"/>
      <c r="BD1700" s="26"/>
      <c r="BE1700" s="26"/>
      <c r="BF1700" s="26"/>
      <c r="BG1700" s="26"/>
      <c r="BH1700" s="26"/>
    </row>
    <row r="1701">
      <c r="A1701" s="18" t="str">
        <f t="shared" si="1"/>
        <v>Europe_Sweden-Europe_2010</v>
      </c>
      <c r="B1701" s="19" t="s">
        <v>179</v>
      </c>
      <c r="C1701" s="20" t="s">
        <v>223</v>
      </c>
      <c r="D1701" s="21" t="s">
        <v>89</v>
      </c>
      <c r="E1701" s="22">
        <v>4.63E11</v>
      </c>
      <c r="F1701" s="22">
        <f t="shared" si="2"/>
        <v>49370.20467</v>
      </c>
      <c r="G1701" s="23">
        <v>0.095</v>
      </c>
      <c r="H1701" s="23">
        <v>4694.0</v>
      </c>
      <c r="I1701" s="39">
        <f t="shared" si="969"/>
        <v>0.033</v>
      </c>
      <c r="J1701" s="24">
        <f>IF(AND( C1701=C1700,D1701&gt;D1700),J1700,"")</f>
        <v>50922</v>
      </c>
      <c r="K1701" s="24">
        <f t="shared" si="3"/>
        <v>0.005429869464</v>
      </c>
      <c r="L1701" s="24">
        <f>IF(AND(C1701=C1700,C1701&gt;C1700),C1700,0)</f>
        <v>0</v>
      </c>
      <c r="M1701" s="24">
        <f t="shared" si="5"/>
        <v>0</v>
      </c>
      <c r="N1701" s="24">
        <f>IFNA(VLOOKUP(A1701,'HUMAN RESOURCES processed'!$A$2:$M$2692,5,0))</f>
        <v>0.012</v>
      </c>
      <c r="O1701" s="24">
        <f>IFNA(VLOOKUP(A1701,'HUMAN RESOURCES processed'!$A$2:$M$2692,6,0))</f>
        <v>0.003</v>
      </c>
      <c r="P1701" s="24">
        <f>IFNA(VLOOKUP(A1701,'HUMAN RESOURCES processed'!$A$2:$M$2692,7,0))</f>
        <v>84</v>
      </c>
      <c r="Q1701" s="24">
        <f>IFNA(VLOOKUP(A1701,'HUMAN RESOURCES processed'!$A$2:$M$2692,8,0))</f>
        <v>80</v>
      </c>
      <c r="R1701" s="24">
        <f t="shared" si="6"/>
        <v>82</v>
      </c>
      <c r="S1701" s="24">
        <f>IFNA(VLOOKUP(A1701,'HUMAN RESOURCES processed'!$A$2:$M$2692,9,0))</f>
        <v>0.165</v>
      </c>
      <c r="T1701" s="24">
        <f>IFNA(VLOOKUP(A1701,'HUMAN RESOURCES processed'!$A$2:$M$2692,10,0))</f>
        <v>0.653</v>
      </c>
      <c r="U1701" s="24">
        <f>IFNA(VLOOKUP(A1701,'HUMAN RESOURCES processed'!$A$2:$M$2692,11,0))</f>
        <v>0.182</v>
      </c>
      <c r="V1701" s="24">
        <f>IFNA(VLOOKUP(A1701,'HUMAN RESOURCES processed'!$A$2:$M$2692,12,0))</f>
        <v>9378126</v>
      </c>
      <c r="W1701" s="24">
        <f>IFNA(VLOOKUP(A1701,'HUMAN RESOURCES processed'!$A$2:$M$2692,13,0))</f>
        <v>0.851</v>
      </c>
      <c r="X1701" s="24">
        <f>IFNA(VLOOKUP(A1701,'TOURISM processed'!$A$2:$F$2692,5,0))</f>
        <v>10991000000</v>
      </c>
      <c r="Y1701" s="24">
        <f>IFNA(VLOOKUP(A1701,'TOURISM processed'!$A$2:$F$2692,6,0))</f>
        <v>14912000000</v>
      </c>
      <c r="Z1701" s="24">
        <f t="shared" si="7"/>
        <v>1590.083136</v>
      </c>
      <c r="AA1701" s="24">
        <f>IFNA(VLOOKUP(A1701,'BUSINESS processed'!A1701:J4391,5,0))</f>
        <v>0.52</v>
      </c>
      <c r="AB1701" s="24">
        <f>IFNA(VLOOKUP(A1701,'BUSINESS processed'!A1701:J4391,6,0))</f>
        <v>16</v>
      </c>
      <c r="AC1701" s="24">
        <f t="shared" si="967"/>
        <v>0</v>
      </c>
      <c r="AD1701" s="24">
        <f>IFNA(VLOOKUP(A1701,'BUSINESS processed'!A1701:J4391,8,0))</f>
        <v>122</v>
      </c>
      <c r="AE1701" s="24">
        <f>IFNA(VLOOKUP(A1701,'BUSINESS processed'!A1701:J4391,9,0))</f>
        <v>0.9</v>
      </c>
      <c r="AF1701" s="27">
        <f>IFNA(VLOOKUP(A1701,'BUSINESS processed'!A1701:J4391,10,0))</f>
        <v>1.172</v>
      </c>
      <c r="AG1701" s="26"/>
      <c r="AH1701" s="26"/>
      <c r="AI1701" s="26"/>
      <c r="AJ1701" s="26"/>
      <c r="AK1701" s="26"/>
      <c r="AL1701" s="26"/>
      <c r="AM1701" s="26"/>
      <c r="AN1701" s="26"/>
      <c r="AO1701" s="26"/>
      <c r="AP1701" s="26"/>
      <c r="AQ1701" s="26"/>
      <c r="AR1701" s="26"/>
      <c r="AS1701" s="26"/>
      <c r="AT1701" s="26"/>
      <c r="AU1701" s="26"/>
      <c r="AV1701" s="26"/>
      <c r="AW1701" s="26"/>
      <c r="AX1701" s="26"/>
      <c r="AY1701" s="26"/>
      <c r="AZ1701" s="26"/>
      <c r="BA1701" s="26"/>
      <c r="BB1701" s="26"/>
      <c r="BC1701" s="26"/>
      <c r="BD1701" s="26"/>
      <c r="BE1701" s="26"/>
      <c r="BF1701" s="26"/>
      <c r="BG1701" s="26"/>
      <c r="BH1701" s="26"/>
    </row>
    <row r="1702">
      <c r="A1702" s="18" t="str">
        <f t="shared" si="1"/>
        <v>Europe_Sweden-Europe_2011</v>
      </c>
      <c r="B1702" s="19" t="s">
        <v>179</v>
      </c>
      <c r="C1702" s="20" t="s">
        <v>223</v>
      </c>
      <c r="D1702" s="21" t="s">
        <v>90</v>
      </c>
      <c r="E1702" s="22">
        <v>5.36E11</v>
      </c>
      <c r="F1702" s="22">
        <f t="shared" si="2"/>
        <v>56724.30074</v>
      </c>
      <c r="G1702" s="23">
        <v>0.095</v>
      </c>
      <c r="H1702" s="23">
        <v>5419.0</v>
      </c>
      <c r="I1702" s="39">
        <f t="shared" si="969"/>
        <v>0.033</v>
      </c>
      <c r="J1702" s="24">
        <f>IFNA(VLOOKUP(A1702,'ENERGY processed'!$A$2:$H$2692,7,0),"")</f>
        <v>51569</v>
      </c>
      <c r="K1702" s="24">
        <f t="shared" si="3"/>
        <v>0.005457491539</v>
      </c>
      <c r="L1702" s="24">
        <f>IFNA(VLOOKUP(A1702,'ENERGY processed'!$A$2:$H$2692,8,0),"")</f>
        <v>51562</v>
      </c>
      <c r="M1702" s="24">
        <f t="shared" si="5"/>
        <v>0.005456750737</v>
      </c>
      <c r="N1702" s="24">
        <f>IFNA(VLOOKUP(A1702,'HUMAN RESOURCES processed'!$A$2:$M$2692,5,0))</f>
        <v>0.012</v>
      </c>
      <c r="O1702" s="24">
        <f>IFNA(VLOOKUP(A1702,'HUMAN RESOURCES processed'!$A$2:$M$2692,6,0))</f>
        <v>0.002</v>
      </c>
      <c r="P1702" s="24">
        <f>IFNA(VLOOKUP(A1702,'HUMAN RESOURCES processed'!$A$2:$M$2692,7,0))</f>
        <v>84</v>
      </c>
      <c r="Q1702" s="24">
        <f>IFNA(VLOOKUP(A1702,'HUMAN RESOURCES processed'!$A$2:$M$2692,8,0))</f>
        <v>80</v>
      </c>
      <c r="R1702" s="24">
        <f t="shared" si="6"/>
        <v>82</v>
      </c>
      <c r="S1702" s="24">
        <f>IFNA(VLOOKUP(A1702,'HUMAN RESOURCES processed'!$A$2:$M$2692,9,0))</f>
        <v>0.166</v>
      </c>
      <c r="T1702" s="24">
        <f>IFNA(VLOOKUP(A1702,'HUMAN RESOURCES processed'!$A$2:$M$2692,10,0))</f>
        <v>0.649</v>
      </c>
      <c r="U1702" s="24">
        <f>IFNA(VLOOKUP(A1702,'HUMAN RESOURCES processed'!$A$2:$M$2692,11,0))</f>
        <v>0.185</v>
      </c>
      <c r="V1702" s="24">
        <f>IFNA(VLOOKUP(A1702,'HUMAN RESOURCES processed'!$A$2:$M$2692,12,0))</f>
        <v>9449213</v>
      </c>
      <c r="W1702" s="24">
        <f>IFNA(VLOOKUP(A1702,'HUMAN RESOURCES processed'!$A$2:$M$2692,13,0))</f>
        <v>0.852</v>
      </c>
      <c r="X1702" s="24">
        <f>IFNA(VLOOKUP(A1702,'TOURISM processed'!$A$2:$F$2692,5,0))</f>
        <v>12777000000</v>
      </c>
      <c r="Y1702" s="24">
        <f>IFNA(VLOOKUP(A1702,'TOURISM processed'!$A$2:$F$2692,6,0))</f>
        <v>17187000000</v>
      </c>
      <c r="Z1702" s="24">
        <f t="shared" si="7"/>
        <v>1818.881636</v>
      </c>
      <c r="AA1702" s="24">
        <f>IFNA(VLOOKUP(A1702,'BUSINESS processed'!A1702:J4392,5,0))</f>
        <v>0.52</v>
      </c>
      <c r="AB1702" s="24">
        <f>IFNA(VLOOKUP(A1702,'BUSINESS processed'!A1702:J4392,6,0))</f>
        <v>16</v>
      </c>
      <c r="AC1702" s="24">
        <f t="shared" si="967"/>
        <v>0</v>
      </c>
      <c r="AD1702" s="24">
        <f>IFNA(VLOOKUP(A1702,'BUSINESS processed'!A1702:J4392,8,0))</f>
        <v>122</v>
      </c>
      <c r="AE1702" s="24">
        <f>IFNA(VLOOKUP(A1702,'BUSINESS processed'!A1702:J4392,9,0))</f>
        <v>0.928</v>
      </c>
      <c r="AF1702" s="27">
        <f>IFNA(VLOOKUP(A1702,'BUSINESS processed'!A1702:J4392,10,0))</f>
        <v>1.212</v>
      </c>
      <c r="AG1702" s="26"/>
      <c r="AH1702" s="26"/>
      <c r="AI1702" s="26"/>
      <c r="AJ1702" s="26"/>
      <c r="AK1702" s="26"/>
      <c r="AL1702" s="26"/>
      <c r="AM1702" s="26"/>
      <c r="AN1702" s="26"/>
      <c r="AO1702" s="26"/>
      <c r="AP1702" s="26"/>
      <c r="AQ1702" s="26"/>
      <c r="AR1702" s="26"/>
      <c r="AS1702" s="26"/>
      <c r="AT1702" s="26"/>
      <c r="AU1702" s="26"/>
      <c r="AV1702" s="26"/>
      <c r="AW1702" s="26"/>
      <c r="AX1702" s="26"/>
      <c r="AY1702" s="26"/>
      <c r="AZ1702" s="26"/>
      <c r="BA1702" s="26"/>
      <c r="BB1702" s="26"/>
      <c r="BC1702" s="26"/>
      <c r="BD1702" s="26"/>
      <c r="BE1702" s="26"/>
      <c r="BF1702" s="26"/>
      <c r="BG1702" s="26"/>
      <c r="BH1702" s="26"/>
    </row>
    <row r="1703">
      <c r="A1703" s="18" t="str">
        <f t="shared" si="1"/>
        <v>Europe_Sweden-Europe_2012</v>
      </c>
      <c r="B1703" s="19" t="s">
        <v>179</v>
      </c>
      <c r="C1703" s="20" t="s">
        <v>223</v>
      </c>
      <c r="D1703" s="21" t="s">
        <v>91</v>
      </c>
      <c r="E1703" s="22">
        <v>5.24E11</v>
      </c>
      <c r="F1703" s="22">
        <f t="shared" si="2"/>
        <v>55045.6364</v>
      </c>
      <c r="G1703" s="23">
        <v>0.096</v>
      </c>
      <c r="H1703" s="23">
        <v>5319.0</v>
      </c>
      <c r="I1703" s="39">
        <f t="shared" si="969"/>
        <v>0.033</v>
      </c>
      <c r="J1703" s="24">
        <f>IFNA(VLOOKUP(A1703,'ENERGY processed'!$A$2:$H$2692,7,0),"")</f>
        <v>50412.5</v>
      </c>
      <c r="K1703" s="24">
        <f t="shared" si="3"/>
        <v>0.005295778903</v>
      </c>
      <c r="L1703" s="24">
        <f>IFNA(VLOOKUP(A1703,'ENERGY processed'!$A$2:$H$2692,8,0),"")</f>
        <v>52176</v>
      </c>
      <c r="M1703" s="24">
        <f t="shared" si="5"/>
        <v>0.005481032681</v>
      </c>
      <c r="N1703" s="24">
        <f>IFNA(VLOOKUP(A1703,'HUMAN RESOURCES processed'!$A$2:$M$2692,5,0))</f>
        <v>0.012</v>
      </c>
      <c r="O1703" s="24">
        <f>IFNA(VLOOKUP(A1703,'HUMAN RESOURCES processed'!$A$2:$M$2692,6,0))</f>
        <v>0.002</v>
      </c>
      <c r="P1703" s="24">
        <f>IFNA(VLOOKUP(A1703,'HUMAN RESOURCES processed'!$A$2:$M$2692,7,0))</f>
        <v>84</v>
      </c>
      <c r="Q1703" s="24">
        <f>IFNA(VLOOKUP(A1703,'HUMAN RESOURCES processed'!$A$2:$M$2692,8,0))</f>
        <v>80</v>
      </c>
      <c r="R1703" s="24">
        <f t="shared" si="6"/>
        <v>82</v>
      </c>
      <c r="S1703" s="24">
        <f>IFNA(VLOOKUP(A1703,'HUMAN RESOURCES processed'!$A$2:$M$2692,9,0))</f>
        <v>0.167</v>
      </c>
      <c r="T1703" s="24">
        <f>IFNA(VLOOKUP(A1703,'HUMAN RESOURCES processed'!$A$2:$M$2692,10,0))</f>
        <v>0.644</v>
      </c>
      <c r="U1703" s="24">
        <f>IFNA(VLOOKUP(A1703,'HUMAN RESOURCES processed'!$A$2:$M$2692,11,0))</f>
        <v>0.189</v>
      </c>
      <c r="V1703" s="24">
        <f>IFNA(VLOOKUP(A1703,'HUMAN RESOURCES processed'!$A$2:$M$2692,12,0))</f>
        <v>9519374</v>
      </c>
      <c r="W1703" s="24">
        <f>IFNA(VLOOKUP(A1703,'HUMAN RESOURCES processed'!$A$2:$M$2692,13,0))</f>
        <v>0.854</v>
      </c>
      <c r="X1703" s="24">
        <f>IFNA(VLOOKUP(A1703,'TOURISM processed'!$A$2:$F$2692,5,0))</f>
        <v>12415000000</v>
      </c>
      <c r="Y1703" s="24">
        <f>IFNA(VLOOKUP(A1703,'TOURISM processed'!$A$2:$F$2692,6,0))</f>
        <v>17664000000</v>
      </c>
      <c r="Z1703" s="24">
        <f t="shared" si="7"/>
        <v>1855.584201</v>
      </c>
      <c r="AA1703" s="24">
        <f>IFNA(VLOOKUP(A1703,'BUSINESS processed'!A1703:J4393,5,0))</f>
        <v>0.52</v>
      </c>
      <c r="AB1703" s="24">
        <f>IFNA(VLOOKUP(A1703,'BUSINESS processed'!A1703:J4393,6,0))</f>
        <v>16</v>
      </c>
      <c r="AC1703" s="24">
        <f>IFNA(VLOOKUP(A1703,'BUSINESS processed'!A1703:J4393,7,0))</f>
        <v>14</v>
      </c>
      <c r="AD1703" s="24">
        <f>IFNA(VLOOKUP(A1703,'BUSINESS processed'!A1703:J4393,8,0))</f>
        <v>122</v>
      </c>
      <c r="AE1703" s="24">
        <f>IFNA(VLOOKUP(A1703,'BUSINESS processed'!A1703:J4393,9,0))</f>
        <v>0.932</v>
      </c>
      <c r="AF1703" s="27">
        <f>IFNA(VLOOKUP(A1703,'BUSINESS processed'!A1703:J4393,10,0))</f>
        <v>1.246</v>
      </c>
      <c r="AG1703" s="26"/>
      <c r="AH1703" s="26"/>
      <c r="AI1703" s="26"/>
      <c r="AJ1703" s="26"/>
      <c r="AK1703" s="26"/>
      <c r="AL1703" s="26"/>
      <c r="AM1703" s="26"/>
      <c r="AN1703" s="26"/>
      <c r="AO1703" s="26"/>
      <c r="AP1703" s="26"/>
      <c r="AQ1703" s="26"/>
      <c r="AR1703" s="26"/>
      <c r="AS1703" s="26"/>
      <c r="AT1703" s="26"/>
      <c r="AU1703" s="26"/>
      <c r="AV1703" s="26"/>
      <c r="AW1703" s="26"/>
      <c r="AX1703" s="26"/>
      <c r="AY1703" s="26"/>
      <c r="AZ1703" s="26"/>
      <c r="BA1703" s="26"/>
      <c r="BB1703" s="26"/>
      <c r="BC1703" s="26"/>
      <c r="BD1703" s="26"/>
      <c r="BE1703" s="26"/>
      <c r="BF1703" s="26"/>
      <c r="BG1703" s="26"/>
      <c r="BH1703" s="26"/>
    </row>
    <row r="1704">
      <c r="A1704" s="18" t="str">
        <f t="shared" si="1"/>
        <v>Europe_Switzerland-Europe_2000</v>
      </c>
      <c r="B1704" s="19" t="s">
        <v>179</v>
      </c>
      <c r="C1704" s="20" t="s">
        <v>224</v>
      </c>
      <c r="D1704" s="21" t="s">
        <v>70</v>
      </c>
      <c r="E1704" s="22">
        <v>2.56E11</v>
      </c>
      <c r="F1704" s="22">
        <f t="shared" si="2"/>
        <v>35633.50385</v>
      </c>
      <c r="G1704" s="23">
        <v>0.099</v>
      </c>
      <c r="H1704" s="23">
        <v>3541.0</v>
      </c>
      <c r="I1704" s="23">
        <v>0.043</v>
      </c>
      <c r="J1704" s="24">
        <f>IFNA(VLOOKUP(A1704,'ENERGY processed'!$A$2:$H$2692,7,0),"")</f>
        <v>25500</v>
      </c>
      <c r="K1704" s="24">
        <f t="shared" si="3"/>
        <v>0.003549431047</v>
      </c>
      <c r="L1704" s="24">
        <f t="shared" ref="L1704:L1705" si="970">IF(AND(C1704=C1703,C1704&gt;C1703),C1703,0)</f>
        <v>0</v>
      </c>
      <c r="M1704" s="24">
        <f t="shared" si="5"/>
        <v>0</v>
      </c>
      <c r="N1704" s="24">
        <f>IFNA(VLOOKUP(A1704,'HUMAN RESOURCES processed'!$A$2:$M$2692,5,0))</f>
        <v>0.011</v>
      </c>
      <c r="O1704" s="24">
        <f>IFNA(VLOOKUP(A1704,'HUMAN RESOURCES processed'!$A$2:$M$2692,6,0))</f>
        <v>0.005</v>
      </c>
      <c r="P1704" s="24">
        <f>IFNA(VLOOKUP(A1704,'HUMAN RESOURCES processed'!$A$2:$M$2692,7,0))</f>
        <v>83</v>
      </c>
      <c r="Q1704" s="24">
        <f>IFNA(VLOOKUP(A1704,'HUMAN RESOURCES processed'!$A$2:$M$2692,8,0))</f>
        <v>77</v>
      </c>
      <c r="R1704" s="24">
        <f t="shared" si="6"/>
        <v>80</v>
      </c>
      <c r="S1704" s="24">
        <f>IFNA(VLOOKUP(A1704,'HUMAN RESOURCES processed'!$A$2:$M$2692,9,0))</f>
        <v>0.174</v>
      </c>
      <c r="T1704" s="24">
        <f>IFNA(VLOOKUP(A1704,'HUMAN RESOURCES processed'!$A$2:$M$2692,10,0))</f>
        <v>0.673</v>
      </c>
      <c r="U1704" s="24">
        <f>IFNA(VLOOKUP(A1704,'HUMAN RESOURCES processed'!$A$2:$M$2692,11,0))</f>
        <v>0.153</v>
      </c>
      <c r="V1704" s="24">
        <f>IFNA(VLOOKUP(A1704,'HUMAN RESOURCES processed'!$A$2:$M$2692,12,0))</f>
        <v>7184250</v>
      </c>
      <c r="W1704" s="24">
        <f>IFNA(VLOOKUP(A1704,'HUMAN RESOURCES processed'!$A$2:$M$2692,13,0))</f>
        <v>0.733</v>
      </c>
      <c r="X1704" s="24">
        <f>IFNA(VLOOKUP(A1704,'TOURISM processed'!$A$2:$F$2692,5,0))</f>
        <v>8988000000</v>
      </c>
      <c r="Y1704" s="24">
        <f>IFNA(VLOOKUP(A1704,'TOURISM processed'!$A$2:$F$2692,6,0))</f>
        <v>7360000000</v>
      </c>
      <c r="Z1704" s="24">
        <f t="shared" si="7"/>
        <v>1024.463236</v>
      </c>
      <c r="AA1704" s="24">
        <f t="shared" ref="AA1704:AA1708" si="971">IF(AND(C1704=C1703,D1704&gt;D1703),AA1703,0)</f>
        <v>0</v>
      </c>
      <c r="AB1704" s="24">
        <f t="shared" ref="AB1704:AB1706" si="972">IF(AND(C1704=C1703,D1704&gt;D1703),AB1703,0)</f>
        <v>0</v>
      </c>
      <c r="AC1704" s="24">
        <f t="shared" ref="AC1704:AC1715" si="973">IF(AND(C1704=C1703,D1704&gt;D1703),AC1703,0)</f>
        <v>0</v>
      </c>
      <c r="AD1704" s="24">
        <f t="shared" ref="AD1704:AD1708" si="974">IF(AND(C1704=C1703,D1704&gt;D1703),AD1703,0)</f>
        <v>0</v>
      </c>
      <c r="AE1704" s="24">
        <f>IFNA(VLOOKUP(A1704,'BUSINESS processed'!A1704:J4394,9,0))</f>
        <v>0.471</v>
      </c>
      <c r="AF1704" s="27">
        <f>IFNA(VLOOKUP(A1704,'BUSINESS processed'!A1704:J4394,10,0))</f>
        <v>0.647</v>
      </c>
      <c r="AG1704" s="26"/>
      <c r="AH1704" s="26"/>
      <c r="AI1704" s="26"/>
      <c r="AJ1704" s="26"/>
      <c r="AK1704" s="26"/>
      <c r="AL1704" s="26"/>
      <c r="AM1704" s="26"/>
      <c r="AN1704" s="26"/>
      <c r="AO1704" s="26"/>
      <c r="AP1704" s="26"/>
      <c r="AQ1704" s="26"/>
      <c r="AR1704" s="26"/>
      <c r="AS1704" s="26"/>
      <c r="AT1704" s="26"/>
      <c r="AU1704" s="26"/>
      <c r="AV1704" s="26"/>
      <c r="AW1704" s="26"/>
      <c r="AX1704" s="26"/>
      <c r="AY1704" s="26"/>
      <c r="AZ1704" s="26"/>
      <c r="BA1704" s="26"/>
      <c r="BB1704" s="26"/>
      <c r="BC1704" s="26"/>
      <c r="BD1704" s="26"/>
      <c r="BE1704" s="26"/>
      <c r="BF1704" s="26"/>
      <c r="BG1704" s="26"/>
      <c r="BH1704" s="26"/>
    </row>
    <row r="1705">
      <c r="A1705" s="18" t="str">
        <f t="shared" si="1"/>
        <v>Europe_Switzerland-Europe_2001</v>
      </c>
      <c r="B1705" s="19" t="s">
        <v>179</v>
      </c>
      <c r="C1705" s="20" t="s">
        <v>224</v>
      </c>
      <c r="D1705" s="21" t="s">
        <v>71</v>
      </c>
      <c r="E1705" s="22">
        <v>2.63E11</v>
      </c>
      <c r="F1705" s="22">
        <f t="shared" si="2"/>
        <v>36376.94482</v>
      </c>
      <c r="G1705" s="23">
        <v>0.103</v>
      </c>
      <c r="H1705" s="23">
        <v>3748.0</v>
      </c>
      <c r="I1705" s="23">
        <v>0.043</v>
      </c>
      <c r="J1705" s="24">
        <f>IFNA(VLOOKUP(A1705,'ENERGY processed'!$A$2:$H$2692,7,0),"")</f>
        <v>25375</v>
      </c>
      <c r="K1705" s="24">
        <f t="shared" si="3"/>
        <v>0.003509752756</v>
      </c>
      <c r="L1705" s="24">
        <f t="shared" si="970"/>
        <v>0</v>
      </c>
      <c r="M1705" s="24">
        <f t="shared" si="5"/>
        <v>0</v>
      </c>
      <c r="N1705" s="24">
        <f>IFNA(VLOOKUP(A1705,'HUMAN RESOURCES processed'!$A$2:$M$2692,5,0))</f>
        <v>0.01</v>
      </c>
      <c r="O1705" s="24">
        <f>IFNA(VLOOKUP(A1705,'HUMAN RESOURCES processed'!$A$2:$M$2692,6,0))</f>
        <v>0.005</v>
      </c>
      <c r="P1705" s="24">
        <f>IFNA(VLOOKUP(A1705,'HUMAN RESOURCES processed'!$A$2:$M$2692,7,0))</f>
        <v>83</v>
      </c>
      <c r="Q1705" s="24">
        <f>IFNA(VLOOKUP(A1705,'HUMAN RESOURCES processed'!$A$2:$M$2692,8,0))</f>
        <v>77</v>
      </c>
      <c r="R1705" s="24">
        <f t="shared" si="6"/>
        <v>80</v>
      </c>
      <c r="S1705" s="24">
        <f>IFNA(VLOOKUP(A1705,'HUMAN RESOURCES processed'!$A$2:$M$2692,9,0))</f>
        <v>0.173</v>
      </c>
      <c r="T1705" s="24">
        <f>IFNA(VLOOKUP(A1705,'HUMAN RESOURCES processed'!$A$2:$M$2692,10,0))</f>
        <v>0.673</v>
      </c>
      <c r="U1705" s="24">
        <f>IFNA(VLOOKUP(A1705,'HUMAN RESOURCES processed'!$A$2:$M$2692,11,0))</f>
        <v>0.154</v>
      </c>
      <c r="V1705" s="24">
        <f>IFNA(VLOOKUP(A1705,'HUMAN RESOURCES processed'!$A$2:$M$2692,12,0))</f>
        <v>7229854</v>
      </c>
      <c r="W1705" s="24">
        <f>IFNA(VLOOKUP(A1705,'HUMAN RESOURCES processed'!$A$2:$M$2692,13,0))</f>
        <v>0.733</v>
      </c>
      <c r="X1705" s="24">
        <f>IFNA(VLOOKUP(A1705,'TOURISM processed'!$A$2:$F$2692,5,0))</f>
        <v>9290000000</v>
      </c>
      <c r="Y1705" s="24">
        <f>IFNA(VLOOKUP(A1705,'TOURISM processed'!$A$2:$F$2692,6,0))</f>
        <v>7085000000</v>
      </c>
      <c r="Z1705" s="24">
        <f t="shared" si="7"/>
        <v>979.964464</v>
      </c>
      <c r="AA1705" s="24">
        <f t="shared" si="971"/>
        <v>0</v>
      </c>
      <c r="AB1705" s="24">
        <f t="shared" si="972"/>
        <v>0</v>
      </c>
      <c r="AC1705" s="24">
        <f t="shared" si="973"/>
        <v>0</v>
      </c>
      <c r="AD1705" s="24">
        <f t="shared" si="974"/>
        <v>0</v>
      </c>
      <c r="AE1705" s="24">
        <f>IFNA(VLOOKUP(A1705,'BUSINESS processed'!A1705:J4395,9,0))</f>
        <v>0.551</v>
      </c>
      <c r="AF1705" s="27">
        <f>IFNA(VLOOKUP(A1705,'BUSINESS processed'!A1705:J4395,10,0))</f>
        <v>0.733</v>
      </c>
      <c r="AG1705" s="26"/>
      <c r="AH1705" s="26"/>
      <c r="AI1705" s="26"/>
      <c r="AJ1705" s="26"/>
      <c r="AK1705" s="26"/>
      <c r="AL1705" s="26"/>
      <c r="AM1705" s="26"/>
      <c r="AN1705" s="26"/>
      <c r="AO1705" s="26"/>
      <c r="AP1705" s="26"/>
      <c r="AQ1705" s="26"/>
      <c r="AR1705" s="26"/>
      <c r="AS1705" s="26"/>
      <c r="AT1705" s="26"/>
      <c r="AU1705" s="26"/>
      <c r="AV1705" s="26"/>
      <c r="AW1705" s="26"/>
      <c r="AX1705" s="26"/>
      <c r="AY1705" s="26"/>
      <c r="AZ1705" s="26"/>
      <c r="BA1705" s="26"/>
      <c r="BB1705" s="26"/>
      <c r="BC1705" s="26"/>
      <c r="BD1705" s="26"/>
      <c r="BE1705" s="26"/>
      <c r="BF1705" s="26"/>
      <c r="BG1705" s="26"/>
      <c r="BH1705" s="26"/>
    </row>
    <row r="1706">
      <c r="A1706" s="18" t="str">
        <f t="shared" si="1"/>
        <v>Europe_Switzerland-Europe_2002</v>
      </c>
      <c r="B1706" s="19" t="s">
        <v>179</v>
      </c>
      <c r="C1706" s="20" t="s">
        <v>224</v>
      </c>
      <c r="D1706" s="21" t="s">
        <v>72</v>
      </c>
      <c r="E1706" s="22">
        <v>2.87E11</v>
      </c>
      <c r="F1706" s="22">
        <f t="shared" si="2"/>
        <v>39397.355</v>
      </c>
      <c r="G1706" s="23">
        <v>0.106</v>
      </c>
      <c r="H1706" s="23">
        <v>4190.0</v>
      </c>
      <c r="I1706" s="23">
        <v>0.039</v>
      </c>
      <c r="J1706" s="24">
        <f>IFNA(VLOOKUP(A1706,'ENERGY processed'!$A$2:$H$2692,7,0),"")</f>
        <v>26199</v>
      </c>
      <c r="K1706" s="24">
        <f t="shared" si="3"/>
        <v>0.003596415692</v>
      </c>
      <c r="L1706" s="24">
        <f>IFNA(VLOOKUP(A1706,'ENERGY processed'!$A$2:$H$2692,8,0),"")</f>
        <v>38757</v>
      </c>
      <c r="M1706" s="24">
        <f t="shared" si="5"/>
        <v>0.005320290201</v>
      </c>
      <c r="N1706" s="24">
        <f>IFNA(VLOOKUP(A1706,'HUMAN RESOURCES processed'!$A$2:$M$2692,5,0))</f>
        <v>0.01</v>
      </c>
      <c r="O1706" s="24">
        <f>IFNA(VLOOKUP(A1706,'HUMAN RESOURCES processed'!$A$2:$M$2692,6,0))</f>
        <v>0.005</v>
      </c>
      <c r="P1706" s="24">
        <f>IFNA(VLOOKUP(A1706,'HUMAN RESOURCES processed'!$A$2:$M$2692,7,0))</f>
        <v>83</v>
      </c>
      <c r="Q1706" s="24">
        <f>IFNA(VLOOKUP(A1706,'HUMAN RESOURCES processed'!$A$2:$M$2692,8,0))</f>
        <v>78</v>
      </c>
      <c r="R1706" s="24">
        <f t="shared" si="6"/>
        <v>80.5</v>
      </c>
      <c r="S1706" s="24">
        <f>IFNA(VLOOKUP(A1706,'HUMAN RESOURCES processed'!$A$2:$M$2692,9,0))</f>
        <v>0.171</v>
      </c>
      <c r="T1706" s="24">
        <f>IFNA(VLOOKUP(A1706,'HUMAN RESOURCES processed'!$A$2:$M$2692,10,0))</f>
        <v>0.675</v>
      </c>
      <c r="U1706" s="24">
        <f>IFNA(VLOOKUP(A1706,'HUMAN RESOURCES processed'!$A$2:$M$2692,11,0))</f>
        <v>0.155</v>
      </c>
      <c r="V1706" s="24">
        <f>IFNA(VLOOKUP(A1706,'HUMAN RESOURCES processed'!$A$2:$M$2692,12,0))</f>
        <v>7284753</v>
      </c>
      <c r="W1706" s="24">
        <f>IFNA(VLOOKUP(A1706,'HUMAN RESOURCES processed'!$A$2:$M$2692,13,0))</f>
        <v>0.734</v>
      </c>
      <c r="X1706" s="24">
        <f>IFNA(VLOOKUP(A1706,'TOURISM processed'!$A$2:$F$2692,5,0))</f>
        <v>9117000000</v>
      </c>
      <c r="Y1706" s="24">
        <f>IFNA(VLOOKUP(A1706,'TOURISM processed'!$A$2:$F$2692,6,0))</f>
        <v>7210000000</v>
      </c>
      <c r="Z1706" s="24">
        <f t="shared" si="7"/>
        <v>989.7384304</v>
      </c>
      <c r="AA1706" s="24">
        <f t="shared" si="971"/>
        <v>0</v>
      </c>
      <c r="AB1706" s="24">
        <f t="shared" si="972"/>
        <v>0</v>
      </c>
      <c r="AC1706" s="24">
        <f t="shared" si="973"/>
        <v>0</v>
      </c>
      <c r="AD1706" s="24">
        <f t="shared" si="974"/>
        <v>0</v>
      </c>
      <c r="AE1706" s="24">
        <f>IFNA(VLOOKUP(A1706,'BUSINESS processed'!A1706:J4396,9,0))</f>
        <v>0.614</v>
      </c>
      <c r="AF1706" s="27">
        <f>IFNA(VLOOKUP(A1706,'BUSINESS processed'!A1706:J4396,10,0))</f>
        <v>0.792</v>
      </c>
      <c r="AG1706" s="26"/>
      <c r="AH1706" s="26"/>
      <c r="AI1706" s="26"/>
      <c r="AJ1706" s="26"/>
      <c r="AK1706" s="26"/>
      <c r="AL1706" s="26"/>
      <c r="AM1706" s="26"/>
      <c r="AN1706" s="26"/>
      <c r="AO1706" s="26"/>
      <c r="AP1706" s="26"/>
      <c r="AQ1706" s="26"/>
      <c r="AR1706" s="26"/>
      <c r="AS1706" s="26"/>
      <c r="AT1706" s="26"/>
      <c r="AU1706" s="26"/>
      <c r="AV1706" s="26"/>
      <c r="AW1706" s="26"/>
      <c r="AX1706" s="26"/>
      <c r="AY1706" s="26"/>
      <c r="AZ1706" s="26"/>
      <c r="BA1706" s="26"/>
      <c r="BB1706" s="26"/>
      <c r="BC1706" s="26"/>
      <c r="BD1706" s="26"/>
      <c r="BE1706" s="26"/>
      <c r="BF1706" s="26"/>
      <c r="BG1706" s="26"/>
      <c r="BH1706" s="26"/>
    </row>
    <row r="1707">
      <c r="A1707" s="18" t="str">
        <f t="shared" si="1"/>
        <v>Europe_Switzerland-Europe_2003</v>
      </c>
      <c r="B1707" s="19" t="s">
        <v>179</v>
      </c>
      <c r="C1707" s="20" t="s">
        <v>224</v>
      </c>
      <c r="D1707" s="21" t="s">
        <v>74</v>
      </c>
      <c r="E1707" s="22">
        <v>3.35E11</v>
      </c>
      <c r="F1707" s="22">
        <f t="shared" si="2"/>
        <v>45646.53963</v>
      </c>
      <c r="G1707" s="23">
        <v>0.109</v>
      </c>
      <c r="H1707" s="23">
        <v>5002.0</v>
      </c>
      <c r="I1707" s="23">
        <v>0.033</v>
      </c>
      <c r="J1707" s="24">
        <f>IFNA(VLOOKUP(A1707,'ENERGY processed'!$A$2:$H$2692,7,0),"")</f>
        <v>26968</v>
      </c>
      <c r="K1707" s="24">
        <f t="shared" si="3"/>
        <v>0.003674614569</v>
      </c>
      <c r="L1707" s="24">
        <f>IFNA(VLOOKUP(A1707,'ENERGY processed'!$A$2:$H$2692,8,0),"")</f>
        <v>41598</v>
      </c>
      <c r="M1707" s="24">
        <f t="shared" si="5"/>
        <v>0.005668073897</v>
      </c>
      <c r="N1707" s="24">
        <f>IFNA(VLOOKUP(A1707,'HUMAN RESOURCES processed'!$A$2:$M$2692,5,0))</f>
        <v>0.01</v>
      </c>
      <c r="O1707" s="24">
        <f>IFNA(VLOOKUP(A1707,'HUMAN RESOURCES processed'!$A$2:$M$2692,6,0))</f>
        <v>0.004</v>
      </c>
      <c r="P1707" s="24">
        <f>IFNA(VLOOKUP(A1707,'HUMAN RESOURCES processed'!$A$2:$M$2692,7,0))</f>
        <v>83</v>
      </c>
      <c r="Q1707" s="24">
        <f>IFNA(VLOOKUP(A1707,'HUMAN RESOURCES processed'!$A$2:$M$2692,8,0))</f>
        <v>78</v>
      </c>
      <c r="R1707" s="24">
        <f t="shared" si="6"/>
        <v>80.5</v>
      </c>
      <c r="S1707" s="24">
        <f>IFNA(VLOOKUP(A1707,'HUMAN RESOURCES processed'!$A$2:$M$2692,9,0))</f>
        <v>0.168</v>
      </c>
      <c r="T1707" s="24">
        <f>IFNA(VLOOKUP(A1707,'HUMAN RESOURCES processed'!$A$2:$M$2692,10,0))</f>
        <v>0.676</v>
      </c>
      <c r="U1707" s="24">
        <f>IFNA(VLOOKUP(A1707,'HUMAN RESOURCES processed'!$A$2:$M$2692,11,0))</f>
        <v>0.156</v>
      </c>
      <c r="V1707" s="24">
        <f>IFNA(VLOOKUP(A1707,'HUMAN RESOURCES processed'!$A$2:$M$2692,12,0))</f>
        <v>7339001</v>
      </c>
      <c r="W1707" s="24">
        <f>IFNA(VLOOKUP(A1707,'HUMAN RESOURCES processed'!$A$2:$M$2692,13,0))</f>
        <v>0.734</v>
      </c>
      <c r="X1707" s="24">
        <f>IFNA(VLOOKUP(A1707,'TOURISM processed'!$A$2:$F$2692,5,0))</f>
        <v>10493000000</v>
      </c>
      <c r="Y1707" s="24">
        <f>IFNA(VLOOKUP(A1707,'TOURISM processed'!$A$2:$F$2692,6,0))</f>
        <v>8614000000</v>
      </c>
      <c r="Z1707" s="24">
        <f t="shared" si="7"/>
        <v>1173.729231</v>
      </c>
      <c r="AA1707" s="24">
        <f t="shared" si="971"/>
        <v>0</v>
      </c>
      <c r="AB1707" s="24">
        <f>IFNA(VLOOKUP(A1707,'BUSINESS processed'!A1707:J4397,6,0))</f>
        <v>20</v>
      </c>
      <c r="AC1707" s="24">
        <f t="shared" si="973"/>
        <v>0</v>
      </c>
      <c r="AD1707" s="24">
        <f t="shared" si="974"/>
        <v>0</v>
      </c>
      <c r="AE1707" s="24">
        <f>IFNA(VLOOKUP(A1707,'BUSINESS processed'!A1707:J4397,9,0))</f>
        <v>0.651</v>
      </c>
      <c r="AF1707" s="27">
        <f>IFNA(VLOOKUP(A1707,'BUSINESS processed'!A1707:J4397,10,0))</f>
        <v>0.849</v>
      </c>
      <c r="AG1707" s="26"/>
      <c r="AH1707" s="26"/>
      <c r="AI1707" s="26"/>
      <c r="AJ1707" s="26"/>
      <c r="AK1707" s="26"/>
      <c r="AL1707" s="26"/>
      <c r="AM1707" s="26"/>
      <c r="AN1707" s="26"/>
      <c r="AO1707" s="26"/>
      <c r="AP1707" s="26"/>
      <c r="AQ1707" s="26"/>
      <c r="AR1707" s="26"/>
      <c r="AS1707" s="26"/>
      <c r="AT1707" s="26"/>
      <c r="AU1707" s="26"/>
      <c r="AV1707" s="26"/>
      <c r="AW1707" s="26"/>
      <c r="AX1707" s="26"/>
      <c r="AY1707" s="26"/>
      <c r="AZ1707" s="26"/>
      <c r="BA1707" s="26"/>
      <c r="BB1707" s="26"/>
      <c r="BC1707" s="26"/>
      <c r="BD1707" s="26"/>
      <c r="BE1707" s="26"/>
      <c r="BF1707" s="26"/>
      <c r="BG1707" s="26"/>
      <c r="BH1707" s="26"/>
    </row>
    <row r="1708">
      <c r="A1708" s="18" t="str">
        <f t="shared" si="1"/>
        <v>Europe_Switzerland-Europe_2004</v>
      </c>
      <c r="B1708" s="19" t="s">
        <v>179</v>
      </c>
      <c r="C1708" s="20" t="s">
        <v>224</v>
      </c>
      <c r="D1708" s="21" t="s">
        <v>83</v>
      </c>
      <c r="E1708" s="22">
        <v>3.74E11</v>
      </c>
      <c r="F1708" s="22">
        <f t="shared" si="2"/>
        <v>50611.49923</v>
      </c>
      <c r="G1708" s="23">
        <v>0.11</v>
      </c>
      <c r="H1708" s="23">
        <v>5570.0</v>
      </c>
      <c r="I1708" s="23">
        <v>0.032</v>
      </c>
      <c r="J1708" s="24">
        <f>IF(AND( C1708=C1707,D1708&gt;D1707),J1707,"")</f>
        <v>26968</v>
      </c>
      <c r="K1708" s="24">
        <f t="shared" si="3"/>
        <v>0.003649440939</v>
      </c>
      <c r="L1708" s="24">
        <f>IF(AND(C1708=C1707,C1708&gt;C1707),C1707,0)</f>
        <v>0</v>
      </c>
      <c r="M1708" s="24">
        <f t="shared" si="5"/>
        <v>0</v>
      </c>
      <c r="N1708" s="24">
        <f>IFNA(VLOOKUP(A1708,'HUMAN RESOURCES processed'!$A$2:$M$2692,5,0))</f>
        <v>0.01</v>
      </c>
      <c r="O1708" s="24">
        <f>IFNA(VLOOKUP(A1708,'HUMAN RESOURCES processed'!$A$2:$M$2692,6,0))</f>
        <v>0.004</v>
      </c>
      <c r="P1708" s="24">
        <f>IFNA(VLOOKUP(A1708,'HUMAN RESOURCES processed'!$A$2:$M$2692,7,0))</f>
        <v>84</v>
      </c>
      <c r="Q1708" s="24">
        <f>IFNA(VLOOKUP(A1708,'HUMAN RESOURCES processed'!$A$2:$M$2692,8,0))</f>
        <v>79</v>
      </c>
      <c r="R1708" s="24">
        <f t="shared" si="6"/>
        <v>81.5</v>
      </c>
      <c r="S1708" s="24">
        <f>IFNA(VLOOKUP(A1708,'HUMAN RESOURCES processed'!$A$2:$M$2692,9,0))</f>
        <v>0.166</v>
      </c>
      <c r="T1708" s="24">
        <f>IFNA(VLOOKUP(A1708,'HUMAN RESOURCES processed'!$A$2:$M$2692,10,0))</f>
        <v>0.678</v>
      </c>
      <c r="U1708" s="24">
        <f>IFNA(VLOOKUP(A1708,'HUMAN RESOURCES processed'!$A$2:$M$2692,11,0))</f>
        <v>0.157</v>
      </c>
      <c r="V1708" s="24">
        <f>IFNA(VLOOKUP(A1708,'HUMAN RESOURCES processed'!$A$2:$M$2692,12,0))</f>
        <v>7389625</v>
      </c>
      <c r="W1708" s="24">
        <f>IFNA(VLOOKUP(A1708,'HUMAN RESOURCES processed'!$A$2:$M$2692,13,0))</f>
        <v>0.734</v>
      </c>
      <c r="X1708" s="24">
        <f>IFNA(VLOOKUP(A1708,'TOURISM processed'!$A$2:$F$2692,5,0))</f>
        <v>11404000000</v>
      </c>
      <c r="Y1708" s="24">
        <f>IFNA(VLOOKUP(A1708,'TOURISM processed'!$A$2:$F$2692,6,0))</f>
        <v>9924000000</v>
      </c>
      <c r="Z1708" s="24">
        <f t="shared" si="7"/>
        <v>1342.963953</v>
      </c>
      <c r="AA1708" s="24">
        <f t="shared" si="971"/>
        <v>0</v>
      </c>
      <c r="AB1708" s="24">
        <f>IFNA(VLOOKUP(A1708,'BUSINESS processed'!A1708:J4398,6,0))</f>
        <v>18</v>
      </c>
      <c r="AC1708" s="24">
        <f t="shared" si="973"/>
        <v>0</v>
      </c>
      <c r="AD1708" s="24">
        <f t="shared" si="974"/>
        <v>0</v>
      </c>
      <c r="AE1708" s="24">
        <f>IFNA(VLOOKUP(A1708,'BUSINESS processed'!A1708:J4398,9,0))</f>
        <v>0.678</v>
      </c>
      <c r="AF1708" s="27">
        <f>IFNA(VLOOKUP(A1708,'BUSINESS processed'!A1708:J4398,10,0))</f>
        <v>0.854</v>
      </c>
      <c r="AG1708" s="26"/>
      <c r="AH1708" s="26"/>
      <c r="AI1708" s="26"/>
      <c r="AJ1708" s="26"/>
      <c r="AK1708" s="26"/>
      <c r="AL1708" s="26"/>
      <c r="AM1708" s="26"/>
      <c r="AN1708" s="26"/>
      <c r="AO1708" s="26"/>
      <c r="AP1708" s="26"/>
      <c r="AQ1708" s="26"/>
      <c r="AR1708" s="26"/>
      <c r="AS1708" s="26"/>
      <c r="AT1708" s="26"/>
      <c r="AU1708" s="26"/>
      <c r="AV1708" s="26"/>
      <c r="AW1708" s="26"/>
      <c r="AX1708" s="26"/>
      <c r="AY1708" s="26"/>
      <c r="AZ1708" s="26"/>
      <c r="BA1708" s="26"/>
      <c r="BB1708" s="26"/>
      <c r="BC1708" s="26"/>
      <c r="BD1708" s="26"/>
      <c r="BE1708" s="26"/>
      <c r="BF1708" s="26"/>
      <c r="BG1708" s="26"/>
      <c r="BH1708" s="26"/>
    </row>
    <row r="1709">
      <c r="A1709" s="18" t="str">
        <f t="shared" si="1"/>
        <v>Europe_Switzerland-Europe_2005</v>
      </c>
      <c r="B1709" s="19" t="s">
        <v>179</v>
      </c>
      <c r="C1709" s="20" t="s">
        <v>224</v>
      </c>
      <c r="D1709" s="21" t="s">
        <v>84</v>
      </c>
      <c r="E1709" s="22">
        <v>3.85E11</v>
      </c>
      <c r="F1709" s="22">
        <f t="shared" si="2"/>
        <v>51767.38561</v>
      </c>
      <c r="G1709" s="23">
        <v>0.109</v>
      </c>
      <c r="H1709" s="23">
        <v>5637.0</v>
      </c>
      <c r="I1709" s="23">
        <v>0.031</v>
      </c>
      <c r="J1709" s="24">
        <f>IFNA(VLOOKUP(A1709,'ENERGY processed'!$A$2:$H$2692,7,0),"")</f>
        <v>26773</v>
      </c>
      <c r="K1709" s="24">
        <f t="shared" si="3"/>
        <v>0.003599917441</v>
      </c>
      <c r="L1709" s="24">
        <f>IFNA(VLOOKUP(A1709,'ENERGY processed'!$A$2:$H$2692,8,0),"")</f>
        <v>40392</v>
      </c>
      <c r="M1709" s="24">
        <f t="shared" si="5"/>
        <v>0.005431138284</v>
      </c>
      <c r="N1709" s="24">
        <f>IFNA(VLOOKUP(A1709,'HUMAN RESOURCES processed'!$A$2:$M$2692,5,0))</f>
        <v>0.01</v>
      </c>
      <c r="O1709" s="24">
        <f>IFNA(VLOOKUP(A1709,'HUMAN RESOURCES processed'!$A$2:$M$2692,6,0))</f>
        <v>0.004</v>
      </c>
      <c r="P1709" s="24">
        <f>IFNA(VLOOKUP(A1709,'HUMAN RESOURCES processed'!$A$2:$M$2692,7,0))</f>
        <v>84</v>
      </c>
      <c r="Q1709" s="24">
        <f>IFNA(VLOOKUP(A1709,'HUMAN RESOURCES processed'!$A$2:$M$2692,8,0))</f>
        <v>79</v>
      </c>
      <c r="R1709" s="24">
        <f t="shared" si="6"/>
        <v>81.5</v>
      </c>
      <c r="S1709" s="24">
        <f>IFNA(VLOOKUP(A1709,'HUMAN RESOURCES processed'!$A$2:$M$2692,9,0))</f>
        <v>0.163</v>
      </c>
      <c r="T1709" s="24">
        <f>IFNA(VLOOKUP(A1709,'HUMAN RESOURCES processed'!$A$2:$M$2692,10,0))</f>
        <v>0.679</v>
      </c>
      <c r="U1709" s="24">
        <f>IFNA(VLOOKUP(A1709,'HUMAN RESOURCES processed'!$A$2:$M$2692,11,0))</f>
        <v>0.158</v>
      </c>
      <c r="V1709" s="24">
        <f>IFNA(VLOOKUP(A1709,'HUMAN RESOURCES processed'!$A$2:$M$2692,12,0))</f>
        <v>7437115</v>
      </c>
      <c r="W1709" s="24">
        <f>IFNA(VLOOKUP(A1709,'HUMAN RESOURCES processed'!$A$2:$M$2692,13,0))</f>
        <v>0.735</v>
      </c>
      <c r="X1709" s="24">
        <f>IFNA(VLOOKUP(A1709,'TOURISM processed'!$A$2:$F$2692,5,0))</f>
        <v>11937000000</v>
      </c>
      <c r="Y1709" s="24">
        <f>IFNA(VLOOKUP(A1709,'TOURISM processed'!$A$2:$F$2692,6,0))</f>
        <v>10579000000</v>
      </c>
      <c r="Z1709" s="24">
        <f t="shared" si="7"/>
        <v>1422.460188</v>
      </c>
      <c r="AA1709" s="24">
        <f>IFNA(VLOOKUP(A1709,'BUSINESS processed'!A1709:J4399,5,0))</f>
        <v>0.288</v>
      </c>
      <c r="AB1709" s="24">
        <f>IFNA(VLOOKUP(A1709,'BUSINESS processed'!A1709:J4399,6,0))</f>
        <v>18</v>
      </c>
      <c r="AC1709" s="24">
        <f t="shared" si="973"/>
        <v>0</v>
      </c>
      <c r="AD1709" s="24">
        <f>IFNA(VLOOKUP(A1709,'BUSINESS processed'!A1709:J4399,8,0))</f>
        <v>63</v>
      </c>
      <c r="AE1709" s="24">
        <f>IFNA(VLOOKUP(A1709,'BUSINESS processed'!A1709:J4399,9,0))</f>
        <v>0.701</v>
      </c>
      <c r="AF1709" s="27">
        <f>IFNA(VLOOKUP(A1709,'BUSINESS processed'!A1709:J4399,10,0))</f>
        <v>0.922</v>
      </c>
      <c r="AG1709" s="26"/>
      <c r="AH1709" s="26"/>
      <c r="AI1709" s="26"/>
      <c r="AJ1709" s="26"/>
      <c r="AK1709" s="26"/>
      <c r="AL1709" s="26"/>
      <c r="AM1709" s="26"/>
      <c r="AN1709" s="26"/>
      <c r="AO1709" s="26"/>
      <c r="AP1709" s="26"/>
      <c r="AQ1709" s="26"/>
      <c r="AR1709" s="26"/>
      <c r="AS1709" s="26"/>
      <c r="AT1709" s="26"/>
      <c r="AU1709" s="26"/>
      <c r="AV1709" s="26"/>
      <c r="AW1709" s="26"/>
      <c r="AX1709" s="26"/>
      <c r="AY1709" s="26"/>
      <c r="AZ1709" s="26"/>
      <c r="BA1709" s="26"/>
      <c r="BB1709" s="26"/>
      <c r="BC1709" s="26"/>
      <c r="BD1709" s="26"/>
      <c r="BE1709" s="26"/>
      <c r="BF1709" s="26"/>
      <c r="BG1709" s="26"/>
      <c r="BH1709" s="26"/>
    </row>
    <row r="1710">
      <c r="A1710" s="18" t="str">
        <f t="shared" si="1"/>
        <v>Europe_Switzerland-Europe_2006</v>
      </c>
      <c r="B1710" s="19" t="s">
        <v>179</v>
      </c>
      <c r="C1710" s="20" t="s">
        <v>224</v>
      </c>
      <c r="D1710" s="21" t="s">
        <v>85</v>
      </c>
      <c r="E1710" s="22">
        <v>4.05E11</v>
      </c>
      <c r="F1710" s="22">
        <f t="shared" si="2"/>
        <v>54115.92352</v>
      </c>
      <c r="G1710" s="23">
        <v>0.104</v>
      </c>
      <c r="H1710" s="23">
        <v>5643.0</v>
      </c>
      <c r="I1710" s="23">
        <v>0.03</v>
      </c>
      <c r="J1710" s="24">
        <f>IF(AND( C1710=C1709,D1710&gt;D1709),J1709,"")</f>
        <v>26773</v>
      </c>
      <c r="K1710" s="24">
        <f t="shared" si="3"/>
        <v>0.003577396594</v>
      </c>
      <c r="L1710" s="24">
        <f>IF(AND(C1710=C1709,C1710&gt;C1709),C1709,0)</f>
        <v>0</v>
      </c>
      <c r="M1710" s="24">
        <f t="shared" si="5"/>
        <v>0</v>
      </c>
      <c r="N1710" s="24">
        <f>IFNA(VLOOKUP(A1710,'HUMAN RESOURCES processed'!$A$2:$M$2692,5,0))</f>
        <v>0.01</v>
      </c>
      <c r="O1710" s="24">
        <f>IFNA(VLOOKUP(A1710,'HUMAN RESOURCES processed'!$A$2:$M$2692,6,0))</f>
        <v>0.004</v>
      </c>
      <c r="P1710" s="24">
        <f>IFNA(VLOOKUP(A1710,'HUMAN RESOURCES processed'!$A$2:$M$2692,7,0))</f>
        <v>84</v>
      </c>
      <c r="Q1710" s="24">
        <f>IFNA(VLOOKUP(A1710,'HUMAN RESOURCES processed'!$A$2:$M$2692,8,0))</f>
        <v>79</v>
      </c>
      <c r="R1710" s="24">
        <f t="shared" si="6"/>
        <v>81.5</v>
      </c>
      <c r="S1710" s="24">
        <f>IFNA(VLOOKUP(A1710,'HUMAN RESOURCES processed'!$A$2:$M$2692,9,0))</f>
        <v>0.16</v>
      </c>
      <c r="T1710" s="24">
        <f>IFNA(VLOOKUP(A1710,'HUMAN RESOURCES processed'!$A$2:$M$2692,10,0))</f>
        <v>0.68</v>
      </c>
      <c r="U1710" s="24">
        <f>IFNA(VLOOKUP(A1710,'HUMAN RESOURCES processed'!$A$2:$M$2692,11,0))</f>
        <v>0.16</v>
      </c>
      <c r="V1710" s="24">
        <f>IFNA(VLOOKUP(A1710,'HUMAN RESOURCES processed'!$A$2:$M$2692,12,0))</f>
        <v>7483934</v>
      </c>
      <c r="W1710" s="24">
        <f>IFNA(VLOOKUP(A1710,'HUMAN RESOURCES processed'!$A$2:$M$2692,13,0))</f>
        <v>0.735</v>
      </c>
      <c r="X1710" s="24">
        <f>IFNA(VLOOKUP(A1710,'TOURISM processed'!$A$2:$F$2692,5,0))</f>
        <v>12852000000</v>
      </c>
      <c r="Y1710" s="24">
        <f>IFNA(VLOOKUP(A1710,'TOURISM processed'!$A$2:$F$2692,6,0))</f>
        <v>11199000000</v>
      </c>
      <c r="Z1710" s="24">
        <f t="shared" si="7"/>
        <v>1496.4055</v>
      </c>
      <c r="AA1710" s="24">
        <f>IFNA(VLOOKUP(A1710,'BUSINESS processed'!A1710:J4400,5,0))</f>
        <v>0.276</v>
      </c>
      <c r="AB1710" s="24">
        <f>IFNA(VLOOKUP(A1710,'BUSINESS processed'!A1710:J4400,6,0))</f>
        <v>18</v>
      </c>
      <c r="AC1710" s="24">
        <f t="shared" si="973"/>
        <v>0</v>
      </c>
      <c r="AD1710" s="24">
        <f>IFNA(VLOOKUP(A1710,'BUSINESS processed'!A1710:J4400,8,0))</f>
        <v>63</v>
      </c>
      <c r="AE1710" s="24">
        <f>IFNA(VLOOKUP(A1710,'BUSINESS processed'!A1710:J4400,9,0))</f>
        <v>0.757</v>
      </c>
      <c r="AF1710" s="27">
        <f>IFNA(VLOOKUP(A1710,'BUSINESS processed'!A1710:J4400,10,0))</f>
        <v>0.994</v>
      </c>
      <c r="AG1710" s="26"/>
      <c r="AH1710" s="26"/>
      <c r="AI1710" s="26"/>
      <c r="AJ1710" s="26"/>
      <c r="AK1710" s="26"/>
      <c r="AL1710" s="26"/>
      <c r="AM1710" s="26"/>
      <c r="AN1710" s="26"/>
      <c r="AO1710" s="26"/>
      <c r="AP1710" s="26"/>
      <c r="AQ1710" s="26"/>
      <c r="AR1710" s="26"/>
      <c r="AS1710" s="26"/>
      <c r="AT1710" s="26"/>
      <c r="AU1710" s="26"/>
      <c r="AV1710" s="26"/>
      <c r="AW1710" s="26"/>
      <c r="AX1710" s="26"/>
      <c r="AY1710" s="26"/>
      <c r="AZ1710" s="26"/>
      <c r="BA1710" s="26"/>
      <c r="BB1710" s="26"/>
      <c r="BC1710" s="26"/>
      <c r="BD1710" s="26"/>
      <c r="BE1710" s="26"/>
      <c r="BF1710" s="26"/>
      <c r="BG1710" s="26"/>
      <c r="BH1710" s="26"/>
    </row>
    <row r="1711">
      <c r="A1711" s="18" t="str">
        <f t="shared" si="1"/>
        <v>Europe_Switzerland-Europe_2007</v>
      </c>
      <c r="B1711" s="19" t="s">
        <v>179</v>
      </c>
      <c r="C1711" s="20" t="s">
        <v>224</v>
      </c>
      <c r="D1711" s="21" t="s">
        <v>86</v>
      </c>
      <c r="E1711" s="22">
        <v>4.51E11</v>
      </c>
      <c r="F1711" s="22">
        <f t="shared" si="2"/>
        <v>59726.26302</v>
      </c>
      <c r="G1711" s="23">
        <v>0.102</v>
      </c>
      <c r="H1711" s="23">
        <v>6126.0</v>
      </c>
      <c r="I1711" s="23">
        <v>0.032</v>
      </c>
      <c r="J1711" s="24">
        <f>IFNA(VLOOKUP(A1711,'ENERGY processed'!$A$2:$H$2692,7,0),"")</f>
        <v>26323.5</v>
      </c>
      <c r="K1711" s="24">
        <f t="shared" si="3"/>
        <v>0.003486040542</v>
      </c>
      <c r="L1711" s="24">
        <f>IFNA(VLOOKUP(A1711,'ENERGY processed'!$A$2:$H$2692,8,0),"")</f>
        <v>41677.5</v>
      </c>
      <c r="M1711" s="24">
        <f t="shared" si="5"/>
        <v>0.005519382099</v>
      </c>
      <c r="N1711" s="24">
        <f>IFNA(VLOOKUP(A1711,'HUMAN RESOURCES processed'!$A$2:$M$2692,5,0))</f>
        <v>0.01</v>
      </c>
      <c r="O1711" s="24">
        <f>IFNA(VLOOKUP(A1711,'HUMAN RESOURCES processed'!$A$2:$M$2692,6,0))</f>
        <v>0.004</v>
      </c>
      <c r="P1711" s="24">
        <f>IFNA(VLOOKUP(A1711,'HUMAN RESOURCES processed'!$A$2:$M$2692,7,0))</f>
        <v>84</v>
      </c>
      <c r="Q1711" s="24">
        <f>IFNA(VLOOKUP(A1711,'HUMAN RESOURCES processed'!$A$2:$M$2692,8,0))</f>
        <v>79</v>
      </c>
      <c r="R1711" s="24">
        <f t="shared" si="6"/>
        <v>81.5</v>
      </c>
      <c r="S1711" s="24">
        <f>IFNA(VLOOKUP(A1711,'HUMAN RESOURCES processed'!$A$2:$M$2692,9,0))</f>
        <v>0.157</v>
      </c>
      <c r="T1711" s="24">
        <f>IFNA(VLOOKUP(A1711,'HUMAN RESOURCES processed'!$A$2:$M$2692,10,0))</f>
        <v>0.681</v>
      </c>
      <c r="U1711" s="24">
        <f>IFNA(VLOOKUP(A1711,'HUMAN RESOURCES processed'!$A$2:$M$2692,11,0))</f>
        <v>0.162</v>
      </c>
      <c r="V1711" s="24">
        <f>IFNA(VLOOKUP(A1711,'HUMAN RESOURCES processed'!$A$2:$M$2692,12,0))</f>
        <v>7551117</v>
      </c>
      <c r="W1711" s="24">
        <f>IFNA(VLOOKUP(A1711,'HUMAN RESOURCES processed'!$A$2:$M$2692,13,0))</f>
        <v>0.736</v>
      </c>
      <c r="X1711" s="24">
        <f>IFNA(VLOOKUP(A1711,'TOURISM processed'!$A$2:$F$2692,5,0))</f>
        <v>14721000000</v>
      </c>
      <c r="Y1711" s="24">
        <f>IFNA(VLOOKUP(A1711,'TOURISM processed'!$A$2:$F$2692,6,0))</f>
        <v>12298000000</v>
      </c>
      <c r="Z1711" s="24">
        <f t="shared" si="7"/>
        <v>1628.633221</v>
      </c>
      <c r="AA1711" s="24">
        <f>IFNA(VLOOKUP(A1711,'BUSINESS processed'!A1711:J4401,5,0))</f>
        <v>0.279</v>
      </c>
      <c r="AB1711" s="24">
        <f>IFNA(VLOOKUP(A1711,'BUSINESS processed'!A1711:J4401,6,0))</f>
        <v>18</v>
      </c>
      <c r="AC1711" s="24">
        <f t="shared" si="973"/>
        <v>0</v>
      </c>
      <c r="AD1711" s="24">
        <f>IFNA(VLOOKUP(A1711,'BUSINESS processed'!A1711:J4401,8,0))</f>
        <v>63</v>
      </c>
      <c r="AE1711" s="24">
        <f>IFNA(VLOOKUP(A1711,'BUSINESS processed'!A1711:J4401,9,0))</f>
        <v>0.772</v>
      </c>
      <c r="AF1711" s="27">
        <f>IFNA(VLOOKUP(A1711,'BUSINESS processed'!A1711:J4401,10,0))</f>
        <v>1.085</v>
      </c>
      <c r="AG1711" s="26"/>
      <c r="AH1711" s="26"/>
      <c r="AI1711" s="26"/>
      <c r="AJ1711" s="26"/>
      <c r="AK1711" s="26"/>
      <c r="AL1711" s="26"/>
      <c r="AM1711" s="26"/>
      <c r="AN1711" s="26"/>
      <c r="AO1711" s="26"/>
      <c r="AP1711" s="26"/>
      <c r="AQ1711" s="26"/>
      <c r="AR1711" s="26"/>
      <c r="AS1711" s="26"/>
      <c r="AT1711" s="26"/>
      <c r="AU1711" s="26"/>
      <c r="AV1711" s="26"/>
      <c r="AW1711" s="26"/>
      <c r="AX1711" s="26"/>
      <c r="AY1711" s="26"/>
      <c r="AZ1711" s="26"/>
      <c r="BA1711" s="26"/>
      <c r="BB1711" s="26"/>
      <c r="BC1711" s="26"/>
      <c r="BD1711" s="26"/>
      <c r="BE1711" s="26"/>
      <c r="BF1711" s="26"/>
      <c r="BG1711" s="26"/>
      <c r="BH1711" s="26"/>
    </row>
    <row r="1712">
      <c r="A1712" s="18" t="str">
        <f t="shared" si="1"/>
        <v>Europe_Switzerland-Europe_2008</v>
      </c>
      <c r="B1712" s="19" t="s">
        <v>179</v>
      </c>
      <c r="C1712" s="20" t="s">
        <v>224</v>
      </c>
      <c r="D1712" s="21" t="s">
        <v>87</v>
      </c>
      <c r="E1712" s="22">
        <v>5.24E11</v>
      </c>
      <c r="F1712" s="22">
        <f t="shared" si="2"/>
        <v>68517.55599</v>
      </c>
      <c r="G1712" s="23">
        <v>0.103</v>
      </c>
      <c r="H1712" s="23">
        <v>7104.0</v>
      </c>
      <c r="I1712" s="23">
        <v>0.033</v>
      </c>
      <c r="J1712" s="24">
        <f>IF(AND( C1712=C1711,D1712&gt;D1711),J1711,"")</f>
        <v>26323.5</v>
      </c>
      <c r="K1712" s="24">
        <f t="shared" si="3"/>
        <v>0.003442026498</v>
      </c>
      <c r="L1712" s="24">
        <f>IF(AND(C1712=C1711,C1712&gt;C1711),C1711,0)</f>
        <v>0</v>
      </c>
      <c r="M1712" s="24">
        <f t="shared" si="5"/>
        <v>0</v>
      </c>
      <c r="N1712" s="24">
        <f>IFNA(VLOOKUP(A1712,'HUMAN RESOURCES processed'!$A$2:$M$2692,5,0))</f>
        <v>0.01</v>
      </c>
      <c r="O1712" s="24">
        <f>IFNA(VLOOKUP(A1712,'HUMAN RESOURCES processed'!$A$2:$M$2692,6,0))</f>
        <v>0.004</v>
      </c>
      <c r="P1712" s="24">
        <f>IFNA(VLOOKUP(A1712,'HUMAN RESOURCES processed'!$A$2:$M$2692,7,0))</f>
        <v>84</v>
      </c>
      <c r="Q1712" s="24">
        <f>IFNA(VLOOKUP(A1712,'HUMAN RESOURCES processed'!$A$2:$M$2692,8,0))</f>
        <v>80</v>
      </c>
      <c r="R1712" s="24">
        <f t="shared" si="6"/>
        <v>82</v>
      </c>
      <c r="S1712" s="24">
        <f>IFNA(VLOOKUP(A1712,'HUMAN RESOURCES processed'!$A$2:$M$2692,9,0))</f>
        <v>0.155</v>
      </c>
      <c r="T1712" s="24">
        <f>IFNA(VLOOKUP(A1712,'HUMAN RESOURCES processed'!$A$2:$M$2692,10,0))</f>
        <v>0.681</v>
      </c>
      <c r="U1712" s="24">
        <f>IFNA(VLOOKUP(A1712,'HUMAN RESOURCES processed'!$A$2:$M$2692,11,0))</f>
        <v>0.164</v>
      </c>
      <c r="V1712" s="24">
        <f>IFNA(VLOOKUP(A1712,'HUMAN RESOURCES processed'!$A$2:$M$2692,12,0))</f>
        <v>7647675</v>
      </c>
      <c r="W1712" s="24">
        <f>IFNA(VLOOKUP(A1712,'HUMAN RESOURCES processed'!$A$2:$M$2692,13,0))</f>
        <v>0.736</v>
      </c>
      <c r="X1712" s="24">
        <f>IFNA(VLOOKUP(A1712,'TOURISM processed'!$A$2:$F$2692,5,0))</f>
        <v>17570000000</v>
      </c>
      <c r="Y1712" s="24">
        <f>IFNA(VLOOKUP(A1712,'TOURISM processed'!$A$2:$F$2692,6,0))</f>
        <v>13346000000</v>
      </c>
      <c r="Z1712" s="24">
        <f t="shared" si="7"/>
        <v>1745.105539</v>
      </c>
      <c r="AA1712" s="24">
        <f>IFNA(VLOOKUP(A1712,'BUSINESS processed'!A1712:J4402,5,0))</f>
        <v>0.278</v>
      </c>
      <c r="AB1712" s="24">
        <f>IFNA(VLOOKUP(A1712,'BUSINESS processed'!A1712:J4402,6,0))</f>
        <v>18</v>
      </c>
      <c r="AC1712" s="24">
        <f t="shared" si="973"/>
        <v>0</v>
      </c>
      <c r="AD1712" s="24">
        <f>IFNA(VLOOKUP(A1712,'BUSINESS processed'!A1712:J4402,8,0))</f>
        <v>63</v>
      </c>
      <c r="AE1712" s="24">
        <f>IFNA(VLOOKUP(A1712,'BUSINESS processed'!A1712:J4402,9,0))</f>
        <v>0.792</v>
      </c>
      <c r="AF1712" s="27">
        <f>IFNA(VLOOKUP(A1712,'BUSINESS processed'!A1712:J4402,10,0))</f>
        <v>1.163</v>
      </c>
      <c r="AG1712" s="26"/>
      <c r="AH1712" s="26"/>
      <c r="AI1712" s="26"/>
      <c r="AJ1712" s="26"/>
      <c r="AK1712" s="26"/>
      <c r="AL1712" s="26"/>
      <c r="AM1712" s="26"/>
      <c r="AN1712" s="26"/>
      <c r="AO1712" s="26"/>
      <c r="AP1712" s="26"/>
      <c r="AQ1712" s="26"/>
      <c r="AR1712" s="26"/>
      <c r="AS1712" s="26"/>
      <c r="AT1712" s="26"/>
      <c r="AU1712" s="26"/>
      <c r="AV1712" s="26"/>
      <c r="AW1712" s="26"/>
      <c r="AX1712" s="26"/>
      <c r="AY1712" s="26"/>
      <c r="AZ1712" s="26"/>
      <c r="BA1712" s="26"/>
      <c r="BB1712" s="26"/>
      <c r="BC1712" s="26"/>
      <c r="BD1712" s="26"/>
      <c r="BE1712" s="26"/>
      <c r="BF1712" s="26"/>
      <c r="BG1712" s="26"/>
      <c r="BH1712" s="26"/>
    </row>
    <row r="1713">
      <c r="A1713" s="18" t="str">
        <f t="shared" si="1"/>
        <v>Europe_Switzerland-Europe_2009</v>
      </c>
      <c r="B1713" s="19" t="s">
        <v>179</v>
      </c>
      <c r="C1713" s="20" t="s">
        <v>224</v>
      </c>
      <c r="D1713" s="21" t="s">
        <v>88</v>
      </c>
      <c r="E1713" s="22">
        <v>5.09E11</v>
      </c>
      <c r="F1713" s="22">
        <f t="shared" si="2"/>
        <v>65729.74023</v>
      </c>
      <c r="G1713" s="23">
        <v>0.11</v>
      </c>
      <c r="H1713" s="23">
        <v>7277.0</v>
      </c>
      <c r="I1713" s="23">
        <v>0.028</v>
      </c>
      <c r="J1713" s="24">
        <f>IFNA(VLOOKUP(A1713,'ENERGY processed'!$A$2:$H$2692,7,0),"")</f>
        <v>25824</v>
      </c>
      <c r="K1713" s="24">
        <f t="shared" si="3"/>
        <v>0.00333478352</v>
      </c>
      <c r="L1713" s="24">
        <f>IFNA(VLOOKUP(A1713,'ENERGY processed'!$A$2:$H$2692,8,0),"")</f>
        <v>39368.5</v>
      </c>
      <c r="M1713" s="24">
        <f t="shared" si="5"/>
        <v>0.005083853199</v>
      </c>
      <c r="N1713" s="24">
        <f>IFNA(VLOOKUP(A1713,'HUMAN RESOURCES processed'!$A$2:$M$2692,5,0))</f>
        <v>0.01</v>
      </c>
      <c r="O1713" s="24">
        <f>IFNA(VLOOKUP(A1713,'HUMAN RESOURCES processed'!$A$2:$M$2692,6,0))</f>
        <v>0.004</v>
      </c>
      <c r="P1713" s="24">
        <f>IFNA(VLOOKUP(A1713,'HUMAN RESOURCES processed'!$A$2:$M$2692,7,0))</f>
        <v>84</v>
      </c>
      <c r="Q1713" s="24">
        <f>IFNA(VLOOKUP(A1713,'HUMAN RESOURCES processed'!$A$2:$M$2692,8,0))</f>
        <v>80</v>
      </c>
      <c r="R1713" s="24">
        <f t="shared" si="6"/>
        <v>82</v>
      </c>
      <c r="S1713" s="24">
        <f>IFNA(VLOOKUP(A1713,'HUMAN RESOURCES processed'!$A$2:$M$2692,9,0))</f>
        <v>0.152</v>
      </c>
      <c r="T1713" s="24">
        <f>IFNA(VLOOKUP(A1713,'HUMAN RESOURCES processed'!$A$2:$M$2692,10,0))</f>
        <v>0.681</v>
      </c>
      <c r="U1713" s="24">
        <f>IFNA(VLOOKUP(A1713,'HUMAN RESOURCES processed'!$A$2:$M$2692,11,0))</f>
        <v>0.167</v>
      </c>
      <c r="V1713" s="24">
        <f>IFNA(VLOOKUP(A1713,'HUMAN RESOURCES processed'!$A$2:$M$2692,12,0))</f>
        <v>7743831</v>
      </c>
      <c r="W1713" s="24">
        <f>IFNA(VLOOKUP(A1713,'HUMAN RESOURCES processed'!$A$2:$M$2692,13,0))</f>
        <v>0.736</v>
      </c>
      <c r="X1713" s="24">
        <f>IFNA(VLOOKUP(A1713,'TOURISM processed'!$A$2:$F$2692,5,0))</f>
        <v>16665000000</v>
      </c>
      <c r="Y1713" s="24">
        <f>IFNA(VLOOKUP(A1713,'TOURISM processed'!$A$2:$F$2692,6,0))</f>
        <v>13058000000</v>
      </c>
      <c r="Z1713" s="24">
        <f t="shared" si="7"/>
        <v>1686.245477</v>
      </c>
      <c r="AA1713" s="24">
        <f>IFNA(VLOOKUP(A1713,'BUSINESS processed'!A1713:J4403,5,0))</f>
        <v>0.287</v>
      </c>
      <c r="AB1713" s="24">
        <f>IFNA(VLOOKUP(A1713,'BUSINESS processed'!A1713:J4403,6,0))</f>
        <v>18</v>
      </c>
      <c r="AC1713" s="24">
        <f t="shared" si="973"/>
        <v>0</v>
      </c>
      <c r="AD1713" s="24">
        <f>IFNA(VLOOKUP(A1713,'BUSINESS processed'!A1713:J4403,8,0))</f>
        <v>63</v>
      </c>
      <c r="AE1713" s="24">
        <f>IFNA(VLOOKUP(A1713,'BUSINESS processed'!A1713:J4403,9,0))</f>
        <v>0.813</v>
      </c>
      <c r="AF1713" s="27">
        <f>IFNA(VLOOKUP(A1713,'BUSINESS processed'!A1713:J4403,10,0))</f>
        <v>1.204</v>
      </c>
      <c r="AG1713" s="26"/>
      <c r="AH1713" s="26"/>
      <c r="AI1713" s="26"/>
      <c r="AJ1713" s="26"/>
      <c r="AK1713" s="26"/>
      <c r="AL1713" s="26"/>
      <c r="AM1713" s="26"/>
      <c r="AN1713" s="26"/>
      <c r="AO1713" s="26"/>
      <c r="AP1713" s="26"/>
      <c r="AQ1713" s="26"/>
      <c r="AR1713" s="26"/>
      <c r="AS1713" s="26"/>
      <c r="AT1713" s="26"/>
      <c r="AU1713" s="26"/>
      <c r="AV1713" s="26"/>
      <c r="AW1713" s="26"/>
      <c r="AX1713" s="26"/>
      <c r="AY1713" s="26"/>
      <c r="AZ1713" s="26"/>
      <c r="BA1713" s="26"/>
      <c r="BB1713" s="26"/>
      <c r="BC1713" s="26"/>
      <c r="BD1713" s="26"/>
      <c r="BE1713" s="26"/>
      <c r="BF1713" s="26"/>
      <c r="BG1713" s="26"/>
      <c r="BH1713" s="26"/>
    </row>
    <row r="1714">
      <c r="A1714" s="18" t="str">
        <f t="shared" si="1"/>
        <v>Europe_Switzerland-Europe_2010</v>
      </c>
      <c r="B1714" s="19" t="s">
        <v>179</v>
      </c>
      <c r="C1714" s="20" t="s">
        <v>224</v>
      </c>
      <c r="D1714" s="21" t="s">
        <v>89</v>
      </c>
      <c r="E1714" s="22">
        <v>5.49E11</v>
      </c>
      <c r="F1714" s="22">
        <f t="shared" si="2"/>
        <v>70160.56033</v>
      </c>
      <c r="G1714" s="23">
        <v>0.109</v>
      </c>
      <c r="H1714" s="23">
        <v>7697.0</v>
      </c>
      <c r="I1714" s="23">
        <v>0.027</v>
      </c>
      <c r="J1714" s="24">
        <f>IF(AND( C1714=C1713,D1714&gt;D1713),J1713,"")</f>
        <v>25824</v>
      </c>
      <c r="K1714" s="24">
        <f t="shared" si="3"/>
        <v>0.003300230073</v>
      </c>
      <c r="L1714" s="24">
        <f>IF(AND(C1714=C1713,C1714&gt;C1713),C1713,0)</f>
        <v>0</v>
      </c>
      <c r="M1714" s="24">
        <f t="shared" si="5"/>
        <v>0</v>
      </c>
      <c r="N1714" s="24">
        <f>IFNA(VLOOKUP(A1714,'HUMAN RESOURCES processed'!$A$2:$M$2692,5,0))</f>
        <v>0.01</v>
      </c>
      <c r="O1714" s="24">
        <f>IFNA(VLOOKUP(A1714,'HUMAN RESOURCES processed'!$A$2:$M$2692,6,0))</f>
        <v>0.004</v>
      </c>
      <c r="P1714" s="24">
        <f>IFNA(VLOOKUP(A1714,'HUMAN RESOURCES processed'!$A$2:$M$2692,7,0))</f>
        <v>85</v>
      </c>
      <c r="Q1714" s="24">
        <f>IFNA(VLOOKUP(A1714,'HUMAN RESOURCES processed'!$A$2:$M$2692,8,0))</f>
        <v>80</v>
      </c>
      <c r="R1714" s="24">
        <f t="shared" si="6"/>
        <v>82.5</v>
      </c>
      <c r="S1714" s="24">
        <f>IFNA(VLOOKUP(A1714,'HUMAN RESOURCES processed'!$A$2:$M$2692,9,0))</f>
        <v>0.151</v>
      </c>
      <c r="T1714" s="24">
        <f>IFNA(VLOOKUP(A1714,'HUMAN RESOURCES processed'!$A$2:$M$2692,10,0))</f>
        <v>0.68</v>
      </c>
      <c r="U1714" s="24">
        <f>IFNA(VLOOKUP(A1714,'HUMAN RESOURCES processed'!$A$2:$M$2692,11,0))</f>
        <v>0.169</v>
      </c>
      <c r="V1714" s="24">
        <f>IFNA(VLOOKUP(A1714,'HUMAN RESOURCES processed'!$A$2:$M$2692,12,0))</f>
        <v>7824909</v>
      </c>
      <c r="W1714" s="24">
        <f>IFNA(VLOOKUP(A1714,'HUMAN RESOURCES processed'!$A$2:$M$2692,13,0))</f>
        <v>0.737</v>
      </c>
      <c r="X1714" s="24">
        <f>IFNA(VLOOKUP(A1714,'TOURISM processed'!$A$2:$F$2692,5,0))</f>
        <v>17614000000</v>
      </c>
      <c r="Y1714" s="24">
        <f>IFNA(VLOOKUP(A1714,'TOURISM processed'!$A$2:$F$2692,6,0))</f>
        <v>13528000000</v>
      </c>
      <c r="Z1714" s="24">
        <f t="shared" si="7"/>
        <v>1728.837997</v>
      </c>
      <c r="AA1714" s="24">
        <f>IFNA(VLOOKUP(A1714,'BUSINESS processed'!A1714:J4404,5,0))</f>
        <v>0.288</v>
      </c>
      <c r="AB1714" s="24">
        <f>IFNA(VLOOKUP(A1714,'BUSINESS processed'!A1714:J4404,6,0))</f>
        <v>18</v>
      </c>
      <c r="AC1714" s="24">
        <f t="shared" si="973"/>
        <v>0</v>
      </c>
      <c r="AD1714" s="24">
        <f>IFNA(VLOOKUP(A1714,'BUSINESS processed'!A1714:J4404,8,0))</f>
        <v>63</v>
      </c>
      <c r="AE1714" s="24">
        <f>IFNA(VLOOKUP(A1714,'BUSINESS processed'!A1714:J4404,9,0))</f>
        <v>0.839</v>
      </c>
      <c r="AF1714" s="27">
        <f>IFNA(VLOOKUP(A1714,'BUSINESS processed'!A1714:J4404,10,0))</f>
        <v>1.232</v>
      </c>
      <c r="AG1714" s="26"/>
      <c r="AH1714" s="26"/>
      <c r="AI1714" s="26"/>
      <c r="AJ1714" s="26"/>
      <c r="AK1714" s="26"/>
      <c r="AL1714" s="26"/>
      <c r="AM1714" s="26"/>
      <c r="AN1714" s="26"/>
      <c r="AO1714" s="26"/>
      <c r="AP1714" s="26"/>
      <c r="AQ1714" s="26"/>
      <c r="AR1714" s="26"/>
      <c r="AS1714" s="26"/>
      <c r="AT1714" s="26"/>
      <c r="AU1714" s="26"/>
      <c r="AV1714" s="26"/>
      <c r="AW1714" s="26"/>
      <c r="AX1714" s="26"/>
      <c r="AY1714" s="26"/>
      <c r="AZ1714" s="26"/>
      <c r="BA1714" s="26"/>
      <c r="BB1714" s="26"/>
      <c r="BC1714" s="26"/>
      <c r="BD1714" s="26"/>
      <c r="BE1714" s="26"/>
      <c r="BF1714" s="26"/>
      <c r="BG1714" s="26"/>
      <c r="BH1714" s="26"/>
    </row>
    <row r="1715">
      <c r="A1715" s="18" t="str">
        <f t="shared" si="1"/>
        <v>Europe_Switzerland-Europe_2011</v>
      </c>
      <c r="B1715" s="19" t="s">
        <v>179</v>
      </c>
      <c r="C1715" s="20" t="s">
        <v>224</v>
      </c>
      <c r="D1715" s="21" t="s">
        <v>90</v>
      </c>
      <c r="E1715" s="22">
        <v>6.59E11</v>
      </c>
      <c r="F1715" s="22">
        <f t="shared" si="2"/>
        <v>83287.01362</v>
      </c>
      <c r="G1715" s="23">
        <v>0.11</v>
      </c>
      <c r="H1715" s="23">
        <v>9248.0</v>
      </c>
      <c r="I1715" s="23">
        <v>0.027</v>
      </c>
      <c r="J1715" s="24">
        <f>IFNA(VLOOKUP(A1715,'ENERGY processed'!$A$2:$H$2692,7,0),"")</f>
        <v>25941</v>
      </c>
      <c r="K1715" s="24">
        <f t="shared" si="3"/>
        <v>0.003278525676</v>
      </c>
      <c r="L1715" s="24">
        <f>IFNA(VLOOKUP(A1715,'ENERGY processed'!$A$2:$H$2692,8,0),"")</f>
        <v>41375</v>
      </c>
      <c r="M1715" s="24">
        <f t="shared" si="5"/>
        <v>0.005229135339</v>
      </c>
      <c r="N1715" s="24">
        <f>IFNA(VLOOKUP(A1715,'HUMAN RESOURCES processed'!$A$2:$M$2692,5,0))</f>
        <v>0.01</v>
      </c>
      <c r="O1715" s="24">
        <f>IFNA(VLOOKUP(A1715,'HUMAN RESOURCES processed'!$A$2:$M$2692,6,0))</f>
        <v>0.004</v>
      </c>
      <c r="P1715" s="24">
        <f>IFNA(VLOOKUP(A1715,'HUMAN RESOURCES processed'!$A$2:$M$2692,7,0))</f>
        <v>85</v>
      </c>
      <c r="Q1715" s="24">
        <f>IFNA(VLOOKUP(A1715,'HUMAN RESOURCES processed'!$A$2:$M$2692,8,0))</f>
        <v>81</v>
      </c>
      <c r="R1715" s="24">
        <f t="shared" si="6"/>
        <v>83</v>
      </c>
      <c r="S1715" s="24">
        <f>IFNA(VLOOKUP(A1715,'HUMAN RESOURCES processed'!$A$2:$M$2692,9,0))</f>
        <v>0.149</v>
      </c>
      <c r="T1715" s="24">
        <f>IFNA(VLOOKUP(A1715,'HUMAN RESOURCES processed'!$A$2:$M$2692,10,0))</f>
        <v>0.679</v>
      </c>
      <c r="U1715" s="24">
        <f>IFNA(VLOOKUP(A1715,'HUMAN RESOURCES processed'!$A$2:$M$2692,11,0))</f>
        <v>0.172</v>
      </c>
      <c r="V1715" s="24">
        <f>IFNA(VLOOKUP(A1715,'HUMAN RESOURCES processed'!$A$2:$M$2692,12,0))</f>
        <v>7912398</v>
      </c>
      <c r="W1715" s="24">
        <f>IFNA(VLOOKUP(A1715,'HUMAN RESOURCES processed'!$A$2:$M$2692,13,0))</f>
        <v>0.737</v>
      </c>
      <c r="X1715" s="24">
        <f>IFNA(VLOOKUP(A1715,'TOURISM processed'!$A$2:$F$2692,5,0))</f>
        <v>20640000000</v>
      </c>
      <c r="Y1715" s="24">
        <f>IFNA(VLOOKUP(A1715,'TOURISM processed'!$A$2:$F$2692,6,0))</f>
        <v>16612000000</v>
      </c>
      <c r="Z1715" s="24">
        <f t="shared" si="7"/>
        <v>2099.48994</v>
      </c>
      <c r="AA1715" s="24">
        <f>IFNA(VLOOKUP(A1715,'BUSINESS processed'!A1715:J4405,5,0))</f>
        <v>0.289</v>
      </c>
      <c r="AB1715" s="24">
        <f>IFNA(VLOOKUP(A1715,'BUSINESS processed'!A1715:J4405,6,0))</f>
        <v>18</v>
      </c>
      <c r="AC1715" s="24">
        <f t="shared" si="973"/>
        <v>0</v>
      </c>
      <c r="AD1715" s="24">
        <f>IFNA(VLOOKUP(A1715,'BUSINESS processed'!A1715:J4405,8,0))</f>
        <v>63</v>
      </c>
      <c r="AE1715" s="24">
        <f>IFNA(VLOOKUP(A1715,'BUSINESS processed'!A1715:J4405,9,0))</f>
        <v>0.852</v>
      </c>
      <c r="AF1715" s="27">
        <f>IFNA(VLOOKUP(A1715,'BUSINESS processed'!A1715:J4405,10,0))</f>
        <v>1.274</v>
      </c>
      <c r="AG1715" s="26"/>
      <c r="AH1715" s="26"/>
      <c r="AI1715" s="26"/>
      <c r="AJ1715" s="26"/>
      <c r="AK1715" s="26"/>
      <c r="AL1715" s="26"/>
      <c r="AM1715" s="26"/>
      <c r="AN1715" s="26"/>
      <c r="AO1715" s="26"/>
      <c r="AP1715" s="26"/>
      <c r="AQ1715" s="26"/>
      <c r="AR1715" s="26"/>
      <c r="AS1715" s="26"/>
      <c r="AT1715" s="26"/>
      <c r="AU1715" s="26"/>
      <c r="AV1715" s="26"/>
      <c r="AW1715" s="26"/>
      <c r="AX1715" s="26"/>
      <c r="AY1715" s="26"/>
      <c r="AZ1715" s="26"/>
      <c r="BA1715" s="26"/>
      <c r="BB1715" s="26"/>
      <c r="BC1715" s="26"/>
      <c r="BD1715" s="26"/>
      <c r="BE1715" s="26"/>
      <c r="BF1715" s="26"/>
      <c r="BG1715" s="26"/>
      <c r="BH1715" s="26"/>
    </row>
    <row r="1716">
      <c r="A1716" s="18" t="str">
        <f t="shared" si="1"/>
        <v>Europe_Switzerland-Europe_2012</v>
      </c>
      <c r="B1716" s="19" t="s">
        <v>179</v>
      </c>
      <c r="C1716" s="20" t="s">
        <v>224</v>
      </c>
      <c r="D1716" s="21" t="s">
        <v>91</v>
      </c>
      <c r="E1716" s="22">
        <v>6.31E11</v>
      </c>
      <c r="F1716" s="22">
        <f t="shared" si="2"/>
        <v>78905.96073</v>
      </c>
      <c r="G1716" s="23">
        <v>0.113</v>
      </c>
      <c r="H1716" s="23">
        <v>8980.0</v>
      </c>
      <c r="I1716" s="23">
        <v>0.027</v>
      </c>
      <c r="J1716" s="24">
        <f>IFNA(VLOOKUP(A1716,'ENERGY processed'!$A$2:$H$2692,7,0),"")</f>
        <v>26540</v>
      </c>
      <c r="K1716" s="24">
        <f t="shared" si="3"/>
        <v>0.003318802215</v>
      </c>
      <c r="L1716" s="24">
        <f>IFNA(VLOOKUP(A1716,'ENERGY processed'!$A$2:$H$2692,8,0),"")</f>
        <v>41041</v>
      </c>
      <c r="M1716" s="24">
        <f t="shared" si="5"/>
        <v>0.005132138723</v>
      </c>
      <c r="N1716" s="24">
        <f>IFNA(VLOOKUP(A1716,'HUMAN RESOURCES processed'!$A$2:$M$2692,5,0))</f>
        <v>0.01</v>
      </c>
      <c r="O1716" s="24">
        <f>IFNA(VLOOKUP(A1716,'HUMAN RESOURCES processed'!$A$2:$M$2692,6,0))</f>
        <v>0.004</v>
      </c>
      <c r="P1716" s="24">
        <f>IFNA(VLOOKUP(A1716,'HUMAN RESOURCES processed'!$A$2:$M$2692,7,0))</f>
        <v>85</v>
      </c>
      <c r="Q1716" s="24">
        <f>IFNA(VLOOKUP(A1716,'HUMAN RESOURCES processed'!$A$2:$M$2692,8,0))</f>
        <v>81</v>
      </c>
      <c r="R1716" s="24">
        <f t="shared" si="6"/>
        <v>83</v>
      </c>
      <c r="S1716" s="24">
        <f>IFNA(VLOOKUP(A1716,'HUMAN RESOURCES processed'!$A$2:$M$2692,9,0))</f>
        <v>0.148</v>
      </c>
      <c r="T1716" s="24">
        <f>IFNA(VLOOKUP(A1716,'HUMAN RESOURCES processed'!$A$2:$M$2692,10,0))</f>
        <v>0.678</v>
      </c>
      <c r="U1716" s="24">
        <f>IFNA(VLOOKUP(A1716,'HUMAN RESOURCES processed'!$A$2:$M$2692,11,0))</f>
        <v>0.174</v>
      </c>
      <c r="V1716" s="24">
        <f>IFNA(VLOOKUP(A1716,'HUMAN RESOURCES processed'!$A$2:$M$2692,12,0))</f>
        <v>7996861</v>
      </c>
      <c r="W1716" s="24">
        <f>IFNA(VLOOKUP(A1716,'HUMAN RESOURCES processed'!$A$2:$M$2692,13,0))</f>
        <v>0.737</v>
      </c>
      <c r="X1716" s="24">
        <f>IFNA(VLOOKUP(A1716,'TOURISM processed'!$A$2:$F$2692,5,0))</f>
        <v>19439000000</v>
      </c>
      <c r="Y1716" s="24">
        <f>IFNA(VLOOKUP(A1716,'TOURISM processed'!$A$2:$F$2692,6,0))</f>
        <v>16675000000</v>
      </c>
      <c r="Z1716" s="24">
        <f t="shared" si="7"/>
        <v>2085.193178</v>
      </c>
      <c r="AA1716" s="24">
        <f>IFNA(VLOOKUP(A1716,'BUSINESS processed'!A1716:J4406,5,0))</f>
        <v>0.291</v>
      </c>
      <c r="AB1716" s="24">
        <f>IFNA(VLOOKUP(A1716,'BUSINESS processed'!A1716:J4406,6,0))</f>
        <v>18</v>
      </c>
      <c r="AC1716" s="24">
        <f>IFNA(VLOOKUP(A1716,'BUSINESS processed'!A1716:J4406,7,0))</f>
        <v>27</v>
      </c>
      <c r="AD1716" s="24">
        <f>IFNA(VLOOKUP(A1716,'BUSINESS processed'!A1716:J4406,8,0))</f>
        <v>63</v>
      </c>
      <c r="AE1716" s="24">
        <f>IFNA(VLOOKUP(A1716,'BUSINESS processed'!A1716:J4406,9,0))</f>
        <v>0.852</v>
      </c>
      <c r="AF1716" s="27">
        <f>IFNA(VLOOKUP(A1716,'BUSINESS processed'!A1716:J4406,10,0))</f>
        <v>1.321</v>
      </c>
      <c r="AG1716" s="26"/>
      <c r="AH1716" s="26"/>
      <c r="AI1716" s="26"/>
      <c r="AJ1716" s="26"/>
      <c r="AK1716" s="26"/>
      <c r="AL1716" s="26"/>
      <c r="AM1716" s="26"/>
      <c r="AN1716" s="26"/>
      <c r="AO1716" s="26"/>
      <c r="AP1716" s="26"/>
      <c r="AQ1716" s="26"/>
      <c r="AR1716" s="26"/>
      <c r="AS1716" s="26"/>
      <c r="AT1716" s="26"/>
      <c r="AU1716" s="26"/>
      <c r="AV1716" s="26"/>
      <c r="AW1716" s="26"/>
      <c r="AX1716" s="26"/>
      <c r="AY1716" s="26"/>
      <c r="AZ1716" s="26"/>
      <c r="BA1716" s="26"/>
      <c r="BB1716" s="26"/>
      <c r="BC1716" s="26"/>
      <c r="BD1716" s="26"/>
      <c r="BE1716" s="26"/>
      <c r="BF1716" s="26"/>
      <c r="BG1716" s="26"/>
      <c r="BH1716" s="26"/>
    </row>
    <row r="1717">
      <c r="A1717" s="18" t="str">
        <f t="shared" si="1"/>
        <v>Europe_Turkey-Europe_2000</v>
      </c>
      <c r="B1717" s="19" t="s">
        <v>179</v>
      </c>
      <c r="C1717" s="20" t="s">
        <v>225</v>
      </c>
      <c r="D1717" s="21" t="s">
        <v>70</v>
      </c>
      <c r="E1717" s="22">
        <v>2.67E11</v>
      </c>
      <c r="F1717" s="22">
        <f t="shared" si="2"/>
        <v>4226.389949</v>
      </c>
      <c r="G1717" s="23">
        <v>0.049</v>
      </c>
      <c r="H1717" s="23">
        <v>196.0</v>
      </c>
      <c r="I1717" s="39">
        <f t="shared" ref="I1717:I1729" si="975">IF(AND(C1717=C1716,D1717&gt;D1716),I1716,0)</f>
        <v>0</v>
      </c>
      <c r="J1717" s="24">
        <f>IFNA(VLOOKUP(A1717,'ENERGY processed'!$A$2:$H$2692,7,0),"")</f>
        <v>115701</v>
      </c>
      <c r="K1717" s="24">
        <f t="shared" si="3"/>
        <v>0.001831451474</v>
      </c>
      <c r="L1717" s="24">
        <f t="shared" ref="L1717:L1718" si="976">IF(AND(C1717=C1716,C1717&gt;C1716),C1716,0)</f>
        <v>0</v>
      </c>
      <c r="M1717" s="24">
        <f t="shared" si="5"/>
        <v>0</v>
      </c>
      <c r="N1717" s="24">
        <f>IFNA(VLOOKUP(A1717,'HUMAN RESOURCES processed'!$A$2:$M$2692,5,0))</f>
        <v>0.021</v>
      </c>
      <c r="O1717" s="24">
        <f>IFNA(VLOOKUP(A1717,'HUMAN RESOURCES processed'!$A$2:$M$2692,6,0))</f>
        <v>0.034</v>
      </c>
      <c r="P1717" s="24">
        <f>IFNA(VLOOKUP(A1717,'HUMAN RESOURCES processed'!$A$2:$M$2692,7,0))</f>
        <v>74</v>
      </c>
      <c r="Q1717" s="24">
        <f>IFNA(VLOOKUP(A1717,'HUMAN RESOURCES processed'!$A$2:$M$2692,8,0))</f>
        <v>66</v>
      </c>
      <c r="R1717" s="24">
        <f t="shared" si="6"/>
        <v>70</v>
      </c>
      <c r="S1717" s="24">
        <f>IFNA(VLOOKUP(A1717,'HUMAN RESOURCES processed'!$A$2:$M$2692,9,0))</f>
        <v>0.307</v>
      </c>
      <c r="T1717" s="24">
        <f>IFNA(VLOOKUP(A1717,'HUMAN RESOURCES processed'!$A$2:$M$2692,10,0))</f>
        <v>0.634</v>
      </c>
      <c r="U1717" s="24">
        <f>IFNA(VLOOKUP(A1717,'HUMAN RESOURCES processed'!$A$2:$M$2692,11,0))</f>
        <v>0.06</v>
      </c>
      <c r="V1717" s="24">
        <f>IFNA(VLOOKUP(A1717,'HUMAN RESOURCES processed'!$A$2:$M$2692,12,0))</f>
        <v>63174483</v>
      </c>
      <c r="W1717" s="24">
        <f>IFNA(VLOOKUP(A1717,'HUMAN RESOURCES processed'!$A$2:$M$2692,13,0))</f>
        <v>0.647</v>
      </c>
      <c r="X1717" s="24">
        <f>IFNA(VLOOKUP(A1717,'TOURISM processed'!$A$2:$F$2692,5,0))</f>
        <v>7636000000</v>
      </c>
      <c r="Y1717" s="24">
        <f>IFNA(VLOOKUP(A1717,'TOURISM processed'!$A$2:$F$2692,6,0))</f>
        <v>1713000000</v>
      </c>
      <c r="Z1717" s="24">
        <f t="shared" si="7"/>
        <v>27.11537821</v>
      </c>
      <c r="AA1717" s="24">
        <f t="shared" ref="AA1717:AA1721" si="977">IF(AND(C1717=C1716,D1717&gt;D1716),AA1716,0)</f>
        <v>0</v>
      </c>
      <c r="AB1717" s="24">
        <f t="shared" ref="AB1717:AB1719" si="978">IF(AND(C1717=C1716,D1717&gt;D1716),AB1716,0)</f>
        <v>0</v>
      </c>
      <c r="AC1717" s="24">
        <f t="shared" ref="AC1717:AC1728" si="979">IF(AND(C1717=C1716,D1717&gt;D1716),AC1716,0)</f>
        <v>0</v>
      </c>
      <c r="AD1717" s="24">
        <f t="shared" ref="AD1717:AD1721" si="980">IF(AND(C1717=C1716,D1717&gt;D1716),AD1716,0)</f>
        <v>0</v>
      </c>
      <c r="AE1717" s="24">
        <f>IFNA(VLOOKUP(A1717,'BUSINESS processed'!A1717:J4407,9,0))</f>
        <v>0.038</v>
      </c>
      <c r="AF1717" s="27">
        <f>IFNA(VLOOKUP(A1717,'BUSINESS processed'!A1717:J4407,10,0))</f>
        <v>0.255</v>
      </c>
      <c r="AG1717" s="26"/>
      <c r="AH1717" s="26"/>
      <c r="AI1717" s="26"/>
      <c r="AJ1717" s="26"/>
      <c r="AK1717" s="26"/>
      <c r="AL1717" s="26"/>
      <c r="AM1717" s="26"/>
      <c r="AN1717" s="26"/>
      <c r="AO1717" s="26"/>
      <c r="AP1717" s="26"/>
      <c r="AQ1717" s="26"/>
      <c r="AR1717" s="26"/>
      <c r="AS1717" s="26"/>
      <c r="AT1717" s="26"/>
      <c r="AU1717" s="26"/>
      <c r="AV1717" s="26"/>
      <c r="AW1717" s="26"/>
      <c r="AX1717" s="26"/>
      <c r="AY1717" s="26"/>
      <c r="AZ1717" s="26"/>
      <c r="BA1717" s="26"/>
      <c r="BB1717" s="26"/>
      <c r="BC1717" s="26"/>
      <c r="BD1717" s="26"/>
      <c r="BE1717" s="26"/>
      <c r="BF1717" s="26"/>
      <c r="BG1717" s="26"/>
      <c r="BH1717" s="26"/>
    </row>
    <row r="1718">
      <c r="A1718" s="18" t="str">
        <f t="shared" si="1"/>
        <v>Europe_Turkey-Europe_2001</v>
      </c>
      <c r="B1718" s="19" t="s">
        <v>179</v>
      </c>
      <c r="C1718" s="20" t="s">
        <v>225</v>
      </c>
      <c r="D1718" s="21" t="s">
        <v>71</v>
      </c>
      <c r="E1718" s="22">
        <v>1.96E11</v>
      </c>
      <c r="F1718" s="22">
        <f t="shared" si="2"/>
        <v>3057.708141</v>
      </c>
      <c r="G1718" s="23">
        <v>0.052</v>
      </c>
      <c r="H1718" s="23">
        <v>148.0</v>
      </c>
      <c r="I1718" s="39">
        <f t="shared" si="975"/>
        <v>0</v>
      </c>
      <c r="J1718" s="24">
        <f>IFNA(VLOOKUP(A1718,'ENERGY processed'!$A$2:$H$2692,7,0),"")</f>
        <v>112459</v>
      </c>
      <c r="K1718" s="24">
        <f t="shared" si="3"/>
        <v>0.001754422448</v>
      </c>
      <c r="L1718" s="24">
        <f t="shared" si="976"/>
        <v>0</v>
      </c>
      <c r="M1718" s="24">
        <f t="shared" si="5"/>
        <v>0</v>
      </c>
      <c r="N1718" s="24">
        <f>IFNA(VLOOKUP(A1718,'HUMAN RESOURCES processed'!$A$2:$M$2692,5,0))</f>
        <v>0.021</v>
      </c>
      <c r="O1718" s="24">
        <f>IFNA(VLOOKUP(A1718,'HUMAN RESOURCES processed'!$A$2:$M$2692,6,0))</f>
        <v>0.032</v>
      </c>
      <c r="P1718" s="24">
        <f>IFNA(VLOOKUP(A1718,'HUMAN RESOURCES processed'!$A$2:$M$2692,7,0))</f>
        <v>74</v>
      </c>
      <c r="Q1718" s="24">
        <f>IFNA(VLOOKUP(A1718,'HUMAN RESOURCES processed'!$A$2:$M$2692,8,0))</f>
        <v>67</v>
      </c>
      <c r="R1718" s="24">
        <f t="shared" si="6"/>
        <v>70.5</v>
      </c>
      <c r="S1718" s="24">
        <f>IFNA(VLOOKUP(A1718,'HUMAN RESOURCES processed'!$A$2:$M$2692,9,0))</f>
        <v>0.302</v>
      </c>
      <c r="T1718" s="24">
        <f>IFNA(VLOOKUP(A1718,'HUMAN RESOURCES processed'!$A$2:$M$2692,10,0))</f>
        <v>0.637</v>
      </c>
      <c r="U1718" s="24">
        <f>IFNA(VLOOKUP(A1718,'HUMAN RESOURCES processed'!$A$2:$M$2692,11,0))</f>
        <v>0.061</v>
      </c>
      <c r="V1718" s="24">
        <f>IFNA(VLOOKUP(A1718,'HUMAN RESOURCES processed'!$A$2:$M$2692,12,0))</f>
        <v>64100297</v>
      </c>
      <c r="W1718" s="24">
        <f>IFNA(VLOOKUP(A1718,'HUMAN RESOURCES processed'!$A$2:$M$2692,13,0))</f>
        <v>0.653</v>
      </c>
      <c r="X1718" s="24">
        <f>IFNA(VLOOKUP(A1718,'TOURISM processed'!$A$2:$F$2692,5,0))</f>
        <v>10067000000</v>
      </c>
      <c r="Y1718" s="24">
        <f>IFNA(VLOOKUP(A1718,'TOURISM processed'!$A$2:$F$2692,6,0))</f>
        <v>1738000000</v>
      </c>
      <c r="Z1718" s="24">
        <f t="shared" si="7"/>
        <v>27.11375893</v>
      </c>
      <c r="AA1718" s="24">
        <f t="shared" si="977"/>
        <v>0</v>
      </c>
      <c r="AB1718" s="24">
        <f t="shared" si="978"/>
        <v>0</v>
      </c>
      <c r="AC1718" s="24">
        <f t="shared" si="979"/>
        <v>0</v>
      </c>
      <c r="AD1718" s="24">
        <f t="shared" si="980"/>
        <v>0</v>
      </c>
      <c r="AE1718" s="24">
        <f>IFNA(VLOOKUP(A1718,'BUSINESS processed'!A1718:J4408,9,0))</f>
        <v>0.052</v>
      </c>
      <c r="AF1718" s="27">
        <f>IFNA(VLOOKUP(A1718,'BUSINESS processed'!A1718:J4408,10,0))</f>
        <v>0.305</v>
      </c>
      <c r="AG1718" s="26"/>
      <c r="AH1718" s="26"/>
      <c r="AI1718" s="26"/>
      <c r="AJ1718" s="26"/>
      <c r="AK1718" s="26"/>
      <c r="AL1718" s="26"/>
      <c r="AM1718" s="26"/>
      <c r="AN1718" s="26"/>
      <c r="AO1718" s="26"/>
      <c r="AP1718" s="26"/>
      <c r="AQ1718" s="26"/>
      <c r="AR1718" s="26"/>
      <c r="AS1718" s="26"/>
      <c r="AT1718" s="26"/>
      <c r="AU1718" s="26"/>
      <c r="AV1718" s="26"/>
      <c r="AW1718" s="26"/>
      <c r="AX1718" s="26"/>
      <c r="AY1718" s="26"/>
      <c r="AZ1718" s="26"/>
      <c r="BA1718" s="26"/>
      <c r="BB1718" s="26"/>
      <c r="BC1718" s="26"/>
      <c r="BD1718" s="26"/>
      <c r="BE1718" s="26"/>
      <c r="BF1718" s="26"/>
      <c r="BG1718" s="26"/>
      <c r="BH1718" s="26"/>
    </row>
    <row r="1719">
      <c r="A1719" s="18" t="str">
        <f t="shared" si="1"/>
        <v>Europe_Turkey-Europe_2002</v>
      </c>
      <c r="B1719" s="19" t="s">
        <v>179</v>
      </c>
      <c r="C1719" s="20" t="s">
        <v>225</v>
      </c>
      <c r="D1719" s="21" t="s">
        <v>72</v>
      </c>
      <c r="E1719" s="22">
        <v>2.33E11</v>
      </c>
      <c r="F1719" s="22">
        <f t="shared" si="2"/>
        <v>3583.386008</v>
      </c>
      <c r="G1719" s="23">
        <v>0.054</v>
      </c>
      <c r="H1719" s="23">
        <v>180.0</v>
      </c>
      <c r="I1719" s="39">
        <f t="shared" si="975"/>
        <v>0</v>
      </c>
      <c r="J1719" s="24">
        <f>IFNA(VLOOKUP(A1719,'ENERGY processed'!$A$2:$H$2692,7,0),"")</f>
        <v>105133</v>
      </c>
      <c r="K1719" s="24">
        <f t="shared" si="3"/>
        <v>0.001616876056</v>
      </c>
      <c r="L1719" s="24">
        <f>IFNA(VLOOKUP(A1719,'ENERGY processed'!$A$2:$H$2692,8,0),"")</f>
        <v>298002</v>
      </c>
      <c r="M1719" s="24">
        <f t="shared" si="5"/>
        <v>0.004583073807</v>
      </c>
      <c r="N1719" s="24">
        <f>IFNA(VLOOKUP(A1719,'HUMAN RESOURCES processed'!$A$2:$M$2692,5,0))</f>
        <v>0.021</v>
      </c>
      <c r="O1719" s="24">
        <f>IFNA(VLOOKUP(A1719,'HUMAN RESOURCES processed'!$A$2:$M$2692,6,0))</f>
        <v>0.03</v>
      </c>
      <c r="P1719" s="24">
        <f>IFNA(VLOOKUP(A1719,'HUMAN RESOURCES processed'!$A$2:$M$2692,7,0))</f>
        <v>75</v>
      </c>
      <c r="Q1719" s="24">
        <f>IFNA(VLOOKUP(A1719,'HUMAN RESOURCES processed'!$A$2:$M$2692,8,0))</f>
        <v>68</v>
      </c>
      <c r="R1719" s="24">
        <f t="shared" si="6"/>
        <v>71.5</v>
      </c>
      <c r="S1719" s="24">
        <f>IFNA(VLOOKUP(A1719,'HUMAN RESOURCES processed'!$A$2:$M$2692,9,0))</f>
        <v>0.297</v>
      </c>
      <c r="T1719" s="24">
        <f>IFNA(VLOOKUP(A1719,'HUMAN RESOURCES processed'!$A$2:$M$2692,10,0))</f>
        <v>0.64</v>
      </c>
      <c r="U1719" s="24">
        <f>IFNA(VLOOKUP(A1719,'HUMAN RESOURCES processed'!$A$2:$M$2692,11,0))</f>
        <v>0.063</v>
      </c>
      <c r="V1719" s="24">
        <f>IFNA(VLOOKUP(A1719,'HUMAN RESOURCES processed'!$A$2:$M$2692,12,0))</f>
        <v>65022300</v>
      </c>
      <c r="W1719" s="24">
        <f>IFNA(VLOOKUP(A1719,'HUMAN RESOURCES processed'!$A$2:$M$2692,13,0))</f>
        <v>0.66</v>
      </c>
      <c r="X1719" s="24">
        <f>IFNA(VLOOKUP(A1719,'TOURISM processed'!$A$2:$F$2692,5,0))</f>
        <v>11901000000</v>
      </c>
      <c r="Y1719" s="24">
        <f>IFNA(VLOOKUP(A1719,'TOURISM processed'!$A$2:$F$2692,6,0))</f>
        <v>1880000000</v>
      </c>
      <c r="Z1719" s="24">
        <f t="shared" si="7"/>
        <v>28.91315749</v>
      </c>
      <c r="AA1719" s="24">
        <f t="shared" si="977"/>
        <v>0</v>
      </c>
      <c r="AB1719" s="24">
        <f t="shared" si="978"/>
        <v>0</v>
      </c>
      <c r="AC1719" s="24">
        <f t="shared" si="979"/>
        <v>0</v>
      </c>
      <c r="AD1719" s="24">
        <f t="shared" si="980"/>
        <v>0</v>
      </c>
      <c r="AE1719" s="24">
        <f>IFNA(VLOOKUP(A1719,'BUSINESS processed'!A1719:J4409,9,0))</f>
        <v>0.114</v>
      </c>
      <c r="AF1719" s="27">
        <f>IFNA(VLOOKUP(A1719,'BUSINESS processed'!A1719:J4409,10,0))</f>
        <v>0.359</v>
      </c>
      <c r="AG1719" s="26"/>
      <c r="AH1719" s="26"/>
      <c r="AI1719" s="26"/>
      <c r="AJ1719" s="26"/>
      <c r="AK1719" s="26"/>
      <c r="AL1719" s="26"/>
      <c r="AM1719" s="26"/>
      <c r="AN1719" s="26"/>
      <c r="AO1719" s="26"/>
      <c r="AP1719" s="26"/>
      <c r="AQ1719" s="26"/>
      <c r="AR1719" s="26"/>
      <c r="AS1719" s="26"/>
      <c r="AT1719" s="26"/>
      <c r="AU1719" s="26"/>
      <c r="AV1719" s="26"/>
      <c r="AW1719" s="26"/>
      <c r="AX1719" s="26"/>
      <c r="AY1719" s="26"/>
      <c r="AZ1719" s="26"/>
      <c r="BA1719" s="26"/>
      <c r="BB1719" s="26"/>
      <c r="BC1719" s="26"/>
      <c r="BD1719" s="26"/>
      <c r="BE1719" s="26"/>
      <c r="BF1719" s="26"/>
      <c r="BG1719" s="26"/>
      <c r="BH1719" s="26"/>
    </row>
    <row r="1720">
      <c r="A1720" s="18" t="str">
        <f t="shared" si="1"/>
        <v>Europe_Turkey-Europe_2003</v>
      </c>
      <c r="B1720" s="19" t="s">
        <v>179</v>
      </c>
      <c r="C1720" s="20" t="s">
        <v>225</v>
      </c>
      <c r="D1720" s="21" t="s">
        <v>74</v>
      </c>
      <c r="E1720" s="22">
        <v>3.03E11</v>
      </c>
      <c r="F1720" s="22">
        <f t="shared" si="2"/>
        <v>4595.20735</v>
      </c>
      <c r="G1720" s="23">
        <v>0.053</v>
      </c>
      <c r="H1720" s="23">
        <v>232.0</v>
      </c>
      <c r="I1720" s="39">
        <f t="shared" si="975"/>
        <v>0</v>
      </c>
      <c r="J1720" s="24">
        <f>IFNA(VLOOKUP(A1720,'ENERGY processed'!$A$2:$H$2692,7,0),"")</f>
        <v>97661</v>
      </c>
      <c r="K1720" s="24">
        <f t="shared" si="3"/>
        <v>0.001481097508</v>
      </c>
      <c r="L1720" s="24">
        <f>IFNA(VLOOKUP(A1720,'ENERGY processed'!$A$2:$H$2692,8,0),"")</f>
        <v>277845</v>
      </c>
      <c r="M1720" s="24">
        <f t="shared" si="5"/>
        <v>0.004213714146</v>
      </c>
      <c r="N1720" s="24">
        <f>IFNA(VLOOKUP(A1720,'HUMAN RESOURCES processed'!$A$2:$M$2692,5,0))</f>
        <v>0.02</v>
      </c>
      <c r="O1720" s="24">
        <f>IFNA(VLOOKUP(A1720,'HUMAN RESOURCES processed'!$A$2:$M$2692,6,0))</f>
        <v>0.029</v>
      </c>
      <c r="P1720" s="24">
        <f>IFNA(VLOOKUP(A1720,'HUMAN RESOURCES processed'!$A$2:$M$2692,7,0))</f>
        <v>75</v>
      </c>
      <c r="Q1720" s="24">
        <f>IFNA(VLOOKUP(A1720,'HUMAN RESOURCES processed'!$A$2:$M$2692,8,0))</f>
        <v>68</v>
      </c>
      <c r="R1720" s="24">
        <f t="shared" si="6"/>
        <v>71.5</v>
      </c>
      <c r="S1720" s="24">
        <f>IFNA(VLOOKUP(A1720,'HUMAN RESOURCES processed'!$A$2:$M$2692,9,0))</f>
        <v>0.293</v>
      </c>
      <c r="T1720" s="24">
        <f>IFNA(VLOOKUP(A1720,'HUMAN RESOURCES processed'!$A$2:$M$2692,10,0))</f>
        <v>0.643</v>
      </c>
      <c r="U1720" s="24">
        <f>IFNA(VLOOKUP(A1720,'HUMAN RESOURCES processed'!$A$2:$M$2692,11,0))</f>
        <v>0.064</v>
      </c>
      <c r="V1720" s="24">
        <f>IFNA(VLOOKUP(A1720,'HUMAN RESOURCES processed'!$A$2:$M$2692,12,0))</f>
        <v>65938265</v>
      </c>
      <c r="W1720" s="24">
        <f>IFNA(VLOOKUP(A1720,'HUMAN RESOURCES processed'!$A$2:$M$2692,13,0))</f>
        <v>0.666</v>
      </c>
      <c r="X1720" s="24">
        <f>IFNA(VLOOKUP(A1720,'TOURISM processed'!$A$2:$F$2692,5,0))</f>
        <v>13203000000</v>
      </c>
      <c r="Y1720" s="24">
        <f>IFNA(VLOOKUP(A1720,'TOURISM processed'!$A$2:$F$2692,6,0))</f>
        <v>2113000000</v>
      </c>
      <c r="Z1720" s="24">
        <f t="shared" si="7"/>
        <v>32.04512585</v>
      </c>
      <c r="AA1720" s="24">
        <f t="shared" si="977"/>
        <v>0</v>
      </c>
      <c r="AB1720" s="24">
        <f>IFNA(VLOOKUP(A1720,'BUSINESS processed'!A1720:J4410,6,0))</f>
        <v>38</v>
      </c>
      <c r="AC1720" s="24">
        <f t="shared" si="979"/>
        <v>0</v>
      </c>
      <c r="AD1720" s="24">
        <f t="shared" si="980"/>
        <v>0</v>
      </c>
      <c r="AE1720" s="24">
        <f>IFNA(VLOOKUP(A1720,'BUSINESS processed'!A1720:J4410,9,0))</f>
        <v>0.123</v>
      </c>
      <c r="AF1720" s="27">
        <f>IFNA(VLOOKUP(A1720,'BUSINESS processed'!A1720:J4410,10,0))</f>
        <v>0.423</v>
      </c>
      <c r="AG1720" s="26"/>
      <c r="AH1720" s="26"/>
      <c r="AI1720" s="26"/>
      <c r="AJ1720" s="26"/>
      <c r="AK1720" s="26"/>
      <c r="AL1720" s="26"/>
      <c r="AM1720" s="26"/>
      <c r="AN1720" s="26"/>
      <c r="AO1720" s="26"/>
      <c r="AP1720" s="26"/>
      <c r="AQ1720" s="26"/>
      <c r="AR1720" s="26"/>
      <c r="AS1720" s="26"/>
      <c r="AT1720" s="26"/>
      <c r="AU1720" s="26"/>
      <c r="AV1720" s="26"/>
      <c r="AW1720" s="26"/>
      <c r="AX1720" s="26"/>
      <c r="AY1720" s="26"/>
      <c r="AZ1720" s="26"/>
      <c r="BA1720" s="26"/>
      <c r="BB1720" s="26"/>
      <c r="BC1720" s="26"/>
      <c r="BD1720" s="26"/>
      <c r="BE1720" s="26"/>
      <c r="BF1720" s="26"/>
      <c r="BG1720" s="26"/>
      <c r="BH1720" s="26"/>
    </row>
    <row r="1721">
      <c r="A1721" s="18" t="str">
        <f t="shared" si="1"/>
        <v>Europe_Turkey-Europe_2004</v>
      </c>
      <c r="B1721" s="19" t="s">
        <v>179</v>
      </c>
      <c r="C1721" s="20" t="s">
        <v>225</v>
      </c>
      <c r="D1721" s="21" t="s">
        <v>83</v>
      </c>
      <c r="E1721" s="22">
        <v>3.92E11</v>
      </c>
      <c r="F1721" s="22">
        <f t="shared" si="2"/>
        <v>5864.257255</v>
      </c>
      <c r="G1721" s="23">
        <v>0.054</v>
      </c>
      <c r="H1721" s="23">
        <v>297.0</v>
      </c>
      <c r="I1721" s="39">
        <f t="shared" si="975"/>
        <v>0</v>
      </c>
      <c r="J1721" s="24">
        <f>IF(AND( C1721=C1720,D1721&gt;D1720),J1720,"")</f>
        <v>97661</v>
      </c>
      <c r="K1721" s="24">
        <f t="shared" si="3"/>
        <v>0.001460992928</v>
      </c>
      <c r="L1721" s="24">
        <f>IF(AND(C1721=C1720,C1721&gt;C1720),C1720,0)</f>
        <v>0</v>
      </c>
      <c r="M1721" s="24">
        <f t="shared" si="5"/>
        <v>0</v>
      </c>
      <c r="N1721" s="24">
        <f>IFNA(VLOOKUP(A1721,'HUMAN RESOURCES processed'!$A$2:$M$2692,5,0))</f>
        <v>0.02</v>
      </c>
      <c r="O1721" s="24">
        <f>IFNA(VLOOKUP(A1721,'HUMAN RESOURCES processed'!$A$2:$M$2692,6,0))</f>
        <v>0.027</v>
      </c>
      <c r="P1721" s="24">
        <f>IFNA(VLOOKUP(A1721,'HUMAN RESOURCES processed'!$A$2:$M$2692,7,0))</f>
        <v>76</v>
      </c>
      <c r="Q1721" s="24">
        <f>IFNA(VLOOKUP(A1721,'HUMAN RESOURCES processed'!$A$2:$M$2692,8,0))</f>
        <v>69</v>
      </c>
      <c r="R1721" s="24">
        <f t="shared" si="6"/>
        <v>72.5</v>
      </c>
      <c r="S1721" s="24">
        <f>IFNA(VLOOKUP(A1721,'HUMAN RESOURCES processed'!$A$2:$M$2692,9,0))</f>
        <v>0.289</v>
      </c>
      <c r="T1721" s="24">
        <f>IFNA(VLOOKUP(A1721,'HUMAN RESOURCES processed'!$A$2:$M$2692,10,0))</f>
        <v>0.646</v>
      </c>
      <c r="U1721" s="24">
        <f>IFNA(VLOOKUP(A1721,'HUMAN RESOURCES processed'!$A$2:$M$2692,11,0))</f>
        <v>0.065</v>
      </c>
      <c r="V1721" s="24">
        <f>IFNA(VLOOKUP(A1721,'HUMAN RESOURCES processed'!$A$2:$M$2692,12,0))</f>
        <v>66845635</v>
      </c>
      <c r="W1721" s="24">
        <f>IFNA(VLOOKUP(A1721,'HUMAN RESOURCES processed'!$A$2:$M$2692,13,0))</f>
        <v>0.672</v>
      </c>
      <c r="X1721" s="24">
        <f>IFNA(VLOOKUP(A1721,'TOURISM processed'!$A$2:$F$2692,5,0))</f>
        <v>15888000000</v>
      </c>
      <c r="Y1721" s="24">
        <f>IFNA(VLOOKUP(A1721,'TOURISM processed'!$A$2:$F$2692,6,0))</f>
        <v>2524000000</v>
      </c>
      <c r="Z1721" s="24">
        <f t="shared" si="7"/>
        <v>37.758636</v>
      </c>
      <c r="AA1721" s="24">
        <f t="shared" si="977"/>
        <v>0</v>
      </c>
      <c r="AB1721" s="24">
        <f>IFNA(VLOOKUP(A1721,'BUSINESS processed'!A1721:J4411,6,0))</f>
        <v>6</v>
      </c>
      <c r="AC1721" s="24">
        <f t="shared" si="979"/>
        <v>0</v>
      </c>
      <c r="AD1721" s="24">
        <f t="shared" si="980"/>
        <v>0</v>
      </c>
      <c r="AE1721" s="24">
        <f>IFNA(VLOOKUP(A1721,'BUSINESS processed'!A1721:J4411,9,0))</f>
        <v>0.146</v>
      </c>
      <c r="AF1721" s="27">
        <f>IFNA(VLOOKUP(A1721,'BUSINESS processed'!A1721:J4411,10,0))</f>
        <v>0.519</v>
      </c>
      <c r="AG1721" s="26"/>
      <c r="AH1721" s="26"/>
      <c r="AI1721" s="26"/>
      <c r="AJ1721" s="26"/>
      <c r="AK1721" s="26"/>
      <c r="AL1721" s="26"/>
      <c r="AM1721" s="26"/>
      <c r="AN1721" s="26"/>
      <c r="AO1721" s="26"/>
      <c r="AP1721" s="26"/>
      <c r="AQ1721" s="26"/>
      <c r="AR1721" s="26"/>
      <c r="AS1721" s="26"/>
      <c r="AT1721" s="26"/>
      <c r="AU1721" s="26"/>
      <c r="AV1721" s="26"/>
      <c r="AW1721" s="26"/>
      <c r="AX1721" s="26"/>
      <c r="AY1721" s="26"/>
      <c r="AZ1721" s="26"/>
      <c r="BA1721" s="26"/>
      <c r="BB1721" s="26"/>
      <c r="BC1721" s="26"/>
      <c r="BD1721" s="26"/>
      <c r="BE1721" s="26"/>
      <c r="BF1721" s="26"/>
      <c r="BG1721" s="26"/>
      <c r="BH1721" s="26"/>
    </row>
    <row r="1722">
      <c r="A1722" s="18" t="str">
        <f t="shared" si="1"/>
        <v>Europe_Turkey-Europe_2005</v>
      </c>
      <c r="B1722" s="19" t="s">
        <v>179</v>
      </c>
      <c r="C1722" s="20" t="s">
        <v>225</v>
      </c>
      <c r="D1722" s="21" t="s">
        <v>84</v>
      </c>
      <c r="E1722" s="22">
        <v>4.83E11</v>
      </c>
      <c r="F1722" s="22">
        <f t="shared" si="2"/>
        <v>7129.882486</v>
      </c>
      <c r="G1722" s="23">
        <v>0.054</v>
      </c>
      <c r="H1722" s="23">
        <v>366.0</v>
      </c>
      <c r="I1722" s="39">
        <f t="shared" si="975"/>
        <v>0</v>
      </c>
      <c r="J1722" s="24">
        <f>IFNA(VLOOKUP(A1722,'ENERGY processed'!$A$2:$H$2692,7,0),"")</f>
        <v>95768.5</v>
      </c>
      <c r="K1722" s="24">
        <f t="shared" si="3"/>
        <v>0.001413702176</v>
      </c>
      <c r="L1722" s="24">
        <f>IFNA(VLOOKUP(A1722,'ENERGY processed'!$A$2:$H$2692,8,0),"")</f>
        <v>273422.5</v>
      </c>
      <c r="M1722" s="24">
        <f t="shared" si="5"/>
        <v>0.004036170381</v>
      </c>
      <c r="N1722" s="24">
        <f>IFNA(VLOOKUP(A1722,'HUMAN RESOURCES processed'!$A$2:$M$2692,5,0))</f>
        <v>0.019</v>
      </c>
      <c r="O1722" s="24">
        <f>IFNA(VLOOKUP(A1722,'HUMAN RESOURCES processed'!$A$2:$M$2692,6,0))</f>
        <v>0.026</v>
      </c>
      <c r="P1722" s="24">
        <f>IFNA(VLOOKUP(A1722,'HUMAN RESOURCES processed'!$A$2:$M$2692,7,0))</f>
        <v>76</v>
      </c>
      <c r="Q1722" s="24">
        <f>IFNA(VLOOKUP(A1722,'HUMAN RESOURCES processed'!$A$2:$M$2692,8,0))</f>
        <v>69</v>
      </c>
      <c r="R1722" s="24">
        <f t="shared" si="6"/>
        <v>72.5</v>
      </c>
      <c r="S1722" s="24">
        <f>IFNA(VLOOKUP(A1722,'HUMAN RESOURCES processed'!$A$2:$M$2692,9,0))</f>
        <v>0.285</v>
      </c>
      <c r="T1722" s="24">
        <f>IFNA(VLOOKUP(A1722,'HUMAN RESOURCES processed'!$A$2:$M$2692,10,0))</f>
        <v>0.649</v>
      </c>
      <c r="U1722" s="24">
        <f>IFNA(VLOOKUP(A1722,'HUMAN RESOURCES processed'!$A$2:$M$2692,11,0))</f>
        <v>0.066</v>
      </c>
      <c r="V1722" s="24">
        <f>IFNA(VLOOKUP(A1722,'HUMAN RESOURCES processed'!$A$2:$M$2692,12,0))</f>
        <v>67743052</v>
      </c>
      <c r="W1722" s="24">
        <f>IFNA(VLOOKUP(A1722,'HUMAN RESOURCES processed'!$A$2:$M$2692,13,0))</f>
        <v>0.678</v>
      </c>
      <c r="X1722" s="24">
        <f>IFNA(VLOOKUP(A1722,'TOURISM processed'!$A$2:$F$2692,5,0))</f>
        <v>20760000000</v>
      </c>
      <c r="Y1722" s="24">
        <f>IFNA(VLOOKUP(A1722,'TOURISM processed'!$A$2:$F$2692,6,0))</f>
        <v>3563000000</v>
      </c>
      <c r="Z1722" s="24">
        <f t="shared" si="7"/>
        <v>52.59579979</v>
      </c>
      <c r="AA1722" s="24">
        <f>IFNA(VLOOKUP(A1722,'BUSINESS processed'!A1722:J4412,5,0))</f>
        <v>0.528</v>
      </c>
      <c r="AB1722" s="24">
        <f>IFNA(VLOOKUP(A1722,'BUSINESS processed'!A1722:J4412,6,0))</f>
        <v>6</v>
      </c>
      <c r="AC1722" s="24">
        <f t="shared" si="979"/>
        <v>0</v>
      </c>
      <c r="AD1722" s="24">
        <f>IFNA(VLOOKUP(A1722,'BUSINESS processed'!A1722:J4412,8,0))</f>
        <v>254</v>
      </c>
      <c r="AE1722" s="24">
        <f>IFNA(VLOOKUP(A1722,'BUSINESS processed'!A1722:J4412,9,0))</f>
        <v>0.155</v>
      </c>
      <c r="AF1722" s="27">
        <f>IFNA(VLOOKUP(A1722,'BUSINESS processed'!A1722:J4412,10,0))</f>
        <v>0.644</v>
      </c>
      <c r="AG1722" s="26"/>
      <c r="AH1722" s="26"/>
      <c r="AI1722" s="26"/>
      <c r="AJ1722" s="26"/>
      <c r="AK1722" s="26"/>
      <c r="AL1722" s="26"/>
      <c r="AM1722" s="26"/>
      <c r="AN1722" s="26"/>
      <c r="AO1722" s="26"/>
      <c r="AP1722" s="26"/>
      <c r="AQ1722" s="26"/>
      <c r="AR1722" s="26"/>
      <c r="AS1722" s="26"/>
      <c r="AT1722" s="26"/>
      <c r="AU1722" s="26"/>
      <c r="AV1722" s="26"/>
      <c r="AW1722" s="26"/>
      <c r="AX1722" s="26"/>
      <c r="AY1722" s="26"/>
      <c r="AZ1722" s="26"/>
      <c r="BA1722" s="26"/>
      <c r="BB1722" s="26"/>
      <c r="BC1722" s="26"/>
      <c r="BD1722" s="26"/>
      <c r="BE1722" s="26"/>
      <c r="BF1722" s="26"/>
      <c r="BG1722" s="26"/>
      <c r="BH1722" s="26"/>
    </row>
    <row r="1723">
      <c r="A1723" s="18" t="str">
        <f t="shared" si="1"/>
        <v>Europe_Turkey-Europe_2006</v>
      </c>
      <c r="B1723" s="19" t="s">
        <v>179</v>
      </c>
      <c r="C1723" s="20" t="s">
        <v>225</v>
      </c>
      <c r="D1723" s="21" t="s">
        <v>85</v>
      </c>
      <c r="E1723" s="22">
        <v>5.31E11</v>
      </c>
      <c r="F1723" s="22">
        <f t="shared" si="2"/>
        <v>7737.55417</v>
      </c>
      <c r="G1723" s="23">
        <v>0.058</v>
      </c>
      <c r="H1723" s="23">
        <v>422.0</v>
      </c>
      <c r="I1723" s="39">
        <f t="shared" si="975"/>
        <v>0</v>
      </c>
      <c r="J1723" s="24">
        <f>IF(AND( C1723=C1722,D1723&gt;D1722),J1722,"")</f>
        <v>95768.5</v>
      </c>
      <c r="K1723" s="24">
        <f t="shared" si="3"/>
        <v>0.001395506509</v>
      </c>
      <c r="L1723" s="24">
        <f>IF(AND(C1723=C1722,C1723&gt;C1722),C1722,0)</f>
        <v>0</v>
      </c>
      <c r="M1723" s="24">
        <f t="shared" si="5"/>
        <v>0</v>
      </c>
      <c r="N1723" s="24">
        <f>IFNA(VLOOKUP(A1723,'HUMAN RESOURCES processed'!$A$2:$M$2692,5,0))</f>
        <v>0.019</v>
      </c>
      <c r="O1723" s="24">
        <f>IFNA(VLOOKUP(A1723,'HUMAN RESOURCES processed'!$A$2:$M$2692,6,0))</f>
        <v>0.024</v>
      </c>
      <c r="P1723" s="24">
        <f>IFNA(VLOOKUP(A1723,'HUMAN RESOURCES processed'!$A$2:$M$2692,7,0))</f>
        <v>76</v>
      </c>
      <c r="Q1723" s="24">
        <f>IFNA(VLOOKUP(A1723,'HUMAN RESOURCES processed'!$A$2:$M$2692,8,0))</f>
        <v>69</v>
      </c>
      <c r="R1723" s="24">
        <f t="shared" si="6"/>
        <v>72.5</v>
      </c>
      <c r="S1723" s="24">
        <f>IFNA(VLOOKUP(A1723,'HUMAN RESOURCES processed'!$A$2:$M$2692,9,0))</f>
        <v>0.281</v>
      </c>
      <c r="T1723" s="24">
        <f>IFNA(VLOOKUP(A1723,'HUMAN RESOURCES processed'!$A$2:$M$2692,10,0))</f>
        <v>0.652</v>
      </c>
      <c r="U1723" s="24">
        <f>IFNA(VLOOKUP(A1723,'HUMAN RESOURCES processed'!$A$2:$M$2692,11,0))</f>
        <v>0.067</v>
      </c>
      <c r="V1723" s="24">
        <f>IFNA(VLOOKUP(A1723,'HUMAN RESOURCES processed'!$A$2:$M$2692,12,0))</f>
        <v>68626337</v>
      </c>
      <c r="W1723" s="24">
        <f>IFNA(VLOOKUP(A1723,'HUMAN RESOURCES processed'!$A$2:$M$2692,13,0))</f>
        <v>0.684</v>
      </c>
      <c r="X1723" s="24">
        <f>IFNA(VLOOKUP(A1723,'TOURISM processed'!$A$2:$F$2692,5,0))</f>
        <v>19137000000</v>
      </c>
      <c r="Y1723" s="24">
        <f>IFNA(VLOOKUP(A1723,'TOURISM processed'!$A$2:$F$2692,6,0))</f>
        <v>3517000000</v>
      </c>
      <c r="Z1723" s="24">
        <f t="shared" si="7"/>
        <v>51.24854617</v>
      </c>
      <c r="AA1723" s="24">
        <f>IFNA(VLOOKUP(A1723,'BUSINESS processed'!A1723:J4413,5,0))</f>
        <v>0.524</v>
      </c>
      <c r="AB1723" s="24">
        <f>IFNA(VLOOKUP(A1723,'BUSINESS processed'!A1723:J4413,6,0))</f>
        <v>6</v>
      </c>
      <c r="AC1723" s="24">
        <f t="shared" si="979"/>
        <v>0</v>
      </c>
      <c r="AD1723" s="24">
        <f>IFNA(VLOOKUP(A1723,'BUSINESS processed'!A1723:J4413,8,0))</f>
        <v>254</v>
      </c>
      <c r="AE1723" s="24">
        <f>IFNA(VLOOKUP(A1723,'BUSINESS processed'!A1723:J4413,9,0))</f>
        <v>0.182</v>
      </c>
      <c r="AF1723" s="27">
        <f>IFNA(VLOOKUP(A1723,'BUSINESS processed'!A1723:J4413,10,0))</f>
        <v>0.767</v>
      </c>
      <c r="AG1723" s="26"/>
      <c r="AH1723" s="26"/>
      <c r="AI1723" s="26"/>
      <c r="AJ1723" s="26"/>
      <c r="AK1723" s="26"/>
      <c r="AL1723" s="26"/>
      <c r="AM1723" s="26"/>
      <c r="AN1723" s="26"/>
      <c r="AO1723" s="26"/>
      <c r="AP1723" s="26"/>
      <c r="AQ1723" s="26"/>
      <c r="AR1723" s="26"/>
      <c r="AS1723" s="26"/>
      <c r="AT1723" s="26"/>
      <c r="AU1723" s="26"/>
      <c r="AV1723" s="26"/>
      <c r="AW1723" s="26"/>
      <c r="AX1723" s="26"/>
      <c r="AY1723" s="26"/>
      <c r="AZ1723" s="26"/>
      <c r="BA1723" s="26"/>
      <c r="BB1723" s="26"/>
      <c r="BC1723" s="26"/>
      <c r="BD1723" s="26"/>
      <c r="BE1723" s="26"/>
      <c r="BF1723" s="26"/>
      <c r="BG1723" s="26"/>
      <c r="BH1723" s="26"/>
    </row>
    <row r="1724">
      <c r="A1724" s="18" t="str">
        <f t="shared" si="1"/>
        <v>Europe_Turkey-Europe_2007</v>
      </c>
      <c r="B1724" s="19" t="s">
        <v>179</v>
      </c>
      <c r="C1724" s="20" t="s">
        <v>225</v>
      </c>
      <c r="D1724" s="21" t="s">
        <v>86</v>
      </c>
      <c r="E1724" s="22">
        <v>6.47E11</v>
      </c>
      <c r="F1724" s="22">
        <f t="shared" si="2"/>
        <v>9309.819616</v>
      </c>
      <c r="G1724" s="23">
        <v>0.06</v>
      </c>
      <c r="H1724" s="23">
        <v>558.0</v>
      </c>
      <c r="I1724" s="39">
        <f t="shared" si="975"/>
        <v>0</v>
      </c>
      <c r="J1724" s="24">
        <f>IFNA(VLOOKUP(A1724,'ENERGY processed'!$A$2:$H$2692,7,0),"")</f>
        <v>70402</v>
      </c>
      <c r="K1724" s="24">
        <f t="shared" si="3"/>
        <v>0.001013029244</v>
      </c>
      <c r="L1724" s="24">
        <f>IFNA(VLOOKUP(A1724,'ENERGY processed'!$A$2:$H$2692,8,0),"")</f>
        <v>194538</v>
      </c>
      <c r="M1724" s="24">
        <f t="shared" si="5"/>
        <v>0.002799248359</v>
      </c>
      <c r="N1724" s="24">
        <f>IFNA(VLOOKUP(A1724,'HUMAN RESOURCES processed'!$A$2:$M$2692,5,0))</f>
        <v>0.019</v>
      </c>
      <c r="O1724" s="24">
        <f>IFNA(VLOOKUP(A1724,'HUMAN RESOURCES processed'!$A$2:$M$2692,6,0))</f>
        <v>0.023</v>
      </c>
      <c r="P1724" s="24">
        <f>IFNA(VLOOKUP(A1724,'HUMAN RESOURCES processed'!$A$2:$M$2692,7,0))</f>
        <v>77</v>
      </c>
      <c r="Q1724" s="24">
        <f>IFNA(VLOOKUP(A1724,'HUMAN RESOURCES processed'!$A$2:$M$2692,8,0))</f>
        <v>70</v>
      </c>
      <c r="R1724" s="24">
        <f t="shared" si="6"/>
        <v>73.5</v>
      </c>
      <c r="S1724" s="24">
        <f>IFNA(VLOOKUP(A1724,'HUMAN RESOURCES processed'!$A$2:$M$2692,9,0))</f>
        <v>0.278</v>
      </c>
      <c r="T1724" s="24">
        <f>IFNA(VLOOKUP(A1724,'HUMAN RESOURCES processed'!$A$2:$M$2692,10,0))</f>
        <v>0.655</v>
      </c>
      <c r="U1724" s="24">
        <f>IFNA(VLOOKUP(A1724,'HUMAN RESOURCES processed'!$A$2:$M$2692,11,0))</f>
        <v>0.068</v>
      </c>
      <c r="V1724" s="24">
        <f>IFNA(VLOOKUP(A1724,'HUMAN RESOURCES processed'!$A$2:$M$2692,12,0))</f>
        <v>69496513</v>
      </c>
      <c r="W1724" s="24">
        <f>IFNA(VLOOKUP(A1724,'HUMAN RESOURCES processed'!$A$2:$M$2692,13,0))</f>
        <v>0.69</v>
      </c>
      <c r="X1724" s="24">
        <f>IFNA(VLOOKUP(A1724,'TOURISM processed'!$A$2:$F$2692,5,0))</f>
        <v>21662000000</v>
      </c>
      <c r="Y1724" s="24">
        <f>IFNA(VLOOKUP(A1724,'TOURISM processed'!$A$2:$F$2692,6,0))</f>
        <v>4254000000</v>
      </c>
      <c r="Z1724" s="24">
        <f t="shared" si="7"/>
        <v>61.21170425</v>
      </c>
      <c r="AA1724" s="24">
        <f>IFNA(VLOOKUP(A1724,'BUSINESS processed'!A1724:J4414,5,0))</f>
        <v>0.443</v>
      </c>
      <c r="AB1724" s="24">
        <f>IFNA(VLOOKUP(A1724,'BUSINESS processed'!A1724:J4414,6,0))</f>
        <v>6</v>
      </c>
      <c r="AC1724" s="24">
        <f t="shared" si="979"/>
        <v>0</v>
      </c>
      <c r="AD1724" s="24">
        <f>IFNA(VLOOKUP(A1724,'BUSINESS processed'!A1724:J4414,8,0))</f>
        <v>223</v>
      </c>
      <c r="AE1724" s="24">
        <f>IFNA(VLOOKUP(A1724,'BUSINESS processed'!A1724:J4414,9,0))</f>
        <v>0.286</v>
      </c>
      <c r="AF1724" s="27">
        <f>IFNA(VLOOKUP(A1724,'BUSINESS processed'!A1724:J4414,10,0))</f>
        <v>0.892</v>
      </c>
      <c r="AG1724" s="26"/>
      <c r="AH1724" s="26"/>
      <c r="AI1724" s="26"/>
      <c r="AJ1724" s="26"/>
      <c r="AK1724" s="26"/>
      <c r="AL1724" s="26"/>
      <c r="AM1724" s="26"/>
      <c r="AN1724" s="26"/>
      <c r="AO1724" s="26"/>
      <c r="AP1724" s="26"/>
      <c r="AQ1724" s="26"/>
      <c r="AR1724" s="26"/>
      <c r="AS1724" s="26"/>
      <c r="AT1724" s="26"/>
      <c r="AU1724" s="26"/>
      <c r="AV1724" s="26"/>
      <c r="AW1724" s="26"/>
      <c r="AX1724" s="26"/>
      <c r="AY1724" s="26"/>
      <c r="AZ1724" s="26"/>
      <c r="BA1724" s="26"/>
      <c r="BB1724" s="26"/>
      <c r="BC1724" s="26"/>
      <c r="BD1724" s="26"/>
      <c r="BE1724" s="26"/>
      <c r="BF1724" s="26"/>
      <c r="BG1724" s="26"/>
      <c r="BH1724" s="26"/>
    </row>
    <row r="1725">
      <c r="A1725" s="18" t="str">
        <f t="shared" si="1"/>
        <v>Europe_Turkey-Europe_2008</v>
      </c>
      <c r="B1725" s="19" t="s">
        <v>179</v>
      </c>
      <c r="C1725" s="20" t="s">
        <v>225</v>
      </c>
      <c r="D1725" s="21" t="s">
        <v>87</v>
      </c>
      <c r="E1725" s="22">
        <v>7.3E11</v>
      </c>
      <c r="F1725" s="22">
        <f t="shared" si="2"/>
        <v>10374.69549</v>
      </c>
      <c r="G1725" s="23">
        <v>0.061</v>
      </c>
      <c r="H1725" s="23">
        <v>628.0</v>
      </c>
      <c r="I1725" s="39">
        <f t="shared" si="975"/>
        <v>0</v>
      </c>
      <c r="J1725" s="24">
        <f>IFNA(VLOOKUP(A1725,'ENERGY processed'!$A$2:$H$2692,7,0),"")</f>
        <v>80858</v>
      </c>
      <c r="K1725" s="24">
        <f t="shared" si="3"/>
        <v>0.00114914675</v>
      </c>
      <c r="L1725" s="24">
        <f>IFNA(VLOOKUP(A1725,'ENERGY processed'!$A$2:$H$2692,8,0),"")</f>
        <v>225407</v>
      </c>
      <c r="M1725" s="24">
        <f t="shared" si="5"/>
        <v>0.003203464364</v>
      </c>
      <c r="N1725" s="24">
        <f>IFNA(VLOOKUP(A1725,'HUMAN RESOURCES processed'!$A$2:$M$2692,5,0))</f>
        <v>0.018</v>
      </c>
      <c r="O1725" s="24">
        <f>IFNA(VLOOKUP(A1725,'HUMAN RESOURCES processed'!$A$2:$M$2692,6,0))</f>
        <v>0.022</v>
      </c>
      <c r="P1725" s="24">
        <f>IFNA(VLOOKUP(A1725,'HUMAN RESOURCES processed'!$A$2:$M$2692,7,0))</f>
        <v>77</v>
      </c>
      <c r="Q1725" s="24">
        <f>IFNA(VLOOKUP(A1725,'HUMAN RESOURCES processed'!$A$2:$M$2692,8,0))</f>
        <v>70</v>
      </c>
      <c r="R1725" s="24">
        <f t="shared" si="6"/>
        <v>73.5</v>
      </c>
      <c r="S1725" s="24">
        <f>IFNA(VLOOKUP(A1725,'HUMAN RESOURCES processed'!$A$2:$M$2692,9,0))</f>
        <v>0.274</v>
      </c>
      <c r="T1725" s="24">
        <f>IFNA(VLOOKUP(A1725,'HUMAN RESOURCES processed'!$A$2:$M$2692,10,0))</f>
        <v>0.657</v>
      </c>
      <c r="U1725" s="24">
        <f>IFNA(VLOOKUP(A1725,'HUMAN RESOURCES processed'!$A$2:$M$2692,11,0))</f>
        <v>0.069</v>
      </c>
      <c r="V1725" s="24">
        <f>IFNA(VLOOKUP(A1725,'HUMAN RESOURCES processed'!$A$2:$M$2692,12,0))</f>
        <v>70363511</v>
      </c>
      <c r="W1725" s="24">
        <f>IFNA(VLOOKUP(A1725,'HUMAN RESOURCES processed'!$A$2:$M$2692,13,0))</f>
        <v>0.696</v>
      </c>
      <c r="X1725" s="24">
        <f>IFNA(VLOOKUP(A1725,'TOURISM processed'!$A$2:$F$2692,5,0))</f>
        <v>26446000000</v>
      </c>
      <c r="Y1725" s="24">
        <f>IFNA(VLOOKUP(A1725,'TOURISM processed'!$A$2:$F$2692,6,0))</f>
        <v>4509000000</v>
      </c>
      <c r="Z1725" s="24">
        <f t="shared" si="7"/>
        <v>64.08150952</v>
      </c>
      <c r="AA1725" s="24">
        <f>IFNA(VLOOKUP(A1725,'BUSINESS processed'!A1725:J4415,5,0))</f>
        <v>0.443</v>
      </c>
      <c r="AB1725" s="24">
        <f>IFNA(VLOOKUP(A1725,'BUSINESS processed'!A1725:J4415,6,0))</f>
        <v>6</v>
      </c>
      <c r="AC1725" s="24">
        <f t="shared" si="979"/>
        <v>0</v>
      </c>
      <c r="AD1725" s="24">
        <f>IFNA(VLOOKUP(A1725,'BUSINESS processed'!A1725:J4415,8,0))</f>
        <v>223</v>
      </c>
      <c r="AE1725" s="24">
        <f>IFNA(VLOOKUP(A1725,'BUSINESS processed'!A1725:J4415,9,0))</f>
        <v>0.344</v>
      </c>
      <c r="AF1725" s="27">
        <f>IFNA(VLOOKUP(A1725,'BUSINESS processed'!A1725:J4415,10,0))</f>
        <v>0.935</v>
      </c>
      <c r="AG1725" s="26"/>
      <c r="AH1725" s="26"/>
      <c r="AI1725" s="26"/>
      <c r="AJ1725" s="26"/>
      <c r="AK1725" s="26"/>
      <c r="AL1725" s="26"/>
      <c r="AM1725" s="26"/>
      <c r="AN1725" s="26"/>
      <c r="AO1725" s="26"/>
      <c r="AP1725" s="26"/>
      <c r="AQ1725" s="26"/>
      <c r="AR1725" s="26"/>
      <c r="AS1725" s="26"/>
      <c r="AT1725" s="26"/>
      <c r="AU1725" s="26"/>
      <c r="AV1725" s="26"/>
      <c r="AW1725" s="26"/>
      <c r="AX1725" s="26"/>
      <c r="AY1725" s="26"/>
      <c r="AZ1725" s="26"/>
      <c r="BA1725" s="26"/>
      <c r="BB1725" s="26"/>
      <c r="BC1725" s="26"/>
      <c r="BD1725" s="26"/>
      <c r="BE1725" s="26"/>
      <c r="BF1725" s="26"/>
      <c r="BG1725" s="26"/>
      <c r="BH1725" s="26"/>
    </row>
    <row r="1726">
      <c r="A1726" s="18" t="str">
        <f t="shared" si="1"/>
        <v>Europe_Turkey-Europe_2009</v>
      </c>
      <c r="B1726" s="19" t="s">
        <v>179</v>
      </c>
      <c r="C1726" s="20" t="s">
        <v>225</v>
      </c>
      <c r="D1726" s="21" t="s">
        <v>88</v>
      </c>
      <c r="E1726" s="22">
        <v>6.15E11</v>
      </c>
      <c r="F1726" s="22">
        <f t="shared" si="2"/>
        <v>8632.659696</v>
      </c>
      <c r="G1726" s="23">
        <v>0.067</v>
      </c>
      <c r="H1726" s="23">
        <v>580.0</v>
      </c>
      <c r="I1726" s="39">
        <f t="shared" si="975"/>
        <v>0</v>
      </c>
      <c r="J1726" s="24">
        <f>IFNA(VLOOKUP(A1726,'ENERGY processed'!$A$2:$H$2692,7,0),"")</f>
        <v>100005</v>
      </c>
      <c r="K1726" s="24">
        <f t="shared" si="3"/>
        <v>0.001403754688</v>
      </c>
      <c r="L1726" s="24">
        <f>IFNA(VLOOKUP(A1726,'ENERGY processed'!$A$2:$H$2692,8,0),"")</f>
        <v>284658</v>
      </c>
      <c r="M1726" s="24">
        <f t="shared" si="5"/>
        <v>0.003995700234</v>
      </c>
      <c r="N1726" s="24">
        <f>IFNA(VLOOKUP(A1726,'HUMAN RESOURCES processed'!$A$2:$M$2692,5,0))</f>
        <v>0.018</v>
      </c>
      <c r="O1726" s="24">
        <f>IFNA(VLOOKUP(A1726,'HUMAN RESOURCES processed'!$A$2:$M$2692,6,0))</f>
        <v>0.021</v>
      </c>
      <c r="P1726" s="24">
        <f>IFNA(VLOOKUP(A1726,'HUMAN RESOURCES processed'!$A$2:$M$2692,7,0))</f>
        <v>77</v>
      </c>
      <c r="Q1726" s="24">
        <f>IFNA(VLOOKUP(A1726,'HUMAN RESOURCES processed'!$A$2:$M$2692,8,0))</f>
        <v>70</v>
      </c>
      <c r="R1726" s="24">
        <f t="shared" si="6"/>
        <v>73.5</v>
      </c>
      <c r="S1726" s="24">
        <f>IFNA(VLOOKUP(A1726,'HUMAN RESOURCES processed'!$A$2:$M$2692,9,0))</f>
        <v>0.271</v>
      </c>
      <c r="T1726" s="24">
        <f>IFNA(VLOOKUP(A1726,'HUMAN RESOURCES processed'!$A$2:$M$2692,10,0))</f>
        <v>0.66</v>
      </c>
      <c r="U1726" s="24">
        <f>IFNA(VLOOKUP(A1726,'HUMAN RESOURCES processed'!$A$2:$M$2692,11,0))</f>
        <v>0.069</v>
      </c>
      <c r="V1726" s="24">
        <f>IFNA(VLOOKUP(A1726,'HUMAN RESOURCES processed'!$A$2:$M$2692,12,0))</f>
        <v>71241080</v>
      </c>
      <c r="W1726" s="24">
        <f>IFNA(VLOOKUP(A1726,'HUMAN RESOURCES processed'!$A$2:$M$2692,13,0))</f>
        <v>0.701</v>
      </c>
      <c r="X1726" s="24">
        <f>IFNA(VLOOKUP(A1726,'TOURISM processed'!$A$2:$F$2692,5,0))</f>
        <v>26331000000</v>
      </c>
      <c r="Y1726" s="24">
        <f>IFNA(VLOOKUP(A1726,'TOURISM processed'!$A$2:$F$2692,6,0))</f>
        <v>5061000000</v>
      </c>
      <c r="Z1726" s="24">
        <f t="shared" si="7"/>
        <v>71.04047272</v>
      </c>
      <c r="AA1726" s="24">
        <f>IFNA(VLOOKUP(A1726,'BUSINESS processed'!A1726:J4416,5,0))</f>
        <v>0.433</v>
      </c>
      <c r="AB1726" s="24">
        <f>IFNA(VLOOKUP(A1726,'BUSINESS processed'!A1726:J4416,6,0))</f>
        <v>6</v>
      </c>
      <c r="AC1726" s="24">
        <f t="shared" si="979"/>
        <v>0</v>
      </c>
      <c r="AD1726" s="24">
        <f>IFNA(VLOOKUP(A1726,'BUSINESS processed'!A1726:J4416,8,0))</f>
        <v>223</v>
      </c>
      <c r="AE1726" s="24">
        <f>IFNA(VLOOKUP(A1726,'BUSINESS processed'!A1726:J4416,9,0))</f>
        <v>0.364</v>
      </c>
      <c r="AF1726" s="27">
        <f>IFNA(VLOOKUP(A1726,'BUSINESS processed'!A1726:J4416,10,0))</f>
        <v>0.881</v>
      </c>
      <c r="AG1726" s="26"/>
      <c r="AH1726" s="26"/>
      <c r="AI1726" s="26"/>
      <c r="AJ1726" s="26"/>
      <c r="AK1726" s="26"/>
      <c r="AL1726" s="26"/>
      <c r="AM1726" s="26"/>
      <c r="AN1726" s="26"/>
      <c r="AO1726" s="26"/>
      <c r="AP1726" s="26"/>
      <c r="AQ1726" s="26"/>
      <c r="AR1726" s="26"/>
      <c r="AS1726" s="26"/>
      <c r="AT1726" s="26"/>
      <c r="AU1726" s="26"/>
      <c r="AV1726" s="26"/>
      <c r="AW1726" s="26"/>
      <c r="AX1726" s="26"/>
      <c r="AY1726" s="26"/>
      <c r="AZ1726" s="26"/>
      <c r="BA1726" s="26"/>
      <c r="BB1726" s="26"/>
      <c r="BC1726" s="26"/>
      <c r="BD1726" s="26"/>
      <c r="BE1726" s="26"/>
      <c r="BF1726" s="26"/>
      <c r="BG1726" s="26"/>
      <c r="BH1726" s="26"/>
    </row>
    <row r="1727">
      <c r="A1727" s="18" t="str">
        <f t="shared" si="1"/>
        <v>Europe_Turkey-Europe_2010</v>
      </c>
      <c r="B1727" s="19" t="s">
        <v>179</v>
      </c>
      <c r="C1727" s="20" t="s">
        <v>225</v>
      </c>
      <c r="D1727" s="21" t="s">
        <v>89</v>
      </c>
      <c r="E1727" s="22">
        <v>7.31E11</v>
      </c>
      <c r="F1727" s="22">
        <f t="shared" si="2"/>
        <v>10133.41929</v>
      </c>
      <c r="G1727" s="23">
        <v>0.068</v>
      </c>
      <c r="H1727" s="23">
        <v>680.0</v>
      </c>
      <c r="I1727" s="39">
        <f t="shared" si="975"/>
        <v>0</v>
      </c>
      <c r="J1727" s="24">
        <f>IFNA(VLOOKUP(A1727,'ENERGY processed'!$A$2:$H$2692,7,0),"")</f>
        <v>74248</v>
      </c>
      <c r="K1727" s="24">
        <f t="shared" si="3"/>
        <v>0.001029255972</v>
      </c>
      <c r="L1727" s="24">
        <f>IFNA(VLOOKUP(A1727,'ENERGY processed'!$A$2:$H$2692,8,0),"")</f>
        <v>205678</v>
      </c>
      <c r="M1727" s="24">
        <f t="shared" si="5"/>
        <v>0.002851192082</v>
      </c>
      <c r="N1727" s="24">
        <f>IFNA(VLOOKUP(A1727,'HUMAN RESOURCES processed'!$A$2:$M$2692,5,0))</f>
        <v>0.018</v>
      </c>
      <c r="O1727" s="24">
        <f>IFNA(VLOOKUP(A1727,'HUMAN RESOURCES processed'!$A$2:$M$2692,6,0))</f>
        <v>0.02</v>
      </c>
      <c r="P1727" s="24">
        <f>IFNA(VLOOKUP(A1727,'HUMAN RESOURCES processed'!$A$2:$M$2692,7,0))</f>
        <v>78</v>
      </c>
      <c r="Q1727" s="24">
        <f>IFNA(VLOOKUP(A1727,'HUMAN RESOURCES processed'!$A$2:$M$2692,8,0))</f>
        <v>71</v>
      </c>
      <c r="R1727" s="24">
        <f t="shared" si="6"/>
        <v>74.5</v>
      </c>
      <c r="S1727" s="24">
        <f>IFNA(VLOOKUP(A1727,'HUMAN RESOURCES processed'!$A$2:$M$2692,9,0))</f>
        <v>0.267</v>
      </c>
      <c r="T1727" s="24">
        <f>IFNA(VLOOKUP(A1727,'HUMAN RESOURCES processed'!$A$2:$M$2692,10,0))</f>
        <v>0.662</v>
      </c>
      <c r="U1727" s="24">
        <f>IFNA(VLOOKUP(A1727,'HUMAN RESOURCES processed'!$A$2:$M$2692,11,0))</f>
        <v>0.071</v>
      </c>
      <c r="V1727" s="24">
        <f>IFNA(VLOOKUP(A1727,'HUMAN RESOURCES processed'!$A$2:$M$2692,12,0))</f>
        <v>72137546</v>
      </c>
      <c r="W1727" s="24">
        <f>IFNA(VLOOKUP(A1727,'HUMAN RESOURCES processed'!$A$2:$M$2692,13,0))</f>
        <v>0.707</v>
      </c>
      <c r="X1727" s="24">
        <f>IFNA(VLOOKUP(A1727,'TOURISM processed'!$A$2:$F$2692,5,0))</f>
        <v>26318000000</v>
      </c>
      <c r="Y1727" s="24">
        <f>IFNA(VLOOKUP(A1727,'TOURISM processed'!$A$2:$F$2692,6,0))</f>
        <v>5817000000</v>
      </c>
      <c r="Z1727" s="24">
        <f t="shared" si="7"/>
        <v>80.63761969</v>
      </c>
      <c r="AA1727" s="24">
        <f>IFNA(VLOOKUP(A1727,'BUSINESS processed'!A1727:J4417,5,0))</f>
        <v>0.433</v>
      </c>
      <c r="AB1727" s="24">
        <f>IFNA(VLOOKUP(A1727,'BUSINESS processed'!A1727:J4417,6,0))</f>
        <v>6</v>
      </c>
      <c r="AC1727" s="24">
        <f t="shared" si="979"/>
        <v>0</v>
      </c>
      <c r="AD1727" s="24">
        <f>IFNA(VLOOKUP(A1727,'BUSINESS processed'!A1727:J4417,8,0))</f>
        <v>226</v>
      </c>
      <c r="AE1727" s="24">
        <f>IFNA(VLOOKUP(A1727,'BUSINESS processed'!A1727:J4417,9,0))</f>
        <v>0.398</v>
      </c>
      <c r="AF1727" s="27">
        <f>IFNA(VLOOKUP(A1727,'BUSINESS processed'!A1727:J4417,10,0))</f>
        <v>0.856</v>
      </c>
      <c r="AG1727" s="26"/>
      <c r="AH1727" s="26"/>
      <c r="AI1727" s="26"/>
      <c r="AJ1727" s="26"/>
      <c r="AK1727" s="26"/>
      <c r="AL1727" s="26"/>
      <c r="AM1727" s="26"/>
      <c r="AN1727" s="26"/>
      <c r="AO1727" s="26"/>
      <c r="AP1727" s="26"/>
      <c r="AQ1727" s="26"/>
      <c r="AR1727" s="26"/>
      <c r="AS1727" s="26"/>
      <c r="AT1727" s="26"/>
      <c r="AU1727" s="26"/>
      <c r="AV1727" s="26"/>
      <c r="AW1727" s="26"/>
      <c r="AX1727" s="26"/>
      <c r="AY1727" s="26"/>
      <c r="AZ1727" s="26"/>
      <c r="BA1727" s="26"/>
      <c r="BB1727" s="26"/>
      <c r="BC1727" s="26"/>
      <c r="BD1727" s="26"/>
      <c r="BE1727" s="26"/>
      <c r="BF1727" s="26"/>
      <c r="BG1727" s="26"/>
      <c r="BH1727" s="26"/>
    </row>
    <row r="1728">
      <c r="A1728" s="18" t="str">
        <f t="shared" si="1"/>
        <v>Europe_Turkey-Europe_2011</v>
      </c>
      <c r="B1728" s="19" t="s">
        <v>179</v>
      </c>
      <c r="C1728" s="20" t="s">
        <v>225</v>
      </c>
      <c r="D1728" s="21" t="s">
        <v>90</v>
      </c>
      <c r="E1728" s="22">
        <v>7.75E11</v>
      </c>
      <c r="F1728" s="22">
        <f t="shared" si="2"/>
        <v>10607.91744</v>
      </c>
      <c r="G1728" s="23">
        <v>0.061</v>
      </c>
      <c r="H1728" s="23">
        <v>644.0</v>
      </c>
      <c r="I1728" s="39">
        <f t="shared" si="975"/>
        <v>0</v>
      </c>
      <c r="J1728" s="24">
        <f>IFNA(VLOOKUP(A1728,'ENERGY processed'!$A$2:$H$2692,7,0),"")</f>
        <v>84379</v>
      </c>
      <c r="K1728" s="24">
        <f t="shared" si="3"/>
        <v>0.001154948988</v>
      </c>
      <c r="L1728" s="24">
        <f>IFNA(VLOOKUP(A1728,'ENERGY processed'!$A$2:$H$2692,8,0),"")</f>
        <v>237369</v>
      </c>
      <c r="M1728" s="24">
        <f t="shared" si="5"/>
        <v>0.003249020328</v>
      </c>
      <c r="N1728" s="24">
        <f>IFNA(VLOOKUP(A1728,'HUMAN RESOURCES processed'!$A$2:$M$2692,5,0))</f>
        <v>0.017</v>
      </c>
      <c r="O1728" s="24">
        <f>IFNA(VLOOKUP(A1728,'HUMAN RESOURCES processed'!$A$2:$M$2692,6,0))</f>
        <v>0.019</v>
      </c>
      <c r="P1728" s="24">
        <f>IFNA(VLOOKUP(A1728,'HUMAN RESOURCES processed'!$A$2:$M$2692,7,0))</f>
        <v>78</v>
      </c>
      <c r="Q1728" s="24">
        <f>IFNA(VLOOKUP(A1728,'HUMAN RESOURCES processed'!$A$2:$M$2692,8,0))</f>
        <v>71</v>
      </c>
      <c r="R1728" s="24">
        <f t="shared" si="6"/>
        <v>74.5</v>
      </c>
      <c r="S1728" s="24">
        <f>IFNA(VLOOKUP(A1728,'HUMAN RESOURCES processed'!$A$2:$M$2692,9,0))</f>
        <v>0.264</v>
      </c>
      <c r="T1728" s="24">
        <f>IFNA(VLOOKUP(A1728,'HUMAN RESOURCES processed'!$A$2:$M$2692,10,0))</f>
        <v>0.665</v>
      </c>
      <c r="U1728" s="24">
        <f>IFNA(VLOOKUP(A1728,'HUMAN RESOURCES processed'!$A$2:$M$2692,11,0))</f>
        <v>0.072</v>
      </c>
      <c r="V1728" s="24">
        <f>IFNA(VLOOKUP(A1728,'HUMAN RESOURCES processed'!$A$2:$M$2692,12,0))</f>
        <v>73058638</v>
      </c>
      <c r="W1728" s="24">
        <f>IFNA(VLOOKUP(A1728,'HUMAN RESOURCES processed'!$A$2:$M$2692,13,0))</f>
        <v>0.713</v>
      </c>
      <c r="X1728" s="24">
        <f>IFNA(VLOOKUP(A1728,'TOURISM processed'!$A$2:$F$2692,5,0))</f>
        <v>30093000000</v>
      </c>
      <c r="Y1728" s="24">
        <f>IFNA(VLOOKUP(A1728,'TOURISM processed'!$A$2:$F$2692,6,0))</f>
        <v>5372000000</v>
      </c>
      <c r="Z1728" s="24">
        <f t="shared" si="7"/>
        <v>73.52997739</v>
      </c>
      <c r="AA1728" s="24">
        <f>IFNA(VLOOKUP(A1728,'BUSINESS processed'!A1728:J4418,5,0))</f>
        <v>0.4</v>
      </c>
      <c r="AB1728" s="24">
        <f>IFNA(VLOOKUP(A1728,'BUSINESS processed'!A1728:J4418,6,0))</f>
        <v>6</v>
      </c>
      <c r="AC1728" s="24">
        <f t="shared" si="979"/>
        <v>0</v>
      </c>
      <c r="AD1728" s="24">
        <f>IFNA(VLOOKUP(A1728,'BUSINESS processed'!A1728:J4418,8,0))</f>
        <v>226</v>
      </c>
      <c r="AE1728" s="24">
        <f>IFNA(VLOOKUP(A1728,'BUSINESS processed'!A1728:J4418,9,0))</f>
        <v>0.431</v>
      </c>
      <c r="AF1728" s="27">
        <f>IFNA(VLOOKUP(A1728,'BUSINESS processed'!A1728:J4418,10,0))</f>
        <v>0.894</v>
      </c>
      <c r="AG1728" s="26"/>
      <c r="AH1728" s="26"/>
      <c r="AI1728" s="26"/>
      <c r="AJ1728" s="26"/>
      <c r="AK1728" s="26"/>
      <c r="AL1728" s="26"/>
      <c r="AM1728" s="26"/>
      <c r="AN1728" s="26"/>
      <c r="AO1728" s="26"/>
      <c r="AP1728" s="26"/>
      <c r="AQ1728" s="26"/>
      <c r="AR1728" s="26"/>
      <c r="AS1728" s="26"/>
      <c r="AT1728" s="26"/>
      <c r="AU1728" s="26"/>
      <c r="AV1728" s="26"/>
      <c r="AW1728" s="26"/>
      <c r="AX1728" s="26"/>
      <c r="AY1728" s="26"/>
      <c r="AZ1728" s="26"/>
      <c r="BA1728" s="26"/>
      <c r="BB1728" s="26"/>
      <c r="BC1728" s="26"/>
      <c r="BD1728" s="26"/>
      <c r="BE1728" s="26"/>
      <c r="BF1728" s="26"/>
      <c r="BG1728" s="26"/>
      <c r="BH1728" s="26"/>
    </row>
    <row r="1729">
      <c r="A1729" s="18" t="str">
        <f t="shared" si="1"/>
        <v>Europe_Turkey-Europe_2012</v>
      </c>
      <c r="B1729" s="19" t="s">
        <v>179</v>
      </c>
      <c r="C1729" s="20" t="s">
        <v>225</v>
      </c>
      <c r="D1729" s="21" t="s">
        <v>91</v>
      </c>
      <c r="E1729" s="22">
        <v>7.89E11</v>
      </c>
      <c r="F1729" s="22">
        <f t="shared" si="2"/>
        <v>10662.57599</v>
      </c>
      <c r="G1729" s="23">
        <v>0.063</v>
      </c>
      <c r="H1729" s="23">
        <v>665.0</v>
      </c>
      <c r="I1729" s="39">
        <f t="shared" si="975"/>
        <v>0</v>
      </c>
      <c r="J1729" s="24">
        <f>IFNA(VLOOKUP(A1729,'ENERGY processed'!$A$2:$H$2692,7,0),"")</f>
        <v>77090.5</v>
      </c>
      <c r="K1729" s="24">
        <f t="shared" si="3"/>
        <v>0.001041803947</v>
      </c>
      <c r="L1729" s="24">
        <f>IFNA(VLOOKUP(A1729,'ENERGY processed'!$A$2:$H$2692,8,0),"")</f>
        <v>217328.5</v>
      </c>
      <c r="M1729" s="24">
        <f t="shared" si="5"/>
        <v>0.002936985608</v>
      </c>
      <c r="N1729" s="24">
        <f>IFNA(VLOOKUP(A1729,'HUMAN RESOURCES processed'!$A$2:$M$2692,5,0))</f>
        <v>0.017</v>
      </c>
      <c r="O1729" s="24">
        <f>IFNA(VLOOKUP(A1729,'HUMAN RESOURCES processed'!$A$2:$M$2692,6,0))</f>
        <v>0.017</v>
      </c>
      <c r="P1729" s="24">
        <f>IFNA(VLOOKUP(A1729,'HUMAN RESOURCES processed'!$A$2:$M$2692,7,0))</f>
        <v>78</v>
      </c>
      <c r="Q1729" s="24">
        <f>IFNA(VLOOKUP(A1729,'HUMAN RESOURCES processed'!$A$2:$M$2692,8,0))</f>
        <v>72</v>
      </c>
      <c r="R1729" s="24">
        <f t="shared" si="6"/>
        <v>75</v>
      </c>
      <c r="S1729" s="24">
        <f>IFNA(VLOOKUP(A1729,'HUMAN RESOURCES processed'!$A$2:$M$2692,9,0))</f>
        <v>0.26</v>
      </c>
      <c r="T1729" s="24">
        <f>IFNA(VLOOKUP(A1729,'HUMAN RESOURCES processed'!$A$2:$M$2692,10,0))</f>
        <v>0.667</v>
      </c>
      <c r="U1729" s="24">
        <f>IFNA(VLOOKUP(A1729,'HUMAN RESOURCES processed'!$A$2:$M$2692,11,0))</f>
        <v>0.073</v>
      </c>
      <c r="V1729" s="24">
        <f>IFNA(VLOOKUP(A1729,'HUMAN RESOURCES processed'!$A$2:$M$2692,12,0))</f>
        <v>73997128</v>
      </c>
      <c r="W1729" s="24">
        <f>IFNA(VLOOKUP(A1729,'HUMAN RESOURCES processed'!$A$2:$M$2692,13,0))</f>
        <v>0.718</v>
      </c>
      <c r="X1729" s="24">
        <f>IFNA(VLOOKUP(A1729,'TOURISM processed'!$A$2:$F$2692,5,0))</f>
        <v>32249000000</v>
      </c>
      <c r="Y1729" s="24">
        <f>IFNA(VLOOKUP(A1729,'TOURISM processed'!$A$2:$F$2692,6,0))</f>
        <v>4604000000</v>
      </c>
      <c r="Z1729" s="24">
        <f t="shared" si="7"/>
        <v>62.21863097</v>
      </c>
      <c r="AA1729" s="24">
        <f>IFNA(VLOOKUP(A1729,'BUSINESS processed'!A1729:J4419,5,0))</f>
        <v>0.4</v>
      </c>
      <c r="AB1729" s="24">
        <f>IFNA(VLOOKUP(A1729,'BUSINESS processed'!A1729:J4419,6,0))</f>
        <v>6</v>
      </c>
      <c r="AC1729" s="24">
        <f>IFNA(VLOOKUP(A1729,'BUSINESS processed'!A1729:J4419,7,0))</f>
        <v>72</v>
      </c>
      <c r="AD1729" s="24">
        <f>IFNA(VLOOKUP(A1729,'BUSINESS processed'!A1729:J4419,8,0))</f>
        <v>226</v>
      </c>
      <c r="AE1729" s="24">
        <f>IFNA(VLOOKUP(A1729,'BUSINESS processed'!A1729:J4419,9,0))</f>
        <v>0.451</v>
      </c>
      <c r="AF1729" s="27">
        <f>IFNA(VLOOKUP(A1729,'BUSINESS processed'!A1729:J4419,10,0))</f>
        <v>0.915</v>
      </c>
      <c r="AG1729" s="26"/>
      <c r="AH1729" s="26"/>
      <c r="AI1729" s="26"/>
      <c r="AJ1729" s="26"/>
      <c r="AK1729" s="26"/>
      <c r="AL1729" s="26"/>
      <c r="AM1729" s="26"/>
      <c r="AN1729" s="26"/>
      <c r="AO1729" s="26"/>
      <c r="AP1729" s="26"/>
      <c r="AQ1729" s="26"/>
      <c r="AR1729" s="26"/>
      <c r="AS1729" s="26"/>
      <c r="AT1729" s="26"/>
      <c r="AU1729" s="26"/>
      <c r="AV1729" s="26"/>
      <c r="AW1729" s="26"/>
      <c r="AX1729" s="26"/>
      <c r="AY1729" s="26"/>
      <c r="AZ1729" s="26"/>
      <c r="BA1729" s="26"/>
      <c r="BB1729" s="26"/>
      <c r="BC1729" s="26"/>
      <c r="BD1729" s="26"/>
      <c r="BE1729" s="26"/>
      <c r="BF1729" s="26"/>
      <c r="BG1729" s="26"/>
      <c r="BH1729" s="26"/>
    </row>
    <row r="1730">
      <c r="A1730" s="18" t="str">
        <f t="shared" si="1"/>
        <v>Europe_Ukraine-Europe_2000</v>
      </c>
      <c r="B1730" s="19" t="s">
        <v>179</v>
      </c>
      <c r="C1730" s="20" t="s">
        <v>226</v>
      </c>
      <c r="D1730" s="21" t="s">
        <v>70</v>
      </c>
      <c r="E1730" s="22">
        <v>3.1261527363E10</v>
      </c>
      <c r="F1730" s="22">
        <f t="shared" si="2"/>
        <v>635.7089635</v>
      </c>
      <c r="G1730" s="23">
        <v>0.056</v>
      </c>
      <c r="H1730" s="23">
        <v>36.0</v>
      </c>
      <c r="I1730" s="23">
        <v>0.415</v>
      </c>
      <c r="J1730" s="24">
        <f>IF(AND( C1730=C1729,D1730&gt;D1729),J1729,0)</f>
        <v>0</v>
      </c>
      <c r="K1730" s="24">
        <f t="shared" si="3"/>
        <v>0</v>
      </c>
      <c r="L1730" s="24">
        <f t="shared" ref="L1730:L1731" si="981">IF(AND(C1730=C1729,C1730&gt;C1729),C1729,0)</f>
        <v>0</v>
      </c>
      <c r="M1730" s="24">
        <f t="shared" si="5"/>
        <v>0</v>
      </c>
      <c r="N1730" s="24">
        <f>IFNA(VLOOKUP(A1730,'HUMAN RESOURCES processed'!$A$2:$M$2692,5,0))</f>
        <v>0.008</v>
      </c>
      <c r="O1730" s="24">
        <f>IFNA(VLOOKUP(A1730,'HUMAN RESOURCES processed'!$A$2:$M$2692,6,0))</f>
        <v>0.016</v>
      </c>
      <c r="P1730" s="24">
        <f>IFNA(VLOOKUP(A1730,'HUMAN RESOURCES processed'!$A$2:$M$2692,7,0))</f>
        <v>74</v>
      </c>
      <c r="Q1730" s="24">
        <f>IFNA(VLOOKUP(A1730,'HUMAN RESOURCES processed'!$A$2:$M$2692,8,0))</f>
        <v>62</v>
      </c>
      <c r="R1730" s="24">
        <f t="shared" si="6"/>
        <v>68</v>
      </c>
      <c r="S1730" s="24">
        <f>IFNA(VLOOKUP(A1730,'HUMAN RESOURCES processed'!$A$2:$M$2692,9,0))</f>
        <v>0.175</v>
      </c>
      <c r="T1730" s="24">
        <f>IFNA(VLOOKUP(A1730,'HUMAN RESOURCES processed'!$A$2:$M$2692,10,0))</f>
        <v>0.688</v>
      </c>
      <c r="U1730" s="24">
        <f>IFNA(VLOOKUP(A1730,'HUMAN RESOURCES processed'!$A$2:$M$2692,11,0))</f>
        <v>0.138</v>
      </c>
      <c r="V1730" s="24">
        <f>IFNA(VLOOKUP(A1730,'HUMAN RESOURCES processed'!$A$2:$M$2692,12,0))</f>
        <v>49175848</v>
      </c>
      <c r="W1730" s="24">
        <f>IFNA(VLOOKUP(A1730,'HUMAN RESOURCES processed'!$A$2:$M$2692,13,0))</f>
        <v>0.671</v>
      </c>
      <c r="X1730" s="24">
        <f>IFNA(VLOOKUP(A1730,'TOURISM processed'!$A$2:$F$2692,5,0))</f>
        <v>563000000</v>
      </c>
      <c r="Y1730" s="24">
        <f>IFNA(VLOOKUP(A1730,'TOURISM processed'!$A$2:$F$2692,6,0))</f>
        <v>561000000</v>
      </c>
      <c r="Z1730" s="24">
        <f t="shared" si="7"/>
        <v>11.40803917</v>
      </c>
      <c r="AA1730" s="24">
        <f t="shared" ref="AA1730:AA1734" si="982">IF(AND(C1730=C1729,D1730&gt;D1729),AA1729,0)</f>
        <v>0</v>
      </c>
      <c r="AB1730" s="24">
        <f t="shared" ref="AB1730:AB1732" si="983">IF(AND(C1730=C1729,D1730&gt;D1729),AB1729,0)</f>
        <v>0</v>
      </c>
      <c r="AC1730" s="24">
        <f t="shared" ref="AC1730:AC1741" si="984">IF(AND(C1730=C1729,D1730&gt;D1729),AC1729,0)</f>
        <v>0</v>
      </c>
      <c r="AD1730" s="24">
        <f t="shared" ref="AD1730:AD1734" si="985">IF(AND(C1730=C1729,D1730&gt;D1729),AD1729,0)</f>
        <v>0</v>
      </c>
      <c r="AE1730" s="24">
        <f>IFNA(VLOOKUP(A1730,'BUSINESS processed'!A1730:J4420,9,0))</f>
        <v>0.007</v>
      </c>
      <c r="AF1730" s="27">
        <f>IFNA(VLOOKUP(A1730,'BUSINESS processed'!A1730:J4420,10,0))</f>
        <v>0.017</v>
      </c>
      <c r="AG1730" s="26"/>
      <c r="AH1730" s="26"/>
      <c r="AI1730" s="26"/>
      <c r="AJ1730" s="26"/>
      <c r="AK1730" s="26"/>
      <c r="AL1730" s="26"/>
      <c r="AM1730" s="26"/>
      <c r="AN1730" s="26"/>
      <c r="AO1730" s="26"/>
      <c r="AP1730" s="26"/>
      <c r="AQ1730" s="26"/>
      <c r="AR1730" s="26"/>
      <c r="AS1730" s="26"/>
      <c r="AT1730" s="26"/>
      <c r="AU1730" s="26"/>
      <c r="AV1730" s="26"/>
      <c r="AW1730" s="26"/>
      <c r="AX1730" s="26"/>
      <c r="AY1730" s="26"/>
      <c r="AZ1730" s="26"/>
      <c r="BA1730" s="26"/>
      <c r="BB1730" s="26"/>
      <c r="BC1730" s="26"/>
      <c r="BD1730" s="26"/>
      <c r="BE1730" s="26"/>
      <c r="BF1730" s="26"/>
      <c r="BG1730" s="26"/>
      <c r="BH1730" s="26"/>
    </row>
    <row r="1731">
      <c r="A1731" s="18" t="str">
        <f t="shared" si="1"/>
        <v>Europe_Ukraine-Europe_2001</v>
      </c>
      <c r="B1731" s="19" t="s">
        <v>179</v>
      </c>
      <c r="C1731" s="20" t="s">
        <v>226</v>
      </c>
      <c r="D1731" s="21" t="s">
        <v>71</v>
      </c>
      <c r="E1731" s="22">
        <v>3.8009344577E10</v>
      </c>
      <c r="F1731" s="22">
        <f t="shared" si="2"/>
        <v>780.7380243</v>
      </c>
      <c r="G1731" s="23">
        <v>0.057</v>
      </c>
      <c r="H1731" s="23">
        <v>44.0</v>
      </c>
      <c r="I1731" s="23">
        <v>0.323</v>
      </c>
      <c r="J1731" s="24">
        <f>IFNA(VLOOKUP(A1731,'ENERGY processed'!$A$2:$H$2692,7,0),"")</f>
        <v>126438</v>
      </c>
      <c r="K1731" s="24">
        <f t="shared" si="3"/>
        <v>0.002597123297</v>
      </c>
      <c r="L1731" s="24">
        <f t="shared" si="981"/>
        <v>0</v>
      </c>
      <c r="M1731" s="24">
        <f t="shared" si="5"/>
        <v>0</v>
      </c>
      <c r="N1731" s="24">
        <f>IFNA(VLOOKUP(A1731,'HUMAN RESOURCES processed'!$A$2:$M$2692,5,0))</f>
        <v>0.008</v>
      </c>
      <c r="O1731" s="24">
        <f>IFNA(VLOOKUP(A1731,'HUMAN RESOURCES processed'!$A$2:$M$2692,6,0))</f>
        <v>0.015</v>
      </c>
      <c r="P1731" s="24">
        <f>IFNA(VLOOKUP(A1731,'HUMAN RESOURCES processed'!$A$2:$M$2692,7,0))</f>
        <v>74</v>
      </c>
      <c r="Q1731" s="24">
        <f>IFNA(VLOOKUP(A1731,'HUMAN RESOURCES processed'!$A$2:$M$2692,8,0))</f>
        <v>63</v>
      </c>
      <c r="R1731" s="24">
        <f t="shared" si="6"/>
        <v>68.5</v>
      </c>
      <c r="S1731" s="24">
        <f>IFNA(VLOOKUP(A1731,'HUMAN RESOURCES processed'!$A$2:$M$2692,9,0))</f>
        <v>0.168</v>
      </c>
      <c r="T1731" s="24">
        <f>IFNA(VLOOKUP(A1731,'HUMAN RESOURCES processed'!$A$2:$M$2692,10,0))</f>
        <v>0.691</v>
      </c>
      <c r="U1731" s="24">
        <f>IFNA(VLOOKUP(A1731,'HUMAN RESOURCES processed'!$A$2:$M$2692,11,0))</f>
        <v>0.141</v>
      </c>
      <c r="V1731" s="24">
        <f>IFNA(VLOOKUP(A1731,'HUMAN RESOURCES processed'!$A$2:$M$2692,12,0))</f>
        <v>48683865</v>
      </c>
      <c r="W1731" s="24">
        <f>IFNA(VLOOKUP(A1731,'HUMAN RESOURCES processed'!$A$2:$M$2692,13,0))</f>
        <v>0.672</v>
      </c>
      <c r="X1731" s="24">
        <f>IFNA(VLOOKUP(A1731,'TOURISM processed'!$A$2:$F$2692,5,0))</f>
        <v>759000000</v>
      </c>
      <c r="Y1731" s="24">
        <f>IFNA(VLOOKUP(A1731,'TOURISM processed'!$A$2:$F$2692,6,0))</f>
        <v>676000000</v>
      </c>
      <c r="Z1731" s="24">
        <f t="shared" si="7"/>
        <v>13.88550395</v>
      </c>
      <c r="AA1731" s="24">
        <f t="shared" si="982"/>
        <v>0</v>
      </c>
      <c r="AB1731" s="24">
        <f t="shared" si="983"/>
        <v>0</v>
      </c>
      <c r="AC1731" s="24">
        <f t="shared" si="984"/>
        <v>0</v>
      </c>
      <c r="AD1731" s="24">
        <f t="shared" si="985"/>
        <v>0</v>
      </c>
      <c r="AE1731" s="24">
        <f>IFNA(VLOOKUP(A1731,'BUSINESS processed'!A1731:J4421,9,0))</f>
        <v>0.012</v>
      </c>
      <c r="AF1731" s="27">
        <f>IFNA(VLOOKUP(A1731,'BUSINESS processed'!A1731:J4421,10,0))</f>
        <v>0.046</v>
      </c>
      <c r="AG1731" s="26"/>
      <c r="AH1731" s="26"/>
      <c r="AI1731" s="26"/>
      <c r="AJ1731" s="26"/>
      <c r="AK1731" s="26"/>
      <c r="AL1731" s="26"/>
      <c r="AM1731" s="26"/>
      <c r="AN1731" s="26"/>
      <c r="AO1731" s="26"/>
      <c r="AP1731" s="26"/>
      <c r="AQ1731" s="26"/>
      <c r="AR1731" s="26"/>
      <c r="AS1731" s="26"/>
      <c r="AT1731" s="26"/>
      <c r="AU1731" s="26"/>
      <c r="AV1731" s="26"/>
      <c r="AW1731" s="26"/>
      <c r="AX1731" s="26"/>
      <c r="AY1731" s="26"/>
      <c r="AZ1731" s="26"/>
      <c r="BA1731" s="26"/>
      <c r="BB1731" s="26"/>
      <c r="BC1731" s="26"/>
      <c r="BD1731" s="26"/>
      <c r="BE1731" s="26"/>
      <c r="BF1731" s="26"/>
      <c r="BG1731" s="26"/>
      <c r="BH1731" s="26"/>
    </row>
    <row r="1732">
      <c r="A1732" s="18" t="str">
        <f t="shared" si="1"/>
        <v>Europe_Ukraine-Europe_2002</v>
      </c>
      <c r="B1732" s="19" t="s">
        <v>179</v>
      </c>
      <c r="C1732" s="20" t="s">
        <v>226</v>
      </c>
      <c r="D1732" s="21" t="s">
        <v>72</v>
      </c>
      <c r="E1732" s="22">
        <v>4.2392896031E10</v>
      </c>
      <c r="F1732" s="22">
        <f t="shared" si="2"/>
        <v>879.4750486</v>
      </c>
      <c r="G1732" s="23">
        <v>0.063</v>
      </c>
      <c r="H1732" s="23">
        <v>55.0</v>
      </c>
      <c r="I1732" s="23">
        <v>0.253</v>
      </c>
      <c r="J1732" s="24">
        <f>IFNA(VLOOKUP(A1732,'ENERGY processed'!$A$2:$H$2692,7,0),"")</f>
        <v>132308</v>
      </c>
      <c r="K1732" s="24">
        <f t="shared" si="3"/>
        <v>0.002744836886</v>
      </c>
      <c r="L1732" s="24">
        <f>IFNA(VLOOKUP(A1732,'ENERGY processed'!$A$2:$H$2692,8,0),"")</f>
        <v>304805</v>
      </c>
      <c r="M1732" s="24">
        <f t="shared" si="5"/>
        <v>0.006323427208</v>
      </c>
      <c r="N1732" s="24">
        <f>IFNA(VLOOKUP(A1732,'HUMAN RESOURCES processed'!$A$2:$M$2692,5,0))</f>
        <v>0.009</v>
      </c>
      <c r="O1732" s="24">
        <f>IFNA(VLOOKUP(A1732,'HUMAN RESOURCES processed'!$A$2:$M$2692,6,0))</f>
        <v>0.014</v>
      </c>
      <c r="P1732" s="24">
        <f>IFNA(VLOOKUP(A1732,'HUMAN RESOURCES processed'!$A$2:$M$2692,7,0))</f>
        <v>74</v>
      </c>
      <c r="Q1732" s="24">
        <f>IFNA(VLOOKUP(A1732,'HUMAN RESOURCES processed'!$A$2:$M$2692,8,0))</f>
        <v>63</v>
      </c>
      <c r="R1732" s="24">
        <f t="shared" si="6"/>
        <v>68.5</v>
      </c>
      <c r="S1732" s="24">
        <f>IFNA(VLOOKUP(A1732,'HUMAN RESOURCES processed'!$A$2:$M$2692,9,0))</f>
        <v>0.162</v>
      </c>
      <c r="T1732" s="24">
        <f>IFNA(VLOOKUP(A1732,'HUMAN RESOURCES processed'!$A$2:$M$2692,10,0))</f>
        <v>0.692</v>
      </c>
      <c r="U1732" s="24">
        <f>IFNA(VLOOKUP(A1732,'HUMAN RESOURCES processed'!$A$2:$M$2692,11,0))</f>
        <v>0.145</v>
      </c>
      <c r="V1732" s="24">
        <f>IFNA(VLOOKUP(A1732,'HUMAN RESOURCES processed'!$A$2:$M$2692,12,0))</f>
        <v>48202500</v>
      </c>
      <c r="W1732" s="24">
        <f>IFNA(VLOOKUP(A1732,'HUMAN RESOURCES processed'!$A$2:$M$2692,13,0))</f>
        <v>0.673</v>
      </c>
      <c r="X1732" s="24">
        <f>IFNA(VLOOKUP(A1732,'TOURISM processed'!$A$2:$F$2692,5,0))</f>
        <v>1001000000</v>
      </c>
      <c r="Y1732" s="24">
        <f>IFNA(VLOOKUP(A1732,'TOURISM processed'!$A$2:$F$2692,6,0))</f>
        <v>794000000</v>
      </c>
      <c r="Z1732" s="24">
        <f t="shared" si="7"/>
        <v>16.47217468</v>
      </c>
      <c r="AA1732" s="24">
        <f t="shared" si="982"/>
        <v>0</v>
      </c>
      <c r="AB1732" s="24">
        <f t="shared" si="983"/>
        <v>0</v>
      </c>
      <c r="AC1732" s="24">
        <f t="shared" si="984"/>
        <v>0</v>
      </c>
      <c r="AD1732" s="24">
        <f t="shared" si="985"/>
        <v>0</v>
      </c>
      <c r="AE1732" s="24">
        <f>IFNA(VLOOKUP(A1732,'BUSINESS processed'!A1732:J4422,9,0))</f>
        <v>0.019</v>
      </c>
      <c r="AF1732" s="27">
        <f>IFNA(VLOOKUP(A1732,'BUSINESS processed'!A1732:J4422,10,0))</f>
        <v>0.077</v>
      </c>
      <c r="AG1732" s="26"/>
      <c r="AH1732" s="26"/>
      <c r="AI1732" s="26"/>
      <c r="AJ1732" s="26"/>
      <c r="AK1732" s="26"/>
      <c r="AL1732" s="26"/>
      <c r="AM1732" s="26"/>
      <c r="AN1732" s="26"/>
      <c r="AO1732" s="26"/>
      <c r="AP1732" s="26"/>
      <c r="AQ1732" s="26"/>
      <c r="AR1732" s="26"/>
      <c r="AS1732" s="26"/>
      <c r="AT1732" s="26"/>
      <c r="AU1732" s="26"/>
      <c r="AV1732" s="26"/>
      <c r="AW1732" s="26"/>
      <c r="AX1732" s="26"/>
      <c r="AY1732" s="26"/>
      <c r="AZ1732" s="26"/>
      <c r="BA1732" s="26"/>
      <c r="BB1732" s="26"/>
      <c r="BC1732" s="26"/>
      <c r="BD1732" s="26"/>
      <c r="BE1732" s="26"/>
      <c r="BF1732" s="26"/>
      <c r="BG1732" s="26"/>
      <c r="BH1732" s="26"/>
    </row>
    <row r="1733">
      <c r="A1733" s="18" t="str">
        <f t="shared" si="1"/>
        <v>Europe_Ukraine-Europe_2003</v>
      </c>
      <c r="B1733" s="19" t="s">
        <v>179</v>
      </c>
      <c r="C1733" s="20" t="s">
        <v>226</v>
      </c>
      <c r="D1733" s="21" t="s">
        <v>74</v>
      </c>
      <c r="E1733" s="22">
        <v>5.0132953288E10</v>
      </c>
      <c r="F1733" s="22">
        <f t="shared" si="2"/>
        <v>1048.522488</v>
      </c>
      <c r="G1733" s="23">
        <v>0.069</v>
      </c>
      <c r="H1733" s="23">
        <v>73.0</v>
      </c>
      <c r="I1733" s="23">
        <v>0.179</v>
      </c>
      <c r="J1733" s="24">
        <f>IFNA(VLOOKUP(A1733,'ENERGY processed'!$A$2:$H$2692,7,0),"")</f>
        <v>114420</v>
      </c>
      <c r="K1733" s="24">
        <f t="shared" si="3"/>
        <v>0.002393075516</v>
      </c>
      <c r="L1733" s="24">
        <f>IFNA(VLOOKUP(A1733,'ENERGY processed'!$A$2:$H$2692,8,0),"")</f>
        <v>261813</v>
      </c>
      <c r="M1733" s="24">
        <f t="shared" si="5"/>
        <v>0.005475775914</v>
      </c>
      <c r="N1733" s="24">
        <f>IFNA(VLOOKUP(A1733,'HUMAN RESOURCES processed'!$A$2:$M$2692,5,0))</f>
        <v>0.009</v>
      </c>
      <c r="O1733" s="24">
        <f>IFNA(VLOOKUP(A1733,'HUMAN RESOURCES processed'!$A$2:$M$2692,6,0))</f>
        <v>0.014</v>
      </c>
      <c r="P1733" s="24">
        <f>IFNA(VLOOKUP(A1733,'HUMAN RESOURCES processed'!$A$2:$M$2692,7,0))</f>
        <v>74</v>
      </c>
      <c r="Q1733" s="24">
        <f>IFNA(VLOOKUP(A1733,'HUMAN RESOURCES processed'!$A$2:$M$2692,8,0))</f>
        <v>63</v>
      </c>
      <c r="R1733" s="24">
        <f t="shared" si="6"/>
        <v>68.5</v>
      </c>
      <c r="S1733" s="24">
        <f>IFNA(VLOOKUP(A1733,'HUMAN RESOURCES processed'!$A$2:$M$2692,9,0))</f>
        <v>0.156</v>
      </c>
      <c r="T1733" s="24">
        <f>IFNA(VLOOKUP(A1733,'HUMAN RESOURCES processed'!$A$2:$M$2692,10,0))</f>
        <v>0.693</v>
      </c>
      <c r="U1733" s="24">
        <f>IFNA(VLOOKUP(A1733,'HUMAN RESOURCES processed'!$A$2:$M$2692,11,0))</f>
        <v>0.15</v>
      </c>
      <c r="V1733" s="24">
        <f>IFNA(VLOOKUP(A1733,'HUMAN RESOURCES processed'!$A$2:$M$2692,12,0))</f>
        <v>47812950</v>
      </c>
      <c r="W1733" s="24">
        <f>IFNA(VLOOKUP(A1733,'HUMAN RESOURCES processed'!$A$2:$M$2692,13,0))</f>
        <v>0.674</v>
      </c>
      <c r="X1733" s="24">
        <f>IFNA(VLOOKUP(A1733,'TOURISM processed'!$A$2:$F$2692,5,0))</f>
        <v>1204000000</v>
      </c>
      <c r="Y1733" s="24">
        <f>IFNA(VLOOKUP(A1733,'TOURISM processed'!$A$2:$F$2692,6,0))</f>
        <v>953000000</v>
      </c>
      <c r="Z1733" s="24">
        <f t="shared" si="7"/>
        <v>19.93183855</v>
      </c>
      <c r="AA1733" s="24">
        <f t="shared" si="982"/>
        <v>0</v>
      </c>
      <c r="AB1733" s="24">
        <f>IFNA(VLOOKUP(A1733,'BUSINESS processed'!A1733:J4423,6,0))</f>
        <v>40</v>
      </c>
      <c r="AC1733" s="24">
        <f t="shared" si="984"/>
        <v>0</v>
      </c>
      <c r="AD1733" s="24">
        <f t="shared" si="985"/>
        <v>0</v>
      </c>
      <c r="AE1733" s="24">
        <f>IFNA(VLOOKUP(A1733,'BUSINESS processed'!A1733:J4423,9,0))</f>
        <v>0.031</v>
      </c>
      <c r="AF1733" s="27">
        <f>IFNA(VLOOKUP(A1733,'BUSINESS processed'!A1733:J4423,10,0))</f>
        <v>0.136</v>
      </c>
      <c r="AG1733" s="26"/>
      <c r="AH1733" s="26"/>
      <c r="AI1733" s="26"/>
      <c r="AJ1733" s="26"/>
      <c r="AK1733" s="26"/>
      <c r="AL1733" s="26"/>
      <c r="AM1733" s="26"/>
      <c r="AN1733" s="26"/>
      <c r="AO1733" s="26"/>
      <c r="AP1733" s="26"/>
      <c r="AQ1733" s="26"/>
      <c r="AR1733" s="26"/>
      <c r="AS1733" s="26"/>
      <c r="AT1733" s="26"/>
      <c r="AU1733" s="26"/>
      <c r="AV1733" s="26"/>
      <c r="AW1733" s="26"/>
      <c r="AX1733" s="26"/>
      <c r="AY1733" s="26"/>
      <c r="AZ1733" s="26"/>
      <c r="BA1733" s="26"/>
      <c r="BB1733" s="26"/>
      <c r="BC1733" s="26"/>
      <c r="BD1733" s="26"/>
      <c r="BE1733" s="26"/>
      <c r="BF1733" s="26"/>
      <c r="BG1733" s="26"/>
      <c r="BH1733" s="26"/>
    </row>
    <row r="1734">
      <c r="A1734" s="18" t="str">
        <f t="shared" si="1"/>
        <v>Europe_Ukraine-Europe_2004</v>
      </c>
      <c r="B1734" s="19" t="s">
        <v>179</v>
      </c>
      <c r="C1734" s="20" t="s">
        <v>226</v>
      </c>
      <c r="D1734" s="21" t="s">
        <v>83</v>
      </c>
      <c r="E1734" s="22">
        <v>6.4883060726E10</v>
      </c>
      <c r="F1734" s="22">
        <f t="shared" si="2"/>
        <v>1367.352433</v>
      </c>
      <c r="G1734" s="23">
        <v>0.066</v>
      </c>
      <c r="H1734" s="23">
        <v>90.0</v>
      </c>
      <c r="I1734" s="23">
        <v>0.174</v>
      </c>
      <c r="J1734" s="24">
        <f>IF(AND( C1734=C1733,D1734&gt;D1733),J1733,"")</f>
        <v>114420</v>
      </c>
      <c r="K1734" s="24">
        <f t="shared" si="3"/>
        <v>0.002411299092</v>
      </c>
      <c r="L1734" s="24">
        <f>IF(AND(C1734=C1733,C1734&gt;C1733),C1733,0)</f>
        <v>0</v>
      </c>
      <c r="M1734" s="24">
        <f t="shared" si="5"/>
        <v>0</v>
      </c>
      <c r="N1734" s="24">
        <f>IFNA(VLOOKUP(A1734,'HUMAN RESOURCES processed'!$A$2:$M$2692,5,0))</f>
        <v>0.009</v>
      </c>
      <c r="O1734" s="24">
        <f>IFNA(VLOOKUP(A1734,'HUMAN RESOURCES processed'!$A$2:$M$2692,6,0))</f>
        <v>0.013</v>
      </c>
      <c r="P1734" s="24">
        <f>IFNA(VLOOKUP(A1734,'HUMAN RESOURCES processed'!$A$2:$M$2692,7,0))</f>
        <v>74</v>
      </c>
      <c r="Q1734" s="24">
        <f>IFNA(VLOOKUP(A1734,'HUMAN RESOURCES processed'!$A$2:$M$2692,8,0))</f>
        <v>63</v>
      </c>
      <c r="R1734" s="24">
        <f t="shared" si="6"/>
        <v>68.5</v>
      </c>
      <c r="S1734" s="24">
        <f>IFNA(VLOOKUP(A1734,'HUMAN RESOURCES processed'!$A$2:$M$2692,9,0))</f>
        <v>0.151</v>
      </c>
      <c r="T1734" s="24">
        <f>IFNA(VLOOKUP(A1734,'HUMAN RESOURCES processed'!$A$2:$M$2692,10,0))</f>
        <v>0.694</v>
      </c>
      <c r="U1734" s="24">
        <f>IFNA(VLOOKUP(A1734,'HUMAN RESOURCES processed'!$A$2:$M$2692,11,0))</f>
        <v>0.155</v>
      </c>
      <c r="V1734" s="24">
        <f>IFNA(VLOOKUP(A1734,'HUMAN RESOURCES processed'!$A$2:$M$2692,12,0))</f>
        <v>47451600</v>
      </c>
      <c r="W1734" s="24">
        <f>IFNA(VLOOKUP(A1734,'HUMAN RESOURCES processed'!$A$2:$M$2692,13,0))</f>
        <v>0.676</v>
      </c>
      <c r="X1734" s="24">
        <f>IFNA(VLOOKUP(A1734,'TOURISM processed'!$A$2:$F$2692,5,0))</f>
        <v>2931000000</v>
      </c>
      <c r="Y1734" s="24">
        <f>IFNA(VLOOKUP(A1734,'TOURISM processed'!$A$2:$F$2692,6,0))</f>
        <v>2660000000</v>
      </c>
      <c r="Z1734" s="24">
        <f t="shared" si="7"/>
        <v>56.05711925</v>
      </c>
      <c r="AA1734" s="24">
        <f t="shared" si="982"/>
        <v>0</v>
      </c>
      <c r="AB1734" s="24">
        <f>IFNA(VLOOKUP(A1734,'BUSINESS processed'!A1734:J4424,6,0))</f>
        <v>34</v>
      </c>
      <c r="AC1734" s="24">
        <f t="shared" si="984"/>
        <v>0</v>
      </c>
      <c r="AD1734" s="24">
        <f t="shared" si="985"/>
        <v>0</v>
      </c>
      <c r="AE1734" s="24">
        <f>IFNA(VLOOKUP(A1734,'BUSINESS processed'!A1734:J4424,9,0))</f>
        <v>0.035</v>
      </c>
      <c r="AF1734" s="27">
        <f>IFNA(VLOOKUP(A1734,'BUSINESS processed'!A1734:J4424,10,0))</f>
        <v>0.289</v>
      </c>
      <c r="AG1734" s="26"/>
      <c r="AH1734" s="26"/>
      <c r="AI1734" s="26"/>
      <c r="AJ1734" s="26"/>
      <c r="AK1734" s="26"/>
      <c r="AL1734" s="26"/>
      <c r="AM1734" s="26"/>
      <c r="AN1734" s="26"/>
      <c r="AO1734" s="26"/>
      <c r="AP1734" s="26"/>
      <c r="AQ1734" s="26"/>
      <c r="AR1734" s="26"/>
      <c r="AS1734" s="26"/>
      <c r="AT1734" s="26"/>
      <c r="AU1734" s="26"/>
      <c r="AV1734" s="26"/>
      <c r="AW1734" s="26"/>
      <c r="AX1734" s="26"/>
      <c r="AY1734" s="26"/>
      <c r="AZ1734" s="26"/>
      <c r="BA1734" s="26"/>
      <c r="BB1734" s="26"/>
      <c r="BC1734" s="26"/>
      <c r="BD1734" s="26"/>
      <c r="BE1734" s="26"/>
      <c r="BF1734" s="26"/>
      <c r="BG1734" s="26"/>
      <c r="BH1734" s="26"/>
    </row>
    <row r="1735">
      <c r="A1735" s="18" t="str">
        <f t="shared" si="1"/>
        <v>Europe_Ukraine-Europe_2005</v>
      </c>
      <c r="B1735" s="19" t="s">
        <v>179</v>
      </c>
      <c r="C1735" s="20" t="s">
        <v>226</v>
      </c>
      <c r="D1735" s="21" t="s">
        <v>84</v>
      </c>
      <c r="E1735" s="22">
        <v>8.6142018069E10</v>
      </c>
      <c r="F1735" s="22">
        <f t="shared" si="2"/>
        <v>1828.717626</v>
      </c>
      <c r="G1735" s="23">
        <v>0.064</v>
      </c>
      <c r="H1735" s="23">
        <v>117.0</v>
      </c>
      <c r="I1735" s="23">
        <v>0.162</v>
      </c>
      <c r="J1735" s="24">
        <f>IFNA(VLOOKUP(A1735,'ENERGY processed'!$A$2:$H$2692,7,0),"")</f>
        <v>135947.5</v>
      </c>
      <c r="K1735" s="24">
        <f t="shared" si="3"/>
        <v>0.002886043246</v>
      </c>
      <c r="L1735" s="24">
        <f>IFNA(VLOOKUP(A1735,'ENERGY processed'!$A$2:$H$2692,8,0),"")</f>
        <v>324969.5</v>
      </c>
      <c r="M1735" s="24">
        <f t="shared" si="5"/>
        <v>0.006898810427</v>
      </c>
      <c r="N1735" s="24">
        <f>IFNA(VLOOKUP(A1735,'HUMAN RESOURCES processed'!$A$2:$M$2692,5,0))</f>
        <v>0.009</v>
      </c>
      <c r="O1735" s="24">
        <f>IFNA(VLOOKUP(A1735,'HUMAN RESOURCES processed'!$A$2:$M$2692,6,0))</f>
        <v>0.013</v>
      </c>
      <c r="P1735" s="24">
        <f>IFNA(VLOOKUP(A1735,'HUMAN RESOURCES processed'!$A$2:$M$2692,7,0))</f>
        <v>74</v>
      </c>
      <c r="Q1735" s="24">
        <f>IFNA(VLOOKUP(A1735,'HUMAN RESOURCES processed'!$A$2:$M$2692,8,0))</f>
        <v>62</v>
      </c>
      <c r="R1735" s="24">
        <f t="shared" si="6"/>
        <v>68</v>
      </c>
      <c r="S1735" s="24">
        <f>IFNA(VLOOKUP(A1735,'HUMAN RESOURCES processed'!$A$2:$M$2692,9,0))</f>
        <v>0.147</v>
      </c>
      <c r="T1735" s="24">
        <f>IFNA(VLOOKUP(A1735,'HUMAN RESOURCES processed'!$A$2:$M$2692,10,0))</f>
        <v>0.695</v>
      </c>
      <c r="U1735" s="24">
        <f>IFNA(VLOOKUP(A1735,'HUMAN RESOURCES processed'!$A$2:$M$2692,11,0))</f>
        <v>0.158</v>
      </c>
      <c r="V1735" s="24">
        <f>IFNA(VLOOKUP(A1735,'HUMAN RESOURCES processed'!$A$2:$M$2692,12,0))</f>
        <v>47105150</v>
      </c>
      <c r="W1735" s="24">
        <f>IFNA(VLOOKUP(A1735,'HUMAN RESOURCES processed'!$A$2:$M$2692,13,0))</f>
        <v>0.678</v>
      </c>
      <c r="X1735" s="24">
        <f>IFNA(VLOOKUP(A1735,'TOURISM processed'!$A$2:$F$2692,5,0))</f>
        <v>3542000000</v>
      </c>
      <c r="Y1735" s="24">
        <f>IFNA(VLOOKUP(A1735,'TOURISM processed'!$A$2:$F$2692,6,0))</f>
        <v>3078000000</v>
      </c>
      <c r="Z1735" s="24">
        <f t="shared" si="7"/>
        <v>65.34317373</v>
      </c>
      <c r="AA1735" s="24">
        <f>IFNA(VLOOKUP(A1735,'BUSINESS processed'!A1735:J4425,5,0))</f>
        <v>0.573</v>
      </c>
      <c r="AB1735" s="24">
        <f>IFNA(VLOOKUP(A1735,'BUSINESS processed'!A1735:J4425,6,0))</f>
        <v>34</v>
      </c>
      <c r="AC1735" s="24">
        <f t="shared" si="984"/>
        <v>0</v>
      </c>
      <c r="AD1735" s="24">
        <f>IFNA(VLOOKUP(A1735,'BUSINESS processed'!A1735:J4425,8,0))</f>
        <v>2085</v>
      </c>
      <c r="AE1735" s="24">
        <f>IFNA(VLOOKUP(A1735,'BUSINESS processed'!A1735:J4425,9,0))</f>
        <v>0.037</v>
      </c>
      <c r="AF1735" s="27">
        <f>IFNA(VLOOKUP(A1735,'BUSINESS processed'!A1735:J4425,10,0))</f>
        <v>0.637</v>
      </c>
      <c r="AG1735" s="26"/>
      <c r="AH1735" s="26"/>
      <c r="AI1735" s="26"/>
      <c r="AJ1735" s="26"/>
      <c r="AK1735" s="26"/>
      <c r="AL1735" s="26"/>
      <c r="AM1735" s="26"/>
      <c r="AN1735" s="26"/>
      <c r="AO1735" s="26"/>
      <c r="AP1735" s="26"/>
      <c r="AQ1735" s="26"/>
      <c r="AR1735" s="26"/>
      <c r="AS1735" s="26"/>
      <c r="AT1735" s="26"/>
      <c r="AU1735" s="26"/>
      <c r="AV1735" s="26"/>
      <c r="AW1735" s="26"/>
      <c r="AX1735" s="26"/>
      <c r="AY1735" s="26"/>
      <c r="AZ1735" s="26"/>
      <c r="BA1735" s="26"/>
      <c r="BB1735" s="26"/>
      <c r="BC1735" s="26"/>
      <c r="BD1735" s="26"/>
      <c r="BE1735" s="26"/>
      <c r="BF1735" s="26"/>
      <c r="BG1735" s="26"/>
      <c r="BH1735" s="26"/>
    </row>
    <row r="1736">
      <c r="A1736" s="18" t="str">
        <f t="shared" si="1"/>
        <v>Europe_Ukraine-Europe_2006</v>
      </c>
      <c r="B1736" s="19" t="s">
        <v>179</v>
      </c>
      <c r="C1736" s="20" t="s">
        <v>226</v>
      </c>
      <c r="D1736" s="21" t="s">
        <v>85</v>
      </c>
      <c r="E1736" s="22">
        <v>1.08E11</v>
      </c>
      <c r="F1736" s="22">
        <f t="shared" si="2"/>
        <v>2308.296509</v>
      </c>
      <c r="G1736" s="23">
        <v>0.064</v>
      </c>
      <c r="H1736" s="23">
        <v>147.0</v>
      </c>
      <c r="I1736" s="23">
        <v>0.152</v>
      </c>
      <c r="J1736" s="24">
        <f t="shared" ref="J1736:J1737" si="986">IF(AND( C1736=C1735,D1736&gt;D1735),J1735,"")</f>
        <v>135947.5</v>
      </c>
      <c r="K1736" s="24">
        <f t="shared" si="3"/>
        <v>0.002905621664</v>
      </c>
      <c r="L1736" s="24">
        <f t="shared" ref="L1736:L1737" si="987">IF(AND(C1736=C1735,C1736&gt;C1735),C1735,0)</f>
        <v>0</v>
      </c>
      <c r="M1736" s="24">
        <f t="shared" si="5"/>
        <v>0</v>
      </c>
      <c r="N1736" s="24">
        <f>IFNA(VLOOKUP(A1736,'HUMAN RESOURCES processed'!$A$2:$M$2692,5,0))</f>
        <v>0.01</v>
      </c>
      <c r="O1736" s="24">
        <f>IFNA(VLOOKUP(A1736,'HUMAN RESOURCES processed'!$A$2:$M$2692,6,0))</f>
        <v>0.012</v>
      </c>
      <c r="P1736" s="24">
        <f>IFNA(VLOOKUP(A1736,'HUMAN RESOURCES processed'!$A$2:$M$2692,7,0))</f>
        <v>74</v>
      </c>
      <c r="Q1736" s="24">
        <f>IFNA(VLOOKUP(A1736,'HUMAN RESOURCES processed'!$A$2:$M$2692,8,0))</f>
        <v>62</v>
      </c>
      <c r="R1736" s="24">
        <f t="shared" si="6"/>
        <v>68</v>
      </c>
      <c r="S1736" s="24">
        <f>IFNA(VLOOKUP(A1736,'HUMAN RESOURCES processed'!$A$2:$M$2692,9,0))</f>
        <v>0.143</v>
      </c>
      <c r="T1736" s="24">
        <f>IFNA(VLOOKUP(A1736,'HUMAN RESOURCES processed'!$A$2:$M$2692,10,0))</f>
        <v>0.697</v>
      </c>
      <c r="U1736" s="24">
        <f>IFNA(VLOOKUP(A1736,'HUMAN RESOURCES processed'!$A$2:$M$2692,11,0))</f>
        <v>0.16</v>
      </c>
      <c r="V1736" s="24">
        <f>IFNA(VLOOKUP(A1736,'HUMAN RESOURCES processed'!$A$2:$M$2692,12,0))</f>
        <v>46787750</v>
      </c>
      <c r="W1736" s="24">
        <f>IFNA(VLOOKUP(A1736,'HUMAN RESOURCES processed'!$A$2:$M$2692,13,0))</f>
        <v>0.68</v>
      </c>
      <c r="X1736" s="24">
        <f>IFNA(VLOOKUP(A1736,'TOURISM processed'!$A$2:$F$2692,5,0))</f>
        <v>4018000000</v>
      </c>
      <c r="Y1736" s="24">
        <f>IFNA(VLOOKUP(A1736,'TOURISM processed'!$A$2:$F$2692,6,0))</f>
        <v>3202000000</v>
      </c>
      <c r="Z1736" s="24">
        <f t="shared" si="7"/>
        <v>68.43671688</v>
      </c>
      <c r="AA1736" s="24">
        <f>IFNA(VLOOKUP(A1736,'BUSINESS processed'!A1736:J4426,5,0))</f>
        <v>0.57</v>
      </c>
      <c r="AB1736" s="24">
        <f>IFNA(VLOOKUP(A1736,'BUSINESS processed'!A1736:J4426,6,0))</f>
        <v>33</v>
      </c>
      <c r="AC1736" s="24">
        <f t="shared" si="984"/>
        <v>0</v>
      </c>
      <c r="AD1736" s="24">
        <f>IFNA(VLOOKUP(A1736,'BUSINESS processed'!A1736:J4426,8,0))</f>
        <v>2085</v>
      </c>
      <c r="AE1736" s="24">
        <f>IFNA(VLOOKUP(A1736,'BUSINESS processed'!A1736:J4426,9,0))</f>
        <v>0.045</v>
      </c>
      <c r="AF1736" s="27">
        <f>IFNA(VLOOKUP(A1736,'BUSINESS processed'!A1736:J4426,10,0))</f>
        <v>1.047</v>
      </c>
      <c r="AG1736" s="26"/>
      <c r="AH1736" s="26"/>
      <c r="AI1736" s="26"/>
      <c r="AJ1736" s="26"/>
      <c r="AK1736" s="26"/>
      <c r="AL1736" s="26"/>
      <c r="AM1736" s="26"/>
      <c r="AN1736" s="26"/>
      <c r="AO1736" s="26"/>
      <c r="AP1736" s="26"/>
      <c r="AQ1736" s="26"/>
      <c r="AR1736" s="26"/>
      <c r="AS1736" s="26"/>
      <c r="AT1736" s="26"/>
      <c r="AU1736" s="26"/>
      <c r="AV1736" s="26"/>
      <c r="AW1736" s="26"/>
      <c r="AX1736" s="26"/>
      <c r="AY1736" s="26"/>
      <c r="AZ1736" s="26"/>
      <c r="BA1736" s="26"/>
      <c r="BB1736" s="26"/>
      <c r="BC1736" s="26"/>
      <c r="BD1736" s="26"/>
      <c r="BE1736" s="26"/>
      <c r="BF1736" s="26"/>
      <c r="BG1736" s="26"/>
      <c r="BH1736" s="26"/>
    </row>
    <row r="1737">
      <c r="A1737" s="18" t="str">
        <f t="shared" si="1"/>
        <v>Europe_Ukraine-Europe_2007</v>
      </c>
      <c r="B1737" s="19" t="s">
        <v>179</v>
      </c>
      <c r="C1737" s="20" t="s">
        <v>226</v>
      </c>
      <c r="D1737" s="21" t="s">
        <v>86</v>
      </c>
      <c r="E1737" s="22">
        <v>1.43E11</v>
      </c>
      <c r="F1737" s="22">
        <f t="shared" si="2"/>
        <v>3074.650581</v>
      </c>
      <c r="G1737" s="23">
        <v>0.064</v>
      </c>
      <c r="H1737" s="23">
        <v>194.0</v>
      </c>
      <c r="I1737" s="23">
        <v>0.139</v>
      </c>
      <c r="J1737" s="24">
        <f t="shared" si="986"/>
        <v>135947.5</v>
      </c>
      <c r="K1737" s="24">
        <f t="shared" si="3"/>
        <v>0.002923014405</v>
      </c>
      <c r="L1737" s="24">
        <f t="shared" si="987"/>
        <v>0</v>
      </c>
      <c r="M1737" s="24">
        <f t="shared" si="5"/>
        <v>0</v>
      </c>
      <c r="N1737" s="24">
        <f>IFNA(VLOOKUP(A1737,'HUMAN RESOURCES processed'!$A$2:$M$2692,5,0))</f>
        <v>0.01</v>
      </c>
      <c r="O1737" s="24">
        <f>IFNA(VLOOKUP(A1737,'HUMAN RESOURCES processed'!$A$2:$M$2692,6,0))</f>
        <v>0.012</v>
      </c>
      <c r="P1737" s="24">
        <f>IFNA(VLOOKUP(A1737,'HUMAN RESOURCES processed'!$A$2:$M$2692,7,0))</f>
        <v>74</v>
      </c>
      <c r="Q1737" s="24">
        <f>IFNA(VLOOKUP(A1737,'HUMAN RESOURCES processed'!$A$2:$M$2692,8,0))</f>
        <v>63</v>
      </c>
      <c r="R1737" s="24">
        <f t="shared" si="6"/>
        <v>68.5</v>
      </c>
      <c r="S1737" s="24">
        <f>IFNA(VLOOKUP(A1737,'HUMAN RESOURCES processed'!$A$2:$M$2692,9,0))</f>
        <v>0.141</v>
      </c>
      <c r="T1737" s="24">
        <f>IFNA(VLOOKUP(A1737,'HUMAN RESOURCES processed'!$A$2:$M$2692,10,0))</f>
        <v>0.698</v>
      </c>
      <c r="U1737" s="24">
        <f>IFNA(VLOOKUP(A1737,'HUMAN RESOURCES processed'!$A$2:$M$2692,11,0))</f>
        <v>0.161</v>
      </c>
      <c r="V1737" s="24">
        <f>IFNA(VLOOKUP(A1737,'HUMAN RESOURCES processed'!$A$2:$M$2692,12,0))</f>
        <v>46509350</v>
      </c>
      <c r="W1737" s="24">
        <f>IFNA(VLOOKUP(A1737,'HUMAN RESOURCES processed'!$A$2:$M$2692,13,0))</f>
        <v>0.681</v>
      </c>
      <c r="X1737" s="24">
        <f>IFNA(VLOOKUP(A1737,'TOURISM processed'!$A$2:$F$2692,5,0))</f>
        <v>5320000000</v>
      </c>
      <c r="Y1737" s="24">
        <f>IFNA(VLOOKUP(A1737,'TOURISM processed'!$A$2:$F$2692,6,0))</f>
        <v>4022000000</v>
      </c>
      <c r="Z1737" s="24">
        <f t="shared" si="7"/>
        <v>86.47723522</v>
      </c>
      <c r="AA1737" s="24">
        <f>IFNA(VLOOKUP(A1737,'BUSINESS processed'!A1737:J4427,5,0))</f>
        <v>0.566</v>
      </c>
      <c r="AB1737" s="24">
        <f>IFNA(VLOOKUP(A1737,'BUSINESS processed'!A1737:J4427,6,0))</f>
        <v>27</v>
      </c>
      <c r="AC1737" s="24">
        <f t="shared" si="984"/>
        <v>0</v>
      </c>
      <c r="AD1737" s="24">
        <f>IFNA(VLOOKUP(A1737,'BUSINESS processed'!A1737:J4427,8,0))</f>
        <v>2085</v>
      </c>
      <c r="AE1737" s="24">
        <f>IFNA(VLOOKUP(A1737,'BUSINESS processed'!A1737:J4427,9,0))</f>
        <v>0.066</v>
      </c>
      <c r="AF1737" s="27">
        <f>IFNA(VLOOKUP(A1737,'BUSINESS processed'!A1737:J4427,10,0))</f>
        <v>1.184</v>
      </c>
      <c r="AG1737" s="26"/>
      <c r="AH1737" s="26"/>
      <c r="AI1737" s="26"/>
      <c r="AJ1737" s="26"/>
      <c r="AK1737" s="26"/>
      <c r="AL1737" s="26"/>
      <c r="AM1737" s="26"/>
      <c r="AN1737" s="26"/>
      <c r="AO1737" s="26"/>
      <c r="AP1737" s="26"/>
      <c r="AQ1737" s="26"/>
      <c r="AR1737" s="26"/>
      <c r="AS1737" s="26"/>
      <c r="AT1737" s="26"/>
      <c r="AU1737" s="26"/>
      <c r="AV1737" s="26"/>
      <c r="AW1737" s="26"/>
      <c r="AX1737" s="26"/>
      <c r="AY1737" s="26"/>
      <c r="AZ1737" s="26"/>
      <c r="BA1737" s="26"/>
      <c r="BB1737" s="26"/>
      <c r="BC1737" s="26"/>
      <c r="BD1737" s="26"/>
      <c r="BE1737" s="26"/>
      <c r="BF1737" s="26"/>
      <c r="BG1737" s="26"/>
      <c r="BH1737" s="26"/>
    </row>
    <row r="1738">
      <c r="A1738" s="18" t="str">
        <f t="shared" si="1"/>
        <v>Europe_Ukraine-Europe_2008</v>
      </c>
      <c r="B1738" s="19" t="s">
        <v>179</v>
      </c>
      <c r="C1738" s="20" t="s">
        <v>226</v>
      </c>
      <c r="D1738" s="21" t="s">
        <v>87</v>
      </c>
      <c r="E1738" s="22">
        <v>1.8E11</v>
      </c>
      <c r="F1738" s="22">
        <f t="shared" si="2"/>
        <v>3891.201992</v>
      </c>
      <c r="G1738" s="23">
        <v>0.066</v>
      </c>
      <c r="H1738" s="23">
        <v>257.0</v>
      </c>
      <c r="I1738" s="23">
        <v>0.175</v>
      </c>
      <c r="J1738" s="24">
        <f>IFNA(VLOOKUP(A1738,'ENERGY processed'!$A$2:$H$2692,7,0),"")</f>
        <v>138969.5</v>
      </c>
      <c r="K1738" s="24">
        <f t="shared" si="3"/>
        <v>0.003004213307</v>
      </c>
      <c r="L1738" s="24">
        <f>IFNA(VLOOKUP(A1738,'ENERGY processed'!$A$2:$H$2692,8,0),"")</f>
        <v>332386</v>
      </c>
      <c r="M1738" s="24">
        <f t="shared" si="5"/>
        <v>0.007185450363</v>
      </c>
      <c r="N1738" s="24">
        <f>IFNA(VLOOKUP(A1738,'HUMAN RESOURCES processed'!$A$2:$M$2692,5,0))</f>
        <v>0.011</v>
      </c>
      <c r="O1738" s="24">
        <f>IFNA(VLOOKUP(A1738,'HUMAN RESOURCES processed'!$A$2:$M$2692,6,0))</f>
        <v>0.011</v>
      </c>
      <c r="P1738" s="24">
        <f>IFNA(VLOOKUP(A1738,'HUMAN RESOURCES processed'!$A$2:$M$2692,7,0))</f>
        <v>74</v>
      </c>
      <c r="Q1738" s="24">
        <f>IFNA(VLOOKUP(A1738,'HUMAN RESOURCES processed'!$A$2:$M$2692,8,0))</f>
        <v>63</v>
      </c>
      <c r="R1738" s="24">
        <f t="shared" si="6"/>
        <v>68.5</v>
      </c>
      <c r="S1738" s="24">
        <f>IFNA(VLOOKUP(A1738,'HUMAN RESOURCES processed'!$A$2:$M$2692,9,0))</f>
        <v>0.139</v>
      </c>
      <c r="T1738" s="24">
        <f>IFNA(VLOOKUP(A1738,'HUMAN RESOURCES processed'!$A$2:$M$2692,10,0))</f>
        <v>0.7</v>
      </c>
      <c r="U1738" s="24">
        <f>IFNA(VLOOKUP(A1738,'HUMAN RESOURCES processed'!$A$2:$M$2692,11,0))</f>
        <v>0.16</v>
      </c>
      <c r="V1738" s="24">
        <f>IFNA(VLOOKUP(A1738,'HUMAN RESOURCES processed'!$A$2:$M$2692,12,0))</f>
        <v>46258200</v>
      </c>
      <c r="W1738" s="24">
        <f>IFNA(VLOOKUP(A1738,'HUMAN RESOURCES processed'!$A$2:$M$2692,13,0))</f>
        <v>0.683</v>
      </c>
      <c r="X1738" s="24">
        <f>IFNA(VLOOKUP(A1738,'TOURISM processed'!$A$2:$F$2692,5,0))</f>
        <v>6722000000</v>
      </c>
      <c r="Y1738" s="24">
        <f>IFNA(VLOOKUP(A1738,'TOURISM processed'!$A$2:$F$2692,6,0))</f>
        <v>4585000000</v>
      </c>
      <c r="Z1738" s="24">
        <f t="shared" si="7"/>
        <v>99.11756186</v>
      </c>
      <c r="AA1738" s="24">
        <f>IFNA(VLOOKUP(A1738,'BUSINESS processed'!A1738:J4428,5,0))</f>
        <v>0.572</v>
      </c>
      <c r="AB1738" s="24">
        <f>IFNA(VLOOKUP(A1738,'BUSINESS processed'!A1738:J4428,6,0))</f>
        <v>27</v>
      </c>
      <c r="AC1738" s="24">
        <f t="shared" si="984"/>
        <v>0</v>
      </c>
      <c r="AD1738" s="24">
        <f>IFNA(VLOOKUP(A1738,'BUSINESS processed'!A1738:J4428,8,0))</f>
        <v>848</v>
      </c>
      <c r="AE1738" s="24">
        <f>IFNA(VLOOKUP(A1738,'BUSINESS processed'!A1738:J4428,9,0))</f>
        <v>0.11</v>
      </c>
      <c r="AF1738" s="27">
        <f>IFNA(VLOOKUP(A1738,'BUSINESS processed'!A1738:J4428,10,0))</f>
        <v>1.198</v>
      </c>
      <c r="AG1738" s="26"/>
      <c r="AH1738" s="26"/>
      <c r="AI1738" s="26"/>
      <c r="AJ1738" s="26"/>
      <c r="AK1738" s="26"/>
      <c r="AL1738" s="26"/>
      <c r="AM1738" s="26"/>
      <c r="AN1738" s="26"/>
      <c r="AO1738" s="26"/>
      <c r="AP1738" s="26"/>
      <c r="AQ1738" s="26"/>
      <c r="AR1738" s="26"/>
      <c r="AS1738" s="26"/>
      <c r="AT1738" s="26"/>
      <c r="AU1738" s="26"/>
      <c r="AV1738" s="26"/>
      <c r="AW1738" s="26"/>
      <c r="AX1738" s="26"/>
      <c r="AY1738" s="26"/>
      <c r="AZ1738" s="26"/>
      <c r="BA1738" s="26"/>
      <c r="BB1738" s="26"/>
      <c r="BC1738" s="26"/>
      <c r="BD1738" s="26"/>
      <c r="BE1738" s="26"/>
      <c r="BF1738" s="26"/>
      <c r="BG1738" s="26"/>
      <c r="BH1738" s="26"/>
    </row>
    <row r="1739">
      <c r="A1739" s="18" t="str">
        <f t="shared" si="1"/>
        <v>Europe_Ukraine-Europe_2009</v>
      </c>
      <c r="B1739" s="19" t="s">
        <v>179</v>
      </c>
      <c r="C1739" s="20" t="s">
        <v>226</v>
      </c>
      <c r="D1739" s="21" t="s">
        <v>88</v>
      </c>
      <c r="E1739" s="22">
        <v>1.17E11</v>
      </c>
      <c r="F1739" s="22">
        <f t="shared" si="2"/>
        <v>2540.534555</v>
      </c>
      <c r="G1739" s="23">
        <v>0.078</v>
      </c>
      <c r="H1739" s="23">
        <v>198.0</v>
      </c>
      <c r="I1739" s="23">
        <v>0.209</v>
      </c>
      <c r="J1739" s="24">
        <f>IFNA(VLOOKUP(A1739,'ENERGY processed'!$A$2:$H$2692,7,0),"")</f>
        <v>137343</v>
      </c>
      <c r="K1739" s="24">
        <f t="shared" si="3"/>
        <v>0.002982261857</v>
      </c>
      <c r="L1739" s="24">
        <f>IFNA(VLOOKUP(A1739,'ENERGY processed'!$A$2:$H$2692,8,0),"")</f>
        <v>327595</v>
      </c>
      <c r="M1739" s="24">
        <f t="shared" si="5"/>
        <v>0.007113388183</v>
      </c>
      <c r="N1739" s="24">
        <f>IFNA(VLOOKUP(A1739,'HUMAN RESOURCES processed'!$A$2:$M$2692,5,0))</f>
        <v>0.011</v>
      </c>
      <c r="O1739" s="24">
        <f>IFNA(VLOOKUP(A1739,'HUMAN RESOURCES processed'!$A$2:$M$2692,6,0))</f>
        <v>0.011</v>
      </c>
      <c r="P1739" s="24">
        <f>IFNA(VLOOKUP(A1739,'HUMAN RESOURCES processed'!$A$2:$M$2692,7,0))</f>
        <v>75</v>
      </c>
      <c r="Q1739" s="24">
        <f>IFNA(VLOOKUP(A1739,'HUMAN RESOURCES processed'!$A$2:$M$2692,8,0))</f>
        <v>64</v>
      </c>
      <c r="R1739" s="24">
        <f t="shared" si="6"/>
        <v>69.5</v>
      </c>
      <c r="S1739" s="24">
        <f>IFNA(VLOOKUP(A1739,'HUMAN RESOURCES processed'!$A$2:$M$2692,9,0))</f>
        <v>0.139</v>
      </c>
      <c r="T1739" s="24">
        <f>IFNA(VLOOKUP(A1739,'HUMAN RESOURCES processed'!$A$2:$M$2692,10,0))</f>
        <v>0.702</v>
      </c>
      <c r="U1739" s="24">
        <f>IFNA(VLOOKUP(A1739,'HUMAN RESOURCES processed'!$A$2:$M$2692,11,0))</f>
        <v>0.159</v>
      </c>
      <c r="V1739" s="24">
        <f>IFNA(VLOOKUP(A1739,'HUMAN RESOURCES processed'!$A$2:$M$2692,12,0))</f>
        <v>46053300</v>
      </c>
      <c r="W1739" s="24">
        <f>IFNA(VLOOKUP(A1739,'HUMAN RESOURCES processed'!$A$2:$M$2692,13,0))</f>
        <v>0.685</v>
      </c>
      <c r="X1739" s="24">
        <f>IFNA(VLOOKUP(A1739,'TOURISM processed'!$A$2:$F$2692,5,0))</f>
        <v>4349000000</v>
      </c>
      <c r="Y1739" s="24">
        <f>IFNA(VLOOKUP(A1739,'TOURISM processed'!$A$2:$F$2692,6,0))</f>
        <v>3751000000</v>
      </c>
      <c r="Z1739" s="24">
        <f t="shared" si="7"/>
        <v>81.44910354</v>
      </c>
      <c r="AA1739" s="24">
        <f>IFNA(VLOOKUP(A1739,'BUSINESS processed'!A1739:J4429,5,0))</f>
        <v>0.572</v>
      </c>
      <c r="AB1739" s="24">
        <f>IFNA(VLOOKUP(A1739,'BUSINESS processed'!A1739:J4429,6,0))</f>
        <v>27</v>
      </c>
      <c r="AC1739" s="24">
        <f t="shared" si="984"/>
        <v>0</v>
      </c>
      <c r="AD1739" s="24">
        <f>IFNA(VLOOKUP(A1739,'BUSINESS processed'!A1739:J4429,8,0))</f>
        <v>736</v>
      </c>
      <c r="AE1739" s="24">
        <f>IFNA(VLOOKUP(A1739,'BUSINESS processed'!A1739:J4429,9,0))</f>
        <v>0.179</v>
      </c>
      <c r="AF1739" s="27">
        <f>IFNA(VLOOKUP(A1739,'BUSINESS processed'!A1739:J4429,10,0))</f>
        <v>1.188</v>
      </c>
      <c r="AG1739" s="26"/>
      <c r="AH1739" s="26"/>
      <c r="AI1739" s="26"/>
      <c r="AJ1739" s="26"/>
      <c r="AK1739" s="26"/>
      <c r="AL1739" s="26"/>
      <c r="AM1739" s="26"/>
      <c r="AN1739" s="26"/>
      <c r="AO1739" s="26"/>
      <c r="AP1739" s="26"/>
      <c r="AQ1739" s="26"/>
      <c r="AR1739" s="26"/>
      <c r="AS1739" s="26"/>
      <c r="AT1739" s="26"/>
      <c r="AU1739" s="26"/>
      <c r="AV1739" s="26"/>
      <c r="AW1739" s="26"/>
      <c r="AX1739" s="26"/>
      <c r="AY1739" s="26"/>
      <c r="AZ1739" s="26"/>
      <c r="BA1739" s="26"/>
      <c r="BB1739" s="26"/>
      <c r="BC1739" s="26"/>
      <c r="BD1739" s="26"/>
      <c r="BE1739" s="26"/>
      <c r="BF1739" s="26"/>
      <c r="BG1739" s="26"/>
      <c r="BH1739" s="26"/>
    </row>
    <row r="1740">
      <c r="A1740" s="18" t="str">
        <f t="shared" si="1"/>
        <v>Europe_Ukraine-Europe_2010</v>
      </c>
      <c r="B1740" s="19" t="s">
        <v>179</v>
      </c>
      <c r="C1740" s="20" t="s">
        <v>226</v>
      </c>
      <c r="D1740" s="21" t="s">
        <v>89</v>
      </c>
      <c r="E1740" s="22">
        <v>1.36E11</v>
      </c>
      <c r="F1740" s="22">
        <f t="shared" si="2"/>
        <v>2964.855561</v>
      </c>
      <c r="G1740" s="23">
        <v>0.078</v>
      </c>
      <c r="H1740" s="23">
        <v>231.0</v>
      </c>
      <c r="I1740" s="23">
        <v>0.159</v>
      </c>
      <c r="J1740" s="24">
        <f>IFNA(VLOOKUP(A1740,'ENERGY processed'!$A$2:$H$2692,7,0),"")</f>
        <v>135601</v>
      </c>
      <c r="K1740" s="24">
        <f t="shared" si="3"/>
        <v>0.002956157198</v>
      </c>
      <c r="L1740" s="24">
        <f>IFNA(VLOOKUP(A1740,'ENERGY processed'!$A$2:$H$2692,8,0),"")</f>
        <v>318684</v>
      </c>
      <c r="M1740" s="24">
        <f t="shared" si="5"/>
        <v>0.006947441395</v>
      </c>
      <c r="N1740" s="24">
        <f>IFNA(VLOOKUP(A1740,'HUMAN RESOURCES processed'!$A$2:$M$2692,5,0))</f>
        <v>0.011</v>
      </c>
      <c r="O1740" s="24">
        <f>IFNA(VLOOKUP(A1740,'HUMAN RESOURCES processed'!$A$2:$M$2692,6,0))</f>
        <v>0.01</v>
      </c>
      <c r="P1740" s="24">
        <f>IFNA(VLOOKUP(A1740,'HUMAN RESOURCES processed'!$A$2:$M$2692,7,0))</f>
        <v>76</v>
      </c>
      <c r="Q1740" s="24">
        <f>IFNA(VLOOKUP(A1740,'HUMAN RESOURCES processed'!$A$2:$M$2692,8,0))</f>
        <v>65</v>
      </c>
      <c r="R1740" s="24">
        <f t="shared" si="6"/>
        <v>70.5</v>
      </c>
      <c r="S1740" s="24">
        <f>IFNA(VLOOKUP(A1740,'HUMAN RESOURCES processed'!$A$2:$M$2692,9,0))</f>
        <v>0.139</v>
      </c>
      <c r="T1740" s="24">
        <f>IFNA(VLOOKUP(A1740,'HUMAN RESOURCES processed'!$A$2:$M$2692,10,0))</f>
        <v>0.703</v>
      </c>
      <c r="U1740" s="24">
        <f>IFNA(VLOOKUP(A1740,'HUMAN RESOURCES processed'!$A$2:$M$2692,11,0))</f>
        <v>0.158</v>
      </c>
      <c r="V1740" s="24">
        <f>IFNA(VLOOKUP(A1740,'HUMAN RESOURCES processed'!$A$2:$M$2692,12,0))</f>
        <v>45870700</v>
      </c>
      <c r="W1740" s="24">
        <f>IFNA(VLOOKUP(A1740,'HUMAN RESOURCES processed'!$A$2:$M$2692,13,0))</f>
        <v>0.687</v>
      </c>
      <c r="X1740" s="24">
        <f>IFNA(VLOOKUP(A1740,'TOURISM processed'!$A$2:$F$2692,5,0))</f>
        <v>4696000000</v>
      </c>
      <c r="Y1740" s="24">
        <f>IFNA(VLOOKUP(A1740,'TOURISM processed'!$A$2:$F$2692,6,0))</f>
        <v>4134000000</v>
      </c>
      <c r="Z1740" s="24">
        <f t="shared" si="7"/>
        <v>90.1228889</v>
      </c>
      <c r="AA1740" s="24">
        <f>IFNA(VLOOKUP(A1740,'BUSINESS processed'!A1740:J4430,5,0))</f>
        <v>0.555</v>
      </c>
      <c r="AB1740" s="24">
        <f>IFNA(VLOOKUP(A1740,'BUSINESS processed'!A1740:J4430,6,0))</f>
        <v>27</v>
      </c>
      <c r="AC1740" s="24">
        <f t="shared" si="984"/>
        <v>0</v>
      </c>
      <c r="AD1740" s="24">
        <f>IFNA(VLOOKUP(A1740,'BUSINESS processed'!A1740:J4430,8,0))</f>
        <v>657</v>
      </c>
      <c r="AE1740" s="24">
        <f>IFNA(VLOOKUP(A1740,'BUSINESS processed'!A1740:J4430,9,0))</f>
        <v>0.233</v>
      </c>
      <c r="AF1740" s="27">
        <f>IFNA(VLOOKUP(A1740,'BUSINESS processed'!A1740:J4430,10,0))</f>
        <v>1.171</v>
      </c>
      <c r="AG1740" s="26"/>
      <c r="AH1740" s="26"/>
      <c r="AI1740" s="26"/>
      <c r="AJ1740" s="26"/>
      <c r="AK1740" s="26"/>
      <c r="AL1740" s="26"/>
      <c r="AM1740" s="26"/>
      <c r="AN1740" s="26"/>
      <c r="AO1740" s="26"/>
      <c r="AP1740" s="26"/>
      <c r="AQ1740" s="26"/>
      <c r="AR1740" s="26"/>
      <c r="AS1740" s="26"/>
      <c r="AT1740" s="26"/>
      <c r="AU1740" s="26"/>
      <c r="AV1740" s="26"/>
      <c r="AW1740" s="26"/>
      <c r="AX1740" s="26"/>
      <c r="AY1740" s="26"/>
      <c r="AZ1740" s="26"/>
      <c r="BA1740" s="26"/>
      <c r="BB1740" s="26"/>
      <c r="BC1740" s="26"/>
      <c r="BD1740" s="26"/>
      <c r="BE1740" s="26"/>
      <c r="BF1740" s="26"/>
      <c r="BG1740" s="26"/>
      <c r="BH1740" s="26"/>
    </row>
    <row r="1741">
      <c r="A1741" s="18" t="str">
        <f t="shared" si="1"/>
        <v>Europe_Ukraine-Europe_2011</v>
      </c>
      <c r="B1741" s="19" t="s">
        <v>179</v>
      </c>
      <c r="C1741" s="20" t="s">
        <v>226</v>
      </c>
      <c r="D1741" s="21" t="s">
        <v>90</v>
      </c>
      <c r="E1741" s="22">
        <v>1.63E11</v>
      </c>
      <c r="F1741" s="22">
        <f t="shared" si="2"/>
        <v>3566.263584</v>
      </c>
      <c r="G1741" s="23">
        <v>0.073</v>
      </c>
      <c r="H1741" s="23">
        <v>262.0</v>
      </c>
      <c r="I1741" s="23">
        <v>0.159</v>
      </c>
      <c r="J1741" s="24">
        <f>IFNA(VLOOKUP(A1741,'ENERGY processed'!$A$2:$H$2692,7,0),"")</f>
        <v>142883</v>
      </c>
      <c r="K1741" s="24">
        <f t="shared" si="3"/>
        <v>0.003126125397</v>
      </c>
      <c r="L1741" s="24">
        <f>IFNA(VLOOKUP(A1741,'ENERGY processed'!$A$2:$H$2692,8,0),"")</f>
        <v>333869</v>
      </c>
      <c r="M1741" s="24">
        <f t="shared" si="5"/>
        <v>0.007304692371</v>
      </c>
      <c r="N1741" s="24">
        <f>IFNA(VLOOKUP(A1741,'HUMAN RESOURCES processed'!$A$2:$M$2692,5,0))</f>
        <v>0.011</v>
      </c>
      <c r="O1741" s="24">
        <f>IFNA(VLOOKUP(A1741,'HUMAN RESOURCES processed'!$A$2:$M$2692,6,0))</f>
        <v>0.01</v>
      </c>
      <c r="P1741" s="24">
        <f>IFNA(VLOOKUP(A1741,'HUMAN RESOURCES processed'!$A$2:$M$2692,7,0))</f>
        <v>76</v>
      </c>
      <c r="Q1741" s="24">
        <f>IFNA(VLOOKUP(A1741,'HUMAN RESOURCES processed'!$A$2:$M$2692,8,0))</f>
        <v>66</v>
      </c>
      <c r="R1741" s="24">
        <f t="shared" si="6"/>
        <v>71</v>
      </c>
      <c r="S1741" s="24">
        <f>IFNA(VLOOKUP(A1741,'HUMAN RESOURCES processed'!$A$2:$M$2692,9,0))</f>
        <v>0.14</v>
      </c>
      <c r="T1741" s="24">
        <f>IFNA(VLOOKUP(A1741,'HUMAN RESOURCES processed'!$A$2:$M$2692,10,0))</f>
        <v>0.704</v>
      </c>
      <c r="U1741" s="24">
        <f>IFNA(VLOOKUP(A1741,'HUMAN RESOURCES processed'!$A$2:$M$2692,11,0))</f>
        <v>0.156</v>
      </c>
      <c r="V1741" s="24">
        <f>IFNA(VLOOKUP(A1741,'HUMAN RESOURCES processed'!$A$2:$M$2692,12,0))</f>
        <v>45706100</v>
      </c>
      <c r="W1741" s="24">
        <f>IFNA(VLOOKUP(A1741,'HUMAN RESOURCES processed'!$A$2:$M$2692,13,0))</f>
        <v>0.689</v>
      </c>
      <c r="X1741" s="24">
        <f>IFNA(VLOOKUP(A1741,'TOURISM processed'!$A$2:$F$2692,5,0))</f>
        <v>5406000000</v>
      </c>
      <c r="Y1741" s="24">
        <f>IFNA(VLOOKUP(A1741,'TOURISM processed'!$A$2:$F$2692,6,0))</f>
        <v>4829000000</v>
      </c>
      <c r="Z1741" s="24">
        <f t="shared" si="7"/>
        <v>105.6532935</v>
      </c>
      <c r="AA1741" s="24">
        <f>IFNA(VLOOKUP(A1741,'BUSINESS processed'!A1741:J4431,5,0))</f>
        <v>0.571</v>
      </c>
      <c r="AB1741" s="24">
        <f>IFNA(VLOOKUP(A1741,'BUSINESS processed'!A1741:J4431,6,0))</f>
        <v>24</v>
      </c>
      <c r="AC1741" s="24">
        <f t="shared" si="984"/>
        <v>0</v>
      </c>
      <c r="AD1741" s="24">
        <f>IFNA(VLOOKUP(A1741,'BUSINESS processed'!A1741:J4431,8,0))</f>
        <v>657</v>
      </c>
      <c r="AE1741" s="24">
        <f>IFNA(VLOOKUP(A1741,'BUSINESS processed'!A1741:J4431,9,0))</f>
        <v>0.287</v>
      </c>
      <c r="AF1741" s="27">
        <f>IFNA(VLOOKUP(A1741,'BUSINESS processed'!A1741:J4431,10,0))</f>
        <v>1.213</v>
      </c>
      <c r="AG1741" s="26"/>
      <c r="AH1741" s="26"/>
      <c r="AI1741" s="26"/>
      <c r="AJ1741" s="26"/>
      <c r="AK1741" s="26"/>
      <c r="AL1741" s="26"/>
      <c r="AM1741" s="26"/>
      <c r="AN1741" s="26"/>
      <c r="AO1741" s="26"/>
      <c r="AP1741" s="26"/>
      <c r="AQ1741" s="26"/>
      <c r="AR1741" s="26"/>
      <c r="AS1741" s="26"/>
      <c r="AT1741" s="26"/>
      <c r="AU1741" s="26"/>
      <c r="AV1741" s="26"/>
      <c r="AW1741" s="26"/>
      <c r="AX1741" s="26"/>
      <c r="AY1741" s="26"/>
      <c r="AZ1741" s="26"/>
      <c r="BA1741" s="26"/>
      <c r="BB1741" s="26"/>
      <c r="BC1741" s="26"/>
      <c r="BD1741" s="26"/>
      <c r="BE1741" s="26"/>
      <c r="BF1741" s="26"/>
      <c r="BG1741" s="26"/>
      <c r="BH1741" s="26"/>
    </row>
    <row r="1742">
      <c r="A1742" s="18" t="str">
        <f t="shared" si="1"/>
        <v>Europe_Ukraine-Europe_2012</v>
      </c>
      <c r="B1742" s="19" t="s">
        <v>179</v>
      </c>
      <c r="C1742" s="20" t="s">
        <v>226</v>
      </c>
      <c r="D1742" s="21" t="s">
        <v>91</v>
      </c>
      <c r="E1742" s="22">
        <v>1.77E11</v>
      </c>
      <c r="F1742" s="22">
        <f t="shared" si="2"/>
        <v>3882.149351</v>
      </c>
      <c r="G1742" s="23">
        <v>0.076</v>
      </c>
      <c r="H1742" s="23">
        <v>293.0</v>
      </c>
      <c r="I1742" s="23">
        <v>0.184</v>
      </c>
      <c r="J1742" s="24">
        <f>IFNA(VLOOKUP(A1742,'ENERGY processed'!$A$2:$H$2692,7,0),"")</f>
        <v>139217.5</v>
      </c>
      <c r="K1742" s="24">
        <f t="shared" si="3"/>
        <v>0.003053463996</v>
      </c>
      <c r="L1742" s="24">
        <f>IFNA(VLOOKUP(A1742,'ENERGY processed'!$A$2:$H$2692,8,0),"")</f>
        <v>336516.5</v>
      </c>
      <c r="M1742" s="24">
        <f t="shared" si="5"/>
        <v>0.007380832271</v>
      </c>
      <c r="N1742" s="24">
        <f>IFNA(VLOOKUP(A1742,'HUMAN RESOURCES processed'!$A$2:$M$2692,5,0))</f>
        <v>0.011</v>
      </c>
      <c r="O1742" s="24">
        <f>IFNA(VLOOKUP(A1742,'HUMAN RESOURCES processed'!$A$2:$M$2692,6,0))</f>
        <v>0.009</v>
      </c>
      <c r="P1742" s="24">
        <f>IFNA(VLOOKUP(A1742,'HUMAN RESOURCES processed'!$A$2:$M$2692,7,0))</f>
        <v>76</v>
      </c>
      <c r="Q1742" s="24">
        <f>IFNA(VLOOKUP(A1742,'HUMAN RESOURCES processed'!$A$2:$M$2692,8,0))</f>
        <v>66</v>
      </c>
      <c r="R1742" s="24">
        <f t="shared" si="6"/>
        <v>71</v>
      </c>
      <c r="S1742" s="24">
        <f>IFNA(VLOOKUP(A1742,'HUMAN RESOURCES processed'!$A$2:$M$2692,9,0))</f>
        <v>0.142</v>
      </c>
      <c r="T1742" s="24">
        <f>IFNA(VLOOKUP(A1742,'HUMAN RESOURCES processed'!$A$2:$M$2692,10,0))</f>
        <v>0.705</v>
      </c>
      <c r="U1742" s="24">
        <f>IFNA(VLOOKUP(A1742,'HUMAN RESOURCES processed'!$A$2:$M$2692,11,0))</f>
        <v>0.153</v>
      </c>
      <c r="V1742" s="24">
        <f>IFNA(VLOOKUP(A1742,'HUMAN RESOURCES processed'!$A$2:$M$2692,12,0))</f>
        <v>45593300</v>
      </c>
      <c r="W1742" s="24">
        <f>IFNA(VLOOKUP(A1742,'HUMAN RESOURCES processed'!$A$2:$M$2692,13,0))</f>
        <v>0.691</v>
      </c>
      <c r="X1742" s="24">
        <f>IFNA(VLOOKUP(A1742,'TOURISM processed'!$A$2:$F$2692,5,0))</f>
        <v>5988000000</v>
      </c>
      <c r="Y1742" s="24">
        <f>IFNA(VLOOKUP(A1742,'TOURISM processed'!$A$2:$F$2692,6,0))</f>
        <v>5536000000</v>
      </c>
      <c r="Z1742" s="24">
        <f t="shared" si="7"/>
        <v>121.4213492</v>
      </c>
      <c r="AA1742" s="24">
        <f>IFNA(VLOOKUP(A1742,'BUSINESS processed'!A1742:J4432,5,0))</f>
        <v>0.554</v>
      </c>
      <c r="AB1742" s="24">
        <f>IFNA(VLOOKUP(A1742,'BUSINESS processed'!A1742:J4432,6,0))</f>
        <v>22</v>
      </c>
      <c r="AC1742" s="24">
        <f>IFNA(VLOOKUP(A1742,'BUSINESS processed'!A1742:J4432,7,0))</f>
        <v>140</v>
      </c>
      <c r="AD1742" s="24">
        <f>IFNA(VLOOKUP(A1742,'BUSINESS processed'!A1742:J4432,8,0))</f>
        <v>491</v>
      </c>
      <c r="AE1742" s="24">
        <f>IFNA(VLOOKUP(A1742,'BUSINESS processed'!A1742:J4432,9,0))</f>
        <v>0.353</v>
      </c>
      <c r="AF1742" s="27">
        <f>IFNA(VLOOKUP(A1742,'BUSINESS processed'!A1742:J4432,10,0))</f>
        <v>1.303</v>
      </c>
      <c r="AG1742" s="26"/>
      <c r="AH1742" s="26"/>
      <c r="AI1742" s="26"/>
      <c r="AJ1742" s="26"/>
      <c r="AK1742" s="26"/>
      <c r="AL1742" s="26"/>
      <c r="AM1742" s="26"/>
      <c r="AN1742" s="26"/>
      <c r="AO1742" s="26"/>
      <c r="AP1742" s="26"/>
      <c r="AQ1742" s="26"/>
      <c r="AR1742" s="26"/>
      <c r="AS1742" s="26"/>
      <c r="AT1742" s="26"/>
      <c r="AU1742" s="26"/>
      <c r="AV1742" s="26"/>
      <c r="AW1742" s="26"/>
      <c r="AX1742" s="26"/>
      <c r="AY1742" s="26"/>
      <c r="AZ1742" s="26"/>
      <c r="BA1742" s="26"/>
      <c r="BB1742" s="26"/>
      <c r="BC1742" s="26"/>
      <c r="BD1742" s="26"/>
      <c r="BE1742" s="26"/>
      <c r="BF1742" s="26"/>
      <c r="BG1742" s="26"/>
      <c r="BH1742" s="26"/>
    </row>
    <row r="1743">
      <c r="A1743" s="18" t="str">
        <f t="shared" si="1"/>
        <v>Europe_United Kingdom-Europe_2000</v>
      </c>
      <c r="B1743" s="19" t="s">
        <v>179</v>
      </c>
      <c r="C1743" s="20" t="s">
        <v>227</v>
      </c>
      <c r="D1743" s="21" t="s">
        <v>70</v>
      </c>
      <c r="E1743" s="22">
        <v>1.49E12</v>
      </c>
      <c r="F1743" s="22">
        <f t="shared" si="2"/>
        <v>25300.32934</v>
      </c>
      <c r="G1743" s="23">
        <v>0.07</v>
      </c>
      <c r="H1743" s="23">
        <v>1761.0</v>
      </c>
      <c r="I1743" s="23">
        <v>0.06</v>
      </c>
      <c r="J1743" s="24">
        <f>IFNA(VLOOKUP(A1743,'ENERGY processed'!$A$2:$H$2692,7,0),"")</f>
        <v>192381</v>
      </c>
      <c r="K1743" s="24">
        <f t="shared" si="3"/>
        <v>0.00326664608</v>
      </c>
      <c r="L1743" s="24">
        <f t="shared" ref="L1743:L1744" si="988">IF(AND(C1743=C1742,C1743&gt;C1742),C1742,0)</f>
        <v>0</v>
      </c>
      <c r="M1743" s="24">
        <f t="shared" si="5"/>
        <v>0</v>
      </c>
      <c r="N1743" s="24">
        <f>IFNA(VLOOKUP(A1743,'HUMAN RESOURCES processed'!$A$2:$M$2692,5,0))</f>
        <v>0.012</v>
      </c>
      <c r="O1743" s="24">
        <f>IFNA(VLOOKUP(A1743,'HUMAN RESOURCES processed'!$A$2:$M$2692,6,0))</f>
        <v>0.006</v>
      </c>
      <c r="P1743" s="24">
        <f>IFNA(VLOOKUP(A1743,'HUMAN RESOURCES processed'!$A$2:$M$2692,7,0))</f>
        <v>80</v>
      </c>
      <c r="Q1743" s="24">
        <f>IFNA(VLOOKUP(A1743,'HUMAN RESOURCES processed'!$A$2:$M$2692,8,0))</f>
        <v>75</v>
      </c>
      <c r="R1743" s="24">
        <f t="shared" si="6"/>
        <v>77.5</v>
      </c>
      <c r="S1743" s="24">
        <f>IFNA(VLOOKUP(A1743,'HUMAN RESOURCES processed'!$A$2:$M$2692,9,0))</f>
        <v>0.19</v>
      </c>
      <c r="T1743" s="24">
        <f>IFNA(VLOOKUP(A1743,'HUMAN RESOURCES processed'!$A$2:$M$2692,10,0))</f>
        <v>0.652</v>
      </c>
      <c r="U1743" s="24">
        <f>IFNA(VLOOKUP(A1743,'HUMAN RESOURCES processed'!$A$2:$M$2692,11,0))</f>
        <v>0.158</v>
      </c>
      <c r="V1743" s="24">
        <f>IFNA(VLOOKUP(A1743,'HUMAN RESOURCES processed'!$A$2:$M$2692,12,0))</f>
        <v>58892514</v>
      </c>
      <c r="W1743" s="24">
        <f>IFNA(VLOOKUP(A1743,'HUMAN RESOURCES processed'!$A$2:$M$2692,13,0))</f>
        <v>0.787</v>
      </c>
      <c r="X1743" s="24">
        <f>IFNA(VLOOKUP(A1743,'TOURISM processed'!$A$2:$F$2692,5,0))</f>
        <v>29978000000</v>
      </c>
      <c r="Y1743" s="24">
        <f>IFNA(VLOOKUP(A1743,'TOURISM processed'!$A$2:$F$2692,6,0))</f>
        <v>47009000000</v>
      </c>
      <c r="Z1743" s="24">
        <f t="shared" si="7"/>
        <v>798.2169007</v>
      </c>
      <c r="AA1743" s="24">
        <f t="shared" ref="AA1743:AA1747" si="989">IF(AND(C1743=C1742,D1743&gt;D1742),AA1742,0)</f>
        <v>0</v>
      </c>
      <c r="AB1743" s="24">
        <f t="shared" ref="AB1743:AB1745" si="990">IF(AND(C1743=C1742,D1743&gt;D1742),AB1742,0)</f>
        <v>0</v>
      </c>
      <c r="AC1743" s="24">
        <f t="shared" ref="AC1743:AC1754" si="991">IF(AND(C1743=C1742,D1743&gt;D1742),AC1742,0)</f>
        <v>0</v>
      </c>
      <c r="AD1743" s="24">
        <f t="shared" ref="AD1743:AD1747" si="992">IF(AND(C1743=C1742,D1743&gt;D1742),AD1742,0)</f>
        <v>0</v>
      </c>
      <c r="AE1743" s="24">
        <f>IFNA(VLOOKUP(A1743,'BUSINESS processed'!A1743:J4433,9,0))</f>
        <v>0.268</v>
      </c>
      <c r="AF1743" s="27">
        <f>IFNA(VLOOKUP(A1743,'BUSINESS processed'!A1743:J4433,10,0))</f>
        <v>0.737</v>
      </c>
      <c r="AG1743" s="26"/>
      <c r="AH1743" s="26"/>
      <c r="AI1743" s="26"/>
      <c r="AJ1743" s="26"/>
      <c r="AK1743" s="26"/>
      <c r="AL1743" s="26"/>
      <c r="AM1743" s="26"/>
      <c r="AN1743" s="26"/>
      <c r="AO1743" s="26"/>
      <c r="AP1743" s="26"/>
      <c r="AQ1743" s="26"/>
      <c r="AR1743" s="26"/>
      <c r="AS1743" s="26"/>
      <c r="AT1743" s="26"/>
      <c r="AU1743" s="26"/>
      <c r="AV1743" s="26"/>
      <c r="AW1743" s="26"/>
      <c r="AX1743" s="26"/>
      <c r="AY1743" s="26"/>
      <c r="AZ1743" s="26"/>
      <c r="BA1743" s="26"/>
      <c r="BB1743" s="26"/>
      <c r="BC1743" s="26"/>
      <c r="BD1743" s="26"/>
      <c r="BE1743" s="26"/>
      <c r="BF1743" s="26"/>
      <c r="BG1743" s="26"/>
      <c r="BH1743" s="26"/>
    </row>
    <row r="1744">
      <c r="A1744" s="18" t="str">
        <f t="shared" si="1"/>
        <v>Europe_United Kingdom-Europe_2001</v>
      </c>
      <c r="B1744" s="19" t="s">
        <v>179</v>
      </c>
      <c r="C1744" s="20" t="s">
        <v>227</v>
      </c>
      <c r="D1744" s="21" t="s">
        <v>71</v>
      </c>
      <c r="E1744" s="22">
        <v>1.49E12</v>
      </c>
      <c r="F1744" s="22">
        <f t="shared" si="2"/>
        <v>25203.1164</v>
      </c>
      <c r="G1744" s="23">
        <v>0.073</v>
      </c>
      <c r="H1744" s="23">
        <v>1819.0</v>
      </c>
      <c r="I1744" s="23">
        <v>0.051</v>
      </c>
      <c r="J1744" s="24">
        <f>IFNA(VLOOKUP(A1744,'ENERGY processed'!$A$2:$H$2692,7,0),"")</f>
        <v>188074</v>
      </c>
      <c r="K1744" s="24">
        <f t="shared" si="3"/>
        <v>0.003181242224</v>
      </c>
      <c r="L1744" s="24">
        <f t="shared" si="988"/>
        <v>0</v>
      </c>
      <c r="M1744" s="24">
        <f t="shared" si="5"/>
        <v>0</v>
      </c>
      <c r="N1744" s="24">
        <f>IFNA(VLOOKUP(A1744,'HUMAN RESOURCES processed'!$A$2:$M$2692,5,0))</f>
        <v>0.011</v>
      </c>
      <c r="O1744" s="24">
        <f>IFNA(VLOOKUP(A1744,'HUMAN RESOURCES processed'!$A$2:$M$2692,6,0))</f>
        <v>0.006</v>
      </c>
      <c r="P1744" s="24">
        <f>IFNA(VLOOKUP(A1744,'HUMAN RESOURCES processed'!$A$2:$M$2692,7,0))</f>
        <v>80</v>
      </c>
      <c r="Q1744" s="24">
        <f>IFNA(VLOOKUP(A1744,'HUMAN RESOURCES processed'!$A$2:$M$2692,8,0))</f>
        <v>76</v>
      </c>
      <c r="R1744" s="24">
        <f t="shared" si="6"/>
        <v>78</v>
      </c>
      <c r="S1744" s="24">
        <f>IFNA(VLOOKUP(A1744,'HUMAN RESOURCES processed'!$A$2:$M$2692,9,0))</f>
        <v>0.188</v>
      </c>
      <c r="T1744" s="24">
        <f>IFNA(VLOOKUP(A1744,'HUMAN RESOURCES processed'!$A$2:$M$2692,10,0))</f>
        <v>0.654</v>
      </c>
      <c r="U1744" s="24">
        <f>IFNA(VLOOKUP(A1744,'HUMAN RESOURCES processed'!$A$2:$M$2692,11,0))</f>
        <v>0.158</v>
      </c>
      <c r="V1744" s="24">
        <f>IFNA(VLOOKUP(A1744,'HUMAN RESOURCES processed'!$A$2:$M$2692,12,0))</f>
        <v>59119673</v>
      </c>
      <c r="W1744" s="24">
        <f>IFNA(VLOOKUP(A1744,'HUMAN RESOURCES processed'!$A$2:$M$2692,13,0))</f>
        <v>0.788</v>
      </c>
      <c r="X1744" s="24">
        <f>IFNA(VLOOKUP(A1744,'TOURISM processed'!$A$2:$F$2692,5,0))</f>
        <v>26137000000</v>
      </c>
      <c r="Y1744" s="24">
        <f>IFNA(VLOOKUP(A1744,'TOURISM processed'!$A$2:$F$2692,6,0))</f>
        <v>46410000000</v>
      </c>
      <c r="Z1744" s="24">
        <f t="shared" si="7"/>
        <v>785.0178738</v>
      </c>
      <c r="AA1744" s="24">
        <f t="shared" si="989"/>
        <v>0</v>
      </c>
      <c r="AB1744" s="24">
        <f t="shared" si="990"/>
        <v>0</v>
      </c>
      <c r="AC1744" s="24">
        <f t="shared" si="991"/>
        <v>0</v>
      </c>
      <c r="AD1744" s="24">
        <f t="shared" si="992"/>
        <v>0</v>
      </c>
      <c r="AE1744" s="24">
        <f>IFNA(VLOOKUP(A1744,'BUSINESS processed'!A1744:J4434,9,0))</f>
        <v>0.335</v>
      </c>
      <c r="AF1744" s="27">
        <f>IFNA(VLOOKUP(A1744,'BUSINESS processed'!A1744:J4434,10,0))</f>
        <v>0.782</v>
      </c>
      <c r="AG1744" s="26"/>
      <c r="AH1744" s="26"/>
      <c r="AI1744" s="26"/>
      <c r="AJ1744" s="26"/>
      <c r="AK1744" s="26"/>
      <c r="AL1744" s="26"/>
      <c r="AM1744" s="26"/>
      <c r="AN1744" s="26"/>
      <c r="AO1744" s="26"/>
      <c r="AP1744" s="26"/>
      <c r="AQ1744" s="26"/>
      <c r="AR1744" s="26"/>
      <c r="AS1744" s="26"/>
      <c r="AT1744" s="26"/>
      <c r="AU1744" s="26"/>
      <c r="AV1744" s="26"/>
      <c r="AW1744" s="26"/>
      <c r="AX1744" s="26"/>
      <c r="AY1744" s="26"/>
      <c r="AZ1744" s="26"/>
      <c r="BA1744" s="26"/>
      <c r="BB1744" s="26"/>
      <c r="BC1744" s="26"/>
      <c r="BD1744" s="26"/>
      <c r="BE1744" s="26"/>
      <c r="BF1744" s="26"/>
      <c r="BG1744" s="26"/>
      <c r="BH1744" s="26"/>
    </row>
    <row r="1745">
      <c r="A1745" s="18" t="str">
        <f t="shared" si="1"/>
        <v>Europe_United Kingdom-Europe_2002</v>
      </c>
      <c r="B1745" s="19" t="s">
        <v>179</v>
      </c>
      <c r="C1745" s="20" t="s">
        <v>227</v>
      </c>
      <c r="D1745" s="21" t="s">
        <v>72</v>
      </c>
      <c r="E1745" s="22">
        <v>1.62E12</v>
      </c>
      <c r="F1745" s="22">
        <f t="shared" si="2"/>
        <v>27286.28819</v>
      </c>
      <c r="G1745" s="23">
        <v>0.076</v>
      </c>
      <c r="H1745" s="23">
        <v>2065.0</v>
      </c>
      <c r="I1745" s="23">
        <v>0.04</v>
      </c>
      <c r="J1745" s="24">
        <f>IFNA(VLOOKUP(A1745,'ENERGY processed'!$A$2:$H$2692,7,0),"")</f>
        <v>201829</v>
      </c>
      <c r="K1745" s="24">
        <f t="shared" si="3"/>
        <v>0.003399484111</v>
      </c>
      <c r="L1745" s="24">
        <f>IFNA(VLOOKUP(A1745,'ENERGY processed'!$A$2:$H$2692,8,0),"")</f>
        <v>493505</v>
      </c>
      <c r="M1745" s="24">
        <f t="shared" si="5"/>
        <v>0.008312296082</v>
      </c>
      <c r="N1745" s="24">
        <f>IFNA(VLOOKUP(A1745,'HUMAN RESOURCES processed'!$A$2:$M$2692,5,0))</f>
        <v>0.011</v>
      </c>
      <c r="O1745" s="24">
        <f>IFNA(VLOOKUP(A1745,'HUMAN RESOURCES processed'!$A$2:$M$2692,6,0))</f>
        <v>0.005</v>
      </c>
      <c r="P1745" s="24">
        <f>IFNA(VLOOKUP(A1745,'HUMAN RESOURCES processed'!$A$2:$M$2692,7,0))</f>
        <v>81</v>
      </c>
      <c r="Q1745" s="24">
        <f>IFNA(VLOOKUP(A1745,'HUMAN RESOURCES processed'!$A$2:$M$2692,8,0))</f>
        <v>76</v>
      </c>
      <c r="R1745" s="24">
        <f t="shared" si="6"/>
        <v>78.5</v>
      </c>
      <c r="S1745" s="24">
        <f>IFNA(VLOOKUP(A1745,'HUMAN RESOURCES processed'!$A$2:$M$2692,9,0))</f>
        <v>0.186</v>
      </c>
      <c r="T1745" s="24">
        <f>IFNA(VLOOKUP(A1745,'HUMAN RESOURCES processed'!$A$2:$M$2692,10,0))</f>
        <v>0.656</v>
      </c>
      <c r="U1745" s="24">
        <f>IFNA(VLOOKUP(A1745,'HUMAN RESOURCES processed'!$A$2:$M$2692,11,0))</f>
        <v>0.158</v>
      </c>
      <c r="V1745" s="24">
        <f>IFNA(VLOOKUP(A1745,'HUMAN RESOURCES processed'!$A$2:$M$2692,12,0))</f>
        <v>59370479</v>
      </c>
      <c r="W1745" s="24">
        <f>IFNA(VLOOKUP(A1745,'HUMAN RESOURCES processed'!$A$2:$M$2692,13,0))</f>
        <v>0.79</v>
      </c>
      <c r="X1745" s="24">
        <f>IFNA(VLOOKUP(A1745,'TOURISM processed'!$A$2:$F$2692,5,0))</f>
        <v>27819000000</v>
      </c>
      <c r="Y1745" s="24">
        <f>IFNA(VLOOKUP(A1745,'TOURISM processed'!$A$2:$F$2692,6,0))</f>
        <v>51125000000</v>
      </c>
      <c r="Z1745" s="24">
        <f t="shared" si="7"/>
        <v>861.1181998</v>
      </c>
      <c r="AA1745" s="24">
        <f t="shared" si="989"/>
        <v>0</v>
      </c>
      <c r="AB1745" s="24">
        <f t="shared" si="990"/>
        <v>0</v>
      </c>
      <c r="AC1745" s="24">
        <f t="shared" si="991"/>
        <v>0</v>
      </c>
      <c r="AD1745" s="24">
        <f t="shared" si="992"/>
        <v>0</v>
      </c>
      <c r="AE1745" s="24">
        <f>IFNA(VLOOKUP(A1745,'BUSINESS processed'!A1745:J4435,9,0))</f>
        <v>0.565</v>
      </c>
      <c r="AF1745" s="27">
        <f>IFNA(VLOOKUP(A1745,'BUSINESS processed'!A1745:J4435,10,0))</f>
        <v>0.828</v>
      </c>
      <c r="AG1745" s="26"/>
      <c r="AH1745" s="26"/>
      <c r="AI1745" s="26"/>
      <c r="AJ1745" s="26"/>
      <c r="AK1745" s="26"/>
      <c r="AL1745" s="26"/>
      <c r="AM1745" s="26"/>
      <c r="AN1745" s="26"/>
      <c r="AO1745" s="26"/>
      <c r="AP1745" s="26"/>
      <c r="AQ1745" s="26"/>
      <c r="AR1745" s="26"/>
      <c r="AS1745" s="26"/>
      <c r="AT1745" s="26"/>
      <c r="AU1745" s="26"/>
      <c r="AV1745" s="26"/>
      <c r="AW1745" s="26"/>
      <c r="AX1745" s="26"/>
      <c r="AY1745" s="26"/>
      <c r="AZ1745" s="26"/>
      <c r="BA1745" s="26"/>
      <c r="BB1745" s="26"/>
      <c r="BC1745" s="26"/>
      <c r="BD1745" s="26"/>
      <c r="BE1745" s="26"/>
      <c r="BF1745" s="26"/>
      <c r="BG1745" s="26"/>
      <c r="BH1745" s="26"/>
    </row>
    <row r="1746">
      <c r="A1746" s="18" t="str">
        <f t="shared" si="1"/>
        <v>Europe_United Kingdom-Europe_2003</v>
      </c>
      <c r="B1746" s="19" t="s">
        <v>179</v>
      </c>
      <c r="C1746" s="20" t="s">
        <v>227</v>
      </c>
      <c r="D1746" s="21" t="s">
        <v>74</v>
      </c>
      <c r="E1746" s="22">
        <v>1.88E12</v>
      </c>
      <c r="F1746" s="22">
        <f t="shared" si="2"/>
        <v>31518.46386</v>
      </c>
      <c r="G1746" s="23">
        <v>0.078</v>
      </c>
      <c r="H1746" s="23">
        <v>2444.0</v>
      </c>
      <c r="I1746" s="23">
        <v>0.037</v>
      </c>
      <c r="J1746" s="24">
        <f>IFNA(VLOOKUP(A1746,'ENERGY processed'!$A$2:$H$2692,7,0),"")</f>
        <v>196485</v>
      </c>
      <c r="K1746" s="24">
        <f t="shared" si="3"/>
        <v>0.003294098602</v>
      </c>
      <c r="L1746" s="24">
        <f>IFNA(VLOOKUP(A1746,'ENERGY processed'!$A$2:$H$2692,8,0),"")</f>
        <v>475108</v>
      </c>
      <c r="M1746" s="24">
        <f t="shared" si="5"/>
        <v>0.007965252302</v>
      </c>
      <c r="N1746" s="24">
        <f>IFNA(VLOOKUP(A1746,'HUMAN RESOURCES processed'!$A$2:$M$2692,5,0))</f>
        <v>0.012</v>
      </c>
      <c r="O1746" s="24">
        <f>IFNA(VLOOKUP(A1746,'HUMAN RESOURCES processed'!$A$2:$M$2692,6,0))</f>
        <v>0.005</v>
      </c>
      <c r="P1746" s="24">
        <f>IFNA(VLOOKUP(A1746,'HUMAN RESOURCES processed'!$A$2:$M$2692,7,0))</f>
        <v>81</v>
      </c>
      <c r="Q1746" s="24">
        <f>IFNA(VLOOKUP(A1746,'HUMAN RESOURCES processed'!$A$2:$M$2692,8,0))</f>
        <v>76</v>
      </c>
      <c r="R1746" s="24">
        <f t="shared" si="6"/>
        <v>78.5</v>
      </c>
      <c r="S1746" s="24">
        <f>IFNA(VLOOKUP(A1746,'HUMAN RESOURCES processed'!$A$2:$M$2692,9,0))</f>
        <v>0.183</v>
      </c>
      <c r="T1746" s="24">
        <f>IFNA(VLOOKUP(A1746,'HUMAN RESOURCES processed'!$A$2:$M$2692,10,0))</f>
        <v>0.658</v>
      </c>
      <c r="U1746" s="24">
        <f>IFNA(VLOOKUP(A1746,'HUMAN RESOURCES processed'!$A$2:$M$2692,11,0))</f>
        <v>0.159</v>
      </c>
      <c r="V1746" s="24">
        <f>IFNA(VLOOKUP(A1746,'HUMAN RESOURCES processed'!$A$2:$M$2692,12,0))</f>
        <v>59647577</v>
      </c>
      <c r="W1746" s="24">
        <f>IFNA(VLOOKUP(A1746,'HUMAN RESOURCES processed'!$A$2:$M$2692,13,0))</f>
        <v>0.793</v>
      </c>
      <c r="X1746" s="24">
        <f>IFNA(VLOOKUP(A1746,'TOURISM processed'!$A$2:$F$2692,5,0))</f>
        <v>30736000000</v>
      </c>
      <c r="Y1746" s="24">
        <f>IFNA(VLOOKUP(A1746,'TOURISM processed'!$A$2:$F$2692,6,0))</f>
        <v>58627000000</v>
      </c>
      <c r="Z1746" s="24">
        <f t="shared" si="7"/>
        <v>982.8898834</v>
      </c>
      <c r="AA1746" s="24">
        <f t="shared" si="989"/>
        <v>0</v>
      </c>
      <c r="AB1746" s="24">
        <f>IFNA(VLOOKUP(A1746,'BUSINESS processed'!A1746:J4436,6,0))</f>
        <v>13</v>
      </c>
      <c r="AC1746" s="24">
        <f t="shared" si="991"/>
        <v>0</v>
      </c>
      <c r="AD1746" s="24">
        <f t="shared" si="992"/>
        <v>0</v>
      </c>
      <c r="AE1746" s="24">
        <f>IFNA(VLOOKUP(A1746,'BUSINESS processed'!A1746:J4436,9,0))</f>
        <v>0.648</v>
      </c>
      <c r="AF1746" s="27">
        <f>IFNA(VLOOKUP(A1746,'BUSINESS processed'!A1746:J4436,10,0))</f>
        <v>0.909</v>
      </c>
      <c r="AG1746" s="26"/>
      <c r="AH1746" s="26"/>
      <c r="AI1746" s="26"/>
      <c r="AJ1746" s="26"/>
      <c r="AK1746" s="26"/>
      <c r="AL1746" s="26"/>
      <c r="AM1746" s="26"/>
      <c r="AN1746" s="26"/>
      <c r="AO1746" s="26"/>
      <c r="AP1746" s="26"/>
      <c r="AQ1746" s="26"/>
      <c r="AR1746" s="26"/>
      <c r="AS1746" s="26"/>
      <c r="AT1746" s="26"/>
      <c r="AU1746" s="26"/>
      <c r="AV1746" s="26"/>
      <c r="AW1746" s="26"/>
      <c r="AX1746" s="26"/>
      <c r="AY1746" s="26"/>
      <c r="AZ1746" s="26"/>
      <c r="BA1746" s="26"/>
      <c r="BB1746" s="26"/>
      <c r="BC1746" s="26"/>
      <c r="BD1746" s="26"/>
      <c r="BE1746" s="26"/>
      <c r="BF1746" s="26"/>
      <c r="BG1746" s="26"/>
      <c r="BH1746" s="26"/>
    </row>
    <row r="1747">
      <c r="A1747" s="18" t="str">
        <f t="shared" si="1"/>
        <v>Europe_United Kingdom-Europe_2004</v>
      </c>
      <c r="B1747" s="19" t="s">
        <v>179</v>
      </c>
      <c r="C1747" s="20" t="s">
        <v>227</v>
      </c>
      <c r="D1747" s="21" t="s">
        <v>83</v>
      </c>
      <c r="E1747" s="22">
        <v>2.22E12</v>
      </c>
      <c r="F1747" s="22">
        <f t="shared" si="2"/>
        <v>37007.46009</v>
      </c>
      <c r="G1747" s="23">
        <v>0.08</v>
      </c>
      <c r="H1747" s="23">
        <v>2955.0</v>
      </c>
      <c r="I1747" s="23">
        <v>0.044</v>
      </c>
      <c r="J1747" s="24">
        <f>IF(AND( C1747=C1746,D1747&gt;D1746),J1746,"")</f>
        <v>196485</v>
      </c>
      <c r="K1747" s="24">
        <f t="shared" si="3"/>
        <v>0.003275410268</v>
      </c>
      <c r="L1747" s="24">
        <f>IF(AND(C1747=C1746,C1747&gt;C1746),C1746,0)</f>
        <v>0</v>
      </c>
      <c r="M1747" s="24">
        <f t="shared" si="5"/>
        <v>0</v>
      </c>
      <c r="N1747" s="24">
        <f>IFNA(VLOOKUP(A1747,'HUMAN RESOURCES processed'!$A$2:$M$2692,5,0))</f>
        <v>0.012</v>
      </c>
      <c r="O1747" s="24">
        <f>IFNA(VLOOKUP(A1747,'HUMAN RESOURCES processed'!$A$2:$M$2692,6,0))</f>
        <v>0.005</v>
      </c>
      <c r="P1747" s="24">
        <f>IFNA(VLOOKUP(A1747,'HUMAN RESOURCES processed'!$A$2:$M$2692,7,0))</f>
        <v>81</v>
      </c>
      <c r="Q1747" s="24">
        <f>IFNA(VLOOKUP(A1747,'HUMAN RESOURCES processed'!$A$2:$M$2692,8,0))</f>
        <v>77</v>
      </c>
      <c r="R1747" s="24">
        <f t="shared" si="6"/>
        <v>79</v>
      </c>
      <c r="S1747" s="24">
        <f>IFNA(VLOOKUP(A1747,'HUMAN RESOURCES processed'!$A$2:$M$2692,9,0))</f>
        <v>0.181</v>
      </c>
      <c r="T1747" s="24">
        <f>IFNA(VLOOKUP(A1747,'HUMAN RESOURCES processed'!$A$2:$M$2692,10,0))</f>
        <v>0.66</v>
      </c>
      <c r="U1747" s="24">
        <f>IFNA(VLOOKUP(A1747,'HUMAN RESOURCES processed'!$A$2:$M$2692,11,0))</f>
        <v>0.159</v>
      </c>
      <c r="V1747" s="24">
        <f>IFNA(VLOOKUP(A1747,'HUMAN RESOURCES processed'!$A$2:$M$2692,12,0))</f>
        <v>59987905</v>
      </c>
      <c r="W1747" s="24">
        <f>IFNA(VLOOKUP(A1747,'HUMAN RESOURCES processed'!$A$2:$M$2692,13,0))</f>
        <v>0.796</v>
      </c>
      <c r="X1747" s="24">
        <f>IFNA(VLOOKUP(A1747,'TOURISM processed'!$A$2:$F$2692,5,0))</f>
        <v>37166000000</v>
      </c>
      <c r="Y1747" s="24">
        <f>IFNA(VLOOKUP(A1747,'TOURISM processed'!$A$2:$F$2692,6,0))</f>
        <v>69076000000</v>
      </c>
      <c r="Z1747" s="24">
        <f t="shared" si="7"/>
        <v>1151.49879</v>
      </c>
      <c r="AA1747" s="24">
        <f t="shared" si="989"/>
        <v>0</v>
      </c>
      <c r="AB1747" s="24">
        <f>IFNA(VLOOKUP(A1747,'BUSINESS processed'!A1747:J4437,6,0))</f>
        <v>13</v>
      </c>
      <c r="AC1747" s="24">
        <f t="shared" si="991"/>
        <v>0</v>
      </c>
      <c r="AD1747" s="24">
        <f t="shared" si="992"/>
        <v>0</v>
      </c>
      <c r="AE1747" s="24">
        <f>IFNA(VLOOKUP(A1747,'BUSINESS processed'!A1747:J4437,9,0))</f>
        <v>0.656</v>
      </c>
      <c r="AF1747" s="27">
        <f>IFNA(VLOOKUP(A1747,'BUSINESS processed'!A1747:J4437,10,0))</f>
        <v>0.995</v>
      </c>
      <c r="AG1747" s="26"/>
      <c r="AH1747" s="26"/>
      <c r="AI1747" s="26"/>
      <c r="AJ1747" s="26"/>
      <c r="AK1747" s="26"/>
      <c r="AL1747" s="26"/>
      <c r="AM1747" s="26"/>
      <c r="AN1747" s="26"/>
      <c r="AO1747" s="26"/>
      <c r="AP1747" s="26"/>
      <c r="AQ1747" s="26"/>
      <c r="AR1747" s="26"/>
      <c r="AS1747" s="26"/>
      <c r="AT1747" s="26"/>
      <c r="AU1747" s="26"/>
      <c r="AV1747" s="26"/>
      <c r="AW1747" s="26"/>
      <c r="AX1747" s="26"/>
      <c r="AY1747" s="26"/>
      <c r="AZ1747" s="26"/>
      <c r="BA1747" s="26"/>
      <c r="BB1747" s="26"/>
      <c r="BC1747" s="26"/>
      <c r="BD1747" s="26"/>
      <c r="BE1747" s="26"/>
      <c r="BF1747" s="26"/>
      <c r="BG1747" s="26"/>
      <c r="BH1747" s="26"/>
    </row>
    <row r="1748">
      <c r="A1748" s="18" t="str">
        <f t="shared" si="1"/>
        <v>Europe_United Kingdom-Europe_2005</v>
      </c>
      <c r="B1748" s="19" t="s">
        <v>179</v>
      </c>
      <c r="C1748" s="20" t="s">
        <v>227</v>
      </c>
      <c r="D1748" s="21" t="s">
        <v>84</v>
      </c>
      <c r="E1748" s="22">
        <v>2.32E12</v>
      </c>
      <c r="F1748" s="22">
        <f t="shared" si="2"/>
        <v>38409.8291</v>
      </c>
      <c r="G1748" s="23">
        <v>0.083</v>
      </c>
      <c r="H1748" s="23">
        <v>3161.0</v>
      </c>
      <c r="I1748" s="23">
        <v>0.046</v>
      </c>
      <c r="J1748" s="24">
        <f>IFNA(VLOOKUP(A1748,'ENERGY processed'!$A$2:$H$2692,7,0),"")</f>
        <v>213585</v>
      </c>
      <c r="K1748" s="24">
        <f t="shared" si="3"/>
        <v>0.003536104892</v>
      </c>
      <c r="L1748" s="24">
        <f>IFNA(VLOOKUP(A1748,'ENERGY processed'!$A$2:$H$2692,8,0),"")</f>
        <v>532254</v>
      </c>
      <c r="M1748" s="24">
        <f t="shared" si="5"/>
        <v>0.00881197637</v>
      </c>
      <c r="N1748" s="24">
        <f>IFNA(VLOOKUP(A1748,'HUMAN RESOURCES processed'!$A$2:$M$2692,5,0))</f>
        <v>0.012</v>
      </c>
      <c r="O1748" s="24">
        <f>IFNA(VLOOKUP(A1748,'HUMAN RESOURCES processed'!$A$2:$M$2692,6,0))</f>
        <v>0.005</v>
      </c>
      <c r="P1748" s="24">
        <f>IFNA(VLOOKUP(A1748,'HUMAN RESOURCES processed'!$A$2:$M$2692,7,0))</f>
        <v>81</v>
      </c>
      <c r="Q1748" s="24">
        <f>IFNA(VLOOKUP(A1748,'HUMAN RESOURCES processed'!$A$2:$M$2692,8,0))</f>
        <v>77</v>
      </c>
      <c r="R1748" s="24">
        <f t="shared" si="6"/>
        <v>79</v>
      </c>
      <c r="S1748" s="24">
        <f>IFNA(VLOOKUP(A1748,'HUMAN RESOURCES processed'!$A$2:$M$2692,9,0))</f>
        <v>0.179</v>
      </c>
      <c r="T1748" s="24">
        <f>IFNA(VLOOKUP(A1748,'HUMAN RESOURCES processed'!$A$2:$M$2692,10,0))</f>
        <v>0.661</v>
      </c>
      <c r="U1748" s="24">
        <f>IFNA(VLOOKUP(A1748,'HUMAN RESOURCES processed'!$A$2:$M$2692,11,0))</f>
        <v>0.16</v>
      </c>
      <c r="V1748" s="24">
        <f>IFNA(VLOOKUP(A1748,'HUMAN RESOURCES processed'!$A$2:$M$2692,12,0))</f>
        <v>60401206</v>
      </c>
      <c r="W1748" s="24">
        <f>IFNA(VLOOKUP(A1748,'HUMAN RESOURCES processed'!$A$2:$M$2692,13,0))</f>
        <v>0.799</v>
      </c>
      <c r="X1748" s="24">
        <f>IFNA(VLOOKUP(A1748,'TOURISM processed'!$A$2:$F$2692,5,0))</f>
        <v>39411000000</v>
      </c>
      <c r="Y1748" s="24">
        <f>IFNA(VLOOKUP(A1748,'TOURISM processed'!$A$2:$F$2692,6,0))</f>
        <v>72993000000</v>
      </c>
      <c r="Z1748" s="24">
        <f t="shared" si="7"/>
        <v>1208.469248</v>
      </c>
      <c r="AA1748" s="24">
        <f>IFNA(VLOOKUP(A1748,'BUSINESS processed'!A1748:J4438,5,0))</f>
        <v>0.347</v>
      </c>
      <c r="AB1748" s="24">
        <f>IFNA(VLOOKUP(A1748,'BUSINESS processed'!A1748:J4438,6,0))</f>
        <v>13</v>
      </c>
      <c r="AC1748" s="24">
        <f t="shared" si="991"/>
        <v>0</v>
      </c>
      <c r="AD1748" s="24">
        <f>IFNA(VLOOKUP(A1748,'BUSINESS processed'!A1748:J4438,8,0))</f>
        <v>105</v>
      </c>
      <c r="AE1748" s="24">
        <f>IFNA(VLOOKUP(A1748,'BUSINESS processed'!A1748:J4438,9,0))</f>
        <v>0.7</v>
      </c>
      <c r="AF1748" s="27">
        <f>IFNA(VLOOKUP(A1748,'BUSINESS processed'!A1748:J4438,10,0))</f>
        <v>1.086</v>
      </c>
      <c r="AG1748" s="26"/>
      <c r="AH1748" s="26"/>
      <c r="AI1748" s="26"/>
      <c r="AJ1748" s="26"/>
      <c r="AK1748" s="26"/>
      <c r="AL1748" s="26"/>
      <c r="AM1748" s="26"/>
      <c r="AN1748" s="26"/>
      <c r="AO1748" s="26"/>
      <c r="AP1748" s="26"/>
      <c r="AQ1748" s="26"/>
      <c r="AR1748" s="26"/>
      <c r="AS1748" s="26"/>
      <c r="AT1748" s="26"/>
      <c r="AU1748" s="26"/>
      <c r="AV1748" s="26"/>
      <c r="AW1748" s="26"/>
      <c r="AX1748" s="26"/>
      <c r="AY1748" s="26"/>
      <c r="AZ1748" s="26"/>
      <c r="BA1748" s="26"/>
      <c r="BB1748" s="26"/>
      <c r="BC1748" s="26"/>
      <c r="BD1748" s="26"/>
      <c r="BE1748" s="26"/>
      <c r="BF1748" s="26"/>
      <c r="BG1748" s="26"/>
      <c r="BH1748" s="26"/>
    </row>
    <row r="1749">
      <c r="A1749" s="18" t="str">
        <f t="shared" si="1"/>
        <v>Europe_United Kingdom-Europe_2006</v>
      </c>
      <c r="B1749" s="19" t="s">
        <v>179</v>
      </c>
      <c r="C1749" s="20" t="s">
        <v>227</v>
      </c>
      <c r="D1749" s="21" t="s">
        <v>85</v>
      </c>
      <c r="E1749" s="22">
        <v>2.48E12</v>
      </c>
      <c r="F1749" s="22">
        <f t="shared" si="2"/>
        <v>40758.08728</v>
      </c>
      <c r="G1749" s="23">
        <v>0.084</v>
      </c>
      <c r="H1749" s="23">
        <v>3423.0</v>
      </c>
      <c r="I1749" s="23">
        <v>0.046</v>
      </c>
      <c r="J1749" s="24">
        <f t="shared" ref="J1749:J1750" si="993">IF(AND( C1749=C1748,D1749&gt;D1748),J1748,"")</f>
        <v>213585</v>
      </c>
      <c r="K1749" s="24">
        <f t="shared" si="3"/>
        <v>0.003510208093</v>
      </c>
      <c r="L1749" s="24">
        <f t="shared" ref="L1749:L1750" si="994">IF(AND(C1749=C1748,C1749&gt;C1748),C1748,0)</f>
        <v>0</v>
      </c>
      <c r="M1749" s="24">
        <f t="shared" si="5"/>
        <v>0</v>
      </c>
      <c r="N1749" s="24">
        <f>IFNA(VLOOKUP(A1749,'HUMAN RESOURCES processed'!$A$2:$M$2692,5,0))</f>
        <v>0.012</v>
      </c>
      <c r="O1749" s="24">
        <f>IFNA(VLOOKUP(A1749,'HUMAN RESOURCES processed'!$A$2:$M$2692,6,0))</f>
        <v>0.005</v>
      </c>
      <c r="P1749" s="24">
        <f>IFNA(VLOOKUP(A1749,'HUMAN RESOURCES processed'!$A$2:$M$2692,7,0))</f>
        <v>81</v>
      </c>
      <c r="Q1749" s="24">
        <f>IFNA(VLOOKUP(A1749,'HUMAN RESOURCES processed'!$A$2:$M$2692,8,0))</f>
        <v>77</v>
      </c>
      <c r="R1749" s="24">
        <f t="shared" si="6"/>
        <v>79</v>
      </c>
      <c r="S1749" s="24">
        <f>IFNA(VLOOKUP(A1749,'HUMAN RESOURCES processed'!$A$2:$M$2692,9,0))</f>
        <v>0.178</v>
      </c>
      <c r="T1749" s="24">
        <f>IFNA(VLOOKUP(A1749,'HUMAN RESOURCES processed'!$A$2:$M$2692,10,0))</f>
        <v>0.662</v>
      </c>
      <c r="U1749" s="24">
        <f>IFNA(VLOOKUP(A1749,'HUMAN RESOURCES processed'!$A$2:$M$2692,11,0))</f>
        <v>0.16</v>
      </c>
      <c r="V1749" s="24">
        <f>IFNA(VLOOKUP(A1749,'HUMAN RESOURCES processed'!$A$2:$M$2692,12,0))</f>
        <v>60846820</v>
      </c>
      <c r="W1749" s="24">
        <f>IFNA(VLOOKUP(A1749,'HUMAN RESOURCES processed'!$A$2:$M$2692,13,0))</f>
        <v>0.802</v>
      </c>
      <c r="X1749" s="24">
        <f>IFNA(VLOOKUP(A1749,'TOURISM processed'!$A$2:$F$2692,5,0))</f>
        <v>43803000000</v>
      </c>
      <c r="Y1749" s="24">
        <f>IFNA(VLOOKUP(A1749,'TOURISM processed'!$A$2:$F$2692,6,0))</f>
        <v>77674000000</v>
      </c>
      <c r="Z1749" s="24">
        <f t="shared" si="7"/>
        <v>1276.549867</v>
      </c>
      <c r="AA1749" s="24">
        <f>IFNA(VLOOKUP(A1749,'BUSINESS processed'!A1749:J4439,5,0))</f>
        <v>0.346</v>
      </c>
      <c r="AB1749" s="24">
        <f>IFNA(VLOOKUP(A1749,'BUSINESS processed'!A1749:J4439,6,0))</f>
        <v>13</v>
      </c>
      <c r="AC1749" s="24">
        <f t="shared" si="991"/>
        <v>0</v>
      </c>
      <c r="AD1749" s="24">
        <f>IFNA(VLOOKUP(A1749,'BUSINESS processed'!A1749:J4439,8,0))</f>
        <v>105</v>
      </c>
      <c r="AE1749" s="24">
        <f>IFNA(VLOOKUP(A1749,'BUSINESS processed'!A1749:J4439,9,0))</f>
        <v>0.688</v>
      </c>
      <c r="AF1749" s="27">
        <f>IFNA(VLOOKUP(A1749,'BUSINESS processed'!A1749:J4439,10,0))</f>
        <v>1.156</v>
      </c>
      <c r="AG1749" s="26"/>
      <c r="AH1749" s="26"/>
      <c r="AI1749" s="26"/>
      <c r="AJ1749" s="26"/>
      <c r="AK1749" s="26"/>
      <c r="AL1749" s="26"/>
      <c r="AM1749" s="26"/>
      <c r="AN1749" s="26"/>
      <c r="AO1749" s="26"/>
      <c r="AP1749" s="26"/>
      <c r="AQ1749" s="26"/>
      <c r="AR1749" s="26"/>
      <c r="AS1749" s="26"/>
      <c r="AT1749" s="26"/>
      <c r="AU1749" s="26"/>
      <c r="AV1749" s="26"/>
      <c r="AW1749" s="26"/>
      <c r="AX1749" s="26"/>
      <c r="AY1749" s="26"/>
      <c r="AZ1749" s="26"/>
      <c r="BA1749" s="26"/>
      <c r="BB1749" s="26"/>
      <c r="BC1749" s="26"/>
      <c r="BD1749" s="26"/>
      <c r="BE1749" s="26"/>
      <c r="BF1749" s="26"/>
      <c r="BG1749" s="26"/>
      <c r="BH1749" s="26"/>
    </row>
    <row r="1750">
      <c r="A1750" s="18" t="str">
        <f t="shared" si="1"/>
        <v>Europe_United Kingdom-Europe_2007</v>
      </c>
      <c r="B1750" s="19" t="s">
        <v>179</v>
      </c>
      <c r="C1750" s="20" t="s">
        <v>227</v>
      </c>
      <c r="D1750" s="21" t="s">
        <v>86</v>
      </c>
      <c r="E1750" s="22">
        <v>2.86E12</v>
      </c>
      <c r="F1750" s="22">
        <f t="shared" si="2"/>
        <v>46638.70073</v>
      </c>
      <c r="G1750" s="23">
        <v>0.085</v>
      </c>
      <c r="H1750" s="23">
        <v>3953.0</v>
      </c>
      <c r="I1750" s="23">
        <v>0.055</v>
      </c>
      <c r="J1750" s="24">
        <f t="shared" si="993"/>
        <v>213585</v>
      </c>
      <c r="K1750" s="24">
        <f t="shared" si="3"/>
        <v>0.003482981432</v>
      </c>
      <c r="L1750" s="24">
        <f t="shared" si="994"/>
        <v>0</v>
      </c>
      <c r="M1750" s="24">
        <f t="shared" si="5"/>
        <v>0</v>
      </c>
      <c r="N1750" s="24">
        <f>IFNA(VLOOKUP(A1750,'HUMAN RESOURCES processed'!$A$2:$M$2692,5,0))</f>
        <v>0.013</v>
      </c>
      <c r="O1750" s="24">
        <f>IFNA(VLOOKUP(A1750,'HUMAN RESOURCES processed'!$A$2:$M$2692,6,0))</f>
        <v>0.005</v>
      </c>
      <c r="P1750" s="24">
        <f>IFNA(VLOOKUP(A1750,'HUMAN RESOURCES processed'!$A$2:$M$2692,7,0))</f>
        <v>82</v>
      </c>
      <c r="Q1750" s="24">
        <f>IFNA(VLOOKUP(A1750,'HUMAN RESOURCES processed'!$A$2:$M$2692,8,0))</f>
        <v>77</v>
      </c>
      <c r="R1750" s="24">
        <f t="shared" si="6"/>
        <v>79.5</v>
      </c>
      <c r="S1750" s="24">
        <f>IFNA(VLOOKUP(A1750,'HUMAN RESOURCES processed'!$A$2:$M$2692,9,0))</f>
        <v>0.177</v>
      </c>
      <c r="T1750" s="24">
        <f>IFNA(VLOOKUP(A1750,'HUMAN RESOURCES processed'!$A$2:$M$2692,10,0))</f>
        <v>0.662</v>
      </c>
      <c r="U1750" s="24">
        <f>IFNA(VLOOKUP(A1750,'HUMAN RESOURCES processed'!$A$2:$M$2692,11,0))</f>
        <v>0.161</v>
      </c>
      <c r="V1750" s="24">
        <f>IFNA(VLOOKUP(A1750,'HUMAN RESOURCES processed'!$A$2:$M$2692,12,0))</f>
        <v>61322463</v>
      </c>
      <c r="W1750" s="24">
        <f>IFNA(VLOOKUP(A1750,'HUMAN RESOURCES processed'!$A$2:$M$2692,13,0))</f>
        <v>0.805</v>
      </c>
      <c r="X1750" s="24">
        <f>IFNA(VLOOKUP(A1750,'TOURISM processed'!$A$2:$F$2692,5,0))</f>
        <v>48193000000</v>
      </c>
      <c r="Y1750" s="24">
        <f>IFNA(VLOOKUP(A1750,'TOURISM processed'!$A$2:$F$2692,6,0))</f>
        <v>86747000000</v>
      </c>
      <c r="Z1750" s="24">
        <f t="shared" si="7"/>
        <v>1414.603976</v>
      </c>
      <c r="AA1750" s="24">
        <f>IFNA(VLOOKUP(A1750,'BUSINESS processed'!A1750:J4440,5,0))</f>
        <v>0.345</v>
      </c>
      <c r="AB1750" s="24">
        <f>IFNA(VLOOKUP(A1750,'BUSINESS processed'!A1750:J4440,6,0))</f>
        <v>13</v>
      </c>
      <c r="AC1750" s="24">
        <f t="shared" si="991"/>
        <v>0</v>
      </c>
      <c r="AD1750" s="24">
        <f>IFNA(VLOOKUP(A1750,'BUSINESS processed'!A1750:J4440,8,0))</f>
        <v>105</v>
      </c>
      <c r="AE1750" s="24">
        <f>IFNA(VLOOKUP(A1750,'BUSINESS processed'!A1750:J4440,9,0))</f>
        <v>0.751</v>
      </c>
      <c r="AF1750" s="27">
        <f>IFNA(VLOOKUP(A1750,'BUSINESS processed'!A1750:J4440,10,0))</f>
        <v>1.211</v>
      </c>
      <c r="AG1750" s="26"/>
      <c r="AH1750" s="26"/>
      <c r="AI1750" s="26"/>
      <c r="AJ1750" s="26"/>
      <c r="AK1750" s="26"/>
      <c r="AL1750" s="26"/>
      <c r="AM1750" s="26"/>
      <c r="AN1750" s="26"/>
      <c r="AO1750" s="26"/>
      <c r="AP1750" s="26"/>
      <c r="AQ1750" s="26"/>
      <c r="AR1750" s="26"/>
      <c r="AS1750" s="26"/>
      <c r="AT1750" s="26"/>
      <c r="AU1750" s="26"/>
      <c r="AV1750" s="26"/>
      <c r="AW1750" s="26"/>
      <c r="AX1750" s="26"/>
      <c r="AY1750" s="26"/>
      <c r="AZ1750" s="26"/>
      <c r="BA1750" s="26"/>
      <c r="BB1750" s="26"/>
      <c r="BC1750" s="26"/>
      <c r="BD1750" s="26"/>
      <c r="BE1750" s="26"/>
      <c r="BF1750" s="26"/>
      <c r="BG1750" s="26"/>
      <c r="BH1750" s="26"/>
    </row>
    <row r="1751">
      <c r="A1751" s="18" t="str">
        <f t="shared" si="1"/>
        <v>Europe_United Kingdom-Europe_2008</v>
      </c>
      <c r="B1751" s="19" t="s">
        <v>179</v>
      </c>
      <c r="C1751" s="20" t="s">
        <v>227</v>
      </c>
      <c r="D1751" s="21" t="s">
        <v>87</v>
      </c>
      <c r="E1751" s="22">
        <v>2.69E12</v>
      </c>
      <c r="F1751" s="22">
        <f t="shared" si="2"/>
        <v>43522.58187</v>
      </c>
      <c r="G1751" s="23">
        <v>0.09</v>
      </c>
      <c r="H1751" s="23">
        <v>3875.0</v>
      </c>
      <c r="I1751" s="23">
        <v>0.046</v>
      </c>
      <c r="J1751" s="24">
        <f>IFNA(VLOOKUP(A1751,'ENERGY processed'!$A$2:$H$2692,7,0),"")</f>
        <v>222664</v>
      </c>
      <c r="K1751" s="24">
        <f t="shared" si="3"/>
        <v>0.00360256958</v>
      </c>
      <c r="L1751" s="24">
        <f>IFNA(VLOOKUP(A1751,'ENERGY processed'!$A$2:$H$2692,8,0),"")</f>
        <v>545480.5</v>
      </c>
      <c r="M1751" s="24">
        <f t="shared" si="5"/>
        <v>0.008825546364</v>
      </c>
      <c r="N1751" s="24">
        <f>IFNA(VLOOKUP(A1751,'HUMAN RESOURCES processed'!$A$2:$M$2692,5,0))</f>
        <v>0.013</v>
      </c>
      <c r="O1751" s="24">
        <f>IFNA(VLOOKUP(A1751,'HUMAN RESOURCES processed'!$A$2:$M$2692,6,0))</f>
        <v>0.005</v>
      </c>
      <c r="P1751" s="24">
        <f>IFNA(VLOOKUP(A1751,'HUMAN RESOURCES processed'!$A$2:$M$2692,7,0))</f>
        <v>82</v>
      </c>
      <c r="Q1751" s="24">
        <f>IFNA(VLOOKUP(A1751,'HUMAN RESOURCES processed'!$A$2:$M$2692,8,0))</f>
        <v>78</v>
      </c>
      <c r="R1751" s="24">
        <f t="shared" si="6"/>
        <v>80</v>
      </c>
      <c r="S1751" s="24">
        <f>IFNA(VLOOKUP(A1751,'HUMAN RESOURCES processed'!$A$2:$M$2692,9,0))</f>
        <v>0.176</v>
      </c>
      <c r="T1751" s="24">
        <f>IFNA(VLOOKUP(A1751,'HUMAN RESOURCES processed'!$A$2:$M$2692,10,0))</f>
        <v>0.661</v>
      </c>
      <c r="U1751" s="24">
        <f>IFNA(VLOOKUP(A1751,'HUMAN RESOURCES processed'!$A$2:$M$2692,11,0))</f>
        <v>0.162</v>
      </c>
      <c r="V1751" s="24">
        <f>IFNA(VLOOKUP(A1751,'HUMAN RESOURCES processed'!$A$2:$M$2692,12,0))</f>
        <v>61806995</v>
      </c>
      <c r="W1751" s="24">
        <f>IFNA(VLOOKUP(A1751,'HUMAN RESOURCES processed'!$A$2:$M$2692,13,0))</f>
        <v>0.808</v>
      </c>
      <c r="X1751" s="24">
        <f>IFNA(VLOOKUP(A1751,'TOURISM processed'!$A$2:$F$2692,5,0))</f>
        <v>46285000000</v>
      </c>
      <c r="Y1751" s="24">
        <f>IFNA(VLOOKUP(A1751,'TOURISM processed'!$A$2:$F$2692,6,0))</f>
        <v>83584000000</v>
      </c>
      <c r="Z1751" s="24">
        <f t="shared" si="7"/>
        <v>1352.338841</v>
      </c>
      <c r="AA1751" s="24">
        <f>IFNA(VLOOKUP(A1751,'BUSINESS processed'!A1751:J4441,5,0))</f>
        <v>0.342</v>
      </c>
      <c r="AB1751" s="24">
        <f>IFNA(VLOOKUP(A1751,'BUSINESS processed'!A1751:J4441,6,0))</f>
        <v>13</v>
      </c>
      <c r="AC1751" s="24">
        <f t="shared" si="991"/>
        <v>0</v>
      </c>
      <c r="AD1751" s="24">
        <f>IFNA(VLOOKUP(A1751,'BUSINESS processed'!A1751:J4441,8,0))</f>
        <v>105</v>
      </c>
      <c r="AE1751" s="24">
        <f>IFNA(VLOOKUP(A1751,'BUSINESS processed'!A1751:J4441,9,0))</f>
        <v>0.784</v>
      </c>
      <c r="AF1751" s="27">
        <f>IFNA(VLOOKUP(A1751,'BUSINESS processed'!A1751:J4441,10,0))</f>
        <v>1.222</v>
      </c>
      <c r="AG1751" s="26"/>
      <c r="AH1751" s="26"/>
      <c r="AI1751" s="26"/>
      <c r="AJ1751" s="26"/>
      <c r="AK1751" s="26"/>
      <c r="AL1751" s="26"/>
      <c r="AM1751" s="26"/>
      <c r="AN1751" s="26"/>
      <c r="AO1751" s="26"/>
      <c r="AP1751" s="26"/>
      <c r="AQ1751" s="26"/>
      <c r="AR1751" s="26"/>
      <c r="AS1751" s="26"/>
      <c r="AT1751" s="26"/>
      <c r="AU1751" s="26"/>
      <c r="AV1751" s="26"/>
      <c r="AW1751" s="26"/>
      <c r="AX1751" s="26"/>
      <c r="AY1751" s="26"/>
      <c r="AZ1751" s="26"/>
      <c r="BA1751" s="26"/>
      <c r="BB1751" s="26"/>
      <c r="BC1751" s="26"/>
      <c r="BD1751" s="26"/>
      <c r="BE1751" s="26"/>
      <c r="BF1751" s="26"/>
      <c r="BG1751" s="26"/>
      <c r="BH1751" s="26"/>
    </row>
    <row r="1752">
      <c r="A1752" s="18" t="str">
        <f t="shared" si="1"/>
        <v>Europe_United Kingdom-Europe_2009</v>
      </c>
      <c r="B1752" s="19" t="s">
        <v>179</v>
      </c>
      <c r="C1752" s="20" t="s">
        <v>227</v>
      </c>
      <c r="D1752" s="21" t="s">
        <v>88</v>
      </c>
      <c r="E1752" s="22">
        <v>2.21E12</v>
      </c>
      <c r="F1752" s="22">
        <f t="shared" si="2"/>
        <v>35487.03222</v>
      </c>
      <c r="G1752" s="23">
        <v>0.099</v>
      </c>
      <c r="H1752" s="23">
        <v>3512.0</v>
      </c>
      <c r="I1752" s="23">
        <v>0.006</v>
      </c>
      <c r="J1752" s="24">
        <f>IFNA(VLOOKUP(A1752,'ENERGY processed'!$A$2:$H$2692,7,0),"")</f>
        <v>210993</v>
      </c>
      <c r="K1752" s="24">
        <f t="shared" si="3"/>
        <v>0.003388016013</v>
      </c>
      <c r="L1752" s="24">
        <f>IFNA(VLOOKUP(A1752,'ENERGY processed'!$A$2:$H$2692,8,0),"")</f>
        <v>528906</v>
      </c>
      <c r="M1752" s="24">
        <f t="shared" si="5"/>
        <v>0.008492897857</v>
      </c>
      <c r="N1752" s="24">
        <f>IFNA(VLOOKUP(A1752,'HUMAN RESOURCES processed'!$A$2:$M$2692,5,0))</f>
        <v>0.013</v>
      </c>
      <c r="O1752" s="24">
        <f>IFNA(VLOOKUP(A1752,'HUMAN RESOURCES processed'!$A$2:$M$2692,6,0))</f>
        <v>0.005</v>
      </c>
      <c r="P1752" s="24">
        <f>IFNA(VLOOKUP(A1752,'HUMAN RESOURCES processed'!$A$2:$M$2692,7,0))</f>
        <v>82</v>
      </c>
      <c r="Q1752" s="24">
        <f>IFNA(VLOOKUP(A1752,'HUMAN RESOURCES processed'!$A$2:$M$2692,8,0))</f>
        <v>78</v>
      </c>
      <c r="R1752" s="24">
        <f t="shared" si="6"/>
        <v>80</v>
      </c>
      <c r="S1752" s="24">
        <f>IFNA(VLOOKUP(A1752,'HUMAN RESOURCES processed'!$A$2:$M$2692,9,0))</f>
        <v>0.176</v>
      </c>
      <c r="T1752" s="24">
        <f>IFNA(VLOOKUP(A1752,'HUMAN RESOURCES processed'!$A$2:$M$2692,10,0))</f>
        <v>0.66</v>
      </c>
      <c r="U1752" s="24">
        <f>IFNA(VLOOKUP(A1752,'HUMAN RESOURCES processed'!$A$2:$M$2692,11,0))</f>
        <v>0.164</v>
      </c>
      <c r="V1752" s="24">
        <f>IFNA(VLOOKUP(A1752,'HUMAN RESOURCES processed'!$A$2:$M$2692,12,0))</f>
        <v>62276270</v>
      </c>
      <c r="W1752" s="24">
        <f>IFNA(VLOOKUP(A1752,'HUMAN RESOURCES processed'!$A$2:$M$2692,13,0))</f>
        <v>0.81</v>
      </c>
      <c r="X1752" s="24">
        <f>IFNA(VLOOKUP(A1752,'TOURISM processed'!$A$2:$F$2692,5,0))</f>
        <v>38564000000</v>
      </c>
      <c r="Y1752" s="24">
        <f>IFNA(VLOOKUP(A1752,'TOURISM processed'!$A$2:$F$2692,6,0))</f>
        <v>61133000000</v>
      </c>
      <c r="Z1752" s="24">
        <f t="shared" si="7"/>
        <v>981.6419641</v>
      </c>
      <c r="AA1752" s="24">
        <f>IFNA(VLOOKUP(A1752,'BUSINESS processed'!A1752:J4442,5,0))</f>
        <v>0.349</v>
      </c>
      <c r="AB1752" s="24">
        <f>IFNA(VLOOKUP(A1752,'BUSINESS processed'!A1752:J4442,6,0))</f>
        <v>12</v>
      </c>
      <c r="AC1752" s="24">
        <f t="shared" si="991"/>
        <v>0</v>
      </c>
      <c r="AD1752" s="24">
        <f>IFNA(VLOOKUP(A1752,'BUSINESS processed'!A1752:J4442,8,0))</f>
        <v>110</v>
      </c>
      <c r="AE1752" s="24">
        <f>IFNA(VLOOKUP(A1752,'BUSINESS processed'!A1752:J4442,9,0))</f>
        <v>0.836</v>
      </c>
      <c r="AF1752" s="27">
        <f>IFNA(VLOOKUP(A1752,'BUSINESS processed'!A1752:J4442,10,0))</f>
        <v>1.24</v>
      </c>
      <c r="AG1752" s="26"/>
      <c r="AH1752" s="26"/>
      <c r="AI1752" s="26"/>
      <c r="AJ1752" s="26"/>
      <c r="AK1752" s="26"/>
      <c r="AL1752" s="26"/>
      <c r="AM1752" s="26"/>
      <c r="AN1752" s="26"/>
      <c r="AO1752" s="26"/>
      <c r="AP1752" s="26"/>
      <c r="AQ1752" s="26"/>
      <c r="AR1752" s="26"/>
      <c r="AS1752" s="26"/>
      <c r="AT1752" s="26"/>
      <c r="AU1752" s="26"/>
      <c r="AV1752" s="26"/>
      <c r="AW1752" s="26"/>
      <c r="AX1752" s="26"/>
      <c r="AY1752" s="26"/>
      <c r="AZ1752" s="26"/>
      <c r="BA1752" s="26"/>
      <c r="BB1752" s="26"/>
      <c r="BC1752" s="26"/>
      <c r="BD1752" s="26"/>
      <c r="BE1752" s="26"/>
      <c r="BF1752" s="26"/>
      <c r="BG1752" s="26"/>
      <c r="BH1752" s="26"/>
    </row>
    <row r="1753">
      <c r="A1753" s="18" t="str">
        <f t="shared" si="1"/>
        <v>Europe_United Kingdom-Europe_2010</v>
      </c>
      <c r="B1753" s="19" t="s">
        <v>179</v>
      </c>
      <c r="C1753" s="20" t="s">
        <v>227</v>
      </c>
      <c r="D1753" s="21" t="s">
        <v>89</v>
      </c>
      <c r="E1753" s="22">
        <v>2.3E12</v>
      </c>
      <c r="F1753" s="22">
        <f t="shared" si="2"/>
        <v>36643.82986</v>
      </c>
      <c r="G1753" s="23">
        <v>0.096</v>
      </c>
      <c r="H1753" s="23">
        <v>3489.0</v>
      </c>
      <c r="I1753" s="23">
        <v>0.005</v>
      </c>
      <c r="J1753" s="24">
        <f>IFNA(VLOOKUP(A1753,'ENERGY processed'!$A$2:$H$2692,7,0),"")</f>
        <v>218306</v>
      </c>
      <c r="K1753" s="24">
        <f t="shared" si="3"/>
        <v>0.003478073009</v>
      </c>
      <c r="L1753" s="24">
        <f>IFNA(VLOOKUP(A1753,'ENERGY processed'!$A$2:$H$2692,8,0),"")</f>
        <v>531939</v>
      </c>
      <c r="M1753" s="24">
        <f t="shared" si="5"/>
        <v>0.00847490531</v>
      </c>
      <c r="N1753" s="24">
        <f>IFNA(VLOOKUP(A1753,'HUMAN RESOURCES processed'!$A$2:$M$2692,5,0))</f>
        <v>0.013</v>
      </c>
      <c r="O1753" s="24">
        <f>IFNA(VLOOKUP(A1753,'HUMAN RESOURCES processed'!$A$2:$M$2692,6,0))</f>
        <v>0.004</v>
      </c>
      <c r="P1753" s="24">
        <f>IFNA(VLOOKUP(A1753,'HUMAN RESOURCES processed'!$A$2:$M$2692,7,0))</f>
        <v>82</v>
      </c>
      <c r="Q1753" s="24">
        <f>IFNA(VLOOKUP(A1753,'HUMAN RESOURCES processed'!$A$2:$M$2692,8,0))</f>
        <v>79</v>
      </c>
      <c r="R1753" s="24">
        <f t="shared" si="6"/>
        <v>80.5</v>
      </c>
      <c r="S1753" s="24">
        <f>IFNA(VLOOKUP(A1753,'HUMAN RESOURCES processed'!$A$2:$M$2692,9,0))</f>
        <v>0.176</v>
      </c>
      <c r="T1753" s="24">
        <f>IFNA(VLOOKUP(A1753,'HUMAN RESOURCES processed'!$A$2:$M$2692,10,0))</f>
        <v>0.659</v>
      </c>
      <c r="U1753" s="24">
        <f>IFNA(VLOOKUP(A1753,'HUMAN RESOURCES processed'!$A$2:$M$2692,11,0))</f>
        <v>0.166</v>
      </c>
      <c r="V1753" s="24">
        <f>IFNA(VLOOKUP(A1753,'HUMAN RESOURCES processed'!$A$2:$M$2692,12,0))</f>
        <v>62766365</v>
      </c>
      <c r="W1753" s="24">
        <f>IFNA(VLOOKUP(A1753,'HUMAN RESOURCES processed'!$A$2:$M$2692,13,0))</f>
        <v>0.813</v>
      </c>
      <c r="X1753" s="24">
        <f>IFNA(VLOOKUP(A1753,'TOURISM processed'!$A$2:$F$2692,5,0))</f>
        <v>40746000000</v>
      </c>
      <c r="Y1753" s="24">
        <f>IFNA(VLOOKUP(A1753,'TOURISM processed'!$A$2:$F$2692,6,0))</f>
        <v>61368000000</v>
      </c>
      <c r="Z1753" s="24">
        <f t="shared" si="7"/>
        <v>977.7211091</v>
      </c>
      <c r="AA1753" s="24">
        <f>IFNA(VLOOKUP(A1753,'BUSINESS processed'!A1753:J4443,5,0))</f>
        <v>0.361</v>
      </c>
      <c r="AB1753" s="24">
        <f>IFNA(VLOOKUP(A1753,'BUSINESS processed'!A1753:J4443,6,0))</f>
        <v>12</v>
      </c>
      <c r="AC1753" s="24">
        <f t="shared" si="991"/>
        <v>0</v>
      </c>
      <c r="AD1753" s="24">
        <f>IFNA(VLOOKUP(A1753,'BUSINESS processed'!A1753:J4443,8,0))</f>
        <v>110</v>
      </c>
      <c r="AE1753" s="24">
        <f>IFNA(VLOOKUP(A1753,'BUSINESS processed'!A1753:J4443,9,0))</f>
        <v>0.85</v>
      </c>
      <c r="AF1753" s="27">
        <f>IFNA(VLOOKUP(A1753,'BUSINESS processed'!A1753:J4443,10,0))</f>
        <v>1.236</v>
      </c>
      <c r="AG1753" s="26"/>
      <c r="AH1753" s="26"/>
      <c r="AI1753" s="26"/>
      <c r="AJ1753" s="26"/>
      <c r="AK1753" s="26"/>
      <c r="AL1753" s="26"/>
      <c r="AM1753" s="26"/>
      <c r="AN1753" s="26"/>
      <c r="AO1753" s="26"/>
      <c r="AP1753" s="26"/>
      <c r="AQ1753" s="26"/>
      <c r="AR1753" s="26"/>
      <c r="AS1753" s="26"/>
      <c r="AT1753" s="26"/>
      <c r="AU1753" s="26"/>
      <c r="AV1753" s="26"/>
      <c r="AW1753" s="26"/>
      <c r="AX1753" s="26"/>
      <c r="AY1753" s="26"/>
      <c r="AZ1753" s="26"/>
      <c r="BA1753" s="26"/>
      <c r="BB1753" s="26"/>
      <c r="BC1753" s="26"/>
      <c r="BD1753" s="26"/>
      <c r="BE1753" s="26"/>
      <c r="BF1753" s="26"/>
      <c r="BG1753" s="26"/>
      <c r="BH1753" s="26"/>
    </row>
    <row r="1754">
      <c r="A1754" s="18" t="str">
        <f t="shared" si="1"/>
        <v>Europe_United Kingdom-Europe_2011</v>
      </c>
      <c r="B1754" s="19" t="s">
        <v>179</v>
      </c>
      <c r="C1754" s="20" t="s">
        <v>227</v>
      </c>
      <c r="D1754" s="21" t="s">
        <v>90</v>
      </c>
      <c r="E1754" s="22">
        <v>2.46E12</v>
      </c>
      <c r="F1754" s="22">
        <f t="shared" si="2"/>
        <v>38887.79761</v>
      </c>
      <c r="G1754" s="23">
        <v>0.094</v>
      </c>
      <c r="H1754" s="23">
        <v>3659.0</v>
      </c>
      <c r="I1754" s="23">
        <v>0.005</v>
      </c>
      <c r="J1754" s="24">
        <f>IFNA(VLOOKUP(A1754,'ENERGY processed'!$A$2:$H$2692,7,0),"")</f>
        <v>222638</v>
      </c>
      <c r="K1754" s="24">
        <f t="shared" si="3"/>
        <v>0.003519472148</v>
      </c>
      <c r="L1754" s="24">
        <f>IFNA(VLOOKUP(A1754,'ENERGY processed'!$A$2:$H$2692,8,0),"")</f>
        <v>541986</v>
      </c>
      <c r="M1754" s="24">
        <f t="shared" si="5"/>
        <v>0.008567740599</v>
      </c>
      <c r="N1754" s="24">
        <f>IFNA(VLOOKUP(A1754,'HUMAN RESOURCES processed'!$A$2:$M$2692,5,0))</f>
        <v>0.013</v>
      </c>
      <c r="O1754" s="24">
        <f>IFNA(VLOOKUP(A1754,'HUMAN RESOURCES processed'!$A$2:$M$2692,6,0))</f>
        <v>0.004</v>
      </c>
      <c r="P1754" s="24">
        <f>IFNA(VLOOKUP(A1754,'HUMAN RESOURCES processed'!$A$2:$M$2692,7,0))</f>
        <v>83</v>
      </c>
      <c r="Q1754" s="24">
        <f>IFNA(VLOOKUP(A1754,'HUMAN RESOURCES processed'!$A$2:$M$2692,8,0))</f>
        <v>79</v>
      </c>
      <c r="R1754" s="24">
        <f t="shared" si="6"/>
        <v>81</v>
      </c>
      <c r="S1754" s="24">
        <f>IFNA(VLOOKUP(A1754,'HUMAN RESOURCES processed'!$A$2:$M$2692,9,0))</f>
        <v>0.175</v>
      </c>
      <c r="T1754" s="24">
        <f>IFNA(VLOOKUP(A1754,'HUMAN RESOURCES processed'!$A$2:$M$2692,10,0))</f>
        <v>0.656</v>
      </c>
      <c r="U1754" s="24">
        <f>IFNA(VLOOKUP(A1754,'HUMAN RESOURCES processed'!$A$2:$M$2692,11,0))</f>
        <v>0.169</v>
      </c>
      <c r="V1754" s="24">
        <f>IFNA(VLOOKUP(A1754,'HUMAN RESOURCES processed'!$A$2:$M$2692,12,0))</f>
        <v>63258918</v>
      </c>
      <c r="W1754" s="24">
        <f>IFNA(VLOOKUP(A1754,'HUMAN RESOURCES processed'!$A$2:$M$2692,13,0))</f>
        <v>0.816</v>
      </c>
      <c r="X1754" s="24">
        <f>IFNA(VLOOKUP(A1754,'TOURISM processed'!$A$2:$F$2692,5,0))</f>
        <v>45940000000</v>
      </c>
      <c r="Y1754" s="24">
        <f>IFNA(VLOOKUP(A1754,'TOURISM processed'!$A$2:$F$2692,6,0))</f>
        <v>64627000000</v>
      </c>
      <c r="Z1754" s="24">
        <f t="shared" si="7"/>
        <v>1021.626706</v>
      </c>
      <c r="AA1754" s="24">
        <f>IFNA(VLOOKUP(A1754,'BUSINESS processed'!A1754:J4444,5,0))</f>
        <v>0.361</v>
      </c>
      <c r="AB1754" s="24">
        <f>IFNA(VLOOKUP(A1754,'BUSINESS processed'!A1754:J4444,6,0))</f>
        <v>12</v>
      </c>
      <c r="AC1754" s="24">
        <f t="shared" si="991"/>
        <v>0</v>
      </c>
      <c r="AD1754" s="24">
        <f>IFNA(VLOOKUP(A1754,'BUSINESS processed'!A1754:J4444,8,0))</f>
        <v>110</v>
      </c>
      <c r="AE1754" s="24">
        <f>IFNA(VLOOKUP(A1754,'BUSINESS processed'!A1754:J4444,9,0))</f>
        <v>0.854</v>
      </c>
      <c r="AF1754" s="27">
        <f>IFNA(VLOOKUP(A1754,'BUSINESS processed'!A1754:J4444,10,0))</f>
        <v>1.236</v>
      </c>
      <c r="AG1754" s="26"/>
      <c r="AH1754" s="26"/>
      <c r="AI1754" s="26"/>
      <c r="AJ1754" s="26"/>
      <c r="AK1754" s="26"/>
      <c r="AL1754" s="26"/>
      <c r="AM1754" s="26"/>
      <c r="AN1754" s="26"/>
      <c r="AO1754" s="26"/>
      <c r="AP1754" s="26"/>
      <c r="AQ1754" s="26"/>
      <c r="AR1754" s="26"/>
      <c r="AS1754" s="26"/>
      <c r="AT1754" s="26"/>
      <c r="AU1754" s="26"/>
      <c r="AV1754" s="26"/>
      <c r="AW1754" s="26"/>
      <c r="AX1754" s="26"/>
      <c r="AY1754" s="26"/>
      <c r="AZ1754" s="26"/>
      <c r="BA1754" s="26"/>
      <c r="BB1754" s="26"/>
      <c r="BC1754" s="26"/>
      <c r="BD1754" s="26"/>
      <c r="BE1754" s="26"/>
      <c r="BF1754" s="26"/>
      <c r="BG1754" s="26"/>
      <c r="BH1754" s="26"/>
    </row>
    <row r="1755">
      <c r="A1755" s="18" t="str">
        <f t="shared" si="1"/>
        <v>Europe_United Kingdom-Europe_2012</v>
      </c>
      <c r="B1755" s="19" t="s">
        <v>179</v>
      </c>
      <c r="C1755" s="20" t="s">
        <v>227</v>
      </c>
      <c r="D1755" s="21" t="s">
        <v>91</v>
      </c>
      <c r="E1755" s="22">
        <v>2.46E12</v>
      </c>
      <c r="F1755" s="22">
        <f t="shared" si="2"/>
        <v>38621.13929</v>
      </c>
      <c r="G1755" s="23">
        <v>0.094</v>
      </c>
      <c r="H1755" s="23">
        <v>3647.0</v>
      </c>
      <c r="I1755" s="23">
        <v>0.005</v>
      </c>
      <c r="J1755" s="24">
        <f>IFNA(VLOOKUP(A1755,'ENERGY processed'!$A$2:$H$2692,7,0),"")</f>
        <v>222510</v>
      </c>
      <c r="K1755" s="24">
        <f t="shared" si="3"/>
        <v>0.003493329148</v>
      </c>
      <c r="L1755" s="24">
        <f>IFNA(VLOOKUP(A1755,'ENERGY processed'!$A$2:$H$2692,8,0),"")</f>
        <v>542151</v>
      </c>
      <c r="M1755" s="24">
        <f t="shared" si="5"/>
        <v>0.008511581012</v>
      </c>
      <c r="N1755" s="24">
        <f>IFNA(VLOOKUP(A1755,'HUMAN RESOURCES processed'!$A$2:$M$2692,5,0))</f>
        <v>0.013</v>
      </c>
      <c r="O1755" s="24">
        <f>IFNA(VLOOKUP(A1755,'HUMAN RESOURCES processed'!$A$2:$M$2692,6,0))</f>
        <v>0.004</v>
      </c>
      <c r="P1755" s="24">
        <f>IFNA(VLOOKUP(A1755,'HUMAN RESOURCES processed'!$A$2:$M$2692,7,0))</f>
        <v>84</v>
      </c>
      <c r="Q1755" s="24">
        <f>IFNA(VLOOKUP(A1755,'HUMAN RESOURCES processed'!$A$2:$M$2692,8,0))</f>
        <v>80</v>
      </c>
      <c r="R1755" s="24">
        <f t="shared" si="6"/>
        <v>82</v>
      </c>
      <c r="S1755" s="24">
        <f>IFNA(VLOOKUP(A1755,'HUMAN RESOURCES processed'!$A$2:$M$2692,9,0))</f>
        <v>0.175</v>
      </c>
      <c r="T1755" s="24">
        <f>IFNA(VLOOKUP(A1755,'HUMAN RESOURCES processed'!$A$2:$M$2692,10,0))</f>
        <v>0.653</v>
      </c>
      <c r="U1755" s="24">
        <f>IFNA(VLOOKUP(A1755,'HUMAN RESOURCES processed'!$A$2:$M$2692,11,0))</f>
        <v>0.172</v>
      </c>
      <c r="V1755" s="24">
        <f>IFNA(VLOOKUP(A1755,'HUMAN RESOURCES processed'!$A$2:$M$2692,12,0))</f>
        <v>63695687</v>
      </c>
      <c r="W1755" s="24">
        <f>IFNA(VLOOKUP(A1755,'HUMAN RESOURCES processed'!$A$2:$M$2692,13,0))</f>
        <v>0.818</v>
      </c>
      <c r="X1755" s="24">
        <f>IFNA(VLOOKUP(A1755,'TOURISM processed'!$A$2:$F$2692,5,0))</f>
        <v>45966000000</v>
      </c>
      <c r="Y1755" s="24">
        <f>IFNA(VLOOKUP(A1755,'TOURISM processed'!$A$2:$F$2692,6,0))</f>
        <v>66182000000</v>
      </c>
      <c r="Z1755" s="24">
        <f t="shared" si="7"/>
        <v>1039.034244</v>
      </c>
      <c r="AA1755" s="24">
        <f>IFNA(VLOOKUP(A1755,'BUSINESS processed'!A1755:J4445,5,0))</f>
        <v>0.35</v>
      </c>
      <c r="AB1755" s="24">
        <f>IFNA(VLOOKUP(A1755,'BUSINESS processed'!A1755:J4445,6,0))</f>
        <v>12</v>
      </c>
      <c r="AC1755" s="24">
        <f>IFNA(VLOOKUP(A1755,'BUSINESS processed'!A1755:J4445,7,0))</f>
        <v>11</v>
      </c>
      <c r="AD1755" s="24">
        <f>IFNA(VLOOKUP(A1755,'BUSINESS processed'!A1755:J4445,8,0))</f>
        <v>110</v>
      </c>
      <c r="AE1755" s="24">
        <f>IFNA(VLOOKUP(A1755,'BUSINESS processed'!A1755:J4445,9,0))</f>
        <v>0.875</v>
      </c>
      <c r="AF1755" s="27">
        <f>IFNA(VLOOKUP(A1755,'BUSINESS processed'!A1755:J4445,10,0))</f>
        <v>1.248</v>
      </c>
      <c r="AG1755" s="26"/>
      <c r="AH1755" s="26"/>
      <c r="AI1755" s="26"/>
      <c r="AJ1755" s="26"/>
      <c r="AK1755" s="26"/>
      <c r="AL1755" s="26"/>
      <c r="AM1755" s="26"/>
      <c r="AN1755" s="26"/>
      <c r="AO1755" s="26"/>
      <c r="AP1755" s="26"/>
      <c r="AQ1755" s="26"/>
      <c r="AR1755" s="26"/>
      <c r="AS1755" s="26"/>
      <c r="AT1755" s="26"/>
      <c r="AU1755" s="26"/>
      <c r="AV1755" s="26"/>
      <c r="AW1755" s="26"/>
      <c r="AX1755" s="26"/>
      <c r="AY1755" s="26"/>
      <c r="AZ1755" s="26"/>
      <c r="BA1755" s="26"/>
      <c r="BB1755" s="26"/>
      <c r="BC1755" s="26"/>
      <c r="BD1755" s="26"/>
      <c r="BE1755" s="26"/>
      <c r="BF1755" s="26"/>
      <c r="BG1755" s="26"/>
      <c r="BH1755" s="26"/>
    </row>
    <row r="1756">
      <c r="A1756" s="18" t="str">
        <f t="shared" si="1"/>
        <v>Middle East_Bahrain-Middle East_2000</v>
      </c>
      <c r="B1756" s="19" t="s">
        <v>228</v>
      </c>
      <c r="C1756" s="20" t="s">
        <v>229</v>
      </c>
      <c r="D1756" s="21" t="s">
        <v>70</v>
      </c>
      <c r="E1756" s="22">
        <v>3.0362317939E10</v>
      </c>
      <c r="F1756" s="22">
        <f t="shared" si="2"/>
        <v>45436.31536</v>
      </c>
      <c r="G1756" s="23">
        <v>0.039</v>
      </c>
      <c r="H1756" s="23">
        <v>895.0</v>
      </c>
      <c r="I1756" s="23">
        <v>0.06</v>
      </c>
      <c r="J1756" s="24">
        <f>IF(AND( C1756=C1755,D1756&gt;D1755),J1755,0)</f>
        <v>0</v>
      </c>
      <c r="K1756" s="24">
        <f t="shared" si="3"/>
        <v>0</v>
      </c>
      <c r="L1756" s="24">
        <f t="shared" ref="L1756:L1757" si="995">IF(AND(C1756=C1755,C1756&gt;C1755),C1755,0)</f>
        <v>0</v>
      </c>
      <c r="M1756" s="24">
        <f t="shared" si="5"/>
        <v>0</v>
      </c>
      <c r="N1756" s="24">
        <f>IFNA(VLOOKUP(A1756,'HUMAN RESOURCES processed'!$A$2:$M$2692,5,0))</f>
        <v>0.021</v>
      </c>
      <c r="O1756" s="24">
        <f>IFNA(VLOOKUP(A1756,'HUMAN RESOURCES processed'!$A$2:$M$2692,6,0))</f>
        <v>0.011</v>
      </c>
      <c r="P1756" s="24">
        <f>IFNA(VLOOKUP(A1756,'HUMAN RESOURCES processed'!$A$2:$M$2692,7,0))</f>
        <v>76</v>
      </c>
      <c r="Q1756" s="24">
        <f>IFNA(VLOOKUP(A1756,'HUMAN RESOURCES processed'!$A$2:$M$2692,8,0))</f>
        <v>74</v>
      </c>
      <c r="R1756" s="24">
        <f t="shared" si="6"/>
        <v>75</v>
      </c>
      <c r="S1756" s="24">
        <f>IFNA(VLOOKUP(A1756,'HUMAN RESOURCES processed'!$A$2:$M$2692,9,0))</f>
        <v>0.308</v>
      </c>
      <c r="T1756" s="24">
        <f>IFNA(VLOOKUP(A1756,'HUMAN RESOURCES processed'!$A$2:$M$2692,10,0))</f>
        <v>0.667</v>
      </c>
      <c r="U1756" s="24">
        <f>IFNA(VLOOKUP(A1756,'HUMAN RESOURCES processed'!$A$2:$M$2692,11,0))</f>
        <v>0.024</v>
      </c>
      <c r="V1756" s="24">
        <f>IFNA(VLOOKUP(A1756,'HUMAN RESOURCES processed'!$A$2:$M$2692,12,0))</f>
        <v>668239</v>
      </c>
      <c r="W1756" s="24">
        <f>IFNA(VLOOKUP(A1756,'HUMAN RESOURCES processed'!$A$2:$M$2692,13,0))</f>
        <v>0.884</v>
      </c>
      <c r="X1756" s="24">
        <f>IFNA(VLOOKUP(A1756,'TOURISM processed'!$A$2:$F$2692,5,0))</f>
        <v>854000000</v>
      </c>
      <c r="Y1756" s="24">
        <f>IFNA(VLOOKUP(A1756,'TOURISM processed'!$A$2:$F$2692,6,0))</f>
        <v>425000000</v>
      </c>
      <c r="Z1756" s="24">
        <f t="shared" si="7"/>
        <v>635.999994</v>
      </c>
      <c r="AA1756" s="24">
        <f t="shared" ref="AA1756:AA1762" si="996">IF(AND(C1756=C1755,D1756&gt;D1755),AA1755,0)</f>
        <v>0</v>
      </c>
      <c r="AB1756" s="24">
        <f t="shared" ref="AB1756:AB1762" si="997">IF(AND(C1756=C1755,D1756&gt;D1755),AB1755,0)</f>
        <v>0</v>
      </c>
      <c r="AC1756" s="24">
        <f t="shared" ref="AC1756:AC1767" si="998">IF(AND(C1756=C1755,D1756&gt;D1755),AC1755,0)</f>
        <v>0</v>
      </c>
      <c r="AD1756" s="24">
        <f t="shared" ref="AD1756:AD1762" si="999">IF(AND(C1756=C1755,D1756&gt;D1755),AD1755,0)</f>
        <v>0</v>
      </c>
      <c r="AE1756" s="24">
        <f>IFNA(VLOOKUP(A1756,'BUSINESS processed'!A1756:J4446,9,0))</f>
        <v>0.062</v>
      </c>
      <c r="AF1756" s="27">
        <f>IFNA(VLOOKUP(A1756,'BUSINESS processed'!A1756:J4446,10,0))</f>
        <v>0.308</v>
      </c>
      <c r="AG1756" s="26"/>
      <c r="AH1756" s="26"/>
      <c r="AI1756" s="26"/>
      <c r="AJ1756" s="26"/>
      <c r="AK1756" s="26"/>
      <c r="AL1756" s="26"/>
      <c r="AM1756" s="26"/>
      <c r="AN1756" s="26"/>
      <c r="AO1756" s="26"/>
      <c r="AP1756" s="26"/>
      <c r="AQ1756" s="26"/>
      <c r="AR1756" s="26"/>
      <c r="AS1756" s="26"/>
      <c r="AT1756" s="26"/>
      <c r="AU1756" s="26"/>
      <c r="AV1756" s="26"/>
      <c r="AW1756" s="26"/>
      <c r="AX1756" s="26"/>
      <c r="AY1756" s="26"/>
      <c r="AZ1756" s="26"/>
      <c r="BA1756" s="26"/>
      <c r="BB1756" s="26"/>
      <c r="BC1756" s="26"/>
      <c r="BD1756" s="26"/>
      <c r="BE1756" s="26"/>
      <c r="BF1756" s="26"/>
      <c r="BG1756" s="26"/>
      <c r="BH1756" s="26"/>
    </row>
    <row r="1757">
      <c r="A1757" s="18" t="str">
        <f t="shared" si="1"/>
        <v>Middle East_Bahrain-Middle East_2001</v>
      </c>
      <c r="B1757" s="19" t="s">
        <v>228</v>
      </c>
      <c r="C1757" s="20" t="s">
        <v>229</v>
      </c>
      <c r="D1757" s="21" t="s">
        <v>71</v>
      </c>
      <c r="E1757" s="22">
        <v>9.063147901E9</v>
      </c>
      <c r="F1757" s="22">
        <f t="shared" si="2"/>
        <v>12970.53434</v>
      </c>
      <c r="G1757" s="23">
        <v>0.035</v>
      </c>
      <c r="H1757" s="23">
        <v>476.0</v>
      </c>
      <c r="I1757" s="23">
        <v>0.116</v>
      </c>
      <c r="J1757" s="24">
        <f>IFNA(VLOOKUP(A1757,'ENERGY processed'!$A$2:$H$2692,7,0),"")</f>
        <v>9506</v>
      </c>
      <c r="K1757" s="24">
        <f t="shared" si="3"/>
        <v>0.01360431285</v>
      </c>
      <c r="L1757" s="24">
        <f t="shared" si="995"/>
        <v>0</v>
      </c>
      <c r="M1757" s="24">
        <f t="shared" si="5"/>
        <v>0</v>
      </c>
      <c r="N1757" s="24">
        <f>IFNA(VLOOKUP(A1757,'HUMAN RESOURCES processed'!$A$2:$M$2692,5,0))</f>
        <v>0.021</v>
      </c>
      <c r="O1757" s="24">
        <f>IFNA(VLOOKUP(A1757,'HUMAN RESOURCES processed'!$A$2:$M$2692,6,0))</f>
        <v>0.011</v>
      </c>
      <c r="P1757" s="24">
        <f>IFNA(VLOOKUP(A1757,'HUMAN RESOURCES processed'!$A$2:$M$2692,7,0))</f>
        <v>76</v>
      </c>
      <c r="Q1757" s="24">
        <f>IFNA(VLOOKUP(A1757,'HUMAN RESOURCES processed'!$A$2:$M$2692,8,0))</f>
        <v>74</v>
      </c>
      <c r="R1757" s="24">
        <f t="shared" si="6"/>
        <v>75</v>
      </c>
      <c r="S1757" s="24">
        <f>IFNA(VLOOKUP(A1757,'HUMAN RESOURCES processed'!$A$2:$M$2692,9,0))</f>
        <v>0.305</v>
      </c>
      <c r="T1757" s="24">
        <f>IFNA(VLOOKUP(A1757,'HUMAN RESOURCES processed'!$A$2:$M$2692,10,0))</f>
        <v>0.67</v>
      </c>
      <c r="U1757" s="24">
        <f>IFNA(VLOOKUP(A1757,'HUMAN RESOURCES processed'!$A$2:$M$2692,11,0))</f>
        <v>0.024</v>
      </c>
      <c r="V1757" s="24">
        <f>IFNA(VLOOKUP(A1757,'HUMAN RESOURCES processed'!$A$2:$M$2692,12,0))</f>
        <v>698749</v>
      </c>
      <c r="W1757" s="24">
        <f>IFNA(VLOOKUP(A1757,'HUMAN RESOURCES processed'!$A$2:$M$2692,13,0))</f>
        <v>0.884</v>
      </c>
      <c r="X1757" s="24">
        <f>IFNA(VLOOKUP(A1757,'TOURISM processed'!$A$2:$F$2692,5,0))</f>
        <v>886000000</v>
      </c>
      <c r="Y1757" s="24">
        <f>IFNA(VLOOKUP(A1757,'TOURISM processed'!$A$2:$F$2692,6,0))</f>
        <v>423000000</v>
      </c>
      <c r="Z1757" s="24">
        <f t="shared" si="7"/>
        <v>605.3675927</v>
      </c>
      <c r="AA1757" s="24">
        <f t="shared" si="996"/>
        <v>0</v>
      </c>
      <c r="AB1757" s="24">
        <f t="shared" si="997"/>
        <v>0</v>
      </c>
      <c r="AC1757" s="24">
        <f t="shared" si="998"/>
        <v>0</v>
      </c>
      <c r="AD1757" s="24">
        <f t="shared" si="999"/>
        <v>0</v>
      </c>
      <c r="AE1757" s="24">
        <f>IFNA(VLOOKUP(A1757,'BUSINESS processed'!A1757:J4447,9,0))</f>
        <v>0.15</v>
      </c>
      <c r="AF1757" s="27">
        <f>IFNA(VLOOKUP(A1757,'BUSINESS processed'!A1757:J4447,10,0))</f>
        <v>0.429</v>
      </c>
      <c r="AG1757" s="26"/>
      <c r="AH1757" s="26"/>
      <c r="AI1757" s="26"/>
      <c r="AJ1757" s="26"/>
      <c r="AK1757" s="26"/>
      <c r="AL1757" s="26"/>
      <c r="AM1757" s="26"/>
      <c r="AN1757" s="26"/>
      <c r="AO1757" s="26"/>
      <c r="AP1757" s="26"/>
      <c r="AQ1757" s="26"/>
      <c r="AR1757" s="26"/>
      <c r="AS1757" s="26"/>
      <c r="AT1757" s="26"/>
      <c r="AU1757" s="26"/>
      <c r="AV1757" s="26"/>
      <c r="AW1757" s="26"/>
      <c r="AX1757" s="26"/>
      <c r="AY1757" s="26"/>
      <c r="AZ1757" s="26"/>
      <c r="BA1757" s="26"/>
      <c r="BB1757" s="26"/>
      <c r="BC1757" s="26"/>
      <c r="BD1757" s="26"/>
      <c r="BE1757" s="26"/>
      <c r="BF1757" s="26"/>
      <c r="BG1757" s="26"/>
      <c r="BH1757" s="26"/>
    </row>
    <row r="1758">
      <c r="A1758" s="18" t="str">
        <f t="shared" si="1"/>
        <v>Middle East_Bahrain-Middle East_2002</v>
      </c>
      <c r="B1758" s="19" t="s">
        <v>228</v>
      </c>
      <c r="C1758" s="20" t="s">
        <v>229</v>
      </c>
      <c r="D1758" s="21" t="s">
        <v>72</v>
      </c>
      <c r="E1758" s="22">
        <v>8.97644642E9</v>
      </c>
      <c r="F1758" s="22">
        <f t="shared" si="2"/>
        <v>12253.84848</v>
      </c>
      <c r="G1758" s="23">
        <v>0.038</v>
      </c>
      <c r="H1758" s="23">
        <v>488.0</v>
      </c>
      <c r="I1758" s="23">
        <v>0.107</v>
      </c>
      <c r="J1758" s="24">
        <f>IFNA(VLOOKUP(A1758,'ENERGY processed'!$A$2:$H$2692,7,0),"")</f>
        <v>9472</v>
      </c>
      <c r="K1758" s="24">
        <f t="shared" si="3"/>
        <v>0.01293033427</v>
      </c>
      <c r="L1758" s="24">
        <f>IFNA(VLOOKUP(A1758,'ENERGY processed'!$A$2:$H$2692,8,0),"")</f>
        <v>24202</v>
      </c>
      <c r="M1758" s="24">
        <f t="shared" si="5"/>
        <v>0.03303842379</v>
      </c>
      <c r="N1758" s="24">
        <f>IFNA(VLOOKUP(A1758,'HUMAN RESOURCES processed'!$A$2:$M$2692,5,0))</f>
        <v>0.02</v>
      </c>
      <c r="O1758" s="24">
        <f>IFNA(VLOOKUP(A1758,'HUMAN RESOURCES processed'!$A$2:$M$2692,6,0))</f>
        <v>0.01</v>
      </c>
      <c r="P1758" s="24">
        <f>IFNA(VLOOKUP(A1758,'HUMAN RESOURCES processed'!$A$2:$M$2692,7,0))</f>
        <v>76</v>
      </c>
      <c r="Q1758" s="24">
        <f>IFNA(VLOOKUP(A1758,'HUMAN RESOURCES processed'!$A$2:$M$2692,8,0))</f>
        <v>74</v>
      </c>
      <c r="R1758" s="24">
        <f t="shared" si="6"/>
        <v>75</v>
      </c>
      <c r="S1758" s="24">
        <f>IFNA(VLOOKUP(A1758,'HUMAN RESOURCES processed'!$A$2:$M$2692,9,0))</f>
        <v>0.301</v>
      </c>
      <c r="T1758" s="24">
        <f>IFNA(VLOOKUP(A1758,'HUMAN RESOURCES processed'!$A$2:$M$2692,10,0))</f>
        <v>0.675</v>
      </c>
      <c r="U1758" s="24">
        <f>IFNA(VLOOKUP(A1758,'HUMAN RESOURCES processed'!$A$2:$M$2692,11,0))</f>
        <v>0.024</v>
      </c>
      <c r="V1758" s="24">
        <f>IFNA(VLOOKUP(A1758,'HUMAN RESOURCES processed'!$A$2:$M$2692,12,0))</f>
        <v>732541</v>
      </c>
      <c r="W1758" s="24">
        <f>IFNA(VLOOKUP(A1758,'HUMAN RESOURCES processed'!$A$2:$M$2692,13,0))</f>
        <v>0.884</v>
      </c>
      <c r="X1758" s="24">
        <f>IFNA(VLOOKUP(A1758,'TOURISM processed'!$A$2:$F$2692,5,0))</f>
        <v>985000000</v>
      </c>
      <c r="Y1758" s="24">
        <f>IFNA(VLOOKUP(A1758,'TOURISM processed'!$A$2:$F$2692,6,0))</f>
        <v>550000000</v>
      </c>
      <c r="Z1758" s="24">
        <f t="shared" si="7"/>
        <v>750.8112174</v>
      </c>
      <c r="AA1758" s="24">
        <f t="shared" si="996"/>
        <v>0</v>
      </c>
      <c r="AB1758" s="24">
        <f t="shared" si="997"/>
        <v>0</v>
      </c>
      <c r="AC1758" s="24">
        <f t="shared" si="998"/>
        <v>0</v>
      </c>
      <c r="AD1758" s="24">
        <f t="shared" si="999"/>
        <v>0</v>
      </c>
      <c r="AE1758" s="24">
        <f>IFNA(VLOOKUP(A1758,'BUSINESS processed'!A1758:J4448,9,0))</f>
        <v>0.181</v>
      </c>
      <c r="AF1758" s="27">
        <f>IFNA(VLOOKUP(A1758,'BUSINESS processed'!A1758:J4448,10,0))</f>
        <v>0.531</v>
      </c>
      <c r="AG1758" s="26"/>
      <c r="AH1758" s="26"/>
      <c r="AI1758" s="26"/>
      <c r="AJ1758" s="26"/>
      <c r="AK1758" s="26"/>
      <c r="AL1758" s="26"/>
      <c r="AM1758" s="26"/>
      <c r="AN1758" s="26"/>
      <c r="AO1758" s="26"/>
      <c r="AP1758" s="26"/>
      <c r="AQ1758" s="26"/>
      <c r="AR1758" s="26"/>
      <c r="AS1758" s="26"/>
      <c r="AT1758" s="26"/>
      <c r="AU1758" s="26"/>
      <c r="AV1758" s="26"/>
      <c r="AW1758" s="26"/>
      <c r="AX1758" s="26"/>
      <c r="AY1758" s="26"/>
      <c r="AZ1758" s="26"/>
      <c r="BA1758" s="26"/>
      <c r="BB1758" s="26"/>
      <c r="BC1758" s="26"/>
      <c r="BD1758" s="26"/>
      <c r="BE1758" s="26"/>
      <c r="BF1758" s="26"/>
      <c r="BG1758" s="26"/>
      <c r="BH1758" s="26"/>
    </row>
    <row r="1759">
      <c r="A1759" s="18" t="str">
        <f t="shared" si="1"/>
        <v>Middle East_Bahrain-Middle East_2003</v>
      </c>
      <c r="B1759" s="19" t="s">
        <v>228</v>
      </c>
      <c r="C1759" s="20" t="s">
        <v>229</v>
      </c>
      <c r="D1759" s="21" t="s">
        <v>74</v>
      </c>
      <c r="E1759" s="22">
        <v>9.632411109E9</v>
      </c>
      <c r="F1759" s="22">
        <f t="shared" si="2"/>
        <v>12476.27913</v>
      </c>
      <c r="G1759" s="23">
        <v>0.039</v>
      </c>
      <c r="H1759" s="23">
        <v>510.0</v>
      </c>
      <c r="I1759" s="23">
        <v>0.084</v>
      </c>
      <c r="J1759" s="24">
        <f>IFNA(VLOOKUP(A1759,'ENERGY processed'!$A$2:$H$2692,7,0),"")</f>
        <v>9340</v>
      </c>
      <c r="K1759" s="24">
        <f t="shared" si="3"/>
        <v>0.01209753671</v>
      </c>
      <c r="L1759" s="24">
        <f>IFNA(VLOOKUP(A1759,'ENERGY processed'!$A$2:$H$2692,8,0),"")</f>
        <v>24169</v>
      </c>
      <c r="M1759" s="24">
        <f t="shared" si="5"/>
        <v>0.03130464292</v>
      </c>
      <c r="N1759" s="24">
        <f>IFNA(VLOOKUP(A1759,'HUMAN RESOURCES processed'!$A$2:$M$2692,5,0))</f>
        <v>0.02</v>
      </c>
      <c r="O1759" s="24">
        <f>IFNA(VLOOKUP(A1759,'HUMAN RESOURCES processed'!$A$2:$M$2692,6,0))</f>
        <v>0.01</v>
      </c>
      <c r="P1759" s="24">
        <f>IFNA(VLOOKUP(A1759,'HUMAN RESOURCES processed'!$A$2:$M$2692,7,0))</f>
        <v>76</v>
      </c>
      <c r="Q1759" s="24">
        <f>IFNA(VLOOKUP(A1759,'HUMAN RESOURCES processed'!$A$2:$M$2692,8,0))</f>
        <v>74</v>
      </c>
      <c r="R1759" s="24">
        <f t="shared" si="6"/>
        <v>75</v>
      </c>
      <c r="S1759" s="24">
        <f>IFNA(VLOOKUP(A1759,'HUMAN RESOURCES processed'!$A$2:$M$2692,9,0))</f>
        <v>0.294</v>
      </c>
      <c r="T1759" s="24">
        <f>IFNA(VLOOKUP(A1759,'HUMAN RESOURCES processed'!$A$2:$M$2692,10,0))</f>
        <v>0.683</v>
      </c>
      <c r="U1759" s="24">
        <f>IFNA(VLOOKUP(A1759,'HUMAN RESOURCES processed'!$A$2:$M$2692,11,0))</f>
        <v>0.023</v>
      </c>
      <c r="V1759" s="24">
        <f>IFNA(VLOOKUP(A1759,'HUMAN RESOURCES processed'!$A$2:$M$2692,12,0))</f>
        <v>772058</v>
      </c>
      <c r="W1759" s="24">
        <f>IFNA(VLOOKUP(A1759,'HUMAN RESOURCES processed'!$A$2:$M$2692,13,0))</f>
        <v>0.884</v>
      </c>
      <c r="X1759" s="24">
        <f>IFNA(VLOOKUP(A1759,'TOURISM processed'!$A$2:$F$2692,5,0))</f>
        <v>1206000000</v>
      </c>
      <c r="Y1759" s="24">
        <f>IFNA(VLOOKUP(A1759,'TOURISM processed'!$A$2:$F$2692,6,0))</f>
        <v>492000000</v>
      </c>
      <c r="Z1759" s="24">
        <f t="shared" si="7"/>
        <v>637.2578226</v>
      </c>
      <c r="AA1759" s="24">
        <f t="shared" si="996"/>
        <v>0</v>
      </c>
      <c r="AB1759" s="24">
        <f t="shared" si="997"/>
        <v>0</v>
      </c>
      <c r="AC1759" s="24">
        <f t="shared" si="998"/>
        <v>0</v>
      </c>
      <c r="AD1759" s="24">
        <f t="shared" si="999"/>
        <v>0</v>
      </c>
      <c r="AE1759" s="24">
        <f>IFNA(VLOOKUP(A1759,'BUSINESS processed'!A1759:J4449,9,0))</f>
        <v>0.216</v>
      </c>
      <c r="AF1759" s="27">
        <f>IFNA(VLOOKUP(A1759,'BUSINESS processed'!A1759:J4449,10,0))</f>
        <v>0.574</v>
      </c>
      <c r="AG1759" s="26"/>
      <c r="AH1759" s="26"/>
      <c r="AI1759" s="26"/>
      <c r="AJ1759" s="26"/>
      <c r="AK1759" s="26"/>
      <c r="AL1759" s="26"/>
      <c r="AM1759" s="26"/>
      <c r="AN1759" s="26"/>
      <c r="AO1759" s="26"/>
      <c r="AP1759" s="26"/>
      <c r="AQ1759" s="26"/>
      <c r="AR1759" s="26"/>
      <c r="AS1759" s="26"/>
      <c r="AT1759" s="26"/>
      <c r="AU1759" s="26"/>
      <c r="AV1759" s="26"/>
      <c r="AW1759" s="26"/>
      <c r="AX1759" s="26"/>
      <c r="AY1759" s="26"/>
      <c r="AZ1759" s="26"/>
      <c r="BA1759" s="26"/>
      <c r="BB1759" s="26"/>
      <c r="BC1759" s="26"/>
      <c r="BD1759" s="26"/>
      <c r="BE1759" s="26"/>
      <c r="BF1759" s="26"/>
      <c r="BG1759" s="26"/>
      <c r="BH1759" s="26"/>
    </row>
    <row r="1760">
      <c r="A1760" s="18" t="str">
        <f t="shared" si="1"/>
        <v>Middle East_Bahrain-Middle East_2004</v>
      </c>
      <c r="B1760" s="19" t="s">
        <v>228</v>
      </c>
      <c r="C1760" s="20" t="s">
        <v>229</v>
      </c>
      <c r="D1760" s="21" t="s">
        <v>83</v>
      </c>
      <c r="E1760" s="22">
        <v>1.1075116594E10</v>
      </c>
      <c r="F1760" s="22">
        <f t="shared" si="2"/>
        <v>13497.927</v>
      </c>
      <c r="G1760" s="23">
        <v>0.037</v>
      </c>
      <c r="H1760" s="23">
        <v>536.0</v>
      </c>
      <c r="I1760" s="23">
        <v>0.083</v>
      </c>
      <c r="J1760" s="24">
        <f>IFNA(VLOOKUP(A1760,'ENERGY processed'!$A$2:$H$2692,7,0),"")</f>
        <v>9771</v>
      </c>
      <c r="K1760" s="24">
        <f t="shared" si="3"/>
        <v>0.01190851975</v>
      </c>
      <c r="L1760" s="24">
        <f>IFNA(VLOOKUP(A1760,'ENERGY processed'!$A$2:$H$2692,8,0),"")</f>
        <v>24301</v>
      </c>
      <c r="M1760" s="24">
        <f t="shared" si="5"/>
        <v>0.02961712604</v>
      </c>
      <c r="N1760" s="24">
        <f>IFNA(VLOOKUP(A1760,'HUMAN RESOURCES processed'!$A$2:$M$2692,5,0))</f>
        <v>0.019</v>
      </c>
      <c r="O1760" s="24">
        <f>IFNA(VLOOKUP(A1760,'HUMAN RESOURCES processed'!$A$2:$M$2692,6,0))</f>
        <v>0.01</v>
      </c>
      <c r="P1760" s="24">
        <f>IFNA(VLOOKUP(A1760,'HUMAN RESOURCES processed'!$A$2:$M$2692,7,0))</f>
        <v>76</v>
      </c>
      <c r="Q1760" s="24">
        <f>IFNA(VLOOKUP(A1760,'HUMAN RESOURCES processed'!$A$2:$M$2692,8,0))</f>
        <v>75</v>
      </c>
      <c r="R1760" s="24">
        <f t="shared" si="6"/>
        <v>75.5</v>
      </c>
      <c r="S1760" s="24">
        <f>IFNA(VLOOKUP(A1760,'HUMAN RESOURCES processed'!$A$2:$M$2692,9,0))</f>
        <v>0.283</v>
      </c>
      <c r="T1760" s="24">
        <f>IFNA(VLOOKUP(A1760,'HUMAN RESOURCES processed'!$A$2:$M$2692,10,0))</f>
        <v>0.694</v>
      </c>
      <c r="U1760" s="24">
        <f>IFNA(VLOOKUP(A1760,'HUMAN RESOURCES processed'!$A$2:$M$2692,11,0))</f>
        <v>0.023</v>
      </c>
      <c r="V1760" s="24">
        <f>IFNA(VLOOKUP(A1760,'HUMAN RESOURCES processed'!$A$2:$M$2692,12,0))</f>
        <v>820505</v>
      </c>
      <c r="W1760" s="24">
        <f>IFNA(VLOOKUP(A1760,'HUMAN RESOURCES processed'!$A$2:$M$2692,13,0))</f>
        <v>0.884</v>
      </c>
      <c r="X1760" s="24">
        <f>IFNA(VLOOKUP(A1760,'TOURISM processed'!$A$2:$F$2692,5,0))</f>
        <v>1504000000</v>
      </c>
      <c r="Y1760" s="24">
        <f>IFNA(VLOOKUP(A1760,'TOURISM processed'!$A$2:$F$2692,6,0))</f>
        <v>528000000</v>
      </c>
      <c r="Z1760" s="24">
        <f t="shared" si="7"/>
        <v>643.5061334</v>
      </c>
      <c r="AA1760" s="24">
        <f t="shared" si="996"/>
        <v>0</v>
      </c>
      <c r="AB1760" s="24">
        <f t="shared" si="997"/>
        <v>0</v>
      </c>
      <c r="AC1760" s="24">
        <f t="shared" si="998"/>
        <v>0</v>
      </c>
      <c r="AD1760" s="24">
        <f t="shared" si="999"/>
        <v>0</v>
      </c>
      <c r="AE1760" s="24">
        <f>IFNA(VLOOKUP(A1760,'BUSINESS processed'!A1760:J4450,9,0))</f>
        <v>0.215</v>
      </c>
      <c r="AF1760" s="27">
        <f>IFNA(VLOOKUP(A1760,'BUSINESS processed'!A1760:J4450,10,0))</f>
        <v>0.792</v>
      </c>
      <c r="AG1760" s="26"/>
      <c r="AH1760" s="26"/>
      <c r="AI1760" s="26"/>
      <c r="AJ1760" s="26"/>
      <c r="AK1760" s="26"/>
      <c r="AL1760" s="26"/>
      <c r="AM1760" s="26"/>
      <c r="AN1760" s="26"/>
      <c r="AO1760" s="26"/>
      <c r="AP1760" s="26"/>
      <c r="AQ1760" s="26"/>
      <c r="AR1760" s="26"/>
      <c r="AS1760" s="26"/>
      <c r="AT1760" s="26"/>
      <c r="AU1760" s="26"/>
      <c r="AV1760" s="26"/>
      <c r="AW1760" s="26"/>
      <c r="AX1760" s="26"/>
      <c r="AY1760" s="26"/>
      <c r="AZ1760" s="26"/>
      <c r="BA1760" s="26"/>
      <c r="BB1760" s="26"/>
      <c r="BC1760" s="26"/>
      <c r="BD1760" s="26"/>
      <c r="BE1760" s="26"/>
      <c r="BF1760" s="26"/>
      <c r="BG1760" s="26"/>
      <c r="BH1760" s="26"/>
    </row>
    <row r="1761">
      <c r="A1761" s="18" t="str">
        <f t="shared" si="1"/>
        <v>Middle East_Bahrain-Middle East_2005</v>
      </c>
      <c r="B1761" s="19" t="s">
        <v>228</v>
      </c>
      <c r="C1761" s="20" t="s">
        <v>229</v>
      </c>
      <c r="D1761" s="21" t="s">
        <v>84</v>
      </c>
      <c r="E1761" s="22">
        <v>1.3150516509E10</v>
      </c>
      <c r="F1761" s="22">
        <f t="shared" si="2"/>
        <v>14951.68636</v>
      </c>
      <c r="G1761" s="23">
        <v>0.039</v>
      </c>
      <c r="H1761" s="23">
        <v>539.0</v>
      </c>
      <c r="I1761" s="23">
        <v>0.079</v>
      </c>
      <c r="J1761" s="24">
        <f>IFNA(VLOOKUP(A1761,'ENERGY processed'!$A$2:$H$2692,7,0),"")</f>
        <v>7697.5</v>
      </c>
      <c r="K1761" s="24">
        <f t="shared" si="3"/>
        <v>0.008751793563</v>
      </c>
      <c r="L1761" s="24">
        <f>IFNA(VLOOKUP(A1761,'ENERGY processed'!$A$2:$H$2692,8,0),"")</f>
        <v>19048</v>
      </c>
      <c r="M1761" s="24">
        <f t="shared" si="5"/>
        <v>0.02165692287</v>
      </c>
      <c r="N1761" s="24">
        <f>IFNA(VLOOKUP(A1761,'HUMAN RESOURCES processed'!$A$2:$M$2692,5,0))</f>
        <v>0.019</v>
      </c>
      <c r="O1761" s="24">
        <f>IFNA(VLOOKUP(A1761,'HUMAN RESOURCES processed'!$A$2:$M$2692,6,0))</f>
        <v>0.009</v>
      </c>
      <c r="P1761" s="24">
        <f>IFNA(VLOOKUP(A1761,'HUMAN RESOURCES processed'!$A$2:$M$2692,7,0))</f>
        <v>76</v>
      </c>
      <c r="Q1761" s="24">
        <f>IFNA(VLOOKUP(A1761,'HUMAN RESOURCES processed'!$A$2:$M$2692,8,0))</f>
        <v>75</v>
      </c>
      <c r="R1761" s="24">
        <f t="shared" si="6"/>
        <v>75.5</v>
      </c>
      <c r="S1761" s="24">
        <f>IFNA(VLOOKUP(A1761,'HUMAN RESOURCES processed'!$A$2:$M$2692,9,0))</f>
        <v>0.269</v>
      </c>
      <c r="T1761" s="24">
        <f>IFNA(VLOOKUP(A1761,'HUMAN RESOURCES processed'!$A$2:$M$2692,10,0))</f>
        <v>0.709</v>
      </c>
      <c r="U1761" s="24">
        <f>IFNA(VLOOKUP(A1761,'HUMAN RESOURCES processed'!$A$2:$M$2692,11,0))</f>
        <v>0.022</v>
      </c>
      <c r="V1761" s="24">
        <f>IFNA(VLOOKUP(A1761,'HUMAN RESOURCES processed'!$A$2:$M$2692,12,0))</f>
        <v>879534</v>
      </c>
      <c r="W1761" s="24">
        <f>IFNA(VLOOKUP(A1761,'HUMAN RESOURCES processed'!$A$2:$M$2692,13,0))</f>
        <v>0.884</v>
      </c>
      <c r="X1761" s="24">
        <f>IFNA(VLOOKUP(A1761,'TOURISM processed'!$A$2:$F$2692,5,0))</f>
        <v>1603000000</v>
      </c>
      <c r="Y1761" s="24">
        <f>IFNA(VLOOKUP(A1761,'TOURISM processed'!$A$2:$F$2692,6,0))</f>
        <v>574000000</v>
      </c>
      <c r="Z1761" s="24">
        <f t="shared" si="7"/>
        <v>652.6183183</v>
      </c>
      <c r="AA1761" s="24">
        <f t="shared" si="996"/>
        <v>0</v>
      </c>
      <c r="AB1761" s="24">
        <f t="shared" si="997"/>
        <v>0</v>
      </c>
      <c r="AC1761" s="24">
        <f t="shared" si="998"/>
        <v>0</v>
      </c>
      <c r="AD1761" s="24">
        <f t="shared" si="999"/>
        <v>0</v>
      </c>
      <c r="AE1761" s="24">
        <f>IFNA(VLOOKUP(A1761,'BUSINESS processed'!A1761:J4451,9,0))</f>
        <v>0.213</v>
      </c>
      <c r="AF1761" s="27">
        <f>IFNA(VLOOKUP(A1761,'BUSINESS processed'!A1761:J4451,10,0))</f>
        <v>0.872</v>
      </c>
      <c r="AG1761" s="26"/>
      <c r="AH1761" s="26"/>
      <c r="AI1761" s="26"/>
      <c r="AJ1761" s="26"/>
      <c r="AK1761" s="26"/>
      <c r="AL1761" s="26"/>
      <c r="AM1761" s="26"/>
      <c r="AN1761" s="26"/>
      <c r="AO1761" s="26"/>
      <c r="AP1761" s="26"/>
      <c r="AQ1761" s="26"/>
      <c r="AR1761" s="26"/>
      <c r="AS1761" s="26"/>
      <c r="AT1761" s="26"/>
      <c r="AU1761" s="26"/>
      <c r="AV1761" s="26"/>
      <c r="AW1761" s="26"/>
      <c r="AX1761" s="26"/>
      <c r="AY1761" s="26"/>
      <c r="AZ1761" s="26"/>
      <c r="BA1761" s="26"/>
      <c r="BB1761" s="26"/>
      <c r="BC1761" s="26"/>
      <c r="BD1761" s="26"/>
      <c r="BE1761" s="26"/>
      <c r="BF1761" s="26"/>
      <c r="BG1761" s="26"/>
      <c r="BH1761" s="26"/>
    </row>
    <row r="1762">
      <c r="A1762" s="18" t="str">
        <f t="shared" si="1"/>
        <v>Middle East_Bahrain-Middle East_2006</v>
      </c>
      <c r="B1762" s="19" t="s">
        <v>228</v>
      </c>
      <c r="C1762" s="20" t="s">
        <v>229</v>
      </c>
      <c r="D1762" s="21" t="s">
        <v>85</v>
      </c>
      <c r="E1762" s="22">
        <v>1.5969151306E10</v>
      </c>
      <c r="F1762" s="22">
        <f t="shared" si="2"/>
        <v>16792.82245</v>
      </c>
      <c r="G1762" s="23">
        <v>0.037</v>
      </c>
      <c r="H1762" s="23">
        <v>573.0</v>
      </c>
      <c r="I1762" s="23">
        <v>0.078</v>
      </c>
      <c r="J1762" s="24">
        <f>IFNA(VLOOKUP(A1762,'ENERGY processed'!$A$2:$H$2692,7,0),"")</f>
        <v>7332</v>
      </c>
      <c r="K1762" s="24">
        <f t="shared" si="3"/>
        <v>0.007710176444</v>
      </c>
      <c r="L1762" s="24">
        <f>IFNA(VLOOKUP(A1762,'ENERGY processed'!$A$2:$H$2692,8,0),"")</f>
        <v>19208</v>
      </c>
      <c r="M1762" s="24">
        <f t="shared" si="5"/>
        <v>0.02019872738</v>
      </c>
      <c r="N1762" s="24">
        <f>IFNA(VLOOKUP(A1762,'HUMAN RESOURCES processed'!$A$2:$M$2692,5,0))</f>
        <v>0.018</v>
      </c>
      <c r="O1762" s="24">
        <f>IFNA(VLOOKUP(A1762,'HUMAN RESOURCES processed'!$A$2:$M$2692,6,0))</f>
        <v>0.009</v>
      </c>
      <c r="P1762" s="24">
        <f>IFNA(VLOOKUP(A1762,'HUMAN RESOURCES processed'!$A$2:$M$2692,7,0))</f>
        <v>76</v>
      </c>
      <c r="Q1762" s="24">
        <f>IFNA(VLOOKUP(A1762,'HUMAN RESOURCES processed'!$A$2:$M$2692,8,0))</f>
        <v>75</v>
      </c>
      <c r="R1762" s="24">
        <f t="shared" si="6"/>
        <v>75.5</v>
      </c>
      <c r="S1762" s="24">
        <f>IFNA(VLOOKUP(A1762,'HUMAN RESOURCES processed'!$A$2:$M$2692,9,0))</f>
        <v>0.252</v>
      </c>
      <c r="T1762" s="24">
        <f>IFNA(VLOOKUP(A1762,'HUMAN RESOURCES processed'!$A$2:$M$2692,10,0))</f>
        <v>0.727</v>
      </c>
      <c r="U1762" s="24">
        <f>IFNA(VLOOKUP(A1762,'HUMAN RESOURCES processed'!$A$2:$M$2692,11,0))</f>
        <v>0.022</v>
      </c>
      <c r="V1762" s="24">
        <f>IFNA(VLOOKUP(A1762,'HUMAN RESOURCES processed'!$A$2:$M$2692,12,0))</f>
        <v>950951</v>
      </c>
      <c r="W1762" s="24">
        <f>IFNA(VLOOKUP(A1762,'HUMAN RESOURCES processed'!$A$2:$M$2692,13,0))</f>
        <v>0.884</v>
      </c>
      <c r="X1762" s="24">
        <f>IFNA(VLOOKUP(A1762,'TOURISM processed'!$A$2:$F$2692,5,0))</f>
        <v>1786000000</v>
      </c>
      <c r="Y1762" s="24">
        <f>IFNA(VLOOKUP(A1762,'TOURISM processed'!$A$2:$F$2692,6,0))</f>
        <v>639000000</v>
      </c>
      <c r="Z1762" s="24">
        <f t="shared" si="7"/>
        <v>671.9589127</v>
      </c>
      <c r="AA1762" s="24">
        <f t="shared" si="996"/>
        <v>0</v>
      </c>
      <c r="AB1762" s="24">
        <f t="shared" si="997"/>
        <v>0</v>
      </c>
      <c r="AC1762" s="24">
        <f t="shared" si="998"/>
        <v>0</v>
      </c>
      <c r="AD1762" s="24">
        <f t="shared" si="999"/>
        <v>0</v>
      </c>
      <c r="AE1762" s="24">
        <f>IFNA(VLOOKUP(A1762,'BUSINESS processed'!A1762:J4452,9,0))</f>
        <v>0.282</v>
      </c>
      <c r="AF1762" s="27">
        <f>IFNA(VLOOKUP(A1762,'BUSINESS processed'!A1762:J4452,10,0))</f>
        <v>0.954</v>
      </c>
      <c r="AG1762" s="26"/>
      <c r="AH1762" s="26"/>
      <c r="AI1762" s="26"/>
      <c r="AJ1762" s="26"/>
      <c r="AK1762" s="26"/>
      <c r="AL1762" s="26"/>
      <c r="AM1762" s="26"/>
      <c r="AN1762" s="26"/>
      <c r="AO1762" s="26"/>
      <c r="AP1762" s="26"/>
      <c r="AQ1762" s="26"/>
      <c r="AR1762" s="26"/>
      <c r="AS1762" s="26"/>
      <c r="AT1762" s="26"/>
      <c r="AU1762" s="26"/>
      <c r="AV1762" s="26"/>
      <c r="AW1762" s="26"/>
      <c r="AX1762" s="26"/>
      <c r="AY1762" s="26"/>
      <c r="AZ1762" s="26"/>
      <c r="BA1762" s="26"/>
      <c r="BB1762" s="26"/>
      <c r="BC1762" s="26"/>
      <c r="BD1762" s="26"/>
      <c r="BE1762" s="26"/>
      <c r="BF1762" s="26"/>
      <c r="BG1762" s="26"/>
      <c r="BH1762" s="26"/>
    </row>
    <row r="1763">
      <c r="A1763" s="18" t="str">
        <f t="shared" si="1"/>
        <v>Middle East_Bahrain-Middle East_2007</v>
      </c>
      <c r="B1763" s="19" t="s">
        <v>228</v>
      </c>
      <c r="C1763" s="20" t="s">
        <v>229</v>
      </c>
      <c r="D1763" s="21" t="s">
        <v>86</v>
      </c>
      <c r="E1763" s="22">
        <v>1.8505250857E10</v>
      </c>
      <c r="F1763" s="22">
        <f t="shared" si="2"/>
        <v>17925.3132</v>
      </c>
      <c r="G1763" s="23">
        <v>0.036</v>
      </c>
      <c r="H1763" s="23">
        <v>599.0</v>
      </c>
      <c r="I1763" s="23">
        <v>0.08</v>
      </c>
      <c r="J1763" s="24">
        <f>IF(AND( C1763=C1762,D1763&gt;D1762),J1762,"")</f>
        <v>7332</v>
      </c>
      <c r="K1763" s="24">
        <f t="shared" si="3"/>
        <v>0.007102221818</v>
      </c>
      <c r="L1763" s="24">
        <f>IF(AND(C1763=C1762,C1763&gt;C1762),C1762,0)</f>
        <v>0</v>
      </c>
      <c r="M1763" s="24">
        <f t="shared" si="5"/>
        <v>0</v>
      </c>
      <c r="N1763" s="24">
        <f>IFNA(VLOOKUP(A1763,'HUMAN RESOURCES processed'!$A$2:$M$2692,5,0))</f>
        <v>0.018</v>
      </c>
      <c r="O1763" s="24">
        <f>IFNA(VLOOKUP(A1763,'HUMAN RESOURCES processed'!$A$2:$M$2692,6,0))</f>
        <v>0.009</v>
      </c>
      <c r="P1763" s="24">
        <f>IFNA(VLOOKUP(A1763,'HUMAN RESOURCES processed'!$A$2:$M$2692,7,0))</f>
        <v>77</v>
      </c>
      <c r="Q1763" s="24">
        <f>IFNA(VLOOKUP(A1763,'HUMAN RESOURCES processed'!$A$2:$M$2692,8,0))</f>
        <v>75</v>
      </c>
      <c r="R1763" s="24">
        <f t="shared" si="6"/>
        <v>76</v>
      </c>
      <c r="S1763" s="24">
        <f>IFNA(VLOOKUP(A1763,'HUMAN RESOURCES processed'!$A$2:$M$2692,9,0))</f>
        <v>0.233</v>
      </c>
      <c r="T1763" s="24">
        <f>IFNA(VLOOKUP(A1763,'HUMAN RESOURCES processed'!$A$2:$M$2692,10,0))</f>
        <v>0.746</v>
      </c>
      <c r="U1763" s="24">
        <f>IFNA(VLOOKUP(A1763,'HUMAN RESOURCES processed'!$A$2:$M$2692,11,0))</f>
        <v>0.021</v>
      </c>
      <c r="V1763" s="24">
        <f>IFNA(VLOOKUP(A1763,'HUMAN RESOURCES processed'!$A$2:$M$2692,12,0))</f>
        <v>1032353</v>
      </c>
      <c r="W1763" s="24">
        <f>IFNA(VLOOKUP(A1763,'HUMAN RESOURCES processed'!$A$2:$M$2692,13,0))</f>
        <v>0.884</v>
      </c>
      <c r="X1763" s="24">
        <f>IFNA(VLOOKUP(A1763,'TOURISM processed'!$A$2:$F$2692,5,0))</f>
        <v>1854000000</v>
      </c>
      <c r="Y1763" s="24">
        <f>IFNA(VLOOKUP(A1763,'TOURISM processed'!$A$2:$F$2692,6,0))</f>
        <v>671000000</v>
      </c>
      <c r="Z1763" s="24">
        <f t="shared" si="7"/>
        <v>649.9714729</v>
      </c>
      <c r="AA1763" s="24">
        <f>IFNA(VLOOKUP(A1763,'BUSINESS processed'!A1763:J4453,5,0))</f>
        <v>0.147</v>
      </c>
      <c r="AB1763" s="24">
        <f>IFNA(VLOOKUP(A1763,'BUSINESS processed'!A1763:J4453,6,0))</f>
        <v>9</v>
      </c>
      <c r="AC1763" s="24">
        <f t="shared" si="998"/>
        <v>0</v>
      </c>
      <c r="AD1763" s="24">
        <f>IFNA(VLOOKUP(A1763,'BUSINESS processed'!A1763:J4453,8,0))</f>
        <v>36</v>
      </c>
      <c r="AE1763" s="24">
        <f>IFNA(VLOOKUP(A1763,'BUSINESS processed'!A1763:J4453,9,0))</f>
        <v>0.329</v>
      </c>
      <c r="AF1763" s="27">
        <f>IFNA(VLOOKUP(A1763,'BUSINESS processed'!A1763:J4453,10,0))</f>
        <v>1.081</v>
      </c>
      <c r="AG1763" s="26"/>
      <c r="AH1763" s="26"/>
      <c r="AI1763" s="26"/>
      <c r="AJ1763" s="26"/>
      <c r="AK1763" s="26"/>
      <c r="AL1763" s="26"/>
      <c r="AM1763" s="26"/>
      <c r="AN1763" s="26"/>
      <c r="AO1763" s="26"/>
      <c r="AP1763" s="26"/>
      <c r="AQ1763" s="26"/>
      <c r="AR1763" s="26"/>
      <c r="AS1763" s="26"/>
      <c r="AT1763" s="26"/>
      <c r="AU1763" s="26"/>
      <c r="AV1763" s="26"/>
      <c r="AW1763" s="26"/>
      <c r="AX1763" s="26"/>
      <c r="AY1763" s="26"/>
      <c r="AZ1763" s="26"/>
      <c r="BA1763" s="26"/>
      <c r="BB1763" s="26"/>
      <c r="BC1763" s="26"/>
      <c r="BD1763" s="26"/>
      <c r="BE1763" s="26"/>
      <c r="BF1763" s="26"/>
      <c r="BG1763" s="26"/>
      <c r="BH1763" s="26"/>
    </row>
    <row r="1764">
      <c r="A1764" s="18" t="str">
        <f t="shared" si="1"/>
        <v>Middle East_Bahrain-Middle East_2008</v>
      </c>
      <c r="B1764" s="19" t="s">
        <v>228</v>
      </c>
      <c r="C1764" s="20" t="s">
        <v>229</v>
      </c>
      <c r="D1764" s="21" t="s">
        <v>87</v>
      </c>
      <c r="E1764" s="22">
        <v>2.1730590263E10</v>
      </c>
      <c r="F1764" s="22">
        <f t="shared" si="2"/>
        <v>19471.19208</v>
      </c>
      <c r="G1764" s="23">
        <v>0.036</v>
      </c>
      <c r="H1764" s="23">
        <v>648.0</v>
      </c>
      <c r="I1764" s="23">
        <v>0.083</v>
      </c>
      <c r="J1764" s="24">
        <f>IFNA(VLOOKUP(A1764,'ENERGY processed'!$A$2:$H$2692,7,0),"")</f>
        <v>6308.5</v>
      </c>
      <c r="K1764" s="24">
        <f t="shared" si="3"/>
        <v>0.005652585306</v>
      </c>
      <c r="L1764" s="24">
        <f>IFNA(VLOOKUP(A1764,'ENERGY processed'!$A$2:$H$2692,8,0),"")</f>
        <v>17555.5</v>
      </c>
      <c r="M1764" s="24">
        <f t="shared" si="5"/>
        <v>0.01573019915</v>
      </c>
      <c r="N1764" s="24">
        <f>IFNA(VLOOKUP(A1764,'HUMAN RESOURCES processed'!$A$2:$M$2692,5,0))</f>
        <v>0.017</v>
      </c>
      <c r="O1764" s="24">
        <f>IFNA(VLOOKUP(A1764,'HUMAN RESOURCES processed'!$A$2:$M$2692,6,0))</f>
        <v>0.008</v>
      </c>
      <c r="P1764" s="24">
        <f>IFNA(VLOOKUP(A1764,'HUMAN RESOURCES processed'!$A$2:$M$2692,7,0))</f>
        <v>77</v>
      </c>
      <c r="Q1764" s="24">
        <f>IFNA(VLOOKUP(A1764,'HUMAN RESOURCES processed'!$A$2:$M$2692,8,0))</f>
        <v>75</v>
      </c>
      <c r="R1764" s="24">
        <f t="shared" si="6"/>
        <v>76</v>
      </c>
      <c r="S1764" s="24">
        <f>IFNA(VLOOKUP(A1764,'HUMAN RESOURCES processed'!$A$2:$M$2692,9,0))</f>
        <v>0.217</v>
      </c>
      <c r="T1764" s="24">
        <f>IFNA(VLOOKUP(A1764,'HUMAN RESOURCES processed'!$A$2:$M$2692,10,0))</f>
        <v>0.763</v>
      </c>
      <c r="U1764" s="24">
        <f>IFNA(VLOOKUP(A1764,'HUMAN RESOURCES processed'!$A$2:$M$2692,11,0))</f>
        <v>0.021</v>
      </c>
      <c r="V1764" s="24">
        <f>IFNA(VLOOKUP(A1764,'HUMAN RESOURCES processed'!$A$2:$M$2692,12,0))</f>
        <v>1116038</v>
      </c>
      <c r="W1764" s="24">
        <f>IFNA(VLOOKUP(A1764,'HUMAN RESOURCES processed'!$A$2:$M$2692,13,0))</f>
        <v>0.885</v>
      </c>
      <c r="X1764" s="24">
        <f>IFNA(VLOOKUP(A1764,'TOURISM processed'!$A$2:$F$2692,5,0))</f>
        <v>1927000000</v>
      </c>
      <c r="Y1764" s="24">
        <f>IFNA(VLOOKUP(A1764,'TOURISM processed'!$A$2:$F$2692,6,0))</f>
        <v>704000000</v>
      </c>
      <c r="Z1764" s="24">
        <f t="shared" si="7"/>
        <v>630.8028938</v>
      </c>
      <c r="AA1764" s="24">
        <f>IFNA(VLOOKUP(A1764,'BUSINESS processed'!A1764:J4454,5,0))</f>
        <v>0.135</v>
      </c>
      <c r="AB1764" s="24">
        <f>IFNA(VLOOKUP(A1764,'BUSINESS processed'!A1764:J4454,6,0))</f>
        <v>9</v>
      </c>
      <c r="AC1764" s="24">
        <f t="shared" si="998"/>
        <v>0</v>
      </c>
      <c r="AD1764" s="24">
        <f>IFNA(VLOOKUP(A1764,'BUSINESS processed'!A1764:J4454,8,0))</f>
        <v>36</v>
      </c>
      <c r="AE1764" s="24">
        <f>IFNA(VLOOKUP(A1764,'BUSINESS processed'!A1764:J4454,9,0))</f>
        <v>0.52</v>
      </c>
      <c r="AF1764" s="27">
        <f>IFNA(VLOOKUP(A1764,'BUSINESS processed'!A1764:J4454,10,0))</f>
        <v>1.291</v>
      </c>
      <c r="AG1764" s="26"/>
      <c r="AH1764" s="26"/>
      <c r="AI1764" s="26"/>
      <c r="AJ1764" s="26"/>
      <c r="AK1764" s="26"/>
      <c r="AL1764" s="26"/>
      <c r="AM1764" s="26"/>
      <c r="AN1764" s="26"/>
      <c r="AO1764" s="26"/>
      <c r="AP1764" s="26"/>
      <c r="AQ1764" s="26"/>
      <c r="AR1764" s="26"/>
      <c r="AS1764" s="26"/>
      <c r="AT1764" s="26"/>
      <c r="AU1764" s="26"/>
      <c r="AV1764" s="26"/>
      <c r="AW1764" s="26"/>
      <c r="AX1764" s="26"/>
      <c r="AY1764" s="26"/>
      <c r="AZ1764" s="26"/>
      <c r="BA1764" s="26"/>
      <c r="BB1764" s="26"/>
      <c r="BC1764" s="26"/>
      <c r="BD1764" s="26"/>
      <c r="BE1764" s="26"/>
      <c r="BF1764" s="26"/>
      <c r="BG1764" s="26"/>
      <c r="BH1764" s="26"/>
    </row>
    <row r="1765">
      <c r="A1765" s="18" t="str">
        <f t="shared" si="1"/>
        <v>Middle East_Bahrain-Middle East_2009</v>
      </c>
      <c r="B1765" s="19" t="s">
        <v>228</v>
      </c>
      <c r="C1765" s="20" t="s">
        <v>229</v>
      </c>
      <c r="D1765" s="21" t="s">
        <v>88</v>
      </c>
      <c r="E1765" s="22">
        <v>2.5711147929E10</v>
      </c>
      <c r="F1765" s="22">
        <f t="shared" si="2"/>
        <v>21578.1002</v>
      </c>
      <c r="G1765" s="23">
        <v>0.041</v>
      </c>
      <c r="H1765" s="23">
        <v>727.0</v>
      </c>
      <c r="I1765" s="23">
        <v>0.082</v>
      </c>
      <c r="J1765" s="24">
        <f>IFNA(VLOOKUP(A1765,'ENERGY processed'!$A$2:$H$2692,7,0),"")</f>
        <v>8093</v>
      </c>
      <c r="K1765" s="24">
        <f t="shared" si="3"/>
        <v>0.006792056324</v>
      </c>
      <c r="L1765" s="24">
        <f>IFNA(VLOOKUP(A1765,'ENERGY processed'!$A$2:$H$2692,8,0),"")</f>
        <v>19497</v>
      </c>
      <c r="M1765" s="24">
        <f t="shared" si="5"/>
        <v>0.01636287188</v>
      </c>
      <c r="N1765" s="24">
        <f>IFNA(VLOOKUP(A1765,'HUMAN RESOURCES processed'!$A$2:$M$2692,5,0))</f>
        <v>0.017</v>
      </c>
      <c r="O1765" s="24">
        <f>IFNA(VLOOKUP(A1765,'HUMAN RESOURCES processed'!$A$2:$M$2692,6,0))</f>
        <v>0.007</v>
      </c>
      <c r="P1765" s="24">
        <f>IFNA(VLOOKUP(A1765,'HUMAN RESOURCES processed'!$A$2:$M$2692,7,0))</f>
        <v>77</v>
      </c>
      <c r="Q1765" s="24">
        <f>IFNA(VLOOKUP(A1765,'HUMAN RESOURCES processed'!$A$2:$M$2692,8,0))</f>
        <v>75</v>
      </c>
      <c r="R1765" s="24">
        <f t="shared" si="6"/>
        <v>76</v>
      </c>
      <c r="S1765" s="24">
        <f>IFNA(VLOOKUP(A1765,'HUMAN RESOURCES processed'!$A$2:$M$2692,9,0))</f>
        <v>0.205</v>
      </c>
      <c r="T1765" s="24">
        <f>IFNA(VLOOKUP(A1765,'HUMAN RESOURCES processed'!$A$2:$M$2692,10,0))</f>
        <v>0.775</v>
      </c>
      <c r="U1765" s="24">
        <f>IFNA(VLOOKUP(A1765,'HUMAN RESOURCES processed'!$A$2:$M$2692,11,0))</f>
        <v>0.02</v>
      </c>
      <c r="V1765" s="24">
        <f>IFNA(VLOOKUP(A1765,'HUMAN RESOURCES processed'!$A$2:$M$2692,12,0))</f>
        <v>1191539</v>
      </c>
      <c r="W1765" s="24">
        <f>IFNA(VLOOKUP(A1765,'HUMAN RESOURCES processed'!$A$2:$M$2692,13,0))</f>
        <v>0.885</v>
      </c>
      <c r="X1765" s="24">
        <f>IFNA(VLOOKUP(A1765,'TOURISM processed'!$A$2:$F$2692,5,0))</f>
        <v>1873000000</v>
      </c>
      <c r="Y1765" s="24">
        <f>IFNA(VLOOKUP(A1765,'TOURISM processed'!$A$2:$F$2692,6,0))</f>
        <v>597000000</v>
      </c>
      <c r="Z1765" s="24">
        <f t="shared" si="7"/>
        <v>501.032698</v>
      </c>
      <c r="AA1765" s="24">
        <f>IFNA(VLOOKUP(A1765,'BUSINESS processed'!A1765:J4455,5,0))</f>
        <v>0.135</v>
      </c>
      <c r="AB1765" s="24">
        <f>IFNA(VLOOKUP(A1765,'BUSINESS processed'!A1765:J4455,6,0))</f>
        <v>9</v>
      </c>
      <c r="AC1765" s="24">
        <f t="shared" si="998"/>
        <v>0</v>
      </c>
      <c r="AD1765" s="24">
        <f>IFNA(VLOOKUP(A1765,'BUSINESS processed'!A1765:J4455,8,0))</f>
        <v>36</v>
      </c>
      <c r="AE1765" s="24">
        <f>IFNA(VLOOKUP(A1765,'BUSINESS processed'!A1765:J4455,9,0))</f>
        <v>0.53</v>
      </c>
      <c r="AF1765" s="27">
        <f>IFNA(VLOOKUP(A1765,'BUSINESS processed'!A1765:J4455,10,0))</f>
        <v>1.177</v>
      </c>
      <c r="AG1765" s="26"/>
      <c r="AH1765" s="26"/>
      <c r="AI1765" s="26"/>
      <c r="AJ1765" s="26"/>
      <c r="AK1765" s="26"/>
      <c r="AL1765" s="26"/>
      <c r="AM1765" s="26"/>
      <c r="AN1765" s="26"/>
      <c r="AO1765" s="26"/>
      <c r="AP1765" s="26"/>
      <c r="AQ1765" s="26"/>
      <c r="AR1765" s="26"/>
      <c r="AS1765" s="26"/>
      <c r="AT1765" s="26"/>
      <c r="AU1765" s="26"/>
      <c r="AV1765" s="26"/>
      <c r="AW1765" s="26"/>
      <c r="AX1765" s="26"/>
      <c r="AY1765" s="26"/>
      <c r="AZ1765" s="26"/>
      <c r="BA1765" s="26"/>
      <c r="BB1765" s="26"/>
      <c r="BC1765" s="26"/>
      <c r="BD1765" s="26"/>
      <c r="BE1765" s="26"/>
      <c r="BF1765" s="26"/>
      <c r="BG1765" s="26"/>
      <c r="BH1765" s="26"/>
    </row>
    <row r="1766">
      <c r="A1766" s="18" t="str">
        <f t="shared" si="1"/>
        <v>Middle East_Bahrain-Middle East_2010</v>
      </c>
      <c r="B1766" s="19" t="s">
        <v>228</v>
      </c>
      <c r="C1766" s="20" t="s">
        <v>229</v>
      </c>
      <c r="D1766" s="21" t="s">
        <v>89</v>
      </c>
      <c r="E1766" s="22">
        <v>2.2938464723E10</v>
      </c>
      <c r="F1766" s="22">
        <f t="shared" si="2"/>
        <v>18328.58686</v>
      </c>
      <c r="G1766" s="23">
        <v>0.045</v>
      </c>
      <c r="H1766" s="23">
        <v>729.0</v>
      </c>
      <c r="I1766" s="23">
        <v>0.079</v>
      </c>
      <c r="J1766" s="24">
        <f t="shared" ref="J1766:J1767" si="1000">IF(AND( C1766=C1765,D1766&gt;D1765),J1765,"")</f>
        <v>8093</v>
      </c>
      <c r="K1766" s="24">
        <f t="shared" si="3"/>
        <v>0.00646657286</v>
      </c>
      <c r="L1766" s="24">
        <f t="shared" ref="L1766:L1767" si="1001">IF(AND(C1766=C1765,C1766&gt;C1765),C1765,0)</f>
        <v>0</v>
      </c>
      <c r="M1766" s="24">
        <f t="shared" si="5"/>
        <v>0</v>
      </c>
      <c r="N1766" s="24">
        <f>IFNA(VLOOKUP(A1766,'HUMAN RESOURCES processed'!$A$2:$M$2692,5,0))</f>
        <v>0.016</v>
      </c>
      <c r="O1766" s="24">
        <f>IFNA(VLOOKUP(A1766,'HUMAN RESOURCES processed'!$A$2:$M$2692,6,0))</f>
        <v>0.007</v>
      </c>
      <c r="P1766" s="24">
        <f>IFNA(VLOOKUP(A1766,'HUMAN RESOURCES processed'!$A$2:$M$2692,7,0))</f>
        <v>77</v>
      </c>
      <c r="Q1766" s="24">
        <f>IFNA(VLOOKUP(A1766,'HUMAN RESOURCES processed'!$A$2:$M$2692,8,0))</f>
        <v>76</v>
      </c>
      <c r="R1766" s="24">
        <f t="shared" si="6"/>
        <v>76.5</v>
      </c>
      <c r="S1766" s="24">
        <f>IFNA(VLOOKUP(A1766,'HUMAN RESOURCES processed'!$A$2:$M$2692,9,0))</f>
        <v>0.199</v>
      </c>
      <c r="T1766" s="24">
        <f>IFNA(VLOOKUP(A1766,'HUMAN RESOURCES processed'!$A$2:$M$2692,10,0))</f>
        <v>0.781</v>
      </c>
      <c r="U1766" s="24">
        <f>IFNA(VLOOKUP(A1766,'HUMAN RESOURCES processed'!$A$2:$M$2692,11,0))</f>
        <v>0.02</v>
      </c>
      <c r="V1766" s="24">
        <f>IFNA(VLOOKUP(A1766,'HUMAN RESOURCES processed'!$A$2:$M$2692,12,0))</f>
        <v>1251513</v>
      </c>
      <c r="W1766" s="24">
        <f>IFNA(VLOOKUP(A1766,'HUMAN RESOURCES processed'!$A$2:$M$2692,13,0))</f>
        <v>0.885</v>
      </c>
      <c r="X1766" s="24">
        <f>IFNA(VLOOKUP(A1766,'TOURISM processed'!$A$2:$F$2692,5,0))</f>
        <v>2163000000</v>
      </c>
      <c r="Y1766" s="24">
        <f>IFNA(VLOOKUP(A1766,'TOURISM processed'!$A$2:$F$2692,6,0))</f>
        <v>684000000</v>
      </c>
      <c r="Z1766" s="24">
        <f t="shared" si="7"/>
        <v>546.5384698</v>
      </c>
      <c r="AA1766" s="24">
        <f>IFNA(VLOOKUP(A1766,'BUSINESS processed'!A1766:J4456,5,0))</f>
        <v>0.135</v>
      </c>
      <c r="AB1766" s="24">
        <f>IFNA(VLOOKUP(A1766,'BUSINESS processed'!A1766:J4456,6,0))</f>
        <v>9</v>
      </c>
      <c r="AC1766" s="24">
        <f t="shared" si="998"/>
        <v>0</v>
      </c>
      <c r="AD1766" s="24">
        <f>IFNA(VLOOKUP(A1766,'BUSINESS processed'!A1766:J4456,8,0))</f>
        <v>36</v>
      </c>
      <c r="AE1766" s="24">
        <f>IFNA(VLOOKUP(A1766,'BUSINESS processed'!A1766:J4456,9,0))</f>
        <v>0.55</v>
      </c>
      <c r="AF1766" s="27">
        <f>IFNA(VLOOKUP(A1766,'BUSINESS processed'!A1766:J4456,10,0))</f>
        <v>1.252</v>
      </c>
      <c r="AG1766" s="26"/>
      <c r="AH1766" s="26"/>
      <c r="AI1766" s="26"/>
      <c r="AJ1766" s="26"/>
      <c r="AK1766" s="26"/>
      <c r="AL1766" s="26"/>
      <c r="AM1766" s="26"/>
      <c r="AN1766" s="26"/>
      <c r="AO1766" s="26"/>
      <c r="AP1766" s="26"/>
      <c r="AQ1766" s="26"/>
      <c r="AR1766" s="26"/>
      <c r="AS1766" s="26"/>
      <c r="AT1766" s="26"/>
      <c r="AU1766" s="26"/>
      <c r="AV1766" s="26"/>
      <c r="AW1766" s="26"/>
      <c r="AX1766" s="26"/>
      <c r="AY1766" s="26"/>
      <c r="AZ1766" s="26"/>
      <c r="BA1766" s="26"/>
      <c r="BB1766" s="26"/>
      <c r="BC1766" s="26"/>
      <c r="BD1766" s="26"/>
      <c r="BE1766" s="26"/>
      <c r="BF1766" s="26"/>
      <c r="BG1766" s="26"/>
      <c r="BH1766" s="26"/>
    </row>
    <row r="1767">
      <c r="A1767" s="18" t="str">
        <f t="shared" si="1"/>
        <v>Middle East_Bahrain-Middle East_2011</v>
      </c>
      <c r="B1767" s="19" t="s">
        <v>228</v>
      </c>
      <c r="C1767" s="20" t="s">
        <v>229</v>
      </c>
      <c r="D1767" s="21" t="s">
        <v>90</v>
      </c>
      <c r="E1767" s="22">
        <v>2.5713547869E10</v>
      </c>
      <c r="F1767" s="22">
        <f t="shared" si="2"/>
        <v>19890.36504</v>
      </c>
      <c r="G1767" s="23">
        <v>0.043</v>
      </c>
      <c r="H1767" s="23">
        <v>747.0</v>
      </c>
      <c r="I1767" s="23">
        <v>0.072</v>
      </c>
      <c r="J1767" s="24">
        <f t="shared" si="1000"/>
        <v>8093</v>
      </c>
      <c r="K1767" s="24">
        <f t="shared" si="3"/>
        <v>0.006260230019</v>
      </c>
      <c r="L1767" s="24">
        <f t="shared" si="1001"/>
        <v>0</v>
      </c>
      <c r="M1767" s="24">
        <f t="shared" si="5"/>
        <v>0</v>
      </c>
      <c r="N1767" s="24">
        <f>IFNA(VLOOKUP(A1767,'HUMAN RESOURCES processed'!$A$2:$M$2692,5,0))</f>
        <v>0.016</v>
      </c>
      <c r="O1767" s="24">
        <f>IFNA(VLOOKUP(A1767,'HUMAN RESOURCES processed'!$A$2:$M$2692,6,0))</f>
        <v>0.006</v>
      </c>
      <c r="P1767" s="24">
        <f>IFNA(VLOOKUP(A1767,'HUMAN RESOURCES processed'!$A$2:$M$2692,7,0))</f>
        <v>77</v>
      </c>
      <c r="Q1767" s="24">
        <f>IFNA(VLOOKUP(A1767,'HUMAN RESOURCES processed'!$A$2:$M$2692,8,0))</f>
        <v>76</v>
      </c>
      <c r="R1767" s="24">
        <f t="shared" si="6"/>
        <v>76.5</v>
      </c>
      <c r="S1767" s="24">
        <f>IFNA(VLOOKUP(A1767,'HUMAN RESOURCES processed'!$A$2:$M$2692,9,0))</f>
        <v>0.198</v>
      </c>
      <c r="T1767" s="24">
        <f>IFNA(VLOOKUP(A1767,'HUMAN RESOURCES processed'!$A$2:$M$2692,10,0))</f>
        <v>0.781</v>
      </c>
      <c r="U1767" s="24">
        <f>IFNA(VLOOKUP(A1767,'HUMAN RESOURCES processed'!$A$2:$M$2692,11,0))</f>
        <v>0.021</v>
      </c>
      <c r="V1767" s="24">
        <f>IFNA(VLOOKUP(A1767,'HUMAN RESOURCES processed'!$A$2:$M$2692,12,0))</f>
        <v>1292764</v>
      </c>
      <c r="W1767" s="24">
        <f>IFNA(VLOOKUP(A1767,'HUMAN RESOURCES processed'!$A$2:$M$2692,13,0))</f>
        <v>0.886</v>
      </c>
      <c r="X1767" s="24">
        <f>IFNA(VLOOKUP(A1767,'TOURISM processed'!$A$2:$F$2692,5,0))</f>
        <v>1766000000</v>
      </c>
      <c r="Y1767" s="24">
        <f>IFNA(VLOOKUP(A1767,'TOURISM processed'!$A$2:$F$2692,6,0))</f>
        <v>899000000</v>
      </c>
      <c r="Z1767" s="24">
        <f t="shared" si="7"/>
        <v>695.4092162</v>
      </c>
      <c r="AA1767" s="24">
        <f>IFNA(VLOOKUP(A1767,'BUSINESS processed'!A1767:J4457,5,0))</f>
        <v>0.135</v>
      </c>
      <c r="AB1767" s="24">
        <f>IFNA(VLOOKUP(A1767,'BUSINESS processed'!A1767:J4457,6,0))</f>
        <v>9</v>
      </c>
      <c r="AC1767" s="24">
        <f t="shared" si="998"/>
        <v>0</v>
      </c>
      <c r="AD1767" s="24">
        <f>IFNA(VLOOKUP(A1767,'BUSINESS processed'!A1767:J4457,8,0))</f>
        <v>36</v>
      </c>
      <c r="AE1767" s="24">
        <f>IFNA(VLOOKUP(A1767,'BUSINESS processed'!A1767:J4457,9,0))</f>
        <v>0.77</v>
      </c>
      <c r="AF1767" s="27">
        <f>IFNA(VLOOKUP(A1767,'BUSINESS processed'!A1767:J4457,10,0))</f>
        <v>1.31</v>
      </c>
      <c r="AG1767" s="26"/>
      <c r="AH1767" s="26"/>
      <c r="AI1767" s="26"/>
      <c r="AJ1767" s="26"/>
      <c r="AK1767" s="26"/>
      <c r="AL1767" s="26"/>
      <c r="AM1767" s="26"/>
      <c r="AN1767" s="26"/>
      <c r="AO1767" s="26"/>
      <c r="AP1767" s="26"/>
      <c r="AQ1767" s="26"/>
      <c r="AR1767" s="26"/>
      <c r="AS1767" s="26"/>
      <c r="AT1767" s="26"/>
      <c r="AU1767" s="26"/>
      <c r="AV1767" s="26"/>
      <c r="AW1767" s="26"/>
      <c r="AX1767" s="26"/>
      <c r="AY1767" s="26"/>
      <c r="AZ1767" s="26"/>
      <c r="BA1767" s="26"/>
      <c r="BB1767" s="26"/>
      <c r="BC1767" s="26"/>
      <c r="BD1767" s="26"/>
      <c r="BE1767" s="26"/>
      <c r="BF1767" s="26"/>
      <c r="BG1767" s="26"/>
      <c r="BH1767" s="26"/>
    </row>
    <row r="1768">
      <c r="A1768" s="18" t="str">
        <f t="shared" si="1"/>
        <v>Middle East_Bahrain-Middle East_2012</v>
      </c>
      <c r="B1768" s="19" t="s">
        <v>228</v>
      </c>
      <c r="C1768" s="20" t="s">
        <v>229</v>
      </c>
      <c r="D1768" s="21" t="s">
        <v>91</v>
      </c>
      <c r="E1768" s="22">
        <v>2.9044378668E10</v>
      </c>
      <c r="F1768" s="22">
        <f t="shared" si="2"/>
        <v>22039.59903</v>
      </c>
      <c r="G1768" s="23">
        <v>0.038</v>
      </c>
      <c r="H1768" s="23">
        <v>766.0</v>
      </c>
      <c r="I1768" s="23">
        <v>0.068</v>
      </c>
      <c r="J1768" s="24">
        <f>IFNA(VLOOKUP(A1768,'ENERGY processed'!$A$2:$H$2692,7,0),"")</f>
        <v>6519.5</v>
      </c>
      <c r="K1768" s="24">
        <f t="shared" si="3"/>
        <v>0.004947159225</v>
      </c>
      <c r="L1768" s="24">
        <f>IFNA(VLOOKUP(A1768,'ENERGY processed'!$A$2:$H$2692,8,0),"")</f>
        <v>15718.5</v>
      </c>
      <c r="M1768" s="24">
        <f t="shared" si="5"/>
        <v>0.01192758989</v>
      </c>
      <c r="N1768" s="24">
        <f>IFNA(VLOOKUP(A1768,'HUMAN RESOURCES processed'!$A$2:$M$2692,5,0))</f>
        <v>0.016</v>
      </c>
      <c r="O1768" s="24">
        <f>IFNA(VLOOKUP(A1768,'HUMAN RESOURCES processed'!$A$2:$M$2692,6,0))</f>
        <v>0.006</v>
      </c>
      <c r="P1768" s="24">
        <f>IFNA(VLOOKUP(A1768,'HUMAN RESOURCES processed'!$A$2:$M$2692,7,0))</f>
        <v>77</v>
      </c>
      <c r="Q1768" s="24">
        <f>IFNA(VLOOKUP(A1768,'HUMAN RESOURCES processed'!$A$2:$M$2692,8,0))</f>
        <v>76</v>
      </c>
      <c r="R1768" s="24">
        <f t="shared" si="6"/>
        <v>76.5</v>
      </c>
      <c r="S1768" s="24">
        <f>IFNA(VLOOKUP(A1768,'HUMAN RESOURCES processed'!$A$2:$M$2692,9,0))</f>
        <v>0.202</v>
      </c>
      <c r="T1768" s="24">
        <f>IFNA(VLOOKUP(A1768,'HUMAN RESOURCES processed'!$A$2:$M$2692,10,0))</f>
        <v>0.777</v>
      </c>
      <c r="U1768" s="24">
        <f>IFNA(VLOOKUP(A1768,'HUMAN RESOURCES processed'!$A$2:$M$2692,11,0))</f>
        <v>0.021</v>
      </c>
      <c r="V1768" s="24">
        <f>IFNA(VLOOKUP(A1768,'HUMAN RESOURCES processed'!$A$2:$M$2692,12,0))</f>
        <v>1317827</v>
      </c>
      <c r="W1768" s="24">
        <f>IFNA(VLOOKUP(A1768,'HUMAN RESOURCES processed'!$A$2:$M$2692,13,0))</f>
        <v>0.886</v>
      </c>
      <c r="X1768" s="24">
        <f>IFNA(VLOOKUP(A1768,'TOURISM processed'!$A$2:$F$2692,5,0))</f>
        <v>1742000000</v>
      </c>
      <c r="Y1768" s="24">
        <f>IFNA(VLOOKUP(A1768,'TOURISM processed'!$A$2:$F$2692,6,0))</f>
        <v>889000000</v>
      </c>
      <c r="Z1768" s="24">
        <f t="shared" si="7"/>
        <v>674.5953756</v>
      </c>
      <c r="AA1768" s="24">
        <f>IFNA(VLOOKUP(A1768,'BUSINESS processed'!A1768:J4458,5,0))</f>
        <v>0.135</v>
      </c>
      <c r="AB1768" s="24">
        <f>IFNA(VLOOKUP(A1768,'BUSINESS processed'!A1768:J4458,6,0))</f>
        <v>9</v>
      </c>
      <c r="AC1768" s="24">
        <f>IFNA(VLOOKUP(A1768,'BUSINESS processed'!A1768:J4458,7,0))</f>
        <v>47</v>
      </c>
      <c r="AD1768" s="24">
        <f>IFNA(VLOOKUP(A1768,'BUSINESS processed'!A1768:J4458,8,0))</f>
        <v>36</v>
      </c>
      <c r="AE1768" s="24">
        <f>IFNA(VLOOKUP(A1768,'BUSINESS processed'!A1768:J4458,9,0))</f>
        <v>0.88</v>
      </c>
      <c r="AF1768" s="27">
        <f>IFNA(VLOOKUP(A1768,'BUSINESS processed'!A1768:J4458,10,0))</f>
        <v>1.612</v>
      </c>
      <c r="AG1768" s="26"/>
      <c r="AH1768" s="26"/>
      <c r="AI1768" s="26"/>
      <c r="AJ1768" s="26"/>
      <c r="AK1768" s="26"/>
      <c r="AL1768" s="26"/>
      <c r="AM1768" s="26"/>
      <c r="AN1768" s="26"/>
      <c r="AO1768" s="26"/>
      <c r="AP1768" s="26"/>
      <c r="AQ1768" s="26"/>
      <c r="AR1768" s="26"/>
      <c r="AS1768" s="26"/>
      <c r="AT1768" s="26"/>
      <c r="AU1768" s="26"/>
      <c r="AV1768" s="26"/>
      <c r="AW1768" s="26"/>
      <c r="AX1768" s="26"/>
      <c r="AY1768" s="26"/>
      <c r="AZ1768" s="26"/>
      <c r="BA1768" s="26"/>
      <c r="BB1768" s="26"/>
      <c r="BC1768" s="26"/>
      <c r="BD1768" s="26"/>
      <c r="BE1768" s="26"/>
      <c r="BF1768" s="26"/>
      <c r="BG1768" s="26"/>
      <c r="BH1768" s="26"/>
    </row>
    <row r="1769">
      <c r="A1769" s="18" t="str">
        <f t="shared" si="1"/>
        <v>Middle East_Iran-Middle East_2000</v>
      </c>
      <c r="B1769" s="19" t="s">
        <v>228</v>
      </c>
      <c r="C1769" s="20" t="s">
        <v>230</v>
      </c>
      <c r="D1769" s="21" t="s">
        <v>70</v>
      </c>
      <c r="E1769" s="22">
        <v>1.01E11</v>
      </c>
      <c r="F1769" s="22">
        <f t="shared" si="2"/>
        <v>1532.368198</v>
      </c>
      <c r="G1769" s="23">
        <v>0.046</v>
      </c>
      <c r="H1769" s="23">
        <v>231.0</v>
      </c>
      <c r="I1769" s="39">
        <f t="shared" ref="I1769:I1772" si="1002">IF(AND(C1769=C1768,D1769&gt;D1768),I1768,0)</f>
        <v>0</v>
      </c>
      <c r="J1769" s="24">
        <f>IF(AND( C1769=C1768,D1769&gt;D1768),J1768,0)</f>
        <v>0</v>
      </c>
      <c r="K1769" s="24">
        <f t="shared" si="3"/>
        <v>0</v>
      </c>
      <c r="L1769" s="24">
        <f t="shared" ref="L1769:L1770" si="1003">IF(AND(C1769=C1768,C1769&gt;C1768),C1768,0)</f>
        <v>0</v>
      </c>
      <c r="M1769" s="24">
        <f t="shared" si="5"/>
        <v>0</v>
      </c>
      <c r="N1769" s="24">
        <f>IFNA(VLOOKUP(A1769,'HUMAN RESOURCES processed'!$A$2:$M$2692,5,0))</f>
        <v>0.019</v>
      </c>
      <c r="O1769" s="24">
        <f>IFNA(VLOOKUP(A1769,'HUMAN RESOURCES processed'!$A$2:$M$2692,6,0))</f>
        <v>0.029</v>
      </c>
      <c r="P1769" s="24">
        <f>IFNA(VLOOKUP(A1769,'HUMAN RESOURCES processed'!$A$2:$M$2692,7,0))</f>
        <v>71</v>
      </c>
      <c r="Q1769" s="24">
        <f>IFNA(VLOOKUP(A1769,'HUMAN RESOURCES processed'!$A$2:$M$2692,8,0))</f>
        <v>69</v>
      </c>
      <c r="R1769" s="24">
        <f t="shared" si="6"/>
        <v>70</v>
      </c>
      <c r="S1769" s="24">
        <f>IFNA(VLOOKUP(A1769,'HUMAN RESOURCES processed'!$A$2:$M$2692,9,0))</f>
        <v>0.347</v>
      </c>
      <c r="T1769" s="24">
        <f>IFNA(VLOOKUP(A1769,'HUMAN RESOURCES processed'!$A$2:$M$2692,10,0))</f>
        <v>0.611</v>
      </c>
      <c r="U1769" s="24">
        <f>IFNA(VLOOKUP(A1769,'HUMAN RESOURCES processed'!$A$2:$M$2692,11,0))</f>
        <v>0.042</v>
      </c>
      <c r="V1769" s="24">
        <f>IFNA(VLOOKUP(A1769,'HUMAN RESOURCES processed'!$A$2:$M$2692,12,0))</f>
        <v>65911052</v>
      </c>
      <c r="W1769" s="24">
        <f>IFNA(VLOOKUP(A1769,'HUMAN RESOURCES processed'!$A$2:$M$2692,13,0))</f>
        <v>0.64</v>
      </c>
      <c r="X1769" s="24">
        <f>IFNA(VLOOKUP(A1769,'TOURISM processed'!$A$2:$F$2692,5,0))</f>
        <v>677000000</v>
      </c>
      <c r="Y1769" s="24">
        <f>IFNA(VLOOKUP(A1769,'TOURISM processed'!$A$2:$F$2692,6,0))</f>
        <v>671000000</v>
      </c>
      <c r="Z1769" s="24">
        <f t="shared" si="7"/>
        <v>10.18038674</v>
      </c>
      <c r="AA1769" s="24">
        <f t="shared" ref="AA1769:AA1773" si="1004">IF(AND(C1769=C1768,D1769&gt;D1768),AA1768,0)</f>
        <v>0</v>
      </c>
      <c r="AB1769" s="24">
        <f t="shared" ref="AB1769:AB1771" si="1005">IF(AND(C1769=C1768,D1769&gt;D1768),AB1768,0)</f>
        <v>0</v>
      </c>
      <c r="AC1769" s="24">
        <f t="shared" ref="AC1769:AC1780" si="1006">IF(AND(C1769=C1768,D1769&gt;D1768),AC1768,0)</f>
        <v>0</v>
      </c>
      <c r="AD1769" s="24">
        <f t="shared" ref="AD1769:AD1773" si="1007">IF(AND(C1769=C1768,D1769&gt;D1768),AD1768,0)</f>
        <v>0</v>
      </c>
      <c r="AE1769" s="24">
        <f>IFNA(VLOOKUP(A1769,'BUSINESS processed'!A1769:J4459,9,0))</f>
        <v>0.009</v>
      </c>
      <c r="AF1769" s="27">
        <f>IFNA(VLOOKUP(A1769,'BUSINESS processed'!A1769:J4459,10,0))</f>
        <v>0.015</v>
      </c>
      <c r="AG1769" s="26"/>
      <c r="AH1769" s="26"/>
      <c r="AI1769" s="26"/>
      <c r="AJ1769" s="26"/>
      <c r="AK1769" s="26"/>
      <c r="AL1769" s="26"/>
      <c r="AM1769" s="26"/>
      <c r="AN1769" s="26"/>
      <c r="AO1769" s="26"/>
      <c r="AP1769" s="26"/>
      <c r="AQ1769" s="26"/>
      <c r="AR1769" s="26"/>
      <c r="AS1769" s="26"/>
      <c r="AT1769" s="26"/>
      <c r="AU1769" s="26"/>
      <c r="AV1769" s="26"/>
      <c r="AW1769" s="26"/>
      <c r="AX1769" s="26"/>
      <c r="AY1769" s="26"/>
      <c r="AZ1769" s="26"/>
      <c r="BA1769" s="26"/>
      <c r="BB1769" s="26"/>
      <c r="BC1769" s="26"/>
      <c r="BD1769" s="26"/>
      <c r="BE1769" s="26"/>
      <c r="BF1769" s="26"/>
      <c r="BG1769" s="26"/>
      <c r="BH1769" s="26"/>
    </row>
    <row r="1770">
      <c r="A1770" s="18" t="str">
        <f t="shared" si="1"/>
        <v>Middle East_Iran-Middle East_2001</v>
      </c>
      <c r="B1770" s="19" t="s">
        <v>228</v>
      </c>
      <c r="C1770" s="20" t="s">
        <v>230</v>
      </c>
      <c r="D1770" s="21" t="s">
        <v>71</v>
      </c>
      <c r="E1770" s="22">
        <v>1.15E11</v>
      </c>
      <c r="F1770" s="22">
        <f t="shared" si="2"/>
        <v>1720.073091</v>
      </c>
      <c r="G1770" s="23">
        <v>0.051</v>
      </c>
      <c r="H1770" s="23">
        <v>294.0</v>
      </c>
      <c r="I1770" s="39">
        <f t="shared" si="1002"/>
        <v>0</v>
      </c>
      <c r="J1770" s="24">
        <f>IFNA(VLOOKUP(A1770,'ENERGY processed'!$A$2:$H$2692,7,0),"")</f>
        <v>212145</v>
      </c>
      <c r="K1770" s="24">
        <f t="shared" si="3"/>
        <v>0.003173086139</v>
      </c>
      <c r="L1770" s="24">
        <f t="shared" si="1003"/>
        <v>0</v>
      </c>
      <c r="M1770" s="24">
        <f t="shared" si="5"/>
        <v>0</v>
      </c>
      <c r="N1770" s="24">
        <f>IFNA(VLOOKUP(A1770,'HUMAN RESOURCES processed'!$A$2:$M$2692,5,0))</f>
        <v>0.018</v>
      </c>
      <c r="O1770" s="24">
        <f>IFNA(VLOOKUP(A1770,'HUMAN RESOURCES processed'!$A$2:$M$2692,6,0))</f>
        <v>0.027</v>
      </c>
      <c r="P1770" s="24">
        <f>IFNA(VLOOKUP(A1770,'HUMAN RESOURCES processed'!$A$2:$M$2692,7,0))</f>
        <v>71</v>
      </c>
      <c r="Q1770" s="24">
        <f>IFNA(VLOOKUP(A1770,'HUMAN RESOURCES processed'!$A$2:$M$2692,8,0))</f>
        <v>69</v>
      </c>
      <c r="R1770" s="24">
        <f t="shared" si="6"/>
        <v>70</v>
      </c>
      <c r="S1770" s="24">
        <f>IFNA(VLOOKUP(A1770,'HUMAN RESOURCES processed'!$A$2:$M$2692,9,0))</f>
        <v>0.328</v>
      </c>
      <c r="T1770" s="24">
        <f>IFNA(VLOOKUP(A1770,'HUMAN RESOURCES processed'!$A$2:$M$2692,10,0))</f>
        <v>0.629</v>
      </c>
      <c r="U1770" s="24">
        <f>IFNA(VLOOKUP(A1770,'HUMAN RESOURCES processed'!$A$2:$M$2692,11,0))</f>
        <v>0.043</v>
      </c>
      <c r="V1770" s="24">
        <f>IFNA(VLOOKUP(A1770,'HUMAN RESOURCES processed'!$A$2:$M$2692,12,0))</f>
        <v>66857624</v>
      </c>
      <c r="W1770" s="24">
        <f>IFNA(VLOOKUP(A1770,'HUMAN RESOURCES processed'!$A$2:$M$2692,13,0))</f>
        <v>0.648</v>
      </c>
      <c r="X1770" s="24">
        <f>IFNA(VLOOKUP(A1770,'TOURISM processed'!$A$2:$F$2692,5,0))</f>
        <v>1122000000</v>
      </c>
      <c r="Y1770" s="24">
        <f>IFNA(VLOOKUP(A1770,'TOURISM processed'!$A$2:$F$2692,6,0))</f>
        <v>714000000</v>
      </c>
      <c r="Z1770" s="24">
        <f t="shared" si="7"/>
        <v>10.67941032</v>
      </c>
      <c r="AA1770" s="24">
        <f t="shared" si="1004"/>
        <v>0</v>
      </c>
      <c r="AB1770" s="24">
        <f t="shared" si="1005"/>
        <v>0</v>
      </c>
      <c r="AC1770" s="24">
        <f t="shared" si="1006"/>
        <v>0</v>
      </c>
      <c r="AD1770" s="24">
        <f t="shared" si="1007"/>
        <v>0</v>
      </c>
      <c r="AE1770" s="24">
        <f>IFNA(VLOOKUP(A1770,'BUSINESS processed'!A1770:J4460,9,0))</f>
        <v>0.015</v>
      </c>
      <c r="AF1770" s="27">
        <f>IFNA(VLOOKUP(A1770,'BUSINESS processed'!A1770:J4460,10,0))</f>
        <v>0.031</v>
      </c>
      <c r="AG1770" s="26"/>
      <c r="AH1770" s="26"/>
      <c r="AI1770" s="26"/>
      <c r="AJ1770" s="26"/>
      <c r="AK1770" s="26"/>
      <c r="AL1770" s="26"/>
      <c r="AM1770" s="26"/>
      <c r="AN1770" s="26"/>
      <c r="AO1770" s="26"/>
      <c r="AP1770" s="26"/>
      <c r="AQ1770" s="26"/>
      <c r="AR1770" s="26"/>
      <c r="AS1770" s="26"/>
      <c r="AT1770" s="26"/>
      <c r="AU1770" s="26"/>
      <c r="AV1770" s="26"/>
      <c r="AW1770" s="26"/>
      <c r="AX1770" s="26"/>
      <c r="AY1770" s="26"/>
      <c r="AZ1770" s="26"/>
      <c r="BA1770" s="26"/>
      <c r="BB1770" s="26"/>
      <c r="BC1770" s="26"/>
      <c r="BD1770" s="26"/>
      <c r="BE1770" s="26"/>
      <c r="BF1770" s="26"/>
      <c r="BG1770" s="26"/>
      <c r="BH1770" s="26"/>
    </row>
    <row r="1771">
      <c r="A1771" s="18" t="str">
        <f t="shared" si="1"/>
        <v>Middle East_Iran-Middle East_2002</v>
      </c>
      <c r="B1771" s="19" t="s">
        <v>228</v>
      </c>
      <c r="C1771" s="20" t="s">
        <v>230</v>
      </c>
      <c r="D1771" s="21" t="s">
        <v>72</v>
      </c>
      <c r="E1771" s="22">
        <v>1.16E11</v>
      </c>
      <c r="F1771" s="22">
        <f t="shared" si="2"/>
        <v>1712.751646</v>
      </c>
      <c r="G1771" s="23">
        <v>0.051</v>
      </c>
      <c r="H1771" s="23">
        <v>102.0</v>
      </c>
      <c r="I1771" s="39">
        <f t="shared" si="1002"/>
        <v>0</v>
      </c>
      <c r="J1771" s="24">
        <f>IFNA(VLOOKUP(A1771,'ENERGY processed'!$A$2:$H$2692,7,0),"")</f>
        <v>210678</v>
      </c>
      <c r="K1771" s="24">
        <f t="shared" si="3"/>
        <v>0.003110681821</v>
      </c>
      <c r="L1771" s="24">
        <f>IFNA(VLOOKUP(A1771,'ENERGY processed'!$A$2:$H$2692,8,0),"")</f>
        <v>571612</v>
      </c>
      <c r="M1771" s="24">
        <f t="shared" si="5"/>
        <v>0.008439908566</v>
      </c>
      <c r="N1771" s="24">
        <f>IFNA(VLOOKUP(A1771,'HUMAN RESOURCES processed'!$A$2:$M$2692,5,0))</f>
        <v>0.018</v>
      </c>
      <c r="O1771" s="24">
        <f>IFNA(VLOOKUP(A1771,'HUMAN RESOURCES processed'!$A$2:$M$2692,6,0))</f>
        <v>0.026</v>
      </c>
      <c r="P1771" s="24">
        <f>IFNA(VLOOKUP(A1771,'HUMAN RESOURCES processed'!$A$2:$M$2692,7,0))</f>
        <v>72</v>
      </c>
      <c r="Q1771" s="24">
        <f>IFNA(VLOOKUP(A1771,'HUMAN RESOURCES processed'!$A$2:$M$2692,8,0))</f>
        <v>69</v>
      </c>
      <c r="R1771" s="24">
        <f t="shared" si="6"/>
        <v>70.5</v>
      </c>
      <c r="S1771" s="24">
        <f>IFNA(VLOOKUP(A1771,'HUMAN RESOURCES processed'!$A$2:$M$2692,9,0))</f>
        <v>0.308</v>
      </c>
      <c r="T1771" s="24">
        <f>IFNA(VLOOKUP(A1771,'HUMAN RESOURCES processed'!$A$2:$M$2692,10,0))</f>
        <v>0.647</v>
      </c>
      <c r="U1771" s="24">
        <f>IFNA(VLOOKUP(A1771,'HUMAN RESOURCES processed'!$A$2:$M$2692,11,0))</f>
        <v>0.045</v>
      </c>
      <c r="V1771" s="24">
        <f>IFNA(VLOOKUP(A1771,'HUMAN RESOURCES processed'!$A$2:$M$2692,12,0))</f>
        <v>67727274</v>
      </c>
      <c r="W1771" s="24">
        <f>IFNA(VLOOKUP(A1771,'HUMAN RESOURCES processed'!$A$2:$M$2692,13,0))</f>
        <v>0.655</v>
      </c>
      <c r="X1771" s="24">
        <f>IFNA(VLOOKUP(A1771,'TOURISM processed'!$A$2:$F$2692,5,0))</f>
        <v>1607000000</v>
      </c>
      <c r="Y1771" s="24">
        <f>IFNA(VLOOKUP(A1771,'TOURISM processed'!$A$2:$F$2692,6,0))</f>
        <v>3990000000</v>
      </c>
      <c r="Z1771" s="24">
        <f t="shared" si="7"/>
        <v>58.91275057</v>
      </c>
      <c r="AA1771" s="24">
        <f t="shared" si="1004"/>
        <v>0</v>
      </c>
      <c r="AB1771" s="24">
        <f t="shared" si="1005"/>
        <v>0</v>
      </c>
      <c r="AC1771" s="24">
        <f t="shared" si="1006"/>
        <v>0</v>
      </c>
      <c r="AD1771" s="24">
        <f t="shared" si="1007"/>
        <v>0</v>
      </c>
      <c r="AE1771" s="24">
        <f>IFNA(VLOOKUP(A1771,'BUSINESS processed'!A1771:J4461,9,0))</f>
        <v>0.046</v>
      </c>
      <c r="AF1771" s="27">
        <f>IFNA(VLOOKUP(A1771,'BUSINESS processed'!A1771:J4461,10,0))</f>
        <v>0.034</v>
      </c>
      <c r="AG1771" s="26"/>
      <c r="AH1771" s="26"/>
      <c r="AI1771" s="26"/>
      <c r="AJ1771" s="26"/>
      <c r="AK1771" s="26"/>
      <c r="AL1771" s="26"/>
      <c r="AM1771" s="26"/>
      <c r="AN1771" s="26"/>
      <c r="AO1771" s="26"/>
      <c r="AP1771" s="26"/>
      <c r="AQ1771" s="26"/>
      <c r="AR1771" s="26"/>
      <c r="AS1771" s="26"/>
      <c r="AT1771" s="26"/>
      <c r="AU1771" s="26"/>
      <c r="AV1771" s="26"/>
      <c r="AW1771" s="26"/>
      <c r="AX1771" s="26"/>
      <c r="AY1771" s="26"/>
      <c r="AZ1771" s="26"/>
      <c r="BA1771" s="26"/>
      <c r="BB1771" s="26"/>
      <c r="BC1771" s="26"/>
      <c r="BD1771" s="26"/>
      <c r="BE1771" s="26"/>
      <c r="BF1771" s="26"/>
      <c r="BG1771" s="26"/>
      <c r="BH1771" s="26"/>
    </row>
    <row r="1772">
      <c r="A1772" s="18" t="str">
        <f t="shared" si="1"/>
        <v>Middle East_Iran-Middle East_2003</v>
      </c>
      <c r="B1772" s="19" t="s">
        <v>228</v>
      </c>
      <c r="C1772" s="20" t="s">
        <v>230</v>
      </c>
      <c r="D1772" s="21" t="s">
        <v>74</v>
      </c>
      <c r="E1772" s="22">
        <v>1.35E11</v>
      </c>
      <c r="F1772" s="22">
        <f t="shared" si="2"/>
        <v>1969.561636</v>
      </c>
      <c r="G1772" s="23">
        <v>0.047</v>
      </c>
      <c r="H1772" s="23">
        <v>97.0</v>
      </c>
      <c r="I1772" s="39">
        <f t="shared" si="1002"/>
        <v>0</v>
      </c>
      <c r="J1772" s="24">
        <f>IFNA(VLOOKUP(A1772,'ENERGY processed'!$A$2:$H$2692,7,0),"")</f>
        <v>213423</v>
      </c>
      <c r="K1772" s="24">
        <f t="shared" si="3"/>
        <v>0.003113701874</v>
      </c>
      <c r="L1772" s="24">
        <f>IFNA(VLOOKUP(A1772,'ENERGY processed'!$A$2:$H$2692,8,0),"")</f>
        <v>577483</v>
      </c>
      <c r="M1772" s="24">
        <f t="shared" si="5"/>
        <v>0.008425098979</v>
      </c>
      <c r="N1772" s="24">
        <f>IFNA(VLOOKUP(A1772,'HUMAN RESOURCES processed'!$A$2:$M$2692,5,0))</f>
        <v>0.018</v>
      </c>
      <c r="O1772" s="24">
        <f>IFNA(VLOOKUP(A1772,'HUMAN RESOURCES processed'!$A$2:$M$2692,6,0))</f>
        <v>0.024</v>
      </c>
      <c r="P1772" s="24">
        <f>IFNA(VLOOKUP(A1772,'HUMAN RESOURCES processed'!$A$2:$M$2692,7,0))</f>
        <v>72</v>
      </c>
      <c r="Q1772" s="24">
        <f>IFNA(VLOOKUP(A1772,'HUMAN RESOURCES processed'!$A$2:$M$2692,8,0))</f>
        <v>70</v>
      </c>
      <c r="R1772" s="24">
        <f t="shared" si="6"/>
        <v>71</v>
      </c>
      <c r="S1772" s="24">
        <f>IFNA(VLOOKUP(A1772,'HUMAN RESOURCES processed'!$A$2:$M$2692,9,0))</f>
        <v>0.289</v>
      </c>
      <c r="T1772" s="24">
        <f>IFNA(VLOOKUP(A1772,'HUMAN RESOURCES processed'!$A$2:$M$2692,10,0))</f>
        <v>0.664</v>
      </c>
      <c r="U1772" s="24">
        <f>IFNA(VLOOKUP(A1772,'HUMAN RESOURCES processed'!$A$2:$M$2692,11,0))</f>
        <v>0.047</v>
      </c>
      <c r="V1772" s="24">
        <f>IFNA(VLOOKUP(A1772,'HUMAN RESOURCES processed'!$A$2:$M$2692,12,0))</f>
        <v>68543171</v>
      </c>
      <c r="W1772" s="24">
        <f>IFNA(VLOOKUP(A1772,'HUMAN RESOURCES processed'!$A$2:$M$2692,13,0))</f>
        <v>0.662</v>
      </c>
      <c r="X1772" s="24">
        <f>IFNA(VLOOKUP(A1772,'TOURISM processed'!$A$2:$F$2692,5,0))</f>
        <v>1266000000</v>
      </c>
      <c r="Y1772" s="24">
        <f>IFNA(VLOOKUP(A1772,'TOURISM processed'!$A$2:$F$2692,6,0))</f>
        <v>4120000000</v>
      </c>
      <c r="Z1772" s="24">
        <f t="shared" si="7"/>
        <v>60.10810326</v>
      </c>
      <c r="AA1772" s="24">
        <f t="shared" si="1004"/>
        <v>0</v>
      </c>
      <c r="AB1772" s="24">
        <f>IFNA(VLOOKUP(A1772,'BUSINESS processed'!A1772:J4462,6,0))</f>
        <v>29</v>
      </c>
      <c r="AC1772" s="24">
        <f t="shared" si="1006"/>
        <v>0</v>
      </c>
      <c r="AD1772" s="24">
        <f t="shared" si="1007"/>
        <v>0</v>
      </c>
      <c r="AE1772" s="24">
        <f>IFNA(VLOOKUP(A1772,'BUSINESS processed'!A1772:J4462,9,0))</f>
        <v>0.069</v>
      </c>
      <c r="AF1772" s="27">
        <f>IFNA(VLOOKUP(A1772,'BUSINESS processed'!A1772:J4462,10,0))</f>
        <v>0.05</v>
      </c>
      <c r="AG1772" s="26"/>
      <c r="AH1772" s="26"/>
      <c r="AI1772" s="26"/>
      <c r="AJ1772" s="26"/>
      <c r="AK1772" s="26"/>
      <c r="AL1772" s="26"/>
      <c r="AM1772" s="26"/>
      <c r="AN1772" s="26"/>
      <c r="AO1772" s="26"/>
      <c r="AP1772" s="26"/>
      <c r="AQ1772" s="26"/>
      <c r="AR1772" s="26"/>
      <c r="AS1772" s="26"/>
      <c r="AT1772" s="26"/>
      <c r="AU1772" s="26"/>
      <c r="AV1772" s="26"/>
      <c r="AW1772" s="26"/>
      <c r="AX1772" s="26"/>
      <c r="AY1772" s="26"/>
      <c r="AZ1772" s="26"/>
      <c r="BA1772" s="26"/>
      <c r="BB1772" s="26"/>
      <c r="BC1772" s="26"/>
      <c r="BD1772" s="26"/>
      <c r="BE1772" s="26"/>
      <c r="BF1772" s="26"/>
      <c r="BG1772" s="26"/>
      <c r="BH1772" s="26"/>
    </row>
    <row r="1773">
      <c r="A1773" s="18" t="str">
        <f t="shared" si="1"/>
        <v>Middle East_Iran-Middle East_2004</v>
      </c>
      <c r="B1773" s="19" t="s">
        <v>228</v>
      </c>
      <c r="C1773" s="20" t="s">
        <v>230</v>
      </c>
      <c r="D1773" s="21" t="s">
        <v>83</v>
      </c>
      <c r="E1773" s="22">
        <v>1.63E11</v>
      </c>
      <c r="F1773" s="22">
        <f t="shared" si="2"/>
        <v>2350.663434</v>
      </c>
      <c r="G1773" s="23">
        <v>0.047</v>
      </c>
      <c r="H1773" s="23">
        <v>117.0</v>
      </c>
      <c r="I1773" s="23">
        <v>0.167</v>
      </c>
      <c r="J1773" s="24">
        <f>IFNA(VLOOKUP(A1773,'ENERGY processed'!$A$2:$H$2692,7,0),"")</f>
        <v>204312</v>
      </c>
      <c r="K1773" s="24">
        <f t="shared" si="3"/>
        <v>0.002946434033</v>
      </c>
      <c r="L1773" s="24">
        <f>IFNA(VLOOKUP(A1773,'ENERGY processed'!$A$2:$H$2692,8,0),"")</f>
        <v>570574</v>
      </c>
      <c r="M1773" s="24">
        <f t="shared" si="5"/>
        <v>0.00822838919</v>
      </c>
      <c r="N1773" s="24">
        <f>IFNA(VLOOKUP(A1773,'HUMAN RESOURCES processed'!$A$2:$M$2692,5,0))</f>
        <v>0.018</v>
      </c>
      <c r="O1773" s="24">
        <f>IFNA(VLOOKUP(A1773,'HUMAN RESOURCES processed'!$A$2:$M$2692,6,0))</f>
        <v>0.023</v>
      </c>
      <c r="P1773" s="24">
        <f>IFNA(VLOOKUP(A1773,'HUMAN RESOURCES processed'!$A$2:$M$2692,7,0))</f>
        <v>73</v>
      </c>
      <c r="Q1773" s="24">
        <f>IFNA(VLOOKUP(A1773,'HUMAN RESOURCES processed'!$A$2:$M$2692,8,0))</f>
        <v>70</v>
      </c>
      <c r="R1773" s="24">
        <f t="shared" si="6"/>
        <v>71.5</v>
      </c>
      <c r="S1773" s="24">
        <f>IFNA(VLOOKUP(A1773,'HUMAN RESOURCES processed'!$A$2:$M$2692,9,0))</f>
        <v>0.272</v>
      </c>
      <c r="T1773" s="24">
        <f>IFNA(VLOOKUP(A1773,'HUMAN RESOURCES processed'!$A$2:$M$2692,10,0))</f>
        <v>0.68</v>
      </c>
      <c r="U1773" s="24">
        <f>IFNA(VLOOKUP(A1773,'HUMAN RESOURCES processed'!$A$2:$M$2692,11,0))</f>
        <v>0.048</v>
      </c>
      <c r="V1773" s="24">
        <f>IFNA(VLOOKUP(A1773,'HUMAN RESOURCES processed'!$A$2:$M$2692,12,0))</f>
        <v>69342126</v>
      </c>
      <c r="W1773" s="24">
        <f>IFNA(VLOOKUP(A1773,'HUMAN RESOURCES processed'!$A$2:$M$2692,13,0))</f>
        <v>0.669</v>
      </c>
      <c r="X1773" s="24">
        <f>IFNA(VLOOKUP(A1773,'TOURISM processed'!$A$2:$F$2692,5,0))</f>
        <v>1305000000</v>
      </c>
      <c r="Y1773" s="24">
        <f>IFNA(VLOOKUP(A1773,'TOURISM processed'!$A$2:$F$2692,6,0))</f>
        <v>4402000000</v>
      </c>
      <c r="Z1773" s="24">
        <f t="shared" si="7"/>
        <v>63.48233396</v>
      </c>
      <c r="AA1773" s="24">
        <f t="shared" si="1004"/>
        <v>0</v>
      </c>
      <c r="AB1773" s="24">
        <f>IFNA(VLOOKUP(A1773,'BUSINESS processed'!A1773:J4463,6,0))</f>
        <v>29</v>
      </c>
      <c r="AC1773" s="24">
        <f t="shared" si="1006"/>
        <v>0</v>
      </c>
      <c r="AD1773" s="24">
        <f t="shared" si="1007"/>
        <v>0</v>
      </c>
      <c r="AE1773" s="24">
        <f>IFNA(VLOOKUP(A1773,'BUSINESS processed'!A1773:J4463,9,0))</f>
        <v>0.075</v>
      </c>
      <c r="AF1773" s="27">
        <f>IFNA(VLOOKUP(A1773,'BUSINESS processed'!A1773:J4463,10,0))</f>
        <v>0.073</v>
      </c>
      <c r="AG1773" s="26"/>
      <c r="AH1773" s="26"/>
      <c r="AI1773" s="26"/>
      <c r="AJ1773" s="26"/>
      <c r="AK1773" s="26"/>
      <c r="AL1773" s="26"/>
      <c r="AM1773" s="26"/>
      <c r="AN1773" s="26"/>
      <c r="AO1773" s="26"/>
      <c r="AP1773" s="26"/>
      <c r="AQ1773" s="26"/>
      <c r="AR1773" s="26"/>
      <c r="AS1773" s="26"/>
      <c r="AT1773" s="26"/>
      <c r="AU1773" s="26"/>
      <c r="AV1773" s="26"/>
      <c r="AW1773" s="26"/>
      <c r="AX1773" s="26"/>
      <c r="AY1773" s="26"/>
      <c r="AZ1773" s="26"/>
      <c r="BA1773" s="26"/>
      <c r="BB1773" s="26"/>
      <c r="BC1773" s="26"/>
      <c r="BD1773" s="26"/>
      <c r="BE1773" s="26"/>
      <c r="BF1773" s="26"/>
      <c r="BG1773" s="26"/>
      <c r="BH1773" s="26"/>
    </row>
    <row r="1774">
      <c r="A1774" s="18" t="str">
        <f t="shared" si="1"/>
        <v>Middle East_Iran-Middle East_2005</v>
      </c>
      <c r="B1774" s="19" t="s">
        <v>228</v>
      </c>
      <c r="C1774" s="20" t="s">
        <v>230</v>
      </c>
      <c r="D1774" s="21" t="s">
        <v>84</v>
      </c>
      <c r="E1774" s="22">
        <v>1.92E11</v>
      </c>
      <c r="F1774" s="22">
        <f t="shared" si="2"/>
        <v>2736.899148</v>
      </c>
      <c r="G1774" s="23">
        <v>0.053</v>
      </c>
      <c r="H1774" s="23">
        <v>156.0</v>
      </c>
      <c r="I1774" s="23">
        <v>0.16</v>
      </c>
      <c r="J1774" s="24">
        <f>IFNA(VLOOKUP(A1774,'ENERGY processed'!$A$2:$H$2692,7,0),"")</f>
        <v>144491.5</v>
      </c>
      <c r="K1774" s="24">
        <f t="shared" si="3"/>
        <v>0.002059680538</v>
      </c>
      <c r="L1774" s="24">
        <f>IFNA(VLOOKUP(A1774,'ENERGY processed'!$A$2:$H$2692,8,0),"")</f>
        <v>423153.5</v>
      </c>
      <c r="M1774" s="24">
        <f t="shared" si="5"/>
        <v>0.006031919029</v>
      </c>
      <c r="N1774" s="24">
        <f>IFNA(VLOOKUP(A1774,'HUMAN RESOURCES processed'!$A$2:$M$2692,5,0))</f>
        <v>0.018</v>
      </c>
      <c r="O1774" s="24">
        <f>IFNA(VLOOKUP(A1774,'HUMAN RESOURCES processed'!$A$2:$M$2692,6,0))</f>
        <v>0.022</v>
      </c>
      <c r="P1774" s="24">
        <f>IFNA(VLOOKUP(A1774,'HUMAN RESOURCES processed'!$A$2:$M$2692,7,0))</f>
        <v>73</v>
      </c>
      <c r="Q1774" s="24">
        <f>IFNA(VLOOKUP(A1774,'HUMAN RESOURCES processed'!$A$2:$M$2692,8,0))</f>
        <v>70</v>
      </c>
      <c r="R1774" s="24">
        <f t="shared" si="6"/>
        <v>71.5</v>
      </c>
      <c r="S1774" s="24">
        <f>IFNA(VLOOKUP(A1774,'HUMAN RESOURCES processed'!$A$2:$M$2692,9,0))</f>
        <v>0.258</v>
      </c>
      <c r="T1774" s="24">
        <f>IFNA(VLOOKUP(A1774,'HUMAN RESOURCES processed'!$A$2:$M$2692,10,0))</f>
        <v>0.693</v>
      </c>
      <c r="U1774" s="24">
        <f>IFNA(VLOOKUP(A1774,'HUMAN RESOURCES processed'!$A$2:$M$2692,11,0))</f>
        <v>0.049</v>
      </c>
      <c r="V1774" s="24">
        <f>IFNA(VLOOKUP(A1774,'HUMAN RESOURCES processed'!$A$2:$M$2692,12,0))</f>
        <v>70152384</v>
      </c>
      <c r="W1774" s="24">
        <f>IFNA(VLOOKUP(A1774,'HUMAN RESOURCES processed'!$A$2:$M$2692,13,0))</f>
        <v>0.676</v>
      </c>
      <c r="X1774" s="24">
        <f>IFNA(VLOOKUP(A1774,'TOURISM processed'!$A$2:$F$2692,5,0))</f>
        <v>1025000000</v>
      </c>
      <c r="Y1774" s="24">
        <f>IFNA(VLOOKUP(A1774,'TOURISM processed'!$A$2:$F$2692,6,0))</f>
        <v>4112000000</v>
      </c>
      <c r="Z1774" s="24">
        <f t="shared" si="7"/>
        <v>58.61525675</v>
      </c>
      <c r="AA1774" s="24">
        <f>IFNA(VLOOKUP(A1774,'BUSINESS processed'!A1774:J4464,5,0))</f>
        <v>0.442</v>
      </c>
      <c r="AB1774" s="24">
        <f>IFNA(VLOOKUP(A1774,'BUSINESS processed'!A1774:J4464,6,0))</f>
        <v>28</v>
      </c>
      <c r="AC1774" s="24">
        <f t="shared" si="1006"/>
        <v>0</v>
      </c>
      <c r="AD1774" s="24">
        <f>IFNA(VLOOKUP(A1774,'BUSINESS processed'!A1774:J4464,8,0))</f>
        <v>344</v>
      </c>
      <c r="AE1774" s="24">
        <f>IFNA(VLOOKUP(A1774,'BUSINESS processed'!A1774:J4464,9,0))</f>
        <v>0.081</v>
      </c>
      <c r="AF1774" s="27">
        <f>IFNA(VLOOKUP(A1774,'BUSINESS processed'!A1774:J4464,10,0))</f>
        <v>0.121</v>
      </c>
      <c r="AG1774" s="26"/>
      <c r="AH1774" s="26"/>
      <c r="AI1774" s="26"/>
      <c r="AJ1774" s="26"/>
      <c r="AK1774" s="26"/>
      <c r="AL1774" s="26"/>
      <c r="AM1774" s="26"/>
      <c r="AN1774" s="26"/>
      <c r="AO1774" s="26"/>
      <c r="AP1774" s="26"/>
      <c r="AQ1774" s="26"/>
      <c r="AR1774" s="26"/>
      <c r="AS1774" s="26"/>
      <c r="AT1774" s="26"/>
      <c r="AU1774" s="26"/>
      <c r="AV1774" s="26"/>
      <c r="AW1774" s="26"/>
      <c r="AX1774" s="26"/>
      <c r="AY1774" s="26"/>
      <c r="AZ1774" s="26"/>
      <c r="BA1774" s="26"/>
      <c r="BB1774" s="26"/>
      <c r="BC1774" s="26"/>
      <c r="BD1774" s="26"/>
      <c r="BE1774" s="26"/>
      <c r="BF1774" s="26"/>
      <c r="BG1774" s="26"/>
      <c r="BH1774" s="26"/>
    </row>
    <row r="1775">
      <c r="A1775" s="18" t="str">
        <f t="shared" si="1"/>
        <v>Middle East_Iran-Middle East_2006</v>
      </c>
      <c r="B1775" s="19" t="s">
        <v>228</v>
      </c>
      <c r="C1775" s="20" t="s">
        <v>230</v>
      </c>
      <c r="D1775" s="21" t="s">
        <v>85</v>
      </c>
      <c r="E1775" s="22">
        <v>2.23E11</v>
      </c>
      <c r="F1775" s="22">
        <f t="shared" si="2"/>
        <v>3141.881272</v>
      </c>
      <c r="G1775" s="23">
        <v>0.051</v>
      </c>
      <c r="H1775" s="23">
        <v>174.0</v>
      </c>
      <c r="I1775" s="23">
        <v>0.14</v>
      </c>
      <c r="J1775" s="24">
        <f>IF(AND( C1775=C1774,D1775&gt;D1774),J1774,"")</f>
        <v>144491.5</v>
      </c>
      <c r="K1775" s="24">
        <f t="shared" si="3"/>
        <v>0.00203576295</v>
      </c>
      <c r="L1775" s="24">
        <f>IF(AND(C1775=C1774,C1775&gt;C1774),C1774,0)</f>
        <v>0</v>
      </c>
      <c r="M1775" s="24">
        <f t="shared" si="5"/>
        <v>0</v>
      </c>
      <c r="N1775" s="24">
        <f>IFNA(VLOOKUP(A1775,'HUMAN RESOURCES processed'!$A$2:$M$2692,5,0))</f>
        <v>0.018</v>
      </c>
      <c r="O1775" s="24">
        <f>IFNA(VLOOKUP(A1775,'HUMAN RESOURCES processed'!$A$2:$M$2692,6,0))</f>
        <v>0.021</v>
      </c>
      <c r="P1775" s="24">
        <f>IFNA(VLOOKUP(A1775,'HUMAN RESOURCES processed'!$A$2:$M$2692,7,0))</f>
        <v>74</v>
      </c>
      <c r="Q1775" s="24">
        <f>IFNA(VLOOKUP(A1775,'HUMAN RESOURCES processed'!$A$2:$M$2692,8,0))</f>
        <v>70</v>
      </c>
      <c r="R1775" s="24">
        <f t="shared" si="6"/>
        <v>72</v>
      </c>
      <c r="S1775" s="24">
        <f>IFNA(VLOOKUP(A1775,'HUMAN RESOURCES processed'!$A$2:$M$2692,9,0))</f>
        <v>0.249</v>
      </c>
      <c r="T1775" s="24">
        <f>IFNA(VLOOKUP(A1775,'HUMAN RESOURCES processed'!$A$2:$M$2692,10,0))</f>
        <v>0.701</v>
      </c>
      <c r="U1775" s="24">
        <f>IFNA(VLOOKUP(A1775,'HUMAN RESOURCES processed'!$A$2:$M$2692,11,0))</f>
        <v>0.05</v>
      </c>
      <c r="V1775" s="24">
        <f>IFNA(VLOOKUP(A1775,'HUMAN RESOURCES processed'!$A$2:$M$2692,12,0))</f>
        <v>70976584</v>
      </c>
      <c r="W1775" s="24">
        <f>IFNA(VLOOKUP(A1775,'HUMAN RESOURCES processed'!$A$2:$M$2692,13,0))</f>
        <v>0.682</v>
      </c>
      <c r="X1775" s="24">
        <f>IFNA(VLOOKUP(A1775,'TOURISM processed'!$A$2:$F$2692,5,0))</f>
        <v>1464000000</v>
      </c>
      <c r="Y1775" s="24">
        <f>IFNA(VLOOKUP(A1775,'TOURISM processed'!$A$2:$F$2692,6,0))</f>
        <v>5066000000</v>
      </c>
      <c r="Z1775" s="24">
        <f t="shared" si="7"/>
        <v>71.37565257</v>
      </c>
      <c r="AA1775" s="24">
        <f>IFNA(VLOOKUP(A1775,'BUSINESS processed'!A1775:J4465,5,0))</f>
        <v>0.442</v>
      </c>
      <c r="AB1775" s="24">
        <f>IFNA(VLOOKUP(A1775,'BUSINESS processed'!A1775:J4465,6,0))</f>
        <v>28</v>
      </c>
      <c r="AC1775" s="24">
        <f t="shared" si="1006"/>
        <v>0</v>
      </c>
      <c r="AD1775" s="24">
        <f>IFNA(VLOOKUP(A1775,'BUSINESS processed'!A1775:J4465,8,0))</f>
        <v>344</v>
      </c>
      <c r="AE1775" s="24">
        <f>IFNA(VLOOKUP(A1775,'BUSINESS processed'!A1775:J4465,9,0))</f>
        <v>0.088</v>
      </c>
      <c r="AF1775" s="27">
        <f>IFNA(VLOOKUP(A1775,'BUSINESS processed'!A1775:J4465,10,0))</f>
        <v>0.217</v>
      </c>
      <c r="AG1775" s="26"/>
      <c r="AH1775" s="26"/>
      <c r="AI1775" s="26"/>
      <c r="AJ1775" s="26"/>
      <c r="AK1775" s="26"/>
      <c r="AL1775" s="26"/>
      <c r="AM1775" s="26"/>
      <c r="AN1775" s="26"/>
      <c r="AO1775" s="26"/>
      <c r="AP1775" s="26"/>
      <c r="AQ1775" s="26"/>
      <c r="AR1775" s="26"/>
      <c r="AS1775" s="26"/>
      <c r="AT1775" s="26"/>
      <c r="AU1775" s="26"/>
      <c r="AV1775" s="26"/>
      <c r="AW1775" s="26"/>
      <c r="AX1775" s="26"/>
      <c r="AY1775" s="26"/>
      <c r="AZ1775" s="26"/>
      <c r="BA1775" s="26"/>
      <c r="BB1775" s="26"/>
      <c r="BC1775" s="26"/>
      <c r="BD1775" s="26"/>
      <c r="BE1775" s="26"/>
      <c r="BF1775" s="26"/>
      <c r="BG1775" s="26"/>
      <c r="BH1775" s="26"/>
    </row>
    <row r="1776">
      <c r="A1776" s="18" t="str">
        <f t="shared" si="1"/>
        <v>Middle East_Iran-Middle East_2007</v>
      </c>
      <c r="B1776" s="19" t="s">
        <v>228</v>
      </c>
      <c r="C1776" s="20" t="s">
        <v>230</v>
      </c>
      <c r="D1776" s="21" t="s">
        <v>86</v>
      </c>
      <c r="E1776" s="22">
        <v>2.86E11</v>
      </c>
      <c r="F1776" s="22">
        <f t="shared" si="2"/>
        <v>3982.775526</v>
      </c>
      <c r="G1776" s="23">
        <v>0.051</v>
      </c>
      <c r="H1776" s="23">
        <v>220.0</v>
      </c>
      <c r="I1776" s="23">
        <v>0.12</v>
      </c>
      <c r="J1776" s="24">
        <f>IFNA(VLOOKUP(A1776,'ENERGY processed'!$A$2:$H$2692,7,0),"")</f>
        <v>190620</v>
      </c>
      <c r="K1776" s="24">
        <f t="shared" si="3"/>
        <v>0.002654533814</v>
      </c>
      <c r="L1776" s="24">
        <f>IFNA(VLOOKUP(A1776,'ENERGY processed'!$A$2:$H$2692,8,0),"")</f>
        <v>539790</v>
      </c>
      <c r="M1776" s="24">
        <f t="shared" si="5"/>
        <v>0.007517001403</v>
      </c>
      <c r="N1776" s="24">
        <f>IFNA(VLOOKUP(A1776,'HUMAN RESOURCES processed'!$A$2:$M$2692,5,0))</f>
        <v>0.019</v>
      </c>
      <c r="O1776" s="24">
        <f>IFNA(VLOOKUP(A1776,'HUMAN RESOURCES processed'!$A$2:$M$2692,6,0))</f>
        <v>0.019</v>
      </c>
      <c r="P1776" s="24">
        <f>IFNA(VLOOKUP(A1776,'HUMAN RESOURCES processed'!$A$2:$M$2692,7,0))</f>
        <v>74</v>
      </c>
      <c r="Q1776" s="24">
        <f>IFNA(VLOOKUP(A1776,'HUMAN RESOURCES processed'!$A$2:$M$2692,8,0))</f>
        <v>70</v>
      </c>
      <c r="R1776" s="24">
        <f t="shared" si="6"/>
        <v>72</v>
      </c>
      <c r="S1776" s="24">
        <f>IFNA(VLOOKUP(A1776,'HUMAN RESOURCES processed'!$A$2:$M$2692,9,0))</f>
        <v>0.242</v>
      </c>
      <c r="T1776" s="24">
        <f>IFNA(VLOOKUP(A1776,'HUMAN RESOURCES processed'!$A$2:$M$2692,10,0))</f>
        <v>0.707</v>
      </c>
      <c r="U1776" s="24">
        <f>IFNA(VLOOKUP(A1776,'HUMAN RESOURCES processed'!$A$2:$M$2692,11,0))</f>
        <v>0.051</v>
      </c>
      <c r="V1776" s="24">
        <f>IFNA(VLOOKUP(A1776,'HUMAN RESOURCES processed'!$A$2:$M$2692,12,0))</f>
        <v>71809219</v>
      </c>
      <c r="W1776" s="24">
        <f>IFNA(VLOOKUP(A1776,'HUMAN RESOURCES processed'!$A$2:$M$2692,13,0))</f>
        <v>0.689</v>
      </c>
      <c r="X1776" s="24">
        <f>IFNA(VLOOKUP(A1776,'TOURISM processed'!$A$2:$F$2692,5,0))</f>
        <v>1950000000</v>
      </c>
      <c r="Y1776" s="24">
        <f>IFNA(VLOOKUP(A1776,'TOURISM processed'!$A$2:$F$2692,6,0))</f>
        <v>7335000000</v>
      </c>
      <c r="Z1776" s="24">
        <f t="shared" si="7"/>
        <v>102.145659</v>
      </c>
      <c r="AA1776" s="24">
        <f>IFNA(VLOOKUP(A1776,'BUSINESS processed'!A1776:J4466,5,0))</f>
        <v>0.442</v>
      </c>
      <c r="AB1776" s="24">
        <f>IFNA(VLOOKUP(A1776,'BUSINESS processed'!A1776:J4466,6,0))</f>
        <v>28</v>
      </c>
      <c r="AC1776" s="24">
        <f t="shared" si="1006"/>
        <v>0</v>
      </c>
      <c r="AD1776" s="24">
        <f>IFNA(VLOOKUP(A1776,'BUSINESS processed'!A1776:J4466,8,0))</f>
        <v>344</v>
      </c>
      <c r="AE1776" s="24">
        <f>IFNA(VLOOKUP(A1776,'BUSINESS processed'!A1776:J4466,9,0))</f>
        <v>0.095</v>
      </c>
      <c r="AF1776" s="27">
        <f>IFNA(VLOOKUP(A1776,'BUSINESS processed'!A1776:J4466,10,0))</f>
        <v>0.415</v>
      </c>
      <c r="AG1776" s="26"/>
      <c r="AH1776" s="26"/>
      <c r="AI1776" s="26"/>
      <c r="AJ1776" s="26"/>
      <c r="AK1776" s="26"/>
      <c r="AL1776" s="26"/>
      <c r="AM1776" s="26"/>
      <c r="AN1776" s="26"/>
      <c r="AO1776" s="26"/>
      <c r="AP1776" s="26"/>
      <c r="AQ1776" s="26"/>
      <c r="AR1776" s="26"/>
      <c r="AS1776" s="26"/>
      <c r="AT1776" s="26"/>
      <c r="AU1776" s="26"/>
      <c r="AV1776" s="26"/>
      <c r="AW1776" s="26"/>
      <c r="AX1776" s="26"/>
      <c r="AY1776" s="26"/>
      <c r="AZ1776" s="26"/>
      <c r="BA1776" s="26"/>
      <c r="BB1776" s="26"/>
      <c r="BC1776" s="26"/>
      <c r="BD1776" s="26"/>
      <c r="BE1776" s="26"/>
      <c r="BF1776" s="26"/>
      <c r="BG1776" s="26"/>
      <c r="BH1776" s="26"/>
    </row>
    <row r="1777">
      <c r="A1777" s="18" t="str">
        <f t="shared" si="1"/>
        <v>Middle East_Iran-Middle East_2008</v>
      </c>
      <c r="B1777" s="19" t="s">
        <v>228</v>
      </c>
      <c r="C1777" s="20" t="s">
        <v>230</v>
      </c>
      <c r="D1777" s="21" t="s">
        <v>87</v>
      </c>
      <c r="E1777" s="22">
        <v>3.56E11</v>
      </c>
      <c r="F1777" s="22">
        <f t="shared" si="2"/>
        <v>4899.472257</v>
      </c>
      <c r="G1777" s="23">
        <v>0.064</v>
      </c>
      <c r="H1777" s="23">
        <v>313.0</v>
      </c>
      <c r="I1777" s="23">
        <v>0.12</v>
      </c>
      <c r="J1777" s="24">
        <f>IFNA(VLOOKUP(A1777,'ENERGY processed'!$A$2:$H$2692,7,0),"")</f>
        <v>172442</v>
      </c>
      <c r="K1777" s="24">
        <f t="shared" si="3"/>
        <v>0.002373243806</v>
      </c>
      <c r="L1777" s="24">
        <f>IFNA(VLOOKUP(A1777,'ENERGY processed'!$A$2:$H$2692,8,0),"")</f>
        <v>469328</v>
      </c>
      <c r="M1777" s="24">
        <f t="shared" si="5"/>
        <v>0.006459155942</v>
      </c>
      <c r="N1777" s="24">
        <f>IFNA(VLOOKUP(A1777,'HUMAN RESOURCES processed'!$A$2:$M$2692,5,0))</f>
        <v>0.019</v>
      </c>
      <c r="O1777" s="24">
        <f>IFNA(VLOOKUP(A1777,'HUMAN RESOURCES processed'!$A$2:$M$2692,6,0))</f>
        <v>0.018</v>
      </c>
      <c r="P1777" s="24">
        <f>IFNA(VLOOKUP(A1777,'HUMAN RESOURCES processed'!$A$2:$M$2692,7,0))</f>
        <v>74</v>
      </c>
      <c r="Q1777" s="24">
        <f>IFNA(VLOOKUP(A1777,'HUMAN RESOURCES processed'!$A$2:$M$2692,8,0))</f>
        <v>71</v>
      </c>
      <c r="R1777" s="24">
        <f t="shared" si="6"/>
        <v>72.5</v>
      </c>
      <c r="S1777" s="24">
        <f>IFNA(VLOOKUP(A1777,'HUMAN RESOURCES processed'!$A$2:$M$2692,9,0))</f>
        <v>0.239</v>
      </c>
      <c r="T1777" s="24">
        <f>IFNA(VLOOKUP(A1777,'HUMAN RESOURCES processed'!$A$2:$M$2692,10,0))</f>
        <v>0.71</v>
      </c>
      <c r="U1777" s="24">
        <f>IFNA(VLOOKUP(A1777,'HUMAN RESOURCES processed'!$A$2:$M$2692,11,0))</f>
        <v>0.051</v>
      </c>
      <c r="V1777" s="24">
        <f>IFNA(VLOOKUP(A1777,'HUMAN RESOURCES processed'!$A$2:$M$2692,12,0))</f>
        <v>72660887</v>
      </c>
      <c r="W1777" s="24">
        <f>IFNA(VLOOKUP(A1777,'HUMAN RESOURCES processed'!$A$2:$M$2692,13,0))</f>
        <v>0.695</v>
      </c>
      <c r="X1777" s="24">
        <f>IFNA(VLOOKUP(A1777,'TOURISM processed'!$A$2:$F$2692,5,0))</f>
        <v>1978000000</v>
      </c>
      <c r="Y1777" s="24">
        <f>IFNA(VLOOKUP(A1777,'TOURISM processed'!$A$2:$F$2692,6,0))</f>
        <v>8270000000</v>
      </c>
      <c r="Z1777" s="24">
        <f t="shared" si="7"/>
        <v>113.816392</v>
      </c>
      <c r="AA1777" s="24">
        <f>IFNA(VLOOKUP(A1777,'BUSINESS processed'!A1777:J4467,5,0))</f>
        <v>0.442</v>
      </c>
      <c r="AB1777" s="24">
        <f>IFNA(VLOOKUP(A1777,'BUSINESS processed'!A1777:J4467,6,0))</f>
        <v>28</v>
      </c>
      <c r="AC1777" s="24">
        <f t="shared" si="1006"/>
        <v>0</v>
      </c>
      <c r="AD1777" s="24">
        <f>IFNA(VLOOKUP(A1777,'BUSINESS processed'!A1777:J4467,8,0))</f>
        <v>344</v>
      </c>
      <c r="AE1777" s="24">
        <f>IFNA(VLOOKUP(A1777,'BUSINESS processed'!A1777:J4467,9,0))</f>
        <v>0.102</v>
      </c>
      <c r="AF1777" s="27">
        <f>IFNA(VLOOKUP(A1777,'BUSINESS processed'!A1777:J4467,10,0))</f>
        <v>0.592</v>
      </c>
      <c r="AG1777" s="26"/>
      <c r="AH1777" s="26"/>
      <c r="AI1777" s="26"/>
      <c r="AJ1777" s="26"/>
      <c r="AK1777" s="26"/>
      <c r="AL1777" s="26"/>
      <c r="AM1777" s="26"/>
      <c r="AN1777" s="26"/>
      <c r="AO1777" s="26"/>
      <c r="AP1777" s="26"/>
      <c r="AQ1777" s="26"/>
      <c r="AR1777" s="26"/>
      <c r="AS1777" s="26"/>
      <c r="AT1777" s="26"/>
      <c r="AU1777" s="26"/>
      <c r="AV1777" s="26"/>
      <c r="AW1777" s="26"/>
      <c r="AX1777" s="26"/>
      <c r="AY1777" s="26"/>
      <c r="AZ1777" s="26"/>
      <c r="BA1777" s="26"/>
      <c r="BB1777" s="26"/>
      <c r="BC1777" s="26"/>
      <c r="BD1777" s="26"/>
      <c r="BE1777" s="26"/>
      <c r="BF1777" s="26"/>
      <c r="BG1777" s="26"/>
      <c r="BH1777" s="26"/>
    </row>
    <row r="1778">
      <c r="A1778" s="18" t="str">
        <f t="shared" si="1"/>
        <v>Middle East_Iran-Middle East_2009</v>
      </c>
      <c r="B1778" s="19" t="s">
        <v>228</v>
      </c>
      <c r="C1778" s="20" t="s">
        <v>230</v>
      </c>
      <c r="D1778" s="21" t="s">
        <v>88</v>
      </c>
      <c r="E1778" s="22">
        <v>3.63E11</v>
      </c>
      <c r="F1778" s="22">
        <f t="shared" si="2"/>
        <v>4935.890935</v>
      </c>
      <c r="G1778" s="23">
        <v>0.072</v>
      </c>
      <c r="H1778" s="23">
        <v>357.0</v>
      </c>
      <c r="I1778" s="23">
        <v>0.12</v>
      </c>
      <c r="J1778" s="24">
        <f>IF(AND( C1778=C1777,D1778&gt;D1777),J1777,"")</f>
        <v>172442</v>
      </c>
      <c r="K1778" s="24">
        <f t="shared" si="3"/>
        <v>0.002344779352</v>
      </c>
      <c r="L1778" s="24">
        <f>IF(AND(C1778=C1777,C1778&gt;C1777),C1777,0)</f>
        <v>0</v>
      </c>
      <c r="M1778" s="24">
        <f t="shared" si="5"/>
        <v>0</v>
      </c>
      <c r="N1778" s="24">
        <f>IFNA(VLOOKUP(A1778,'HUMAN RESOURCES processed'!$A$2:$M$2692,5,0))</f>
        <v>0.019</v>
      </c>
      <c r="O1778" s="24">
        <f>IFNA(VLOOKUP(A1778,'HUMAN RESOURCES processed'!$A$2:$M$2692,6,0))</f>
        <v>0.017</v>
      </c>
      <c r="P1778" s="24">
        <f>IFNA(VLOOKUP(A1778,'HUMAN RESOURCES processed'!$A$2:$M$2692,7,0))</f>
        <v>75</v>
      </c>
      <c r="Q1778" s="24">
        <f>IFNA(VLOOKUP(A1778,'HUMAN RESOURCES processed'!$A$2:$M$2692,8,0))</f>
        <v>71</v>
      </c>
      <c r="R1778" s="24">
        <f t="shared" si="6"/>
        <v>73</v>
      </c>
      <c r="S1778" s="24">
        <f>IFNA(VLOOKUP(A1778,'HUMAN RESOURCES processed'!$A$2:$M$2692,9,0))</f>
        <v>0.237</v>
      </c>
      <c r="T1778" s="24">
        <f>IFNA(VLOOKUP(A1778,'HUMAN RESOURCES processed'!$A$2:$M$2692,10,0))</f>
        <v>0.712</v>
      </c>
      <c r="U1778" s="24">
        <f>IFNA(VLOOKUP(A1778,'HUMAN RESOURCES processed'!$A$2:$M$2692,11,0))</f>
        <v>0.051</v>
      </c>
      <c r="V1778" s="24">
        <f>IFNA(VLOOKUP(A1778,'HUMAN RESOURCES processed'!$A$2:$M$2692,12,0))</f>
        <v>73542954</v>
      </c>
      <c r="W1778" s="24">
        <f>IFNA(VLOOKUP(A1778,'HUMAN RESOURCES processed'!$A$2:$M$2692,13,0))</f>
        <v>0.7</v>
      </c>
      <c r="X1778" s="24">
        <f>IFNA(VLOOKUP(A1778,'TOURISM processed'!$A$2:$F$2692,5,0))</f>
        <v>2259000000</v>
      </c>
      <c r="Y1778" s="24">
        <f>IFNA(VLOOKUP(A1778,'TOURISM processed'!$A$2:$F$2692,6,0))</f>
        <v>8503000000</v>
      </c>
      <c r="Z1778" s="24">
        <f t="shared" si="7"/>
        <v>115.6195058</v>
      </c>
      <c r="AA1778" s="24">
        <f>IFNA(VLOOKUP(A1778,'BUSINESS processed'!A1778:J4468,5,0))</f>
        <v>0.442</v>
      </c>
      <c r="AB1778" s="24">
        <f>IFNA(VLOOKUP(A1778,'BUSINESS processed'!A1778:J4468,6,0))</f>
        <v>9</v>
      </c>
      <c r="AC1778" s="24">
        <f t="shared" si="1006"/>
        <v>0</v>
      </c>
      <c r="AD1778" s="24">
        <f>IFNA(VLOOKUP(A1778,'BUSINESS processed'!A1778:J4468,8,0))</f>
        <v>344</v>
      </c>
      <c r="AE1778" s="24">
        <f>IFNA(VLOOKUP(A1778,'BUSINESS processed'!A1778:J4468,9,0))</f>
        <v>0.111</v>
      </c>
      <c r="AF1778" s="27">
        <f>IFNA(VLOOKUP(A1778,'BUSINESS processed'!A1778:J4468,10,0))</f>
        <v>0.715</v>
      </c>
      <c r="AG1778" s="26"/>
      <c r="AH1778" s="26"/>
      <c r="AI1778" s="26"/>
      <c r="AJ1778" s="26"/>
      <c r="AK1778" s="26"/>
      <c r="AL1778" s="26"/>
      <c r="AM1778" s="26"/>
      <c r="AN1778" s="26"/>
      <c r="AO1778" s="26"/>
      <c r="AP1778" s="26"/>
      <c r="AQ1778" s="26"/>
      <c r="AR1778" s="26"/>
      <c r="AS1778" s="26"/>
      <c r="AT1778" s="26"/>
      <c r="AU1778" s="26"/>
      <c r="AV1778" s="26"/>
      <c r="AW1778" s="26"/>
      <c r="AX1778" s="26"/>
      <c r="AY1778" s="26"/>
      <c r="AZ1778" s="26"/>
      <c r="BA1778" s="26"/>
      <c r="BB1778" s="26"/>
      <c r="BC1778" s="26"/>
      <c r="BD1778" s="26"/>
      <c r="BE1778" s="26"/>
      <c r="BF1778" s="26"/>
      <c r="BG1778" s="26"/>
      <c r="BH1778" s="26"/>
    </row>
    <row r="1779">
      <c r="A1779" s="18" t="str">
        <f t="shared" si="1"/>
        <v>Middle East_Iran-Middle East_2010</v>
      </c>
      <c r="B1779" s="19" t="s">
        <v>228</v>
      </c>
      <c r="C1779" s="20" t="s">
        <v>230</v>
      </c>
      <c r="D1779" s="21" t="s">
        <v>89</v>
      </c>
      <c r="E1779" s="22">
        <v>4.23E11</v>
      </c>
      <c r="F1779" s="22">
        <f t="shared" si="2"/>
        <v>5680.725958</v>
      </c>
      <c r="G1779" s="23">
        <v>0.073</v>
      </c>
      <c r="H1779" s="23">
        <v>416.0</v>
      </c>
      <c r="I1779" s="23">
        <v>0.12</v>
      </c>
      <c r="J1779" s="24">
        <f>IFNA(VLOOKUP(A1779,'ENERGY processed'!$A$2:$H$2692,7,0),"")</f>
        <v>140330</v>
      </c>
      <c r="K1779" s="24">
        <f t="shared" si="3"/>
        <v>0.001884577479</v>
      </c>
      <c r="L1779" s="24">
        <f>IFNA(VLOOKUP(A1779,'ENERGY processed'!$A$2:$H$2692,8,0),"")</f>
        <v>410518.5</v>
      </c>
      <c r="M1779" s="24">
        <f t="shared" si="5"/>
        <v>0.005513104253</v>
      </c>
      <c r="N1779" s="24">
        <f>IFNA(VLOOKUP(A1779,'HUMAN RESOURCES processed'!$A$2:$M$2692,5,0))</f>
        <v>0.019</v>
      </c>
      <c r="O1779" s="24">
        <f>IFNA(VLOOKUP(A1779,'HUMAN RESOURCES processed'!$A$2:$M$2692,6,0))</f>
        <v>0.016</v>
      </c>
      <c r="P1779" s="24">
        <f>IFNA(VLOOKUP(A1779,'HUMAN RESOURCES processed'!$A$2:$M$2692,7,0))</f>
        <v>75</v>
      </c>
      <c r="Q1779" s="24">
        <f>IFNA(VLOOKUP(A1779,'HUMAN RESOURCES processed'!$A$2:$M$2692,8,0))</f>
        <v>71</v>
      </c>
      <c r="R1779" s="24">
        <f t="shared" si="6"/>
        <v>73</v>
      </c>
      <c r="S1779" s="24">
        <f>IFNA(VLOOKUP(A1779,'HUMAN RESOURCES processed'!$A$2:$M$2692,9,0))</f>
        <v>0.236</v>
      </c>
      <c r="T1779" s="24">
        <f>IFNA(VLOOKUP(A1779,'HUMAN RESOURCES processed'!$A$2:$M$2692,10,0))</f>
        <v>0.712</v>
      </c>
      <c r="U1779" s="24">
        <f>IFNA(VLOOKUP(A1779,'HUMAN RESOURCES processed'!$A$2:$M$2692,11,0))</f>
        <v>0.052</v>
      </c>
      <c r="V1779" s="24">
        <f>IFNA(VLOOKUP(A1779,'HUMAN RESOURCES processed'!$A$2:$M$2692,12,0))</f>
        <v>74462314</v>
      </c>
      <c r="W1779" s="24">
        <f>IFNA(VLOOKUP(A1779,'HUMAN RESOURCES processed'!$A$2:$M$2692,13,0))</f>
        <v>0.706</v>
      </c>
      <c r="X1779" s="24">
        <f>IFNA(VLOOKUP(A1779,'TOURISM processed'!$A$2:$F$2692,5,0))</f>
        <v>2631000000</v>
      </c>
      <c r="Y1779" s="24">
        <f>IFNA(VLOOKUP(A1779,'TOURISM processed'!$A$2:$F$2692,6,0))</f>
        <v>10570000000</v>
      </c>
      <c r="Z1779" s="24">
        <f t="shared" si="7"/>
        <v>141.9510009</v>
      </c>
      <c r="AA1779" s="24">
        <f>IFNA(VLOOKUP(A1779,'BUSINESS processed'!A1779:J4469,5,0))</f>
        <v>0.441</v>
      </c>
      <c r="AB1779" s="24">
        <f>IFNA(VLOOKUP(A1779,'BUSINESS processed'!A1779:J4469,6,0))</f>
        <v>11</v>
      </c>
      <c r="AC1779" s="24">
        <f t="shared" si="1006"/>
        <v>0</v>
      </c>
      <c r="AD1779" s="24">
        <f>IFNA(VLOOKUP(A1779,'BUSINESS processed'!A1779:J4469,8,0))</f>
        <v>344</v>
      </c>
      <c r="AE1779" s="24">
        <f>IFNA(VLOOKUP(A1779,'BUSINESS processed'!A1779:J4469,9,0))</f>
        <v>0.147</v>
      </c>
      <c r="AF1779" s="27">
        <f>IFNA(VLOOKUP(A1779,'BUSINESS processed'!A1779:J4469,10,0))</f>
        <v>0.726</v>
      </c>
      <c r="AG1779" s="26"/>
      <c r="AH1779" s="26"/>
      <c r="AI1779" s="26"/>
      <c r="AJ1779" s="26"/>
      <c r="AK1779" s="26"/>
      <c r="AL1779" s="26"/>
      <c r="AM1779" s="26"/>
      <c r="AN1779" s="26"/>
      <c r="AO1779" s="26"/>
      <c r="AP1779" s="26"/>
      <c r="AQ1779" s="26"/>
      <c r="AR1779" s="26"/>
      <c r="AS1779" s="26"/>
      <c r="AT1779" s="26"/>
      <c r="AU1779" s="26"/>
      <c r="AV1779" s="26"/>
      <c r="AW1779" s="26"/>
      <c r="AX1779" s="26"/>
      <c r="AY1779" s="26"/>
      <c r="AZ1779" s="26"/>
      <c r="BA1779" s="26"/>
      <c r="BB1779" s="26"/>
      <c r="BC1779" s="26"/>
      <c r="BD1779" s="26"/>
      <c r="BE1779" s="26"/>
      <c r="BF1779" s="26"/>
      <c r="BG1779" s="26"/>
      <c r="BH1779" s="26"/>
    </row>
    <row r="1780">
      <c r="A1780" s="18" t="str">
        <f t="shared" si="1"/>
        <v>Middle East_Iran-Middle East_2011</v>
      </c>
      <c r="B1780" s="19" t="s">
        <v>228</v>
      </c>
      <c r="C1780" s="20" t="s">
        <v>230</v>
      </c>
      <c r="D1780" s="21" t="s">
        <v>90</v>
      </c>
      <c r="E1780" s="22">
        <v>5.28E11</v>
      </c>
      <c r="F1780" s="22">
        <f t="shared" si="2"/>
        <v>7000.397816</v>
      </c>
      <c r="G1780" s="23">
        <v>0.068</v>
      </c>
      <c r="H1780" s="23">
        <v>483.0</v>
      </c>
      <c r="I1780" s="23">
        <v>0.11</v>
      </c>
      <c r="J1780" s="24">
        <f>IFNA(VLOOKUP(A1780,'ENERGY processed'!$A$2:$H$2692,7,0),"")</f>
        <v>180242</v>
      </c>
      <c r="K1780" s="24">
        <f t="shared" si="3"/>
        <v>0.002389707771</v>
      </c>
      <c r="L1780" s="24">
        <f>IFNA(VLOOKUP(A1780,'ENERGY processed'!$A$2:$H$2692,8,0),"")</f>
        <v>509889</v>
      </c>
      <c r="M1780" s="24">
        <f t="shared" si="5"/>
        <v>0.006760276216</v>
      </c>
      <c r="N1780" s="24">
        <f>IFNA(VLOOKUP(A1780,'HUMAN RESOURCES processed'!$A$2:$M$2692,5,0))</f>
        <v>0.019</v>
      </c>
      <c r="O1780" s="24">
        <f>IFNA(VLOOKUP(A1780,'HUMAN RESOURCES processed'!$A$2:$M$2692,6,0))</f>
        <v>0.016</v>
      </c>
      <c r="P1780" s="24">
        <f>IFNA(VLOOKUP(A1780,'HUMAN RESOURCES processed'!$A$2:$M$2692,7,0))</f>
        <v>75</v>
      </c>
      <c r="Q1780" s="24">
        <f>IFNA(VLOOKUP(A1780,'HUMAN RESOURCES processed'!$A$2:$M$2692,8,0))</f>
        <v>72</v>
      </c>
      <c r="R1780" s="24">
        <f t="shared" si="6"/>
        <v>73.5</v>
      </c>
      <c r="S1780" s="24">
        <f>IFNA(VLOOKUP(A1780,'HUMAN RESOURCES processed'!$A$2:$M$2692,9,0))</f>
        <v>0.236</v>
      </c>
      <c r="T1780" s="24">
        <f>IFNA(VLOOKUP(A1780,'HUMAN RESOURCES processed'!$A$2:$M$2692,10,0))</f>
        <v>0.712</v>
      </c>
      <c r="U1780" s="24">
        <f>IFNA(VLOOKUP(A1780,'HUMAN RESOURCES processed'!$A$2:$M$2692,11,0))</f>
        <v>0.052</v>
      </c>
      <c r="V1780" s="24">
        <f>IFNA(VLOOKUP(A1780,'HUMAN RESOURCES processed'!$A$2:$M$2692,12,0))</f>
        <v>75424285</v>
      </c>
      <c r="W1780" s="24">
        <f>IFNA(VLOOKUP(A1780,'HUMAN RESOURCES processed'!$A$2:$M$2692,13,0))</f>
        <v>0.712</v>
      </c>
      <c r="X1780" s="24">
        <f>IFNA(VLOOKUP(A1780,'TOURISM processed'!$A$2:$F$2692,5,0))</f>
        <v>2574000000</v>
      </c>
      <c r="Y1780" s="24">
        <f>IFNA(VLOOKUP(A1780,'TOURISM processed'!$A$2:$F$2692,6,0))</f>
        <v>10881000000</v>
      </c>
      <c r="Z1780" s="24">
        <f t="shared" si="7"/>
        <v>144.26388</v>
      </c>
      <c r="AA1780" s="24">
        <f>IFNA(VLOOKUP(A1780,'BUSINESS processed'!A1780:J4470,5,0))</f>
        <v>0.441</v>
      </c>
      <c r="AB1780" s="24">
        <f>IFNA(VLOOKUP(A1780,'BUSINESS processed'!A1780:J4470,6,0))</f>
        <v>11</v>
      </c>
      <c r="AC1780" s="24">
        <f t="shared" si="1006"/>
        <v>0</v>
      </c>
      <c r="AD1780" s="24">
        <f>IFNA(VLOOKUP(A1780,'BUSINESS processed'!A1780:J4470,8,0))</f>
        <v>344</v>
      </c>
      <c r="AE1780" s="24">
        <f>IFNA(VLOOKUP(A1780,'BUSINESS processed'!A1780:J4470,9,0))</f>
        <v>0.21</v>
      </c>
      <c r="AF1780" s="27">
        <f>IFNA(VLOOKUP(A1780,'BUSINESS processed'!A1780:J4470,10,0))</f>
        <v>0.743</v>
      </c>
      <c r="AG1780" s="26"/>
      <c r="AH1780" s="26"/>
      <c r="AI1780" s="26"/>
      <c r="AJ1780" s="26"/>
      <c r="AK1780" s="26"/>
      <c r="AL1780" s="26"/>
      <c r="AM1780" s="26"/>
      <c r="AN1780" s="26"/>
      <c r="AO1780" s="26"/>
      <c r="AP1780" s="26"/>
      <c r="AQ1780" s="26"/>
      <c r="AR1780" s="26"/>
      <c r="AS1780" s="26"/>
      <c r="AT1780" s="26"/>
      <c r="AU1780" s="26"/>
      <c r="AV1780" s="26"/>
      <c r="AW1780" s="26"/>
      <c r="AX1780" s="26"/>
      <c r="AY1780" s="26"/>
      <c r="AZ1780" s="26"/>
      <c r="BA1780" s="26"/>
      <c r="BB1780" s="26"/>
      <c r="BC1780" s="26"/>
      <c r="BD1780" s="26"/>
      <c r="BE1780" s="26"/>
      <c r="BF1780" s="26"/>
      <c r="BG1780" s="26"/>
      <c r="BH1780" s="26"/>
    </row>
    <row r="1781">
      <c r="A1781" s="18" t="str">
        <f t="shared" si="1"/>
        <v>Middle East_Iran-Middle East_2012</v>
      </c>
      <c r="B1781" s="19" t="s">
        <v>228</v>
      </c>
      <c r="C1781" s="20" t="s">
        <v>230</v>
      </c>
      <c r="D1781" s="21" t="s">
        <v>91</v>
      </c>
      <c r="E1781" s="22">
        <v>5.03E11</v>
      </c>
      <c r="F1781" s="22">
        <f t="shared" si="2"/>
        <v>6581.663932</v>
      </c>
      <c r="G1781" s="23">
        <v>0.067</v>
      </c>
      <c r="H1781" s="23">
        <v>490.0</v>
      </c>
      <c r="I1781" s="23">
        <v>0.11</v>
      </c>
      <c r="J1781" s="24">
        <f>IF(AND( C1781=C1780,D1781&gt;D1780),J1780,"")</f>
        <v>180242</v>
      </c>
      <c r="K1781" s="24">
        <f t="shared" si="3"/>
        <v>0.002358433937</v>
      </c>
      <c r="L1781" s="24">
        <f t="shared" ref="L1781:L1783" si="1008">IF(AND(C1781=C1780,C1781&gt;C1780),C1780,0)</f>
        <v>0</v>
      </c>
      <c r="M1781" s="24">
        <f t="shared" si="5"/>
        <v>0</v>
      </c>
      <c r="N1781" s="24">
        <f>IFNA(VLOOKUP(A1781,'HUMAN RESOURCES processed'!$A$2:$M$2692,5,0))</f>
        <v>0.019</v>
      </c>
      <c r="O1781" s="24">
        <f>IFNA(VLOOKUP(A1781,'HUMAN RESOURCES processed'!$A$2:$M$2692,6,0))</f>
        <v>0.015</v>
      </c>
      <c r="P1781" s="24">
        <f>IFNA(VLOOKUP(A1781,'HUMAN RESOURCES processed'!$A$2:$M$2692,7,0))</f>
        <v>76</v>
      </c>
      <c r="Q1781" s="24">
        <f>IFNA(VLOOKUP(A1781,'HUMAN RESOURCES processed'!$A$2:$M$2692,8,0))</f>
        <v>72</v>
      </c>
      <c r="R1781" s="24">
        <f t="shared" si="6"/>
        <v>74</v>
      </c>
      <c r="S1781" s="24">
        <f>IFNA(VLOOKUP(A1781,'HUMAN RESOURCES processed'!$A$2:$M$2692,9,0))</f>
        <v>0.237</v>
      </c>
      <c r="T1781" s="24">
        <f>IFNA(VLOOKUP(A1781,'HUMAN RESOURCES processed'!$A$2:$M$2692,10,0))</f>
        <v>0.711</v>
      </c>
      <c r="U1781" s="24">
        <f>IFNA(VLOOKUP(A1781,'HUMAN RESOURCES processed'!$A$2:$M$2692,11,0))</f>
        <v>0.052</v>
      </c>
      <c r="V1781" s="24">
        <f>IFNA(VLOOKUP(A1781,'HUMAN RESOURCES processed'!$A$2:$M$2692,12,0))</f>
        <v>76424443</v>
      </c>
      <c r="W1781" s="24">
        <f>IFNA(VLOOKUP(A1781,'HUMAN RESOURCES processed'!$A$2:$M$2692,13,0))</f>
        <v>0.718</v>
      </c>
      <c r="X1781" s="24">
        <f>IF(AND(C1781=C1780,D1781&gt;D1780),X1780,0)</f>
        <v>2574000000</v>
      </c>
      <c r="Y1781" s="24">
        <f>IF(AND(C1781=C1780,D1781&gt;D1780),Y1780,0)</f>
        <v>10881000000</v>
      </c>
      <c r="Z1781" s="24">
        <f t="shared" si="7"/>
        <v>142.375915</v>
      </c>
      <c r="AA1781" s="24">
        <f>IFNA(VLOOKUP(A1781,'BUSINESS processed'!A1781:J4471,5,0))</f>
        <v>0.441</v>
      </c>
      <c r="AB1781" s="24">
        <f>IFNA(VLOOKUP(A1781,'BUSINESS processed'!A1781:J4471,6,0))</f>
        <v>16</v>
      </c>
      <c r="AC1781" s="24">
        <f>IFNA(VLOOKUP(A1781,'BUSINESS processed'!A1781:J4471,7,0))</f>
        <v>152</v>
      </c>
      <c r="AD1781" s="24">
        <f>IFNA(VLOOKUP(A1781,'BUSINESS processed'!A1781:J4471,8,0))</f>
        <v>344</v>
      </c>
      <c r="AE1781" s="24">
        <f>IFNA(VLOOKUP(A1781,'BUSINESS processed'!A1781:J4471,9,0))</f>
        <v>0.275</v>
      </c>
      <c r="AF1781" s="27">
        <f>IFNA(VLOOKUP(A1781,'BUSINESS processed'!A1781:J4471,10,0))</f>
        <v>0.761</v>
      </c>
      <c r="AG1781" s="26"/>
      <c r="AH1781" s="26"/>
      <c r="AI1781" s="26"/>
      <c r="AJ1781" s="26"/>
      <c r="AK1781" s="26"/>
      <c r="AL1781" s="26"/>
      <c r="AM1781" s="26"/>
      <c r="AN1781" s="26"/>
      <c r="AO1781" s="26"/>
      <c r="AP1781" s="26"/>
      <c r="AQ1781" s="26"/>
      <c r="AR1781" s="26"/>
      <c r="AS1781" s="26"/>
      <c r="AT1781" s="26"/>
      <c r="AU1781" s="26"/>
      <c r="AV1781" s="26"/>
      <c r="AW1781" s="26"/>
      <c r="AX1781" s="26"/>
      <c r="AY1781" s="26"/>
      <c r="AZ1781" s="26"/>
      <c r="BA1781" s="26"/>
      <c r="BB1781" s="26"/>
      <c r="BC1781" s="26"/>
      <c r="BD1781" s="26"/>
      <c r="BE1781" s="26"/>
      <c r="BF1781" s="26"/>
      <c r="BG1781" s="26"/>
      <c r="BH1781" s="26"/>
    </row>
    <row r="1782">
      <c r="A1782" s="18" t="str">
        <f t="shared" si="1"/>
        <v>Middle East_Iraq-Middle East_2000</v>
      </c>
      <c r="B1782" s="19" t="s">
        <v>228</v>
      </c>
      <c r="C1782" s="20" t="s">
        <v>231</v>
      </c>
      <c r="D1782" s="21" t="s">
        <v>70</v>
      </c>
      <c r="E1782" s="20">
        <f t="shared" ref="E1782:E1785" si="1009">IF(AND(C1782=C1781,D1782&gt;D1781),E1781,0)</f>
        <v>0</v>
      </c>
      <c r="F1782" s="22">
        <f t="shared" si="2"/>
        <v>0</v>
      </c>
      <c r="G1782" s="23">
        <v>0.008</v>
      </c>
      <c r="H1782" s="23">
        <v>7.0</v>
      </c>
      <c r="I1782" s="39">
        <f t="shared" ref="I1782:I1785" si="1010">IF(AND(C1782=C1781,D1782&gt;D1781),I1781,0)</f>
        <v>0</v>
      </c>
      <c r="J1782" s="24">
        <f>IF(AND( C1782=C1781,D1782&gt;D1781),J1781,0)</f>
        <v>0</v>
      </c>
      <c r="K1782" s="24">
        <f t="shared" si="3"/>
        <v>0</v>
      </c>
      <c r="L1782" s="24">
        <f t="shared" si="1008"/>
        <v>0</v>
      </c>
      <c r="M1782" s="24">
        <f t="shared" si="5"/>
        <v>0</v>
      </c>
      <c r="N1782" s="24">
        <f>IFNA(VLOOKUP(A1782,'HUMAN RESOURCES processed'!$A$2:$M$2692,5,0))</f>
        <v>0.036</v>
      </c>
      <c r="O1782" s="24">
        <f>IFNA(VLOOKUP(A1782,'HUMAN RESOURCES processed'!$A$2:$M$2692,6,0))</f>
        <v>0.036</v>
      </c>
      <c r="P1782" s="24">
        <f>IFNA(VLOOKUP(A1782,'HUMAN RESOURCES processed'!$A$2:$M$2692,7,0))</f>
        <v>73</v>
      </c>
      <c r="Q1782" s="24">
        <f>IFNA(VLOOKUP(A1782,'HUMAN RESOURCES processed'!$A$2:$M$2692,8,0))</f>
        <v>69</v>
      </c>
      <c r="R1782" s="24">
        <f t="shared" si="6"/>
        <v>71</v>
      </c>
      <c r="S1782" s="24">
        <f>IFNA(VLOOKUP(A1782,'HUMAN RESOURCES processed'!$A$2:$M$2692,9,0))</f>
        <v>0.428</v>
      </c>
      <c r="T1782" s="24">
        <f>IFNA(VLOOKUP(A1782,'HUMAN RESOURCES processed'!$A$2:$M$2692,10,0))</f>
        <v>0.537</v>
      </c>
      <c r="U1782" s="24">
        <f>IFNA(VLOOKUP(A1782,'HUMAN RESOURCES processed'!$A$2:$M$2692,11,0))</f>
        <v>0.035</v>
      </c>
      <c r="V1782" s="24">
        <f>IFNA(VLOOKUP(A1782,'HUMAN RESOURCES processed'!$A$2:$M$2692,12,0))</f>
        <v>23801156</v>
      </c>
      <c r="W1782" s="24">
        <f>IFNA(VLOOKUP(A1782,'HUMAN RESOURCES processed'!$A$2:$M$2692,13,0))</f>
        <v>0.685</v>
      </c>
      <c r="X1782" s="24">
        <f>IFNA(VLOOKUP(A1782,'TOURISM processed'!$A$2:$F$2692,5,0))</f>
        <v>2000000</v>
      </c>
      <c r="Y1782" s="24">
        <f>IFNA(VLOOKUP(A1782,'TOURISM processed'!$A$2:$F$2692,6,0))</f>
        <v>9000000</v>
      </c>
      <c r="Z1782" s="24">
        <f t="shared" si="7"/>
        <v>0.378132894</v>
      </c>
      <c r="AA1782" s="24">
        <f t="shared" ref="AA1782:AA1786" si="1011">IF(AND(C1782=C1781,D1782&gt;D1781),AA1781,0)</f>
        <v>0</v>
      </c>
      <c r="AB1782" s="24">
        <f t="shared" ref="AB1782:AB1785" si="1012">IF(AND(C1782=C1781,D1782&gt;D1781),AB1781,0)</f>
        <v>0</v>
      </c>
      <c r="AC1782" s="24">
        <f t="shared" ref="AC1782:AC1793" si="1013">IF(AND(C1782=C1781,D1782&gt;D1781),AC1781,0)</f>
        <v>0</v>
      </c>
      <c r="AD1782" s="24">
        <f t="shared" ref="AD1782:AD1786" si="1014">IF(AND(C1782=C1781,D1782&gt;D1781),AD1781,0)</f>
        <v>0</v>
      </c>
      <c r="AE1782" s="24">
        <f>IF(AND(C1782=C1781,D1782&gt;211),AE1781,0)</f>
        <v>0</v>
      </c>
      <c r="AF1782" s="27">
        <f t="shared" ref="AF1782:AF1783" si="1015">IF(AND(C1782=C1781,D1782&gt;D1781),AF1781,0)</f>
        <v>0</v>
      </c>
      <c r="AG1782" s="26"/>
      <c r="AH1782" s="26"/>
      <c r="AI1782" s="26"/>
      <c r="AJ1782" s="26"/>
      <c r="AK1782" s="26"/>
      <c r="AL1782" s="26"/>
      <c r="AM1782" s="26"/>
      <c r="AN1782" s="26"/>
      <c r="AO1782" s="26"/>
      <c r="AP1782" s="26"/>
      <c r="AQ1782" s="26"/>
      <c r="AR1782" s="26"/>
      <c r="AS1782" s="26"/>
      <c r="AT1782" s="26"/>
      <c r="AU1782" s="26"/>
      <c r="AV1782" s="26"/>
      <c r="AW1782" s="26"/>
      <c r="AX1782" s="26"/>
      <c r="AY1782" s="26"/>
      <c r="AZ1782" s="26"/>
      <c r="BA1782" s="26"/>
      <c r="BB1782" s="26"/>
      <c r="BC1782" s="26"/>
      <c r="BD1782" s="26"/>
      <c r="BE1782" s="26"/>
      <c r="BF1782" s="26"/>
      <c r="BG1782" s="26"/>
      <c r="BH1782" s="26"/>
    </row>
    <row r="1783">
      <c r="A1783" s="18" t="str">
        <f t="shared" si="1"/>
        <v>Middle East_Iraq-Middle East_2001</v>
      </c>
      <c r="B1783" s="19" t="s">
        <v>228</v>
      </c>
      <c r="C1783" s="20" t="s">
        <v>231</v>
      </c>
      <c r="D1783" s="21" t="s">
        <v>71</v>
      </c>
      <c r="E1783" s="20">
        <f t="shared" si="1009"/>
        <v>0</v>
      </c>
      <c r="F1783" s="22">
        <f t="shared" si="2"/>
        <v>0</v>
      </c>
      <c r="G1783" s="23">
        <v>0.011</v>
      </c>
      <c r="H1783" s="23">
        <v>8.0</v>
      </c>
      <c r="I1783" s="39">
        <f t="shared" si="1010"/>
        <v>0</v>
      </c>
      <c r="J1783" s="24">
        <f>IFNA(VLOOKUP(A1783,'ENERGY processed'!$A$2:$H$2692,7,0),"")</f>
        <v>40220</v>
      </c>
      <c r="K1783" s="24">
        <f t="shared" si="3"/>
        <v>0.001640504923</v>
      </c>
      <c r="L1783" s="24">
        <f t="shared" si="1008"/>
        <v>0</v>
      </c>
      <c r="M1783" s="24">
        <f t="shared" si="5"/>
        <v>0</v>
      </c>
      <c r="N1783" s="24">
        <f>IFNA(VLOOKUP(A1783,'HUMAN RESOURCES processed'!$A$2:$M$2692,5,0))</f>
        <v>0.036</v>
      </c>
      <c r="O1783" s="24">
        <f>IFNA(VLOOKUP(A1783,'HUMAN RESOURCES processed'!$A$2:$M$2692,6,0))</f>
        <v>0.035</v>
      </c>
      <c r="P1783" s="24">
        <f>IFNA(VLOOKUP(A1783,'HUMAN RESOURCES processed'!$A$2:$M$2692,7,0))</f>
        <v>73</v>
      </c>
      <c r="Q1783" s="24">
        <f>IFNA(VLOOKUP(A1783,'HUMAN RESOURCES processed'!$A$2:$M$2692,8,0))</f>
        <v>69</v>
      </c>
      <c r="R1783" s="24">
        <f t="shared" si="6"/>
        <v>71</v>
      </c>
      <c r="S1783" s="24">
        <f>IFNA(VLOOKUP(A1783,'HUMAN RESOURCES processed'!$A$2:$M$2692,9,0))</f>
        <v>0.426</v>
      </c>
      <c r="T1783" s="24">
        <f>IFNA(VLOOKUP(A1783,'HUMAN RESOURCES processed'!$A$2:$M$2692,10,0))</f>
        <v>0.539</v>
      </c>
      <c r="U1783" s="24">
        <f>IFNA(VLOOKUP(A1783,'HUMAN RESOURCES processed'!$A$2:$M$2692,11,0))</f>
        <v>0.035</v>
      </c>
      <c r="V1783" s="24">
        <f>IFNA(VLOOKUP(A1783,'HUMAN RESOURCES processed'!$A$2:$M$2692,12,0))</f>
        <v>24516842</v>
      </c>
      <c r="W1783" s="24">
        <f>IFNA(VLOOKUP(A1783,'HUMAN RESOURCES processed'!$A$2:$M$2692,13,0))</f>
        <v>0.686</v>
      </c>
      <c r="X1783" s="24">
        <f>IFNA(VLOOKUP(A1783,'TOURISM processed'!$A$2:$F$2692,5,0))</f>
        <v>15000000</v>
      </c>
      <c r="Y1783" s="24">
        <f>IFNA(VLOOKUP(A1783,'TOURISM processed'!$A$2:$F$2692,6,0))</f>
        <v>31000000</v>
      </c>
      <c r="Z1783" s="24">
        <f t="shared" si="7"/>
        <v>1.264436912</v>
      </c>
      <c r="AA1783" s="24">
        <f t="shared" si="1011"/>
        <v>0</v>
      </c>
      <c r="AB1783" s="24">
        <f t="shared" si="1012"/>
        <v>0</v>
      </c>
      <c r="AC1783" s="24">
        <f t="shared" si="1013"/>
        <v>0</v>
      </c>
      <c r="AD1783" s="24">
        <f t="shared" si="1014"/>
        <v>0</v>
      </c>
      <c r="AE1783" s="24">
        <f>IFNA(VLOOKUP(A1783,'BUSINESS processed'!A1783:J4473,9,0))</f>
        <v>0.001</v>
      </c>
      <c r="AF1783" s="27">
        <f t="shared" si="1015"/>
        <v>0</v>
      </c>
      <c r="AG1783" s="26"/>
      <c r="AH1783" s="26"/>
      <c r="AI1783" s="26"/>
      <c r="AJ1783" s="26"/>
      <c r="AK1783" s="26"/>
      <c r="AL1783" s="26"/>
      <c r="AM1783" s="26"/>
      <c r="AN1783" s="26"/>
      <c r="AO1783" s="26"/>
      <c r="AP1783" s="26"/>
      <c r="AQ1783" s="26"/>
      <c r="AR1783" s="26"/>
      <c r="AS1783" s="26"/>
      <c r="AT1783" s="26"/>
      <c r="AU1783" s="26"/>
      <c r="AV1783" s="26"/>
      <c r="AW1783" s="26"/>
      <c r="AX1783" s="26"/>
      <c r="AY1783" s="26"/>
      <c r="AZ1783" s="26"/>
      <c r="BA1783" s="26"/>
      <c r="BB1783" s="26"/>
      <c r="BC1783" s="26"/>
      <c r="BD1783" s="26"/>
      <c r="BE1783" s="26"/>
      <c r="BF1783" s="26"/>
      <c r="BG1783" s="26"/>
      <c r="BH1783" s="26"/>
    </row>
    <row r="1784">
      <c r="A1784" s="18" t="str">
        <f t="shared" si="1"/>
        <v>Middle East_Iraq-Middle East_2002</v>
      </c>
      <c r="B1784" s="19" t="s">
        <v>228</v>
      </c>
      <c r="C1784" s="20" t="s">
        <v>231</v>
      </c>
      <c r="D1784" s="21" t="s">
        <v>72</v>
      </c>
      <c r="E1784" s="20">
        <f t="shared" si="1009"/>
        <v>0</v>
      </c>
      <c r="F1784" s="22">
        <f t="shared" si="2"/>
        <v>0</v>
      </c>
      <c r="G1784" s="23">
        <v>0.014</v>
      </c>
      <c r="H1784" s="23">
        <v>9.0</v>
      </c>
      <c r="I1784" s="39">
        <f t="shared" si="1010"/>
        <v>0</v>
      </c>
      <c r="J1784" s="24">
        <f>IFNA(VLOOKUP(A1784,'ENERGY processed'!$A$2:$H$2692,7,0),"")</f>
        <v>37845</v>
      </c>
      <c r="K1784" s="24">
        <f t="shared" si="3"/>
        <v>0.001499508663</v>
      </c>
      <c r="L1784" s="24">
        <f>IFNA(VLOOKUP(A1784,'ENERGY processed'!$A$2:$H$2692,8,0),"")</f>
        <v>114667</v>
      </c>
      <c r="M1784" s="24">
        <f t="shared" si="5"/>
        <v>0.004543378513</v>
      </c>
      <c r="N1784" s="24">
        <f>IFNA(VLOOKUP(A1784,'HUMAN RESOURCES processed'!$A$2:$M$2692,5,0))</f>
        <v>0.035</v>
      </c>
      <c r="O1784" s="24">
        <f>IFNA(VLOOKUP(A1784,'HUMAN RESOURCES processed'!$A$2:$M$2692,6,0))</f>
        <v>0.035</v>
      </c>
      <c r="P1784" s="24">
        <f>IFNA(VLOOKUP(A1784,'HUMAN RESOURCES processed'!$A$2:$M$2692,7,0))</f>
        <v>73</v>
      </c>
      <c r="Q1784" s="24">
        <f>IFNA(VLOOKUP(A1784,'HUMAN RESOURCES processed'!$A$2:$M$2692,8,0))</f>
        <v>68</v>
      </c>
      <c r="R1784" s="24">
        <f t="shared" si="6"/>
        <v>70.5</v>
      </c>
      <c r="S1784" s="24">
        <f>IFNA(VLOOKUP(A1784,'HUMAN RESOURCES processed'!$A$2:$M$2692,9,0))</f>
        <v>0.424</v>
      </c>
      <c r="T1784" s="24">
        <f>IFNA(VLOOKUP(A1784,'HUMAN RESOURCES processed'!$A$2:$M$2692,10,0))</f>
        <v>0.541</v>
      </c>
      <c r="U1784" s="24">
        <f>IFNA(VLOOKUP(A1784,'HUMAN RESOURCES processed'!$A$2:$M$2692,11,0))</f>
        <v>0.035</v>
      </c>
      <c r="V1784" s="24">
        <f>IFNA(VLOOKUP(A1784,'HUMAN RESOURCES processed'!$A$2:$M$2692,12,0))</f>
        <v>25238267</v>
      </c>
      <c r="W1784" s="24">
        <f>IFNA(VLOOKUP(A1784,'HUMAN RESOURCES processed'!$A$2:$M$2692,13,0))</f>
        <v>0.686</v>
      </c>
      <c r="X1784" s="24">
        <f>IFNA(VLOOKUP(A1784,'TOURISM processed'!$A$2:$F$2692,5,0))</f>
        <v>45000000</v>
      </c>
      <c r="Y1784" s="24">
        <f>IFNA(VLOOKUP(A1784,'TOURISM processed'!$A$2:$F$2692,6,0))</f>
        <v>26000000</v>
      </c>
      <c r="Z1784" s="24">
        <f t="shared" si="7"/>
        <v>1.030181668</v>
      </c>
      <c r="AA1784" s="24">
        <f t="shared" si="1011"/>
        <v>0</v>
      </c>
      <c r="AB1784" s="24">
        <f t="shared" si="1012"/>
        <v>0</v>
      </c>
      <c r="AC1784" s="24">
        <f t="shared" si="1013"/>
        <v>0</v>
      </c>
      <c r="AD1784" s="24">
        <f t="shared" si="1014"/>
        <v>0</v>
      </c>
      <c r="AE1784" s="24">
        <f>IFNA(VLOOKUP(A1784,'BUSINESS processed'!A1784:J4474,9,0))</f>
        <v>0.005</v>
      </c>
      <c r="AF1784" s="27">
        <f>IFNA(VLOOKUP(A1784,'BUSINESS processed'!A1784:J4474,10,0))</f>
        <v>0.001</v>
      </c>
      <c r="AG1784" s="26"/>
      <c r="AH1784" s="26"/>
      <c r="AI1784" s="26"/>
      <c r="AJ1784" s="26"/>
      <c r="AK1784" s="26"/>
      <c r="AL1784" s="26"/>
      <c r="AM1784" s="26"/>
      <c r="AN1784" s="26"/>
      <c r="AO1784" s="26"/>
      <c r="AP1784" s="26"/>
      <c r="AQ1784" s="26"/>
      <c r="AR1784" s="26"/>
      <c r="AS1784" s="26"/>
      <c r="AT1784" s="26"/>
      <c r="AU1784" s="26"/>
      <c r="AV1784" s="26"/>
      <c r="AW1784" s="26"/>
      <c r="AX1784" s="26"/>
      <c r="AY1784" s="26"/>
      <c r="AZ1784" s="26"/>
      <c r="BA1784" s="26"/>
      <c r="BB1784" s="26"/>
      <c r="BC1784" s="26"/>
      <c r="BD1784" s="26"/>
      <c r="BE1784" s="26"/>
      <c r="BF1784" s="26"/>
      <c r="BG1784" s="26"/>
      <c r="BH1784" s="26"/>
    </row>
    <row r="1785">
      <c r="A1785" s="18" t="str">
        <f t="shared" si="1"/>
        <v>Middle East_Iraq-Middle East_2003</v>
      </c>
      <c r="B1785" s="19" t="s">
        <v>228</v>
      </c>
      <c r="C1785" s="20" t="s">
        <v>231</v>
      </c>
      <c r="D1785" s="21" t="s">
        <v>74</v>
      </c>
      <c r="E1785" s="20">
        <f t="shared" si="1009"/>
        <v>0</v>
      </c>
      <c r="F1785" s="22">
        <f t="shared" si="2"/>
        <v>0</v>
      </c>
      <c r="G1785" s="23">
        <v>0.044</v>
      </c>
      <c r="H1785" s="23">
        <v>16.0</v>
      </c>
      <c r="I1785" s="39">
        <f t="shared" si="1010"/>
        <v>0</v>
      </c>
      <c r="J1785" s="24">
        <f>IFNA(VLOOKUP(A1785,'ENERGY processed'!$A$2:$H$2692,7,0),"")</f>
        <v>32846</v>
      </c>
      <c r="K1785" s="24">
        <f t="shared" si="3"/>
        <v>0.001265277096</v>
      </c>
      <c r="L1785" s="24">
        <f>IFNA(VLOOKUP(A1785,'ENERGY processed'!$A$2:$H$2692,8,0),"")</f>
        <v>106651</v>
      </c>
      <c r="M1785" s="24">
        <f t="shared" si="5"/>
        <v>0.004108356195</v>
      </c>
      <c r="N1785" s="24">
        <f>IFNA(VLOOKUP(A1785,'HUMAN RESOURCES processed'!$A$2:$M$2692,5,0))</f>
        <v>0.035</v>
      </c>
      <c r="O1785" s="24">
        <f>IFNA(VLOOKUP(A1785,'HUMAN RESOURCES processed'!$A$2:$M$2692,6,0))</f>
        <v>0.034</v>
      </c>
      <c r="P1785" s="24">
        <f>IFNA(VLOOKUP(A1785,'HUMAN RESOURCES processed'!$A$2:$M$2692,7,0))</f>
        <v>73</v>
      </c>
      <c r="Q1785" s="24">
        <f>IFNA(VLOOKUP(A1785,'HUMAN RESOURCES processed'!$A$2:$M$2692,8,0))</f>
        <v>68</v>
      </c>
      <c r="R1785" s="24">
        <f t="shared" si="6"/>
        <v>70.5</v>
      </c>
      <c r="S1785" s="24">
        <f>IFNA(VLOOKUP(A1785,'HUMAN RESOURCES processed'!$A$2:$M$2692,9,0))</f>
        <v>0.422</v>
      </c>
      <c r="T1785" s="24">
        <f>IFNA(VLOOKUP(A1785,'HUMAN RESOURCES processed'!$A$2:$M$2692,10,0))</f>
        <v>0.543</v>
      </c>
      <c r="U1785" s="24">
        <f>IFNA(VLOOKUP(A1785,'HUMAN RESOURCES processed'!$A$2:$M$2692,11,0))</f>
        <v>0.035</v>
      </c>
      <c r="V1785" s="24">
        <f>IFNA(VLOOKUP(A1785,'HUMAN RESOURCES processed'!$A$2:$M$2692,12,0))</f>
        <v>25959531</v>
      </c>
      <c r="W1785" s="24">
        <f>IFNA(VLOOKUP(A1785,'HUMAN RESOURCES processed'!$A$2:$M$2692,13,0))</f>
        <v>0.687</v>
      </c>
      <c r="X1785" s="24">
        <f t="shared" ref="X1785:X1786" si="1016">IF(AND(C1785=C1784,D1785&gt;D1784),X1784,0)</f>
        <v>45000000</v>
      </c>
      <c r="Y1785" s="24">
        <f t="shared" ref="Y1785:Y1786" si="1017">IF(AND(C1785=C1784,D1785&gt;D1784),Y1784,0)</f>
        <v>26000000</v>
      </c>
      <c r="Z1785" s="24">
        <f t="shared" si="7"/>
        <v>1.001558926</v>
      </c>
      <c r="AA1785" s="24">
        <f t="shared" si="1011"/>
        <v>0</v>
      </c>
      <c r="AB1785" s="24">
        <f t="shared" si="1012"/>
        <v>0</v>
      </c>
      <c r="AC1785" s="24">
        <f t="shared" si="1013"/>
        <v>0</v>
      </c>
      <c r="AD1785" s="24">
        <f t="shared" si="1014"/>
        <v>0</v>
      </c>
      <c r="AE1785" s="24">
        <f>IFNA(VLOOKUP(A1785,'BUSINESS processed'!A1785:J4475,9,0))</f>
        <v>0.006</v>
      </c>
      <c r="AF1785" s="27">
        <f>IFNA(VLOOKUP(A1785,'BUSINESS processed'!A1785:J4475,10,0))</f>
        <v>0.003</v>
      </c>
      <c r="AG1785" s="26"/>
      <c r="AH1785" s="26"/>
      <c r="AI1785" s="26"/>
      <c r="AJ1785" s="26"/>
      <c r="AK1785" s="26"/>
      <c r="AL1785" s="26"/>
      <c r="AM1785" s="26"/>
      <c r="AN1785" s="26"/>
      <c r="AO1785" s="26"/>
      <c r="AP1785" s="26"/>
      <c r="AQ1785" s="26"/>
      <c r="AR1785" s="26"/>
      <c r="AS1785" s="26"/>
      <c r="AT1785" s="26"/>
      <c r="AU1785" s="26"/>
      <c r="AV1785" s="26"/>
      <c r="AW1785" s="26"/>
      <c r="AX1785" s="26"/>
      <c r="AY1785" s="26"/>
      <c r="AZ1785" s="26"/>
      <c r="BA1785" s="26"/>
      <c r="BB1785" s="26"/>
      <c r="BC1785" s="26"/>
      <c r="BD1785" s="26"/>
      <c r="BE1785" s="26"/>
      <c r="BF1785" s="26"/>
      <c r="BG1785" s="26"/>
      <c r="BH1785" s="26"/>
    </row>
    <row r="1786">
      <c r="A1786" s="18" t="str">
        <f t="shared" si="1"/>
        <v>Middle East_Iraq-Middle East_2004</v>
      </c>
      <c r="B1786" s="19" t="s">
        <v>228</v>
      </c>
      <c r="C1786" s="20" t="s">
        <v>231</v>
      </c>
      <c r="D1786" s="21" t="s">
        <v>83</v>
      </c>
      <c r="E1786" s="22">
        <v>3.6627901762E10</v>
      </c>
      <c r="F1786" s="22">
        <f t="shared" si="2"/>
        <v>1373.192582</v>
      </c>
      <c r="G1786" s="23">
        <v>0.056</v>
      </c>
      <c r="H1786" s="23">
        <v>55.0</v>
      </c>
      <c r="I1786" s="23">
        <v>0.129</v>
      </c>
      <c r="J1786" s="24">
        <f>IFNA(VLOOKUP(A1786,'ENERGY processed'!$A$2:$H$2692,7,0),"")</f>
        <v>28806</v>
      </c>
      <c r="K1786" s="24">
        <f t="shared" si="3"/>
        <v>0.001079946806</v>
      </c>
      <c r="L1786" s="24">
        <f>IFNA(VLOOKUP(A1786,'ENERGY processed'!$A$2:$H$2692,8,0),"")</f>
        <v>94444</v>
      </c>
      <c r="M1786" s="24">
        <f t="shared" si="5"/>
        <v>0.003540737906</v>
      </c>
      <c r="N1786" s="24">
        <f>IFNA(VLOOKUP(A1786,'HUMAN RESOURCES processed'!$A$2:$M$2692,5,0))</f>
        <v>0.035</v>
      </c>
      <c r="O1786" s="24">
        <f>IFNA(VLOOKUP(A1786,'HUMAN RESOURCES processed'!$A$2:$M$2692,6,0))</f>
        <v>0.034</v>
      </c>
      <c r="P1786" s="24">
        <f>IFNA(VLOOKUP(A1786,'HUMAN RESOURCES processed'!$A$2:$M$2692,7,0))</f>
        <v>72</v>
      </c>
      <c r="Q1786" s="24">
        <f>IFNA(VLOOKUP(A1786,'HUMAN RESOURCES processed'!$A$2:$M$2692,8,0))</f>
        <v>67</v>
      </c>
      <c r="R1786" s="24">
        <f t="shared" si="6"/>
        <v>69.5</v>
      </c>
      <c r="S1786" s="24">
        <f>IFNA(VLOOKUP(A1786,'HUMAN RESOURCES processed'!$A$2:$M$2692,9,0))</f>
        <v>0.421</v>
      </c>
      <c r="T1786" s="24">
        <f>IFNA(VLOOKUP(A1786,'HUMAN RESOURCES processed'!$A$2:$M$2692,10,0))</f>
        <v>0.545</v>
      </c>
      <c r="U1786" s="24">
        <f>IFNA(VLOOKUP(A1786,'HUMAN RESOURCES processed'!$A$2:$M$2692,11,0))</f>
        <v>0.035</v>
      </c>
      <c r="V1786" s="24">
        <f>IFNA(VLOOKUP(A1786,'HUMAN RESOURCES processed'!$A$2:$M$2692,12,0))</f>
        <v>26673536</v>
      </c>
      <c r="W1786" s="24">
        <f>IFNA(VLOOKUP(A1786,'HUMAN RESOURCES processed'!$A$2:$M$2692,13,0))</f>
        <v>0.687</v>
      </c>
      <c r="X1786" s="24">
        <f t="shared" si="1016"/>
        <v>45000000</v>
      </c>
      <c r="Y1786" s="24">
        <f t="shared" si="1017"/>
        <v>26000000</v>
      </c>
      <c r="Z1786" s="24">
        <f t="shared" si="7"/>
        <v>0.9747489047</v>
      </c>
      <c r="AA1786" s="24">
        <f t="shared" si="1011"/>
        <v>0</v>
      </c>
      <c r="AB1786" s="24">
        <f>IFNA(VLOOKUP(A1786,'BUSINESS processed'!A1786:J4476,6,0))</f>
        <v>77</v>
      </c>
      <c r="AC1786" s="24">
        <f t="shared" si="1013"/>
        <v>0</v>
      </c>
      <c r="AD1786" s="24">
        <f t="shared" si="1014"/>
        <v>0</v>
      </c>
      <c r="AE1786" s="24">
        <f>IFNA(VLOOKUP(A1786,'BUSINESS processed'!A1786:J4476,9,0))</f>
        <v>0.009</v>
      </c>
      <c r="AF1786" s="27">
        <f>IFNA(VLOOKUP(A1786,'BUSINESS processed'!A1786:J4476,10,0))</f>
        <v>0.022</v>
      </c>
      <c r="AG1786" s="26"/>
      <c r="AH1786" s="26"/>
      <c r="AI1786" s="26"/>
      <c r="AJ1786" s="26"/>
      <c r="AK1786" s="26"/>
      <c r="AL1786" s="26"/>
      <c r="AM1786" s="26"/>
      <c r="AN1786" s="26"/>
      <c r="AO1786" s="26"/>
      <c r="AP1786" s="26"/>
      <c r="AQ1786" s="26"/>
      <c r="AR1786" s="26"/>
      <c r="AS1786" s="26"/>
      <c r="AT1786" s="26"/>
      <c r="AU1786" s="26"/>
      <c r="AV1786" s="26"/>
      <c r="AW1786" s="26"/>
      <c r="AX1786" s="26"/>
      <c r="AY1786" s="26"/>
      <c r="AZ1786" s="26"/>
      <c r="BA1786" s="26"/>
      <c r="BB1786" s="26"/>
      <c r="BC1786" s="26"/>
      <c r="BD1786" s="26"/>
      <c r="BE1786" s="26"/>
      <c r="BF1786" s="26"/>
      <c r="BG1786" s="26"/>
      <c r="BH1786" s="26"/>
    </row>
    <row r="1787">
      <c r="A1787" s="18" t="str">
        <f t="shared" si="1"/>
        <v>Middle East_Iraq-Middle East_2005</v>
      </c>
      <c r="B1787" s="19" t="s">
        <v>228</v>
      </c>
      <c r="C1787" s="20" t="s">
        <v>231</v>
      </c>
      <c r="D1787" s="21" t="s">
        <v>84</v>
      </c>
      <c r="E1787" s="22">
        <v>4.9954890353E10</v>
      </c>
      <c r="F1787" s="22">
        <f t="shared" si="2"/>
        <v>1824.699866</v>
      </c>
      <c r="G1787" s="23">
        <v>0.041</v>
      </c>
      <c r="H1787" s="23">
        <v>55.0</v>
      </c>
      <c r="I1787" s="23">
        <v>0.137</v>
      </c>
      <c r="J1787" s="24">
        <f>IFNA(VLOOKUP(A1787,'ENERGY processed'!$A$2:$H$2692,7,0),"")</f>
        <v>26918</v>
      </c>
      <c r="K1787" s="24">
        <f t="shared" si="3"/>
        <v>0.0009832324855</v>
      </c>
      <c r="L1787" s="24">
        <f>IFNA(VLOOKUP(A1787,'ENERGY processed'!$A$2:$H$2692,8,0),"")</f>
        <v>99713</v>
      </c>
      <c r="M1787" s="24">
        <f t="shared" si="5"/>
        <v>0.003642211933</v>
      </c>
      <c r="N1787" s="24">
        <f>IFNA(VLOOKUP(A1787,'HUMAN RESOURCES processed'!$A$2:$M$2692,5,0))</f>
        <v>0.034</v>
      </c>
      <c r="O1787" s="24">
        <f>IFNA(VLOOKUP(A1787,'HUMAN RESOURCES processed'!$A$2:$M$2692,6,0))</f>
        <v>0.033</v>
      </c>
      <c r="P1787" s="24">
        <f>IFNA(VLOOKUP(A1787,'HUMAN RESOURCES processed'!$A$2:$M$2692,7,0))</f>
        <v>72</v>
      </c>
      <c r="Q1787" s="24">
        <f>IFNA(VLOOKUP(A1787,'HUMAN RESOURCES processed'!$A$2:$M$2692,8,0))</f>
        <v>67</v>
      </c>
      <c r="R1787" s="24">
        <f t="shared" si="6"/>
        <v>69.5</v>
      </c>
      <c r="S1787" s="24">
        <f>IFNA(VLOOKUP(A1787,'HUMAN RESOURCES processed'!$A$2:$M$2692,9,0))</f>
        <v>0.419</v>
      </c>
      <c r="T1787" s="24">
        <f>IFNA(VLOOKUP(A1787,'HUMAN RESOURCES processed'!$A$2:$M$2692,10,0))</f>
        <v>0.546</v>
      </c>
      <c r="U1787" s="24">
        <f>IFNA(VLOOKUP(A1787,'HUMAN RESOURCES processed'!$A$2:$M$2692,11,0))</f>
        <v>0.035</v>
      </c>
      <c r="V1787" s="24">
        <f>IFNA(VLOOKUP(A1787,'HUMAN RESOURCES processed'!$A$2:$M$2692,12,0))</f>
        <v>27377045</v>
      </c>
      <c r="W1787" s="24">
        <f>IFNA(VLOOKUP(A1787,'HUMAN RESOURCES processed'!$A$2:$M$2692,13,0))</f>
        <v>0.688</v>
      </c>
      <c r="X1787" s="24">
        <f>IFNA(VLOOKUP(A1787,'TOURISM processed'!$A$2:$F$2692,5,0))</f>
        <v>186000000</v>
      </c>
      <c r="Y1787" s="24">
        <f>IFNA(VLOOKUP(A1787,'TOURISM processed'!$A$2:$F$2692,6,0))</f>
        <v>627000000</v>
      </c>
      <c r="Z1787" s="24">
        <f t="shared" si="7"/>
        <v>22.90239871</v>
      </c>
      <c r="AA1787" s="24">
        <f>IFNA(VLOOKUP(A1787,'BUSINESS processed'!A1787:J4477,5,0))</f>
        <v>0.242</v>
      </c>
      <c r="AB1787" s="24">
        <f>IFNA(VLOOKUP(A1787,'BUSINESS processed'!A1787:J4477,6,0))</f>
        <v>32</v>
      </c>
      <c r="AC1787" s="24">
        <f t="shared" si="1013"/>
        <v>0</v>
      </c>
      <c r="AD1787" s="24">
        <f>IFNA(VLOOKUP(A1787,'BUSINESS processed'!A1787:J4477,8,0))</f>
        <v>312</v>
      </c>
      <c r="AE1787" s="24">
        <f>IFNA(VLOOKUP(A1787,'BUSINESS processed'!A1787:J4477,9,0))</f>
        <v>0.009</v>
      </c>
      <c r="AF1787" s="27">
        <f>IFNA(VLOOKUP(A1787,'BUSINESS processed'!A1787:J4477,10,0))</f>
        <v>0.056</v>
      </c>
      <c r="AG1787" s="26"/>
      <c r="AH1787" s="26"/>
      <c r="AI1787" s="26"/>
      <c r="AJ1787" s="26"/>
      <c r="AK1787" s="26"/>
      <c r="AL1787" s="26"/>
      <c r="AM1787" s="26"/>
      <c r="AN1787" s="26"/>
      <c r="AO1787" s="26"/>
      <c r="AP1787" s="26"/>
      <c r="AQ1787" s="26"/>
      <c r="AR1787" s="26"/>
      <c r="AS1787" s="26"/>
      <c r="AT1787" s="26"/>
      <c r="AU1787" s="26"/>
      <c r="AV1787" s="26"/>
      <c r="AW1787" s="26"/>
      <c r="AX1787" s="26"/>
      <c r="AY1787" s="26"/>
      <c r="AZ1787" s="26"/>
      <c r="BA1787" s="26"/>
      <c r="BB1787" s="26"/>
      <c r="BC1787" s="26"/>
      <c r="BD1787" s="26"/>
      <c r="BE1787" s="26"/>
      <c r="BF1787" s="26"/>
      <c r="BG1787" s="26"/>
      <c r="BH1787" s="26"/>
    </row>
    <row r="1788">
      <c r="A1788" s="18" t="str">
        <f t="shared" si="1"/>
        <v>Middle East_Iraq-Middle East_2006</v>
      </c>
      <c r="B1788" s="19" t="s">
        <v>228</v>
      </c>
      <c r="C1788" s="20" t="s">
        <v>231</v>
      </c>
      <c r="D1788" s="21" t="s">
        <v>85</v>
      </c>
      <c r="E1788" s="22">
        <v>6.5141035028E10</v>
      </c>
      <c r="F1788" s="22">
        <f t="shared" si="2"/>
        <v>2321.152171</v>
      </c>
      <c r="G1788" s="23">
        <v>0.03</v>
      </c>
      <c r="H1788" s="23">
        <v>58.0</v>
      </c>
      <c r="I1788" s="23">
        <v>0.145</v>
      </c>
      <c r="J1788" s="24">
        <f>IF(AND( C1788=C1787,D1788&gt;D1787),J1787,"")</f>
        <v>26918</v>
      </c>
      <c r="K1788" s="24">
        <f t="shared" si="3"/>
        <v>0.0009591615194</v>
      </c>
      <c r="L1788" s="24">
        <f>IF(AND(C1788=C1787,C1788&gt;C1787),C1787,0)</f>
        <v>0</v>
      </c>
      <c r="M1788" s="24">
        <f t="shared" si="5"/>
        <v>0</v>
      </c>
      <c r="N1788" s="24">
        <f>IFNA(VLOOKUP(A1788,'HUMAN RESOURCES processed'!$A$2:$M$2692,5,0))</f>
        <v>0.034</v>
      </c>
      <c r="O1788" s="24">
        <f>IFNA(VLOOKUP(A1788,'HUMAN RESOURCES processed'!$A$2:$M$2692,6,0))</f>
        <v>0.033</v>
      </c>
      <c r="P1788" s="24">
        <f>IFNA(VLOOKUP(A1788,'HUMAN RESOURCES processed'!$A$2:$M$2692,7,0))</f>
        <v>72</v>
      </c>
      <c r="Q1788" s="24">
        <f>IFNA(VLOOKUP(A1788,'HUMAN RESOURCES processed'!$A$2:$M$2692,8,0))</f>
        <v>66</v>
      </c>
      <c r="R1788" s="24">
        <f t="shared" si="6"/>
        <v>69</v>
      </c>
      <c r="S1788" s="24">
        <f>IFNA(VLOOKUP(A1788,'HUMAN RESOURCES processed'!$A$2:$M$2692,9,0))</f>
        <v>0.418</v>
      </c>
      <c r="T1788" s="24">
        <f>IFNA(VLOOKUP(A1788,'HUMAN RESOURCES processed'!$A$2:$M$2692,10,0))</f>
        <v>0.547</v>
      </c>
      <c r="U1788" s="24">
        <f>IFNA(VLOOKUP(A1788,'HUMAN RESOURCES processed'!$A$2:$M$2692,11,0))</f>
        <v>0.034</v>
      </c>
      <c r="V1788" s="24">
        <f>IFNA(VLOOKUP(A1788,'HUMAN RESOURCES processed'!$A$2:$M$2692,12,0))</f>
        <v>28064095</v>
      </c>
      <c r="W1788" s="24">
        <f>IFNA(VLOOKUP(A1788,'HUMAN RESOURCES processed'!$A$2:$M$2692,13,0))</f>
        <v>0.688</v>
      </c>
      <c r="X1788" s="24">
        <f>IFNA(VLOOKUP(A1788,'TOURISM processed'!$A$2:$F$2692,5,0))</f>
        <v>170000000</v>
      </c>
      <c r="Y1788" s="24">
        <f>IFNA(VLOOKUP(A1788,'TOURISM processed'!$A$2:$F$2692,6,0))</f>
        <v>526000000</v>
      </c>
      <c r="Z1788" s="24">
        <f t="shared" si="7"/>
        <v>18.74280999</v>
      </c>
      <c r="AA1788" s="24">
        <f>IFNA(VLOOKUP(A1788,'BUSINESS processed'!A1788:J4478,5,0))</f>
        <v>0.278</v>
      </c>
      <c r="AB1788" s="24">
        <f>IFNA(VLOOKUP(A1788,'BUSINESS processed'!A1788:J4478,6,0))</f>
        <v>32</v>
      </c>
      <c r="AC1788" s="24">
        <f t="shared" si="1013"/>
        <v>0</v>
      </c>
      <c r="AD1788" s="24">
        <f>IFNA(VLOOKUP(A1788,'BUSINESS processed'!A1788:J4478,8,0))</f>
        <v>312</v>
      </c>
      <c r="AE1788" s="24">
        <f>IFNA(VLOOKUP(A1788,'BUSINESS processed'!A1788:J4478,9,0))</f>
        <v>0.01</v>
      </c>
      <c r="AF1788" s="27">
        <f>IFNA(VLOOKUP(A1788,'BUSINESS processed'!A1788:J4478,10,0))</f>
        <v>0.333</v>
      </c>
      <c r="AG1788" s="26"/>
      <c r="AH1788" s="26"/>
      <c r="AI1788" s="26"/>
      <c r="AJ1788" s="26"/>
      <c r="AK1788" s="26"/>
      <c r="AL1788" s="26"/>
      <c r="AM1788" s="26"/>
      <c r="AN1788" s="26"/>
      <c r="AO1788" s="26"/>
      <c r="AP1788" s="26"/>
      <c r="AQ1788" s="26"/>
      <c r="AR1788" s="26"/>
      <c r="AS1788" s="26"/>
      <c r="AT1788" s="26"/>
      <c r="AU1788" s="26"/>
      <c r="AV1788" s="26"/>
      <c r="AW1788" s="26"/>
      <c r="AX1788" s="26"/>
      <c r="AY1788" s="26"/>
      <c r="AZ1788" s="26"/>
      <c r="BA1788" s="26"/>
      <c r="BB1788" s="26"/>
      <c r="BC1788" s="26"/>
      <c r="BD1788" s="26"/>
      <c r="BE1788" s="26"/>
      <c r="BF1788" s="26"/>
      <c r="BG1788" s="26"/>
      <c r="BH1788" s="26"/>
    </row>
    <row r="1789">
      <c r="A1789" s="18" t="str">
        <f t="shared" si="1"/>
        <v>Middle East_Iraq-Middle East_2007</v>
      </c>
      <c r="B1789" s="19" t="s">
        <v>228</v>
      </c>
      <c r="C1789" s="20" t="s">
        <v>231</v>
      </c>
      <c r="D1789" s="21" t="s">
        <v>86</v>
      </c>
      <c r="E1789" s="22">
        <v>8.8837727881E10</v>
      </c>
      <c r="F1789" s="22">
        <f t="shared" si="2"/>
        <v>3091.015329</v>
      </c>
      <c r="G1789" s="23">
        <v>0.037</v>
      </c>
      <c r="H1789" s="23">
        <v>95.0</v>
      </c>
      <c r="I1789" s="23">
        <v>0.195</v>
      </c>
      <c r="J1789" s="24">
        <f>IFNA(VLOOKUP(A1789,'ENERGY processed'!$A$2:$H$2692,7,0),"")</f>
        <v>23696</v>
      </c>
      <c r="K1789" s="24">
        <f t="shared" si="3"/>
        <v>0.0008244774036</v>
      </c>
      <c r="L1789" s="24">
        <f>IFNA(VLOOKUP(A1789,'ENERGY processed'!$A$2:$H$2692,8,0),"")</f>
        <v>62834</v>
      </c>
      <c r="M1789" s="24">
        <f t="shared" si="5"/>
        <v>0.00218624296</v>
      </c>
      <c r="N1789" s="24">
        <f>IFNA(VLOOKUP(A1789,'HUMAN RESOURCES processed'!$A$2:$M$2692,5,0))</f>
        <v>0.034</v>
      </c>
      <c r="O1789" s="24">
        <f>IFNA(VLOOKUP(A1789,'HUMAN RESOURCES processed'!$A$2:$M$2692,6,0))</f>
        <v>0.032</v>
      </c>
      <c r="P1789" s="24">
        <f>IFNA(VLOOKUP(A1789,'HUMAN RESOURCES processed'!$A$2:$M$2692,7,0))</f>
        <v>72</v>
      </c>
      <c r="Q1789" s="24">
        <f>IFNA(VLOOKUP(A1789,'HUMAN RESOURCES processed'!$A$2:$M$2692,8,0))</f>
        <v>66</v>
      </c>
      <c r="R1789" s="24">
        <f t="shared" si="6"/>
        <v>69</v>
      </c>
      <c r="S1789" s="24">
        <f>IFNA(VLOOKUP(A1789,'HUMAN RESOURCES processed'!$A$2:$M$2692,9,0))</f>
        <v>0.417</v>
      </c>
      <c r="T1789" s="24">
        <f>IFNA(VLOOKUP(A1789,'HUMAN RESOURCES processed'!$A$2:$M$2692,10,0))</f>
        <v>0.548</v>
      </c>
      <c r="U1789" s="24">
        <f>IFNA(VLOOKUP(A1789,'HUMAN RESOURCES processed'!$A$2:$M$2692,11,0))</f>
        <v>0.034</v>
      </c>
      <c r="V1789" s="24">
        <f>IFNA(VLOOKUP(A1789,'HUMAN RESOURCES processed'!$A$2:$M$2692,12,0))</f>
        <v>28740630</v>
      </c>
      <c r="W1789" s="24">
        <f>IFNA(VLOOKUP(A1789,'HUMAN RESOURCES processed'!$A$2:$M$2692,13,0))</f>
        <v>0.689</v>
      </c>
      <c r="X1789" s="24">
        <f>IFNA(VLOOKUP(A1789,'TOURISM processed'!$A$2:$F$2692,5,0))</f>
        <v>555000000</v>
      </c>
      <c r="Y1789" s="24">
        <f>IFNA(VLOOKUP(A1789,'TOURISM processed'!$A$2:$F$2692,6,0))</f>
        <v>705000000</v>
      </c>
      <c r="Z1789" s="24">
        <f t="shared" si="7"/>
        <v>24.52973369</v>
      </c>
      <c r="AA1789" s="24">
        <f>IFNA(VLOOKUP(A1789,'BUSINESS processed'!A1789:J4479,5,0))</f>
        <v>0.278</v>
      </c>
      <c r="AB1789" s="24">
        <f>IFNA(VLOOKUP(A1789,'BUSINESS processed'!A1789:J4479,6,0))</f>
        <v>32</v>
      </c>
      <c r="AC1789" s="24">
        <f t="shared" si="1013"/>
        <v>0</v>
      </c>
      <c r="AD1789" s="24">
        <f>IFNA(VLOOKUP(A1789,'BUSINESS processed'!A1789:J4479,8,0))</f>
        <v>312</v>
      </c>
      <c r="AE1789" s="24">
        <f>IFNA(VLOOKUP(A1789,'BUSINESS processed'!A1789:J4479,9,0))</f>
        <v>0.009</v>
      </c>
      <c r="AF1789" s="27">
        <f>IFNA(VLOOKUP(A1789,'BUSINESS processed'!A1789:J4479,10,0))</f>
        <v>0.488</v>
      </c>
      <c r="AG1789" s="26"/>
      <c r="AH1789" s="26"/>
      <c r="AI1789" s="26"/>
      <c r="AJ1789" s="26"/>
      <c r="AK1789" s="26"/>
      <c r="AL1789" s="26"/>
      <c r="AM1789" s="26"/>
      <c r="AN1789" s="26"/>
      <c r="AO1789" s="26"/>
      <c r="AP1789" s="26"/>
      <c r="AQ1789" s="26"/>
      <c r="AR1789" s="26"/>
      <c r="AS1789" s="26"/>
      <c r="AT1789" s="26"/>
      <c r="AU1789" s="26"/>
      <c r="AV1789" s="26"/>
      <c r="AW1789" s="26"/>
      <c r="AX1789" s="26"/>
      <c r="AY1789" s="26"/>
      <c r="AZ1789" s="26"/>
      <c r="BA1789" s="26"/>
      <c r="BB1789" s="26"/>
      <c r="BC1789" s="26"/>
      <c r="BD1789" s="26"/>
      <c r="BE1789" s="26"/>
      <c r="BF1789" s="26"/>
      <c r="BG1789" s="26"/>
      <c r="BH1789" s="26"/>
    </row>
    <row r="1790">
      <c r="A1790" s="18" t="str">
        <f t="shared" si="1"/>
        <v>Middle East_Iraq-Middle East_2008</v>
      </c>
      <c r="B1790" s="19" t="s">
        <v>228</v>
      </c>
      <c r="C1790" s="20" t="s">
        <v>231</v>
      </c>
      <c r="D1790" s="21" t="s">
        <v>87</v>
      </c>
      <c r="E1790" s="22">
        <v>1.32E11</v>
      </c>
      <c r="F1790" s="22">
        <f t="shared" si="2"/>
        <v>4485.245225</v>
      </c>
      <c r="G1790" s="23">
        <v>0.039</v>
      </c>
      <c r="H1790" s="23">
        <v>142.0</v>
      </c>
      <c r="I1790" s="23">
        <v>0.195</v>
      </c>
      <c r="J1790" s="24">
        <f>IFNA(VLOOKUP(A1790,'ENERGY processed'!$A$2:$H$2692,7,0),"")</f>
        <v>26866</v>
      </c>
      <c r="K1790" s="24">
        <f t="shared" si="3"/>
        <v>0.0009128833198</v>
      </c>
      <c r="L1790" s="24">
        <f>IFNA(VLOOKUP(A1790,'ENERGY processed'!$A$2:$H$2692,8,0),"")</f>
        <v>114770</v>
      </c>
      <c r="M1790" s="24">
        <f t="shared" si="5"/>
        <v>0.003899784807</v>
      </c>
      <c r="N1790" s="24">
        <f>IFNA(VLOOKUP(A1790,'HUMAN RESOURCES processed'!$A$2:$M$2692,5,0))</f>
        <v>0.033</v>
      </c>
      <c r="O1790" s="24">
        <f>IFNA(VLOOKUP(A1790,'HUMAN RESOURCES processed'!$A$2:$M$2692,6,0))</f>
        <v>0.031</v>
      </c>
      <c r="P1790" s="24">
        <f>IFNA(VLOOKUP(A1790,'HUMAN RESOURCES processed'!$A$2:$M$2692,7,0))</f>
        <v>72</v>
      </c>
      <c r="Q1790" s="24">
        <f>IFNA(VLOOKUP(A1790,'HUMAN RESOURCES processed'!$A$2:$M$2692,8,0))</f>
        <v>65</v>
      </c>
      <c r="R1790" s="24">
        <f t="shared" si="6"/>
        <v>68.5</v>
      </c>
      <c r="S1790" s="24">
        <f>IFNA(VLOOKUP(A1790,'HUMAN RESOURCES processed'!$A$2:$M$2692,9,0))</f>
        <v>0.416</v>
      </c>
      <c r="T1790" s="24">
        <f>IFNA(VLOOKUP(A1790,'HUMAN RESOURCES processed'!$A$2:$M$2692,10,0))</f>
        <v>0.549</v>
      </c>
      <c r="U1790" s="24">
        <f>IFNA(VLOOKUP(A1790,'HUMAN RESOURCES processed'!$A$2:$M$2692,11,0))</f>
        <v>0.034</v>
      </c>
      <c r="V1790" s="24">
        <f>IFNA(VLOOKUP(A1790,'HUMAN RESOURCES processed'!$A$2:$M$2692,12,0))</f>
        <v>29429829</v>
      </c>
      <c r="W1790" s="24">
        <f>IFNA(VLOOKUP(A1790,'HUMAN RESOURCES processed'!$A$2:$M$2692,13,0))</f>
        <v>0.689</v>
      </c>
      <c r="X1790" s="24">
        <f>IFNA(VLOOKUP(A1790,'TOURISM processed'!$A$2:$F$2692,5,0))</f>
        <v>867000000</v>
      </c>
      <c r="Y1790" s="24">
        <f>IFNA(VLOOKUP(A1790,'TOURISM processed'!$A$2:$F$2692,6,0))</f>
        <v>813000000</v>
      </c>
      <c r="Z1790" s="24">
        <f t="shared" si="7"/>
        <v>27.62503309</v>
      </c>
      <c r="AA1790" s="24">
        <f>IFNA(VLOOKUP(A1790,'BUSINESS processed'!A1790:J4480,5,0))</f>
        <v>0.278</v>
      </c>
      <c r="AB1790" s="24">
        <f>IFNA(VLOOKUP(A1790,'BUSINESS processed'!A1790:J4480,6,0))</f>
        <v>32</v>
      </c>
      <c r="AC1790" s="24">
        <f t="shared" si="1013"/>
        <v>0</v>
      </c>
      <c r="AD1790" s="24">
        <f>IFNA(VLOOKUP(A1790,'BUSINESS processed'!A1790:J4480,8,0))</f>
        <v>312</v>
      </c>
      <c r="AE1790" s="24">
        <f>IFNA(VLOOKUP(A1790,'BUSINESS processed'!A1790:J4480,9,0))</f>
        <v>0.01</v>
      </c>
      <c r="AF1790" s="27">
        <f>IFNA(VLOOKUP(A1790,'BUSINESS processed'!A1790:J4480,10,0))</f>
        <v>0.596</v>
      </c>
      <c r="AG1790" s="26"/>
      <c r="AH1790" s="26"/>
      <c r="AI1790" s="26"/>
      <c r="AJ1790" s="26"/>
      <c r="AK1790" s="26"/>
      <c r="AL1790" s="26"/>
      <c r="AM1790" s="26"/>
      <c r="AN1790" s="26"/>
      <c r="AO1790" s="26"/>
      <c r="AP1790" s="26"/>
      <c r="AQ1790" s="26"/>
      <c r="AR1790" s="26"/>
      <c r="AS1790" s="26"/>
      <c r="AT1790" s="26"/>
      <c r="AU1790" s="26"/>
      <c r="AV1790" s="26"/>
      <c r="AW1790" s="26"/>
      <c r="AX1790" s="26"/>
      <c r="AY1790" s="26"/>
      <c r="AZ1790" s="26"/>
      <c r="BA1790" s="26"/>
      <c r="BB1790" s="26"/>
      <c r="BC1790" s="26"/>
      <c r="BD1790" s="26"/>
      <c r="BE1790" s="26"/>
      <c r="BF1790" s="26"/>
      <c r="BG1790" s="26"/>
      <c r="BH1790" s="26"/>
    </row>
    <row r="1791">
      <c r="A1791" s="18" t="str">
        <f t="shared" si="1"/>
        <v>Middle East_Iraq-Middle East_2009</v>
      </c>
      <c r="B1791" s="19" t="s">
        <v>228</v>
      </c>
      <c r="C1791" s="20" t="s">
        <v>231</v>
      </c>
      <c r="D1791" s="21" t="s">
        <v>88</v>
      </c>
      <c r="E1791" s="22">
        <v>1.12E11</v>
      </c>
      <c r="F1791" s="22">
        <f t="shared" si="2"/>
        <v>3713.134008</v>
      </c>
      <c r="G1791" s="23">
        <v>0.046</v>
      </c>
      <c r="H1791" s="23">
        <v>143.0</v>
      </c>
      <c r="I1791" s="23">
        <v>0.156</v>
      </c>
      <c r="J1791" s="24">
        <f>IF(AND( C1791=C1790,D1791&gt;D1790),J1790,"")</f>
        <v>26866</v>
      </c>
      <c r="K1791" s="24">
        <f t="shared" si="3"/>
        <v>0.0008906880202</v>
      </c>
      <c r="L1791" s="24">
        <f>IF(AND(C1791=C1790,C1791&gt;C1790),C1790,0)</f>
        <v>0</v>
      </c>
      <c r="M1791" s="24">
        <f t="shared" si="5"/>
        <v>0</v>
      </c>
      <c r="N1791" s="24">
        <f>IFNA(VLOOKUP(A1791,'HUMAN RESOURCES processed'!$A$2:$M$2692,5,0))</f>
        <v>0.033</v>
      </c>
      <c r="O1791" s="24">
        <f>IFNA(VLOOKUP(A1791,'HUMAN RESOURCES processed'!$A$2:$M$2692,6,0))</f>
        <v>0.031</v>
      </c>
      <c r="P1791" s="24">
        <f>IFNA(VLOOKUP(A1791,'HUMAN RESOURCES processed'!$A$2:$M$2692,7,0))</f>
        <v>72</v>
      </c>
      <c r="Q1791" s="24">
        <f>IFNA(VLOOKUP(A1791,'HUMAN RESOURCES processed'!$A$2:$M$2692,8,0))</f>
        <v>65</v>
      </c>
      <c r="R1791" s="24">
        <f t="shared" si="6"/>
        <v>68.5</v>
      </c>
      <c r="S1791" s="24">
        <f>IFNA(VLOOKUP(A1791,'HUMAN RESOURCES processed'!$A$2:$M$2692,9,0))</f>
        <v>0.415</v>
      </c>
      <c r="T1791" s="24">
        <f>IFNA(VLOOKUP(A1791,'HUMAN RESOURCES processed'!$A$2:$M$2692,10,0))</f>
        <v>0.551</v>
      </c>
      <c r="U1791" s="24">
        <f>IFNA(VLOOKUP(A1791,'HUMAN RESOURCES processed'!$A$2:$M$2692,11,0))</f>
        <v>0.034</v>
      </c>
      <c r="V1791" s="24">
        <f>IFNA(VLOOKUP(A1791,'HUMAN RESOURCES processed'!$A$2:$M$2692,12,0))</f>
        <v>30163199</v>
      </c>
      <c r="W1791" s="24">
        <f>IFNA(VLOOKUP(A1791,'HUMAN RESOURCES processed'!$A$2:$M$2692,13,0))</f>
        <v>0.69</v>
      </c>
      <c r="X1791" s="24">
        <f>IFNA(VLOOKUP(A1791,'TOURISM processed'!$A$2:$F$2692,5,0))</f>
        <v>1432000000</v>
      </c>
      <c r="Y1791" s="24">
        <f>IFNA(VLOOKUP(A1791,'TOURISM processed'!$A$2:$F$2692,6,0))</f>
        <v>1221000000</v>
      </c>
      <c r="Z1791" s="24">
        <f t="shared" si="7"/>
        <v>40.47979128</v>
      </c>
      <c r="AA1791" s="24">
        <f>IFNA(VLOOKUP(A1791,'BUSINESS processed'!A1791:J4481,5,0))</f>
        <v>0.278</v>
      </c>
      <c r="AB1791" s="24">
        <f>IFNA(VLOOKUP(A1791,'BUSINESS processed'!A1791:J4481,6,0))</f>
        <v>32</v>
      </c>
      <c r="AC1791" s="24">
        <f t="shared" si="1013"/>
        <v>0</v>
      </c>
      <c r="AD1791" s="24">
        <f>IFNA(VLOOKUP(A1791,'BUSINESS processed'!A1791:J4481,8,0))</f>
        <v>312</v>
      </c>
      <c r="AE1791" s="24">
        <f>IFNA(VLOOKUP(A1791,'BUSINESS processed'!A1791:J4481,9,0))</f>
        <v>0.011</v>
      </c>
      <c r="AF1791" s="27">
        <f>IFNA(VLOOKUP(A1791,'BUSINESS processed'!A1791:J4481,10,0))</f>
        <v>0.667</v>
      </c>
      <c r="AG1791" s="26"/>
      <c r="AH1791" s="26"/>
      <c r="AI1791" s="26"/>
      <c r="AJ1791" s="26"/>
      <c r="AK1791" s="26"/>
      <c r="AL1791" s="26"/>
      <c r="AM1791" s="26"/>
      <c r="AN1791" s="26"/>
      <c r="AO1791" s="26"/>
      <c r="AP1791" s="26"/>
      <c r="AQ1791" s="26"/>
      <c r="AR1791" s="26"/>
      <c r="AS1791" s="26"/>
      <c r="AT1791" s="26"/>
      <c r="AU1791" s="26"/>
      <c r="AV1791" s="26"/>
      <c r="AW1791" s="26"/>
      <c r="AX1791" s="26"/>
      <c r="AY1791" s="26"/>
      <c r="AZ1791" s="26"/>
      <c r="BA1791" s="26"/>
      <c r="BB1791" s="26"/>
      <c r="BC1791" s="26"/>
      <c r="BD1791" s="26"/>
      <c r="BE1791" s="26"/>
      <c r="BF1791" s="26"/>
      <c r="BG1791" s="26"/>
      <c r="BH1791" s="26"/>
    </row>
    <row r="1792">
      <c r="A1792" s="18" t="str">
        <f t="shared" si="1"/>
        <v>Middle East_Iraq-Middle East_2010</v>
      </c>
      <c r="B1792" s="19" t="s">
        <v>228</v>
      </c>
      <c r="C1792" s="20" t="s">
        <v>231</v>
      </c>
      <c r="D1792" s="21" t="s">
        <v>89</v>
      </c>
      <c r="E1792" s="22">
        <v>1.43E11</v>
      </c>
      <c r="F1792" s="22">
        <f t="shared" si="2"/>
        <v>4618.508009</v>
      </c>
      <c r="G1792" s="23">
        <v>0.031</v>
      </c>
      <c r="H1792" s="23">
        <v>141.0</v>
      </c>
      <c r="I1792" s="23">
        <v>0.133</v>
      </c>
      <c r="J1792" s="24">
        <f>IFNA(VLOOKUP(A1792,'ENERGY processed'!$A$2:$H$2692,7,0),"")</f>
        <v>27533.5</v>
      </c>
      <c r="K1792" s="24">
        <f t="shared" si="3"/>
        <v>0.0008892565752</v>
      </c>
      <c r="L1792" s="24">
        <f>IFNA(VLOOKUP(A1792,'ENERGY processed'!$A$2:$H$2692,8,0),"")</f>
        <v>89189</v>
      </c>
      <c r="M1792" s="24">
        <f t="shared" si="5"/>
        <v>0.002880560215</v>
      </c>
      <c r="N1792" s="24">
        <f>IFNA(VLOOKUP(A1792,'HUMAN RESOURCES processed'!$A$2:$M$2692,5,0))</f>
        <v>0.032</v>
      </c>
      <c r="O1792" s="24">
        <f>IFNA(VLOOKUP(A1792,'HUMAN RESOURCES processed'!$A$2:$M$2692,6,0))</f>
        <v>0.03</v>
      </c>
      <c r="P1792" s="24">
        <f>IFNA(VLOOKUP(A1792,'HUMAN RESOURCES processed'!$A$2:$M$2692,7,0))</f>
        <v>73</v>
      </c>
      <c r="Q1792" s="24">
        <f>IFNA(VLOOKUP(A1792,'HUMAN RESOURCES processed'!$A$2:$M$2692,8,0))</f>
        <v>65</v>
      </c>
      <c r="R1792" s="24">
        <f t="shared" si="6"/>
        <v>69</v>
      </c>
      <c r="S1792" s="24">
        <f>IFNA(VLOOKUP(A1792,'HUMAN RESOURCES processed'!$A$2:$M$2692,9,0))</f>
        <v>0.412</v>
      </c>
      <c r="T1792" s="24">
        <f>IFNA(VLOOKUP(A1792,'HUMAN RESOURCES processed'!$A$2:$M$2692,10,0))</f>
        <v>0.554</v>
      </c>
      <c r="U1792" s="24">
        <f>IFNA(VLOOKUP(A1792,'HUMAN RESOURCES processed'!$A$2:$M$2692,11,0))</f>
        <v>0.034</v>
      </c>
      <c r="V1792" s="24">
        <f>IFNA(VLOOKUP(A1792,'HUMAN RESOURCES processed'!$A$2:$M$2692,12,0))</f>
        <v>30962380</v>
      </c>
      <c r="W1792" s="24">
        <f>IFNA(VLOOKUP(A1792,'HUMAN RESOURCES processed'!$A$2:$M$2692,13,0))</f>
        <v>0.69</v>
      </c>
      <c r="X1792" s="24">
        <f>IFNA(VLOOKUP(A1792,'TOURISM processed'!$A$2:$F$2692,5,0))</f>
        <v>1736000000</v>
      </c>
      <c r="Y1792" s="24">
        <f>IFNA(VLOOKUP(A1792,'TOURISM processed'!$A$2:$F$2692,6,0))</f>
        <v>1675000000</v>
      </c>
      <c r="Z1792" s="24">
        <f t="shared" si="7"/>
        <v>54.09790849</v>
      </c>
      <c r="AA1792" s="24">
        <f>IFNA(VLOOKUP(A1792,'BUSINESS processed'!A1792:J4482,5,0))</f>
        <v>0.278</v>
      </c>
      <c r="AB1792" s="24">
        <f>IFNA(VLOOKUP(A1792,'BUSINESS processed'!A1792:J4482,6,0))</f>
        <v>32</v>
      </c>
      <c r="AC1792" s="24">
        <f t="shared" si="1013"/>
        <v>0</v>
      </c>
      <c r="AD1792" s="24">
        <f>IFNA(VLOOKUP(A1792,'BUSINESS processed'!A1792:J4482,8,0))</f>
        <v>312</v>
      </c>
      <c r="AE1792" s="24">
        <f>IFNA(VLOOKUP(A1792,'BUSINESS processed'!A1792:J4482,9,0))</f>
        <v>0.025</v>
      </c>
      <c r="AF1792" s="27">
        <f>IFNA(VLOOKUP(A1792,'BUSINESS processed'!A1792:J4482,10,0))</f>
        <v>0.751</v>
      </c>
      <c r="AG1792" s="26"/>
      <c r="AH1792" s="26"/>
      <c r="AI1792" s="26"/>
      <c r="AJ1792" s="26"/>
      <c r="AK1792" s="26"/>
      <c r="AL1792" s="26"/>
      <c r="AM1792" s="26"/>
      <c r="AN1792" s="26"/>
      <c r="AO1792" s="26"/>
      <c r="AP1792" s="26"/>
      <c r="AQ1792" s="26"/>
      <c r="AR1792" s="26"/>
      <c r="AS1792" s="26"/>
      <c r="AT1792" s="26"/>
      <c r="AU1792" s="26"/>
      <c r="AV1792" s="26"/>
      <c r="AW1792" s="26"/>
      <c r="AX1792" s="26"/>
      <c r="AY1792" s="26"/>
      <c r="AZ1792" s="26"/>
      <c r="BA1792" s="26"/>
      <c r="BB1792" s="26"/>
      <c r="BC1792" s="26"/>
      <c r="BD1792" s="26"/>
      <c r="BE1792" s="26"/>
      <c r="BF1792" s="26"/>
      <c r="BG1792" s="26"/>
      <c r="BH1792" s="26"/>
    </row>
    <row r="1793">
      <c r="A1793" s="18" t="str">
        <f t="shared" si="1"/>
        <v>Middle East_Iraq-Middle East_2011</v>
      </c>
      <c r="B1793" s="19" t="s">
        <v>228</v>
      </c>
      <c r="C1793" s="20" t="s">
        <v>231</v>
      </c>
      <c r="D1793" s="21" t="s">
        <v>90</v>
      </c>
      <c r="E1793" s="22">
        <v>1.91E11</v>
      </c>
      <c r="F1793" s="22">
        <f t="shared" si="2"/>
        <v>6013.850117</v>
      </c>
      <c r="G1793" s="23">
        <v>0.027</v>
      </c>
      <c r="H1793" s="23">
        <v>160.0</v>
      </c>
      <c r="I1793" s="23">
        <v>0.136</v>
      </c>
      <c r="J1793" s="24">
        <f>IFNA(VLOOKUP(A1793,'ENERGY processed'!$A$2:$H$2692,7,0),"")</f>
        <v>21503</v>
      </c>
      <c r="K1793" s="24">
        <f t="shared" si="3"/>
        <v>0.0006770461731</v>
      </c>
      <c r="L1793" s="24">
        <f>IFNA(VLOOKUP(A1793,'ENERGY processed'!$A$2:$H$2692,8,0),"")</f>
        <v>99544</v>
      </c>
      <c r="M1793" s="24">
        <f t="shared" si="5"/>
        <v>0.003134254953</v>
      </c>
      <c r="N1793" s="24">
        <f>IFNA(VLOOKUP(A1793,'HUMAN RESOURCES processed'!$A$2:$M$2692,5,0))</f>
        <v>0.032</v>
      </c>
      <c r="O1793" s="24">
        <f>IFNA(VLOOKUP(A1793,'HUMAN RESOURCES processed'!$A$2:$M$2692,6,0))</f>
        <v>0.029</v>
      </c>
      <c r="P1793" s="24">
        <f>IFNA(VLOOKUP(A1793,'HUMAN RESOURCES processed'!$A$2:$M$2692,7,0))</f>
        <v>73</v>
      </c>
      <c r="Q1793" s="24">
        <f>IFNA(VLOOKUP(A1793,'HUMAN RESOURCES processed'!$A$2:$M$2692,8,0))</f>
        <v>65</v>
      </c>
      <c r="R1793" s="24">
        <f t="shared" si="6"/>
        <v>69</v>
      </c>
      <c r="S1793" s="24">
        <f>IFNA(VLOOKUP(A1793,'HUMAN RESOURCES processed'!$A$2:$M$2692,9,0))</f>
        <v>0.409</v>
      </c>
      <c r="T1793" s="24">
        <f>IFNA(VLOOKUP(A1793,'HUMAN RESOURCES processed'!$A$2:$M$2692,10,0))</f>
        <v>0.558</v>
      </c>
      <c r="U1793" s="24">
        <f>IFNA(VLOOKUP(A1793,'HUMAN RESOURCES processed'!$A$2:$M$2692,11,0))</f>
        <v>0.033</v>
      </c>
      <c r="V1793" s="24">
        <f>IFNA(VLOOKUP(A1793,'HUMAN RESOURCES processed'!$A$2:$M$2692,12,0))</f>
        <v>31760020</v>
      </c>
      <c r="W1793" s="24">
        <f>IFNA(VLOOKUP(A1793,'HUMAN RESOURCES processed'!$A$2:$M$2692,13,0))</f>
        <v>0.691</v>
      </c>
      <c r="X1793" s="24">
        <f>IFNA(VLOOKUP(A1793,'TOURISM processed'!$A$2:$F$2692,5,0))</f>
        <v>1557000000</v>
      </c>
      <c r="Y1793" s="24">
        <f>IFNA(VLOOKUP(A1793,'TOURISM processed'!$A$2:$F$2692,6,0))</f>
        <v>1879000000</v>
      </c>
      <c r="Z1793" s="24">
        <f t="shared" si="7"/>
        <v>59.16243126</v>
      </c>
      <c r="AA1793" s="24">
        <f>IFNA(VLOOKUP(A1793,'BUSINESS processed'!A1793:J4483,5,0))</f>
        <v>0.278</v>
      </c>
      <c r="AB1793" s="24">
        <f>IFNA(VLOOKUP(A1793,'BUSINESS processed'!A1793:J4483,6,0))</f>
        <v>32</v>
      </c>
      <c r="AC1793" s="24">
        <f t="shared" si="1013"/>
        <v>0</v>
      </c>
      <c r="AD1793" s="24">
        <f>IFNA(VLOOKUP(A1793,'BUSINESS processed'!A1793:J4483,8,0))</f>
        <v>312</v>
      </c>
      <c r="AE1793" s="24">
        <f>IFNA(VLOOKUP(A1793,'BUSINESS processed'!A1793:J4483,9,0))</f>
        <v>0.05</v>
      </c>
      <c r="AF1793" s="27">
        <f>IFNA(VLOOKUP(A1793,'BUSINESS processed'!A1793:J4483,10,0))</f>
        <v>0.802</v>
      </c>
      <c r="AG1793" s="26"/>
      <c r="AH1793" s="26"/>
      <c r="AI1793" s="26"/>
      <c r="AJ1793" s="26"/>
      <c r="AK1793" s="26"/>
      <c r="AL1793" s="26"/>
      <c r="AM1793" s="26"/>
      <c r="AN1793" s="26"/>
      <c r="AO1793" s="26"/>
      <c r="AP1793" s="26"/>
      <c r="AQ1793" s="26"/>
      <c r="AR1793" s="26"/>
      <c r="AS1793" s="26"/>
      <c r="AT1793" s="26"/>
      <c r="AU1793" s="26"/>
      <c r="AV1793" s="26"/>
      <c r="AW1793" s="26"/>
      <c r="AX1793" s="26"/>
      <c r="AY1793" s="26"/>
      <c r="AZ1793" s="26"/>
      <c r="BA1793" s="26"/>
      <c r="BB1793" s="26"/>
      <c r="BC1793" s="26"/>
      <c r="BD1793" s="26"/>
      <c r="BE1793" s="26"/>
      <c r="BF1793" s="26"/>
      <c r="BG1793" s="26"/>
      <c r="BH1793" s="26"/>
    </row>
    <row r="1794">
      <c r="A1794" s="18" t="str">
        <f t="shared" si="1"/>
        <v>Middle East_Iraq-Middle East_2012</v>
      </c>
      <c r="B1794" s="19" t="s">
        <v>228</v>
      </c>
      <c r="C1794" s="20" t="s">
        <v>231</v>
      </c>
      <c r="D1794" s="21" t="s">
        <v>91</v>
      </c>
      <c r="E1794" s="22">
        <v>2.16E11</v>
      </c>
      <c r="F1794" s="22">
        <f t="shared" si="2"/>
        <v>6630.198732</v>
      </c>
      <c r="G1794" s="23">
        <v>0.036</v>
      </c>
      <c r="H1794" s="23">
        <v>226.0</v>
      </c>
      <c r="I1794" s="23">
        <v>0.13</v>
      </c>
      <c r="J1794" s="24">
        <f>IF(AND( C1794=C1793,D1794&gt;D1793),J1793,"")</f>
        <v>21503</v>
      </c>
      <c r="K1794" s="24">
        <f t="shared" si="3"/>
        <v>0.0006600424228</v>
      </c>
      <c r="L1794" s="24">
        <f t="shared" ref="L1794:L1796" si="1018">IF(AND(C1794=C1793,C1794&gt;C1793),C1793,0)</f>
        <v>0</v>
      </c>
      <c r="M1794" s="24">
        <f t="shared" si="5"/>
        <v>0</v>
      </c>
      <c r="N1794" s="24">
        <f>IFNA(VLOOKUP(A1794,'HUMAN RESOURCES processed'!$A$2:$M$2692,5,0))</f>
        <v>0.031</v>
      </c>
      <c r="O1794" s="24">
        <f>IFNA(VLOOKUP(A1794,'HUMAN RESOURCES processed'!$A$2:$M$2692,6,0))</f>
        <v>0.029</v>
      </c>
      <c r="P1794" s="24">
        <f>IFNA(VLOOKUP(A1794,'HUMAN RESOURCES processed'!$A$2:$M$2692,7,0))</f>
        <v>73</v>
      </c>
      <c r="Q1794" s="24">
        <f>IFNA(VLOOKUP(A1794,'HUMAN RESOURCES processed'!$A$2:$M$2692,8,0))</f>
        <v>66</v>
      </c>
      <c r="R1794" s="24">
        <f t="shared" si="6"/>
        <v>69.5</v>
      </c>
      <c r="S1794" s="24">
        <f>IFNA(VLOOKUP(A1794,'HUMAN RESOURCES processed'!$A$2:$M$2692,9,0))</f>
        <v>0.405</v>
      </c>
      <c r="T1794" s="24">
        <f>IFNA(VLOOKUP(A1794,'HUMAN RESOURCES processed'!$A$2:$M$2692,10,0))</f>
        <v>0.562</v>
      </c>
      <c r="U1794" s="24">
        <f>IFNA(VLOOKUP(A1794,'HUMAN RESOURCES processed'!$A$2:$M$2692,11,0))</f>
        <v>0.033</v>
      </c>
      <c r="V1794" s="24">
        <f>IFNA(VLOOKUP(A1794,'HUMAN RESOURCES processed'!$A$2:$M$2692,12,0))</f>
        <v>32578209</v>
      </c>
      <c r="W1794" s="24">
        <f>IFNA(VLOOKUP(A1794,'HUMAN RESOURCES processed'!$A$2:$M$2692,13,0))</f>
        <v>0.692</v>
      </c>
      <c r="X1794" s="24">
        <f>IFNA(VLOOKUP(A1794,'TOURISM processed'!$A$2:$F$2692,5,0))</f>
        <v>1640000000</v>
      </c>
      <c r="Y1794" s="24">
        <f>IFNA(VLOOKUP(A1794,'TOURISM processed'!$A$2:$F$2692,6,0))</f>
        <v>2363000000</v>
      </c>
      <c r="Z1794" s="24">
        <f t="shared" si="7"/>
        <v>72.53314631</v>
      </c>
      <c r="AA1794" s="24">
        <f>IFNA(VLOOKUP(A1794,'BUSINESS processed'!A1794:J4484,5,0))</f>
        <v>0.278</v>
      </c>
      <c r="AB1794" s="24">
        <f>IFNA(VLOOKUP(A1794,'BUSINESS processed'!A1794:J4484,6,0))</f>
        <v>29</v>
      </c>
      <c r="AC1794" s="24">
        <f>IFNA(VLOOKUP(A1794,'BUSINESS processed'!A1794:J4484,7,0))</f>
        <v>155</v>
      </c>
      <c r="AD1794" s="24">
        <f>IFNA(VLOOKUP(A1794,'BUSINESS processed'!A1794:J4484,8,0))</f>
        <v>312</v>
      </c>
      <c r="AE1794" s="24">
        <f>IFNA(VLOOKUP(A1794,'BUSINESS processed'!A1794:J4484,9,0))</f>
        <v>0.071</v>
      </c>
      <c r="AF1794" s="27">
        <f>IFNA(VLOOKUP(A1794,'BUSINESS processed'!A1794:J4484,10,0))</f>
        <v>0.816</v>
      </c>
      <c r="AG1794" s="26"/>
      <c r="AH1794" s="26"/>
      <c r="AI1794" s="26"/>
      <c r="AJ1794" s="26"/>
      <c r="AK1794" s="26"/>
      <c r="AL1794" s="26"/>
      <c r="AM1794" s="26"/>
      <c r="AN1794" s="26"/>
      <c r="AO1794" s="26"/>
      <c r="AP1794" s="26"/>
      <c r="AQ1794" s="26"/>
      <c r="AR1794" s="26"/>
      <c r="AS1794" s="26"/>
      <c r="AT1794" s="26"/>
      <c r="AU1794" s="26"/>
      <c r="AV1794" s="26"/>
      <c r="AW1794" s="26"/>
      <c r="AX1794" s="26"/>
      <c r="AY1794" s="26"/>
      <c r="AZ1794" s="26"/>
      <c r="BA1794" s="26"/>
      <c r="BB1794" s="26"/>
      <c r="BC1794" s="26"/>
      <c r="BD1794" s="26"/>
      <c r="BE1794" s="26"/>
      <c r="BF1794" s="26"/>
      <c r="BG1794" s="26"/>
      <c r="BH1794" s="26"/>
    </row>
    <row r="1795">
      <c r="A1795" s="18" t="str">
        <f t="shared" si="1"/>
        <v>Middle East_Israel-Middle East_2000</v>
      </c>
      <c r="B1795" s="19" t="s">
        <v>228</v>
      </c>
      <c r="C1795" s="20" t="s">
        <v>232</v>
      </c>
      <c r="D1795" s="21" t="s">
        <v>70</v>
      </c>
      <c r="E1795" s="22">
        <v>1.25E11</v>
      </c>
      <c r="F1795" s="22">
        <f t="shared" si="2"/>
        <v>19875.97392</v>
      </c>
      <c r="G1795" s="23">
        <v>0.074</v>
      </c>
      <c r="H1795" s="23">
        <v>1454.0</v>
      </c>
      <c r="I1795" s="23">
        <v>0.128</v>
      </c>
      <c r="J1795" s="24">
        <f>IFNA(VLOOKUP(A1795,'ENERGY processed'!$A$2:$H$2692,7,0),"")</f>
        <v>24079</v>
      </c>
      <c r="K1795" s="24">
        <f t="shared" si="3"/>
        <v>0.003828748609</v>
      </c>
      <c r="L1795" s="24">
        <f t="shared" si="1018"/>
        <v>0</v>
      </c>
      <c r="M1795" s="24">
        <f t="shared" si="5"/>
        <v>0</v>
      </c>
      <c r="N1795" s="24">
        <f>IFNA(VLOOKUP(A1795,'HUMAN RESOURCES processed'!$A$2:$M$2692,5,0))</f>
        <v>0.022</v>
      </c>
      <c r="O1795" s="24">
        <f>IFNA(VLOOKUP(A1795,'HUMAN RESOURCES processed'!$A$2:$M$2692,6,0))</f>
        <v>0.006</v>
      </c>
      <c r="P1795" s="24">
        <f>IFNA(VLOOKUP(A1795,'HUMAN RESOURCES processed'!$A$2:$M$2692,7,0))</f>
        <v>81</v>
      </c>
      <c r="Q1795" s="24">
        <f>IFNA(VLOOKUP(A1795,'HUMAN RESOURCES processed'!$A$2:$M$2692,8,0))</f>
        <v>77</v>
      </c>
      <c r="R1795" s="24">
        <f t="shared" si="6"/>
        <v>79</v>
      </c>
      <c r="S1795" s="24">
        <f>IFNA(VLOOKUP(A1795,'HUMAN RESOURCES processed'!$A$2:$M$2692,9,0))</f>
        <v>0.281</v>
      </c>
      <c r="T1795" s="24">
        <f>IFNA(VLOOKUP(A1795,'HUMAN RESOURCES processed'!$A$2:$M$2692,10,0))</f>
        <v>0.619</v>
      </c>
      <c r="U1795" s="24">
        <f>IFNA(VLOOKUP(A1795,'HUMAN RESOURCES processed'!$A$2:$M$2692,11,0))</f>
        <v>0.1</v>
      </c>
      <c r="V1795" s="24">
        <f>IFNA(VLOOKUP(A1795,'HUMAN RESOURCES processed'!$A$2:$M$2692,12,0))</f>
        <v>6289000</v>
      </c>
      <c r="W1795" s="24">
        <f>IFNA(VLOOKUP(A1795,'HUMAN RESOURCES processed'!$A$2:$M$2692,13,0))</f>
        <v>0.912</v>
      </c>
      <c r="X1795" s="24">
        <f>IFNA(VLOOKUP(A1795,'TOURISM processed'!$A$2:$F$2692,5,0))</f>
        <v>4611000000</v>
      </c>
      <c r="Y1795" s="24">
        <f>IFNA(VLOOKUP(A1795,'TOURISM processed'!$A$2:$F$2692,6,0))</f>
        <v>3733000000</v>
      </c>
      <c r="Z1795" s="24">
        <f t="shared" si="7"/>
        <v>593.5760852</v>
      </c>
      <c r="AA1795" s="24">
        <f t="shared" ref="AA1795:AA1799" si="1019">IF(AND(C1795=C1794,D1795&gt;D1794),AA1794,0)</f>
        <v>0</v>
      </c>
      <c r="AB1795" s="24">
        <f t="shared" ref="AB1795:AB1797" si="1020">IF(AND(C1795=C1794,D1795&gt;D1794),AB1794,0)</f>
        <v>0</v>
      </c>
      <c r="AC1795" s="24">
        <f t="shared" ref="AC1795:AC1806" si="1021">IF(AND(C1795=C1794,D1795&gt;D1794),AC1794,0)</f>
        <v>0</v>
      </c>
      <c r="AD1795" s="24">
        <f t="shared" ref="AD1795:AD1799" si="1022">IF(AND(C1795=C1794,D1795&gt;D1794),AD1794,0)</f>
        <v>0</v>
      </c>
      <c r="AE1795" s="24">
        <f>IFNA(VLOOKUP(A1795,'BUSINESS processed'!A1795:J4485,9,0))</f>
        <v>0.209</v>
      </c>
      <c r="AF1795" s="27">
        <f>IFNA(VLOOKUP(A1795,'BUSINESS processed'!A1795:J4485,10,0))</f>
        <v>0.732</v>
      </c>
      <c r="AG1795" s="26"/>
      <c r="AH1795" s="26"/>
      <c r="AI1795" s="26"/>
      <c r="AJ1795" s="26"/>
      <c r="AK1795" s="26"/>
      <c r="AL1795" s="26"/>
      <c r="AM1795" s="26"/>
      <c r="AN1795" s="26"/>
      <c r="AO1795" s="26"/>
      <c r="AP1795" s="26"/>
      <c r="AQ1795" s="26"/>
      <c r="AR1795" s="26"/>
      <c r="AS1795" s="26"/>
      <c r="AT1795" s="26"/>
      <c r="AU1795" s="26"/>
      <c r="AV1795" s="26"/>
      <c r="AW1795" s="26"/>
      <c r="AX1795" s="26"/>
      <c r="AY1795" s="26"/>
      <c r="AZ1795" s="26"/>
      <c r="BA1795" s="26"/>
      <c r="BB1795" s="26"/>
      <c r="BC1795" s="26"/>
      <c r="BD1795" s="26"/>
      <c r="BE1795" s="26"/>
      <c r="BF1795" s="26"/>
      <c r="BG1795" s="26"/>
      <c r="BH1795" s="26"/>
    </row>
    <row r="1796">
      <c r="A1796" s="18" t="str">
        <f t="shared" si="1"/>
        <v>Middle East_Israel-Middle East_2001</v>
      </c>
      <c r="B1796" s="19" t="s">
        <v>228</v>
      </c>
      <c r="C1796" s="20" t="s">
        <v>232</v>
      </c>
      <c r="D1796" s="21" t="s">
        <v>71</v>
      </c>
      <c r="E1796" s="22">
        <v>1.23E11</v>
      </c>
      <c r="F1796" s="22">
        <f t="shared" si="2"/>
        <v>19102.34508</v>
      </c>
      <c r="G1796" s="23">
        <v>0.079</v>
      </c>
      <c r="H1796" s="23">
        <v>1499.0</v>
      </c>
      <c r="I1796" s="23">
        <v>0.1</v>
      </c>
      <c r="J1796" s="24">
        <f>IFNA(VLOOKUP(A1796,'ENERGY processed'!$A$2:$H$2692,7,0),"")</f>
        <v>23254</v>
      </c>
      <c r="K1796" s="24">
        <f t="shared" si="3"/>
        <v>0.003611430346</v>
      </c>
      <c r="L1796" s="24">
        <f t="shared" si="1018"/>
        <v>0</v>
      </c>
      <c r="M1796" s="24">
        <f t="shared" si="5"/>
        <v>0</v>
      </c>
      <c r="N1796" s="24">
        <f>IFNA(VLOOKUP(A1796,'HUMAN RESOURCES processed'!$A$2:$M$2692,5,0))</f>
        <v>0.021</v>
      </c>
      <c r="O1796" s="24">
        <f>IFNA(VLOOKUP(A1796,'HUMAN RESOURCES processed'!$A$2:$M$2692,6,0))</f>
        <v>0.005</v>
      </c>
      <c r="P1796" s="24">
        <f>IFNA(VLOOKUP(A1796,'HUMAN RESOURCES processed'!$A$2:$M$2692,7,0))</f>
        <v>81</v>
      </c>
      <c r="Q1796" s="24">
        <f>IFNA(VLOOKUP(A1796,'HUMAN RESOURCES processed'!$A$2:$M$2692,8,0))</f>
        <v>78</v>
      </c>
      <c r="R1796" s="24">
        <f t="shared" si="6"/>
        <v>79.5</v>
      </c>
      <c r="S1796" s="24">
        <f>IFNA(VLOOKUP(A1796,'HUMAN RESOURCES processed'!$A$2:$M$2692,9,0))</f>
        <v>0.28</v>
      </c>
      <c r="T1796" s="24">
        <f>IFNA(VLOOKUP(A1796,'HUMAN RESOURCES processed'!$A$2:$M$2692,10,0))</f>
        <v>0.619</v>
      </c>
      <c r="U1796" s="24">
        <f>IFNA(VLOOKUP(A1796,'HUMAN RESOURCES processed'!$A$2:$M$2692,11,0))</f>
        <v>0.1</v>
      </c>
      <c r="V1796" s="24">
        <f>IFNA(VLOOKUP(A1796,'HUMAN RESOURCES processed'!$A$2:$M$2692,12,0))</f>
        <v>6439000</v>
      </c>
      <c r="W1796" s="24">
        <f>IFNA(VLOOKUP(A1796,'HUMAN RESOURCES processed'!$A$2:$M$2692,13,0))</f>
        <v>0.913</v>
      </c>
      <c r="X1796" s="24">
        <f>IFNA(VLOOKUP(A1796,'TOURISM processed'!$A$2:$F$2692,5,0))</f>
        <v>2854000000</v>
      </c>
      <c r="Y1796" s="24">
        <f>IFNA(VLOOKUP(A1796,'TOURISM processed'!$A$2:$F$2692,6,0))</f>
        <v>3887000000</v>
      </c>
      <c r="Z1796" s="24">
        <f t="shared" si="7"/>
        <v>603.6651654</v>
      </c>
      <c r="AA1796" s="24">
        <f t="shared" si="1019"/>
        <v>0</v>
      </c>
      <c r="AB1796" s="24">
        <f t="shared" si="1020"/>
        <v>0</v>
      </c>
      <c r="AC1796" s="24">
        <f t="shared" si="1021"/>
        <v>0</v>
      </c>
      <c r="AD1796" s="24">
        <f t="shared" si="1022"/>
        <v>0</v>
      </c>
      <c r="AE1796" s="24">
        <f>IFNA(VLOOKUP(A1796,'BUSINESS processed'!A1796:J4486,9,0))</f>
        <v>0.174</v>
      </c>
      <c r="AF1796" s="27">
        <f>IFNA(VLOOKUP(A1796,'BUSINESS processed'!A1796:J4486,10,0))</f>
        <v>0.897</v>
      </c>
      <c r="AG1796" s="26"/>
      <c r="AH1796" s="26"/>
      <c r="AI1796" s="26"/>
      <c r="AJ1796" s="26"/>
      <c r="AK1796" s="26"/>
      <c r="AL1796" s="26"/>
      <c r="AM1796" s="26"/>
      <c r="AN1796" s="26"/>
      <c r="AO1796" s="26"/>
      <c r="AP1796" s="26"/>
      <c r="AQ1796" s="26"/>
      <c r="AR1796" s="26"/>
      <c r="AS1796" s="26"/>
      <c r="AT1796" s="26"/>
      <c r="AU1796" s="26"/>
      <c r="AV1796" s="26"/>
      <c r="AW1796" s="26"/>
      <c r="AX1796" s="26"/>
      <c r="AY1796" s="26"/>
      <c r="AZ1796" s="26"/>
      <c r="BA1796" s="26"/>
      <c r="BB1796" s="26"/>
      <c r="BC1796" s="26"/>
      <c r="BD1796" s="26"/>
      <c r="BE1796" s="26"/>
      <c r="BF1796" s="26"/>
      <c r="BG1796" s="26"/>
      <c r="BH1796" s="26"/>
    </row>
    <row r="1797">
      <c r="A1797" s="18" t="str">
        <f t="shared" si="1"/>
        <v>Middle East_Israel-Middle East_2002</v>
      </c>
      <c r="B1797" s="19" t="s">
        <v>228</v>
      </c>
      <c r="C1797" s="20" t="s">
        <v>232</v>
      </c>
      <c r="D1797" s="21" t="s">
        <v>72</v>
      </c>
      <c r="E1797" s="22">
        <v>1.13E11</v>
      </c>
      <c r="F1797" s="22">
        <f t="shared" si="2"/>
        <v>17199.39117</v>
      </c>
      <c r="G1797" s="23">
        <v>0.078</v>
      </c>
      <c r="H1797" s="23">
        <v>1334.0</v>
      </c>
      <c r="I1797" s="23">
        <v>0.099</v>
      </c>
      <c r="J1797" s="24">
        <f>IFNA(VLOOKUP(A1797,'ENERGY processed'!$A$2:$H$2692,7,0),"")</f>
        <v>23195</v>
      </c>
      <c r="K1797" s="24">
        <f t="shared" si="3"/>
        <v>0.0035304414</v>
      </c>
      <c r="L1797" s="24">
        <f>IFNA(VLOOKUP(A1797,'ENERGY processed'!$A$2:$H$2692,8,0),"")</f>
        <v>70656</v>
      </c>
      <c r="M1797" s="24">
        <f t="shared" si="5"/>
        <v>0.0107543379</v>
      </c>
      <c r="N1797" s="24">
        <f>IFNA(VLOOKUP(A1797,'HUMAN RESOURCES processed'!$A$2:$M$2692,5,0))</f>
        <v>0.021</v>
      </c>
      <c r="O1797" s="24">
        <f>IFNA(VLOOKUP(A1797,'HUMAN RESOURCES processed'!$A$2:$M$2692,6,0))</f>
        <v>0.005</v>
      </c>
      <c r="P1797" s="24">
        <f>IFNA(VLOOKUP(A1797,'HUMAN RESOURCES processed'!$A$2:$M$2692,7,0))</f>
        <v>82</v>
      </c>
      <c r="Q1797" s="24">
        <f>IFNA(VLOOKUP(A1797,'HUMAN RESOURCES processed'!$A$2:$M$2692,8,0))</f>
        <v>78</v>
      </c>
      <c r="R1797" s="24">
        <f t="shared" si="6"/>
        <v>80</v>
      </c>
      <c r="S1797" s="24">
        <f>IFNA(VLOOKUP(A1797,'HUMAN RESOURCES processed'!$A$2:$M$2692,9,0))</f>
        <v>0.28</v>
      </c>
      <c r="T1797" s="24">
        <f>IFNA(VLOOKUP(A1797,'HUMAN RESOURCES processed'!$A$2:$M$2692,10,0))</f>
        <v>0.62</v>
      </c>
      <c r="U1797" s="24">
        <f>IFNA(VLOOKUP(A1797,'HUMAN RESOURCES processed'!$A$2:$M$2692,11,0))</f>
        <v>0.1</v>
      </c>
      <c r="V1797" s="24">
        <f>IFNA(VLOOKUP(A1797,'HUMAN RESOURCES processed'!$A$2:$M$2692,12,0))</f>
        <v>6570000</v>
      </c>
      <c r="W1797" s="24">
        <f>IFNA(VLOOKUP(A1797,'HUMAN RESOURCES processed'!$A$2:$M$2692,13,0))</f>
        <v>0.913</v>
      </c>
      <c r="X1797" s="24">
        <f>IFNA(VLOOKUP(A1797,'TOURISM processed'!$A$2:$F$2692,5,0))</f>
        <v>2426000000</v>
      </c>
      <c r="Y1797" s="24">
        <f>IFNA(VLOOKUP(A1797,'TOURISM processed'!$A$2:$F$2692,6,0))</f>
        <v>3322000000</v>
      </c>
      <c r="Z1797" s="24">
        <f t="shared" si="7"/>
        <v>505.6316591</v>
      </c>
      <c r="AA1797" s="24">
        <f t="shared" si="1019"/>
        <v>0</v>
      </c>
      <c r="AB1797" s="24">
        <f t="shared" si="1020"/>
        <v>0</v>
      </c>
      <c r="AC1797" s="24">
        <f t="shared" si="1021"/>
        <v>0</v>
      </c>
      <c r="AD1797" s="24">
        <f t="shared" si="1022"/>
        <v>0</v>
      </c>
      <c r="AE1797" s="24">
        <f>IFNA(VLOOKUP(A1797,'BUSINESS processed'!A1797:J4487,9,0))</f>
        <v>0.178</v>
      </c>
      <c r="AF1797" s="27">
        <f>IFNA(VLOOKUP(A1797,'BUSINESS processed'!A1797:J4487,10,0))</f>
        <v>1.01</v>
      </c>
      <c r="AG1797" s="26"/>
      <c r="AH1797" s="26"/>
      <c r="AI1797" s="26"/>
      <c r="AJ1797" s="26"/>
      <c r="AK1797" s="26"/>
      <c r="AL1797" s="26"/>
      <c r="AM1797" s="26"/>
      <c r="AN1797" s="26"/>
      <c r="AO1797" s="26"/>
      <c r="AP1797" s="26"/>
      <c r="AQ1797" s="26"/>
      <c r="AR1797" s="26"/>
      <c r="AS1797" s="26"/>
      <c r="AT1797" s="26"/>
      <c r="AU1797" s="26"/>
      <c r="AV1797" s="26"/>
      <c r="AW1797" s="26"/>
      <c r="AX1797" s="26"/>
      <c r="AY1797" s="26"/>
      <c r="AZ1797" s="26"/>
      <c r="BA1797" s="26"/>
      <c r="BB1797" s="26"/>
      <c r="BC1797" s="26"/>
      <c r="BD1797" s="26"/>
      <c r="BE1797" s="26"/>
      <c r="BF1797" s="26"/>
      <c r="BG1797" s="26"/>
      <c r="BH1797" s="26"/>
    </row>
    <row r="1798">
      <c r="A1798" s="18" t="str">
        <f t="shared" si="1"/>
        <v>Middle East_Israel-Middle East_2003</v>
      </c>
      <c r="B1798" s="19" t="s">
        <v>228</v>
      </c>
      <c r="C1798" s="20" t="s">
        <v>232</v>
      </c>
      <c r="D1798" s="21" t="s">
        <v>74</v>
      </c>
      <c r="E1798" s="22">
        <v>1.19E11</v>
      </c>
      <c r="F1798" s="22">
        <f t="shared" si="2"/>
        <v>17788.54059</v>
      </c>
      <c r="G1798" s="23">
        <v>0.077</v>
      </c>
      <c r="H1798" s="23">
        <v>1364.0</v>
      </c>
      <c r="I1798" s="23">
        <v>0.106</v>
      </c>
      <c r="J1798" s="24">
        <f>IFNA(VLOOKUP(A1798,'ENERGY processed'!$A$2:$H$2692,7,0),"")</f>
        <v>21463</v>
      </c>
      <c r="K1798" s="24">
        <f t="shared" si="3"/>
        <v>0.003208365099</v>
      </c>
      <c r="L1798" s="24">
        <f>IFNA(VLOOKUP(A1798,'ENERGY processed'!$A$2:$H$2692,8,0),"")</f>
        <v>67029</v>
      </c>
      <c r="M1798" s="24">
        <f t="shared" si="5"/>
        <v>0.01001973183</v>
      </c>
      <c r="N1798" s="24">
        <f>IFNA(VLOOKUP(A1798,'HUMAN RESOURCES processed'!$A$2:$M$2692,5,0))</f>
        <v>0.022</v>
      </c>
      <c r="O1798" s="24">
        <f>IFNA(VLOOKUP(A1798,'HUMAN RESOURCES processed'!$A$2:$M$2692,6,0))</f>
        <v>0.005</v>
      </c>
      <c r="P1798" s="24">
        <f>IFNA(VLOOKUP(A1798,'HUMAN RESOURCES processed'!$A$2:$M$2692,7,0))</f>
        <v>82</v>
      </c>
      <c r="Q1798" s="24">
        <f>IFNA(VLOOKUP(A1798,'HUMAN RESOURCES processed'!$A$2:$M$2692,8,0))</f>
        <v>78</v>
      </c>
      <c r="R1798" s="24">
        <f t="shared" si="6"/>
        <v>80</v>
      </c>
      <c r="S1798" s="24">
        <f>IFNA(VLOOKUP(A1798,'HUMAN RESOURCES processed'!$A$2:$M$2692,9,0))</f>
        <v>0.28</v>
      </c>
      <c r="T1798" s="24">
        <f>IFNA(VLOOKUP(A1798,'HUMAN RESOURCES processed'!$A$2:$M$2692,10,0))</f>
        <v>0.62</v>
      </c>
      <c r="U1798" s="24">
        <f>IFNA(VLOOKUP(A1798,'HUMAN RESOURCES processed'!$A$2:$M$2692,11,0))</f>
        <v>0.1</v>
      </c>
      <c r="V1798" s="24">
        <f>IFNA(VLOOKUP(A1798,'HUMAN RESOURCES processed'!$A$2:$M$2692,12,0))</f>
        <v>6689700</v>
      </c>
      <c r="W1798" s="24">
        <f>IFNA(VLOOKUP(A1798,'HUMAN RESOURCES processed'!$A$2:$M$2692,13,0))</f>
        <v>0.914</v>
      </c>
      <c r="X1798" s="24">
        <f>IFNA(VLOOKUP(A1798,'TOURISM processed'!$A$2:$F$2692,5,0))</f>
        <v>2473000000</v>
      </c>
      <c r="Y1798" s="24">
        <f>IFNA(VLOOKUP(A1798,'TOURISM processed'!$A$2:$F$2692,6,0))</f>
        <v>3341000000</v>
      </c>
      <c r="Z1798" s="24">
        <f t="shared" si="7"/>
        <v>499.4244884</v>
      </c>
      <c r="AA1798" s="24">
        <f t="shared" si="1019"/>
        <v>0</v>
      </c>
      <c r="AB1798" s="24">
        <f>IFNA(VLOOKUP(A1798,'BUSINESS processed'!A1798:J4488,6,0))</f>
        <v>20</v>
      </c>
      <c r="AC1798" s="24">
        <f t="shared" si="1021"/>
        <v>0</v>
      </c>
      <c r="AD1798" s="24">
        <f t="shared" si="1022"/>
        <v>0</v>
      </c>
      <c r="AE1798" s="24">
        <f>IFNA(VLOOKUP(A1798,'BUSINESS processed'!A1798:J4488,9,0))</f>
        <v>0.196</v>
      </c>
      <c r="AF1798" s="27">
        <f>IFNA(VLOOKUP(A1798,'BUSINESS processed'!A1798:J4488,10,0))</f>
        <v>1.042</v>
      </c>
      <c r="AG1798" s="26"/>
      <c r="AH1798" s="26"/>
      <c r="AI1798" s="26"/>
      <c r="AJ1798" s="26"/>
      <c r="AK1798" s="26"/>
      <c r="AL1798" s="26"/>
      <c r="AM1798" s="26"/>
      <c r="AN1798" s="26"/>
      <c r="AO1798" s="26"/>
      <c r="AP1798" s="26"/>
      <c r="AQ1798" s="26"/>
      <c r="AR1798" s="26"/>
      <c r="AS1798" s="26"/>
      <c r="AT1798" s="26"/>
      <c r="AU1798" s="26"/>
      <c r="AV1798" s="26"/>
      <c r="AW1798" s="26"/>
      <c r="AX1798" s="26"/>
      <c r="AY1798" s="26"/>
      <c r="AZ1798" s="26"/>
      <c r="BA1798" s="26"/>
      <c r="BB1798" s="26"/>
      <c r="BC1798" s="26"/>
      <c r="BD1798" s="26"/>
      <c r="BE1798" s="26"/>
      <c r="BF1798" s="26"/>
      <c r="BG1798" s="26"/>
      <c r="BH1798" s="26"/>
    </row>
    <row r="1799">
      <c r="A1799" s="18" t="str">
        <f t="shared" si="1"/>
        <v>Middle East_Israel-Middle East_2004</v>
      </c>
      <c r="B1799" s="19" t="s">
        <v>228</v>
      </c>
      <c r="C1799" s="20" t="s">
        <v>232</v>
      </c>
      <c r="D1799" s="21" t="s">
        <v>83</v>
      </c>
      <c r="E1799" s="22">
        <v>1.27E11</v>
      </c>
      <c r="F1799" s="22">
        <f t="shared" si="2"/>
        <v>18651.7844</v>
      </c>
      <c r="G1799" s="23">
        <v>0.076</v>
      </c>
      <c r="H1799" s="23">
        <v>1410.0</v>
      </c>
      <c r="I1799" s="23">
        <v>0.075</v>
      </c>
      <c r="J1799" s="24">
        <f>IFNA(VLOOKUP(A1799,'ENERGY processed'!$A$2:$H$2692,7,0),"")</f>
        <v>22868</v>
      </c>
      <c r="K1799" s="24">
        <f t="shared" si="3"/>
        <v>0.003358496108</v>
      </c>
      <c r="L1799" s="24">
        <f>IFNA(VLOOKUP(A1799,'ENERGY processed'!$A$2:$H$2692,8,0),"")</f>
        <v>70938</v>
      </c>
      <c r="M1799" s="24">
        <f t="shared" si="5"/>
        <v>0.01041826994</v>
      </c>
      <c r="N1799" s="24">
        <f>IFNA(VLOOKUP(A1799,'HUMAN RESOURCES processed'!$A$2:$M$2692,5,0))</f>
        <v>0.021</v>
      </c>
      <c r="O1799" s="24">
        <f>IFNA(VLOOKUP(A1799,'HUMAN RESOURCES processed'!$A$2:$M$2692,6,0))</f>
        <v>0.005</v>
      </c>
      <c r="P1799" s="24">
        <f>IFNA(VLOOKUP(A1799,'HUMAN RESOURCES processed'!$A$2:$M$2692,7,0))</f>
        <v>82</v>
      </c>
      <c r="Q1799" s="24">
        <f>IFNA(VLOOKUP(A1799,'HUMAN RESOURCES processed'!$A$2:$M$2692,8,0))</f>
        <v>78</v>
      </c>
      <c r="R1799" s="24">
        <f t="shared" si="6"/>
        <v>80</v>
      </c>
      <c r="S1799" s="24">
        <f>IFNA(VLOOKUP(A1799,'HUMAN RESOURCES processed'!$A$2:$M$2692,9,0))</f>
        <v>0.279</v>
      </c>
      <c r="T1799" s="24">
        <f>IFNA(VLOOKUP(A1799,'HUMAN RESOURCES processed'!$A$2:$M$2692,10,0))</f>
        <v>0.621</v>
      </c>
      <c r="U1799" s="24">
        <f>IFNA(VLOOKUP(A1799,'HUMAN RESOURCES processed'!$A$2:$M$2692,11,0))</f>
        <v>0.1</v>
      </c>
      <c r="V1799" s="24">
        <f>IFNA(VLOOKUP(A1799,'HUMAN RESOURCES processed'!$A$2:$M$2692,12,0))</f>
        <v>6809000</v>
      </c>
      <c r="W1799" s="24">
        <f>IFNA(VLOOKUP(A1799,'HUMAN RESOURCES processed'!$A$2:$M$2692,13,0))</f>
        <v>0.915</v>
      </c>
      <c r="X1799" s="24">
        <f>IFNA(VLOOKUP(A1799,'TOURISM processed'!$A$2:$F$2692,5,0))</f>
        <v>2908000000</v>
      </c>
      <c r="Y1799" s="24">
        <f>IFNA(VLOOKUP(A1799,'TOURISM processed'!$A$2:$F$2692,6,0))</f>
        <v>3663000000</v>
      </c>
      <c r="Z1799" s="24">
        <f t="shared" si="7"/>
        <v>537.9644588</v>
      </c>
      <c r="AA1799" s="24">
        <f t="shared" si="1019"/>
        <v>0</v>
      </c>
      <c r="AB1799" s="24">
        <f>IFNA(VLOOKUP(A1799,'BUSINESS processed'!A1799:J4489,6,0))</f>
        <v>20</v>
      </c>
      <c r="AC1799" s="24">
        <f t="shared" si="1021"/>
        <v>0</v>
      </c>
      <c r="AD1799" s="24">
        <f t="shared" si="1022"/>
        <v>0</v>
      </c>
      <c r="AE1799" s="24">
        <f>IFNA(VLOOKUP(A1799,'BUSINESS processed'!A1799:J4489,9,0))</f>
        <v>0.228</v>
      </c>
      <c r="AF1799" s="27">
        <f>IFNA(VLOOKUP(A1799,'BUSINESS processed'!A1799:J4489,10,0))</f>
        <v>1.117</v>
      </c>
      <c r="AG1799" s="26"/>
      <c r="AH1799" s="26"/>
      <c r="AI1799" s="26"/>
      <c r="AJ1799" s="26"/>
      <c r="AK1799" s="26"/>
      <c r="AL1799" s="26"/>
      <c r="AM1799" s="26"/>
      <c r="AN1799" s="26"/>
      <c r="AO1799" s="26"/>
      <c r="AP1799" s="26"/>
      <c r="AQ1799" s="26"/>
      <c r="AR1799" s="26"/>
      <c r="AS1799" s="26"/>
      <c r="AT1799" s="26"/>
      <c r="AU1799" s="26"/>
      <c r="AV1799" s="26"/>
      <c r="AW1799" s="26"/>
      <c r="AX1799" s="26"/>
      <c r="AY1799" s="26"/>
      <c r="AZ1799" s="26"/>
      <c r="BA1799" s="26"/>
      <c r="BB1799" s="26"/>
      <c r="BC1799" s="26"/>
      <c r="BD1799" s="26"/>
      <c r="BE1799" s="26"/>
      <c r="BF1799" s="26"/>
      <c r="BG1799" s="26"/>
      <c r="BH1799" s="26"/>
    </row>
    <row r="1800">
      <c r="A1800" s="18" t="str">
        <f t="shared" si="1"/>
        <v>Middle East_Israel-Middle East_2005</v>
      </c>
      <c r="B1800" s="19" t="s">
        <v>228</v>
      </c>
      <c r="C1800" s="20" t="s">
        <v>232</v>
      </c>
      <c r="D1800" s="21" t="s">
        <v>84</v>
      </c>
      <c r="E1800" s="22">
        <v>1.34E11</v>
      </c>
      <c r="F1800" s="22">
        <f t="shared" si="2"/>
        <v>19335.94032</v>
      </c>
      <c r="G1800" s="23">
        <v>0.077</v>
      </c>
      <c r="H1800" s="23">
        <v>1480.0</v>
      </c>
      <c r="I1800" s="23">
        <v>0.068</v>
      </c>
      <c r="J1800" s="24">
        <f>IFNA(VLOOKUP(A1800,'ENERGY processed'!$A$2:$H$2692,7,0),"")</f>
        <v>19143</v>
      </c>
      <c r="K1800" s="24">
        <f t="shared" si="3"/>
        <v>0.002762297802</v>
      </c>
      <c r="L1800" s="24">
        <f>IFNA(VLOOKUP(A1800,'ENERGY processed'!$A$2:$H$2692,8,0),"")</f>
        <v>65749</v>
      </c>
      <c r="M1800" s="24">
        <f t="shared" si="5"/>
        <v>0.009487453284</v>
      </c>
      <c r="N1800" s="24">
        <f>IFNA(VLOOKUP(A1800,'HUMAN RESOURCES processed'!$A$2:$M$2692,5,0))</f>
        <v>0.021</v>
      </c>
      <c r="O1800" s="24">
        <f>IFNA(VLOOKUP(A1800,'HUMAN RESOURCES processed'!$A$2:$M$2692,6,0))</f>
        <v>0.005</v>
      </c>
      <c r="P1800" s="24">
        <f>IFNA(VLOOKUP(A1800,'HUMAN RESOURCES processed'!$A$2:$M$2692,7,0))</f>
        <v>82</v>
      </c>
      <c r="Q1800" s="24">
        <f>IFNA(VLOOKUP(A1800,'HUMAN RESOURCES processed'!$A$2:$M$2692,8,0))</f>
        <v>78</v>
      </c>
      <c r="R1800" s="24">
        <f t="shared" si="6"/>
        <v>80</v>
      </c>
      <c r="S1800" s="24">
        <f>IFNA(VLOOKUP(A1800,'HUMAN RESOURCES processed'!$A$2:$M$2692,9,0))</f>
        <v>0.279</v>
      </c>
      <c r="T1800" s="24">
        <f>IFNA(VLOOKUP(A1800,'HUMAN RESOURCES processed'!$A$2:$M$2692,10,0))</f>
        <v>0.621</v>
      </c>
      <c r="U1800" s="24">
        <f>IFNA(VLOOKUP(A1800,'HUMAN RESOURCES processed'!$A$2:$M$2692,11,0))</f>
        <v>0.1</v>
      </c>
      <c r="V1800" s="24">
        <f>IFNA(VLOOKUP(A1800,'HUMAN RESOURCES processed'!$A$2:$M$2692,12,0))</f>
        <v>6930100</v>
      </c>
      <c r="W1800" s="24">
        <f>IFNA(VLOOKUP(A1800,'HUMAN RESOURCES processed'!$A$2:$M$2692,13,0))</f>
        <v>0.915</v>
      </c>
      <c r="X1800" s="24">
        <f>IFNA(VLOOKUP(A1800,'TOURISM processed'!$A$2:$F$2692,5,0))</f>
        <v>3427000000</v>
      </c>
      <c r="Y1800" s="24">
        <f>IFNA(VLOOKUP(A1800,'TOURISM processed'!$A$2:$F$2692,6,0))</f>
        <v>3780000000</v>
      </c>
      <c r="Z1800" s="24">
        <f t="shared" si="7"/>
        <v>545.4466747</v>
      </c>
      <c r="AA1800" s="24">
        <f>IFNA(VLOOKUP(A1800,'BUSINESS processed'!A1800:J4490,5,0))</f>
        <v>0.391</v>
      </c>
      <c r="AB1800" s="24">
        <f>IFNA(VLOOKUP(A1800,'BUSINESS processed'!A1800:J4490,6,0))</f>
        <v>20</v>
      </c>
      <c r="AC1800" s="24">
        <f t="shared" si="1021"/>
        <v>0</v>
      </c>
      <c r="AD1800" s="24">
        <f>IFNA(VLOOKUP(A1800,'BUSINESS processed'!A1800:J4490,8,0))</f>
        <v>230</v>
      </c>
      <c r="AE1800" s="24">
        <f>IFNA(VLOOKUP(A1800,'BUSINESS processed'!A1800:J4490,9,0))</f>
        <v>0.252</v>
      </c>
      <c r="AF1800" s="27">
        <f>IFNA(VLOOKUP(A1800,'BUSINESS processed'!A1800:J4490,10,0))</f>
        <v>1.175</v>
      </c>
      <c r="AG1800" s="26"/>
      <c r="AH1800" s="26"/>
      <c r="AI1800" s="26"/>
      <c r="AJ1800" s="26"/>
      <c r="AK1800" s="26"/>
      <c r="AL1800" s="26"/>
      <c r="AM1800" s="26"/>
      <c r="AN1800" s="26"/>
      <c r="AO1800" s="26"/>
      <c r="AP1800" s="26"/>
      <c r="AQ1800" s="26"/>
      <c r="AR1800" s="26"/>
      <c r="AS1800" s="26"/>
      <c r="AT1800" s="26"/>
      <c r="AU1800" s="26"/>
      <c r="AV1800" s="26"/>
      <c r="AW1800" s="26"/>
      <c r="AX1800" s="26"/>
      <c r="AY1800" s="26"/>
      <c r="AZ1800" s="26"/>
      <c r="BA1800" s="26"/>
      <c r="BB1800" s="26"/>
      <c r="BC1800" s="26"/>
      <c r="BD1800" s="26"/>
      <c r="BE1800" s="26"/>
      <c r="BF1800" s="26"/>
      <c r="BG1800" s="26"/>
      <c r="BH1800" s="26"/>
    </row>
    <row r="1801">
      <c r="A1801" s="18" t="str">
        <f t="shared" si="1"/>
        <v>Middle East_Israel-Middle East_2006</v>
      </c>
      <c r="B1801" s="19" t="s">
        <v>228</v>
      </c>
      <c r="C1801" s="20" t="s">
        <v>232</v>
      </c>
      <c r="D1801" s="21" t="s">
        <v>85</v>
      </c>
      <c r="E1801" s="22">
        <v>1.51E11</v>
      </c>
      <c r="F1801" s="22">
        <f t="shared" si="2"/>
        <v>21407.20473</v>
      </c>
      <c r="G1801" s="23">
        <v>0.074</v>
      </c>
      <c r="H1801" s="23">
        <v>1524.0</v>
      </c>
      <c r="I1801" s="23">
        <v>0.081</v>
      </c>
      <c r="J1801" s="24">
        <f>IFNA(VLOOKUP(A1801,'ENERGY processed'!$A$2:$H$2692,7,0),"")</f>
        <v>19241</v>
      </c>
      <c r="K1801" s="24">
        <f t="shared" si="3"/>
        <v>0.002727788253</v>
      </c>
      <c r="L1801" s="24">
        <f>IFNA(VLOOKUP(A1801,'ENERGY processed'!$A$2:$H$2692,8,0),"")</f>
        <v>63201</v>
      </c>
      <c r="M1801" s="24">
        <f t="shared" si="5"/>
        <v>0.008959978451</v>
      </c>
      <c r="N1801" s="24">
        <f>IFNA(VLOOKUP(A1801,'HUMAN RESOURCES processed'!$A$2:$M$2692,5,0))</f>
        <v>0.021</v>
      </c>
      <c r="O1801" s="24">
        <f>IFNA(VLOOKUP(A1801,'HUMAN RESOURCES processed'!$A$2:$M$2692,6,0))</f>
        <v>0.004</v>
      </c>
      <c r="P1801" s="24">
        <f>IFNA(VLOOKUP(A1801,'HUMAN RESOURCES processed'!$A$2:$M$2692,7,0))</f>
        <v>83</v>
      </c>
      <c r="Q1801" s="24">
        <f>IFNA(VLOOKUP(A1801,'HUMAN RESOURCES processed'!$A$2:$M$2692,8,0))</f>
        <v>88</v>
      </c>
      <c r="R1801" s="24">
        <f t="shared" si="6"/>
        <v>85.5</v>
      </c>
      <c r="S1801" s="24">
        <f>IFNA(VLOOKUP(A1801,'HUMAN RESOURCES processed'!$A$2:$M$2692,9,0))</f>
        <v>0.277</v>
      </c>
      <c r="T1801" s="24">
        <f>IFNA(VLOOKUP(A1801,'HUMAN RESOURCES processed'!$A$2:$M$2692,10,0))</f>
        <v>0.622</v>
      </c>
      <c r="U1801" s="24">
        <f>IFNA(VLOOKUP(A1801,'HUMAN RESOURCES processed'!$A$2:$M$2692,11,0))</f>
        <v>0.101</v>
      </c>
      <c r="V1801" s="24">
        <f>IFNA(VLOOKUP(A1801,'HUMAN RESOURCES processed'!$A$2:$M$2692,12,0))</f>
        <v>7053700</v>
      </c>
      <c r="W1801" s="24">
        <f>IFNA(VLOOKUP(A1801,'HUMAN RESOURCES processed'!$A$2:$M$2692,13,0))</f>
        <v>0.916</v>
      </c>
      <c r="X1801" s="24">
        <f>IFNA(VLOOKUP(A1801,'TOURISM processed'!$A$2:$F$2692,5,0))</f>
        <v>3802000000</v>
      </c>
      <c r="Y1801" s="24">
        <f>IFNA(VLOOKUP(A1801,'TOURISM processed'!$A$2:$F$2692,6,0))</f>
        <v>4085000000</v>
      </c>
      <c r="Z1801" s="24">
        <f t="shared" si="7"/>
        <v>579.1286842</v>
      </c>
      <c r="AA1801" s="24">
        <f>IFNA(VLOOKUP(A1801,'BUSINESS processed'!A1801:J4491,5,0))</f>
        <v>0.382</v>
      </c>
      <c r="AB1801" s="24">
        <f>IFNA(VLOOKUP(A1801,'BUSINESS processed'!A1801:J4491,6,0))</f>
        <v>20</v>
      </c>
      <c r="AC1801" s="24">
        <f t="shared" si="1021"/>
        <v>0</v>
      </c>
      <c r="AD1801" s="24">
        <f>IFNA(VLOOKUP(A1801,'BUSINESS processed'!A1801:J4491,8,0))</f>
        <v>230</v>
      </c>
      <c r="AE1801" s="24">
        <f>IFNA(VLOOKUP(A1801,'BUSINESS processed'!A1801:J4491,9,0))</f>
        <v>0.279</v>
      </c>
      <c r="AF1801" s="27">
        <f>IFNA(VLOOKUP(A1801,'BUSINESS processed'!A1801:J4491,10,0))</f>
        <v>1.243</v>
      </c>
      <c r="AG1801" s="26"/>
      <c r="AH1801" s="26"/>
      <c r="AI1801" s="26"/>
      <c r="AJ1801" s="26"/>
      <c r="AK1801" s="26"/>
      <c r="AL1801" s="26"/>
      <c r="AM1801" s="26"/>
      <c r="AN1801" s="26"/>
      <c r="AO1801" s="26"/>
      <c r="AP1801" s="26"/>
      <c r="AQ1801" s="26"/>
      <c r="AR1801" s="26"/>
      <c r="AS1801" s="26"/>
      <c r="AT1801" s="26"/>
      <c r="AU1801" s="26"/>
      <c r="AV1801" s="26"/>
      <c r="AW1801" s="26"/>
      <c r="AX1801" s="26"/>
      <c r="AY1801" s="26"/>
      <c r="AZ1801" s="26"/>
      <c r="BA1801" s="26"/>
      <c r="BB1801" s="26"/>
      <c r="BC1801" s="26"/>
      <c r="BD1801" s="26"/>
      <c r="BE1801" s="26"/>
      <c r="BF1801" s="26"/>
      <c r="BG1801" s="26"/>
      <c r="BH1801" s="26"/>
    </row>
    <row r="1802">
      <c r="A1802" s="18" t="str">
        <f t="shared" si="1"/>
        <v>Middle East_Israel-Middle East_2007</v>
      </c>
      <c r="B1802" s="19" t="s">
        <v>228</v>
      </c>
      <c r="C1802" s="20" t="s">
        <v>232</v>
      </c>
      <c r="D1802" s="21" t="s">
        <v>86</v>
      </c>
      <c r="E1802" s="22">
        <v>1.75E11</v>
      </c>
      <c r="F1802" s="22">
        <f t="shared" si="2"/>
        <v>24372.9196</v>
      </c>
      <c r="G1802" s="23">
        <v>0.075</v>
      </c>
      <c r="H1802" s="23">
        <v>1730.0</v>
      </c>
      <c r="I1802" s="23">
        <v>0.069</v>
      </c>
      <c r="J1802" s="24">
        <f>IFNA(VLOOKUP(A1802,'ENERGY processed'!$A$2:$H$2692,7,0),"")</f>
        <v>20700</v>
      </c>
      <c r="K1802" s="24">
        <f t="shared" si="3"/>
        <v>0.002882968204</v>
      </c>
      <c r="L1802" s="24">
        <f>IFNA(VLOOKUP(A1802,'ENERGY processed'!$A$2:$H$2692,8,0),"")</f>
        <v>66424</v>
      </c>
      <c r="M1802" s="24">
        <f t="shared" si="5"/>
        <v>0.009251124636</v>
      </c>
      <c r="N1802" s="24">
        <f>IFNA(VLOOKUP(A1802,'HUMAN RESOURCES processed'!$A$2:$M$2692,5,0))</f>
        <v>0.021</v>
      </c>
      <c r="O1802" s="24">
        <f>IFNA(VLOOKUP(A1802,'HUMAN RESOURCES processed'!$A$2:$M$2692,6,0))</f>
        <v>0.004</v>
      </c>
      <c r="P1802" s="24">
        <f>IFNA(VLOOKUP(A1802,'HUMAN RESOURCES processed'!$A$2:$M$2692,7,0))</f>
        <v>82</v>
      </c>
      <c r="Q1802" s="24">
        <f>IFNA(VLOOKUP(A1802,'HUMAN RESOURCES processed'!$A$2:$M$2692,8,0))</f>
        <v>88</v>
      </c>
      <c r="R1802" s="24">
        <f t="shared" si="6"/>
        <v>85</v>
      </c>
      <c r="S1802" s="24">
        <f>IFNA(VLOOKUP(A1802,'HUMAN RESOURCES processed'!$A$2:$M$2692,9,0))</f>
        <v>0.275</v>
      </c>
      <c r="T1802" s="24">
        <f>IFNA(VLOOKUP(A1802,'HUMAN RESOURCES processed'!$A$2:$M$2692,10,0))</f>
        <v>0.623</v>
      </c>
      <c r="U1802" s="24">
        <f>IFNA(VLOOKUP(A1802,'HUMAN RESOURCES processed'!$A$2:$M$2692,11,0))</f>
        <v>0.102</v>
      </c>
      <c r="V1802" s="24">
        <f>IFNA(VLOOKUP(A1802,'HUMAN RESOURCES processed'!$A$2:$M$2692,12,0))</f>
        <v>7180100</v>
      </c>
      <c r="W1802" s="24">
        <f>IFNA(VLOOKUP(A1802,'HUMAN RESOURCES processed'!$A$2:$M$2692,13,0))</f>
        <v>0.916</v>
      </c>
      <c r="X1802" s="24">
        <f>IFNA(VLOOKUP(A1802,'TOURISM processed'!$A$2:$F$2692,5,0))</f>
        <v>4405000000</v>
      </c>
      <c r="Y1802" s="24">
        <f>IFNA(VLOOKUP(A1802,'TOURISM processed'!$A$2:$F$2692,6,0))</f>
        <v>4669000000</v>
      </c>
      <c r="Z1802" s="24">
        <f t="shared" si="7"/>
        <v>650.2694949</v>
      </c>
      <c r="AA1802" s="24">
        <f>IFNA(VLOOKUP(A1802,'BUSINESS processed'!A1802:J4492,5,0))</f>
        <v>0.352</v>
      </c>
      <c r="AB1802" s="24">
        <f>IFNA(VLOOKUP(A1802,'BUSINESS processed'!A1802:J4492,6,0))</f>
        <v>20</v>
      </c>
      <c r="AC1802" s="24">
        <f t="shared" si="1021"/>
        <v>0</v>
      </c>
      <c r="AD1802" s="24">
        <f>IFNA(VLOOKUP(A1802,'BUSINESS processed'!A1802:J4492,8,0))</f>
        <v>230</v>
      </c>
      <c r="AE1802" s="24">
        <f>IFNA(VLOOKUP(A1802,'BUSINESS processed'!A1802:J4492,9,0))</f>
        <v>0.481</v>
      </c>
      <c r="AF1802" s="27">
        <f>IFNA(VLOOKUP(A1802,'BUSINESS processed'!A1802:J4492,10,0))</f>
        <v>1.285</v>
      </c>
      <c r="AG1802" s="26"/>
      <c r="AH1802" s="26"/>
      <c r="AI1802" s="26"/>
      <c r="AJ1802" s="26"/>
      <c r="AK1802" s="26"/>
      <c r="AL1802" s="26"/>
      <c r="AM1802" s="26"/>
      <c r="AN1802" s="26"/>
      <c r="AO1802" s="26"/>
      <c r="AP1802" s="26"/>
      <c r="AQ1802" s="26"/>
      <c r="AR1802" s="26"/>
      <c r="AS1802" s="26"/>
      <c r="AT1802" s="26"/>
      <c r="AU1802" s="26"/>
      <c r="AV1802" s="26"/>
      <c r="AW1802" s="26"/>
      <c r="AX1802" s="26"/>
      <c r="AY1802" s="26"/>
      <c r="AZ1802" s="26"/>
      <c r="BA1802" s="26"/>
      <c r="BB1802" s="26"/>
      <c r="BC1802" s="26"/>
      <c r="BD1802" s="26"/>
      <c r="BE1802" s="26"/>
      <c r="BF1802" s="26"/>
      <c r="BG1802" s="26"/>
      <c r="BH1802" s="26"/>
    </row>
    <row r="1803">
      <c r="A1803" s="18" t="str">
        <f t="shared" si="1"/>
        <v>Middle East_Israel-Middle East_2008</v>
      </c>
      <c r="B1803" s="19" t="s">
        <v>228</v>
      </c>
      <c r="C1803" s="20" t="s">
        <v>232</v>
      </c>
      <c r="D1803" s="21" t="s">
        <v>87</v>
      </c>
      <c r="E1803" s="22">
        <v>2.13E11</v>
      </c>
      <c r="F1803" s="22">
        <f t="shared" si="2"/>
        <v>29142.95096</v>
      </c>
      <c r="G1803" s="23">
        <v>0.076</v>
      </c>
      <c r="H1803" s="23">
        <v>2076.0</v>
      </c>
      <c r="I1803" s="23">
        <v>0.066</v>
      </c>
      <c r="J1803" s="24">
        <f>IFNA(VLOOKUP(A1803,'ENERGY processed'!$A$2:$H$2692,7,0),"")</f>
        <v>18478</v>
      </c>
      <c r="K1803" s="24">
        <f t="shared" si="3"/>
        <v>0.002528185201</v>
      </c>
      <c r="L1803" s="24">
        <f>IFNA(VLOOKUP(A1803,'ENERGY processed'!$A$2:$H$2692,8,0),"")</f>
        <v>60245</v>
      </c>
      <c r="M1803" s="24">
        <f t="shared" si="5"/>
        <v>0.008242803196</v>
      </c>
      <c r="N1803" s="24">
        <f>IFNA(VLOOKUP(A1803,'HUMAN RESOURCES processed'!$A$2:$M$2692,5,0))</f>
        <v>0.022</v>
      </c>
      <c r="O1803" s="24">
        <f>IFNA(VLOOKUP(A1803,'HUMAN RESOURCES processed'!$A$2:$M$2692,6,0))</f>
        <v>0.004</v>
      </c>
      <c r="P1803" s="24">
        <f>IFNA(VLOOKUP(A1803,'HUMAN RESOURCES processed'!$A$2:$M$2692,7,0))</f>
        <v>83</v>
      </c>
      <c r="Q1803" s="24">
        <f>IFNA(VLOOKUP(A1803,'HUMAN RESOURCES processed'!$A$2:$M$2692,8,0))</f>
        <v>79</v>
      </c>
      <c r="R1803" s="24">
        <f t="shared" si="6"/>
        <v>81</v>
      </c>
      <c r="S1803" s="24">
        <f>IFNA(VLOOKUP(A1803,'HUMAN RESOURCES processed'!$A$2:$M$2692,9,0))</f>
        <v>0.274</v>
      </c>
      <c r="T1803" s="24">
        <f>IFNA(VLOOKUP(A1803,'HUMAN RESOURCES processed'!$A$2:$M$2692,10,0))</f>
        <v>0.624</v>
      </c>
      <c r="U1803" s="24">
        <f>IFNA(VLOOKUP(A1803,'HUMAN RESOURCES processed'!$A$2:$M$2692,11,0))</f>
        <v>0.103</v>
      </c>
      <c r="V1803" s="24">
        <f>IFNA(VLOOKUP(A1803,'HUMAN RESOURCES processed'!$A$2:$M$2692,12,0))</f>
        <v>7308800</v>
      </c>
      <c r="W1803" s="24">
        <f>IFNA(VLOOKUP(A1803,'HUMAN RESOURCES processed'!$A$2:$M$2692,13,0))</f>
        <v>0.917</v>
      </c>
      <c r="X1803" s="24">
        <f>IFNA(VLOOKUP(A1803,'TOURISM processed'!$A$2:$F$2692,5,0))</f>
        <v>5509000000</v>
      </c>
      <c r="Y1803" s="24">
        <f>IFNA(VLOOKUP(A1803,'TOURISM processed'!$A$2:$F$2692,6,0))</f>
        <v>4693000000</v>
      </c>
      <c r="Z1803" s="24">
        <f t="shared" si="7"/>
        <v>642.1026708</v>
      </c>
      <c r="AA1803" s="24">
        <f>IFNA(VLOOKUP(A1803,'BUSINESS processed'!A1803:J4493,5,0))</f>
        <v>0.33</v>
      </c>
      <c r="AB1803" s="24">
        <f>IFNA(VLOOKUP(A1803,'BUSINESS processed'!A1803:J4493,6,0))</f>
        <v>20</v>
      </c>
      <c r="AC1803" s="24">
        <f t="shared" si="1021"/>
        <v>0</v>
      </c>
      <c r="AD1803" s="24">
        <f>IFNA(VLOOKUP(A1803,'BUSINESS processed'!A1803:J4493,8,0))</f>
        <v>230</v>
      </c>
      <c r="AE1803" s="24">
        <f>IFNA(VLOOKUP(A1803,'BUSINESS processed'!A1803:J4493,9,0))</f>
        <v>0.594</v>
      </c>
      <c r="AF1803" s="27">
        <f>IFNA(VLOOKUP(A1803,'BUSINESS processed'!A1803:J4493,10,0))</f>
        <v>1.264</v>
      </c>
      <c r="AG1803" s="26"/>
      <c r="AH1803" s="26"/>
      <c r="AI1803" s="26"/>
      <c r="AJ1803" s="26"/>
      <c r="AK1803" s="26"/>
      <c r="AL1803" s="26"/>
      <c r="AM1803" s="26"/>
      <c r="AN1803" s="26"/>
      <c r="AO1803" s="26"/>
      <c r="AP1803" s="26"/>
      <c r="AQ1803" s="26"/>
      <c r="AR1803" s="26"/>
      <c r="AS1803" s="26"/>
      <c r="AT1803" s="26"/>
      <c r="AU1803" s="26"/>
      <c r="AV1803" s="26"/>
      <c r="AW1803" s="26"/>
      <c r="AX1803" s="26"/>
      <c r="AY1803" s="26"/>
      <c r="AZ1803" s="26"/>
      <c r="BA1803" s="26"/>
      <c r="BB1803" s="26"/>
      <c r="BC1803" s="26"/>
      <c r="BD1803" s="26"/>
      <c r="BE1803" s="26"/>
      <c r="BF1803" s="26"/>
      <c r="BG1803" s="26"/>
      <c r="BH1803" s="26"/>
    </row>
    <row r="1804">
      <c r="A1804" s="18" t="str">
        <f t="shared" si="1"/>
        <v>Middle East_Israel-Middle East_2009</v>
      </c>
      <c r="B1804" s="19" t="s">
        <v>228</v>
      </c>
      <c r="C1804" s="20" t="s">
        <v>232</v>
      </c>
      <c r="D1804" s="21" t="s">
        <v>88</v>
      </c>
      <c r="E1804" s="22">
        <v>2.06E11</v>
      </c>
      <c r="F1804" s="22">
        <f t="shared" si="2"/>
        <v>27519.50411</v>
      </c>
      <c r="G1804" s="23">
        <v>0.076</v>
      </c>
      <c r="H1804" s="23">
        <v>1973.0</v>
      </c>
      <c r="I1804" s="23">
        <v>0.042</v>
      </c>
      <c r="J1804" s="24">
        <f>IF(AND( C1804=C1803,D1804&gt;D1803),J1803,"")</f>
        <v>18478</v>
      </c>
      <c r="K1804" s="24">
        <f t="shared" si="3"/>
        <v>0.002468472801</v>
      </c>
      <c r="L1804" s="24">
        <f>IF(AND(C1804=C1803,C1804&gt;C1803),C1803,0)</f>
        <v>0</v>
      </c>
      <c r="M1804" s="24">
        <f t="shared" si="5"/>
        <v>0</v>
      </c>
      <c r="N1804" s="24">
        <f>IFNA(VLOOKUP(A1804,'HUMAN RESOURCES processed'!$A$2:$M$2692,5,0))</f>
        <v>0.022</v>
      </c>
      <c r="O1804" s="24">
        <f>IFNA(VLOOKUP(A1804,'HUMAN RESOURCES processed'!$A$2:$M$2692,6,0))</f>
        <v>0.004</v>
      </c>
      <c r="P1804" s="24">
        <f>IFNA(VLOOKUP(A1804,'HUMAN RESOURCES processed'!$A$2:$M$2692,7,0))</f>
        <v>83</v>
      </c>
      <c r="Q1804" s="24">
        <f>IFNA(VLOOKUP(A1804,'HUMAN RESOURCES processed'!$A$2:$M$2692,8,0))</f>
        <v>80</v>
      </c>
      <c r="R1804" s="24">
        <f t="shared" si="6"/>
        <v>81.5</v>
      </c>
      <c r="S1804" s="24">
        <f>IFNA(VLOOKUP(A1804,'HUMAN RESOURCES processed'!$A$2:$M$2692,9,0))</f>
        <v>0.272</v>
      </c>
      <c r="T1804" s="24">
        <f>IFNA(VLOOKUP(A1804,'HUMAN RESOURCES processed'!$A$2:$M$2692,10,0))</f>
        <v>0.624</v>
      </c>
      <c r="U1804" s="24">
        <f>IFNA(VLOOKUP(A1804,'HUMAN RESOURCES processed'!$A$2:$M$2692,11,0))</f>
        <v>0.104</v>
      </c>
      <c r="V1804" s="24">
        <f>IFNA(VLOOKUP(A1804,'HUMAN RESOURCES processed'!$A$2:$M$2692,12,0))</f>
        <v>7485600</v>
      </c>
      <c r="W1804" s="24">
        <f>IFNA(VLOOKUP(A1804,'HUMAN RESOURCES processed'!$A$2:$M$2692,13,0))</f>
        <v>0.918</v>
      </c>
      <c r="X1804" s="24">
        <f>IFNA(VLOOKUP(A1804,'TOURISM processed'!$A$2:$F$2692,5,0))</f>
        <v>5067000000</v>
      </c>
      <c r="Y1804" s="24">
        <f>IFNA(VLOOKUP(A1804,'TOURISM processed'!$A$2:$F$2692,6,0))</f>
        <v>4241000000</v>
      </c>
      <c r="Z1804" s="24">
        <f t="shared" si="7"/>
        <v>566.5544512</v>
      </c>
      <c r="AA1804" s="24">
        <f>IFNA(VLOOKUP(A1804,'BUSINESS processed'!A1804:J4494,5,0))</f>
        <v>0.319</v>
      </c>
      <c r="AB1804" s="24">
        <f>IFNA(VLOOKUP(A1804,'BUSINESS processed'!A1804:J4494,6,0))</f>
        <v>20</v>
      </c>
      <c r="AC1804" s="24">
        <f t="shared" si="1021"/>
        <v>0</v>
      </c>
      <c r="AD1804" s="24">
        <f>IFNA(VLOOKUP(A1804,'BUSINESS processed'!A1804:J4494,8,0))</f>
        <v>230</v>
      </c>
      <c r="AE1804" s="24">
        <f>IFNA(VLOOKUP(A1804,'BUSINESS processed'!A1804:J4494,9,0))</f>
        <v>0.631</v>
      </c>
      <c r="AF1804" s="27">
        <f>IFNA(VLOOKUP(A1804,'BUSINESS processed'!A1804:J4494,10,0))</f>
        <v>1.24</v>
      </c>
      <c r="AG1804" s="26"/>
      <c r="AH1804" s="26"/>
      <c r="AI1804" s="26"/>
      <c r="AJ1804" s="26"/>
      <c r="AK1804" s="26"/>
      <c r="AL1804" s="26"/>
      <c r="AM1804" s="26"/>
      <c r="AN1804" s="26"/>
      <c r="AO1804" s="26"/>
      <c r="AP1804" s="26"/>
      <c r="AQ1804" s="26"/>
      <c r="AR1804" s="26"/>
      <c r="AS1804" s="26"/>
      <c r="AT1804" s="26"/>
      <c r="AU1804" s="26"/>
      <c r="AV1804" s="26"/>
      <c r="AW1804" s="26"/>
      <c r="AX1804" s="26"/>
      <c r="AY1804" s="26"/>
      <c r="AZ1804" s="26"/>
      <c r="BA1804" s="26"/>
      <c r="BB1804" s="26"/>
      <c r="BC1804" s="26"/>
      <c r="BD1804" s="26"/>
      <c r="BE1804" s="26"/>
      <c r="BF1804" s="26"/>
      <c r="BG1804" s="26"/>
      <c r="BH1804" s="26"/>
    </row>
    <row r="1805">
      <c r="A1805" s="18" t="str">
        <f t="shared" si="1"/>
        <v>Middle East_Israel-Middle East_2010</v>
      </c>
      <c r="B1805" s="19" t="s">
        <v>228</v>
      </c>
      <c r="C1805" s="20" t="s">
        <v>232</v>
      </c>
      <c r="D1805" s="21" t="s">
        <v>89</v>
      </c>
      <c r="E1805" s="22">
        <v>2.32E11</v>
      </c>
      <c r="F1805" s="22">
        <f t="shared" si="2"/>
        <v>30431.81699</v>
      </c>
      <c r="G1805" s="23">
        <v>0.076</v>
      </c>
      <c r="H1805" s="23">
        <v>2165.0</v>
      </c>
      <c r="I1805" s="23">
        <v>0.05</v>
      </c>
      <c r="J1805" s="24">
        <f>IFNA(VLOOKUP(A1805,'ENERGY processed'!$A$2:$H$2692,7,0),"")</f>
        <v>18982</v>
      </c>
      <c r="K1805" s="24">
        <f t="shared" si="3"/>
        <v>0.002489899785</v>
      </c>
      <c r="L1805" s="24">
        <f>IFNA(VLOOKUP(A1805,'ENERGY processed'!$A$2:$H$2692,8,0),"")</f>
        <v>63906.5</v>
      </c>
      <c r="M1805" s="24">
        <f t="shared" si="5"/>
        <v>0.00838271945</v>
      </c>
      <c r="N1805" s="24">
        <f>IFNA(VLOOKUP(A1805,'HUMAN RESOURCES processed'!$A$2:$M$2692,5,0))</f>
        <v>0.022</v>
      </c>
      <c r="O1805" s="24">
        <f>IFNA(VLOOKUP(A1805,'HUMAN RESOURCES processed'!$A$2:$M$2692,6,0))</f>
        <v>0.004</v>
      </c>
      <c r="P1805" s="24">
        <f>IFNA(VLOOKUP(A1805,'HUMAN RESOURCES processed'!$A$2:$M$2692,7,0))</f>
        <v>84</v>
      </c>
      <c r="Q1805" s="24">
        <f>IFNA(VLOOKUP(A1805,'HUMAN RESOURCES processed'!$A$2:$M$2692,8,0))</f>
        <v>80</v>
      </c>
      <c r="R1805" s="24">
        <f t="shared" si="6"/>
        <v>82</v>
      </c>
      <c r="S1805" s="24">
        <f>IFNA(VLOOKUP(A1805,'HUMAN RESOURCES processed'!$A$2:$M$2692,9,0))</f>
        <v>0.272</v>
      </c>
      <c r="T1805" s="24">
        <f>IFNA(VLOOKUP(A1805,'HUMAN RESOURCES processed'!$A$2:$M$2692,10,0))</f>
        <v>0.623</v>
      </c>
      <c r="U1805" s="24">
        <f>IFNA(VLOOKUP(A1805,'HUMAN RESOURCES processed'!$A$2:$M$2692,11,0))</f>
        <v>0.104</v>
      </c>
      <c r="V1805" s="24">
        <f>IFNA(VLOOKUP(A1805,'HUMAN RESOURCES processed'!$A$2:$M$2692,12,0))</f>
        <v>7623600</v>
      </c>
      <c r="W1805" s="24">
        <f>IFNA(VLOOKUP(A1805,'HUMAN RESOURCES processed'!$A$2:$M$2692,13,0))</f>
        <v>0.918</v>
      </c>
      <c r="X1805" s="24">
        <f>IFNA(VLOOKUP(A1805,'TOURISM processed'!$A$2:$F$2692,5,0))</f>
        <v>5824000000</v>
      </c>
      <c r="Y1805" s="24">
        <f>IFNA(VLOOKUP(A1805,'TOURISM processed'!$A$2:$F$2692,6,0))</f>
        <v>4725000000</v>
      </c>
      <c r="Z1805" s="24">
        <f t="shared" si="7"/>
        <v>619.7859279</v>
      </c>
      <c r="AA1805" s="24">
        <f>IFNA(VLOOKUP(A1805,'BUSINESS processed'!A1805:J4495,5,0))</f>
        <v>0.311</v>
      </c>
      <c r="AB1805" s="24">
        <f>IFNA(VLOOKUP(A1805,'BUSINESS processed'!A1805:J4495,6,0))</f>
        <v>20</v>
      </c>
      <c r="AC1805" s="24">
        <f t="shared" si="1021"/>
        <v>0</v>
      </c>
      <c r="AD1805" s="24">
        <f>IFNA(VLOOKUP(A1805,'BUSINESS processed'!A1805:J4495,8,0))</f>
        <v>235</v>
      </c>
      <c r="AE1805" s="24">
        <f>IFNA(VLOOKUP(A1805,'BUSINESS processed'!A1805:J4495,9,0))</f>
        <v>0.675</v>
      </c>
      <c r="AF1805" s="27">
        <f>IFNA(VLOOKUP(A1805,'BUSINESS processed'!A1805:J4495,10,0))</f>
        <v>1.228</v>
      </c>
      <c r="AG1805" s="26"/>
      <c r="AH1805" s="26"/>
      <c r="AI1805" s="26"/>
      <c r="AJ1805" s="26"/>
      <c r="AK1805" s="26"/>
      <c r="AL1805" s="26"/>
      <c r="AM1805" s="26"/>
      <c r="AN1805" s="26"/>
      <c r="AO1805" s="26"/>
      <c r="AP1805" s="26"/>
      <c r="AQ1805" s="26"/>
      <c r="AR1805" s="26"/>
      <c r="AS1805" s="26"/>
      <c r="AT1805" s="26"/>
      <c r="AU1805" s="26"/>
      <c r="AV1805" s="26"/>
      <c r="AW1805" s="26"/>
      <c r="AX1805" s="26"/>
      <c r="AY1805" s="26"/>
      <c r="AZ1805" s="26"/>
      <c r="BA1805" s="26"/>
      <c r="BB1805" s="26"/>
      <c r="BC1805" s="26"/>
      <c r="BD1805" s="26"/>
      <c r="BE1805" s="26"/>
      <c r="BF1805" s="26"/>
      <c r="BG1805" s="26"/>
      <c r="BH1805" s="26"/>
    </row>
    <row r="1806">
      <c r="A1806" s="18" t="str">
        <f t="shared" si="1"/>
        <v>Middle East_Israel-Middle East_2011</v>
      </c>
      <c r="B1806" s="19" t="s">
        <v>228</v>
      </c>
      <c r="C1806" s="20" t="s">
        <v>232</v>
      </c>
      <c r="D1806" s="21" t="s">
        <v>90</v>
      </c>
      <c r="E1806" s="22">
        <v>2.58E11</v>
      </c>
      <c r="F1806" s="22">
        <f t="shared" si="2"/>
        <v>33222.59136</v>
      </c>
      <c r="G1806" s="23">
        <v>0.076</v>
      </c>
      <c r="H1806" s="23">
        <v>2373.0</v>
      </c>
      <c r="I1806" s="23">
        <v>0.06</v>
      </c>
      <c r="J1806" s="24">
        <f>IFNA(VLOOKUP(A1806,'ENERGY processed'!$A$2:$H$2692,7,0),"")</f>
        <v>19594.5</v>
      </c>
      <c r="K1806" s="24">
        <f t="shared" si="3"/>
        <v>0.002523178552</v>
      </c>
      <c r="L1806" s="24">
        <f>IFNA(VLOOKUP(A1806,'ENERGY processed'!$A$2:$H$2692,8,0),"")</f>
        <v>64561.5</v>
      </c>
      <c r="M1806" s="24">
        <f t="shared" si="5"/>
        <v>0.008313567179</v>
      </c>
      <c r="N1806" s="24">
        <f>IFNA(VLOOKUP(A1806,'HUMAN RESOURCES processed'!$A$2:$M$2692,5,0))</f>
        <v>0.021</v>
      </c>
      <c r="O1806" s="24">
        <f>IFNA(VLOOKUP(A1806,'HUMAN RESOURCES processed'!$A$2:$M$2692,6,0))</f>
        <v>0.003</v>
      </c>
      <c r="P1806" s="24">
        <f>IFNA(VLOOKUP(A1806,'HUMAN RESOURCES processed'!$A$2:$M$2692,7,0))</f>
        <v>84</v>
      </c>
      <c r="Q1806" s="24">
        <f>IFNA(VLOOKUP(A1806,'HUMAN RESOURCES processed'!$A$2:$M$2692,8,0))</f>
        <v>80</v>
      </c>
      <c r="R1806" s="24">
        <f t="shared" si="6"/>
        <v>82</v>
      </c>
      <c r="S1806" s="24">
        <f>IFNA(VLOOKUP(A1806,'HUMAN RESOURCES processed'!$A$2:$M$2692,9,0))</f>
        <v>0.273</v>
      </c>
      <c r="T1806" s="24">
        <f>IFNA(VLOOKUP(A1806,'HUMAN RESOURCES processed'!$A$2:$M$2692,10,0))</f>
        <v>0.622</v>
      </c>
      <c r="U1806" s="24">
        <f>IFNA(VLOOKUP(A1806,'HUMAN RESOURCES processed'!$A$2:$M$2692,11,0))</f>
        <v>0.105</v>
      </c>
      <c r="V1806" s="24">
        <f>IFNA(VLOOKUP(A1806,'HUMAN RESOURCES processed'!$A$2:$M$2692,12,0))</f>
        <v>7765800</v>
      </c>
      <c r="W1806" s="24">
        <f>IFNA(VLOOKUP(A1806,'HUMAN RESOURCES processed'!$A$2:$M$2692,13,0))</f>
        <v>0.919</v>
      </c>
      <c r="X1806" s="24">
        <f>IFNA(VLOOKUP(A1806,'TOURISM processed'!$A$2:$F$2692,5,0))</f>
        <v>6029000000</v>
      </c>
      <c r="Y1806" s="24">
        <f>IFNA(VLOOKUP(A1806,'TOURISM processed'!$A$2:$F$2692,6,0))</f>
        <v>4937000000</v>
      </c>
      <c r="Z1806" s="24">
        <f t="shared" si="7"/>
        <v>635.7361766</v>
      </c>
      <c r="AA1806" s="24">
        <f>IFNA(VLOOKUP(A1806,'BUSINESS processed'!A1806:J4496,5,0))</f>
        <v>0.302</v>
      </c>
      <c r="AB1806" s="24">
        <f>IFNA(VLOOKUP(A1806,'BUSINESS processed'!A1806:J4496,6,0))</f>
        <v>20</v>
      </c>
      <c r="AC1806" s="24">
        <f t="shared" si="1021"/>
        <v>0</v>
      </c>
      <c r="AD1806" s="24">
        <f>IFNA(VLOOKUP(A1806,'BUSINESS processed'!A1806:J4496,8,0))</f>
        <v>235</v>
      </c>
      <c r="AE1806" s="24">
        <f>IFNA(VLOOKUP(A1806,'BUSINESS processed'!A1806:J4496,9,0))</f>
        <v>0.689</v>
      </c>
      <c r="AF1806" s="27">
        <f>IFNA(VLOOKUP(A1806,'BUSINESS processed'!A1806:J4496,10,0))</f>
        <v>1.22</v>
      </c>
      <c r="AG1806" s="26"/>
      <c r="AH1806" s="26"/>
      <c r="AI1806" s="26"/>
      <c r="AJ1806" s="26"/>
      <c r="AK1806" s="26"/>
      <c r="AL1806" s="26"/>
      <c r="AM1806" s="26"/>
      <c r="AN1806" s="26"/>
      <c r="AO1806" s="26"/>
      <c r="AP1806" s="26"/>
      <c r="AQ1806" s="26"/>
      <c r="AR1806" s="26"/>
      <c r="AS1806" s="26"/>
      <c r="AT1806" s="26"/>
      <c r="AU1806" s="26"/>
      <c r="AV1806" s="26"/>
      <c r="AW1806" s="26"/>
      <c r="AX1806" s="26"/>
      <c r="AY1806" s="26"/>
      <c r="AZ1806" s="26"/>
      <c r="BA1806" s="26"/>
      <c r="BB1806" s="26"/>
      <c r="BC1806" s="26"/>
      <c r="BD1806" s="26"/>
      <c r="BE1806" s="26"/>
      <c r="BF1806" s="26"/>
      <c r="BG1806" s="26"/>
      <c r="BH1806" s="26"/>
    </row>
    <row r="1807">
      <c r="A1807" s="18" t="str">
        <f t="shared" si="1"/>
        <v>Middle East_Israel-Middle East_2012</v>
      </c>
      <c r="B1807" s="19" t="s">
        <v>228</v>
      </c>
      <c r="C1807" s="20" t="s">
        <v>232</v>
      </c>
      <c r="D1807" s="21" t="s">
        <v>91</v>
      </c>
      <c r="E1807" s="22">
        <v>2.58E11</v>
      </c>
      <c r="F1807" s="22">
        <f t="shared" si="2"/>
        <v>32614.87896</v>
      </c>
      <c r="G1807" s="23">
        <v>0.075</v>
      </c>
      <c r="H1807" s="23">
        <v>2289.0</v>
      </c>
      <c r="I1807" s="23">
        <v>0.056</v>
      </c>
      <c r="J1807" s="24">
        <f>IF(AND( C1807=C1806,D1807&gt;D1806),J1806,"")</f>
        <v>19594.5</v>
      </c>
      <c r="K1807" s="24">
        <f t="shared" si="3"/>
        <v>0.002477024208</v>
      </c>
      <c r="L1807" s="24">
        <f t="shared" ref="L1807:L1809" si="1023">IF(AND(C1807=C1806,C1807&gt;C1806),C1806,0)</f>
        <v>0</v>
      </c>
      <c r="M1807" s="24">
        <f t="shared" si="5"/>
        <v>0</v>
      </c>
      <c r="N1807" s="24">
        <f>IFNA(VLOOKUP(A1807,'HUMAN RESOURCES processed'!$A$2:$M$2692,5,0))</f>
        <v>0.022</v>
      </c>
      <c r="O1807" s="24">
        <f>IFNA(VLOOKUP(A1807,'HUMAN RESOURCES processed'!$A$2:$M$2692,6,0))</f>
        <v>0.003</v>
      </c>
      <c r="P1807" s="24">
        <f>IFNA(VLOOKUP(A1807,'HUMAN RESOURCES processed'!$A$2:$M$2692,7,0))</f>
        <v>84</v>
      </c>
      <c r="Q1807" s="24">
        <f>IFNA(VLOOKUP(A1807,'HUMAN RESOURCES processed'!$A$2:$M$2692,8,0))</f>
        <v>80</v>
      </c>
      <c r="R1807" s="24">
        <f t="shared" si="6"/>
        <v>82</v>
      </c>
      <c r="S1807" s="24">
        <f>IFNA(VLOOKUP(A1807,'HUMAN RESOURCES processed'!$A$2:$M$2692,9,0))</f>
        <v>0.275</v>
      </c>
      <c r="T1807" s="24">
        <f>IFNA(VLOOKUP(A1807,'HUMAN RESOURCES processed'!$A$2:$M$2692,10,0))</f>
        <v>0.619</v>
      </c>
      <c r="U1807" s="24">
        <f>IFNA(VLOOKUP(A1807,'HUMAN RESOURCES processed'!$A$2:$M$2692,11,0))</f>
        <v>0.105</v>
      </c>
      <c r="V1807" s="24">
        <f>IFNA(VLOOKUP(A1807,'HUMAN RESOURCES processed'!$A$2:$M$2692,12,0))</f>
        <v>7910500</v>
      </c>
      <c r="W1807" s="24">
        <f>IFNA(VLOOKUP(A1807,'HUMAN RESOURCES processed'!$A$2:$M$2692,13,0))</f>
        <v>0.919</v>
      </c>
      <c r="X1807" s="24">
        <f>IFNA(VLOOKUP(A1807,'TOURISM processed'!$A$2:$F$2692,5,0))</f>
        <v>6225000000</v>
      </c>
      <c r="Y1807" s="24">
        <f>IFNA(VLOOKUP(A1807,'TOURISM processed'!$A$2:$F$2692,6,0))</f>
        <v>4851000000</v>
      </c>
      <c r="Z1807" s="24">
        <f t="shared" si="7"/>
        <v>613.235573</v>
      </c>
      <c r="AA1807" s="24">
        <f>IFNA(VLOOKUP(A1807,'BUSINESS processed'!A1807:J4497,5,0))</f>
        <v>0.29</v>
      </c>
      <c r="AB1807" s="24">
        <f>IFNA(VLOOKUP(A1807,'BUSINESS processed'!A1807:J4497,6,0))</f>
        <v>21</v>
      </c>
      <c r="AC1807" s="24">
        <f>IFNA(VLOOKUP(A1807,'BUSINESS processed'!A1807:J4497,7,0))</f>
        <v>33</v>
      </c>
      <c r="AD1807" s="24">
        <f>IFNA(VLOOKUP(A1807,'BUSINESS processed'!A1807:J4497,8,0))</f>
        <v>235</v>
      </c>
      <c r="AE1807" s="24">
        <f>IFNA(VLOOKUP(A1807,'BUSINESS processed'!A1807:J4497,9,0))</f>
        <v>0.708</v>
      </c>
      <c r="AF1807" s="27">
        <f>IFNA(VLOOKUP(A1807,'BUSINESS processed'!A1807:J4497,10,0))</f>
        <v>1.207</v>
      </c>
      <c r="AG1807" s="26"/>
      <c r="AH1807" s="26"/>
      <c r="AI1807" s="26"/>
      <c r="AJ1807" s="26"/>
      <c r="AK1807" s="26"/>
      <c r="AL1807" s="26"/>
      <c r="AM1807" s="26"/>
      <c r="AN1807" s="26"/>
      <c r="AO1807" s="26"/>
      <c r="AP1807" s="26"/>
      <c r="AQ1807" s="26"/>
      <c r="AR1807" s="26"/>
      <c r="AS1807" s="26"/>
      <c r="AT1807" s="26"/>
      <c r="AU1807" s="26"/>
      <c r="AV1807" s="26"/>
      <c r="AW1807" s="26"/>
      <c r="AX1807" s="26"/>
      <c r="AY1807" s="26"/>
      <c r="AZ1807" s="26"/>
      <c r="BA1807" s="26"/>
      <c r="BB1807" s="26"/>
      <c r="BC1807" s="26"/>
      <c r="BD1807" s="26"/>
      <c r="BE1807" s="26"/>
      <c r="BF1807" s="26"/>
      <c r="BG1807" s="26"/>
      <c r="BH1807" s="26"/>
    </row>
    <row r="1808">
      <c r="A1808" s="18" t="str">
        <f t="shared" si="1"/>
        <v>Middle East_Jordan-Middle East_2000</v>
      </c>
      <c r="B1808" s="19" t="s">
        <v>228</v>
      </c>
      <c r="C1808" s="20" t="s">
        <v>233</v>
      </c>
      <c r="D1808" s="21" t="s">
        <v>70</v>
      </c>
      <c r="E1808" s="22">
        <v>8.457923945E9</v>
      </c>
      <c r="F1808" s="22">
        <f t="shared" si="2"/>
        <v>1763.169469</v>
      </c>
      <c r="G1808" s="23">
        <v>0.097</v>
      </c>
      <c r="H1808" s="23">
        <v>171.0</v>
      </c>
      <c r="I1808" s="23">
        <v>0.118</v>
      </c>
      <c r="J1808" s="24">
        <f>IF(AND( C1808=C1807,D1808&gt;D1807),J1807,0)</f>
        <v>0</v>
      </c>
      <c r="K1808" s="24">
        <f t="shared" si="3"/>
        <v>0</v>
      </c>
      <c r="L1808" s="24">
        <f t="shared" si="1023"/>
        <v>0</v>
      </c>
      <c r="M1808" s="24">
        <f t="shared" si="5"/>
        <v>0</v>
      </c>
      <c r="N1808" s="24">
        <f>IFNA(VLOOKUP(A1808,'HUMAN RESOURCES processed'!$A$2:$M$2692,5,0))</f>
        <v>0.031</v>
      </c>
      <c r="O1808" s="24">
        <f>IFNA(VLOOKUP(A1808,'HUMAN RESOURCES processed'!$A$2:$M$2692,6,0))</f>
        <v>0.023</v>
      </c>
      <c r="P1808" s="24">
        <f>IFNA(VLOOKUP(A1808,'HUMAN RESOURCES processed'!$A$2:$M$2692,7,0))</f>
        <v>73</v>
      </c>
      <c r="Q1808" s="24">
        <f>IFNA(VLOOKUP(A1808,'HUMAN RESOURCES processed'!$A$2:$M$2692,8,0))</f>
        <v>70</v>
      </c>
      <c r="R1808" s="24">
        <f t="shared" si="6"/>
        <v>71.5</v>
      </c>
      <c r="S1808" s="24">
        <f>IFNA(VLOOKUP(A1808,'HUMAN RESOURCES processed'!$A$2:$M$2692,9,0))</f>
        <v>0.394</v>
      </c>
      <c r="T1808" s="24">
        <f>IFNA(VLOOKUP(A1808,'HUMAN RESOURCES processed'!$A$2:$M$2692,10,0))</f>
        <v>0.575</v>
      </c>
      <c r="U1808" s="24">
        <f>IFNA(VLOOKUP(A1808,'HUMAN RESOURCES processed'!$A$2:$M$2692,11,0))</f>
        <v>0.031</v>
      </c>
      <c r="V1808" s="24">
        <f>IFNA(VLOOKUP(A1808,'HUMAN RESOURCES processed'!$A$2:$M$2692,12,0))</f>
        <v>4797000</v>
      </c>
      <c r="W1808" s="24">
        <f>IFNA(VLOOKUP(A1808,'HUMAN RESOURCES processed'!$A$2:$M$2692,13,0))</f>
        <v>0.798</v>
      </c>
      <c r="X1808" s="24">
        <f>IFNA(VLOOKUP(A1808,'TOURISM processed'!$A$2:$F$2692,5,0))</f>
        <v>935000000</v>
      </c>
      <c r="Y1808" s="24">
        <f>IFNA(VLOOKUP(A1808,'TOURISM processed'!$A$2:$F$2692,6,0))</f>
        <v>387000000</v>
      </c>
      <c r="Z1808" s="24">
        <f t="shared" si="7"/>
        <v>80.67542214</v>
      </c>
      <c r="AA1808" s="24">
        <f t="shared" ref="AA1808:AA1812" si="1024">IF(AND(C1808=C1807,D1808&gt;D1807),AA1807,0)</f>
        <v>0</v>
      </c>
      <c r="AB1808" s="24">
        <f t="shared" ref="AB1808:AB1810" si="1025">IF(AND(C1808=C1807,D1808&gt;D1807),AB1807,0)</f>
        <v>0</v>
      </c>
      <c r="AC1808" s="24">
        <f t="shared" ref="AC1808:AC1819" si="1026">IF(AND(C1808=C1807,D1808&gt;D1807),AC1807,0)</f>
        <v>0</v>
      </c>
      <c r="AD1808" s="24">
        <f t="shared" ref="AD1808:AD1812" si="1027">IF(AND(C1808=C1807,D1808&gt;D1807),AD1807,0)</f>
        <v>0</v>
      </c>
      <c r="AE1808" s="24">
        <f>IFNA(VLOOKUP(A1808,'BUSINESS processed'!A1808:J4498,9,0))</f>
        <v>0.026</v>
      </c>
      <c r="AF1808" s="27">
        <f>IFNA(VLOOKUP(A1808,'BUSINESS processed'!A1808:J4498,10,0))</f>
        <v>0.082</v>
      </c>
      <c r="AG1808" s="26"/>
      <c r="AH1808" s="26"/>
      <c r="AI1808" s="26"/>
      <c r="AJ1808" s="26"/>
      <c r="AK1808" s="26"/>
      <c r="AL1808" s="26"/>
      <c r="AM1808" s="26"/>
      <c r="AN1808" s="26"/>
      <c r="AO1808" s="26"/>
      <c r="AP1808" s="26"/>
      <c r="AQ1808" s="26"/>
      <c r="AR1808" s="26"/>
      <c r="AS1808" s="26"/>
      <c r="AT1808" s="26"/>
      <c r="AU1808" s="26"/>
      <c r="AV1808" s="26"/>
      <c r="AW1808" s="26"/>
      <c r="AX1808" s="26"/>
      <c r="AY1808" s="26"/>
      <c r="AZ1808" s="26"/>
      <c r="BA1808" s="26"/>
      <c r="BB1808" s="26"/>
      <c r="BC1808" s="26"/>
      <c r="BD1808" s="26"/>
      <c r="BE1808" s="26"/>
      <c r="BF1808" s="26"/>
      <c r="BG1808" s="26"/>
      <c r="BH1808" s="26"/>
    </row>
    <row r="1809">
      <c r="A1809" s="18" t="str">
        <f t="shared" si="1"/>
        <v>Middle East_Jordan-Middle East_2001</v>
      </c>
      <c r="B1809" s="19" t="s">
        <v>228</v>
      </c>
      <c r="C1809" s="20" t="s">
        <v>233</v>
      </c>
      <c r="D1809" s="21" t="s">
        <v>71</v>
      </c>
      <c r="E1809" s="22">
        <v>8.972965061E9</v>
      </c>
      <c r="F1809" s="22">
        <f t="shared" si="2"/>
        <v>1824.886122</v>
      </c>
      <c r="G1809" s="23">
        <v>0.099</v>
      </c>
      <c r="H1809" s="23">
        <v>184.0</v>
      </c>
      <c r="I1809" s="23">
        <v>0.109</v>
      </c>
      <c r="J1809" s="24">
        <f>IFNA(VLOOKUP(A1809,'ENERGY processed'!$A$2:$H$2692,7,0),"")</f>
        <v>7064</v>
      </c>
      <c r="K1809" s="24">
        <f t="shared" si="3"/>
        <v>0.001436648363</v>
      </c>
      <c r="L1809" s="24">
        <f t="shared" si="1023"/>
        <v>0</v>
      </c>
      <c r="M1809" s="24">
        <f t="shared" si="5"/>
        <v>0</v>
      </c>
      <c r="N1809" s="24">
        <f>IFNA(VLOOKUP(A1809,'HUMAN RESOURCES processed'!$A$2:$M$2692,5,0))</f>
        <v>0.031</v>
      </c>
      <c r="O1809" s="24">
        <f>IFNA(VLOOKUP(A1809,'HUMAN RESOURCES processed'!$A$2:$M$2692,6,0))</f>
        <v>0.023</v>
      </c>
      <c r="P1809" s="24">
        <f>IFNA(VLOOKUP(A1809,'HUMAN RESOURCES processed'!$A$2:$M$2692,7,0))</f>
        <v>73</v>
      </c>
      <c r="Q1809" s="24">
        <f>IFNA(VLOOKUP(A1809,'HUMAN RESOURCES processed'!$A$2:$M$2692,8,0))</f>
        <v>71</v>
      </c>
      <c r="R1809" s="24">
        <f t="shared" si="6"/>
        <v>72</v>
      </c>
      <c r="S1809" s="24">
        <f>IFNA(VLOOKUP(A1809,'HUMAN RESOURCES processed'!$A$2:$M$2692,9,0))</f>
        <v>0.392</v>
      </c>
      <c r="T1809" s="24">
        <f>IFNA(VLOOKUP(A1809,'HUMAN RESOURCES processed'!$A$2:$M$2692,10,0))</f>
        <v>0.577</v>
      </c>
      <c r="U1809" s="24">
        <f>IFNA(VLOOKUP(A1809,'HUMAN RESOURCES processed'!$A$2:$M$2692,11,0))</f>
        <v>0.031</v>
      </c>
      <c r="V1809" s="24">
        <f>IFNA(VLOOKUP(A1809,'HUMAN RESOURCES processed'!$A$2:$M$2692,12,0))</f>
        <v>4917000</v>
      </c>
      <c r="W1809" s="24">
        <f>IFNA(VLOOKUP(A1809,'HUMAN RESOURCES processed'!$A$2:$M$2692,13,0))</f>
        <v>0.801</v>
      </c>
      <c r="X1809" s="24">
        <f>IFNA(VLOOKUP(A1809,'TOURISM processed'!$A$2:$F$2692,5,0))</f>
        <v>884000000</v>
      </c>
      <c r="Y1809" s="24">
        <f>IFNA(VLOOKUP(A1809,'TOURISM processed'!$A$2:$F$2692,6,0))</f>
        <v>420000000</v>
      </c>
      <c r="Z1809" s="24">
        <f t="shared" si="7"/>
        <v>85.41793777</v>
      </c>
      <c r="AA1809" s="24">
        <f t="shared" si="1024"/>
        <v>0</v>
      </c>
      <c r="AB1809" s="24">
        <f t="shared" si="1025"/>
        <v>0</v>
      </c>
      <c r="AC1809" s="24">
        <f t="shared" si="1026"/>
        <v>0</v>
      </c>
      <c r="AD1809" s="24">
        <f t="shared" si="1027"/>
        <v>0</v>
      </c>
      <c r="AE1809" s="24">
        <f>IFNA(VLOOKUP(A1809,'BUSINESS processed'!A1809:J4499,9,0))</f>
        <v>0.047</v>
      </c>
      <c r="AF1809" s="27">
        <f>IFNA(VLOOKUP(A1809,'BUSINESS processed'!A1809:J4499,10,0))</f>
        <v>0.179</v>
      </c>
      <c r="AG1809" s="26"/>
      <c r="AH1809" s="26"/>
      <c r="AI1809" s="26"/>
      <c r="AJ1809" s="26"/>
      <c r="AK1809" s="26"/>
      <c r="AL1809" s="26"/>
      <c r="AM1809" s="26"/>
      <c r="AN1809" s="26"/>
      <c r="AO1809" s="26"/>
      <c r="AP1809" s="26"/>
      <c r="AQ1809" s="26"/>
      <c r="AR1809" s="26"/>
      <c r="AS1809" s="26"/>
      <c r="AT1809" s="26"/>
      <c r="AU1809" s="26"/>
      <c r="AV1809" s="26"/>
      <c r="AW1809" s="26"/>
      <c r="AX1809" s="26"/>
      <c r="AY1809" s="26"/>
      <c r="AZ1809" s="26"/>
      <c r="BA1809" s="26"/>
      <c r="BB1809" s="26"/>
      <c r="BC1809" s="26"/>
      <c r="BD1809" s="26"/>
      <c r="BE1809" s="26"/>
      <c r="BF1809" s="26"/>
      <c r="BG1809" s="26"/>
      <c r="BH1809" s="26"/>
    </row>
    <row r="1810">
      <c r="A1810" s="18" t="str">
        <f t="shared" si="1"/>
        <v>Middle East_Jordan-Middle East_2002</v>
      </c>
      <c r="B1810" s="19" t="s">
        <v>228</v>
      </c>
      <c r="C1810" s="20" t="s">
        <v>233</v>
      </c>
      <c r="D1810" s="21" t="s">
        <v>72</v>
      </c>
      <c r="E1810" s="22">
        <v>9.580161951E9</v>
      </c>
      <c r="F1810" s="22">
        <f t="shared" si="2"/>
        <v>1901.580379</v>
      </c>
      <c r="G1810" s="23">
        <v>0.097</v>
      </c>
      <c r="H1810" s="23">
        <v>189.0</v>
      </c>
      <c r="I1810" s="23">
        <v>0.102</v>
      </c>
      <c r="J1810" s="24">
        <f>IFNA(VLOOKUP(A1810,'ENERGY processed'!$A$2:$H$2692,7,0),"")</f>
        <v>7105</v>
      </c>
      <c r="K1810" s="24">
        <f t="shared" si="3"/>
        <v>0.001410281858</v>
      </c>
      <c r="L1810" s="24">
        <f>IFNA(VLOOKUP(A1810,'ENERGY processed'!$A$2:$H$2692,8,0),"")</f>
        <v>20821</v>
      </c>
      <c r="M1810" s="24">
        <f t="shared" si="5"/>
        <v>0.00413279079</v>
      </c>
      <c r="N1810" s="24">
        <f>IFNA(VLOOKUP(A1810,'HUMAN RESOURCES processed'!$A$2:$M$2692,5,0))</f>
        <v>0.031</v>
      </c>
      <c r="O1810" s="24">
        <f>IFNA(VLOOKUP(A1810,'HUMAN RESOURCES processed'!$A$2:$M$2692,6,0))</f>
        <v>0.022</v>
      </c>
      <c r="P1810" s="24">
        <f>IFNA(VLOOKUP(A1810,'HUMAN RESOURCES processed'!$A$2:$M$2692,7,0))</f>
        <v>74</v>
      </c>
      <c r="Q1810" s="24">
        <f>IFNA(VLOOKUP(A1810,'HUMAN RESOURCES processed'!$A$2:$M$2692,8,0))</f>
        <v>71</v>
      </c>
      <c r="R1810" s="24">
        <f t="shared" si="6"/>
        <v>72.5</v>
      </c>
      <c r="S1810" s="24">
        <f>IFNA(VLOOKUP(A1810,'HUMAN RESOURCES processed'!$A$2:$M$2692,9,0))</f>
        <v>0.39</v>
      </c>
      <c r="T1810" s="24">
        <f>IFNA(VLOOKUP(A1810,'HUMAN RESOURCES processed'!$A$2:$M$2692,10,0))</f>
        <v>0.579</v>
      </c>
      <c r="U1810" s="24">
        <f>IFNA(VLOOKUP(A1810,'HUMAN RESOURCES processed'!$A$2:$M$2692,11,0))</f>
        <v>0.031</v>
      </c>
      <c r="V1810" s="24">
        <f>IFNA(VLOOKUP(A1810,'HUMAN RESOURCES processed'!$A$2:$M$2692,12,0))</f>
        <v>5038000</v>
      </c>
      <c r="W1810" s="24">
        <f>IFNA(VLOOKUP(A1810,'HUMAN RESOURCES processed'!$A$2:$M$2692,13,0))</f>
        <v>0.804</v>
      </c>
      <c r="X1810" s="24">
        <f>IFNA(VLOOKUP(A1810,'TOURISM processed'!$A$2:$F$2692,5,0))</f>
        <v>1254000000</v>
      </c>
      <c r="Y1810" s="24">
        <f>IFNA(VLOOKUP(A1810,'TOURISM processed'!$A$2:$F$2692,6,0))</f>
        <v>504000000</v>
      </c>
      <c r="Z1810" s="24">
        <f t="shared" si="7"/>
        <v>100.0396983</v>
      </c>
      <c r="AA1810" s="24">
        <f t="shared" si="1024"/>
        <v>0</v>
      </c>
      <c r="AB1810" s="24">
        <f t="shared" si="1025"/>
        <v>0</v>
      </c>
      <c r="AC1810" s="24">
        <f t="shared" si="1026"/>
        <v>0</v>
      </c>
      <c r="AD1810" s="24">
        <f t="shared" si="1027"/>
        <v>0</v>
      </c>
      <c r="AE1810" s="24">
        <f>IFNA(VLOOKUP(A1810,'BUSINESS processed'!A1810:J4500,9,0))</f>
        <v>0.06</v>
      </c>
      <c r="AF1810" s="27">
        <f>IFNA(VLOOKUP(A1810,'BUSINESS processed'!A1810:J4500,10,0))</f>
        <v>0.249</v>
      </c>
      <c r="AG1810" s="26"/>
      <c r="AH1810" s="26"/>
      <c r="AI1810" s="26"/>
      <c r="AJ1810" s="26"/>
      <c r="AK1810" s="26"/>
      <c r="AL1810" s="26"/>
      <c r="AM1810" s="26"/>
      <c r="AN1810" s="26"/>
      <c r="AO1810" s="26"/>
      <c r="AP1810" s="26"/>
      <c r="AQ1810" s="26"/>
      <c r="AR1810" s="26"/>
      <c r="AS1810" s="26"/>
      <c r="AT1810" s="26"/>
      <c r="AU1810" s="26"/>
      <c r="AV1810" s="26"/>
      <c r="AW1810" s="26"/>
      <c r="AX1810" s="26"/>
      <c r="AY1810" s="26"/>
      <c r="AZ1810" s="26"/>
      <c r="BA1810" s="26"/>
      <c r="BB1810" s="26"/>
      <c r="BC1810" s="26"/>
      <c r="BD1810" s="26"/>
      <c r="BE1810" s="26"/>
      <c r="BF1810" s="26"/>
      <c r="BG1810" s="26"/>
      <c r="BH1810" s="26"/>
    </row>
    <row r="1811">
      <c r="A1811" s="18" t="str">
        <f t="shared" si="1"/>
        <v>Middle East_Jordan-Middle East_2003</v>
      </c>
      <c r="B1811" s="19" t="s">
        <v>228</v>
      </c>
      <c r="C1811" s="20" t="s">
        <v>233</v>
      </c>
      <c r="D1811" s="21" t="s">
        <v>74</v>
      </c>
      <c r="E1811" s="22">
        <v>1.0193023726E10</v>
      </c>
      <c r="F1811" s="22">
        <f t="shared" si="2"/>
        <v>1973.862069</v>
      </c>
      <c r="G1811" s="23">
        <v>0.092</v>
      </c>
      <c r="H1811" s="23">
        <v>187.0</v>
      </c>
      <c r="I1811" s="23">
        <v>0.093</v>
      </c>
      <c r="J1811" s="24">
        <f>IFNA(VLOOKUP(A1811,'ENERGY processed'!$A$2:$H$2692,7,0),"")</f>
        <v>7458</v>
      </c>
      <c r="K1811" s="24">
        <f t="shared" si="3"/>
        <v>0.00144422928</v>
      </c>
      <c r="L1811" s="24">
        <f>IFNA(VLOOKUP(A1811,'ENERGY processed'!$A$2:$H$2692,8,0),"")</f>
        <v>21254</v>
      </c>
      <c r="M1811" s="24">
        <f t="shared" si="5"/>
        <v>0.004115801704</v>
      </c>
      <c r="N1811" s="24">
        <f>IFNA(VLOOKUP(A1811,'HUMAN RESOURCES processed'!$A$2:$M$2692,5,0))</f>
        <v>0.03</v>
      </c>
      <c r="O1811" s="24">
        <f>IFNA(VLOOKUP(A1811,'HUMAN RESOURCES processed'!$A$2:$M$2692,6,0))</f>
        <v>0.022</v>
      </c>
      <c r="P1811" s="24">
        <f>IFNA(VLOOKUP(A1811,'HUMAN RESOURCES processed'!$A$2:$M$2692,7,0))</f>
        <v>74</v>
      </c>
      <c r="Q1811" s="24">
        <f>IFNA(VLOOKUP(A1811,'HUMAN RESOURCES processed'!$A$2:$M$2692,8,0))</f>
        <v>71</v>
      </c>
      <c r="R1811" s="24">
        <f t="shared" si="6"/>
        <v>72.5</v>
      </c>
      <c r="S1811" s="24">
        <f>IFNA(VLOOKUP(A1811,'HUMAN RESOURCES processed'!$A$2:$M$2692,9,0))</f>
        <v>0.387</v>
      </c>
      <c r="T1811" s="24">
        <f>IFNA(VLOOKUP(A1811,'HUMAN RESOURCES processed'!$A$2:$M$2692,10,0))</f>
        <v>0.582</v>
      </c>
      <c r="U1811" s="24">
        <f>IFNA(VLOOKUP(A1811,'HUMAN RESOURCES processed'!$A$2:$M$2692,11,0))</f>
        <v>0.031</v>
      </c>
      <c r="V1811" s="24">
        <f>IFNA(VLOOKUP(A1811,'HUMAN RESOURCES processed'!$A$2:$M$2692,12,0))</f>
        <v>5164000</v>
      </c>
      <c r="W1811" s="24">
        <f>IFNA(VLOOKUP(A1811,'HUMAN RESOURCES processed'!$A$2:$M$2692,13,0))</f>
        <v>0.806</v>
      </c>
      <c r="X1811" s="24">
        <f>IFNA(VLOOKUP(A1811,'TOURISM processed'!$A$2:$F$2692,5,0))</f>
        <v>1266000000</v>
      </c>
      <c r="Y1811" s="24">
        <f>IFNA(VLOOKUP(A1811,'TOURISM processed'!$A$2:$F$2692,6,0))</f>
        <v>503000000</v>
      </c>
      <c r="Z1811" s="24">
        <f t="shared" si="7"/>
        <v>97.40511232</v>
      </c>
      <c r="AA1811" s="24">
        <f t="shared" si="1024"/>
        <v>0</v>
      </c>
      <c r="AB1811" s="24">
        <f>IFNA(VLOOKUP(A1811,'BUSINESS processed'!A1811:J4501,6,0))</f>
        <v>79</v>
      </c>
      <c r="AC1811" s="24">
        <f t="shared" si="1026"/>
        <v>0</v>
      </c>
      <c r="AD1811" s="24">
        <f t="shared" si="1027"/>
        <v>0</v>
      </c>
      <c r="AE1811" s="24">
        <f>IFNA(VLOOKUP(A1811,'BUSINESS processed'!A1811:J4501,9,0))</f>
        <v>0.085</v>
      </c>
      <c r="AF1811" s="27">
        <f>IFNA(VLOOKUP(A1811,'BUSINESS processed'!A1811:J4501,10,0))</f>
        <v>0.266</v>
      </c>
      <c r="AG1811" s="26"/>
      <c r="AH1811" s="26"/>
      <c r="AI1811" s="26"/>
      <c r="AJ1811" s="26"/>
      <c r="AK1811" s="26"/>
      <c r="AL1811" s="26"/>
      <c r="AM1811" s="26"/>
      <c r="AN1811" s="26"/>
      <c r="AO1811" s="26"/>
      <c r="AP1811" s="26"/>
      <c r="AQ1811" s="26"/>
      <c r="AR1811" s="26"/>
      <c r="AS1811" s="26"/>
      <c r="AT1811" s="26"/>
      <c r="AU1811" s="26"/>
      <c r="AV1811" s="26"/>
      <c r="AW1811" s="26"/>
      <c r="AX1811" s="26"/>
      <c r="AY1811" s="26"/>
      <c r="AZ1811" s="26"/>
      <c r="BA1811" s="26"/>
      <c r="BB1811" s="26"/>
      <c r="BC1811" s="26"/>
      <c r="BD1811" s="26"/>
      <c r="BE1811" s="26"/>
      <c r="BF1811" s="26"/>
      <c r="BG1811" s="26"/>
      <c r="BH1811" s="26"/>
    </row>
    <row r="1812">
      <c r="A1812" s="18" t="str">
        <f t="shared" si="1"/>
        <v>Middle East_Jordan-Middle East_2004</v>
      </c>
      <c r="B1812" s="19" t="s">
        <v>228</v>
      </c>
      <c r="C1812" s="20" t="s">
        <v>233</v>
      </c>
      <c r="D1812" s="21" t="s">
        <v>83</v>
      </c>
      <c r="E1812" s="22">
        <v>1.140756666E10</v>
      </c>
      <c r="F1812" s="22">
        <f t="shared" si="2"/>
        <v>2156.439822</v>
      </c>
      <c r="G1812" s="23">
        <v>0.091</v>
      </c>
      <c r="H1812" s="23">
        <v>203.0</v>
      </c>
      <c r="I1812" s="23">
        <v>0.083</v>
      </c>
      <c r="J1812" s="24">
        <f>IFNA(VLOOKUP(A1812,'ENERGY processed'!$A$2:$H$2692,7,0),"")</f>
        <v>7069</v>
      </c>
      <c r="K1812" s="24">
        <f t="shared" si="3"/>
        <v>0.001336294896</v>
      </c>
      <c r="L1812" s="24">
        <f>IFNA(VLOOKUP(A1812,'ENERGY processed'!$A$2:$H$2692,8,0),"")</f>
        <v>20763</v>
      </c>
      <c r="M1812" s="24">
        <f t="shared" si="5"/>
        <v>0.003924952741</v>
      </c>
      <c r="N1812" s="24">
        <f>IFNA(VLOOKUP(A1812,'HUMAN RESOURCES processed'!$A$2:$M$2692,5,0))</f>
        <v>0.03</v>
      </c>
      <c r="O1812" s="24">
        <f>IFNA(VLOOKUP(A1812,'HUMAN RESOURCES processed'!$A$2:$M$2692,6,0))</f>
        <v>0.021</v>
      </c>
      <c r="P1812" s="24">
        <f>IFNA(VLOOKUP(A1812,'HUMAN RESOURCES processed'!$A$2:$M$2692,7,0))</f>
        <v>74</v>
      </c>
      <c r="Q1812" s="24">
        <f>IFNA(VLOOKUP(A1812,'HUMAN RESOURCES processed'!$A$2:$M$2692,8,0))</f>
        <v>71</v>
      </c>
      <c r="R1812" s="24">
        <f t="shared" si="6"/>
        <v>72.5</v>
      </c>
      <c r="S1812" s="24">
        <f>IFNA(VLOOKUP(A1812,'HUMAN RESOURCES processed'!$A$2:$M$2692,9,0))</f>
        <v>0.383</v>
      </c>
      <c r="T1812" s="24">
        <f>IFNA(VLOOKUP(A1812,'HUMAN RESOURCES processed'!$A$2:$M$2692,10,0))</f>
        <v>0.585</v>
      </c>
      <c r="U1812" s="24">
        <f>IFNA(VLOOKUP(A1812,'HUMAN RESOURCES processed'!$A$2:$M$2692,11,0))</f>
        <v>0.032</v>
      </c>
      <c r="V1812" s="24">
        <f>IFNA(VLOOKUP(A1812,'HUMAN RESOURCES processed'!$A$2:$M$2692,12,0))</f>
        <v>5290000</v>
      </c>
      <c r="W1812" s="24">
        <f>IFNA(VLOOKUP(A1812,'HUMAN RESOURCES processed'!$A$2:$M$2692,13,0))</f>
        <v>0.809</v>
      </c>
      <c r="X1812" s="24">
        <f>IFNA(VLOOKUP(A1812,'TOURISM processed'!$A$2:$F$2692,5,0))</f>
        <v>1621000000</v>
      </c>
      <c r="Y1812" s="24">
        <f>IFNA(VLOOKUP(A1812,'TOURISM processed'!$A$2:$F$2692,6,0))</f>
        <v>585000000</v>
      </c>
      <c r="Z1812" s="24">
        <f t="shared" si="7"/>
        <v>110.5860113</v>
      </c>
      <c r="AA1812" s="24">
        <f t="shared" si="1024"/>
        <v>0</v>
      </c>
      <c r="AB1812" s="24">
        <f>IFNA(VLOOKUP(A1812,'BUSINESS processed'!A1812:J4502,6,0))</f>
        <v>26</v>
      </c>
      <c r="AC1812" s="24">
        <f t="shared" si="1026"/>
        <v>0</v>
      </c>
      <c r="AD1812" s="24">
        <f t="shared" si="1027"/>
        <v>0</v>
      </c>
      <c r="AE1812" s="24">
        <f>IFNA(VLOOKUP(A1812,'BUSINESS processed'!A1812:J4502,9,0))</f>
        <v>0.117</v>
      </c>
      <c r="AF1812" s="27">
        <f>IFNA(VLOOKUP(A1812,'BUSINESS processed'!A1812:J4502,10,0))</f>
        <v>0.319</v>
      </c>
      <c r="AG1812" s="26"/>
      <c r="AH1812" s="26"/>
      <c r="AI1812" s="26"/>
      <c r="AJ1812" s="26"/>
      <c r="AK1812" s="26"/>
      <c r="AL1812" s="26"/>
      <c r="AM1812" s="26"/>
      <c r="AN1812" s="26"/>
      <c r="AO1812" s="26"/>
      <c r="AP1812" s="26"/>
      <c r="AQ1812" s="26"/>
      <c r="AR1812" s="26"/>
      <c r="AS1812" s="26"/>
      <c r="AT1812" s="26"/>
      <c r="AU1812" s="26"/>
      <c r="AV1812" s="26"/>
      <c r="AW1812" s="26"/>
      <c r="AX1812" s="26"/>
      <c r="AY1812" s="26"/>
      <c r="AZ1812" s="26"/>
      <c r="BA1812" s="26"/>
      <c r="BB1812" s="26"/>
      <c r="BC1812" s="26"/>
      <c r="BD1812" s="26"/>
      <c r="BE1812" s="26"/>
      <c r="BF1812" s="26"/>
      <c r="BG1812" s="26"/>
      <c r="BH1812" s="26"/>
    </row>
    <row r="1813">
      <c r="A1813" s="18" t="str">
        <f t="shared" si="1"/>
        <v>Middle East_Jordan-Middle East_2005</v>
      </c>
      <c r="B1813" s="19" t="s">
        <v>228</v>
      </c>
      <c r="C1813" s="20" t="s">
        <v>233</v>
      </c>
      <c r="D1813" s="21" t="s">
        <v>84</v>
      </c>
      <c r="E1813" s="22">
        <v>1.2582876895E10</v>
      </c>
      <c r="F1813" s="22">
        <f t="shared" si="2"/>
        <v>2325.42541</v>
      </c>
      <c r="G1813" s="23">
        <v>0.089</v>
      </c>
      <c r="H1813" s="23">
        <v>213.0</v>
      </c>
      <c r="I1813" s="23">
        <v>0.076</v>
      </c>
      <c r="J1813" s="24">
        <f>IFNA(VLOOKUP(A1813,'ENERGY processed'!$A$2:$H$2692,7,0),"")</f>
        <v>4818</v>
      </c>
      <c r="K1813" s="24">
        <f t="shared" si="3"/>
        <v>0.0008904084273</v>
      </c>
      <c r="L1813" s="24">
        <f>IFNA(VLOOKUP(A1813,'ENERGY processed'!$A$2:$H$2692,8,0),"")</f>
        <v>16003</v>
      </c>
      <c r="M1813" s="24">
        <f t="shared" si="5"/>
        <v>0.002957493994</v>
      </c>
      <c r="N1813" s="24">
        <f>IFNA(VLOOKUP(A1813,'HUMAN RESOURCES processed'!$A$2:$M$2692,5,0))</f>
        <v>0.03</v>
      </c>
      <c r="O1813" s="24">
        <f>IFNA(VLOOKUP(A1813,'HUMAN RESOURCES processed'!$A$2:$M$2692,6,0))</f>
        <v>0.02</v>
      </c>
      <c r="P1813" s="24">
        <f>IFNA(VLOOKUP(A1813,'HUMAN RESOURCES processed'!$A$2:$M$2692,7,0))</f>
        <v>74</v>
      </c>
      <c r="Q1813" s="24">
        <f>IFNA(VLOOKUP(A1813,'HUMAN RESOURCES processed'!$A$2:$M$2692,8,0))</f>
        <v>71</v>
      </c>
      <c r="R1813" s="24">
        <f t="shared" si="6"/>
        <v>72.5</v>
      </c>
      <c r="S1813" s="24">
        <f>IFNA(VLOOKUP(A1813,'HUMAN RESOURCES processed'!$A$2:$M$2692,9,0))</f>
        <v>0.379</v>
      </c>
      <c r="T1813" s="24">
        <f>IFNA(VLOOKUP(A1813,'HUMAN RESOURCES processed'!$A$2:$M$2692,10,0))</f>
        <v>0.589</v>
      </c>
      <c r="U1813" s="24">
        <f>IFNA(VLOOKUP(A1813,'HUMAN RESOURCES processed'!$A$2:$M$2692,11,0))</f>
        <v>0.032</v>
      </c>
      <c r="V1813" s="24">
        <f>IFNA(VLOOKUP(A1813,'HUMAN RESOURCES processed'!$A$2:$M$2692,12,0))</f>
        <v>5411000</v>
      </c>
      <c r="W1813" s="24">
        <f>IFNA(VLOOKUP(A1813,'HUMAN RESOURCES processed'!$A$2:$M$2692,13,0))</f>
        <v>0.812</v>
      </c>
      <c r="X1813" s="24">
        <f>IFNA(VLOOKUP(A1813,'TOURISM processed'!$A$2:$F$2692,5,0))</f>
        <v>1759000000</v>
      </c>
      <c r="Y1813" s="24">
        <f>IFNA(VLOOKUP(A1813,'TOURISM processed'!$A$2:$F$2692,6,0))</f>
        <v>653000000</v>
      </c>
      <c r="Z1813" s="24">
        <f t="shared" si="7"/>
        <v>120.6800961</v>
      </c>
      <c r="AA1813" s="24">
        <f>IFNA(VLOOKUP(A1813,'BUSINESS processed'!A1813:J4503,5,0))</f>
        <v>0.311</v>
      </c>
      <c r="AB1813" s="24">
        <f>IFNA(VLOOKUP(A1813,'BUSINESS processed'!A1813:J4503,6,0))</f>
        <v>16</v>
      </c>
      <c r="AC1813" s="24">
        <f t="shared" si="1026"/>
        <v>0</v>
      </c>
      <c r="AD1813" s="24">
        <f>IFNA(VLOOKUP(A1813,'BUSINESS processed'!A1813:J4503,8,0))</f>
        <v>136</v>
      </c>
      <c r="AE1813" s="24">
        <f>IFNA(VLOOKUP(A1813,'BUSINESS processed'!A1813:J4503,9,0))</f>
        <v>0.129</v>
      </c>
      <c r="AF1813" s="27">
        <f>IFNA(VLOOKUP(A1813,'BUSINESS processed'!A1813:J4503,10,0))</f>
        <v>0.599</v>
      </c>
      <c r="AG1813" s="26"/>
      <c r="AH1813" s="26"/>
      <c r="AI1813" s="26"/>
      <c r="AJ1813" s="26"/>
      <c r="AK1813" s="26"/>
      <c r="AL1813" s="26"/>
      <c r="AM1813" s="26"/>
      <c r="AN1813" s="26"/>
      <c r="AO1813" s="26"/>
      <c r="AP1813" s="26"/>
      <c r="AQ1813" s="26"/>
      <c r="AR1813" s="26"/>
      <c r="AS1813" s="26"/>
      <c r="AT1813" s="26"/>
      <c r="AU1813" s="26"/>
      <c r="AV1813" s="26"/>
      <c r="AW1813" s="26"/>
      <c r="AX1813" s="26"/>
      <c r="AY1813" s="26"/>
      <c r="AZ1813" s="26"/>
      <c r="BA1813" s="26"/>
      <c r="BB1813" s="26"/>
      <c r="BC1813" s="26"/>
      <c r="BD1813" s="26"/>
      <c r="BE1813" s="26"/>
      <c r="BF1813" s="26"/>
      <c r="BG1813" s="26"/>
      <c r="BH1813" s="26"/>
    </row>
    <row r="1814">
      <c r="A1814" s="18" t="str">
        <f t="shared" si="1"/>
        <v>Middle East_Jordan-Middle East_2006</v>
      </c>
      <c r="B1814" s="19" t="s">
        <v>228</v>
      </c>
      <c r="C1814" s="20" t="s">
        <v>233</v>
      </c>
      <c r="D1814" s="21" t="s">
        <v>85</v>
      </c>
      <c r="E1814" s="22">
        <v>1.505693719E10</v>
      </c>
      <c r="F1814" s="22">
        <f t="shared" si="2"/>
        <v>2719.822469</v>
      </c>
      <c r="G1814" s="23">
        <v>0.081</v>
      </c>
      <c r="H1814" s="23">
        <v>224.0</v>
      </c>
      <c r="I1814" s="23">
        <v>0.082</v>
      </c>
      <c r="J1814" s="24">
        <f>IFNA(VLOOKUP(A1814,'ENERGY processed'!$A$2:$H$2692,7,0),"")</f>
        <v>6219</v>
      </c>
      <c r="K1814" s="24">
        <f t="shared" si="3"/>
        <v>0.001123374277</v>
      </c>
      <c r="L1814" s="24">
        <f>IFNA(VLOOKUP(A1814,'ENERGY processed'!$A$2:$H$2692,8,0),"")</f>
        <v>19241</v>
      </c>
      <c r="M1814" s="24">
        <f t="shared" si="5"/>
        <v>0.003475614162</v>
      </c>
      <c r="N1814" s="24">
        <f>IFNA(VLOOKUP(A1814,'HUMAN RESOURCES processed'!$A$2:$M$2692,5,0))</f>
        <v>0.03</v>
      </c>
      <c r="O1814" s="24">
        <f>IFNA(VLOOKUP(A1814,'HUMAN RESOURCES processed'!$A$2:$M$2692,6,0))</f>
        <v>0.02</v>
      </c>
      <c r="P1814" s="24">
        <f>IFNA(VLOOKUP(A1814,'HUMAN RESOURCES processed'!$A$2:$M$2692,7,0))</f>
        <v>74</v>
      </c>
      <c r="Q1814" s="24">
        <f>IFNA(VLOOKUP(A1814,'HUMAN RESOURCES processed'!$A$2:$M$2692,8,0))</f>
        <v>71</v>
      </c>
      <c r="R1814" s="24">
        <f t="shared" si="6"/>
        <v>72.5</v>
      </c>
      <c r="S1814" s="24">
        <f>IFNA(VLOOKUP(A1814,'HUMAN RESOURCES processed'!$A$2:$M$2692,9,0))</f>
        <v>0.374</v>
      </c>
      <c r="T1814" s="24">
        <f>IFNA(VLOOKUP(A1814,'HUMAN RESOURCES processed'!$A$2:$M$2692,10,0))</f>
        <v>0.594</v>
      </c>
      <c r="U1814" s="24">
        <f>IFNA(VLOOKUP(A1814,'HUMAN RESOURCES processed'!$A$2:$M$2692,11,0))</f>
        <v>0.032</v>
      </c>
      <c r="V1814" s="24">
        <f>IFNA(VLOOKUP(A1814,'HUMAN RESOURCES processed'!$A$2:$M$2692,12,0))</f>
        <v>5536000</v>
      </c>
      <c r="W1814" s="24">
        <f>IFNA(VLOOKUP(A1814,'HUMAN RESOURCES processed'!$A$2:$M$2692,13,0))</f>
        <v>0.814</v>
      </c>
      <c r="X1814" s="24">
        <f>IFNA(VLOOKUP(A1814,'TOURISM processed'!$A$2:$F$2692,5,0))</f>
        <v>2426000000</v>
      </c>
      <c r="Y1814" s="24">
        <f>IFNA(VLOOKUP(A1814,'TOURISM processed'!$A$2:$F$2692,6,0))</f>
        <v>956000000</v>
      </c>
      <c r="Z1814" s="24">
        <f t="shared" si="7"/>
        <v>172.6878613</v>
      </c>
      <c r="AA1814" s="24">
        <f>IFNA(VLOOKUP(A1814,'BUSINESS processed'!A1814:J4504,5,0))</f>
        <v>0.311</v>
      </c>
      <c r="AB1814" s="24">
        <f>IFNA(VLOOKUP(A1814,'BUSINESS processed'!A1814:J4504,6,0))</f>
        <v>16</v>
      </c>
      <c r="AC1814" s="24">
        <f t="shared" si="1026"/>
        <v>0</v>
      </c>
      <c r="AD1814" s="24">
        <f>IFNA(VLOOKUP(A1814,'BUSINESS processed'!A1814:J4504,8,0))</f>
        <v>136</v>
      </c>
      <c r="AE1814" s="24">
        <f>IFNA(VLOOKUP(A1814,'BUSINESS processed'!A1814:J4504,9,0))</f>
        <v>0.139</v>
      </c>
      <c r="AF1814" s="27">
        <f>IFNA(VLOOKUP(A1814,'BUSINESS processed'!A1814:J4504,10,0))</f>
        <v>0.8</v>
      </c>
      <c r="AG1814" s="26"/>
      <c r="AH1814" s="26"/>
      <c r="AI1814" s="26"/>
      <c r="AJ1814" s="26"/>
      <c r="AK1814" s="26"/>
      <c r="AL1814" s="26"/>
      <c r="AM1814" s="26"/>
      <c r="AN1814" s="26"/>
      <c r="AO1814" s="26"/>
      <c r="AP1814" s="26"/>
      <c r="AQ1814" s="26"/>
      <c r="AR1814" s="26"/>
      <c r="AS1814" s="26"/>
      <c r="AT1814" s="26"/>
      <c r="AU1814" s="26"/>
      <c r="AV1814" s="26"/>
      <c r="AW1814" s="26"/>
      <c r="AX1814" s="26"/>
      <c r="AY1814" s="26"/>
      <c r="AZ1814" s="26"/>
      <c r="BA1814" s="26"/>
      <c r="BB1814" s="26"/>
      <c r="BC1814" s="26"/>
      <c r="BD1814" s="26"/>
      <c r="BE1814" s="26"/>
      <c r="BF1814" s="26"/>
      <c r="BG1814" s="26"/>
      <c r="BH1814" s="26"/>
    </row>
    <row r="1815">
      <c r="A1815" s="18" t="str">
        <f t="shared" si="1"/>
        <v>Middle East_Jordan-Middle East_2007</v>
      </c>
      <c r="B1815" s="19" t="s">
        <v>228</v>
      </c>
      <c r="C1815" s="20" t="s">
        <v>233</v>
      </c>
      <c r="D1815" s="21" t="s">
        <v>86</v>
      </c>
      <c r="E1815" s="22">
        <v>1.711061E10</v>
      </c>
      <c r="F1815" s="22">
        <f t="shared" si="2"/>
        <v>3022.541954</v>
      </c>
      <c r="G1815" s="23">
        <v>0.083</v>
      </c>
      <c r="H1815" s="23">
        <v>252.0</v>
      </c>
      <c r="I1815" s="23">
        <v>0.087</v>
      </c>
      <c r="J1815" s="24">
        <f>IFNA(VLOOKUP(A1815,'ENERGY processed'!$A$2:$H$2692,7,0),"")</f>
        <v>7209</v>
      </c>
      <c r="K1815" s="24">
        <f t="shared" si="3"/>
        <v>0.001273449921</v>
      </c>
      <c r="L1815" s="24">
        <f>IFNA(VLOOKUP(A1815,'ENERGY processed'!$A$2:$H$2692,8,0),"")</f>
        <v>21540</v>
      </c>
      <c r="M1815" s="24">
        <f t="shared" si="5"/>
        <v>0.003804981452</v>
      </c>
      <c r="N1815" s="24">
        <f>IFNA(VLOOKUP(A1815,'HUMAN RESOURCES processed'!$A$2:$M$2692,5,0))</f>
        <v>0.03</v>
      </c>
      <c r="O1815" s="24">
        <f>IFNA(VLOOKUP(A1815,'HUMAN RESOURCES processed'!$A$2:$M$2692,6,0))</f>
        <v>0.019</v>
      </c>
      <c r="P1815" s="24">
        <f>IFNA(VLOOKUP(A1815,'HUMAN RESOURCES processed'!$A$2:$M$2692,7,0))</f>
        <v>75</v>
      </c>
      <c r="Q1815" s="24">
        <f>IFNA(VLOOKUP(A1815,'HUMAN RESOURCES processed'!$A$2:$M$2692,8,0))</f>
        <v>71</v>
      </c>
      <c r="R1815" s="24">
        <f t="shared" si="6"/>
        <v>73</v>
      </c>
      <c r="S1815" s="24">
        <f>IFNA(VLOOKUP(A1815,'HUMAN RESOURCES processed'!$A$2:$M$2692,9,0))</f>
        <v>0.368</v>
      </c>
      <c r="T1815" s="24">
        <f>IFNA(VLOOKUP(A1815,'HUMAN RESOURCES processed'!$A$2:$M$2692,10,0))</f>
        <v>0.6</v>
      </c>
      <c r="U1815" s="24">
        <f>IFNA(VLOOKUP(A1815,'HUMAN RESOURCES processed'!$A$2:$M$2692,11,0))</f>
        <v>0.033</v>
      </c>
      <c r="V1815" s="24">
        <f>IFNA(VLOOKUP(A1815,'HUMAN RESOURCES processed'!$A$2:$M$2692,12,0))</f>
        <v>5661000</v>
      </c>
      <c r="W1815" s="24">
        <f>IFNA(VLOOKUP(A1815,'HUMAN RESOURCES processed'!$A$2:$M$2692,13,0))</f>
        <v>0.817</v>
      </c>
      <c r="X1815" s="24">
        <f>IFNA(VLOOKUP(A1815,'TOURISM processed'!$A$2:$F$2692,5,0))</f>
        <v>2754000000</v>
      </c>
      <c r="Y1815" s="24">
        <f>IFNA(VLOOKUP(A1815,'TOURISM processed'!$A$2:$F$2692,6,0))</f>
        <v>1024000000</v>
      </c>
      <c r="Z1815" s="24">
        <f t="shared" si="7"/>
        <v>180.8867691</v>
      </c>
      <c r="AA1815" s="24">
        <f>IFNA(VLOOKUP(A1815,'BUSINESS processed'!A1815:J4505,5,0))</f>
        <v>0.311</v>
      </c>
      <c r="AB1815" s="24">
        <f>IFNA(VLOOKUP(A1815,'BUSINESS processed'!A1815:J4505,6,0))</f>
        <v>13</v>
      </c>
      <c r="AC1815" s="24">
        <f t="shared" si="1026"/>
        <v>0</v>
      </c>
      <c r="AD1815" s="24">
        <f>IFNA(VLOOKUP(A1815,'BUSINESS processed'!A1815:J4505,8,0))</f>
        <v>136</v>
      </c>
      <c r="AE1815" s="24">
        <f>IFNA(VLOOKUP(A1815,'BUSINESS processed'!A1815:J4505,9,0))</f>
        <v>0.2</v>
      </c>
      <c r="AF1815" s="27">
        <f>IFNA(VLOOKUP(A1815,'BUSINESS processed'!A1815:J4505,10,0))</f>
        <v>0.844</v>
      </c>
      <c r="AG1815" s="26"/>
      <c r="AH1815" s="26"/>
      <c r="AI1815" s="26"/>
      <c r="AJ1815" s="26"/>
      <c r="AK1815" s="26"/>
      <c r="AL1815" s="26"/>
      <c r="AM1815" s="26"/>
      <c r="AN1815" s="26"/>
      <c r="AO1815" s="26"/>
      <c r="AP1815" s="26"/>
      <c r="AQ1815" s="26"/>
      <c r="AR1815" s="26"/>
      <c r="AS1815" s="26"/>
      <c r="AT1815" s="26"/>
      <c r="AU1815" s="26"/>
      <c r="AV1815" s="26"/>
      <c r="AW1815" s="26"/>
      <c r="AX1815" s="26"/>
      <c r="AY1815" s="26"/>
      <c r="AZ1815" s="26"/>
      <c r="BA1815" s="26"/>
      <c r="BB1815" s="26"/>
      <c r="BC1815" s="26"/>
      <c r="BD1815" s="26"/>
      <c r="BE1815" s="26"/>
      <c r="BF1815" s="26"/>
      <c r="BG1815" s="26"/>
      <c r="BH1815" s="26"/>
    </row>
    <row r="1816">
      <c r="A1816" s="18" t="str">
        <f t="shared" si="1"/>
        <v>Middle East_Jordan-Middle East_2008</v>
      </c>
      <c r="B1816" s="19" t="s">
        <v>228</v>
      </c>
      <c r="C1816" s="20" t="s">
        <v>233</v>
      </c>
      <c r="D1816" s="21" t="s">
        <v>87</v>
      </c>
      <c r="E1816" s="22">
        <v>2.1971835256E10</v>
      </c>
      <c r="F1816" s="22">
        <f t="shared" si="2"/>
        <v>3797.413629</v>
      </c>
      <c r="G1816" s="23">
        <v>0.088</v>
      </c>
      <c r="H1816" s="23">
        <v>326.0</v>
      </c>
      <c r="I1816" s="23">
        <v>0.09</v>
      </c>
      <c r="J1816" s="24">
        <f>IFNA(VLOOKUP(A1816,'ENERGY processed'!$A$2:$H$2692,7,0),"")</f>
        <v>6677</v>
      </c>
      <c r="K1816" s="24">
        <f t="shared" si="3"/>
        <v>0.001153992395</v>
      </c>
      <c r="L1816" s="24">
        <f>IFNA(VLOOKUP(A1816,'ENERGY processed'!$A$2:$H$2692,8,0),"")</f>
        <v>21027</v>
      </c>
      <c r="M1816" s="24">
        <f t="shared" si="5"/>
        <v>0.003634116834</v>
      </c>
      <c r="N1816" s="24">
        <f>IFNA(VLOOKUP(A1816,'HUMAN RESOURCES processed'!$A$2:$M$2692,5,0))</f>
        <v>0.03</v>
      </c>
      <c r="O1816" s="24">
        <f>IFNA(VLOOKUP(A1816,'HUMAN RESOURCES processed'!$A$2:$M$2692,6,0))</f>
        <v>0.019</v>
      </c>
      <c r="P1816" s="24">
        <f>IFNA(VLOOKUP(A1816,'HUMAN RESOURCES processed'!$A$2:$M$2692,7,0))</f>
        <v>75</v>
      </c>
      <c r="Q1816" s="24">
        <f>IFNA(VLOOKUP(A1816,'HUMAN RESOURCES processed'!$A$2:$M$2692,8,0))</f>
        <v>72</v>
      </c>
      <c r="R1816" s="24">
        <f t="shared" si="6"/>
        <v>73.5</v>
      </c>
      <c r="S1816" s="24">
        <f>IFNA(VLOOKUP(A1816,'HUMAN RESOURCES processed'!$A$2:$M$2692,9,0))</f>
        <v>0.362</v>
      </c>
      <c r="T1816" s="24">
        <f>IFNA(VLOOKUP(A1816,'HUMAN RESOURCES processed'!$A$2:$M$2692,10,0))</f>
        <v>0.605</v>
      </c>
      <c r="U1816" s="24">
        <f>IFNA(VLOOKUP(A1816,'HUMAN RESOURCES processed'!$A$2:$M$2692,11,0))</f>
        <v>0.033</v>
      </c>
      <c r="V1816" s="24">
        <f>IFNA(VLOOKUP(A1816,'HUMAN RESOURCES processed'!$A$2:$M$2692,12,0))</f>
        <v>5786000</v>
      </c>
      <c r="W1816" s="24">
        <f>IFNA(VLOOKUP(A1816,'HUMAN RESOURCES processed'!$A$2:$M$2692,13,0))</f>
        <v>0.82</v>
      </c>
      <c r="X1816" s="24">
        <f>IFNA(VLOOKUP(A1816,'TOURISM processed'!$A$2:$F$2692,5,0))</f>
        <v>3539000000</v>
      </c>
      <c r="Y1816" s="24">
        <f>IFNA(VLOOKUP(A1816,'TOURISM processed'!$A$2:$F$2692,6,0))</f>
        <v>1140000000</v>
      </c>
      <c r="Z1816" s="24">
        <f t="shared" si="7"/>
        <v>197.0273073</v>
      </c>
      <c r="AA1816" s="24">
        <f>IFNA(VLOOKUP(A1816,'BUSINESS processed'!A1816:J4506,5,0))</f>
        <v>0.311</v>
      </c>
      <c r="AB1816" s="24">
        <f>IFNA(VLOOKUP(A1816,'BUSINESS processed'!A1816:J4506,6,0))</f>
        <v>13</v>
      </c>
      <c r="AC1816" s="24">
        <f t="shared" si="1026"/>
        <v>0</v>
      </c>
      <c r="AD1816" s="24">
        <f>IFNA(VLOOKUP(A1816,'BUSINESS processed'!A1816:J4506,8,0))</f>
        <v>136</v>
      </c>
      <c r="AE1816" s="24">
        <f>IFNA(VLOOKUP(A1816,'BUSINESS processed'!A1816:J4506,9,0))</f>
        <v>0.23</v>
      </c>
      <c r="AF1816" s="27">
        <f>IFNA(VLOOKUP(A1816,'BUSINESS processed'!A1816:J4506,10,0))</f>
        <v>0.899</v>
      </c>
      <c r="AG1816" s="26"/>
      <c r="AH1816" s="26"/>
      <c r="AI1816" s="26"/>
      <c r="AJ1816" s="26"/>
      <c r="AK1816" s="26"/>
      <c r="AL1816" s="26"/>
      <c r="AM1816" s="26"/>
      <c r="AN1816" s="26"/>
      <c r="AO1816" s="26"/>
      <c r="AP1816" s="26"/>
      <c r="AQ1816" s="26"/>
      <c r="AR1816" s="26"/>
      <c r="AS1816" s="26"/>
      <c r="AT1816" s="26"/>
      <c r="AU1816" s="26"/>
      <c r="AV1816" s="26"/>
      <c r="AW1816" s="26"/>
      <c r="AX1816" s="26"/>
      <c r="AY1816" s="26"/>
      <c r="AZ1816" s="26"/>
      <c r="BA1816" s="26"/>
      <c r="BB1816" s="26"/>
      <c r="BC1816" s="26"/>
      <c r="BD1816" s="26"/>
      <c r="BE1816" s="26"/>
      <c r="BF1816" s="26"/>
      <c r="BG1816" s="26"/>
      <c r="BH1816" s="26"/>
    </row>
    <row r="1817">
      <c r="A1817" s="18" t="str">
        <f t="shared" si="1"/>
        <v>Middle East_Jordan-Middle East_2009</v>
      </c>
      <c r="B1817" s="19" t="s">
        <v>228</v>
      </c>
      <c r="C1817" s="20" t="s">
        <v>233</v>
      </c>
      <c r="D1817" s="21" t="s">
        <v>88</v>
      </c>
      <c r="E1817" s="22">
        <v>2.3818322918E10</v>
      </c>
      <c r="F1817" s="22">
        <f t="shared" si="2"/>
        <v>4026.766343</v>
      </c>
      <c r="G1817" s="23">
        <v>0.095</v>
      </c>
      <c r="H1817" s="23">
        <v>368.0</v>
      </c>
      <c r="I1817" s="23">
        <v>0.092</v>
      </c>
      <c r="J1817" s="24">
        <f>IF(AND( C1817=C1816,D1817&gt;D1816),J1816,"")</f>
        <v>6677</v>
      </c>
      <c r="K1817" s="24">
        <f t="shared" si="3"/>
        <v>0.001128825021</v>
      </c>
      <c r="L1817" s="24">
        <f>IF(AND(C1817=C1816,C1817&gt;C1816),C1816,0)</f>
        <v>0</v>
      </c>
      <c r="M1817" s="24">
        <f t="shared" si="5"/>
        <v>0</v>
      </c>
      <c r="N1817" s="24">
        <f>IFNA(VLOOKUP(A1817,'HUMAN RESOURCES processed'!$A$2:$M$2692,5,0))</f>
        <v>0.029</v>
      </c>
      <c r="O1817" s="24">
        <f>IFNA(VLOOKUP(A1817,'HUMAN RESOURCES processed'!$A$2:$M$2692,6,0))</f>
        <v>0.018</v>
      </c>
      <c r="P1817" s="24">
        <f>IFNA(VLOOKUP(A1817,'HUMAN RESOURCES processed'!$A$2:$M$2692,7,0))</f>
        <v>75</v>
      </c>
      <c r="Q1817" s="24">
        <f>IFNA(VLOOKUP(A1817,'HUMAN RESOURCES processed'!$A$2:$M$2692,8,0))</f>
        <v>72</v>
      </c>
      <c r="R1817" s="24">
        <f t="shared" si="6"/>
        <v>73.5</v>
      </c>
      <c r="S1817" s="24">
        <f>IFNA(VLOOKUP(A1817,'HUMAN RESOURCES processed'!$A$2:$M$2692,9,0))</f>
        <v>0.356</v>
      </c>
      <c r="T1817" s="24">
        <f>IFNA(VLOOKUP(A1817,'HUMAN RESOURCES processed'!$A$2:$M$2692,10,0))</f>
        <v>0.61</v>
      </c>
      <c r="U1817" s="24">
        <f>IFNA(VLOOKUP(A1817,'HUMAN RESOURCES processed'!$A$2:$M$2692,11,0))</f>
        <v>0.034</v>
      </c>
      <c r="V1817" s="24">
        <f>IFNA(VLOOKUP(A1817,'HUMAN RESOURCES processed'!$A$2:$M$2692,12,0))</f>
        <v>5915000</v>
      </c>
      <c r="W1817" s="24">
        <f>IFNA(VLOOKUP(A1817,'HUMAN RESOURCES processed'!$A$2:$M$2692,13,0))</f>
        <v>0.822</v>
      </c>
      <c r="X1817" s="24">
        <f>IFNA(VLOOKUP(A1817,'TOURISM processed'!$A$2:$F$2692,5,0))</f>
        <v>3472000000</v>
      </c>
      <c r="Y1817" s="24">
        <f>IFNA(VLOOKUP(A1817,'TOURISM processed'!$A$2:$F$2692,6,0))</f>
        <v>1202000000</v>
      </c>
      <c r="Z1817" s="24">
        <f t="shared" si="7"/>
        <v>203.2121724</v>
      </c>
      <c r="AA1817" s="24">
        <f>IFNA(VLOOKUP(A1817,'BUSINESS processed'!A1817:J4507,5,0))</f>
        <v>0.311</v>
      </c>
      <c r="AB1817" s="24">
        <f>IFNA(VLOOKUP(A1817,'BUSINESS processed'!A1817:J4507,6,0))</f>
        <v>12</v>
      </c>
      <c r="AC1817" s="24">
        <f t="shared" si="1026"/>
        <v>0</v>
      </c>
      <c r="AD1817" s="24">
        <f>IFNA(VLOOKUP(A1817,'BUSINESS processed'!A1817:J4507,8,0))</f>
        <v>136</v>
      </c>
      <c r="AE1817" s="24">
        <f>IFNA(VLOOKUP(A1817,'BUSINESS processed'!A1817:J4507,9,0))</f>
        <v>0.26</v>
      </c>
      <c r="AF1817" s="27">
        <f>IFNA(VLOOKUP(A1817,'BUSINESS processed'!A1817:J4507,10,0))</f>
        <v>0.973</v>
      </c>
      <c r="AG1817" s="26"/>
      <c r="AH1817" s="26"/>
      <c r="AI1817" s="26"/>
      <c r="AJ1817" s="26"/>
      <c r="AK1817" s="26"/>
      <c r="AL1817" s="26"/>
      <c r="AM1817" s="26"/>
      <c r="AN1817" s="26"/>
      <c r="AO1817" s="26"/>
      <c r="AP1817" s="26"/>
      <c r="AQ1817" s="26"/>
      <c r="AR1817" s="26"/>
      <c r="AS1817" s="26"/>
      <c r="AT1817" s="26"/>
      <c r="AU1817" s="26"/>
      <c r="AV1817" s="26"/>
      <c r="AW1817" s="26"/>
      <c r="AX1817" s="26"/>
      <c r="AY1817" s="26"/>
      <c r="AZ1817" s="26"/>
      <c r="BA1817" s="26"/>
      <c r="BB1817" s="26"/>
      <c r="BC1817" s="26"/>
      <c r="BD1817" s="26"/>
      <c r="BE1817" s="26"/>
      <c r="BF1817" s="26"/>
      <c r="BG1817" s="26"/>
      <c r="BH1817" s="26"/>
    </row>
    <row r="1818">
      <c r="A1818" s="18" t="str">
        <f t="shared" si="1"/>
        <v>Middle East_Jordan-Middle East_2010</v>
      </c>
      <c r="B1818" s="19" t="s">
        <v>228</v>
      </c>
      <c r="C1818" s="20" t="s">
        <v>233</v>
      </c>
      <c r="D1818" s="21" t="s">
        <v>89</v>
      </c>
      <c r="E1818" s="22">
        <v>2.6425379367E10</v>
      </c>
      <c r="F1818" s="22">
        <f t="shared" si="2"/>
        <v>4370.721033</v>
      </c>
      <c r="G1818" s="23">
        <v>0.085</v>
      </c>
      <c r="H1818" s="23">
        <v>361.0</v>
      </c>
      <c r="I1818" s="23">
        <v>0.09</v>
      </c>
      <c r="J1818" s="24">
        <f>IFNA(VLOOKUP(A1818,'ENERGY processed'!$A$2:$H$2692,7,0),"")</f>
        <v>5020</v>
      </c>
      <c r="K1818" s="24">
        <f t="shared" si="3"/>
        <v>0.0008303010255</v>
      </c>
      <c r="L1818" s="24">
        <f>IFNA(VLOOKUP(A1818,'ENERGY processed'!$A$2:$H$2692,8,0),"")</f>
        <v>16489</v>
      </c>
      <c r="M1818" s="24">
        <f t="shared" si="5"/>
        <v>0.002727257691</v>
      </c>
      <c r="N1818" s="24">
        <f>IFNA(VLOOKUP(A1818,'HUMAN RESOURCES processed'!$A$2:$M$2692,5,0))</f>
        <v>0.029</v>
      </c>
      <c r="O1818" s="24">
        <f>IFNA(VLOOKUP(A1818,'HUMAN RESOURCES processed'!$A$2:$M$2692,6,0))</f>
        <v>0.018</v>
      </c>
      <c r="P1818" s="24">
        <f>IFNA(VLOOKUP(A1818,'HUMAN RESOURCES processed'!$A$2:$M$2692,7,0))</f>
        <v>75</v>
      </c>
      <c r="Q1818" s="24">
        <f>IFNA(VLOOKUP(A1818,'HUMAN RESOURCES processed'!$A$2:$M$2692,8,0))</f>
        <v>72</v>
      </c>
      <c r="R1818" s="24">
        <f t="shared" si="6"/>
        <v>73.5</v>
      </c>
      <c r="S1818" s="24">
        <f>IFNA(VLOOKUP(A1818,'HUMAN RESOURCES processed'!$A$2:$M$2692,9,0))</f>
        <v>0.351</v>
      </c>
      <c r="T1818" s="24">
        <f>IFNA(VLOOKUP(A1818,'HUMAN RESOURCES processed'!$A$2:$M$2692,10,0))</f>
        <v>0.615</v>
      </c>
      <c r="U1818" s="24">
        <f>IFNA(VLOOKUP(A1818,'HUMAN RESOURCES processed'!$A$2:$M$2692,11,0))</f>
        <v>0.034</v>
      </c>
      <c r="V1818" s="24">
        <f>IFNA(VLOOKUP(A1818,'HUMAN RESOURCES processed'!$A$2:$M$2692,12,0))</f>
        <v>6046000</v>
      </c>
      <c r="W1818" s="24">
        <f>IFNA(VLOOKUP(A1818,'HUMAN RESOURCES processed'!$A$2:$M$2692,13,0))</f>
        <v>0.825</v>
      </c>
      <c r="X1818" s="24">
        <f>IFNA(VLOOKUP(A1818,'TOURISM processed'!$A$2:$F$2692,5,0))</f>
        <v>4390000000</v>
      </c>
      <c r="Y1818" s="24">
        <f>IFNA(VLOOKUP(A1818,'TOURISM processed'!$A$2:$F$2692,6,0))</f>
        <v>1736000000</v>
      </c>
      <c r="Z1818" s="24">
        <f t="shared" si="7"/>
        <v>287.1319881</v>
      </c>
      <c r="AA1818" s="24">
        <f>IFNA(VLOOKUP(A1818,'BUSINESS processed'!A1818:J4508,5,0))</f>
        <v>0.312</v>
      </c>
      <c r="AB1818" s="24">
        <f>IFNA(VLOOKUP(A1818,'BUSINESS processed'!A1818:J4508,6,0))</f>
        <v>12</v>
      </c>
      <c r="AC1818" s="24">
        <f t="shared" si="1026"/>
        <v>0</v>
      </c>
      <c r="AD1818" s="24">
        <f>IFNA(VLOOKUP(A1818,'BUSINESS processed'!A1818:J4508,8,0))</f>
        <v>136</v>
      </c>
      <c r="AE1818" s="24">
        <f>IFNA(VLOOKUP(A1818,'BUSINESS processed'!A1818:J4508,9,0))</f>
        <v>0.272</v>
      </c>
      <c r="AF1818" s="27">
        <f>IFNA(VLOOKUP(A1818,'BUSINESS processed'!A1818:J4508,10,0))</f>
        <v>1.026</v>
      </c>
      <c r="AG1818" s="26"/>
      <c r="AH1818" s="26"/>
      <c r="AI1818" s="26"/>
      <c r="AJ1818" s="26"/>
      <c r="AK1818" s="26"/>
      <c r="AL1818" s="26"/>
      <c r="AM1818" s="26"/>
      <c r="AN1818" s="26"/>
      <c r="AO1818" s="26"/>
      <c r="AP1818" s="26"/>
      <c r="AQ1818" s="26"/>
      <c r="AR1818" s="26"/>
      <c r="AS1818" s="26"/>
      <c r="AT1818" s="26"/>
      <c r="AU1818" s="26"/>
      <c r="AV1818" s="26"/>
      <c r="AW1818" s="26"/>
      <c r="AX1818" s="26"/>
      <c r="AY1818" s="26"/>
      <c r="AZ1818" s="26"/>
      <c r="BA1818" s="26"/>
      <c r="BB1818" s="26"/>
      <c r="BC1818" s="26"/>
      <c r="BD1818" s="26"/>
      <c r="BE1818" s="26"/>
      <c r="BF1818" s="26"/>
      <c r="BG1818" s="26"/>
      <c r="BH1818" s="26"/>
    </row>
    <row r="1819">
      <c r="A1819" s="18" t="str">
        <f t="shared" si="1"/>
        <v>Middle East_Jordan-Middle East_2011</v>
      </c>
      <c r="B1819" s="19" t="s">
        <v>228</v>
      </c>
      <c r="C1819" s="20" t="s">
        <v>233</v>
      </c>
      <c r="D1819" s="21" t="s">
        <v>90</v>
      </c>
      <c r="E1819" s="22">
        <v>2.8840197019E10</v>
      </c>
      <c r="F1819" s="22">
        <f t="shared" si="2"/>
        <v>4665.94354</v>
      </c>
      <c r="G1819" s="23">
        <v>0.088</v>
      </c>
      <c r="H1819" s="23">
        <v>386.0</v>
      </c>
      <c r="I1819" s="23">
        <v>0.087</v>
      </c>
      <c r="J1819" s="24">
        <f>IFNA(VLOOKUP(A1819,'ENERGY processed'!$A$2:$H$2692,7,0),"")</f>
        <v>5956.5</v>
      </c>
      <c r="K1819" s="24">
        <f t="shared" si="3"/>
        <v>0.0009636790163</v>
      </c>
      <c r="L1819" s="24">
        <f>IFNA(VLOOKUP(A1819,'ENERGY processed'!$A$2:$H$2692,8,0),"")</f>
        <v>18810</v>
      </c>
      <c r="M1819" s="24">
        <f t="shared" si="5"/>
        <v>0.003043196894</v>
      </c>
      <c r="N1819" s="24">
        <f>IFNA(VLOOKUP(A1819,'HUMAN RESOURCES processed'!$A$2:$M$2692,5,0))</f>
        <v>0.028</v>
      </c>
      <c r="O1819" s="24">
        <f>IFNA(VLOOKUP(A1819,'HUMAN RESOURCES processed'!$A$2:$M$2692,6,0))</f>
        <v>0.017</v>
      </c>
      <c r="P1819" s="24">
        <f>IFNA(VLOOKUP(A1819,'HUMAN RESOURCES processed'!$A$2:$M$2692,7,0))</f>
        <v>75</v>
      </c>
      <c r="Q1819" s="24">
        <f>IFNA(VLOOKUP(A1819,'HUMAN RESOURCES processed'!$A$2:$M$2692,8,0))</f>
        <v>72</v>
      </c>
      <c r="R1819" s="24">
        <f t="shared" si="6"/>
        <v>73.5</v>
      </c>
      <c r="S1819" s="24">
        <f>IFNA(VLOOKUP(A1819,'HUMAN RESOURCES processed'!$A$2:$M$2692,9,0))</f>
        <v>0.346</v>
      </c>
      <c r="T1819" s="24">
        <f>IFNA(VLOOKUP(A1819,'HUMAN RESOURCES processed'!$A$2:$M$2692,10,0))</f>
        <v>0.62</v>
      </c>
      <c r="U1819" s="24">
        <f>IFNA(VLOOKUP(A1819,'HUMAN RESOURCES processed'!$A$2:$M$2692,11,0))</f>
        <v>0.034</v>
      </c>
      <c r="V1819" s="24">
        <f>IFNA(VLOOKUP(A1819,'HUMAN RESOURCES processed'!$A$2:$M$2692,12,0))</f>
        <v>6181000</v>
      </c>
      <c r="W1819" s="24">
        <f>IFNA(VLOOKUP(A1819,'HUMAN RESOURCES processed'!$A$2:$M$2692,13,0))</f>
        <v>0.827</v>
      </c>
      <c r="X1819" s="24">
        <f>IFNA(VLOOKUP(A1819,'TOURISM processed'!$A$2:$F$2692,5,0))</f>
        <v>3860000000</v>
      </c>
      <c r="Y1819" s="24">
        <f>IFNA(VLOOKUP(A1819,'TOURISM processed'!$A$2:$F$2692,6,0))</f>
        <v>1280000000</v>
      </c>
      <c r="Z1819" s="24">
        <f t="shared" si="7"/>
        <v>207.086232</v>
      </c>
      <c r="AA1819" s="24">
        <f>IFNA(VLOOKUP(A1819,'BUSINESS processed'!A1819:J4509,5,0))</f>
        <v>0.277</v>
      </c>
      <c r="AB1819" s="24">
        <f>IFNA(VLOOKUP(A1819,'BUSINESS processed'!A1819:J4509,6,0))</f>
        <v>12</v>
      </c>
      <c r="AC1819" s="24">
        <f t="shared" si="1026"/>
        <v>0</v>
      </c>
      <c r="AD1819" s="24">
        <f>IFNA(VLOOKUP(A1819,'BUSINESS processed'!A1819:J4509,8,0))</f>
        <v>151</v>
      </c>
      <c r="AE1819" s="24">
        <f>IFNA(VLOOKUP(A1819,'BUSINESS processed'!A1819:J4509,9,0))</f>
        <v>0.349</v>
      </c>
      <c r="AF1819" s="27">
        <f>IFNA(VLOOKUP(A1819,'BUSINESS processed'!A1819:J4509,10,0))</f>
        <v>1.112</v>
      </c>
      <c r="AG1819" s="26"/>
      <c r="AH1819" s="26"/>
      <c r="AI1819" s="26"/>
      <c r="AJ1819" s="26"/>
      <c r="AK1819" s="26"/>
      <c r="AL1819" s="26"/>
      <c r="AM1819" s="26"/>
      <c r="AN1819" s="26"/>
      <c r="AO1819" s="26"/>
      <c r="AP1819" s="26"/>
      <c r="AQ1819" s="26"/>
      <c r="AR1819" s="26"/>
      <c r="AS1819" s="26"/>
      <c r="AT1819" s="26"/>
      <c r="AU1819" s="26"/>
      <c r="AV1819" s="26"/>
      <c r="AW1819" s="26"/>
      <c r="AX1819" s="26"/>
      <c r="AY1819" s="26"/>
      <c r="AZ1819" s="26"/>
      <c r="BA1819" s="26"/>
      <c r="BB1819" s="26"/>
      <c r="BC1819" s="26"/>
      <c r="BD1819" s="26"/>
      <c r="BE1819" s="26"/>
      <c r="BF1819" s="26"/>
      <c r="BG1819" s="26"/>
      <c r="BH1819" s="26"/>
    </row>
    <row r="1820">
      <c r="A1820" s="18" t="str">
        <f t="shared" si="1"/>
        <v>Middle East_Jordan-Middle East_2012</v>
      </c>
      <c r="B1820" s="19" t="s">
        <v>228</v>
      </c>
      <c r="C1820" s="20" t="s">
        <v>233</v>
      </c>
      <c r="D1820" s="21" t="s">
        <v>91</v>
      </c>
      <c r="E1820" s="22">
        <v>3.1015239496E10</v>
      </c>
      <c r="F1820" s="22">
        <f t="shared" si="2"/>
        <v>4909.028094</v>
      </c>
      <c r="G1820" s="23">
        <v>0.098</v>
      </c>
      <c r="H1820" s="23">
        <v>388.0</v>
      </c>
      <c r="I1820" s="23">
        <v>0.088</v>
      </c>
      <c r="J1820" s="24">
        <f>IF(AND( C1820=C1819,D1820&gt;D1819),J1819,"")</f>
        <v>5956.5</v>
      </c>
      <c r="K1820" s="24">
        <f t="shared" si="3"/>
        <v>0.0009427825261</v>
      </c>
      <c r="L1820" s="24">
        <f t="shared" ref="L1820:L1822" si="1028">IF(AND(C1820=C1819,C1820&gt;C1819),C1819,0)</f>
        <v>0</v>
      </c>
      <c r="M1820" s="24">
        <f t="shared" si="5"/>
        <v>0</v>
      </c>
      <c r="N1820" s="24">
        <f>IFNA(VLOOKUP(A1820,'HUMAN RESOURCES processed'!$A$2:$M$2692,5,0))</f>
        <v>0.028</v>
      </c>
      <c r="O1820" s="24">
        <f>IFNA(VLOOKUP(A1820,'HUMAN RESOURCES processed'!$A$2:$M$2692,6,0))</f>
        <v>0.017</v>
      </c>
      <c r="P1820" s="24">
        <f>IFNA(VLOOKUP(A1820,'HUMAN RESOURCES processed'!$A$2:$M$2692,7,0))</f>
        <v>75</v>
      </c>
      <c r="Q1820" s="24">
        <f>IFNA(VLOOKUP(A1820,'HUMAN RESOURCES processed'!$A$2:$M$2692,8,0))</f>
        <v>72</v>
      </c>
      <c r="R1820" s="24">
        <f t="shared" si="6"/>
        <v>73.5</v>
      </c>
      <c r="S1820" s="24">
        <f>IFNA(VLOOKUP(A1820,'HUMAN RESOURCES processed'!$A$2:$M$2692,9,0))</f>
        <v>0.341</v>
      </c>
      <c r="T1820" s="24">
        <f>IFNA(VLOOKUP(A1820,'HUMAN RESOURCES processed'!$A$2:$M$2692,10,0))</f>
        <v>0.624</v>
      </c>
      <c r="U1820" s="24">
        <f>IFNA(VLOOKUP(A1820,'HUMAN RESOURCES processed'!$A$2:$M$2692,11,0))</f>
        <v>0.035</v>
      </c>
      <c r="V1820" s="24">
        <f>IFNA(VLOOKUP(A1820,'HUMAN RESOURCES processed'!$A$2:$M$2692,12,0))</f>
        <v>6318000</v>
      </c>
      <c r="W1820" s="24">
        <f>IFNA(VLOOKUP(A1820,'HUMAN RESOURCES processed'!$A$2:$M$2692,13,0))</f>
        <v>0.83</v>
      </c>
      <c r="X1820" s="24">
        <f>IFNA(VLOOKUP(A1820,'TOURISM processed'!$A$2:$F$2692,5,0))</f>
        <v>4485000000</v>
      </c>
      <c r="Y1820" s="24">
        <f>IFNA(VLOOKUP(A1820,'TOURISM processed'!$A$2:$F$2692,6,0))</f>
        <v>1257000000</v>
      </c>
      <c r="Z1820" s="24">
        <f t="shared" si="7"/>
        <v>198.9553656</v>
      </c>
      <c r="AA1820" s="24">
        <f>IFNA(VLOOKUP(A1820,'BUSINESS processed'!A1820:J4510,5,0))</f>
        <v>0.281</v>
      </c>
      <c r="AB1820" s="24">
        <f>IFNA(VLOOKUP(A1820,'BUSINESS processed'!A1820:J4510,6,0))</f>
        <v>12</v>
      </c>
      <c r="AC1820" s="24">
        <f>IFNA(VLOOKUP(A1820,'BUSINESS processed'!A1820:J4510,7,0))</f>
        <v>119</v>
      </c>
      <c r="AD1820" s="24">
        <f>IFNA(VLOOKUP(A1820,'BUSINESS processed'!A1820:J4510,8,0))</f>
        <v>151</v>
      </c>
      <c r="AE1820" s="24">
        <f>IFNA(VLOOKUP(A1820,'BUSINESS processed'!A1820:J4510,9,0))</f>
        <v>0.41</v>
      </c>
      <c r="AF1820" s="27">
        <f>IFNA(VLOOKUP(A1820,'BUSINESS processed'!A1820:J4510,10,0))</f>
        <v>1.282</v>
      </c>
      <c r="AG1820" s="26"/>
      <c r="AH1820" s="26"/>
      <c r="AI1820" s="26"/>
      <c r="AJ1820" s="26"/>
      <c r="AK1820" s="26"/>
      <c r="AL1820" s="26"/>
      <c r="AM1820" s="26"/>
      <c r="AN1820" s="26"/>
      <c r="AO1820" s="26"/>
      <c r="AP1820" s="26"/>
      <c r="AQ1820" s="26"/>
      <c r="AR1820" s="26"/>
      <c r="AS1820" s="26"/>
      <c r="AT1820" s="26"/>
      <c r="AU1820" s="26"/>
      <c r="AV1820" s="26"/>
      <c r="AW1820" s="26"/>
      <c r="AX1820" s="26"/>
      <c r="AY1820" s="26"/>
      <c r="AZ1820" s="26"/>
      <c r="BA1820" s="26"/>
      <c r="BB1820" s="26"/>
      <c r="BC1820" s="26"/>
      <c r="BD1820" s="26"/>
      <c r="BE1820" s="26"/>
      <c r="BF1820" s="26"/>
      <c r="BG1820" s="26"/>
      <c r="BH1820" s="26"/>
    </row>
    <row r="1821">
      <c r="A1821" s="18" t="str">
        <f t="shared" si="1"/>
        <v>Middle East_Kuwait-Middle East_2000</v>
      </c>
      <c r="B1821" s="19" t="s">
        <v>228</v>
      </c>
      <c r="C1821" s="20" t="s">
        <v>234</v>
      </c>
      <c r="D1821" s="21" t="s">
        <v>70</v>
      </c>
      <c r="E1821" s="22">
        <v>3.7718011469E10</v>
      </c>
      <c r="F1821" s="22">
        <f t="shared" si="2"/>
        <v>19786.69504</v>
      </c>
      <c r="G1821" s="23">
        <v>0.025</v>
      </c>
      <c r="H1821" s="23">
        <v>494.0</v>
      </c>
      <c r="I1821" s="23">
        <v>0.089</v>
      </c>
      <c r="J1821" s="24">
        <f>IF(AND( C1821=C1820,D1821&gt;D1820),J1820,0)</f>
        <v>0</v>
      </c>
      <c r="K1821" s="24">
        <f t="shared" si="3"/>
        <v>0</v>
      </c>
      <c r="L1821" s="24">
        <f t="shared" si="1028"/>
        <v>0</v>
      </c>
      <c r="M1821" s="24">
        <f t="shared" si="5"/>
        <v>0</v>
      </c>
      <c r="N1821" s="24">
        <f>IFNA(VLOOKUP(A1821,'HUMAN RESOURCES processed'!$A$2:$M$2692,5,0))</f>
        <v>0.024</v>
      </c>
      <c r="O1821" s="24">
        <f>IFNA(VLOOKUP(A1821,'HUMAN RESOURCES processed'!$A$2:$M$2692,6,0))</f>
        <v>0.011</v>
      </c>
      <c r="P1821" s="24">
        <f>IFNA(VLOOKUP(A1821,'HUMAN RESOURCES processed'!$A$2:$M$2692,7,0))</f>
        <v>74</v>
      </c>
      <c r="Q1821" s="24">
        <f>IFNA(VLOOKUP(A1821,'HUMAN RESOURCES processed'!$A$2:$M$2692,8,0))</f>
        <v>72</v>
      </c>
      <c r="R1821" s="24">
        <f t="shared" si="6"/>
        <v>73</v>
      </c>
      <c r="S1821" s="24">
        <f>IFNA(VLOOKUP(A1821,'HUMAN RESOURCES processed'!$A$2:$M$2692,9,0))</f>
        <v>0.257</v>
      </c>
      <c r="T1821" s="24">
        <f>IFNA(VLOOKUP(A1821,'HUMAN RESOURCES processed'!$A$2:$M$2692,10,0))</f>
        <v>0.712</v>
      </c>
      <c r="U1821" s="24">
        <f>IFNA(VLOOKUP(A1821,'HUMAN RESOURCES processed'!$A$2:$M$2692,11,0))</f>
        <v>0.031</v>
      </c>
      <c r="V1821" s="24">
        <f>IFNA(VLOOKUP(A1821,'HUMAN RESOURCES processed'!$A$2:$M$2692,12,0))</f>
        <v>1906231</v>
      </c>
      <c r="W1821" s="24">
        <f>IFNA(VLOOKUP(A1821,'HUMAN RESOURCES processed'!$A$2:$M$2692,13,0))</f>
        <v>0.981</v>
      </c>
      <c r="X1821" s="24">
        <f>IFNA(VLOOKUP(A1821,'TOURISM processed'!$A$2:$F$2692,5,0))</f>
        <v>394000000</v>
      </c>
      <c r="Y1821" s="24">
        <f>IFNA(VLOOKUP(A1821,'TOURISM processed'!$A$2:$F$2692,6,0))</f>
        <v>2852000000</v>
      </c>
      <c r="Z1821" s="24">
        <f t="shared" si="7"/>
        <v>1496.14606</v>
      </c>
      <c r="AA1821" s="24">
        <f t="shared" ref="AA1821:AA1825" si="1029">IF(AND(C1821=C1820,D1821&gt;D1820),AA1820,0)</f>
        <v>0</v>
      </c>
      <c r="AB1821" s="24">
        <f t="shared" ref="AB1821:AB1823" si="1030">IF(AND(C1821=C1820,D1821&gt;D1820),AB1820,0)</f>
        <v>0</v>
      </c>
      <c r="AC1821" s="24">
        <f t="shared" ref="AC1821:AC1832" si="1031">IF(AND(C1821=C1820,D1821&gt;D1820),AC1820,0)</f>
        <v>0</v>
      </c>
      <c r="AD1821" s="24">
        <f t="shared" ref="AD1821:AD1825" si="1032">IF(AND(C1821=C1820,D1821&gt;D1820),AD1820,0)</f>
        <v>0</v>
      </c>
      <c r="AE1821" s="24">
        <f>IFNA(VLOOKUP(A1821,'BUSINESS processed'!A1821:J4511,9,0))</f>
        <v>0.067</v>
      </c>
      <c r="AF1821" s="27">
        <f>IFNA(VLOOKUP(A1821,'BUSINESS processed'!A1821:J4511,10,0))</f>
        <v>0.25</v>
      </c>
      <c r="AG1821" s="26"/>
      <c r="AH1821" s="26"/>
      <c r="AI1821" s="26"/>
      <c r="AJ1821" s="26"/>
      <c r="AK1821" s="26"/>
      <c r="AL1821" s="26"/>
      <c r="AM1821" s="26"/>
      <c r="AN1821" s="26"/>
      <c r="AO1821" s="26"/>
      <c r="AP1821" s="26"/>
      <c r="AQ1821" s="26"/>
      <c r="AR1821" s="26"/>
      <c r="AS1821" s="26"/>
      <c r="AT1821" s="26"/>
      <c r="AU1821" s="26"/>
      <c r="AV1821" s="26"/>
      <c r="AW1821" s="26"/>
      <c r="AX1821" s="26"/>
      <c r="AY1821" s="26"/>
      <c r="AZ1821" s="26"/>
      <c r="BA1821" s="26"/>
      <c r="BB1821" s="26"/>
      <c r="BC1821" s="26"/>
      <c r="BD1821" s="26"/>
      <c r="BE1821" s="26"/>
      <c r="BF1821" s="26"/>
      <c r="BG1821" s="26"/>
      <c r="BH1821" s="26"/>
    </row>
    <row r="1822">
      <c r="A1822" s="18" t="str">
        <f t="shared" si="1"/>
        <v>Middle East_Kuwait-Middle East_2001</v>
      </c>
      <c r="B1822" s="19" t="s">
        <v>228</v>
      </c>
      <c r="C1822" s="20" t="s">
        <v>234</v>
      </c>
      <c r="D1822" s="21" t="s">
        <v>71</v>
      </c>
      <c r="E1822" s="22">
        <v>3.489077374E10</v>
      </c>
      <c r="F1822" s="22">
        <f t="shared" si="2"/>
        <v>17616.22906</v>
      </c>
      <c r="G1822" s="23">
        <v>0.036</v>
      </c>
      <c r="H1822" s="23">
        <v>634.0</v>
      </c>
      <c r="I1822" s="23">
        <v>0.079</v>
      </c>
      <c r="J1822" s="24">
        <f>IFNA(VLOOKUP(A1822,'ENERGY processed'!$A$2:$H$2692,7,0),"")</f>
        <v>32523</v>
      </c>
      <c r="K1822" s="24">
        <f t="shared" si="3"/>
        <v>0.01642074842</v>
      </c>
      <c r="L1822" s="24">
        <f t="shared" si="1028"/>
        <v>0</v>
      </c>
      <c r="M1822" s="24">
        <f t="shared" si="5"/>
        <v>0</v>
      </c>
      <c r="N1822" s="24">
        <f>IFNA(VLOOKUP(A1822,'HUMAN RESOURCES processed'!$A$2:$M$2692,5,0))</f>
        <v>0.023</v>
      </c>
      <c r="O1822" s="24">
        <f>IFNA(VLOOKUP(A1822,'HUMAN RESOURCES processed'!$A$2:$M$2692,6,0))</f>
        <v>0.011</v>
      </c>
      <c r="P1822" s="24">
        <f>IFNA(VLOOKUP(A1822,'HUMAN RESOURCES processed'!$A$2:$M$2692,7,0))</f>
        <v>74</v>
      </c>
      <c r="Q1822" s="24">
        <f>IFNA(VLOOKUP(A1822,'HUMAN RESOURCES processed'!$A$2:$M$2692,8,0))</f>
        <v>73</v>
      </c>
      <c r="R1822" s="24">
        <f t="shared" si="6"/>
        <v>73.5</v>
      </c>
      <c r="S1822" s="24">
        <f>IFNA(VLOOKUP(A1822,'HUMAN RESOURCES processed'!$A$2:$M$2692,9,0))</f>
        <v>0.257</v>
      </c>
      <c r="T1822" s="24">
        <f>IFNA(VLOOKUP(A1822,'HUMAN RESOURCES processed'!$A$2:$M$2692,10,0))</f>
        <v>0.711</v>
      </c>
      <c r="U1822" s="24">
        <f>IFNA(VLOOKUP(A1822,'HUMAN RESOURCES processed'!$A$2:$M$2692,11,0))</f>
        <v>0.033</v>
      </c>
      <c r="V1822" s="24">
        <f>IFNA(VLOOKUP(A1822,'HUMAN RESOURCES processed'!$A$2:$M$2692,12,0))</f>
        <v>1980604</v>
      </c>
      <c r="W1822" s="24">
        <f>IFNA(VLOOKUP(A1822,'HUMAN RESOURCES processed'!$A$2:$M$2692,13,0))</f>
        <v>0.981</v>
      </c>
      <c r="X1822" s="24">
        <f>IFNA(VLOOKUP(A1822,'TOURISM processed'!$A$2:$F$2692,5,0))</f>
        <v>286000000</v>
      </c>
      <c r="Y1822" s="24">
        <f>IFNA(VLOOKUP(A1822,'TOURISM processed'!$A$2:$F$2692,6,0))</f>
        <v>3207000000</v>
      </c>
      <c r="Z1822" s="24">
        <f t="shared" si="7"/>
        <v>1619.203031</v>
      </c>
      <c r="AA1822" s="24">
        <f t="shared" si="1029"/>
        <v>0</v>
      </c>
      <c r="AB1822" s="24">
        <f t="shared" si="1030"/>
        <v>0</v>
      </c>
      <c r="AC1822" s="24">
        <f t="shared" si="1031"/>
        <v>0</v>
      </c>
      <c r="AD1822" s="24">
        <f t="shared" si="1032"/>
        <v>0</v>
      </c>
      <c r="AE1822" s="24">
        <f>IFNA(VLOOKUP(A1822,'BUSINESS processed'!A1822:J4512,9,0))</f>
        <v>0.086</v>
      </c>
      <c r="AF1822" s="27">
        <f>IFNA(VLOOKUP(A1822,'BUSINESS processed'!A1822:J4512,10,0))</f>
        <v>0.443</v>
      </c>
      <c r="AG1822" s="26"/>
      <c r="AH1822" s="26"/>
      <c r="AI1822" s="26"/>
      <c r="AJ1822" s="26"/>
      <c r="AK1822" s="26"/>
      <c r="AL1822" s="26"/>
      <c r="AM1822" s="26"/>
      <c r="AN1822" s="26"/>
      <c r="AO1822" s="26"/>
      <c r="AP1822" s="26"/>
      <c r="AQ1822" s="26"/>
      <c r="AR1822" s="26"/>
      <c r="AS1822" s="26"/>
      <c r="AT1822" s="26"/>
      <c r="AU1822" s="26"/>
      <c r="AV1822" s="26"/>
      <c r="AW1822" s="26"/>
      <c r="AX1822" s="26"/>
      <c r="AY1822" s="26"/>
      <c r="AZ1822" s="26"/>
      <c r="BA1822" s="26"/>
      <c r="BB1822" s="26"/>
      <c r="BC1822" s="26"/>
      <c r="BD1822" s="26"/>
      <c r="BE1822" s="26"/>
      <c r="BF1822" s="26"/>
      <c r="BG1822" s="26"/>
      <c r="BH1822" s="26"/>
    </row>
    <row r="1823">
      <c r="A1823" s="18" t="str">
        <f t="shared" si="1"/>
        <v>Middle East_Kuwait-Middle East_2002</v>
      </c>
      <c r="B1823" s="19" t="s">
        <v>228</v>
      </c>
      <c r="C1823" s="20" t="s">
        <v>234</v>
      </c>
      <c r="D1823" s="21" t="s">
        <v>72</v>
      </c>
      <c r="E1823" s="22">
        <v>3.8138801497E10</v>
      </c>
      <c r="F1823" s="22">
        <f t="shared" si="2"/>
        <v>18620.35233</v>
      </c>
      <c r="G1823" s="23">
        <v>0.036</v>
      </c>
      <c r="H1823" s="23">
        <v>661.0</v>
      </c>
      <c r="I1823" s="23">
        <v>0.065</v>
      </c>
      <c r="J1823" s="24">
        <f>IFNA(VLOOKUP(A1823,'ENERGY processed'!$A$2:$H$2692,7,0),"")</f>
        <v>32586</v>
      </c>
      <c r="K1823" s="24">
        <f t="shared" si="3"/>
        <v>0.01590933058</v>
      </c>
      <c r="L1823" s="24">
        <f>IFNA(VLOOKUP(A1823,'ENERGY processed'!$A$2:$H$2692,8,0),"")</f>
        <v>93696</v>
      </c>
      <c r="M1823" s="24">
        <f t="shared" si="5"/>
        <v>0.04574481797</v>
      </c>
      <c r="N1823" s="24">
        <f>IFNA(VLOOKUP(A1823,'HUMAN RESOURCES processed'!$A$2:$M$2692,5,0))</f>
        <v>0.022</v>
      </c>
      <c r="O1823" s="24">
        <f>IFNA(VLOOKUP(A1823,'HUMAN RESOURCES processed'!$A$2:$M$2692,6,0))</f>
        <v>0.011</v>
      </c>
      <c r="P1823" s="24">
        <f>IFNA(VLOOKUP(A1823,'HUMAN RESOURCES processed'!$A$2:$M$2692,7,0))</f>
        <v>74</v>
      </c>
      <c r="Q1823" s="24">
        <f>IFNA(VLOOKUP(A1823,'HUMAN RESOURCES processed'!$A$2:$M$2692,8,0))</f>
        <v>73</v>
      </c>
      <c r="R1823" s="24">
        <f t="shared" si="6"/>
        <v>73.5</v>
      </c>
      <c r="S1823" s="24">
        <f>IFNA(VLOOKUP(A1823,'HUMAN RESOURCES processed'!$A$2:$M$2692,9,0))</f>
        <v>0.256</v>
      </c>
      <c r="T1823" s="24">
        <f>IFNA(VLOOKUP(A1823,'HUMAN RESOURCES processed'!$A$2:$M$2692,10,0))</f>
        <v>0.71</v>
      </c>
      <c r="U1823" s="24">
        <f>IFNA(VLOOKUP(A1823,'HUMAN RESOURCES processed'!$A$2:$M$2692,11,0))</f>
        <v>0.034</v>
      </c>
      <c r="V1823" s="24">
        <f>IFNA(VLOOKUP(A1823,'HUMAN RESOURCES processed'!$A$2:$M$2692,12,0))</f>
        <v>2048232</v>
      </c>
      <c r="W1823" s="24">
        <f>IFNA(VLOOKUP(A1823,'HUMAN RESOURCES processed'!$A$2:$M$2692,13,0))</f>
        <v>0.981</v>
      </c>
      <c r="X1823" s="24">
        <f>IFNA(VLOOKUP(A1823,'TOURISM processed'!$A$2:$F$2692,5,0))</f>
        <v>320000000</v>
      </c>
      <c r="Y1823" s="24">
        <f>IFNA(VLOOKUP(A1823,'TOURISM processed'!$A$2:$F$2692,6,0))</f>
        <v>3412000000</v>
      </c>
      <c r="Z1823" s="24">
        <f t="shared" si="7"/>
        <v>1665.826918</v>
      </c>
      <c r="AA1823" s="24">
        <f t="shared" si="1029"/>
        <v>0</v>
      </c>
      <c r="AB1823" s="24">
        <f t="shared" si="1030"/>
        <v>0</v>
      </c>
      <c r="AC1823" s="24">
        <f t="shared" si="1031"/>
        <v>0</v>
      </c>
      <c r="AD1823" s="24">
        <f t="shared" si="1032"/>
        <v>0</v>
      </c>
      <c r="AE1823" s="24">
        <f>IFNA(VLOOKUP(A1823,'BUSINESS processed'!A1823:J4513,9,0))</f>
        <v>0.102</v>
      </c>
      <c r="AF1823" s="27">
        <f>IFNA(VLOOKUP(A1823,'BUSINESS processed'!A1823:J4513,10,0))</f>
        <v>0.599</v>
      </c>
      <c r="AG1823" s="26"/>
      <c r="AH1823" s="26"/>
      <c r="AI1823" s="26"/>
      <c r="AJ1823" s="26"/>
      <c r="AK1823" s="26"/>
      <c r="AL1823" s="26"/>
      <c r="AM1823" s="26"/>
      <c r="AN1823" s="26"/>
      <c r="AO1823" s="26"/>
      <c r="AP1823" s="26"/>
      <c r="AQ1823" s="26"/>
      <c r="AR1823" s="26"/>
      <c r="AS1823" s="26"/>
      <c r="AT1823" s="26"/>
      <c r="AU1823" s="26"/>
      <c r="AV1823" s="26"/>
      <c r="AW1823" s="26"/>
      <c r="AX1823" s="26"/>
      <c r="AY1823" s="26"/>
      <c r="AZ1823" s="26"/>
      <c r="BA1823" s="26"/>
      <c r="BB1823" s="26"/>
      <c r="BC1823" s="26"/>
      <c r="BD1823" s="26"/>
      <c r="BE1823" s="26"/>
      <c r="BF1823" s="26"/>
      <c r="BG1823" s="26"/>
      <c r="BH1823" s="26"/>
    </row>
    <row r="1824">
      <c r="A1824" s="18" t="str">
        <f t="shared" si="1"/>
        <v>Middle East_Kuwait-Middle East_2003</v>
      </c>
      <c r="B1824" s="19" t="s">
        <v>228</v>
      </c>
      <c r="C1824" s="20" t="s">
        <v>234</v>
      </c>
      <c r="D1824" s="21" t="s">
        <v>74</v>
      </c>
      <c r="E1824" s="22">
        <v>4.7875837662E10</v>
      </c>
      <c r="F1824" s="22">
        <f t="shared" si="2"/>
        <v>22621.85829</v>
      </c>
      <c r="G1824" s="23">
        <v>0.032</v>
      </c>
      <c r="H1824" s="23">
        <v>728.0</v>
      </c>
      <c r="I1824" s="23">
        <v>0.054</v>
      </c>
      <c r="J1824" s="24">
        <f>IFNA(VLOOKUP(A1824,'ENERGY processed'!$A$2:$H$2692,7,0),"")</f>
        <v>30815</v>
      </c>
      <c r="K1824" s="24">
        <f t="shared" si="3"/>
        <v>0.01456042541</v>
      </c>
      <c r="L1824" s="24">
        <f>IFNA(VLOOKUP(A1824,'ENERGY processed'!$A$2:$H$2692,8,0),"")</f>
        <v>81869</v>
      </c>
      <c r="M1824" s="24">
        <f t="shared" si="5"/>
        <v>0.03868400026</v>
      </c>
      <c r="N1824" s="24">
        <f>IFNA(VLOOKUP(A1824,'HUMAN RESOURCES processed'!$A$2:$M$2692,5,0))</f>
        <v>0.022</v>
      </c>
      <c r="O1824" s="24">
        <f>IFNA(VLOOKUP(A1824,'HUMAN RESOURCES processed'!$A$2:$M$2692,6,0))</f>
        <v>0.01</v>
      </c>
      <c r="P1824" s="24">
        <f>IFNA(VLOOKUP(A1824,'HUMAN RESOURCES processed'!$A$2:$M$2692,7,0))</f>
        <v>75</v>
      </c>
      <c r="Q1824" s="24">
        <f>IFNA(VLOOKUP(A1824,'HUMAN RESOURCES processed'!$A$2:$M$2692,8,0))</f>
        <v>73</v>
      </c>
      <c r="R1824" s="24">
        <f t="shared" si="6"/>
        <v>74</v>
      </c>
      <c r="S1824" s="24">
        <f>IFNA(VLOOKUP(A1824,'HUMAN RESOURCES processed'!$A$2:$M$2692,9,0))</f>
        <v>0.256</v>
      </c>
      <c r="T1824" s="24">
        <f>IFNA(VLOOKUP(A1824,'HUMAN RESOURCES processed'!$A$2:$M$2692,10,0))</f>
        <v>0.71</v>
      </c>
      <c r="U1824" s="24">
        <f>IFNA(VLOOKUP(A1824,'HUMAN RESOURCES processed'!$A$2:$M$2692,11,0))</f>
        <v>0.034</v>
      </c>
      <c r="V1824" s="24">
        <f>IFNA(VLOOKUP(A1824,'HUMAN RESOURCES processed'!$A$2:$M$2692,12,0))</f>
        <v>2116353</v>
      </c>
      <c r="W1824" s="24">
        <f>IFNA(VLOOKUP(A1824,'HUMAN RESOURCES processed'!$A$2:$M$2692,13,0))</f>
        <v>0.982</v>
      </c>
      <c r="X1824" s="24">
        <f>IFNA(VLOOKUP(A1824,'TOURISM processed'!$A$2:$F$2692,5,0))</f>
        <v>328000000</v>
      </c>
      <c r="Y1824" s="24">
        <f>IFNA(VLOOKUP(A1824,'TOURISM processed'!$A$2:$F$2692,6,0))</f>
        <v>3750000000</v>
      </c>
      <c r="Z1824" s="24">
        <f t="shared" si="7"/>
        <v>1771.916122</v>
      </c>
      <c r="AA1824" s="24">
        <f t="shared" si="1029"/>
        <v>0</v>
      </c>
      <c r="AB1824" s="24">
        <f>IFNA(VLOOKUP(A1824,'BUSINESS processed'!A1824:J4514,6,0))</f>
        <v>35</v>
      </c>
      <c r="AC1824" s="24">
        <f t="shared" si="1031"/>
        <v>0</v>
      </c>
      <c r="AD1824" s="24">
        <f t="shared" si="1032"/>
        <v>0</v>
      </c>
      <c r="AE1824" s="24">
        <f>IFNA(VLOOKUP(A1824,'BUSINESS processed'!A1824:J4514,9,0))</f>
        <v>0.224</v>
      </c>
      <c r="AF1824" s="27">
        <f>IFNA(VLOOKUP(A1824,'BUSINESS processed'!A1824:J4514,10,0))</f>
        <v>0.671</v>
      </c>
      <c r="AG1824" s="26"/>
      <c r="AH1824" s="26"/>
      <c r="AI1824" s="26"/>
      <c r="AJ1824" s="26"/>
      <c r="AK1824" s="26"/>
      <c r="AL1824" s="26"/>
      <c r="AM1824" s="26"/>
      <c r="AN1824" s="26"/>
      <c r="AO1824" s="26"/>
      <c r="AP1824" s="26"/>
      <c r="AQ1824" s="26"/>
      <c r="AR1824" s="26"/>
      <c r="AS1824" s="26"/>
      <c r="AT1824" s="26"/>
      <c r="AU1824" s="26"/>
      <c r="AV1824" s="26"/>
      <c r="AW1824" s="26"/>
      <c r="AX1824" s="26"/>
      <c r="AY1824" s="26"/>
      <c r="AZ1824" s="26"/>
      <c r="BA1824" s="26"/>
      <c r="BB1824" s="26"/>
      <c r="BC1824" s="26"/>
      <c r="BD1824" s="26"/>
      <c r="BE1824" s="26"/>
      <c r="BF1824" s="26"/>
      <c r="BG1824" s="26"/>
      <c r="BH1824" s="26"/>
    </row>
    <row r="1825">
      <c r="A1825" s="18" t="str">
        <f t="shared" si="1"/>
        <v>Middle East_Kuwait-Middle East_2004</v>
      </c>
      <c r="B1825" s="19" t="s">
        <v>228</v>
      </c>
      <c r="C1825" s="20" t="s">
        <v>234</v>
      </c>
      <c r="D1825" s="21" t="s">
        <v>83</v>
      </c>
      <c r="E1825" s="22">
        <v>5.9440511982E10</v>
      </c>
      <c r="F1825" s="22">
        <f t="shared" si="2"/>
        <v>27061.88577</v>
      </c>
      <c r="G1825" s="23">
        <v>0.027</v>
      </c>
      <c r="H1825" s="23">
        <v>743.0</v>
      </c>
      <c r="I1825" s="23">
        <v>0.056</v>
      </c>
      <c r="J1825" s="24">
        <f>IFNA(VLOOKUP(A1825,'ENERGY processed'!$A$2:$H$2692,7,0),"")</f>
        <v>28843</v>
      </c>
      <c r="K1825" s="24">
        <f t="shared" si="3"/>
        <v>0.01313154859</v>
      </c>
      <c r="L1825" s="24">
        <f>IFNA(VLOOKUP(A1825,'ENERGY processed'!$A$2:$H$2692,8,0),"")</f>
        <v>79959</v>
      </c>
      <c r="M1825" s="24">
        <f t="shared" si="5"/>
        <v>0.03640347722</v>
      </c>
      <c r="N1825" s="24">
        <f>IFNA(VLOOKUP(A1825,'HUMAN RESOURCES processed'!$A$2:$M$2692,5,0))</f>
        <v>0.021</v>
      </c>
      <c r="O1825" s="24">
        <f>IFNA(VLOOKUP(A1825,'HUMAN RESOURCES processed'!$A$2:$M$2692,6,0))</f>
        <v>0.01</v>
      </c>
      <c r="P1825" s="24">
        <f>IFNA(VLOOKUP(A1825,'HUMAN RESOURCES processed'!$A$2:$M$2692,7,0))</f>
        <v>75</v>
      </c>
      <c r="Q1825" s="24">
        <f>IFNA(VLOOKUP(A1825,'HUMAN RESOURCES processed'!$A$2:$M$2692,8,0))</f>
        <v>73</v>
      </c>
      <c r="R1825" s="24">
        <f t="shared" si="6"/>
        <v>74</v>
      </c>
      <c r="S1825" s="24">
        <f>IFNA(VLOOKUP(A1825,'HUMAN RESOURCES processed'!$A$2:$M$2692,9,0))</f>
        <v>0.255</v>
      </c>
      <c r="T1825" s="24">
        <f>IFNA(VLOOKUP(A1825,'HUMAN RESOURCES processed'!$A$2:$M$2692,10,0))</f>
        <v>0.711</v>
      </c>
      <c r="U1825" s="24">
        <f>IFNA(VLOOKUP(A1825,'HUMAN RESOURCES processed'!$A$2:$M$2692,11,0))</f>
        <v>0.034</v>
      </c>
      <c r="V1825" s="24">
        <f>IFNA(VLOOKUP(A1825,'HUMAN RESOURCES processed'!$A$2:$M$2692,12,0))</f>
        <v>2196466</v>
      </c>
      <c r="W1825" s="24">
        <f>IFNA(VLOOKUP(A1825,'HUMAN RESOURCES processed'!$A$2:$M$2692,13,0))</f>
        <v>0.982</v>
      </c>
      <c r="X1825" s="24">
        <f>IFNA(VLOOKUP(A1825,'TOURISM processed'!$A$2:$F$2692,5,0))</f>
        <v>398000000</v>
      </c>
      <c r="Y1825" s="24">
        <f>IFNA(VLOOKUP(A1825,'TOURISM processed'!$A$2:$F$2692,6,0))</f>
        <v>4147000000</v>
      </c>
      <c r="Z1825" s="24">
        <f t="shared" si="7"/>
        <v>1888.032867</v>
      </c>
      <c r="AA1825" s="24">
        <f t="shared" si="1029"/>
        <v>0</v>
      </c>
      <c r="AB1825" s="24">
        <f>IFNA(VLOOKUP(A1825,'BUSINESS processed'!A1825:J4515,6,0))</f>
        <v>35</v>
      </c>
      <c r="AC1825" s="24">
        <f t="shared" si="1031"/>
        <v>0</v>
      </c>
      <c r="AD1825" s="24">
        <f t="shared" si="1032"/>
        <v>0</v>
      </c>
      <c r="AE1825" s="24">
        <f>IFNA(VLOOKUP(A1825,'BUSINESS processed'!A1825:J4515,9,0))</f>
        <v>0.229</v>
      </c>
      <c r="AF1825" s="27">
        <f>IFNA(VLOOKUP(A1825,'BUSINESS processed'!A1825:J4515,10,0))</f>
        <v>0.808</v>
      </c>
      <c r="AG1825" s="26"/>
      <c r="AH1825" s="26"/>
      <c r="AI1825" s="26"/>
      <c r="AJ1825" s="26"/>
      <c r="AK1825" s="26"/>
      <c r="AL1825" s="26"/>
      <c r="AM1825" s="26"/>
      <c r="AN1825" s="26"/>
      <c r="AO1825" s="26"/>
      <c r="AP1825" s="26"/>
      <c r="AQ1825" s="26"/>
      <c r="AR1825" s="26"/>
      <c r="AS1825" s="26"/>
      <c r="AT1825" s="26"/>
      <c r="AU1825" s="26"/>
      <c r="AV1825" s="26"/>
      <c r="AW1825" s="26"/>
      <c r="AX1825" s="26"/>
      <c r="AY1825" s="26"/>
      <c r="AZ1825" s="26"/>
      <c r="BA1825" s="26"/>
      <c r="BB1825" s="26"/>
      <c r="BC1825" s="26"/>
      <c r="BD1825" s="26"/>
      <c r="BE1825" s="26"/>
      <c r="BF1825" s="26"/>
      <c r="BG1825" s="26"/>
      <c r="BH1825" s="26"/>
    </row>
    <row r="1826">
      <c r="A1826" s="18" t="str">
        <f t="shared" si="1"/>
        <v>Middle East_Kuwait-Middle East_2005</v>
      </c>
      <c r="B1826" s="19" t="s">
        <v>228</v>
      </c>
      <c r="C1826" s="20" t="s">
        <v>234</v>
      </c>
      <c r="D1826" s="21" t="s">
        <v>84</v>
      </c>
      <c r="E1826" s="22">
        <v>8.0797945205E10</v>
      </c>
      <c r="F1826" s="22">
        <f t="shared" si="2"/>
        <v>35185.93067</v>
      </c>
      <c r="G1826" s="23">
        <v>0.024</v>
      </c>
      <c r="H1826" s="23">
        <v>834.0</v>
      </c>
      <c r="I1826" s="23">
        <v>0.075</v>
      </c>
      <c r="J1826" s="24">
        <f>IFNA(VLOOKUP(A1826,'ENERGY processed'!$A$2:$H$2692,7,0),"")</f>
        <v>20067</v>
      </c>
      <c r="K1826" s="24">
        <f t="shared" si="3"/>
        <v>0.008738787465</v>
      </c>
      <c r="L1826" s="24">
        <f>IFNA(VLOOKUP(A1826,'ENERGY processed'!$A$2:$H$2692,8,0),"")</f>
        <v>55122</v>
      </c>
      <c r="M1826" s="24">
        <f t="shared" si="5"/>
        <v>0.02400455687</v>
      </c>
      <c r="N1826" s="24">
        <f>IFNA(VLOOKUP(A1826,'HUMAN RESOURCES processed'!$A$2:$M$2692,5,0))</f>
        <v>0.021</v>
      </c>
      <c r="O1826" s="24">
        <f>IFNA(VLOOKUP(A1826,'HUMAN RESOURCES processed'!$A$2:$M$2692,6,0))</f>
        <v>0.01</v>
      </c>
      <c r="P1826" s="24">
        <f>IFNA(VLOOKUP(A1826,'HUMAN RESOURCES processed'!$A$2:$M$2692,7,0))</f>
        <v>75</v>
      </c>
      <c r="Q1826" s="24">
        <f>IFNA(VLOOKUP(A1826,'HUMAN RESOURCES processed'!$A$2:$M$2692,8,0))</f>
        <v>73</v>
      </c>
      <c r="R1826" s="24">
        <f t="shared" si="6"/>
        <v>74</v>
      </c>
      <c r="S1826" s="24">
        <f>IFNA(VLOOKUP(A1826,'HUMAN RESOURCES processed'!$A$2:$M$2692,9,0))</f>
        <v>0.255</v>
      </c>
      <c r="T1826" s="24">
        <f>IFNA(VLOOKUP(A1826,'HUMAN RESOURCES processed'!$A$2:$M$2692,10,0))</f>
        <v>0.712</v>
      </c>
      <c r="U1826" s="24">
        <f>IFNA(VLOOKUP(A1826,'HUMAN RESOURCES processed'!$A$2:$M$2692,11,0))</f>
        <v>0.033</v>
      </c>
      <c r="V1826" s="24">
        <f>IFNA(VLOOKUP(A1826,'HUMAN RESOURCES processed'!$A$2:$M$2692,12,0))</f>
        <v>2296314</v>
      </c>
      <c r="W1826" s="24">
        <f>IFNA(VLOOKUP(A1826,'HUMAN RESOURCES processed'!$A$2:$M$2692,13,0))</f>
        <v>0.982</v>
      </c>
      <c r="X1826" s="24">
        <f>IFNA(VLOOKUP(A1826,'TOURISM processed'!$A$2:$F$2692,5,0))</f>
        <v>413000000</v>
      </c>
      <c r="Y1826" s="24">
        <f>IFNA(VLOOKUP(A1826,'TOURISM processed'!$A$2:$F$2692,6,0))</f>
        <v>4997000000</v>
      </c>
      <c r="Z1826" s="24">
        <f t="shared" si="7"/>
        <v>2176.096126</v>
      </c>
      <c r="AA1826" s="24">
        <f>IFNA(VLOOKUP(A1826,'BUSINESS processed'!A1826:J4516,5,0))</f>
        <v>0.107</v>
      </c>
      <c r="AB1826" s="24">
        <f>IFNA(VLOOKUP(A1826,'BUSINESS processed'!A1826:J4516,6,0))</f>
        <v>35</v>
      </c>
      <c r="AC1826" s="24">
        <f t="shared" si="1031"/>
        <v>0</v>
      </c>
      <c r="AD1826" s="24">
        <f>IFNA(VLOOKUP(A1826,'BUSINESS processed'!A1826:J4516,8,0))</f>
        <v>98</v>
      </c>
      <c r="AE1826" s="24">
        <f>IFNA(VLOOKUP(A1826,'BUSINESS processed'!A1826:J4516,9,0))</f>
        <v>0.259</v>
      </c>
      <c r="AF1826" s="27">
        <f>IFNA(VLOOKUP(A1826,'BUSINESS processed'!A1826:J4516,10,0))</f>
        <v>0.602</v>
      </c>
      <c r="AG1826" s="26"/>
      <c r="AH1826" s="26"/>
      <c r="AI1826" s="26"/>
      <c r="AJ1826" s="26"/>
      <c r="AK1826" s="26"/>
      <c r="AL1826" s="26"/>
      <c r="AM1826" s="26"/>
      <c r="AN1826" s="26"/>
      <c r="AO1826" s="26"/>
      <c r="AP1826" s="26"/>
      <c r="AQ1826" s="26"/>
      <c r="AR1826" s="26"/>
      <c r="AS1826" s="26"/>
      <c r="AT1826" s="26"/>
      <c r="AU1826" s="26"/>
      <c r="AV1826" s="26"/>
      <c r="AW1826" s="26"/>
      <c r="AX1826" s="26"/>
      <c r="AY1826" s="26"/>
      <c r="AZ1826" s="26"/>
      <c r="BA1826" s="26"/>
      <c r="BB1826" s="26"/>
      <c r="BC1826" s="26"/>
      <c r="BD1826" s="26"/>
      <c r="BE1826" s="26"/>
      <c r="BF1826" s="26"/>
      <c r="BG1826" s="26"/>
      <c r="BH1826" s="26"/>
    </row>
    <row r="1827">
      <c r="A1827" s="18" t="str">
        <f t="shared" si="1"/>
        <v>Middle East_Kuwait-Middle East_2006</v>
      </c>
      <c r="B1827" s="19" t="s">
        <v>228</v>
      </c>
      <c r="C1827" s="20" t="s">
        <v>234</v>
      </c>
      <c r="D1827" s="21" t="s">
        <v>85</v>
      </c>
      <c r="E1827" s="22">
        <v>1.02E11</v>
      </c>
      <c r="F1827" s="22">
        <f t="shared" si="2"/>
        <v>42193.3074</v>
      </c>
      <c r="G1827" s="23">
        <v>0.022</v>
      </c>
      <c r="H1827" s="23">
        <v>943.0</v>
      </c>
      <c r="I1827" s="23">
        <v>0.086</v>
      </c>
      <c r="J1827" s="24">
        <f>IFNA(VLOOKUP(A1827,'ENERGY processed'!$A$2:$H$2692,7,0),"")</f>
        <v>23469</v>
      </c>
      <c r="K1827" s="24">
        <f t="shared" si="3"/>
        <v>0.00970818364</v>
      </c>
      <c r="L1827" s="24">
        <f>IFNA(VLOOKUP(A1827,'ENERGY processed'!$A$2:$H$2692,8,0),"")</f>
        <v>63534</v>
      </c>
      <c r="M1827" s="24">
        <f t="shared" si="5"/>
        <v>0.02628146659</v>
      </c>
      <c r="N1827" s="24">
        <f>IFNA(VLOOKUP(A1827,'HUMAN RESOURCES processed'!$A$2:$M$2692,5,0))</f>
        <v>0.021</v>
      </c>
      <c r="O1827" s="24">
        <f>IFNA(VLOOKUP(A1827,'HUMAN RESOURCES processed'!$A$2:$M$2692,6,0))</f>
        <v>0.01</v>
      </c>
      <c r="P1827" s="24">
        <f>IFNA(VLOOKUP(A1827,'HUMAN RESOURCES processed'!$A$2:$M$2692,7,0))</f>
        <v>75</v>
      </c>
      <c r="Q1827" s="24">
        <f>IFNA(VLOOKUP(A1827,'HUMAN RESOURCES processed'!$A$2:$M$2692,8,0))</f>
        <v>73</v>
      </c>
      <c r="R1827" s="24">
        <f t="shared" si="6"/>
        <v>74</v>
      </c>
      <c r="S1827" s="24">
        <f>IFNA(VLOOKUP(A1827,'HUMAN RESOURCES processed'!$A$2:$M$2692,9,0))</f>
        <v>0.255</v>
      </c>
      <c r="T1827" s="24">
        <f>IFNA(VLOOKUP(A1827,'HUMAN RESOURCES processed'!$A$2:$M$2692,10,0))</f>
        <v>0.715</v>
      </c>
      <c r="U1827" s="24">
        <f>IFNA(VLOOKUP(A1827,'HUMAN RESOURCES processed'!$A$2:$M$2692,11,0))</f>
        <v>0.031</v>
      </c>
      <c r="V1827" s="24">
        <f>IFNA(VLOOKUP(A1827,'HUMAN RESOURCES processed'!$A$2:$M$2692,12,0))</f>
        <v>2417445</v>
      </c>
      <c r="W1827" s="24">
        <f>IFNA(VLOOKUP(A1827,'HUMAN RESOURCES processed'!$A$2:$M$2692,13,0))</f>
        <v>0.982</v>
      </c>
      <c r="X1827" s="24">
        <f>IFNA(VLOOKUP(A1827,'TOURISM processed'!$A$2:$F$2692,5,0))</f>
        <v>508000000</v>
      </c>
      <c r="Y1827" s="24">
        <f>IFNA(VLOOKUP(A1827,'TOURISM processed'!$A$2:$F$2692,6,0))</f>
        <v>6074000000</v>
      </c>
      <c r="Z1827" s="24">
        <f t="shared" si="7"/>
        <v>2512.570089</v>
      </c>
      <c r="AA1827" s="24">
        <f>IFNA(VLOOKUP(A1827,'BUSINESS processed'!A1827:J4517,5,0))</f>
        <v>0.107</v>
      </c>
      <c r="AB1827" s="24">
        <f>IFNA(VLOOKUP(A1827,'BUSINESS processed'!A1827:J4517,6,0))</f>
        <v>35</v>
      </c>
      <c r="AC1827" s="24">
        <f t="shared" si="1031"/>
        <v>0</v>
      </c>
      <c r="AD1827" s="24">
        <f>IFNA(VLOOKUP(A1827,'BUSINESS processed'!A1827:J4517,8,0))</f>
        <v>98</v>
      </c>
      <c r="AE1827" s="24">
        <f>IFNA(VLOOKUP(A1827,'BUSINESS processed'!A1827:J4517,9,0))</f>
        <v>0.288</v>
      </c>
      <c r="AF1827" s="27">
        <f>IFNA(VLOOKUP(A1827,'BUSINESS processed'!A1827:J4517,10,0))</f>
        <v>0.488</v>
      </c>
      <c r="AG1827" s="26"/>
      <c r="AH1827" s="26"/>
      <c r="AI1827" s="26"/>
      <c r="AJ1827" s="26"/>
      <c r="AK1827" s="26"/>
      <c r="AL1827" s="26"/>
      <c r="AM1827" s="26"/>
      <c r="AN1827" s="26"/>
      <c r="AO1827" s="26"/>
      <c r="AP1827" s="26"/>
      <c r="AQ1827" s="26"/>
      <c r="AR1827" s="26"/>
      <c r="AS1827" s="26"/>
      <c r="AT1827" s="26"/>
      <c r="AU1827" s="26"/>
      <c r="AV1827" s="26"/>
      <c r="AW1827" s="26"/>
      <c r="AX1827" s="26"/>
      <c r="AY1827" s="26"/>
      <c r="AZ1827" s="26"/>
      <c r="BA1827" s="26"/>
      <c r="BB1827" s="26"/>
      <c r="BC1827" s="26"/>
      <c r="BD1827" s="26"/>
      <c r="BE1827" s="26"/>
      <c r="BF1827" s="26"/>
      <c r="BG1827" s="26"/>
      <c r="BH1827" s="26"/>
    </row>
    <row r="1828">
      <c r="A1828" s="18" t="str">
        <f t="shared" si="1"/>
        <v>Middle East_Kuwait-Middle East_2007</v>
      </c>
      <c r="B1828" s="19" t="s">
        <v>228</v>
      </c>
      <c r="C1828" s="20" t="s">
        <v>234</v>
      </c>
      <c r="D1828" s="21" t="s">
        <v>86</v>
      </c>
      <c r="E1828" s="22">
        <v>1.15E11</v>
      </c>
      <c r="F1828" s="22">
        <f t="shared" si="2"/>
        <v>45011.19409</v>
      </c>
      <c r="G1828" s="23">
        <v>0.021</v>
      </c>
      <c r="H1828" s="23">
        <v>954.0</v>
      </c>
      <c r="I1828" s="23">
        <v>0.085</v>
      </c>
      <c r="J1828" s="24">
        <f>IFNA(VLOOKUP(A1828,'ENERGY processed'!$A$2:$H$2692,7,0),"")</f>
        <v>26389</v>
      </c>
      <c r="K1828" s="24">
        <f t="shared" si="3"/>
        <v>0.01032869914</v>
      </c>
      <c r="L1828" s="24">
        <f>IFNA(VLOOKUP(A1828,'ENERGY processed'!$A$2:$H$2692,8,0),"")</f>
        <v>75236</v>
      </c>
      <c r="M1828" s="24">
        <f t="shared" si="5"/>
        <v>0.02944749738</v>
      </c>
      <c r="N1828" s="24">
        <f>IFNA(VLOOKUP(A1828,'HUMAN RESOURCES processed'!$A$2:$M$2692,5,0))</f>
        <v>0.021</v>
      </c>
      <c r="O1828" s="24">
        <f>IFNA(VLOOKUP(A1828,'HUMAN RESOURCES processed'!$A$2:$M$2692,6,0))</f>
        <v>0.01</v>
      </c>
      <c r="P1828" s="24">
        <f>IFNA(VLOOKUP(A1828,'HUMAN RESOURCES processed'!$A$2:$M$2692,7,0))</f>
        <v>75</v>
      </c>
      <c r="Q1828" s="24">
        <f>IFNA(VLOOKUP(A1828,'HUMAN RESOURCES processed'!$A$2:$M$2692,8,0))</f>
        <v>73</v>
      </c>
      <c r="R1828" s="24">
        <f t="shared" si="6"/>
        <v>74</v>
      </c>
      <c r="S1828" s="24">
        <f>IFNA(VLOOKUP(A1828,'HUMAN RESOURCES processed'!$A$2:$M$2692,9,0))</f>
        <v>0.254</v>
      </c>
      <c r="T1828" s="24">
        <f>IFNA(VLOOKUP(A1828,'HUMAN RESOURCES processed'!$A$2:$M$2692,10,0))</f>
        <v>0.718</v>
      </c>
      <c r="U1828" s="24">
        <f>IFNA(VLOOKUP(A1828,'HUMAN RESOURCES processed'!$A$2:$M$2692,11,0))</f>
        <v>0.028</v>
      </c>
      <c r="V1828" s="24">
        <f>IFNA(VLOOKUP(A1828,'HUMAN RESOURCES processed'!$A$2:$M$2692,12,0))</f>
        <v>2554920</v>
      </c>
      <c r="W1828" s="24">
        <f>IFNA(VLOOKUP(A1828,'HUMAN RESOURCES processed'!$A$2:$M$2692,13,0))</f>
        <v>0.982</v>
      </c>
      <c r="X1828" s="24">
        <f>IFNA(VLOOKUP(A1828,'TOURISM processed'!$A$2:$F$2692,5,0))</f>
        <v>530000000</v>
      </c>
      <c r="Y1828" s="24">
        <f>IFNA(VLOOKUP(A1828,'TOURISM processed'!$A$2:$F$2692,6,0))</f>
        <v>7267000000</v>
      </c>
      <c r="Z1828" s="24">
        <f t="shared" si="7"/>
        <v>2844.316065</v>
      </c>
      <c r="AA1828" s="24">
        <f>IFNA(VLOOKUP(A1828,'BUSINESS processed'!A1828:J4518,5,0))</f>
        <v>0.107</v>
      </c>
      <c r="AB1828" s="24">
        <f>IFNA(VLOOKUP(A1828,'BUSINESS processed'!A1828:J4518,6,0))</f>
        <v>35</v>
      </c>
      <c r="AC1828" s="24">
        <f t="shared" si="1031"/>
        <v>0</v>
      </c>
      <c r="AD1828" s="24">
        <f>IFNA(VLOOKUP(A1828,'BUSINESS processed'!A1828:J4518,8,0))</f>
        <v>98</v>
      </c>
      <c r="AE1828" s="24">
        <f>IFNA(VLOOKUP(A1828,'BUSINESS processed'!A1828:J4518,9,0))</f>
        <v>0.348</v>
      </c>
      <c r="AF1828" s="27">
        <f>IFNA(VLOOKUP(A1828,'BUSINESS processed'!A1828:J4518,10,0))</f>
        <v>0.558</v>
      </c>
      <c r="AG1828" s="26"/>
      <c r="AH1828" s="26"/>
      <c r="AI1828" s="26"/>
      <c r="AJ1828" s="26"/>
      <c r="AK1828" s="26"/>
      <c r="AL1828" s="26"/>
      <c r="AM1828" s="26"/>
      <c r="AN1828" s="26"/>
      <c r="AO1828" s="26"/>
      <c r="AP1828" s="26"/>
      <c r="AQ1828" s="26"/>
      <c r="AR1828" s="26"/>
      <c r="AS1828" s="26"/>
      <c r="AT1828" s="26"/>
      <c r="AU1828" s="26"/>
      <c r="AV1828" s="26"/>
      <c r="AW1828" s="26"/>
      <c r="AX1828" s="26"/>
      <c r="AY1828" s="26"/>
      <c r="AZ1828" s="26"/>
      <c r="BA1828" s="26"/>
      <c r="BB1828" s="26"/>
      <c r="BC1828" s="26"/>
      <c r="BD1828" s="26"/>
      <c r="BE1828" s="26"/>
      <c r="BF1828" s="26"/>
      <c r="BG1828" s="26"/>
      <c r="BH1828" s="26"/>
    </row>
    <row r="1829">
      <c r="A1829" s="18" t="str">
        <f t="shared" si="1"/>
        <v>Middle East_Kuwait-Middle East_2008</v>
      </c>
      <c r="B1829" s="19" t="s">
        <v>228</v>
      </c>
      <c r="C1829" s="20" t="s">
        <v>234</v>
      </c>
      <c r="D1829" s="21" t="s">
        <v>87</v>
      </c>
      <c r="E1829" s="22">
        <v>1.47E11</v>
      </c>
      <c r="F1829" s="22">
        <f t="shared" si="2"/>
        <v>54399.69566</v>
      </c>
      <c r="G1829" s="23">
        <v>0.019</v>
      </c>
      <c r="H1829" s="23">
        <v>1049.0</v>
      </c>
      <c r="I1829" s="23">
        <v>0.076</v>
      </c>
      <c r="J1829" s="24">
        <f>IFNA(VLOOKUP(A1829,'ENERGY processed'!$A$2:$H$2692,7,0),"")</f>
        <v>26399</v>
      </c>
      <c r="K1829" s="24">
        <f t="shared" si="3"/>
        <v>0.009769371195</v>
      </c>
      <c r="L1829" s="24">
        <f>IFNA(VLOOKUP(A1829,'ENERGY processed'!$A$2:$H$2692,8,0),"")</f>
        <v>71547</v>
      </c>
      <c r="M1829" s="24">
        <f t="shared" si="5"/>
        <v>0.02647710902</v>
      </c>
      <c r="N1829" s="24">
        <f>IFNA(VLOOKUP(A1829,'HUMAN RESOURCES processed'!$A$2:$M$2692,5,0))</f>
        <v>0.021</v>
      </c>
      <c r="O1829" s="24">
        <f>IFNA(VLOOKUP(A1829,'HUMAN RESOURCES processed'!$A$2:$M$2692,6,0))</f>
        <v>0.01</v>
      </c>
      <c r="P1829" s="24">
        <f>IFNA(VLOOKUP(A1829,'HUMAN RESOURCES processed'!$A$2:$M$2692,7,0))</f>
        <v>75</v>
      </c>
      <c r="Q1829" s="24">
        <f>IFNA(VLOOKUP(A1829,'HUMAN RESOURCES processed'!$A$2:$M$2692,8,0))</f>
        <v>73</v>
      </c>
      <c r="R1829" s="24">
        <f t="shared" si="6"/>
        <v>74</v>
      </c>
      <c r="S1829" s="24">
        <f>IFNA(VLOOKUP(A1829,'HUMAN RESOURCES processed'!$A$2:$M$2692,9,0))</f>
        <v>0.254</v>
      </c>
      <c r="T1829" s="24">
        <f>IFNA(VLOOKUP(A1829,'HUMAN RESOURCES processed'!$A$2:$M$2692,10,0))</f>
        <v>0.721</v>
      </c>
      <c r="U1829" s="24">
        <f>IFNA(VLOOKUP(A1829,'HUMAN RESOURCES processed'!$A$2:$M$2692,11,0))</f>
        <v>0.025</v>
      </c>
      <c r="V1829" s="24">
        <f>IFNA(VLOOKUP(A1829,'HUMAN RESOURCES processed'!$A$2:$M$2692,12,0))</f>
        <v>2702221</v>
      </c>
      <c r="W1829" s="24">
        <f>IFNA(VLOOKUP(A1829,'HUMAN RESOURCES processed'!$A$2:$M$2692,13,0))</f>
        <v>0.982</v>
      </c>
      <c r="X1829" s="24">
        <f>IFNA(VLOOKUP(A1829,'TOURISM processed'!$A$2:$F$2692,5,0))</f>
        <v>610000000</v>
      </c>
      <c r="Y1829" s="24">
        <f>IFNA(VLOOKUP(A1829,'TOURISM processed'!$A$2:$F$2692,6,0))</f>
        <v>8341000000</v>
      </c>
      <c r="Z1829" s="24">
        <f t="shared" si="7"/>
        <v>3086.720146</v>
      </c>
      <c r="AA1829" s="24">
        <f>IFNA(VLOOKUP(A1829,'BUSINESS processed'!A1829:J4519,5,0))</f>
        <v>0.107</v>
      </c>
      <c r="AB1829" s="24">
        <f>IFNA(VLOOKUP(A1829,'BUSINESS processed'!A1829:J4519,6,0))</f>
        <v>35</v>
      </c>
      <c r="AC1829" s="24">
        <f t="shared" si="1031"/>
        <v>0</v>
      </c>
      <c r="AD1829" s="24">
        <f>IFNA(VLOOKUP(A1829,'BUSINESS processed'!A1829:J4519,8,0))</f>
        <v>98</v>
      </c>
      <c r="AE1829" s="24">
        <f>IFNA(VLOOKUP(A1829,'BUSINESS processed'!A1829:J4519,9,0))</f>
        <v>0.42</v>
      </c>
      <c r="AF1829" s="27">
        <f>IFNA(VLOOKUP(A1829,'BUSINESS processed'!A1829:J4519,10,0))</f>
        <v>0.555</v>
      </c>
      <c r="AG1829" s="26"/>
      <c r="AH1829" s="26"/>
      <c r="AI1829" s="26"/>
      <c r="AJ1829" s="26"/>
      <c r="AK1829" s="26"/>
      <c r="AL1829" s="26"/>
      <c r="AM1829" s="26"/>
      <c r="AN1829" s="26"/>
      <c r="AO1829" s="26"/>
      <c r="AP1829" s="26"/>
      <c r="AQ1829" s="26"/>
      <c r="AR1829" s="26"/>
      <c r="AS1829" s="26"/>
      <c r="AT1829" s="26"/>
      <c r="AU1829" s="26"/>
      <c r="AV1829" s="26"/>
      <c r="AW1829" s="26"/>
      <c r="AX1829" s="26"/>
      <c r="AY1829" s="26"/>
      <c r="AZ1829" s="26"/>
      <c r="BA1829" s="26"/>
      <c r="BB1829" s="26"/>
      <c r="BC1829" s="26"/>
      <c r="BD1829" s="26"/>
      <c r="BE1829" s="26"/>
      <c r="BF1829" s="26"/>
      <c r="BG1829" s="26"/>
      <c r="BH1829" s="26"/>
    </row>
    <row r="1830">
      <c r="A1830" s="18" t="str">
        <f t="shared" si="1"/>
        <v>Middle East_Kuwait-Middle East_2009</v>
      </c>
      <c r="B1830" s="19" t="s">
        <v>228</v>
      </c>
      <c r="C1830" s="20" t="s">
        <v>234</v>
      </c>
      <c r="D1830" s="21" t="s">
        <v>88</v>
      </c>
      <c r="E1830" s="22">
        <v>1.06E11</v>
      </c>
      <c r="F1830" s="22">
        <f t="shared" si="2"/>
        <v>37191.65139</v>
      </c>
      <c r="G1830" s="23">
        <v>0.039</v>
      </c>
      <c r="H1830" s="23">
        <v>1463.0</v>
      </c>
      <c r="I1830" s="23">
        <v>0.062</v>
      </c>
      <c r="J1830" s="24">
        <f>IF(AND( C1830=C1829,D1830&gt;D1829),J1829,"")</f>
        <v>26399</v>
      </c>
      <c r="K1830" s="24">
        <f t="shared" si="3"/>
        <v>0.009262475518</v>
      </c>
      <c r="L1830" s="24">
        <f>IF(AND(C1830=C1829,C1830&gt;C1829),C1829,0)</f>
        <v>0</v>
      </c>
      <c r="M1830" s="24">
        <f t="shared" si="5"/>
        <v>0</v>
      </c>
      <c r="N1830" s="24">
        <f>IFNA(VLOOKUP(A1830,'HUMAN RESOURCES processed'!$A$2:$M$2692,5,0))</f>
        <v>0.021</v>
      </c>
      <c r="O1830" s="24">
        <f>IFNA(VLOOKUP(A1830,'HUMAN RESOURCES processed'!$A$2:$M$2692,6,0))</f>
        <v>0.01</v>
      </c>
      <c r="P1830" s="24">
        <f>IFNA(VLOOKUP(A1830,'HUMAN RESOURCES processed'!$A$2:$M$2692,7,0))</f>
        <v>75</v>
      </c>
      <c r="Q1830" s="24">
        <f>IFNA(VLOOKUP(A1830,'HUMAN RESOURCES processed'!$A$2:$M$2692,8,0))</f>
        <v>73</v>
      </c>
      <c r="R1830" s="24">
        <f t="shared" si="6"/>
        <v>74</v>
      </c>
      <c r="S1830" s="24">
        <f>IFNA(VLOOKUP(A1830,'HUMAN RESOURCES processed'!$A$2:$M$2692,9,0))</f>
        <v>0.253</v>
      </c>
      <c r="T1830" s="24">
        <f>IFNA(VLOOKUP(A1830,'HUMAN RESOURCES processed'!$A$2:$M$2692,10,0))</f>
        <v>0.724</v>
      </c>
      <c r="U1830" s="24">
        <f>IFNA(VLOOKUP(A1830,'HUMAN RESOURCES processed'!$A$2:$M$2692,11,0))</f>
        <v>0.023</v>
      </c>
      <c r="V1830" s="24">
        <f>IFNA(VLOOKUP(A1830,'HUMAN RESOURCES processed'!$A$2:$M$2692,12,0))</f>
        <v>2850102</v>
      </c>
      <c r="W1830" s="24">
        <f>IFNA(VLOOKUP(A1830,'HUMAN RESOURCES processed'!$A$2:$M$2692,13,0))</f>
        <v>0.982</v>
      </c>
      <c r="X1830" s="24">
        <f>IFNA(VLOOKUP(A1830,'TOURISM processed'!$A$2:$F$2692,5,0))</f>
        <v>660000000</v>
      </c>
      <c r="Y1830" s="24">
        <f>IFNA(VLOOKUP(A1830,'TOURISM processed'!$A$2:$F$2692,6,0))</f>
        <v>6799000000</v>
      </c>
      <c r="Z1830" s="24">
        <f t="shared" si="7"/>
        <v>2385.528658</v>
      </c>
      <c r="AA1830" s="24">
        <f>IFNA(VLOOKUP(A1830,'BUSINESS processed'!A1830:J4520,5,0))</f>
        <v>0.107</v>
      </c>
      <c r="AB1830" s="24">
        <f>IFNA(VLOOKUP(A1830,'BUSINESS processed'!A1830:J4520,6,0))</f>
        <v>35</v>
      </c>
      <c r="AC1830" s="24">
        <f t="shared" si="1031"/>
        <v>0</v>
      </c>
      <c r="AD1830" s="24">
        <f>IFNA(VLOOKUP(A1830,'BUSINESS processed'!A1830:J4520,8,0))</f>
        <v>98</v>
      </c>
      <c r="AE1830" s="24">
        <f>IFNA(VLOOKUP(A1830,'BUSINESS processed'!A1830:J4520,9,0))</f>
        <v>0.508</v>
      </c>
      <c r="AF1830" s="27">
        <f>IFNA(VLOOKUP(A1830,'BUSINESS processed'!A1830:J4520,10,0))</f>
        <v>0.919</v>
      </c>
      <c r="AG1830" s="26"/>
      <c r="AH1830" s="26"/>
      <c r="AI1830" s="26"/>
      <c r="AJ1830" s="26"/>
      <c r="AK1830" s="26"/>
      <c r="AL1830" s="26"/>
      <c r="AM1830" s="26"/>
      <c r="AN1830" s="26"/>
      <c r="AO1830" s="26"/>
      <c r="AP1830" s="26"/>
      <c r="AQ1830" s="26"/>
      <c r="AR1830" s="26"/>
      <c r="AS1830" s="26"/>
      <c r="AT1830" s="26"/>
      <c r="AU1830" s="26"/>
      <c r="AV1830" s="26"/>
      <c r="AW1830" s="26"/>
      <c r="AX1830" s="26"/>
      <c r="AY1830" s="26"/>
      <c r="AZ1830" s="26"/>
      <c r="BA1830" s="26"/>
      <c r="BB1830" s="26"/>
      <c r="BC1830" s="26"/>
      <c r="BD1830" s="26"/>
      <c r="BE1830" s="26"/>
      <c r="BF1830" s="26"/>
      <c r="BG1830" s="26"/>
      <c r="BH1830" s="26"/>
    </row>
    <row r="1831">
      <c r="A1831" s="18" t="str">
        <f t="shared" si="1"/>
        <v>Middle East_Kuwait-Middle East_2010</v>
      </c>
      <c r="B1831" s="19" t="s">
        <v>228</v>
      </c>
      <c r="C1831" s="20" t="s">
        <v>234</v>
      </c>
      <c r="D1831" s="21" t="s">
        <v>89</v>
      </c>
      <c r="E1831" s="22">
        <v>1.2E11</v>
      </c>
      <c r="F1831" s="22">
        <f t="shared" si="2"/>
        <v>40112.58265</v>
      </c>
      <c r="G1831" s="23">
        <v>0.028</v>
      </c>
      <c r="H1831" s="23">
        <v>1116.0</v>
      </c>
      <c r="I1831" s="23">
        <v>0.049</v>
      </c>
      <c r="J1831" s="24">
        <f>IFNA(VLOOKUP(A1831,'ENERGY processed'!$A$2:$H$2692,7,0),"")</f>
        <v>20403</v>
      </c>
      <c r="K1831" s="24">
        <f t="shared" si="3"/>
        <v>0.006820141865</v>
      </c>
      <c r="L1831" s="24">
        <f>IFNA(VLOOKUP(A1831,'ENERGY processed'!$A$2:$H$2692,8,0),"")</f>
        <v>58419</v>
      </c>
      <c r="M1831" s="24">
        <f t="shared" si="5"/>
        <v>0.01952780805</v>
      </c>
      <c r="N1831" s="24">
        <f>IFNA(VLOOKUP(A1831,'HUMAN RESOURCES processed'!$A$2:$M$2692,5,0))</f>
        <v>0.021</v>
      </c>
      <c r="O1831" s="24">
        <f>IFNA(VLOOKUP(A1831,'HUMAN RESOURCES processed'!$A$2:$M$2692,6,0))</f>
        <v>0.009</v>
      </c>
      <c r="P1831" s="24">
        <f>IFNA(VLOOKUP(A1831,'HUMAN RESOURCES processed'!$A$2:$M$2692,7,0))</f>
        <v>75</v>
      </c>
      <c r="Q1831" s="24">
        <f>IFNA(VLOOKUP(A1831,'HUMAN RESOURCES processed'!$A$2:$M$2692,8,0))</f>
        <v>73</v>
      </c>
      <c r="R1831" s="24">
        <f t="shared" si="6"/>
        <v>74</v>
      </c>
      <c r="S1831" s="24">
        <f>IFNA(VLOOKUP(A1831,'HUMAN RESOURCES processed'!$A$2:$M$2692,9,0))</f>
        <v>0.252</v>
      </c>
      <c r="T1831" s="24">
        <f>IFNA(VLOOKUP(A1831,'HUMAN RESOURCES processed'!$A$2:$M$2692,10,0))</f>
        <v>0.726</v>
      </c>
      <c r="U1831" s="24">
        <f>IFNA(VLOOKUP(A1831,'HUMAN RESOURCES processed'!$A$2:$M$2692,11,0))</f>
        <v>0.021</v>
      </c>
      <c r="V1831" s="24">
        <f>IFNA(VLOOKUP(A1831,'HUMAN RESOURCES processed'!$A$2:$M$2692,12,0))</f>
        <v>2991580</v>
      </c>
      <c r="W1831" s="24">
        <f>IFNA(VLOOKUP(A1831,'HUMAN RESOURCES processed'!$A$2:$M$2692,13,0))</f>
        <v>0.983</v>
      </c>
      <c r="X1831" s="24">
        <f>IFNA(VLOOKUP(A1831,'TOURISM processed'!$A$2:$F$2692,5,0))</f>
        <v>574000000</v>
      </c>
      <c r="Y1831" s="24">
        <f>IFNA(VLOOKUP(A1831,'TOURISM processed'!$A$2:$F$2692,6,0))</f>
        <v>7106000000</v>
      </c>
      <c r="Z1831" s="24">
        <f t="shared" si="7"/>
        <v>2375.333436</v>
      </c>
      <c r="AA1831" s="24">
        <f>IFNA(VLOOKUP(A1831,'BUSINESS processed'!A1831:J4521,5,0))</f>
        <v>0.107</v>
      </c>
      <c r="AB1831" s="24">
        <f>IFNA(VLOOKUP(A1831,'BUSINESS processed'!A1831:J4521,6,0))</f>
        <v>35</v>
      </c>
      <c r="AC1831" s="24">
        <f t="shared" si="1031"/>
        <v>0</v>
      </c>
      <c r="AD1831" s="24">
        <f>IFNA(VLOOKUP(A1831,'BUSINESS processed'!A1831:J4521,8,0))</f>
        <v>98</v>
      </c>
      <c r="AE1831" s="24">
        <f>IFNA(VLOOKUP(A1831,'BUSINESS processed'!A1831:J4521,9,0))</f>
        <v>0.614</v>
      </c>
      <c r="AF1831" s="27">
        <f>IFNA(VLOOKUP(A1831,'BUSINESS processed'!A1831:J4521,10,0))</f>
        <v>1.33</v>
      </c>
      <c r="AG1831" s="26"/>
      <c r="AH1831" s="26"/>
      <c r="AI1831" s="26"/>
      <c r="AJ1831" s="26"/>
      <c r="AK1831" s="26"/>
      <c r="AL1831" s="26"/>
      <c r="AM1831" s="26"/>
      <c r="AN1831" s="26"/>
      <c r="AO1831" s="26"/>
      <c r="AP1831" s="26"/>
      <c r="AQ1831" s="26"/>
      <c r="AR1831" s="26"/>
      <c r="AS1831" s="26"/>
      <c r="AT1831" s="26"/>
      <c r="AU1831" s="26"/>
      <c r="AV1831" s="26"/>
      <c r="AW1831" s="26"/>
      <c r="AX1831" s="26"/>
      <c r="AY1831" s="26"/>
      <c r="AZ1831" s="26"/>
      <c r="BA1831" s="26"/>
      <c r="BB1831" s="26"/>
      <c r="BC1831" s="26"/>
      <c r="BD1831" s="26"/>
      <c r="BE1831" s="26"/>
      <c r="BF1831" s="26"/>
      <c r="BG1831" s="26"/>
      <c r="BH1831" s="26"/>
    </row>
    <row r="1832">
      <c r="A1832" s="18" t="str">
        <f t="shared" si="1"/>
        <v>Middle East_Kuwait-Middle East_2011</v>
      </c>
      <c r="B1832" s="19" t="s">
        <v>228</v>
      </c>
      <c r="C1832" s="20" t="s">
        <v>234</v>
      </c>
      <c r="D1832" s="21" t="s">
        <v>90</v>
      </c>
      <c r="E1832" s="22">
        <v>1.61E11</v>
      </c>
      <c r="F1832" s="22">
        <f t="shared" si="2"/>
        <v>51524.86395</v>
      </c>
      <c r="G1832" s="23">
        <v>0.026</v>
      </c>
      <c r="H1832" s="23">
        <v>1349.0</v>
      </c>
      <c r="I1832" s="23">
        <v>0.052</v>
      </c>
      <c r="J1832" s="24">
        <f>IFNA(VLOOKUP(A1832,'ENERGY processed'!$A$2:$H$2692,7,0),"")</f>
        <v>23209.5</v>
      </c>
      <c r="K1832" s="24">
        <f t="shared" si="3"/>
        <v>0.007427741179</v>
      </c>
      <c r="L1832" s="24">
        <f>IFNA(VLOOKUP(A1832,'ENERGY processed'!$A$2:$H$2692,8,0),"")</f>
        <v>63261</v>
      </c>
      <c r="M1832" s="24">
        <f t="shared" si="5"/>
        <v>0.02024543117</v>
      </c>
      <c r="N1832" s="24">
        <f>IFNA(VLOOKUP(A1832,'HUMAN RESOURCES processed'!$A$2:$M$2692,5,0))</f>
        <v>0.021</v>
      </c>
      <c r="O1832" s="24">
        <f>IFNA(VLOOKUP(A1832,'HUMAN RESOURCES processed'!$A$2:$M$2692,6,0))</f>
        <v>0.009</v>
      </c>
      <c r="P1832" s="24">
        <f>IFNA(VLOOKUP(A1832,'HUMAN RESOURCES processed'!$A$2:$M$2692,7,0))</f>
        <v>75</v>
      </c>
      <c r="Q1832" s="24">
        <f>IFNA(VLOOKUP(A1832,'HUMAN RESOURCES processed'!$A$2:$M$2692,8,0))</f>
        <v>73</v>
      </c>
      <c r="R1832" s="24">
        <f t="shared" si="6"/>
        <v>74</v>
      </c>
      <c r="S1832" s="24">
        <f>IFNA(VLOOKUP(A1832,'HUMAN RESOURCES processed'!$A$2:$M$2692,9,0))</f>
        <v>0.251</v>
      </c>
      <c r="T1832" s="24">
        <f>IFNA(VLOOKUP(A1832,'HUMAN RESOURCES processed'!$A$2:$M$2692,10,0))</f>
        <v>0.728</v>
      </c>
      <c r="U1832" s="24">
        <f>IFNA(VLOOKUP(A1832,'HUMAN RESOURCES processed'!$A$2:$M$2692,11,0))</f>
        <v>0.021</v>
      </c>
      <c r="V1832" s="24">
        <f>IFNA(VLOOKUP(A1832,'HUMAN RESOURCES processed'!$A$2:$M$2692,12,0))</f>
        <v>3124705</v>
      </c>
      <c r="W1832" s="24">
        <f>IFNA(VLOOKUP(A1832,'HUMAN RESOURCES processed'!$A$2:$M$2692,13,0))</f>
        <v>0.983</v>
      </c>
      <c r="X1832" s="24">
        <f>IFNA(VLOOKUP(A1832,'TOURISM processed'!$A$2:$F$2692,5,0))</f>
        <v>644000000</v>
      </c>
      <c r="Y1832" s="24">
        <f>IFNA(VLOOKUP(A1832,'TOURISM processed'!$A$2:$F$2692,6,0))</f>
        <v>9179000000</v>
      </c>
      <c r="Z1832" s="24">
        <f t="shared" si="7"/>
        <v>2937.557305</v>
      </c>
      <c r="AA1832" s="24">
        <f>IFNA(VLOOKUP(A1832,'BUSINESS processed'!A1832:J4522,5,0))</f>
        <v>0.107</v>
      </c>
      <c r="AB1832" s="24">
        <f>IFNA(VLOOKUP(A1832,'BUSINESS processed'!A1832:J4522,6,0))</f>
        <v>32</v>
      </c>
      <c r="AC1832" s="24">
        <f t="shared" si="1031"/>
        <v>0</v>
      </c>
      <c r="AD1832" s="24">
        <f>IFNA(VLOOKUP(A1832,'BUSINESS processed'!A1832:J4522,8,0))</f>
        <v>98</v>
      </c>
      <c r="AE1832" s="24">
        <f>IFNA(VLOOKUP(A1832,'BUSINESS processed'!A1832:J4522,9,0))</f>
        <v>0.658</v>
      </c>
      <c r="AF1832" s="27">
        <f>IFNA(VLOOKUP(A1832,'BUSINESS processed'!A1832:J4522,10,0))</f>
        <v>1.579</v>
      </c>
      <c r="AG1832" s="26"/>
      <c r="AH1832" s="26"/>
      <c r="AI1832" s="26"/>
      <c r="AJ1832" s="26"/>
      <c r="AK1832" s="26"/>
      <c r="AL1832" s="26"/>
      <c r="AM1832" s="26"/>
      <c r="AN1832" s="26"/>
      <c r="AO1832" s="26"/>
      <c r="AP1832" s="26"/>
      <c r="AQ1832" s="26"/>
      <c r="AR1832" s="26"/>
      <c r="AS1832" s="26"/>
      <c r="AT1832" s="26"/>
      <c r="AU1832" s="26"/>
      <c r="AV1832" s="26"/>
      <c r="AW1832" s="26"/>
      <c r="AX1832" s="26"/>
      <c r="AY1832" s="26"/>
      <c r="AZ1832" s="26"/>
      <c r="BA1832" s="26"/>
      <c r="BB1832" s="26"/>
      <c r="BC1832" s="26"/>
      <c r="BD1832" s="26"/>
      <c r="BE1832" s="26"/>
      <c r="BF1832" s="26"/>
      <c r="BG1832" s="26"/>
      <c r="BH1832" s="26"/>
    </row>
    <row r="1833">
      <c r="A1833" s="18" t="str">
        <f t="shared" si="1"/>
        <v>Middle East_Kuwait-Middle East_2012</v>
      </c>
      <c r="B1833" s="19" t="s">
        <v>228</v>
      </c>
      <c r="C1833" s="20" t="s">
        <v>234</v>
      </c>
      <c r="D1833" s="21" t="s">
        <v>91</v>
      </c>
      <c r="E1833" s="22">
        <v>1.83E11</v>
      </c>
      <c r="F1833" s="22">
        <f t="shared" si="2"/>
        <v>56299.1002</v>
      </c>
      <c r="G1833" s="23">
        <v>0.025</v>
      </c>
      <c r="H1833" s="23">
        <v>1428.0</v>
      </c>
      <c r="I1833" s="23">
        <v>0.05</v>
      </c>
      <c r="J1833" s="24">
        <f>IF(AND( C1833=C1832,D1833&gt;D1832),J1832,"")</f>
        <v>23209.5</v>
      </c>
      <c r="K1833" s="24">
        <f t="shared" si="3"/>
        <v>0.007140294897</v>
      </c>
      <c r="L1833" s="24">
        <f t="shared" ref="L1833:L1835" si="1033">IF(AND(C1833=C1832,C1833&gt;C1832),C1832,0)</f>
        <v>0</v>
      </c>
      <c r="M1833" s="24">
        <f t="shared" si="5"/>
        <v>0</v>
      </c>
      <c r="N1833" s="24">
        <f>IFNA(VLOOKUP(A1833,'HUMAN RESOURCES processed'!$A$2:$M$2692,5,0))</f>
        <v>0.021</v>
      </c>
      <c r="O1833" s="24">
        <f>IFNA(VLOOKUP(A1833,'HUMAN RESOURCES processed'!$A$2:$M$2692,6,0))</f>
        <v>0.009</v>
      </c>
      <c r="P1833" s="24">
        <f>IFNA(VLOOKUP(A1833,'HUMAN RESOURCES processed'!$A$2:$M$2692,7,0))</f>
        <v>75</v>
      </c>
      <c r="Q1833" s="24">
        <f>IFNA(VLOOKUP(A1833,'HUMAN RESOURCES processed'!$A$2:$M$2692,8,0))</f>
        <v>73</v>
      </c>
      <c r="R1833" s="24">
        <f t="shared" si="6"/>
        <v>74</v>
      </c>
      <c r="S1833" s="24">
        <f>IFNA(VLOOKUP(A1833,'HUMAN RESOURCES processed'!$A$2:$M$2692,9,0))</f>
        <v>0.249</v>
      </c>
      <c r="T1833" s="24">
        <f>IFNA(VLOOKUP(A1833,'HUMAN RESOURCES processed'!$A$2:$M$2692,10,0))</f>
        <v>0.729</v>
      </c>
      <c r="U1833" s="24">
        <f>IFNA(VLOOKUP(A1833,'HUMAN RESOURCES processed'!$A$2:$M$2692,11,0))</f>
        <v>0.022</v>
      </c>
      <c r="V1833" s="24">
        <f>IFNA(VLOOKUP(A1833,'HUMAN RESOURCES processed'!$A$2:$M$2692,12,0))</f>
        <v>3250496</v>
      </c>
      <c r="W1833" s="24">
        <f>IFNA(VLOOKUP(A1833,'HUMAN RESOURCES processed'!$A$2:$M$2692,13,0))</f>
        <v>0.983</v>
      </c>
      <c r="X1833" s="24">
        <f>IFNA(VLOOKUP(A1833,'TOURISM processed'!$A$2:$F$2692,5,0))</f>
        <v>780000000</v>
      </c>
      <c r="Y1833" s="24">
        <f>IFNA(VLOOKUP(A1833,'TOURISM processed'!$A$2:$F$2692,6,0))</f>
        <v>9821000000</v>
      </c>
      <c r="Z1833" s="24">
        <f t="shared" si="7"/>
        <v>3021.385044</v>
      </c>
      <c r="AA1833" s="24">
        <f>IFNA(VLOOKUP(A1833,'BUSINESS processed'!A1833:J4523,5,0))</f>
        <v>0.124</v>
      </c>
      <c r="AB1833" s="24">
        <f>IFNA(VLOOKUP(A1833,'BUSINESS processed'!A1833:J4523,6,0))</f>
        <v>32</v>
      </c>
      <c r="AC1833" s="24">
        <f>IFNA(VLOOKUP(A1833,'BUSINESS processed'!A1833:J4523,7,0))</f>
        <v>101</v>
      </c>
      <c r="AD1833" s="24">
        <f>IFNA(VLOOKUP(A1833,'BUSINESS processed'!A1833:J4523,8,0))</f>
        <v>98</v>
      </c>
      <c r="AE1833" s="24">
        <f>IFNA(VLOOKUP(A1833,'BUSINESS processed'!A1833:J4523,9,0))</f>
        <v>0.705</v>
      </c>
      <c r="AF1833" s="27">
        <f>IFNA(VLOOKUP(A1833,'BUSINESS processed'!A1833:J4523,10,0))</f>
        <v>1.569</v>
      </c>
      <c r="AG1833" s="26"/>
      <c r="AH1833" s="26"/>
      <c r="AI1833" s="26"/>
      <c r="AJ1833" s="26"/>
      <c r="AK1833" s="26"/>
      <c r="AL1833" s="26"/>
      <c r="AM1833" s="26"/>
      <c r="AN1833" s="26"/>
      <c r="AO1833" s="26"/>
      <c r="AP1833" s="26"/>
      <c r="AQ1833" s="26"/>
      <c r="AR1833" s="26"/>
      <c r="AS1833" s="26"/>
      <c r="AT1833" s="26"/>
      <c r="AU1833" s="26"/>
      <c r="AV1833" s="26"/>
      <c r="AW1833" s="26"/>
      <c r="AX1833" s="26"/>
      <c r="AY1833" s="26"/>
      <c r="AZ1833" s="26"/>
      <c r="BA1833" s="26"/>
      <c r="BB1833" s="26"/>
      <c r="BC1833" s="26"/>
      <c r="BD1833" s="26"/>
      <c r="BE1833" s="26"/>
      <c r="BF1833" s="26"/>
      <c r="BG1833" s="26"/>
      <c r="BH1833" s="26"/>
    </row>
    <row r="1834">
      <c r="A1834" s="18" t="str">
        <f t="shared" si="1"/>
        <v>Middle East_Lebanon-Middle East_2000</v>
      </c>
      <c r="B1834" s="19" t="s">
        <v>228</v>
      </c>
      <c r="C1834" s="20" t="s">
        <v>235</v>
      </c>
      <c r="D1834" s="21" t="s">
        <v>70</v>
      </c>
      <c r="E1834" s="22">
        <v>1.7260364842E10</v>
      </c>
      <c r="F1834" s="22">
        <f t="shared" si="2"/>
        <v>5334.880243</v>
      </c>
      <c r="G1834" s="23">
        <v>0.109</v>
      </c>
      <c r="H1834" s="23">
        <v>579.0</v>
      </c>
      <c r="I1834" s="23">
        <v>0.182</v>
      </c>
      <c r="J1834" s="24">
        <f>IF(AND( C1834=C1833,D1834&gt;D1833),J1833,0)</f>
        <v>0</v>
      </c>
      <c r="K1834" s="24">
        <f t="shared" si="3"/>
        <v>0</v>
      </c>
      <c r="L1834" s="24">
        <f t="shared" si="1033"/>
        <v>0</v>
      </c>
      <c r="M1834" s="24">
        <f t="shared" si="5"/>
        <v>0</v>
      </c>
      <c r="N1834" s="24">
        <f>IFNA(VLOOKUP(A1834,'HUMAN RESOURCES processed'!$A$2:$M$2692,5,0))</f>
        <v>0.019</v>
      </c>
      <c r="O1834" s="24">
        <f>IFNA(VLOOKUP(A1834,'HUMAN RESOURCES processed'!$A$2:$M$2692,6,0))</f>
        <v>0.017</v>
      </c>
      <c r="P1834" s="24">
        <f>IFNA(VLOOKUP(A1834,'HUMAN RESOURCES processed'!$A$2:$M$2692,7,0))</f>
        <v>76</v>
      </c>
      <c r="Q1834" s="24">
        <f>IFNA(VLOOKUP(A1834,'HUMAN RESOURCES processed'!$A$2:$M$2692,8,0))</f>
        <v>73</v>
      </c>
      <c r="R1834" s="24">
        <f t="shared" si="6"/>
        <v>74.5</v>
      </c>
      <c r="S1834" s="24">
        <f>IFNA(VLOOKUP(A1834,'HUMAN RESOURCES processed'!$A$2:$M$2692,9,0))</f>
        <v>0.286</v>
      </c>
      <c r="T1834" s="24">
        <f>IFNA(VLOOKUP(A1834,'HUMAN RESOURCES processed'!$A$2:$M$2692,10,0))</f>
        <v>0.643</v>
      </c>
      <c r="U1834" s="24">
        <f>IFNA(VLOOKUP(A1834,'HUMAN RESOURCES processed'!$A$2:$M$2692,11,0))</f>
        <v>0.071</v>
      </c>
      <c r="V1834" s="24">
        <f>IFNA(VLOOKUP(A1834,'HUMAN RESOURCES processed'!$A$2:$M$2692,12,0))</f>
        <v>3235380</v>
      </c>
      <c r="W1834" s="24">
        <f>IFNA(VLOOKUP(A1834,'HUMAN RESOURCES processed'!$A$2:$M$2692,13,0))</f>
        <v>0.86</v>
      </c>
      <c r="X1834" s="24">
        <f>IFNA(VLOOKUP(A1834,'TOURISM processed'!$A$2:$F$2692,5,0))</f>
        <v>742000000</v>
      </c>
      <c r="Y1834" s="24">
        <f t="shared" ref="Y1834:Y1835" si="1034">IF(AND(C1834=C1833,D1834&gt;D1833),Y1833,0)</f>
        <v>0</v>
      </c>
      <c r="Z1834" s="24">
        <f t="shared" si="7"/>
        <v>0</v>
      </c>
      <c r="AA1834" s="24">
        <f t="shared" ref="AA1834:AA1838" si="1035">IF(AND(C1834=C1833,D1834&gt;D1833),AA1833,0)</f>
        <v>0</v>
      </c>
      <c r="AB1834" s="24">
        <f t="shared" ref="AB1834:AB1836" si="1036">IF(AND(C1834=C1833,D1834&gt;D1833),AB1833,0)</f>
        <v>0</v>
      </c>
      <c r="AC1834" s="24">
        <f t="shared" ref="AC1834:AC1845" si="1037">IF(AND(C1834=C1833,D1834&gt;D1833),AC1833,0)</f>
        <v>0</v>
      </c>
      <c r="AD1834" s="24">
        <f t="shared" ref="AD1834:AD1838" si="1038">IF(AND(C1834=C1833,D1834&gt;D1833),AD1833,0)</f>
        <v>0</v>
      </c>
      <c r="AE1834" s="24">
        <f>IFNA(VLOOKUP(A1834,'BUSINESS processed'!A1834:J4524,9,0))</f>
        <v>0.08</v>
      </c>
      <c r="AF1834" s="27">
        <f>IFNA(VLOOKUP(A1834,'BUSINESS processed'!A1834:J4524,10,0))</f>
        <v>0.23</v>
      </c>
      <c r="AG1834" s="26"/>
      <c r="AH1834" s="26"/>
      <c r="AI1834" s="26"/>
      <c r="AJ1834" s="26"/>
      <c r="AK1834" s="26"/>
      <c r="AL1834" s="26"/>
      <c r="AM1834" s="26"/>
      <c r="AN1834" s="26"/>
      <c r="AO1834" s="26"/>
      <c r="AP1834" s="26"/>
      <c r="AQ1834" s="26"/>
      <c r="AR1834" s="26"/>
      <c r="AS1834" s="26"/>
      <c r="AT1834" s="26"/>
      <c r="AU1834" s="26"/>
      <c r="AV1834" s="26"/>
      <c r="AW1834" s="26"/>
      <c r="AX1834" s="26"/>
      <c r="AY1834" s="26"/>
      <c r="AZ1834" s="26"/>
      <c r="BA1834" s="26"/>
      <c r="BB1834" s="26"/>
      <c r="BC1834" s="26"/>
      <c r="BD1834" s="26"/>
      <c r="BE1834" s="26"/>
      <c r="BF1834" s="26"/>
      <c r="BG1834" s="26"/>
      <c r="BH1834" s="26"/>
    </row>
    <row r="1835">
      <c r="A1835" s="18" t="str">
        <f t="shared" si="1"/>
        <v>Middle East_Lebanon-Middle East_2001</v>
      </c>
      <c r="B1835" s="19" t="s">
        <v>228</v>
      </c>
      <c r="C1835" s="20" t="s">
        <v>235</v>
      </c>
      <c r="D1835" s="21" t="s">
        <v>71</v>
      </c>
      <c r="E1835" s="22">
        <v>1.7649751244E10</v>
      </c>
      <c r="F1835" s="22">
        <f t="shared" si="2"/>
        <v>5256.656911</v>
      </c>
      <c r="G1835" s="23">
        <v>0.109</v>
      </c>
      <c r="H1835" s="23">
        <v>571.0</v>
      </c>
      <c r="I1835" s="23">
        <v>0.172</v>
      </c>
      <c r="J1835" s="24">
        <f>IFNA(VLOOKUP(A1835,'ENERGY processed'!$A$2:$H$2692,7,0),"")</f>
        <v>6349</v>
      </c>
      <c r="K1835" s="24">
        <f t="shared" si="3"/>
        <v>0.001890934</v>
      </c>
      <c r="L1835" s="24">
        <f t="shared" si="1033"/>
        <v>0</v>
      </c>
      <c r="M1835" s="24">
        <f t="shared" si="5"/>
        <v>0</v>
      </c>
      <c r="N1835" s="24">
        <f>IFNA(VLOOKUP(A1835,'HUMAN RESOURCES processed'!$A$2:$M$2692,5,0))</f>
        <v>0.018</v>
      </c>
      <c r="O1835" s="24">
        <f>IFNA(VLOOKUP(A1835,'HUMAN RESOURCES processed'!$A$2:$M$2692,6,0))</f>
        <v>0.016</v>
      </c>
      <c r="P1835" s="24">
        <f>IFNA(VLOOKUP(A1835,'HUMAN RESOURCES processed'!$A$2:$M$2692,7,0))</f>
        <v>77</v>
      </c>
      <c r="Q1835" s="24">
        <f>IFNA(VLOOKUP(A1835,'HUMAN RESOURCES processed'!$A$2:$M$2692,8,0))</f>
        <v>73</v>
      </c>
      <c r="R1835" s="24">
        <f t="shared" si="6"/>
        <v>75</v>
      </c>
      <c r="S1835" s="24">
        <f>IFNA(VLOOKUP(A1835,'HUMAN RESOURCES processed'!$A$2:$M$2692,9,0))</f>
        <v>0.285</v>
      </c>
      <c r="T1835" s="24">
        <f>IFNA(VLOOKUP(A1835,'HUMAN RESOURCES processed'!$A$2:$M$2692,10,0))</f>
        <v>0.644</v>
      </c>
      <c r="U1835" s="24">
        <f>IFNA(VLOOKUP(A1835,'HUMAN RESOURCES processed'!$A$2:$M$2692,11,0))</f>
        <v>0.072</v>
      </c>
      <c r="V1835" s="24">
        <f>IFNA(VLOOKUP(A1835,'HUMAN RESOURCES processed'!$A$2:$M$2692,12,0))</f>
        <v>3357600</v>
      </c>
      <c r="W1835" s="24">
        <f>IFNA(VLOOKUP(A1835,'HUMAN RESOURCES processed'!$A$2:$M$2692,13,0))</f>
        <v>0.861</v>
      </c>
      <c r="X1835" s="24">
        <f>IFNA(VLOOKUP(A1835,'TOURISM processed'!$A$2:$F$2692,5,0))</f>
        <v>837000000</v>
      </c>
      <c r="Y1835" s="24">
        <f t="shared" si="1034"/>
        <v>0</v>
      </c>
      <c r="Z1835" s="24">
        <f t="shared" si="7"/>
        <v>0</v>
      </c>
      <c r="AA1835" s="24">
        <f t="shared" si="1035"/>
        <v>0</v>
      </c>
      <c r="AB1835" s="24">
        <f t="shared" si="1036"/>
        <v>0</v>
      </c>
      <c r="AC1835" s="24">
        <f t="shared" si="1037"/>
        <v>0</v>
      </c>
      <c r="AD1835" s="24">
        <f t="shared" si="1038"/>
        <v>0</v>
      </c>
      <c r="AE1835" s="24">
        <f>IFNA(VLOOKUP(A1835,'BUSINESS processed'!A1835:J4525,9,0))</f>
        <v>0.068</v>
      </c>
      <c r="AF1835" s="27">
        <f>IFNA(VLOOKUP(A1835,'BUSINESS processed'!A1835:J4525,10,0))</f>
        <v>0.228</v>
      </c>
      <c r="AG1835" s="26"/>
      <c r="AH1835" s="26"/>
      <c r="AI1835" s="26"/>
      <c r="AJ1835" s="26"/>
      <c r="AK1835" s="26"/>
      <c r="AL1835" s="26"/>
      <c r="AM1835" s="26"/>
      <c r="AN1835" s="26"/>
      <c r="AO1835" s="26"/>
      <c r="AP1835" s="26"/>
      <c r="AQ1835" s="26"/>
      <c r="AR1835" s="26"/>
      <c r="AS1835" s="26"/>
      <c r="AT1835" s="26"/>
      <c r="AU1835" s="26"/>
      <c r="AV1835" s="26"/>
      <c r="AW1835" s="26"/>
      <c r="AX1835" s="26"/>
      <c r="AY1835" s="26"/>
      <c r="AZ1835" s="26"/>
      <c r="BA1835" s="26"/>
      <c r="BB1835" s="26"/>
      <c r="BC1835" s="26"/>
      <c r="BD1835" s="26"/>
      <c r="BE1835" s="26"/>
      <c r="BF1835" s="26"/>
      <c r="BG1835" s="26"/>
      <c r="BH1835" s="26"/>
    </row>
    <row r="1836">
      <c r="A1836" s="18" t="str">
        <f t="shared" si="1"/>
        <v>Middle East_Lebanon-Middle East_2002</v>
      </c>
      <c r="B1836" s="19" t="s">
        <v>228</v>
      </c>
      <c r="C1836" s="20" t="s">
        <v>235</v>
      </c>
      <c r="D1836" s="21" t="s">
        <v>72</v>
      </c>
      <c r="E1836" s="22">
        <v>1.9152238806E10</v>
      </c>
      <c r="F1836" s="22">
        <f t="shared" si="2"/>
        <v>5447.780468</v>
      </c>
      <c r="G1836" s="23">
        <v>0.1</v>
      </c>
      <c r="H1836" s="23">
        <v>546.0</v>
      </c>
      <c r="I1836" s="23">
        <v>0.166</v>
      </c>
      <c r="J1836" s="24">
        <f>IFNA(VLOOKUP(A1836,'ENERGY processed'!$A$2:$H$2692,7,0),"")</f>
        <v>6382</v>
      </c>
      <c r="K1836" s="24">
        <f t="shared" si="3"/>
        <v>0.001815335288</v>
      </c>
      <c r="L1836" s="24">
        <f>IFNA(VLOOKUP(A1836,'ENERGY processed'!$A$2:$H$2692,8,0),"")</f>
        <v>20403</v>
      </c>
      <c r="M1836" s="24">
        <f t="shared" si="5"/>
        <v>0.005803554667</v>
      </c>
      <c r="N1836" s="24">
        <f>IFNA(VLOOKUP(A1836,'HUMAN RESOURCES processed'!$A$2:$M$2692,5,0))</f>
        <v>0.017</v>
      </c>
      <c r="O1836" s="24">
        <f>IFNA(VLOOKUP(A1836,'HUMAN RESOURCES processed'!$A$2:$M$2692,6,0))</f>
        <v>0.015</v>
      </c>
      <c r="P1836" s="24">
        <f>IFNA(VLOOKUP(A1836,'HUMAN RESOURCES processed'!$A$2:$M$2692,7,0))</f>
        <v>77</v>
      </c>
      <c r="Q1836" s="24">
        <f>IFNA(VLOOKUP(A1836,'HUMAN RESOURCES processed'!$A$2:$M$2692,8,0))</f>
        <v>74</v>
      </c>
      <c r="R1836" s="24">
        <f t="shared" si="6"/>
        <v>75.5</v>
      </c>
      <c r="S1836" s="24">
        <f>IFNA(VLOOKUP(A1836,'HUMAN RESOURCES processed'!$A$2:$M$2692,9,0))</f>
        <v>0.284</v>
      </c>
      <c r="T1836" s="24">
        <f>IFNA(VLOOKUP(A1836,'HUMAN RESOURCES processed'!$A$2:$M$2692,10,0))</f>
        <v>0.643</v>
      </c>
      <c r="U1836" s="24">
        <f>IFNA(VLOOKUP(A1836,'HUMAN RESOURCES processed'!$A$2:$M$2692,11,0))</f>
        <v>0.072</v>
      </c>
      <c r="V1836" s="24">
        <f>IFNA(VLOOKUP(A1836,'HUMAN RESOURCES processed'!$A$2:$M$2692,12,0))</f>
        <v>3515604</v>
      </c>
      <c r="W1836" s="24">
        <f>IFNA(VLOOKUP(A1836,'HUMAN RESOURCES processed'!$A$2:$M$2692,13,0))</f>
        <v>0.862</v>
      </c>
      <c r="X1836" s="24">
        <f>IFNA(VLOOKUP(A1836,'TOURISM processed'!$A$2:$F$2692,5,0))</f>
        <v>4284000000</v>
      </c>
      <c r="Y1836" s="24">
        <f>IFNA(VLOOKUP(A1836,'TOURISM processed'!$A$2:$F$2692,6,0))</f>
        <v>2683000000</v>
      </c>
      <c r="Z1836" s="24">
        <f t="shared" si="7"/>
        <v>763.1690031</v>
      </c>
      <c r="AA1836" s="24">
        <f t="shared" si="1035"/>
        <v>0</v>
      </c>
      <c r="AB1836" s="24">
        <f t="shared" si="1036"/>
        <v>0</v>
      </c>
      <c r="AC1836" s="24">
        <f t="shared" si="1037"/>
        <v>0</v>
      </c>
      <c r="AD1836" s="24">
        <f t="shared" si="1038"/>
        <v>0</v>
      </c>
      <c r="AE1836" s="24">
        <f>IFNA(VLOOKUP(A1836,'BUSINESS processed'!A1836:J4526,9,0))</f>
        <v>0.07</v>
      </c>
      <c r="AF1836" s="27">
        <f>IFNA(VLOOKUP(A1836,'BUSINESS processed'!A1836:J4526,10,0))</f>
        <v>0.22</v>
      </c>
      <c r="AG1836" s="26"/>
      <c r="AH1836" s="26"/>
      <c r="AI1836" s="26"/>
      <c r="AJ1836" s="26"/>
      <c r="AK1836" s="26"/>
      <c r="AL1836" s="26"/>
      <c r="AM1836" s="26"/>
      <c r="AN1836" s="26"/>
      <c r="AO1836" s="26"/>
      <c r="AP1836" s="26"/>
      <c r="AQ1836" s="26"/>
      <c r="AR1836" s="26"/>
      <c r="AS1836" s="26"/>
      <c r="AT1836" s="26"/>
      <c r="AU1836" s="26"/>
      <c r="AV1836" s="26"/>
      <c r="AW1836" s="26"/>
      <c r="AX1836" s="26"/>
      <c r="AY1836" s="26"/>
      <c r="AZ1836" s="26"/>
      <c r="BA1836" s="26"/>
      <c r="BB1836" s="26"/>
      <c r="BC1836" s="26"/>
      <c r="BD1836" s="26"/>
      <c r="BE1836" s="26"/>
      <c r="BF1836" s="26"/>
      <c r="BG1836" s="26"/>
      <c r="BH1836" s="26"/>
    </row>
    <row r="1837">
      <c r="A1837" s="18" t="str">
        <f t="shared" si="1"/>
        <v>Middle East_Lebanon-Middle East_2003</v>
      </c>
      <c r="B1837" s="19" t="s">
        <v>228</v>
      </c>
      <c r="C1837" s="20" t="s">
        <v>235</v>
      </c>
      <c r="D1837" s="21" t="s">
        <v>74</v>
      </c>
      <c r="E1837" s="22">
        <v>2.008291874E10</v>
      </c>
      <c r="F1837" s="22">
        <f t="shared" si="2"/>
        <v>5442.363165</v>
      </c>
      <c r="G1837" s="23">
        <v>0.093</v>
      </c>
      <c r="H1837" s="23">
        <v>498.0</v>
      </c>
      <c r="I1837" s="23">
        <v>0.134</v>
      </c>
      <c r="J1837" s="24">
        <f>IFNA(VLOOKUP(A1837,'ENERGY processed'!$A$2:$H$2692,7,0),"")</f>
        <v>6652</v>
      </c>
      <c r="K1837" s="24">
        <f t="shared" si="3"/>
        <v>0.001802656289</v>
      </c>
      <c r="L1837" s="24">
        <f>IFNA(VLOOKUP(A1837,'ENERGY processed'!$A$2:$H$2692,8,0),"")</f>
        <v>20917</v>
      </c>
      <c r="M1837" s="24">
        <f t="shared" si="5"/>
        <v>0.005668394709</v>
      </c>
      <c r="N1837" s="24">
        <f>IFNA(VLOOKUP(A1837,'HUMAN RESOURCES processed'!$A$2:$M$2692,5,0))</f>
        <v>0.016</v>
      </c>
      <c r="O1837" s="24">
        <f>IFNA(VLOOKUP(A1837,'HUMAN RESOURCES processed'!$A$2:$M$2692,6,0))</f>
        <v>0.014</v>
      </c>
      <c r="P1837" s="24">
        <f>IFNA(VLOOKUP(A1837,'HUMAN RESOURCES processed'!$A$2:$M$2692,7,0))</f>
        <v>78</v>
      </c>
      <c r="Q1837" s="24">
        <f>IFNA(VLOOKUP(A1837,'HUMAN RESOURCES processed'!$A$2:$M$2692,8,0))</f>
        <v>74</v>
      </c>
      <c r="R1837" s="24">
        <f t="shared" si="6"/>
        <v>76</v>
      </c>
      <c r="S1837" s="24">
        <f>IFNA(VLOOKUP(A1837,'HUMAN RESOURCES processed'!$A$2:$M$2692,9,0))</f>
        <v>0.284</v>
      </c>
      <c r="T1837" s="24">
        <f>IFNA(VLOOKUP(A1837,'HUMAN RESOURCES processed'!$A$2:$M$2692,10,0))</f>
        <v>0.643</v>
      </c>
      <c r="U1837" s="24">
        <f>IFNA(VLOOKUP(A1837,'HUMAN RESOURCES processed'!$A$2:$M$2692,11,0))</f>
        <v>0.073</v>
      </c>
      <c r="V1837" s="24">
        <f>IFNA(VLOOKUP(A1837,'HUMAN RESOURCES processed'!$A$2:$M$2692,12,0))</f>
        <v>3690110</v>
      </c>
      <c r="W1837" s="24">
        <f>IFNA(VLOOKUP(A1837,'HUMAN RESOURCES processed'!$A$2:$M$2692,13,0))</f>
        <v>0.863</v>
      </c>
      <c r="X1837" s="24">
        <f>IFNA(VLOOKUP(A1837,'TOURISM processed'!$A$2:$F$2692,5,0))</f>
        <v>6782000000</v>
      </c>
      <c r="Y1837" s="24">
        <f>IFNA(VLOOKUP(A1837,'TOURISM processed'!$A$2:$F$2692,6,0))</f>
        <v>3319000000</v>
      </c>
      <c r="Z1837" s="24">
        <f t="shared" si="7"/>
        <v>899.4311823</v>
      </c>
      <c r="AA1837" s="24">
        <f t="shared" si="1035"/>
        <v>0</v>
      </c>
      <c r="AB1837" s="24">
        <f>IFNA(VLOOKUP(A1837,'BUSINESS processed'!A1837:J4527,6,0))</f>
        <v>46</v>
      </c>
      <c r="AC1837" s="24">
        <f t="shared" si="1037"/>
        <v>0</v>
      </c>
      <c r="AD1837" s="24">
        <f t="shared" si="1038"/>
        <v>0</v>
      </c>
      <c r="AE1837" s="24">
        <f>IFNA(VLOOKUP(A1837,'BUSINESS processed'!A1837:J4527,9,0))</f>
        <v>0.08</v>
      </c>
      <c r="AF1837" s="27">
        <f>IFNA(VLOOKUP(A1837,'BUSINESS processed'!A1837:J4527,10,0))</f>
        <v>0.216</v>
      </c>
      <c r="AG1837" s="26"/>
      <c r="AH1837" s="26"/>
      <c r="AI1837" s="26"/>
      <c r="AJ1837" s="26"/>
      <c r="AK1837" s="26"/>
      <c r="AL1837" s="26"/>
      <c r="AM1837" s="26"/>
      <c r="AN1837" s="26"/>
      <c r="AO1837" s="26"/>
      <c r="AP1837" s="26"/>
      <c r="AQ1837" s="26"/>
      <c r="AR1837" s="26"/>
      <c r="AS1837" s="26"/>
      <c r="AT1837" s="26"/>
      <c r="AU1837" s="26"/>
      <c r="AV1837" s="26"/>
      <c r="AW1837" s="26"/>
      <c r="AX1837" s="26"/>
      <c r="AY1837" s="26"/>
      <c r="AZ1837" s="26"/>
      <c r="BA1837" s="26"/>
      <c r="BB1837" s="26"/>
      <c r="BC1837" s="26"/>
      <c r="BD1837" s="26"/>
      <c r="BE1837" s="26"/>
      <c r="BF1837" s="26"/>
      <c r="BG1837" s="26"/>
      <c r="BH1837" s="26"/>
    </row>
    <row r="1838">
      <c r="A1838" s="18" t="str">
        <f t="shared" si="1"/>
        <v>Middle East_Lebanon-Middle East_2004</v>
      </c>
      <c r="B1838" s="19" t="s">
        <v>228</v>
      </c>
      <c r="C1838" s="20" t="s">
        <v>235</v>
      </c>
      <c r="D1838" s="21" t="s">
        <v>83</v>
      </c>
      <c r="E1838" s="22">
        <v>2.0955223881E10</v>
      </c>
      <c r="F1838" s="22">
        <f t="shared" si="2"/>
        <v>5437.855969</v>
      </c>
      <c r="G1838" s="23">
        <v>0.082</v>
      </c>
      <c r="H1838" s="23">
        <v>458.0</v>
      </c>
      <c r="I1838" s="23">
        <v>0.108</v>
      </c>
      <c r="J1838" s="24">
        <f>IFNA(VLOOKUP(A1838,'ENERGY processed'!$A$2:$H$2692,7,0),"")</f>
        <v>5426</v>
      </c>
      <c r="K1838" s="24">
        <f t="shared" si="3"/>
        <v>0.001408040623</v>
      </c>
      <c r="L1838" s="24">
        <f>IFNA(VLOOKUP(A1838,'ENERGY processed'!$A$2:$H$2692,8,0),"")</f>
        <v>16656</v>
      </c>
      <c r="M1838" s="24">
        <f t="shared" si="5"/>
        <v>0.004322212425</v>
      </c>
      <c r="N1838" s="24">
        <f>IFNA(VLOOKUP(A1838,'HUMAN RESOURCES processed'!$A$2:$M$2692,5,0))</f>
        <v>0.015</v>
      </c>
      <c r="O1838" s="24">
        <f>IFNA(VLOOKUP(A1838,'HUMAN RESOURCES processed'!$A$2:$M$2692,6,0))</f>
        <v>0.013</v>
      </c>
      <c r="P1838" s="24">
        <f>IFNA(VLOOKUP(A1838,'HUMAN RESOURCES processed'!$A$2:$M$2692,7,0))</f>
        <v>78</v>
      </c>
      <c r="Q1838" s="24">
        <f>IFNA(VLOOKUP(A1838,'HUMAN RESOURCES processed'!$A$2:$M$2692,8,0))</f>
        <v>75</v>
      </c>
      <c r="R1838" s="24">
        <f t="shared" si="6"/>
        <v>76.5</v>
      </c>
      <c r="S1838" s="24">
        <f>IFNA(VLOOKUP(A1838,'HUMAN RESOURCES processed'!$A$2:$M$2692,9,0))</f>
        <v>0.283</v>
      </c>
      <c r="T1838" s="24">
        <f>IFNA(VLOOKUP(A1838,'HUMAN RESOURCES processed'!$A$2:$M$2692,10,0))</f>
        <v>0.644</v>
      </c>
      <c r="U1838" s="24">
        <f>IFNA(VLOOKUP(A1838,'HUMAN RESOURCES processed'!$A$2:$M$2692,11,0))</f>
        <v>0.074</v>
      </c>
      <c r="V1838" s="24">
        <f>IFNA(VLOOKUP(A1838,'HUMAN RESOURCES processed'!$A$2:$M$2692,12,0))</f>
        <v>3853582</v>
      </c>
      <c r="W1838" s="24">
        <f>IFNA(VLOOKUP(A1838,'HUMAN RESOURCES processed'!$A$2:$M$2692,13,0))</f>
        <v>0.865</v>
      </c>
      <c r="X1838" s="24">
        <f>IFNA(VLOOKUP(A1838,'TOURISM processed'!$A$2:$F$2692,5,0))</f>
        <v>5931000000</v>
      </c>
      <c r="Y1838" s="24">
        <f>IFNA(VLOOKUP(A1838,'TOURISM processed'!$A$2:$F$2692,6,0))</f>
        <v>3719000000</v>
      </c>
      <c r="Z1838" s="24">
        <f t="shared" si="7"/>
        <v>965.0761292</v>
      </c>
      <c r="AA1838" s="24">
        <f t="shared" si="1035"/>
        <v>0</v>
      </c>
      <c r="AB1838" s="24">
        <f>IFNA(VLOOKUP(A1838,'BUSINESS processed'!A1838:J4528,6,0))</f>
        <v>46</v>
      </c>
      <c r="AC1838" s="24">
        <f t="shared" si="1037"/>
        <v>0</v>
      </c>
      <c r="AD1838" s="24">
        <f t="shared" si="1038"/>
        <v>0</v>
      </c>
      <c r="AE1838" s="24">
        <f>IFNA(VLOOKUP(A1838,'BUSINESS processed'!A1838:J4528,9,0))</f>
        <v>0.09</v>
      </c>
      <c r="AF1838" s="27">
        <f>IFNA(VLOOKUP(A1838,'BUSINESS processed'!A1838:J4528,10,0))</f>
        <v>0.23</v>
      </c>
      <c r="AG1838" s="26"/>
      <c r="AH1838" s="26"/>
      <c r="AI1838" s="26"/>
      <c r="AJ1838" s="26"/>
      <c r="AK1838" s="26"/>
      <c r="AL1838" s="26"/>
      <c r="AM1838" s="26"/>
      <c r="AN1838" s="26"/>
      <c r="AO1838" s="26"/>
      <c r="AP1838" s="26"/>
      <c r="AQ1838" s="26"/>
      <c r="AR1838" s="26"/>
      <c r="AS1838" s="26"/>
      <c r="AT1838" s="26"/>
      <c r="AU1838" s="26"/>
      <c r="AV1838" s="26"/>
      <c r="AW1838" s="26"/>
      <c r="AX1838" s="26"/>
      <c r="AY1838" s="26"/>
      <c r="AZ1838" s="26"/>
      <c r="BA1838" s="26"/>
      <c r="BB1838" s="26"/>
      <c r="BC1838" s="26"/>
      <c r="BD1838" s="26"/>
      <c r="BE1838" s="26"/>
      <c r="BF1838" s="26"/>
      <c r="BG1838" s="26"/>
      <c r="BH1838" s="26"/>
    </row>
    <row r="1839">
      <c r="A1839" s="18" t="str">
        <f t="shared" si="1"/>
        <v>Middle East_Lebanon-Middle East_2005</v>
      </c>
      <c r="B1839" s="19" t="s">
        <v>228</v>
      </c>
      <c r="C1839" s="20" t="s">
        <v>235</v>
      </c>
      <c r="D1839" s="21" t="s">
        <v>84</v>
      </c>
      <c r="E1839" s="22">
        <v>2.1287562189E10</v>
      </c>
      <c r="F1839" s="22">
        <f t="shared" si="2"/>
        <v>5339.42388</v>
      </c>
      <c r="G1839" s="23">
        <v>0.078</v>
      </c>
      <c r="H1839" s="23">
        <v>420.0</v>
      </c>
      <c r="I1839" s="23">
        <v>0.106</v>
      </c>
      <c r="J1839" s="24">
        <f>IFNA(VLOOKUP(A1839,'ENERGY processed'!$A$2:$H$2692,7,0),"")</f>
        <v>5258</v>
      </c>
      <c r="K1839" s="24">
        <f t="shared" si="3"/>
        <v>0.00131883071</v>
      </c>
      <c r="L1839" s="24">
        <f>IFNA(VLOOKUP(A1839,'ENERGY processed'!$A$2:$H$2692,8,0),"")</f>
        <v>16208</v>
      </c>
      <c r="M1839" s="24">
        <f t="shared" si="5"/>
        <v>0.004065349592</v>
      </c>
      <c r="N1839" s="24">
        <f>IFNA(VLOOKUP(A1839,'HUMAN RESOURCES processed'!$A$2:$M$2692,5,0))</f>
        <v>0.014</v>
      </c>
      <c r="O1839" s="24">
        <f>IFNA(VLOOKUP(A1839,'HUMAN RESOURCES processed'!$A$2:$M$2692,6,0))</f>
        <v>0.012</v>
      </c>
      <c r="P1839" s="24">
        <f>IFNA(VLOOKUP(A1839,'HUMAN RESOURCES processed'!$A$2:$M$2692,7,0))</f>
        <v>79</v>
      </c>
      <c r="Q1839" s="24">
        <f>IFNA(VLOOKUP(A1839,'HUMAN RESOURCES processed'!$A$2:$M$2692,8,0))</f>
        <v>75</v>
      </c>
      <c r="R1839" s="24">
        <f t="shared" si="6"/>
        <v>77</v>
      </c>
      <c r="S1839" s="24">
        <f>IFNA(VLOOKUP(A1839,'HUMAN RESOURCES processed'!$A$2:$M$2692,9,0))</f>
        <v>0.279</v>
      </c>
      <c r="T1839" s="24">
        <f>IFNA(VLOOKUP(A1839,'HUMAN RESOURCES processed'!$A$2:$M$2692,10,0))</f>
        <v>0.646</v>
      </c>
      <c r="U1839" s="24">
        <f>IFNA(VLOOKUP(A1839,'HUMAN RESOURCES processed'!$A$2:$M$2692,11,0))</f>
        <v>0.075</v>
      </c>
      <c r="V1839" s="24">
        <f>IFNA(VLOOKUP(A1839,'HUMAN RESOURCES processed'!$A$2:$M$2692,12,0))</f>
        <v>3986865</v>
      </c>
      <c r="W1839" s="24">
        <f>IFNA(VLOOKUP(A1839,'HUMAN RESOURCES processed'!$A$2:$M$2692,13,0))</f>
        <v>0.866</v>
      </c>
      <c r="X1839" s="24">
        <f>IFNA(VLOOKUP(A1839,'TOURISM processed'!$A$2:$F$2692,5,0))</f>
        <v>5969000000</v>
      </c>
      <c r="Y1839" s="24">
        <f>IFNA(VLOOKUP(A1839,'TOURISM processed'!$A$2:$F$2692,6,0))</f>
        <v>3565000000</v>
      </c>
      <c r="Z1839" s="24">
        <f t="shared" si="7"/>
        <v>894.1862842</v>
      </c>
      <c r="AA1839" s="24">
        <f>IFNA(VLOOKUP(A1839,'BUSINESS processed'!A1839:J4529,5,0))</f>
        <v>0.354</v>
      </c>
      <c r="AB1839" s="24">
        <f>IFNA(VLOOKUP(A1839,'BUSINESS processed'!A1839:J4529,6,0))</f>
        <v>46</v>
      </c>
      <c r="AC1839" s="24">
        <f t="shared" si="1037"/>
        <v>0</v>
      </c>
      <c r="AD1839" s="24">
        <f>IFNA(VLOOKUP(A1839,'BUSINESS processed'!A1839:J4529,8,0))</f>
        <v>180</v>
      </c>
      <c r="AE1839" s="24">
        <f>IFNA(VLOOKUP(A1839,'BUSINESS processed'!A1839:J4529,9,0))</f>
        <v>0.101</v>
      </c>
      <c r="AF1839" s="27">
        <f>IFNA(VLOOKUP(A1839,'BUSINESS processed'!A1839:J4529,10,0))</f>
        <v>0.249</v>
      </c>
      <c r="AG1839" s="26"/>
      <c r="AH1839" s="26"/>
      <c r="AI1839" s="26"/>
      <c r="AJ1839" s="26"/>
      <c r="AK1839" s="26"/>
      <c r="AL1839" s="26"/>
      <c r="AM1839" s="26"/>
      <c r="AN1839" s="26"/>
      <c r="AO1839" s="26"/>
      <c r="AP1839" s="26"/>
      <c r="AQ1839" s="26"/>
      <c r="AR1839" s="26"/>
      <c r="AS1839" s="26"/>
      <c r="AT1839" s="26"/>
      <c r="AU1839" s="26"/>
      <c r="AV1839" s="26"/>
      <c r="AW1839" s="26"/>
      <c r="AX1839" s="26"/>
      <c r="AY1839" s="26"/>
      <c r="AZ1839" s="26"/>
      <c r="BA1839" s="26"/>
      <c r="BB1839" s="26"/>
      <c r="BC1839" s="26"/>
      <c r="BD1839" s="26"/>
      <c r="BE1839" s="26"/>
      <c r="BF1839" s="26"/>
      <c r="BG1839" s="26"/>
      <c r="BH1839" s="26"/>
    </row>
    <row r="1840">
      <c r="A1840" s="18" t="str">
        <f t="shared" si="1"/>
        <v>Middle East_Lebanon-Middle East_2006</v>
      </c>
      <c r="B1840" s="19" t="s">
        <v>228</v>
      </c>
      <c r="C1840" s="20" t="s">
        <v>235</v>
      </c>
      <c r="D1840" s="21" t="s">
        <v>85</v>
      </c>
      <c r="E1840" s="22">
        <v>2.1796351575E10</v>
      </c>
      <c r="F1840" s="22">
        <f t="shared" si="2"/>
        <v>5342.474802</v>
      </c>
      <c r="G1840" s="23">
        <v>0.081</v>
      </c>
      <c r="H1840" s="23">
        <v>443.0</v>
      </c>
      <c r="I1840" s="23">
        <v>0.103</v>
      </c>
      <c r="J1840" s="24">
        <f>IFNA(VLOOKUP(A1840,'ENERGY processed'!$A$2:$H$2692,7,0),"")</f>
        <v>5271</v>
      </c>
      <c r="K1840" s="24">
        <f t="shared" si="3"/>
        <v>0.001291967813</v>
      </c>
      <c r="L1840" s="24">
        <f>IFNA(VLOOKUP(A1840,'ENERGY processed'!$A$2:$H$2692,8,0),"")</f>
        <v>16835</v>
      </c>
      <c r="M1840" s="24">
        <f t="shared" si="5"/>
        <v>0.004126404503</v>
      </c>
      <c r="N1840" s="24">
        <f>IFNA(VLOOKUP(A1840,'HUMAN RESOURCES processed'!$A$2:$M$2692,5,0))</f>
        <v>0.014</v>
      </c>
      <c r="O1840" s="24">
        <f>IFNA(VLOOKUP(A1840,'HUMAN RESOURCES processed'!$A$2:$M$2692,6,0))</f>
        <v>0.011</v>
      </c>
      <c r="P1840" s="24">
        <f>IFNA(VLOOKUP(A1840,'HUMAN RESOURCES processed'!$A$2:$M$2692,7,0))</f>
        <v>80</v>
      </c>
      <c r="Q1840" s="24">
        <f>IFNA(VLOOKUP(A1840,'HUMAN RESOURCES processed'!$A$2:$M$2692,8,0))</f>
        <v>76</v>
      </c>
      <c r="R1840" s="24">
        <f t="shared" si="6"/>
        <v>78</v>
      </c>
      <c r="S1840" s="24">
        <f>IFNA(VLOOKUP(A1840,'HUMAN RESOURCES processed'!$A$2:$M$2692,9,0))</f>
        <v>0.274</v>
      </c>
      <c r="T1840" s="24">
        <f>IFNA(VLOOKUP(A1840,'HUMAN RESOURCES processed'!$A$2:$M$2692,10,0))</f>
        <v>0.65</v>
      </c>
      <c r="U1840" s="24">
        <f>IFNA(VLOOKUP(A1840,'HUMAN RESOURCES processed'!$A$2:$M$2692,11,0))</f>
        <v>0.076</v>
      </c>
      <c r="V1840" s="24">
        <f>IFNA(VLOOKUP(A1840,'HUMAN RESOURCES processed'!$A$2:$M$2692,12,0))</f>
        <v>4079823</v>
      </c>
      <c r="W1840" s="24">
        <f>IFNA(VLOOKUP(A1840,'HUMAN RESOURCES processed'!$A$2:$M$2692,13,0))</f>
        <v>0.867</v>
      </c>
      <c r="X1840" s="24">
        <f>IFNA(VLOOKUP(A1840,'TOURISM processed'!$A$2:$F$2692,5,0))</f>
        <v>5457000000</v>
      </c>
      <c r="Y1840" s="24">
        <f>IFNA(VLOOKUP(A1840,'TOURISM processed'!$A$2:$F$2692,6,0))</f>
        <v>3783000000</v>
      </c>
      <c r="Z1840" s="24">
        <f t="shared" si="7"/>
        <v>927.2461085</v>
      </c>
      <c r="AA1840" s="24">
        <f>IFNA(VLOOKUP(A1840,'BUSINESS processed'!A1840:J4530,5,0))</f>
        <v>0.354</v>
      </c>
      <c r="AB1840" s="24">
        <f>IFNA(VLOOKUP(A1840,'BUSINESS processed'!A1840:J4530,6,0))</f>
        <v>46</v>
      </c>
      <c r="AC1840" s="24">
        <f t="shared" si="1037"/>
        <v>0</v>
      </c>
      <c r="AD1840" s="24">
        <f>IFNA(VLOOKUP(A1840,'BUSINESS processed'!A1840:J4530,8,0))</f>
        <v>180</v>
      </c>
      <c r="AE1840" s="24">
        <f>IFNA(VLOOKUP(A1840,'BUSINESS processed'!A1840:J4530,9,0))</f>
        <v>0.15</v>
      </c>
      <c r="AF1840" s="27">
        <f>IFNA(VLOOKUP(A1840,'BUSINESS processed'!A1840:J4530,10,0))</f>
        <v>0.271</v>
      </c>
      <c r="AG1840" s="26"/>
      <c r="AH1840" s="26"/>
      <c r="AI1840" s="26"/>
      <c r="AJ1840" s="26"/>
      <c r="AK1840" s="26"/>
      <c r="AL1840" s="26"/>
      <c r="AM1840" s="26"/>
      <c r="AN1840" s="26"/>
      <c r="AO1840" s="26"/>
      <c r="AP1840" s="26"/>
      <c r="AQ1840" s="26"/>
      <c r="AR1840" s="26"/>
      <c r="AS1840" s="26"/>
      <c r="AT1840" s="26"/>
      <c r="AU1840" s="26"/>
      <c r="AV1840" s="26"/>
      <c r="AW1840" s="26"/>
      <c r="AX1840" s="26"/>
      <c r="AY1840" s="26"/>
      <c r="AZ1840" s="26"/>
      <c r="BA1840" s="26"/>
      <c r="BB1840" s="26"/>
      <c r="BC1840" s="26"/>
      <c r="BD1840" s="26"/>
      <c r="BE1840" s="26"/>
      <c r="BF1840" s="26"/>
      <c r="BG1840" s="26"/>
      <c r="BH1840" s="26"/>
    </row>
    <row r="1841">
      <c r="A1841" s="18" t="str">
        <f t="shared" si="1"/>
        <v>Middle East_Lebanon-Middle East_2007</v>
      </c>
      <c r="B1841" s="19" t="s">
        <v>228</v>
      </c>
      <c r="C1841" s="20" t="s">
        <v>235</v>
      </c>
      <c r="D1841" s="21" t="s">
        <v>86</v>
      </c>
      <c r="E1841" s="22">
        <v>2.4577114428E10</v>
      </c>
      <c r="F1841" s="22">
        <f t="shared" si="2"/>
        <v>5936.769228</v>
      </c>
      <c r="G1841" s="23">
        <v>0.08</v>
      </c>
      <c r="H1841" s="23">
        <v>480.0</v>
      </c>
      <c r="I1841" s="23">
        <v>0.103</v>
      </c>
      <c r="J1841" s="24">
        <f>IFNA(VLOOKUP(A1841,'ENERGY processed'!$A$2:$H$2692,7,0),"")</f>
        <v>4206</v>
      </c>
      <c r="K1841" s="24">
        <f t="shared" si="3"/>
        <v>0.00101598792</v>
      </c>
      <c r="L1841" s="24">
        <f>IFNA(VLOOKUP(A1841,'ENERGY processed'!$A$2:$H$2692,8,0),"")</f>
        <v>14972</v>
      </c>
      <c r="M1841" s="24">
        <f t="shared" si="5"/>
        <v>0.003616588479</v>
      </c>
      <c r="N1841" s="24">
        <f>IFNA(VLOOKUP(A1841,'HUMAN RESOURCES processed'!$A$2:$M$2692,5,0))</f>
        <v>0.013</v>
      </c>
      <c r="O1841" s="24">
        <f>IFNA(VLOOKUP(A1841,'HUMAN RESOURCES processed'!$A$2:$M$2692,6,0))</f>
        <v>0.011</v>
      </c>
      <c r="P1841" s="24">
        <f>IFNA(VLOOKUP(A1841,'HUMAN RESOURCES processed'!$A$2:$M$2692,7,0))</f>
        <v>80</v>
      </c>
      <c r="Q1841" s="24">
        <f>IFNA(VLOOKUP(A1841,'HUMAN RESOURCES processed'!$A$2:$M$2692,8,0))</f>
        <v>76</v>
      </c>
      <c r="R1841" s="24">
        <f t="shared" si="6"/>
        <v>78</v>
      </c>
      <c r="S1841" s="24">
        <f>IFNA(VLOOKUP(A1841,'HUMAN RESOURCES processed'!$A$2:$M$2692,9,0))</f>
        <v>0.266</v>
      </c>
      <c r="T1841" s="24">
        <f>IFNA(VLOOKUP(A1841,'HUMAN RESOURCES processed'!$A$2:$M$2692,10,0))</f>
        <v>0.655</v>
      </c>
      <c r="U1841" s="24">
        <f>IFNA(VLOOKUP(A1841,'HUMAN RESOURCES processed'!$A$2:$M$2692,11,0))</f>
        <v>0.078</v>
      </c>
      <c r="V1841" s="24">
        <f>IFNA(VLOOKUP(A1841,'HUMAN RESOURCES processed'!$A$2:$M$2692,12,0))</f>
        <v>4139813</v>
      </c>
      <c r="W1841" s="24">
        <f>IFNA(VLOOKUP(A1841,'HUMAN RESOURCES processed'!$A$2:$M$2692,13,0))</f>
        <v>0.868</v>
      </c>
      <c r="X1841" s="24">
        <f>IFNA(VLOOKUP(A1841,'TOURISM processed'!$A$2:$F$2692,5,0))</f>
        <v>5796000000</v>
      </c>
      <c r="Y1841" s="24">
        <f>IFNA(VLOOKUP(A1841,'TOURISM processed'!$A$2:$F$2692,6,0))</f>
        <v>3914000000</v>
      </c>
      <c r="Z1841" s="24">
        <f t="shared" si="7"/>
        <v>945.4533333</v>
      </c>
      <c r="AA1841" s="24">
        <f>IFNA(VLOOKUP(A1841,'BUSINESS processed'!A1841:J4531,5,0))</f>
        <v>0.354</v>
      </c>
      <c r="AB1841" s="24">
        <f>IFNA(VLOOKUP(A1841,'BUSINESS processed'!A1841:J4531,6,0))</f>
        <v>46</v>
      </c>
      <c r="AC1841" s="24">
        <f t="shared" si="1037"/>
        <v>0</v>
      </c>
      <c r="AD1841" s="24">
        <f>IFNA(VLOOKUP(A1841,'BUSINESS processed'!A1841:J4531,8,0))</f>
        <v>180</v>
      </c>
      <c r="AE1841" s="24">
        <f>IFNA(VLOOKUP(A1841,'BUSINESS processed'!A1841:J4531,9,0))</f>
        <v>0.187</v>
      </c>
      <c r="AF1841" s="27">
        <f>IFNA(VLOOKUP(A1841,'BUSINESS processed'!A1841:J4531,10,0))</f>
        <v>0.304</v>
      </c>
      <c r="AG1841" s="26"/>
      <c r="AH1841" s="26"/>
      <c r="AI1841" s="26"/>
      <c r="AJ1841" s="26"/>
      <c r="AK1841" s="26"/>
      <c r="AL1841" s="26"/>
      <c r="AM1841" s="26"/>
      <c r="AN1841" s="26"/>
      <c r="AO1841" s="26"/>
      <c r="AP1841" s="26"/>
      <c r="AQ1841" s="26"/>
      <c r="AR1841" s="26"/>
      <c r="AS1841" s="26"/>
      <c r="AT1841" s="26"/>
      <c r="AU1841" s="26"/>
      <c r="AV1841" s="26"/>
      <c r="AW1841" s="26"/>
      <c r="AX1841" s="26"/>
      <c r="AY1841" s="26"/>
      <c r="AZ1841" s="26"/>
      <c r="BA1841" s="26"/>
      <c r="BB1841" s="26"/>
      <c r="BC1841" s="26"/>
      <c r="BD1841" s="26"/>
      <c r="BE1841" s="26"/>
      <c r="BF1841" s="26"/>
      <c r="BG1841" s="26"/>
      <c r="BH1841" s="26"/>
    </row>
    <row r="1842">
      <c r="A1842" s="18" t="str">
        <f t="shared" si="1"/>
        <v>Middle East_Lebanon-Middle East_2008</v>
      </c>
      <c r="B1842" s="19" t="s">
        <v>228</v>
      </c>
      <c r="C1842" s="20" t="s">
        <v>235</v>
      </c>
      <c r="D1842" s="21" t="s">
        <v>87</v>
      </c>
      <c r="E1842" s="22">
        <v>2.8829850746E10</v>
      </c>
      <c r="F1842" s="22">
        <f t="shared" si="2"/>
        <v>6887.062753</v>
      </c>
      <c r="G1842" s="23">
        <v>0.075</v>
      </c>
      <c r="H1842" s="23">
        <v>529.0</v>
      </c>
      <c r="I1842" s="23">
        <v>0.1</v>
      </c>
      <c r="J1842" s="24">
        <f>IFNA(VLOOKUP(A1842,'ENERGY processed'!$A$2:$H$2692,7,0),"")</f>
        <v>5023</v>
      </c>
      <c r="K1842" s="24">
        <f t="shared" si="3"/>
        <v>0.001199926996</v>
      </c>
      <c r="L1842" s="24">
        <f>IFNA(VLOOKUP(A1842,'ENERGY processed'!$A$2:$H$2692,8,0),"")</f>
        <v>16245</v>
      </c>
      <c r="M1842" s="24">
        <f t="shared" si="5"/>
        <v>0.003880711538</v>
      </c>
      <c r="N1842" s="24">
        <f>IFNA(VLOOKUP(A1842,'HUMAN RESOURCES processed'!$A$2:$M$2692,5,0))</f>
        <v>0.013</v>
      </c>
      <c r="O1842" s="24">
        <f>IFNA(VLOOKUP(A1842,'HUMAN RESOURCES processed'!$A$2:$M$2692,6,0))</f>
        <v>0.01</v>
      </c>
      <c r="P1842" s="24">
        <f>IFNA(VLOOKUP(A1842,'HUMAN RESOURCES processed'!$A$2:$M$2692,7,0))</f>
        <v>81</v>
      </c>
      <c r="Q1842" s="24">
        <f>IFNA(VLOOKUP(A1842,'HUMAN RESOURCES processed'!$A$2:$M$2692,8,0))</f>
        <v>76</v>
      </c>
      <c r="R1842" s="24">
        <f t="shared" si="6"/>
        <v>78.5</v>
      </c>
      <c r="S1842" s="24">
        <f>IFNA(VLOOKUP(A1842,'HUMAN RESOURCES processed'!$A$2:$M$2692,9,0))</f>
        <v>0.257</v>
      </c>
      <c r="T1842" s="24">
        <f>IFNA(VLOOKUP(A1842,'HUMAN RESOURCES processed'!$A$2:$M$2692,10,0))</f>
        <v>0.662</v>
      </c>
      <c r="U1842" s="24">
        <f>IFNA(VLOOKUP(A1842,'HUMAN RESOURCES processed'!$A$2:$M$2692,11,0))</f>
        <v>0.081</v>
      </c>
      <c r="V1842" s="24">
        <f>IFNA(VLOOKUP(A1842,'HUMAN RESOURCES processed'!$A$2:$M$2692,12,0))</f>
        <v>4186088</v>
      </c>
      <c r="W1842" s="24">
        <f>IFNA(VLOOKUP(A1842,'HUMAN RESOURCES processed'!$A$2:$M$2692,13,0))</f>
        <v>0.869</v>
      </c>
      <c r="X1842" s="24">
        <f>IFNA(VLOOKUP(A1842,'TOURISM processed'!$A$2:$F$2692,5,0))</f>
        <v>6317000000</v>
      </c>
      <c r="Y1842" s="24">
        <f>IFNA(VLOOKUP(A1842,'TOURISM processed'!$A$2:$F$2692,6,0))</f>
        <v>4297000000</v>
      </c>
      <c r="Z1842" s="24">
        <f t="shared" si="7"/>
        <v>1026.495382</v>
      </c>
      <c r="AA1842" s="24">
        <f>IFNA(VLOOKUP(A1842,'BUSINESS processed'!A1842:J4532,5,0))</f>
        <v>0.36</v>
      </c>
      <c r="AB1842" s="24">
        <f>IFNA(VLOOKUP(A1842,'BUSINESS processed'!A1842:J4532,6,0))</f>
        <v>11</v>
      </c>
      <c r="AC1842" s="24">
        <f t="shared" si="1037"/>
        <v>0</v>
      </c>
      <c r="AD1842" s="24">
        <f>IFNA(VLOOKUP(A1842,'BUSINESS processed'!A1842:J4532,8,0))</f>
        <v>180</v>
      </c>
      <c r="AE1842" s="24">
        <f>IFNA(VLOOKUP(A1842,'BUSINESS processed'!A1842:J4532,9,0))</f>
        <v>0.225</v>
      </c>
      <c r="AF1842" s="27">
        <f>IFNA(VLOOKUP(A1842,'BUSINESS processed'!A1842:J4532,10,0))</f>
        <v>0.341</v>
      </c>
      <c r="AG1842" s="26"/>
      <c r="AH1842" s="26"/>
      <c r="AI1842" s="26"/>
      <c r="AJ1842" s="26"/>
      <c r="AK1842" s="26"/>
      <c r="AL1842" s="26"/>
      <c r="AM1842" s="26"/>
      <c r="AN1842" s="26"/>
      <c r="AO1842" s="26"/>
      <c r="AP1842" s="26"/>
      <c r="AQ1842" s="26"/>
      <c r="AR1842" s="26"/>
      <c r="AS1842" s="26"/>
      <c r="AT1842" s="26"/>
      <c r="AU1842" s="26"/>
      <c r="AV1842" s="26"/>
      <c r="AW1842" s="26"/>
      <c r="AX1842" s="26"/>
      <c r="AY1842" s="26"/>
      <c r="AZ1842" s="26"/>
      <c r="BA1842" s="26"/>
      <c r="BB1842" s="26"/>
      <c r="BC1842" s="26"/>
      <c r="BD1842" s="26"/>
      <c r="BE1842" s="26"/>
      <c r="BF1842" s="26"/>
      <c r="BG1842" s="26"/>
      <c r="BH1842" s="26"/>
    </row>
    <row r="1843">
      <c r="A1843" s="18" t="str">
        <f t="shared" si="1"/>
        <v>Middle East_Lebanon-Middle East_2009</v>
      </c>
      <c r="B1843" s="19" t="s">
        <v>228</v>
      </c>
      <c r="C1843" s="20" t="s">
        <v>235</v>
      </c>
      <c r="D1843" s="21" t="s">
        <v>88</v>
      </c>
      <c r="E1843" s="22">
        <v>3.5139635158E10</v>
      </c>
      <c r="F1843" s="22">
        <f t="shared" si="2"/>
        <v>8274.137978</v>
      </c>
      <c r="G1843" s="23">
        <v>0.074</v>
      </c>
      <c r="H1843" s="23">
        <v>604.0</v>
      </c>
      <c r="I1843" s="23">
        <v>0.096</v>
      </c>
      <c r="J1843" s="24">
        <f>IF(AND( C1843=C1842,D1843&gt;D1842),J1842,"")</f>
        <v>5023</v>
      </c>
      <c r="K1843" s="24">
        <f t="shared" si="3"/>
        <v>0.001182738377</v>
      </c>
      <c r="L1843" s="24">
        <f>IF(AND(C1843=C1842,C1843&gt;C1842),C1842,0)</f>
        <v>0</v>
      </c>
      <c r="M1843" s="24">
        <f t="shared" si="5"/>
        <v>0</v>
      </c>
      <c r="N1843" s="24">
        <f>IFNA(VLOOKUP(A1843,'HUMAN RESOURCES processed'!$A$2:$M$2692,5,0))</f>
        <v>0.013</v>
      </c>
      <c r="O1843" s="24">
        <f>IFNA(VLOOKUP(A1843,'HUMAN RESOURCES processed'!$A$2:$M$2692,6,0))</f>
        <v>0.009</v>
      </c>
      <c r="P1843" s="24">
        <f>IFNA(VLOOKUP(A1843,'HUMAN RESOURCES processed'!$A$2:$M$2692,7,0))</f>
        <v>81</v>
      </c>
      <c r="Q1843" s="24">
        <f>IFNA(VLOOKUP(A1843,'HUMAN RESOURCES processed'!$A$2:$M$2692,8,0))</f>
        <v>77</v>
      </c>
      <c r="R1843" s="24">
        <f t="shared" si="6"/>
        <v>79</v>
      </c>
      <c r="S1843" s="24">
        <f>IFNA(VLOOKUP(A1843,'HUMAN RESOURCES processed'!$A$2:$M$2692,9,0))</f>
        <v>0.247</v>
      </c>
      <c r="T1843" s="24">
        <f>IFNA(VLOOKUP(A1843,'HUMAN RESOURCES processed'!$A$2:$M$2692,10,0))</f>
        <v>0.67</v>
      </c>
      <c r="U1843" s="24">
        <f>IFNA(VLOOKUP(A1843,'HUMAN RESOURCES processed'!$A$2:$M$2692,11,0))</f>
        <v>0.083</v>
      </c>
      <c r="V1843" s="24">
        <f>IFNA(VLOOKUP(A1843,'HUMAN RESOURCES processed'!$A$2:$M$2692,12,0))</f>
        <v>4246924</v>
      </c>
      <c r="W1843" s="24">
        <f>IFNA(VLOOKUP(A1843,'HUMAN RESOURCES processed'!$A$2:$M$2692,13,0))</f>
        <v>0.871</v>
      </c>
      <c r="X1843" s="24">
        <f>IFNA(VLOOKUP(A1843,'TOURISM processed'!$A$2:$F$2692,5,0))</f>
        <v>7157000000</v>
      </c>
      <c r="Y1843" s="24">
        <f>IFNA(VLOOKUP(A1843,'TOURISM processed'!$A$2:$F$2692,6,0))</f>
        <v>4928000000</v>
      </c>
      <c r="Z1843" s="24">
        <f t="shared" si="7"/>
        <v>1160.369246</v>
      </c>
      <c r="AA1843" s="24">
        <f>IFNA(VLOOKUP(A1843,'BUSINESS processed'!A1843:J4533,5,0))</f>
        <v>0.302</v>
      </c>
      <c r="AB1843" s="24">
        <f>IFNA(VLOOKUP(A1843,'BUSINESS processed'!A1843:J4533,6,0))</f>
        <v>9</v>
      </c>
      <c r="AC1843" s="24">
        <f t="shared" si="1037"/>
        <v>0</v>
      </c>
      <c r="AD1843" s="24">
        <f>IFNA(VLOOKUP(A1843,'BUSINESS processed'!A1843:J4533,8,0))</f>
        <v>180</v>
      </c>
      <c r="AE1843" s="24">
        <f>IFNA(VLOOKUP(A1843,'BUSINESS processed'!A1843:J4533,9,0))</f>
        <v>0.301</v>
      </c>
      <c r="AF1843" s="27">
        <f>IFNA(VLOOKUP(A1843,'BUSINESS processed'!A1843:J4533,10,0))</f>
        <v>0.563</v>
      </c>
      <c r="AG1843" s="26"/>
      <c r="AH1843" s="26"/>
      <c r="AI1843" s="26"/>
      <c r="AJ1843" s="26"/>
      <c r="AK1843" s="26"/>
      <c r="AL1843" s="26"/>
      <c r="AM1843" s="26"/>
      <c r="AN1843" s="26"/>
      <c r="AO1843" s="26"/>
      <c r="AP1843" s="26"/>
      <c r="AQ1843" s="26"/>
      <c r="AR1843" s="26"/>
      <c r="AS1843" s="26"/>
      <c r="AT1843" s="26"/>
      <c r="AU1843" s="26"/>
      <c r="AV1843" s="26"/>
      <c r="AW1843" s="26"/>
      <c r="AX1843" s="26"/>
      <c r="AY1843" s="26"/>
      <c r="AZ1843" s="26"/>
      <c r="BA1843" s="26"/>
      <c r="BB1843" s="26"/>
      <c r="BC1843" s="26"/>
      <c r="BD1843" s="26"/>
      <c r="BE1843" s="26"/>
      <c r="BF1843" s="26"/>
      <c r="BG1843" s="26"/>
      <c r="BH1843" s="26"/>
    </row>
    <row r="1844">
      <c r="A1844" s="18" t="str">
        <f t="shared" si="1"/>
        <v>Middle East_Lebanon-Middle East_2010</v>
      </c>
      <c r="B1844" s="19" t="s">
        <v>228</v>
      </c>
      <c r="C1844" s="20" t="s">
        <v>235</v>
      </c>
      <c r="D1844" s="21" t="s">
        <v>89</v>
      </c>
      <c r="E1844" s="22">
        <v>3.8009950249E10</v>
      </c>
      <c r="F1844" s="22">
        <f t="shared" si="2"/>
        <v>8755.849968</v>
      </c>
      <c r="G1844" s="23">
        <v>0.072</v>
      </c>
      <c r="H1844" s="23">
        <v>620.0</v>
      </c>
      <c r="I1844" s="23">
        <v>0.083</v>
      </c>
      <c r="J1844" s="24">
        <f>IFNA(VLOOKUP(A1844,'ENERGY processed'!$A$2:$H$2692,7,0),"")</f>
        <v>5063.5</v>
      </c>
      <c r="K1844" s="24">
        <f t="shared" si="3"/>
        <v>0.001166411585</v>
      </c>
      <c r="L1844" s="24">
        <f>IFNA(VLOOKUP(A1844,'ENERGY processed'!$A$2:$H$2692,8,0),"")</f>
        <v>16787.5</v>
      </c>
      <c r="M1844" s="24">
        <f t="shared" si="5"/>
        <v>0.003867114542</v>
      </c>
      <c r="N1844" s="24">
        <f>IFNA(VLOOKUP(A1844,'HUMAN RESOURCES processed'!$A$2:$M$2692,5,0))</f>
        <v>0.013</v>
      </c>
      <c r="O1844" s="24">
        <f>IFNA(VLOOKUP(A1844,'HUMAN RESOURCES processed'!$A$2:$M$2692,6,0))</f>
        <v>0.009</v>
      </c>
      <c r="P1844" s="24">
        <f>IFNA(VLOOKUP(A1844,'HUMAN RESOURCES processed'!$A$2:$M$2692,7,0))</f>
        <v>81</v>
      </c>
      <c r="Q1844" s="24">
        <f>IFNA(VLOOKUP(A1844,'HUMAN RESOURCES processed'!$A$2:$M$2692,8,0))</f>
        <v>77</v>
      </c>
      <c r="R1844" s="24">
        <f t="shared" si="6"/>
        <v>79</v>
      </c>
      <c r="S1844" s="24">
        <f>IFNA(VLOOKUP(A1844,'HUMAN RESOURCES processed'!$A$2:$M$2692,9,0))</f>
        <v>0.237</v>
      </c>
      <c r="T1844" s="24">
        <f>IFNA(VLOOKUP(A1844,'HUMAN RESOURCES processed'!$A$2:$M$2692,10,0))</f>
        <v>0.678</v>
      </c>
      <c r="U1844" s="24">
        <f>IFNA(VLOOKUP(A1844,'HUMAN RESOURCES processed'!$A$2:$M$2692,11,0))</f>
        <v>0.084</v>
      </c>
      <c r="V1844" s="24">
        <f>IFNA(VLOOKUP(A1844,'HUMAN RESOURCES processed'!$A$2:$M$2692,12,0))</f>
        <v>4341092</v>
      </c>
      <c r="W1844" s="24">
        <f>IFNA(VLOOKUP(A1844,'HUMAN RESOURCES processed'!$A$2:$M$2692,13,0))</f>
        <v>0.872</v>
      </c>
      <c r="X1844" s="24">
        <f>IFNA(VLOOKUP(A1844,'TOURISM processed'!$A$2:$F$2692,5,0))</f>
        <v>8026000000</v>
      </c>
      <c r="Y1844" s="24">
        <f>IFNA(VLOOKUP(A1844,'TOURISM processed'!$A$2:$F$2692,6,0))</f>
        <v>4868000000</v>
      </c>
      <c r="Z1844" s="24">
        <f t="shared" si="7"/>
        <v>1121.376833</v>
      </c>
      <c r="AA1844" s="24">
        <f>IFNA(VLOOKUP(A1844,'BUSINESS processed'!A1844:J4534,5,0))</f>
        <v>0.302</v>
      </c>
      <c r="AB1844" s="24">
        <f>IFNA(VLOOKUP(A1844,'BUSINESS processed'!A1844:J4534,6,0))</f>
        <v>9</v>
      </c>
      <c r="AC1844" s="24">
        <f t="shared" si="1037"/>
        <v>0</v>
      </c>
      <c r="AD1844" s="24">
        <f>IFNA(VLOOKUP(A1844,'BUSINESS processed'!A1844:J4534,8,0))</f>
        <v>180</v>
      </c>
      <c r="AE1844" s="24">
        <f>IFNA(VLOOKUP(A1844,'BUSINESS processed'!A1844:J4534,9,0))</f>
        <v>0.437</v>
      </c>
      <c r="AF1844" s="27">
        <f>IFNA(VLOOKUP(A1844,'BUSINESS processed'!A1844:J4534,10,0))</f>
        <v>0.66</v>
      </c>
      <c r="AG1844" s="26"/>
      <c r="AH1844" s="26"/>
      <c r="AI1844" s="26"/>
      <c r="AJ1844" s="26"/>
      <c r="AK1844" s="26"/>
      <c r="AL1844" s="26"/>
      <c r="AM1844" s="26"/>
      <c r="AN1844" s="26"/>
      <c r="AO1844" s="26"/>
      <c r="AP1844" s="26"/>
      <c r="AQ1844" s="26"/>
      <c r="AR1844" s="26"/>
      <c r="AS1844" s="26"/>
      <c r="AT1844" s="26"/>
      <c r="AU1844" s="26"/>
      <c r="AV1844" s="26"/>
      <c r="AW1844" s="26"/>
      <c r="AX1844" s="26"/>
      <c r="AY1844" s="26"/>
      <c r="AZ1844" s="26"/>
      <c r="BA1844" s="26"/>
      <c r="BB1844" s="26"/>
      <c r="BC1844" s="26"/>
      <c r="BD1844" s="26"/>
      <c r="BE1844" s="26"/>
      <c r="BF1844" s="26"/>
      <c r="BG1844" s="26"/>
      <c r="BH1844" s="26"/>
    </row>
    <row r="1845">
      <c r="A1845" s="18" t="str">
        <f t="shared" si="1"/>
        <v>Middle East_Lebanon-Middle East_2011</v>
      </c>
      <c r="B1845" s="19" t="s">
        <v>228</v>
      </c>
      <c r="C1845" s="20" t="s">
        <v>235</v>
      </c>
      <c r="D1845" s="21" t="s">
        <v>90</v>
      </c>
      <c r="E1845" s="22">
        <v>4.007893864E10</v>
      </c>
      <c r="F1845" s="22">
        <f t="shared" si="2"/>
        <v>9144.617616</v>
      </c>
      <c r="G1845" s="23">
        <v>0.074</v>
      </c>
      <c r="H1845" s="23">
        <v>646.0</v>
      </c>
      <c r="I1845" s="23">
        <v>0.075</v>
      </c>
      <c r="J1845" s="24">
        <f>IFNA(VLOOKUP(A1845,'ENERGY processed'!$A$2:$H$2692,7,0),"")</f>
        <v>4774</v>
      </c>
      <c r="K1845" s="24">
        <f t="shared" si="3"/>
        <v>0.001089260494</v>
      </c>
      <c r="L1845" s="24">
        <f>IFNA(VLOOKUP(A1845,'ENERGY processed'!$A$2:$H$2692,8,0),"")</f>
        <v>14499</v>
      </c>
      <c r="M1845" s="24">
        <f t="shared" si="5"/>
        <v>0.003308166716</v>
      </c>
      <c r="N1845" s="24">
        <f>IFNA(VLOOKUP(A1845,'HUMAN RESOURCES processed'!$A$2:$M$2692,5,0))</f>
        <v>0.013</v>
      </c>
      <c r="O1845" s="24">
        <f>IFNA(VLOOKUP(A1845,'HUMAN RESOURCES processed'!$A$2:$M$2692,6,0))</f>
        <v>0.009</v>
      </c>
      <c r="P1845" s="24">
        <f>IFNA(VLOOKUP(A1845,'HUMAN RESOURCES processed'!$A$2:$M$2692,7,0))</f>
        <v>82</v>
      </c>
      <c r="Q1845" s="24">
        <f>IFNA(VLOOKUP(A1845,'HUMAN RESOURCES processed'!$A$2:$M$2692,8,0))</f>
        <v>77</v>
      </c>
      <c r="R1845" s="24">
        <f t="shared" si="6"/>
        <v>79.5</v>
      </c>
      <c r="S1845" s="24">
        <f>IFNA(VLOOKUP(A1845,'HUMAN RESOURCES processed'!$A$2:$M$2692,9,0))</f>
        <v>0.227</v>
      </c>
      <c r="T1845" s="24">
        <f>IFNA(VLOOKUP(A1845,'HUMAN RESOURCES processed'!$A$2:$M$2692,10,0))</f>
        <v>0.688</v>
      </c>
      <c r="U1845" s="24">
        <f>IFNA(VLOOKUP(A1845,'HUMAN RESOURCES processed'!$A$2:$M$2692,11,0))</f>
        <v>0.085</v>
      </c>
      <c r="V1845" s="24">
        <f>IFNA(VLOOKUP(A1845,'HUMAN RESOURCES processed'!$A$2:$M$2692,12,0))</f>
        <v>4382790</v>
      </c>
      <c r="W1845" s="24">
        <f>IFNA(VLOOKUP(A1845,'HUMAN RESOURCES processed'!$A$2:$M$2692,13,0))</f>
        <v>0.873</v>
      </c>
      <c r="X1845" s="24">
        <f>IFNA(VLOOKUP(A1845,'TOURISM processed'!$A$2:$F$2692,5,0))</f>
        <v>6797000000</v>
      </c>
      <c r="Y1845" s="24">
        <f>IFNA(VLOOKUP(A1845,'TOURISM processed'!$A$2:$F$2692,6,0))</f>
        <v>4440000000</v>
      </c>
      <c r="Z1845" s="24">
        <f t="shared" si="7"/>
        <v>1013.053329</v>
      </c>
      <c r="AA1845" s="24">
        <f>IFNA(VLOOKUP(A1845,'BUSINESS processed'!A1845:J4535,5,0))</f>
        <v>0.302</v>
      </c>
      <c r="AB1845" s="24">
        <f>IFNA(VLOOKUP(A1845,'BUSINESS processed'!A1845:J4535,6,0))</f>
        <v>9</v>
      </c>
      <c r="AC1845" s="24">
        <f t="shared" si="1037"/>
        <v>0</v>
      </c>
      <c r="AD1845" s="24">
        <f>IFNA(VLOOKUP(A1845,'BUSINESS processed'!A1845:J4535,8,0))</f>
        <v>180</v>
      </c>
      <c r="AE1845" s="24">
        <f>IFNA(VLOOKUP(A1845,'BUSINESS processed'!A1845:J4535,9,0))</f>
        <v>0.52</v>
      </c>
      <c r="AF1845" s="27">
        <f>IFNA(VLOOKUP(A1845,'BUSINESS processed'!A1845:J4535,10,0))</f>
        <v>0.772</v>
      </c>
      <c r="AG1845" s="26"/>
      <c r="AH1845" s="26"/>
      <c r="AI1845" s="26"/>
      <c r="AJ1845" s="26"/>
      <c r="AK1845" s="26"/>
      <c r="AL1845" s="26"/>
      <c r="AM1845" s="26"/>
      <c r="AN1845" s="26"/>
      <c r="AO1845" s="26"/>
      <c r="AP1845" s="26"/>
      <c r="AQ1845" s="26"/>
      <c r="AR1845" s="26"/>
      <c r="AS1845" s="26"/>
      <c r="AT1845" s="26"/>
      <c r="AU1845" s="26"/>
      <c r="AV1845" s="26"/>
      <c r="AW1845" s="26"/>
      <c r="AX1845" s="26"/>
      <c r="AY1845" s="26"/>
      <c r="AZ1845" s="26"/>
      <c r="BA1845" s="26"/>
      <c r="BB1845" s="26"/>
      <c r="BC1845" s="26"/>
      <c r="BD1845" s="26"/>
      <c r="BE1845" s="26"/>
      <c r="BF1845" s="26"/>
      <c r="BG1845" s="26"/>
      <c r="BH1845" s="26"/>
    </row>
    <row r="1846">
      <c r="A1846" s="18" t="str">
        <f t="shared" si="1"/>
        <v>Middle East_Lebanon-Middle East_2012</v>
      </c>
      <c r="B1846" s="19" t="s">
        <v>228</v>
      </c>
      <c r="C1846" s="20" t="s">
        <v>235</v>
      </c>
      <c r="D1846" s="21" t="s">
        <v>91</v>
      </c>
      <c r="E1846" s="22">
        <v>4.3205095854E10</v>
      </c>
      <c r="F1846" s="22">
        <f t="shared" si="2"/>
        <v>9764.110607</v>
      </c>
      <c r="G1846" s="23">
        <v>0.076</v>
      </c>
      <c r="H1846" s="23">
        <v>675.0</v>
      </c>
      <c r="I1846" s="23">
        <v>0.072</v>
      </c>
      <c r="J1846" s="24">
        <f>IFNA(VLOOKUP(A1846,'ENERGY processed'!$A$2:$H$2692,7,0),"")</f>
        <v>5220</v>
      </c>
      <c r="K1846" s="24">
        <f t="shared" si="3"/>
        <v>0.001179690876</v>
      </c>
      <c r="L1846" s="24">
        <f>IFNA(VLOOKUP(A1846,'ENERGY processed'!$A$2:$H$2692,8,0),"")</f>
        <v>16039</v>
      </c>
      <c r="M1846" s="24">
        <f t="shared" si="5"/>
        <v>0.003624724513</v>
      </c>
      <c r="N1846" s="24">
        <f>IFNA(VLOOKUP(A1846,'HUMAN RESOURCES processed'!$A$2:$M$2692,5,0))</f>
        <v>0.013</v>
      </c>
      <c r="O1846" s="24">
        <f>IFNA(VLOOKUP(A1846,'HUMAN RESOURCES processed'!$A$2:$M$2692,6,0))</f>
        <v>0.008</v>
      </c>
      <c r="P1846" s="24">
        <f>IFNA(VLOOKUP(A1846,'HUMAN RESOURCES processed'!$A$2:$M$2692,7,0))</f>
        <v>82</v>
      </c>
      <c r="Q1846" s="24">
        <f>IFNA(VLOOKUP(A1846,'HUMAN RESOURCES processed'!$A$2:$M$2692,8,0))</f>
        <v>78</v>
      </c>
      <c r="R1846" s="24">
        <f t="shared" si="6"/>
        <v>80</v>
      </c>
      <c r="S1846" s="24">
        <f>IFNA(VLOOKUP(A1846,'HUMAN RESOURCES processed'!$A$2:$M$2692,9,0))</f>
        <v>0.216</v>
      </c>
      <c r="T1846" s="24">
        <f>IFNA(VLOOKUP(A1846,'HUMAN RESOURCES processed'!$A$2:$M$2692,10,0))</f>
        <v>0.698</v>
      </c>
      <c r="U1846" s="24">
        <f>IFNA(VLOOKUP(A1846,'HUMAN RESOURCES processed'!$A$2:$M$2692,11,0))</f>
        <v>0.086</v>
      </c>
      <c r="V1846" s="24">
        <f>IFNA(VLOOKUP(A1846,'HUMAN RESOURCES processed'!$A$2:$M$2692,12,0))</f>
        <v>4424888</v>
      </c>
      <c r="W1846" s="24">
        <f>IFNA(VLOOKUP(A1846,'HUMAN RESOURCES processed'!$A$2:$M$2692,13,0))</f>
        <v>0.874</v>
      </c>
      <c r="X1846" s="24">
        <f>IFNA(VLOOKUP(A1846,'TOURISM processed'!$A$2:$F$2692,5,0))</f>
        <v>6298000000</v>
      </c>
      <c r="Y1846" s="24">
        <f>IFNA(VLOOKUP(A1846,'TOURISM processed'!$A$2:$F$2692,6,0))</f>
        <v>4125000000</v>
      </c>
      <c r="Z1846" s="24">
        <f t="shared" si="7"/>
        <v>932.2269852</v>
      </c>
      <c r="AA1846" s="24">
        <f>IFNA(VLOOKUP(A1846,'BUSINESS processed'!A1846:J4536,5,0))</f>
        <v>0.302</v>
      </c>
      <c r="AB1846" s="24">
        <f>IFNA(VLOOKUP(A1846,'BUSINESS processed'!A1846:J4536,6,0))</f>
        <v>9</v>
      </c>
      <c r="AC1846" s="24">
        <f>IFNA(VLOOKUP(A1846,'BUSINESS processed'!A1846:J4536,7,0))</f>
        <v>105</v>
      </c>
      <c r="AD1846" s="24">
        <f>IFNA(VLOOKUP(A1846,'BUSINESS processed'!A1846:J4536,8,0))</f>
        <v>180</v>
      </c>
      <c r="AE1846" s="24">
        <f>IFNA(VLOOKUP(A1846,'BUSINESS processed'!A1846:J4536,9,0))</f>
        <v>0.612</v>
      </c>
      <c r="AF1846" s="27">
        <f>IFNA(VLOOKUP(A1846,'BUSINESS processed'!A1846:J4536,10,0))</f>
        <v>0.808</v>
      </c>
      <c r="AG1846" s="26"/>
      <c r="AH1846" s="26"/>
      <c r="AI1846" s="26"/>
      <c r="AJ1846" s="26"/>
      <c r="AK1846" s="26"/>
      <c r="AL1846" s="26"/>
      <c r="AM1846" s="26"/>
      <c r="AN1846" s="26"/>
      <c r="AO1846" s="26"/>
      <c r="AP1846" s="26"/>
      <c r="AQ1846" s="26"/>
      <c r="AR1846" s="26"/>
      <c r="AS1846" s="26"/>
      <c r="AT1846" s="26"/>
      <c r="AU1846" s="26"/>
      <c r="AV1846" s="26"/>
      <c r="AW1846" s="26"/>
      <c r="AX1846" s="26"/>
      <c r="AY1846" s="26"/>
      <c r="AZ1846" s="26"/>
      <c r="BA1846" s="26"/>
      <c r="BB1846" s="26"/>
      <c r="BC1846" s="26"/>
      <c r="BD1846" s="26"/>
      <c r="BE1846" s="26"/>
      <c r="BF1846" s="26"/>
      <c r="BG1846" s="26"/>
      <c r="BH1846" s="26"/>
    </row>
    <row r="1847">
      <c r="A1847" s="18" t="str">
        <f t="shared" si="1"/>
        <v>Middle East_Oman-Middle East_2000</v>
      </c>
      <c r="B1847" s="19" t="s">
        <v>228</v>
      </c>
      <c r="C1847" s="20" t="s">
        <v>236</v>
      </c>
      <c r="D1847" s="21" t="s">
        <v>70</v>
      </c>
      <c r="E1847" s="22">
        <v>1.986788055E10</v>
      </c>
      <c r="F1847" s="22">
        <f t="shared" si="2"/>
        <v>9061.60246</v>
      </c>
      <c r="G1847" s="23">
        <v>0.031</v>
      </c>
      <c r="H1847" s="23">
        <v>264.0</v>
      </c>
      <c r="I1847" s="23">
        <v>0.101</v>
      </c>
      <c r="J1847" s="24">
        <f>IF(AND( C1847=C1846,D1847&gt;D1846),J1846,0)</f>
        <v>0</v>
      </c>
      <c r="K1847" s="24">
        <f t="shared" si="3"/>
        <v>0</v>
      </c>
      <c r="L1847" s="24">
        <f t="shared" ref="L1847:L1848" si="1039">IF(AND(C1847=C1846,C1847&gt;C1846),C1846,0)</f>
        <v>0</v>
      </c>
      <c r="M1847" s="24">
        <f t="shared" si="5"/>
        <v>0</v>
      </c>
      <c r="N1847" s="24">
        <f>IFNA(VLOOKUP(A1847,'HUMAN RESOURCES processed'!$A$2:$M$2692,5,0))</f>
        <v>0.024</v>
      </c>
      <c r="O1847" s="24">
        <f>IFNA(VLOOKUP(A1847,'HUMAN RESOURCES processed'!$A$2:$M$2692,6,0))</f>
        <v>0.014</v>
      </c>
      <c r="P1847" s="24">
        <f>IFNA(VLOOKUP(A1847,'HUMAN RESOURCES processed'!$A$2:$M$2692,7,0))</f>
        <v>74</v>
      </c>
      <c r="Q1847" s="24">
        <f>IFNA(VLOOKUP(A1847,'HUMAN RESOURCES processed'!$A$2:$M$2692,8,0))</f>
        <v>70</v>
      </c>
      <c r="R1847" s="24">
        <f t="shared" si="6"/>
        <v>72</v>
      </c>
      <c r="S1847" s="24">
        <f>IFNA(VLOOKUP(A1847,'HUMAN RESOURCES processed'!$A$2:$M$2692,9,0))</f>
        <v>0.372</v>
      </c>
      <c r="T1847" s="24">
        <f>IFNA(VLOOKUP(A1847,'HUMAN RESOURCES processed'!$A$2:$M$2692,10,0))</f>
        <v>0.605</v>
      </c>
      <c r="U1847" s="24">
        <f>IFNA(VLOOKUP(A1847,'HUMAN RESOURCES processed'!$A$2:$M$2692,11,0))</f>
        <v>0.023</v>
      </c>
      <c r="V1847" s="24">
        <f>IFNA(VLOOKUP(A1847,'HUMAN RESOURCES processed'!$A$2:$M$2692,12,0))</f>
        <v>2192535</v>
      </c>
      <c r="W1847" s="24">
        <f>IFNA(VLOOKUP(A1847,'HUMAN RESOURCES processed'!$A$2:$M$2692,13,0))</f>
        <v>0.716</v>
      </c>
      <c r="X1847" s="24">
        <f>IFNA(VLOOKUP(A1847,'TOURISM processed'!$A$2:$F$2692,5,0))</f>
        <v>377000000</v>
      </c>
      <c r="Y1847" s="24">
        <f>IFNA(VLOOKUP(A1847,'TOURISM processed'!$A$2:$F$2692,6,0))</f>
        <v>629000000</v>
      </c>
      <c r="Z1847" s="24">
        <f t="shared" si="7"/>
        <v>286.8825355</v>
      </c>
      <c r="AA1847" s="24">
        <f t="shared" ref="AA1847:AA1851" si="1040">IF(AND(C1847=C1846,D1847&gt;D1846),AA1846,0)</f>
        <v>0</v>
      </c>
      <c r="AB1847" s="24">
        <f t="shared" ref="AB1847:AB1849" si="1041">IF(AND(C1847=C1846,D1847&gt;D1846),AB1846,0)</f>
        <v>0</v>
      </c>
      <c r="AC1847" s="24">
        <f t="shared" ref="AC1847:AC1858" si="1042">IF(AND(C1847=C1846,D1847&gt;D1846),AC1846,0)</f>
        <v>0</v>
      </c>
      <c r="AD1847" s="24">
        <f t="shared" ref="AD1847:AD1851" si="1043">IF(AND(C1847=C1846,D1847&gt;D1846),AD1846,0)</f>
        <v>0</v>
      </c>
      <c r="AE1847" s="24">
        <f>IFNA(VLOOKUP(A1847,'BUSINESS processed'!A1847:J4537,9,0))</f>
        <v>0.035</v>
      </c>
      <c r="AF1847" s="27">
        <f>IFNA(VLOOKUP(A1847,'BUSINESS processed'!A1847:J4537,10,0))</f>
        <v>0.074</v>
      </c>
      <c r="AG1847" s="26"/>
      <c r="AH1847" s="26"/>
      <c r="AI1847" s="26"/>
      <c r="AJ1847" s="26"/>
      <c r="AK1847" s="26"/>
      <c r="AL1847" s="26"/>
      <c r="AM1847" s="26"/>
      <c r="AN1847" s="26"/>
      <c r="AO1847" s="26"/>
      <c r="AP1847" s="26"/>
      <c r="AQ1847" s="26"/>
      <c r="AR1847" s="26"/>
      <c r="AS1847" s="26"/>
      <c r="AT1847" s="26"/>
      <c r="AU1847" s="26"/>
      <c r="AV1847" s="26"/>
      <c r="AW1847" s="26"/>
      <c r="AX1847" s="26"/>
      <c r="AY1847" s="26"/>
      <c r="AZ1847" s="26"/>
      <c r="BA1847" s="26"/>
      <c r="BB1847" s="26"/>
      <c r="BC1847" s="26"/>
      <c r="BD1847" s="26"/>
      <c r="BE1847" s="26"/>
      <c r="BF1847" s="26"/>
      <c r="BG1847" s="26"/>
      <c r="BH1847" s="26"/>
    </row>
    <row r="1848">
      <c r="A1848" s="18" t="str">
        <f t="shared" si="1"/>
        <v>Middle East_Oman-Middle East_2001</v>
      </c>
      <c r="B1848" s="19" t="s">
        <v>228</v>
      </c>
      <c r="C1848" s="20" t="s">
        <v>236</v>
      </c>
      <c r="D1848" s="21" t="s">
        <v>71</v>
      </c>
      <c r="E1848" s="22">
        <v>1.9949284975E10</v>
      </c>
      <c r="F1848" s="22">
        <f t="shared" si="2"/>
        <v>8909.808946</v>
      </c>
      <c r="G1848" s="23">
        <v>0.031</v>
      </c>
      <c r="H1848" s="23">
        <v>263.0</v>
      </c>
      <c r="I1848" s="23">
        <v>0.092</v>
      </c>
      <c r="J1848" s="24">
        <f>IFNA(VLOOKUP(A1848,'ENERGY processed'!$A$2:$H$2692,7,0),"")</f>
        <v>25276</v>
      </c>
      <c r="K1848" s="24">
        <f t="shared" si="3"/>
        <v>0.01128884224</v>
      </c>
      <c r="L1848" s="24">
        <f t="shared" si="1039"/>
        <v>0</v>
      </c>
      <c r="M1848" s="24">
        <f t="shared" si="5"/>
        <v>0</v>
      </c>
      <c r="N1848" s="24">
        <f>IFNA(VLOOKUP(A1848,'HUMAN RESOURCES processed'!$A$2:$M$2692,5,0))</f>
        <v>0.023</v>
      </c>
      <c r="O1848" s="24">
        <f>IFNA(VLOOKUP(A1848,'HUMAN RESOURCES processed'!$A$2:$M$2692,6,0))</f>
        <v>0.013</v>
      </c>
      <c r="P1848" s="24">
        <f>IFNA(VLOOKUP(A1848,'HUMAN RESOURCES processed'!$A$2:$M$2692,7,0))</f>
        <v>75</v>
      </c>
      <c r="Q1848" s="24">
        <f>IFNA(VLOOKUP(A1848,'HUMAN RESOURCES processed'!$A$2:$M$2692,8,0))</f>
        <v>71</v>
      </c>
      <c r="R1848" s="24">
        <f t="shared" si="6"/>
        <v>73</v>
      </c>
      <c r="S1848" s="24">
        <f>IFNA(VLOOKUP(A1848,'HUMAN RESOURCES processed'!$A$2:$M$2692,9,0))</f>
        <v>0.369</v>
      </c>
      <c r="T1848" s="24">
        <f>IFNA(VLOOKUP(A1848,'HUMAN RESOURCES processed'!$A$2:$M$2692,10,0))</f>
        <v>0.607</v>
      </c>
      <c r="U1848" s="24">
        <f>IFNA(VLOOKUP(A1848,'HUMAN RESOURCES processed'!$A$2:$M$2692,11,0))</f>
        <v>0.024</v>
      </c>
      <c r="V1848" s="24">
        <f>IFNA(VLOOKUP(A1848,'HUMAN RESOURCES processed'!$A$2:$M$2692,12,0))</f>
        <v>2239025</v>
      </c>
      <c r="W1848" s="24">
        <f>IFNA(VLOOKUP(A1848,'HUMAN RESOURCES processed'!$A$2:$M$2692,13,0))</f>
        <v>0.715</v>
      </c>
      <c r="X1848" s="24">
        <f>IFNA(VLOOKUP(A1848,'TOURISM processed'!$A$2:$F$2692,5,0))</f>
        <v>538000000</v>
      </c>
      <c r="Y1848" s="24">
        <f>IFNA(VLOOKUP(A1848,'TOURISM processed'!$A$2:$F$2692,6,0))</f>
        <v>703000000</v>
      </c>
      <c r="Z1848" s="24">
        <f t="shared" si="7"/>
        <v>313.9759494</v>
      </c>
      <c r="AA1848" s="24">
        <f t="shared" si="1040"/>
        <v>0</v>
      </c>
      <c r="AB1848" s="24">
        <f t="shared" si="1041"/>
        <v>0</v>
      </c>
      <c r="AC1848" s="24">
        <f t="shared" si="1042"/>
        <v>0</v>
      </c>
      <c r="AD1848" s="24">
        <f t="shared" si="1043"/>
        <v>0</v>
      </c>
      <c r="AE1848" s="24">
        <f>IFNA(VLOOKUP(A1848,'BUSINESS processed'!A1848:J4538,9,0))</f>
        <v>0.059</v>
      </c>
      <c r="AF1848" s="27">
        <f>IFNA(VLOOKUP(A1848,'BUSINESS processed'!A1848:J4538,10,0))</f>
        <v>0.144</v>
      </c>
      <c r="AG1848" s="26"/>
      <c r="AH1848" s="26"/>
      <c r="AI1848" s="26"/>
      <c r="AJ1848" s="26"/>
      <c r="AK1848" s="26"/>
      <c r="AL1848" s="26"/>
      <c r="AM1848" s="26"/>
      <c r="AN1848" s="26"/>
      <c r="AO1848" s="26"/>
      <c r="AP1848" s="26"/>
      <c r="AQ1848" s="26"/>
      <c r="AR1848" s="26"/>
      <c r="AS1848" s="26"/>
      <c r="AT1848" s="26"/>
      <c r="AU1848" s="26"/>
      <c r="AV1848" s="26"/>
      <c r="AW1848" s="26"/>
      <c r="AX1848" s="26"/>
      <c r="AY1848" s="26"/>
      <c r="AZ1848" s="26"/>
      <c r="BA1848" s="26"/>
      <c r="BB1848" s="26"/>
      <c r="BC1848" s="26"/>
      <c r="BD1848" s="26"/>
      <c r="BE1848" s="26"/>
      <c r="BF1848" s="26"/>
      <c r="BG1848" s="26"/>
      <c r="BH1848" s="26"/>
    </row>
    <row r="1849">
      <c r="A1849" s="18" t="str">
        <f t="shared" si="1"/>
        <v>Middle East_Oman-Middle East_2002</v>
      </c>
      <c r="B1849" s="19" t="s">
        <v>228</v>
      </c>
      <c r="C1849" s="20" t="s">
        <v>236</v>
      </c>
      <c r="D1849" s="21" t="s">
        <v>72</v>
      </c>
      <c r="E1849" s="22">
        <v>2.0049414986E10</v>
      </c>
      <c r="F1849" s="22">
        <f t="shared" si="2"/>
        <v>8685.382437</v>
      </c>
      <c r="G1849" s="23">
        <v>0.032</v>
      </c>
      <c r="H1849" s="23">
        <v>278.0</v>
      </c>
      <c r="I1849" s="23">
        <v>0.085</v>
      </c>
      <c r="J1849" s="24">
        <f>IFNA(VLOOKUP(A1849,'ENERGY processed'!$A$2:$H$2692,7,0),"")</f>
        <v>23158</v>
      </c>
      <c r="K1849" s="24">
        <f t="shared" si="3"/>
        <v>0.01003201772</v>
      </c>
      <c r="L1849" s="24">
        <f>IFNA(VLOOKUP(A1849,'ENERGY processed'!$A$2:$H$2692,8,0),"")</f>
        <v>57202</v>
      </c>
      <c r="M1849" s="24">
        <f t="shared" si="5"/>
        <v>0.02477983754</v>
      </c>
      <c r="N1849" s="24">
        <f>IFNA(VLOOKUP(A1849,'HUMAN RESOURCES processed'!$A$2:$M$2692,5,0))</f>
        <v>0.023</v>
      </c>
      <c r="O1849" s="24">
        <f>IFNA(VLOOKUP(A1849,'HUMAN RESOURCES processed'!$A$2:$M$2692,6,0))</f>
        <v>0.013</v>
      </c>
      <c r="P1849" s="24">
        <f>IFNA(VLOOKUP(A1849,'HUMAN RESOURCES processed'!$A$2:$M$2692,7,0))</f>
        <v>75</v>
      </c>
      <c r="Q1849" s="24">
        <f>IFNA(VLOOKUP(A1849,'HUMAN RESOURCES processed'!$A$2:$M$2692,8,0))</f>
        <v>71</v>
      </c>
      <c r="R1849" s="24">
        <f t="shared" si="6"/>
        <v>73</v>
      </c>
      <c r="S1849" s="24">
        <f>IFNA(VLOOKUP(A1849,'HUMAN RESOURCES processed'!$A$2:$M$2692,9,0))</f>
        <v>0.366</v>
      </c>
      <c r="T1849" s="24">
        <f>IFNA(VLOOKUP(A1849,'HUMAN RESOURCES processed'!$A$2:$M$2692,10,0))</f>
        <v>0.609</v>
      </c>
      <c r="U1849" s="24">
        <f>IFNA(VLOOKUP(A1849,'HUMAN RESOURCES processed'!$A$2:$M$2692,11,0))</f>
        <v>0.024</v>
      </c>
      <c r="V1849" s="24">
        <f>IFNA(VLOOKUP(A1849,'HUMAN RESOURCES processed'!$A$2:$M$2692,12,0))</f>
        <v>2308409</v>
      </c>
      <c r="W1849" s="24">
        <f>IFNA(VLOOKUP(A1849,'HUMAN RESOURCES processed'!$A$2:$M$2692,13,0))</f>
        <v>0.715</v>
      </c>
      <c r="X1849" s="24">
        <f>IFNA(VLOOKUP(A1849,'TOURISM processed'!$A$2:$F$2692,5,0))</f>
        <v>539000000</v>
      </c>
      <c r="Y1849" s="24">
        <f>IFNA(VLOOKUP(A1849,'TOURISM processed'!$A$2:$F$2692,6,0))</f>
        <v>702000000</v>
      </c>
      <c r="Z1849" s="24">
        <f t="shared" si="7"/>
        <v>304.105555</v>
      </c>
      <c r="AA1849" s="24">
        <f t="shared" si="1040"/>
        <v>0</v>
      </c>
      <c r="AB1849" s="24">
        <f t="shared" si="1041"/>
        <v>0</v>
      </c>
      <c r="AC1849" s="24">
        <f t="shared" si="1042"/>
        <v>0</v>
      </c>
      <c r="AD1849" s="24">
        <f t="shared" si="1043"/>
        <v>0</v>
      </c>
      <c r="AE1849" s="24">
        <f>IFNA(VLOOKUP(A1849,'BUSINESS processed'!A1849:J4539,9,0))</f>
        <v>0.069</v>
      </c>
      <c r="AF1849" s="27">
        <f>IFNA(VLOOKUP(A1849,'BUSINESS processed'!A1849:J4539,10,0))</f>
        <v>0.201</v>
      </c>
      <c r="AG1849" s="26"/>
      <c r="AH1849" s="26"/>
      <c r="AI1849" s="26"/>
      <c r="AJ1849" s="26"/>
      <c r="AK1849" s="26"/>
      <c r="AL1849" s="26"/>
      <c r="AM1849" s="26"/>
      <c r="AN1849" s="26"/>
      <c r="AO1849" s="26"/>
      <c r="AP1849" s="26"/>
      <c r="AQ1849" s="26"/>
      <c r="AR1849" s="26"/>
      <c r="AS1849" s="26"/>
      <c r="AT1849" s="26"/>
      <c r="AU1849" s="26"/>
      <c r="AV1849" s="26"/>
      <c r="AW1849" s="26"/>
      <c r="AX1849" s="26"/>
      <c r="AY1849" s="26"/>
      <c r="AZ1849" s="26"/>
      <c r="BA1849" s="26"/>
      <c r="BB1849" s="26"/>
      <c r="BC1849" s="26"/>
      <c r="BD1849" s="26"/>
      <c r="BE1849" s="26"/>
      <c r="BF1849" s="26"/>
      <c r="BG1849" s="26"/>
      <c r="BH1849" s="26"/>
    </row>
    <row r="1850">
      <c r="A1850" s="18" t="str">
        <f t="shared" si="1"/>
        <v>Middle East_Oman-Middle East_2003</v>
      </c>
      <c r="B1850" s="19" t="s">
        <v>228</v>
      </c>
      <c r="C1850" s="20" t="s">
        <v>236</v>
      </c>
      <c r="D1850" s="21" t="s">
        <v>74</v>
      </c>
      <c r="E1850" s="22">
        <v>2.1542262852E10</v>
      </c>
      <c r="F1850" s="22">
        <f t="shared" si="2"/>
        <v>9016.815327</v>
      </c>
      <c r="G1850" s="23">
        <v>0.032</v>
      </c>
      <c r="H1850" s="23">
        <v>294.0</v>
      </c>
      <c r="I1850" s="23">
        <v>0.082</v>
      </c>
      <c r="J1850" s="24">
        <f>IFNA(VLOOKUP(A1850,'ENERGY processed'!$A$2:$H$2692,7,0),"")</f>
        <v>18279</v>
      </c>
      <c r="K1850" s="24">
        <f t="shared" si="3"/>
        <v>0.007650931033</v>
      </c>
      <c r="L1850" s="24">
        <f>IFNA(VLOOKUP(A1850,'ENERGY processed'!$A$2:$H$2692,8,0),"")</f>
        <v>40264</v>
      </c>
      <c r="M1850" s="24">
        <f t="shared" si="5"/>
        <v>0.01685306018</v>
      </c>
      <c r="N1850" s="24">
        <f>IFNA(VLOOKUP(A1850,'HUMAN RESOURCES processed'!$A$2:$M$2692,5,0))</f>
        <v>0.022</v>
      </c>
      <c r="O1850" s="24">
        <f>IFNA(VLOOKUP(A1850,'HUMAN RESOURCES processed'!$A$2:$M$2692,6,0))</f>
        <v>0.012</v>
      </c>
      <c r="P1850" s="24">
        <f>IFNA(VLOOKUP(A1850,'HUMAN RESOURCES processed'!$A$2:$M$2692,7,0))</f>
        <v>76</v>
      </c>
      <c r="Q1850" s="24">
        <f>IFNA(VLOOKUP(A1850,'HUMAN RESOURCES processed'!$A$2:$M$2692,8,0))</f>
        <v>72</v>
      </c>
      <c r="R1850" s="24">
        <f t="shared" si="6"/>
        <v>74</v>
      </c>
      <c r="S1850" s="24">
        <f>IFNA(VLOOKUP(A1850,'HUMAN RESOURCES processed'!$A$2:$M$2692,9,0))</f>
        <v>0.364</v>
      </c>
      <c r="T1850" s="24">
        <f>IFNA(VLOOKUP(A1850,'HUMAN RESOURCES processed'!$A$2:$M$2692,10,0))</f>
        <v>0.612</v>
      </c>
      <c r="U1850" s="24">
        <f>IFNA(VLOOKUP(A1850,'HUMAN RESOURCES processed'!$A$2:$M$2692,11,0))</f>
        <v>0.025</v>
      </c>
      <c r="V1850" s="24">
        <f>IFNA(VLOOKUP(A1850,'HUMAN RESOURCES processed'!$A$2:$M$2692,12,0))</f>
        <v>2389121</v>
      </c>
      <c r="W1850" s="24">
        <f>IFNA(VLOOKUP(A1850,'HUMAN RESOURCES processed'!$A$2:$M$2692,13,0))</f>
        <v>0.715</v>
      </c>
      <c r="X1850" s="24">
        <f>IFNA(VLOOKUP(A1850,'TOURISM processed'!$A$2:$F$2692,5,0))</f>
        <v>546000000</v>
      </c>
      <c r="Y1850" s="24">
        <f>IFNA(VLOOKUP(A1850,'TOURISM processed'!$A$2:$F$2692,6,0))</f>
        <v>804000000</v>
      </c>
      <c r="Z1850" s="24">
        <f t="shared" si="7"/>
        <v>336.5254418</v>
      </c>
      <c r="AA1850" s="24">
        <f t="shared" si="1040"/>
        <v>0</v>
      </c>
      <c r="AB1850" s="24">
        <f>IFNA(VLOOKUP(A1850,'BUSINESS processed'!A1850:J4540,6,0))</f>
        <v>35</v>
      </c>
      <c r="AC1850" s="24">
        <f t="shared" si="1042"/>
        <v>0</v>
      </c>
      <c r="AD1850" s="24">
        <f t="shared" si="1043"/>
        <v>0</v>
      </c>
      <c r="AE1850" s="24">
        <f>IFNA(VLOOKUP(A1850,'BUSINESS processed'!A1850:J4540,9,0))</f>
        <v>0.073</v>
      </c>
      <c r="AF1850" s="27">
        <f>IFNA(VLOOKUP(A1850,'BUSINESS processed'!A1850:J4540,10,0))</f>
        <v>0.249</v>
      </c>
      <c r="AG1850" s="26"/>
      <c r="AH1850" s="26"/>
      <c r="AI1850" s="26"/>
      <c r="AJ1850" s="26"/>
      <c r="AK1850" s="26"/>
      <c r="AL1850" s="26"/>
      <c r="AM1850" s="26"/>
      <c r="AN1850" s="26"/>
      <c r="AO1850" s="26"/>
      <c r="AP1850" s="26"/>
      <c r="AQ1850" s="26"/>
      <c r="AR1850" s="26"/>
      <c r="AS1850" s="26"/>
      <c r="AT1850" s="26"/>
      <c r="AU1850" s="26"/>
      <c r="AV1850" s="26"/>
      <c r="AW1850" s="26"/>
      <c r="AX1850" s="26"/>
      <c r="AY1850" s="26"/>
      <c r="AZ1850" s="26"/>
      <c r="BA1850" s="26"/>
      <c r="BB1850" s="26"/>
      <c r="BC1850" s="26"/>
      <c r="BD1850" s="26"/>
      <c r="BE1850" s="26"/>
      <c r="BF1850" s="26"/>
      <c r="BG1850" s="26"/>
      <c r="BH1850" s="26"/>
    </row>
    <row r="1851">
      <c r="A1851" s="18" t="str">
        <f t="shared" si="1"/>
        <v>Middle East_Oman-Middle East_2004</v>
      </c>
      <c r="B1851" s="19" t="s">
        <v>228</v>
      </c>
      <c r="C1851" s="20" t="s">
        <v>236</v>
      </c>
      <c r="D1851" s="21" t="s">
        <v>83</v>
      </c>
      <c r="E1851" s="22">
        <v>2.467360228E10</v>
      </c>
      <c r="F1851" s="22">
        <f t="shared" si="2"/>
        <v>10013.63322</v>
      </c>
      <c r="G1851" s="23">
        <v>0.03</v>
      </c>
      <c r="H1851" s="23">
        <v>310.0</v>
      </c>
      <c r="I1851" s="23">
        <v>0.076</v>
      </c>
      <c r="J1851" s="24">
        <f>IFNA(VLOOKUP(A1851,'ENERGY processed'!$A$2:$H$2692,7,0),"")</f>
        <v>18679</v>
      </c>
      <c r="K1851" s="24">
        <f t="shared" si="3"/>
        <v>0.00758075991</v>
      </c>
      <c r="L1851" s="24">
        <f>IFNA(VLOOKUP(A1851,'ENERGY processed'!$A$2:$H$2692,8,0),"")</f>
        <v>41067</v>
      </c>
      <c r="M1851" s="24">
        <f t="shared" si="5"/>
        <v>0.01666679518</v>
      </c>
      <c r="N1851" s="24">
        <f>IFNA(VLOOKUP(A1851,'HUMAN RESOURCES processed'!$A$2:$M$2692,5,0))</f>
        <v>0.022</v>
      </c>
      <c r="O1851" s="24">
        <f>IFNA(VLOOKUP(A1851,'HUMAN RESOURCES processed'!$A$2:$M$2692,6,0))</f>
        <v>0.011</v>
      </c>
      <c r="P1851" s="24">
        <f>IFNA(VLOOKUP(A1851,'HUMAN RESOURCES processed'!$A$2:$M$2692,7,0))</f>
        <v>76</v>
      </c>
      <c r="Q1851" s="24">
        <f>IFNA(VLOOKUP(A1851,'HUMAN RESOURCES processed'!$A$2:$M$2692,8,0))</f>
        <v>72</v>
      </c>
      <c r="R1851" s="24">
        <f t="shared" si="6"/>
        <v>74</v>
      </c>
      <c r="S1851" s="24">
        <f>IFNA(VLOOKUP(A1851,'HUMAN RESOURCES processed'!$A$2:$M$2692,9,0))</f>
        <v>0.359</v>
      </c>
      <c r="T1851" s="24">
        <f>IFNA(VLOOKUP(A1851,'HUMAN RESOURCES processed'!$A$2:$M$2692,10,0))</f>
        <v>0.616</v>
      </c>
      <c r="U1851" s="24">
        <f>IFNA(VLOOKUP(A1851,'HUMAN RESOURCES processed'!$A$2:$M$2692,11,0))</f>
        <v>0.025</v>
      </c>
      <c r="V1851" s="24">
        <f>IFNA(VLOOKUP(A1851,'HUMAN RESOURCES processed'!$A$2:$M$2692,12,0))</f>
        <v>2464001</v>
      </c>
      <c r="W1851" s="24">
        <f>IFNA(VLOOKUP(A1851,'HUMAN RESOURCES processed'!$A$2:$M$2692,13,0))</f>
        <v>0.718</v>
      </c>
      <c r="X1851" s="24">
        <f>IFNA(VLOOKUP(A1851,'TOURISM processed'!$A$2:$F$2692,5,0))</f>
        <v>601000000</v>
      </c>
      <c r="Y1851" s="24">
        <f>IFNA(VLOOKUP(A1851,'TOURISM processed'!$A$2:$F$2692,6,0))</f>
        <v>823000000</v>
      </c>
      <c r="Z1851" s="24">
        <f t="shared" si="7"/>
        <v>334.0096047</v>
      </c>
      <c r="AA1851" s="24">
        <f t="shared" si="1040"/>
        <v>0</v>
      </c>
      <c r="AB1851" s="24">
        <f>IFNA(VLOOKUP(A1851,'BUSINESS processed'!A1851:J4541,6,0))</f>
        <v>35</v>
      </c>
      <c r="AC1851" s="24">
        <f t="shared" si="1042"/>
        <v>0</v>
      </c>
      <c r="AD1851" s="24">
        <f t="shared" si="1043"/>
        <v>0</v>
      </c>
      <c r="AE1851" s="24">
        <f>IFNA(VLOOKUP(A1851,'BUSINESS processed'!A1851:J4541,9,0))</f>
        <v>0.068</v>
      </c>
      <c r="AF1851" s="27">
        <f>IFNA(VLOOKUP(A1851,'BUSINESS processed'!A1851:J4541,10,0))</f>
        <v>0.327</v>
      </c>
      <c r="AG1851" s="26"/>
      <c r="AH1851" s="26"/>
      <c r="AI1851" s="26"/>
      <c r="AJ1851" s="26"/>
      <c r="AK1851" s="26"/>
      <c r="AL1851" s="26"/>
      <c r="AM1851" s="26"/>
      <c r="AN1851" s="26"/>
      <c r="AO1851" s="26"/>
      <c r="AP1851" s="26"/>
      <c r="AQ1851" s="26"/>
      <c r="AR1851" s="26"/>
      <c r="AS1851" s="26"/>
      <c r="AT1851" s="26"/>
      <c r="AU1851" s="26"/>
      <c r="AV1851" s="26"/>
      <c r="AW1851" s="26"/>
      <c r="AX1851" s="26"/>
      <c r="AY1851" s="26"/>
      <c r="AZ1851" s="26"/>
      <c r="BA1851" s="26"/>
      <c r="BB1851" s="26"/>
      <c r="BC1851" s="26"/>
      <c r="BD1851" s="26"/>
      <c r="BE1851" s="26"/>
      <c r="BF1851" s="26"/>
      <c r="BG1851" s="26"/>
      <c r="BH1851" s="26"/>
    </row>
    <row r="1852">
      <c r="A1852" s="18" t="str">
        <f t="shared" si="1"/>
        <v>Middle East_Oman-Middle East_2005</v>
      </c>
      <c r="B1852" s="19" t="s">
        <v>228</v>
      </c>
      <c r="C1852" s="20" t="s">
        <v>236</v>
      </c>
      <c r="D1852" s="21" t="s">
        <v>84</v>
      </c>
      <c r="E1852" s="22">
        <v>3.0905071771E10</v>
      </c>
      <c r="F1852" s="22">
        <f t="shared" si="2"/>
        <v>12252.61288</v>
      </c>
      <c r="G1852" s="23">
        <v>0.026</v>
      </c>
      <c r="H1852" s="23">
        <v>331.0</v>
      </c>
      <c r="I1852" s="23">
        <v>0.071</v>
      </c>
      <c r="J1852" s="24">
        <f>IF(AND( C1852=C1851,D1852&gt;D1851),J1851,"")</f>
        <v>18679</v>
      </c>
      <c r="K1852" s="24">
        <f t="shared" si="3"/>
        <v>0.00740546916</v>
      </c>
      <c r="L1852" s="24">
        <f>IF(AND(C1852=C1851,C1852&gt;C1851),C1851,0)</f>
        <v>0</v>
      </c>
      <c r="M1852" s="24">
        <f t="shared" si="5"/>
        <v>0</v>
      </c>
      <c r="N1852" s="24">
        <f>IFNA(VLOOKUP(A1852,'HUMAN RESOURCES processed'!$A$2:$M$2692,5,0))</f>
        <v>0.022</v>
      </c>
      <c r="O1852" s="24">
        <f>IFNA(VLOOKUP(A1852,'HUMAN RESOURCES processed'!$A$2:$M$2692,6,0))</f>
        <v>0.011</v>
      </c>
      <c r="P1852" s="24">
        <f>IFNA(VLOOKUP(A1852,'HUMAN RESOURCES processed'!$A$2:$M$2692,7,0))</f>
        <v>77</v>
      </c>
      <c r="Q1852" s="24">
        <f>IFNA(VLOOKUP(A1852,'HUMAN RESOURCES processed'!$A$2:$M$2692,8,0))</f>
        <v>72</v>
      </c>
      <c r="R1852" s="24">
        <f t="shared" si="6"/>
        <v>74.5</v>
      </c>
      <c r="S1852" s="24">
        <f>IFNA(VLOOKUP(A1852,'HUMAN RESOURCES processed'!$A$2:$M$2692,9,0))</f>
        <v>0.351</v>
      </c>
      <c r="T1852" s="24">
        <f>IFNA(VLOOKUP(A1852,'HUMAN RESOURCES processed'!$A$2:$M$2692,10,0))</f>
        <v>0.624</v>
      </c>
      <c r="U1852" s="24">
        <f>IFNA(VLOOKUP(A1852,'HUMAN RESOURCES processed'!$A$2:$M$2692,11,0))</f>
        <v>0.025</v>
      </c>
      <c r="V1852" s="24">
        <f>IFNA(VLOOKUP(A1852,'HUMAN RESOURCES processed'!$A$2:$M$2692,12,0))</f>
        <v>2522325</v>
      </c>
      <c r="W1852" s="24">
        <f>IFNA(VLOOKUP(A1852,'HUMAN RESOURCES processed'!$A$2:$M$2692,13,0))</f>
        <v>0.724</v>
      </c>
      <c r="X1852" s="24">
        <f>IFNA(VLOOKUP(A1852,'TOURISM processed'!$A$2:$F$2692,5,0))</f>
        <v>627000000</v>
      </c>
      <c r="Y1852" s="24">
        <f>IFNA(VLOOKUP(A1852,'TOURISM processed'!$A$2:$F$2692,6,0))</f>
        <v>863000000</v>
      </c>
      <c r="Z1852" s="24">
        <f t="shared" si="7"/>
        <v>342.1446483</v>
      </c>
      <c r="AA1852" s="24">
        <f>IFNA(VLOOKUP(A1852,'BUSINESS processed'!A1852:J4542,5,0))</f>
        <v>0.195</v>
      </c>
      <c r="AB1852" s="24">
        <f>IFNA(VLOOKUP(A1852,'BUSINESS processed'!A1852:J4542,6,0))</f>
        <v>35</v>
      </c>
      <c r="AC1852" s="24">
        <f t="shared" si="1042"/>
        <v>0</v>
      </c>
      <c r="AD1852" s="24">
        <f>IFNA(VLOOKUP(A1852,'BUSINESS processed'!A1852:J4542,8,0))</f>
        <v>52</v>
      </c>
      <c r="AE1852" s="24">
        <f>IFNA(VLOOKUP(A1852,'BUSINESS processed'!A1852:J4542,9,0))</f>
        <v>0.067</v>
      </c>
      <c r="AF1852" s="27">
        <f>IFNA(VLOOKUP(A1852,'BUSINESS processed'!A1852:J4542,10,0))</f>
        <v>0.529</v>
      </c>
      <c r="AG1852" s="26"/>
      <c r="AH1852" s="26"/>
      <c r="AI1852" s="26"/>
      <c r="AJ1852" s="26"/>
      <c r="AK1852" s="26"/>
      <c r="AL1852" s="26"/>
      <c r="AM1852" s="26"/>
      <c r="AN1852" s="26"/>
      <c r="AO1852" s="26"/>
      <c r="AP1852" s="26"/>
      <c r="AQ1852" s="26"/>
      <c r="AR1852" s="26"/>
      <c r="AS1852" s="26"/>
      <c r="AT1852" s="26"/>
      <c r="AU1852" s="26"/>
      <c r="AV1852" s="26"/>
      <c r="AW1852" s="26"/>
      <c r="AX1852" s="26"/>
      <c r="AY1852" s="26"/>
      <c r="AZ1852" s="26"/>
      <c r="BA1852" s="26"/>
      <c r="BB1852" s="26"/>
      <c r="BC1852" s="26"/>
      <c r="BD1852" s="26"/>
      <c r="BE1852" s="26"/>
      <c r="BF1852" s="26"/>
      <c r="BG1852" s="26"/>
      <c r="BH1852" s="26"/>
    </row>
    <row r="1853">
      <c r="A1853" s="18" t="str">
        <f t="shared" si="1"/>
        <v>Middle East_Oman-Middle East_2006</v>
      </c>
      <c r="B1853" s="19" t="s">
        <v>228</v>
      </c>
      <c r="C1853" s="20" t="s">
        <v>236</v>
      </c>
      <c r="D1853" s="21" t="s">
        <v>85</v>
      </c>
      <c r="E1853" s="22">
        <v>3.6803641389E10</v>
      </c>
      <c r="F1853" s="22">
        <f t="shared" si="2"/>
        <v>14405.09193</v>
      </c>
      <c r="G1853" s="23">
        <v>0.023</v>
      </c>
      <c r="H1853" s="23">
        <v>346.0</v>
      </c>
      <c r="I1853" s="23">
        <v>0.074</v>
      </c>
      <c r="J1853" s="24">
        <f>IFNA(VLOOKUP(A1853,'ENERGY processed'!$A$2:$H$2692,7,0),"")</f>
        <v>8619</v>
      </c>
      <c r="K1853" s="24">
        <f t="shared" si="3"/>
        <v>0.003373510952</v>
      </c>
      <c r="L1853" s="24">
        <f>IFNA(VLOOKUP(A1853,'ENERGY processed'!$A$2:$H$2692,8,0),"")</f>
        <v>22878.5</v>
      </c>
      <c r="M1853" s="24">
        <f t="shared" si="5"/>
        <v>0.008954736086</v>
      </c>
      <c r="N1853" s="24">
        <f>IFNA(VLOOKUP(A1853,'HUMAN RESOURCES processed'!$A$2:$M$2692,5,0))</f>
        <v>0.022</v>
      </c>
      <c r="O1853" s="24">
        <f>IFNA(VLOOKUP(A1853,'HUMAN RESOURCES processed'!$A$2:$M$2692,6,0))</f>
        <v>0.011</v>
      </c>
      <c r="P1853" s="24">
        <f>IFNA(VLOOKUP(A1853,'HUMAN RESOURCES processed'!$A$2:$M$2692,7,0))</f>
        <v>77</v>
      </c>
      <c r="Q1853" s="24">
        <f>IFNA(VLOOKUP(A1853,'HUMAN RESOURCES processed'!$A$2:$M$2692,8,0))</f>
        <v>73</v>
      </c>
      <c r="R1853" s="24">
        <f t="shared" si="6"/>
        <v>75</v>
      </c>
      <c r="S1853" s="24">
        <f>IFNA(VLOOKUP(A1853,'HUMAN RESOURCES processed'!$A$2:$M$2692,9,0))</f>
        <v>0.34</v>
      </c>
      <c r="T1853" s="24">
        <f>IFNA(VLOOKUP(A1853,'HUMAN RESOURCES processed'!$A$2:$M$2692,10,0))</f>
        <v>0.635</v>
      </c>
      <c r="U1853" s="24">
        <f>IFNA(VLOOKUP(A1853,'HUMAN RESOURCES processed'!$A$2:$M$2692,11,0))</f>
        <v>0.025</v>
      </c>
      <c r="V1853" s="24">
        <f>IFNA(VLOOKUP(A1853,'HUMAN RESOURCES processed'!$A$2:$M$2692,12,0))</f>
        <v>2554905</v>
      </c>
      <c r="W1853" s="24">
        <f>IFNA(VLOOKUP(A1853,'HUMAN RESOURCES processed'!$A$2:$M$2692,13,0))</f>
        <v>0.73</v>
      </c>
      <c r="X1853" s="24">
        <f>IFNA(VLOOKUP(A1853,'TOURISM processed'!$A$2:$F$2692,5,0))</f>
        <v>749000000</v>
      </c>
      <c r="Y1853" s="24">
        <f>IFNA(VLOOKUP(A1853,'TOURISM processed'!$A$2:$F$2692,6,0))</f>
        <v>894000000</v>
      </c>
      <c r="Z1853" s="24">
        <f t="shared" si="7"/>
        <v>349.9151632</v>
      </c>
      <c r="AA1853" s="24">
        <f>IFNA(VLOOKUP(A1853,'BUSINESS processed'!A1853:J4543,5,0))</f>
        <v>0.203</v>
      </c>
      <c r="AB1853" s="24">
        <f>IFNA(VLOOKUP(A1853,'BUSINESS processed'!A1853:J4543,6,0))</f>
        <v>35</v>
      </c>
      <c r="AC1853" s="24">
        <f t="shared" si="1042"/>
        <v>0</v>
      </c>
      <c r="AD1853" s="24">
        <f>IFNA(VLOOKUP(A1853,'BUSINESS processed'!A1853:J4543,8,0))</f>
        <v>52</v>
      </c>
      <c r="AE1853" s="24">
        <f>IFNA(VLOOKUP(A1853,'BUSINESS processed'!A1853:J4543,9,0))</f>
        <v>0.083</v>
      </c>
      <c r="AF1853" s="27">
        <f>IFNA(VLOOKUP(A1853,'BUSINESS processed'!A1853:J4543,10,0))</f>
        <v>0.712</v>
      </c>
      <c r="AG1853" s="26"/>
      <c r="AH1853" s="26"/>
      <c r="AI1853" s="26"/>
      <c r="AJ1853" s="26"/>
      <c r="AK1853" s="26"/>
      <c r="AL1853" s="26"/>
      <c r="AM1853" s="26"/>
      <c r="AN1853" s="26"/>
      <c r="AO1853" s="26"/>
      <c r="AP1853" s="26"/>
      <c r="AQ1853" s="26"/>
      <c r="AR1853" s="26"/>
      <c r="AS1853" s="26"/>
      <c r="AT1853" s="26"/>
      <c r="AU1853" s="26"/>
      <c r="AV1853" s="26"/>
      <c r="AW1853" s="26"/>
      <c r="AX1853" s="26"/>
      <c r="AY1853" s="26"/>
      <c r="AZ1853" s="26"/>
      <c r="BA1853" s="26"/>
      <c r="BB1853" s="26"/>
      <c r="BC1853" s="26"/>
      <c r="BD1853" s="26"/>
      <c r="BE1853" s="26"/>
      <c r="BF1853" s="26"/>
      <c r="BG1853" s="26"/>
      <c r="BH1853" s="26"/>
    </row>
    <row r="1854">
      <c r="A1854" s="18" t="str">
        <f t="shared" si="1"/>
        <v>Middle East_Oman-Middle East_2007</v>
      </c>
      <c r="B1854" s="19" t="s">
        <v>228</v>
      </c>
      <c r="C1854" s="20" t="s">
        <v>236</v>
      </c>
      <c r="D1854" s="21" t="s">
        <v>86</v>
      </c>
      <c r="E1854" s="22">
        <v>4.1901170689E10</v>
      </c>
      <c r="F1854" s="22">
        <f t="shared" si="2"/>
        <v>16305.61341</v>
      </c>
      <c r="G1854" s="23">
        <v>0.025</v>
      </c>
      <c r="H1854" s="23">
        <v>403.0</v>
      </c>
      <c r="I1854" s="23">
        <v>0.073</v>
      </c>
      <c r="J1854" s="24">
        <f>IFNA(VLOOKUP(A1854,'ENERGY processed'!$A$2:$H$2692,7,0),"")</f>
        <v>9603</v>
      </c>
      <c r="K1854" s="24">
        <f t="shared" si="3"/>
        <v>0.003736955387</v>
      </c>
      <c r="L1854" s="24">
        <f>IFNA(VLOOKUP(A1854,'ENERGY processed'!$A$2:$H$2692,8,0),"")</f>
        <v>27987</v>
      </c>
      <c r="M1854" s="24">
        <f t="shared" si="5"/>
        <v>0.01089098932</v>
      </c>
      <c r="N1854" s="24">
        <f>IFNA(VLOOKUP(A1854,'HUMAN RESOURCES processed'!$A$2:$M$2692,5,0))</f>
        <v>0.022</v>
      </c>
      <c r="O1854" s="24">
        <f>IFNA(VLOOKUP(A1854,'HUMAN RESOURCES processed'!$A$2:$M$2692,6,0))</f>
        <v>0.01</v>
      </c>
      <c r="P1854" s="24">
        <f>IFNA(VLOOKUP(A1854,'HUMAN RESOURCES processed'!$A$2:$M$2692,7,0))</f>
        <v>77</v>
      </c>
      <c r="Q1854" s="24">
        <f>IFNA(VLOOKUP(A1854,'HUMAN RESOURCES processed'!$A$2:$M$2692,8,0))</f>
        <v>73</v>
      </c>
      <c r="R1854" s="24">
        <f t="shared" si="6"/>
        <v>75</v>
      </c>
      <c r="S1854" s="24">
        <f>IFNA(VLOOKUP(A1854,'HUMAN RESOURCES processed'!$A$2:$M$2692,9,0))</f>
        <v>0.327</v>
      </c>
      <c r="T1854" s="24">
        <f>IFNA(VLOOKUP(A1854,'HUMAN RESOURCES processed'!$A$2:$M$2692,10,0))</f>
        <v>0.649</v>
      </c>
      <c r="U1854" s="24">
        <f>IFNA(VLOOKUP(A1854,'HUMAN RESOURCES processed'!$A$2:$M$2692,11,0))</f>
        <v>0.024</v>
      </c>
      <c r="V1854" s="24">
        <f>IFNA(VLOOKUP(A1854,'HUMAN RESOURCES processed'!$A$2:$M$2692,12,0))</f>
        <v>2569739</v>
      </c>
      <c r="W1854" s="24">
        <f>IFNA(VLOOKUP(A1854,'HUMAN RESOURCES processed'!$A$2:$M$2692,13,0))</f>
        <v>0.735</v>
      </c>
      <c r="X1854" s="24">
        <f>IFNA(VLOOKUP(A1854,'TOURISM processed'!$A$2:$F$2692,5,0))</f>
        <v>905000000</v>
      </c>
      <c r="Y1854" s="24">
        <f>IFNA(VLOOKUP(A1854,'TOURISM processed'!$A$2:$F$2692,6,0))</f>
        <v>952000000</v>
      </c>
      <c r="Z1854" s="24">
        <f t="shared" si="7"/>
        <v>370.4656387</v>
      </c>
      <c r="AA1854" s="24">
        <f>IFNA(VLOOKUP(A1854,'BUSINESS processed'!A1854:J4544,5,0))</f>
        <v>0.12</v>
      </c>
      <c r="AB1854" s="24">
        <f>IFNA(VLOOKUP(A1854,'BUSINESS processed'!A1854:J4544,6,0))</f>
        <v>35</v>
      </c>
      <c r="AC1854" s="24">
        <f t="shared" si="1042"/>
        <v>0</v>
      </c>
      <c r="AD1854" s="24">
        <f>IFNA(VLOOKUP(A1854,'BUSINESS processed'!A1854:J4544,8,0))</f>
        <v>62</v>
      </c>
      <c r="AE1854" s="24">
        <f>IFNA(VLOOKUP(A1854,'BUSINESS processed'!A1854:J4544,9,0))</f>
        <v>0.167</v>
      </c>
      <c r="AF1854" s="27">
        <f>IFNA(VLOOKUP(A1854,'BUSINESS processed'!A1854:J4544,10,0))</f>
        <v>0.973</v>
      </c>
      <c r="AG1854" s="26"/>
      <c r="AH1854" s="26"/>
      <c r="AI1854" s="26"/>
      <c r="AJ1854" s="26"/>
      <c r="AK1854" s="26"/>
      <c r="AL1854" s="26"/>
      <c r="AM1854" s="26"/>
      <c r="AN1854" s="26"/>
      <c r="AO1854" s="26"/>
      <c r="AP1854" s="26"/>
      <c r="AQ1854" s="26"/>
      <c r="AR1854" s="26"/>
      <c r="AS1854" s="26"/>
      <c r="AT1854" s="26"/>
      <c r="AU1854" s="26"/>
      <c r="AV1854" s="26"/>
      <c r="AW1854" s="26"/>
      <c r="AX1854" s="26"/>
      <c r="AY1854" s="26"/>
      <c r="AZ1854" s="26"/>
      <c r="BA1854" s="26"/>
      <c r="BB1854" s="26"/>
      <c r="BC1854" s="26"/>
      <c r="BD1854" s="26"/>
      <c r="BE1854" s="26"/>
      <c r="BF1854" s="26"/>
      <c r="BG1854" s="26"/>
      <c r="BH1854" s="26"/>
    </row>
    <row r="1855">
      <c r="A1855" s="18" t="str">
        <f t="shared" si="1"/>
        <v>Middle East_Oman-Middle East_2008</v>
      </c>
      <c r="B1855" s="19" t="s">
        <v>228</v>
      </c>
      <c r="C1855" s="20" t="s">
        <v>236</v>
      </c>
      <c r="D1855" s="21" t="s">
        <v>87</v>
      </c>
      <c r="E1855" s="22">
        <v>6.0743823637E10</v>
      </c>
      <c r="F1855" s="22">
        <f t="shared" si="2"/>
        <v>23421.35529</v>
      </c>
      <c r="G1855" s="23">
        <v>0.021</v>
      </c>
      <c r="H1855" s="23">
        <v>473.0</v>
      </c>
      <c r="I1855" s="23">
        <v>0.071</v>
      </c>
      <c r="J1855" s="24">
        <f>IFNA(VLOOKUP(A1855,'ENERGY processed'!$A$2:$H$2692,7,0),"")</f>
        <v>17583</v>
      </c>
      <c r="K1855" s="24">
        <f t="shared" si="3"/>
        <v>0.006779581288</v>
      </c>
      <c r="L1855" s="24">
        <f>IFNA(VLOOKUP(A1855,'ENERGY processed'!$A$2:$H$2692,8,0),"")</f>
        <v>44587</v>
      </c>
      <c r="M1855" s="24">
        <f t="shared" si="5"/>
        <v>0.01719167326</v>
      </c>
      <c r="N1855" s="24">
        <f>IFNA(VLOOKUP(A1855,'HUMAN RESOURCES processed'!$A$2:$M$2692,5,0))</f>
        <v>0.022</v>
      </c>
      <c r="O1855" s="24">
        <f>IFNA(VLOOKUP(A1855,'HUMAN RESOURCES processed'!$A$2:$M$2692,6,0))</f>
        <v>0.01</v>
      </c>
      <c r="P1855" s="24">
        <f>IFNA(VLOOKUP(A1855,'HUMAN RESOURCES processed'!$A$2:$M$2692,7,0))</f>
        <v>78</v>
      </c>
      <c r="Q1855" s="24">
        <f>IFNA(VLOOKUP(A1855,'HUMAN RESOURCES processed'!$A$2:$M$2692,8,0))</f>
        <v>73</v>
      </c>
      <c r="R1855" s="24">
        <f t="shared" si="6"/>
        <v>75.5</v>
      </c>
      <c r="S1855" s="24">
        <f>IFNA(VLOOKUP(A1855,'HUMAN RESOURCES processed'!$A$2:$M$2692,9,0))</f>
        <v>0.311</v>
      </c>
      <c r="T1855" s="24">
        <f>IFNA(VLOOKUP(A1855,'HUMAN RESOURCES processed'!$A$2:$M$2692,10,0))</f>
        <v>0.665</v>
      </c>
      <c r="U1855" s="24">
        <f>IFNA(VLOOKUP(A1855,'HUMAN RESOURCES processed'!$A$2:$M$2692,11,0))</f>
        <v>0.024</v>
      </c>
      <c r="V1855" s="24">
        <f>IFNA(VLOOKUP(A1855,'HUMAN RESOURCES processed'!$A$2:$M$2692,12,0))</f>
        <v>2593523</v>
      </c>
      <c r="W1855" s="24">
        <f>IFNA(VLOOKUP(A1855,'HUMAN RESOURCES processed'!$A$2:$M$2692,13,0))</f>
        <v>0.741</v>
      </c>
      <c r="X1855" s="24">
        <f>IFNA(VLOOKUP(A1855,'TOURISM processed'!$A$2:$F$2692,5,0))</f>
        <v>1105000000</v>
      </c>
      <c r="Y1855" s="24">
        <f>IFNA(VLOOKUP(A1855,'TOURISM processed'!$A$2:$F$2692,6,0))</f>
        <v>1197000000</v>
      </c>
      <c r="Z1855" s="24">
        <f t="shared" si="7"/>
        <v>461.5343685</v>
      </c>
      <c r="AA1855" s="24">
        <f>IFNA(VLOOKUP(A1855,'BUSINESS processed'!A1855:J4545,5,0))</f>
        <v>0.216</v>
      </c>
      <c r="AB1855" s="24">
        <f>IFNA(VLOOKUP(A1855,'BUSINESS processed'!A1855:J4545,6,0))</f>
        <v>14</v>
      </c>
      <c r="AC1855" s="24">
        <f t="shared" si="1042"/>
        <v>0</v>
      </c>
      <c r="AD1855" s="24">
        <f>IFNA(VLOOKUP(A1855,'BUSINESS processed'!A1855:J4545,8,0))</f>
        <v>62</v>
      </c>
      <c r="AE1855" s="24">
        <f>IFNA(VLOOKUP(A1855,'BUSINESS processed'!A1855:J4545,9,0))</f>
        <v>0.2</v>
      </c>
      <c r="AF1855" s="27">
        <f>IFNA(VLOOKUP(A1855,'BUSINESS processed'!A1855:J4545,10,0))</f>
        <v>1.241</v>
      </c>
      <c r="AG1855" s="26"/>
      <c r="AH1855" s="26"/>
      <c r="AI1855" s="26"/>
      <c r="AJ1855" s="26"/>
      <c r="AK1855" s="26"/>
      <c r="AL1855" s="26"/>
      <c r="AM1855" s="26"/>
      <c r="AN1855" s="26"/>
      <c r="AO1855" s="26"/>
      <c r="AP1855" s="26"/>
      <c r="AQ1855" s="26"/>
      <c r="AR1855" s="26"/>
      <c r="AS1855" s="26"/>
      <c r="AT1855" s="26"/>
      <c r="AU1855" s="26"/>
      <c r="AV1855" s="26"/>
      <c r="AW1855" s="26"/>
      <c r="AX1855" s="26"/>
      <c r="AY1855" s="26"/>
      <c r="AZ1855" s="26"/>
      <c r="BA1855" s="26"/>
      <c r="BB1855" s="26"/>
      <c r="BC1855" s="26"/>
      <c r="BD1855" s="26"/>
      <c r="BE1855" s="26"/>
      <c r="BF1855" s="26"/>
      <c r="BG1855" s="26"/>
      <c r="BH1855" s="26"/>
    </row>
    <row r="1856">
      <c r="A1856" s="18" t="str">
        <f t="shared" si="1"/>
        <v>Middle East_Oman-Middle East_2009</v>
      </c>
      <c r="B1856" s="19" t="s">
        <v>228</v>
      </c>
      <c r="C1856" s="20" t="s">
        <v>236</v>
      </c>
      <c r="D1856" s="21" t="s">
        <v>88</v>
      </c>
      <c r="E1856" s="22">
        <v>4.8242913263E10</v>
      </c>
      <c r="F1856" s="22">
        <f t="shared" si="2"/>
        <v>18114.47827</v>
      </c>
      <c r="G1856" s="23">
        <v>0.03</v>
      </c>
      <c r="H1856" s="23">
        <v>511.0</v>
      </c>
      <c r="I1856" s="23">
        <v>0.074</v>
      </c>
      <c r="J1856" s="24">
        <f>IFNA(VLOOKUP(A1856,'ENERGY processed'!$A$2:$H$2692,7,0),"")</f>
        <v>10772</v>
      </c>
      <c r="K1856" s="24">
        <f t="shared" si="3"/>
        <v>0.004044721736</v>
      </c>
      <c r="L1856" s="24">
        <f>IFNA(VLOOKUP(A1856,'ENERGY processed'!$A$2:$H$2692,8,0),"")</f>
        <v>29893</v>
      </c>
      <c r="M1856" s="24">
        <f t="shared" si="5"/>
        <v>0.01122436566</v>
      </c>
      <c r="N1856" s="24">
        <f>IFNA(VLOOKUP(A1856,'HUMAN RESOURCES processed'!$A$2:$M$2692,5,0))</f>
        <v>0.022</v>
      </c>
      <c r="O1856" s="24">
        <f>IFNA(VLOOKUP(A1856,'HUMAN RESOURCES processed'!$A$2:$M$2692,6,0))</f>
        <v>0.01</v>
      </c>
      <c r="P1856" s="24">
        <f>IFNA(VLOOKUP(A1856,'HUMAN RESOURCES processed'!$A$2:$M$2692,7,0))</f>
        <v>78</v>
      </c>
      <c r="Q1856" s="24">
        <f>IFNA(VLOOKUP(A1856,'HUMAN RESOURCES processed'!$A$2:$M$2692,8,0))</f>
        <v>74</v>
      </c>
      <c r="R1856" s="24">
        <f t="shared" si="6"/>
        <v>76</v>
      </c>
      <c r="S1856" s="24">
        <f>IFNA(VLOOKUP(A1856,'HUMAN RESOURCES processed'!$A$2:$M$2692,9,0))</f>
        <v>0.292</v>
      </c>
      <c r="T1856" s="24">
        <f>IFNA(VLOOKUP(A1856,'HUMAN RESOURCES processed'!$A$2:$M$2692,10,0))</f>
        <v>0.683</v>
      </c>
      <c r="U1856" s="24">
        <f>IFNA(VLOOKUP(A1856,'HUMAN RESOURCES processed'!$A$2:$M$2692,11,0))</f>
        <v>0.024</v>
      </c>
      <c r="V1856" s="24">
        <f>IFNA(VLOOKUP(A1856,'HUMAN RESOURCES processed'!$A$2:$M$2692,12,0))</f>
        <v>2663224</v>
      </c>
      <c r="W1856" s="24">
        <f>IFNA(VLOOKUP(A1856,'HUMAN RESOURCES processed'!$A$2:$M$2692,13,0))</f>
        <v>0.746</v>
      </c>
      <c r="X1856" s="24">
        <f>IFNA(VLOOKUP(A1856,'TOURISM processed'!$A$2:$F$2692,5,0))</f>
        <v>1092000000</v>
      </c>
      <c r="Y1856" s="24">
        <f>IFNA(VLOOKUP(A1856,'TOURISM processed'!$A$2:$F$2692,6,0))</f>
        <v>1295000000</v>
      </c>
      <c r="Z1856" s="24">
        <f t="shared" si="7"/>
        <v>486.2527523</v>
      </c>
      <c r="AA1856" s="24">
        <f>IFNA(VLOOKUP(A1856,'BUSINESS processed'!A1856:J4546,5,0))</f>
        <v>0.216</v>
      </c>
      <c r="AB1856" s="24">
        <f>IFNA(VLOOKUP(A1856,'BUSINESS processed'!A1856:J4546,6,0))</f>
        <v>12</v>
      </c>
      <c r="AC1856" s="24">
        <f t="shared" si="1042"/>
        <v>0</v>
      </c>
      <c r="AD1856" s="24">
        <f>IFNA(VLOOKUP(A1856,'BUSINESS processed'!A1856:J4546,8,0))</f>
        <v>62</v>
      </c>
      <c r="AE1856" s="24">
        <f>IFNA(VLOOKUP(A1856,'BUSINESS processed'!A1856:J4546,9,0))</f>
        <v>0.268</v>
      </c>
      <c r="AF1856" s="27">
        <f>IFNA(VLOOKUP(A1856,'BUSINESS processed'!A1856:J4546,10,0))</f>
        <v>1.491</v>
      </c>
      <c r="AG1856" s="26"/>
      <c r="AH1856" s="26"/>
      <c r="AI1856" s="26"/>
      <c r="AJ1856" s="26"/>
      <c r="AK1856" s="26"/>
      <c r="AL1856" s="26"/>
      <c r="AM1856" s="26"/>
      <c r="AN1856" s="26"/>
      <c r="AO1856" s="26"/>
      <c r="AP1856" s="26"/>
      <c r="AQ1856" s="26"/>
      <c r="AR1856" s="26"/>
      <c r="AS1856" s="26"/>
      <c r="AT1856" s="26"/>
      <c r="AU1856" s="26"/>
      <c r="AV1856" s="26"/>
      <c r="AW1856" s="26"/>
      <c r="AX1856" s="26"/>
      <c r="AY1856" s="26"/>
      <c r="AZ1856" s="26"/>
      <c r="BA1856" s="26"/>
      <c r="BB1856" s="26"/>
      <c r="BC1856" s="26"/>
      <c r="BD1856" s="26"/>
      <c r="BE1856" s="26"/>
      <c r="BF1856" s="26"/>
      <c r="BG1856" s="26"/>
      <c r="BH1856" s="26"/>
    </row>
    <row r="1857">
      <c r="A1857" s="18" t="str">
        <f t="shared" si="1"/>
        <v>Middle East_Oman-Middle East_2010</v>
      </c>
      <c r="B1857" s="19" t="s">
        <v>228</v>
      </c>
      <c r="C1857" s="20" t="s">
        <v>236</v>
      </c>
      <c r="D1857" s="21" t="s">
        <v>89</v>
      </c>
      <c r="E1857" s="22">
        <v>5.8813004375E10</v>
      </c>
      <c r="F1857" s="22">
        <f t="shared" si="2"/>
        <v>20983.90034</v>
      </c>
      <c r="G1857" s="23">
        <v>0.028</v>
      </c>
      <c r="H1857" s="23">
        <v>582.0</v>
      </c>
      <c r="I1857" s="23">
        <v>0.068</v>
      </c>
      <c r="J1857" s="24">
        <f>IF(AND( C1857=C1856,D1857&gt;D1856),J1856,"")</f>
        <v>10772</v>
      </c>
      <c r="K1857" s="24">
        <f t="shared" si="3"/>
        <v>0.003843343438</v>
      </c>
      <c r="L1857" s="24">
        <f>IF(AND(C1857=C1856,C1857&gt;C1856),C1856,0)</f>
        <v>0</v>
      </c>
      <c r="M1857" s="24">
        <f t="shared" si="5"/>
        <v>0</v>
      </c>
      <c r="N1857" s="24">
        <f>IFNA(VLOOKUP(A1857,'HUMAN RESOURCES processed'!$A$2:$M$2692,5,0))</f>
        <v>0.022</v>
      </c>
      <c r="O1857" s="24">
        <f>IFNA(VLOOKUP(A1857,'HUMAN RESOURCES processed'!$A$2:$M$2692,6,0))</f>
        <v>0.01</v>
      </c>
      <c r="P1857" s="24">
        <f>IFNA(VLOOKUP(A1857,'HUMAN RESOURCES processed'!$A$2:$M$2692,7,0))</f>
        <v>78</v>
      </c>
      <c r="Q1857" s="24">
        <f>IFNA(VLOOKUP(A1857,'HUMAN RESOURCES processed'!$A$2:$M$2692,8,0))</f>
        <v>74</v>
      </c>
      <c r="R1857" s="24">
        <f t="shared" si="6"/>
        <v>76</v>
      </c>
      <c r="S1857" s="24">
        <f>IFNA(VLOOKUP(A1857,'HUMAN RESOURCES processed'!$A$2:$M$2692,9,0))</f>
        <v>0.274</v>
      </c>
      <c r="T1857" s="24">
        <f>IFNA(VLOOKUP(A1857,'HUMAN RESOURCES processed'!$A$2:$M$2692,10,0))</f>
        <v>0.701</v>
      </c>
      <c r="U1857" s="24">
        <f>IFNA(VLOOKUP(A1857,'HUMAN RESOURCES processed'!$A$2:$M$2692,11,0))</f>
        <v>0.025</v>
      </c>
      <c r="V1857" s="24">
        <f>IFNA(VLOOKUP(A1857,'HUMAN RESOURCES processed'!$A$2:$M$2692,12,0))</f>
        <v>2802768</v>
      </c>
      <c r="W1857" s="24">
        <f>IFNA(VLOOKUP(A1857,'HUMAN RESOURCES processed'!$A$2:$M$2692,13,0))</f>
        <v>0.752</v>
      </c>
      <c r="X1857" s="24">
        <f>IFNA(VLOOKUP(A1857,'TOURISM processed'!$A$2:$F$2692,5,0))</f>
        <v>1246000000</v>
      </c>
      <c r="Y1857" s="24">
        <f>IFNA(VLOOKUP(A1857,'TOURISM processed'!$A$2:$F$2692,6,0))</f>
        <v>1768000000</v>
      </c>
      <c r="Z1857" s="24">
        <f t="shared" si="7"/>
        <v>630.8049757</v>
      </c>
      <c r="AA1857" s="24">
        <f>IFNA(VLOOKUP(A1857,'BUSINESS processed'!A1857:J4547,5,0))</f>
        <v>0.216</v>
      </c>
      <c r="AB1857" s="24">
        <f>IFNA(VLOOKUP(A1857,'BUSINESS processed'!A1857:J4547,6,0))</f>
        <v>12</v>
      </c>
      <c r="AC1857" s="24">
        <f t="shared" si="1042"/>
        <v>0</v>
      </c>
      <c r="AD1857" s="24">
        <f>IFNA(VLOOKUP(A1857,'BUSINESS processed'!A1857:J4547,8,0))</f>
        <v>62</v>
      </c>
      <c r="AE1857" s="24">
        <f>IFNA(VLOOKUP(A1857,'BUSINESS processed'!A1857:J4547,9,0))</f>
        <v>0.358</v>
      </c>
      <c r="AF1857" s="27">
        <f>IFNA(VLOOKUP(A1857,'BUSINESS processed'!A1857:J4547,10,0))</f>
        <v>1.643</v>
      </c>
      <c r="AG1857" s="26"/>
      <c r="AH1857" s="26"/>
      <c r="AI1857" s="26"/>
      <c r="AJ1857" s="26"/>
      <c r="AK1857" s="26"/>
      <c r="AL1857" s="26"/>
      <c r="AM1857" s="26"/>
      <c r="AN1857" s="26"/>
      <c r="AO1857" s="26"/>
      <c r="AP1857" s="26"/>
      <c r="AQ1857" s="26"/>
      <c r="AR1857" s="26"/>
      <c r="AS1857" s="26"/>
      <c r="AT1857" s="26"/>
      <c r="AU1857" s="26"/>
      <c r="AV1857" s="26"/>
      <c r="AW1857" s="26"/>
      <c r="AX1857" s="26"/>
      <c r="AY1857" s="26"/>
      <c r="AZ1857" s="26"/>
      <c r="BA1857" s="26"/>
      <c r="BB1857" s="26"/>
      <c r="BC1857" s="26"/>
      <c r="BD1857" s="26"/>
      <c r="BE1857" s="26"/>
      <c r="BF1857" s="26"/>
      <c r="BG1857" s="26"/>
      <c r="BH1857" s="26"/>
    </row>
    <row r="1858">
      <c r="A1858" s="18" t="str">
        <f t="shared" si="1"/>
        <v>Middle East_Oman-Middle East_2011</v>
      </c>
      <c r="B1858" s="19" t="s">
        <v>228</v>
      </c>
      <c r="C1858" s="20" t="s">
        <v>236</v>
      </c>
      <c r="D1858" s="21" t="s">
        <v>90</v>
      </c>
      <c r="E1858" s="22">
        <v>6.9971912138E10</v>
      </c>
      <c r="F1858" s="22">
        <f t="shared" si="2"/>
        <v>23132.9389</v>
      </c>
      <c r="G1858" s="23">
        <v>0.024</v>
      </c>
      <c r="H1858" s="23">
        <v>610.0</v>
      </c>
      <c r="I1858" s="23">
        <v>0.062</v>
      </c>
      <c r="J1858" s="24">
        <f>IFNA(VLOOKUP(A1858,'ENERGY processed'!$A$2:$H$2692,7,0),"")</f>
        <v>8716.5</v>
      </c>
      <c r="K1858" s="24">
        <f t="shared" si="3"/>
        <v>0.002881702897</v>
      </c>
      <c r="L1858" s="24">
        <f>IFNA(VLOOKUP(A1858,'ENERGY processed'!$A$2:$H$2692,8,0),"")</f>
        <v>27143.5</v>
      </c>
      <c r="M1858" s="24">
        <f t="shared" si="5"/>
        <v>0.008973728285</v>
      </c>
      <c r="N1858" s="24">
        <f>IFNA(VLOOKUP(A1858,'HUMAN RESOURCES processed'!$A$2:$M$2692,5,0))</f>
        <v>0.022</v>
      </c>
      <c r="O1858" s="24">
        <f>IFNA(VLOOKUP(A1858,'HUMAN RESOURCES processed'!$A$2:$M$2692,6,0))</f>
        <v>0.01</v>
      </c>
      <c r="P1858" s="24">
        <f>IFNA(VLOOKUP(A1858,'HUMAN RESOURCES processed'!$A$2:$M$2692,7,0))</f>
        <v>79</v>
      </c>
      <c r="Q1858" s="24">
        <f>IFNA(VLOOKUP(A1858,'HUMAN RESOURCES processed'!$A$2:$M$2692,8,0))</f>
        <v>74</v>
      </c>
      <c r="R1858" s="24">
        <f t="shared" si="6"/>
        <v>76.5</v>
      </c>
      <c r="S1858" s="24">
        <f>IFNA(VLOOKUP(A1858,'HUMAN RESOURCES processed'!$A$2:$M$2692,9,0))</f>
        <v>0.257</v>
      </c>
      <c r="T1858" s="24">
        <f>IFNA(VLOOKUP(A1858,'HUMAN RESOURCES processed'!$A$2:$M$2692,10,0))</f>
        <v>0.717</v>
      </c>
      <c r="U1858" s="24">
        <f>IFNA(VLOOKUP(A1858,'HUMAN RESOURCES processed'!$A$2:$M$2692,11,0))</f>
        <v>0.026</v>
      </c>
      <c r="V1858" s="24">
        <f>IFNA(VLOOKUP(A1858,'HUMAN RESOURCES processed'!$A$2:$M$2692,12,0))</f>
        <v>3024774</v>
      </c>
      <c r="W1858" s="24">
        <f>IFNA(VLOOKUP(A1858,'HUMAN RESOURCES processed'!$A$2:$M$2692,13,0))</f>
        <v>0.757</v>
      </c>
      <c r="X1858" s="24">
        <f>IFNA(VLOOKUP(A1858,'TOURISM processed'!$A$2:$F$2692,5,0))</f>
        <v>1612000000</v>
      </c>
      <c r="Y1858" s="24">
        <f>IFNA(VLOOKUP(A1858,'TOURISM processed'!$A$2:$F$2692,6,0))</f>
        <v>1982000000</v>
      </c>
      <c r="Z1858" s="24">
        <f t="shared" si="7"/>
        <v>655.2555662</v>
      </c>
      <c r="AA1858" s="24">
        <f>IFNA(VLOOKUP(A1858,'BUSINESS processed'!A1858:J4548,5,0))</f>
        <v>0.22</v>
      </c>
      <c r="AB1858" s="24">
        <f>IFNA(VLOOKUP(A1858,'BUSINESS processed'!A1858:J4548,6,0))</f>
        <v>8</v>
      </c>
      <c r="AC1858" s="24">
        <f t="shared" si="1042"/>
        <v>0</v>
      </c>
      <c r="AD1858" s="24">
        <f>IFNA(VLOOKUP(A1858,'BUSINESS processed'!A1858:J4548,8,0))</f>
        <v>62</v>
      </c>
      <c r="AE1858" s="24">
        <f>IFNA(VLOOKUP(A1858,'BUSINESS processed'!A1858:J4548,9,0))</f>
        <v>0.48</v>
      </c>
      <c r="AF1858" s="27">
        <f>IFNA(VLOOKUP(A1858,'BUSINESS processed'!A1858:J4548,10,0))</f>
        <v>1.59</v>
      </c>
      <c r="AG1858" s="26"/>
      <c r="AH1858" s="26"/>
      <c r="AI1858" s="26"/>
      <c r="AJ1858" s="26"/>
      <c r="AK1858" s="26"/>
      <c r="AL1858" s="26"/>
      <c r="AM1858" s="26"/>
      <c r="AN1858" s="26"/>
      <c r="AO1858" s="26"/>
      <c r="AP1858" s="26"/>
      <c r="AQ1858" s="26"/>
      <c r="AR1858" s="26"/>
      <c r="AS1858" s="26"/>
      <c r="AT1858" s="26"/>
      <c r="AU1858" s="26"/>
      <c r="AV1858" s="26"/>
      <c r="AW1858" s="26"/>
      <c r="AX1858" s="26"/>
      <c r="AY1858" s="26"/>
      <c r="AZ1858" s="26"/>
      <c r="BA1858" s="26"/>
      <c r="BB1858" s="26"/>
      <c r="BC1858" s="26"/>
      <c r="BD1858" s="26"/>
      <c r="BE1858" s="26"/>
      <c r="BF1858" s="26"/>
      <c r="BG1858" s="26"/>
      <c r="BH1858" s="26"/>
    </row>
    <row r="1859">
      <c r="A1859" s="18" t="str">
        <f t="shared" si="1"/>
        <v>Middle East_Oman-Middle East_2012</v>
      </c>
      <c r="B1859" s="19" t="s">
        <v>228</v>
      </c>
      <c r="C1859" s="20" t="s">
        <v>236</v>
      </c>
      <c r="D1859" s="21" t="s">
        <v>91</v>
      </c>
      <c r="E1859" s="22">
        <v>7.8289467471E10</v>
      </c>
      <c r="F1859" s="22">
        <f t="shared" si="2"/>
        <v>23623.85149</v>
      </c>
      <c r="G1859" s="23">
        <v>0.026</v>
      </c>
      <c r="H1859" s="23">
        <v>690.0</v>
      </c>
      <c r="I1859" s="23">
        <v>0.057</v>
      </c>
      <c r="J1859" s="24">
        <f>IFNA(VLOOKUP(A1859,'ENERGY processed'!$A$2:$H$2692,7,0),"")</f>
        <v>15183</v>
      </c>
      <c r="K1859" s="24">
        <f t="shared" si="3"/>
        <v>0.004581471158</v>
      </c>
      <c r="L1859" s="24">
        <f>IFNA(VLOOKUP(A1859,'ENERGY processed'!$A$2:$H$2692,8,0),"")</f>
        <v>39604</v>
      </c>
      <c r="M1859" s="24">
        <f t="shared" si="5"/>
        <v>0.01195050937</v>
      </c>
      <c r="N1859" s="24">
        <f>IFNA(VLOOKUP(A1859,'HUMAN RESOURCES processed'!$A$2:$M$2692,5,0))</f>
        <v>0.021</v>
      </c>
      <c r="O1859" s="24">
        <f>IFNA(VLOOKUP(A1859,'HUMAN RESOURCES processed'!$A$2:$M$2692,6,0))</f>
        <v>0.01</v>
      </c>
      <c r="P1859" s="24">
        <f>IFNA(VLOOKUP(A1859,'HUMAN RESOURCES processed'!$A$2:$M$2692,7,0))</f>
        <v>79</v>
      </c>
      <c r="Q1859" s="24">
        <f>IFNA(VLOOKUP(A1859,'HUMAN RESOURCES processed'!$A$2:$M$2692,8,0))</f>
        <v>75</v>
      </c>
      <c r="R1859" s="24">
        <f t="shared" si="6"/>
        <v>77</v>
      </c>
      <c r="S1859" s="24">
        <f>IFNA(VLOOKUP(A1859,'HUMAN RESOURCES processed'!$A$2:$M$2692,9,0))</f>
        <v>0.242</v>
      </c>
      <c r="T1859" s="24">
        <f>IFNA(VLOOKUP(A1859,'HUMAN RESOURCES processed'!$A$2:$M$2692,10,0))</f>
        <v>0.731</v>
      </c>
      <c r="U1859" s="24">
        <f>IFNA(VLOOKUP(A1859,'HUMAN RESOURCES processed'!$A$2:$M$2692,11,0))</f>
        <v>0.028</v>
      </c>
      <c r="V1859" s="24">
        <f>IFNA(VLOOKUP(A1859,'HUMAN RESOURCES processed'!$A$2:$M$2692,12,0))</f>
        <v>3314001</v>
      </c>
      <c r="W1859" s="24">
        <f>IFNA(VLOOKUP(A1859,'HUMAN RESOURCES processed'!$A$2:$M$2692,13,0))</f>
        <v>0.762</v>
      </c>
      <c r="X1859" s="24">
        <f>IFNA(VLOOKUP(A1859,'TOURISM processed'!$A$2:$F$2692,5,0))</f>
        <v>1779000000</v>
      </c>
      <c r="Y1859" s="24">
        <f>IFNA(VLOOKUP(A1859,'TOURISM processed'!$A$2:$F$2692,6,0))</f>
        <v>2184000000</v>
      </c>
      <c r="Z1859" s="24">
        <f t="shared" si="7"/>
        <v>659.0221307</v>
      </c>
      <c r="AA1859" s="24">
        <f>IFNA(VLOOKUP(A1859,'BUSINESS processed'!A1859:J4549,5,0))</f>
        <v>0.22</v>
      </c>
      <c r="AB1859" s="24">
        <f>IFNA(VLOOKUP(A1859,'BUSINESS processed'!A1859:J4549,6,0))</f>
        <v>8</v>
      </c>
      <c r="AC1859" s="24">
        <f>IFNA(VLOOKUP(A1859,'BUSINESS processed'!A1859:J4549,7,0))</f>
        <v>44</v>
      </c>
      <c r="AD1859" s="24">
        <f>IFNA(VLOOKUP(A1859,'BUSINESS processed'!A1859:J4549,8,0))</f>
        <v>62</v>
      </c>
      <c r="AE1859" s="24">
        <f>IFNA(VLOOKUP(A1859,'BUSINESS processed'!A1859:J4549,9,0))</f>
        <v>0.6</v>
      </c>
      <c r="AF1859" s="27">
        <f>IFNA(VLOOKUP(A1859,'BUSINESS processed'!A1859:J4549,10,0))</f>
        <v>1.593</v>
      </c>
      <c r="AG1859" s="26"/>
      <c r="AH1859" s="26"/>
      <c r="AI1859" s="26"/>
      <c r="AJ1859" s="26"/>
      <c r="AK1859" s="26"/>
      <c r="AL1859" s="26"/>
      <c r="AM1859" s="26"/>
      <c r="AN1859" s="26"/>
      <c r="AO1859" s="26"/>
      <c r="AP1859" s="26"/>
      <c r="AQ1859" s="26"/>
      <c r="AR1859" s="26"/>
      <c r="AS1859" s="26"/>
      <c r="AT1859" s="26"/>
      <c r="AU1859" s="26"/>
      <c r="AV1859" s="26"/>
      <c r="AW1859" s="26"/>
      <c r="AX1859" s="26"/>
      <c r="AY1859" s="26"/>
      <c r="AZ1859" s="26"/>
      <c r="BA1859" s="26"/>
      <c r="BB1859" s="26"/>
      <c r="BC1859" s="26"/>
      <c r="BD1859" s="26"/>
      <c r="BE1859" s="26"/>
      <c r="BF1859" s="26"/>
      <c r="BG1859" s="26"/>
      <c r="BH1859" s="26"/>
    </row>
    <row r="1860">
      <c r="A1860" s="18" t="str">
        <f t="shared" si="1"/>
        <v>Middle East_Qatar-Middle East_2000</v>
      </c>
      <c r="B1860" s="19" t="s">
        <v>228</v>
      </c>
      <c r="C1860" s="20" t="s">
        <v>237</v>
      </c>
      <c r="D1860" s="21" t="s">
        <v>70</v>
      </c>
      <c r="E1860" s="22">
        <v>1.7759889598E10</v>
      </c>
      <c r="F1860" s="22">
        <f t="shared" si="2"/>
        <v>29914.26478</v>
      </c>
      <c r="G1860" s="23">
        <v>0.022</v>
      </c>
      <c r="H1860" s="23">
        <v>652.0</v>
      </c>
      <c r="I1860" s="39">
        <f t="shared" ref="I1860:I1863" si="1044">IF(AND(C1860=C1859,D1860&gt;D1859),I1859,0)</f>
        <v>0</v>
      </c>
      <c r="J1860" s="24">
        <f>IF(AND( C1860=C1859,D1860&gt;D1859),J1859,0)</f>
        <v>0</v>
      </c>
      <c r="K1860" s="24">
        <f t="shared" si="3"/>
        <v>0</v>
      </c>
      <c r="L1860" s="24">
        <f t="shared" ref="L1860:L1861" si="1045">IF(AND(C1860=C1859,C1860&gt;C1859),C1859,0)</f>
        <v>0</v>
      </c>
      <c r="M1860" s="24">
        <f t="shared" si="5"/>
        <v>0</v>
      </c>
      <c r="N1860" s="24">
        <f>IFNA(VLOOKUP(A1860,'HUMAN RESOURCES processed'!$A$2:$M$2692,5,0))</f>
        <v>0.019</v>
      </c>
      <c r="O1860" s="24">
        <f>IFNA(VLOOKUP(A1860,'HUMAN RESOURCES processed'!$A$2:$M$2692,6,0))</f>
        <v>0.011</v>
      </c>
      <c r="P1860" s="24">
        <f>IFNA(VLOOKUP(A1860,'HUMAN RESOURCES processed'!$A$2:$M$2692,7,0))</f>
        <v>78</v>
      </c>
      <c r="Q1860" s="24">
        <f>IFNA(VLOOKUP(A1860,'HUMAN RESOURCES processed'!$A$2:$M$2692,8,0))</f>
        <v>76</v>
      </c>
      <c r="R1860" s="24">
        <f t="shared" si="6"/>
        <v>77</v>
      </c>
      <c r="S1860" s="24">
        <f>IFNA(VLOOKUP(A1860,'HUMAN RESOURCES processed'!$A$2:$M$2692,9,0))</f>
        <v>0.259</v>
      </c>
      <c r="T1860" s="24">
        <f>IFNA(VLOOKUP(A1860,'HUMAN RESOURCES processed'!$A$2:$M$2692,10,0))</f>
        <v>0.724</v>
      </c>
      <c r="U1860" s="24">
        <f>IFNA(VLOOKUP(A1860,'HUMAN RESOURCES processed'!$A$2:$M$2692,11,0))</f>
        <v>0.017</v>
      </c>
      <c r="V1860" s="24">
        <f>IFNA(VLOOKUP(A1860,'HUMAN RESOURCES processed'!$A$2:$M$2692,12,0))</f>
        <v>593693</v>
      </c>
      <c r="W1860" s="24">
        <f>IFNA(VLOOKUP(A1860,'HUMAN RESOURCES processed'!$A$2:$M$2692,13,0))</f>
        <v>0.963</v>
      </c>
      <c r="X1860" s="24">
        <f>IFNA(VLOOKUP(A1860,'TOURISM processed'!$A$2:$F$2692,5,0))</f>
        <v>128000000</v>
      </c>
      <c r="Y1860" s="24">
        <f>IFNA(VLOOKUP(A1860,'TOURISM processed'!$A$2:$F$2692,6,0))</f>
        <v>307000000</v>
      </c>
      <c r="Z1860" s="24">
        <f t="shared" si="7"/>
        <v>517.1022734</v>
      </c>
      <c r="AA1860" s="24">
        <f t="shared" ref="AA1860:AA1866" si="1046">IF(AND(C1860=C1859,D1860&gt;D1859),AA1859,0)</f>
        <v>0</v>
      </c>
      <c r="AB1860" s="24">
        <f t="shared" ref="AB1860:AB1866" si="1047">IF(AND(C1860=C1859,D1860&gt;D1859),AB1859,0)</f>
        <v>0</v>
      </c>
      <c r="AC1860" s="24">
        <f t="shared" ref="AC1860:AC1871" si="1048">IF(AND(C1860=C1859,D1860&gt;D1859),AC1859,0)</f>
        <v>0</v>
      </c>
      <c r="AD1860" s="24">
        <f t="shared" ref="AD1860:AD1866" si="1049">IF(AND(C1860=C1859,D1860&gt;D1859),AD1859,0)</f>
        <v>0</v>
      </c>
      <c r="AE1860" s="24">
        <f>IFNA(VLOOKUP(A1860,'BUSINESS processed'!A1860:J4550,9,0))</f>
        <v>0.049</v>
      </c>
      <c r="AF1860" s="27">
        <f>IFNA(VLOOKUP(A1860,'BUSINESS processed'!A1860:J4550,10,0))</f>
        <v>0.204</v>
      </c>
      <c r="AG1860" s="26"/>
      <c r="AH1860" s="26"/>
      <c r="AI1860" s="26"/>
      <c r="AJ1860" s="26"/>
      <c r="AK1860" s="26"/>
      <c r="AL1860" s="26"/>
      <c r="AM1860" s="26"/>
      <c r="AN1860" s="26"/>
      <c r="AO1860" s="26"/>
      <c r="AP1860" s="26"/>
      <c r="AQ1860" s="26"/>
      <c r="AR1860" s="26"/>
      <c r="AS1860" s="26"/>
      <c r="AT1860" s="26"/>
      <c r="AU1860" s="26"/>
      <c r="AV1860" s="26"/>
      <c r="AW1860" s="26"/>
      <c r="AX1860" s="26"/>
      <c r="AY1860" s="26"/>
      <c r="AZ1860" s="26"/>
      <c r="BA1860" s="26"/>
      <c r="BB1860" s="26"/>
      <c r="BC1860" s="26"/>
      <c r="BD1860" s="26"/>
      <c r="BE1860" s="26"/>
      <c r="BF1860" s="26"/>
      <c r="BG1860" s="26"/>
      <c r="BH1860" s="26"/>
    </row>
    <row r="1861">
      <c r="A1861" s="18" t="str">
        <f t="shared" si="1"/>
        <v>Middle East_Qatar-Middle East_2001</v>
      </c>
      <c r="B1861" s="19" t="s">
        <v>228</v>
      </c>
      <c r="C1861" s="20" t="s">
        <v>237</v>
      </c>
      <c r="D1861" s="21" t="s">
        <v>71</v>
      </c>
      <c r="E1861" s="22">
        <v>1.7538461033E10</v>
      </c>
      <c r="F1861" s="22">
        <f t="shared" si="2"/>
        <v>28666.60951</v>
      </c>
      <c r="G1861" s="23">
        <v>0.026</v>
      </c>
      <c r="H1861" s="23">
        <v>732.0</v>
      </c>
      <c r="I1861" s="39">
        <f t="shared" si="1044"/>
        <v>0</v>
      </c>
      <c r="J1861" s="24">
        <f>IFNA(VLOOKUP(A1861,'ENERGY processed'!$A$2:$H$2692,7,0),"")</f>
        <v>33285</v>
      </c>
      <c r="K1861" s="24">
        <f t="shared" si="3"/>
        <v>0.05440432292</v>
      </c>
      <c r="L1861" s="24">
        <f t="shared" si="1045"/>
        <v>0</v>
      </c>
      <c r="M1861" s="24">
        <f t="shared" si="5"/>
        <v>0</v>
      </c>
      <c r="N1861" s="24">
        <f>IFNA(VLOOKUP(A1861,'HUMAN RESOURCES processed'!$A$2:$M$2692,5,0))</f>
        <v>0.019</v>
      </c>
      <c r="O1861" s="24">
        <f>IFNA(VLOOKUP(A1861,'HUMAN RESOURCES processed'!$A$2:$M$2692,6,0))</f>
        <v>0.01</v>
      </c>
      <c r="P1861" s="24">
        <f>IFNA(VLOOKUP(A1861,'HUMAN RESOURCES processed'!$A$2:$M$2692,7,0))</f>
        <v>78</v>
      </c>
      <c r="Q1861" s="24">
        <f>IFNA(VLOOKUP(A1861,'HUMAN RESOURCES processed'!$A$2:$M$2692,8,0))</f>
        <v>76</v>
      </c>
      <c r="R1861" s="24">
        <f t="shared" si="6"/>
        <v>77</v>
      </c>
      <c r="S1861" s="24">
        <f>IFNA(VLOOKUP(A1861,'HUMAN RESOURCES processed'!$A$2:$M$2692,9,0))</f>
        <v>0.263</v>
      </c>
      <c r="T1861" s="24">
        <f>IFNA(VLOOKUP(A1861,'HUMAN RESOURCES processed'!$A$2:$M$2692,10,0))</f>
        <v>0.72</v>
      </c>
      <c r="U1861" s="24">
        <f>IFNA(VLOOKUP(A1861,'HUMAN RESOURCES processed'!$A$2:$M$2692,11,0))</f>
        <v>0.017</v>
      </c>
      <c r="V1861" s="24">
        <f>IFNA(VLOOKUP(A1861,'HUMAN RESOURCES processed'!$A$2:$M$2692,12,0))</f>
        <v>611808</v>
      </c>
      <c r="W1861" s="24">
        <f>IFNA(VLOOKUP(A1861,'HUMAN RESOURCES processed'!$A$2:$M$2692,13,0))</f>
        <v>0.965</v>
      </c>
      <c r="X1861" s="24">
        <f>IFNA(VLOOKUP(A1861,'TOURISM processed'!$A$2:$F$2692,5,0))</f>
        <v>272000000</v>
      </c>
      <c r="Y1861" s="24">
        <f>IFNA(VLOOKUP(A1861,'TOURISM processed'!$A$2:$F$2692,6,0))</f>
        <v>366000000</v>
      </c>
      <c r="Z1861" s="24">
        <f t="shared" si="7"/>
        <v>598.2268947</v>
      </c>
      <c r="AA1861" s="24">
        <f t="shared" si="1046"/>
        <v>0</v>
      </c>
      <c r="AB1861" s="24">
        <f t="shared" si="1047"/>
        <v>0</v>
      </c>
      <c r="AC1861" s="24">
        <f t="shared" si="1048"/>
        <v>0</v>
      </c>
      <c r="AD1861" s="24">
        <f t="shared" si="1049"/>
        <v>0</v>
      </c>
      <c r="AE1861" s="24">
        <f>IFNA(VLOOKUP(A1861,'BUSINESS processed'!A1861:J4551,9,0))</f>
        <v>0.062</v>
      </c>
      <c r="AF1861" s="27">
        <f>IFNA(VLOOKUP(A1861,'BUSINESS processed'!A1861:J4551,10,0))</f>
        <v>0.291</v>
      </c>
      <c r="AG1861" s="26"/>
      <c r="AH1861" s="26"/>
      <c r="AI1861" s="26"/>
      <c r="AJ1861" s="26"/>
      <c r="AK1861" s="26"/>
      <c r="AL1861" s="26"/>
      <c r="AM1861" s="26"/>
      <c r="AN1861" s="26"/>
      <c r="AO1861" s="26"/>
      <c r="AP1861" s="26"/>
      <c r="AQ1861" s="26"/>
      <c r="AR1861" s="26"/>
      <c r="AS1861" s="26"/>
      <c r="AT1861" s="26"/>
      <c r="AU1861" s="26"/>
      <c r="AV1861" s="26"/>
      <c r="AW1861" s="26"/>
      <c r="AX1861" s="26"/>
      <c r="AY1861" s="26"/>
      <c r="AZ1861" s="26"/>
      <c r="BA1861" s="26"/>
      <c r="BB1861" s="26"/>
      <c r="BC1861" s="26"/>
      <c r="BD1861" s="26"/>
      <c r="BE1861" s="26"/>
      <c r="BF1861" s="26"/>
      <c r="BG1861" s="26"/>
      <c r="BH1861" s="26"/>
    </row>
    <row r="1862">
      <c r="A1862" s="18" t="str">
        <f t="shared" si="1"/>
        <v>Middle East_Qatar-Middle East_2002</v>
      </c>
      <c r="B1862" s="19" t="s">
        <v>228</v>
      </c>
      <c r="C1862" s="20" t="s">
        <v>237</v>
      </c>
      <c r="D1862" s="21" t="s">
        <v>72</v>
      </c>
      <c r="E1862" s="22">
        <v>1.9363735706E10</v>
      </c>
      <c r="F1862" s="22">
        <f t="shared" si="2"/>
        <v>30748.53426</v>
      </c>
      <c r="G1862" s="23">
        <v>0.027</v>
      </c>
      <c r="H1862" s="23">
        <v>833.0</v>
      </c>
      <c r="I1862" s="39">
        <f t="shared" si="1044"/>
        <v>0</v>
      </c>
      <c r="J1862" s="24">
        <f>IFNA(VLOOKUP(A1862,'ENERGY processed'!$A$2:$H$2692,7,0),"")</f>
        <v>28973</v>
      </c>
      <c r="K1862" s="24">
        <f t="shared" si="3"/>
        <v>0.04600751098</v>
      </c>
      <c r="L1862" s="24">
        <f>IFNA(VLOOKUP(A1862,'ENERGY processed'!$A$2:$H$2692,8,0),"")</f>
        <v>70531</v>
      </c>
      <c r="M1862" s="24">
        <f t="shared" si="5"/>
        <v>0.1119993013</v>
      </c>
      <c r="N1862" s="24">
        <f>IFNA(VLOOKUP(A1862,'HUMAN RESOURCES processed'!$A$2:$M$2692,5,0))</f>
        <v>0.018</v>
      </c>
      <c r="O1862" s="24">
        <f>IFNA(VLOOKUP(A1862,'HUMAN RESOURCES processed'!$A$2:$M$2692,6,0))</f>
        <v>0.01</v>
      </c>
      <c r="P1862" s="24">
        <f>IFNA(VLOOKUP(A1862,'HUMAN RESOURCES processed'!$A$2:$M$2692,7,0))</f>
        <v>78</v>
      </c>
      <c r="Q1862" s="24">
        <f>IFNA(VLOOKUP(A1862,'HUMAN RESOURCES processed'!$A$2:$M$2692,8,0))</f>
        <v>76</v>
      </c>
      <c r="R1862" s="24">
        <f t="shared" si="6"/>
        <v>77</v>
      </c>
      <c r="S1862" s="24">
        <f>IFNA(VLOOKUP(A1862,'HUMAN RESOURCES processed'!$A$2:$M$2692,9,0))</f>
        <v>0.268</v>
      </c>
      <c r="T1862" s="24">
        <f>IFNA(VLOOKUP(A1862,'HUMAN RESOURCES processed'!$A$2:$M$2692,10,0))</f>
        <v>0.716</v>
      </c>
      <c r="U1862" s="24">
        <f>IFNA(VLOOKUP(A1862,'HUMAN RESOURCES processed'!$A$2:$M$2692,11,0))</f>
        <v>0.016</v>
      </c>
      <c r="V1862" s="24">
        <f>IFNA(VLOOKUP(A1862,'HUMAN RESOURCES processed'!$A$2:$M$2692,12,0))</f>
        <v>629745</v>
      </c>
      <c r="W1862" s="24">
        <f>IFNA(VLOOKUP(A1862,'HUMAN RESOURCES processed'!$A$2:$M$2692,13,0))</f>
        <v>0.967</v>
      </c>
      <c r="X1862" s="24">
        <f>IFNA(VLOOKUP(A1862,'TOURISM processed'!$A$2:$F$2692,5,0))</f>
        <v>285000000</v>
      </c>
      <c r="Y1862" s="24">
        <f>IFNA(VLOOKUP(A1862,'TOURISM processed'!$A$2:$F$2692,6,0))</f>
        <v>423000000</v>
      </c>
      <c r="Z1862" s="24">
        <f t="shared" si="7"/>
        <v>671.7004502</v>
      </c>
      <c r="AA1862" s="24">
        <f t="shared" si="1046"/>
        <v>0</v>
      </c>
      <c r="AB1862" s="24">
        <f t="shared" si="1047"/>
        <v>0</v>
      </c>
      <c r="AC1862" s="24">
        <f t="shared" si="1048"/>
        <v>0</v>
      </c>
      <c r="AD1862" s="24">
        <f t="shared" si="1049"/>
        <v>0</v>
      </c>
      <c r="AE1862" s="24">
        <f>IFNA(VLOOKUP(A1862,'BUSINESS processed'!A1862:J4552,9,0))</f>
        <v>0.102</v>
      </c>
      <c r="AF1862" s="27">
        <f>IFNA(VLOOKUP(A1862,'BUSINESS processed'!A1862:J4552,10,0))</f>
        <v>0.424</v>
      </c>
      <c r="AG1862" s="26"/>
      <c r="AH1862" s="26"/>
      <c r="AI1862" s="26"/>
      <c r="AJ1862" s="26"/>
      <c r="AK1862" s="26"/>
      <c r="AL1862" s="26"/>
      <c r="AM1862" s="26"/>
      <c r="AN1862" s="26"/>
      <c r="AO1862" s="26"/>
      <c r="AP1862" s="26"/>
      <c r="AQ1862" s="26"/>
      <c r="AR1862" s="26"/>
      <c r="AS1862" s="26"/>
      <c r="AT1862" s="26"/>
      <c r="AU1862" s="26"/>
      <c r="AV1862" s="26"/>
      <c r="AW1862" s="26"/>
      <c r="AX1862" s="26"/>
      <c r="AY1862" s="26"/>
      <c r="AZ1862" s="26"/>
      <c r="BA1862" s="26"/>
      <c r="BB1862" s="26"/>
      <c r="BC1862" s="26"/>
      <c r="BD1862" s="26"/>
      <c r="BE1862" s="26"/>
      <c r="BF1862" s="26"/>
      <c r="BG1862" s="26"/>
      <c r="BH1862" s="26"/>
    </row>
    <row r="1863">
      <c r="A1863" s="18" t="str">
        <f t="shared" si="1"/>
        <v>Middle East_Qatar-Middle East_2003</v>
      </c>
      <c r="B1863" s="19" t="s">
        <v>228</v>
      </c>
      <c r="C1863" s="20" t="s">
        <v>237</v>
      </c>
      <c r="D1863" s="21" t="s">
        <v>74</v>
      </c>
      <c r="E1863" s="22">
        <v>2.3533790531E10</v>
      </c>
      <c r="F1863" s="22">
        <f t="shared" si="2"/>
        <v>35644.40479</v>
      </c>
      <c r="G1863" s="23">
        <v>0.041</v>
      </c>
      <c r="H1863" s="23">
        <v>1476.0</v>
      </c>
      <c r="I1863" s="39">
        <f t="shared" si="1044"/>
        <v>0</v>
      </c>
      <c r="J1863" s="24">
        <f>IFNA(VLOOKUP(A1863,'ENERGY processed'!$A$2:$H$2692,7,0),"")</f>
        <v>24942</v>
      </c>
      <c r="K1863" s="24">
        <f t="shared" si="3"/>
        <v>0.03777728637</v>
      </c>
      <c r="L1863" s="24">
        <f>IFNA(VLOOKUP(A1863,'ENERGY processed'!$A$2:$H$2692,8,0),"")</f>
        <v>66120</v>
      </c>
      <c r="M1863" s="24">
        <f t="shared" si="5"/>
        <v>0.100145705</v>
      </c>
      <c r="N1863" s="24">
        <f>IFNA(VLOOKUP(A1863,'HUMAN RESOURCES processed'!$A$2:$M$2692,5,0))</f>
        <v>0.017</v>
      </c>
      <c r="O1863" s="24">
        <f>IFNA(VLOOKUP(A1863,'HUMAN RESOURCES processed'!$A$2:$M$2692,6,0))</f>
        <v>0.01</v>
      </c>
      <c r="P1863" s="24">
        <f>IFNA(VLOOKUP(A1863,'HUMAN RESOURCES processed'!$A$2:$M$2692,7,0))</f>
        <v>78</v>
      </c>
      <c r="Q1863" s="24">
        <f>IFNA(VLOOKUP(A1863,'HUMAN RESOURCES processed'!$A$2:$M$2692,8,0))</f>
        <v>76</v>
      </c>
      <c r="R1863" s="24">
        <f t="shared" si="6"/>
        <v>77</v>
      </c>
      <c r="S1863" s="24">
        <f>IFNA(VLOOKUP(A1863,'HUMAN RESOURCES processed'!$A$2:$M$2692,9,0))</f>
        <v>0.269</v>
      </c>
      <c r="T1863" s="24">
        <f>IFNA(VLOOKUP(A1863,'HUMAN RESOURCES processed'!$A$2:$M$2692,10,0))</f>
        <v>0.716</v>
      </c>
      <c r="U1863" s="24">
        <f>IFNA(VLOOKUP(A1863,'HUMAN RESOURCES processed'!$A$2:$M$2692,11,0))</f>
        <v>0.015</v>
      </c>
      <c r="V1863" s="24">
        <f>IFNA(VLOOKUP(A1863,'HUMAN RESOURCES processed'!$A$2:$M$2692,12,0))</f>
        <v>660238</v>
      </c>
      <c r="W1863" s="24">
        <f>IFNA(VLOOKUP(A1863,'HUMAN RESOURCES processed'!$A$2:$M$2692,13,0))</f>
        <v>0.969</v>
      </c>
      <c r="X1863" s="24">
        <f>IFNA(VLOOKUP(A1863,'TOURISM processed'!$A$2:$F$2692,5,0))</f>
        <v>369000000</v>
      </c>
      <c r="Y1863" s="24">
        <f>IFNA(VLOOKUP(A1863,'TOURISM processed'!$A$2:$F$2692,6,0))</f>
        <v>471000000</v>
      </c>
      <c r="Z1863" s="24">
        <f t="shared" si="7"/>
        <v>713.3791148</v>
      </c>
      <c r="AA1863" s="24">
        <f t="shared" si="1046"/>
        <v>0</v>
      </c>
      <c r="AB1863" s="24">
        <f t="shared" si="1047"/>
        <v>0</v>
      </c>
      <c r="AC1863" s="24">
        <f t="shared" si="1048"/>
        <v>0</v>
      </c>
      <c r="AD1863" s="24">
        <f t="shared" si="1049"/>
        <v>0</v>
      </c>
      <c r="AE1863" s="24">
        <f>IFNA(VLOOKUP(A1863,'BUSINESS processed'!A1863:J4553,9,0))</f>
        <v>0.192</v>
      </c>
      <c r="AF1863" s="27">
        <f>IFNA(VLOOKUP(A1863,'BUSINESS processed'!A1863:J4553,10,0))</f>
        <v>0.57</v>
      </c>
      <c r="AG1863" s="26"/>
      <c r="AH1863" s="26"/>
      <c r="AI1863" s="26"/>
      <c r="AJ1863" s="26"/>
      <c r="AK1863" s="26"/>
      <c r="AL1863" s="26"/>
      <c r="AM1863" s="26"/>
      <c r="AN1863" s="26"/>
      <c r="AO1863" s="26"/>
      <c r="AP1863" s="26"/>
      <c r="AQ1863" s="26"/>
      <c r="AR1863" s="26"/>
      <c r="AS1863" s="26"/>
      <c r="AT1863" s="26"/>
      <c r="AU1863" s="26"/>
      <c r="AV1863" s="26"/>
      <c r="AW1863" s="26"/>
      <c r="AX1863" s="26"/>
      <c r="AY1863" s="26"/>
      <c r="AZ1863" s="26"/>
      <c r="BA1863" s="26"/>
      <c r="BB1863" s="26"/>
      <c r="BC1863" s="26"/>
      <c r="BD1863" s="26"/>
      <c r="BE1863" s="26"/>
      <c r="BF1863" s="26"/>
      <c r="BG1863" s="26"/>
      <c r="BH1863" s="26"/>
    </row>
    <row r="1864">
      <c r="A1864" s="18" t="str">
        <f t="shared" si="1"/>
        <v>Middle East_Qatar-Middle East_2004</v>
      </c>
      <c r="B1864" s="19" t="s">
        <v>228</v>
      </c>
      <c r="C1864" s="20" t="s">
        <v>237</v>
      </c>
      <c r="D1864" s="21" t="s">
        <v>83</v>
      </c>
      <c r="E1864" s="22">
        <v>3.1734065019E10</v>
      </c>
      <c r="F1864" s="22">
        <f t="shared" si="2"/>
        <v>44051.65727</v>
      </c>
      <c r="G1864" s="23">
        <v>0.036</v>
      </c>
      <c r="H1864" s="23">
        <v>1589.0</v>
      </c>
      <c r="I1864" s="23">
        <v>0.07</v>
      </c>
      <c r="J1864" s="24">
        <f>IFNA(VLOOKUP(A1864,'ENERGY processed'!$A$2:$H$2692,7,0),"")</f>
        <v>23642</v>
      </c>
      <c r="K1864" s="24">
        <f t="shared" si="3"/>
        <v>0.03281865341</v>
      </c>
      <c r="L1864" s="24">
        <f>IFNA(VLOOKUP(A1864,'ENERGY processed'!$A$2:$H$2692,8,0),"")</f>
        <v>67997</v>
      </c>
      <c r="M1864" s="24">
        <f t="shared" si="5"/>
        <v>0.09439006751</v>
      </c>
      <c r="N1864" s="24">
        <f>IFNA(VLOOKUP(A1864,'HUMAN RESOURCES processed'!$A$2:$M$2692,5,0))</f>
        <v>0.016</v>
      </c>
      <c r="O1864" s="24">
        <f>IFNA(VLOOKUP(A1864,'HUMAN RESOURCES processed'!$A$2:$M$2692,6,0))</f>
        <v>0.009</v>
      </c>
      <c r="P1864" s="24">
        <f>IFNA(VLOOKUP(A1864,'HUMAN RESOURCES processed'!$A$2:$M$2692,7,0))</f>
        <v>78</v>
      </c>
      <c r="Q1864" s="24">
        <f>IFNA(VLOOKUP(A1864,'HUMAN RESOURCES processed'!$A$2:$M$2692,8,0))</f>
        <v>76</v>
      </c>
      <c r="R1864" s="24">
        <f t="shared" si="6"/>
        <v>77</v>
      </c>
      <c r="S1864" s="24">
        <f>IFNA(VLOOKUP(A1864,'HUMAN RESOURCES processed'!$A$2:$M$2692,9,0))</f>
        <v>0.259</v>
      </c>
      <c r="T1864" s="24">
        <f>IFNA(VLOOKUP(A1864,'HUMAN RESOURCES processed'!$A$2:$M$2692,10,0))</f>
        <v>0.727</v>
      </c>
      <c r="U1864" s="24">
        <f>IFNA(VLOOKUP(A1864,'HUMAN RESOURCES processed'!$A$2:$M$2692,11,0))</f>
        <v>0.014</v>
      </c>
      <c r="V1864" s="24">
        <f>IFNA(VLOOKUP(A1864,'HUMAN RESOURCES processed'!$A$2:$M$2692,12,0))</f>
        <v>720383</v>
      </c>
      <c r="W1864" s="24">
        <f>IFNA(VLOOKUP(A1864,'HUMAN RESOURCES processed'!$A$2:$M$2692,13,0))</f>
        <v>0.971</v>
      </c>
      <c r="X1864" s="24">
        <f>IFNA(VLOOKUP(A1864,'TOURISM processed'!$A$2:$F$2692,5,0))</f>
        <v>498000000</v>
      </c>
      <c r="Y1864" s="24">
        <f>IFNA(VLOOKUP(A1864,'TOURISM processed'!$A$2:$F$2692,6,0))</f>
        <v>691000000</v>
      </c>
      <c r="Z1864" s="24">
        <f t="shared" si="7"/>
        <v>959.2119747</v>
      </c>
      <c r="AA1864" s="24">
        <f t="shared" si="1046"/>
        <v>0</v>
      </c>
      <c r="AB1864" s="24">
        <f t="shared" si="1047"/>
        <v>0</v>
      </c>
      <c r="AC1864" s="24">
        <f t="shared" si="1048"/>
        <v>0</v>
      </c>
      <c r="AD1864" s="24">
        <f t="shared" si="1049"/>
        <v>0</v>
      </c>
      <c r="AE1864" s="24">
        <f>IFNA(VLOOKUP(A1864,'BUSINESS processed'!A1864:J4554,9,0))</f>
        <v>0.207</v>
      </c>
      <c r="AF1864" s="27">
        <f>IFNA(VLOOKUP(A1864,'BUSINESS processed'!A1864:J4554,10,0))</f>
        <v>0.681</v>
      </c>
      <c r="AG1864" s="26"/>
      <c r="AH1864" s="26"/>
      <c r="AI1864" s="26"/>
      <c r="AJ1864" s="26"/>
      <c r="AK1864" s="26"/>
      <c r="AL1864" s="26"/>
      <c r="AM1864" s="26"/>
      <c r="AN1864" s="26"/>
      <c r="AO1864" s="26"/>
      <c r="AP1864" s="26"/>
      <c r="AQ1864" s="26"/>
      <c r="AR1864" s="26"/>
      <c r="AS1864" s="26"/>
      <c r="AT1864" s="26"/>
      <c r="AU1864" s="26"/>
      <c r="AV1864" s="26"/>
      <c r="AW1864" s="26"/>
      <c r="AX1864" s="26"/>
      <c r="AY1864" s="26"/>
      <c r="AZ1864" s="26"/>
      <c r="BA1864" s="26"/>
      <c r="BB1864" s="26"/>
      <c r="BC1864" s="26"/>
      <c r="BD1864" s="26"/>
      <c r="BE1864" s="26"/>
      <c r="BF1864" s="26"/>
      <c r="BG1864" s="26"/>
      <c r="BH1864" s="26"/>
    </row>
    <row r="1865">
      <c r="A1865" s="18" t="str">
        <f t="shared" si="1"/>
        <v>Middle East_Qatar-Middle East_2005</v>
      </c>
      <c r="B1865" s="19" t="s">
        <v>228</v>
      </c>
      <c r="C1865" s="20" t="s">
        <v>237</v>
      </c>
      <c r="D1865" s="21" t="s">
        <v>84</v>
      </c>
      <c r="E1865" s="22">
        <v>4.4530493222E10</v>
      </c>
      <c r="F1865" s="22">
        <f t="shared" si="2"/>
        <v>54228.83171</v>
      </c>
      <c r="G1865" s="23">
        <v>0.03</v>
      </c>
      <c r="H1865" s="23">
        <v>1634.0</v>
      </c>
      <c r="I1865" s="23">
        <v>0.067</v>
      </c>
      <c r="J1865" s="24">
        <f t="shared" ref="J1865:J1866" si="1050">IF(AND( C1865=C1864,D1865&gt;D1864),J1864,"")</f>
        <v>23642</v>
      </c>
      <c r="K1865" s="24">
        <f t="shared" si="3"/>
        <v>0.02879101368</v>
      </c>
      <c r="L1865" s="24">
        <f t="shared" ref="L1865:L1866" si="1051">IF(AND(C1865=C1864,C1865&gt;C1864),C1864,0)</f>
        <v>0</v>
      </c>
      <c r="M1865" s="24">
        <f t="shared" si="5"/>
        <v>0</v>
      </c>
      <c r="N1865" s="24">
        <f>IFNA(VLOOKUP(A1865,'HUMAN RESOURCES processed'!$A$2:$M$2692,5,0))</f>
        <v>0.015</v>
      </c>
      <c r="O1865" s="24">
        <f>IFNA(VLOOKUP(A1865,'HUMAN RESOURCES processed'!$A$2:$M$2692,6,0))</f>
        <v>0.009</v>
      </c>
      <c r="P1865" s="24">
        <f>IFNA(VLOOKUP(A1865,'HUMAN RESOURCES processed'!$A$2:$M$2692,7,0))</f>
        <v>78</v>
      </c>
      <c r="Q1865" s="24">
        <f>IFNA(VLOOKUP(A1865,'HUMAN RESOURCES processed'!$A$2:$M$2692,8,0))</f>
        <v>77</v>
      </c>
      <c r="R1865" s="24">
        <f t="shared" si="6"/>
        <v>77.5</v>
      </c>
      <c r="S1865" s="24">
        <f>IFNA(VLOOKUP(A1865,'HUMAN RESOURCES processed'!$A$2:$M$2692,9,0))</f>
        <v>0.237</v>
      </c>
      <c r="T1865" s="24">
        <f>IFNA(VLOOKUP(A1865,'HUMAN RESOURCES processed'!$A$2:$M$2692,10,0))</f>
        <v>0.749</v>
      </c>
      <c r="U1865" s="24">
        <f>IFNA(VLOOKUP(A1865,'HUMAN RESOURCES processed'!$A$2:$M$2692,11,0))</f>
        <v>0.014</v>
      </c>
      <c r="V1865" s="24">
        <f>IFNA(VLOOKUP(A1865,'HUMAN RESOURCES processed'!$A$2:$M$2692,12,0))</f>
        <v>821159</v>
      </c>
      <c r="W1865" s="24">
        <f>IFNA(VLOOKUP(A1865,'HUMAN RESOURCES processed'!$A$2:$M$2692,13,0))</f>
        <v>0.974</v>
      </c>
      <c r="X1865" s="24">
        <f>IFNA(VLOOKUP(A1865,'TOURISM processed'!$A$2:$F$2692,5,0))</f>
        <v>760000000</v>
      </c>
      <c r="Y1865" s="24">
        <f>IFNA(VLOOKUP(A1865,'TOURISM processed'!$A$2:$F$2692,6,0))</f>
        <v>1759000000</v>
      </c>
      <c r="Z1865" s="24">
        <f t="shared" si="7"/>
        <v>2142.094284</v>
      </c>
      <c r="AA1865" s="24">
        <f t="shared" si="1046"/>
        <v>0</v>
      </c>
      <c r="AB1865" s="24">
        <f t="shared" si="1047"/>
        <v>0</v>
      </c>
      <c r="AC1865" s="24">
        <f t="shared" si="1048"/>
        <v>0</v>
      </c>
      <c r="AD1865" s="24">
        <f t="shared" si="1049"/>
        <v>0</v>
      </c>
      <c r="AE1865" s="24">
        <f>IFNA(VLOOKUP(A1865,'BUSINESS processed'!A1865:J4555,9,0))</f>
        <v>0.247</v>
      </c>
      <c r="AF1865" s="27">
        <f>IFNA(VLOOKUP(A1865,'BUSINESS processed'!A1865:J4555,10,0))</f>
        <v>0.873</v>
      </c>
      <c r="AG1865" s="26"/>
      <c r="AH1865" s="26"/>
      <c r="AI1865" s="26"/>
      <c r="AJ1865" s="26"/>
      <c r="AK1865" s="26"/>
      <c r="AL1865" s="26"/>
      <c r="AM1865" s="26"/>
      <c r="AN1865" s="26"/>
      <c r="AO1865" s="26"/>
      <c r="AP1865" s="26"/>
      <c r="AQ1865" s="26"/>
      <c r="AR1865" s="26"/>
      <c r="AS1865" s="26"/>
      <c r="AT1865" s="26"/>
      <c r="AU1865" s="26"/>
      <c r="AV1865" s="26"/>
      <c r="AW1865" s="26"/>
      <c r="AX1865" s="26"/>
      <c r="AY1865" s="26"/>
      <c r="AZ1865" s="26"/>
      <c r="BA1865" s="26"/>
      <c r="BB1865" s="26"/>
      <c r="BC1865" s="26"/>
      <c r="BD1865" s="26"/>
      <c r="BE1865" s="26"/>
      <c r="BF1865" s="26"/>
      <c r="BG1865" s="26"/>
      <c r="BH1865" s="26"/>
    </row>
    <row r="1866">
      <c r="A1866" s="18" t="str">
        <f t="shared" si="1"/>
        <v>Middle East_Qatar-Middle East_2006</v>
      </c>
      <c r="B1866" s="19" t="s">
        <v>228</v>
      </c>
      <c r="C1866" s="20" t="s">
        <v>237</v>
      </c>
      <c r="D1866" s="21" t="s">
        <v>85</v>
      </c>
      <c r="E1866" s="22">
        <v>6.0882141103E10</v>
      </c>
      <c r="F1866" s="22">
        <f t="shared" si="2"/>
        <v>62920.64413</v>
      </c>
      <c r="G1866" s="23">
        <v>0.026</v>
      </c>
      <c r="H1866" s="23">
        <v>1625.0</v>
      </c>
      <c r="I1866" s="23">
        <v>0.072</v>
      </c>
      <c r="J1866" s="24">
        <f t="shared" si="1050"/>
        <v>23642</v>
      </c>
      <c r="K1866" s="24">
        <f t="shared" si="3"/>
        <v>0.02443359977</v>
      </c>
      <c r="L1866" s="24">
        <f t="shared" si="1051"/>
        <v>0</v>
      </c>
      <c r="M1866" s="24">
        <f t="shared" si="5"/>
        <v>0</v>
      </c>
      <c r="N1866" s="24">
        <f>IFNA(VLOOKUP(A1866,'HUMAN RESOURCES processed'!$A$2:$M$2692,5,0))</f>
        <v>0.014</v>
      </c>
      <c r="O1866" s="24">
        <f>IFNA(VLOOKUP(A1866,'HUMAN RESOURCES processed'!$A$2:$M$2692,6,0))</f>
        <v>0.009</v>
      </c>
      <c r="P1866" s="24">
        <f>IFNA(VLOOKUP(A1866,'HUMAN RESOURCES processed'!$A$2:$M$2692,7,0))</f>
        <v>78</v>
      </c>
      <c r="Q1866" s="24">
        <f>IFNA(VLOOKUP(A1866,'HUMAN RESOURCES processed'!$A$2:$M$2692,8,0))</f>
        <v>77</v>
      </c>
      <c r="R1866" s="24">
        <f t="shared" si="6"/>
        <v>77.5</v>
      </c>
      <c r="S1866" s="24">
        <f>IFNA(VLOOKUP(A1866,'HUMAN RESOURCES processed'!$A$2:$M$2692,9,0))</f>
        <v>0.21</v>
      </c>
      <c r="T1866" s="24">
        <f>IFNA(VLOOKUP(A1866,'HUMAN RESOURCES processed'!$A$2:$M$2692,10,0))</f>
        <v>0.778</v>
      </c>
      <c r="U1866" s="24">
        <f>IFNA(VLOOKUP(A1866,'HUMAN RESOURCES processed'!$A$2:$M$2692,11,0))</f>
        <v>0.013</v>
      </c>
      <c r="V1866" s="24">
        <f>IFNA(VLOOKUP(A1866,'HUMAN RESOURCES processed'!$A$2:$M$2692,12,0))</f>
        <v>967602</v>
      </c>
      <c r="W1866" s="24">
        <f>IFNA(VLOOKUP(A1866,'HUMAN RESOURCES processed'!$A$2:$M$2692,13,0))</f>
        <v>0.978</v>
      </c>
      <c r="X1866" s="24">
        <f>IFNA(VLOOKUP(A1866,'TOURISM processed'!$A$2:$F$2692,5,0))</f>
        <v>874000000</v>
      </c>
      <c r="Y1866" s="24">
        <f>IFNA(VLOOKUP(A1866,'TOURISM processed'!$A$2:$F$2692,6,0))</f>
        <v>3751000000</v>
      </c>
      <c r="Z1866" s="24">
        <f t="shared" si="7"/>
        <v>3876.593889</v>
      </c>
      <c r="AA1866" s="24">
        <f t="shared" si="1046"/>
        <v>0</v>
      </c>
      <c r="AB1866" s="24">
        <f t="shared" si="1047"/>
        <v>0</v>
      </c>
      <c r="AC1866" s="24">
        <f t="shared" si="1048"/>
        <v>0</v>
      </c>
      <c r="AD1866" s="24">
        <f t="shared" si="1049"/>
        <v>0</v>
      </c>
      <c r="AE1866" s="24">
        <f>IFNA(VLOOKUP(A1866,'BUSINESS processed'!A1866:J4556,9,0))</f>
        <v>0.29</v>
      </c>
      <c r="AF1866" s="27">
        <f>IFNA(VLOOKUP(A1866,'BUSINESS processed'!A1866:J4556,10,0))</f>
        <v>0.951</v>
      </c>
      <c r="AG1866" s="26"/>
      <c r="AH1866" s="26"/>
      <c r="AI1866" s="26"/>
      <c r="AJ1866" s="26"/>
      <c r="AK1866" s="26"/>
      <c r="AL1866" s="26"/>
      <c r="AM1866" s="26"/>
      <c r="AN1866" s="26"/>
      <c r="AO1866" s="26"/>
      <c r="AP1866" s="26"/>
      <c r="AQ1866" s="26"/>
      <c r="AR1866" s="26"/>
      <c r="AS1866" s="26"/>
      <c r="AT1866" s="26"/>
      <c r="AU1866" s="26"/>
      <c r="AV1866" s="26"/>
      <c r="AW1866" s="26"/>
      <c r="AX1866" s="26"/>
      <c r="AY1866" s="26"/>
      <c r="AZ1866" s="26"/>
      <c r="BA1866" s="26"/>
      <c r="BB1866" s="26"/>
      <c r="BC1866" s="26"/>
      <c r="BD1866" s="26"/>
      <c r="BE1866" s="26"/>
      <c r="BF1866" s="26"/>
      <c r="BG1866" s="26"/>
      <c r="BH1866" s="26"/>
    </row>
    <row r="1867">
      <c r="A1867" s="18" t="str">
        <f t="shared" si="1"/>
        <v>Middle East_Qatar-Middle East_2007</v>
      </c>
      <c r="B1867" s="19" t="s">
        <v>228</v>
      </c>
      <c r="C1867" s="20" t="s">
        <v>237</v>
      </c>
      <c r="D1867" s="21" t="s">
        <v>86</v>
      </c>
      <c r="E1867" s="22">
        <v>7.9712085615E10</v>
      </c>
      <c r="F1867" s="22">
        <f t="shared" si="2"/>
        <v>69166.96005</v>
      </c>
      <c r="G1867" s="23">
        <v>0.023</v>
      </c>
      <c r="H1867" s="23">
        <v>1600.0</v>
      </c>
      <c r="I1867" s="23">
        <v>0.074</v>
      </c>
      <c r="J1867" s="24">
        <f>IFNA(VLOOKUP(A1867,'ENERGY processed'!$A$2:$H$2692,7,0),"")</f>
        <v>15179.5</v>
      </c>
      <c r="K1867" s="24">
        <f t="shared" si="3"/>
        <v>0.01317140133</v>
      </c>
      <c r="L1867" s="24">
        <f>IFNA(VLOOKUP(A1867,'ENERGY processed'!$A$2:$H$2692,8,0),"")</f>
        <v>36437.5</v>
      </c>
      <c r="M1867" s="24">
        <f t="shared" si="5"/>
        <v>0.03161717684</v>
      </c>
      <c r="N1867" s="24">
        <f>IFNA(VLOOKUP(A1867,'HUMAN RESOURCES processed'!$A$2:$M$2692,5,0))</f>
        <v>0.013</v>
      </c>
      <c r="O1867" s="24">
        <f>IFNA(VLOOKUP(A1867,'HUMAN RESOURCES processed'!$A$2:$M$2692,6,0))</f>
        <v>0.008</v>
      </c>
      <c r="P1867" s="24">
        <f>IFNA(VLOOKUP(A1867,'HUMAN RESOURCES processed'!$A$2:$M$2692,7,0))</f>
        <v>79</v>
      </c>
      <c r="Q1867" s="24">
        <f>IFNA(VLOOKUP(A1867,'HUMAN RESOURCES processed'!$A$2:$M$2692,8,0))</f>
        <v>77</v>
      </c>
      <c r="R1867" s="24">
        <f t="shared" si="6"/>
        <v>78</v>
      </c>
      <c r="S1867" s="24">
        <f>IFNA(VLOOKUP(A1867,'HUMAN RESOURCES processed'!$A$2:$M$2692,9,0))</f>
        <v>0.183</v>
      </c>
      <c r="T1867" s="24">
        <f>IFNA(VLOOKUP(A1867,'HUMAN RESOURCES processed'!$A$2:$M$2692,10,0))</f>
        <v>0.805</v>
      </c>
      <c r="U1867" s="24">
        <f>IFNA(VLOOKUP(A1867,'HUMAN RESOURCES processed'!$A$2:$M$2692,11,0))</f>
        <v>0.012</v>
      </c>
      <c r="V1867" s="24">
        <f>IFNA(VLOOKUP(A1867,'HUMAN RESOURCES processed'!$A$2:$M$2692,12,0))</f>
        <v>1152459</v>
      </c>
      <c r="W1867" s="24">
        <f>IFNA(VLOOKUP(A1867,'HUMAN RESOURCES processed'!$A$2:$M$2692,13,0))</f>
        <v>0.98</v>
      </c>
      <c r="X1867" s="24">
        <f t="shared" ref="X1867:X1870" si="1052">IF(AND(C1867=C1866,D1867&gt;D1866),X1866,0)</f>
        <v>874000000</v>
      </c>
      <c r="Y1867" s="24">
        <f t="shared" ref="Y1867:Y1870" si="1053">IF(AND(C1867=C1866,D1867&gt;D1866),Y1866,0)</f>
        <v>3751000000</v>
      </c>
      <c r="Z1867" s="24">
        <f t="shared" si="7"/>
        <v>3254.779563</v>
      </c>
      <c r="AA1867" s="24">
        <f>IFNA(VLOOKUP(A1867,'BUSINESS processed'!A1867:J4557,5,0))</f>
        <v>0.113</v>
      </c>
      <c r="AB1867" s="24">
        <f>IFNA(VLOOKUP(A1867,'BUSINESS processed'!A1867:J4557,6,0))</f>
        <v>7</v>
      </c>
      <c r="AC1867" s="24">
        <f t="shared" si="1048"/>
        <v>0</v>
      </c>
      <c r="AD1867" s="24">
        <f>IFNA(VLOOKUP(A1867,'BUSINESS processed'!A1867:J4557,8,0))</f>
        <v>36</v>
      </c>
      <c r="AE1867" s="24">
        <f>IFNA(VLOOKUP(A1867,'BUSINESS processed'!A1867:J4557,9,0))</f>
        <v>0.37</v>
      </c>
      <c r="AF1867" s="27">
        <f>IFNA(VLOOKUP(A1867,'BUSINESS processed'!A1867:J4557,10,0))</f>
        <v>1.097</v>
      </c>
      <c r="AG1867" s="26"/>
      <c r="AH1867" s="26"/>
      <c r="AI1867" s="26"/>
      <c r="AJ1867" s="26"/>
      <c r="AK1867" s="26"/>
      <c r="AL1867" s="26"/>
      <c r="AM1867" s="26"/>
      <c r="AN1867" s="26"/>
      <c r="AO1867" s="26"/>
      <c r="AP1867" s="26"/>
      <c r="AQ1867" s="26"/>
      <c r="AR1867" s="26"/>
      <c r="AS1867" s="26"/>
      <c r="AT1867" s="26"/>
      <c r="AU1867" s="26"/>
      <c r="AV1867" s="26"/>
      <c r="AW1867" s="26"/>
      <c r="AX1867" s="26"/>
      <c r="AY1867" s="26"/>
      <c r="AZ1867" s="26"/>
      <c r="BA1867" s="26"/>
      <c r="BB1867" s="26"/>
      <c r="BC1867" s="26"/>
      <c r="BD1867" s="26"/>
      <c r="BE1867" s="26"/>
      <c r="BF1867" s="26"/>
      <c r="BG1867" s="26"/>
      <c r="BH1867" s="26"/>
    </row>
    <row r="1868">
      <c r="A1868" s="18" t="str">
        <f t="shared" si="1"/>
        <v>Middle East_Qatar-Middle East_2008</v>
      </c>
      <c r="B1868" s="19" t="s">
        <v>228</v>
      </c>
      <c r="C1868" s="20" t="s">
        <v>237</v>
      </c>
      <c r="D1868" s="21" t="s">
        <v>87</v>
      </c>
      <c r="E1868" s="22">
        <v>1.15E11</v>
      </c>
      <c r="F1868" s="22">
        <f t="shared" si="2"/>
        <v>84613.94703</v>
      </c>
      <c r="G1868" s="23">
        <v>0.019</v>
      </c>
      <c r="H1868" s="23">
        <v>1590.0</v>
      </c>
      <c r="I1868" s="23">
        <v>0.068</v>
      </c>
      <c r="J1868" s="24">
        <f>IFNA(VLOOKUP(A1868,'ENERGY processed'!$A$2:$H$2692,7,0),"")</f>
        <v>22790</v>
      </c>
      <c r="K1868" s="24">
        <f t="shared" si="3"/>
        <v>0.01676827698</v>
      </c>
      <c r="L1868" s="24">
        <f>IFNA(VLOOKUP(A1868,'ENERGY processed'!$A$2:$H$2692,8,0),"")</f>
        <v>67242</v>
      </c>
      <c r="M1868" s="24">
        <f t="shared" si="5"/>
        <v>0.04947487849</v>
      </c>
      <c r="N1868" s="24">
        <f>IFNA(VLOOKUP(A1868,'HUMAN RESOURCES processed'!$A$2:$M$2692,5,0))</f>
        <v>0.013</v>
      </c>
      <c r="O1868" s="24">
        <f>IFNA(VLOOKUP(A1868,'HUMAN RESOURCES processed'!$A$2:$M$2692,6,0))</f>
        <v>0.008</v>
      </c>
      <c r="P1868" s="24">
        <f>IFNA(VLOOKUP(A1868,'HUMAN RESOURCES processed'!$A$2:$M$2692,7,0))</f>
        <v>79</v>
      </c>
      <c r="Q1868" s="24">
        <f>IFNA(VLOOKUP(A1868,'HUMAN RESOURCES processed'!$A$2:$M$2692,8,0))</f>
        <v>77</v>
      </c>
      <c r="R1868" s="24">
        <f t="shared" si="6"/>
        <v>78</v>
      </c>
      <c r="S1868" s="24">
        <f>IFNA(VLOOKUP(A1868,'HUMAN RESOURCES processed'!$A$2:$M$2692,9,0))</f>
        <v>0.161</v>
      </c>
      <c r="T1868" s="24">
        <f>IFNA(VLOOKUP(A1868,'HUMAN RESOURCES processed'!$A$2:$M$2692,10,0))</f>
        <v>0.827</v>
      </c>
      <c r="U1868" s="24">
        <f>IFNA(VLOOKUP(A1868,'HUMAN RESOURCES processed'!$A$2:$M$2692,11,0))</f>
        <v>0.012</v>
      </c>
      <c r="V1868" s="24">
        <f>IFNA(VLOOKUP(A1868,'HUMAN RESOURCES processed'!$A$2:$M$2692,12,0))</f>
        <v>1359114</v>
      </c>
      <c r="W1868" s="24">
        <f>IFNA(VLOOKUP(A1868,'HUMAN RESOURCES processed'!$A$2:$M$2692,13,0))</f>
        <v>0.983</v>
      </c>
      <c r="X1868" s="24">
        <f t="shared" si="1052"/>
        <v>874000000</v>
      </c>
      <c r="Y1868" s="24">
        <f t="shared" si="1053"/>
        <v>3751000000</v>
      </c>
      <c r="Z1868" s="24">
        <f t="shared" si="7"/>
        <v>2759.88622</v>
      </c>
      <c r="AA1868" s="24">
        <f>IFNA(VLOOKUP(A1868,'BUSINESS processed'!A1868:J4558,5,0))</f>
        <v>0.113</v>
      </c>
      <c r="AB1868" s="24">
        <f>IFNA(VLOOKUP(A1868,'BUSINESS processed'!A1868:J4558,6,0))</f>
        <v>7</v>
      </c>
      <c r="AC1868" s="24">
        <f t="shared" si="1048"/>
        <v>0</v>
      </c>
      <c r="AD1868" s="24">
        <f>IFNA(VLOOKUP(A1868,'BUSINESS processed'!A1868:J4558,8,0))</f>
        <v>36</v>
      </c>
      <c r="AE1868" s="24">
        <f>IFNA(VLOOKUP(A1868,'BUSINESS processed'!A1868:J4558,9,0))</f>
        <v>0.443</v>
      </c>
      <c r="AF1868" s="27">
        <f>IFNA(VLOOKUP(A1868,'BUSINESS processed'!A1868:J4558,10,0))</f>
        <v>1.052</v>
      </c>
      <c r="AG1868" s="26"/>
      <c r="AH1868" s="26"/>
      <c r="AI1868" s="26"/>
      <c r="AJ1868" s="26"/>
      <c r="AK1868" s="26"/>
      <c r="AL1868" s="26"/>
      <c r="AM1868" s="26"/>
      <c r="AN1868" s="26"/>
      <c r="AO1868" s="26"/>
      <c r="AP1868" s="26"/>
      <c r="AQ1868" s="26"/>
      <c r="AR1868" s="26"/>
      <c r="AS1868" s="26"/>
      <c r="AT1868" s="26"/>
      <c r="AU1868" s="26"/>
      <c r="AV1868" s="26"/>
      <c r="AW1868" s="26"/>
      <c r="AX1868" s="26"/>
      <c r="AY1868" s="26"/>
      <c r="AZ1868" s="26"/>
      <c r="BA1868" s="26"/>
      <c r="BB1868" s="26"/>
      <c r="BC1868" s="26"/>
      <c r="BD1868" s="26"/>
      <c r="BE1868" s="26"/>
      <c r="BF1868" s="26"/>
      <c r="BG1868" s="26"/>
      <c r="BH1868" s="26"/>
    </row>
    <row r="1869">
      <c r="A1869" s="18" t="str">
        <f t="shared" si="1"/>
        <v>Middle East_Qatar-Middle East_2009</v>
      </c>
      <c r="B1869" s="19" t="s">
        <v>228</v>
      </c>
      <c r="C1869" s="20" t="s">
        <v>237</v>
      </c>
      <c r="D1869" s="21" t="s">
        <v>88</v>
      </c>
      <c r="E1869" s="22">
        <v>9.779834883E10</v>
      </c>
      <c r="F1869" s="22">
        <f t="shared" si="2"/>
        <v>62527.63527</v>
      </c>
      <c r="G1869" s="23">
        <v>0.026</v>
      </c>
      <c r="H1869" s="23">
        <v>1647.0</v>
      </c>
      <c r="I1869" s="23">
        <v>0.07</v>
      </c>
      <c r="J1869" s="24">
        <f>IF(AND( C1869=C1868,D1869&gt;D1868),J1868,"")</f>
        <v>22790</v>
      </c>
      <c r="K1869" s="24">
        <f t="shared" si="3"/>
        <v>0.01457084731</v>
      </c>
      <c r="L1869" s="24">
        <f>IF(AND(C1869=C1868,C1869&gt;C1868),C1868,0)</f>
        <v>0</v>
      </c>
      <c r="M1869" s="24">
        <f t="shared" si="5"/>
        <v>0</v>
      </c>
      <c r="N1869" s="24">
        <f>IFNA(VLOOKUP(A1869,'HUMAN RESOURCES processed'!$A$2:$M$2692,5,0))</f>
        <v>0.012</v>
      </c>
      <c r="O1869" s="24">
        <f>IFNA(VLOOKUP(A1869,'HUMAN RESOURCES processed'!$A$2:$M$2692,6,0))</f>
        <v>0.008</v>
      </c>
      <c r="P1869" s="24">
        <f>IFNA(VLOOKUP(A1869,'HUMAN RESOURCES processed'!$A$2:$M$2692,7,0))</f>
        <v>79</v>
      </c>
      <c r="Q1869" s="24">
        <f>IFNA(VLOOKUP(A1869,'HUMAN RESOURCES processed'!$A$2:$M$2692,8,0))</f>
        <v>77</v>
      </c>
      <c r="R1869" s="24">
        <f t="shared" si="6"/>
        <v>78</v>
      </c>
      <c r="S1869" s="24">
        <f>IFNA(VLOOKUP(A1869,'HUMAN RESOURCES processed'!$A$2:$M$2692,9,0))</f>
        <v>0.146</v>
      </c>
      <c r="T1869" s="24">
        <f>IFNA(VLOOKUP(A1869,'HUMAN RESOURCES processed'!$A$2:$M$2692,10,0))</f>
        <v>0.843</v>
      </c>
      <c r="U1869" s="24">
        <f>IFNA(VLOOKUP(A1869,'HUMAN RESOURCES processed'!$A$2:$M$2692,11,0))</f>
        <v>0.011</v>
      </c>
      <c r="V1869" s="24">
        <f>IFNA(VLOOKUP(A1869,'HUMAN RESOURCES processed'!$A$2:$M$2692,12,0))</f>
        <v>1564082</v>
      </c>
      <c r="W1869" s="24">
        <f>IFNA(VLOOKUP(A1869,'HUMAN RESOURCES processed'!$A$2:$M$2692,13,0))</f>
        <v>0.985</v>
      </c>
      <c r="X1869" s="24">
        <f t="shared" si="1052"/>
        <v>874000000</v>
      </c>
      <c r="Y1869" s="24">
        <f t="shared" si="1053"/>
        <v>3751000000</v>
      </c>
      <c r="Z1869" s="24">
        <f t="shared" si="7"/>
        <v>2398.211858</v>
      </c>
      <c r="AA1869" s="24">
        <f>IFNA(VLOOKUP(A1869,'BUSINESS processed'!A1869:J4559,5,0))</f>
        <v>0.113</v>
      </c>
      <c r="AB1869" s="24">
        <f>IFNA(VLOOKUP(A1869,'BUSINESS processed'!A1869:J4559,6,0))</f>
        <v>7</v>
      </c>
      <c r="AC1869" s="24">
        <f t="shared" si="1048"/>
        <v>0</v>
      </c>
      <c r="AD1869" s="24">
        <f>IFNA(VLOOKUP(A1869,'BUSINESS processed'!A1869:J4559,8,0))</f>
        <v>36</v>
      </c>
      <c r="AE1869" s="24">
        <f>IFNA(VLOOKUP(A1869,'BUSINESS processed'!A1869:J4559,9,0))</f>
        <v>0.531</v>
      </c>
      <c r="AF1869" s="27">
        <f>IFNA(VLOOKUP(A1869,'BUSINESS processed'!A1869:J4559,10,0))</f>
        <v>1.246</v>
      </c>
      <c r="AG1869" s="26"/>
      <c r="AH1869" s="26"/>
      <c r="AI1869" s="26"/>
      <c r="AJ1869" s="26"/>
      <c r="AK1869" s="26"/>
      <c r="AL1869" s="26"/>
      <c r="AM1869" s="26"/>
      <c r="AN1869" s="26"/>
      <c r="AO1869" s="26"/>
      <c r="AP1869" s="26"/>
      <c r="AQ1869" s="26"/>
      <c r="AR1869" s="26"/>
      <c r="AS1869" s="26"/>
      <c r="AT1869" s="26"/>
      <c r="AU1869" s="26"/>
      <c r="AV1869" s="26"/>
      <c r="AW1869" s="26"/>
      <c r="AX1869" s="26"/>
      <c r="AY1869" s="26"/>
      <c r="AZ1869" s="26"/>
      <c r="BA1869" s="26"/>
      <c r="BB1869" s="26"/>
      <c r="BC1869" s="26"/>
      <c r="BD1869" s="26"/>
      <c r="BE1869" s="26"/>
      <c r="BF1869" s="26"/>
      <c r="BG1869" s="26"/>
      <c r="BH1869" s="26"/>
    </row>
    <row r="1870">
      <c r="A1870" s="18" t="str">
        <f t="shared" si="1"/>
        <v>Middle East_Qatar-Middle East_2010</v>
      </c>
      <c r="B1870" s="19" t="s">
        <v>228</v>
      </c>
      <c r="C1870" s="20" t="s">
        <v>237</v>
      </c>
      <c r="D1870" s="21" t="s">
        <v>89</v>
      </c>
      <c r="E1870" s="22">
        <v>1.25E11</v>
      </c>
      <c r="F1870" s="22">
        <f t="shared" si="2"/>
        <v>71440.28764</v>
      </c>
      <c r="G1870" s="23">
        <v>0.021</v>
      </c>
      <c r="H1870" s="23">
        <v>1496.0</v>
      </c>
      <c r="I1870" s="23">
        <v>0.073</v>
      </c>
      <c r="J1870" s="24">
        <f>IFNA(VLOOKUP(A1870,'ENERGY processed'!$A$2:$H$2692,7,0),"")</f>
        <v>16638</v>
      </c>
      <c r="K1870" s="24">
        <f t="shared" si="3"/>
        <v>0.009508988045</v>
      </c>
      <c r="L1870" s="24">
        <f>IFNA(VLOOKUP(A1870,'ENERGY processed'!$A$2:$H$2692,8,0),"")</f>
        <v>51881</v>
      </c>
      <c r="M1870" s="24">
        <f t="shared" si="5"/>
        <v>0.0296511485</v>
      </c>
      <c r="N1870" s="24">
        <f>IFNA(VLOOKUP(A1870,'HUMAN RESOURCES processed'!$A$2:$M$2692,5,0))</f>
        <v>0.012</v>
      </c>
      <c r="O1870" s="24">
        <f>IFNA(VLOOKUP(A1870,'HUMAN RESOURCES processed'!$A$2:$M$2692,6,0))</f>
        <v>0.008</v>
      </c>
      <c r="P1870" s="24">
        <f>IFNA(VLOOKUP(A1870,'HUMAN RESOURCES processed'!$A$2:$M$2692,7,0))</f>
        <v>79</v>
      </c>
      <c r="Q1870" s="24">
        <f>IFNA(VLOOKUP(A1870,'HUMAN RESOURCES processed'!$A$2:$M$2692,8,0))</f>
        <v>77</v>
      </c>
      <c r="R1870" s="24">
        <f t="shared" si="6"/>
        <v>78</v>
      </c>
      <c r="S1870" s="24">
        <f>IFNA(VLOOKUP(A1870,'HUMAN RESOURCES processed'!$A$2:$M$2692,9,0))</f>
        <v>0.137</v>
      </c>
      <c r="T1870" s="24">
        <f>IFNA(VLOOKUP(A1870,'HUMAN RESOURCES processed'!$A$2:$M$2692,10,0))</f>
        <v>0.852</v>
      </c>
      <c r="U1870" s="24">
        <f>IFNA(VLOOKUP(A1870,'HUMAN RESOURCES processed'!$A$2:$M$2692,11,0))</f>
        <v>0.011</v>
      </c>
      <c r="V1870" s="24">
        <f>IFNA(VLOOKUP(A1870,'HUMAN RESOURCES processed'!$A$2:$M$2692,12,0))</f>
        <v>1749713</v>
      </c>
      <c r="W1870" s="24">
        <f>IFNA(VLOOKUP(A1870,'HUMAN RESOURCES processed'!$A$2:$M$2692,13,0))</f>
        <v>0.987</v>
      </c>
      <c r="X1870" s="24">
        <f t="shared" si="1052"/>
        <v>874000000</v>
      </c>
      <c r="Y1870" s="24">
        <f t="shared" si="1053"/>
        <v>3751000000</v>
      </c>
      <c r="Z1870" s="24">
        <f t="shared" si="7"/>
        <v>2143.780151</v>
      </c>
      <c r="AA1870" s="24">
        <f>IFNA(VLOOKUP(A1870,'BUSINESS processed'!A1870:J4560,5,0))</f>
        <v>0.113</v>
      </c>
      <c r="AB1870" s="24">
        <f>IFNA(VLOOKUP(A1870,'BUSINESS processed'!A1870:J4560,6,0))</f>
        <v>10</v>
      </c>
      <c r="AC1870" s="24">
        <f t="shared" si="1048"/>
        <v>0</v>
      </c>
      <c r="AD1870" s="24">
        <f>IFNA(VLOOKUP(A1870,'BUSINESS processed'!A1870:J4560,8,0))</f>
        <v>36</v>
      </c>
      <c r="AE1870" s="24">
        <f>IFNA(VLOOKUP(A1870,'BUSINESS processed'!A1870:J4560,9,0))</f>
        <v>0.69</v>
      </c>
      <c r="AF1870" s="27">
        <f>IFNA(VLOOKUP(A1870,'BUSINESS processed'!A1870:J4560,10,0))</f>
        <v>1.25</v>
      </c>
      <c r="AG1870" s="26"/>
      <c r="AH1870" s="26"/>
      <c r="AI1870" s="26"/>
      <c r="AJ1870" s="26"/>
      <c r="AK1870" s="26"/>
      <c r="AL1870" s="26"/>
      <c r="AM1870" s="26"/>
      <c r="AN1870" s="26"/>
      <c r="AO1870" s="26"/>
      <c r="AP1870" s="26"/>
      <c r="AQ1870" s="26"/>
      <c r="AR1870" s="26"/>
      <c r="AS1870" s="26"/>
      <c r="AT1870" s="26"/>
      <c r="AU1870" s="26"/>
      <c r="AV1870" s="26"/>
      <c r="AW1870" s="26"/>
      <c r="AX1870" s="26"/>
      <c r="AY1870" s="26"/>
      <c r="AZ1870" s="26"/>
      <c r="BA1870" s="26"/>
      <c r="BB1870" s="26"/>
      <c r="BC1870" s="26"/>
      <c r="BD1870" s="26"/>
      <c r="BE1870" s="26"/>
      <c r="BF1870" s="26"/>
      <c r="BG1870" s="26"/>
      <c r="BH1870" s="26"/>
    </row>
    <row r="1871">
      <c r="A1871" s="18" t="str">
        <f t="shared" si="1"/>
        <v>Middle East_Qatar-Middle East_2011</v>
      </c>
      <c r="B1871" s="19" t="s">
        <v>228</v>
      </c>
      <c r="C1871" s="20" t="s">
        <v>237</v>
      </c>
      <c r="D1871" s="21" t="s">
        <v>90</v>
      </c>
      <c r="E1871" s="22">
        <v>1.7E11</v>
      </c>
      <c r="F1871" s="22">
        <f t="shared" si="2"/>
        <v>88963.2226</v>
      </c>
      <c r="G1871" s="23">
        <v>0.019</v>
      </c>
      <c r="H1871" s="23">
        <v>1738.0</v>
      </c>
      <c r="I1871" s="23">
        <v>0.055</v>
      </c>
      <c r="J1871" s="24">
        <f>IFNA(VLOOKUP(A1871,'ENERGY processed'!$A$2:$H$2692,7,0),"")</f>
        <v>12530.5</v>
      </c>
      <c r="K1871" s="24">
        <f t="shared" si="3"/>
        <v>0.006557374476</v>
      </c>
      <c r="L1871" s="24">
        <f>IFNA(VLOOKUP(A1871,'ENERGY processed'!$A$2:$H$2692,8,0),"")</f>
        <v>35443.5</v>
      </c>
      <c r="M1871" s="24">
        <f t="shared" si="5"/>
        <v>0.01854804694</v>
      </c>
      <c r="N1871" s="24">
        <f>IFNA(VLOOKUP(A1871,'HUMAN RESOURCES processed'!$A$2:$M$2692,5,0))</f>
        <v>0.011</v>
      </c>
      <c r="O1871" s="24">
        <f>IFNA(VLOOKUP(A1871,'HUMAN RESOURCES processed'!$A$2:$M$2692,6,0))</f>
        <v>0.007</v>
      </c>
      <c r="P1871" s="24">
        <f>IFNA(VLOOKUP(A1871,'HUMAN RESOURCES processed'!$A$2:$M$2692,7,0))</f>
        <v>79</v>
      </c>
      <c r="Q1871" s="24">
        <f>IFNA(VLOOKUP(A1871,'HUMAN RESOURCES processed'!$A$2:$M$2692,8,0))</f>
        <v>77</v>
      </c>
      <c r="R1871" s="24">
        <f t="shared" si="6"/>
        <v>78</v>
      </c>
      <c r="S1871" s="24">
        <f>IFNA(VLOOKUP(A1871,'HUMAN RESOURCES processed'!$A$2:$M$2692,9,0))</f>
        <v>0.134</v>
      </c>
      <c r="T1871" s="24">
        <f>IFNA(VLOOKUP(A1871,'HUMAN RESOURCES processed'!$A$2:$M$2692,10,0))</f>
        <v>0.856</v>
      </c>
      <c r="U1871" s="24">
        <f>IFNA(VLOOKUP(A1871,'HUMAN RESOURCES processed'!$A$2:$M$2692,11,0))</f>
        <v>0.01</v>
      </c>
      <c r="V1871" s="24">
        <f>IFNA(VLOOKUP(A1871,'HUMAN RESOURCES processed'!$A$2:$M$2692,12,0))</f>
        <v>1910902</v>
      </c>
      <c r="W1871" s="24">
        <f>IFNA(VLOOKUP(A1871,'HUMAN RESOURCES processed'!$A$2:$M$2692,13,0))</f>
        <v>0.988</v>
      </c>
      <c r="X1871" s="24">
        <f>IFNA(VLOOKUP(A1871,'TOURISM processed'!$A$2:$F$2692,5,0))</f>
        <v>4463000000</v>
      </c>
      <c r="Y1871" s="24">
        <f>IFNA(VLOOKUP(A1871,'TOURISM processed'!$A$2:$F$2692,6,0))</f>
        <v>7813000000</v>
      </c>
      <c r="Z1871" s="24">
        <f t="shared" si="7"/>
        <v>4088.645048</v>
      </c>
      <c r="AA1871" s="24">
        <f>IFNA(VLOOKUP(A1871,'BUSINESS processed'!A1871:J4561,5,0))</f>
        <v>0.113</v>
      </c>
      <c r="AB1871" s="24">
        <f>IFNA(VLOOKUP(A1871,'BUSINESS processed'!A1871:J4561,6,0))</f>
        <v>9</v>
      </c>
      <c r="AC1871" s="24">
        <f t="shared" si="1048"/>
        <v>0</v>
      </c>
      <c r="AD1871" s="24">
        <f>IFNA(VLOOKUP(A1871,'BUSINESS processed'!A1871:J4561,8,0))</f>
        <v>36</v>
      </c>
      <c r="AE1871" s="24">
        <f>IFNA(VLOOKUP(A1871,'BUSINESS processed'!A1871:J4561,9,0))</f>
        <v>0.69</v>
      </c>
      <c r="AF1871" s="27">
        <f>IFNA(VLOOKUP(A1871,'BUSINESS processed'!A1871:J4561,10,0))</f>
        <v>1.205</v>
      </c>
      <c r="AG1871" s="26"/>
      <c r="AH1871" s="26"/>
      <c r="AI1871" s="26"/>
      <c r="AJ1871" s="26"/>
      <c r="AK1871" s="26"/>
      <c r="AL1871" s="26"/>
      <c r="AM1871" s="26"/>
      <c r="AN1871" s="26"/>
      <c r="AO1871" s="26"/>
      <c r="AP1871" s="26"/>
      <c r="AQ1871" s="26"/>
      <c r="AR1871" s="26"/>
      <c r="AS1871" s="26"/>
      <c r="AT1871" s="26"/>
      <c r="AU1871" s="26"/>
      <c r="AV1871" s="26"/>
      <c r="AW1871" s="26"/>
      <c r="AX1871" s="26"/>
      <c r="AY1871" s="26"/>
      <c r="AZ1871" s="26"/>
      <c r="BA1871" s="26"/>
      <c r="BB1871" s="26"/>
      <c r="BC1871" s="26"/>
      <c r="BD1871" s="26"/>
      <c r="BE1871" s="26"/>
      <c r="BF1871" s="26"/>
      <c r="BG1871" s="26"/>
      <c r="BH1871" s="26"/>
    </row>
    <row r="1872">
      <c r="A1872" s="18" t="str">
        <f t="shared" si="1"/>
        <v>Middle East_Qatar-Middle East_2012</v>
      </c>
      <c r="B1872" s="19" t="s">
        <v>228</v>
      </c>
      <c r="C1872" s="20" t="s">
        <v>237</v>
      </c>
      <c r="D1872" s="21" t="s">
        <v>91</v>
      </c>
      <c r="E1872" s="22">
        <v>1.9E11</v>
      </c>
      <c r="F1872" s="22">
        <f t="shared" si="2"/>
        <v>92659.69411</v>
      </c>
      <c r="G1872" s="23">
        <v>0.022</v>
      </c>
      <c r="H1872" s="23">
        <v>2029.0</v>
      </c>
      <c r="I1872" s="23">
        <v>0.054</v>
      </c>
      <c r="J1872" s="24">
        <f>IFNA(VLOOKUP(A1872,'ENERGY processed'!$A$2:$H$2692,7,0),"")</f>
        <v>19606</v>
      </c>
      <c r="K1872" s="24">
        <f t="shared" si="3"/>
        <v>0.009561505067</v>
      </c>
      <c r="L1872" s="24">
        <f>IFNA(VLOOKUP(A1872,'ENERGY processed'!$A$2:$H$2692,8,0),"")</f>
        <v>56736</v>
      </c>
      <c r="M1872" s="24">
        <f t="shared" si="5"/>
        <v>0.02766916003</v>
      </c>
      <c r="N1872" s="24">
        <f>IFNA(VLOOKUP(A1872,'HUMAN RESOURCES processed'!$A$2:$M$2692,5,0))</f>
        <v>0.011</v>
      </c>
      <c r="O1872" s="24">
        <f>IFNA(VLOOKUP(A1872,'HUMAN RESOURCES processed'!$A$2:$M$2692,6,0))</f>
        <v>0.007</v>
      </c>
      <c r="P1872" s="24">
        <f>IFNA(VLOOKUP(A1872,'HUMAN RESOURCES processed'!$A$2:$M$2692,7,0))</f>
        <v>79</v>
      </c>
      <c r="Q1872" s="24">
        <f>IFNA(VLOOKUP(A1872,'HUMAN RESOURCES processed'!$A$2:$M$2692,8,0))</f>
        <v>78</v>
      </c>
      <c r="R1872" s="24">
        <f t="shared" si="6"/>
        <v>78.5</v>
      </c>
      <c r="S1872" s="24">
        <f>IFNA(VLOOKUP(A1872,'HUMAN RESOURCES processed'!$A$2:$M$2692,9,0))</f>
        <v>0.133</v>
      </c>
      <c r="T1872" s="24">
        <f>IFNA(VLOOKUP(A1872,'HUMAN RESOURCES processed'!$A$2:$M$2692,10,0))</f>
        <v>0.857</v>
      </c>
      <c r="U1872" s="24">
        <f>IFNA(VLOOKUP(A1872,'HUMAN RESOURCES processed'!$A$2:$M$2692,11,0))</f>
        <v>0.01</v>
      </c>
      <c r="V1872" s="24">
        <f>IFNA(VLOOKUP(A1872,'HUMAN RESOURCES processed'!$A$2:$M$2692,12,0))</f>
        <v>2050514</v>
      </c>
      <c r="W1872" s="24">
        <f>IFNA(VLOOKUP(A1872,'HUMAN RESOURCES processed'!$A$2:$M$2692,13,0))</f>
        <v>0.989</v>
      </c>
      <c r="X1872" s="24">
        <f>IFNA(VLOOKUP(A1872,'TOURISM processed'!$A$2:$F$2692,5,0))</f>
        <v>7220000000</v>
      </c>
      <c r="Y1872" s="24">
        <f>IFNA(VLOOKUP(A1872,'TOURISM processed'!$A$2:$F$2692,6,0))</f>
        <v>10702000000</v>
      </c>
      <c r="Z1872" s="24">
        <f t="shared" si="7"/>
        <v>5219.179191</v>
      </c>
      <c r="AA1872" s="24">
        <f>IFNA(VLOOKUP(A1872,'BUSINESS processed'!A1872:J4562,5,0))</f>
        <v>0.113</v>
      </c>
      <c r="AB1872" s="24">
        <f>IFNA(VLOOKUP(A1872,'BUSINESS processed'!A1872:J4562,6,0))</f>
        <v>9</v>
      </c>
      <c r="AC1872" s="24">
        <f>IFNA(VLOOKUP(A1872,'BUSINESS processed'!A1872:J4562,7,0))</f>
        <v>45</v>
      </c>
      <c r="AD1872" s="24">
        <f>IFNA(VLOOKUP(A1872,'BUSINESS processed'!A1872:J4562,8,0))</f>
        <v>48</v>
      </c>
      <c r="AE1872" s="24">
        <f>IFNA(VLOOKUP(A1872,'BUSINESS processed'!A1872:J4562,9,0))</f>
        <v>0.693</v>
      </c>
      <c r="AF1872" s="27">
        <f>IFNA(VLOOKUP(A1872,'BUSINESS processed'!A1872:J4562,10,0))</f>
        <v>1.269</v>
      </c>
      <c r="AG1872" s="26"/>
      <c r="AH1872" s="26"/>
      <c r="AI1872" s="26"/>
      <c r="AJ1872" s="26"/>
      <c r="AK1872" s="26"/>
      <c r="AL1872" s="26"/>
      <c r="AM1872" s="26"/>
      <c r="AN1872" s="26"/>
      <c r="AO1872" s="26"/>
      <c r="AP1872" s="26"/>
      <c r="AQ1872" s="26"/>
      <c r="AR1872" s="26"/>
      <c r="AS1872" s="26"/>
      <c r="AT1872" s="26"/>
      <c r="AU1872" s="26"/>
      <c r="AV1872" s="26"/>
      <c r="AW1872" s="26"/>
      <c r="AX1872" s="26"/>
      <c r="AY1872" s="26"/>
      <c r="AZ1872" s="26"/>
      <c r="BA1872" s="26"/>
      <c r="BB1872" s="26"/>
      <c r="BC1872" s="26"/>
      <c r="BD1872" s="26"/>
      <c r="BE1872" s="26"/>
      <c r="BF1872" s="26"/>
      <c r="BG1872" s="26"/>
      <c r="BH1872" s="26"/>
    </row>
    <row r="1873">
      <c r="A1873" s="18" t="str">
        <f t="shared" si="1"/>
        <v>Middle East_Saudi Arabia-Middle East_2000</v>
      </c>
      <c r="B1873" s="19" t="s">
        <v>228</v>
      </c>
      <c r="C1873" s="20" t="s">
        <v>238</v>
      </c>
      <c r="D1873" s="21" t="s">
        <v>70</v>
      </c>
      <c r="E1873" s="22">
        <v>1.88E11</v>
      </c>
      <c r="F1873" s="22">
        <f t="shared" si="2"/>
        <v>9332.533251</v>
      </c>
      <c r="G1873" s="23">
        <v>0.042</v>
      </c>
      <c r="H1873" s="23">
        <v>398.0</v>
      </c>
      <c r="I1873" s="39">
        <f t="shared" ref="I1873:I1885" si="1054">IF(AND(C1873=C1872,D1873&gt;D1872),I1872,0)</f>
        <v>0</v>
      </c>
      <c r="J1873" s="24">
        <f>IF(AND( C1873=C1872,D1873&gt;D1872),J1872,0)</f>
        <v>0</v>
      </c>
      <c r="K1873" s="24">
        <f t="shared" si="3"/>
        <v>0</v>
      </c>
      <c r="L1873" s="24">
        <f t="shared" ref="L1873:L1874" si="1055">IF(AND(C1873=C1872,C1873&gt;C1872),C1872,0)</f>
        <v>0</v>
      </c>
      <c r="M1873" s="24">
        <f t="shared" si="5"/>
        <v>0</v>
      </c>
      <c r="N1873" s="24">
        <f>IFNA(VLOOKUP(A1873,'HUMAN RESOURCES processed'!$A$2:$M$2692,5,0))</f>
        <v>0.027</v>
      </c>
      <c r="O1873" s="24">
        <f>IFNA(VLOOKUP(A1873,'HUMAN RESOURCES processed'!$A$2:$M$2692,6,0))</f>
        <v>0.019</v>
      </c>
      <c r="P1873" s="24">
        <f>IFNA(VLOOKUP(A1873,'HUMAN RESOURCES processed'!$A$2:$M$2692,7,0))</f>
        <v>74</v>
      </c>
      <c r="Q1873" s="24">
        <f>IFNA(VLOOKUP(A1873,'HUMAN RESOURCES processed'!$A$2:$M$2692,8,0))</f>
        <v>71</v>
      </c>
      <c r="R1873" s="24">
        <f t="shared" si="6"/>
        <v>72.5</v>
      </c>
      <c r="S1873" s="24">
        <f>IFNA(VLOOKUP(A1873,'HUMAN RESOURCES processed'!$A$2:$M$2692,9,0))</f>
        <v>0.384</v>
      </c>
      <c r="T1873" s="24">
        <f>IFNA(VLOOKUP(A1873,'HUMAN RESOURCES processed'!$A$2:$M$2692,10,0))</f>
        <v>0.581</v>
      </c>
      <c r="U1873" s="24">
        <f>IFNA(VLOOKUP(A1873,'HUMAN RESOURCES processed'!$A$2:$M$2692,11,0))</f>
        <v>0.035</v>
      </c>
      <c r="V1873" s="24">
        <f>IFNA(VLOOKUP(A1873,'HUMAN RESOURCES processed'!$A$2:$M$2692,12,0))</f>
        <v>20144584</v>
      </c>
      <c r="W1873" s="24">
        <f>IFNA(VLOOKUP(A1873,'HUMAN RESOURCES processed'!$A$2:$M$2692,13,0))</f>
        <v>0.798</v>
      </c>
      <c r="X1873" s="24">
        <f t="shared" ref="X1873:X1875" si="1056">IF(AND(C1873=C1872,D1873&gt;D1872),X1872,0)</f>
        <v>0</v>
      </c>
      <c r="Y1873" s="24">
        <f t="shared" ref="Y1873:Y1874" si="1057">IF(AND(C1873=C1872,D1873&gt;D1872),Y1872,0)</f>
        <v>0</v>
      </c>
      <c r="Z1873" s="24">
        <f t="shared" si="7"/>
        <v>0</v>
      </c>
      <c r="AA1873" s="24">
        <f t="shared" ref="AA1873:AA1877" si="1058">IF(AND(C1873=C1872,D1873&gt;D1872),AA1872,0)</f>
        <v>0</v>
      </c>
      <c r="AB1873" s="24">
        <f t="shared" ref="AB1873:AB1875" si="1059">IF(AND(C1873=C1872,D1873&gt;D1872),AB1872,0)</f>
        <v>0</v>
      </c>
      <c r="AC1873" s="24">
        <f t="shared" ref="AC1873:AC1884" si="1060">IF(AND(C1873=C1872,D1873&gt;D1872),AC1872,0)</f>
        <v>0</v>
      </c>
      <c r="AD1873" s="24">
        <f t="shared" ref="AD1873:AD1877" si="1061">IF(AND(C1873=C1872,D1873&gt;D1872),AD1872,0)</f>
        <v>0</v>
      </c>
      <c r="AE1873" s="24">
        <f>IFNA(VLOOKUP(A1873,'BUSINESS processed'!A1873:J4563,9,0))</f>
        <v>0.022</v>
      </c>
      <c r="AF1873" s="27">
        <f>IFNA(VLOOKUP(A1873,'BUSINESS processed'!A1873:J4563,10,0))</f>
        <v>0.068</v>
      </c>
      <c r="AG1873" s="26"/>
      <c r="AH1873" s="26"/>
      <c r="AI1873" s="26"/>
      <c r="AJ1873" s="26"/>
      <c r="AK1873" s="26"/>
      <c r="AL1873" s="26"/>
      <c r="AM1873" s="26"/>
      <c r="AN1873" s="26"/>
      <c r="AO1873" s="26"/>
      <c r="AP1873" s="26"/>
      <c r="AQ1873" s="26"/>
      <c r="AR1873" s="26"/>
      <c r="AS1873" s="26"/>
      <c r="AT1873" s="26"/>
      <c r="AU1873" s="26"/>
      <c r="AV1873" s="26"/>
      <c r="AW1873" s="26"/>
      <c r="AX1873" s="26"/>
      <c r="AY1873" s="26"/>
      <c r="AZ1873" s="26"/>
      <c r="BA1873" s="26"/>
      <c r="BB1873" s="26"/>
      <c r="BC1873" s="26"/>
      <c r="BD1873" s="26"/>
      <c r="BE1873" s="26"/>
      <c r="BF1873" s="26"/>
      <c r="BG1873" s="26"/>
      <c r="BH1873" s="26"/>
    </row>
    <row r="1874">
      <c r="A1874" s="18" t="str">
        <f t="shared" si="1"/>
        <v>Middle East_Saudi Arabia-Middle East_2001</v>
      </c>
      <c r="B1874" s="19" t="s">
        <v>228</v>
      </c>
      <c r="C1874" s="20" t="s">
        <v>238</v>
      </c>
      <c r="D1874" s="21" t="s">
        <v>71</v>
      </c>
      <c r="E1874" s="22">
        <v>1.83E11</v>
      </c>
      <c r="F1874" s="22">
        <f t="shared" si="2"/>
        <v>8759.503942</v>
      </c>
      <c r="G1874" s="23">
        <v>0.045</v>
      </c>
      <c r="H1874" s="23">
        <v>397.0</v>
      </c>
      <c r="I1874" s="39">
        <f t="shared" si="1054"/>
        <v>0</v>
      </c>
      <c r="J1874" s="24">
        <f>IFNA(VLOOKUP(A1874,'ENERGY processed'!$A$2:$H$2692,7,0),"")</f>
        <v>187070</v>
      </c>
      <c r="K1874" s="24">
        <f t="shared" si="3"/>
        <v>0.008954319139</v>
      </c>
      <c r="L1874" s="24">
        <f t="shared" si="1055"/>
        <v>0</v>
      </c>
      <c r="M1874" s="24">
        <f t="shared" si="5"/>
        <v>0</v>
      </c>
      <c r="N1874" s="24">
        <f>IFNA(VLOOKUP(A1874,'HUMAN RESOURCES processed'!$A$2:$M$2692,5,0))</f>
        <v>0.026</v>
      </c>
      <c r="O1874" s="24">
        <f>IFNA(VLOOKUP(A1874,'HUMAN RESOURCES processed'!$A$2:$M$2692,6,0))</f>
        <v>0.019</v>
      </c>
      <c r="P1874" s="24">
        <f>IFNA(VLOOKUP(A1874,'HUMAN RESOURCES processed'!$A$2:$M$2692,7,0))</f>
        <v>75</v>
      </c>
      <c r="Q1874" s="24">
        <f>IFNA(VLOOKUP(A1874,'HUMAN RESOURCES processed'!$A$2:$M$2692,8,0))</f>
        <v>71</v>
      </c>
      <c r="R1874" s="24">
        <f t="shared" si="6"/>
        <v>73</v>
      </c>
      <c r="S1874" s="24">
        <f>IFNA(VLOOKUP(A1874,'HUMAN RESOURCES processed'!$A$2:$M$2692,9,0))</f>
        <v>0.376</v>
      </c>
      <c r="T1874" s="24">
        <f>IFNA(VLOOKUP(A1874,'HUMAN RESOURCES processed'!$A$2:$M$2692,10,0))</f>
        <v>0.589</v>
      </c>
      <c r="U1874" s="24">
        <f>IFNA(VLOOKUP(A1874,'HUMAN RESOURCES processed'!$A$2:$M$2692,11,0))</f>
        <v>0.035</v>
      </c>
      <c r="V1874" s="24">
        <f>IFNA(VLOOKUP(A1874,'HUMAN RESOURCES processed'!$A$2:$M$2692,12,0))</f>
        <v>20891594</v>
      </c>
      <c r="W1874" s="24">
        <f>IFNA(VLOOKUP(A1874,'HUMAN RESOURCES processed'!$A$2:$M$2692,13,0))</f>
        <v>0.801</v>
      </c>
      <c r="X1874" s="24">
        <f t="shared" si="1056"/>
        <v>0</v>
      </c>
      <c r="Y1874" s="24">
        <f t="shared" si="1057"/>
        <v>0</v>
      </c>
      <c r="Z1874" s="24">
        <f t="shared" si="7"/>
        <v>0</v>
      </c>
      <c r="AA1874" s="24">
        <f t="shared" si="1058"/>
        <v>0</v>
      </c>
      <c r="AB1874" s="24">
        <f t="shared" si="1059"/>
        <v>0</v>
      </c>
      <c r="AC1874" s="24">
        <f t="shared" si="1060"/>
        <v>0</v>
      </c>
      <c r="AD1874" s="24">
        <f t="shared" si="1061"/>
        <v>0</v>
      </c>
      <c r="AE1874" s="24">
        <f>IFNA(VLOOKUP(A1874,'BUSINESS processed'!A1874:J4564,9,0))</f>
        <v>0.047</v>
      </c>
      <c r="AF1874" s="27">
        <f>IFNA(VLOOKUP(A1874,'BUSINESS processed'!A1874:J4564,10,0))</f>
        <v>0.121</v>
      </c>
      <c r="AG1874" s="26"/>
      <c r="AH1874" s="26"/>
      <c r="AI1874" s="26"/>
      <c r="AJ1874" s="26"/>
      <c r="AK1874" s="26"/>
      <c r="AL1874" s="26"/>
      <c r="AM1874" s="26"/>
      <c r="AN1874" s="26"/>
      <c r="AO1874" s="26"/>
      <c r="AP1874" s="26"/>
      <c r="AQ1874" s="26"/>
      <c r="AR1874" s="26"/>
      <c r="AS1874" s="26"/>
      <c r="AT1874" s="26"/>
      <c r="AU1874" s="26"/>
      <c r="AV1874" s="26"/>
      <c r="AW1874" s="26"/>
      <c r="AX1874" s="26"/>
      <c r="AY1874" s="26"/>
      <c r="AZ1874" s="26"/>
      <c r="BA1874" s="26"/>
      <c r="BB1874" s="26"/>
      <c r="BC1874" s="26"/>
      <c r="BD1874" s="26"/>
      <c r="BE1874" s="26"/>
      <c r="BF1874" s="26"/>
      <c r="BG1874" s="26"/>
      <c r="BH1874" s="26"/>
    </row>
    <row r="1875">
      <c r="A1875" s="18" t="str">
        <f t="shared" si="1"/>
        <v>Middle East_Saudi Arabia-Middle East_2002</v>
      </c>
      <c r="B1875" s="19" t="s">
        <v>228</v>
      </c>
      <c r="C1875" s="20" t="s">
        <v>238</v>
      </c>
      <c r="D1875" s="21" t="s">
        <v>72</v>
      </c>
      <c r="E1875" s="22">
        <v>1.89E11</v>
      </c>
      <c r="F1875" s="22">
        <f t="shared" si="2"/>
        <v>8659.707713</v>
      </c>
      <c r="G1875" s="23">
        <v>0.043</v>
      </c>
      <c r="H1875" s="23">
        <v>375.0</v>
      </c>
      <c r="I1875" s="39">
        <f t="shared" si="1054"/>
        <v>0</v>
      </c>
      <c r="J1875" s="24">
        <f>IFNA(VLOOKUP(A1875,'ENERGY processed'!$A$2:$H$2692,7,0),"")</f>
        <v>192004</v>
      </c>
      <c r="K1875" s="24">
        <f t="shared" si="3"/>
        <v>0.008797346666</v>
      </c>
      <c r="L1875" s="24">
        <f>IFNA(VLOOKUP(A1875,'ENERGY processed'!$A$2:$H$2692,8,0),"")</f>
        <v>464481</v>
      </c>
      <c r="M1875" s="24">
        <f t="shared" si="5"/>
        <v>0.02128185026</v>
      </c>
      <c r="N1875" s="24">
        <f>IFNA(VLOOKUP(A1875,'HUMAN RESOURCES processed'!$A$2:$M$2692,5,0))</f>
        <v>0.025</v>
      </c>
      <c r="O1875" s="24">
        <f>IFNA(VLOOKUP(A1875,'HUMAN RESOURCES processed'!$A$2:$M$2692,6,0))</f>
        <v>0.018</v>
      </c>
      <c r="P1875" s="24">
        <f>IFNA(VLOOKUP(A1875,'HUMAN RESOURCES processed'!$A$2:$M$2692,7,0))</f>
        <v>75</v>
      </c>
      <c r="Q1875" s="24">
        <f>IFNA(VLOOKUP(A1875,'HUMAN RESOURCES processed'!$A$2:$M$2692,8,0))</f>
        <v>71</v>
      </c>
      <c r="R1875" s="24">
        <f t="shared" si="6"/>
        <v>73</v>
      </c>
      <c r="S1875" s="24">
        <f>IFNA(VLOOKUP(A1875,'HUMAN RESOURCES processed'!$A$2:$M$2692,9,0))</f>
        <v>0.368</v>
      </c>
      <c r="T1875" s="24">
        <f>IFNA(VLOOKUP(A1875,'HUMAN RESOURCES processed'!$A$2:$M$2692,10,0))</f>
        <v>0.598</v>
      </c>
      <c r="U1875" s="24">
        <f>IFNA(VLOOKUP(A1875,'HUMAN RESOURCES processed'!$A$2:$M$2692,11,0))</f>
        <v>0.034</v>
      </c>
      <c r="V1875" s="24">
        <f>IFNA(VLOOKUP(A1875,'HUMAN RESOURCES processed'!$A$2:$M$2692,12,0))</f>
        <v>21825217</v>
      </c>
      <c r="W1875" s="24">
        <f>IFNA(VLOOKUP(A1875,'HUMAN RESOURCES processed'!$A$2:$M$2692,13,0))</f>
        <v>0.803</v>
      </c>
      <c r="X1875" s="24">
        <f t="shared" si="1056"/>
        <v>0</v>
      </c>
      <c r="Y1875" s="24">
        <f>IFNA(VLOOKUP(A1875,'TOURISM processed'!$A$2:$F$2692,6,0))</f>
        <v>7370000000</v>
      </c>
      <c r="Z1875" s="24">
        <f t="shared" si="7"/>
        <v>337.6827823</v>
      </c>
      <c r="AA1875" s="24">
        <f t="shared" si="1058"/>
        <v>0</v>
      </c>
      <c r="AB1875" s="24">
        <f t="shared" si="1059"/>
        <v>0</v>
      </c>
      <c r="AC1875" s="24">
        <f t="shared" si="1060"/>
        <v>0</v>
      </c>
      <c r="AD1875" s="24">
        <f t="shared" si="1061"/>
        <v>0</v>
      </c>
      <c r="AE1875" s="24">
        <f>IFNA(VLOOKUP(A1875,'BUSINESS processed'!A1875:J4565,9,0))</f>
        <v>0.064</v>
      </c>
      <c r="AF1875" s="27">
        <f>IFNA(VLOOKUP(A1875,'BUSINESS processed'!A1875:J4565,10,0))</f>
        <v>0.229</v>
      </c>
      <c r="AG1875" s="26"/>
      <c r="AH1875" s="26"/>
      <c r="AI1875" s="26"/>
      <c r="AJ1875" s="26"/>
      <c r="AK1875" s="26"/>
      <c r="AL1875" s="26"/>
      <c r="AM1875" s="26"/>
      <c r="AN1875" s="26"/>
      <c r="AO1875" s="26"/>
      <c r="AP1875" s="26"/>
      <c r="AQ1875" s="26"/>
      <c r="AR1875" s="26"/>
      <c r="AS1875" s="26"/>
      <c r="AT1875" s="26"/>
      <c r="AU1875" s="26"/>
      <c r="AV1875" s="26"/>
      <c r="AW1875" s="26"/>
      <c r="AX1875" s="26"/>
      <c r="AY1875" s="26"/>
      <c r="AZ1875" s="26"/>
      <c r="BA1875" s="26"/>
      <c r="BB1875" s="26"/>
      <c r="BC1875" s="26"/>
      <c r="BD1875" s="26"/>
      <c r="BE1875" s="26"/>
      <c r="BF1875" s="26"/>
      <c r="BG1875" s="26"/>
      <c r="BH1875" s="26"/>
    </row>
    <row r="1876">
      <c r="A1876" s="18" t="str">
        <f t="shared" si="1"/>
        <v>Middle East_Saudi Arabia-Middle East_2003</v>
      </c>
      <c r="B1876" s="19" t="s">
        <v>228</v>
      </c>
      <c r="C1876" s="20" t="s">
        <v>238</v>
      </c>
      <c r="D1876" s="21" t="s">
        <v>74</v>
      </c>
      <c r="E1876" s="22">
        <v>2.15E11</v>
      </c>
      <c r="F1876" s="22">
        <f t="shared" si="2"/>
        <v>9408.229786</v>
      </c>
      <c r="G1876" s="23">
        <v>0.04</v>
      </c>
      <c r="H1876" s="23">
        <v>384.0</v>
      </c>
      <c r="I1876" s="39">
        <f t="shared" si="1054"/>
        <v>0</v>
      </c>
      <c r="J1876" s="24">
        <f>IFNA(VLOOKUP(A1876,'ENERGY processed'!$A$2:$H$2692,7,0),"")</f>
        <v>175675</v>
      </c>
      <c r="K1876" s="24">
        <f t="shared" si="3"/>
        <v>0.007687398919</v>
      </c>
      <c r="L1876" s="24">
        <f>IFNA(VLOOKUP(A1876,'ENERGY processed'!$A$2:$H$2692,8,0),"")</f>
        <v>431027</v>
      </c>
      <c r="M1876" s="24">
        <f t="shared" si="5"/>
        <v>0.01886140028</v>
      </c>
      <c r="N1876" s="24">
        <f>IFNA(VLOOKUP(A1876,'HUMAN RESOURCES processed'!$A$2:$M$2692,5,0))</f>
        <v>0.024</v>
      </c>
      <c r="O1876" s="24">
        <f>IFNA(VLOOKUP(A1876,'HUMAN RESOURCES processed'!$A$2:$M$2692,6,0))</f>
        <v>0.018</v>
      </c>
      <c r="P1876" s="24">
        <f>IFNA(VLOOKUP(A1876,'HUMAN RESOURCES processed'!$A$2:$M$2692,7,0))</f>
        <v>75</v>
      </c>
      <c r="Q1876" s="24">
        <f>IFNA(VLOOKUP(A1876,'HUMAN RESOURCES processed'!$A$2:$M$2692,8,0))</f>
        <v>72</v>
      </c>
      <c r="R1876" s="24">
        <f t="shared" si="6"/>
        <v>73.5</v>
      </c>
      <c r="S1876" s="24">
        <f>IFNA(VLOOKUP(A1876,'HUMAN RESOURCES processed'!$A$2:$M$2692,9,0))</f>
        <v>0.359</v>
      </c>
      <c r="T1876" s="24">
        <f>IFNA(VLOOKUP(A1876,'HUMAN RESOURCES processed'!$A$2:$M$2692,10,0))</f>
        <v>0.608</v>
      </c>
      <c r="U1876" s="24">
        <f>IFNA(VLOOKUP(A1876,'HUMAN RESOURCES processed'!$A$2:$M$2692,11,0))</f>
        <v>0.033</v>
      </c>
      <c r="V1876" s="24">
        <f>IFNA(VLOOKUP(A1876,'HUMAN RESOURCES processed'!$A$2:$M$2692,12,0))</f>
        <v>22852333</v>
      </c>
      <c r="W1876" s="24">
        <f>IFNA(VLOOKUP(A1876,'HUMAN RESOURCES processed'!$A$2:$M$2692,13,0))</f>
        <v>0.805</v>
      </c>
      <c r="X1876" s="24">
        <f>IFNA(VLOOKUP(A1876,'TOURISM processed'!$A$2:$F$2692,5,0))</f>
        <v>3418000000</v>
      </c>
      <c r="Y1876" s="24">
        <f>IFNA(VLOOKUP(A1876,'TOURISM processed'!$A$2:$F$2692,6,0))</f>
        <v>4165000000</v>
      </c>
      <c r="Z1876" s="24">
        <f t="shared" si="7"/>
        <v>182.2571026</v>
      </c>
      <c r="AA1876" s="24">
        <f t="shared" si="1058"/>
        <v>0</v>
      </c>
      <c r="AB1876" s="24">
        <f>IFNA(VLOOKUP(A1876,'BUSINESS processed'!A1876:J4566,6,0))</f>
        <v>74</v>
      </c>
      <c r="AC1876" s="24">
        <f t="shared" si="1060"/>
        <v>0</v>
      </c>
      <c r="AD1876" s="24">
        <f t="shared" si="1061"/>
        <v>0</v>
      </c>
      <c r="AE1876" s="24">
        <f>IFNA(VLOOKUP(A1876,'BUSINESS processed'!A1876:J4566,9,0))</f>
        <v>0.08</v>
      </c>
      <c r="AF1876" s="27">
        <f>IFNA(VLOOKUP(A1876,'BUSINESS processed'!A1876:J4566,10,0))</f>
        <v>0.317</v>
      </c>
      <c r="AG1876" s="26"/>
      <c r="AH1876" s="26"/>
      <c r="AI1876" s="26"/>
      <c r="AJ1876" s="26"/>
      <c r="AK1876" s="26"/>
      <c r="AL1876" s="26"/>
      <c r="AM1876" s="26"/>
      <c r="AN1876" s="26"/>
      <c r="AO1876" s="26"/>
      <c r="AP1876" s="26"/>
      <c r="AQ1876" s="26"/>
      <c r="AR1876" s="26"/>
      <c r="AS1876" s="26"/>
      <c r="AT1876" s="26"/>
      <c r="AU1876" s="26"/>
      <c r="AV1876" s="26"/>
      <c r="AW1876" s="26"/>
      <c r="AX1876" s="26"/>
      <c r="AY1876" s="26"/>
      <c r="AZ1876" s="26"/>
      <c r="BA1876" s="26"/>
      <c r="BB1876" s="26"/>
      <c r="BC1876" s="26"/>
      <c r="BD1876" s="26"/>
      <c r="BE1876" s="26"/>
      <c r="BF1876" s="26"/>
      <c r="BG1876" s="26"/>
      <c r="BH1876" s="26"/>
    </row>
    <row r="1877">
      <c r="A1877" s="18" t="str">
        <f t="shared" si="1"/>
        <v>Middle East_Saudi Arabia-Middle East_2004</v>
      </c>
      <c r="B1877" s="19" t="s">
        <v>228</v>
      </c>
      <c r="C1877" s="20" t="s">
        <v>238</v>
      </c>
      <c r="D1877" s="21" t="s">
        <v>83</v>
      </c>
      <c r="E1877" s="22">
        <v>2.59E11</v>
      </c>
      <c r="F1877" s="22">
        <f t="shared" si="2"/>
        <v>10864.44441</v>
      </c>
      <c r="G1877" s="23">
        <v>0.037</v>
      </c>
      <c r="H1877" s="23">
        <v>399.0</v>
      </c>
      <c r="I1877" s="39">
        <f t="shared" si="1054"/>
        <v>0</v>
      </c>
      <c r="J1877" s="24">
        <f>IFNA(VLOOKUP(A1877,'ENERGY processed'!$A$2:$H$2692,7,0),"")</f>
        <v>154076</v>
      </c>
      <c r="K1877" s="24">
        <f t="shared" si="3"/>
        <v>0.006463127942</v>
      </c>
      <c r="L1877" s="24">
        <f>IFNA(VLOOKUP(A1877,'ENERGY processed'!$A$2:$H$2692,8,0),"")</f>
        <v>418240</v>
      </c>
      <c r="M1877" s="24">
        <f t="shared" si="5"/>
        <v>0.01754419008</v>
      </c>
      <c r="N1877" s="24">
        <f>IFNA(VLOOKUP(A1877,'HUMAN RESOURCES processed'!$A$2:$M$2692,5,0))</f>
        <v>0.024</v>
      </c>
      <c r="O1877" s="24">
        <f>IFNA(VLOOKUP(A1877,'HUMAN RESOURCES processed'!$A$2:$M$2692,6,0))</f>
        <v>0.017</v>
      </c>
      <c r="P1877" s="24">
        <f>IFNA(VLOOKUP(A1877,'HUMAN RESOURCES processed'!$A$2:$M$2692,7,0))</f>
        <v>76</v>
      </c>
      <c r="Q1877" s="24">
        <f>IFNA(VLOOKUP(A1877,'HUMAN RESOURCES processed'!$A$2:$M$2692,8,0))</f>
        <v>72</v>
      </c>
      <c r="R1877" s="24">
        <f t="shared" si="6"/>
        <v>74</v>
      </c>
      <c r="S1877" s="24">
        <f>IFNA(VLOOKUP(A1877,'HUMAN RESOURCES processed'!$A$2:$M$2692,9,0))</f>
        <v>0.351</v>
      </c>
      <c r="T1877" s="24">
        <f>IFNA(VLOOKUP(A1877,'HUMAN RESOURCES processed'!$A$2:$M$2692,10,0))</f>
        <v>0.617</v>
      </c>
      <c r="U1877" s="24">
        <f>IFNA(VLOOKUP(A1877,'HUMAN RESOURCES processed'!$A$2:$M$2692,11,0))</f>
        <v>0.032</v>
      </c>
      <c r="V1877" s="24">
        <f>IFNA(VLOOKUP(A1877,'HUMAN RESOURCES processed'!$A$2:$M$2692,12,0))</f>
        <v>23839231</v>
      </c>
      <c r="W1877" s="24">
        <f>IFNA(VLOOKUP(A1877,'HUMAN RESOURCES processed'!$A$2:$M$2692,13,0))</f>
        <v>0.808</v>
      </c>
      <c r="X1877" s="24">
        <f>IFNA(VLOOKUP(A1877,'TOURISM processed'!$A$2:$F$2692,5,0))</f>
        <v>6486000000</v>
      </c>
      <c r="Y1877" s="24">
        <f>IFNA(VLOOKUP(A1877,'TOURISM processed'!$A$2:$F$2692,6,0))</f>
        <v>4428000000</v>
      </c>
      <c r="Z1877" s="24">
        <f t="shared" si="7"/>
        <v>185.7442465</v>
      </c>
      <c r="AA1877" s="24">
        <f t="shared" si="1058"/>
        <v>0</v>
      </c>
      <c r="AB1877" s="24">
        <f>IFNA(VLOOKUP(A1877,'BUSINESS processed'!A1877:J4567,6,0))</f>
        <v>74</v>
      </c>
      <c r="AC1877" s="24">
        <f t="shared" si="1060"/>
        <v>0</v>
      </c>
      <c r="AD1877" s="24">
        <f t="shared" si="1061"/>
        <v>0</v>
      </c>
      <c r="AE1877" s="24">
        <f>IFNA(VLOOKUP(A1877,'BUSINESS processed'!A1877:J4567,9,0))</f>
        <v>0.102</v>
      </c>
      <c r="AF1877" s="27">
        <f>IFNA(VLOOKUP(A1877,'BUSINESS processed'!A1877:J4567,10,0))</f>
        <v>0.385</v>
      </c>
      <c r="AG1877" s="26"/>
      <c r="AH1877" s="26"/>
      <c r="AI1877" s="26"/>
      <c r="AJ1877" s="26"/>
      <c r="AK1877" s="26"/>
      <c r="AL1877" s="26"/>
      <c r="AM1877" s="26"/>
      <c r="AN1877" s="26"/>
      <c r="AO1877" s="26"/>
      <c r="AP1877" s="26"/>
      <c r="AQ1877" s="26"/>
      <c r="AR1877" s="26"/>
      <c r="AS1877" s="26"/>
      <c r="AT1877" s="26"/>
      <c r="AU1877" s="26"/>
      <c r="AV1877" s="26"/>
      <c r="AW1877" s="26"/>
      <c r="AX1877" s="26"/>
      <c r="AY1877" s="26"/>
      <c r="AZ1877" s="26"/>
      <c r="BA1877" s="26"/>
      <c r="BB1877" s="26"/>
      <c r="BC1877" s="26"/>
      <c r="BD1877" s="26"/>
      <c r="BE1877" s="26"/>
      <c r="BF1877" s="26"/>
      <c r="BG1877" s="26"/>
      <c r="BH1877" s="26"/>
    </row>
    <row r="1878">
      <c r="A1878" s="18" t="str">
        <f t="shared" si="1"/>
        <v>Middle East_Saudi Arabia-Middle East_2005</v>
      </c>
      <c r="B1878" s="19" t="s">
        <v>228</v>
      </c>
      <c r="C1878" s="20" t="s">
        <v>238</v>
      </c>
      <c r="D1878" s="21" t="s">
        <v>84</v>
      </c>
      <c r="E1878" s="22">
        <v>3.28E11</v>
      </c>
      <c r="F1878" s="22">
        <f t="shared" si="2"/>
        <v>13284.69461</v>
      </c>
      <c r="G1878" s="23">
        <v>0.035</v>
      </c>
      <c r="H1878" s="23">
        <v>466.0</v>
      </c>
      <c r="I1878" s="39">
        <f t="shared" si="1054"/>
        <v>0</v>
      </c>
      <c r="J1878" s="24">
        <f t="shared" ref="J1878:J1879" si="1062">IF(AND( C1878=C1877,D1878&gt;D1877),J1877,"")</f>
        <v>154076</v>
      </c>
      <c r="K1878" s="24">
        <f t="shared" si="3"/>
        <v>0.006240404289</v>
      </c>
      <c r="L1878" s="24">
        <f t="shared" ref="L1878:L1879" si="1063">IF(AND(C1878=C1877,C1878&gt;C1877),C1877,0)</f>
        <v>0</v>
      </c>
      <c r="M1878" s="24">
        <f t="shared" si="5"/>
        <v>0</v>
      </c>
      <c r="N1878" s="24">
        <f>IFNA(VLOOKUP(A1878,'HUMAN RESOURCES processed'!$A$2:$M$2692,5,0))</f>
        <v>0.023</v>
      </c>
      <c r="O1878" s="24">
        <f>IFNA(VLOOKUP(A1878,'HUMAN RESOURCES processed'!$A$2:$M$2692,6,0))</f>
        <v>0.017</v>
      </c>
      <c r="P1878" s="24">
        <f>IFNA(VLOOKUP(A1878,'HUMAN RESOURCES processed'!$A$2:$M$2692,7,0))</f>
        <v>76</v>
      </c>
      <c r="Q1878" s="24">
        <f>IFNA(VLOOKUP(A1878,'HUMAN RESOURCES processed'!$A$2:$M$2692,8,0))</f>
        <v>72</v>
      </c>
      <c r="R1878" s="24">
        <f t="shared" si="6"/>
        <v>74</v>
      </c>
      <c r="S1878" s="24">
        <f>IFNA(VLOOKUP(A1878,'HUMAN RESOURCES processed'!$A$2:$M$2692,9,0))</f>
        <v>0.343</v>
      </c>
      <c r="T1878" s="24">
        <f>IFNA(VLOOKUP(A1878,'HUMAN RESOURCES processed'!$A$2:$M$2692,10,0))</f>
        <v>0.626</v>
      </c>
      <c r="U1878" s="24">
        <f>IFNA(VLOOKUP(A1878,'HUMAN RESOURCES processed'!$A$2:$M$2692,11,0))</f>
        <v>0.031</v>
      </c>
      <c r="V1878" s="24">
        <f>IFNA(VLOOKUP(A1878,'HUMAN RESOURCES processed'!$A$2:$M$2692,12,0))</f>
        <v>24690067</v>
      </c>
      <c r="W1878" s="24">
        <f>IFNA(VLOOKUP(A1878,'HUMAN RESOURCES processed'!$A$2:$M$2692,13,0))</f>
        <v>0.81</v>
      </c>
      <c r="X1878" s="24">
        <f>IFNA(VLOOKUP(A1878,'TOURISM processed'!$A$2:$F$2692,5,0))</f>
        <v>4626000000</v>
      </c>
      <c r="Y1878" s="24">
        <f>IFNA(VLOOKUP(A1878,'TOURISM processed'!$A$2:$F$2692,6,0))</f>
        <v>9087000000</v>
      </c>
      <c r="Z1878" s="24">
        <f t="shared" si="7"/>
        <v>368.0427437</v>
      </c>
      <c r="AA1878" s="24">
        <f>IFNA(VLOOKUP(A1878,'BUSINESS processed'!A1878:J4568,5,0))</f>
        <v>0.145</v>
      </c>
      <c r="AB1878" s="24">
        <f>IFNA(VLOOKUP(A1878,'BUSINESS processed'!A1878:J4568,6,0))</f>
        <v>67</v>
      </c>
      <c r="AC1878" s="24">
        <f t="shared" si="1060"/>
        <v>0</v>
      </c>
      <c r="AD1878" s="24">
        <f>IFNA(VLOOKUP(A1878,'BUSINESS processed'!A1878:J4568,8,0))</f>
        <v>69</v>
      </c>
      <c r="AE1878" s="24">
        <f>IFNA(VLOOKUP(A1878,'BUSINESS processed'!A1878:J4568,9,0))</f>
        <v>0.127</v>
      </c>
      <c r="AF1878" s="27">
        <f>IFNA(VLOOKUP(A1878,'BUSINESS processed'!A1878:J4568,10,0))</f>
        <v>0.574</v>
      </c>
      <c r="AG1878" s="26"/>
      <c r="AH1878" s="26"/>
      <c r="AI1878" s="26"/>
      <c r="AJ1878" s="26"/>
      <c r="AK1878" s="26"/>
      <c r="AL1878" s="26"/>
      <c r="AM1878" s="26"/>
      <c r="AN1878" s="26"/>
      <c r="AO1878" s="26"/>
      <c r="AP1878" s="26"/>
      <c r="AQ1878" s="26"/>
      <c r="AR1878" s="26"/>
      <c r="AS1878" s="26"/>
      <c r="AT1878" s="26"/>
      <c r="AU1878" s="26"/>
      <c r="AV1878" s="26"/>
      <c r="AW1878" s="26"/>
      <c r="AX1878" s="26"/>
      <c r="AY1878" s="26"/>
      <c r="AZ1878" s="26"/>
      <c r="BA1878" s="26"/>
      <c r="BB1878" s="26"/>
      <c r="BC1878" s="26"/>
      <c r="BD1878" s="26"/>
      <c r="BE1878" s="26"/>
      <c r="BF1878" s="26"/>
      <c r="BG1878" s="26"/>
      <c r="BH1878" s="26"/>
    </row>
    <row r="1879">
      <c r="A1879" s="18" t="str">
        <f t="shared" si="1"/>
        <v>Middle East_Saudi Arabia-Middle East_2006</v>
      </c>
      <c r="B1879" s="19" t="s">
        <v>228</v>
      </c>
      <c r="C1879" s="20" t="s">
        <v>238</v>
      </c>
      <c r="D1879" s="21" t="s">
        <v>85</v>
      </c>
      <c r="E1879" s="22">
        <v>3.77E11</v>
      </c>
      <c r="F1879" s="22">
        <f t="shared" si="2"/>
        <v>14858.93706</v>
      </c>
      <c r="G1879" s="23">
        <v>0.037</v>
      </c>
      <c r="H1879" s="23">
        <v>537.0</v>
      </c>
      <c r="I1879" s="39">
        <f t="shared" si="1054"/>
        <v>0</v>
      </c>
      <c r="J1879" s="24">
        <f t="shared" si="1062"/>
        <v>154076</v>
      </c>
      <c r="K1879" s="24">
        <f t="shared" si="3"/>
        <v>0.006072693861</v>
      </c>
      <c r="L1879" s="24">
        <f t="shared" si="1063"/>
        <v>0</v>
      </c>
      <c r="M1879" s="24">
        <f t="shared" si="5"/>
        <v>0</v>
      </c>
      <c r="N1879" s="24">
        <f>IFNA(VLOOKUP(A1879,'HUMAN RESOURCES processed'!$A$2:$M$2692,5,0))</f>
        <v>0.023</v>
      </c>
      <c r="O1879" s="24">
        <f>IFNA(VLOOKUP(A1879,'HUMAN RESOURCES processed'!$A$2:$M$2692,6,0))</f>
        <v>0.016</v>
      </c>
      <c r="P1879" s="24">
        <f>IFNA(VLOOKUP(A1879,'HUMAN RESOURCES processed'!$A$2:$M$2692,7,0))</f>
        <v>76</v>
      </c>
      <c r="Q1879" s="24">
        <f>IFNA(VLOOKUP(A1879,'HUMAN RESOURCES processed'!$A$2:$M$2692,8,0))</f>
        <v>72</v>
      </c>
      <c r="R1879" s="24">
        <f t="shared" si="6"/>
        <v>74</v>
      </c>
      <c r="S1879" s="24">
        <f>IFNA(VLOOKUP(A1879,'HUMAN RESOURCES processed'!$A$2:$M$2692,9,0))</f>
        <v>0.335</v>
      </c>
      <c r="T1879" s="24">
        <f>IFNA(VLOOKUP(A1879,'HUMAN RESOURCES processed'!$A$2:$M$2692,10,0))</f>
        <v>0.634</v>
      </c>
      <c r="U1879" s="24">
        <f>IFNA(VLOOKUP(A1879,'HUMAN RESOURCES processed'!$A$2:$M$2692,11,0))</f>
        <v>0.03</v>
      </c>
      <c r="V1879" s="24">
        <f>IFNA(VLOOKUP(A1879,'HUMAN RESOURCES processed'!$A$2:$M$2692,12,0))</f>
        <v>25371936</v>
      </c>
      <c r="W1879" s="24">
        <f>IFNA(VLOOKUP(A1879,'HUMAN RESOURCES processed'!$A$2:$M$2692,13,0))</f>
        <v>0.812</v>
      </c>
      <c r="X1879" s="24">
        <f>IFNA(VLOOKUP(A1879,'TOURISM processed'!$A$2:$F$2692,5,0))</f>
        <v>4769000000</v>
      </c>
      <c r="Y1879" s="24">
        <f>IFNA(VLOOKUP(A1879,'TOURISM processed'!$A$2:$F$2692,6,0))</f>
        <v>12979000000</v>
      </c>
      <c r="Z1879" s="24">
        <f t="shared" si="7"/>
        <v>511.5494537</v>
      </c>
      <c r="AA1879" s="24">
        <f>IFNA(VLOOKUP(A1879,'BUSINESS processed'!A1879:J4569,5,0))</f>
        <v>0.145</v>
      </c>
      <c r="AB1879" s="24">
        <f>IFNA(VLOOKUP(A1879,'BUSINESS processed'!A1879:J4569,6,0))</f>
        <v>42</v>
      </c>
      <c r="AC1879" s="24">
        <f t="shared" si="1060"/>
        <v>0</v>
      </c>
      <c r="AD1879" s="24">
        <f>IFNA(VLOOKUP(A1879,'BUSINESS processed'!A1879:J4569,8,0))</f>
        <v>79</v>
      </c>
      <c r="AE1879" s="24">
        <f>IFNA(VLOOKUP(A1879,'BUSINESS processed'!A1879:J4569,9,0))</f>
        <v>0.195</v>
      </c>
      <c r="AF1879" s="27">
        <f>IFNA(VLOOKUP(A1879,'BUSINESS processed'!A1879:J4569,10,0))</f>
        <v>0.776</v>
      </c>
      <c r="AG1879" s="26"/>
      <c r="AH1879" s="26"/>
      <c r="AI1879" s="26"/>
      <c r="AJ1879" s="26"/>
      <c r="AK1879" s="26"/>
      <c r="AL1879" s="26"/>
      <c r="AM1879" s="26"/>
      <c r="AN1879" s="26"/>
      <c r="AO1879" s="26"/>
      <c r="AP1879" s="26"/>
      <c r="AQ1879" s="26"/>
      <c r="AR1879" s="26"/>
      <c r="AS1879" s="26"/>
      <c r="AT1879" s="26"/>
      <c r="AU1879" s="26"/>
      <c r="AV1879" s="26"/>
      <c r="AW1879" s="26"/>
      <c r="AX1879" s="26"/>
      <c r="AY1879" s="26"/>
      <c r="AZ1879" s="26"/>
      <c r="BA1879" s="26"/>
      <c r="BB1879" s="26"/>
      <c r="BC1879" s="26"/>
      <c r="BD1879" s="26"/>
      <c r="BE1879" s="26"/>
      <c r="BF1879" s="26"/>
      <c r="BG1879" s="26"/>
      <c r="BH1879" s="26"/>
    </row>
    <row r="1880">
      <c r="A1880" s="18" t="str">
        <f t="shared" si="1"/>
        <v>Middle East_Saudi Arabia-Middle East_2007</v>
      </c>
      <c r="B1880" s="19" t="s">
        <v>228</v>
      </c>
      <c r="C1880" s="20" t="s">
        <v>238</v>
      </c>
      <c r="D1880" s="21" t="s">
        <v>86</v>
      </c>
      <c r="E1880" s="22">
        <v>4.16E11</v>
      </c>
      <c r="F1880" s="22">
        <f t="shared" si="2"/>
        <v>16052.09275</v>
      </c>
      <c r="G1880" s="23">
        <v>0.037</v>
      </c>
      <c r="H1880" s="23">
        <v>566.0</v>
      </c>
      <c r="I1880" s="39">
        <f t="shared" si="1054"/>
        <v>0</v>
      </c>
      <c r="J1880" s="24">
        <f>IFNA(VLOOKUP(A1880,'ENERGY processed'!$A$2:$H$2692,7,0),"")</f>
        <v>130329.5</v>
      </c>
      <c r="K1880" s="24">
        <f t="shared" si="3"/>
        <v>0.005028993321</v>
      </c>
      <c r="L1880" s="24">
        <f>IFNA(VLOOKUP(A1880,'ENERGY processed'!$A$2:$H$2692,8,0),"")</f>
        <v>361120.5</v>
      </c>
      <c r="M1880" s="24">
        <f t="shared" si="5"/>
        <v>0.01393447057</v>
      </c>
      <c r="N1880" s="24">
        <f>IFNA(VLOOKUP(A1880,'HUMAN RESOURCES processed'!$A$2:$M$2692,5,0))</f>
        <v>0.022</v>
      </c>
      <c r="O1880" s="24">
        <f>IFNA(VLOOKUP(A1880,'HUMAN RESOURCES processed'!$A$2:$M$2692,6,0))</f>
        <v>0.016</v>
      </c>
      <c r="P1880" s="24">
        <f>IFNA(VLOOKUP(A1880,'HUMAN RESOURCES processed'!$A$2:$M$2692,7,0))</f>
        <v>76</v>
      </c>
      <c r="Q1880" s="24">
        <f>IFNA(VLOOKUP(A1880,'HUMAN RESOURCES processed'!$A$2:$M$2692,8,0))</f>
        <v>73</v>
      </c>
      <c r="R1880" s="24">
        <f t="shared" si="6"/>
        <v>74.5</v>
      </c>
      <c r="S1880" s="24">
        <f>IFNA(VLOOKUP(A1880,'HUMAN RESOURCES processed'!$A$2:$M$2692,9,0))</f>
        <v>0.328</v>
      </c>
      <c r="T1880" s="24">
        <f>IFNA(VLOOKUP(A1880,'HUMAN RESOURCES processed'!$A$2:$M$2692,10,0))</f>
        <v>0.642</v>
      </c>
      <c r="U1880" s="24">
        <f>IFNA(VLOOKUP(A1880,'HUMAN RESOURCES processed'!$A$2:$M$2692,11,0))</f>
        <v>0.03</v>
      </c>
      <c r="V1880" s="24">
        <f>IFNA(VLOOKUP(A1880,'HUMAN RESOURCES processed'!$A$2:$M$2692,12,0))</f>
        <v>25915624</v>
      </c>
      <c r="W1880" s="24">
        <f>IFNA(VLOOKUP(A1880,'HUMAN RESOURCES processed'!$A$2:$M$2692,13,0))</f>
        <v>0.814</v>
      </c>
      <c r="X1880" s="24">
        <f>IFNA(VLOOKUP(A1880,'TOURISM processed'!$A$2:$F$2692,5,0))</f>
        <v>6907000000</v>
      </c>
      <c r="Y1880" s="24">
        <f>IFNA(VLOOKUP(A1880,'TOURISM processed'!$A$2:$F$2692,6,0))</f>
        <v>21031000000</v>
      </c>
      <c r="Z1880" s="24">
        <f t="shared" si="7"/>
        <v>811.5181791</v>
      </c>
      <c r="AA1880" s="24">
        <f>IFNA(VLOOKUP(A1880,'BUSINESS processed'!A1880:J4570,5,0))</f>
        <v>0.145</v>
      </c>
      <c r="AB1880" s="24">
        <f>IFNA(VLOOKUP(A1880,'BUSINESS processed'!A1880:J4570,6,0))</f>
        <v>20</v>
      </c>
      <c r="AC1880" s="24">
        <f t="shared" si="1060"/>
        <v>0</v>
      </c>
      <c r="AD1880" s="24">
        <f>IFNA(VLOOKUP(A1880,'BUSINESS processed'!A1880:J4570,8,0))</f>
        <v>79</v>
      </c>
      <c r="AE1880" s="24">
        <f>IFNA(VLOOKUP(A1880,'BUSINESS processed'!A1880:J4570,9,0))</f>
        <v>0.3</v>
      </c>
      <c r="AF1880" s="27">
        <f>IFNA(VLOOKUP(A1880,'BUSINESS processed'!A1880:J4570,10,0))</f>
        <v>1.096</v>
      </c>
      <c r="AG1880" s="26"/>
      <c r="AH1880" s="26"/>
      <c r="AI1880" s="26"/>
      <c r="AJ1880" s="26"/>
      <c r="AK1880" s="26"/>
      <c r="AL1880" s="26"/>
      <c r="AM1880" s="26"/>
      <c r="AN1880" s="26"/>
      <c r="AO1880" s="26"/>
      <c r="AP1880" s="26"/>
      <c r="AQ1880" s="26"/>
      <c r="AR1880" s="26"/>
      <c r="AS1880" s="26"/>
      <c r="AT1880" s="26"/>
      <c r="AU1880" s="26"/>
      <c r="AV1880" s="26"/>
      <c r="AW1880" s="26"/>
      <c r="AX1880" s="26"/>
      <c r="AY1880" s="26"/>
      <c r="AZ1880" s="26"/>
      <c r="BA1880" s="26"/>
      <c r="BB1880" s="26"/>
      <c r="BC1880" s="26"/>
      <c r="BD1880" s="26"/>
      <c r="BE1880" s="26"/>
      <c r="BF1880" s="26"/>
      <c r="BG1880" s="26"/>
      <c r="BH1880" s="26"/>
    </row>
    <row r="1881">
      <c r="A1881" s="18" t="str">
        <f t="shared" si="1"/>
        <v>Middle East_Saudi Arabia-Middle East_2008</v>
      </c>
      <c r="B1881" s="19" t="s">
        <v>228</v>
      </c>
      <c r="C1881" s="20" t="s">
        <v>238</v>
      </c>
      <c r="D1881" s="21" t="s">
        <v>87</v>
      </c>
      <c r="E1881" s="22">
        <v>5.2E11</v>
      </c>
      <c r="F1881" s="22">
        <f t="shared" si="2"/>
        <v>19722.10193</v>
      </c>
      <c r="G1881" s="23">
        <v>0.031</v>
      </c>
      <c r="H1881" s="23">
        <v>566.0</v>
      </c>
      <c r="I1881" s="39">
        <f t="shared" si="1054"/>
        <v>0</v>
      </c>
      <c r="J1881" s="24">
        <f>IFNA(VLOOKUP(A1881,'ENERGY processed'!$A$2:$H$2692,7,0),"")</f>
        <v>144109</v>
      </c>
      <c r="K1881" s="24">
        <f t="shared" si="3"/>
        <v>0.005465639206</v>
      </c>
      <c r="L1881" s="24">
        <f>IFNA(VLOOKUP(A1881,'ENERGY processed'!$A$2:$H$2692,8,0),"")</f>
        <v>393535</v>
      </c>
      <c r="M1881" s="24">
        <f t="shared" si="5"/>
        <v>0.01492564881</v>
      </c>
      <c r="N1881" s="24">
        <f>IFNA(VLOOKUP(A1881,'HUMAN RESOURCES processed'!$A$2:$M$2692,5,0))</f>
        <v>0.022</v>
      </c>
      <c r="O1881" s="24">
        <f>IFNA(VLOOKUP(A1881,'HUMAN RESOURCES processed'!$A$2:$M$2692,6,0))</f>
        <v>0.016</v>
      </c>
      <c r="P1881" s="24">
        <f>IFNA(VLOOKUP(A1881,'HUMAN RESOURCES processed'!$A$2:$M$2692,7,0))</f>
        <v>76</v>
      </c>
      <c r="Q1881" s="24">
        <f>IFNA(VLOOKUP(A1881,'HUMAN RESOURCES processed'!$A$2:$M$2692,8,0))</f>
        <v>73</v>
      </c>
      <c r="R1881" s="24">
        <f t="shared" si="6"/>
        <v>74.5</v>
      </c>
      <c r="S1881" s="24">
        <f>IFNA(VLOOKUP(A1881,'HUMAN RESOURCES processed'!$A$2:$M$2692,9,0))</f>
        <v>0.32</v>
      </c>
      <c r="T1881" s="24">
        <f>IFNA(VLOOKUP(A1881,'HUMAN RESOURCES processed'!$A$2:$M$2692,10,0))</f>
        <v>0.65</v>
      </c>
      <c r="U1881" s="24">
        <f>IFNA(VLOOKUP(A1881,'HUMAN RESOURCES processed'!$A$2:$M$2692,11,0))</f>
        <v>0.03</v>
      </c>
      <c r="V1881" s="24">
        <f>IFNA(VLOOKUP(A1881,'HUMAN RESOURCES processed'!$A$2:$M$2692,12,0))</f>
        <v>26366358</v>
      </c>
      <c r="W1881" s="24">
        <f>IFNA(VLOOKUP(A1881,'HUMAN RESOURCES processed'!$A$2:$M$2692,13,0))</f>
        <v>0.816</v>
      </c>
      <c r="X1881" s="24">
        <f>IFNA(VLOOKUP(A1881,'TOURISM processed'!$A$2:$F$2692,5,0))</f>
        <v>6775000000</v>
      </c>
      <c r="Y1881" s="24">
        <f>IFNA(VLOOKUP(A1881,'TOURISM processed'!$A$2:$F$2692,6,0))</f>
        <v>16005000000</v>
      </c>
      <c r="Z1881" s="24">
        <f t="shared" si="7"/>
        <v>607.0235411</v>
      </c>
      <c r="AA1881" s="24">
        <f>IFNA(VLOOKUP(A1881,'BUSINESS processed'!A1881:J4571,5,0))</f>
        <v>0.145</v>
      </c>
      <c r="AB1881" s="24">
        <f>IFNA(VLOOKUP(A1881,'BUSINESS processed'!A1881:J4571,6,0))</f>
        <v>20</v>
      </c>
      <c r="AC1881" s="24">
        <f t="shared" si="1060"/>
        <v>0</v>
      </c>
      <c r="AD1881" s="24">
        <f>IFNA(VLOOKUP(A1881,'BUSINESS processed'!A1881:J4571,8,0))</f>
        <v>79</v>
      </c>
      <c r="AE1881" s="24">
        <f>IFNA(VLOOKUP(A1881,'BUSINESS processed'!A1881:J4571,9,0))</f>
        <v>0.36</v>
      </c>
      <c r="AF1881" s="27">
        <f>IFNA(VLOOKUP(A1881,'BUSINESS processed'!A1881:J4571,10,0))</f>
        <v>1.365</v>
      </c>
      <c r="AG1881" s="26"/>
      <c r="AH1881" s="26"/>
      <c r="AI1881" s="26"/>
      <c r="AJ1881" s="26"/>
      <c r="AK1881" s="26"/>
      <c r="AL1881" s="26"/>
      <c r="AM1881" s="26"/>
      <c r="AN1881" s="26"/>
      <c r="AO1881" s="26"/>
      <c r="AP1881" s="26"/>
      <c r="AQ1881" s="26"/>
      <c r="AR1881" s="26"/>
      <c r="AS1881" s="26"/>
      <c r="AT1881" s="26"/>
      <c r="AU1881" s="26"/>
      <c r="AV1881" s="26"/>
      <c r="AW1881" s="26"/>
      <c r="AX1881" s="26"/>
      <c r="AY1881" s="26"/>
      <c r="AZ1881" s="26"/>
      <c r="BA1881" s="26"/>
      <c r="BB1881" s="26"/>
      <c r="BC1881" s="26"/>
      <c r="BD1881" s="26"/>
      <c r="BE1881" s="26"/>
      <c r="BF1881" s="26"/>
      <c r="BG1881" s="26"/>
      <c r="BH1881" s="26"/>
    </row>
    <row r="1882">
      <c r="A1882" s="18" t="str">
        <f t="shared" si="1"/>
        <v>Middle East_Saudi Arabia-Middle East_2009</v>
      </c>
      <c r="B1882" s="19" t="s">
        <v>228</v>
      </c>
      <c r="C1882" s="20" t="s">
        <v>238</v>
      </c>
      <c r="D1882" s="21" t="s">
        <v>88</v>
      </c>
      <c r="E1882" s="22">
        <v>4.29E11</v>
      </c>
      <c r="F1882" s="22">
        <f t="shared" si="2"/>
        <v>16009.62817</v>
      </c>
      <c r="G1882" s="23">
        <v>0.041</v>
      </c>
      <c r="H1882" s="23">
        <v>582.0</v>
      </c>
      <c r="I1882" s="39">
        <f t="shared" si="1054"/>
        <v>0</v>
      </c>
      <c r="J1882" s="24">
        <f>IF(AND( C1882=C1881,D1882&gt;D1881),J1881,"")</f>
        <v>144109</v>
      </c>
      <c r="K1882" s="24">
        <f t="shared" si="3"/>
        <v>0.005377928918</v>
      </c>
      <c r="L1882" s="24">
        <f>IF(AND(C1882=C1881,C1882&gt;C1881),C1881,0)</f>
        <v>0</v>
      </c>
      <c r="M1882" s="24">
        <f t="shared" si="5"/>
        <v>0</v>
      </c>
      <c r="N1882" s="24">
        <f>IFNA(VLOOKUP(A1882,'HUMAN RESOURCES processed'!$A$2:$M$2692,5,0))</f>
        <v>0.021</v>
      </c>
      <c r="O1882" s="24">
        <f>IFNA(VLOOKUP(A1882,'HUMAN RESOURCES processed'!$A$2:$M$2692,6,0))</f>
        <v>0.015</v>
      </c>
      <c r="P1882" s="24">
        <f>IFNA(VLOOKUP(A1882,'HUMAN RESOURCES processed'!$A$2:$M$2692,7,0))</f>
        <v>77</v>
      </c>
      <c r="Q1882" s="24">
        <f>IFNA(VLOOKUP(A1882,'HUMAN RESOURCES processed'!$A$2:$M$2692,8,0))</f>
        <v>73</v>
      </c>
      <c r="R1882" s="24">
        <f t="shared" si="6"/>
        <v>75</v>
      </c>
      <c r="S1882" s="24">
        <f>IFNA(VLOOKUP(A1882,'HUMAN RESOURCES processed'!$A$2:$M$2692,9,0))</f>
        <v>0.313</v>
      </c>
      <c r="T1882" s="24">
        <f>IFNA(VLOOKUP(A1882,'HUMAN RESOURCES processed'!$A$2:$M$2692,10,0))</f>
        <v>0.657</v>
      </c>
      <c r="U1882" s="24">
        <f>IFNA(VLOOKUP(A1882,'HUMAN RESOURCES processed'!$A$2:$M$2692,11,0))</f>
        <v>0.03</v>
      </c>
      <c r="V1882" s="24">
        <f>IFNA(VLOOKUP(A1882,'HUMAN RESOURCES processed'!$A$2:$M$2692,12,0))</f>
        <v>26796375</v>
      </c>
      <c r="W1882" s="24">
        <f>IFNA(VLOOKUP(A1882,'HUMAN RESOURCES processed'!$A$2:$M$2692,13,0))</f>
        <v>0.819</v>
      </c>
      <c r="X1882" s="24">
        <f>IFNA(VLOOKUP(A1882,'TOURISM processed'!$A$2:$F$2692,5,0))</f>
        <v>6744000000</v>
      </c>
      <c r="Y1882" s="24">
        <f>IFNA(VLOOKUP(A1882,'TOURISM processed'!$A$2:$F$2692,6,0))</f>
        <v>21312000000</v>
      </c>
      <c r="Z1882" s="24">
        <f t="shared" si="7"/>
        <v>795.3314581</v>
      </c>
      <c r="AA1882" s="24">
        <f>IFNA(VLOOKUP(A1882,'BUSINESS processed'!A1882:J4572,5,0))</f>
        <v>0.145</v>
      </c>
      <c r="AB1882" s="24">
        <f>IFNA(VLOOKUP(A1882,'BUSINESS processed'!A1882:J4572,6,0))</f>
        <v>21</v>
      </c>
      <c r="AC1882" s="24">
        <f t="shared" si="1060"/>
        <v>0</v>
      </c>
      <c r="AD1882" s="24">
        <f>IFNA(VLOOKUP(A1882,'BUSINESS processed'!A1882:J4572,8,0))</f>
        <v>79</v>
      </c>
      <c r="AE1882" s="24">
        <f>IFNA(VLOOKUP(A1882,'BUSINESS processed'!A1882:J4572,9,0))</f>
        <v>0.38</v>
      </c>
      <c r="AF1882" s="27">
        <f>IFNA(VLOOKUP(A1882,'BUSINESS processed'!A1882:J4572,10,0))</f>
        <v>1.674</v>
      </c>
      <c r="AG1882" s="26"/>
      <c r="AH1882" s="26"/>
      <c r="AI1882" s="26"/>
      <c r="AJ1882" s="26"/>
      <c r="AK1882" s="26"/>
      <c r="AL1882" s="26"/>
      <c r="AM1882" s="26"/>
      <c r="AN1882" s="26"/>
      <c r="AO1882" s="26"/>
      <c r="AP1882" s="26"/>
      <c r="AQ1882" s="26"/>
      <c r="AR1882" s="26"/>
      <c r="AS1882" s="26"/>
      <c r="AT1882" s="26"/>
      <c r="AU1882" s="26"/>
      <c r="AV1882" s="26"/>
      <c r="AW1882" s="26"/>
      <c r="AX1882" s="26"/>
      <c r="AY1882" s="26"/>
      <c r="AZ1882" s="26"/>
      <c r="BA1882" s="26"/>
      <c r="BB1882" s="26"/>
      <c r="BC1882" s="26"/>
      <c r="BD1882" s="26"/>
      <c r="BE1882" s="26"/>
      <c r="BF1882" s="26"/>
      <c r="BG1882" s="26"/>
      <c r="BH1882" s="26"/>
    </row>
    <row r="1883">
      <c r="A1883" s="18" t="str">
        <f t="shared" si="1"/>
        <v>Middle East_Saudi Arabia-Middle East_2010</v>
      </c>
      <c r="B1883" s="19" t="s">
        <v>228</v>
      </c>
      <c r="C1883" s="20" t="s">
        <v>238</v>
      </c>
      <c r="D1883" s="21" t="s">
        <v>89</v>
      </c>
      <c r="E1883" s="22">
        <v>5.27E11</v>
      </c>
      <c r="F1883" s="22">
        <f t="shared" si="2"/>
        <v>19333.49908</v>
      </c>
      <c r="G1883" s="23">
        <v>0.04</v>
      </c>
      <c r="H1883" s="23">
        <v>663.0</v>
      </c>
      <c r="I1883" s="39">
        <f t="shared" si="1054"/>
        <v>0</v>
      </c>
      <c r="J1883" s="24">
        <f>IFNA(VLOOKUP(A1883,'ENERGY processed'!$A$2:$H$2692,7,0),"")</f>
        <v>145540</v>
      </c>
      <c r="K1883" s="24">
        <f t="shared" si="3"/>
        <v>0.00533927411</v>
      </c>
      <c r="L1883" s="24">
        <f>IFNA(VLOOKUP(A1883,'ENERGY processed'!$A$2:$H$2692,8,0),"")</f>
        <v>397642</v>
      </c>
      <c r="M1883" s="24">
        <f t="shared" si="5"/>
        <v>0.01458787712</v>
      </c>
      <c r="N1883" s="24">
        <f>IFNA(VLOOKUP(A1883,'HUMAN RESOURCES processed'!$A$2:$M$2692,5,0))</f>
        <v>0.021</v>
      </c>
      <c r="O1883" s="24">
        <f>IFNA(VLOOKUP(A1883,'HUMAN RESOURCES processed'!$A$2:$M$2692,6,0))</f>
        <v>0.015</v>
      </c>
      <c r="P1883" s="24">
        <f>IFNA(VLOOKUP(A1883,'HUMAN RESOURCES processed'!$A$2:$M$2692,7,0))</f>
        <v>77</v>
      </c>
      <c r="Q1883" s="24">
        <f>IFNA(VLOOKUP(A1883,'HUMAN RESOURCES processed'!$A$2:$M$2692,8,0))</f>
        <v>73</v>
      </c>
      <c r="R1883" s="24">
        <f t="shared" si="6"/>
        <v>75</v>
      </c>
      <c r="S1883" s="24">
        <f>IFNA(VLOOKUP(A1883,'HUMAN RESOURCES processed'!$A$2:$M$2692,9,0))</f>
        <v>0.307</v>
      </c>
      <c r="T1883" s="24">
        <f>IFNA(VLOOKUP(A1883,'HUMAN RESOURCES processed'!$A$2:$M$2692,10,0))</f>
        <v>0.663</v>
      </c>
      <c r="U1883" s="24">
        <f>IFNA(VLOOKUP(A1883,'HUMAN RESOURCES processed'!$A$2:$M$2692,11,0))</f>
        <v>0.03</v>
      </c>
      <c r="V1883" s="24">
        <f>IFNA(VLOOKUP(A1883,'HUMAN RESOURCES processed'!$A$2:$M$2692,12,0))</f>
        <v>27258387</v>
      </c>
      <c r="W1883" s="24">
        <f>IFNA(VLOOKUP(A1883,'HUMAN RESOURCES processed'!$A$2:$M$2692,13,0))</f>
        <v>0.821</v>
      </c>
      <c r="X1883" s="24">
        <f>IFNA(VLOOKUP(A1883,'TOURISM processed'!$A$2:$F$2692,5,0))</f>
        <v>7536000000</v>
      </c>
      <c r="Y1883" s="24">
        <f>IFNA(VLOOKUP(A1883,'TOURISM processed'!$A$2:$F$2692,6,0))</f>
        <v>22076000000</v>
      </c>
      <c r="Z1883" s="24">
        <f t="shared" si="7"/>
        <v>809.8791759</v>
      </c>
      <c r="AA1883" s="24">
        <f>IFNA(VLOOKUP(A1883,'BUSINESS processed'!A1883:J4573,5,0))</f>
        <v>0.145</v>
      </c>
      <c r="AB1883" s="24">
        <f>IFNA(VLOOKUP(A1883,'BUSINESS processed'!A1883:J4573,6,0))</f>
        <v>21</v>
      </c>
      <c r="AC1883" s="24">
        <f t="shared" si="1060"/>
        <v>0</v>
      </c>
      <c r="AD1883" s="24">
        <f>IFNA(VLOOKUP(A1883,'BUSINESS processed'!A1883:J4573,8,0))</f>
        <v>79</v>
      </c>
      <c r="AE1883" s="24">
        <f>IFNA(VLOOKUP(A1883,'BUSINESS processed'!A1883:J4573,9,0))</f>
        <v>0.41</v>
      </c>
      <c r="AF1883" s="27">
        <f>IFNA(VLOOKUP(A1883,'BUSINESS processed'!A1883:J4573,10,0))</f>
        <v>1.892</v>
      </c>
      <c r="AG1883" s="26"/>
      <c r="AH1883" s="26"/>
      <c r="AI1883" s="26"/>
      <c r="AJ1883" s="26"/>
      <c r="AK1883" s="26"/>
      <c r="AL1883" s="26"/>
      <c r="AM1883" s="26"/>
      <c r="AN1883" s="26"/>
      <c r="AO1883" s="26"/>
      <c r="AP1883" s="26"/>
      <c r="AQ1883" s="26"/>
      <c r="AR1883" s="26"/>
      <c r="AS1883" s="26"/>
      <c r="AT1883" s="26"/>
      <c r="AU1883" s="26"/>
      <c r="AV1883" s="26"/>
      <c r="AW1883" s="26"/>
      <c r="AX1883" s="26"/>
      <c r="AY1883" s="26"/>
      <c r="AZ1883" s="26"/>
      <c r="BA1883" s="26"/>
      <c r="BB1883" s="26"/>
      <c r="BC1883" s="26"/>
      <c r="BD1883" s="26"/>
      <c r="BE1883" s="26"/>
      <c r="BF1883" s="26"/>
      <c r="BG1883" s="26"/>
      <c r="BH1883" s="26"/>
    </row>
    <row r="1884">
      <c r="A1884" s="18" t="str">
        <f t="shared" si="1"/>
        <v>Middle East_Saudi Arabia-Middle East_2011</v>
      </c>
      <c r="B1884" s="19" t="s">
        <v>228</v>
      </c>
      <c r="C1884" s="20" t="s">
        <v>238</v>
      </c>
      <c r="D1884" s="21" t="s">
        <v>90</v>
      </c>
      <c r="E1884" s="22">
        <v>6.7E11</v>
      </c>
      <c r="F1884" s="22">
        <f t="shared" si="2"/>
        <v>24133.9444</v>
      </c>
      <c r="G1884" s="23">
        <v>0.035</v>
      </c>
      <c r="H1884" s="23">
        <v>721.0</v>
      </c>
      <c r="I1884" s="39">
        <f t="shared" si="1054"/>
        <v>0</v>
      </c>
      <c r="J1884" s="24">
        <f>IFNA(VLOOKUP(A1884,'ENERGY processed'!$A$2:$H$2692,7,0),"")</f>
        <v>111353.5</v>
      </c>
      <c r="K1884" s="24">
        <f t="shared" si="3"/>
        <v>0.004011043549</v>
      </c>
      <c r="L1884" s="24">
        <f>IFNA(VLOOKUP(A1884,'ENERGY processed'!$A$2:$H$2692,8,0),"")</f>
        <v>312103.5</v>
      </c>
      <c r="M1884" s="24">
        <f t="shared" si="5"/>
        <v>0.01124222167</v>
      </c>
      <c r="N1884" s="24">
        <f>IFNA(VLOOKUP(A1884,'HUMAN RESOURCES processed'!$A$2:$M$2692,5,0))</f>
        <v>0.02</v>
      </c>
      <c r="O1884" s="24">
        <f>IFNA(VLOOKUP(A1884,'HUMAN RESOURCES processed'!$A$2:$M$2692,6,0))</f>
        <v>0.014</v>
      </c>
      <c r="P1884" s="24">
        <f>IFNA(VLOOKUP(A1884,'HUMAN RESOURCES processed'!$A$2:$M$2692,7,0))</f>
        <v>77</v>
      </c>
      <c r="Q1884" s="24">
        <f>IFNA(VLOOKUP(A1884,'HUMAN RESOURCES processed'!$A$2:$M$2692,8,0))</f>
        <v>74</v>
      </c>
      <c r="R1884" s="24">
        <f t="shared" si="6"/>
        <v>75.5</v>
      </c>
      <c r="S1884" s="24">
        <f>IFNA(VLOOKUP(A1884,'HUMAN RESOURCES processed'!$A$2:$M$2692,9,0))</f>
        <v>0.302</v>
      </c>
      <c r="T1884" s="24">
        <f>IFNA(VLOOKUP(A1884,'HUMAN RESOURCES processed'!$A$2:$M$2692,10,0))</f>
        <v>0.669</v>
      </c>
      <c r="U1884" s="24">
        <f>IFNA(VLOOKUP(A1884,'HUMAN RESOURCES processed'!$A$2:$M$2692,11,0))</f>
        <v>0.029</v>
      </c>
      <c r="V1884" s="24">
        <f>IFNA(VLOOKUP(A1884,'HUMAN RESOURCES processed'!$A$2:$M$2692,12,0))</f>
        <v>27761728</v>
      </c>
      <c r="W1884" s="24">
        <f>IFNA(VLOOKUP(A1884,'HUMAN RESOURCES processed'!$A$2:$M$2692,13,0))</f>
        <v>0.823</v>
      </c>
      <c r="X1884" s="24">
        <f>IFNA(VLOOKUP(A1884,'TOURISM processed'!$A$2:$F$2692,5,0))</f>
        <v>9317000000</v>
      </c>
      <c r="Y1884" s="24">
        <f>IFNA(VLOOKUP(A1884,'TOURISM processed'!$A$2:$F$2692,6,0))</f>
        <v>18202000000</v>
      </c>
      <c r="Z1884" s="24">
        <f t="shared" si="7"/>
        <v>655.6508298</v>
      </c>
      <c r="AA1884" s="24">
        <f>IFNA(VLOOKUP(A1884,'BUSINESS processed'!A1884:J4574,5,0))</f>
        <v>0.145</v>
      </c>
      <c r="AB1884" s="24">
        <f>IFNA(VLOOKUP(A1884,'BUSINESS processed'!A1884:J4574,6,0))</f>
        <v>21</v>
      </c>
      <c r="AC1884" s="24">
        <f t="shared" si="1060"/>
        <v>0</v>
      </c>
      <c r="AD1884" s="24">
        <f>IFNA(VLOOKUP(A1884,'BUSINESS processed'!A1884:J4574,8,0))</f>
        <v>79</v>
      </c>
      <c r="AE1884" s="24">
        <f>IFNA(VLOOKUP(A1884,'BUSINESS processed'!A1884:J4574,9,0))</f>
        <v>0.475</v>
      </c>
      <c r="AF1884" s="27">
        <f>IFNA(VLOOKUP(A1884,'BUSINESS processed'!A1884:J4574,10,0))</f>
        <v>1.935</v>
      </c>
      <c r="AG1884" s="26"/>
      <c r="AH1884" s="26"/>
      <c r="AI1884" s="26"/>
      <c r="AJ1884" s="26"/>
      <c r="AK1884" s="26"/>
      <c r="AL1884" s="26"/>
      <c r="AM1884" s="26"/>
      <c r="AN1884" s="26"/>
      <c r="AO1884" s="26"/>
      <c r="AP1884" s="26"/>
      <c r="AQ1884" s="26"/>
      <c r="AR1884" s="26"/>
      <c r="AS1884" s="26"/>
      <c r="AT1884" s="26"/>
      <c r="AU1884" s="26"/>
      <c r="AV1884" s="26"/>
      <c r="AW1884" s="26"/>
      <c r="AX1884" s="26"/>
      <c r="AY1884" s="26"/>
      <c r="AZ1884" s="26"/>
      <c r="BA1884" s="26"/>
      <c r="BB1884" s="26"/>
      <c r="BC1884" s="26"/>
      <c r="BD1884" s="26"/>
      <c r="BE1884" s="26"/>
      <c r="BF1884" s="26"/>
      <c r="BG1884" s="26"/>
      <c r="BH1884" s="26"/>
    </row>
    <row r="1885">
      <c r="A1885" s="18" t="str">
        <f t="shared" si="1"/>
        <v>Middle East_Saudi Arabia-Middle East_2012</v>
      </c>
      <c r="B1885" s="19" t="s">
        <v>228</v>
      </c>
      <c r="C1885" s="20" t="s">
        <v>238</v>
      </c>
      <c r="D1885" s="21" t="s">
        <v>91</v>
      </c>
      <c r="E1885" s="22">
        <v>7.34E11</v>
      </c>
      <c r="F1885" s="22">
        <f t="shared" si="2"/>
        <v>25947.53119</v>
      </c>
      <c r="G1885" s="23">
        <v>0.032</v>
      </c>
      <c r="H1885" s="23">
        <v>795.0</v>
      </c>
      <c r="I1885" s="39">
        <f t="shared" si="1054"/>
        <v>0</v>
      </c>
      <c r="J1885" s="24">
        <f>IFNA(VLOOKUP(A1885,'ENERGY processed'!$A$2:$H$2692,7,0),"")</f>
        <v>158214</v>
      </c>
      <c r="K1885" s="24">
        <f t="shared" si="3"/>
        <v>0.005593000954</v>
      </c>
      <c r="L1885" s="24">
        <f>IFNA(VLOOKUP(A1885,'ENERGY processed'!$A$2:$H$2692,8,0),"")</f>
        <v>432739</v>
      </c>
      <c r="M1885" s="24">
        <f t="shared" si="5"/>
        <v>0.01529769578</v>
      </c>
      <c r="N1885" s="24">
        <f>IFNA(VLOOKUP(A1885,'HUMAN RESOURCES processed'!$A$2:$M$2692,5,0))</f>
        <v>0.02</v>
      </c>
      <c r="O1885" s="24">
        <f>IFNA(VLOOKUP(A1885,'HUMAN RESOURCES processed'!$A$2:$M$2692,6,0))</f>
        <v>0.014</v>
      </c>
      <c r="P1885" s="24">
        <f>IFNA(VLOOKUP(A1885,'HUMAN RESOURCES processed'!$A$2:$M$2692,7,0))</f>
        <v>77</v>
      </c>
      <c r="Q1885" s="24">
        <f>IFNA(VLOOKUP(A1885,'HUMAN RESOURCES processed'!$A$2:$M$2692,8,0))</f>
        <v>74</v>
      </c>
      <c r="R1885" s="24">
        <f t="shared" si="6"/>
        <v>75.5</v>
      </c>
      <c r="S1885" s="24">
        <f>IFNA(VLOOKUP(A1885,'HUMAN RESOURCES processed'!$A$2:$M$2692,9,0))</f>
        <v>0.297</v>
      </c>
      <c r="T1885" s="24">
        <f>IFNA(VLOOKUP(A1885,'HUMAN RESOURCES processed'!$A$2:$M$2692,10,0))</f>
        <v>0.674</v>
      </c>
      <c r="U1885" s="24">
        <f>IFNA(VLOOKUP(A1885,'HUMAN RESOURCES processed'!$A$2:$M$2692,11,0))</f>
        <v>0.029</v>
      </c>
      <c r="V1885" s="24">
        <f>IFNA(VLOOKUP(A1885,'HUMAN RESOURCES processed'!$A$2:$M$2692,12,0))</f>
        <v>28287855</v>
      </c>
      <c r="W1885" s="24">
        <f>IFNA(VLOOKUP(A1885,'HUMAN RESOURCES processed'!$A$2:$M$2692,13,0))</f>
        <v>0.825</v>
      </c>
      <c r="X1885" s="24">
        <f>IFNA(VLOOKUP(A1885,'TOURISM processed'!$A$2:$F$2692,5,0))</f>
        <v>8400000000</v>
      </c>
      <c r="Y1885" s="24">
        <f>IFNA(VLOOKUP(A1885,'TOURISM processed'!$A$2:$F$2692,6,0))</f>
        <v>17986000000</v>
      </c>
      <c r="Z1885" s="24">
        <f t="shared" si="7"/>
        <v>635.8205668</v>
      </c>
      <c r="AA1885" s="24">
        <f>IFNA(VLOOKUP(A1885,'BUSINESS processed'!A1885:J4575,5,0))</f>
        <v>0.145</v>
      </c>
      <c r="AB1885" s="24">
        <f>IFNA(VLOOKUP(A1885,'BUSINESS processed'!A1885:J4575,6,0))</f>
        <v>21</v>
      </c>
      <c r="AC1885" s="24">
        <f>IFNA(VLOOKUP(A1885,'BUSINESS processed'!A1885:J4575,7,0))</f>
        <v>22</v>
      </c>
      <c r="AD1885" s="24">
        <f>IFNA(VLOOKUP(A1885,'BUSINESS processed'!A1885:J4575,8,0))</f>
        <v>72</v>
      </c>
      <c r="AE1885" s="24">
        <f>IFNA(VLOOKUP(A1885,'BUSINESS processed'!A1885:J4575,9,0))</f>
        <v>0.54</v>
      </c>
      <c r="AF1885" s="27">
        <f>IFNA(VLOOKUP(A1885,'BUSINESS processed'!A1885:J4575,10,0))</f>
        <v>1.874</v>
      </c>
      <c r="AG1885" s="26"/>
      <c r="AH1885" s="26"/>
      <c r="AI1885" s="26"/>
      <c r="AJ1885" s="26"/>
      <c r="AK1885" s="26"/>
      <c r="AL1885" s="26"/>
      <c r="AM1885" s="26"/>
      <c r="AN1885" s="26"/>
      <c r="AO1885" s="26"/>
      <c r="AP1885" s="26"/>
      <c r="AQ1885" s="26"/>
      <c r="AR1885" s="26"/>
      <c r="AS1885" s="26"/>
      <c r="AT1885" s="26"/>
      <c r="AU1885" s="26"/>
      <c r="AV1885" s="26"/>
      <c r="AW1885" s="26"/>
      <c r="AX1885" s="26"/>
      <c r="AY1885" s="26"/>
      <c r="AZ1885" s="26"/>
      <c r="BA1885" s="26"/>
      <c r="BB1885" s="26"/>
      <c r="BC1885" s="26"/>
      <c r="BD1885" s="26"/>
      <c r="BE1885" s="26"/>
      <c r="BF1885" s="26"/>
      <c r="BG1885" s="26"/>
      <c r="BH1885" s="26"/>
    </row>
    <row r="1886">
      <c r="A1886" s="18" t="str">
        <f t="shared" si="1"/>
        <v>Middle East_Syria-Middle East_2000</v>
      </c>
      <c r="B1886" s="19" t="s">
        <v>228</v>
      </c>
      <c r="C1886" s="20" t="s">
        <v>239</v>
      </c>
      <c r="D1886" s="21" t="s">
        <v>70</v>
      </c>
      <c r="E1886" s="22">
        <v>1.9325894913E10</v>
      </c>
      <c r="F1886" s="22">
        <f t="shared" si="2"/>
        <v>1180.48069</v>
      </c>
      <c r="G1886" s="23">
        <v>0.049</v>
      </c>
      <c r="H1886" s="23">
        <v>59.0</v>
      </c>
      <c r="I1886" s="23">
        <v>0.09</v>
      </c>
      <c r="J1886" s="24">
        <f>IF(AND( C1886=C1885,D1886&gt;D1885),J1885,0)</f>
        <v>0</v>
      </c>
      <c r="K1886" s="24">
        <f t="shared" si="3"/>
        <v>0</v>
      </c>
      <c r="L1886" s="24">
        <f t="shared" ref="L1886:L1887" si="1064">IF(AND(C1886=C1885,C1886&gt;C1885),C1885,0)</f>
        <v>0</v>
      </c>
      <c r="M1886" s="24">
        <f t="shared" si="5"/>
        <v>0</v>
      </c>
      <c r="N1886" s="24">
        <f>IFNA(VLOOKUP(A1886,'HUMAN RESOURCES processed'!$A$2:$M$2692,5,0))</f>
        <v>0.03</v>
      </c>
      <c r="O1886" s="24">
        <f>IFNA(VLOOKUP(A1886,'HUMAN RESOURCES processed'!$A$2:$M$2692,6,0))</f>
        <v>0.02</v>
      </c>
      <c r="P1886" s="24">
        <f>IFNA(VLOOKUP(A1886,'HUMAN RESOURCES processed'!$A$2:$M$2692,7,0))</f>
        <v>75</v>
      </c>
      <c r="Q1886" s="24">
        <f>IFNA(VLOOKUP(A1886,'HUMAN RESOURCES processed'!$A$2:$M$2692,8,0))</f>
        <v>72</v>
      </c>
      <c r="R1886" s="24">
        <f t="shared" si="6"/>
        <v>73.5</v>
      </c>
      <c r="S1886" s="24">
        <f>IFNA(VLOOKUP(A1886,'HUMAN RESOURCES processed'!$A$2:$M$2692,9,0))</f>
        <v>0.408</v>
      </c>
      <c r="T1886" s="24">
        <f>IFNA(VLOOKUP(A1886,'HUMAN RESOURCES processed'!$A$2:$M$2692,10,0))</f>
        <v>0.558</v>
      </c>
      <c r="U1886" s="24">
        <f>IFNA(VLOOKUP(A1886,'HUMAN RESOURCES processed'!$A$2:$M$2692,11,0))</f>
        <v>0.034</v>
      </c>
      <c r="V1886" s="24">
        <f>IFNA(VLOOKUP(A1886,'HUMAN RESOURCES processed'!$A$2:$M$2692,12,0))</f>
        <v>16371208</v>
      </c>
      <c r="W1886" s="24">
        <f>IFNA(VLOOKUP(A1886,'HUMAN RESOURCES processed'!$A$2:$M$2692,13,0))</f>
        <v>0.519</v>
      </c>
      <c r="X1886" s="24">
        <f>IFNA(VLOOKUP(A1886,'TOURISM processed'!$A$2:$F$2692,5,0))</f>
        <v>1082000000</v>
      </c>
      <c r="Y1886" s="24">
        <f>IFNA(VLOOKUP(A1886,'TOURISM processed'!$A$2:$F$2692,6,0))</f>
        <v>669000000</v>
      </c>
      <c r="Z1886" s="24">
        <f t="shared" si="7"/>
        <v>40.86442491</v>
      </c>
      <c r="AA1886" s="24">
        <f t="shared" ref="AA1886:AA1890" si="1065">IF(AND(C1886=C1885,D1886&gt;D1885),AA1885,0)</f>
        <v>0</v>
      </c>
      <c r="AB1886" s="24">
        <f t="shared" ref="AB1886:AB1888" si="1066">IF(AND(C1886=C1885,D1886&gt;D1885),AB1885,0)</f>
        <v>0</v>
      </c>
      <c r="AC1886" s="24">
        <f t="shared" ref="AC1886:AC1897" si="1067">IF(AND(C1886=C1885,D1886&gt;D1885),AC1885,0)</f>
        <v>0</v>
      </c>
      <c r="AD1886" s="24">
        <f t="shared" ref="AD1886:AD1890" si="1068">IF(AND(C1886=C1885,D1886&gt;D1885),AD1885,0)</f>
        <v>0</v>
      </c>
      <c r="AE1886" s="24">
        <f>IFNA(VLOOKUP(A1886,'BUSINESS processed'!A1886:J4576,9,0))</f>
        <v>0.002</v>
      </c>
      <c r="AF1886" s="27">
        <f>IFNA(VLOOKUP(A1886,'BUSINESS processed'!A1886:J4576,10,0))</f>
        <v>0.002</v>
      </c>
      <c r="AG1886" s="26"/>
      <c r="AH1886" s="26"/>
      <c r="AI1886" s="26"/>
      <c r="AJ1886" s="26"/>
      <c r="AK1886" s="26"/>
      <c r="AL1886" s="26"/>
      <c r="AM1886" s="26"/>
      <c r="AN1886" s="26"/>
      <c r="AO1886" s="26"/>
      <c r="AP1886" s="26"/>
      <c r="AQ1886" s="26"/>
      <c r="AR1886" s="26"/>
      <c r="AS1886" s="26"/>
      <c r="AT1886" s="26"/>
      <c r="AU1886" s="26"/>
      <c r="AV1886" s="26"/>
      <c r="AW1886" s="26"/>
      <c r="AX1886" s="26"/>
      <c r="AY1886" s="26"/>
      <c r="AZ1886" s="26"/>
      <c r="BA1886" s="26"/>
      <c r="BB1886" s="26"/>
      <c r="BC1886" s="26"/>
      <c r="BD1886" s="26"/>
      <c r="BE1886" s="26"/>
      <c r="BF1886" s="26"/>
      <c r="BG1886" s="26"/>
      <c r="BH1886" s="26"/>
    </row>
    <row r="1887">
      <c r="A1887" s="18" t="str">
        <f t="shared" si="1"/>
        <v>Middle East_Syria-Middle East_2001</v>
      </c>
      <c r="B1887" s="19" t="s">
        <v>228</v>
      </c>
      <c r="C1887" s="20" t="s">
        <v>239</v>
      </c>
      <c r="D1887" s="21" t="s">
        <v>71</v>
      </c>
      <c r="E1887" s="22">
        <v>2.1099833784E10</v>
      </c>
      <c r="F1887" s="22">
        <f t="shared" si="2"/>
        <v>1263.388659</v>
      </c>
      <c r="G1887" s="23">
        <v>0.049</v>
      </c>
      <c r="H1887" s="23">
        <v>58.0</v>
      </c>
      <c r="I1887" s="23">
        <v>0.09</v>
      </c>
      <c r="J1887" s="24">
        <f>IFNA(VLOOKUP(A1887,'ENERGY processed'!$A$2:$H$2692,7,0),"")</f>
        <v>19986</v>
      </c>
      <c r="K1887" s="24">
        <f t="shared" si="3"/>
        <v>0.001196695955</v>
      </c>
      <c r="L1887" s="24">
        <f t="shared" si="1064"/>
        <v>0</v>
      </c>
      <c r="M1887" s="24">
        <f t="shared" si="5"/>
        <v>0</v>
      </c>
      <c r="N1887" s="24">
        <f>IFNA(VLOOKUP(A1887,'HUMAN RESOURCES processed'!$A$2:$M$2692,5,0))</f>
        <v>0.03</v>
      </c>
      <c r="O1887" s="24">
        <f>IFNA(VLOOKUP(A1887,'HUMAN RESOURCES processed'!$A$2:$M$2692,6,0))</f>
        <v>0.019</v>
      </c>
      <c r="P1887" s="24">
        <f>IFNA(VLOOKUP(A1887,'HUMAN RESOURCES processed'!$A$2:$M$2692,7,0))</f>
        <v>75</v>
      </c>
      <c r="Q1887" s="24">
        <f>IFNA(VLOOKUP(A1887,'HUMAN RESOURCES processed'!$A$2:$M$2692,8,0))</f>
        <v>72</v>
      </c>
      <c r="R1887" s="24">
        <f t="shared" si="6"/>
        <v>73.5</v>
      </c>
      <c r="S1887" s="24">
        <f>IFNA(VLOOKUP(A1887,'HUMAN RESOURCES processed'!$A$2:$M$2692,9,0))</f>
        <v>0.404</v>
      </c>
      <c r="T1887" s="24">
        <f>IFNA(VLOOKUP(A1887,'HUMAN RESOURCES processed'!$A$2:$M$2692,10,0))</f>
        <v>0.563</v>
      </c>
      <c r="U1887" s="24">
        <f>IFNA(VLOOKUP(A1887,'HUMAN RESOURCES processed'!$A$2:$M$2692,11,0))</f>
        <v>0.034</v>
      </c>
      <c r="V1887" s="24">
        <f>IFNA(VLOOKUP(A1887,'HUMAN RESOURCES processed'!$A$2:$M$2692,12,0))</f>
        <v>16700984</v>
      </c>
      <c r="W1887" s="24">
        <f>IFNA(VLOOKUP(A1887,'HUMAN RESOURCES processed'!$A$2:$M$2692,13,0))</f>
        <v>0.523</v>
      </c>
      <c r="X1887" s="24">
        <f>IFNA(VLOOKUP(A1887,'TOURISM processed'!$A$2:$F$2692,5,0))</f>
        <v>1150000000</v>
      </c>
      <c r="Y1887" s="24">
        <f>IFNA(VLOOKUP(A1887,'TOURISM processed'!$A$2:$F$2692,6,0))</f>
        <v>670000000</v>
      </c>
      <c r="Z1887" s="24">
        <f t="shared" si="7"/>
        <v>40.11739668</v>
      </c>
      <c r="AA1887" s="24">
        <f t="shared" si="1065"/>
        <v>0</v>
      </c>
      <c r="AB1887" s="24">
        <f t="shared" si="1066"/>
        <v>0</v>
      </c>
      <c r="AC1887" s="24">
        <f t="shared" si="1067"/>
        <v>0</v>
      </c>
      <c r="AD1887" s="24">
        <f t="shared" si="1068"/>
        <v>0</v>
      </c>
      <c r="AE1887" s="24">
        <f>IFNA(VLOOKUP(A1887,'BUSINESS processed'!A1887:J4577,9,0))</f>
        <v>0.004</v>
      </c>
      <c r="AF1887" s="27">
        <f>IFNA(VLOOKUP(A1887,'BUSINESS processed'!A1887:J4577,10,0))</f>
        <v>0.012</v>
      </c>
      <c r="AG1887" s="26"/>
      <c r="AH1887" s="26"/>
      <c r="AI1887" s="26"/>
      <c r="AJ1887" s="26"/>
      <c r="AK1887" s="26"/>
      <c r="AL1887" s="26"/>
      <c r="AM1887" s="26"/>
      <c r="AN1887" s="26"/>
      <c r="AO1887" s="26"/>
      <c r="AP1887" s="26"/>
      <c r="AQ1887" s="26"/>
      <c r="AR1887" s="26"/>
      <c r="AS1887" s="26"/>
      <c r="AT1887" s="26"/>
      <c r="AU1887" s="26"/>
      <c r="AV1887" s="26"/>
      <c r="AW1887" s="26"/>
      <c r="AX1887" s="26"/>
      <c r="AY1887" s="26"/>
      <c r="AZ1887" s="26"/>
      <c r="BA1887" s="26"/>
      <c r="BB1887" s="26"/>
      <c r="BC1887" s="26"/>
      <c r="BD1887" s="26"/>
      <c r="BE1887" s="26"/>
      <c r="BF1887" s="26"/>
      <c r="BG1887" s="26"/>
      <c r="BH1887" s="26"/>
    </row>
    <row r="1888">
      <c r="A1888" s="18" t="str">
        <f t="shared" si="1"/>
        <v>Middle East_Syria-Middle East_2002</v>
      </c>
      <c r="B1888" s="19" t="s">
        <v>228</v>
      </c>
      <c r="C1888" s="20" t="s">
        <v>239</v>
      </c>
      <c r="D1888" s="21" t="s">
        <v>72</v>
      </c>
      <c r="E1888" s="22">
        <v>2.1582248882E10</v>
      </c>
      <c r="F1888" s="22">
        <f t="shared" si="2"/>
        <v>1269.941768</v>
      </c>
      <c r="G1888" s="23">
        <v>0.049</v>
      </c>
      <c r="H1888" s="23">
        <v>57.0</v>
      </c>
      <c r="I1888" s="23">
        <v>0.09</v>
      </c>
      <c r="J1888" s="24">
        <f>IFNA(VLOOKUP(A1888,'ENERGY processed'!$A$2:$H$2692,7,0),"")</f>
        <v>21649</v>
      </c>
      <c r="K1888" s="24">
        <f t="shared" si="3"/>
        <v>0.001273869534</v>
      </c>
      <c r="L1888" s="24">
        <f>IFNA(VLOOKUP(A1888,'ENERGY processed'!$A$2:$H$2692,8,0),"")</f>
        <v>61859</v>
      </c>
      <c r="M1888" s="24">
        <f t="shared" si="5"/>
        <v>0.003639904638</v>
      </c>
      <c r="N1888" s="24">
        <f>IFNA(VLOOKUP(A1888,'HUMAN RESOURCES processed'!$A$2:$M$2692,5,0))</f>
        <v>0.029</v>
      </c>
      <c r="O1888" s="24">
        <f>IFNA(VLOOKUP(A1888,'HUMAN RESOURCES processed'!$A$2:$M$2692,6,0))</f>
        <v>0.018</v>
      </c>
      <c r="P1888" s="24">
        <f>IFNA(VLOOKUP(A1888,'HUMAN RESOURCES processed'!$A$2:$M$2692,7,0))</f>
        <v>76</v>
      </c>
      <c r="Q1888" s="24">
        <f>IFNA(VLOOKUP(A1888,'HUMAN RESOURCES processed'!$A$2:$M$2692,8,0))</f>
        <v>72</v>
      </c>
      <c r="R1888" s="24">
        <f t="shared" si="6"/>
        <v>74</v>
      </c>
      <c r="S1888" s="24">
        <f>IFNA(VLOOKUP(A1888,'HUMAN RESOURCES processed'!$A$2:$M$2692,9,0))</f>
        <v>0.4</v>
      </c>
      <c r="T1888" s="24">
        <f>IFNA(VLOOKUP(A1888,'HUMAN RESOURCES processed'!$A$2:$M$2692,10,0))</f>
        <v>0.567</v>
      </c>
      <c r="U1888" s="24">
        <f>IFNA(VLOOKUP(A1888,'HUMAN RESOURCES processed'!$A$2:$M$2692,11,0))</f>
        <v>0.034</v>
      </c>
      <c r="V1888" s="24">
        <f>IFNA(VLOOKUP(A1888,'HUMAN RESOURCES processed'!$A$2:$M$2692,12,0))</f>
        <v>16994676</v>
      </c>
      <c r="W1888" s="24">
        <f>IFNA(VLOOKUP(A1888,'HUMAN RESOURCES processed'!$A$2:$M$2692,13,0))</f>
        <v>0.527</v>
      </c>
      <c r="X1888" s="24">
        <f>IFNA(VLOOKUP(A1888,'TOURISM processed'!$A$2:$F$2692,5,0))</f>
        <v>970000000</v>
      </c>
      <c r="Y1888" s="24">
        <f>IFNA(VLOOKUP(A1888,'TOURISM processed'!$A$2:$F$2692,6,0))</f>
        <v>760000000</v>
      </c>
      <c r="Z1888" s="24">
        <f t="shared" si="7"/>
        <v>44.71988757</v>
      </c>
      <c r="AA1888" s="24">
        <f t="shared" si="1065"/>
        <v>0</v>
      </c>
      <c r="AB1888" s="24">
        <f t="shared" si="1066"/>
        <v>0</v>
      </c>
      <c r="AC1888" s="24">
        <f t="shared" si="1067"/>
        <v>0</v>
      </c>
      <c r="AD1888" s="24">
        <f t="shared" si="1068"/>
        <v>0</v>
      </c>
      <c r="AE1888" s="24">
        <f>IFNA(VLOOKUP(A1888,'BUSINESS processed'!A1888:J4578,9,0))</f>
        <v>0.021</v>
      </c>
      <c r="AF1888" s="27">
        <f>IFNA(VLOOKUP(A1888,'BUSINESS processed'!A1888:J4578,10,0))</f>
        <v>0.024</v>
      </c>
      <c r="AG1888" s="26"/>
      <c r="AH1888" s="26"/>
      <c r="AI1888" s="26"/>
      <c r="AJ1888" s="26"/>
      <c r="AK1888" s="26"/>
      <c r="AL1888" s="26"/>
      <c r="AM1888" s="26"/>
      <c r="AN1888" s="26"/>
      <c r="AO1888" s="26"/>
      <c r="AP1888" s="26"/>
      <c r="AQ1888" s="26"/>
      <c r="AR1888" s="26"/>
      <c r="AS1888" s="26"/>
      <c r="AT1888" s="26"/>
      <c r="AU1888" s="26"/>
      <c r="AV1888" s="26"/>
      <c r="AW1888" s="26"/>
      <c r="AX1888" s="26"/>
      <c r="AY1888" s="26"/>
      <c r="AZ1888" s="26"/>
      <c r="BA1888" s="26"/>
      <c r="BB1888" s="26"/>
      <c r="BC1888" s="26"/>
      <c r="BD1888" s="26"/>
      <c r="BE1888" s="26"/>
      <c r="BF1888" s="26"/>
      <c r="BG1888" s="26"/>
      <c r="BH1888" s="26"/>
    </row>
    <row r="1889">
      <c r="A1889" s="18" t="str">
        <f t="shared" si="1"/>
        <v>Middle East_Syria-Middle East_2003</v>
      </c>
      <c r="B1889" s="19" t="s">
        <v>228</v>
      </c>
      <c r="C1889" s="20" t="s">
        <v>239</v>
      </c>
      <c r="D1889" s="21" t="s">
        <v>74</v>
      </c>
      <c r="E1889" s="22">
        <v>2.1828144686E10</v>
      </c>
      <c r="F1889" s="22">
        <f t="shared" si="2"/>
        <v>1261.853627</v>
      </c>
      <c r="G1889" s="23">
        <v>0.051</v>
      </c>
      <c r="H1889" s="23">
        <v>60.0</v>
      </c>
      <c r="I1889" s="23">
        <v>0.075</v>
      </c>
      <c r="J1889" s="24">
        <f>IFNA(VLOOKUP(A1889,'ENERGY processed'!$A$2:$H$2692,7,0),"")</f>
        <v>21233</v>
      </c>
      <c r="K1889" s="24">
        <f t="shared" si="3"/>
        <v>0.00122744917</v>
      </c>
      <c r="L1889" s="24">
        <f>IFNA(VLOOKUP(A1889,'ENERGY processed'!$A$2:$H$2692,8,0),"")</f>
        <v>62112</v>
      </c>
      <c r="M1889" s="24">
        <f t="shared" si="5"/>
        <v>0.003590605323</v>
      </c>
      <c r="N1889" s="24">
        <f>IFNA(VLOOKUP(A1889,'HUMAN RESOURCES processed'!$A$2:$M$2692,5,0))</f>
        <v>0.028</v>
      </c>
      <c r="O1889" s="24">
        <f>IFNA(VLOOKUP(A1889,'HUMAN RESOURCES processed'!$A$2:$M$2692,6,0))</f>
        <v>0.018</v>
      </c>
      <c r="P1889" s="24">
        <f>IFNA(VLOOKUP(A1889,'HUMAN RESOURCES processed'!$A$2:$M$2692,7,0))</f>
        <v>76</v>
      </c>
      <c r="Q1889" s="24">
        <f>IFNA(VLOOKUP(A1889,'HUMAN RESOURCES processed'!$A$2:$M$2692,8,0))</f>
        <v>72</v>
      </c>
      <c r="R1889" s="24">
        <f t="shared" si="6"/>
        <v>74</v>
      </c>
      <c r="S1889" s="24">
        <f>IFNA(VLOOKUP(A1889,'HUMAN RESOURCES processed'!$A$2:$M$2692,9,0))</f>
        <v>0.396</v>
      </c>
      <c r="T1889" s="24">
        <f>IFNA(VLOOKUP(A1889,'HUMAN RESOURCES processed'!$A$2:$M$2692,10,0))</f>
        <v>0.57</v>
      </c>
      <c r="U1889" s="24">
        <f>IFNA(VLOOKUP(A1889,'HUMAN RESOURCES processed'!$A$2:$M$2692,11,0))</f>
        <v>0.034</v>
      </c>
      <c r="V1889" s="24">
        <f>IFNA(VLOOKUP(A1889,'HUMAN RESOURCES processed'!$A$2:$M$2692,12,0))</f>
        <v>17298476</v>
      </c>
      <c r="W1889" s="24">
        <f>IFNA(VLOOKUP(A1889,'HUMAN RESOURCES processed'!$A$2:$M$2692,13,0))</f>
        <v>0.53</v>
      </c>
      <c r="X1889" s="24">
        <f>IFNA(VLOOKUP(A1889,'TOURISM processed'!$A$2:$F$2692,5,0))</f>
        <v>877000000</v>
      </c>
      <c r="Y1889" s="24">
        <f>IFNA(VLOOKUP(A1889,'TOURISM processed'!$A$2:$F$2692,6,0))</f>
        <v>734000000</v>
      </c>
      <c r="Z1889" s="24">
        <f t="shared" si="7"/>
        <v>42.43148356</v>
      </c>
      <c r="AA1889" s="24">
        <f t="shared" si="1065"/>
        <v>0</v>
      </c>
      <c r="AB1889" s="24">
        <f>IFNA(VLOOKUP(A1889,'BUSINESS processed'!A1889:J4579,6,0))</f>
        <v>43</v>
      </c>
      <c r="AC1889" s="24">
        <f t="shared" si="1067"/>
        <v>0</v>
      </c>
      <c r="AD1889" s="24">
        <f t="shared" si="1068"/>
        <v>0</v>
      </c>
      <c r="AE1889" s="24">
        <f>IFNA(VLOOKUP(A1889,'BUSINESS processed'!A1889:J4579,9,0))</f>
        <v>0.034</v>
      </c>
      <c r="AF1889" s="27">
        <f>IFNA(VLOOKUP(A1889,'BUSINESS processed'!A1889:J4579,10,0))</f>
        <v>0.069</v>
      </c>
      <c r="AG1889" s="26"/>
      <c r="AH1889" s="26"/>
      <c r="AI1889" s="26"/>
      <c r="AJ1889" s="26"/>
      <c r="AK1889" s="26"/>
      <c r="AL1889" s="26"/>
      <c r="AM1889" s="26"/>
      <c r="AN1889" s="26"/>
      <c r="AO1889" s="26"/>
      <c r="AP1889" s="26"/>
      <c r="AQ1889" s="26"/>
      <c r="AR1889" s="26"/>
      <c r="AS1889" s="26"/>
      <c r="AT1889" s="26"/>
      <c r="AU1889" s="26"/>
      <c r="AV1889" s="26"/>
      <c r="AW1889" s="26"/>
      <c r="AX1889" s="26"/>
      <c r="AY1889" s="26"/>
      <c r="AZ1889" s="26"/>
      <c r="BA1889" s="26"/>
      <c r="BB1889" s="26"/>
      <c r="BC1889" s="26"/>
      <c r="BD1889" s="26"/>
      <c r="BE1889" s="26"/>
      <c r="BF1889" s="26"/>
      <c r="BG1889" s="26"/>
      <c r="BH1889" s="26"/>
    </row>
    <row r="1890">
      <c r="A1890" s="18" t="str">
        <f t="shared" si="1"/>
        <v>Middle East_Syria-Middle East_2004</v>
      </c>
      <c r="B1890" s="19" t="s">
        <v>228</v>
      </c>
      <c r="C1890" s="20" t="s">
        <v>239</v>
      </c>
      <c r="D1890" s="21" t="s">
        <v>83</v>
      </c>
      <c r="E1890" s="22">
        <v>2.5086930693E10</v>
      </c>
      <c r="F1890" s="22">
        <f t="shared" si="2"/>
        <v>1419.264181</v>
      </c>
      <c r="G1890" s="23">
        <v>0.045</v>
      </c>
      <c r="H1890" s="23">
        <v>61.0</v>
      </c>
      <c r="I1890" s="23">
        <v>0.075</v>
      </c>
      <c r="J1890" s="24">
        <f>IF(AND( C1890=C1889,D1890&gt;D1889),J1889,"")</f>
        <v>21233</v>
      </c>
      <c r="K1890" s="24">
        <f t="shared" si="3"/>
        <v>0.001201232495</v>
      </c>
      <c r="L1890" s="24">
        <f>IF(AND(C1890=C1889,C1890&gt;C1889),C1889,0)</f>
        <v>0</v>
      </c>
      <c r="M1890" s="24">
        <f t="shared" si="5"/>
        <v>0</v>
      </c>
      <c r="N1890" s="24">
        <f>IFNA(VLOOKUP(A1890,'HUMAN RESOURCES processed'!$A$2:$M$2692,5,0))</f>
        <v>0.028</v>
      </c>
      <c r="O1890" s="24">
        <f>IFNA(VLOOKUP(A1890,'HUMAN RESOURCES processed'!$A$2:$M$2692,6,0))</f>
        <v>0.017</v>
      </c>
      <c r="P1890" s="24">
        <f>IFNA(VLOOKUP(A1890,'HUMAN RESOURCES processed'!$A$2:$M$2692,7,0))</f>
        <v>76</v>
      </c>
      <c r="Q1890" s="24">
        <f>IFNA(VLOOKUP(A1890,'HUMAN RESOURCES processed'!$A$2:$M$2692,8,0))</f>
        <v>73</v>
      </c>
      <c r="R1890" s="24">
        <f t="shared" si="6"/>
        <v>74.5</v>
      </c>
      <c r="S1890" s="24">
        <f>IFNA(VLOOKUP(A1890,'HUMAN RESOURCES processed'!$A$2:$M$2692,9,0))</f>
        <v>0.392</v>
      </c>
      <c r="T1890" s="24">
        <f>IFNA(VLOOKUP(A1890,'HUMAN RESOURCES processed'!$A$2:$M$2692,10,0))</f>
        <v>0.575</v>
      </c>
      <c r="U1890" s="24">
        <f>IFNA(VLOOKUP(A1890,'HUMAN RESOURCES processed'!$A$2:$M$2692,11,0))</f>
        <v>0.034</v>
      </c>
      <c r="V1890" s="24">
        <f>IFNA(VLOOKUP(A1890,'HUMAN RESOURCES processed'!$A$2:$M$2692,12,0))</f>
        <v>17676012</v>
      </c>
      <c r="W1890" s="24">
        <f>IFNA(VLOOKUP(A1890,'HUMAN RESOURCES processed'!$A$2:$M$2692,13,0))</f>
        <v>0.534</v>
      </c>
      <c r="X1890" s="24">
        <f>IFNA(VLOOKUP(A1890,'TOURISM processed'!$A$2:$F$2692,5,0))</f>
        <v>1883000000</v>
      </c>
      <c r="Y1890" s="24">
        <f>IFNA(VLOOKUP(A1890,'TOURISM processed'!$A$2:$F$2692,6,0))</f>
        <v>688000000</v>
      </c>
      <c r="Z1890" s="24">
        <f t="shared" si="7"/>
        <v>38.9228068</v>
      </c>
      <c r="AA1890" s="24">
        <f t="shared" si="1065"/>
        <v>0</v>
      </c>
      <c r="AB1890" s="24">
        <f>IFNA(VLOOKUP(A1890,'BUSINESS processed'!A1890:J4580,6,0))</f>
        <v>43</v>
      </c>
      <c r="AC1890" s="24">
        <f t="shared" si="1067"/>
        <v>0</v>
      </c>
      <c r="AD1890" s="24">
        <f t="shared" si="1068"/>
        <v>0</v>
      </c>
      <c r="AE1890" s="24">
        <f>IFNA(VLOOKUP(A1890,'BUSINESS processed'!A1890:J4580,9,0))</f>
        <v>0.043</v>
      </c>
      <c r="AF1890" s="27">
        <f>IFNA(VLOOKUP(A1890,'BUSINESS processed'!A1890:J4580,10,0))</f>
        <v>0.133</v>
      </c>
      <c r="AG1890" s="26"/>
      <c r="AH1890" s="26"/>
      <c r="AI1890" s="26"/>
      <c r="AJ1890" s="26"/>
      <c r="AK1890" s="26"/>
      <c r="AL1890" s="26"/>
      <c r="AM1890" s="26"/>
      <c r="AN1890" s="26"/>
      <c r="AO1890" s="26"/>
      <c r="AP1890" s="26"/>
      <c r="AQ1890" s="26"/>
      <c r="AR1890" s="26"/>
      <c r="AS1890" s="26"/>
      <c r="AT1890" s="26"/>
      <c r="AU1890" s="26"/>
      <c r="AV1890" s="26"/>
      <c r="AW1890" s="26"/>
      <c r="AX1890" s="26"/>
      <c r="AY1890" s="26"/>
      <c r="AZ1890" s="26"/>
      <c r="BA1890" s="26"/>
      <c r="BB1890" s="26"/>
      <c r="BC1890" s="26"/>
      <c r="BD1890" s="26"/>
      <c r="BE1890" s="26"/>
      <c r="BF1890" s="26"/>
      <c r="BG1890" s="26"/>
      <c r="BH1890" s="26"/>
    </row>
    <row r="1891">
      <c r="A1891" s="18" t="str">
        <f t="shared" si="1"/>
        <v>Middle East_Syria-Middle East_2005</v>
      </c>
      <c r="B1891" s="19" t="s">
        <v>228</v>
      </c>
      <c r="C1891" s="20" t="s">
        <v>239</v>
      </c>
      <c r="D1891" s="21" t="s">
        <v>84</v>
      </c>
      <c r="E1891" s="22">
        <v>2.8858965517E10</v>
      </c>
      <c r="F1891" s="22">
        <f t="shared" si="2"/>
        <v>1588.505672</v>
      </c>
      <c r="G1891" s="23">
        <v>0.041</v>
      </c>
      <c r="H1891" s="23">
        <v>63.0</v>
      </c>
      <c r="I1891" s="23">
        <v>0.08</v>
      </c>
      <c r="J1891" s="24">
        <f>IFNA(VLOOKUP(A1891,'ENERGY processed'!$A$2:$H$2692,7,0),"")</f>
        <v>22341</v>
      </c>
      <c r="K1891" s="24">
        <f t="shared" si="3"/>
        <v>0.00122973241</v>
      </c>
      <c r="L1891" s="24">
        <f>IFNA(VLOOKUP(A1891,'ENERGY processed'!$A$2:$H$2692,8,0),"")</f>
        <v>60645</v>
      </c>
      <c r="M1891" s="24">
        <f t="shared" si="5"/>
        <v>0.003338128194</v>
      </c>
      <c r="N1891" s="24">
        <f>IFNA(VLOOKUP(A1891,'HUMAN RESOURCES processed'!$A$2:$M$2692,5,0))</f>
        <v>0.027</v>
      </c>
      <c r="O1891" s="24">
        <f>IFNA(VLOOKUP(A1891,'HUMAN RESOURCES processed'!$A$2:$M$2692,6,0))</f>
        <v>0.016</v>
      </c>
      <c r="P1891" s="24">
        <f>IFNA(VLOOKUP(A1891,'HUMAN RESOURCES processed'!$A$2:$M$2692,7,0))</f>
        <v>77</v>
      </c>
      <c r="Q1891" s="24">
        <f>IFNA(VLOOKUP(A1891,'HUMAN RESOURCES processed'!$A$2:$M$2692,8,0))</f>
        <v>73</v>
      </c>
      <c r="R1891" s="24">
        <f t="shared" si="6"/>
        <v>75</v>
      </c>
      <c r="S1891" s="24">
        <f>IFNA(VLOOKUP(A1891,'HUMAN RESOURCES processed'!$A$2:$M$2692,9,0))</f>
        <v>0.386</v>
      </c>
      <c r="T1891" s="24">
        <f>IFNA(VLOOKUP(A1891,'HUMAN RESOURCES processed'!$A$2:$M$2692,10,0))</f>
        <v>0.58</v>
      </c>
      <c r="U1891" s="24">
        <f>IFNA(VLOOKUP(A1891,'HUMAN RESOURCES processed'!$A$2:$M$2692,11,0))</f>
        <v>0.034</v>
      </c>
      <c r="V1891" s="24">
        <f>IFNA(VLOOKUP(A1891,'HUMAN RESOURCES processed'!$A$2:$M$2692,12,0))</f>
        <v>18167367</v>
      </c>
      <c r="W1891" s="24">
        <f>IFNA(VLOOKUP(A1891,'HUMAN RESOURCES processed'!$A$2:$M$2692,13,0))</f>
        <v>0.538</v>
      </c>
      <c r="X1891" s="24">
        <f>IFNA(VLOOKUP(A1891,'TOURISM processed'!$A$2:$F$2692,5,0))</f>
        <v>2035000000</v>
      </c>
      <c r="Y1891" s="24">
        <f>IFNA(VLOOKUP(A1891,'TOURISM processed'!$A$2:$F$2692,6,0))</f>
        <v>584000000</v>
      </c>
      <c r="Z1891" s="24">
        <f t="shared" si="7"/>
        <v>32.14554977</v>
      </c>
      <c r="AA1891" s="24">
        <f>IFNA(VLOOKUP(A1891,'BUSINESS processed'!A1891:J4581,5,0))</f>
        <v>0.433</v>
      </c>
      <c r="AB1891" s="24">
        <f>IFNA(VLOOKUP(A1891,'BUSINESS processed'!A1891:J4581,6,0))</f>
        <v>43</v>
      </c>
      <c r="AC1891" s="24">
        <f t="shared" si="1067"/>
        <v>0</v>
      </c>
      <c r="AD1891" s="24">
        <f>IFNA(VLOOKUP(A1891,'BUSINESS processed'!A1891:J4581,8,0))</f>
        <v>336</v>
      </c>
      <c r="AE1891" s="24">
        <f>IFNA(VLOOKUP(A1891,'BUSINESS processed'!A1891:J4581,9,0))</f>
        <v>0.056</v>
      </c>
      <c r="AF1891" s="27">
        <f>IFNA(VLOOKUP(A1891,'BUSINESS processed'!A1891:J4581,10,0))</f>
        <v>0.162</v>
      </c>
      <c r="AG1891" s="26"/>
      <c r="AH1891" s="26"/>
      <c r="AI1891" s="26"/>
      <c r="AJ1891" s="26"/>
      <c r="AK1891" s="26"/>
      <c r="AL1891" s="26"/>
      <c r="AM1891" s="26"/>
      <c r="AN1891" s="26"/>
      <c r="AO1891" s="26"/>
      <c r="AP1891" s="26"/>
      <c r="AQ1891" s="26"/>
      <c r="AR1891" s="26"/>
      <c r="AS1891" s="26"/>
      <c r="AT1891" s="26"/>
      <c r="AU1891" s="26"/>
      <c r="AV1891" s="26"/>
      <c r="AW1891" s="26"/>
      <c r="AX1891" s="26"/>
      <c r="AY1891" s="26"/>
      <c r="AZ1891" s="26"/>
      <c r="BA1891" s="26"/>
      <c r="BB1891" s="26"/>
      <c r="BC1891" s="26"/>
      <c r="BD1891" s="26"/>
      <c r="BE1891" s="26"/>
      <c r="BF1891" s="26"/>
      <c r="BG1891" s="26"/>
      <c r="BH1891" s="26"/>
    </row>
    <row r="1892">
      <c r="A1892" s="18" t="str">
        <f t="shared" si="1"/>
        <v>Middle East_Syria-Middle East_2006</v>
      </c>
      <c r="B1892" s="19" t="s">
        <v>228</v>
      </c>
      <c r="C1892" s="20" t="s">
        <v>239</v>
      </c>
      <c r="D1892" s="21" t="s">
        <v>85</v>
      </c>
      <c r="E1892" s="22">
        <v>3.3332844575E10</v>
      </c>
      <c r="F1892" s="22">
        <f t="shared" si="2"/>
        <v>1772.560331</v>
      </c>
      <c r="G1892" s="23">
        <v>0.038</v>
      </c>
      <c r="H1892" s="23">
        <v>66.0</v>
      </c>
      <c r="I1892" s="23">
        <v>0.08</v>
      </c>
      <c r="J1892" s="24">
        <f>IF(AND( C1892=C1891,D1892&gt;D1891),J1891,"")</f>
        <v>22341</v>
      </c>
      <c r="K1892" s="24">
        <f t="shared" si="3"/>
        <v>0.00118804053</v>
      </c>
      <c r="L1892" s="24">
        <f>IF(AND(C1892=C1891,C1892&gt;C1891),C1891,0)</f>
        <v>0</v>
      </c>
      <c r="M1892" s="24">
        <f t="shared" si="5"/>
        <v>0</v>
      </c>
      <c r="N1892" s="24">
        <f>IFNA(VLOOKUP(A1892,'HUMAN RESOURCES processed'!$A$2:$M$2692,5,0))</f>
        <v>0.027</v>
      </c>
      <c r="O1892" s="24">
        <f>IFNA(VLOOKUP(A1892,'HUMAN RESOURCES processed'!$A$2:$M$2692,6,0))</f>
        <v>0.015</v>
      </c>
      <c r="P1892" s="24">
        <f>IFNA(VLOOKUP(A1892,'HUMAN RESOURCES processed'!$A$2:$M$2692,7,0))</f>
        <v>77</v>
      </c>
      <c r="Q1892" s="24">
        <f>IFNA(VLOOKUP(A1892,'HUMAN RESOURCES processed'!$A$2:$M$2692,8,0))</f>
        <v>73</v>
      </c>
      <c r="R1892" s="24">
        <f t="shared" si="6"/>
        <v>75</v>
      </c>
      <c r="S1892" s="24">
        <f>IFNA(VLOOKUP(A1892,'HUMAN RESOURCES processed'!$A$2:$M$2692,9,0))</f>
        <v>0.38</v>
      </c>
      <c r="T1892" s="24">
        <f>IFNA(VLOOKUP(A1892,'HUMAN RESOURCES processed'!$A$2:$M$2692,10,0))</f>
        <v>0.585</v>
      </c>
      <c r="U1892" s="24">
        <f>IFNA(VLOOKUP(A1892,'HUMAN RESOURCES processed'!$A$2:$M$2692,11,0))</f>
        <v>0.034</v>
      </c>
      <c r="V1892" s="24">
        <f>IFNA(VLOOKUP(A1892,'HUMAN RESOURCES processed'!$A$2:$M$2692,12,0))</f>
        <v>18804914</v>
      </c>
      <c r="W1892" s="24">
        <f>IFNA(VLOOKUP(A1892,'HUMAN RESOURCES processed'!$A$2:$M$2692,13,0))</f>
        <v>0.542</v>
      </c>
      <c r="X1892" s="24">
        <f>IFNA(VLOOKUP(A1892,'TOURISM processed'!$A$2:$F$2692,5,0))</f>
        <v>2113000000</v>
      </c>
      <c r="Y1892" s="24">
        <f>IFNA(VLOOKUP(A1892,'TOURISM processed'!$A$2:$F$2692,6,0))</f>
        <v>585000000</v>
      </c>
      <c r="Z1892" s="24">
        <f t="shared" si="7"/>
        <v>31.10888994</v>
      </c>
      <c r="AA1892" s="24">
        <f>IFNA(VLOOKUP(A1892,'BUSINESS processed'!A1892:J4582,5,0))</f>
        <v>0.433</v>
      </c>
      <c r="AB1892" s="24">
        <f>IFNA(VLOOKUP(A1892,'BUSINESS processed'!A1892:J4582,6,0))</f>
        <v>43</v>
      </c>
      <c r="AC1892" s="24">
        <f t="shared" si="1067"/>
        <v>0</v>
      </c>
      <c r="AD1892" s="24">
        <f>IFNA(VLOOKUP(A1892,'BUSINESS processed'!A1892:J4582,8,0))</f>
        <v>336</v>
      </c>
      <c r="AE1892" s="24">
        <f>IFNA(VLOOKUP(A1892,'BUSINESS processed'!A1892:J4582,9,0))</f>
        <v>0.078</v>
      </c>
      <c r="AF1892" s="27">
        <f>IFNA(VLOOKUP(A1892,'BUSINESS processed'!A1892:J4582,10,0))</f>
        <v>0.249</v>
      </c>
      <c r="AG1892" s="26"/>
      <c r="AH1892" s="26"/>
      <c r="AI1892" s="26"/>
      <c r="AJ1892" s="26"/>
      <c r="AK1892" s="26"/>
      <c r="AL1892" s="26"/>
      <c r="AM1892" s="26"/>
      <c r="AN1892" s="26"/>
      <c r="AO1892" s="26"/>
      <c r="AP1892" s="26"/>
      <c r="AQ1892" s="26"/>
      <c r="AR1892" s="26"/>
      <c r="AS1892" s="26"/>
      <c r="AT1892" s="26"/>
      <c r="AU1892" s="26"/>
      <c r="AV1892" s="26"/>
      <c r="AW1892" s="26"/>
      <c r="AX1892" s="26"/>
      <c r="AY1892" s="26"/>
      <c r="AZ1892" s="26"/>
      <c r="BA1892" s="26"/>
      <c r="BB1892" s="26"/>
      <c r="BC1892" s="26"/>
      <c r="BD1892" s="26"/>
      <c r="BE1892" s="26"/>
      <c r="BF1892" s="26"/>
      <c r="BG1892" s="26"/>
      <c r="BH1892" s="26"/>
    </row>
    <row r="1893">
      <c r="A1893" s="18" t="str">
        <f t="shared" si="1"/>
        <v>Middle East_Syria-Middle East_2007</v>
      </c>
      <c r="B1893" s="19" t="s">
        <v>228</v>
      </c>
      <c r="C1893" s="20" t="s">
        <v>239</v>
      </c>
      <c r="D1893" s="21" t="s">
        <v>86</v>
      </c>
      <c r="E1893" s="22">
        <v>4.0405006007E10</v>
      </c>
      <c r="F1893" s="22">
        <f t="shared" si="2"/>
        <v>2065.539632</v>
      </c>
      <c r="G1893" s="23">
        <v>0.038</v>
      </c>
      <c r="H1893" s="23">
        <v>79.0</v>
      </c>
      <c r="I1893" s="23">
        <v>0.102</v>
      </c>
      <c r="J1893" s="24">
        <f>IFNA(VLOOKUP(A1893,'ENERGY processed'!$A$2:$H$2692,7,0),"")</f>
        <v>16787.5</v>
      </c>
      <c r="K1893" s="24">
        <f t="shared" si="3"/>
        <v>0.0008581918431</v>
      </c>
      <c r="L1893" s="24">
        <f>IFNA(VLOOKUP(A1893,'ENERGY processed'!$A$2:$H$2692,8,0),"")</f>
        <v>49948.5</v>
      </c>
      <c r="M1893" s="24">
        <f t="shared" si="5"/>
        <v>0.002553411483</v>
      </c>
      <c r="N1893" s="24">
        <f>IFNA(VLOOKUP(A1893,'HUMAN RESOURCES processed'!$A$2:$M$2692,5,0))</f>
        <v>0.026</v>
      </c>
      <c r="O1893" s="24">
        <f>IFNA(VLOOKUP(A1893,'HUMAN RESOURCES processed'!$A$2:$M$2692,6,0))</f>
        <v>0.015</v>
      </c>
      <c r="P1893" s="24">
        <f>IFNA(VLOOKUP(A1893,'HUMAN RESOURCES processed'!$A$2:$M$2692,7,0))</f>
        <v>77</v>
      </c>
      <c r="Q1893" s="24">
        <f>IFNA(VLOOKUP(A1893,'HUMAN RESOURCES processed'!$A$2:$M$2692,8,0))</f>
        <v>73</v>
      </c>
      <c r="R1893" s="24">
        <f t="shared" si="6"/>
        <v>75</v>
      </c>
      <c r="S1893" s="24">
        <f>IFNA(VLOOKUP(A1893,'HUMAN RESOURCES processed'!$A$2:$M$2692,9,0))</f>
        <v>0.373</v>
      </c>
      <c r="T1893" s="24">
        <f>IFNA(VLOOKUP(A1893,'HUMAN RESOURCES processed'!$A$2:$M$2692,10,0))</f>
        <v>0.592</v>
      </c>
      <c r="U1893" s="24">
        <f>IFNA(VLOOKUP(A1893,'HUMAN RESOURCES processed'!$A$2:$M$2692,11,0))</f>
        <v>0.035</v>
      </c>
      <c r="V1893" s="24">
        <f>IFNA(VLOOKUP(A1893,'HUMAN RESOURCES processed'!$A$2:$M$2692,12,0))</f>
        <v>19561477</v>
      </c>
      <c r="W1893" s="24">
        <f>IFNA(VLOOKUP(A1893,'HUMAN RESOURCES processed'!$A$2:$M$2692,13,0))</f>
        <v>0.545</v>
      </c>
      <c r="X1893" s="24">
        <f>IFNA(VLOOKUP(A1893,'TOURISM processed'!$A$2:$F$2692,5,0))</f>
        <v>2972000000</v>
      </c>
      <c r="Y1893" s="24">
        <f>IFNA(VLOOKUP(A1893,'TOURISM processed'!$A$2:$F$2692,6,0))</f>
        <v>710000000</v>
      </c>
      <c r="Z1893" s="24">
        <f t="shared" si="7"/>
        <v>36.29582776</v>
      </c>
      <c r="AA1893" s="24">
        <f>IFNA(VLOOKUP(A1893,'BUSINESS processed'!A1893:J4583,5,0))</f>
        <v>0.433</v>
      </c>
      <c r="AB1893" s="24">
        <f>IFNA(VLOOKUP(A1893,'BUSINESS processed'!A1893:J4583,6,0))</f>
        <v>43</v>
      </c>
      <c r="AC1893" s="24">
        <f t="shared" si="1067"/>
        <v>0</v>
      </c>
      <c r="AD1893" s="24">
        <f>IFNA(VLOOKUP(A1893,'BUSINESS processed'!A1893:J4583,8,0))</f>
        <v>336</v>
      </c>
      <c r="AE1893" s="24">
        <f>IFNA(VLOOKUP(A1893,'BUSINESS processed'!A1893:J4583,9,0))</f>
        <v>0.115</v>
      </c>
      <c r="AF1893" s="27">
        <f>IFNA(VLOOKUP(A1893,'BUSINESS processed'!A1893:J4583,10,0))</f>
        <v>0.319</v>
      </c>
      <c r="AG1893" s="26"/>
      <c r="AH1893" s="26"/>
      <c r="AI1893" s="26"/>
      <c r="AJ1893" s="26"/>
      <c r="AK1893" s="26"/>
      <c r="AL1893" s="26"/>
      <c r="AM1893" s="26"/>
      <c r="AN1893" s="26"/>
      <c r="AO1893" s="26"/>
      <c r="AP1893" s="26"/>
      <c r="AQ1893" s="26"/>
      <c r="AR1893" s="26"/>
      <c r="AS1893" s="26"/>
      <c r="AT1893" s="26"/>
      <c r="AU1893" s="26"/>
      <c r="AV1893" s="26"/>
      <c r="AW1893" s="26"/>
      <c r="AX1893" s="26"/>
      <c r="AY1893" s="26"/>
      <c r="AZ1893" s="26"/>
      <c r="BA1893" s="26"/>
      <c r="BB1893" s="26"/>
      <c r="BC1893" s="26"/>
      <c r="BD1893" s="26"/>
      <c r="BE1893" s="26"/>
      <c r="BF1893" s="26"/>
      <c r="BG1893" s="26"/>
      <c r="BH1893" s="26"/>
    </row>
    <row r="1894">
      <c r="A1894" s="18" t="str">
        <f t="shared" si="1"/>
        <v>Middle East_Syria-Middle East_2008</v>
      </c>
      <c r="B1894" s="19" t="s">
        <v>228</v>
      </c>
      <c r="C1894" s="20" t="s">
        <v>239</v>
      </c>
      <c r="D1894" s="21" t="s">
        <v>87</v>
      </c>
      <c r="E1894" s="20">
        <f t="shared" ref="E1894:E1898" si="1069">IF(AND(C1894=C1893,D1894&gt;D1893),E1893,"")</f>
        <v>40405006007</v>
      </c>
      <c r="F1894" s="22">
        <f t="shared" si="2"/>
        <v>1985.888863</v>
      </c>
      <c r="G1894" s="23">
        <v>0.034</v>
      </c>
      <c r="H1894" s="23">
        <v>90.0</v>
      </c>
      <c r="I1894" s="23">
        <v>0.102</v>
      </c>
      <c r="J1894" s="24">
        <f>IF(AND( C1894=C1893,D1894&gt;D1893),J1893,"")</f>
        <v>16787.5</v>
      </c>
      <c r="K1894" s="24">
        <f t="shared" si="3"/>
        <v>0.0008250984859</v>
      </c>
      <c r="L1894" s="24">
        <f>IF(AND(C1894=C1893,C1894&gt;C1893),C1893,0)</f>
        <v>0</v>
      </c>
      <c r="M1894" s="24">
        <f t="shared" si="5"/>
        <v>0</v>
      </c>
      <c r="N1894" s="24">
        <f>IFNA(VLOOKUP(A1894,'HUMAN RESOURCES processed'!$A$2:$M$2692,5,0))</f>
        <v>0.026</v>
      </c>
      <c r="O1894" s="24">
        <f>IFNA(VLOOKUP(A1894,'HUMAN RESOURCES processed'!$A$2:$M$2692,6,0))</f>
        <v>0.014</v>
      </c>
      <c r="P1894" s="24">
        <f>IFNA(VLOOKUP(A1894,'HUMAN RESOURCES processed'!$A$2:$M$2692,7,0))</f>
        <v>77</v>
      </c>
      <c r="Q1894" s="24">
        <f>IFNA(VLOOKUP(A1894,'HUMAN RESOURCES processed'!$A$2:$M$2692,8,0))</f>
        <v>73</v>
      </c>
      <c r="R1894" s="24">
        <f t="shared" si="6"/>
        <v>75</v>
      </c>
      <c r="S1894" s="24">
        <f>IFNA(VLOOKUP(A1894,'HUMAN RESOURCES processed'!$A$2:$M$2692,9,0))</f>
        <v>0.367</v>
      </c>
      <c r="T1894" s="24">
        <f>IFNA(VLOOKUP(A1894,'HUMAN RESOURCES processed'!$A$2:$M$2692,10,0))</f>
        <v>0.598</v>
      </c>
      <c r="U1894" s="24">
        <f>IFNA(VLOOKUP(A1894,'HUMAN RESOURCES processed'!$A$2:$M$2692,11,0))</f>
        <v>0.036</v>
      </c>
      <c r="V1894" s="24">
        <f>IFNA(VLOOKUP(A1894,'HUMAN RESOURCES processed'!$A$2:$M$2692,12,0))</f>
        <v>20346056</v>
      </c>
      <c r="W1894" s="24">
        <f>IFNA(VLOOKUP(A1894,'HUMAN RESOURCES processed'!$A$2:$M$2692,13,0))</f>
        <v>0.549</v>
      </c>
      <c r="X1894" s="24">
        <f>IFNA(VLOOKUP(A1894,'TOURISM processed'!$A$2:$F$2692,5,0))</f>
        <v>3176000000</v>
      </c>
      <c r="Y1894" s="24">
        <f>IFNA(VLOOKUP(A1894,'TOURISM processed'!$A$2:$F$2692,6,0))</f>
        <v>912000000</v>
      </c>
      <c r="Z1894" s="24">
        <f t="shared" si="7"/>
        <v>44.82441216</v>
      </c>
      <c r="AA1894" s="24">
        <f>IFNA(VLOOKUP(A1894,'BUSINESS processed'!A1894:J4584,5,0))</f>
        <v>0.398</v>
      </c>
      <c r="AB1894" s="24">
        <f>IFNA(VLOOKUP(A1894,'BUSINESS processed'!A1894:J4584,6,0))</f>
        <v>16</v>
      </c>
      <c r="AC1894" s="24">
        <f t="shared" si="1067"/>
        <v>0</v>
      </c>
      <c r="AD1894" s="24">
        <f>IFNA(VLOOKUP(A1894,'BUSINESS processed'!A1894:J4584,8,0))</f>
        <v>336</v>
      </c>
      <c r="AE1894" s="24">
        <f>IFNA(VLOOKUP(A1894,'BUSINESS processed'!A1894:J4584,9,0))</f>
        <v>0.14</v>
      </c>
      <c r="AF1894" s="27">
        <f>IFNA(VLOOKUP(A1894,'BUSINESS processed'!A1894:J4584,10,0))</f>
        <v>0.347</v>
      </c>
      <c r="AG1894" s="26"/>
      <c r="AH1894" s="26"/>
      <c r="AI1894" s="26"/>
      <c r="AJ1894" s="26"/>
      <c r="AK1894" s="26"/>
      <c r="AL1894" s="26"/>
      <c r="AM1894" s="26"/>
      <c r="AN1894" s="26"/>
      <c r="AO1894" s="26"/>
      <c r="AP1894" s="26"/>
      <c r="AQ1894" s="26"/>
      <c r="AR1894" s="26"/>
      <c r="AS1894" s="26"/>
      <c r="AT1894" s="26"/>
      <c r="AU1894" s="26"/>
      <c r="AV1894" s="26"/>
      <c r="AW1894" s="26"/>
      <c r="AX1894" s="26"/>
      <c r="AY1894" s="26"/>
      <c r="AZ1894" s="26"/>
      <c r="BA1894" s="26"/>
      <c r="BB1894" s="26"/>
      <c r="BC1894" s="26"/>
      <c r="BD1894" s="26"/>
      <c r="BE1894" s="26"/>
      <c r="BF1894" s="26"/>
      <c r="BG1894" s="26"/>
      <c r="BH1894" s="26"/>
    </row>
    <row r="1895">
      <c r="A1895" s="18" t="str">
        <f t="shared" si="1"/>
        <v>Middle East_Syria-Middle East_2009</v>
      </c>
      <c r="B1895" s="19" t="s">
        <v>228</v>
      </c>
      <c r="C1895" s="20" t="s">
        <v>239</v>
      </c>
      <c r="D1895" s="21" t="s">
        <v>88</v>
      </c>
      <c r="E1895" s="20">
        <f t="shared" si="1069"/>
        <v>40405006007</v>
      </c>
      <c r="F1895" s="22">
        <f t="shared" si="2"/>
        <v>1921.161954</v>
      </c>
      <c r="G1895" s="23">
        <v>0.035</v>
      </c>
      <c r="H1895" s="23">
        <v>95.0</v>
      </c>
      <c r="I1895" s="23">
        <v>0.1</v>
      </c>
      <c r="J1895" s="24">
        <f>IFNA(VLOOKUP(A1895,'ENERGY processed'!$A$2:$H$2692,7,0),"")</f>
        <v>19769</v>
      </c>
      <c r="K1895" s="24">
        <f t="shared" si="3"/>
        <v>0.00093996894</v>
      </c>
      <c r="L1895" s="24">
        <f>IFNA(VLOOKUP(A1895,'ENERGY processed'!$A$2:$H$2692,8,0),"")</f>
        <v>48248.5</v>
      </c>
      <c r="M1895" s="24">
        <f t="shared" si="5"/>
        <v>0.002294101442</v>
      </c>
      <c r="N1895" s="24">
        <f>IFNA(VLOOKUP(A1895,'HUMAN RESOURCES processed'!$A$2:$M$2692,5,0))</f>
        <v>0.025</v>
      </c>
      <c r="O1895" s="24">
        <f>IFNA(VLOOKUP(A1895,'HUMAN RESOURCES processed'!$A$2:$M$2692,6,0))</f>
        <v>0.014</v>
      </c>
      <c r="P1895" s="24">
        <f>IFNA(VLOOKUP(A1895,'HUMAN RESOURCES processed'!$A$2:$M$2692,7,0))</f>
        <v>77</v>
      </c>
      <c r="Q1895" s="24">
        <f>IFNA(VLOOKUP(A1895,'HUMAN RESOURCES processed'!$A$2:$M$2692,8,0))</f>
        <v>73</v>
      </c>
      <c r="R1895" s="24">
        <f t="shared" si="6"/>
        <v>75</v>
      </c>
      <c r="S1895" s="24">
        <f>IFNA(VLOOKUP(A1895,'HUMAN RESOURCES processed'!$A$2:$M$2692,9,0))</f>
        <v>0.361</v>
      </c>
      <c r="T1895" s="24">
        <f>IFNA(VLOOKUP(A1895,'HUMAN RESOURCES processed'!$A$2:$M$2692,10,0))</f>
        <v>0.602</v>
      </c>
      <c r="U1895" s="24">
        <f>IFNA(VLOOKUP(A1895,'HUMAN RESOURCES processed'!$A$2:$M$2692,11,0))</f>
        <v>0.036</v>
      </c>
      <c r="V1895" s="24">
        <f>IFNA(VLOOKUP(A1895,'HUMAN RESOURCES processed'!$A$2:$M$2692,12,0))</f>
        <v>21031546</v>
      </c>
      <c r="W1895" s="24">
        <f>IFNA(VLOOKUP(A1895,'HUMAN RESOURCES processed'!$A$2:$M$2692,13,0))</f>
        <v>0.553</v>
      </c>
      <c r="X1895" s="24">
        <f>IFNA(VLOOKUP(A1895,'TOURISM processed'!$A$2:$F$2692,5,0))</f>
        <v>3781000000</v>
      </c>
      <c r="Y1895" s="24">
        <f>IFNA(VLOOKUP(A1895,'TOURISM processed'!$A$2:$F$2692,6,0))</f>
        <v>980000000</v>
      </c>
      <c r="Z1895" s="24">
        <f t="shared" si="7"/>
        <v>46.59666959</v>
      </c>
      <c r="AA1895" s="24">
        <f>IFNA(VLOOKUP(A1895,'BUSINESS processed'!A1895:J4585,5,0))</f>
        <v>0.397</v>
      </c>
      <c r="AB1895" s="24">
        <f>IFNA(VLOOKUP(A1895,'BUSINESS processed'!A1895:J4585,6,0))</f>
        <v>15</v>
      </c>
      <c r="AC1895" s="24">
        <f t="shared" si="1067"/>
        <v>0</v>
      </c>
      <c r="AD1895" s="24">
        <f>IFNA(VLOOKUP(A1895,'BUSINESS processed'!A1895:J4585,8,0))</f>
        <v>336</v>
      </c>
      <c r="AE1895" s="24">
        <f>IFNA(VLOOKUP(A1895,'BUSINESS processed'!A1895:J4585,9,0))</f>
        <v>0.173</v>
      </c>
      <c r="AF1895" s="27">
        <f>IFNA(VLOOKUP(A1895,'BUSINESS processed'!A1895:J4585,10,0))</f>
        <v>0.477</v>
      </c>
      <c r="AG1895" s="26"/>
      <c r="AH1895" s="26"/>
      <c r="AI1895" s="26"/>
      <c r="AJ1895" s="26"/>
      <c r="AK1895" s="26"/>
      <c r="AL1895" s="26"/>
      <c r="AM1895" s="26"/>
      <c r="AN1895" s="26"/>
      <c r="AO1895" s="26"/>
      <c r="AP1895" s="26"/>
      <c r="AQ1895" s="26"/>
      <c r="AR1895" s="26"/>
      <c r="AS1895" s="26"/>
      <c r="AT1895" s="26"/>
      <c r="AU1895" s="26"/>
      <c r="AV1895" s="26"/>
      <c r="AW1895" s="26"/>
      <c r="AX1895" s="26"/>
      <c r="AY1895" s="26"/>
      <c r="AZ1895" s="26"/>
      <c r="BA1895" s="26"/>
      <c r="BB1895" s="26"/>
      <c r="BC1895" s="26"/>
      <c r="BD1895" s="26"/>
      <c r="BE1895" s="26"/>
      <c r="BF1895" s="26"/>
      <c r="BG1895" s="26"/>
      <c r="BH1895" s="26"/>
    </row>
    <row r="1896">
      <c r="A1896" s="18" t="str">
        <f t="shared" si="1"/>
        <v>Middle East_Syria-Middle East_2010</v>
      </c>
      <c r="B1896" s="19" t="s">
        <v>228</v>
      </c>
      <c r="C1896" s="20" t="s">
        <v>239</v>
      </c>
      <c r="D1896" s="21" t="s">
        <v>89</v>
      </c>
      <c r="E1896" s="20">
        <f t="shared" si="1069"/>
        <v>40405006007</v>
      </c>
      <c r="F1896" s="22">
        <f t="shared" si="2"/>
        <v>1876.453276</v>
      </c>
      <c r="G1896" s="23">
        <v>0.034</v>
      </c>
      <c r="H1896" s="23">
        <v>97.0</v>
      </c>
      <c r="I1896" s="23">
        <v>0.099</v>
      </c>
      <c r="J1896" s="24">
        <f>IF(AND( C1896=C1895,D1896&gt;D1895),J1895,"")</f>
        <v>19769</v>
      </c>
      <c r="K1896" s="24">
        <f t="shared" si="3"/>
        <v>0.000918094278</v>
      </c>
      <c r="L1896" s="24">
        <f>IF(AND(C1896=C1895,C1896&gt;C1895),C1895,0)</f>
        <v>0</v>
      </c>
      <c r="M1896" s="24">
        <f t="shared" si="5"/>
        <v>0</v>
      </c>
      <c r="N1896" s="24">
        <f>IFNA(VLOOKUP(A1896,'HUMAN RESOURCES processed'!$A$2:$M$2692,5,0))</f>
        <v>0.025</v>
      </c>
      <c r="O1896" s="24">
        <f>IFNA(VLOOKUP(A1896,'HUMAN RESOURCES processed'!$A$2:$M$2692,6,0))</f>
        <v>0.013</v>
      </c>
      <c r="P1896" s="24">
        <f>IFNA(VLOOKUP(A1896,'HUMAN RESOURCES processed'!$A$2:$M$2692,7,0))</f>
        <v>78</v>
      </c>
      <c r="Q1896" s="24">
        <f>IFNA(VLOOKUP(A1896,'HUMAN RESOURCES processed'!$A$2:$M$2692,8,0))</f>
        <v>72</v>
      </c>
      <c r="R1896" s="24">
        <f t="shared" si="6"/>
        <v>75</v>
      </c>
      <c r="S1896" s="24">
        <f>IFNA(VLOOKUP(A1896,'HUMAN RESOURCES processed'!$A$2:$M$2692,9,0))</f>
        <v>0.357</v>
      </c>
      <c r="T1896" s="24">
        <f>IFNA(VLOOKUP(A1896,'HUMAN RESOURCES processed'!$A$2:$M$2692,10,0))</f>
        <v>0.605</v>
      </c>
      <c r="U1896" s="24">
        <f>IFNA(VLOOKUP(A1896,'HUMAN RESOURCES processed'!$A$2:$M$2692,11,0))</f>
        <v>0.037</v>
      </c>
      <c r="V1896" s="24">
        <f>IFNA(VLOOKUP(A1896,'HUMAN RESOURCES processed'!$A$2:$M$2692,12,0))</f>
        <v>21532647</v>
      </c>
      <c r="W1896" s="24">
        <f>IFNA(VLOOKUP(A1896,'HUMAN RESOURCES processed'!$A$2:$M$2692,13,0))</f>
        <v>0.557</v>
      </c>
      <c r="X1896" s="24">
        <f>IFNA(VLOOKUP(A1896,'TOURISM processed'!$A$2:$F$2692,5,0))</f>
        <v>6308000000</v>
      </c>
      <c r="Y1896" s="24">
        <f>IFNA(VLOOKUP(A1896,'TOURISM processed'!$A$2:$F$2692,6,0))</f>
        <v>1598000000</v>
      </c>
      <c r="Z1896" s="24">
        <f t="shared" si="7"/>
        <v>74.21289171</v>
      </c>
      <c r="AA1896" s="24">
        <f>IFNA(VLOOKUP(A1896,'BUSINESS processed'!A1896:J4586,5,0))</f>
        <v>0.397</v>
      </c>
      <c r="AB1896" s="24">
        <f>IFNA(VLOOKUP(A1896,'BUSINESS processed'!A1896:J4586,6,0))</f>
        <v>13</v>
      </c>
      <c r="AC1896" s="24">
        <f t="shared" si="1067"/>
        <v>0</v>
      </c>
      <c r="AD1896" s="24">
        <f>IFNA(VLOOKUP(A1896,'BUSINESS processed'!A1896:J4586,8,0))</f>
        <v>336</v>
      </c>
      <c r="AE1896" s="24">
        <f>IFNA(VLOOKUP(A1896,'BUSINESS processed'!A1896:J4586,9,0))</f>
        <v>0.207</v>
      </c>
      <c r="AF1896" s="27">
        <f>IFNA(VLOOKUP(A1896,'BUSINESS processed'!A1896:J4586,10,0))</f>
        <v>0.543</v>
      </c>
      <c r="AG1896" s="26"/>
      <c r="AH1896" s="26"/>
      <c r="AI1896" s="26"/>
      <c r="AJ1896" s="26"/>
      <c r="AK1896" s="26"/>
      <c r="AL1896" s="26"/>
      <c r="AM1896" s="26"/>
      <c r="AN1896" s="26"/>
      <c r="AO1896" s="26"/>
      <c r="AP1896" s="26"/>
      <c r="AQ1896" s="26"/>
      <c r="AR1896" s="26"/>
      <c r="AS1896" s="26"/>
      <c r="AT1896" s="26"/>
      <c r="AU1896" s="26"/>
      <c r="AV1896" s="26"/>
      <c r="AW1896" s="26"/>
      <c r="AX1896" s="26"/>
      <c r="AY1896" s="26"/>
      <c r="AZ1896" s="26"/>
      <c r="BA1896" s="26"/>
      <c r="BB1896" s="26"/>
      <c r="BC1896" s="26"/>
      <c r="BD1896" s="26"/>
      <c r="BE1896" s="26"/>
      <c r="BF1896" s="26"/>
      <c r="BG1896" s="26"/>
      <c r="BH1896" s="26"/>
    </row>
    <row r="1897">
      <c r="A1897" s="18" t="str">
        <f t="shared" si="1"/>
        <v>Middle East_Syria-Middle East_2011</v>
      </c>
      <c r="B1897" s="19" t="s">
        <v>228</v>
      </c>
      <c r="C1897" s="20" t="s">
        <v>239</v>
      </c>
      <c r="D1897" s="21" t="s">
        <v>90</v>
      </c>
      <c r="E1897" s="20">
        <f t="shared" si="1069"/>
        <v>40405006007</v>
      </c>
      <c r="F1897" s="22">
        <f t="shared" si="2"/>
        <v>1839.796107</v>
      </c>
      <c r="G1897" s="23">
        <v>0.034</v>
      </c>
      <c r="H1897" s="23">
        <v>102.0</v>
      </c>
      <c r="I1897" s="39">
        <f t="shared" ref="I1897:I1898" si="1070">IF(AND(C1897=C1896,D1897&gt;D1896),I1896,"")</f>
        <v>0.099</v>
      </c>
      <c r="J1897" s="24">
        <f>IFNA(VLOOKUP(A1897,'ENERGY processed'!$A$2:$H$2692,7,0),"")</f>
        <v>20792</v>
      </c>
      <c r="K1897" s="24">
        <f t="shared" si="3"/>
        <v>0.0009467401304</v>
      </c>
      <c r="L1897" s="24">
        <f>IFNA(VLOOKUP(A1897,'ENERGY processed'!$A$2:$H$2692,8,0),"")</f>
        <v>50634</v>
      </c>
      <c r="M1897" s="24">
        <f t="shared" si="5"/>
        <v>0.002305561743</v>
      </c>
      <c r="N1897" s="24">
        <f>IFNA(VLOOKUP(A1897,'HUMAN RESOURCES processed'!$A$2:$M$2692,5,0))</f>
        <v>0.025</v>
      </c>
      <c r="O1897" s="24">
        <f>IFNA(VLOOKUP(A1897,'HUMAN RESOURCES processed'!$A$2:$M$2692,6,0))</f>
        <v>0.013</v>
      </c>
      <c r="P1897" s="24">
        <f>IFNA(VLOOKUP(A1897,'HUMAN RESOURCES processed'!$A$2:$M$2692,7,0))</f>
        <v>78</v>
      </c>
      <c r="Q1897" s="24">
        <f>IFNA(VLOOKUP(A1897,'HUMAN RESOURCES processed'!$A$2:$M$2692,8,0))</f>
        <v>72</v>
      </c>
      <c r="R1897" s="24">
        <f t="shared" si="6"/>
        <v>75</v>
      </c>
      <c r="S1897" s="24">
        <f>IFNA(VLOOKUP(A1897,'HUMAN RESOURCES processed'!$A$2:$M$2692,9,0))</f>
        <v>0.355</v>
      </c>
      <c r="T1897" s="24">
        <f>IFNA(VLOOKUP(A1897,'HUMAN RESOURCES processed'!$A$2:$M$2692,10,0))</f>
        <v>0.607</v>
      </c>
      <c r="U1897" s="24">
        <f>IFNA(VLOOKUP(A1897,'HUMAN RESOURCES processed'!$A$2:$M$2692,11,0))</f>
        <v>0.038</v>
      </c>
      <c r="V1897" s="24">
        <f>IFNA(VLOOKUP(A1897,'HUMAN RESOURCES processed'!$A$2:$M$2692,12,0))</f>
        <v>21961676</v>
      </c>
      <c r="W1897" s="24">
        <f>IFNA(VLOOKUP(A1897,'HUMAN RESOURCES processed'!$A$2:$M$2692,13,0))</f>
        <v>0.561</v>
      </c>
      <c r="X1897" s="24">
        <f t="shared" ref="X1897:X1898" si="1071">IF(AND(C1897=C1896,D1897&gt;D1896),X1896,0)</f>
        <v>6308000000</v>
      </c>
      <c r="Y1897" s="24">
        <f t="shared" ref="Y1897:Y1898" si="1072">IF(AND(C1897=C1896,D1897&gt;D1896),Y1896,0)</f>
        <v>1598000000</v>
      </c>
      <c r="Z1897" s="24">
        <f t="shared" si="7"/>
        <v>72.76311699</v>
      </c>
      <c r="AA1897" s="24">
        <f>IFNA(VLOOKUP(A1897,'BUSINESS processed'!A1897:J4587,5,0))</f>
        <v>0.397</v>
      </c>
      <c r="AB1897" s="24">
        <f>IFNA(VLOOKUP(A1897,'BUSINESS processed'!A1897:J4587,6,0))</f>
        <v>13</v>
      </c>
      <c r="AC1897" s="24">
        <f t="shared" si="1067"/>
        <v>0</v>
      </c>
      <c r="AD1897" s="24">
        <f>IFNA(VLOOKUP(A1897,'BUSINESS processed'!A1897:J4587,8,0))</f>
        <v>336</v>
      </c>
      <c r="AE1897" s="24">
        <f>IFNA(VLOOKUP(A1897,'BUSINESS processed'!A1897:J4587,9,0))</f>
        <v>0.225</v>
      </c>
      <c r="AF1897" s="27">
        <f>IFNA(VLOOKUP(A1897,'BUSINESS processed'!A1897:J4587,10,0))</f>
        <v>0.592</v>
      </c>
      <c r="AG1897" s="26"/>
      <c r="AH1897" s="26"/>
      <c r="AI1897" s="26"/>
      <c r="AJ1897" s="26"/>
      <c r="AK1897" s="26"/>
      <c r="AL1897" s="26"/>
      <c r="AM1897" s="26"/>
      <c r="AN1897" s="26"/>
      <c r="AO1897" s="26"/>
      <c r="AP1897" s="26"/>
      <c r="AQ1897" s="26"/>
      <c r="AR1897" s="26"/>
      <c r="AS1897" s="26"/>
      <c r="AT1897" s="26"/>
      <c r="AU1897" s="26"/>
      <c r="AV1897" s="26"/>
      <c r="AW1897" s="26"/>
      <c r="AX1897" s="26"/>
      <c r="AY1897" s="26"/>
      <c r="AZ1897" s="26"/>
      <c r="BA1897" s="26"/>
      <c r="BB1897" s="26"/>
      <c r="BC1897" s="26"/>
      <c r="BD1897" s="26"/>
      <c r="BE1897" s="26"/>
      <c r="BF1897" s="26"/>
      <c r="BG1897" s="26"/>
      <c r="BH1897" s="26"/>
    </row>
    <row r="1898">
      <c r="A1898" s="18" t="str">
        <f t="shared" si="1"/>
        <v>Middle East_Syria-Middle East_2012</v>
      </c>
      <c r="B1898" s="19" t="s">
        <v>228</v>
      </c>
      <c r="C1898" s="20" t="s">
        <v>239</v>
      </c>
      <c r="D1898" s="21" t="s">
        <v>91</v>
      </c>
      <c r="E1898" s="20">
        <f t="shared" si="1069"/>
        <v>40405006007</v>
      </c>
      <c r="F1898" s="22">
        <f t="shared" si="2"/>
        <v>1803.854986</v>
      </c>
      <c r="G1898" s="23">
        <v>0.034</v>
      </c>
      <c r="H1898" s="23">
        <v>105.0</v>
      </c>
      <c r="I1898" s="39">
        <f t="shared" si="1070"/>
        <v>0.099</v>
      </c>
      <c r="J1898" s="24">
        <f>IFNA(VLOOKUP(A1898,'ENERGY processed'!$A$2:$H$2692,7,0),"")</f>
        <v>16154</v>
      </c>
      <c r="K1898" s="24">
        <f t="shared" si="3"/>
        <v>0.0007211847323</v>
      </c>
      <c r="L1898" s="24">
        <f>IFNA(VLOOKUP(A1898,'ENERGY processed'!$A$2:$H$2692,8,0),"")</f>
        <v>52667</v>
      </c>
      <c r="M1898" s="24">
        <f t="shared" si="5"/>
        <v>0.002351283663</v>
      </c>
      <c r="N1898" s="24">
        <f>IFNA(VLOOKUP(A1898,'HUMAN RESOURCES processed'!$A$2:$M$2692,5,0))</f>
        <v>0.024</v>
      </c>
      <c r="O1898" s="24">
        <f>IFNA(VLOOKUP(A1898,'HUMAN RESOURCES processed'!$A$2:$M$2692,6,0))</f>
        <v>0.012</v>
      </c>
      <c r="P1898" s="24">
        <f>IFNA(VLOOKUP(A1898,'HUMAN RESOURCES processed'!$A$2:$M$2692,7,0))</f>
        <v>78</v>
      </c>
      <c r="Q1898" s="24">
        <f>IFNA(VLOOKUP(A1898,'HUMAN RESOURCES processed'!$A$2:$M$2692,8,0))</f>
        <v>72</v>
      </c>
      <c r="R1898" s="24">
        <f t="shared" si="6"/>
        <v>75</v>
      </c>
      <c r="S1898" s="24">
        <f>IFNA(VLOOKUP(A1898,'HUMAN RESOURCES processed'!$A$2:$M$2692,9,0))</f>
        <v>0.354</v>
      </c>
      <c r="T1898" s="24">
        <f>IFNA(VLOOKUP(A1898,'HUMAN RESOURCES processed'!$A$2:$M$2692,10,0))</f>
        <v>0.607</v>
      </c>
      <c r="U1898" s="24">
        <f>IFNA(VLOOKUP(A1898,'HUMAN RESOURCES processed'!$A$2:$M$2692,11,0))</f>
        <v>0.039</v>
      </c>
      <c r="V1898" s="24">
        <f>IFNA(VLOOKUP(A1898,'HUMAN RESOURCES processed'!$A$2:$M$2692,12,0))</f>
        <v>22399254</v>
      </c>
      <c r="W1898" s="24">
        <f>IFNA(VLOOKUP(A1898,'HUMAN RESOURCES processed'!$A$2:$M$2692,13,0))</f>
        <v>0.565</v>
      </c>
      <c r="X1898" s="24">
        <f t="shared" si="1071"/>
        <v>6308000000</v>
      </c>
      <c r="Y1898" s="24">
        <f t="shared" si="1072"/>
        <v>1598000000</v>
      </c>
      <c r="Z1898" s="24">
        <f t="shared" si="7"/>
        <v>71.34166165</v>
      </c>
      <c r="AA1898" s="24">
        <f>IFNA(VLOOKUP(A1898,'BUSINESS processed'!A1898:J4588,5,0))</f>
        <v>0.397</v>
      </c>
      <c r="AB1898" s="24">
        <f>IFNA(VLOOKUP(A1898,'BUSINESS processed'!A1898:J4588,6,0))</f>
        <v>13</v>
      </c>
      <c r="AC1898" s="24">
        <f>IFNA(VLOOKUP(A1898,'BUSINESS processed'!A1898:J4588,7,0))</f>
        <v>147</v>
      </c>
      <c r="AD1898" s="24">
        <f>IFNA(VLOOKUP(A1898,'BUSINESS processed'!A1898:J4588,8,0))</f>
        <v>336</v>
      </c>
      <c r="AE1898" s="24">
        <f>IFNA(VLOOKUP(A1898,'BUSINESS processed'!A1898:J4588,9,0))</f>
        <v>0.243</v>
      </c>
      <c r="AF1898" s="27">
        <f>IFNA(VLOOKUP(A1898,'BUSINESS processed'!A1898:J4588,10,0))</f>
        <v>0.593</v>
      </c>
      <c r="AG1898" s="26"/>
      <c r="AH1898" s="26"/>
      <c r="AI1898" s="26"/>
      <c r="AJ1898" s="26"/>
      <c r="AK1898" s="26"/>
      <c r="AL1898" s="26"/>
      <c r="AM1898" s="26"/>
      <c r="AN1898" s="26"/>
      <c r="AO1898" s="26"/>
      <c r="AP1898" s="26"/>
      <c r="AQ1898" s="26"/>
      <c r="AR1898" s="26"/>
      <c r="AS1898" s="26"/>
      <c r="AT1898" s="26"/>
      <c r="AU1898" s="26"/>
      <c r="AV1898" s="26"/>
      <c r="AW1898" s="26"/>
      <c r="AX1898" s="26"/>
      <c r="AY1898" s="26"/>
      <c r="AZ1898" s="26"/>
      <c r="BA1898" s="26"/>
      <c r="BB1898" s="26"/>
      <c r="BC1898" s="26"/>
      <c r="BD1898" s="26"/>
      <c r="BE1898" s="26"/>
      <c r="BF1898" s="26"/>
      <c r="BG1898" s="26"/>
      <c r="BH1898" s="26"/>
    </row>
    <row r="1899">
      <c r="A1899" s="18" t="str">
        <f t="shared" si="1"/>
        <v>Middle East_United Arab Emirates-Middle East_2000</v>
      </c>
      <c r="B1899" s="19" t="s">
        <v>228</v>
      </c>
      <c r="C1899" s="20" t="s">
        <v>240</v>
      </c>
      <c r="D1899" s="21" t="s">
        <v>70</v>
      </c>
      <c r="E1899" s="22">
        <v>1.04E11</v>
      </c>
      <c r="F1899" s="22">
        <f t="shared" si="2"/>
        <v>34364.80621</v>
      </c>
      <c r="G1899" s="23">
        <v>0.022</v>
      </c>
      <c r="H1899" s="23">
        <v>752.0</v>
      </c>
      <c r="I1899" s="23">
        <v>0.097</v>
      </c>
      <c r="J1899" s="24">
        <f>IF(AND( C1899=C1898,D1899&gt;D1898),J1898,0)</f>
        <v>0</v>
      </c>
      <c r="K1899" s="24">
        <f t="shared" si="3"/>
        <v>0</v>
      </c>
      <c r="L1899" s="24">
        <f t="shared" ref="L1899:L1900" si="1073">IF(AND(C1899=C1898,C1899&gt;C1898),C1898,0)</f>
        <v>0</v>
      </c>
      <c r="M1899" s="24">
        <f t="shared" si="5"/>
        <v>0</v>
      </c>
      <c r="N1899" s="24">
        <f>IFNA(VLOOKUP(A1899,'HUMAN RESOURCES processed'!$A$2:$M$2692,5,0))</f>
        <v>0.017</v>
      </c>
      <c r="O1899" s="24">
        <f>IFNA(VLOOKUP(A1899,'HUMAN RESOURCES processed'!$A$2:$M$2692,6,0))</f>
        <v>0.01</v>
      </c>
      <c r="P1899" s="24">
        <f>IFNA(VLOOKUP(A1899,'HUMAN RESOURCES processed'!$A$2:$M$2692,7,0))</f>
        <v>75</v>
      </c>
      <c r="Q1899" s="24">
        <f>IFNA(VLOOKUP(A1899,'HUMAN RESOURCES processed'!$A$2:$M$2692,8,0))</f>
        <v>73</v>
      </c>
      <c r="R1899" s="24">
        <f t="shared" si="6"/>
        <v>74</v>
      </c>
      <c r="S1899" s="24">
        <f>IFNA(VLOOKUP(A1899,'HUMAN RESOURCES processed'!$A$2:$M$2692,9,0))</f>
        <v>0.254</v>
      </c>
      <c r="T1899" s="24">
        <f>IFNA(VLOOKUP(A1899,'HUMAN RESOURCES processed'!$A$2:$M$2692,10,0))</f>
        <v>0.736</v>
      </c>
      <c r="U1899" s="24">
        <f>IFNA(VLOOKUP(A1899,'HUMAN RESOURCES processed'!$A$2:$M$2692,11,0))</f>
        <v>0.01</v>
      </c>
      <c r="V1899" s="24">
        <f>IFNA(VLOOKUP(A1899,'HUMAN RESOURCES processed'!$A$2:$M$2692,12,0))</f>
        <v>3026352</v>
      </c>
      <c r="W1899" s="24">
        <f>IFNA(VLOOKUP(A1899,'HUMAN RESOURCES processed'!$A$2:$M$2692,13,0))</f>
        <v>0.802</v>
      </c>
      <c r="X1899" s="24">
        <f>IFNA(VLOOKUP(A1899,'TOURISM processed'!$A$2:$F$2692,5,0))</f>
        <v>1063000000</v>
      </c>
      <c r="Y1899" s="24">
        <f>IFNA(VLOOKUP(A1899,'TOURISM processed'!$A$2:$F$2692,6,0))</f>
        <v>3019000000</v>
      </c>
      <c r="Z1899" s="24">
        <f t="shared" si="7"/>
        <v>997.5706725</v>
      </c>
      <c r="AA1899" s="24">
        <f t="shared" ref="AA1899:AA1903" si="1074">IF(AND(C1899=C1898,D1899&gt;D1898),AA1898,0)</f>
        <v>0</v>
      </c>
      <c r="AB1899" s="24">
        <f t="shared" ref="AB1899:AB1901" si="1075">IF(AND(C1899=C1898,D1899&gt;D1898),AB1898,0)</f>
        <v>0</v>
      </c>
      <c r="AC1899" s="24">
        <f t="shared" ref="AC1899:AC1910" si="1076">IF(AND(C1899=C1898,D1899&gt;D1898),AC1898,0)</f>
        <v>0</v>
      </c>
      <c r="AD1899" s="24">
        <f t="shared" ref="AD1899:AD1903" si="1077">IF(AND(C1899=C1898,D1899&gt;D1898),AD1898,0)</f>
        <v>0</v>
      </c>
      <c r="AE1899" s="24">
        <f>IFNA(VLOOKUP(A1899,'BUSINESS processed'!A1899:J4589,9,0))</f>
        <v>0.236</v>
      </c>
      <c r="AF1899" s="27">
        <f>IFNA(VLOOKUP(A1899,'BUSINESS processed'!A1899:J4589,10,0))</f>
        <v>0.472</v>
      </c>
      <c r="AG1899" s="26"/>
      <c r="AH1899" s="26"/>
      <c r="AI1899" s="26"/>
      <c r="AJ1899" s="26"/>
      <c r="AK1899" s="26"/>
      <c r="AL1899" s="26"/>
      <c r="AM1899" s="26"/>
      <c r="AN1899" s="26"/>
      <c r="AO1899" s="26"/>
      <c r="AP1899" s="26"/>
      <c r="AQ1899" s="26"/>
      <c r="AR1899" s="26"/>
      <c r="AS1899" s="26"/>
      <c r="AT1899" s="26"/>
      <c r="AU1899" s="26"/>
      <c r="AV1899" s="26"/>
      <c r="AW1899" s="26"/>
      <c r="AX1899" s="26"/>
      <c r="AY1899" s="26"/>
      <c r="AZ1899" s="26"/>
      <c r="BA1899" s="26"/>
      <c r="BB1899" s="26"/>
      <c r="BC1899" s="26"/>
      <c r="BD1899" s="26"/>
      <c r="BE1899" s="26"/>
      <c r="BF1899" s="26"/>
      <c r="BG1899" s="26"/>
      <c r="BH1899" s="26"/>
    </row>
    <row r="1900">
      <c r="A1900" s="18" t="str">
        <f t="shared" si="1"/>
        <v>Middle East_United Arab Emirates-Middle East_2001</v>
      </c>
      <c r="B1900" s="19" t="s">
        <v>228</v>
      </c>
      <c r="C1900" s="20" t="s">
        <v>240</v>
      </c>
      <c r="D1900" s="21" t="s">
        <v>71</v>
      </c>
      <c r="E1900" s="22">
        <v>1.03E11</v>
      </c>
      <c r="F1900" s="22">
        <f t="shared" si="2"/>
        <v>32885.24264</v>
      </c>
      <c r="G1900" s="23">
        <v>0.025</v>
      </c>
      <c r="H1900" s="23">
        <v>815.0</v>
      </c>
      <c r="I1900" s="23">
        <v>0.081</v>
      </c>
      <c r="J1900" s="24">
        <f>IFNA(VLOOKUP(A1900,'ENERGY processed'!$A$2:$H$2692,7,0),"")</f>
        <v>66108</v>
      </c>
      <c r="K1900" s="24">
        <f t="shared" si="3"/>
        <v>0.02110657884</v>
      </c>
      <c r="L1900" s="24">
        <f t="shared" si="1073"/>
        <v>0</v>
      </c>
      <c r="M1900" s="24">
        <f t="shared" si="5"/>
        <v>0</v>
      </c>
      <c r="N1900" s="24">
        <f>IFNA(VLOOKUP(A1900,'HUMAN RESOURCES processed'!$A$2:$M$2692,5,0))</f>
        <v>0.016</v>
      </c>
      <c r="O1900" s="24">
        <f>IFNA(VLOOKUP(A1900,'HUMAN RESOURCES processed'!$A$2:$M$2692,6,0))</f>
        <v>0.009</v>
      </c>
      <c r="P1900" s="24">
        <f>IFNA(VLOOKUP(A1900,'HUMAN RESOURCES processed'!$A$2:$M$2692,7,0))</f>
        <v>76</v>
      </c>
      <c r="Q1900" s="24">
        <f>IFNA(VLOOKUP(A1900,'HUMAN RESOURCES processed'!$A$2:$M$2692,8,0))</f>
        <v>74</v>
      </c>
      <c r="R1900" s="24">
        <f t="shared" si="6"/>
        <v>75</v>
      </c>
      <c r="S1900" s="24">
        <f>IFNA(VLOOKUP(A1900,'HUMAN RESOURCES processed'!$A$2:$M$2692,9,0))</f>
        <v>0.249</v>
      </c>
      <c r="T1900" s="24">
        <f>IFNA(VLOOKUP(A1900,'HUMAN RESOURCES processed'!$A$2:$M$2692,10,0))</f>
        <v>0.741</v>
      </c>
      <c r="U1900" s="24">
        <f>IFNA(VLOOKUP(A1900,'HUMAN RESOURCES processed'!$A$2:$M$2692,11,0))</f>
        <v>0.01</v>
      </c>
      <c r="V1900" s="24">
        <f>IFNA(VLOOKUP(A1900,'HUMAN RESOURCES processed'!$A$2:$M$2692,12,0))</f>
        <v>3132104</v>
      </c>
      <c r="W1900" s="24">
        <f>IFNA(VLOOKUP(A1900,'HUMAN RESOURCES processed'!$A$2:$M$2692,13,0))</f>
        <v>0.807</v>
      </c>
      <c r="X1900" s="24">
        <f>IFNA(VLOOKUP(A1900,'TOURISM processed'!$A$2:$F$2692,5,0))</f>
        <v>1200000000</v>
      </c>
      <c r="Y1900" s="24">
        <f>IFNA(VLOOKUP(A1900,'TOURISM processed'!$A$2:$F$2692,6,0))</f>
        <v>3321000000</v>
      </c>
      <c r="Z1900" s="24">
        <f t="shared" si="7"/>
        <v>1060.309619</v>
      </c>
      <c r="AA1900" s="24">
        <f t="shared" si="1074"/>
        <v>0</v>
      </c>
      <c r="AB1900" s="24">
        <f t="shared" si="1075"/>
        <v>0</v>
      </c>
      <c r="AC1900" s="24">
        <f t="shared" si="1076"/>
        <v>0</v>
      </c>
      <c r="AD1900" s="24">
        <f t="shared" si="1077"/>
        <v>0</v>
      </c>
      <c r="AE1900" s="24">
        <f>IFNA(VLOOKUP(A1900,'BUSINESS processed'!A1900:J4590,9,0))</f>
        <v>0.263</v>
      </c>
      <c r="AF1900" s="27">
        <f>IFNA(VLOOKUP(A1900,'BUSINESS processed'!A1900:J4590,10,0))</f>
        <v>0.61</v>
      </c>
      <c r="AG1900" s="26"/>
      <c r="AH1900" s="26"/>
      <c r="AI1900" s="26"/>
      <c r="AJ1900" s="26"/>
      <c r="AK1900" s="26"/>
      <c r="AL1900" s="26"/>
      <c r="AM1900" s="26"/>
      <c r="AN1900" s="26"/>
      <c r="AO1900" s="26"/>
      <c r="AP1900" s="26"/>
      <c r="AQ1900" s="26"/>
      <c r="AR1900" s="26"/>
      <c r="AS1900" s="26"/>
      <c r="AT1900" s="26"/>
      <c r="AU1900" s="26"/>
      <c r="AV1900" s="26"/>
      <c r="AW1900" s="26"/>
      <c r="AX1900" s="26"/>
      <c r="AY1900" s="26"/>
      <c r="AZ1900" s="26"/>
      <c r="BA1900" s="26"/>
      <c r="BB1900" s="26"/>
      <c r="BC1900" s="26"/>
      <c r="BD1900" s="26"/>
      <c r="BE1900" s="26"/>
      <c r="BF1900" s="26"/>
      <c r="BG1900" s="26"/>
      <c r="BH1900" s="26"/>
    </row>
    <row r="1901">
      <c r="A1901" s="18" t="str">
        <f t="shared" si="1"/>
        <v>Middle East_United Arab Emirates-Middle East_2002</v>
      </c>
      <c r="B1901" s="19" t="s">
        <v>228</v>
      </c>
      <c r="C1901" s="20" t="s">
        <v>240</v>
      </c>
      <c r="D1901" s="21" t="s">
        <v>72</v>
      </c>
      <c r="E1901" s="22">
        <v>1.1E11</v>
      </c>
      <c r="F1901" s="22">
        <f t="shared" si="2"/>
        <v>34119.43477</v>
      </c>
      <c r="G1901" s="23">
        <v>0.027</v>
      </c>
      <c r="H1901" s="23">
        <v>917.0</v>
      </c>
      <c r="I1901" s="39">
        <f t="shared" ref="I1901:I1911" si="1078">IF(AND(C1901=C1900,D1901&gt;D1900),I1900,"")</f>
        <v>0.081</v>
      </c>
      <c r="J1901" s="24">
        <f>IFNA(VLOOKUP(A1901,'ENERGY processed'!$A$2:$H$2692,7,0),"")</f>
        <v>63099</v>
      </c>
      <c r="K1901" s="24">
        <f t="shared" si="3"/>
        <v>0.01957183831</v>
      </c>
      <c r="L1901" s="24">
        <f>IFNA(VLOOKUP(A1901,'ENERGY processed'!$A$2:$H$2692,8,0),"")</f>
        <v>167597</v>
      </c>
      <c r="M1901" s="24">
        <f t="shared" si="5"/>
        <v>0.05198468099</v>
      </c>
      <c r="N1901" s="24">
        <f>IFNA(VLOOKUP(A1901,'HUMAN RESOURCES processed'!$A$2:$M$2692,5,0))</f>
        <v>0.016</v>
      </c>
      <c r="O1901" s="24">
        <f>IFNA(VLOOKUP(A1901,'HUMAN RESOURCES processed'!$A$2:$M$2692,6,0))</f>
        <v>0.009</v>
      </c>
      <c r="P1901" s="24">
        <f>IFNA(VLOOKUP(A1901,'HUMAN RESOURCES processed'!$A$2:$M$2692,7,0))</f>
        <v>76</v>
      </c>
      <c r="Q1901" s="24">
        <f>IFNA(VLOOKUP(A1901,'HUMAN RESOURCES processed'!$A$2:$M$2692,8,0))</f>
        <v>74</v>
      </c>
      <c r="R1901" s="24">
        <f t="shared" si="6"/>
        <v>75</v>
      </c>
      <c r="S1901" s="24">
        <f>IFNA(VLOOKUP(A1901,'HUMAN RESOURCES processed'!$A$2:$M$2692,9,0))</f>
        <v>0.243</v>
      </c>
      <c r="T1901" s="24">
        <f>IFNA(VLOOKUP(A1901,'HUMAN RESOURCES processed'!$A$2:$M$2692,10,0))</f>
        <v>0.746</v>
      </c>
      <c r="U1901" s="24">
        <f>IFNA(VLOOKUP(A1901,'HUMAN RESOURCES processed'!$A$2:$M$2692,11,0))</f>
        <v>0.01</v>
      </c>
      <c r="V1901" s="24">
        <f>IFNA(VLOOKUP(A1901,'HUMAN RESOURCES processed'!$A$2:$M$2692,12,0))</f>
        <v>3223969</v>
      </c>
      <c r="W1901" s="24">
        <f>IFNA(VLOOKUP(A1901,'HUMAN RESOURCES processed'!$A$2:$M$2692,13,0))</f>
        <v>0.811</v>
      </c>
      <c r="X1901" s="24">
        <f>IFNA(VLOOKUP(A1901,'TOURISM processed'!$A$2:$F$2692,5,0))</f>
        <v>1332000000</v>
      </c>
      <c r="Y1901" s="24">
        <f>IFNA(VLOOKUP(A1901,'TOURISM processed'!$A$2:$F$2692,6,0))</f>
        <v>3651000000</v>
      </c>
      <c r="Z1901" s="24">
        <f t="shared" si="7"/>
        <v>1132.455058</v>
      </c>
      <c r="AA1901" s="24">
        <f t="shared" si="1074"/>
        <v>0</v>
      </c>
      <c r="AB1901" s="24">
        <f t="shared" si="1075"/>
        <v>0</v>
      </c>
      <c r="AC1901" s="24">
        <f t="shared" si="1076"/>
        <v>0</v>
      </c>
      <c r="AD1901" s="24">
        <f t="shared" si="1077"/>
        <v>0</v>
      </c>
      <c r="AE1901" s="24">
        <f>IFNA(VLOOKUP(A1901,'BUSINESS processed'!A1901:J4591,9,0))</f>
        <v>0.283</v>
      </c>
      <c r="AF1901" s="27">
        <f>IFNA(VLOOKUP(A1901,'BUSINESS processed'!A1901:J4591,10,0))</f>
        <v>0.753</v>
      </c>
      <c r="AG1901" s="26"/>
      <c r="AH1901" s="26"/>
      <c r="AI1901" s="26"/>
      <c r="AJ1901" s="26"/>
      <c r="AK1901" s="26"/>
      <c r="AL1901" s="26"/>
      <c r="AM1901" s="26"/>
      <c r="AN1901" s="26"/>
      <c r="AO1901" s="26"/>
      <c r="AP1901" s="26"/>
      <c r="AQ1901" s="26"/>
      <c r="AR1901" s="26"/>
      <c r="AS1901" s="26"/>
      <c r="AT1901" s="26"/>
      <c r="AU1901" s="26"/>
      <c r="AV1901" s="26"/>
      <c r="AW1901" s="26"/>
      <c r="AX1901" s="26"/>
      <c r="AY1901" s="26"/>
      <c r="AZ1901" s="26"/>
      <c r="BA1901" s="26"/>
      <c r="BB1901" s="26"/>
      <c r="BC1901" s="26"/>
      <c r="BD1901" s="26"/>
      <c r="BE1901" s="26"/>
      <c r="BF1901" s="26"/>
      <c r="BG1901" s="26"/>
      <c r="BH1901" s="26"/>
    </row>
    <row r="1902">
      <c r="A1902" s="18" t="str">
        <f t="shared" si="1"/>
        <v>Middle East_United Arab Emirates-Middle East_2003</v>
      </c>
      <c r="B1902" s="19" t="s">
        <v>228</v>
      </c>
      <c r="C1902" s="20" t="s">
        <v>240</v>
      </c>
      <c r="D1902" s="21" t="s">
        <v>74</v>
      </c>
      <c r="E1902" s="22">
        <v>1.24E11</v>
      </c>
      <c r="F1902" s="22">
        <f t="shared" si="2"/>
        <v>36803.39921</v>
      </c>
      <c r="G1902" s="23">
        <v>0.026</v>
      </c>
      <c r="H1902" s="23">
        <v>968.0</v>
      </c>
      <c r="I1902" s="39">
        <f t="shared" si="1078"/>
        <v>0.081</v>
      </c>
      <c r="J1902" s="24">
        <f>IFNA(VLOOKUP(A1902,'ENERGY processed'!$A$2:$H$2692,7,0),"")</f>
        <v>60672</v>
      </c>
      <c r="K1902" s="24">
        <f t="shared" si="3"/>
        <v>0.01800754707</v>
      </c>
      <c r="L1902" s="24">
        <f>IFNA(VLOOKUP(A1902,'ENERGY processed'!$A$2:$H$2692,8,0),"")</f>
        <v>162602</v>
      </c>
      <c r="M1902" s="24">
        <f t="shared" si="5"/>
        <v>0.04826053482</v>
      </c>
      <c r="N1902" s="24">
        <f>IFNA(VLOOKUP(A1902,'HUMAN RESOURCES processed'!$A$2:$M$2692,5,0))</f>
        <v>0.016</v>
      </c>
      <c r="O1902" s="24">
        <f>IFNA(VLOOKUP(A1902,'HUMAN RESOURCES processed'!$A$2:$M$2692,6,0))</f>
        <v>0.009</v>
      </c>
      <c r="P1902" s="24">
        <f>IFNA(VLOOKUP(A1902,'HUMAN RESOURCES processed'!$A$2:$M$2692,7,0))</f>
        <v>76</v>
      </c>
      <c r="Q1902" s="24">
        <f>IFNA(VLOOKUP(A1902,'HUMAN RESOURCES processed'!$A$2:$M$2692,8,0))</f>
        <v>74</v>
      </c>
      <c r="R1902" s="24">
        <f t="shared" si="6"/>
        <v>75</v>
      </c>
      <c r="S1902" s="24">
        <f>IFNA(VLOOKUP(A1902,'HUMAN RESOURCES processed'!$A$2:$M$2692,9,0))</f>
        <v>0.234</v>
      </c>
      <c r="T1902" s="24">
        <f>IFNA(VLOOKUP(A1902,'HUMAN RESOURCES processed'!$A$2:$M$2692,10,0))</f>
        <v>0.756</v>
      </c>
      <c r="U1902" s="24">
        <f>IFNA(VLOOKUP(A1902,'HUMAN RESOURCES processed'!$A$2:$M$2692,11,0))</f>
        <v>0.01</v>
      </c>
      <c r="V1902" s="24">
        <f>IFNA(VLOOKUP(A1902,'HUMAN RESOURCES processed'!$A$2:$M$2692,12,0))</f>
        <v>3369254</v>
      </c>
      <c r="W1902" s="24">
        <f>IFNA(VLOOKUP(A1902,'HUMAN RESOURCES processed'!$A$2:$M$2692,13,0))</f>
        <v>0.815</v>
      </c>
      <c r="X1902" s="24">
        <f>IFNA(VLOOKUP(A1902,'TOURISM processed'!$A$2:$F$2692,5,0))</f>
        <v>1438000000</v>
      </c>
      <c r="Y1902" s="24">
        <f>IFNA(VLOOKUP(A1902,'TOURISM processed'!$A$2:$F$2692,6,0))</f>
        <v>3956000000</v>
      </c>
      <c r="Z1902" s="24">
        <f t="shared" si="7"/>
        <v>1174.147155</v>
      </c>
      <c r="AA1902" s="24">
        <f t="shared" si="1074"/>
        <v>0</v>
      </c>
      <c r="AB1902" s="24">
        <f>IFNA(VLOOKUP(A1902,'BUSINESS processed'!A1902:J4592,6,0))</f>
        <v>19</v>
      </c>
      <c r="AC1902" s="24">
        <f t="shared" si="1076"/>
        <v>0</v>
      </c>
      <c r="AD1902" s="24">
        <f t="shared" si="1077"/>
        <v>0</v>
      </c>
      <c r="AE1902" s="24">
        <f>IFNA(VLOOKUP(A1902,'BUSINESS processed'!A1902:J4592,9,0))</f>
        <v>0.295</v>
      </c>
      <c r="AF1902" s="27">
        <f>IFNA(VLOOKUP(A1902,'BUSINESS processed'!A1902:J4592,10,0))</f>
        <v>0.882</v>
      </c>
      <c r="AG1902" s="26"/>
      <c r="AH1902" s="26"/>
      <c r="AI1902" s="26"/>
      <c r="AJ1902" s="26"/>
      <c r="AK1902" s="26"/>
      <c r="AL1902" s="26"/>
      <c r="AM1902" s="26"/>
      <c r="AN1902" s="26"/>
      <c r="AO1902" s="26"/>
      <c r="AP1902" s="26"/>
      <c r="AQ1902" s="26"/>
      <c r="AR1902" s="26"/>
      <c r="AS1902" s="26"/>
      <c r="AT1902" s="26"/>
      <c r="AU1902" s="26"/>
      <c r="AV1902" s="26"/>
      <c r="AW1902" s="26"/>
      <c r="AX1902" s="26"/>
      <c r="AY1902" s="26"/>
      <c r="AZ1902" s="26"/>
      <c r="BA1902" s="26"/>
      <c r="BB1902" s="26"/>
      <c r="BC1902" s="26"/>
      <c r="BD1902" s="26"/>
      <c r="BE1902" s="26"/>
      <c r="BF1902" s="26"/>
      <c r="BG1902" s="26"/>
      <c r="BH1902" s="26"/>
    </row>
    <row r="1903">
      <c r="A1903" s="18" t="str">
        <f t="shared" si="1"/>
        <v>Middle East_United Arab Emirates-Middle East_2004</v>
      </c>
      <c r="B1903" s="19" t="s">
        <v>228</v>
      </c>
      <c r="C1903" s="20" t="s">
        <v>240</v>
      </c>
      <c r="D1903" s="21" t="s">
        <v>83</v>
      </c>
      <c r="E1903" s="22">
        <v>1.48E11</v>
      </c>
      <c r="F1903" s="22">
        <f t="shared" si="2"/>
        <v>40451.99087</v>
      </c>
      <c r="G1903" s="23">
        <v>0.025</v>
      </c>
      <c r="H1903" s="23">
        <v>995.0</v>
      </c>
      <c r="I1903" s="39">
        <f t="shared" si="1078"/>
        <v>0.081</v>
      </c>
      <c r="J1903" s="24">
        <f>IF(AND( C1903=C1902,D1903&gt;D1902),J1902,"")</f>
        <v>60672</v>
      </c>
      <c r="K1903" s="24">
        <f t="shared" si="3"/>
        <v>0.01658312966</v>
      </c>
      <c r="L1903" s="24">
        <f>IF(AND(C1903=C1902,C1903&gt;C1902),C1902,0)</f>
        <v>0</v>
      </c>
      <c r="M1903" s="24">
        <f t="shared" si="5"/>
        <v>0</v>
      </c>
      <c r="N1903" s="24">
        <f>IFNA(VLOOKUP(A1903,'HUMAN RESOURCES processed'!$A$2:$M$2692,5,0))</f>
        <v>0.016</v>
      </c>
      <c r="O1903" s="24">
        <f>IFNA(VLOOKUP(A1903,'HUMAN RESOURCES processed'!$A$2:$M$2692,6,0))</f>
        <v>0.009</v>
      </c>
      <c r="P1903" s="24">
        <f>IFNA(VLOOKUP(A1903,'HUMAN RESOURCES processed'!$A$2:$M$2692,7,0))</f>
        <v>76</v>
      </c>
      <c r="Q1903" s="24">
        <f>IFNA(VLOOKUP(A1903,'HUMAN RESOURCES processed'!$A$2:$M$2692,8,0))</f>
        <v>74</v>
      </c>
      <c r="R1903" s="24">
        <f t="shared" si="6"/>
        <v>75</v>
      </c>
      <c r="S1903" s="24">
        <f>IFNA(VLOOKUP(A1903,'HUMAN RESOURCES processed'!$A$2:$M$2692,9,0))</f>
        <v>0.219</v>
      </c>
      <c r="T1903" s="24">
        <f>IFNA(VLOOKUP(A1903,'HUMAN RESOURCES processed'!$A$2:$M$2692,10,0))</f>
        <v>0.771</v>
      </c>
      <c r="U1903" s="24">
        <f>IFNA(VLOOKUP(A1903,'HUMAN RESOURCES processed'!$A$2:$M$2692,11,0))</f>
        <v>0.009</v>
      </c>
      <c r="V1903" s="24">
        <f>IFNA(VLOOKUP(A1903,'HUMAN RESOURCES processed'!$A$2:$M$2692,12,0))</f>
        <v>3658658</v>
      </c>
      <c r="W1903" s="24">
        <f>IFNA(VLOOKUP(A1903,'HUMAN RESOURCES processed'!$A$2:$M$2692,13,0))</f>
        <v>0.819</v>
      </c>
      <c r="X1903" s="24">
        <f>IFNA(VLOOKUP(A1903,'TOURISM processed'!$A$2:$F$2692,5,0))</f>
        <v>1593000000</v>
      </c>
      <c r="Y1903" s="24">
        <f>IFNA(VLOOKUP(A1903,'TOURISM processed'!$A$2:$F$2692,6,0))</f>
        <v>4472000000</v>
      </c>
      <c r="Z1903" s="24">
        <f t="shared" si="7"/>
        <v>1222.306102</v>
      </c>
      <c r="AA1903" s="24">
        <f t="shared" si="1074"/>
        <v>0</v>
      </c>
      <c r="AB1903" s="24">
        <f>IFNA(VLOOKUP(A1903,'BUSINESS processed'!A1903:J4593,6,0))</f>
        <v>19</v>
      </c>
      <c r="AC1903" s="24">
        <f t="shared" si="1076"/>
        <v>0</v>
      </c>
      <c r="AD1903" s="24">
        <f t="shared" si="1077"/>
        <v>0</v>
      </c>
      <c r="AE1903" s="24">
        <f>IFNA(VLOOKUP(A1903,'BUSINESS processed'!A1903:J4593,9,0))</f>
        <v>0.301</v>
      </c>
      <c r="AF1903" s="27">
        <f>IFNA(VLOOKUP(A1903,'BUSINESS processed'!A1903:J4593,10,0))</f>
        <v>1.007</v>
      </c>
      <c r="AG1903" s="26"/>
      <c r="AH1903" s="26"/>
      <c r="AI1903" s="26"/>
      <c r="AJ1903" s="26"/>
      <c r="AK1903" s="26"/>
      <c r="AL1903" s="26"/>
      <c r="AM1903" s="26"/>
      <c r="AN1903" s="26"/>
      <c r="AO1903" s="26"/>
      <c r="AP1903" s="26"/>
      <c r="AQ1903" s="26"/>
      <c r="AR1903" s="26"/>
      <c r="AS1903" s="26"/>
      <c r="AT1903" s="26"/>
      <c r="AU1903" s="26"/>
      <c r="AV1903" s="26"/>
      <c r="AW1903" s="26"/>
      <c r="AX1903" s="26"/>
      <c r="AY1903" s="26"/>
      <c r="AZ1903" s="26"/>
      <c r="BA1903" s="26"/>
      <c r="BB1903" s="26"/>
      <c r="BC1903" s="26"/>
      <c r="BD1903" s="26"/>
      <c r="BE1903" s="26"/>
      <c r="BF1903" s="26"/>
      <c r="BG1903" s="26"/>
      <c r="BH1903" s="26"/>
    </row>
    <row r="1904">
      <c r="A1904" s="18" t="str">
        <f t="shared" si="1"/>
        <v>Middle East_United Arab Emirates-Middle East_2005</v>
      </c>
      <c r="B1904" s="19" t="s">
        <v>228</v>
      </c>
      <c r="C1904" s="20" t="s">
        <v>240</v>
      </c>
      <c r="D1904" s="21" t="s">
        <v>84</v>
      </c>
      <c r="E1904" s="22">
        <v>1.81E11</v>
      </c>
      <c r="F1904" s="22">
        <f t="shared" si="2"/>
        <v>43626.20011</v>
      </c>
      <c r="G1904" s="23">
        <v>0.023</v>
      </c>
      <c r="H1904" s="23">
        <v>1030.0</v>
      </c>
      <c r="I1904" s="39">
        <f t="shared" si="1078"/>
        <v>0.081</v>
      </c>
      <c r="J1904" s="24">
        <f>IFNA(VLOOKUP(A1904,'ENERGY processed'!$A$2:$H$2692,7,0),"")</f>
        <v>52129</v>
      </c>
      <c r="K1904" s="24">
        <f t="shared" si="3"/>
        <v>0.01256458666</v>
      </c>
      <c r="L1904" s="24">
        <f>IFNA(VLOOKUP(A1904,'ENERGY processed'!$A$2:$H$2692,8,0),"")</f>
        <v>141405</v>
      </c>
      <c r="M1904" s="24">
        <f t="shared" si="5"/>
        <v>0.03408266755</v>
      </c>
      <c r="N1904" s="24">
        <f>IFNA(VLOOKUP(A1904,'HUMAN RESOURCES processed'!$A$2:$M$2692,5,0))</f>
        <v>0.016</v>
      </c>
      <c r="O1904" s="24">
        <f>IFNA(VLOOKUP(A1904,'HUMAN RESOURCES processed'!$A$2:$M$2692,6,0))</f>
        <v>0.008</v>
      </c>
      <c r="P1904" s="24">
        <f>IFNA(VLOOKUP(A1904,'HUMAN RESOURCES processed'!$A$2:$M$2692,7,0))</f>
        <v>77</v>
      </c>
      <c r="Q1904" s="24">
        <f>IFNA(VLOOKUP(A1904,'HUMAN RESOURCES processed'!$A$2:$M$2692,8,0))</f>
        <v>75</v>
      </c>
      <c r="R1904" s="24">
        <f t="shared" si="6"/>
        <v>76</v>
      </c>
      <c r="S1904" s="24">
        <f>IFNA(VLOOKUP(A1904,'HUMAN RESOURCES processed'!$A$2:$M$2692,9,0))</f>
        <v>0.2</v>
      </c>
      <c r="T1904" s="24">
        <f>IFNA(VLOOKUP(A1904,'HUMAN RESOURCES processed'!$A$2:$M$2692,10,0))</f>
        <v>0.791</v>
      </c>
      <c r="U1904" s="24">
        <f>IFNA(VLOOKUP(A1904,'HUMAN RESOURCES processed'!$A$2:$M$2692,11,0))</f>
        <v>0.008</v>
      </c>
      <c r="V1904" s="24">
        <f>IFNA(VLOOKUP(A1904,'HUMAN RESOURCES processed'!$A$2:$M$2692,12,0))</f>
        <v>4148883</v>
      </c>
      <c r="W1904" s="24">
        <f>IFNA(VLOOKUP(A1904,'HUMAN RESOURCES processed'!$A$2:$M$2692,13,0))</f>
        <v>0.823</v>
      </c>
      <c r="X1904" s="24">
        <f>IFNA(VLOOKUP(A1904,'TOURISM processed'!$A$2:$F$2692,5,0))</f>
        <v>3218000000</v>
      </c>
      <c r="Y1904" s="24">
        <f>IFNA(VLOOKUP(A1904,'TOURISM processed'!$A$2:$F$2692,6,0))</f>
        <v>6186000000</v>
      </c>
      <c r="Z1904" s="24">
        <f t="shared" si="7"/>
        <v>1491.003723</v>
      </c>
      <c r="AA1904" s="24">
        <f>IFNA(VLOOKUP(A1904,'BUSINESS processed'!A1904:J4594,5,0))</f>
        <v>0.144</v>
      </c>
      <c r="AB1904" s="24">
        <f>IFNA(VLOOKUP(A1904,'BUSINESS processed'!A1904:J4594,6,0))</f>
        <v>19</v>
      </c>
      <c r="AC1904" s="24">
        <f t="shared" si="1076"/>
        <v>0</v>
      </c>
      <c r="AD1904" s="24">
        <f>IFNA(VLOOKUP(A1904,'BUSINESS processed'!A1904:J4594,8,0))</f>
        <v>12</v>
      </c>
      <c r="AE1904" s="24">
        <f>IFNA(VLOOKUP(A1904,'BUSINESS processed'!A1904:J4594,9,0))</f>
        <v>0.4</v>
      </c>
      <c r="AF1904" s="27">
        <f>IFNA(VLOOKUP(A1904,'BUSINESS processed'!A1904:J4594,10,0))</f>
        <v>1.093</v>
      </c>
      <c r="AG1904" s="26"/>
      <c r="AH1904" s="26"/>
      <c r="AI1904" s="26"/>
      <c r="AJ1904" s="26"/>
      <c r="AK1904" s="26"/>
      <c r="AL1904" s="26"/>
      <c r="AM1904" s="26"/>
      <c r="AN1904" s="26"/>
      <c r="AO1904" s="26"/>
      <c r="AP1904" s="26"/>
      <c r="AQ1904" s="26"/>
      <c r="AR1904" s="26"/>
      <c r="AS1904" s="26"/>
      <c r="AT1904" s="26"/>
      <c r="AU1904" s="26"/>
      <c r="AV1904" s="26"/>
      <c r="AW1904" s="26"/>
      <c r="AX1904" s="26"/>
      <c r="AY1904" s="26"/>
      <c r="AZ1904" s="26"/>
      <c r="BA1904" s="26"/>
      <c r="BB1904" s="26"/>
      <c r="BC1904" s="26"/>
      <c r="BD1904" s="26"/>
      <c r="BE1904" s="26"/>
      <c r="BF1904" s="26"/>
      <c r="BG1904" s="26"/>
      <c r="BH1904" s="26"/>
    </row>
    <row r="1905">
      <c r="A1905" s="18" t="str">
        <f t="shared" si="1"/>
        <v>Middle East_United Arab Emirates-Middle East_2006</v>
      </c>
      <c r="B1905" s="19" t="s">
        <v>228</v>
      </c>
      <c r="C1905" s="20" t="s">
        <v>240</v>
      </c>
      <c r="D1905" s="21" t="s">
        <v>85</v>
      </c>
      <c r="E1905" s="22">
        <v>2.22E11</v>
      </c>
      <c r="F1905" s="22">
        <f t="shared" si="2"/>
        <v>45532.49328</v>
      </c>
      <c r="G1905" s="23">
        <v>0.023</v>
      </c>
      <c r="H1905" s="23">
        <v>1109.0</v>
      </c>
      <c r="I1905" s="39">
        <f t="shared" si="1078"/>
        <v>0.081</v>
      </c>
      <c r="J1905" s="24">
        <f t="shared" ref="J1905:J1906" si="1079">IF(AND( C1905=C1904,D1905&gt;D1904),J1904,"")</f>
        <v>52129</v>
      </c>
      <c r="K1905" s="24">
        <f t="shared" si="3"/>
        <v>0.01069172677</v>
      </c>
      <c r="L1905" s="24">
        <f t="shared" ref="L1905:L1906" si="1080">IF(AND(C1905=C1904,C1905&gt;C1904),C1904,0)</f>
        <v>0</v>
      </c>
      <c r="M1905" s="24">
        <f t="shared" si="5"/>
        <v>0</v>
      </c>
      <c r="N1905" s="24">
        <f>IFNA(VLOOKUP(A1905,'HUMAN RESOURCES processed'!$A$2:$M$2692,5,0))</f>
        <v>0.016</v>
      </c>
      <c r="O1905" s="24">
        <f>IFNA(VLOOKUP(A1905,'HUMAN RESOURCES processed'!$A$2:$M$2692,6,0))</f>
        <v>0.008</v>
      </c>
      <c r="P1905" s="24">
        <f>IFNA(VLOOKUP(A1905,'HUMAN RESOURCES processed'!$A$2:$M$2692,7,0))</f>
        <v>77</v>
      </c>
      <c r="Q1905" s="24">
        <f>IFNA(VLOOKUP(A1905,'HUMAN RESOURCES processed'!$A$2:$M$2692,8,0))</f>
        <v>75</v>
      </c>
      <c r="R1905" s="24">
        <f t="shared" si="6"/>
        <v>76</v>
      </c>
      <c r="S1905" s="24">
        <f>IFNA(VLOOKUP(A1905,'HUMAN RESOURCES processed'!$A$2:$M$2692,9,0))</f>
        <v>0.18</v>
      </c>
      <c r="T1905" s="24">
        <f>IFNA(VLOOKUP(A1905,'HUMAN RESOURCES processed'!$A$2:$M$2692,10,0))</f>
        <v>0.813</v>
      </c>
      <c r="U1905" s="24">
        <f>IFNA(VLOOKUP(A1905,'HUMAN RESOURCES processed'!$A$2:$M$2692,11,0))</f>
        <v>0.007</v>
      </c>
      <c r="V1905" s="24">
        <f>IFNA(VLOOKUP(A1905,'HUMAN RESOURCES processed'!$A$2:$M$2692,12,0))</f>
        <v>4875639</v>
      </c>
      <c r="W1905" s="24">
        <f>IFNA(VLOOKUP(A1905,'HUMAN RESOURCES processed'!$A$2:$M$2692,13,0))</f>
        <v>0.826</v>
      </c>
      <c r="X1905" s="24">
        <f>IFNA(VLOOKUP(A1905,'TOURISM processed'!$A$2:$F$2692,5,0))</f>
        <v>4972000000</v>
      </c>
      <c r="Y1905" s="24">
        <f>IFNA(VLOOKUP(A1905,'TOURISM processed'!$A$2:$F$2692,6,0))</f>
        <v>8827000000</v>
      </c>
      <c r="Z1905" s="24">
        <f t="shared" si="7"/>
        <v>1810.429361</v>
      </c>
      <c r="AA1905" s="24">
        <f>IFNA(VLOOKUP(A1905,'BUSINESS processed'!A1905:J4595,5,0))</f>
        <v>0.144</v>
      </c>
      <c r="AB1905" s="24">
        <f>IFNA(VLOOKUP(A1905,'BUSINESS processed'!A1905:J4595,6,0))</f>
        <v>19</v>
      </c>
      <c r="AC1905" s="24">
        <f t="shared" si="1076"/>
        <v>0</v>
      </c>
      <c r="AD1905" s="24">
        <f>IFNA(VLOOKUP(A1905,'BUSINESS processed'!A1905:J4595,8,0))</f>
        <v>12</v>
      </c>
      <c r="AE1905" s="24">
        <f>IFNA(VLOOKUP(A1905,'BUSINESS processed'!A1905:J4595,9,0))</f>
        <v>0.52</v>
      </c>
      <c r="AF1905" s="27">
        <f>IFNA(VLOOKUP(A1905,'BUSINESS processed'!A1905:J4595,10,0))</f>
        <v>1.132</v>
      </c>
      <c r="AG1905" s="26"/>
      <c r="AH1905" s="26"/>
      <c r="AI1905" s="26"/>
      <c r="AJ1905" s="26"/>
      <c r="AK1905" s="26"/>
      <c r="AL1905" s="26"/>
      <c r="AM1905" s="26"/>
      <c r="AN1905" s="26"/>
      <c r="AO1905" s="26"/>
      <c r="AP1905" s="26"/>
      <c r="AQ1905" s="26"/>
      <c r="AR1905" s="26"/>
      <c r="AS1905" s="26"/>
      <c r="AT1905" s="26"/>
      <c r="AU1905" s="26"/>
      <c r="AV1905" s="26"/>
      <c r="AW1905" s="26"/>
      <c r="AX1905" s="26"/>
      <c r="AY1905" s="26"/>
      <c r="AZ1905" s="26"/>
      <c r="BA1905" s="26"/>
      <c r="BB1905" s="26"/>
      <c r="BC1905" s="26"/>
      <c r="BD1905" s="26"/>
      <c r="BE1905" s="26"/>
      <c r="BF1905" s="26"/>
      <c r="BG1905" s="26"/>
      <c r="BH1905" s="26"/>
    </row>
    <row r="1906">
      <c r="A1906" s="18" t="str">
        <f t="shared" si="1"/>
        <v>Middle East_United Arab Emirates-Middle East_2007</v>
      </c>
      <c r="B1906" s="19" t="s">
        <v>228</v>
      </c>
      <c r="C1906" s="20" t="s">
        <v>240</v>
      </c>
      <c r="D1906" s="21" t="s">
        <v>86</v>
      </c>
      <c r="E1906" s="22">
        <v>2.58E11</v>
      </c>
      <c r="F1906" s="22">
        <f t="shared" si="2"/>
        <v>44503.11496</v>
      </c>
      <c r="G1906" s="23">
        <v>0.025</v>
      </c>
      <c r="H1906" s="23">
        <v>1184.0</v>
      </c>
      <c r="I1906" s="39">
        <f t="shared" si="1078"/>
        <v>0.081</v>
      </c>
      <c r="J1906" s="24">
        <f t="shared" si="1079"/>
        <v>52129</v>
      </c>
      <c r="K1906" s="24">
        <f t="shared" si="3"/>
        <v>0.008991871627</v>
      </c>
      <c r="L1906" s="24">
        <f t="shared" si="1080"/>
        <v>0</v>
      </c>
      <c r="M1906" s="24">
        <f t="shared" si="5"/>
        <v>0</v>
      </c>
      <c r="N1906" s="24">
        <f>IFNA(VLOOKUP(A1906,'HUMAN RESOURCES processed'!$A$2:$M$2692,5,0))</f>
        <v>0.016</v>
      </c>
      <c r="O1906" s="24">
        <f>IFNA(VLOOKUP(A1906,'HUMAN RESOURCES processed'!$A$2:$M$2692,6,0))</f>
        <v>0.008</v>
      </c>
      <c r="P1906" s="24">
        <f>IFNA(VLOOKUP(A1906,'HUMAN RESOURCES processed'!$A$2:$M$2692,7,0))</f>
        <v>77</v>
      </c>
      <c r="Q1906" s="24">
        <f>IFNA(VLOOKUP(A1906,'HUMAN RESOURCES processed'!$A$2:$M$2692,8,0))</f>
        <v>75</v>
      </c>
      <c r="R1906" s="24">
        <f t="shared" si="6"/>
        <v>76</v>
      </c>
      <c r="S1906" s="24">
        <f>IFNA(VLOOKUP(A1906,'HUMAN RESOURCES processed'!$A$2:$M$2692,9,0))</f>
        <v>0.162</v>
      </c>
      <c r="T1906" s="24">
        <f>IFNA(VLOOKUP(A1906,'HUMAN RESOURCES processed'!$A$2:$M$2692,10,0))</f>
        <v>0.833</v>
      </c>
      <c r="U1906" s="24">
        <f>IFNA(VLOOKUP(A1906,'HUMAN RESOURCES processed'!$A$2:$M$2692,11,0))</f>
        <v>0.005</v>
      </c>
      <c r="V1906" s="24">
        <f>IFNA(VLOOKUP(A1906,'HUMAN RESOURCES processed'!$A$2:$M$2692,12,0))</f>
        <v>5797347</v>
      </c>
      <c r="W1906" s="24">
        <f>IFNA(VLOOKUP(A1906,'HUMAN RESOURCES processed'!$A$2:$M$2692,13,0))</f>
        <v>0.83</v>
      </c>
      <c r="X1906" s="24">
        <f>IFNA(VLOOKUP(A1906,'TOURISM processed'!$A$2:$F$2692,5,0))</f>
        <v>6072000000</v>
      </c>
      <c r="Y1906" s="24">
        <f>IFNA(VLOOKUP(A1906,'TOURISM processed'!$A$2:$F$2692,6,0))</f>
        <v>11273000000</v>
      </c>
      <c r="Z1906" s="24">
        <f t="shared" si="7"/>
        <v>1944.510135</v>
      </c>
      <c r="AA1906" s="24">
        <f>IFNA(VLOOKUP(A1906,'BUSINESS processed'!A1906:J4596,5,0))</f>
        <v>0.144</v>
      </c>
      <c r="AB1906" s="24">
        <f>IFNA(VLOOKUP(A1906,'BUSINESS processed'!A1906:J4596,6,0))</f>
        <v>18</v>
      </c>
      <c r="AC1906" s="24">
        <f t="shared" si="1076"/>
        <v>0</v>
      </c>
      <c r="AD1906" s="24">
        <f>IFNA(VLOOKUP(A1906,'BUSINESS processed'!A1906:J4596,8,0))</f>
        <v>12</v>
      </c>
      <c r="AE1906" s="24">
        <f>IFNA(VLOOKUP(A1906,'BUSINESS processed'!A1906:J4596,9,0))</f>
        <v>0.61</v>
      </c>
      <c r="AF1906" s="27">
        <f>IFNA(VLOOKUP(A1906,'BUSINESS processed'!A1906:J4596,10,0))</f>
        <v>1.334</v>
      </c>
      <c r="AG1906" s="26"/>
      <c r="AH1906" s="26"/>
      <c r="AI1906" s="26"/>
      <c r="AJ1906" s="26"/>
      <c r="AK1906" s="26"/>
      <c r="AL1906" s="26"/>
      <c r="AM1906" s="26"/>
      <c r="AN1906" s="26"/>
      <c r="AO1906" s="26"/>
      <c r="AP1906" s="26"/>
      <c r="AQ1906" s="26"/>
      <c r="AR1906" s="26"/>
      <c r="AS1906" s="26"/>
      <c r="AT1906" s="26"/>
      <c r="AU1906" s="26"/>
      <c r="AV1906" s="26"/>
      <c r="AW1906" s="26"/>
      <c r="AX1906" s="26"/>
      <c r="AY1906" s="26"/>
      <c r="AZ1906" s="26"/>
      <c r="BA1906" s="26"/>
      <c r="BB1906" s="26"/>
      <c r="BC1906" s="26"/>
      <c r="BD1906" s="26"/>
      <c r="BE1906" s="26"/>
      <c r="BF1906" s="26"/>
      <c r="BG1906" s="26"/>
      <c r="BH1906" s="26"/>
    </row>
    <row r="1907">
      <c r="A1907" s="18" t="str">
        <f t="shared" si="1"/>
        <v>Middle East_United Arab Emirates-Middle East_2008</v>
      </c>
      <c r="B1907" s="19" t="s">
        <v>228</v>
      </c>
      <c r="C1907" s="20" t="s">
        <v>240</v>
      </c>
      <c r="D1907" s="21" t="s">
        <v>87</v>
      </c>
      <c r="E1907" s="22">
        <v>3.15E11</v>
      </c>
      <c r="F1907" s="22">
        <f t="shared" si="2"/>
        <v>46332.83005</v>
      </c>
      <c r="G1907" s="23">
        <v>0.027</v>
      </c>
      <c r="H1907" s="23">
        <v>1353.0</v>
      </c>
      <c r="I1907" s="39">
        <f t="shared" si="1078"/>
        <v>0.081</v>
      </c>
      <c r="J1907" s="24">
        <f>IFNA(VLOOKUP(A1907,'ENERGY processed'!$A$2:$H$2692,7,0),"")</f>
        <v>39837.5</v>
      </c>
      <c r="K1907" s="24">
        <f t="shared" si="3"/>
        <v>0.005859632117</v>
      </c>
      <c r="L1907" s="24">
        <f>IFNA(VLOOKUP(A1907,'ENERGY processed'!$A$2:$H$2692,8,0),"")</f>
        <v>107328</v>
      </c>
      <c r="M1907" s="24">
        <f t="shared" si="5"/>
        <v>0.01578669836</v>
      </c>
      <c r="N1907" s="24">
        <f>IFNA(VLOOKUP(A1907,'HUMAN RESOURCES processed'!$A$2:$M$2692,5,0))</f>
        <v>0.016</v>
      </c>
      <c r="O1907" s="24">
        <f>IFNA(VLOOKUP(A1907,'HUMAN RESOURCES processed'!$A$2:$M$2692,6,0))</f>
        <v>0.008</v>
      </c>
      <c r="P1907" s="24">
        <f>IFNA(VLOOKUP(A1907,'HUMAN RESOURCES processed'!$A$2:$M$2692,7,0))</f>
        <v>77</v>
      </c>
      <c r="Q1907" s="24">
        <f>IFNA(VLOOKUP(A1907,'HUMAN RESOURCES processed'!$A$2:$M$2692,8,0))</f>
        <v>75</v>
      </c>
      <c r="R1907" s="24">
        <f t="shared" si="6"/>
        <v>76</v>
      </c>
      <c r="S1907" s="24">
        <f>IFNA(VLOOKUP(A1907,'HUMAN RESOURCES processed'!$A$2:$M$2692,9,0))</f>
        <v>0.149</v>
      </c>
      <c r="T1907" s="24">
        <f>IFNA(VLOOKUP(A1907,'HUMAN RESOURCES processed'!$A$2:$M$2692,10,0))</f>
        <v>0.847</v>
      </c>
      <c r="U1907" s="24">
        <f>IFNA(VLOOKUP(A1907,'HUMAN RESOURCES processed'!$A$2:$M$2692,11,0))</f>
        <v>0.004</v>
      </c>
      <c r="V1907" s="24">
        <f>IFNA(VLOOKUP(A1907,'HUMAN RESOURCES processed'!$A$2:$M$2692,12,0))</f>
        <v>6798635</v>
      </c>
      <c r="W1907" s="24">
        <f>IFNA(VLOOKUP(A1907,'HUMAN RESOURCES processed'!$A$2:$M$2692,13,0))</f>
        <v>0.834</v>
      </c>
      <c r="X1907" s="24">
        <f>IFNA(VLOOKUP(A1907,'TOURISM processed'!$A$2:$F$2692,5,0))</f>
        <v>7162000000</v>
      </c>
      <c r="Y1907" s="24">
        <f>IFNA(VLOOKUP(A1907,'TOURISM processed'!$A$2:$F$2692,6,0))</f>
        <v>13288000000</v>
      </c>
      <c r="Z1907" s="24">
        <f t="shared" si="7"/>
        <v>1954.509986</v>
      </c>
      <c r="AA1907" s="24">
        <f>IFNA(VLOOKUP(A1907,'BUSINESS processed'!A1907:J4597,5,0))</f>
        <v>0.144</v>
      </c>
      <c r="AB1907" s="24">
        <f>IFNA(VLOOKUP(A1907,'BUSINESS processed'!A1907:J4597,6,0))</f>
        <v>18</v>
      </c>
      <c r="AC1907" s="24">
        <f t="shared" si="1076"/>
        <v>0</v>
      </c>
      <c r="AD1907" s="24">
        <f>IFNA(VLOOKUP(A1907,'BUSINESS processed'!A1907:J4597,8,0))</f>
        <v>12</v>
      </c>
      <c r="AE1907" s="24">
        <f>IFNA(VLOOKUP(A1907,'BUSINESS processed'!A1907:J4597,9,0))</f>
        <v>0.63</v>
      </c>
      <c r="AF1907" s="27">
        <f>IFNA(VLOOKUP(A1907,'BUSINESS processed'!A1907:J4597,10,0))</f>
        <v>1.376</v>
      </c>
      <c r="AG1907" s="26"/>
      <c r="AH1907" s="26"/>
      <c r="AI1907" s="26"/>
      <c r="AJ1907" s="26"/>
      <c r="AK1907" s="26"/>
      <c r="AL1907" s="26"/>
      <c r="AM1907" s="26"/>
      <c r="AN1907" s="26"/>
      <c r="AO1907" s="26"/>
      <c r="AP1907" s="26"/>
      <c r="AQ1907" s="26"/>
      <c r="AR1907" s="26"/>
      <c r="AS1907" s="26"/>
      <c r="AT1907" s="26"/>
      <c r="AU1907" s="26"/>
      <c r="AV1907" s="26"/>
      <c r="AW1907" s="26"/>
      <c r="AX1907" s="26"/>
      <c r="AY1907" s="26"/>
      <c r="AZ1907" s="26"/>
      <c r="BA1907" s="26"/>
      <c r="BB1907" s="26"/>
      <c r="BC1907" s="26"/>
      <c r="BD1907" s="26"/>
      <c r="BE1907" s="26"/>
      <c r="BF1907" s="26"/>
      <c r="BG1907" s="26"/>
      <c r="BH1907" s="26"/>
    </row>
    <row r="1908">
      <c r="A1908" s="18" t="str">
        <f t="shared" si="1"/>
        <v>Middle East_United Arab Emirates-Middle East_2009</v>
      </c>
      <c r="B1908" s="19" t="s">
        <v>228</v>
      </c>
      <c r="C1908" s="20" t="s">
        <v>240</v>
      </c>
      <c r="D1908" s="21" t="s">
        <v>88</v>
      </c>
      <c r="E1908" s="22">
        <v>2.55E11</v>
      </c>
      <c r="F1908" s="22">
        <f t="shared" si="2"/>
        <v>33038.28204</v>
      </c>
      <c r="G1908" s="23">
        <v>0.034</v>
      </c>
      <c r="H1908" s="23">
        <v>1336.0</v>
      </c>
      <c r="I1908" s="39">
        <f t="shared" si="1078"/>
        <v>0.081</v>
      </c>
      <c r="J1908" s="24">
        <f>IFNA(VLOOKUP(A1908,'ENERGY processed'!$A$2:$H$2692,7,0),"")</f>
        <v>51975</v>
      </c>
      <c r="K1908" s="24">
        <f t="shared" si="3"/>
        <v>0.006733979251</v>
      </c>
      <c r="L1908" s="24">
        <f>IFNA(VLOOKUP(A1908,'ENERGY processed'!$A$2:$H$2692,8,0),"")</f>
        <v>139405</v>
      </c>
      <c r="M1908" s="24">
        <f t="shared" si="5"/>
        <v>0.01806157532</v>
      </c>
      <c r="N1908" s="24">
        <f>IFNA(VLOOKUP(A1908,'HUMAN RESOURCES processed'!$A$2:$M$2692,5,0))</f>
        <v>0.016</v>
      </c>
      <c r="O1908" s="24">
        <f>IFNA(VLOOKUP(A1908,'HUMAN RESOURCES processed'!$A$2:$M$2692,6,0))</f>
        <v>0.008</v>
      </c>
      <c r="P1908" s="24">
        <f>IFNA(VLOOKUP(A1908,'HUMAN RESOURCES processed'!$A$2:$M$2692,7,0))</f>
        <v>77</v>
      </c>
      <c r="Q1908" s="24">
        <f>IFNA(VLOOKUP(A1908,'HUMAN RESOURCES processed'!$A$2:$M$2692,8,0))</f>
        <v>75</v>
      </c>
      <c r="R1908" s="24">
        <f t="shared" si="6"/>
        <v>76</v>
      </c>
      <c r="S1908" s="24">
        <f>IFNA(VLOOKUP(A1908,'HUMAN RESOURCES processed'!$A$2:$M$2692,9,0))</f>
        <v>0.141</v>
      </c>
      <c r="T1908" s="24">
        <f>IFNA(VLOOKUP(A1908,'HUMAN RESOURCES processed'!$A$2:$M$2692,10,0))</f>
        <v>0.855</v>
      </c>
      <c r="U1908" s="24">
        <f>IFNA(VLOOKUP(A1908,'HUMAN RESOURCES processed'!$A$2:$M$2692,11,0))</f>
        <v>0.004</v>
      </c>
      <c r="V1908" s="24">
        <f>IFNA(VLOOKUP(A1908,'HUMAN RESOURCES processed'!$A$2:$M$2692,12,0))</f>
        <v>7718319</v>
      </c>
      <c r="W1908" s="24">
        <f>IFNA(VLOOKUP(A1908,'HUMAN RESOURCES processed'!$A$2:$M$2692,13,0))</f>
        <v>0.837</v>
      </c>
      <c r="X1908" s="24">
        <f>IFNA(VLOOKUP(A1908,'TOURISM processed'!$A$2:$F$2692,5,0))</f>
        <v>7352000000</v>
      </c>
      <c r="Y1908" s="24">
        <f>IFNA(VLOOKUP(A1908,'TOURISM processed'!$A$2:$F$2692,6,0))</f>
        <v>10347000000</v>
      </c>
      <c r="Z1908" s="24">
        <f t="shared" si="7"/>
        <v>1340.576879</v>
      </c>
      <c r="AA1908" s="24">
        <f>IFNA(VLOOKUP(A1908,'BUSINESS processed'!A1908:J4598,5,0))</f>
        <v>0.141</v>
      </c>
      <c r="AB1908" s="24">
        <f>IFNA(VLOOKUP(A1908,'BUSINESS processed'!A1908:J4598,6,0))</f>
        <v>15</v>
      </c>
      <c r="AC1908" s="24">
        <f t="shared" si="1076"/>
        <v>0</v>
      </c>
      <c r="AD1908" s="24">
        <f>IFNA(VLOOKUP(A1908,'BUSINESS processed'!A1908:J4598,8,0))</f>
        <v>12</v>
      </c>
      <c r="AE1908" s="24">
        <f>IFNA(VLOOKUP(A1908,'BUSINESS processed'!A1908:J4598,9,0))</f>
        <v>0.64</v>
      </c>
      <c r="AF1908" s="27">
        <f>IFNA(VLOOKUP(A1908,'BUSINESS processed'!A1908:J4598,10,0))</f>
        <v>1.383</v>
      </c>
      <c r="AG1908" s="26"/>
      <c r="AH1908" s="26"/>
      <c r="AI1908" s="26"/>
      <c r="AJ1908" s="26"/>
      <c r="AK1908" s="26"/>
      <c r="AL1908" s="26"/>
      <c r="AM1908" s="26"/>
      <c r="AN1908" s="26"/>
      <c r="AO1908" s="26"/>
      <c r="AP1908" s="26"/>
      <c r="AQ1908" s="26"/>
      <c r="AR1908" s="26"/>
      <c r="AS1908" s="26"/>
      <c r="AT1908" s="26"/>
      <c r="AU1908" s="26"/>
      <c r="AV1908" s="26"/>
      <c r="AW1908" s="26"/>
      <c r="AX1908" s="26"/>
      <c r="AY1908" s="26"/>
      <c r="AZ1908" s="26"/>
      <c r="BA1908" s="26"/>
      <c r="BB1908" s="26"/>
      <c r="BC1908" s="26"/>
      <c r="BD1908" s="26"/>
      <c r="BE1908" s="26"/>
      <c r="BF1908" s="26"/>
      <c r="BG1908" s="26"/>
      <c r="BH1908" s="26"/>
    </row>
    <row r="1909">
      <c r="A1909" s="18" t="str">
        <f t="shared" si="1"/>
        <v>Middle East_United Arab Emirates-Middle East_2010</v>
      </c>
      <c r="B1909" s="19" t="s">
        <v>228</v>
      </c>
      <c r="C1909" s="20" t="s">
        <v>240</v>
      </c>
      <c r="D1909" s="21" t="s">
        <v>89</v>
      </c>
      <c r="E1909" s="22">
        <v>2.87E11</v>
      </c>
      <c r="F1909" s="22">
        <f t="shared" si="2"/>
        <v>33998.54789</v>
      </c>
      <c r="G1909" s="23">
        <v>0.032</v>
      </c>
      <c r="H1909" s="23">
        <v>1283.0</v>
      </c>
      <c r="I1909" s="39">
        <f t="shared" si="1078"/>
        <v>0.081</v>
      </c>
      <c r="J1909" s="24">
        <f>IFNA(VLOOKUP(A1909,'ENERGY processed'!$A$2:$H$2692,7,0),"")</f>
        <v>40578</v>
      </c>
      <c r="K1909" s="24">
        <f t="shared" si="3"/>
        <v>0.004806944517</v>
      </c>
      <c r="L1909" s="24">
        <f>IFNA(VLOOKUP(A1909,'ENERGY processed'!$A$2:$H$2692,8,0),"")</f>
        <v>84704</v>
      </c>
      <c r="M1909" s="24">
        <f t="shared" si="5"/>
        <v>0.01003419164</v>
      </c>
      <c r="N1909" s="24">
        <f>IFNA(VLOOKUP(A1909,'HUMAN RESOURCES processed'!$A$2:$M$2692,5,0))</f>
        <v>0.016</v>
      </c>
      <c r="O1909" s="24">
        <f>IFNA(VLOOKUP(A1909,'HUMAN RESOURCES processed'!$A$2:$M$2692,6,0))</f>
        <v>0.008</v>
      </c>
      <c r="P1909" s="24">
        <f>IFNA(VLOOKUP(A1909,'HUMAN RESOURCES processed'!$A$2:$M$2692,7,0))</f>
        <v>78</v>
      </c>
      <c r="Q1909" s="24">
        <f>IFNA(VLOOKUP(A1909,'HUMAN RESOURCES processed'!$A$2:$M$2692,8,0))</f>
        <v>76</v>
      </c>
      <c r="R1909" s="24">
        <f t="shared" si="6"/>
        <v>77</v>
      </c>
      <c r="S1909" s="24">
        <f>IFNA(VLOOKUP(A1909,'HUMAN RESOURCES processed'!$A$2:$M$2692,9,0))</f>
        <v>0.139</v>
      </c>
      <c r="T1909" s="24">
        <f>IFNA(VLOOKUP(A1909,'HUMAN RESOURCES processed'!$A$2:$M$2692,10,0))</f>
        <v>0.858</v>
      </c>
      <c r="U1909" s="24">
        <f>IFNA(VLOOKUP(A1909,'HUMAN RESOURCES processed'!$A$2:$M$2692,11,0))</f>
        <v>0.003</v>
      </c>
      <c r="V1909" s="24">
        <f>IFNA(VLOOKUP(A1909,'HUMAN RESOURCES processed'!$A$2:$M$2692,12,0))</f>
        <v>8441537</v>
      </c>
      <c r="W1909" s="24">
        <f>IFNA(VLOOKUP(A1909,'HUMAN RESOURCES processed'!$A$2:$M$2692,13,0))</f>
        <v>0.841</v>
      </c>
      <c r="X1909" s="24">
        <f>IFNA(VLOOKUP(A1909,'TOURISM processed'!$A$2:$F$2692,5,0))</f>
        <v>8577000000</v>
      </c>
      <c r="Y1909" s="24">
        <f>IFNA(VLOOKUP(A1909,'TOURISM processed'!$A$2:$F$2692,6,0))</f>
        <v>11818000000</v>
      </c>
      <c r="Z1909" s="24">
        <f t="shared" si="7"/>
        <v>1399.982017</v>
      </c>
      <c r="AA1909" s="24">
        <f>IFNA(VLOOKUP(A1909,'BUSINESS processed'!A1909:J4599,5,0))</f>
        <v>0.141</v>
      </c>
      <c r="AB1909" s="24">
        <f>IFNA(VLOOKUP(A1909,'BUSINESS processed'!A1909:J4599,6,0))</f>
        <v>15</v>
      </c>
      <c r="AC1909" s="24">
        <f t="shared" si="1076"/>
        <v>0</v>
      </c>
      <c r="AD1909" s="24">
        <f>IFNA(VLOOKUP(A1909,'BUSINESS processed'!A1909:J4599,8,0))</f>
        <v>12</v>
      </c>
      <c r="AE1909" s="24">
        <f>IFNA(VLOOKUP(A1909,'BUSINESS processed'!A1909:J4599,9,0))</f>
        <v>0.68</v>
      </c>
      <c r="AF1909" s="27">
        <f>IFNA(VLOOKUP(A1909,'BUSINESS processed'!A1909:J4599,10,0))</f>
        <v>1.294</v>
      </c>
      <c r="AG1909" s="26"/>
      <c r="AH1909" s="26"/>
      <c r="AI1909" s="26"/>
      <c r="AJ1909" s="26"/>
      <c r="AK1909" s="26"/>
      <c r="AL1909" s="26"/>
      <c r="AM1909" s="26"/>
      <c r="AN1909" s="26"/>
      <c r="AO1909" s="26"/>
      <c r="AP1909" s="26"/>
      <c r="AQ1909" s="26"/>
      <c r="AR1909" s="26"/>
      <c r="AS1909" s="26"/>
      <c r="AT1909" s="26"/>
      <c r="AU1909" s="26"/>
      <c r="AV1909" s="26"/>
      <c r="AW1909" s="26"/>
      <c r="AX1909" s="26"/>
      <c r="AY1909" s="26"/>
      <c r="AZ1909" s="26"/>
      <c r="BA1909" s="26"/>
      <c r="BB1909" s="26"/>
      <c r="BC1909" s="26"/>
      <c r="BD1909" s="26"/>
      <c r="BE1909" s="26"/>
      <c r="BF1909" s="26"/>
      <c r="BG1909" s="26"/>
      <c r="BH1909" s="26"/>
    </row>
    <row r="1910">
      <c r="A1910" s="18" t="str">
        <f t="shared" si="1"/>
        <v>Middle East_United Arab Emirates-Middle East_2011</v>
      </c>
      <c r="B1910" s="19" t="s">
        <v>228</v>
      </c>
      <c r="C1910" s="20" t="s">
        <v>240</v>
      </c>
      <c r="D1910" s="21" t="s">
        <v>90</v>
      </c>
      <c r="E1910" s="22">
        <v>3.49E11</v>
      </c>
      <c r="F1910" s="22">
        <f t="shared" si="2"/>
        <v>39103.22085</v>
      </c>
      <c r="G1910" s="23">
        <v>0.031</v>
      </c>
      <c r="H1910" s="23">
        <v>1375.0</v>
      </c>
      <c r="I1910" s="39">
        <f t="shared" si="1078"/>
        <v>0.081</v>
      </c>
      <c r="J1910" s="24">
        <f>IFNA(VLOOKUP(A1910,'ENERGY processed'!$A$2:$H$2692,7,0),"")</f>
        <v>43231</v>
      </c>
      <c r="K1910" s="24">
        <f t="shared" si="3"/>
        <v>0.004843757423</v>
      </c>
      <c r="L1910" s="24">
        <f>IFNA(VLOOKUP(A1910,'ENERGY processed'!$A$2:$H$2692,8,0),"")</f>
        <v>116149</v>
      </c>
      <c r="M1910" s="24">
        <f t="shared" si="5"/>
        <v>0.01301375358</v>
      </c>
      <c r="N1910" s="24">
        <f>IFNA(VLOOKUP(A1910,'HUMAN RESOURCES processed'!$A$2:$M$2692,5,0))</f>
        <v>0.016</v>
      </c>
      <c r="O1910" s="24">
        <f>IFNA(VLOOKUP(A1910,'HUMAN RESOURCES processed'!$A$2:$M$2692,6,0))</f>
        <v>0.007</v>
      </c>
      <c r="P1910" s="24">
        <f>IFNA(VLOOKUP(A1910,'HUMAN RESOURCES processed'!$A$2:$M$2692,7,0))</f>
        <v>78</v>
      </c>
      <c r="Q1910" s="24">
        <f>IFNA(VLOOKUP(A1910,'HUMAN RESOURCES processed'!$A$2:$M$2692,8,0))</f>
        <v>76</v>
      </c>
      <c r="R1910" s="24">
        <f t="shared" si="6"/>
        <v>77</v>
      </c>
      <c r="S1910" s="24">
        <f>IFNA(VLOOKUP(A1910,'HUMAN RESOURCES processed'!$A$2:$M$2692,9,0))</f>
        <v>0.14</v>
      </c>
      <c r="T1910" s="24">
        <f>IFNA(VLOOKUP(A1910,'HUMAN RESOURCES processed'!$A$2:$M$2692,10,0))</f>
        <v>0.857</v>
      </c>
      <c r="U1910" s="24">
        <f>IFNA(VLOOKUP(A1910,'HUMAN RESOURCES processed'!$A$2:$M$2692,11,0))</f>
        <v>0.003</v>
      </c>
      <c r="V1910" s="24">
        <f>IFNA(VLOOKUP(A1910,'HUMAN RESOURCES processed'!$A$2:$M$2692,12,0))</f>
        <v>8925096</v>
      </c>
      <c r="W1910" s="24">
        <f>IFNA(VLOOKUP(A1910,'HUMAN RESOURCES processed'!$A$2:$M$2692,13,0))</f>
        <v>0.844</v>
      </c>
      <c r="X1910" s="24">
        <f t="shared" ref="X1910:X1911" si="1081">IF(AND(C1910=C1909,D1910&gt;D1909),X1909,0)</f>
        <v>8577000000</v>
      </c>
      <c r="Y1910" s="24">
        <f t="shared" ref="Y1910:Y1911" si="1082">IF(AND(C1910=C1909,D1910&gt;D1909),Y1909,0)</f>
        <v>11818000000</v>
      </c>
      <c r="Z1910" s="24">
        <f t="shared" si="7"/>
        <v>1324.131416</v>
      </c>
      <c r="AA1910" s="24">
        <f>IFNA(VLOOKUP(A1910,'BUSINESS processed'!A1910:J4600,5,0))</f>
        <v>0.141</v>
      </c>
      <c r="AB1910" s="24">
        <f>IFNA(VLOOKUP(A1910,'BUSINESS processed'!A1910:J4600,6,0))</f>
        <v>13</v>
      </c>
      <c r="AC1910" s="24">
        <f t="shared" si="1076"/>
        <v>0</v>
      </c>
      <c r="AD1910" s="24">
        <f>IFNA(VLOOKUP(A1910,'BUSINESS processed'!A1910:J4600,8,0))</f>
        <v>12</v>
      </c>
      <c r="AE1910" s="24">
        <f>IFNA(VLOOKUP(A1910,'BUSINESS processed'!A1910:J4600,9,0))</f>
        <v>0.78</v>
      </c>
      <c r="AF1910" s="27">
        <f>IFNA(VLOOKUP(A1910,'BUSINESS processed'!A1910:J4600,10,0))</f>
        <v>1.314</v>
      </c>
      <c r="AG1910" s="26"/>
      <c r="AH1910" s="26"/>
      <c r="AI1910" s="26"/>
      <c r="AJ1910" s="26"/>
      <c r="AK1910" s="26"/>
      <c r="AL1910" s="26"/>
      <c r="AM1910" s="26"/>
      <c r="AN1910" s="26"/>
      <c r="AO1910" s="26"/>
      <c r="AP1910" s="26"/>
      <c r="AQ1910" s="26"/>
      <c r="AR1910" s="26"/>
      <c r="AS1910" s="26"/>
      <c r="AT1910" s="26"/>
      <c r="AU1910" s="26"/>
      <c r="AV1910" s="26"/>
      <c r="AW1910" s="26"/>
      <c r="AX1910" s="26"/>
      <c r="AY1910" s="26"/>
      <c r="AZ1910" s="26"/>
      <c r="BA1910" s="26"/>
      <c r="BB1910" s="26"/>
      <c r="BC1910" s="26"/>
      <c r="BD1910" s="26"/>
      <c r="BE1910" s="26"/>
      <c r="BF1910" s="26"/>
      <c r="BG1910" s="26"/>
      <c r="BH1910" s="26"/>
    </row>
    <row r="1911">
      <c r="A1911" s="18" t="str">
        <f t="shared" si="1"/>
        <v>Middle East_United Arab Emirates-Middle East_2012</v>
      </c>
      <c r="B1911" s="19" t="s">
        <v>228</v>
      </c>
      <c r="C1911" s="20" t="s">
        <v>240</v>
      </c>
      <c r="D1911" s="21" t="s">
        <v>91</v>
      </c>
      <c r="E1911" s="22">
        <v>3.84E11</v>
      </c>
      <c r="F1911" s="22">
        <f t="shared" si="2"/>
        <v>41713.50837</v>
      </c>
      <c r="G1911" s="23">
        <v>0.028</v>
      </c>
      <c r="H1911" s="23">
        <v>1343.0</v>
      </c>
      <c r="I1911" s="39">
        <f t="shared" si="1078"/>
        <v>0.081</v>
      </c>
      <c r="J1911" s="24">
        <f>IFNA(VLOOKUP(A1911,'ENERGY processed'!$A$2:$H$2692,7,0),"")</f>
        <v>37067</v>
      </c>
      <c r="K1911" s="24">
        <f t="shared" si="3"/>
        <v>0.004026548475</v>
      </c>
      <c r="L1911" s="24">
        <f>IFNA(VLOOKUP(A1911,'ENERGY processed'!$A$2:$H$2692,8,0),"")</f>
        <v>109702</v>
      </c>
      <c r="M1911" s="24">
        <f t="shared" si="5"/>
        <v>0.01191681066</v>
      </c>
      <c r="N1911" s="24">
        <f>IFNA(VLOOKUP(A1911,'HUMAN RESOURCES processed'!$A$2:$M$2692,5,0))</f>
        <v>0.015</v>
      </c>
      <c r="O1911" s="24">
        <f>IFNA(VLOOKUP(A1911,'HUMAN RESOURCES processed'!$A$2:$M$2692,6,0))</f>
        <v>0.007</v>
      </c>
      <c r="P1911" s="24">
        <f>IFNA(VLOOKUP(A1911,'HUMAN RESOURCES processed'!$A$2:$M$2692,7,0))</f>
        <v>78</v>
      </c>
      <c r="Q1911" s="24">
        <f>IFNA(VLOOKUP(A1911,'HUMAN RESOURCES processed'!$A$2:$M$2692,8,0))</f>
        <v>76</v>
      </c>
      <c r="R1911" s="24">
        <f t="shared" si="6"/>
        <v>77</v>
      </c>
      <c r="S1911" s="24">
        <f>IFNA(VLOOKUP(A1911,'HUMAN RESOURCES processed'!$A$2:$M$2692,9,0))</f>
        <v>0.144</v>
      </c>
      <c r="T1911" s="24">
        <f>IFNA(VLOOKUP(A1911,'HUMAN RESOURCES processed'!$A$2:$M$2692,10,0))</f>
        <v>0.852</v>
      </c>
      <c r="U1911" s="24">
        <f>IFNA(VLOOKUP(A1911,'HUMAN RESOURCES processed'!$A$2:$M$2692,11,0))</f>
        <v>0.004</v>
      </c>
      <c r="V1911" s="24">
        <f>IFNA(VLOOKUP(A1911,'HUMAN RESOURCES processed'!$A$2:$M$2692,12,0))</f>
        <v>9205651</v>
      </c>
      <c r="W1911" s="24">
        <f>IFNA(VLOOKUP(A1911,'HUMAN RESOURCES processed'!$A$2:$M$2692,13,0))</f>
        <v>0.847</v>
      </c>
      <c r="X1911" s="24">
        <f t="shared" si="1081"/>
        <v>8577000000</v>
      </c>
      <c r="Y1911" s="24">
        <f t="shared" si="1082"/>
        <v>11818000000</v>
      </c>
      <c r="Z1911" s="24">
        <f t="shared" si="7"/>
        <v>1283.776672</v>
      </c>
      <c r="AA1911" s="24">
        <f>IFNA(VLOOKUP(A1911,'BUSINESS processed'!A1911:J4601,5,0))</f>
        <v>0.149</v>
      </c>
      <c r="AB1911" s="24">
        <f>IFNA(VLOOKUP(A1911,'BUSINESS processed'!A1911:J4601,6,0))</f>
        <v>8</v>
      </c>
      <c r="AC1911" s="24">
        <f>IFNA(VLOOKUP(A1911,'BUSINESS processed'!A1911:J4601,7,0))</f>
        <v>26</v>
      </c>
      <c r="AD1911" s="24">
        <f>IFNA(VLOOKUP(A1911,'BUSINESS processed'!A1911:J4601,8,0))</f>
        <v>12</v>
      </c>
      <c r="AE1911" s="24">
        <f>IFNA(VLOOKUP(A1911,'BUSINESS processed'!A1911:J4601,9,0))</f>
        <v>0.85</v>
      </c>
      <c r="AF1911" s="27">
        <f>IFNA(VLOOKUP(A1911,'BUSINESS processed'!A1911:J4601,10,0))</f>
        <v>1.496</v>
      </c>
      <c r="AG1911" s="26"/>
      <c r="AH1911" s="26"/>
      <c r="AI1911" s="26"/>
      <c r="AJ1911" s="26"/>
      <c r="AK1911" s="26"/>
      <c r="AL1911" s="26"/>
      <c r="AM1911" s="26"/>
      <c r="AN1911" s="26"/>
      <c r="AO1911" s="26"/>
      <c r="AP1911" s="26"/>
      <c r="AQ1911" s="26"/>
      <c r="AR1911" s="26"/>
      <c r="AS1911" s="26"/>
      <c r="AT1911" s="26"/>
      <c r="AU1911" s="26"/>
      <c r="AV1911" s="26"/>
      <c r="AW1911" s="26"/>
      <c r="AX1911" s="26"/>
      <c r="AY1911" s="26"/>
      <c r="AZ1911" s="26"/>
      <c r="BA1911" s="26"/>
      <c r="BB1911" s="26"/>
      <c r="BC1911" s="26"/>
      <c r="BD1911" s="26"/>
      <c r="BE1911" s="26"/>
      <c r="BF1911" s="26"/>
      <c r="BG1911" s="26"/>
      <c r="BH1911" s="26"/>
    </row>
    <row r="1912">
      <c r="A1912" s="18" t="str">
        <f t="shared" si="1"/>
        <v>Middle East_Yemen-Middle East_2000</v>
      </c>
      <c r="B1912" s="19" t="s">
        <v>228</v>
      </c>
      <c r="C1912" s="20" t="s">
        <v>241</v>
      </c>
      <c r="D1912" s="21" t="s">
        <v>70</v>
      </c>
      <c r="E1912" s="22">
        <v>9.636342275E9</v>
      </c>
      <c r="F1912" s="22">
        <f t="shared" si="2"/>
        <v>549.9399017</v>
      </c>
      <c r="G1912" s="23">
        <v>0.041</v>
      </c>
      <c r="H1912" s="23">
        <v>25.0</v>
      </c>
      <c r="I1912" s="23">
        <v>0.195</v>
      </c>
      <c r="J1912" s="24">
        <f>IF(AND( C1912=C1911,D1912&gt;D1911),J1911,0)</f>
        <v>0</v>
      </c>
      <c r="K1912" s="24">
        <f t="shared" si="3"/>
        <v>0</v>
      </c>
      <c r="L1912" s="24">
        <f t="shared" ref="L1912:L1913" si="1083">IF(AND(C1912=C1911,C1912&gt;C1911),C1911,0)</f>
        <v>0</v>
      </c>
      <c r="M1912" s="24">
        <f t="shared" si="5"/>
        <v>0</v>
      </c>
      <c r="N1912" s="24">
        <f>IFNA(VLOOKUP(A1912,'HUMAN RESOURCES processed'!$A$2:$M$2692,5,0))</f>
        <v>0.039</v>
      </c>
      <c r="O1912" s="24">
        <f>IFNA(VLOOKUP(A1912,'HUMAN RESOURCES processed'!$A$2:$M$2692,6,0))</f>
        <v>0.069</v>
      </c>
      <c r="P1912" s="24">
        <f>IFNA(VLOOKUP(A1912,'HUMAN RESOURCES processed'!$A$2:$M$2692,7,0))</f>
        <v>62</v>
      </c>
      <c r="Q1912" s="24">
        <f>IFNA(VLOOKUP(A1912,'HUMAN RESOURCES processed'!$A$2:$M$2692,8,0))</f>
        <v>59</v>
      </c>
      <c r="R1912" s="24">
        <f t="shared" si="6"/>
        <v>60.5</v>
      </c>
      <c r="S1912" s="24">
        <f>IFNA(VLOOKUP(A1912,'HUMAN RESOURCES processed'!$A$2:$M$2692,9,0))</f>
        <v>0.486</v>
      </c>
      <c r="T1912" s="24">
        <f>IFNA(VLOOKUP(A1912,'HUMAN RESOURCES processed'!$A$2:$M$2692,10,0))</f>
        <v>0.485</v>
      </c>
      <c r="U1912" s="24">
        <f>IFNA(VLOOKUP(A1912,'HUMAN RESOURCES processed'!$A$2:$M$2692,11,0))</f>
        <v>0.029</v>
      </c>
      <c r="V1912" s="24">
        <f>IFNA(VLOOKUP(A1912,'HUMAN RESOURCES processed'!$A$2:$M$2692,12,0))</f>
        <v>17522537</v>
      </c>
      <c r="W1912" s="24">
        <f>IFNA(VLOOKUP(A1912,'HUMAN RESOURCES processed'!$A$2:$M$2692,13,0))</f>
        <v>0.263</v>
      </c>
      <c r="X1912" s="24">
        <f>IFNA(VLOOKUP(A1912,'TOURISM processed'!$A$2:$F$2692,5,0))</f>
        <v>73000000</v>
      </c>
      <c r="Y1912" s="24">
        <f>IFNA(VLOOKUP(A1912,'TOURISM processed'!$A$2:$F$2692,6,0))</f>
        <v>127000000</v>
      </c>
      <c r="Z1912" s="24">
        <f t="shared" si="7"/>
        <v>7.247808922</v>
      </c>
      <c r="AA1912" s="24">
        <f t="shared" ref="AA1912:AA1916" si="1084">IF(AND(C1912=C1911,D1912&gt;D1911),AA1911,0)</f>
        <v>0</v>
      </c>
      <c r="AB1912" s="24">
        <f t="shared" ref="AB1912:AB1914" si="1085">IF(AND(C1912=C1911,D1912&gt;D1911),AB1911,0)</f>
        <v>0</v>
      </c>
      <c r="AC1912" s="24">
        <f t="shared" ref="AC1912:AC1923" si="1086">IF(AND(C1912=C1911,D1912&gt;D1911),AC1911,0)</f>
        <v>0</v>
      </c>
      <c r="AD1912" s="24">
        <f t="shared" ref="AD1912:AD1916" si="1087">IF(AND(C1912=C1911,D1912&gt;D1911),AD1911,0)</f>
        <v>0</v>
      </c>
      <c r="AE1912" s="24">
        <f>IFNA(VLOOKUP(A1912,'BUSINESS processed'!A1912:J4602,9,0))</f>
        <v>0.001</v>
      </c>
      <c r="AF1912" s="27">
        <f>IFNA(VLOOKUP(A1912,'BUSINESS processed'!A1912:J4602,10,0))</f>
        <v>0.002</v>
      </c>
      <c r="AG1912" s="26"/>
      <c r="AH1912" s="26"/>
      <c r="AI1912" s="26"/>
      <c r="AJ1912" s="26"/>
      <c r="AK1912" s="26"/>
      <c r="AL1912" s="26"/>
      <c r="AM1912" s="26"/>
      <c r="AN1912" s="26"/>
      <c r="AO1912" s="26"/>
      <c r="AP1912" s="26"/>
      <c r="AQ1912" s="26"/>
      <c r="AR1912" s="26"/>
      <c r="AS1912" s="26"/>
      <c r="AT1912" s="26"/>
      <c r="AU1912" s="26"/>
      <c r="AV1912" s="26"/>
      <c r="AW1912" s="26"/>
      <c r="AX1912" s="26"/>
      <c r="AY1912" s="26"/>
      <c r="AZ1912" s="26"/>
      <c r="BA1912" s="26"/>
      <c r="BB1912" s="26"/>
      <c r="BC1912" s="26"/>
      <c r="BD1912" s="26"/>
      <c r="BE1912" s="26"/>
      <c r="BF1912" s="26"/>
      <c r="BG1912" s="26"/>
      <c r="BH1912" s="26"/>
    </row>
    <row r="1913">
      <c r="A1913" s="18" t="str">
        <f t="shared" si="1"/>
        <v>Middle East_Yemen-Middle East_2001</v>
      </c>
      <c r="B1913" s="19" t="s">
        <v>228</v>
      </c>
      <c r="C1913" s="20" t="s">
        <v>241</v>
      </c>
      <c r="D1913" s="21" t="s">
        <v>71</v>
      </c>
      <c r="E1913" s="22">
        <v>9.854042165E9</v>
      </c>
      <c r="F1913" s="22">
        <f t="shared" si="2"/>
        <v>546.5362272</v>
      </c>
      <c r="G1913" s="23">
        <v>0.043</v>
      </c>
      <c r="H1913" s="23">
        <v>27.0</v>
      </c>
      <c r="I1913" s="23">
        <v>0.175</v>
      </c>
      <c r="J1913" s="24">
        <f>IFNA(VLOOKUP(A1913,'ENERGY processed'!$A$2:$H$2692,7,0),"")</f>
        <v>7260</v>
      </c>
      <c r="K1913" s="24">
        <f t="shared" si="3"/>
        <v>0.0004026624753</v>
      </c>
      <c r="L1913" s="24">
        <f t="shared" si="1083"/>
        <v>0</v>
      </c>
      <c r="M1913" s="24">
        <f t="shared" si="5"/>
        <v>0</v>
      </c>
      <c r="N1913" s="24">
        <f>IFNA(VLOOKUP(A1913,'HUMAN RESOURCES processed'!$A$2:$M$2692,5,0))</f>
        <v>0.039</v>
      </c>
      <c r="O1913" s="24">
        <f>IFNA(VLOOKUP(A1913,'HUMAN RESOURCES processed'!$A$2:$M$2692,6,0))</f>
        <v>0.067</v>
      </c>
      <c r="P1913" s="24">
        <f>IFNA(VLOOKUP(A1913,'HUMAN RESOURCES processed'!$A$2:$M$2692,7,0))</f>
        <v>62</v>
      </c>
      <c r="Q1913" s="24">
        <f>IFNA(VLOOKUP(A1913,'HUMAN RESOURCES processed'!$A$2:$M$2692,8,0))</f>
        <v>59</v>
      </c>
      <c r="R1913" s="24">
        <f t="shared" si="6"/>
        <v>60.5</v>
      </c>
      <c r="S1913" s="24">
        <f>IFNA(VLOOKUP(A1913,'HUMAN RESOURCES processed'!$A$2:$M$2692,9,0))</f>
        <v>0.481</v>
      </c>
      <c r="T1913" s="24">
        <f>IFNA(VLOOKUP(A1913,'HUMAN RESOURCES processed'!$A$2:$M$2692,10,0))</f>
        <v>0.491</v>
      </c>
      <c r="U1913" s="24">
        <f>IFNA(VLOOKUP(A1913,'HUMAN RESOURCES processed'!$A$2:$M$2692,11,0))</f>
        <v>0.028</v>
      </c>
      <c r="V1913" s="24">
        <f>IFNA(VLOOKUP(A1913,'HUMAN RESOURCES processed'!$A$2:$M$2692,12,0))</f>
        <v>18029989</v>
      </c>
      <c r="W1913" s="24">
        <f>IFNA(VLOOKUP(A1913,'HUMAN RESOURCES processed'!$A$2:$M$2692,13,0))</f>
        <v>0.268</v>
      </c>
      <c r="X1913" s="24">
        <f>IFNA(VLOOKUP(A1913,'TOURISM processed'!$A$2:$F$2692,5,0))</f>
        <v>38000000</v>
      </c>
      <c r="Y1913" s="24">
        <f>IFNA(VLOOKUP(A1913,'TOURISM processed'!$A$2:$F$2692,6,0))</f>
        <v>136000000</v>
      </c>
      <c r="Z1913" s="24">
        <f t="shared" si="7"/>
        <v>7.542988518</v>
      </c>
      <c r="AA1913" s="24">
        <f t="shared" si="1084"/>
        <v>0</v>
      </c>
      <c r="AB1913" s="24">
        <f t="shared" si="1085"/>
        <v>0</v>
      </c>
      <c r="AC1913" s="24">
        <f t="shared" si="1086"/>
        <v>0</v>
      </c>
      <c r="AD1913" s="24">
        <f t="shared" si="1087"/>
        <v>0</v>
      </c>
      <c r="AE1913" s="24">
        <f>IFNA(VLOOKUP(A1913,'BUSINESS processed'!A1913:J4603,9,0))</f>
        <v>0.001</v>
      </c>
      <c r="AF1913" s="27">
        <f>IFNA(VLOOKUP(A1913,'BUSINESS processed'!A1913:J4603,10,0))</f>
        <v>0.008</v>
      </c>
      <c r="AG1913" s="26"/>
      <c r="AH1913" s="26"/>
      <c r="AI1913" s="26"/>
      <c r="AJ1913" s="26"/>
      <c r="AK1913" s="26"/>
      <c r="AL1913" s="26"/>
      <c r="AM1913" s="26"/>
      <c r="AN1913" s="26"/>
      <c r="AO1913" s="26"/>
      <c r="AP1913" s="26"/>
      <c r="AQ1913" s="26"/>
      <c r="AR1913" s="26"/>
      <c r="AS1913" s="26"/>
      <c r="AT1913" s="26"/>
      <c r="AU1913" s="26"/>
      <c r="AV1913" s="26"/>
      <c r="AW1913" s="26"/>
      <c r="AX1913" s="26"/>
      <c r="AY1913" s="26"/>
      <c r="AZ1913" s="26"/>
      <c r="BA1913" s="26"/>
      <c r="BB1913" s="26"/>
      <c r="BC1913" s="26"/>
      <c r="BD1913" s="26"/>
      <c r="BE1913" s="26"/>
      <c r="BF1913" s="26"/>
      <c r="BG1913" s="26"/>
      <c r="BH1913" s="26"/>
    </row>
    <row r="1914">
      <c r="A1914" s="18" t="str">
        <f t="shared" si="1"/>
        <v>Middle East_Yemen-Middle East_2002</v>
      </c>
      <c r="B1914" s="19" t="s">
        <v>228</v>
      </c>
      <c r="C1914" s="20" t="s">
        <v>241</v>
      </c>
      <c r="D1914" s="21" t="s">
        <v>72</v>
      </c>
      <c r="E1914" s="22">
        <v>1.0693278292E10</v>
      </c>
      <c r="F1914" s="22">
        <f t="shared" si="2"/>
        <v>576.4238637</v>
      </c>
      <c r="G1914" s="23">
        <v>0.042</v>
      </c>
      <c r="H1914" s="23">
        <v>27.0</v>
      </c>
      <c r="I1914" s="23">
        <v>0.177</v>
      </c>
      <c r="J1914" s="24">
        <f>IFNA(VLOOKUP(A1914,'ENERGY processed'!$A$2:$H$2692,7,0),"")</f>
        <v>8360</v>
      </c>
      <c r="K1914" s="24">
        <f t="shared" si="3"/>
        <v>0.0004506479088</v>
      </c>
      <c r="L1914" s="24">
        <f>IFNA(VLOOKUP(A1914,'ENERGY processed'!$A$2:$H$2692,8,0),"")</f>
        <v>21852</v>
      </c>
      <c r="M1914" s="24">
        <f t="shared" si="5"/>
        <v>0.001177937572</v>
      </c>
      <c r="N1914" s="24">
        <f>IFNA(VLOOKUP(A1914,'HUMAN RESOURCES processed'!$A$2:$M$2692,5,0))</f>
        <v>0.038</v>
      </c>
      <c r="O1914" s="24">
        <f>IFNA(VLOOKUP(A1914,'HUMAN RESOURCES processed'!$A$2:$M$2692,6,0))</f>
        <v>0.064</v>
      </c>
      <c r="P1914" s="24">
        <f>IFNA(VLOOKUP(A1914,'HUMAN RESOURCES processed'!$A$2:$M$2692,7,0))</f>
        <v>62</v>
      </c>
      <c r="Q1914" s="24">
        <f>IFNA(VLOOKUP(A1914,'HUMAN RESOURCES processed'!$A$2:$M$2692,8,0))</f>
        <v>60</v>
      </c>
      <c r="R1914" s="24">
        <f t="shared" si="6"/>
        <v>61</v>
      </c>
      <c r="S1914" s="24">
        <f>IFNA(VLOOKUP(A1914,'HUMAN RESOURCES processed'!$A$2:$M$2692,9,0))</f>
        <v>0.476</v>
      </c>
      <c r="T1914" s="24">
        <f>IFNA(VLOOKUP(A1914,'HUMAN RESOURCES processed'!$A$2:$M$2692,10,0))</f>
        <v>0.497</v>
      </c>
      <c r="U1914" s="24">
        <f>IFNA(VLOOKUP(A1914,'HUMAN RESOURCES processed'!$A$2:$M$2692,11,0))</f>
        <v>0.028</v>
      </c>
      <c r="V1914" s="24">
        <f>IFNA(VLOOKUP(A1914,'HUMAN RESOURCES processed'!$A$2:$M$2692,12,0))</f>
        <v>18551068</v>
      </c>
      <c r="W1914" s="24">
        <f>IFNA(VLOOKUP(A1914,'HUMAN RESOURCES processed'!$A$2:$M$2692,13,0))</f>
        <v>0.273</v>
      </c>
      <c r="X1914" s="24">
        <f>IFNA(VLOOKUP(A1914,'TOURISM processed'!$A$2:$F$2692,5,0))</f>
        <v>38000000</v>
      </c>
      <c r="Y1914" s="24">
        <f>IFNA(VLOOKUP(A1914,'TOURISM processed'!$A$2:$F$2692,6,0))</f>
        <v>135000000</v>
      </c>
      <c r="Z1914" s="24">
        <f t="shared" si="7"/>
        <v>7.277209053</v>
      </c>
      <c r="AA1914" s="24">
        <f t="shared" si="1084"/>
        <v>0</v>
      </c>
      <c r="AB1914" s="24">
        <f t="shared" si="1085"/>
        <v>0</v>
      </c>
      <c r="AC1914" s="24">
        <f t="shared" si="1086"/>
        <v>0</v>
      </c>
      <c r="AD1914" s="24">
        <f t="shared" si="1087"/>
        <v>0</v>
      </c>
      <c r="AE1914" s="24">
        <f>IFNA(VLOOKUP(A1914,'BUSINESS processed'!A1914:J4604,9,0))</f>
        <v>0.005</v>
      </c>
      <c r="AF1914" s="27">
        <f>IFNA(VLOOKUP(A1914,'BUSINESS processed'!A1914:J4604,10,0))</f>
        <v>0.026</v>
      </c>
      <c r="AG1914" s="26"/>
      <c r="AH1914" s="26"/>
      <c r="AI1914" s="26"/>
      <c r="AJ1914" s="26"/>
      <c r="AK1914" s="26"/>
      <c r="AL1914" s="26"/>
      <c r="AM1914" s="26"/>
      <c r="AN1914" s="26"/>
      <c r="AO1914" s="26"/>
      <c r="AP1914" s="26"/>
      <c r="AQ1914" s="26"/>
      <c r="AR1914" s="26"/>
      <c r="AS1914" s="26"/>
      <c r="AT1914" s="26"/>
      <c r="AU1914" s="26"/>
      <c r="AV1914" s="26"/>
      <c r="AW1914" s="26"/>
      <c r="AX1914" s="26"/>
      <c r="AY1914" s="26"/>
      <c r="AZ1914" s="26"/>
      <c r="BA1914" s="26"/>
      <c r="BB1914" s="26"/>
      <c r="BC1914" s="26"/>
      <c r="BD1914" s="26"/>
      <c r="BE1914" s="26"/>
      <c r="BF1914" s="26"/>
      <c r="BG1914" s="26"/>
      <c r="BH1914" s="26"/>
    </row>
    <row r="1915">
      <c r="A1915" s="18" t="str">
        <f t="shared" si="1"/>
        <v>Middle East_Yemen-Middle East_2003</v>
      </c>
      <c r="B1915" s="19" t="s">
        <v>228</v>
      </c>
      <c r="C1915" s="20" t="s">
        <v>241</v>
      </c>
      <c r="D1915" s="21" t="s">
        <v>74</v>
      </c>
      <c r="E1915" s="22">
        <v>1.1777768087E10</v>
      </c>
      <c r="F1915" s="22">
        <f t="shared" si="2"/>
        <v>617.2411934</v>
      </c>
      <c r="G1915" s="23">
        <v>0.05</v>
      </c>
      <c r="H1915" s="23">
        <v>35.0</v>
      </c>
      <c r="I1915" s="23">
        <v>0.18</v>
      </c>
      <c r="J1915" s="24">
        <f>IFNA(VLOOKUP(A1915,'ENERGY processed'!$A$2:$H$2692,7,0),"")</f>
        <v>7764</v>
      </c>
      <c r="K1915" s="24">
        <f t="shared" si="3"/>
        <v>0.0004068903879</v>
      </c>
      <c r="L1915" s="24">
        <f>IFNA(VLOOKUP(A1915,'ENERGY processed'!$A$2:$H$2692,8,0),"")</f>
        <v>23058</v>
      </c>
      <c r="M1915" s="24">
        <f t="shared" si="5"/>
        <v>0.001208407852</v>
      </c>
      <c r="N1915" s="24">
        <f>IFNA(VLOOKUP(A1915,'HUMAN RESOURCES processed'!$A$2:$M$2692,5,0))</f>
        <v>0.037</v>
      </c>
      <c r="O1915" s="24">
        <f>IFNA(VLOOKUP(A1915,'HUMAN RESOURCES processed'!$A$2:$M$2692,6,0))</f>
        <v>0.061</v>
      </c>
      <c r="P1915" s="24">
        <f>IFNA(VLOOKUP(A1915,'HUMAN RESOURCES processed'!$A$2:$M$2692,7,0))</f>
        <v>63</v>
      </c>
      <c r="Q1915" s="24">
        <f>IFNA(VLOOKUP(A1915,'HUMAN RESOURCES processed'!$A$2:$M$2692,8,0))</f>
        <v>60</v>
      </c>
      <c r="R1915" s="24">
        <f t="shared" si="6"/>
        <v>61.5</v>
      </c>
      <c r="S1915" s="24">
        <f>IFNA(VLOOKUP(A1915,'HUMAN RESOURCES processed'!$A$2:$M$2692,9,0))</f>
        <v>0.47</v>
      </c>
      <c r="T1915" s="24">
        <f>IFNA(VLOOKUP(A1915,'HUMAN RESOURCES processed'!$A$2:$M$2692,10,0))</f>
        <v>0.503</v>
      </c>
      <c r="U1915" s="24">
        <f>IFNA(VLOOKUP(A1915,'HUMAN RESOURCES processed'!$A$2:$M$2692,11,0))</f>
        <v>0.027</v>
      </c>
      <c r="V1915" s="24">
        <f>IFNA(VLOOKUP(A1915,'HUMAN RESOURCES processed'!$A$2:$M$2692,12,0))</f>
        <v>19081306</v>
      </c>
      <c r="W1915" s="24">
        <f>IFNA(VLOOKUP(A1915,'HUMAN RESOURCES processed'!$A$2:$M$2692,13,0))</f>
        <v>0.278</v>
      </c>
      <c r="X1915" s="24">
        <f>IFNA(VLOOKUP(A1915,'TOURISM processed'!$A$2:$F$2692,5,0))</f>
        <v>139000000</v>
      </c>
      <c r="Y1915" s="24">
        <f>IFNA(VLOOKUP(A1915,'TOURISM processed'!$A$2:$F$2692,6,0))</f>
        <v>134000000</v>
      </c>
      <c r="Z1915" s="24">
        <f t="shared" si="7"/>
        <v>7.022580111</v>
      </c>
      <c r="AA1915" s="24">
        <f t="shared" si="1084"/>
        <v>0</v>
      </c>
      <c r="AB1915" s="24">
        <f>IFNA(VLOOKUP(A1915,'BUSINESS processed'!A1915:J4605,6,0))</f>
        <v>72</v>
      </c>
      <c r="AC1915" s="24">
        <f t="shared" si="1086"/>
        <v>0</v>
      </c>
      <c r="AD1915" s="24">
        <f t="shared" si="1087"/>
        <v>0</v>
      </c>
      <c r="AE1915" s="24">
        <f>IFNA(VLOOKUP(A1915,'BUSINESS processed'!A1915:J4605,9,0))</f>
        <v>0.006</v>
      </c>
      <c r="AF1915" s="27">
        <f>IFNA(VLOOKUP(A1915,'BUSINESS processed'!A1915:J4605,10,0))</f>
        <v>0.035</v>
      </c>
      <c r="AG1915" s="26"/>
      <c r="AH1915" s="26"/>
      <c r="AI1915" s="26"/>
      <c r="AJ1915" s="26"/>
      <c r="AK1915" s="26"/>
      <c r="AL1915" s="26"/>
      <c r="AM1915" s="26"/>
      <c r="AN1915" s="26"/>
      <c r="AO1915" s="26"/>
      <c r="AP1915" s="26"/>
      <c r="AQ1915" s="26"/>
      <c r="AR1915" s="26"/>
      <c r="AS1915" s="26"/>
      <c r="AT1915" s="26"/>
      <c r="AU1915" s="26"/>
      <c r="AV1915" s="26"/>
      <c r="AW1915" s="26"/>
      <c r="AX1915" s="26"/>
      <c r="AY1915" s="26"/>
      <c r="AZ1915" s="26"/>
      <c r="BA1915" s="26"/>
      <c r="BB1915" s="26"/>
      <c r="BC1915" s="26"/>
      <c r="BD1915" s="26"/>
      <c r="BE1915" s="26"/>
      <c r="BF1915" s="26"/>
      <c r="BG1915" s="26"/>
      <c r="BH1915" s="26"/>
    </row>
    <row r="1916">
      <c r="A1916" s="18" t="str">
        <f t="shared" si="1"/>
        <v>Middle East_Yemen-Middle East_2004</v>
      </c>
      <c r="B1916" s="19" t="s">
        <v>228</v>
      </c>
      <c r="C1916" s="20" t="s">
        <v>241</v>
      </c>
      <c r="D1916" s="21" t="s">
        <v>83</v>
      </c>
      <c r="E1916" s="22">
        <v>1.3873500888E10</v>
      </c>
      <c r="F1916" s="22">
        <f t="shared" si="2"/>
        <v>707.3734732</v>
      </c>
      <c r="G1916" s="23">
        <v>0.049</v>
      </c>
      <c r="H1916" s="23">
        <v>38.0</v>
      </c>
      <c r="I1916" s="23">
        <v>0.185</v>
      </c>
      <c r="J1916" s="24">
        <f>IF(AND( C1916=C1915,D1916&gt;D1915),J1915,"")</f>
        <v>7764</v>
      </c>
      <c r="K1916" s="24">
        <f t="shared" si="3"/>
        <v>0.0003958660247</v>
      </c>
      <c r="L1916" s="24">
        <f>IF(AND(C1916=C1915,C1916&gt;C1915),C1915,0)</f>
        <v>0</v>
      </c>
      <c r="M1916" s="24">
        <f t="shared" si="5"/>
        <v>0</v>
      </c>
      <c r="N1916" s="24">
        <f>IFNA(VLOOKUP(A1916,'HUMAN RESOURCES processed'!$A$2:$M$2692,5,0))</f>
        <v>0.036</v>
      </c>
      <c r="O1916" s="24">
        <f>IFNA(VLOOKUP(A1916,'HUMAN RESOURCES processed'!$A$2:$M$2692,6,0))</f>
        <v>0.059</v>
      </c>
      <c r="P1916" s="24">
        <f>IFNA(VLOOKUP(A1916,'HUMAN RESOURCES processed'!$A$2:$M$2692,7,0))</f>
        <v>63</v>
      </c>
      <c r="Q1916" s="24">
        <f>IFNA(VLOOKUP(A1916,'HUMAN RESOURCES processed'!$A$2:$M$2692,8,0))</f>
        <v>60</v>
      </c>
      <c r="R1916" s="24">
        <f t="shared" si="6"/>
        <v>61.5</v>
      </c>
      <c r="S1916" s="24">
        <f>IFNA(VLOOKUP(A1916,'HUMAN RESOURCES processed'!$A$2:$M$2692,9,0))</f>
        <v>0.463</v>
      </c>
      <c r="T1916" s="24">
        <f>IFNA(VLOOKUP(A1916,'HUMAN RESOURCES processed'!$A$2:$M$2692,10,0))</f>
        <v>0.51</v>
      </c>
      <c r="U1916" s="24">
        <f>IFNA(VLOOKUP(A1916,'HUMAN RESOURCES processed'!$A$2:$M$2692,11,0))</f>
        <v>0.027</v>
      </c>
      <c r="V1916" s="24">
        <f>IFNA(VLOOKUP(A1916,'HUMAN RESOURCES processed'!$A$2:$M$2692,12,0))</f>
        <v>19612696</v>
      </c>
      <c r="W1916" s="24">
        <f>IFNA(VLOOKUP(A1916,'HUMAN RESOURCES processed'!$A$2:$M$2692,13,0))</f>
        <v>0.284</v>
      </c>
      <c r="X1916" s="24">
        <f>IFNA(VLOOKUP(A1916,'TOURISM processed'!$A$2:$F$2692,5,0))</f>
        <v>139000000</v>
      </c>
      <c r="Y1916" s="24">
        <f>IFNA(VLOOKUP(A1916,'TOURISM processed'!$A$2:$F$2692,6,0))</f>
        <v>183000000</v>
      </c>
      <c r="Z1916" s="24">
        <f t="shared" si="7"/>
        <v>9.330690691</v>
      </c>
      <c r="AA1916" s="24">
        <f t="shared" si="1084"/>
        <v>0</v>
      </c>
      <c r="AB1916" s="24">
        <f>IFNA(VLOOKUP(A1916,'BUSINESS processed'!A1916:J4606,6,0))</f>
        <v>63</v>
      </c>
      <c r="AC1916" s="24">
        <f t="shared" si="1086"/>
        <v>0</v>
      </c>
      <c r="AD1916" s="24">
        <f t="shared" si="1087"/>
        <v>0</v>
      </c>
      <c r="AE1916" s="24">
        <f>IFNA(VLOOKUP(A1916,'BUSINESS processed'!A1916:J4606,9,0))</f>
        <v>0.009</v>
      </c>
      <c r="AF1916" s="27">
        <f>IFNA(VLOOKUP(A1916,'BUSINESS processed'!A1916:J4606,10,0))</f>
        <v>0.075</v>
      </c>
      <c r="AG1916" s="26"/>
      <c r="AH1916" s="26"/>
      <c r="AI1916" s="26"/>
      <c r="AJ1916" s="26"/>
      <c r="AK1916" s="26"/>
      <c r="AL1916" s="26"/>
      <c r="AM1916" s="26"/>
      <c r="AN1916" s="26"/>
      <c r="AO1916" s="26"/>
      <c r="AP1916" s="26"/>
      <c r="AQ1916" s="26"/>
      <c r="AR1916" s="26"/>
      <c r="AS1916" s="26"/>
      <c r="AT1916" s="26"/>
      <c r="AU1916" s="26"/>
      <c r="AV1916" s="26"/>
      <c r="AW1916" s="26"/>
      <c r="AX1916" s="26"/>
      <c r="AY1916" s="26"/>
      <c r="AZ1916" s="26"/>
      <c r="BA1916" s="26"/>
      <c r="BB1916" s="26"/>
      <c r="BC1916" s="26"/>
      <c r="BD1916" s="26"/>
      <c r="BE1916" s="26"/>
      <c r="BF1916" s="26"/>
      <c r="BG1916" s="26"/>
      <c r="BH1916" s="26"/>
    </row>
    <row r="1917">
      <c r="A1917" s="18" t="str">
        <f t="shared" si="1"/>
        <v>Middle East_Yemen-Middle East_2005</v>
      </c>
      <c r="B1917" s="19" t="s">
        <v>228</v>
      </c>
      <c r="C1917" s="20" t="s">
        <v>241</v>
      </c>
      <c r="D1917" s="21" t="s">
        <v>84</v>
      </c>
      <c r="E1917" s="22">
        <v>1.6753787028E10</v>
      </c>
      <c r="F1917" s="22">
        <f t="shared" si="2"/>
        <v>831.8802897</v>
      </c>
      <c r="G1917" s="23">
        <v>0.046</v>
      </c>
      <c r="H1917" s="23">
        <v>42.0</v>
      </c>
      <c r="I1917" s="23">
        <v>0.18</v>
      </c>
      <c r="J1917" s="24">
        <f>IFNA(VLOOKUP(A1917,'ENERGY processed'!$A$2:$H$2692,7,0),"")</f>
        <v>7131</v>
      </c>
      <c r="K1917" s="24">
        <f t="shared" si="3"/>
        <v>0.0003540774594</v>
      </c>
      <c r="L1917" s="24">
        <f>IFNA(VLOOKUP(A1917,'ENERGY processed'!$A$2:$H$2692,8,0),"")</f>
        <v>21501.5</v>
      </c>
      <c r="M1917" s="24">
        <f t="shared" si="5"/>
        <v>0.001067619758</v>
      </c>
      <c r="N1917" s="24">
        <f>IFNA(VLOOKUP(A1917,'HUMAN RESOURCES processed'!$A$2:$M$2692,5,0))</f>
        <v>0.035</v>
      </c>
      <c r="O1917" s="24">
        <f>IFNA(VLOOKUP(A1917,'HUMAN RESOURCES processed'!$A$2:$M$2692,6,0))</f>
        <v>0.056</v>
      </c>
      <c r="P1917" s="24">
        <f>IFNA(VLOOKUP(A1917,'HUMAN RESOURCES processed'!$A$2:$M$2692,7,0))</f>
        <v>63</v>
      </c>
      <c r="Q1917" s="24">
        <f>IFNA(VLOOKUP(A1917,'HUMAN RESOURCES processed'!$A$2:$M$2692,8,0))</f>
        <v>60</v>
      </c>
      <c r="R1917" s="24">
        <f t="shared" si="6"/>
        <v>61.5</v>
      </c>
      <c r="S1917" s="24">
        <f>IFNA(VLOOKUP(A1917,'HUMAN RESOURCES processed'!$A$2:$M$2692,9,0))</f>
        <v>0.457</v>
      </c>
      <c r="T1917" s="24">
        <f>IFNA(VLOOKUP(A1917,'HUMAN RESOURCES processed'!$A$2:$M$2692,10,0))</f>
        <v>0.517</v>
      </c>
      <c r="U1917" s="24">
        <f>IFNA(VLOOKUP(A1917,'HUMAN RESOURCES processed'!$A$2:$M$2692,11,0))</f>
        <v>0.026</v>
      </c>
      <c r="V1917" s="24">
        <f>IFNA(VLOOKUP(A1917,'HUMAN RESOURCES processed'!$A$2:$M$2692,12,0))</f>
        <v>20139661</v>
      </c>
      <c r="W1917" s="24">
        <f>IFNA(VLOOKUP(A1917,'HUMAN RESOURCES processed'!$A$2:$M$2692,13,0))</f>
        <v>0.289</v>
      </c>
      <c r="X1917" s="24">
        <f>IFNA(VLOOKUP(A1917,'TOURISM processed'!$A$2:$F$2692,5,0))</f>
        <v>181000000</v>
      </c>
      <c r="Y1917" s="24">
        <f>IFNA(VLOOKUP(A1917,'TOURISM processed'!$A$2:$F$2692,6,0))</f>
        <v>224000000</v>
      </c>
      <c r="Z1917" s="24">
        <f t="shared" si="7"/>
        <v>11.1223322</v>
      </c>
      <c r="AA1917" s="24">
        <f>IFNA(VLOOKUP(A1917,'BUSINESS processed'!A1917:J4607,5,0))</f>
        <v>1.952</v>
      </c>
      <c r="AB1917" s="24">
        <f>IFNA(VLOOKUP(A1917,'BUSINESS processed'!A1917:J4607,6,0))</f>
        <v>63</v>
      </c>
      <c r="AC1917" s="24">
        <f t="shared" si="1086"/>
        <v>0</v>
      </c>
      <c r="AD1917" s="24">
        <f>IFNA(VLOOKUP(A1917,'BUSINESS processed'!A1917:J4607,8,0))</f>
        <v>248</v>
      </c>
      <c r="AE1917" s="24">
        <f>IFNA(VLOOKUP(A1917,'BUSINESS processed'!A1917:J4607,9,0))</f>
        <v>0.01</v>
      </c>
      <c r="AF1917" s="27">
        <f>IFNA(VLOOKUP(A1917,'BUSINESS processed'!A1917:J4607,10,0))</f>
        <v>0.113</v>
      </c>
      <c r="AG1917" s="26"/>
      <c r="AH1917" s="26"/>
      <c r="AI1917" s="26"/>
      <c r="AJ1917" s="26"/>
      <c r="AK1917" s="26"/>
      <c r="AL1917" s="26"/>
      <c r="AM1917" s="26"/>
      <c r="AN1917" s="26"/>
      <c r="AO1917" s="26"/>
      <c r="AP1917" s="26"/>
      <c r="AQ1917" s="26"/>
      <c r="AR1917" s="26"/>
      <c r="AS1917" s="26"/>
      <c r="AT1917" s="26"/>
      <c r="AU1917" s="26"/>
      <c r="AV1917" s="26"/>
      <c r="AW1917" s="26"/>
      <c r="AX1917" s="26"/>
      <c r="AY1917" s="26"/>
      <c r="AZ1917" s="26"/>
      <c r="BA1917" s="26"/>
      <c r="BB1917" s="26"/>
      <c r="BC1917" s="26"/>
      <c r="BD1917" s="26"/>
      <c r="BE1917" s="26"/>
      <c r="BF1917" s="26"/>
      <c r="BG1917" s="26"/>
      <c r="BH1917" s="26"/>
    </row>
    <row r="1918">
      <c r="A1918" s="18" t="str">
        <f t="shared" si="1"/>
        <v>Middle East_Yemen-Middle East_2006</v>
      </c>
      <c r="B1918" s="19" t="s">
        <v>228</v>
      </c>
      <c r="C1918" s="20" t="s">
        <v>241</v>
      </c>
      <c r="D1918" s="21" t="s">
        <v>85</v>
      </c>
      <c r="E1918" s="22">
        <v>1.9081726103E10</v>
      </c>
      <c r="F1918" s="22">
        <f t="shared" si="2"/>
        <v>923.5306472</v>
      </c>
      <c r="G1918" s="23">
        <v>0.048</v>
      </c>
      <c r="H1918" s="23">
        <v>52.0</v>
      </c>
      <c r="I1918" s="23">
        <v>0.18</v>
      </c>
      <c r="J1918" s="24">
        <f t="shared" ref="J1918:J1919" si="1088">IF(AND( C1918=C1917,D1918&gt;D1917),J1917,"")</f>
        <v>7131</v>
      </c>
      <c r="K1918" s="24">
        <f t="shared" si="3"/>
        <v>0.0003451310961</v>
      </c>
      <c r="L1918" s="24">
        <f t="shared" ref="L1918:L1919" si="1089">IF(AND(C1918=C1917,C1918&gt;C1917),C1917,0)</f>
        <v>0</v>
      </c>
      <c r="M1918" s="24">
        <f t="shared" si="5"/>
        <v>0</v>
      </c>
      <c r="N1918" s="24">
        <f>IFNA(VLOOKUP(A1918,'HUMAN RESOURCES processed'!$A$2:$M$2692,5,0))</f>
        <v>0.035</v>
      </c>
      <c r="O1918" s="24">
        <f>IFNA(VLOOKUP(A1918,'HUMAN RESOURCES processed'!$A$2:$M$2692,6,0))</f>
        <v>0.054</v>
      </c>
      <c r="P1918" s="24">
        <f>IFNA(VLOOKUP(A1918,'HUMAN RESOURCES processed'!$A$2:$M$2692,7,0))</f>
        <v>63</v>
      </c>
      <c r="Q1918" s="24">
        <f>IFNA(VLOOKUP(A1918,'HUMAN RESOURCES processed'!$A$2:$M$2692,8,0))</f>
        <v>60</v>
      </c>
      <c r="R1918" s="24">
        <f t="shared" si="6"/>
        <v>61.5</v>
      </c>
      <c r="S1918" s="24">
        <f>IFNA(VLOOKUP(A1918,'HUMAN RESOURCES processed'!$A$2:$M$2692,9,0))</f>
        <v>0.449</v>
      </c>
      <c r="T1918" s="24">
        <f>IFNA(VLOOKUP(A1918,'HUMAN RESOURCES processed'!$A$2:$M$2692,10,0))</f>
        <v>0.524</v>
      </c>
      <c r="U1918" s="24">
        <f>IFNA(VLOOKUP(A1918,'HUMAN RESOURCES processed'!$A$2:$M$2692,11,0))</f>
        <v>0.026</v>
      </c>
      <c r="V1918" s="24">
        <f>IFNA(VLOOKUP(A1918,'HUMAN RESOURCES processed'!$A$2:$M$2692,12,0))</f>
        <v>20661714</v>
      </c>
      <c r="W1918" s="24">
        <f>IFNA(VLOOKUP(A1918,'HUMAN RESOURCES processed'!$A$2:$M$2692,13,0))</f>
        <v>0.295</v>
      </c>
      <c r="X1918" s="24">
        <f>IFNA(VLOOKUP(A1918,'TOURISM processed'!$A$2:$F$2692,5,0))</f>
        <v>181000000</v>
      </c>
      <c r="Y1918" s="24">
        <f>IFNA(VLOOKUP(A1918,'TOURISM processed'!$A$2:$F$2692,6,0))</f>
        <v>225000000</v>
      </c>
      <c r="Z1918" s="24">
        <f t="shared" si="7"/>
        <v>10.88970644</v>
      </c>
      <c r="AA1918" s="24">
        <f>IFNA(VLOOKUP(A1918,'BUSINESS processed'!A1918:J4608,5,0))</f>
        <v>0.479</v>
      </c>
      <c r="AB1918" s="24">
        <f>IFNA(VLOOKUP(A1918,'BUSINESS processed'!A1918:J4608,6,0))</f>
        <v>63</v>
      </c>
      <c r="AC1918" s="24">
        <f t="shared" si="1086"/>
        <v>0</v>
      </c>
      <c r="AD1918" s="24">
        <f>IFNA(VLOOKUP(A1918,'BUSINESS processed'!A1918:J4608,8,0))</f>
        <v>248</v>
      </c>
      <c r="AE1918" s="24">
        <f>IFNA(VLOOKUP(A1918,'BUSINESS processed'!A1918:J4608,9,0))</f>
        <v>0.012</v>
      </c>
      <c r="AF1918" s="27">
        <f>IFNA(VLOOKUP(A1918,'BUSINESS processed'!A1918:J4608,10,0))</f>
        <v>0.144</v>
      </c>
      <c r="AG1918" s="26"/>
      <c r="AH1918" s="26"/>
      <c r="AI1918" s="26"/>
      <c r="AJ1918" s="26"/>
      <c r="AK1918" s="26"/>
      <c r="AL1918" s="26"/>
      <c r="AM1918" s="26"/>
      <c r="AN1918" s="26"/>
      <c r="AO1918" s="26"/>
      <c r="AP1918" s="26"/>
      <c r="AQ1918" s="26"/>
      <c r="AR1918" s="26"/>
      <c r="AS1918" s="26"/>
      <c r="AT1918" s="26"/>
      <c r="AU1918" s="26"/>
      <c r="AV1918" s="26"/>
      <c r="AW1918" s="26"/>
      <c r="AX1918" s="26"/>
      <c r="AY1918" s="26"/>
      <c r="AZ1918" s="26"/>
      <c r="BA1918" s="26"/>
      <c r="BB1918" s="26"/>
      <c r="BC1918" s="26"/>
      <c r="BD1918" s="26"/>
      <c r="BE1918" s="26"/>
      <c r="BF1918" s="26"/>
      <c r="BG1918" s="26"/>
      <c r="BH1918" s="26"/>
    </row>
    <row r="1919">
      <c r="A1919" s="18" t="str">
        <f t="shared" si="1"/>
        <v>Middle East_Yemen-Middle East_2007</v>
      </c>
      <c r="B1919" s="19" t="s">
        <v>228</v>
      </c>
      <c r="C1919" s="20" t="s">
        <v>241</v>
      </c>
      <c r="D1919" s="21" t="s">
        <v>86</v>
      </c>
      <c r="E1919" s="22">
        <v>2.5633674564E10</v>
      </c>
      <c r="F1919" s="22">
        <f t="shared" si="2"/>
        <v>1210.153834</v>
      </c>
      <c r="G1919" s="23">
        <v>0.049</v>
      </c>
      <c r="H1919" s="23">
        <v>57.0</v>
      </c>
      <c r="I1919" s="23">
        <v>0.18</v>
      </c>
      <c r="J1919" s="24">
        <f t="shared" si="1088"/>
        <v>7131</v>
      </c>
      <c r="K1919" s="24">
        <f t="shared" si="3"/>
        <v>0.0003366511879</v>
      </c>
      <c r="L1919" s="24">
        <f t="shared" si="1089"/>
        <v>0</v>
      </c>
      <c r="M1919" s="24">
        <f t="shared" si="5"/>
        <v>0</v>
      </c>
      <c r="N1919" s="24">
        <f>IFNA(VLOOKUP(A1919,'HUMAN RESOURCES processed'!$A$2:$M$2692,5,0))</f>
        <v>0.034</v>
      </c>
      <c r="O1919" s="24">
        <f>IFNA(VLOOKUP(A1919,'HUMAN RESOURCES processed'!$A$2:$M$2692,6,0))</f>
        <v>0.052</v>
      </c>
      <c r="P1919" s="24">
        <f>IFNA(VLOOKUP(A1919,'HUMAN RESOURCES processed'!$A$2:$M$2692,7,0))</f>
        <v>63</v>
      </c>
      <c r="Q1919" s="24">
        <f>IFNA(VLOOKUP(A1919,'HUMAN RESOURCES processed'!$A$2:$M$2692,8,0))</f>
        <v>61</v>
      </c>
      <c r="R1919" s="24">
        <f t="shared" si="6"/>
        <v>62</v>
      </c>
      <c r="S1919" s="24">
        <f>IFNA(VLOOKUP(A1919,'HUMAN RESOURCES processed'!$A$2:$M$2692,9,0))</f>
        <v>0.442</v>
      </c>
      <c r="T1919" s="24">
        <f>IFNA(VLOOKUP(A1919,'HUMAN RESOURCES processed'!$A$2:$M$2692,10,0))</f>
        <v>0.532</v>
      </c>
      <c r="U1919" s="24">
        <f>IFNA(VLOOKUP(A1919,'HUMAN RESOURCES processed'!$A$2:$M$2692,11,0))</f>
        <v>0.026</v>
      </c>
      <c r="V1919" s="24">
        <f>IFNA(VLOOKUP(A1919,'HUMAN RESOURCES processed'!$A$2:$M$2692,12,0))</f>
        <v>21182162</v>
      </c>
      <c r="W1919" s="24">
        <f>IFNA(VLOOKUP(A1919,'HUMAN RESOURCES processed'!$A$2:$M$2692,13,0))</f>
        <v>0.3</v>
      </c>
      <c r="X1919" s="24">
        <f>IFNA(VLOOKUP(A1919,'TOURISM processed'!$A$2:$F$2692,5,0))</f>
        <v>425000000</v>
      </c>
      <c r="Y1919" s="24">
        <f>IFNA(VLOOKUP(A1919,'TOURISM processed'!$A$2:$F$2692,6,0))</f>
        <v>247000000</v>
      </c>
      <c r="Z1919" s="24">
        <f t="shared" si="7"/>
        <v>11.66075493</v>
      </c>
      <c r="AA1919" s="24">
        <f>IFNA(VLOOKUP(A1919,'BUSINESS processed'!A1919:J4609,5,0))</f>
        <v>0.479</v>
      </c>
      <c r="AB1919" s="24">
        <f>IFNA(VLOOKUP(A1919,'BUSINESS processed'!A1919:J4609,6,0))</f>
        <v>63</v>
      </c>
      <c r="AC1919" s="24">
        <f t="shared" si="1086"/>
        <v>0</v>
      </c>
      <c r="AD1919" s="24">
        <f>IFNA(VLOOKUP(A1919,'BUSINESS processed'!A1919:J4609,8,0))</f>
        <v>248</v>
      </c>
      <c r="AE1919" s="24">
        <f>IFNA(VLOOKUP(A1919,'BUSINESS processed'!A1919:J4609,9,0))</f>
        <v>0.05</v>
      </c>
      <c r="AF1919" s="27">
        <f>IFNA(VLOOKUP(A1919,'BUSINESS processed'!A1919:J4609,10,0))</f>
        <v>0.205</v>
      </c>
      <c r="AG1919" s="26"/>
      <c r="AH1919" s="26"/>
      <c r="AI1919" s="26"/>
      <c r="AJ1919" s="26"/>
      <c r="AK1919" s="26"/>
      <c r="AL1919" s="26"/>
      <c r="AM1919" s="26"/>
      <c r="AN1919" s="26"/>
      <c r="AO1919" s="26"/>
      <c r="AP1919" s="26"/>
      <c r="AQ1919" s="26"/>
      <c r="AR1919" s="26"/>
      <c r="AS1919" s="26"/>
      <c r="AT1919" s="26"/>
      <c r="AU1919" s="26"/>
      <c r="AV1919" s="26"/>
      <c r="AW1919" s="26"/>
      <c r="AX1919" s="26"/>
      <c r="AY1919" s="26"/>
      <c r="AZ1919" s="26"/>
      <c r="BA1919" s="26"/>
      <c r="BB1919" s="26"/>
      <c r="BC1919" s="26"/>
      <c r="BD1919" s="26"/>
      <c r="BE1919" s="26"/>
      <c r="BF1919" s="26"/>
      <c r="BG1919" s="26"/>
      <c r="BH1919" s="26"/>
    </row>
    <row r="1920">
      <c r="A1920" s="18" t="str">
        <f t="shared" si="1"/>
        <v>Middle East_Yemen-Middle East_2008</v>
      </c>
      <c r="B1920" s="19" t="s">
        <v>228</v>
      </c>
      <c r="C1920" s="20" t="s">
        <v>241</v>
      </c>
      <c r="D1920" s="21" t="s">
        <v>87</v>
      </c>
      <c r="E1920" s="22">
        <v>3.0397203369E10</v>
      </c>
      <c r="F1920" s="22">
        <f t="shared" si="2"/>
        <v>1400.562302</v>
      </c>
      <c r="G1920" s="23">
        <v>0.051</v>
      </c>
      <c r="H1920" s="23">
        <v>69.0</v>
      </c>
      <c r="I1920" s="23">
        <v>0.18</v>
      </c>
      <c r="J1920" s="24">
        <f>IFNA(VLOOKUP(A1920,'ENERGY processed'!$A$2:$H$2692,7,0),"")</f>
        <v>5725.5</v>
      </c>
      <c r="K1920" s="24">
        <f t="shared" si="3"/>
        <v>0.000263804514</v>
      </c>
      <c r="L1920" s="24">
        <f>IFNA(VLOOKUP(A1920,'ENERGY processed'!$A$2:$H$2692,8,0),"")</f>
        <v>17566.5</v>
      </c>
      <c r="M1920" s="24">
        <f t="shared" si="5"/>
        <v>0.0008093829352</v>
      </c>
      <c r="N1920" s="24">
        <f>IFNA(VLOOKUP(A1920,'HUMAN RESOURCES processed'!$A$2:$M$2692,5,0))</f>
        <v>0.033</v>
      </c>
      <c r="O1920" s="24">
        <f>IFNA(VLOOKUP(A1920,'HUMAN RESOURCES processed'!$A$2:$M$2692,6,0))</f>
        <v>0.05</v>
      </c>
      <c r="P1920" s="24">
        <f>IFNA(VLOOKUP(A1920,'HUMAN RESOURCES processed'!$A$2:$M$2692,7,0))</f>
        <v>63</v>
      </c>
      <c r="Q1920" s="24">
        <f>IFNA(VLOOKUP(A1920,'HUMAN RESOURCES processed'!$A$2:$M$2692,8,0))</f>
        <v>61</v>
      </c>
      <c r="R1920" s="24">
        <f t="shared" si="6"/>
        <v>62</v>
      </c>
      <c r="S1920" s="24">
        <f>IFNA(VLOOKUP(A1920,'HUMAN RESOURCES processed'!$A$2:$M$2692,9,0))</f>
        <v>0.434</v>
      </c>
      <c r="T1920" s="24">
        <f>IFNA(VLOOKUP(A1920,'HUMAN RESOURCES processed'!$A$2:$M$2692,10,0))</f>
        <v>0.539</v>
      </c>
      <c r="U1920" s="24">
        <f>IFNA(VLOOKUP(A1920,'HUMAN RESOURCES processed'!$A$2:$M$2692,11,0))</f>
        <v>0.027</v>
      </c>
      <c r="V1920" s="24">
        <f>IFNA(VLOOKUP(A1920,'HUMAN RESOURCES processed'!$A$2:$M$2692,12,0))</f>
        <v>21703571</v>
      </c>
      <c r="W1920" s="24">
        <f>IFNA(VLOOKUP(A1920,'HUMAN RESOURCES processed'!$A$2:$M$2692,13,0))</f>
        <v>0.306</v>
      </c>
      <c r="X1920" s="24">
        <f>IFNA(VLOOKUP(A1920,'TOURISM processed'!$A$2:$F$2692,5,0))</f>
        <v>886000000</v>
      </c>
      <c r="Y1920" s="24">
        <f>IFNA(VLOOKUP(A1920,'TOURISM processed'!$A$2:$F$2692,6,0))</f>
        <v>246000000</v>
      </c>
      <c r="Z1920" s="24">
        <f t="shared" si="7"/>
        <v>11.33454029</v>
      </c>
      <c r="AA1920" s="24">
        <f>IFNA(VLOOKUP(A1920,'BUSINESS processed'!A1920:J4610,5,0))</f>
        <v>0.478</v>
      </c>
      <c r="AB1920" s="24">
        <f>IFNA(VLOOKUP(A1920,'BUSINESS processed'!A1920:J4610,6,0))</f>
        <v>13</v>
      </c>
      <c r="AC1920" s="24">
        <f t="shared" si="1086"/>
        <v>0</v>
      </c>
      <c r="AD1920" s="24">
        <f>IFNA(VLOOKUP(A1920,'BUSINESS processed'!A1920:J4610,8,0))</f>
        <v>248</v>
      </c>
      <c r="AE1920" s="24">
        <f>IFNA(VLOOKUP(A1920,'BUSINESS processed'!A1920:J4610,9,0))</f>
        <v>0.069</v>
      </c>
      <c r="AF1920" s="27">
        <f>IFNA(VLOOKUP(A1920,'BUSINESS processed'!A1920:J4610,10,0))</f>
        <v>0.297</v>
      </c>
      <c r="AG1920" s="26"/>
      <c r="AH1920" s="26"/>
      <c r="AI1920" s="26"/>
      <c r="AJ1920" s="26"/>
      <c r="AK1920" s="26"/>
      <c r="AL1920" s="26"/>
      <c r="AM1920" s="26"/>
      <c r="AN1920" s="26"/>
      <c r="AO1920" s="26"/>
      <c r="AP1920" s="26"/>
      <c r="AQ1920" s="26"/>
      <c r="AR1920" s="26"/>
      <c r="AS1920" s="26"/>
      <c r="AT1920" s="26"/>
      <c r="AU1920" s="26"/>
      <c r="AV1920" s="26"/>
      <c r="AW1920" s="26"/>
      <c r="AX1920" s="26"/>
      <c r="AY1920" s="26"/>
      <c r="AZ1920" s="26"/>
      <c r="BA1920" s="26"/>
      <c r="BB1920" s="26"/>
      <c r="BC1920" s="26"/>
      <c r="BD1920" s="26"/>
      <c r="BE1920" s="26"/>
      <c r="BF1920" s="26"/>
      <c r="BG1920" s="26"/>
      <c r="BH1920" s="26"/>
    </row>
    <row r="1921">
      <c r="A1921" s="18" t="str">
        <f t="shared" si="1"/>
        <v>Middle East_Yemen-Middle East_2009</v>
      </c>
      <c r="B1921" s="19" t="s">
        <v>228</v>
      </c>
      <c r="C1921" s="20" t="s">
        <v>241</v>
      </c>
      <c r="D1921" s="21" t="s">
        <v>88</v>
      </c>
      <c r="E1921" s="22">
        <v>2.7838718233E10</v>
      </c>
      <c r="F1921" s="22">
        <f t="shared" si="2"/>
        <v>1252.32514</v>
      </c>
      <c r="G1921" s="23">
        <v>0.053</v>
      </c>
      <c r="H1921" s="23">
        <v>65.0</v>
      </c>
      <c r="I1921" s="23">
        <v>0.18</v>
      </c>
      <c r="J1921" s="24">
        <f>IFNA(VLOOKUP(A1921,'ENERGY processed'!$A$2:$H$2692,7,0),"")</f>
        <v>7014</v>
      </c>
      <c r="K1921" s="24">
        <f t="shared" si="3"/>
        <v>0.0003155248908</v>
      </c>
      <c r="L1921" s="24">
        <f>IFNA(VLOOKUP(A1921,'ENERGY processed'!$A$2:$H$2692,8,0),"")</f>
        <v>21712</v>
      </c>
      <c r="M1921" s="24">
        <f t="shared" si="5"/>
        <v>0.0009767146319</v>
      </c>
      <c r="N1921" s="24">
        <f>IFNA(VLOOKUP(A1921,'HUMAN RESOURCES processed'!$A$2:$M$2692,5,0))</f>
        <v>0.033</v>
      </c>
      <c r="O1921" s="24">
        <f>IFNA(VLOOKUP(A1921,'HUMAN RESOURCES processed'!$A$2:$M$2692,6,0))</f>
        <v>0.048</v>
      </c>
      <c r="P1921" s="24">
        <f>IFNA(VLOOKUP(A1921,'HUMAN RESOURCES processed'!$A$2:$M$2692,7,0))</f>
        <v>64</v>
      </c>
      <c r="Q1921" s="24">
        <f>IFNA(VLOOKUP(A1921,'HUMAN RESOURCES processed'!$A$2:$M$2692,8,0))</f>
        <v>61</v>
      </c>
      <c r="R1921" s="24">
        <f t="shared" si="6"/>
        <v>62.5</v>
      </c>
      <c r="S1921" s="24">
        <f>IFNA(VLOOKUP(A1921,'HUMAN RESOURCES processed'!$A$2:$M$2692,9,0))</f>
        <v>0.427</v>
      </c>
      <c r="T1921" s="24">
        <f>IFNA(VLOOKUP(A1921,'HUMAN RESOURCES processed'!$A$2:$M$2692,10,0))</f>
        <v>0.547</v>
      </c>
      <c r="U1921" s="24">
        <f>IFNA(VLOOKUP(A1921,'HUMAN RESOURCES processed'!$A$2:$M$2692,11,0))</f>
        <v>0.027</v>
      </c>
      <c r="V1921" s="24">
        <f>IFNA(VLOOKUP(A1921,'HUMAN RESOURCES processed'!$A$2:$M$2692,12,0))</f>
        <v>22229625</v>
      </c>
      <c r="W1921" s="24">
        <f>IFNA(VLOOKUP(A1921,'HUMAN RESOURCES processed'!$A$2:$M$2692,13,0))</f>
        <v>0.312</v>
      </c>
      <c r="X1921" s="24">
        <f>IFNA(VLOOKUP(A1921,'TOURISM processed'!$A$2:$F$2692,5,0))</f>
        <v>899000000</v>
      </c>
      <c r="Y1921" s="24">
        <f>IFNA(VLOOKUP(A1921,'TOURISM processed'!$A$2:$F$2692,6,0))</f>
        <v>277000000</v>
      </c>
      <c r="Z1921" s="24">
        <f t="shared" si="7"/>
        <v>12.46084898</v>
      </c>
      <c r="AA1921" s="24">
        <f>IFNA(VLOOKUP(A1921,'BUSINESS processed'!A1921:J4611,5,0))</f>
        <v>0.478</v>
      </c>
      <c r="AB1921" s="24">
        <f>IFNA(VLOOKUP(A1921,'BUSINESS processed'!A1921:J4611,6,0))</f>
        <v>12</v>
      </c>
      <c r="AC1921" s="24">
        <f t="shared" si="1086"/>
        <v>0</v>
      </c>
      <c r="AD1921" s="24">
        <f>IFNA(VLOOKUP(A1921,'BUSINESS processed'!A1921:J4611,8,0))</f>
        <v>248</v>
      </c>
      <c r="AE1921" s="24">
        <f>IFNA(VLOOKUP(A1921,'BUSINESS processed'!A1921:J4611,9,0))</f>
        <v>0.1</v>
      </c>
      <c r="AF1921" s="27">
        <f>IFNA(VLOOKUP(A1921,'BUSINESS processed'!A1921:J4611,10,0))</f>
        <v>0.374</v>
      </c>
      <c r="AG1921" s="26"/>
      <c r="AH1921" s="26"/>
      <c r="AI1921" s="26"/>
      <c r="AJ1921" s="26"/>
      <c r="AK1921" s="26"/>
      <c r="AL1921" s="26"/>
      <c r="AM1921" s="26"/>
      <c r="AN1921" s="26"/>
      <c r="AO1921" s="26"/>
      <c r="AP1921" s="26"/>
      <c r="AQ1921" s="26"/>
      <c r="AR1921" s="26"/>
      <c r="AS1921" s="26"/>
      <c r="AT1921" s="26"/>
      <c r="AU1921" s="26"/>
      <c r="AV1921" s="26"/>
      <c r="AW1921" s="26"/>
      <c r="AX1921" s="26"/>
      <c r="AY1921" s="26"/>
      <c r="AZ1921" s="26"/>
      <c r="BA1921" s="26"/>
      <c r="BB1921" s="26"/>
      <c r="BC1921" s="26"/>
      <c r="BD1921" s="26"/>
      <c r="BE1921" s="26"/>
      <c r="BF1921" s="26"/>
      <c r="BG1921" s="26"/>
      <c r="BH1921" s="26"/>
    </row>
    <row r="1922">
      <c r="A1922" s="18" t="str">
        <f t="shared" si="1"/>
        <v>Middle East_Yemen-Middle East_2010</v>
      </c>
      <c r="B1922" s="19" t="s">
        <v>228</v>
      </c>
      <c r="C1922" s="20" t="s">
        <v>241</v>
      </c>
      <c r="D1922" s="21" t="s">
        <v>89</v>
      </c>
      <c r="E1922" s="22">
        <v>3.1743751169E10</v>
      </c>
      <c r="F1922" s="22">
        <f t="shared" si="2"/>
        <v>1394.532356</v>
      </c>
      <c r="G1922" s="23">
        <v>0.051</v>
      </c>
      <c r="H1922" s="23">
        <v>66.0</v>
      </c>
      <c r="I1922" s="23">
        <v>0.238</v>
      </c>
      <c r="J1922" s="24">
        <f>IF(AND( C1922=C1921,D1922&gt;D1921),J1921,"")</f>
        <v>7014</v>
      </c>
      <c r="K1922" s="24">
        <f t="shared" si="3"/>
        <v>0.0003081315088</v>
      </c>
      <c r="L1922" s="24">
        <f>IF(AND(C1922=C1921,C1922&gt;C1921),C1921,0)</f>
        <v>0</v>
      </c>
      <c r="M1922" s="24">
        <f t="shared" si="5"/>
        <v>0</v>
      </c>
      <c r="N1922" s="24">
        <f>IFNA(VLOOKUP(A1922,'HUMAN RESOURCES processed'!$A$2:$M$2692,5,0))</f>
        <v>0.032</v>
      </c>
      <c r="O1922" s="24">
        <f>IFNA(VLOOKUP(A1922,'HUMAN RESOURCES processed'!$A$2:$M$2692,6,0))</f>
        <v>0.046</v>
      </c>
      <c r="P1922" s="24">
        <f>IFNA(VLOOKUP(A1922,'HUMAN RESOURCES processed'!$A$2:$M$2692,7,0))</f>
        <v>64</v>
      </c>
      <c r="Q1922" s="24">
        <f>IFNA(VLOOKUP(A1922,'HUMAN RESOURCES processed'!$A$2:$M$2692,8,0))</f>
        <v>61</v>
      </c>
      <c r="R1922" s="24">
        <f t="shared" si="6"/>
        <v>62.5</v>
      </c>
      <c r="S1922" s="24">
        <f>IFNA(VLOOKUP(A1922,'HUMAN RESOURCES processed'!$A$2:$M$2692,9,0))</f>
        <v>0.42</v>
      </c>
      <c r="T1922" s="24">
        <f>IFNA(VLOOKUP(A1922,'HUMAN RESOURCES processed'!$A$2:$M$2692,10,0))</f>
        <v>0.553</v>
      </c>
      <c r="U1922" s="24">
        <f>IFNA(VLOOKUP(A1922,'HUMAN RESOURCES processed'!$A$2:$M$2692,11,0))</f>
        <v>0.027</v>
      </c>
      <c r="V1922" s="24">
        <f>IFNA(VLOOKUP(A1922,'HUMAN RESOURCES processed'!$A$2:$M$2692,12,0))</f>
        <v>22763008</v>
      </c>
      <c r="W1922" s="24">
        <f>IFNA(VLOOKUP(A1922,'HUMAN RESOURCES processed'!$A$2:$M$2692,13,0))</f>
        <v>0.317</v>
      </c>
      <c r="X1922" s="24">
        <f>IFNA(VLOOKUP(A1922,'TOURISM processed'!$A$2:$F$2692,5,0))</f>
        <v>1161000000</v>
      </c>
      <c r="Y1922" s="24">
        <f>IFNA(VLOOKUP(A1922,'TOURISM processed'!$A$2:$F$2692,6,0))</f>
        <v>252000000</v>
      </c>
      <c r="Z1922" s="24">
        <f t="shared" si="7"/>
        <v>11.07059313</v>
      </c>
      <c r="AA1922" s="24">
        <f>IFNA(VLOOKUP(A1922,'BUSINESS processed'!A1922:J4612,5,0))</f>
        <v>0.478</v>
      </c>
      <c r="AB1922" s="24">
        <f>IFNA(VLOOKUP(A1922,'BUSINESS processed'!A1922:J4612,6,0))</f>
        <v>12</v>
      </c>
      <c r="AC1922" s="24">
        <f t="shared" si="1086"/>
        <v>0</v>
      </c>
      <c r="AD1922" s="24">
        <f>IFNA(VLOOKUP(A1922,'BUSINESS processed'!A1922:J4612,8,0))</f>
        <v>248</v>
      </c>
      <c r="AE1922" s="24">
        <f>IFNA(VLOOKUP(A1922,'BUSINESS processed'!A1922:J4612,9,0))</f>
        <v>0.124</v>
      </c>
      <c r="AF1922" s="27">
        <f>IFNA(VLOOKUP(A1922,'BUSINESS processed'!A1922:J4612,10,0))</f>
        <v>0.487</v>
      </c>
      <c r="AG1922" s="26"/>
      <c r="AH1922" s="26"/>
      <c r="AI1922" s="26"/>
      <c r="AJ1922" s="26"/>
      <c r="AK1922" s="26"/>
      <c r="AL1922" s="26"/>
      <c r="AM1922" s="26"/>
      <c r="AN1922" s="26"/>
      <c r="AO1922" s="26"/>
      <c r="AP1922" s="26"/>
      <c r="AQ1922" s="26"/>
      <c r="AR1922" s="26"/>
      <c r="AS1922" s="26"/>
      <c r="AT1922" s="26"/>
      <c r="AU1922" s="26"/>
      <c r="AV1922" s="26"/>
      <c r="AW1922" s="26"/>
      <c r="AX1922" s="26"/>
      <c r="AY1922" s="26"/>
      <c r="AZ1922" s="26"/>
      <c r="BA1922" s="26"/>
      <c r="BB1922" s="26"/>
      <c r="BC1922" s="26"/>
      <c r="BD1922" s="26"/>
      <c r="BE1922" s="26"/>
      <c r="BF1922" s="26"/>
      <c r="BG1922" s="26"/>
      <c r="BH1922" s="26"/>
    </row>
    <row r="1923">
      <c r="A1923" s="18" t="str">
        <f t="shared" si="1"/>
        <v>Middle East_Yemen-Middle East_2011</v>
      </c>
      <c r="B1923" s="19" t="s">
        <v>228</v>
      </c>
      <c r="C1923" s="20" t="s">
        <v>241</v>
      </c>
      <c r="D1923" s="21" t="s">
        <v>90</v>
      </c>
      <c r="E1923" s="22">
        <v>2.9207296703E10</v>
      </c>
      <c r="F1923" s="22">
        <f t="shared" si="2"/>
        <v>1253.305807</v>
      </c>
      <c r="G1923" s="23">
        <v>0.05</v>
      </c>
      <c r="H1923" s="23">
        <v>63.0</v>
      </c>
      <c r="I1923" s="23">
        <v>0.25</v>
      </c>
      <c r="J1923" s="24">
        <f>IFNA(VLOOKUP(A1923,'ENERGY processed'!$A$2:$H$2692,7,0),"")</f>
        <v>5844.5</v>
      </c>
      <c r="K1923" s="24">
        <f t="shared" si="3"/>
        <v>0.0002507916382</v>
      </c>
      <c r="L1923" s="24">
        <f>IFNA(VLOOKUP(A1923,'ENERGY processed'!$A$2:$H$2692,8,0),"")</f>
        <v>17904</v>
      </c>
      <c r="M1923" s="24">
        <f t="shared" si="5"/>
        <v>0.0007682733323</v>
      </c>
      <c r="N1923" s="24">
        <f>IFNA(VLOOKUP(A1923,'HUMAN RESOURCES processed'!$A$2:$M$2692,5,0))</f>
        <v>0.032</v>
      </c>
      <c r="O1923" s="24">
        <f>IFNA(VLOOKUP(A1923,'HUMAN RESOURCES processed'!$A$2:$M$2692,6,0))</f>
        <v>0.044</v>
      </c>
      <c r="P1923" s="24">
        <f>IFNA(VLOOKUP(A1923,'HUMAN RESOURCES processed'!$A$2:$M$2692,7,0))</f>
        <v>64</v>
      </c>
      <c r="Q1923" s="24">
        <f>IFNA(VLOOKUP(A1923,'HUMAN RESOURCES processed'!$A$2:$M$2692,8,0))</f>
        <v>61</v>
      </c>
      <c r="R1923" s="24">
        <f t="shared" si="6"/>
        <v>62.5</v>
      </c>
      <c r="S1923" s="24">
        <f>IFNA(VLOOKUP(A1923,'HUMAN RESOURCES processed'!$A$2:$M$2692,9,0))</f>
        <v>0.413</v>
      </c>
      <c r="T1923" s="24">
        <f>IFNA(VLOOKUP(A1923,'HUMAN RESOURCES processed'!$A$2:$M$2692,10,0))</f>
        <v>0.559</v>
      </c>
      <c r="U1923" s="24">
        <f>IFNA(VLOOKUP(A1923,'HUMAN RESOURCES processed'!$A$2:$M$2692,11,0))</f>
        <v>0.028</v>
      </c>
      <c r="V1923" s="24">
        <f>IFNA(VLOOKUP(A1923,'HUMAN RESOURCES processed'!$A$2:$M$2692,12,0))</f>
        <v>23304206</v>
      </c>
      <c r="W1923" s="24">
        <f>IFNA(VLOOKUP(A1923,'HUMAN RESOURCES processed'!$A$2:$M$2692,13,0))</f>
        <v>0.323</v>
      </c>
      <c r="X1923" s="24">
        <f>IFNA(VLOOKUP(A1923,'TOURISM processed'!$A$2:$F$2692,5,0))</f>
        <v>780000000</v>
      </c>
      <c r="Y1923" s="24">
        <f>IFNA(VLOOKUP(A1923,'TOURISM processed'!$A$2:$F$2692,6,0))</f>
        <v>258000000</v>
      </c>
      <c r="Z1923" s="24">
        <f t="shared" si="7"/>
        <v>11.0709629</v>
      </c>
      <c r="AA1923" s="24">
        <f>IFNA(VLOOKUP(A1923,'BUSINESS processed'!A1923:J4613,5,0))</f>
        <v>0.327</v>
      </c>
      <c r="AB1923" s="24">
        <f>IFNA(VLOOKUP(A1923,'BUSINESS processed'!A1923:J4613,6,0))</f>
        <v>12</v>
      </c>
      <c r="AC1923" s="24">
        <f t="shared" si="1086"/>
        <v>0</v>
      </c>
      <c r="AD1923" s="24">
        <f>IFNA(VLOOKUP(A1923,'BUSINESS processed'!A1923:J4613,8,0))</f>
        <v>248</v>
      </c>
      <c r="AE1923" s="24">
        <f>IFNA(VLOOKUP(A1923,'BUSINESS processed'!A1923:J4613,9,0))</f>
        <v>0.149</v>
      </c>
      <c r="AF1923" s="27">
        <f>IFNA(VLOOKUP(A1923,'BUSINESS processed'!A1923:J4613,10,0))</f>
        <v>0.501</v>
      </c>
      <c r="AG1923" s="26"/>
      <c r="AH1923" s="26"/>
      <c r="AI1923" s="26"/>
      <c r="AJ1923" s="26"/>
      <c r="AK1923" s="26"/>
      <c r="AL1923" s="26"/>
      <c r="AM1923" s="26"/>
      <c r="AN1923" s="26"/>
      <c r="AO1923" s="26"/>
      <c r="AP1923" s="26"/>
      <c r="AQ1923" s="26"/>
      <c r="AR1923" s="26"/>
      <c r="AS1923" s="26"/>
      <c r="AT1923" s="26"/>
      <c r="AU1923" s="26"/>
      <c r="AV1923" s="26"/>
      <c r="AW1923" s="26"/>
      <c r="AX1923" s="26"/>
      <c r="AY1923" s="26"/>
      <c r="AZ1923" s="26"/>
      <c r="BA1923" s="26"/>
      <c r="BB1923" s="26"/>
      <c r="BC1923" s="26"/>
      <c r="BD1923" s="26"/>
      <c r="BE1923" s="26"/>
      <c r="BF1923" s="26"/>
      <c r="BG1923" s="26"/>
      <c r="BH1923" s="26"/>
    </row>
    <row r="1924">
      <c r="A1924" s="18" t="str">
        <f t="shared" si="1"/>
        <v>Middle East_Yemen-Middle East_2012</v>
      </c>
      <c r="B1924" s="19" t="s">
        <v>228</v>
      </c>
      <c r="C1924" s="20" t="s">
        <v>241</v>
      </c>
      <c r="D1924" s="21" t="s">
        <v>91</v>
      </c>
      <c r="E1924" s="22">
        <v>3.1992801303E10</v>
      </c>
      <c r="F1924" s="22">
        <f t="shared" si="2"/>
        <v>1341.281768</v>
      </c>
      <c r="G1924" s="23">
        <v>0.055</v>
      </c>
      <c r="H1924" s="23">
        <v>71.0</v>
      </c>
      <c r="I1924" s="23">
        <v>0.245</v>
      </c>
      <c r="J1924" s="24">
        <f>IFNA(VLOOKUP(A1924,'ENERGY processed'!$A$2:$H$2692,7,0),"")</f>
        <v>5207</v>
      </c>
      <c r="K1924" s="24">
        <f t="shared" si="3"/>
        <v>0.0002183008014</v>
      </c>
      <c r="L1924" s="24">
        <f>IFNA(VLOOKUP(A1924,'ENERGY processed'!$A$2:$H$2692,8,0),"")</f>
        <v>15972</v>
      </c>
      <c r="M1924" s="24">
        <f t="shared" si="5"/>
        <v>0.000669617899</v>
      </c>
      <c r="N1924" s="24">
        <f>IFNA(VLOOKUP(A1924,'HUMAN RESOURCES processed'!$A$2:$M$2692,5,0))</f>
        <v>0.031</v>
      </c>
      <c r="O1924" s="24">
        <f>IFNA(VLOOKUP(A1924,'HUMAN RESOURCES processed'!$A$2:$M$2692,6,0))</f>
        <v>0.042</v>
      </c>
      <c r="P1924" s="24">
        <f>IFNA(VLOOKUP(A1924,'HUMAN RESOURCES processed'!$A$2:$M$2692,7,0))</f>
        <v>64</v>
      </c>
      <c r="Q1924" s="24">
        <f>IFNA(VLOOKUP(A1924,'HUMAN RESOURCES processed'!$A$2:$M$2692,8,0))</f>
        <v>62</v>
      </c>
      <c r="R1924" s="24">
        <f t="shared" si="6"/>
        <v>63</v>
      </c>
      <c r="S1924" s="24">
        <f>IFNA(VLOOKUP(A1924,'HUMAN RESOURCES processed'!$A$2:$M$2692,9,0))</f>
        <v>0.407</v>
      </c>
      <c r="T1924" s="24">
        <f>IFNA(VLOOKUP(A1924,'HUMAN RESOURCES processed'!$A$2:$M$2692,10,0))</f>
        <v>0.565</v>
      </c>
      <c r="U1924" s="24">
        <f>IFNA(VLOOKUP(A1924,'HUMAN RESOURCES processed'!$A$2:$M$2692,11,0))</f>
        <v>0.028</v>
      </c>
      <c r="V1924" s="24">
        <f>IFNA(VLOOKUP(A1924,'HUMAN RESOURCES processed'!$A$2:$M$2692,12,0))</f>
        <v>23852409</v>
      </c>
      <c r="W1924" s="24">
        <f>IFNA(VLOOKUP(A1924,'HUMAN RESOURCES processed'!$A$2:$M$2692,13,0))</f>
        <v>0.329</v>
      </c>
      <c r="X1924" s="24">
        <f>IFNA(VLOOKUP(A1924,'TOURISM processed'!$A$2:$F$2692,5,0))</f>
        <v>1057000000</v>
      </c>
      <c r="Y1924" s="24">
        <f t="shared" ref="Y1924:Y1937" si="1090">IF(AND(C1924=C1923,D1924&gt;D1923),Y1923,0)</f>
        <v>258000000</v>
      </c>
      <c r="Z1924" s="24">
        <f t="shared" si="7"/>
        <v>10.81651753</v>
      </c>
      <c r="AA1924" s="24">
        <f>IFNA(VLOOKUP(A1924,'BUSINESS processed'!A1924:J4614,5,0))</f>
        <v>0.327</v>
      </c>
      <c r="AB1924" s="24">
        <f>IFNA(VLOOKUP(A1924,'BUSINESS processed'!A1924:J4614,6,0))</f>
        <v>40</v>
      </c>
      <c r="AC1924" s="24">
        <f>IFNA(VLOOKUP(A1924,'BUSINESS processed'!A1924:J4614,7,0))</f>
        <v>129</v>
      </c>
      <c r="AD1924" s="24">
        <f>IFNA(VLOOKUP(A1924,'BUSINESS processed'!A1924:J4614,8,0))</f>
        <v>248</v>
      </c>
      <c r="AE1924" s="24">
        <f>IFNA(VLOOKUP(A1924,'BUSINESS processed'!A1924:J4614,9,0))</f>
        <v>0.174</v>
      </c>
      <c r="AF1924" s="27">
        <f>IFNA(VLOOKUP(A1924,'BUSINESS processed'!A1924:J4614,10,0))</f>
        <v>0.583</v>
      </c>
      <c r="AG1924" s="26"/>
      <c r="AH1924" s="26"/>
      <c r="AI1924" s="26"/>
      <c r="AJ1924" s="26"/>
      <c r="AK1924" s="26"/>
      <c r="AL1924" s="26"/>
      <c r="AM1924" s="26"/>
      <c r="AN1924" s="26"/>
      <c r="AO1924" s="26"/>
      <c r="AP1924" s="26"/>
      <c r="AQ1924" s="26"/>
      <c r="AR1924" s="26"/>
      <c r="AS1924" s="26"/>
      <c r="AT1924" s="26"/>
      <c r="AU1924" s="26"/>
      <c r="AV1924" s="26"/>
      <c r="AW1924" s="26"/>
      <c r="AX1924" s="26"/>
      <c r="AY1924" s="26"/>
      <c r="AZ1924" s="26"/>
      <c r="BA1924" s="26"/>
      <c r="BB1924" s="26"/>
      <c r="BC1924" s="26"/>
      <c r="BD1924" s="26"/>
      <c r="BE1924" s="26"/>
      <c r="BF1924" s="26"/>
      <c r="BG1924" s="26"/>
      <c r="BH1924" s="26"/>
    </row>
    <row r="1925">
      <c r="A1925" s="18" t="str">
        <f t="shared" si="1"/>
        <v>Oceania_American Samoa-Oceania_2000</v>
      </c>
      <c r="B1925" s="19" t="s">
        <v>242</v>
      </c>
      <c r="C1925" s="20" t="s">
        <v>243</v>
      </c>
      <c r="D1925" s="21" t="s">
        <v>70</v>
      </c>
      <c r="E1925" s="20">
        <f t="shared" ref="E1925:E1937" si="1091">IF(AND(C1925=C1924,D1925&gt;D1924),E1924,0)</f>
        <v>0</v>
      </c>
      <c r="F1925" s="22">
        <f t="shared" si="2"/>
        <v>0</v>
      </c>
      <c r="G1925" s="39">
        <f t="shared" ref="G1925:G1937" si="1092">IF(AND(C1925=C1924,D1925&gt;D1924),G1924,0)</f>
        <v>0</v>
      </c>
      <c r="H1925" s="39">
        <f t="shared" ref="H1925:H1937" si="1093">IF(AND(C1925=C1924,C1925&gt;C1924),C1924,0)</f>
        <v>0</v>
      </c>
      <c r="I1925" s="39">
        <f t="shared" ref="I1925:I1937" si="1094">IF(AND(C1925=C1924,D1925&gt;D1924),I1924,0)</f>
        <v>0</v>
      </c>
      <c r="J1925" s="24">
        <f t="shared" ref="J1925:J1937" si="1095">IF(AND( C1925=C1924,D1925&gt;D1924),J1924,0)</f>
        <v>0</v>
      </c>
      <c r="K1925" s="24">
        <f t="shared" si="3"/>
        <v>0</v>
      </c>
      <c r="L1925" s="24">
        <f t="shared" ref="L1925:L1939" si="1096">IF(AND(C1925=C1924,C1925&gt;C1924),C1924,0)</f>
        <v>0</v>
      </c>
      <c r="M1925" s="24">
        <f t="shared" si="5"/>
        <v>0</v>
      </c>
      <c r="N1925" s="24">
        <f t="shared" ref="N1925:N1930" si="1097">IF(AND(C1925=C1924,D1925&gt;D1924),K1924,0)</f>
        <v>0</v>
      </c>
      <c r="O1925" s="24">
        <f t="shared" ref="O1925:O1937" si="1098">IF(AND(C1925=C1924,D1925&gt;806),O1924,0)</f>
        <v>0</v>
      </c>
      <c r="P1925" s="24">
        <f t="shared" ref="P1925:P1937" si="1099">IF(AND(C1925=C1924,D1925&gt;D1924),P1924,0)</f>
        <v>0</v>
      </c>
      <c r="Q1925" s="24">
        <f t="shared" ref="Q1925:Q1937" si="1100">IF(AND(C1925=C1924,D1925&gt;D1924),Q1924,0)</f>
        <v>0</v>
      </c>
      <c r="R1925" s="24">
        <f t="shared" si="6"/>
        <v>0</v>
      </c>
      <c r="S1925" s="24">
        <f t="shared" ref="S1925:S1937" si="1101">IF(AND(C1925=C1924,D1925&gt;D1924),S1924,0)</f>
        <v>0</v>
      </c>
      <c r="T1925" s="24">
        <f t="shared" ref="T1925:T1937" si="1102">IF(AND(C1925=C1924,D1925&gt;D1924),T1924,0)</f>
        <v>0</v>
      </c>
      <c r="U1925" s="24">
        <f t="shared" ref="U1925:U1937" si="1103">IF(AND(C1925=C1924,D1925&gt;D1924),U1924,0)</f>
        <v>0</v>
      </c>
      <c r="V1925" s="24">
        <f>IFNA(VLOOKUP(A1925,'HUMAN RESOURCES processed'!$A$2:$M$2692,12,0))</f>
        <v>57522</v>
      </c>
      <c r="W1925" s="24">
        <f>IFNA(VLOOKUP(A1925,'HUMAN RESOURCES processed'!$A$2:$M$2692,13,0))</f>
        <v>0.886</v>
      </c>
      <c r="X1925" s="24">
        <f t="shared" ref="X1925:X1937" si="1104">IF(AND(C1925=C1924,D1925&gt;D1924),X1924,0)</f>
        <v>0</v>
      </c>
      <c r="Y1925" s="24">
        <f t="shared" si="1090"/>
        <v>0</v>
      </c>
      <c r="Z1925" s="24">
        <f t="shared" si="7"/>
        <v>0</v>
      </c>
      <c r="AA1925" s="24">
        <f t="shared" ref="AA1925:AA1942" si="1105">IF(AND(C1925=C1924,D1925&gt;D1924),AA1924,0)</f>
        <v>0</v>
      </c>
      <c r="AB1925" s="24">
        <f t="shared" ref="AB1925:AB1940" si="1106">IF(AND(C1925=C1924,D1925&gt;D1924),AB1924,0)</f>
        <v>0</v>
      </c>
      <c r="AC1925" s="24">
        <f t="shared" ref="AC1925:AC1949" si="1107">IF(AND(C1925=C1924,D1925&gt;D1924),AC1924,0)</f>
        <v>0</v>
      </c>
      <c r="AD1925" s="24">
        <f t="shared" ref="AD1925:AD1942" si="1108">IF(AND(C1925=C1924,D1925&gt;D1924),AD1924,0)</f>
        <v>0</v>
      </c>
      <c r="AE1925" s="24">
        <f t="shared" ref="AE1925:AE1937" si="1109">IF(AND(C1925=C1924,D1925&gt;211),AE1924,0)</f>
        <v>0</v>
      </c>
      <c r="AF1925" s="27">
        <f>IFNA(VLOOKUP(A1925,'BUSINESS processed'!A1925:J4615,10,0))</f>
        <v>0.035</v>
      </c>
      <c r="AG1925" s="26"/>
      <c r="AH1925" s="26"/>
      <c r="AI1925" s="26"/>
      <c r="AJ1925" s="26"/>
      <c r="AK1925" s="26"/>
      <c r="AL1925" s="26"/>
      <c r="AM1925" s="26"/>
      <c r="AN1925" s="26"/>
      <c r="AO1925" s="26"/>
      <c r="AP1925" s="26"/>
      <c r="AQ1925" s="26"/>
      <c r="AR1925" s="26"/>
      <c r="AS1925" s="26"/>
      <c r="AT1925" s="26"/>
      <c r="AU1925" s="26"/>
      <c r="AV1925" s="26"/>
      <c r="AW1925" s="26"/>
      <c r="AX1925" s="26"/>
      <c r="AY1925" s="26"/>
      <c r="AZ1925" s="26"/>
      <c r="BA1925" s="26"/>
      <c r="BB1925" s="26"/>
      <c r="BC1925" s="26"/>
      <c r="BD1925" s="26"/>
      <c r="BE1925" s="26"/>
      <c r="BF1925" s="26"/>
      <c r="BG1925" s="26"/>
      <c r="BH1925" s="26"/>
    </row>
    <row r="1926">
      <c r="A1926" s="18" t="str">
        <f t="shared" si="1"/>
        <v>Oceania_American Samoa-Oceania_2001</v>
      </c>
      <c r="B1926" s="19" t="s">
        <v>242</v>
      </c>
      <c r="C1926" s="20" t="s">
        <v>243</v>
      </c>
      <c r="D1926" s="21" t="s">
        <v>71</v>
      </c>
      <c r="E1926" s="20">
        <f t="shared" si="1091"/>
        <v>0</v>
      </c>
      <c r="F1926" s="22">
        <f t="shared" si="2"/>
        <v>0</v>
      </c>
      <c r="G1926" s="39">
        <f t="shared" si="1092"/>
        <v>0</v>
      </c>
      <c r="H1926" s="39">
        <f t="shared" si="1093"/>
        <v>0</v>
      </c>
      <c r="I1926" s="39">
        <f t="shared" si="1094"/>
        <v>0</v>
      </c>
      <c r="J1926" s="24">
        <f t="shared" si="1095"/>
        <v>0</v>
      </c>
      <c r="K1926" s="24">
        <f t="shared" si="3"/>
        <v>0</v>
      </c>
      <c r="L1926" s="24">
        <f t="shared" si="1096"/>
        <v>0</v>
      </c>
      <c r="M1926" s="24">
        <f t="shared" si="5"/>
        <v>0</v>
      </c>
      <c r="N1926" s="24">
        <f t="shared" si="1097"/>
        <v>0</v>
      </c>
      <c r="O1926" s="24">
        <f t="shared" si="1098"/>
        <v>0</v>
      </c>
      <c r="P1926" s="24">
        <f t="shared" si="1099"/>
        <v>0</v>
      </c>
      <c r="Q1926" s="24">
        <f t="shared" si="1100"/>
        <v>0</v>
      </c>
      <c r="R1926" s="24">
        <f t="shared" si="6"/>
        <v>0</v>
      </c>
      <c r="S1926" s="24">
        <f t="shared" si="1101"/>
        <v>0</v>
      </c>
      <c r="T1926" s="24">
        <f t="shared" si="1102"/>
        <v>0</v>
      </c>
      <c r="U1926" s="24">
        <f t="shared" si="1103"/>
        <v>0</v>
      </c>
      <c r="V1926" s="24">
        <f>IFNA(VLOOKUP(A1926,'HUMAN RESOURCES processed'!$A$2:$M$2692,12,0))</f>
        <v>58176</v>
      </c>
      <c r="W1926" s="24">
        <f>IFNA(VLOOKUP(A1926,'HUMAN RESOURCES processed'!$A$2:$M$2692,13,0))</f>
        <v>0.885</v>
      </c>
      <c r="X1926" s="24">
        <f t="shared" si="1104"/>
        <v>0</v>
      </c>
      <c r="Y1926" s="24">
        <f t="shared" si="1090"/>
        <v>0</v>
      </c>
      <c r="Z1926" s="24">
        <f t="shared" si="7"/>
        <v>0</v>
      </c>
      <c r="AA1926" s="24">
        <f t="shared" si="1105"/>
        <v>0</v>
      </c>
      <c r="AB1926" s="24">
        <f t="shared" si="1106"/>
        <v>0</v>
      </c>
      <c r="AC1926" s="24">
        <f t="shared" si="1107"/>
        <v>0</v>
      </c>
      <c r="AD1926" s="24">
        <f t="shared" si="1108"/>
        <v>0</v>
      </c>
      <c r="AE1926" s="24">
        <f t="shared" si="1109"/>
        <v>0</v>
      </c>
      <c r="AF1926" s="27">
        <f>IFNA(VLOOKUP(A1926,'BUSINESS processed'!A1926:J4616,10,0))</f>
        <v>0.037</v>
      </c>
      <c r="AG1926" s="26"/>
      <c r="AH1926" s="26"/>
      <c r="AI1926" s="26"/>
      <c r="AJ1926" s="26"/>
      <c r="AK1926" s="26"/>
      <c r="AL1926" s="26"/>
      <c r="AM1926" s="26"/>
      <c r="AN1926" s="26"/>
      <c r="AO1926" s="26"/>
      <c r="AP1926" s="26"/>
      <c r="AQ1926" s="26"/>
      <c r="AR1926" s="26"/>
      <c r="AS1926" s="26"/>
      <c r="AT1926" s="26"/>
      <c r="AU1926" s="26"/>
      <c r="AV1926" s="26"/>
      <c r="AW1926" s="26"/>
      <c r="AX1926" s="26"/>
      <c r="AY1926" s="26"/>
      <c r="AZ1926" s="26"/>
      <c r="BA1926" s="26"/>
      <c r="BB1926" s="26"/>
      <c r="BC1926" s="26"/>
      <c r="BD1926" s="26"/>
      <c r="BE1926" s="26"/>
      <c r="BF1926" s="26"/>
      <c r="BG1926" s="26"/>
      <c r="BH1926" s="26"/>
    </row>
    <row r="1927">
      <c r="A1927" s="18" t="str">
        <f t="shared" si="1"/>
        <v>Oceania_American Samoa-Oceania_2002</v>
      </c>
      <c r="B1927" s="19" t="s">
        <v>242</v>
      </c>
      <c r="C1927" s="20" t="s">
        <v>243</v>
      </c>
      <c r="D1927" s="21" t="s">
        <v>72</v>
      </c>
      <c r="E1927" s="20">
        <f t="shared" si="1091"/>
        <v>0</v>
      </c>
      <c r="F1927" s="22">
        <f t="shared" si="2"/>
        <v>0</v>
      </c>
      <c r="G1927" s="39">
        <f t="shared" si="1092"/>
        <v>0</v>
      </c>
      <c r="H1927" s="39">
        <f t="shared" si="1093"/>
        <v>0</v>
      </c>
      <c r="I1927" s="39">
        <f t="shared" si="1094"/>
        <v>0</v>
      </c>
      <c r="J1927" s="24">
        <f t="shared" si="1095"/>
        <v>0</v>
      </c>
      <c r="K1927" s="24">
        <f t="shared" si="3"/>
        <v>0</v>
      </c>
      <c r="L1927" s="24">
        <f t="shared" si="1096"/>
        <v>0</v>
      </c>
      <c r="M1927" s="24">
        <f t="shared" si="5"/>
        <v>0</v>
      </c>
      <c r="N1927" s="24">
        <f t="shared" si="1097"/>
        <v>0</v>
      </c>
      <c r="O1927" s="24">
        <f t="shared" si="1098"/>
        <v>0</v>
      </c>
      <c r="P1927" s="24">
        <f t="shared" si="1099"/>
        <v>0</v>
      </c>
      <c r="Q1927" s="24">
        <f t="shared" si="1100"/>
        <v>0</v>
      </c>
      <c r="R1927" s="24">
        <f t="shared" si="6"/>
        <v>0</v>
      </c>
      <c r="S1927" s="24">
        <f t="shared" si="1101"/>
        <v>0</v>
      </c>
      <c r="T1927" s="24">
        <f t="shared" si="1102"/>
        <v>0</v>
      </c>
      <c r="U1927" s="24">
        <f t="shared" si="1103"/>
        <v>0</v>
      </c>
      <c r="V1927" s="24">
        <f>IFNA(VLOOKUP(A1927,'HUMAN RESOURCES processed'!$A$2:$M$2692,12,0))</f>
        <v>58729</v>
      </c>
      <c r="W1927" s="24">
        <f>IFNA(VLOOKUP(A1927,'HUMAN RESOURCES processed'!$A$2:$M$2692,13,0))</f>
        <v>0.884</v>
      </c>
      <c r="X1927" s="24">
        <f t="shared" si="1104"/>
        <v>0</v>
      </c>
      <c r="Y1927" s="24">
        <f t="shared" si="1090"/>
        <v>0</v>
      </c>
      <c r="Z1927" s="24">
        <f t="shared" si="7"/>
        <v>0</v>
      </c>
      <c r="AA1927" s="24">
        <f t="shared" si="1105"/>
        <v>0</v>
      </c>
      <c r="AB1927" s="24">
        <f t="shared" si="1106"/>
        <v>0</v>
      </c>
      <c r="AC1927" s="24">
        <f t="shared" si="1107"/>
        <v>0</v>
      </c>
      <c r="AD1927" s="24">
        <f t="shared" si="1108"/>
        <v>0</v>
      </c>
      <c r="AE1927" s="24">
        <f t="shared" si="1109"/>
        <v>0</v>
      </c>
      <c r="AF1927" s="27">
        <f>IFNA(VLOOKUP(A1927,'BUSINESS processed'!A1927:J4617,10,0))</f>
        <v>0.035</v>
      </c>
      <c r="AG1927" s="26"/>
      <c r="AH1927" s="26"/>
      <c r="AI1927" s="26"/>
      <c r="AJ1927" s="26"/>
      <c r="AK1927" s="26"/>
      <c r="AL1927" s="26"/>
      <c r="AM1927" s="26"/>
      <c r="AN1927" s="26"/>
      <c r="AO1927" s="26"/>
      <c r="AP1927" s="26"/>
      <c r="AQ1927" s="26"/>
      <c r="AR1927" s="26"/>
      <c r="AS1927" s="26"/>
      <c r="AT1927" s="26"/>
      <c r="AU1927" s="26"/>
      <c r="AV1927" s="26"/>
      <c r="AW1927" s="26"/>
      <c r="AX1927" s="26"/>
      <c r="AY1927" s="26"/>
      <c r="AZ1927" s="26"/>
      <c r="BA1927" s="26"/>
      <c r="BB1927" s="26"/>
      <c r="BC1927" s="26"/>
      <c r="BD1927" s="26"/>
      <c r="BE1927" s="26"/>
      <c r="BF1927" s="26"/>
      <c r="BG1927" s="26"/>
      <c r="BH1927" s="26"/>
    </row>
    <row r="1928">
      <c r="A1928" s="18" t="str">
        <f t="shared" si="1"/>
        <v>Oceania_American Samoa-Oceania_2003</v>
      </c>
      <c r="B1928" s="19" t="s">
        <v>242</v>
      </c>
      <c r="C1928" s="20" t="s">
        <v>243</v>
      </c>
      <c r="D1928" s="21" t="s">
        <v>74</v>
      </c>
      <c r="E1928" s="20">
        <f t="shared" si="1091"/>
        <v>0</v>
      </c>
      <c r="F1928" s="22">
        <f t="shared" si="2"/>
        <v>0</v>
      </c>
      <c r="G1928" s="39">
        <f t="shared" si="1092"/>
        <v>0</v>
      </c>
      <c r="H1928" s="39">
        <f t="shared" si="1093"/>
        <v>0</v>
      </c>
      <c r="I1928" s="39">
        <f t="shared" si="1094"/>
        <v>0</v>
      </c>
      <c r="J1928" s="24">
        <f t="shared" si="1095"/>
        <v>0</v>
      </c>
      <c r="K1928" s="24">
        <f t="shared" si="3"/>
        <v>0</v>
      </c>
      <c r="L1928" s="24">
        <f t="shared" si="1096"/>
        <v>0</v>
      </c>
      <c r="M1928" s="24">
        <f t="shared" si="5"/>
        <v>0</v>
      </c>
      <c r="N1928" s="24">
        <f t="shared" si="1097"/>
        <v>0</v>
      </c>
      <c r="O1928" s="24">
        <f t="shared" si="1098"/>
        <v>0</v>
      </c>
      <c r="P1928" s="24">
        <f t="shared" si="1099"/>
        <v>0</v>
      </c>
      <c r="Q1928" s="24">
        <f t="shared" si="1100"/>
        <v>0</v>
      </c>
      <c r="R1928" s="24">
        <f t="shared" si="6"/>
        <v>0</v>
      </c>
      <c r="S1928" s="24">
        <f t="shared" si="1101"/>
        <v>0</v>
      </c>
      <c r="T1928" s="24">
        <f t="shared" si="1102"/>
        <v>0</v>
      </c>
      <c r="U1928" s="24">
        <f t="shared" si="1103"/>
        <v>0</v>
      </c>
      <c r="V1928" s="24">
        <f>IFNA(VLOOKUP(A1928,'HUMAN RESOURCES processed'!$A$2:$M$2692,12,0))</f>
        <v>59117</v>
      </c>
      <c r="W1928" s="24">
        <f>IFNA(VLOOKUP(A1928,'HUMAN RESOURCES processed'!$A$2:$M$2692,13,0))</f>
        <v>0.883</v>
      </c>
      <c r="X1928" s="24">
        <f t="shared" si="1104"/>
        <v>0</v>
      </c>
      <c r="Y1928" s="24">
        <f t="shared" si="1090"/>
        <v>0</v>
      </c>
      <c r="Z1928" s="24">
        <f t="shared" si="7"/>
        <v>0</v>
      </c>
      <c r="AA1928" s="24">
        <f t="shared" si="1105"/>
        <v>0</v>
      </c>
      <c r="AB1928" s="24">
        <f t="shared" si="1106"/>
        <v>0</v>
      </c>
      <c r="AC1928" s="24">
        <f t="shared" si="1107"/>
        <v>0</v>
      </c>
      <c r="AD1928" s="24">
        <f t="shared" si="1108"/>
        <v>0</v>
      </c>
      <c r="AE1928" s="24">
        <f t="shared" si="1109"/>
        <v>0</v>
      </c>
      <c r="AF1928" s="27">
        <f>IFNA(VLOOKUP(A1928,'BUSINESS processed'!A1928:J4618,10,0))</f>
        <v>0.036</v>
      </c>
      <c r="AG1928" s="26"/>
      <c r="AH1928" s="26"/>
      <c r="AI1928" s="26"/>
      <c r="AJ1928" s="26"/>
      <c r="AK1928" s="26"/>
      <c r="AL1928" s="26"/>
      <c r="AM1928" s="26"/>
      <c r="AN1928" s="26"/>
      <c r="AO1928" s="26"/>
      <c r="AP1928" s="26"/>
      <c r="AQ1928" s="26"/>
      <c r="AR1928" s="26"/>
      <c r="AS1928" s="26"/>
      <c r="AT1928" s="26"/>
      <c r="AU1928" s="26"/>
      <c r="AV1928" s="26"/>
      <c r="AW1928" s="26"/>
      <c r="AX1928" s="26"/>
      <c r="AY1928" s="26"/>
      <c r="AZ1928" s="26"/>
      <c r="BA1928" s="26"/>
      <c r="BB1928" s="26"/>
      <c r="BC1928" s="26"/>
      <c r="BD1928" s="26"/>
      <c r="BE1928" s="26"/>
      <c r="BF1928" s="26"/>
      <c r="BG1928" s="26"/>
      <c r="BH1928" s="26"/>
    </row>
    <row r="1929">
      <c r="A1929" s="18" t="str">
        <f t="shared" si="1"/>
        <v>Oceania_American Samoa-Oceania_2004</v>
      </c>
      <c r="B1929" s="19" t="s">
        <v>242</v>
      </c>
      <c r="C1929" s="20" t="s">
        <v>243</v>
      </c>
      <c r="D1929" s="21" t="s">
        <v>83</v>
      </c>
      <c r="E1929" s="20">
        <f t="shared" si="1091"/>
        <v>0</v>
      </c>
      <c r="F1929" s="22">
        <f t="shared" si="2"/>
        <v>0</v>
      </c>
      <c r="G1929" s="39">
        <f t="shared" si="1092"/>
        <v>0</v>
      </c>
      <c r="H1929" s="39">
        <f t="shared" si="1093"/>
        <v>0</v>
      </c>
      <c r="I1929" s="39">
        <f t="shared" si="1094"/>
        <v>0</v>
      </c>
      <c r="J1929" s="24">
        <f t="shared" si="1095"/>
        <v>0</v>
      </c>
      <c r="K1929" s="24">
        <f t="shared" si="3"/>
        <v>0</v>
      </c>
      <c r="L1929" s="24">
        <f t="shared" si="1096"/>
        <v>0</v>
      </c>
      <c r="M1929" s="24">
        <f t="shared" si="5"/>
        <v>0</v>
      </c>
      <c r="N1929" s="24">
        <f t="shared" si="1097"/>
        <v>0</v>
      </c>
      <c r="O1929" s="24">
        <f t="shared" si="1098"/>
        <v>0</v>
      </c>
      <c r="P1929" s="24">
        <f t="shared" si="1099"/>
        <v>0</v>
      </c>
      <c r="Q1929" s="24">
        <f t="shared" si="1100"/>
        <v>0</v>
      </c>
      <c r="R1929" s="24">
        <f t="shared" si="6"/>
        <v>0</v>
      </c>
      <c r="S1929" s="24">
        <f t="shared" si="1101"/>
        <v>0</v>
      </c>
      <c r="T1929" s="24">
        <f t="shared" si="1102"/>
        <v>0</v>
      </c>
      <c r="U1929" s="24">
        <f t="shared" si="1103"/>
        <v>0</v>
      </c>
      <c r="V1929" s="24">
        <f>IFNA(VLOOKUP(A1929,'HUMAN RESOURCES processed'!$A$2:$M$2692,12,0))</f>
        <v>59262</v>
      </c>
      <c r="W1929" s="24">
        <f>IFNA(VLOOKUP(A1929,'HUMAN RESOURCES processed'!$A$2:$M$2692,13,0))</f>
        <v>0.882</v>
      </c>
      <c r="X1929" s="24">
        <f t="shared" si="1104"/>
        <v>0</v>
      </c>
      <c r="Y1929" s="24">
        <f t="shared" si="1090"/>
        <v>0</v>
      </c>
      <c r="Z1929" s="24">
        <f t="shared" si="7"/>
        <v>0</v>
      </c>
      <c r="AA1929" s="24">
        <f t="shared" si="1105"/>
        <v>0</v>
      </c>
      <c r="AB1929" s="24">
        <f t="shared" si="1106"/>
        <v>0</v>
      </c>
      <c r="AC1929" s="24">
        <f t="shared" si="1107"/>
        <v>0</v>
      </c>
      <c r="AD1929" s="24">
        <f t="shared" si="1108"/>
        <v>0</v>
      </c>
      <c r="AE1929" s="24">
        <f t="shared" si="1109"/>
        <v>0</v>
      </c>
      <c r="AF1929" s="27">
        <f>IFNA(VLOOKUP(A1929,'BUSINESS processed'!A1929:J4619,10,0))</f>
        <v>0.038</v>
      </c>
      <c r="AG1929" s="26"/>
      <c r="AH1929" s="26"/>
      <c r="AI1929" s="26"/>
      <c r="AJ1929" s="26"/>
      <c r="AK1929" s="26"/>
      <c r="AL1929" s="26"/>
      <c r="AM1929" s="26"/>
      <c r="AN1929" s="26"/>
      <c r="AO1929" s="26"/>
      <c r="AP1929" s="26"/>
      <c r="AQ1929" s="26"/>
      <c r="AR1929" s="26"/>
      <c r="AS1929" s="26"/>
      <c r="AT1929" s="26"/>
      <c r="AU1929" s="26"/>
      <c r="AV1929" s="26"/>
      <c r="AW1929" s="26"/>
      <c r="AX1929" s="26"/>
      <c r="AY1929" s="26"/>
      <c r="AZ1929" s="26"/>
      <c r="BA1929" s="26"/>
      <c r="BB1929" s="26"/>
      <c r="BC1929" s="26"/>
      <c r="BD1929" s="26"/>
      <c r="BE1929" s="26"/>
      <c r="BF1929" s="26"/>
      <c r="BG1929" s="26"/>
      <c r="BH1929" s="26"/>
    </row>
    <row r="1930">
      <c r="A1930" s="18" t="str">
        <f t="shared" si="1"/>
        <v>Oceania_American Samoa-Oceania_2005</v>
      </c>
      <c r="B1930" s="19" t="s">
        <v>242</v>
      </c>
      <c r="C1930" s="20" t="s">
        <v>243</v>
      </c>
      <c r="D1930" s="21" t="s">
        <v>84</v>
      </c>
      <c r="E1930" s="20">
        <f t="shared" si="1091"/>
        <v>0</v>
      </c>
      <c r="F1930" s="22">
        <f t="shared" si="2"/>
        <v>0</v>
      </c>
      <c r="G1930" s="39">
        <f t="shared" si="1092"/>
        <v>0</v>
      </c>
      <c r="H1930" s="39">
        <f t="shared" si="1093"/>
        <v>0</v>
      </c>
      <c r="I1930" s="39">
        <f t="shared" si="1094"/>
        <v>0</v>
      </c>
      <c r="J1930" s="24">
        <f t="shared" si="1095"/>
        <v>0</v>
      </c>
      <c r="K1930" s="24">
        <f t="shared" si="3"/>
        <v>0</v>
      </c>
      <c r="L1930" s="24">
        <f t="shared" si="1096"/>
        <v>0</v>
      </c>
      <c r="M1930" s="24">
        <f t="shared" si="5"/>
        <v>0</v>
      </c>
      <c r="N1930" s="24">
        <f t="shared" si="1097"/>
        <v>0</v>
      </c>
      <c r="O1930" s="24">
        <f t="shared" si="1098"/>
        <v>0</v>
      </c>
      <c r="P1930" s="24">
        <f t="shared" si="1099"/>
        <v>0</v>
      </c>
      <c r="Q1930" s="24">
        <f t="shared" si="1100"/>
        <v>0</v>
      </c>
      <c r="R1930" s="24">
        <f t="shared" si="6"/>
        <v>0</v>
      </c>
      <c r="S1930" s="24">
        <f t="shared" si="1101"/>
        <v>0</v>
      </c>
      <c r="T1930" s="24">
        <f t="shared" si="1102"/>
        <v>0</v>
      </c>
      <c r="U1930" s="24">
        <f t="shared" si="1103"/>
        <v>0</v>
      </c>
      <c r="V1930" s="24">
        <f>IFNA(VLOOKUP(A1930,'HUMAN RESOURCES processed'!$A$2:$M$2692,12,0))</f>
        <v>59117</v>
      </c>
      <c r="W1930" s="24">
        <f>IFNA(VLOOKUP(A1930,'HUMAN RESOURCES processed'!$A$2:$M$2692,13,0))</f>
        <v>0.881</v>
      </c>
      <c r="X1930" s="24">
        <f t="shared" si="1104"/>
        <v>0</v>
      </c>
      <c r="Y1930" s="24">
        <f t="shared" si="1090"/>
        <v>0</v>
      </c>
      <c r="Z1930" s="24">
        <f t="shared" si="7"/>
        <v>0</v>
      </c>
      <c r="AA1930" s="24">
        <f t="shared" si="1105"/>
        <v>0</v>
      </c>
      <c r="AB1930" s="24">
        <f t="shared" si="1106"/>
        <v>0</v>
      </c>
      <c r="AC1930" s="24">
        <f t="shared" si="1107"/>
        <v>0</v>
      </c>
      <c r="AD1930" s="24">
        <f t="shared" si="1108"/>
        <v>0</v>
      </c>
      <c r="AE1930" s="24">
        <f t="shared" si="1109"/>
        <v>0</v>
      </c>
      <c r="AF1930" s="27">
        <f t="shared" ref="AF1930:AF1937" si="1110">IF(AND(C1930=C1929,D1930&gt;D1929),AF1929,0)</f>
        <v>0.038</v>
      </c>
      <c r="AG1930" s="26"/>
      <c r="AH1930" s="26"/>
      <c r="AI1930" s="26"/>
      <c r="AJ1930" s="26"/>
      <c r="AK1930" s="26"/>
      <c r="AL1930" s="26"/>
      <c r="AM1930" s="26"/>
      <c r="AN1930" s="26"/>
      <c r="AO1930" s="26"/>
      <c r="AP1930" s="26"/>
      <c r="AQ1930" s="26"/>
      <c r="AR1930" s="26"/>
      <c r="AS1930" s="26"/>
      <c r="AT1930" s="26"/>
      <c r="AU1930" s="26"/>
      <c r="AV1930" s="26"/>
      <c r="AW1930" s="26"/>
      <c r="AX1930" s="26"/>
      <c r="AY1930" s="26"/>
      <c r="AZ1930" s="26"/>
      <c r="BA1930" s="26"/>
      <c r="BB1930" s="26"/>
      <c r="BC1930" s="26"/>
      <c r="BD1930" s="26"/>
      <c r="BE1930" s="26"/>
      <c r="BF1930" s="26"/>
      <c r="BG1930" s="26"/>
      <c r="BH1930" s="26"/>
    </row>
    <row r="1931">
      <c r="A1931" s="18" t="str">
        <f t="shared" si="1"/>
        <v>Oceania_American Samoa-Oceania_2006</v>
      </c>
      <c r="B1931" s="19" t="s">
        <v>242</v>
      </c>
      <c r="C1931" s="20" t="s">
        <v>243</v>
      </c>
      <c r="D1931" s="21" t="s">
        <v>85</v>
      </c>
      <c r="E1931" s="20">
        <f t="shared" si="1091"/>
        <v>0</v>
      </c>
      <c r="F1931" s="22">
        <f t="shared" si="2"/>
        <v>0</v>
      </c>
      <c r="G1931" s="39">
        <f t="shared" si="1092"/>
        <v>0</v>
      </c>
      <c r="H1931" s="39">
        <f t="shared" si="1093"/>
        <v>0</v>
      </c>
      <c r="I1931" s="39">
        <f t="shared" si="1094"/>
        <v>0</v>
      </c>
      <c r="J1931" s="24">
        <f t="shared" si="1095"/>
        <v>0</v>
      </c>
      <c r="K1931" s="24">
        <f t="shared" si="3"/>
        <v>0</v>
      </c>
      <c r="L1931" s="24">
        <f t="shared" si="1096"/>
        <v>0</v>
      </c>
      <c r="M1931" s="24">
        <f t="shared" si="5"/>
        <v>0</v>
      </c>
      <c r="N1931" s="24">
        <f>IFNA(VLOOKUP(A1931,'HUMAN RESOURCES processed'!$A$2:$M$2692,5,0))</f>
        <v>0.022</v>
      </c>
      <c r="O1931" s="24">
        <f t="shared" si="1098"/>
        <v>0</v>
      </c>
      <c r="P1931" s="24">
        <f t="shared" si="1099"/>
        <v>0</v>
      </c>
      <c r="Q1931" s="24">
        <f t="shared" si="1100"/>
        <v>0</v>
      </c>
      <c r="R1931" s="24">
        <f t="shared" si="6"/>
        <v>0</v>
      </c>
      <c r="S1931" s="24">
        <f t="shared" si="1101"/>
        <v>0</v>
      </c>
      <c r="T1931" s="24">
        <f t="shared" si="1102"/>
        <v>0</v>
      </c>
      <c r="U1931" s="24">
        <f t="shared" si="1103"/>
        <v>0</v>
      </c>
      <c r="V1931" s="24">
        <f>IFNA(VLOOKUP(A1931,'HUMAN RESOURCES processed'!$A$2:$M$2692,12,0))</f>
        <v>58652</v>
      </c>
      <c r="W1931" s="24">
        <f>IFNA(VLOOKUP(A1931,'HUMAN RESOURCES processed'!$A$2:$M$2692,13,0))</f>
        <v>0.88</v>
      </c>
      <c r="X1931" s="24">
        <f t="shared" si="1104"/>
        <v>0</v>
      </c>
      <c r="Y1931" s="24">
        <f t="shared" si="1090"/>
        <v>0</v>
      </c>
      <c r="Z1931" s="24">
        <f t="shared" si="7"/>
        <v>0</v>
      </c>
      <c r="AA1931" s="24">
        <f t="shared" si="1105"/>
        <v>0</v>
      </c>
      <c r="AB1931" s="24">
        <f t="shared" si="1106"/>
        <v>0</v>
      </c>
      <c r="AC1931" s="24">
        <f t="shared" si="1107"/>
        <v>0</v>
      </c>
      <c r="AD1931" s="24">
        <f t="shared" si="1108"/>
        <v>0</v>
      </c>
      <c r="AE1931" s="24">
        <f t="shared" si="1109"/>
        <v>0</v>
      </c>
      <c r="AF1931" s="27">
        <f t="shared" si="1110"/>
        <v>0.038</v>
      </c>
      <c r="AG1931" s="26"/>
      <c r="AH1931" s="26"/>
      <c r="AI1931" s="26"/>
      <c r="AJ1931" s="26"/>
      <c r="AK1931" s="26"/>
      <c r="AL1931" s="26"/>
      <c r="AM1931" s="26"/>
      <c r="AN1931" s="26"/>
      <c r="AO1931" s="26"/>
      <c r="AP1931" s="26"/>
      <c r="AQ1931" s="26"/>
      <c r="AR1931" s="26"/>
      <c r="AS1931" s="26"/>
      <c r="AT1931" s="26"/>
      <c r="AU1931" s="26"/>
      <c r="AV1931" s="26"/>
      <c r="AW1931" s="26"/>
      <c r="AX1931" s="26"/>
      <c r="AY1931" s="26"/>
      <c r="AZ1931" s="26"/>
      <c r="BA1931" s="26"/>
      <c r="BB1931" s="26"/>
      <c r="BC1931" s="26"/>
      <c r="BD1931" s="26"/>
      <c r="BE1931" s="26"/>
      <c r="BF1931" s="26"/>
      <c r="BG1931" s="26"/>
      <c r="BH1931" s="26"/>
    </row>
    <row r="1932">
      <c r="A1932" s="18" t="str">
        <f t="shared" si="1"/>
        <v>Oceania_American Samoa-Oceania_2007</v>
      </c>
      <c r="B1932" s="19" t="s">
        <v>242</v>
      </c>
      <c r="C1932" s="20" t="s">
        <v>243</v>
      </c>
      <c r="D1932" s="21" t="s">
        <v>86</v>
      </c>
      <c r="E1932" s="20">
        <f t="shared" si="1091"/>
        <v>0</v>
      </c>
      <c r="F1932" s="22">
        <f t="shared" si="2"/>
        <v>0</v>
      </c>
      <c r="G1932" s="39">
        <f t="shared" si="1092"/>
        <v>0</v>
      </c>
      <c r="H1932" s="39">
        <f t="shared" si="1093"/>
        <v>0</v>
      </c>
      <c r="I1932" s="39">
        <f t="shared" si="1094"/>
        <v>0</v>
      </c>
      <c r="J1932" s="24">
        <f t="shared" si="1095"/>
        <v>0</v>
      </c>
      <c r="K1932" s="24">
        <f t="shared" si="3"/>
        <v>0</v>
      </c>
      <c r="L1932" s="24">
        <f t="shared" si="1096"/>
        <v>0</v>
      </c>
      <c r="M1932" s="24">
        <f t="shared" si="5"/>
        <v>0</v>
      </c>
      <c r="N1932" s="24">
        <f t="shared" ref="N1932:N1934" si="1111">IF(AND(C1932=C1931,D1932&gt;D1931),K1931,0)</f>
        <v>0</v>
      </c>
      <c r="O1932" s="24">
        <f t="shared" si="1098"/>
        <v>0</v>
      </c>
      <c r="P1932" s="24">
        <f t="shared" si="1099"/>
        <v>0</v>
      </c>
      <c r="Q1932" s="24">
        <f t="shared" si="1100"/>
        <v>0</v>
      </c>
      <c r="R1932" s="24">
        <f t="shared" si="6"/>
        <v>0</v>
      </c>
      <c r="S1932" s="24">
        <f t="shared" si="1101"/>
        <v>0</v>
      </c>
      <c r="T1932" s="24">
        <f t="shared" si="1102"/>
        <v>0</v>
      </c>
      <c r="U1932" s="24">
        <f t="shared" si="1103"/>
        <v>0</v>
      </c>
      <c r="V1932" s="24">
        <f>IFNA(VLOOKUP(A1932,'HUMAN RESOURCES processed'!$A$2:$M$2692,12,0))</f>
        <v>57919</v>
      </c>
      <c r="W1932" s="24">
        <f>IFNA(VLOOKUP(A1932,'HUMAN RESOURCES processed'!$A$2:$M$2692,13,0))</f>
        <v>0.879</v>
      </c>
      <c r="X1932" s="24">
        <f t="shared" si="1104"/>
        <v>0</v>
      </c>
      <c r="Y1932" s="24">
        <f t="shared" si="1090"/>
        <v>0</v>
      </c>
      <c r="Z1932" s="24">
        <f t="shared" si="7"/>
        <v>0</v>
      </c>
      <c r="AA1932" s="24">
        <f t="shared" si="1105"/>
        <v>0</v>
      </c>
      <c r="AB1932" s="24">
        <f t="shared" si="1106"/>
        <v>0</v>
      </c>
      <c r="AC1932" s="24">
        <f t="shared" si="1107"/>
        <v>0</v>
      </c>
      <c r="AD1932" s="24">
        <f t="shared" si="1108"/>
        <v>0</v>
      </c>
      <c r="AE1932" s="24">
        <f t="shared" si="1109"/>
        <v>0</v>
      </c>
      <c r="AF1932" s="27">
        <f t="shared" si="1110"/>
        <v>0.038</v>
      </c>
      <c r="AG1932" s="26"/>
      <c r="AH1932" s="26"/>
      <c r="AI1932" s="26"/>
      <c r="AJ1932" s="26"/>
      <c r="AK1932" s="26"/>
      <c r="AL1932" s="26"/>
      <c r="AM1932" s="26"/>
      <c r="AN1932" s="26"/>
      <c r="AO1932" s="26"/>
      <c r="AP1932" s="26"/>
      <c r="AQ1932" s="26"/>
      <c r="AR1932" s="26"/>
      <c r="AS1932" s="26"/>
      <c r="AT1932" s="26"/>
      <c r="AU1932" s="26"/>
      <c r="AV1932" s="26"/>
      <c r="AW1932" s="26"/>
      <c r="AX1932" s="26"/>
      <c r="AY1932" s="26"/>
      <c r="AZ1932" s="26"/>
      <c r="BA1932" s="26"/>
      <c r="BB1932" s="26"/>
      <c r="BC1932" s="26"/>
      <c r="BD1932" s="26"/>
      <c r="BE1932" s="26"/>
      <c r="BF1932" s="26"/>
      <c r="BG1932" s="26"/>
      <c r="BH1932" s="26"/>
    </row>
    <row r="1933">
      <c r="A1933" s="18" t="str">
        <f t="shared" si="1"/>
        <v>Oceania_American Samoa-Oceania_2008</v>
      </c>
      <c r="B1933" s="19" t="s">
        <v>242</v>
      </c>
      <c r="C1933" s="20" t="s">
        <v>243</v>
      </c>
      <c r="D1933" s="21" t="s">
        <v>87</v>
      </c>
      <c r="E1933" s="20">
        <f t="shared" si="1091"/>
        <v>0</v>
      </c>
      <c r="F1933" s="22">
        <f t="shared" si="2"/>
        <v>0</v>
      </c>
      <c r="G1933" s="39">
        <f t="shared" si="1092"/>
        <v>0</v>
      </c>
      <c r="H1933" s="39">
        <f t="shared" si="1093"/>
        <v>0</v>
      </c>
      <c r="I1933" s="39">
        <f t="shared" si="1094"/>
        <v>0</v>
      </c>
      <c r="J1933" s="24">
        <f t="shared" si="1095"/>
        <v>0</v>
      </c>
      <c r="K1933" s="24">
        <f t="shared" si="3"/>
        <v>0</v>
      </c>
      <c r="L1933" s="24">
        <f t="shared" si="1096"/>
        <v>0</v>
      </c>
      <c r="M1933" s="24">
        <f t="shared" si="5"/>
        <v>0</v>
      </c>
      <c r="N1933" s="24">
        <f t="shared" si="1111"/>
        <v>0</v>
      </c>
      <c r="O1933" s="24">
        <f t="shared" si="1098"/>
        <v>0</v>
      </c>
      <c r="P1933" s="24">
        <f t="shared" si="1099"/>
        <v>0</v>
      </c>
      <c r="Q1933" s="24">
        <f t="shared" si="1100"/>
        <v>0</v>
      </c>
      <c r="R1933" s="24">
        <f t="shared" si="6"/>
        <v>0</v>
      </c>
      <c r="S1933" s="24">
        <f t="shared" si="1101"/>
        <v>0</v>
      </c>
      <c r="T1933" s="24">
        <f t="shared" si="1102"/>
        <v>0</v>
      </c>
      <c r="U1933" s="24">
        <f t="shared" si="1103"/>
        <v>0</v>
      </c>
      <c r="V1933" s="24">
        <f>IFNA(VLOOKUP(A1933,'HUMAN RESOURCES processed'!$A$2:$M$2692,12,0))</f>
        <v>57053</v>
      </c>
      <c r="W1933" s="24">
        <f>IFNA(VLOOKUP(A1933,'HUMAN RESOURCES processed'!$A$2:$M$2692,13,0))</f>
        <v>0.878</v>
      </c>
      <c r="X1933" s="24">
        <f t="shared" si="1104"/>
        <v>0</v>
      </c>
      <c r="Y1933" s="24">
        <f t="shared" si="1090"/>
        <v>0</v>
      </c>
      <c r="Z1933" s="24">
        <f t="shared" si="7"/>
        <v>0</v>
      </c>
      <c r="AA1933" s="24">
        <f t="shared" si="1105"/>
        <v>0</v>
      </c>
      <c r="AB1933" s="24">
        <f t="shared" si="1106"/>
        <v>0</v>
      </c>
      <c r="AC1933" s="24">
        <f t="shared" si="1107"/>
        <v>0</v>
      </c>
      <c r="AD1933" s="24">
        <f t="shared" si="1108"/>
        <v>0</v>
      </c>
      <c r="AE1933" s="24">
        <f t="shared" si="1109"/>
        <v>0</v>
      </c>
      <c r="AF1933" s="27">
        <f t="shared" si="1110"/>
        <v>0.038</v>
      </c>
      <c r="AG1933" s="26"/>
      <c r="AH1933" s="26"/>
      <c r="AI1933" s="26"/>
      <c r="AJ1933" s="26"/>
      <c r="AK1933" s="26"/>
      <c r="AL1933" s="26"/>
      <c r="AM1933" s="26"/>
      <c r="AN1933" s="26"/>
      <c r="AO1933" s="26"/>
      <c r="AP1933" s="26"/>
      <c r="AQ1933" s="26"/>
      <c r="AR1933" s="26"/>
      <c r="AS1933" s="26"/>
      <c r="AT1933" s="26"/>
      <c r="AU1933" s="26"/>
      <c r="AV1933" s="26"/>
      <c r="AW1933" s="26"/>
      <c r="AX1933" s="26"/>
      <c r="AY1933" s="26"/>
      <c r="AZ1933" s="26"/>
      <c r="BA1933" s="26"/>
      <c r="BB1933" s="26"/>
      <c r="BC1933" s="26"/>
      <c r="BD1933" s="26"/>
      <c r="BE1933" s="26"/>
      <c r="BF1933" s="26"/>
      <c r="BG1933" s="26"/>
      <c r="BH1933" s="26"/>
    </row>
    <row r="1934">
      <c r="A1934" s="18" t="str">
        <f t="shared" si="1"/>
        <v>Oceania_American Samoa-Oceania_2009</v>
      </c>
      <c r="B1934" s="19" t="s">
        <v>242</v>
      </c>
      <c r="C1934" s="20" t="s">
        <v>243</v>
      </c>
      <c r="D1934" s="21" t="s">
        <v>88</v>
      </c>
      <c r="E1934" s="20">
        <f t="shared" si="1091"/>
        <v>0</v>
      </c>
      <c r="F1934" s="22">
        <f t="shared" si="2"/>
        <v>0</v>
      </c>
      <c r="G1934" s="39">
        <f t="shared" si="1092"/>
        <v>0</v>
      </c>
      <c r="H1934" s="39">
        <f t="shared" si="1093"/>
        <v>0</v>
      </c>
      <c r="I1934" s="39">
        <f t="shared" si="1094"/>
        <v>0</v>
      </c>
      <c r="J1934" s="24">
        <f t="shared" si="1095"/>
        <v>0</v>
      </c>
      <c r="K1934" s="24">
        <f t="shared" si="3"/>
        <v>0</v>
      </c>
      <c r="L1934" s="24">
        <f t="shared" si="1096"/>
        <v>0</v>
      </c>
      <c r="M1934" s="24">
        <f t="shared" si="5"/>
        <v>0</v>
      </c>
      <c r="N1934" s="24">
        <f t="shared" si="1111"/>
        <v>0</v>
      </c>
      <c r="O1934" s="24">
        <f t="shared" si="1098"/>
        <v>0</v>
      </c>
      <c r="P1934" s="24">
        <f t="shared" si="1099"/>
        <v>0</v>
      </c>
      <c r="Q1934" s="24">
        <f t="shared" si="1100"/>
        <v>0</v>
      </c>
      <c r="R1934" s="24">
        <f t="shared" si="6"/>
        <v>0</v>
      </c>
      <c r="S1934" s="24">
        <f t="shared" si="1101"/>
        <v>0</v>
      </c>
      <c r="T1934" s="24">
        <f t="shared" si="1102"/>
        <v>0</v>
      </c>
      <c r="U1934" s="24">
        <f t="shared" si="1103"/>
        <v>0</v>
      </c>
      <c r="V1934" s="24">
        <f>IFNA(VLOOKUP(A1934,'HUMAN RESOURCES processed'!$A$2:$M$2692,12,0))</f>
        <v>56245</v>
      </c>
      <c r="W1934" s="24">
        <f>IFNA(VLOOKUP(A1934,'HUMAN RESOURCES processed'!$A$2:$M$2692,13,0))</f>
        <v>0.877</v>
      </c>
      <c r="X1934" s="24">
        <f t="shared" si="1104"/>
        <v>0</v>
      </c>
      <c r="Y1934" s="24">
        <f t="shared" si="1090"/>
        <v>0</v>
      </c>
      <c r="Z1934" s="24">
        <f t="shared" si="7"/>
        <v>0</v>
      </c>
      <c r="AA1934" s="24">
        <f t="shared" si="1105"/>
        <v>0</v>
      </c>
      <c r="AB1934" s="24">
        <f t="shared" si="1106"/>
        <v>0</v>
      </c>
      <c r="AC1934" s="24">
        <f t="shared" si="1107"/>
        <v>0</v>
      </c>
      <c r="AD1934" s="24">
        <f t="shared" si="1108"/>
        <v>0</v>
      </c>
      <c r="AE1934" s="24">
        <f t="shared" si="1109"/>
        <v>0</v>
      </c>
      <c r="AF1934" s="27">
        <f t="shared" si="1110"/>
        <v>0.038</v>
      </c>
      <c r="AG1934" s="26"/>
      <c r="AH1934" s="26"/>
      <c r="AI1934" s="26"/>
      <c r="AJ1934" s="26"/>
      <c r="AK1934" s="26"/>
      <c r="AL1934" s="26"/>
      <c r="AM1934" s="26"/>
      <c r="AN1934" s="26"/>
      <c r="AO1934" s="26"/>
      <c r="AP1934" s="26"/>
      <c r="AQ1934" s="26"/>
      <c r="AR1934" s="26"/>
      <c r="AS1934" s="26"/>
      <c r="AT1934" s="26"/>
      <c r="AU1934" s="26"/>
      <c r="AV1934" s="26"/>
      <c r="AW1934" s="26"/>
      <c r="AX1934" s="26"/>
      <c r="AY1934" s="26"/>
      <c r="AZ1934" s="26"/>
      <c r="BA1934" s="26"/>
      <c r="BB1934" s="26"/>
      <c r="BC1934" s="26"/>
      <c r="BD1934" s="26"/>
      <c r="BE1934" s="26"/>
      <c r="BF1934" s="26"/>
      <c r="BG1934" s="26"/>
      <c r="BH1934" s="26"/>
    </row>
    <row r="1935">
      <c r="A1935" s="18" t="str">
        <f t="shared" si="1"/>
        <v>Oceania_American Samoa-Oceania_2010</v>
      </c>
      <c r="B1935" s="19" t="s">
        <v>242</v>
      </c>
      <c r="C1935" s="20" t="s">
        <v>243</v>
      </c>
      <c r="D1935" s="21" t="s">
        <v>89</v>
      </c>
      <c r="E1935" s="20">
        <f t="shared" si="1091"/>
        <v>0</v>
      </c>
      <c r="F1935" s="22">
        <f t="shared" si="2"/>
        <v>0</v>
      </c>
      <c r="G1935" s="39">
        <f t="shared" si="1092"/>
        <v>0</v>
      </c>
      <c r="H1935" s="39">
        <f t="shared" si="1093"/>
        <v>0</v>
      </c>
      <c r="I1935" s="39">
        <f t="shared" si="1094"/>
        <v>0</v>
      </c>
      <c r="J1935" s="24">
        <f t="shared" si="1095"/>
        <v>0</v>
      </c>
      <c r="K1935" s="24">
        <f t="shared" si="3"/>
        <v>0</v>
      </c>
      <c r="L1935" s="24">
        <f t="shared" si="1096"/>
        <v>0</v>
      </c>
      <c r="M1935" s="24">
        <f t="shared" si="5"/>
        <v>0</v>
      </c>
      <c r="N1935" s="24">
        <f>IFNA(VLOOKUP(A1935,'HUMAN RESOURCES processed'!$A$2:$M$2692,5,0))</f>
        <v>0.019</v>
      </c>
      <c r="O1935" s="24">
        <f t="shared" si="1098"/>
        <v>0</v>
      </c>
      <c r="P1935" s="24">
        <f t="shared" si="1099"/>
        <v>0</v>
      </c>
      <c r="Q1935" s="24">
        <f t="shared" si="1100"/>
        <v>0</v>
      </c>
      <c r="R1935" s="24">
        <f t="shared" si="6"/>
        <v>0</v>
      </c>
      <c r="S1935" s="24">
        <f t="shared" si="1101"/>
        <v>0</v>
      </c>
      <c r="T1935" s="24">
        <f t="shared" si="1102"/>
        <v>0</v>
      </c>
      <c r="U1935" s="24">
        <f t="shared" si="1103"/>
        <v>0</v>
      </c>
      <c r="V1935" s="24">
        <f>IFNA(VLOOKUP(A1935,'HUMAN RESOURCES processed'!$A$2:$M$2692,12,0))</f>
        <v>55636</v>
      </c>
      <c r="W1935" s="24">
        <f>IFNA(VLOOKUP(A1935,'HUMAN RESOURCES processed'!$A$2:$M$2692,13,0))</f>
        <v>0.876</v>
      </c>
      <c r="X1935" s="24">
        <f t="shared" si="1104"/>
        <v>0</v>
      </c>
      <c r="Y1935" s="24">
        <f t="shared" si="1090"/>
        <v>0</v>
      </c>
      <c r="Z1935" s="24">
        <f t="shared" si="7"/>
        <v>0</v>
      </c>
      <c r="AA1935" s="24">
        <f t="shared" si="1105"/>
        <v>0</v>
      </c>
      <c r="AB1935" s="24">
        <f t="shared" si="1106"/>
        <v>0</v>
      </c>
      <c r="AC1935" s="24">
        <f t="shared" si="1107"/>
        <v>0</v>
      </c>
      <c r="AD1935" s="24">
        <f t="shared" si="1108"/>
        <v>0</v>
      </c>
      <c r="AE1935" s="24">
        <f t="shared" si="1109"/>
        <v>0</v>
      </c>
      <c r="AF1935" s="27">
        <f t="shared" si="1110"/>
        <v>0.038</v>
      </c>
      <c r="AG1935" s="26"/>
      <c r="AH1935" s="26"/>
      <c r="AI1935" s="26"/>
      <c r="AJ1935" s="26"/>
      <c r="AK1935" s="26"/>
      <c r="AL1935" s="26"/>
      <c r="AM1935" s="26"/>
      <c r="AN1935" s="26"/>
      <c r="AO1935" s="26"/>
      <c r="AP1935" s="26"/>
      <c r="AQ1935" s="26"/>
      <c r="AR1935" s="26"/>
      <c r="AS1935" s="26"/>
      <c r="AT1935" s="26"/>
      <c r="AU1935" s="26"/>
      <c r="AV1935" s="26"/>
      <c r="AW1935" s="26"/>
      <c r="AX1935" s="26"/>
      <c r="AY1935" s="26"/>
      <c r="AZ1935" s="26"/>
      <c r="BA1935" s="26"/>
      <c r="BB1935" s="26"/>
      <c r="BC1935" s="26"/>
      <c r="BD1935" s="26"/>
      <c r="BE1935" s="26"/>
      <c r="BF1935" s="26"/>
      <c r="BG1935" s="26"/>
      <c r="BH1935" s="26"/>
    </row>
    <row r="1936">
      <c r="A1936" s="18" t="str">
        <f t="shared" si="1"/>
        <v>Oceania_American Samoa-Oceania_2011</v>
      </c>
      <c r="B1936" s="19" t="s">
        <v>242</v>
      </c>
      <c r="C1936" s="20" t="s">
        <v>243</v>
      </c>
      <c r="D1936" s="21" t="s">
        <v>90</v>
      </c>
      <c r="E1936" s="20">
        <f t="shared" si="1091"/>
        <v>0</v>
      </c>
      <c r="F1936" s="22">
        <f t="shared" si="2"/>
        <v>0</v>
      </c>
      <c r="G1936" s="39">
        <f t="shared" si="1092"/>
        <v>0</v>
      </c>
      <c r="H1936" s="39">
        <f t="shared" si="1093"/>
        <v>0</v>
      </c>
      <c r="I1936" s="39">
        <f t="shared" si="1094"/>
        <v>0</v>
      </c>
      <c r="J1936" s="24">
        <f t="shared" si="1095"/>
        <v>0</v>
      </c>
      <c r="K1936" s="24">
        <f t="shared" si="3"/>
        <v>0</v>
      </c>
      <c r="L1936" s="24">
        <f t="shared" si="1096"/>
        <v>0</v>
      </c>
      <c r="M1936" s="24">
        <f t="shared" si="5"/>
        <v>0</v>
      </c>
      <c r="N1936" s="24">
        <f t="shared" ref="N1936:N1937" si="1112">IF(AND(C1936=C1935,D1936&gt;D1935),K1935,0)</f>
        <v>0</v>
      </c>
      <c r="O1936" s="24">
        <f t="shared" si="1098"/>
        <v>0</v>
      </c>
      <c r="P1936" s="24">
        <f t="shared" si="1099"/>
        <v>0</v>
      </c>
      <c r="Q1936" s="24">
        <f t="shared" si="1100"/>
        <v>0</v>
      </c>
      <c r="R1936" s="24">
        <f t="shared" si="6"/>
        <v>0</v>
      </c>
      <c r="S1936" s="24">
        <f t="shared" si="1101"/>
        <v>0</v>
      </c>
      <c r="T1936" s="24">
        <f t="shared" si="1102"/>
        <v>0</v>
      </c>
      <c r="U1936" s="24">
        <f t="shared" si="1103"/>
        <v>0</v>
      </c>
      <c r="V1936" s="24">
        <f>IFNA(VLOOKUP(A1936,'HUMAN RESOURCES processed'!$A$2:$M$2692,12,0))</f>
        <v>55274</v>
      </c>
      <c r="W1936" s="24">
        <f>IFNA(VLOOKUP(A1936,'HUMAN RESOURCES processed'!$A$2:$M$2692,13,0))</f>
        <v>0.875</v>
      </c>
      <c r="X1936" s="24">
        <f t="shared" si="1104"/>
        <v>0</v>
      </c>
      <c r="Y1936" s="24">
        <f t="shared" si="1090"/>
        <v>0</v>
      </c>
      <c r="Z1936" s="24">
        <f t="shared" si="7"/>
        <v>0</v>
      </c>
      <c r="AA1936" s="24">
        <f t="shared" si="1105"/>
        <v>0</v>
      </c>
      <c r="AB1936" s="24">
        <f t="shared" si="1106"/>
        <v>0</v>
      </c>
      <c r="AC1936" s="24">
        <f t="shared" si="1107"/>
        <v>0</v>
      </c>
      <c r="AD1936" s="24">
        <f t="shared" si="1108"/>
        <v>0</v>
      </c>
      <c r="AE1936" s="24">
        <f t="shared" si="1109"/>
        <v>0</v>
      </c>
      <c r="AF1936" s="27">
        <f t="shared" si="1110"/>
        <v>0.038</v>
      </c>
      <c r="AG1936" s="26"/>
      <c r="AH1936" s="26"/>
      <c r="AI1936" s="26"/>
      <c r="AJ1936" s="26"/>
      <c r="AK1936" s="26"/>
      <c r="AL1936" s="26"/>
      <c r="AM1936" s="26"/>
      <c r="AN1936" s="26"/>
      <c r="AO1936" s="26"/>
      <c r="AP1936" s="26"/>
      <c r="AQ1936" s="26"/>
      <c r="AR1936" s="26"/>
      <c r="AS1936" s="26"/>
      <c r="AT1936" s="26"/>
      <c r="AU1936" s="26"/>
      <c r="AV1936" s="26"/>
      <c r="AW1936" s="26"/>
      <c r="AX1936" s="26"/>
      <c r="AY1936" s="26"/>
      <c r="AZ1936" s="26"/>
      <c r="BA1936" s="26"/>
      <c r="BB1936" s="26"/>
      <c r="BC1936" s="26"/>
      <c r="BD1936" s="26"/>
      <c r="BE1936" s="26"/>
      <c r="BF1936" s="26"/>
      <c r="BG1936" s="26"/>
      <c r="BH1936" s="26"/>
    </row>
    <row r="1937">
      <c r="A1937" s="18" t="str">
        <f t="shared" si="1"/>
        <v>Oceania_American Samoa-Oceania_2012</v>
      </c>
      <c r="B1937" s="19" t="s">
        <v>242</v>
      </c>
      <c r="C1937" s="20" t="s">
        <v>243</v>
      </c>
      <c r="D1937" s="21" t="s">
        <v>91</v>
      </c>
      <c r="E1937" s="20">
        <f t="shared" si="1091"/>
        <v>0</v>
      </c>
      <c r="F1937" s="22">
        <f t="shared" si="2"/>
        <v>0</v>
      </c>
      <c r="G1937" s="39">
        <f t="shared" si="1092"/>
        <v>0</v>
      </c>
      <c r="H1937" s="39">
        <f t="shared" si="1093"/>
        <v>0</v>
      </c>
      <c r="I1937" s="39">
        <f t="shared" si="1094"/>
        <v>0</v>
      </c>
      <c r="J1937" s="24">
        <f t="shared" si="1095"/>
        <v>0</v>
      </c>
      <c r="K1937" s="24">
        <f t="shared" si="3"/>
        <v>0</v>
      </c>
      <c r="L1937" s="24">
        <f t="shared" si="1096"/>
        <v>0</v>
      </c>
      <c r="M1937" s="24">
        <f t="shared" si="5"/>
        <v>0</v>
      </c>
      <c r="N1937" s="24">
        <f t="shared" si="1112"/>
        <v>0</v>
      </c>
      <c r="O1937" s="24">
        <f t="shared" si="1098"/>
        <v>0</v>
      </c>
      <c r="P1937" s="24">
        <f t="shared" si="1099"/>
        <v>0</v>
      </c>
      <c r="Q1937" s="24">
        <f t="shared" si="1100"/>
        <v>0</v>
      </c>
      <c r="R1937" s="24">
        <f t="shared" si="6"/>
        <v>0</v>
      </c>
      <c r="S1937" s="24">
        <f t="shared" si="1101"/>
        <v>0</v>
      </c>
      <c r="T1937" s="24">
        <f t="shared" si="1102"/>
        <v>0</v>
      </c>
      <c r="U1937" s="24">
        <f t="shared" si="1103"/>
        <v>0</v>
      </c>
      <c r="V1937" s="24">
        <f>IFNA(VLOOKUP(A1937,'HUMAN RESOURCES processed'!$A$2:$M$2692,12,0))</f>
        <v>55128</v>
      </c>
      <c r="W1937" s="24">
        <f>IFNA(VLOOKUP(A1937,'HUMAN RESOURCES processed'!$A$2:$M$2692,13,0))</f>
        <v>0.874</v>
      </c>
      <c r="X1937" s="24">
        <f t="shared" si="1104"/>
        <v>0</v>
      </c>
      <c r="Y1937" s="24">
        <f t="shared" si="1090"/>
        <v>0</v>
      </c>
      <c r="Z1937" s="24">
        <f t="shared" si="7"/>
        <v>0</v>
      </c>
      <c r="AA1937" s="24">
        <f t="shared" si="1105"/>
        <v>0</v>
      </c>
      <c r="AB1937" s="24">
        <f t="shared" si="1106"/>
        <v>0</v>
      </c>
      <c r="AC1937" s="24">
        <f t="shared" si="1107"/>
        <v>0</v>
      </c>
      <c r="AD1937" s="24">
        <f t="shared" si="1108"/>
        <v>0</v>
      </c>
      <c r="AE1937" s="24">
        <f t="shared" si="1109"/>
        <v>0</v>
      </c>
      <c r="AF1937" s="27">
        <f t="shared" si="1110"/>
        <v>0.038</v>
      </c>
      <c r="AG1937" s="26"/>
      <c r="AH1937" s="26"/>
      <c r="AI1937" s="26"/>
      <c r="AJ1937" s="26"/>
      <c r="AK1937" s="26"/>
      <c r="AL1937" s="26"/>
      <c r="AM1937" s="26"/>
      <c r="AN1937" s="26"/>
      <c r="AO1937" s="26"/>
      <c r="AP1937" s="26"/>
      <c r="AQ1937" s="26"/>
      <c r="AR1937" s="26"/>
      <c r="AS1937" s="26"/>
      <c r="AT1937" s="26"/>
      <c r="AU1937" s="26"/>
      <c r="AV1937" s="26"/>
      <c r="AW1937" s="26"/>
      <c r="AX1937" s="26"/>
      <c r="AY1937" s="26"/>
      <c r="AZ1937" s="26"/>
      <c r="BA1937" s="26"/>
      <c r="BB1937" s="26"/>
      <c r="BC1937" s="26"/>
      <c r="BD1937" s="26"/>
      <c r="BE1937" s="26"/>
      <c r="BF1937" s="26"/>
      <c r="BG1937" s="26"/>
      <c r="BH1937" s="26"/>
    </row>
    <row r="1938">
      <c r="A1938" s="18" t="str">
        <f t="shared" si="1"/>
        <v>Oceania_Australia-Oceania_2000</v>
      </c>
      <c r="B1938" s="19" t="s">
        <v>242</v>
      </c>
      <c r="C1938" s="20" t="s">
        <v>244</v>
      </c>
      <c r="D1938" s="21" t="s">
        <v>70</v>
      </c>
      <c r="E1938" s="22">
        <v>1.53E12</v>
      </c>
      <c r="F1938" s="22">
        <f t="shared" si="2"/>
        <v>79883.04704</v>
      </c>
      <c r="G1938" s="23">
        <v>0.091</v>
      </c>
      <c r="H1938" s="23">
        <v>6140.0</v>
      </c>
      <c r="I1938" s="23">
        <v>0.07</v>
      </c>
      <c r="J1938" s="24">
        <f>IFNA(VLOOKUP(A1938,'ENERGY processed'!$A$2:$H$2692,7,0),"")</f>
        <v>133681</v>
      </c>
      <c r="K1938" s="24">
        <f t="shared" si="3"/>
        <v>0.006979637655</v>
      </c>
      <c r="L1938" s="24">
        <f t="shared" si="1096"/>
        <v>0</v>
      </c>
      <c r="M1938" s="24">
        <f t="shared" si="5"/>
        <v>0</v>
      </c>
      <c r="N1938" s="24">
        <f>IFNA(VLOOKUP(A1938,'HUMAN RESOURCES processed'!$A$2:$M$2692,5,0))</f>
        <v>0.013</v>
      </c>
      <c r="O1938" s="24">
        <f>IFNA(VLOOKUP(A1938,'HUMAN RESOURCES processed'!$A$2:$M$2692,6,0))</f>
        <v>0.005</v>
      </c>
      <c r="P1938" s="24">
        <f>IFNA(VLOOKUP(A1938,'HUMAN RESOURCES processed'!$A$2:$M$2692,7,0))</f>
        <v>82</v>
      </c>
      <c r="Q1938" s="24">
        <f>IFNA(VLOOKUP(A1938,'HUMAN RESOURCES processed'!$A$2:$M$2692,8,0))</f>
        <v>77</v>
      </c>
      <c r="R1938" s="24">
        <f t="shared" si="6"/>
        <v>79.5</v>
      </c>
      <c r="S1938" s="24">
        <f>IFNA(VLOOKUP(A1938,'HUMAN RESOURCES processed'!$A$2:$M$2692,9,0))</f>
        <v>0.207</v>
      </c>
      <c r="T1938" s="24">
        <f>IFNA(VLOOKUP(A1938,'HUMAN RESOURCES processed'!$A$2:$M$2692,10,0))</f>
        <v>0.669</v>
      </c>
      <c r="U1938" s="24">
        <f>IFNA(VLOOKUP(A1938,'HUMAN RESOURCES processed'!$A$2:$M$2692,11,0))</f>
        <v>0.124</v>
      </c>
      <c r="V1938" s="24">
        <f>IFNA(VLOOKUP(A1938,'HUMAN RESOURCES processed'!$A$2:$M$2692,12,0))</f>
        <v>19153000</v>
      </c>
      <c r="W1938" s="24">
        <f>IFNA(VLOOKUP(A1938,'HUMAN RESOURCES processed'!$A$2:$M$2692,13,0))</f>
        <v>0.872</v>
      </c>
      <c r="X1938" s="24">
        <f>IFNA(VLOOKUP(A1938,'TOURISM processed'!$A$2:$F$2692,5,0))</f>
        <v>13016000000</v>
      </c>
      <c r="Y1938" s="24">
        <f>IFNA(VLOOKUP(A1938,'TOURISM processed'!$A$2:$F$2692,6,0))</f>
        <v>8780000000</v>
      </c>
      <c r="Z1938" s="24">
        <f t="shared" si="7"/>
        <v>458.4138255</v>
      </c>
      <c r="AA1938" s="24">
        <f t="shared" si="1105"/>
        <v>0</v>
      </c>
      <c r="AB1938" s="24">
        <f t="shared" si="1106"/>
        <v>0</v>
      </c>
      <c r="AC1938" s="24">
        <f t="shared" si="1107"/>
        <v>0</v>
      </c>
      <c r="AD1938" s="24">
        <f t="shared" si="1108"/>
        <v>0</v>
      </c>
      <c r="AE1938" s="24">
        <f>IFNA(VLOOKUP(A1938,'BUSINESS processed'!A1938:J4628,9,0))</f>
        <v>0.468</v>
      </c>
      <c r="AF1938" s="27">
        <f>IFNA(VLOOKUP(A1938,'BUSINESS processed'!A1938:J4628,10,0))</f>
        <v>0.445</v>
      </c>
      <c r="AG1938" s="26"/>
      <c r="AH1938" s="26"/>
      <c r="AI1938" s="26"/>
      <c r="AJ1938" s="26"/>
      <c r="AK1938" s="26"/>
      <c r="AL1938" s="26"/>
      <c r="AM1938" s="26"/>
      <c r="AN1938" s="26"/>
      <c r="AO1938" s="26"/>
      <c r="AP1938" s="26"/>
      <c r="AQ1938" s="26"/>
      <c r="AR1938" s="26"/>
      <c r="AS1938" s="26"/>
      <c r="AT1938" s="26"/>
      <c r="AU1938" s="26"/>
      <c r="AV1938" s="26"/>
      <c r="AW1938" s="26"/>
      <c r="AX1938" s="26"/>
      <c r="AY1938" s="26"/>
      <c r="AZ1938" s="26"/>
      <c r="BA1938" s="26"/>
      <c r="BB1938" s="26"/>
      <c r="BC1938" s="26"/>
      <c r="BD1938" s="26"/>
      <c r="BE1938" s="26"/>
      <c r="BF1938" s="26"/>
      <c r="BG1938" s="26"/>
      <c r="BH1938" s="26"/>
    </row>
    <row r="1939">
      <c r="A1939" s="18" t="str">
        <f t="shared" si="1"/>
        <v>Oceania_Australia-Oceania_2001</v>
      </c>
      <c r="B1939" s="19" t="s">
        <v>242</v>
      </c>
      <c r="C1939" s="20" t="s">
        <v>244</v>
      </c>
      <c r="D1939" s="21" t="s">
        <v>71</v>
      </c>
      <c r="E1939" s="22">
        <v>4.15E11</v>
      </c>
      <c r="F1939" s="22">
        <f t="shared" si="2"/>
        <v>21377.4275</v>
      </c>
      <c r="G1939" s="23">
        <v>0.081</v>
      </c>
      <c r="H1939" s="23">
        <v>1713.0</v>
      </c>
      <c r="I1939" s="23">
        <v>0.093</v>
      </c>
      <c r="J1939" s="24">
        <f>IFNA(VLOOKUP(A1939,'ENERGY processed'!$A$2:$H$2692,7,0),"")</f>
        <v>122888</v>
      </c>
      <c r="K1939" s="24">
        <f t="shared" si="3"/>
        <v>0.006330191109</v>
      </c>
      <c r="L1939" s="24">
        <f t="shared" si="1096"/>
        <v>0</v>
      </c>
      <c r="M1939" s="24">
        <f t="shared" si="5"/>
        <v>0</v>
      </c>
      <c r="N1939" s="24">
        <f>IFNA(VLOOKUP(A1939,'HUMAN RESOURCES processed'!$A$2:$M$2692,5,0))</f>
        <v>0.013</v>
      </c>
      <c r="O1939" s="24">
        <f>IFNA(VLOOKUP(A1939,'HUMAN RESOURCES processed'!$A$2:$M$2692,6,0))</f>
        <v>0.005</v>
      </c>
      <c r="P1939" s="24">
        <f>IFNA(VLOOKUP(A1939,'HUMAN RESOURCES processed'!$A$2:$M$2692,7,0))</f>
        <v>82</v>
      </c>
      <c r="Q1939" s="24">
        <f>IFNA(VLOOKUP(A1939,'HUMAN RESOURCES processed'!$A$2:$M$2692,8,0))</f>
        <v>77</v>
      </c>
      <c r="R1939" s="24">
        <f t="shared" si="6"/>
        <v>79.5</v>
      </c>
      <c r="S1939" s="24">
        <f>IFNA(VLOOKUP(A1939,'HUMAN RESOURCES processed'!$A$2:$M$2692,9,0))</f>
        <v>0.206</v>
      </c>
      <c r="T1939" s="24">
        <f>IFNA(VLOOKUP(A1939,'HUMAN RESOURCES processed'!$A$2:$M$2692,10,0))</f>
        <v>0.669</v>
      </c>
      <c r="U1939" s="24">
        <f>IFNA(VLOOKUP(A1939,'HUMAN RESOURCES processed'!$A$2:$M$2692,11,0))</f>
        <v>0.125</v>
      </c>
      <c r="V1939" s="24">
        <f>IFNA(VLOOKUP(A1939,'HUMAN RESOURCES processed'!$A$2:$M$2692,12,0))</f>
        <v>19413000</v>
      </c>
      <c r="W1939" s="24">
        <f>IFNA(VLOOKUP(A1939,'HUMAN RESOURCES processed'!$A$2:$M$2692,13,0))</f>
        <v>0.874</v>
      </c>
      <c r="X1939" s="24">
        <f>IFNA(VLOOKUP(A1939,'TOURISM processed'!$A$2:$F$2692,5,0))</f>
        <v>12804000000</v>
      </c>
      <c r="Y1939" s="24">
        <f>IFNA(VLOOKUP(A1939,'TOURISM processed'!$A$2:$F$2692,6,0))</f>
        <v>8053000000</v>
      </c>
      <c r="Z1939" s="24">
        <f t="shared" si="7"/>
        <v>414.8251172</v>
      </c>
      <c r="AA1939" s="24">
        <f t="shared" si="1105"/>
        <v>0</v>
      </c>
      <c r="AB1939" s="24">
        <f t="shared" si="1106"/>
        <v>0</v>
      </c>
      <c r="AC1939" s="24">
        <f t="shared" si="1107"/>
        <v>0</v>
      </c>
      <c r="AD1939" s="24">
        <f t="shared" si="1108"/>
        <v>0</v>
      </c>
      <c r="AE1939" s="24">
        <f>IFNA(VLOOKUP(A1939,'BUSINESS processed'!A1939:J4629,9,0))</f>
        <v>0.527</v>
      </c>
      <c r="AF1939" s="27">
        <f>IFNA(VLOOKUP(A1939,'BUSINESS processed'!A1939:J4629,10,0))</f>
        <v>0.571</v>
      </c>
      <c r="AG1939" s="26"/>
      <c r="AH1939" s="26"/>
      <c r="AI1939" s="26"/>
      <c r="AJ1939" s="26"/>
      <c r="AK1939" s="26"/>
      <c r="AL1939" s="26"/>
      <c r="AM1939" s="26"/>
      <c r="AN1939" s="26"/>
      <c r="AO1939" s="26"/>
      <c r="AP1939" s="26"/>
      <c r="AQ1939" s="26"/>
      <c r="AR1939" s="26"/>
      <c r="AS1939" s="26"/>
      <c r="AT1939" s="26"/>
      <c r="AU1939" s="26"/>
      <c r="AV1939" s="26"/>
      <c r="AW1939" s="26"/>
      <c r="AX1939" s="26"/>
      <c r="AY1939" s="26"/>
      <c r="AZ1939" s="26"/>
      <c r="BA1939" s="26"/>
      <c r="BB1939" s="26"/>
      <c r="BC1939" s="26"/>
      <c r="BD1939" s="26"/>
      <c r="BE1939" s="26"/>
      <c r="BF1939" s="26"/>
      <c r="BG1939" s="26"/>
      <c r="BH1939" s="26"/>
    </row>
    <row r="1940">
      <c r="A1940" s="18" t="str">
        <f t="shared" si="1"/>
        <v>Oceania_Australia-Oceania_2002</v>
      </c>
      <c r="B1940" s="19" t="s">
        <v>242</v>
      </c>
      <c r="C1940" s="20" t="s">
        <v>244</v>
      </c>
      <c r="D1940" s="21" t="s">
        <v>72</v>
      </c>
      <c r="E1940" s="22">
        <v>3.79E11</v>
      </c>
      <c r="F1940" s="22">
        <f t="shared" si="2"/>
        <v>19286.15773</v>
      </c>
      <c r="G1940" s="23">
        <v>0.082</v>
      </c>
      <c r="H1940" s="23">
        <v>1632.0</v>
      </c>
      <c r="I1940" s="23">
        <v>0.087</v>
      </c>
      <c r="J1940" s="24">
        <f>IFNA(VLOOKUP(A1940,'ENERGY processed'!$A$2:$H$2692,7,0),"")</f>
        <v>122512</v>
      </c>
      <c r="K1940" s="24">
        <f t="shared" si="3"/>
        <v>0.006234263208</v>
      </c>
      <c r="L1940" s="24">
        <f>IFNA(VLOOKUP(A1940,'ENERGY processed'!$A$2:$H$2692,8,0),"")</f>
        <v>373081</v>
      </c>
      <c r="M1940" s="24">
        <f t="shared" si="5"/>
        <v>0.01898495781</v>
      </c>
      <c r="N1940" s="24">
        <f>IFNA(VLOOKUP(A1940,'HUMAN RESOURCES processed'!$A$2:$M$2692,5,0))</f>
        <v>0.013</v>
      </c>
      <c r="O1940" s="24">
        <f>IFNA(VLOOKUP(A1940,'HUMAN RESOURCES processed'!$A$2:$M$2692,6,0))</f>
        <v>0.005</v>
      </c>
      <c r="P1940" s="24">
        <f>IFNA(VLOOKUP(A1940,'HUMAN RESOURCES processed'!$A$2:$M$2692,7,0))</f>
        <v>83</v>
      </c>
      <c r="Q1940" s="24">
        <f>IFNA(VLOOKUP(A1940,'HUMAN RESOURCES processed'!$A$2:$M$2692,8,0))</f>
        <v>77</v>
      </c>
      <c r="R1940" s="24">
        <f t="shared" si="6"/>
        <v>80</v>
      </c>
      <c r="S1940" s="24">
        <f>IFNA(VLOOKUP(A1940,'HUMAN RESOURCES processed'!$A$2:$M$2692,9,0))</f>
        <v>0.204</v>
      </c>
      <c r="T1940" s="24">
        <f>IFNA(VLOOKUP(A1940,'HUMAN RESOURCES processed'!$A$2:$M$2692,10,0))</f>
        <v>0.67</v>
      </c>
      <c r="U1940" s="24">
        <f>IFNA(VLOOKUP(A1940,'HUMAN RESOURCES processed'!$A$2:$M$2692,11,0))</f>
        <v>0.126</v>
      </c>
      <c r="V1940" s="24">
        <f>IFNA(VLOOKUP(A1940,'HUMAN RESOURCES processed'!$A$2:$M$2692,12,0))</f>
        <v>19651400</v>
      </c>
      <c r="W1940" s="24">
        <f>IFNA(VLOOKUP(A1940,'HUMAN RESOURCES processed'!$A$2:$M$2692,13,0))</f>
        <v>0.875</v>
      </c>
      <c r="X1940" s="24">
        <f>IFNA(VLOOKUP(A1940,'TOURISM processed'!$A$2:$F$2692,5,0))</f>
        <v>13624000000</v>
      </c>
      <c r="Y1940" s="24">
        <f>IFNA(VLOOKUP(A1940,'TOURISM processed'!$A$2:$F$2692,6,0))</f>
        <v>8494000000</v>
      </c>
      <c r="Z1940" s="24">
        <f t="shared" si="7"/>
        <v>432.2338358</v>
      </c>
      <c r="AA1940" s="24">
        <f t="shared" si="1105"/>
        <v>0</v>
      </c>
      <c r="AB1940" s="24">
        <f t="shared" si="1106"/>
        <v>0</v>
      </c>
      <c r="AC1940" s="24">
        <f t="shared" si="1107"/>
        <v>0</v>
      </c>
      <c r="AD1940" s="24">
        <f t="shared" si="1108"/>
        <v>0</v>
      </c>
      <c r="AE1940" s="24">
        <f t="shared" ref="AE1940:AE1942" si="1113">IF(AND(C1940=C1939,D1940&gt;211),AE1939,0)</f>
        <v>0.527</v>
      </c>
      <c r="AF1940" s="27">
        <f>IFNA(VLOOKUP(A1940,'BUSINESS processed'!A1940:J4630,10,0))</f>
        <v>0.643</v>
      </c>
      <c r="AG1940" s="26"/>
      <c r="AH1940" s="26"/>
      <c r="AI1940" s="26"/>
      <c r="AJ1940" s="26"/>
      <c r="AK1940" s="26"/>
      <c r="AL1940" s="26"/>
      <c r="AM1940" s="26"/>
      <c r="AN1940" s="26"/>
      <c r="AO1940" s="26"/>
      <c r="AP1940" s="26"/>
      <c r="AQ1940" s="26"/>
      <c r="AR1940" s="26"/>
      <c r="AS1940" s="26"/>
      <c r="AT1940" s="26"/>
      <c r="AU1940" s="26"/>
      <c r="AV1940" s="26"/>
      <c r="AW1940" s="26"/>
      <c r="AX1940" s="26"/>
      <c r="AY1940" s="26"/>
      <c r="AZ1940" s="26"/>
      <c r="BA1940" s="26"/>
      <c r="BB1940" s="26"/>
      <c r="BC1940" s="26"/>
      <c r="BD1940" s="26"/>
      <c r="BE1940" s="26"/>
      <c r="BF1940" s="26"/>
      <c r="BG1940" s="26"/>
      <c r="BH1940" s="26"/>
    </row>
    <row r="1941">
      <c r="A1941" s="18" t="str">
        <f t="shared" si="1"/>
        <v>Oceania_Australia-Oceania_2003</v>
      </c>
      <c r="B1941" s="19" t="s">
        <v>242</v>
      </c>
      <c r="C1941" s="20" t="s">
        <v>244</v>
      </c>
      <c r="D1941" s="21" t="s">
        <v>74</v>
      </c>
      <c r="E1941" s="22">
        <v>3.94E11</v>
      </c>
      <c r="F1941" s="22">
        <f t="shared" si="2"/>
        <v>19803.57269</v>
      </c>
      <c r="G1941" s="23">
        <v>0.084</v>
      </c>
      <c r="H1941" s="23">
        <v>1847.0</v>
      </c>
      <c r="I1941" s="23">
        <v>0.082</v>
      </c>
      <c r="J1941" s="24">
        <f>IFNA(VLOOKUP(A1941,'ENERGY processed'!$A$2:$H$2692,7,0),"")</f>
        <v>122108</v>
      </c>
      <c r="K1941" s="24">
        <f t="shared" si="3"/>
        <v>0.00613749912</v>
      </c>
      <c r="L1941" s="24">
        <f>IFNA(VLOOKUP(A1941,'ENERGY processed'!$A$2:$H$2692,8,0),"")</f>
        <v>395094</v>
      </c>
      <c r="M1941" s="24">
        <f t="shared" si="5"/>
        <v>0.01985856027</v>
      </c>
      <c r="N1941" s="24">
        <f>IFNA(VLOOKUP(A1941,'HUMAN RESOURCES processed'!$A$2:$M$2692,5,0))</f>
        <v>0.013</v>
      </c>
      <c r="O1941" s="24">
        <f>IFNA(VLOOKUP(A1941,'HUMAN RESOURCES processed'!$A$2:$M$2692,6,0))</f>
        <v>0.005</v>
      </c>
      <c r="P1941" s="24">
        <f>IFNA(VLOOKUP(A1941,'HUMAN RESOURCES processed'!$A$2:$M$2692,7,0))</f>
        <v>83</v>
      </c>
      <c r="Q1941" s="24">
        <f>IFNA(VLOOKUP(A1941,'HUMAN RESOURCES processed'!$A$2:$M$2692,8,0))</f>
        <v>78</v>
      </c>
      <c r="R1941" s="24">
        <f t="shared" si="6"/>
        <v>80.5</v>
      </c>
      <c r="S1941" s="24">
        <f>IFNA(VLOOKUP(A1941,'HUMAN RESOURCES processed'!$A$2:$M$2692,9,0))</f>
        <v>0.202</v>
      </c>
      <c r="T1941" s="24">
        <f>IFNA(VLOOKUP(A1941,'HUMAN RESOURCES processed'!$A$2:$M$2692,10,0))</f>
        <v>0.671</v>
      </c>
      <c r="U1941" s="24">
        <f>IFNA(VLOOKUP(A1941,'HUMAN RESOURCES processed'!$A$2:$M$2692,11,0))</f>
        <v>0.127</v>
      </c>
      <c r="V1941" s="24">
        <f>IFNA(VLOOKUP(A1941,'HUMAN RESOURCES processed'!$A$2:$M$2692,12,0))</f>
        <v>19895400</v>
      </c>
      <c r="W1941" s="24">
        <f>IFNA(VLOOKUP(A1941,'HUMAN RESOURCES processed'!$A$2:$M$2692,13,0))</f>
        <v>0.877</v>
      </c>
      <c r="X1941" s="24">
        <f>IFNA(VLOOKUP(A1941,'TOURISM processed'!$A$2:$F$2692,5,0))</f>
        <v>16647000000</v>
      </c>
      <c r="Y1941" s="24">
        <f>IFNA(VLOOKUP(A1941,'TOURISM processed'!$A$2:$F$2692,6,0))</f>
        <v>10135000000</v>
      </c>
      <c r="Z1941" s="24">
        <f t="shared" si="7"/>
        <v>509.4142365</v>
      </c>
      <c r="AA1941" s="24">
        <f t="shared" si="1105"/>
        <v>0</v>
      </c>
      <c r="AB1941" s="24">
        <f>IFNA(VLOOKUP(A1941,'BUSINESS processed'!A1941:J4631,6,0))</f>
        <v>3</v>
      </c>
      <c r="AC1941" s="24">
        <f t="shared" si="1107"/>
        <v>0</v>
      </c>
      <c r="AD1941" s="24">
        <f t="shared" si="1108"/>
        <v>0</v>
      </c>
      <c r="AE1941" s="24">
        <f t="shared" si="1113"/>
        <v>0.527</v>
      </c>
      <c r="AF1941" s="27">
        <f>IFNA(VLOOKUP(A1941,'BUSINESS processed'!A1941:J4631,10,0))</f>
        <v>0.719</v>
      </c>
      <c r="AG1941" s="26"/>
      <c r="AH1941" s="26"/>
      <c r="AI1941" s="26"/>
      <c r="AJ1941" s="26"/>
      <c r="AK1941" s="26"/>
      <c r="AL1941" s="26"/>
      <c r="AM1941" s="26"/>
      <c r="AN1941" s="26"/>
      <c r="AO1941" s="26"/>
      <c r="AP1941" s="26"/>
      <c r="AQ1941" s="26"/>
      <c r="AR1941" s="26"/>
      <c r="AS1941" s="26"/>
      <c r="AT1941" s="26"/>
      <c r="AU1941" s="26"/>
      <c r="AV1941" s="26"/>
      <c r="AW1941" s="26"/>
      <c r="AX1941" s="26"/>
      <c r="AY1941" s="26"/>
      <c r="AZ1941" s="26"/>
      <c r="BA1941" s="26"/>
      <c r="BB1941" s="26"/>
      <c r="BC1941" s="26"/>
      <c r="BD1941" s="26"/>
      <c r="BE1941" s="26"/>
      <c r="BF1941" s="26"/>
      <c r="BG1941" s="26"/>
      <c r="BH1941" s="26"/>
    </row>
    <row r="1942">
      <c r="A1942" s="18" t="str">
        <f t="shared" si="1"/>
        <v>Oceania_Australia-Oceania_2004</v>
      </c>
      <c r="B1942" s="19" t="s">
        <v>242</v>
      </c>
      <c r="C1942" s="20" t="s">
        <v>244</v>
      </c>
      <c r="D1942" s="21" t="s">
        <v>83</v>
      </c>
      <c r="E1942" s="22">
        <v>4.67E11</v>
      </c>
      <c r="F1942" s="22">
        <f t="shared" si="2"/>
        <v>23202.20197</v>
      </c>
      <c r="G1942" s="23">
        <v>0.083</v>
      </c>
      <c r="H1942" s="23">
        <v>2323.0</v>
      </c>
      <c r="I1942" s="23">
        <v>0.084</v>
      </c>
      <c r="J1942" s="24">
        <f>IFNA(VLOOKUP(A1942,'ENERGY processed'!$A$2:$H$2692,7,0),"")</f>
        <v>122519</v>
      </c>
      <c r="K1942" s="24">
        <f t="shared" si="3"/>
        <v>0.006087174697</v>
      </c>
      <c r="L1942" s="24">
        <f>IFNA(VLOOKUP(A1942,'ENERGY processed'!$A$2:$H$2692,8,0),"")</f>
        <v>387635</v>
      </c>
      <c r="M1942" s="24">
        <f t="shared" si="5"/>
        <v>0.01925906973</v>
      </c>
      <c r="N1942" s="24">
        <f>IFNA(VLOOKUP(A1942,'HUMAN RESOURCES processed'!$A$2:$M$2692,5,0))</f>
        <v>0.012</v>
      </c>
      <c r="O1942" s="24">
        <f>IFNA(VLOOKUP(A1942,'HUMAN RESOURCES processed'!$A$2:$M$2692,6,0))</f>
        <v>0.005</v>
      </c>
      <c r="P1942" s="24">
        <f>IFNA(VLOOKUP(A1942,'HUMAN RESOURCES processed'!$A$2:$M$2692,7,0))</f>
        <v>83</v>
      </c>
      <c r="Q1942" s="24">
        <f>IFNA(VLOOKUP(A1942,'HUMAN RESOURCES processed'!$A$2:$M$2692,8,0))</f>
        <v>78</v>
      </c>
      <c r="R1942" s="24">
        <f t="shared" si="6"/>
        <v>80.5</v>
      </c>
      <c r="S1942" s="24">
        <f>IFNA(VLOOKUP(A1942,'HUMAN RESOURCES processed'!$A$2:$M$2692,9,0))</f>
        <v>0.2</v>
      </c>
      <c r="T1942" s="24">
        <f>IFNA(VLOOKUP(A1942,'HUMAN RESOURCES processed'!$A$2:$M$2692,10,0))</f>
        <v>0.672</v>
      </c>
      <c r="U1942" s="24">
        <f>IFNA(VLOOKUP(A1942,'HUMAN RESOURCES processed'!$A$2:$M$2692,11,0))</f>
        <v>0.128</v>
      </c>
      <c r="V1942" s="24">
        <f>IFNA(VLOOKUP(A1942,'HUMAN RESOURCES processed'!$A$2:$M$2692,12,0))</f>
        <v>20127400</v>
      </c>
      <c r="W1942" s="24">
        <f>IFNA(VLOOKUP(A1942,'HUMAN RESOURCES processed'!$A$2:$M$2692,13,0))</f>
        <v>0.878</v>
      </c>
      <c r="X1942" s="24">
        <f>IFNA(VLOOKUP(A1942,'TOURISM processed'!$A$2:$F$2692,5,0))</f>
        <v>20453000000</v>
      </c>
      <c r="Y1942" s="24">
        <f>IFNA(VLOOKUP(A1942,'TOURISM processed'!$A$2:$F$2692,6,0))</f>
        <v>14224000000</v>
      </c>
      <c r="Z1942" s="24">
        <f t="shared" si="7"/>
        <v>706.6983316</v>
      </c>
      <c r="AA1942" s="24">
        <f t="shared" si="1105"/>
        <v>0</v>
      </c>
      <c r="AB1942" s="24">
        <f>IFNA(VLOOKUP(A1942,'BUSINESS processed'!A1942:J4632,6,0))</f>
        <v>3</v>
      </c>
      <c r="AC1942" s="24">
        <f t="shared" si="1107"/>
        <v>0</v>
      </c>
      <c r="AD1942" s="24">
        <f t="shared" si="1108"/>
        <v>0</v>
      </c>
      <c r="AE1942" s="24">
        <f t="shared" si="1113"/>
        <v>0.527</v>
      </c>
      <c r="AF1942" s="27">
        <f>IFNA(VLOOKUP(A1942,'BUSINESS processed'!A1942:J4632,10,0))</f>
        <v>0.815</v>
      </c>
      <c r="AG1942" s="26"/>
      <c r="AH1942" s="26"/>
      <c r="AI1942" s="26"/>
      <c r="AJ1942" s="26"/>
      <c r="AK1942" s="26"/>
      <c r="AL1942" s="26"/>
      <c r="AM1942" s="26"/>
      <c r="AN1942" s="26"/>
      <c r="AO1942" s="26"/>
      <c r="AP1942" s="26"/>
      <c r="AQ1942" s="26"/>
      <c r="AR1942" s="26"/>
      <c r="AS1942" s="26"/>
      <c r="AT1942" s="26"/>
      <c r="AU1942" s="26"/>
      <c r="AV1942" s="26"/>
      <c r="AW1942" s="26"/>
      <c r="AX1942" s="26"/>
      <c r="AY1942" s="26"/>
      <c r="AZ1942" s="26"/>
      <c r="BA1942" s="26"/>
      <c r="BB1942" s="26"/>
      <c r="BC1942" s="26"/>
      <c r="BD1942" s="26"/>
      <c r="BE1942" s="26"/>
      <c r="BF1942" s="26"/>
      <c r="BG1942" s="26"/>
      <c r="BH1942" s="26"/>
    </row>
    <row r="1943">
      <c r="A1943" s="18" t="str">
        <f t="shared" si="1"/>
        <v>Oceania_Australia-Oceania_2005</v>
      </c>
      <c r="B1943" s="19" t="s">
        <v>242</v>
      </c>
      <c r="C1943" s="20" t="s">
        <v>244</v>
      </c>
      <c r="D1943" s="21" t="s">
        <v>84</v>
      </c>
      <c r="E1943" s="22">
        <v>6.13E11</v>
      </c>
      <c r="F1943" s="22">
        <f t="shared" si="2"/>
        <v>30056.68111</v>
      </c>
      <c r="G1943" s="23">
        <v>0.086</v>
      </c>
      <c r="H1943" s="23">
        <v>2872.0</v>
      </c>
      <c r="I1943" s="23">
        <v>0.089</v>
      </c>
      <c r="J1943" s="24">
        <f>IFNA(VLOOKUP(A1943,'ENERGY processed'!$A$2:$H$2692,7,0),"")</f>
        <v>114058</v>
      </c>
      <c r="K1943" s="24">
        <f t="shared" si="3"/>
        <v>0.005592503972</v>
      </c>
      <c r="L1943" s="24">
        <f>IFNA(VLOOKUP(A1943,'ENERGY processed'!$A$2:$H$2692,8,0),"")</f>
        <v>359118.5</v>
      </c>
      <c r="M1943" s="24">
        <f t="shared" si="5"/>
        <v>0.01760833644</v>
      </c>
      <c r="N1943" s="24">
        <f>IFNA(VLOOKUP(A1943,'HUMAN RESOURCES processed'!$A$2:$M$2692,5,0))</f>
        <v>0.013</v>
      </c>
      <c r="O1943" s="24">
        <f>IFNA(VLOOKUP(A1943,'HUMAN RESOURCES processed'!$A$2:$M$2692,6,0))</f>
        <v>0.005</v>
      </c>
      <c r="P1943" s="24">
        <f>IFNA(VLOOKUP(A1943,'HUMAN RESOURCES processed'!$A$2:$M$2692,7,0))</f>
        <v>83</v>
      </c>
      <c r="Q1943" s="24">
        <f>IFNA(VLOOKUP(A1943,'HUMAN RESOURCES processed'!$A$2:$M$2692,8,0))</f>
        <v>79</v>
      </c>
      <c r="R1943" s="24">
        <f t="shared" si="6"/>
        <v>81</v>
      </c>
      <c r="S1943" s="24">
        <f>IFNA(VLOOKUP(A1943,'HUMAN RESOURCES processed'!$A$2:$M$2692,9,0))</f>
        <v>0.198</v>
      </c>
      <c r="T1943" s="24">
        <f>IFNA(VLOOKUP(A1943,'HUMAN RESOURCES processed'!$A$2:$M$2692,10,0))</f>
        <v>0.673</v>
      </c>
      <c r="U1943" s="24">
        <f>IFNA(VLOOKUP(A1943,'HUMAN RESOURCES processed'!$A$2:$M$2692,11,0))</f>
        <v>0.129</v>
      </c>
      <c r="V1943" s="24">
        <f>IFNA(VLOOKUP(A1943,'HUMAN RESOURCES processed'!$A$2:$M$2692,12,0))</f>
        <v>20394800</v>
      </c>
      <c r="W1943" s="24">
        <f>IFNA(VLOOKUP(A1943,'HUMAN RESOURCES processed'!$A$2:$M$2692,13,0))</f>
        <v>0.88</v>
      </c>
      <c r="X1943" s="24">
        <f>IFNA(VLOOKUP(A1943,'TOURISM processed'!$A$2:$F$2692,5,0))</f>
        <v>19820000000</v>
      </c>
      <c r="Y1943" s="24">
        <f>IFNA(VLOOKUP(A1943,'TOURISM processed'!$A$2:$F$2692,6,0))</f>
        <v>15656000000</v>
      </c>
      <c r="Z1943" s="24">
        <f t="shared" si="7"/>
        <v>767.646655</v>
      </c>
      <c r="AA1943" s="24">
        <f>IFNA(VLOOKUP(A1943,'BUSINESS processed'!A1943:J4633,5,0))</f>
        <v>0.521</v>
      </c>
      <c r="AB1943" s="24">
        <f>IFNA(VLOOKUP(A1943,'BUSINESS processed'!A1943:J4633,6,0))</f>
        <v>3</v>
      </c>
      <c r="AC1943" s="24">
        <f t="shared" si="1107"/>
        <v>0</v>
      </c>
      <c r="AD1943" s="24">
        <f>IFNA(VLOOKUP(A1943,'BUSINESS processed'!A1943:J4633,8,0))</f>
        <v>107</v>
      </c>
      <c r="AE1943" s="24">
        <f>IFNA(VLOOKUP(A1943,'BUSINESS processed'!A1943:J4633,9,0))</f>
        <v>0.63</v>
      </c>
      <c r="AF1943" s="27">
        <f>IFNA(VLOOKUP(A1943,'BUSINESS processed'!A1943:J4633,10,0))</f>
        <v>0.898</v>
      </c>
      <c r="AG1943" s="26"/>
      <c r="AH1943" s="26"/>
      <c r="AI1943" s="26"/>
      <c r="AJ1943" s="26"/>
      <c r="AK1943" s="26"/>
      <c r="AL1943" s="26"/>
      <c r="AM1943" s="26"/>
      <c r="AN1943" s="26"/>
      <c r="AO1943" s="26"/>
      <c r="AP1943" s="26"/>
      <c r="AQ1943" s="26"/>
      <c r="AR1943" s="26"/>
      <c r="AS1943" s="26"/>
      <c r="AT1943" s="26"/>
      <c r="AU1943" s="26"/>
      <c r="AV1943" s="26"/>
      <c r="AW1943" s="26"/>
      <c r="AX1943" s="26"/>
      <c r="AY1943" s="26"/>
      <c r="AZ1943" s="26"/>
      <c r="BA1943" s="26"/>
      <c r="BB1943" s="26"/>
      <c r="BC1943" s="26"/>
      <c r="BD1943" s="26"/>
      <c r="BE1943" s="26"/>
      <c r="BF1943" s="26"/>
      <c r="BG1943" s="26"/>
      <c r="BH1943" s="26"/>
    </row>
    <row r="1944">
      <c r="A1944" s="18" t="str">
        <f t="shared" si="1"/>
        <v>Oceania_Australia-Oceania_2006</v>
      </c>
      <c r="B1944" s="19" t="s">
        <v>242</v>
      </c>
      <c r="C1944" s="20" t="s">
        <v>244</v>
      </c>
      <c r="D1944" s="21" t="s">
        <v>85</v>
      </c>
      <c r="E1944" s="22">
        <v>6.94E11</v>
      </c>
      <c r="F1944" s="22">
        <f t="shared" si="2"/>
        <v>33529.97164</v>
      </c>
      <c r="G1944" s="23">
        <v>0.085</v>
      </c>
      <c r="H1944" s="23">
        <v>3136.0</v>
      </c>
      <c r="I1944" s="23">
        <v>0.091</v>
      </c>
      <c r="J1944" s="24">
        <f>IFNA(VLOOKUP(A1944,'ENERGY processed'!$A$2:$H$2692,7,0),"")</f>
        <v>113503</v>
      </c>
      <c r="K1944" s="24">
        <f t="shared" si="3"/>
        <v>0.005483793042</v>
      </c>
      <c r="L1944" s="24">
        <f>IFNA(VLOOKUP(A1944,'ENERGY processed'!$A$2:$H$2692,8,0),"")</f>
        <v>362685</v>
      </c>
      <c r="M1944" s="24">
        <f t="shared" si="5"/>
        <v>0.01752279217</v>
      </c>
      <c r="N1944" s="24">
        <f>IFNA(VLOOKUP(A1944,'HUMAN RESOURCES processed'!$A$2:$M$2692,5,0))</f>
        <v>0.013</v>
      </c>
      <c r="O1944" s="24">
        <f>IFNA(VLOOKUP(A1944,'HUMAN RESOURCES processed'!$A$2:$M$2692,6,0))</f>
        <v>0.005</v>
      </c>
      <c r="P1944" s="24">
        <f>IFNA(VLOOKUP(A1944,'HUMAN RESOURCES processed'!$A$2:$M$2692,7,0))</f>
        <v>84</v>
      </c>
      <c r="Q1944" s="24">
        <f>IFNA(VLOOKUP(A1944,'HUMAN RESOURCES processed'!$A$2:$M$2692,8,0))</f>
        <v>79</v>
      </c>
      <c r="R1944" s="24">
        <f t="shared" si="6"/>
        <v>81.5</v>
      </c>
      <c r="S1944" s="24">
        <f>IFNA(VLOOKUP(A1944,'HUMAN RESOURCES processed'!$A$2:$M$2692,9,0))</f>
        <v>0.195</v>
      </c>
      <c r="T1944" s="24">
        <f>IFNA(VLOOKUP(A1944,'HUMAN RESOURCES processed'!$A$2:$M$2692,10,0))</f>
        <v>0.674</v>
      </c>
      <c r="U1944" s="24">
        <f>IFNA(VLOOKUP(A1944,'HUMAN RESOURCES processed'!$A$2:$M$2692,11,0))</f>
        <v>0.13</v>
      </c>
      <c r="V1944" s="24">
        <f>IFNA(VLOOKUP(A1944,'HUMAN RESOURCES processed'!$A$2:$M$2692,12,0))</f>
        <v>20697900</v>
      </c>
      <c r="W1944" s="24">
        <f>IFNA(VLOOKUP(A1944,'HUMAN RESOURCES processed'!$A$2:$M$2692,13,0))</f>
        <v>0.882</v>
      </c>
      <c r="X1944" s="24">
        <f>IFNA(VLOOKUP(A1944,'TOURISM processed'!$A$2:$F$2692,5,0))</f>
        <v>20726000000</v>
      </c>
      <c r="Y1944" s="24">
        <f>IFNA(VLOOKUP(A1944,'TOURISM processed'!$A$2:$F$2692,6,0))</f>
        <v>16446000000</v>
      </c>
      <c r="Z1944" s="24">
        <f t="shared" si="7"/>
        <v>794.5733625</v>
      </c>
      <c r="AA1944" s="24">
        <f>IFNA(VLOOKUP(A1944,'BUSINESS processed'!A1944:J4634,5,0))</f>
        <v>0.511</v>
      </c>
      <c r="AB1944" s="24">
        <f>IFNA(VLOOKUP(A1944,'BUSINESS processed'!A1944:J4634,6,0))</f>
        <v>3</v>
      </c>
      <c r="AC1944" s="24">
        <f t="shared" si="1107"/>
        <v>0</v>
      </c>
      <c r="AD1944" s="24">
        <f>IFNA(VLOOKUP(A1944,'BUSINESS processed'!A1944:J4634,8,0))</f>
        <v>107</v>
      </c>
      <c r="AE1944" s="24">
        <f>IFNA(VLOOKUP(A1944,'BUSINESS processed'!A1944:J4634,9,0))</f>
        <v>0.66</v>
      </c>
      <c r="AF1944" s="27">
        <f>IFNA(VLOOKUP(A1944,'BUSINESS processed'!A1944:J4634,10,0))</f>
        <v>0.947</v>
      </c>
      <c r="AG1944" s="26"/>
      <c r="AH1944" s="26"/>
      <c r="AI1944" s="26"/>
      <c r="AJ1944" s="26"/>
      <c r="AK1944" s="26"/>
      <c r="AL1944" s="26"/>
      <c r="AM1944" s="26"/>
      <c r="AN1944" s="26"/>
      <c r="AO1944" s="26"/>
      <c r="AP1944" s="26"/>
      <c r="AQ1944" s="26"/>
      <c r="AR1944" s="26"/>
      <c r="AS1944" s="26"/>
      <c r="AT1944" s="26"/>
      <c r="AU1944" s="26"/>
      <c r="AV1944" s="26"/>
      <c r="AW1944" s="26"/>
      <c r="AX1944" s="26"/>
      <c r="AY1944" s="26"/>
      <c r="AZ1944" s="26"/>
      <c r="BA1944" s="26"/>
      <c r="BB1944" s="26"/>
      <c r="BC1944" s="26"/>
      <c r="BD1944" s="26"/>
      <c r="BE1944" s="26"/>
      <c r="BF1944" s="26"/>
      <c r="BG1944" s="26"/>
      <c r="BH1944" s="26"/>
    </row>
    <row r="1945">
      <c r="A1945" s="18" t="str">
        <f t="shared" si="1"/>
        <v>Oceania_Australia-Oceania_2007</v>
      </c>
      <c r="B1945" s="19" t="s">
        <v>242</v>
      </c>
      <c r="C1945" s="20" t="s">
        <v>244</v>
      </c>
      <c r="D1945" s="21" t="s">
        <v>86</v>
      </c>
      <c r="E1945" s="22">
        <v>7.47E11</v>
      </c>
      <c r="F1945" s="22">
        <f t="shared" si="2"/>
        <v>35865.87029</v>
      </c>
      <c r="G1945" s="23">
        <v>0.085</v>
      </c>
      <c r="H1945" s="23">
        <v>3330.0</v>
      </c>
      <c r="I1945" s="23">
        <v>0.094</v>
      </c>
      <c r="J1945" s="24">
        <f>IF(AND( C1945=C1944,D1945&gt;D1944),J1944,"")</f>
        <v>113503</v>
      </c>
      <c r="K1945" s="24">
        <f t="shared" si="3"/>
        <v>0.005449643742</v>
      </c>
      <c r="L1945" s="24">
        <f>IF(AND(C1945=C1944,C1945&gt;C1944),C1944,0)</f>
        <v>0</v>
      </c>
      <c r="M1945" s="24">
        <f t="shared" si="5"/>
        <v>0</v>
      </c>
      <c r="N1945" s="24">
        <f>IFNA(VLOOKUP(A1945,'HUMAN RESOURCES processed'!$A$2:$M$2692,5,0))</f>
        <v>0.014</v>
      </c>
      <c r="O1945" s="24">
        <f>IFNA(VLOOKUP(A1945,'HUMAN RESOURCES processed'!$A$2:$M$2692,6,0))</f>
        <v>0.005</v>
      </c>
      <c r="P1945" s="24">
        <f>IFNA(VLOOKUP(A1945,'HUMAN RESOURCES processed'!$A$2:$M$2692,7,0))</f>
        <v>84</v>
      </c>
      <c r="Q1945" s="24">
        <f>IFNA(VLOOKUP(A1945,'HUMAN RESOURCES processed'!$A$2:$M$2692,8,0))</f>
        <v>79</v>
      </c>
      <c r="R1945" s="24">
        <f t="shared" si="6"/>
        <v>81.5</v>
      </c>
      <c r="S1945" s="24">
        <f>IFNA(VLOOKUP(A1945,'HUMAN RESOURCES processed'!$A$2:$M$2692,9,0))</f>
        <v>0.193</v>
      </c>
      <c r="T1945" s="24">
        <f>IFNA(VLOOKUP(A1945,'HUMAN RESOURCES processed'!$A$2:$M$2692,10,0))</f>
        <v>0.676</v>
      </c>
      <c r="U1945" s="24">
        <f>IFNA(VLOOKUP(A1945,'HUMAN RESOURCES processed'!$A$2:$M$2692,11,0))</f>
        <v>0.131</v>
      </c>
      <c r="V1945" s="24">
        <f>IFNA(VLOOKUP(A1945,'HUMAN RESOURCES processed'!$A$2:$M$2692,12,0))</f>
        <v>20827600</v>
      </c>
      <c r="W1945" s="24">
        <f>IFNA(VLOOKUP(A1945,'HUMAN RESOURCES processed'!$A$2:$M$2692,13,0))</f>
        <v>0.883</v>
      </c>
      <c r="X1945" s="24">
        <f>IFNA(VLOOKUP(A1945,'TOURISM processed'!$A$2:$F$2692,5,0))</f>
        <v>25624000000</v>
      </c>
      <c r="Y1945" s="24">
        <f>IFNA(VLOOKUP(A1945,'TOURISM processed'!$A$2:$F$2692,6,0))</f>
        <v>20429000000</v>
      </c>
      <c r="Z1945" s="24">
        <f t="shared" si="7"/>
        <v>980.8619332</v>
      </c>
      <c r="AA1945" s="24">
        <f>IFNA(VLOOKUP(A1945,'BUSINESS processed'!A1945:J4635,5,0))</f>
        <v>0.501</v>
      </c>
      <c r="AB1945" s="24">
        <f>IFNA(VLOOKUP(A1945,'BUSINESS processed'!A1945:J4635,6,0))</f>
        <v>3</v>
      </c>
      <c r="AC1945" s="24">
        <f t="shared" si="1107"/>
        <v>0</v>
      </c>
      <c r="AD1945" s="24">
        <f>IFNA(VLOOKUP(A1945,'BUSINESS processed'!A1945:J4635,8,0))</f>
        <v>107</v>
      </c>
      <c r="AE1945" s="24">
        <f>IFNA(VLOOKUP(A1945,'BUSINESS processed'!A1945:J4635,9,0))</f>
        <v>0.695</v>
      </c>
      <c r="AF1945" s="27">
        <f>IFNA(VLOOKUP(A1945,'BUSINESS processed'!A1945:J4635,10,0))</f>
        <v>1.001</v>
      </c>
      <c r="AG1945" s="26"/>
      <c r="AH1945" s="26"/>
      <c r="AI1945" s="26"/>
      <c r="AJ1945" s="26"/>
      <c r="AK1945" s="26"/>
      <c r="AL1945" s="26"/>
      <c r="AM1945" s="26"/>
      <c r="AN1945" s="26"/>
      <c r="AO1945" s="26"/>
      <c r="AP1945" s="26"/>
      <c r="AQ1945" s="26"/>
      <c r="AR1945" s="26"/>
      <c r="AS1945" s="26"/>
      <c r="AT1945" s="26"/>
      <c r="AU1945" s="26"/>
      <c r="AV1945" s="26"/>
      <c r="AW1945" s="26"/>
      <c r="AX1945" s="26"/>
      <c r="AY1945" s="26"/>
      <c r="AZ1945" s="26"/>
      <c r="BA1945" s="26"/>
      <c r="BB1945" s="26"/>
      <c r="BC1945" s="26"/>
      <c r="BD1945" s="26"/>
      <c r="BE1945" s="26"/>
      <c r="BF1945" s="26"/>
      <c r="BG1945" s="26"/>
      <c r="BH1945" s="26"/>
    </row>
    <row r="1946">
      <c r="A1946" s="18" t="str">
        <f t="shared" si="1"/>
        <v>Oceania_Australia-Oceania_2008</v>
      </c>
      <c r="B1946" s="19" t="s">
        <v>242</v>
      </c>
      <c r="C1946" s="20" t="s">
        <v>244</v>
      </c>
      <c r="D1946" s="21" t="s">
        <v>87</v>
      </c>
      <c r="E1946" s="22">
        <v>8.54E11</v>
      </c>
      <c r="F1946" s="22">
        <f t="shared" si="2"/>
        <v>40189.74832</v>
      </c>
      <c r="G1946" s="23">
        <v>0.086</v>
      </c>
      <c r="H1946" s="23">
        <v>3956.0</v>
      </c>
      <c r="I1946" s="23">
        <v>0.082</v>
      </c>
      <c r="J1946" s="24">
        <f>IFNA(VLOOKUP(A1946,'ENERGY processed'!$A$2:$H$2692,7,0),"")</f>
        <v>109462</v>
      </c>
      <c r="K1946" s="24">
        <f t="shared" si="3"/>
        <v>0.005151346874</v>
      </c>
      <c r="L1946" s="24">
        <f>IFNA(VLOOKUP(A1946,'ENERGY processed'!$A$2:$H$2692,8,0),"")</f>
        <v>338040.5</v>
      </c>
      <c r="M1946" s="24">
        <f t="shared" si="5"/>
        <v>0.01590838714</v>
      </c>
      <c r="N1946" s="24">
        <f>IFNA(VLOOKUP(A1946,'HUMAN RESOURCES processed'!$A$2:$M$2692,5,0))</f>
        <v>0.014</v>
      </c>
      <c r="O1946" s="24">
        <f>IFNA(VLOOKUP(A1946,'HUMAN RESOURCES processed'!$A$2:$M$2692,6,0))</f>
        <v>0.004</v>
      </c>
      <c r="P1946" s="24">
        <f>IFNA(VLOOKUP(A1946,'HUMAN RESOURCES processed'!$A$2:$M$2692,7,0))</f>
        <v>84</v>
      </c>
      <c r="Q1946" s="24">
        <f>IFNA(VLOOKUP(A1946,'HUMAN RESOURCES processed'!$A$2:$M$2692,8,0))</f>
        <v>79</v>
      </c>
      <c r="R1946" s="24">
        <f t="shared" si="6"/>
        <v>81.5</v>
      </c>
      <c r="S1946" s="24">
        <f>IFNA(VLOOKUP(A1946,'HUMAN RESOURCES processed'!$A$2:$M$2692,9,0))</f>
        <v>0.192</v>
      </c>
      <c r="T1946" s="24">
        <f>IFNA(VLOOKUP(A1946,'HUMAN RESOURCES processed'!$A$2:$M$2692,10,0))</f>
        <v>0.677</v>
      </c>
      <c r="U1946" s="24">
        <f>IFNA(VLOOKUP(A1946,'HUMAN RESOURCES processed'!$A$2:$M$2692,11,0))</f>
        <v>0.132</v>
      </c>
      <c r="V1946" s="24">
        <f>IFNA(VLOOKUP(A1946,'HUMAN RESOURCES processed'!$A$2:$M$2692,12,0))</f>
        <v>21249200</v>
      </c>
      <c r="W1946" s="24">
        <f>IFNA(VLOOKUP(A1946,'HUMAN RESOURCES processed'!$A$2:$M$2692,13,0))</f>
        <v>0.884</v>
      </c>
      <c r="X1946" s="24">
        <f>IFNA(VLOOKUP(A1946,'TOURISM processed'!$A$2:$F$2692,5,0))</f>
        <v>28306000000</v>
      </c>
      <c r="Y1946" s="24">
        <f>IFNA(VLOOKUP(A1946,'TOURISM processed'!$A$2:$F$2692,6,0))</f>
        <v>24689000000</v>
      </c>
      <c r="Z1946" s="24">
        <f t="shared" si="7"/>
        <v>1161.879035</v>
      </c>
      <c r="AA1946" s="24">
        <f>IFNA(VLOOKUP(A1946,'BUSINESS processed'!A1946:J4636,5,0))</f>
        <v>0.499</v>
      </c>
      <c r="AB1946" s="24">
        <f>IFNA(VLOOKUP(A1946,'BUSINESS processed'!A1946:J4636,6,0))</f>
        <v>3</v>
      </c>
      <c r="AC1946" s="24">
        <f t="shared" si="1107"/>
        <v>0</v>
      </c>
      <c r="AD1946" s="24">
        <f>IFNA(VLOOKUP(A1946,'BUSINESS processed'!A1946:J4636,8,0))</f>
        <v>107</v>
      </c>
      <c r="AE1946" s="24">
        <f>IFNA(VLOOKUP(A1946,'BUSINESS processed'!A1946:J4636,9,0))</f>
        <v>0.717</v>
      </c>
      <c r="AF1946" s="27">
        <f>IFNA(VLOOKUP(A1946,'BUSINESS processed'!A1946:J4636,10,0))</f>
        <v>1.022</v>
      </c>
      <c r="AG1946" s="26"/>
      <c r="AH1946" s="26"/>
      <c r="AI1946" s="26"/>
      <c r="AJ1946" s="26"/>
      <c r="AK1946" s="26"/>
      <c r="AL1946" s="26"/>
      <c r="AM1946" s="26"/>
      <c r="AN1946" s="26"/>
      <c r="AO1946" s="26"/>
      <c r="AP1946" s="26"/>
      <c r="AQ1946" s="26"/>
      <c r="AR1946" s="26"/>
      <c r="AS1946" s="26"/>
      <c r="AT1946" s="26"/>
      <c r="AU1946" s="26"/>
      <c r="AV1946" s="26"/>
      <c r="AW1946" s="26"/>
      <c r="AX1946" s="26"/>
      <c r="AY1946" s="26"/>
      <c r="AZ1946" s="26"/>
      <c r="BA1946" s="26"/>
      <c r="BB1946" s="26"/>
      <c r="BC1946" s="26"/>
      <c r="BD1946" s="26"/>
      <c r="BE1946" s="26"/>
      <c r="BF1946" s="26"/>
      <c r="BG1946" s="26"/>
      <c r="BH1946" s="26"/>
    </row>
    <row r="1947">
      <c r="A1947" s="18" t="str">
        <f t="shared" si="1"/>
        <v>Oceania_Australia-Oceania_2009</v>
      </c>
      <c r="B1947" s="19" t="s">
        <v>242</v>
      </c>
      <c r="C1947" s="20" t="s">
        <v>244</v>
      </c>
      <c r="D1947" s="21" t="s">
        <v>88</v>
      </c>
      <c r="E1947" s="22">
        <v>1.06E12</v>
      </c>
      <c r="F1947" s="22">
        <f t="shared" si="2"/>
        <v>48866.61719</v>
      </c>
      <c r="G1947" s="23">
        <v>0.088</v>
      </c>
      <c r="H1947" s="23">
        <v>4237.0</v>
      </c>
      <c r="I1947" s="23">
        <v>0.089</v>
      </c>
      <c r="J1947" s="24">
        <f>IFNA(VLOOKUP(A1947,'ENERGY processed'!$A$2:$H$2692,7,0),"")</f>
        <v>115020</v>
      </c>
      <c r="K1947" s="24">
        <f t="shared" si="3"/>
        <v>0.00530248897</v>
      </c>
      <c r="L1947" s="24">
        <f>IFNA(VLOOKUP(A1947,'ENERGY processed'!$A$2:$H$2692,8,0),"")</f>
        <v>371214</v>
      </c>
      <c r="M1947" s="24">
        <f t="shared" si="5"/>
        <v>0.01711318154</v>
      </c>
      <c r="N1947" s="24">
        <f>IFNA(VLOOKUP(A1947,'HUMAN RESOURCES processed'!$A$2:$M$2692,5,0))</f>
        <v>0.014</v>
      </c>
      <c r="O1947" s="24">
        <f>IFNA(VLOOKUP(A1947,'HUMAN RESOURCES processed'!$A$2:$M$2692,6,0))</f>
        <v>0.004</v>
      </c>
      <c r="P1947" s="24">
        <f>IFNA(VLOOKUP(A1947,'HUMAN RESOURCES processed'!$A$2:$M$2692,7,0))</f>
        <v>84</v>
      </c>
      <c r="Q1947" s="24">
        <f>IFNA(VLOOKUP(A1947,'HUMAN RESOURCES processed'!$A$2:$M$2692,8,0))</f>
        <v>79</v>
      </c>
      <c r="R1947" s="24">
        <f t="shared" si="6"/>
        <v>81.5</v>
      </c>
      <c r="S1947" s="24">
        <f>IFNA(VLOOKUP(A1947,'HUMAN RESOURCES processed'!$A$2:$M$2692,9,0))</f>
        <v>0.19</v>
      </c>
      <c r="T1947" s="24">
        <f>IFNA(VLOOKUP(A1947,'HUMAN RESOURCES processed'!$A$2:$M$2692,10,0))</f>
        <v>0.677</v>
      </c>
      <c r="U1947" s="24">
        <f>IFNA(VLOOKUP(A1947,'HUMAN RESOURCES processed'!$A$2:$M$2692,11,0))</f>
        <v>0.133</v>
      </c>
      <c r="V1947" s="24">
        <f>IFNA(VLOOKUP(A1947,'HUMAN RESOURCES processed'!$A$2:$M$2692,12,0))</f>
        <v>21691700</v>
      </c>
      <c r="W1947" s="24">
        <f>IFNA(VLOOKUP(A1947,'HUMAN RESOURCES processed'!$A$2:$M$2692,13,0))</f>
        <v>0.886</v>
      </c>
      <c r="X1947" s="24">
        <f>IFNA(VLOOKUP(A1947,'TOURISM processed'!$A$2:$F$2692,5,0))</f>
        <v>28022000000</v>
      </c>
      <c r="Y1947" s="24">
        <f>IFNA(VLOOKUP(A1947,'TOURISM processed'!$A$2:$F$2692,6,0))</f>
        <v>21891000000</v>
      </c>
      <c r="Z1947" s="24">
        <f t="shared" si="7"/>
        <v>1009.187846</v>
      </c>
      <c r="AA1947" s="24">
        <f>IFNA(VLOOKUP(A1947,'BUSINESS processed'!A1947:J4637,5,0))</f>
        <v>0.476</v>
      </c>
      <c r="AB1947" s="24">
        <f>IFNA(VLOOKUP(A1947,'BUSINESS processed'!A1947:J4637,6,0))</f>
        <v>3</v>
      </c>
      <c r="AC1947" s="24">
        <f t="shared" si="1107"/>
        <v>0</v>
      </c>
      <c r="AD1947" s="24">
        <f>IFNA(VLOOKUP(A1947,'BUSINESS processed'!A1947:J4637,8,0))</f>
        <v>107</v>
      </c>
      <c r="AE1947" s="24">
        <f>IFNA(VLOOKUP(A1947,'BUSINESS processed'!A1947:J4637,9,0))</f>
        <v>0.743</v>
      </c>
      <c r="AF1947" s="27">
        <f>IFNA(VLOOKUP(A1947,'BUSINESS processed'!A1947:J4637,10,0))</f>
        <v>1.007</v>
      </c>
      <c r="AG1947" s="26"/>
      <c r="AH1947" s="26"/>
      <c r="AI1947" s="26"/>
      <c r="AJ1947" s="26"/>
      <c r="AK1947" s="26"/>
      <c r="AL1947" s="26"/>
      <c r="AM1947" s="26"/>
      <c r="AN1947" s="26"/>
      <c r="AO1947" s="26"/>
      <c r="AP1947" s="26"/>
      <c r="AQ1947" s="26"/>
      <c r="AR1947" s="26"/>
      <c r="AS1947" s="26"/>
      <c r="AT1947" s="26"/>
      <c r="AU1947" s="26"/>
      <c r="AV1947" s="26"/>
      <c r="AW1947" s="26"/>
      <c r="AX1947" s="26"/>
      <c r="AY1947" s="26"/>
      <c r="AZ1947" s="26"/>
      <c r="BA1947" s="26"/>
      <c r="BB1947" s="26"/>
      <c r="BC1947" s="26"/>
      <c r="BD1947" s="26"/>
      <c r="BE1947" s="26"/>
      <c r="BF1947" s="26"/>
      <c r="BG1947" s="26"/>
      <c r="BH1947" s="26"/>
    </row>
    <row r="1948">
      <c r="A1948" s="18" t="str">
        <f t="shared" si="1"/>
        <v>Oceania_Australia-Oceania_2010</v>
      </c>
      <c r="B1948" s="19" t="s">
        <v>242</v>
      </c>
      <c r="C1948" s="20" t="s">
        <v>244</v>
      </c>
      <c r="D1948" s="21" t="s">
        <v>89</v>
      </c>
      <c r="E1948" s="22">
        <v>9.27E11</v>
      </c>
      <c r="F1948" s="22">
        <f t="shared" si="2"/>
        <v>42075.54535</v>
      </c>
      <c r="G1948" s="23">
        <v>0.09</v>
      </c>
      <c r="H1948" s="23">
        <v>4118.0</v>
      </c>
      <c r="I1948" s="23">
        <v>0.06</v>
      </c>
      <c r="J1948" s="24">
        <f>IF(AND( C1948=C1947,D1948&gt;D1947),J1947,"")</f>
        <v>115020</v>
      </c>
      <c r="K1948" s="24">
        <f t="shared" si="3"/>
        <v>0.005220635627</v>
      </c>
      <c r="L1948" s="24">
        <f>IF(AND(C1948=C1947,C1948&gt;C1947),C1947,0)</f>
        <v>0</v>
      </c>
      <c r="M1948" s="24">
        <f t="shared" si="5"/>
        <v>0</v>
      </c>
      <c r="N1948" s="24">
        <f>IFNA(VLOOKUP(A1948,'HUMAN RESOURCES processed'!$A$2:$M$2692,5,0))</f>
        <v>0.014</v>
      </c>
      <c r="O1948" s="24">
        <f>IFNA(VLOOKUP(A1948,'HUMAN RESOURCES processed'!$A$2:$M$2692,6,0))</f>
        <v>0.004</v>
      </c>
      <c r="P1948" s="24">
        <f>IFNA(VLOOKUP(A1948,'HUMAN RESOURCES processed'!$A$2:$M$2692,7,0))</f>
        <v>84</v>
      </c>
      <c r="Q1948" s="24">
        <f>IFNA(VLOOKUP(A1948,'HUMAN RESOURCES processed'!$A$2:$M$2692,8,0))</f>
        <v>80</v>
      </c>
      <c r="R1948" s="24">
        <f t="shared" si="6"/>
        <v>82</v>
      </c>
      <c r="S1948" s="24">
        <f>IFNA(VLOOKUP(A1948,'HUMAN RESOURCES processed'!$A$2:$M$2692,9,0))</f>
        <v>0.189</v>
      </c>
      <c r="T1948" s="24">
        <f>IFNA(VLOOKUP(A1948,'HUMAN RESOURCES processed'!$A$2:$M$2692,10,0))</f>
        <v>0.676</v>
      </c>
      <c r="U1948" s="24">
        <f>IFNA(VLOOKUP(A1948,'HUMAN RESOURCES processed'!$A$2:$M$2692,11,0))</f>
        <v>0.134</v>
      </c>
      <c r="V1948" s="24">
        <f>IFNA(VLOOKUP(A1948,'HUMAN RESOURCES processed'!$A$2:$M$2692,12,0))</f>
        <v>22031800</v>
      </c>
      <c r="W1948" s="24">
        <f>IFNA(VLOOKUP(A1948,'HUMAN RESOURCES processed'!$A$2:$M$2692,13,0))</f>
        <v>0.887</v>
      </c>
      <c r="X1948" s="24">
        <f>IFNA(VLOOKUP(A1948,'TOURISM processed'!$A$2:$F$2692,5,0))</f>
        <v>32336000000</v>
      </c>
      <c r="Y1948" s="24">
        <f>IFNA(VLOOKUP(A1948,'TOURISM processed'!$A$2:$F$2692,6,0))</f>
        <v>27534000000</v>
      </c>
      <c r="Z1948" s="24">
        <f t="shared" si="7"/>
        <v>1249.739014</v>
      </c>
      <c r="AA1948" s="24">
        <f>IFNA(VLOOKUP(A1948,'BUSINESS processed'!A1948:J4638,5,0))</f>
        <v>0.475</v>
      </c>
      <c r="AB1948" s="24">
        <f>IFNA(VLOOKUP(A1948,'BUSINESS processed'!A1948:J4638,6,0))</f>
        <v>3</v>
      </c>
      <c r="AC1948" s="24">
        <f t="shared" si="1107"/>
        <v>0</v>
      </c>
      <c r="AD1948" s="24">
        <f>IFNA(VLOOKUP(A1948,'BUSINESS processed'!A1948:J4638,8,0))</f>
        <v>109</v>
      </c>
      <c r="AE1948" s="24">
        <f>IFNA(VLOOKUP(A1948,'BUSINESS processed'!A1948:J4638,9,0))</f>
        <v>0.76</v>
      </c>
      <c r="AF1948" s="27">
        <f>IFNA(VLOOKUP(A1948,'BUSINESS processed'!A1948:J4638,10,0))</f>
        <v>1.004</v>
      </c>
      <c r="AG1948" s="26"/>
      <c r="AH1948" s="26"/>
      <c r="AI1948" s="26"/>
      <c r="AJ1948" s="26"/>
      <c r="AK1948" s="26"/>
      <c r="AL1948" s="26"/>
      <c r="AM1948" s="26"/>
      <c r="AN1948" s="26"/>
      <c r="AO1948" s="26"/>
      <c r="AP1948" s="26"/>
      <c r="AQ1948" s="26"/>
      <c r="AR1948" s="26"/>
      <c r="AS1948" s="26"/>
      <c r="AT1948" s="26"/>
      <c r="AU1948" s="26"/>
      <c r="AV1948" s="26"/>
      <c r="AW1948" s="26"/>
      <c r="AX1948" s="26"/>
      <c r="AY1948" s="26"/>
      <c r="AZ1948" s="26"/>
      <c r="BA1948" s="26"/>
      <c r="BB1948" s="26"/>
      <c r="BC1948" s="26"/>
      <c r="BD1948" s="26"/>
      <c r="BE1948" s="26"/>
      <c r="BF1948" s="26"/>
      <c r="BG1948" s="26"/>
      <c r="BH1948" s="26"/>
    </row>
    <row r="1949">
      <c r="A1949" s="18" t="str">
        <f t="shared" si="1"/>
        <v>Oceania_Australia-Oceania_2011</v>
      </c>
      <c r="B1949" s="19" t="s">
        <v>242</v>
      </c>
      <c r="C1949" s="20" t="s">
        <v>244</v>
      </c>
      <c r="D1949" s="21" t="s">
        <v>90</v>
      </c>
      <c r="E1949" s="22">
        <v>1.14E12</v>
      </c>
      <c r="F1949" s="22">
        <f t="shared" si="2"/>
        <v>51029.54342</v>
      </c>
      <c r="G1949" s="23">
        <v>0.089</v>
      </c>
      <c r="H1949" s="23">
        <v>5138.0</v>
      </c>
      <c r="I1949" s="23">
        <v>0.073</v>
      </c>
      <c r="J1949" s="24">
        <f>IFNA(VLOOKUP(A1949,'ENERGY processed'!$A$2:$H$2692,7,0),"")</f>
        <v>105751</v>
      </c>
      <c r="K1949" s="24">
        <f t="shared" si="3"/>
        <v>0.004733706356</v>
      </c>
      <c r="L1949" s="24">
        <f>IFNA(VLOOKUP(A1949,'ENERGY processed'!$A$2:$H$2692,8,0),"")</f>
        <v>324860</v>
      </c>
      <c r="M1949" s="24">
        <f t="shared" si="5"/>
        <v>0.01454162936</v>
      </c>
      <c r="N1949" s="24">
        <f>IFNA(VLOOKUP(A1949,'HUMAN RESOURCES processed'!$A$2:$M$2692,5,0))</f>
        <v>0.014</v>
      </c>
      <c r="O1949" s="24">
        <f>IFNA(VLOOKUP(A1949,'HUMAN RESOURCES processed'!$A$2:$M$2692,6,0))</f>
        <v>0.004</v>
      </c>
      <c r="P1949" s="24">
        <f>IFNA(VLOOKUP(A1949,'HUMAN RESOURCES processed'!$A$2:$M$2692,7,0))</f>
        <v>84</v>
      </c>
      <c r="Q1949" s="24">
        <f>IFNA(VLOOKUP(A1949,'HUMAN RESOURCES processed'!$A$2:$M$2692,8,0))</f>
        <v>80</v>
      </c>
      <c r="R1949" s="24">
        <f t="shared" si="6"/>
        <v>82</v>
      </c>
      <c r="S1949" s="24">
        <f>IFNA(VLOOKUP(A1949,'HUMAN RESOURCES processed'!$A$2:$M$2692,9,0))</f>
        <v>0.189</v>
      </c>
      <c r="T1949" s="24">
        <f>IFNA(VLOOKUP(A1949,'HUMAN RESOURCES processed'!$A$2:$M$2692,10,0))</f>
        <v>0.674</v>
      </c>
      <c r="U1949" s="24">
        <f>IFNA(VLOOKUP(A1949,'HUMAN RESOURCES processed'!$A$2:$M$2692,11,0))</f>
        <v>0.137</v>
      </c>
      <c r="V1949" s="24">
        <f>IFNA(VLOOKUP(A1949,'HUMAN RESOURCES processed'!$A$2:$M$2692,12,0))</f>
        <v>22340000</v>
      </c>
      <c r="W1949" s="24">
        <f>IFNA(VLOOKUP(A1949,'HUMAN RESOURCES processed'!$A$2:$M$2692,13,0))</f>
        <v>0.889</v>
      </c>
      <c r="X1949" s="24">
        <f>IFNA(VLOOKUP(A1949,'TOURISM processed'!$A$2:$F$2692,5,0))</f>
        <v>34207000000</v>
      </c>
      <c r="Y1949" s="24">
        <f>IFNA(VLOOKUP(A1949,'TOURISM processed'!$A$2:$F$2692,6,0))</f>
        <v>33328000000</v>
      </c>
      <c r="Z1949" s="24">
        <f t="shared" si="7"/>
        <v>1491.853178</v>
      </c>
      <c r="AA1949" s="24">
        <f>IFNA(VLOOKUP(A1949,'BUSINESS processed'!A1949:J4639,5,0))</f>
        <v>0.473</v>
      </c>
      <c r="AB1949" s="24">
        <f>IFNA(VLOOKUP(A1949,'BUSINESS processed'!A1949:J4639,6,0))</f>
        <v>3</v>
      </c>
      <c r="AC1949" s="24">
        <f t="shared" si="1107"/>
        <v>0</v>
      </c>
      <c r="AD1949" s="24">
        <f>IFNA(VLOOKUP(A1949,'BUSINESS processed'!A1949:J4639,8,0))</f>
        <v>109</v>
      </c>
      <c r="AE1949" s="24">
        <f>IFNA(VLOOKUP(A1949,'BUSINESS processed'!A1949:J4639,9,0))</f>
        <v>0.795</v>
      </c>
      <c r="AF1949" s="27">
        <f>IFNA(VLOOKUP(A1949,'BUSINESS processed'!A1949:J4639,10,0))</f>
        <v>1.046</v>
      </c>
      <c r="AG1949" s="26"/>
      <c r="AH1949" s="26"/>
      <c r="AI1949" s="26"/>
      <c r="AJ1949" s="26"/>
      <c r="AK1949" s="26"/>
      <c r="AL1949" s="26"/>
      <c r="AM1949" s="26"/>
      <c r="AN1949" s="26"/>
      <c r="AO1949" s="26"/>
      <c r="AP1949" s="26"/>
      <c r="AQ1949" s="26"/>
      <c r="AR1949" s="26"/>
      <c r="AS1949" s="26"/>
      <c r="AT1949" s="26"/>
      <c r="AU1949" s="26"/>
      <c r="AV1949" s="26"/>
      <c r="AW1949" s="26"/>
      <c r="AX1949" s="26"/>
      <c r="AY1949" s="26"/>
      <c r="AZ1949" s="26"/>
      <c r="BA1949" s="26"/>
      <c r="BB1949" s="26"/>
      <c r="BC1949" s="26"/>
      <c r="BD1949" s="26"/>
      <c r="BE1949" s="26"/>
      <c r="BF1949" s="26"/>
      <c r="BG1949" s="26"/>
      <c r="BH1949" s="26"/>
    </row>
    <row r="1950">
      <c r="A1950" s="18" t="str">
        <f t="shared" si="1"/>
        <v>Oceania_Australia-Oceania_2012</v>
      </c>
      <c r="B1950" s="19" t="s">
        <v>242</v>
      </c>
      <c r="C1950" s="20" t="s">
        <v>244</v>
      </c>
      <c r="D1950" s="21" t="s">
        <v>91</v>
      </c>
      <c r="E1950" s="22">
        <v>1.39E12</v>
      </c>
      <c r="F1950" s="22">
        <f t="shared" si="2"/>
        <v>61169.07749</v>
      </c>
      <c r="G1950" s="23">
        <v>0.092</v>
      </c>
      <c r="H1950" s="23">
        <v>6114.0</v>
      </c>
      <c r="I1950" s="23">
        <v>0.077</v>
      </c>
      <c r="J1950" s="24">
        <f>IFNA(VLOOKUP(A1950,'ENERGY processed'!$A$2:$H$2692,7,0),"")</f>
        <v>112696</v>
      </c>
      <c r="K1950" s="24">
        <f t="shared" si="3"/>
        <v>0.004959359969</v>
      </c>
      <c r="L1950" s="24">
        <f>IFNA(VLOOKUP(A1950,'ENERGY processed'!$A$2:$H$2692,8,0),"")</f>
        <v>348757</v>
      </c>
      <c r="M1950" s="24">
        <f t="shared" si="5"/>
        <v>0.01534758558</v>
      </c>
      <c r="N1950" s="24">
        <f>IFNA(VLOOKUP(A1950,'HUMAN RESOURCES processed'!$A$2:$M$2692,5,0))</f>
        <v>0.014</v>
      </c>
      <c r="O1950" s="24">
        <f>IFNA(VLOOKUP(A1950,'HUMAN RESOURCES processed'!$A$2:$M$2692,6,0))</f>
        <v>0.004</v>
      </c>
      <c r="P1950" s="24">
        <f>IFNA(VLOOKUP(A1950,'HUMAN RESOURCES processed'!$A$2:$M$2692,7,0))</f>
        <v>84</v>
      </c>
      <c r="Q1950" s="24">
        <f>IFNA(VLOOKUP(A1950,'HUMAN RESOURCES processed'!$A$2:$M$2692,8,0))</f>
        <v>80</v>
      </c>
      <c r="R1950" s="24">
        <f t="shared" si="6"/>
        <v>82</v>
      </c>
      <c r="S1950" s="24">
        <f>IFNA(VLOOKUP(A1950,'HUMAN RESOURCES processed'!$A$2:$M$2692,9,0))</f>
        <v>0.189</v>
      </c>
      <c r="T1950" s="24">
        <f>IFNA(VLOOKUP(A1950,'HUMAN RESOURCES processed'!$A$2:$M$2692,10,0))</f>
        <v>0.671</v>
      </c>
      <c r="U1950" s="24">
        <f>IFNA(VLOOKUP(A1950,'HUMAN RESOURCES processed'!$A$2:$M$2692,11,0))</f>
        <v>0.14</v>
      </c>
      <c r="V1950" s="24">
        <f>IFNA(VLOOKUP(A1950,'HUMAN RESOURCES processed'!$A$2:$M$2692,12,0))</f>
        <v>22723900</v>
      </c>
      <c r="W1950" s="24">
        <f>IFNA(VLOOKUP(A1950,'HUMAN RESOURCES processed'!$A$2:$M$2692,13,0))</f>
        <v>0.89</v>
      </c>
      <c r="X1950" s="24">
        <f>IFNA(VLOOKUP(A1950,'TOURISM processed'!$A$2:$F$2692,5,0))</f>
        <v>34130000000</v>
      </c>
      <c r="Y1950" s="24">
        <f>IFNA(VLOOKUP(A1950,'TOURISM processed'!$A$2:$F$2692,6,0))</f>
        <v>34704000000</v>
      </c>
      <c r="Z1950" s="24">
        <f t="shared" si="7"/>
        <v>1527.202637</v>
      </c>
      <c r="AA1950" s="24">
        <f>IFNA(VLOOKUP(A1950,'BUSINESS processed'!A1950:J4640,5,0))</f>
        <v>0.472</v>
      </c>
      <c r="AB1950" s="24">
        <f>IFNA(VLOOKUP(A1950,'BUSINESS processed'!A1950:J4640,6,0))</f>
        <v>3</v>
      </c>
      <c r="AC1950" s="24">
        <f>IFNA(VLOOKUP(A1950,'BUSINESS processed'!A1950:J4640,7,0))</f>
        <v>10</v>
      </c>
      <c r="AD1950" s="24">
        <f>IFNA(VLOOKUP(A1950,'BUSINESS processed'!A1950:J4640,8,0))</f>
        <v>109</v>
      </c>
      <c r="AE1950" s="24">
        <f>IFNA(VLOOKUP(A1950,'BUSINESS processed'!A1950:J4640,9,0))</f>
        <v>0.79</v>
      </c>
      <c r="AF1950" s="27">
        <f>IFNA(VLOOKUP(A1950,'BUSINESS processed'!A1950:J4640,10,0))</f>
        <v>1.056</v>
      </c>
      <c r="AG1950" s="26"/>
      <c r="AH1950" s="26"/>
      <c r="AI1950" s="26"/>
      <c r="AJ1950" s="26"/>
      <c r="AK1950" s="26"/>
      <c r="AL1950" s="26"/>
      <c r="AM1950" s="26"/>
      <c r="AN1950" s="26"/>
      <c r="AO1950" s="26"/>
      <c r="AP1950" s="26"/>
      <c r="AQ1950" s="26"/>
      <c r="AR1950" s="26"/>
      <c r="AS1950" s="26"/>
      <c r="AT1950" s="26"/>
      <c r="AU1950" s="26"/>
      <c r="AV1950" s="26"/>
      <c r="AW1950" s="26"/>
      <c r="AX1950" s="26"/>
      <c r="AY1950" s="26"/>
      <c r="AZ1950" s="26"/>
      <c r="BA1950" s="26"/>
      <c r="BB1950" s="26"/>
      <c r="BC1950" s="26"/>
      <c r="BD1950" s="26"/>
      <c r="BE1950" s="26"/>
      <c r="BF1950" s="26"/>
      <c r="BG1950" s="26"/>
      <c r="BH1950" s="26"/>
    </row>
    <row r="1951">
      <c r="A1951" s="18" t="str">
        <f t="shared" si="1"/>
        <v>Oceania_Fiji-Oceania_2000</v>
      </c>
      <c r="B1951" s="19" t="s">
        <v>242</v>
      </c>
      <c r="C1951" s="20" t="s">
        <v>245</v>
      </c>
      <c r="D1951" s="21" t="s">
        <v>70</v>
      </c>
      <c r="E1951" s="22">
        <v>1.684109743E9</v>
      </c>
      <c r="F1951" s="22">
        <f t="shared" si="2"/>
        <v>2074.928809</v>
      </c>
      <c r="G1951" s="23">
        <v>0.039</v>
      </c>
      <c r="H1951" s="23">
        <v>80.0</v>
      </c>
      <c r="I1951" s="23">
        <v>0.084</v>
      </c>
      <c r="J1951" s="24">
        <f t="shared" ref="J1951:J1955" si="1114">IF(AND( C1951=C1950,D1951&gt;D1950),J1950,0)</f>
        <v>0</v>
      </c>
      <c r="K1951" s="24">
        <f t="shared" si="3"/>
        <v>0</v>
      </c>
      <c r="L1951" s="24">
        <f t="shared" ref="L1951:L1952" si="1115">IF(AND(C1951=C1950,C1951&gt;C1950),C1950,0)</f>
        <v>0</v>
      </c>
      <c r="M1951" s="24">
        <f t="shared" si="5"/>
        <v>0</v>
      </c>
      <c r="N1951" s="24">
        <f>IFNA(VLOOKUP(A1951,'HUMAN RESOURCES processed'!$A$2:$M$2692,5,0))</f>
        <v>0.025</v>
      </c>
      <c r="O1951" s="24">
        <f>IFNA(VLOOKUP(A1951,'HUMAN RESOURCES processed'!$A$2:$M$2692,6,0))</f>
        <v>0.021</v>
      </c>
      <c r="P1951" s="24">
        <f>IFNA(VLOOKUP(A1951,'HUMAN RESOURCES processed'!$A$2:$M$2692,7,0))</f>
        <v>70</v>
      </c>
      <c r="Q1951" s="24">
        <f>IFNA(VLOOKUP(A1951,'HUMAN RESOURCES processed'!$A$2:$M$2692,8,0))</f>
        <v>65</v>
      </c>
      <c r="R1951" s="24">
        <f t="shared" si="6"/>
        <v>67.5</v>
      </c>
      <c r="S1951" s="24">
        <f>IFNA(VLOOKUP(A1951,'HUMAN RESOURCES processed'!$A$2:$M$2692,9,0))</f>
        <v>0.351</v>
      </c>
      <c r="T1951" s="24">
        <f>IFNA(VLOOKUP(A1951,'HUMAN RESOURCES processed'!$A$2:$M$2692,10,0))</f>
        <v>0.615</v>
      </c>
      <c r="U1951" s="24">
        <f>IFNA(VLOOKUP(A1951,'HUMAN RESOURCES processed'!$A$2:$M$2692,11,0))</f>
        <v>0.034</v>
      </c>
      <c r="V1951" s="24">
        <f>IFNA(VLOOKUP(A1951,'HUMAN RESOURCES processed'!$A$2:$M$2692,12,0))</f>
        <v>811647</v>
      </c>
      <c r="W1951" s="24">
        <f>IFNA(VLOOKUP(A1951,'HUMAN RESOURCES processed'!$A$2:$M$2692,13,0))</f>
        <v>0.479</v>
      </c>
      <c r="X1951" s="24">
        <f>IFNA(VLOOKUP(A1951,'TOURISM processed'!$A$2:$F$2692,5,0))</f>
        <v>291000000</v>
      </c>
      <c r="Y1951" s="24">
        <f>IFNA(VLOOKUP(A1951,'TOURISM processed'!$A$2:$F$2692,6,0))</f>
        <v>96000000</v>
      </c>
      <c r="Z1951" s="24">
        <f t="shared" si="7"/>
        <v>118.2780199</v>
      </c>
      <c r="AA1951" s="24">
        <f t="shared" ref="AA1951:AA1955" si="1116">IF(AND(C1951=C1950,D1951&gt;D1950),AA1950,0)</f>
        <v>0</v>
      </c>
      <c r="AB1951" s="24">
        <f t="shared" ref="AB1951:AB1953" si="1117">IF(AND(C1951=C1950,D1951&gt;D1950),AB1950,0)</f>
        <v>0</v>
      </c>
      <c r="AC1951" s="24">
        <f t="shared" ref="AC1951:AC1962" si="1118">IF(AND(C1951=C1950,D1951&gt;D1950),AC1950,0)</f>
        <v>0</v>
      </c>
      <c r="AD1951" s="24">
        <f t="shared" ref="AD1951:AD1955" si="1119">IF(AND(C1951=C1950,D1951&gt;D1950),AD1950,0)</f>
        <v>0</v>
      </c>
      <c r="AE1951" s="24">
        <f>IFNA(VLOOKUP(A1951,'BUSINESS processed'!A1951:J4641,9,0))</f>
        <v>0.015</v>
      </c>
      <c r="AF1951" s="27">
        <f>IFNA(VLOOKUP(A1951,'BUSINESS processed'!A1951:J4641,10,0))</f>
        <v>0.068</v>
      </c>
      <c r="AG1951" s="26"/>
      <c r="AH1951" s="26"/>
      <c r="AI1951" s="26"/>
      <c r="AJ1951" s="26"/>
      <c r="AK1951" s="26"/>
      <c r="AL1951" s="26"/>
      <c r="AM1951" s="26"/>
      <c r="AN1951" s="26"/>
      <c r="AO1951" s="26"/>
      <c r="AP1951" s="26"/>
      <c r="AQ1951" s="26"/>
      <c r="AR1951" s="26"/>
      <c r="AS1951" s="26"/>
      <c r="AT1951" s="26"/>
      <c r="AU1951" s="26"/>
      <c r="AV1951" s="26"/>
      <c r="AW1951" s="26"/>
      <c r="AX1951" s="26"/>
      <c r="AY1951" s="26"/>
      <c r="AZ1951" s="26"/>
      <c r="BA1951" s="26"/>
      <c r="BB1951" s="26"/>
      <c r="BC1951" s="26"/>
      <c r="BD1951" s="26"/>
      <c r="BE1951" s="26"/>
      <c r="BF1951" s="26"/>
      <c r="BG1951" s="26"/>
      <c r="BH1951" s="26"/>
    </row>
    <row r="1952">
      <c r="A1952" s="18" t="str">
        <f t="shared" si="1"/>
        <v>Oceania_Fiji-Oceania_2001</v>
      </c>
      <c r="B1952" s="19" t="s">
        <v>242</v>
      </c>
      <c r="C1952" s="20" t="s">
        <v>245</v>
      </c>
      <c r="D1952" s="21" t="s">
        <v>71</v>
      </c>
      <c r="E1952" s="22">
        <v>1.660102346E9</v>
      </c>
      <c r="F1952" s="22">
        <f t="shared" si="2"/>
        <v>2037.685462</v>
      </c>
      <c r="G1952" s="23">
        <v>0.033</v>
      </c>
      <c r="H1952" s="23">
        <v>67.0</v>
      </c>
      <c r="I1952" s="23">
        <v>0.083</v>
      </c>
      <c r="J1952" s="24">
        <f t="shared" si="1114"/>
        <v>0</v>
      </c>
      <c r="K1952" s="24">
        <f t="shared" si="3"/>
        <v>0</v>
      </c>
      <c r="L1952" s="24">
        <f t="shared" si="1115"/>
        <v>0</v>
      </c>
      <c r="M1952" s="24">
        <f t="shared" si="5"/>
        <v>0</v>
      </c>
      <c r="N1952" s="24">
        <f>IFNA(VLOOKUP(A1952,'HUMAN RESOURCES processed'!$A$2:$M$2692,5,0))</f>
        <v>0.024</v>
      </c>
      <c r="O1952" s="24">
        <f>IFNA(VLOOKUP(A1952,'HUMAN RESOURCES processed'!$A$2:$M$2692,6,0))</f>
        <v>0.02</v>
      </c>
      <c r="P1952" s="24">
        <f>IFNA(VLOOKUP(A1952,'HUMAN RESOURCES processed'!$A$2:$M$2692,7,0))</f>
        <v>70</v>
      </c>
      <c r="Q1952" s="24">
        <f>IFNA(VLOOKUP(A1952,'HUMAN RESOURCES processed'!$A$2:$M$2692,8,0))</f>
        <v>65</v>
      </c>
      <c r="R1952" s="24">
        <f t="shared" si="6"/>
        <v>67.5</v>
      </c>
      <c r="S1952" s="24">
        <f>IFNA(VLOOKUP(A1952,'HUMAN RESOURCES processed'!$A$2:$M$2692,9,0))</f>
        <v>0.343</v>
      </c>
      <c r="T1952" s="24">
        <f>IFNA(VLOOKUP(A1952,'HUMAN RESOURCES processed'!$A$2:$M$2692,10,0))</f>
        <v>0.621</v>
      </c>
      <c r="U1952" s="24">
        <f>IFNA(VLOOKUP(A1952,'HUMAN RESOURCES processed'!$A$2:$M$2692,11,0))</f>
        <v>0.036</v>
      </c>
      <c r="V1952" s="24">
        <f>IFNA(VLOOKUP(A1952,'HUMAN RESOURCES processed'!$A$2:$M$2692,12,0))</f>
        <v>814700</v>
      </c>
      <c r="W1952" s="24">
        <f>IFNA(VLOOKUP(A1952,'HUMAN RESOURCES processed'!$A$2:$M$2692,13,0))</f>
        <v>0.483</v>
      </c>
      <c r="X1952" s="24">
        <f>IFNA(VLOOKUP(A1952,'TOURISM processed'!$A$2:$F$2692,5,0))</f>
        <v>316000000</v>
      </c>
      <c r="Y1952" s="24">
        <f>IFNA(VLOOKUP(A1952,'TOURISM processed'!$A$2:$F$2692,6,0))</f>
        <v>84000000</v>
      </c>
      <c r="Z1952" s="24">
        <f t="shared" si="7"/>
        <v>103.1054376</v>
      </c>
      <c r="AA1952" s="24">
        <f t="shared" si="1116"/>
        <v>0</v>
      </c>
      <c r="AB1952" s="24">
        <f t="shared" si="1117"/>
        <v>0</v>
      </c>
      <c r="AC1952" s="24">
        <f t="shared" si="1118"/>
        <v>0</v>
      </c>
      <c r="AD1952" s="24">
        <f t="shared" si="1119"/>
        <v>0</v>
      </c>
      <c r="AE1952" s="24">
        <f>IFNA(VLOOKUP(A1952,'BUSINESS processed'!A1952:J4642,9,0))</f>
        <v>0.019</v>
      </c>
      <c r="AF1952" s="27">
        <f>IFNA(VLOOKUP(A1952,'BUSINESS processed'!A1952:J4642,10,0))</f>
        <v>0.099</v>
      </c>
      <c r="AG1952" s="26"/>
      <c r="AH1952" s="26"/>
      <c r="AI1952" s="26"/>
      <c r="AJ1952" s="26"/>
      <c r="AK1952" s="26"/>
      <c r="AL1952" s="26"/>
      <c r="AM1952" s="26"/>
      <c r="AN1952" s="26"/>
      <c r="AO1952" s="26"/>
      <c r="AP1952" s="26"/>
      <c r="AQ1952" s="26"/>
      <c r="AR1952" s="26"/>
      <c r="AS1952" s="26"/>
      <c r="AT1952" s="26"/>
      <c r="AU1952" s="26"/>
      <c r="AV1952" s="26"/>
      <c r="AW1952" s="26"/>
      <c r="AX1952" s="26"/>
      <c r="AY1952" s="26"/>
      <c r="AZ1952" s="26"/>
      <c r="BA1952" s="26"/>
      <c r="BB1952" s="26"/>
      <c r="BC1952" s="26"/>
      <c r="BD1952" s="26"/>
      <c r="BE1952" s="26"/>
      <c r="BF1952" s="26"/>
      <c r="BG1952" s="26"/>
      <c r="BH1952" s="26"/>
    </row>
    <row r="1953">
      <c r="A1953" s="18" t="str">
        <f t="shared" si="1"/>
        <v>Oceania_Fiji-Oceania_2002</v>
      </c>
      <c r="B1953" s="19" t="s">
        <v>242</v>
      </c>
      <c r="C1953" s="20" t="s">
        <v>245</v>
      </c>
      <c r="D1953" s="21" t="s">
        <v>72</v>
      </c>
      <c r="E1953" s="22">
        <v>1.842691481E9</v>
      </c>
      <c r="F1953" s="22">
        <f t="shared" si="2"/>
        <v>2257.54466</v>
      </c>
      <c r="G1953" s="23">
        <v>0.035</v>
      </c>
      <c r="H1953" s="23">
        <v>79.0</v>
      </c>
      <c r="I1953" s="23">
        <v>0.081</v>
      </c>
      <c r="J1953" s="24">
        <f t="shared" si="1114"/>
        <v>0</v>
      </c>
      <c r="K1953" s="24">
        <f t="shared" si="3"/>
        <v>0</v>
      </c>
      <c r="L1953" s="24">
        <f>IFNA(VLOOKUP(A1953,'ENERGY processed'!$A$2:$H$2692,8,0),"")</f>
        <v>1291</v>
      </c>
      <c r="M1953" s="24">
        <f t="shared" si="5"/>
        <v>0.001581648467</v>
      </c>
      <c r="N1953" s="24">
        <f>IFNA(VLOOKUP(A1953,'HUMAN RESOURCES processed'!$A$2:$M$2692,5,0))</f>
        <v>0.024</v>
      </c>
      <c r="O1953" s="24">
        <f>IFNA(VLOOKUP(A1953,'HUMAN RESOURCES processed'!$A$2:$M$2692,6,0))</f>
        <v>0.02</v>
      </c>
      <c r="P1953" s="24">
        <f>IFNA(VLOOKUP(A1953,'HUMAN RESOURCES processed'!$A$2:$M$2692,7,0))</f>
        <v>71</v>
      </c>
      <c r="Q1953" s="24">
        <f>IFNA(VLOOKUP(A1953,'HUMAN RESOURCES processed'!$A$2:$M$2692,8,0))</f>
        <v>65</v>
      </c>
      <c r="R1953" s="24">
        <f t="shared" si="6"/>
        <v>68</v>
      </c>
      <c r="S1953" s="24">
        <f>IFNA(VLOOKUP(A1953,'HUMAN RESOURCES processed'!$A$2:$M$2692,9,0))</f>
        <v>0.334</v>
      </c>
      <c r="T1953" s="24">
        <f>IFNA(VLOOKUP(A1953,'HUMAN RESOURCES processed'!$A$2:$M$2692,10,0))</f>
        <v>0.629</v>
      </c>
      <c r="U1953" s="24">
        <f>IFNA(VLOOKUP(A1953,'HUMAN RESOURCES processed'!$A$2:$M$2692,11,0))</f>
        <v>0.037</v>
      </c>
      <c r="V1953" s="24">
        <f>IFNA(VLOOKUP(A1953,'HUMAN RESOURCES processed'!$A$2:$M$2692,12,0))</f>
        <v>816237</v>
      </c>
      <c r="W1953" s="24">
        <f>IFNA(VLOOKUP(A1953,'HUMAN RESOURCES processed'!$A$2:$M$2692,13,0))</f>
        <v>0.487</v>
      </c>
      <c r="X1953" s="24">
        <f>IFNA(VLOOKUP(A1953,'TOURISM processed'!$A$2:$F$2692,5,0))</f>
        <v>384000000</v>
      </c>
      <c r="Y1953" s="24">
        <f>IFNA(VLOOKUP(A1953,'TOURISM processed'!$A$2:$F$2692,6,0))</f>
        <v>79000000</v>
      </c>
      <c r="Z1953" s="24">
        <f t="shared" si="7"/>
        <v>96.78561496</v>
      </c>
      <c r="AA1953" s="24">
        <f t="shared" si="1116"/>
        <v>0</v>
      </c>
      <c r="AB1953" s="24">
        <f t="shared" si="1117"/>
        <v>0</v>
      </c>
      <c r="AC1953" s="24">
        <f t="shared" si="1118"/>
        <v>0</v>
      </c>
      <c r="AD1953" s="24">
        <f t="shared" si="1119"/>
        <v>0</v>
      </c>
      <c r="AE1953" s="24">
        <f>IFNA(VLOOKUP(A1953,'BUSINESS processed'!A1953:J4643,9,0))</f>
        <v>0.062</v>
      </c>
      <c r="AF1953" s="27">
        <f>IFNA(VLOOKUP(A1953,'BUSINESS processed'!A1953:J4643,10,0))</f>
        <v>0.11</v>
      </c>
      <c r="AG1953" s="26"/>
      <c r="AH1953" s="26"/>
      <c r="AI1953" s="26"/>
      <c r="AJ1953" s="26"/>
      <c r="AK1953" s="26"/>
      <c r="AL1953" s="26"/>
      <c r="AM1953" s="26"/>
      <c r="AN1953" s="26"/>
      <c r="AO1953" s="26"/>
      <c r="AP1953" s="26"/>
      <c r="AQ1953" s="26"/>
      <c r="AR1953" s="26"/>
      <c r="AS1953" s="26"/>
      <c r="AT1953" s="26"/>
      <c r="AU1953" s="26"/>
      <c r="AV1953" s="26"/>
      <c r="AW1953" s="26"/>
      <c r="AX1953" s="26"/>
      <c r="AY1953" s="26"/>
      <c r="AZ1953" s="26"/>
      <c r="BA1953" s="26"/>
      <c r="BB1953" s="26"/>
      <c r="BC1953" s="26"/>
      <c r="BD1953" s="26"/>
      <c r="BE1953" s="26"/>
      <c r="BF1953" s="26"/>
      <c r="BG1953" s="26"/>
      <c r="BH1953" s="26"/>
    </row>
    <row r="1954">
      <c r="A1954" s="18" t="str">
        <f t="shared" si="1"/>
        <v>Oceania_Fiji-Oceania_2003</v>
      </c>
      <c r="B1954" s="19" t="s">
        <v>242</v>
      </c>
      <c r="C1954" s="20" t="s">
        <v>245</v>
      </c>
      <c r="D1954" s="21" t="s">
        <v>74</v>
      </c>
      <c r="E1954" s="22">
        <v>2.315935753E9</v>
      </c>
      <c r="F1954" s="22">
        <f t="shared" si="2"/>
        <v>2833.905701</v>
      </c>
      <c r="G1954" s="23">
        <v>0.034</v>
      </c>
      <c r="H1954" s="23">
        <v>95.0</v>
      </c>
      <c r="I1954" s="23">
        <v>0.076</v>
      </c>
      <c r="J1954" s="24">
        <f t="shared" si="1114"/>
        <v>0</v>
      </c>
      <c r="K1954" s="24">
        <f t="shared" si="3"/>
        <v>0</v>
      </c>
      <c r="L1954" s="24">
        <f>IFNA(VLOOKUP(A1954,'ENERGY processed'!$A$2:$H$2692,8,0),"")</f>
        <v>847</v>
      </c>
      <c r="M1954" s="24">
        <f t="shared" si="5"/>
        <v>0.001036435543</v>
      </c>
      <c r="N1954" s="24">
        <f>IFNA(VLOOKUP(A1954,'HUMAN RESOURCES processed'!$A$2:$M$2692,5,0))</f>
        <v>0.024</v>
      </c>
      <c r="O1954" s="24">
        <f>IFNA(VLOOKUP(A1954,'HUMAN RESOURCES processed'!$A$2:$M$2692,6,0))</f>
        <v>0.02</v>
      </c>
      <c r="P1954" s="24">
        <f>IFNA(VLOOKUP(A1954,'HUMAN RESOURCES processed'!$A$2:$M$2692,7,0))</f>
        <v>71</v>
      </c>
      <c r="Q1954" s="24">
        <f>IFNA(VLOOKUP(A1954,'HUMAN RESOURCES processed'!$A$2:$M$2692,8,0))</f>
        <v>66</v>
      </c>
      <c r="R1954" s="24">
        <f t="shared" si="6"/>
        <v>68.5</v>
      </c>
      <c r="S1954" s="24">
        <f>IFNA(VLOOKUP(A1954,'HUMAN RESOURCES processed'!$A$2:$M$2692,9,0))</f>
        <v>0.324</v>
      </c>
      <c r="T1954" s="24">
        <f>IFNA(VLOOKUP(A1954,'HUMAN RESOURCES processed'!$A$2:$M$2692,10,0))</f>
        <v>0.638</v>
      </c>
      <c r="U1954" s="24">
        <f>IFNA(VLOOKUP(A1954,'HUMAN RESOURCES processed'!$A$2:$M$2692,11,0))</f>
        <v>0.038</v>
      </c>
      <c r="V1954" s="24">
        <f>IFNA(VLOOKUP(A1954,'HUMAN RESOURCES processed'!$A$2:$M$2692,12,0))</f>
        <v>817224</v>
      </c>
      <c r="W1954" s="24">
        <f>IFNA(VLOOKUP(A1954,'HUMAN RESOURCES processed'!$A$2:$M$2692,13,0))</f>
        <v>0.491</v>
      </c>
      <c r="X1954" s="24">
        <f>IFNA(VLOOKUP(A1954,'TOURISM processed'!$A$2:$F$2692,5,0))</f>
        <v>496000000</v>
      </c>
      <c r="Y1954" s="24">
        <f>IFNA(VLOOKUP(A1954,'TOURISM processed'!$A$2:$F$2692,6,0))</f>
        <v>88000000</v>
      </c>
      <c r="Z1954" s="24">
        <f t="shared" si="7"/>
        <v>107.6816148</v>
      </c>
      <c r="AA1954" s="24">
        <f t="shared" si="1116"/>
        <v>0</v>
      </c>
      <c r="AB1954" s="24">
        <f>IFNA(VLOOKUP(A1954,'BUSINESS processed'!A1954:J4644,6,0))</f>
        <v>45</v>
      </c>
      <c r="AC1954" s="24">
        <f t="shared" si="1118"/>
        <v>0</v>
      </c>
      <c r="AD1954" s="24">
        <f t="shared" si="1119"/>
        <v>0</v>
      </c>
      <c r="AE1954" s="24">
        <f>IFNA(VLOOKUP(A1954,'BUSINESS processed'!A1954:J4644,9,0))</f>
        <v>0.067</v>
      </c>
      <c r="AF1954" s="27">
        <f>IFNA(VLOOKUP(A1954,'BUSINESS processed'!A1954:J4644,10,0))</f>
        <v>0.134</v>
      </c>
      <c r="AG1954" s="26"/>
      <c r="AH1954" s="26"/>
      <c r="AI1954" s="26"/>
      <c r="AJ1954" s="26"/>
      <c r="AK1954" s="26"/>
      <c r="AL1954" s="26"/>
      <c r="AM1954" s="26"/>
      <c r="AN1954" s="26"/>
      <c r="AO1954" s="26"/>
      <c r="AP1954" s="26"/>
      <c r="AQ1954" s="26"/>
      <c r="AR1954" s="26"/>
      <c r="AS1954" s="26"/>
      <c r="AT1954" s="26"/>
      <c r="AU1954" s="26"/>
      <c r="AV1954" s="26"/>
      <c r="AW1954" s="26"/>
      <c r="AX1954" s="26"/>
      <c r="AY1954" s="26"/>
      <c r="AZ1954" s="26"/>
      <c r="BA1954" s="26"/>
      <c r="BB1954" s="26"/>
      <c r="BC1954" s="26"/>
      <c r="BD1954" s="26"/>
      <c r="BE1954" s="26"/>
      <c r="BF1954" s="26"/>
      <c r="BG1954" s="26"/>
      <c r="BH1954" s="26"/>
    </row>
    <row r="1955">
      <c r="A1955" s="18" t="str">
        <f t="shared" si="1"/>
        <v>Oceania_Fiji-Oceania_2004</v>
      </c>
      <c r="B1955" s="19" t="s">
        <v>242</v>
      </c>
      <c r="C1955" s="20" t="s">
        <v>245</v>
      </c>
      <c r="D1955" s="21" t="s">
        <v>83</v>
      </c>
      <c r="E1955" s="22">
        <v>2.727507213E9</v>
      </c>
      <c r="F1955" s="22">
        <f t="shared" si="2"/>
        <v>3330.309969</v>
      </c>
      <c r="G1955" s="23">
        <v>0.036</v>
      </c>
      <c r="H1955" s="23">
        <v>120.0</v>
      </c>
      <c r="I1955" s="23">
        <v>0.072</v>
      </c>
      <c r="J1955" s="24">
        <f t="shared" si="1114"/>
        <v>0</v>
      </c>
      <c r="K1955" s="24">
        <f t="shared" si="3"/>
        <v>0</v>
      </c>
      <c r="L1955" s="24">
        <f>IFNA(VLOOKUP(A1955,'ENERGY processed'!$A$2:$H$2692,8,0),"")</f>
        <v>1078</v>
      </c>
      <c r="M1955" s="24">
        <f t="shared" si="5"/>
        <v>0.001316247352</v>
      </c>
      <c r="N1955" s="24">
        <f>IFNA(VLOOKUP(A1955,'HUMAN RESOURCES processed'!$A$2:$M$2692,5,0))</f>
        <v>0.024</v>
      </c>
      <c r="O1955" s="24">
        <f>IFNA(VLOOKUP(A1955,'HUMAN RESOURCES processed'!$A$2:$M$2692,6,0))</f>
        <v>0.02</v>
      </c>
      <c r="P1955" s="24">
        <f>IFNA(VLOOKUP(A1955,'HUMAN RESOURCES processed'!$A$2:$M$2692,7,0))</f>
        <v>71</v>
      </c>
      <c r="Q1955" s="24">
        <f>IFNA(VLOOKUP(A1955,'HUMAN RESOURCES processed'!$A$2:$M$2692,8,0))</f>
        <v>66</v>
      </c>
      <c r="R1955" s="24">
        <f t="shared" si="6"/>
        <v>68.5</v>
      </c>
      <c r="S1955" s="24">
        <f>IFNA(VLOOKUP(A1955,'HUMAN RESOURCES processed'!$A$2:$M$2692,9,0))</f>
        <v>0.314</v>
      </c>
      <c r="T1955" s="24">
        <f>IFNA(VLOOKUP(A1955,'HUMAN RESOURCES processed'!$A$2:$M$2692,10,0))</f>
        <v>0.646</v>
      </c>
      <c r="U1955" s="24">
        <f>IFNA(VLOOKUP(A1955,'HUMAN RESOURCES processed'!$A$2:$M$2692,11,0))</f>
        <v>0.04</v>
      </c>
      <c r="V1955" s="24">
        <f>IFNA(VLOOKUP(A1955,'HUMAN RESOURCES processed'!$A$2:$M$2692,12,0))</f>
        <v>818995</v>
      </c>
      <c r="W1955" s="24">
        <f>IFNA(VLOOKUP(A1955,'HUMAN RESOURCES processed'!$A$2:$M$2692,13,0))</f>
        <v>0.495</v>
      </c>
      <c r="X1955" s="24">
        <f>IFNA(VLOOKUP(A1955,'TOURISM processed'!$A$2:$F$2692,5,0))</f>
        <v>588000000</v>
      </c>
      <c r="Y1955" s="24">
        <f>IFNA(VLOOKUP(A1955,'TOURISM processed'!$A$2:$F$2692,6,0))</f>
        <v>118000000</v>
      </c>
      <c r="Z1955" s="24">
        <f t="shared" si="7"/>
        <v>144.0790237</v>
      </c>
      <c r="AA1955" s="24">
        <f t="shared" si="1116"/>
        <v>0</v>
      </c>
      <c r="AB1955" s="24">
        <f>IFNA(VLOOKUP(A1955,'BUSINESS processed'!A1955:J4645,6,0))</f>
        <v>45</v>
      </c>
      <c r="AC1955" s="24">
        <f t="shared" si="1118"/>
        <v>0</v>
      </c>
      <c r="AD1955" s="24">
        <f t="shared" si="1119"/>
        <v>0</v>
      </c>
      <c r="AE1955" s="24">
        <f>IFNA(VLOOKUP(A1955,'BUSINESS processed'!A1955:J4645,9,0))</f>
        <v>0.074</v>
      </c>
      <c r="AF1955" s="27">
        <f>IFNA(VLOOKUP(A1955,'BUSINESS processed'!A1955:J4645,10,0))</f>
        <v>0.174</v>
      </c>
      <c r="AG1955" s="26"/>
      <c r="AH1955" s="26"/>
      <c r="AI1955" s="26"/>
      <c r="AJ1955" s="26"/>
      <c r="AK1955" s="26"/>
      <c r="AL1955" s="26"/>
      <c r="AM1955" s="26"/>
      <c r="AN1955" s="26"/>
      <c r="AO1955" s="26"/>
      <c r="AP1955" s="26"/>
      <c r="AQ1955" s="26"/>
      <c r="AR1955" s="26"/>
      <c r="AS1955" s="26"/>
      <c r="AT1955" s="26"/>
      <c r="AU1955" s="26"/>
      <c r="AV1955" s="26"/>
      <c r="AW1955" s="26"/>
      <c r="AX1955" s="26"/>
      <c r="AY1955" s="26"/>
      <c r="AZ1955" s="26"/>
      <c r="BA1955" s="26"/>
      <c r="BB1955" s="26"/>
      <c r="BC1955" s="26"/>
      <c r="BD1955" s="26"/>
      <c r="BE1955" s="26"/>
      <c r="BF1955" s="26"/>
      <c r="BG1955" s="26"/>
      <c r="BH1955" s="26"/>
    </row>
    <row r="1956">
      <c r="A1956" s="18" t="str">
        <f t="shared" si="1"/>
        <v>Oceania_Fiji-Oceania_2005</v>
      </c>
      <c r="B1956" s="19" t="s">
        <v>242</v>
      </c>
      <c r="C1956" s="20" t="s">
        <v>245</v>
      </c>
      <c r="D1956" s="21" t="s">
        <v>84</v>
      </c>
      <c r="E1956" s="22">
        <v>3.006725015E9</v>
      </c>
      <c r="F1956" s="22">
        <f t="shared" si="2"/>
        <v>3655.663837</v>
      </c>
      <c r="G1956" s="23">
        <v>0.036</v>
      </c>
      <c r="H1956" s="23">
        <v>132.0</v>
      </c>
      <c r="I1956" s="23">
        <v>0.068</v>
      </c>
      <c r="J1956" s="24">
        <f>IFNA(VLOOKUP(A1956,'ENERGY processed'!$A$2:$H$2692,7,0),"")</f>
        <v>666</v>
      </c>
      <c r="K1956" s="24">
        <f t="shared" si="3"/>
        <v>0.0008097421956</v>
      </c>
      <c r="L1956" s="24">
        <f>IFNA(VLOOKUP(A1956,'ENERGY processed'!$A$2:$H$2692,8,0),"")</f>
        <v>1124</v>
      </c>
      <c r="M1956" s="24">
        <f t="shared" si="5"/>
        <v>0.001366591934</v>
      </c>
      <c r="N1956" s="24">
        <f>IFNA(VLOOKUP(A1956,'HUMAN RESOURCES processed'!$A$2:$M$2692,5,0))</f>
        <v>0.023</v>
      </c>
      <c r="O1956" s="24">
        <f>IFNA(VLOOKUP(A1956,'HUMAN RESOURCES processed'!$A$2:$M$2692,6,0))</f>
        <v>0.02</v>
      </c>
      <c r="P1956" s="24">
        <f>IFNA(VLOOKUP(A1956,'HUMAN RESOURCES processed'!$A$2:$M$2692,7,0))</f>
        <v>71</v>
      </c>
      <c r="Q1956" s="24">
        <f>IFNA(VLOOKUP(A1956,'HUMAN RESOURCES processed'!$A$2:$M$2692,8,0))</f>
        <v>66</v>
      </c>
      <c r="R1956" s="24">
        <f t="shared" si="6"/>
        <v>68.5</v>
      </c>
      <c r="S1956" s="24">
        <f>IFNA(VLOOKUP(A1956,'HUMAN RESOURCES processed'!$A$2:$M$2692,9,0))</f>
        <v>0.306</v>
      </c>
      <c r="T1956" s="24">
        <f>IFNA(VLOOKUP(A1956,'HUMAN RESOURCES processed'!$A$2:$M$2692,10,0))</f>
        <v>0.653</v>
      </c>
      <c r="U1956" s="24">
        <f>IFNA(VLOOKUP(A1956,'HUMAN RESOURCES processed'!$A$2:$M$2692,11,0))</f>
        <v>0.041</v>
      </c>
      <c r="V1956" s="24">
        <f>IFNA(VLOOKUP(A1956,'HUMAN RESOURCES processed'!$A$2:$M$2692,12,0))</f>
        <v>822484</v>
      </c>
      <c r="W1956" s="24">
        <f>IFNA(VLOOKUP(A1956,'HUMAN RESOURCES processed'!$A$2:$M$2692,13,0))</f>
        <v>0.499</v>
      </c>
      <c r="X1956" s="24">
        <f>IFNA(VLOOKUP(A1956,'TOURISM processed'!$A$2:$F$2692,5,0))</f>
        <v>722000000</v>
      </c>
      <c r="Y1956" s="24">
        <f>IFNA(VLOOKUP(A1956,'TOURISM processed'!$A$2:$F$2692,6,0))</f>
        <v>132000000</v>
      </c>
      <c r="Z1956" s="24">
        <f t="shared" si="7"/>
        <v>160.4894442</v>
      </c>
      <c r="AA1956" s="24">
        <f>IFNA(VLOOKUP(A1956,'BUSINESS processed'!A1956:J4646,5,0))</f>
        <v>0.415</v>
      </c>
      <c r="AB1956" s="24">
        <f>IFNA(VLOOKUP(A1956,'BUSINESS processed'!A1956:J4646,6,0))</f>
        <v>46</v>
      </c>
      <c r="AC1956" s="24">
        <f t="shared" si="1118"/>
        <v>0</v>
      </c>
      <c r="AD1956" s="24">
        <f>IFNA(VLOOKUP(A1956,'BUSINESS processed'!A1956:J4646,8,0))</f>
        <v>140</v>
      </c>
      <c r="AE1956" s="24">
        <f>IFNA(VLOOKUP(A1956,'BUSINESS processed'!A1956:J4646,9,0))</f>
        <v>0.085</v>
      </c>
      <c r="AF1956" s="27">
        <f>IFNA(VLOOKUP(A1956,'BUSINESS processed'!A1956:J4646,10,0))</f>
        <v>0.249</v>
      </c>
      <c r="AG1956" s="26"/>
      <c r="AH1956" s="26"/>
      <c r="AI1956" s="26"/>
      <c r="AJ1956" s="26"/>
      <c r="AK1956" s="26"/>
      <c r="AL1956" s="26"/>
      <c r="AM1956" s="26"/>
      <c r="AN1956" s="26"/>
      <c r="AO1956" s="26"/>
      <c r="AP1956" s="26"/>
      <c r="AQ1956" s="26"/>
      <c r="AR1956" s="26"/>
      <c r="AS1956" s="26"/>
      <c r="AT1956" s="26"/>
      <c r="AU1956" s="26"/>
      <c r="AV1956" s="26"/>
      <c r="AW1956" s="26"/>
      <c r="AX1956" s="26"/>
      <c r="AY1956" s="26"/>
      <c r="AZ1956" s="26"/>
      <c r="BA1956" s="26"/>
      <c r="BB1956" s="26"/>
      <c r="BC1956" s="26"/>
      <c r="BD1956" s="26"/>
      <c r="BE1956" s="26"/>
      <c r="BF1956" s="26"/>
      <c r="BG1956" s="26"/>
      <c r="BH1956" s="26"/>
    </row>
    <row r="1957">
      <c r="A1957" s="18" t="str">
        <f t="shared" si="1"/>
        <v>Oceania_Fiji-Oceania_2006</v>
      </c>
      <c r="B1957" s="19" t="s">
        <v>242</v>
      </c>
      <c r="C1957" s="20" t="s">
        <v>245</v>
      </c>
      <c r="D1957" s="21" t="s">
        <v>85</v>
      </c>
      <c r="E1957" s="22">
        <v>3.103099942E9</v>
      </c>
      <c r="F1957" s="22">
        <f t="shared" si="2"/>
        <v>3747.433691</v>
      </c>
      <c r="G1957" s="23">
        <v>0.038</v>
      </c>
      <c r="H1957" s="23">
        <v>144.0</v>
      </c>
      <c r="I1957" s="23">
        <v>0.073</v>
      </c>
      <c r="J1957" s="24">
        <f>IFNA(VLOOKUP(A1957,'ENERGY processed'!$A$2:$H$2692,7,0),"")</f>
        <v>524</v>
      </c>
      <c r="K1957" s="24">
        <f t="shared" si="3"/>
        <v>0.0006328043862</v>
      </c>
      <c r="L1957" s="24">
        <f>IFNA(VLOOKUP(A1957,'ENERGY processed'!$A$2:$H$2692,8,0),"")</f>
        <v>1203</v>
      </c>
      <c r="M1957" s="24">
        <f t="shared" si="5"/>
        <v>0.001452793276</v>
      </c>
      <c r="N1957" s="24">
        <f>IFNA(VLOOKUP(A1957,'HUMAN RESOURCES processed'!$A$2:$M$2692,5,0))</f>
        <v>0.023</v>
      </c>
      <c r="O1957" s="24">
        <f>IFNA(VLOOKUP(A1957,'HUMAN RESOURCES processed'!$A$2:$M$2692,6,0))</f>
        <v>0.02</v>
      </c>
      <c r="P1957" s="24">
        <f>IFNA(VLOOKUP(A1957,'HUMAN RESOURCES processed'!$A$2:$M$2692,7,0))</f>
        <v>72</v>
      </c>
      <c r="Q1957" s="24">
        <f>IFNA(VLOOKUP(A1957,'HUMAN RESOURCES processed'!$A$2:$M$2692,8,0))</f>
        <v>66</v>
      </c>
      <c r="R1957" s="24">
        <f t="shared" si="6"/>
        <v>69</v>
      </c>
      <c r="S1957" s="24">
        <f>IFNA(VLOOKUP(A1957,'HUMAN RESOURCES processed'!$A$2:$M$2692,9,0))</f>
        <v>0.3</v>
      </c>
      <c r="T1957" s="24">
        <f>IFNA(VLOOKUP(A1957,'HUMAN RESOURCES processed'!$A$2:$M$2692,10,0))</f>
        <v>0.657</v>
      </c>
      <c r="U1957" s="24">
        <f>IFNA(VLOOKUP(A1957,'HUMAN RESOURCES processed'!$A$2:$M$2692,11,0))</f>
        <v>0.042</v>
      </c>
      <c r="V1957" s="24">
        <f>IFNA(VLOOKUP(A1957,'HUMAN RESOURCES processed'!$A$2:$M$2692,12,0))</f>
        <v>828060</v>
      </c>
      <c r="W1957" s="24">
        <f>IFNA(VLOOKUP(A1957,'HUMAN RESOURCES processed'!$A$2:$M$2692,13,0))</f>
        <v>0.503</v>
      </c>
      <c r="X1957" s="24">
        <f>IFNA(VLOOKUP(A1957,'TOURISM processed'!$A$2:$F$2692,5,0))</f>
        <v>684000000</v>
      </c>
      <c r="Y1957" s="24">
        <f>IFNA(VLOOKUP(A1957,'TOURISM processed'!$A$2:$F$2692,6,0))</f>
        <v>123000000</v>
      </c>
      <c r="Z1957" s="24">
        <f t="shared" si="7"/>
        <v>148.5399609</v>
      </c>
      <c r="AA1957" s="24">
        <f>IFNA(VLOOKUP(A1957,'BUSINESS processed'!A1957:J4647,5,0))</f>
        <v>0.415</v>
      </c>
      <c r="AB1957" s="24">
        <f>IFNA(VLOOKUP(A1957,'BUSINESS processed'!A1957:J4647,6,0))</f>
        <v>46</v>
      </c>
      <c r="AC1957" s="24">
        <f t="shared" si="1118"/>
        <v>0</v>
      </c>
      <c r="AD1957" s="24">
        <f>IFNA(VLOOKUP(A1957,'BUSINESS processed'!A1957:J4647,8,0))</f>
        <v>140</v>
      </c>
      <c r="AE1957" s="24">
        <f>IFNA(VLOOKUP(A1957,'BUSINESS processed'!A1957:J4647,9,0))</f>
        <v>0.096</v>
      </c>
      <c r="AF1957" s="27">
        <f>IFNA(VLOOKUP(A1957,'BUSINESS processed'!A1957:J4647,10,0))</f>
        <v>0.344</v>
      </c>
      <c r="AG1957" s="26"/>
      <c r="AH1957" s="26"/>
      <c r="AI1957" s="26"/>
      <c r="AJ1957" s="26"/>
      <c r="AK1957" s="26"/>
      <c r="AL1957" s="26"/>
      <c r="AM1957" s="26"/>
      <c r="AN1957" s="26"/>
      <c r="AO1957" s="26"/>
      <c r="AP1957" s="26"/>
      <c r="AQ1957" s="26"/>
      <c r="AR1957" s="26"/>
      <c r="AS1957" s="26"/>
      <c r="AT1957" s="26"/>
      <c r="AU1957" s="26"/>
      <c r="AV1957" s="26"/>
      <c r="AW1957" s="26"/>
      <c r="AX1957" s="26"/>
      <c r="AY1957" s="26"/>
      <c r="AZ1957" s="26"/>
      <c r="BA1957" s="26"/>
      <c r="BB1957" s="26"/>
      <c r="BC1957" s="26"/>
      <c r="BD1957" s="26"/>
      <c r="BE1957" s="26"/>
      <c r="BF1957" s="26"/>
      <c r="BG1957" s="26"/>
      <c r="BH1957" s="26"/>
    </row>
    <row r="1958">
      <c r="A1958" s="18" t="str">
        <f t="shared" si="1"/>
        <v>Oceania_Fiji-Oceania_2007</v>
      </c>
      <c r="B1958" s="19" t="s">
        <v>242</v>
      </c>
      <c r="C1958" s="20" t="s">
        <v>245</v>
      </c>
      <c r="D1958" s="21" t="s">
        <v>86</v>
      </c>
      <c r="E1958" s="22">
        <v>3.405050612E9</v>
      </c>
      <c r="F1958" s="22">
        <f t="shared" si="2"/>
        <v>4075.991405</v>
      </c>
      <c r="G1958" s="23">
        <v>0.037</v>
      </c>
      <c r="H1958" s="23">
        <v>152.0</v>
      </c>
      <c r="I1958" s="23">
        <v>0.09</v>
      </c>
      <c r="J1958" s="24">
        <f>IFNA(VLOOKUP(A1958,'ENERGY processed'!$A$2:$H$2692,7,0),"")</f>
        <v>578</v>
      </c>
      <c r="K1958" s="24">
        <f t="shared" si="3"/>
        <v>0.0006918907531</v>
      </c>
      <c r="L1958" s="24">
        <f>IFNA(VLOOKUP(A1958,'ENERGY processed'!$A$2:$H$2692,8,0),"")</f>
        <v>1364</v>
      </c>
      <c r="M1958" s="24">
        <f t="shared" si="5"/>
        <v>0.001632766414</v>
      </c>
      <c r="N1958" s="24">
        <f>IFNA(VLOOKUP(A1958,'HUMAN RESOURCES processed'!$A$2:$M$2692,5,0))</f>
        <v>0.023</v>
      </c>
      <c r="O1958" s="24">
        <f>IFNA(VLOOKUP(A1958,'HUMAN RESOURCES processed'!$A$2:$M$2692,6,0))</f>
        <v>0.02</v>
      </c>
      <c r="P1958" s="24">
        <f>IFNA(VLOOKUP(A1958,'HUMAN RESOURCES processed'!$A$2:$M$2692,7,0))</f>
        <v>72</v>
      </c>
      <c r="Q1958" s="24">
        <f>IFNA(VLOOKUP(A1958,'HUMAN RESOURCES processed'!$A$2:$M$2692,8,0))</f>
        <v>66</v>
      </c>
      <c r="R1958" s="24">
        <f t="shared" si="6"/>
        <v>69</v>
      </c>
      <c r="S1958" s="24">
        <f>IFNA(VLOOKUP(A1958,'HUMAN RESOURCES processed'!$A$2:$M$2692,9,0))</f>
        <v>0.296</v>
      </c>
      <c r="T1958" s="24">
        <f>IFNA(VLOOKUP(A1958,'HUMAN RESOURCES processed'!$A$2:$M$2692,10,0))</f>
        <v>0.66</v>
      </c>
      <c r="U1958" s="24">
        <f>IFNA(VLOOKUP(A1958,'HUMAN RESOURCES processed'!$A$2:$M$2692,11,0))</f>
        <v>0.044</v>
      </c>
      <c r="V1958" s="24">
        <f>IFNA(VLOOKUP(A1958,'HUMAN RESOURCES processed'!$A$2:$M$2692,12,0))</f>
        <v>835392</v>
      </c>
      <c r="W1958" s="24">
        <f>IFNA(VLOOKUP(A1958,'HUMAN RESOURCES processed'!$A$2:$M$2692,13,0))</f>
        <v>0.507</v>
      </c>
      <c r="X1958" s="24">
        <f>IFNA(VLOOKUP(A1958,'TOURISM processed'!$A$2:$F$2692,5,0))</f>
        <v>725000000</v>
      </c>
      <c r="Y1958" s="24">
        <f>IFNA(VLOOKUP(A1958,'TOURISM processed'!$A$2:$F$2692,6,0))</f>
        <v>130000000</v>
      </c>
      <c r="Z1958" s="24">
        <f t="shared" si="7"/>
        <v>155.6155673</v>
      </c>
      <c r="AA1958" s="24">
        <f>IFNA(VLOOKUP(A1958,'BUSINESS processed'!A1958:J4648,5,0))</f>
        <v>0.415</v>
      </c>
      <c r="AB1958" s="24">
        <f>IFNA(VLOOKUP(A1958,'BUSINESS processed'!A1958:J4648,6,0))</f>
        <v>46</v>
      </c>
      <c r="AC1958" s="24">
        <f t="shared" si="1118"/>
        <v>0</v>
      </c>
      <c r="AD1958" s="24">
        <f>IFNA(VLOOKUP(A1958,'BUSINESS processed'!A1958:J4648,8,0))</f>
        <v>140</v>
      </c>
      <c r="AE1958" s="24">
        <f>IFNA(VLOOKUP(A1958,'BUSINESS processed'!A1958:J4648,9,0))</f>
        <v>0.109</v>
      </c>
      <c r="AF1958" s="27">
        <f>IFNA(VLOOKUP(A1958,'BUSINESS processed'!A1958:J4648,10,0))</f>
        <v>0.634</v>
      </c>
      <c r="AG1958" s="26"/>
      <c r="AH1958" s="26"/>
      <c r="AI1958" s="26"/>
      <c r="AJ1958" s="26"/>
      <c r="AK1958" s="26"/>
      <c r="AL1958" s="26"/>
      <c r="AM1958" s="26"/>
      <c r="AN1958" s="26"/>
      <c r="AO1958" s="26"/>
      <c r="AP1958" s="26"/>
      <c r="AQ1958" s="26"/>
      <c r="AR1958" s="26"/>
      <c r="AS1958" s="26"/>
      <c r="AT1958" s="26"/>
      <c r="AU1958" s="26"/>
      <c r="AV1958" s="26"/>
      <c r="AW1958" s="26"/>
      <c r="AX1958" s="26"/>
      <c r="AY1958" s="26"/>
      <c r="AZ1958" s="26"/>
      <c r="BA1958" s="26"/>
      <c r="BB1958" s="26"/>
      <c r="BC1958" s="26"/>
      <c r="BD1958" s="26"/>
      <c r="BE1958" s="26"/>
      <c r="BF1958" s="26"/>
      <c r="BG1958" s="26"/>
      <c r="BH1958" s="26"/>
    </row>
    <row r="1959">
      <c r="A1959" s="18" t="str">
        <f t="shared" si="1"/>
        <v>Oceania_Fiji-Oceania_2008</v>
      </c>
      <c r="B1959" s="19" t="s">
        <v>242</v>
      </c>
      <c r="C1959" s="20" t="s">
        <v>245</v>
      </c>
      <c r="D1959" s="21" t="s">
        <v>87</v>
      </c>
      <c r="E1959" s="22">
        <v>3.629936625E9</v>
      </c>
      <c r="F1959" s="22">
        <f t="shared" si="2"/>
        <v>4301.63219</v>
      </c>
      <c r="G1959" s="23">
        <v>0.036</v>
      </c>
      <c r="H1959" s="23">
        <v>154.0</v>
      </c>
      <c r="I1959" s="23">
        <v>0.08</v>
      </c>
      <c r="J1959" s="24">
        <f t="shared" ref="J1959:J1960" si="1120">IF(AND( C1959=C1958,D1959&gt;D1958),J1958,"")</f>
        <v>578</v>
      </c>
      <c r="K1959" s="24">
        <f t="shared" si="3"/>
        <v>0.0006849550454</v>
      </c>
      <c r="L1959" s="24">
        <f>IF(AND(C1959=C1958,C1959&gt;C1958),C1958,0)</f>
        <v>0</v>
      </c>
      <c r="M1959" s="24">
        <f t="shared" si="5"/>
        <v>0</v>
      </c>
      <c r="N1959" s="24">
        <f>IFNA(VLOOKUP(A1959,'HUMAN RESOURCES processed'!$A$2:$M$2692,5,0))</f>
        <v>0.022</v>
      </c>
      <c r="O1959" s="24">
        <f>IFNA(VLOOKUP(A1959,'HUMAN RESOURCES processed'!$A$2:$M$2692,6,0))</f>
        <v>0.02</v>
      </c>
      <c r="P1959" s="24">
        <f>IFNA(VLOOKUP(A1959,'HUMAN RESOURCES processed'!$A$2:$M$2692,7,0))</f>
        <v>72</v>
      </c>
      <c r="Q1959" s="24">
        <f>IFNA(VLOOKUP(A1959,'HUMAN RESOURCES processed'!$A$2:$M$2692,8,0))</f>
        <v>66</v>
      </c>
      <c r="R1959" s="24">
        <f t="shared" si="6"/>
        <v>69</v>
      </c>
      <c r="S1959" s="24">
        <f>IFNA(VLOOKUP(A1959,'HUMAN RESOURCES processed'!$A$2:$M$2692,9,0))</f>
        <v>0.294</v>
      </c>
      <c r="T1959" s="24">
        <f>IFNA(VLOOKUP(A1959,'HUMAN RESOURCES processed'!$A$2:$M$2692,10,0))</f>
        <v>0.661</v>
      </c>
      <c r="U1959" s="24">
        <f>IFNA(VLOOKUP(A1959,'HUMAN RESOURCES processed'!$A$2:$M$2692,11,0))</f>
        <v>0.045</v>
      </c>
      <c r="V1959" s="24">
        <f>IFNA(VLOOKUP(A1959,'HUMAN RESOURCES processed'!$A$2:$M$2692,12,0))</f>
        <v>843851</v>
      </c>
      <c r="W1959" s="24">
        <f>IFNA(VLOOKUP(A1959,'HUMAN RESOURCES processed'!$A$2:$M$2692,13,0))</f>
        <v>0.511</v>
      </c>
      <c r="X1959" s="24">
        <f>IFNA(VLOOKUP(A1959,'TOURISM processed'!$A$2:$F$2692,5,0))</f>
        <v>938000000</v>
      </c>
      <c r="Y1959" s="24">
        <f>IFNA(VLOOKUP(A1959,'TOURISM processed'!$A$2:$F$2692,6,0))</f>
        <v>112000000</v>
      </c>
      <c r="Z1959" s="24">
        <f t="shared" si="7"/>
        <v>132.7248531</v>
      </c>
      <c r="AA1959" s="24">
        <f>IFNA(VLOOKUP(A1959,'BUSINESS processed'!A1959:J4649,5,0))</f>
        <v>0.415</v>
      </c>
      <c r="AB1959" s="24">
        <f>IFNA(VLOOKUP(A1959,'BUSINESS processed'!A1959:J4649,6,0))</f>
        <v>46</v>
      </c>
      <c r="AC1959" s="24">
        <f t="shared" si="1118"/>
        <v>0</v>
      </c>
      <c r="AD1959" s="24">
        <f>IFNA(VLOOKUP(A1959,'BUSINESS processed'!A1959:J4649,8,0))</f>
        <v>140</v>
      </c>
      <c r="AE1959" s="24">
        <f>IFNA(VLOOKUP(A1959,'BUSINESS processed'!A1959:J4649,9,0))</f>
        <v>0.13</v>
      </c>
      <c r="AF1959" s="27">
        <f>IFNA(VLOOKUP(A1959,'BUSINESS processed'!A1959:J4649,10,0))</f>
        <v>0.711</v>
      </c>
      <c r="AG1959" s="26"/>
      <c r="AH1959" s="26"/>
      <c r="AI1959" s="26"/>
      <c r="AJ1959" s="26"/>
      <c r="AK1959" s="26"/>
      <c r="AL1959" s="26"/>
      <c r="AM1959" s="26"/>
      <c r="AN1959" s="26"/>
      <c r="AO1959" s="26"/>
      <c r="AP1959" s="26"/>
      <c r="AQ1959" s="26"/>
      <c r="AR1959" s="26"/>
      <c r="AS1959" s="26"/>
      <c r="AT1959" s="26"/>
      <c r="AU1959" s="26"/>
      <c r="AV1959" s="26"/>
      <c r="AW1959" s="26"/>
      <c r="AX1959" s="26"/>
      <c r="AY1959" s="26"/>
      <c r="AZ1959" s="26"/>
      <c r="BA1959" s="26"/>
      <c r="BB1959" s="26"/>
      <c r="BC1959" s="26"/>
      <c r="BD1959" s="26"/>
      <c r="BE1959" s="26"/>
      <c r="BF1959" s="26"/>
      <c r="BG1959" s="26"/>
      <c r="BH1959" s="26"/>
    </row>
    <row r="1960">
      <c r="A1960" s="18" t="str">
        <f t="shared" si="1"/>
        <v>Oceania_Fiji-Oceania_2009</v>
      </c>
      <c r="B1960" s="19" t="s">
        <v>242</v>
      </c>
      <c r="C1960" s="20" t="s">
        <v>245</v>
      </c>
      <c r="D1960" s="21" t="s">
        <v>88</v>
      </c>
      <c r="E1960" s="22">
        <v>2.925499821E9</v>
      </c>
      <c r="F1960" s="22">
        <f t="shared" si="2"/>
        <v>3431.75588</v>
      </c>
      <c r="G1960" s="23">
        <v>0.042</v>
      </c>
      <c r="H1960" s="23">
        <v>143.0</v>
      </c>
      <c r="I1960" s="23">
        <v>0.079</v>
      </c>
      <c r="J1960" s="24">
        <f t="shared" si="1120"/>
        <v>578</v>
      </c>
      <c r="K1960" s="24">
        <f t="shared" si="3"/>
        <v>0.0006780225671</v>
      </c>
      <c r="L1960" s="24">
        <f>IFNA(VLOOKUP(A1960,'ENERGY processed'!$A$2:$H$2692,8,0),"")</f>
        <v>849</v>
      </c>
      <c r="M1960" s="24">
        <f t="shared" si="5"/>
        <v>0.0009959189611</v>
      </c>
      <c r="N1960" s="24">
        <f>IFNA(VLOOKUP(A1960,'HUMAN RESOURCES processed'!$A$2:$M$2692,5,0))</f>
        <v>0.022</v>
      </c>
      <c r="O1960" s="24">
        <f>IFNA(VLOOKUP(A1960,'HUMAN RESOURCES processed'!$A$2:$M$2692,6,0))</f>
        <v>0.02</v>
      </c>
      <c r="P1960" s="24">
        <f>IFNA(VLOOKUP(A1960,'HUMAN RESOURCES processed'!$A$2:$M$2692,7,0))</f>
        <v>72</v>
      </c>
      <c r="Q1960" s="24">
        <f>IFNA(VLOOKUP(A1960,'HUMAN RESOURCES processed'!$A$2:$M$2692,8,0))</f>
        <v>66</v>
      </c>
      <c r="R1960" s="24">
        <f t="shared" si="6"/>
        <v>69</v>
      </c>
      <c r="S1960" s="24">
        <f>IFNA(VLOOKUP(A1960,'HUMAN RESOURCES processed'!$A$2:$M$2692,9,0))</f>
        <v>0.292</v>
      </c>
      <c r="T1960" s="24">
        <f>IFNA(VLOOKUP(A1960,'HUMAN RESOURCES processed'!$A$2:$M$2692,10,0))</f>
        <v>0.662</v>
      </c>
      <c r="U1960" s="24">
        <f>IFNA(VLOOKUP(A1960,'HUMAN RESOURCES processed'!$A$2:$M$2692,11,0))</f>
        <v>0.047</v>
      </c>
      <c r="V1960" s="24">
        <f>IFNA(VLOOKUP(A1960,'HUMAN RESOURCES processed'!$A$2:$M$2692,12,0))</f>
        <v>852479</v>
      </c>
      <c r="W1960" s="24">
        <f>IFNA(VLOOKUP(A1960,'HUMAN RESOURCES processed'!$A$2:$M$2692,13,0))</f>
        <v>0.514</v>
      </c>
      <c r="X1960" s="24">
        <f>IFNA(VLOOKUP(A1960,'TOURISM processed'!$A$2:$F$2692,5,0))</f>
        <v>724000000</v>
      </c>
      <c r="Y1960" s="24">
        <f>IFNA(VLOOKUP(A1960,'TOURISM processed'!$A$2:$F$2692,6,0))</f>
        <v>110000000</v>
      </c>
      <c r="Z1960" s="24">
        <f t="shared" si="7"/>
        <v>129.0354367</v>
      </c>
      <c r="AA1960" s="24">
        <f>IFNA(VLOOKUP(A1960,'BUSINESS processed'!A1960:J4650,5,0))</f>
        <v>0.412</v>
      </c>
      <c r="AB1960" s="24">
        <f>IFNA(VLOOKUP(A1960,'BUSINESS processed'!A1960:J4650,6,0))</f>
        <v>46</v>
      </c>
      <c r="AC1960" s="24">
        <f t="shared" si="1118"/>
        <v>0</v>
      </c>
      <c r="AD1960" s="24">
        <f>IFNA(VLOOKUP(A1960,'BUSINESS processed'!A1960:J4650,8,0))</f>
        <v>150</v>
      </c>
      <c r="AE1960" s="24">
        <f>IFNA(VLOOKUP(A1960,'BUSINESS processed'!A1960:J4650,9,0))</f>
        <v>0.17</v>
      </c>
      <c r="AF1960" s="27">
        <f>IFNA(VLOOKUP(A1960,'BUSINESS processed'!A1960:J4650,10,0))</f>
        <v>0.751</v>
      </c>
      <c r="AG1960" s="26"/>
      <c r="AH1960" s="26"/>
      <c r="AI1960" s="26"/>
      <c r="AJ1960" s="26"/>
      <c r="AK1960" s="26"/>
      <c r="AL1960" s="26"/>
      <c r="AM1960" s="26"/>
      <c r="AN1960" s="26"/>
      <c r="AO1960" s="26"/>
      <c r="AP1960" s="26"/>
      <c r="AQ1960" s="26"/>
      <c r="AR1960" s="26"/>
      <c r="AS1960" s="26"/>
      <c r="AT1960" s="26"/>
      <c r="AU1960" s="26"/>
      <c r="AV1960" s="26"/>
      <c r="AW1960" s="26"/>
      <c r="AX1960" s="26"/>
      <c r="AY1960" s="26"/>
      <c r="AZ1960" s="26"/>
      <c r="BA1960" s="26"/>
      <c r="BB1960" s="26"/>
      <c r="BC1960" s="26"/>
      <c r="BD1960" s="26"/>
      <c r="BE1960" s="26"/>
      <c r="BF1960" s="26"/>
      <c r="BG1960" s="26"/>
      <c r="BH1960" s="26"/>
    </row>
    <row r="1961">
      <c r="A1961" s="18" t="str">
        <f t="shared" si="1"/>
        <v>Oceania_Fiji-Oceania_2010</v>
      </c>
      <c r="B1961" s="19" t="s">
        <v>242</v>
      </c>
      <c r="C1961" s="20" t="s">
        <v>245</v>
      </c>
      <c r="D1961" s="21" t="s">
        <v>89</v>
      </c>
      <c r="E1961" s="22">
        <v>3.225095136E9</v>
      </c>
      <c r="F1961" s="22">
        <f t="shared" si="2"/>
        <v>3747.674635</v>
      </c>
      <c r="G1961" s="23">
        <v>0.042</v>
      </c>
      <c r="H1961" s="23">
        <v>154.0</v>
      </c>
      <c r="I1961" s="23">
        <v>0.075</v>
      </c>
      <c r="J1961" s="24">
        <f>IFNA(VLOOKUP(A1961,'ENERGY processed'!$A$2:$H$2692,7,0),"")</f>
        <v>559</v>
      </c>
      <c r="K1961" s="24">
        <f t="shared" si="3"/>
        <v>0.0006495777744</v>
      </c>
      <c r="L1961" s="24">
        <f>IFNA(VLOOKUP(A1961,'ENERGY processed'!$A$2:$H$2692,8,0),"")</f>
        <v>1360</v>
      </c>
      <c r="M1961" s="24">
        <f t="shared" si="5"/>
        <v>0.00158036811</v>
      </c>
      <c r="N1961" s="24">
        <f>IFNA(VLOOKUP(A1961,'HUMAN RESOURCES processed'!$A$2:$M$2692,5,0))</f>
        <v>0.022</v>
      </c>
      <c r="O1961" s="24">
        <f>IFNA(VLOOKUP(A1961,'HUMAN RESOURCES processed'!$A$2:$M$2692,6,0))</f>
        <v>0.02</v>
      </c>
      <c r="P1961" s="24">
        <f>IFNA(VLOOKUP(A1961,'HUMAN RESOURCES processed'!$A$2:$M$2692,7,0))</f>
        <v>72</v>
      </c>
      <c r="Q1961" s="24">
        <f>IFNA(VLOOKUP(A1961,'HUMAN RESOURCES processed'!$A$2:$M$2692,8,0))</f>
        <v>66</v>
      </c>
      <c r="R1961" s="24">
        <f t="shared" si="6"/>
        <v>69</v>
      </c>
      <c r="S1961" s="24">
        <f>IFNA(VLOOKUP(A1961,'HUMAN RESOURCES processed'!$A$2:$M$2692,9,0))</f>
        <v>0.29</v>
      </c>
      <c r="T1961" s="24">
        <f>IFNA(VLOOKUP(A1961,'HUMAN RESOURCES processed'!$A$2:$M$2692,10,0))</f>
        <v>0.661</v>
      </c>
      <c r="U1961" s="24">
        <f>IFNA(VLOOKUP(A1961,'HUMAN RESOURCES processed'!$A$2:$M$2692,11,0))</f>
        <v>0.048</v>
      </c>
      <c r="V1961" s="24">
        <f>IFNA(VLOOKUP(A1961,'HUMAN RESOURCES processed'!$A$2:$M$2692,12,0))</f>
        <v>860559</v>
      </c>
      <c r="W1961" s="24">
        <f>IFNA(VLOOKUP(A1961,'HUMAN RESOURCES processed'!$A$2:$M$2692,13,0))</f>
        <v>0.518</v>
      </c>
      <c r="X1961" s="24">
        <f>IFNA(VLOOKUP(A1961,'TOURISM processed'!$A$2:$F$2692,5,0))</f>
        <v>809000000</v>
      </c>
      <c r="Y1961" s="24">
        <f>IFNA(VLOOKUP(A1961,'TOURISM processed'!$A$2:$F$2692,6,0))</f>
        <v>100000000</v>
      </c>
      <c r="Z1961" s="24">
        <f t="shared" si="7"/>
        <v>116.2035375</v>
      </c>
      <c r="AA1961" s="24">
        <f>IFNA(VLOOKUP(A1961,'BUSINESS processed'!A1961:J4651,5,0))</f>
        <v>0.393</v>
      </c>
      <c r="AB1961" s="24">
        <f>IFNA(VLOOKUP(A1961,'BUSINESS processed'!A1961:J4651,6,0))</f>
        <v>46</v>
      </c>
      <c r="AC1961" s="24">
        <f t="shared" si="1118"/>
        <v>0</v>
      </c>
      <c r="AD1961" s="24">
        <f>IFNA(VLOOKUP(A1961,'BUSINESS processed'!A1961:J4651,8,0))</f>
        <v>163</v>
      </c>
      <c r="AE1961" s="24">
        <f>IFNA(VLOOKUP(A1961,'BUSINESS processed'!A1961:J4651,9,0))</f>
        <v>0.2</v>
      </c>
      <c r="AF1961" s="27">
        <f>IFNA(VLOOKUP(A1961,'BUSINESS processed'!A1961:J4651,10,0))</f>
        <v>0.811</v>
      </c>
      <c r="AG1961" s="26"/>
      <c r="AH1961" s="26"/>
      <c r="AI1961" s="26"/>
      <c r="AJ1961" s="26"/>
      <c r="AK1961" s="26"/>
      <c r="AL1961" s="26"/>
      <c r="AM1961" s="26"/>
      <c r="AN1961" s="26"/>
      <c r="AO1961" s="26"/>
      <c r="AP1961" s="26"/>
      <c r="AQ1961" s="26"/>
      <c r="AR1961" s="26"/>
      <c r="AS1961" s="26"/>
      <c r="AT1961" s="26"/>
      <c r="AU1961" s="26"/>
      <c r="AV1961" s="26"/>
      <c r="AW1961" s="26"/>
      <c r="AX1961" s="26"/>
      <c r="AY1961" s="26"/>
      <c r="AZ1961" s="26"/>
      <c r="BA1961" s="26"/>
      <c r="BB1961" s="26"/>
      <c r="BC1961" s="26"/>
      <c r="BD1961" s="26"/>
      <c r="BE1961" s="26"/>
      <c r="BF1961" s="26"/>
      <c r="BG1961" s="26"/>
      <c r="BH1961" s="26"/>
    </row>
    <row r="1962">
      <c r="A1962" s="18" t="str">
        <f t="shared" si="1"/>
        <v>Oceania_Fiji-Oceania_2011</v>
      </c>
      <c r="B1962" s="19" t="s">
        <v>242</v>
      </c>
      <c r="C1962" s="20" t="s">
        <v>245</v>
      </c>
      <c r="D1962" s="21" t="s">
        <v>90</v>
      </c>
      <c r="E1962" s="22">
        <v>3.753485389E9</v>
      </c>
      <c r="F1962" s="22">
        <f t="shared" si="2"/>
        <v>4324.685529</v>
      </c>
      <c r="G1962" s="23">
        <v>0.038</v>
      </c>
      <c r="H1962" s="23">
        <v>167.0</v>
      </c>
      <c r="I1962" s="23">
        <v>0.075</v>
      </c>
      <c r="J1962" s="24">
        <f t="shared" ref="J1962:J1963" si="1121">IF(AND( C1962=C1961,D1962&gt;D1961),J1961,"")</f>
        <v>559</v>
      </c>
      <c r="K1962" s="24">
        <f t="shared" si="3"/>
        <v>0.0006440678357</v>
      </c>
      <c r="L1962" s="24">
        <f t="shared" ref="L1962:L1965" si="1122">IF(AND(C1962=C1961,C1962&gt;C1961),C1961,0)</f>
        <v>0</v>
      </c>
      <c r="M1962" s="24">
        <f t="shared" si="5"/>
        <v>0</v>
      </c>
      <c r="N1962" s="24">
        <f>IFNA(VLOOKUP(A1962,'HUMAN RESOURCES processed'!$A$2:$M$2692,5,0))</f>
        <v>0.021</v>
      </c>
      <c r="O1962" s="24">
        <f>IFNA(VLOOKUP(A1962,'HUMAN RESOURCES processed'!$A$2:$M$2692,6,0))</f>
        <v>0.02</v>
      </c>
      <c r="P1962" s="24">
        <f>IFNA(VLOOKUP(A1962,'HUMAN RESOURCES processed'!$A$2:$M$2692,7,0))</f>
        <v>73</v>
      </c>
      <c r="Q1962" s="24">
        <f>IFNA(VLOOKUP(A1962,'HUMAN RESOURCES processed'!$A$2:$M$2692,8,0))</f>
        <v>67</v>
      </c>
      <c r="R1962" s="24">
        <f t="shared" si="6"/>
        <v>70</v>
      </c>
      <c r="S1962" s="24">
        <f>IFNA(VLOOKUP(A1962,'HUMAN RESOURCES processed'!$A$2:$M$2692,9,0))</f>
        <v>0.289</v>
      </c>
      <c r="T1962" s="24">
        <f>IFNA(VLOOKUP(A1962,'HUMAN RESOURCES processed'!$A$2:$M$2692,10,0))</f>
        <v>0.661</v>
      </c>
      <c r="U1962" s="24">
        <f>IFNA(VLOOKUP(A1962,'HUMAN RESOURCES processed'!$A$2:$M$2692,11,0))</f>
        <v>0.05</v>
      </c>
      <c r="V1962" s="24">
        <f>IFNA(VLOOKUP(A1962,'HUMAN RESOURCES processed'!$A$2:$M$2692,12,0))</f>
        <v>867921</v>
      </c>
      <c r="W1962" s="24">
        <f>IFNA(VLOOKUP(A1962,'HUMAN RESOURCES processed'!$A$2:$M$2692,13,0))</f>
        <v>0.522</v>
      </c>
      <c r="X1962" s="24">
        <f>IFNA(VLOOKUP(A1962,'TOURISM processed'!$A$2:$F$2692,5,0))</f>
        <v>933000000</v>
      </c>
      <c r="Y1962" s="24">
        <f>IFNA(VLOOKUP(A1962,'TOURISM processed'!$A$2:$F$2692,6,0))</f>
        <v>115000000</v>
      </c>
      <c r="Z1962" s="24">
        <f t="shared" si="7"/>
        <v>132.5005386</v>
      </c>
      <c r="AA1962" s="24">
        <f>IFNA(VLOOKUP(A1962,'BUSINESS processed'!A1962:J4652,5,0))</f>
        <v>0.383</v>
      </c>
      <c r="AB1962" s="24">
        <f>IFNA(VLOOKUP(A1962,'BUSINESS processed'!A1962:J4652,6,0))</f>
        <v>45</v>
      </c>
      <c r="AC1962" s="24">
        <f t="shared" si="1118"/>
        <v>0</v>
      </c>
      <c r="AD1962" s="24">
        <f>IFNA(VLOOKUP(A1962,'BUSINESS processed'!A1962:J4652,8,0))</f>
        <v>163</v>
      </c>
      <c r="AE1962" s="24">
        <f>IFNA(VLOOKUP(A1962,'BUSINESS processed'!A1962:J4652,9,0))</f>
        <v>0.28</v>
      </c>
      <c r="AF1962" s="27">
        <f>IFNA(VLOOKUP(A1962,'BUSINESS processed'!A1962:J4652,10,0))</f>
        <v>0.838</v>
      </c>
      <c r="AG1962" s="26"/>
      <c r="AH1962" s="26"/>
      <c r="AI1962" s="26"/>
      <c r="AJ1962" s="26"/>
      <c r="AK1962" s="26"/>
      <c r="AL1962" s="26"/>
      <c r="AM1962" s="26"/>
      <c r="AN1962" s="26"/>
      <c r="AO1962" s="26"/>
      <c r="AP1962" s="26"/>
      <c r="AQ1962" s="26"/>
      <c r="AR1962" s="26"/>
      <c r="AS1962" s="26"/>
      <c r="AT1962" s="26"/>
      <c r="AU1962" s="26"/>
      <c r="AV1962" s="26"/>
      <c r="AW1962" s="26"/>
      <c r="AX1962" s="26"/>
      <c r="AY1962" s="26"/>
      <c r="AZ1962" s="26"/>
      <c r="BA1962" s="26"/>
      <c r="BB1962" s="26"/>
      <c r="BC1962" s="26"/>
      <c r="BD1962" s="26"/>
      <c r="BE1962" s="26"/>
      <c r="BF1962" s="26"/>
      <c r="BG1962" s="26"/>
      <c r="BH1962" s="26"/>
    </row>
    <row r="1963">
      <c r="A1963" s="18" t="str">
        <f t="shared" si="1"/>
        <v>Oceania_Fiji-Oceania_2012</v>
      </c>
      <c r="B1963" s="19" t="s">
        <v>242</v>
      </c>
      <c r="C1963" s="20" t="s">
        <v>245</v>
      </c>
      <c r="D1963" s="21" t="s">
        <v>91</v>
      </c>
      <c r="E1963" s="22">
        <v>4.035420973E9</v>
      </c>
      <c r="F1963" s="22">
        <f t="shared" si="2"/>
        <v>4613.269939</v>
      </c>
      <c r="G1963" s="23">
        <v>0.04</v>
      </c>
      <c r="H1963" s="23">
        <v>177.0</v>
      </c>
      <c r="I1963" s="23">
        <v>0.07</v>
      </c>
      <c r="J1963" s="24">
        <f t="shared" si="1121"/>
        <v>559</v>
      </c>
      <c r="K1963" s="24">
        <f t="shared" si="3"/>
        <v>0.00063904557</v>
      </c>
      <c r="L1963" s="24">
        <f t="shared" si="1122"/>
        <v>0</v>
      </c>
      <c r="M1963" s="24">
        <f t="shared" si="5"/>
        <v>0</v>
      </c>
      <c r="N1963" s="24">
        <f>IFNA(VLOOKUP(A1963,'HUMAN RESOURCES processed'!$A$2:$M$2692,5,0))</f>
        <v>0.021</v>
      </c>
      <c r="O1963" s="24">
        <f>IFNA(VLOOKUP(A1963,'HUMAN RESOURCES processed'!$A$2:$M$2692,6,0))</f>
        <v>0.02</v>
      </c>
      <c r="P1963" s="24">
        <f>IFNA(VLOOKUP(A1963,'HUMAN RESOURCES processed'!$A$2:$M$2692,7,0))</f>
        <v>73</v>
      </c>
      <c r="Q1963" s="24">
        <f>IFNA(VLOOKUP(A1963,'HUMAN RESOURCES processed'!$A$2:$M$2692,8,0))</f>
        <v>67</v>
      </c>
      <c r="R1963" s="24">
        <f t="shared" si="6"/>
        <v>70</v>
      </c>
      <c r="S1963" s="24">
        <f>IFNA(VLOOKUP(A1963,'HUMAN RESOURCES processed'!$A$2:$M$2692,9,0))</f>
        <v>0.289</v>
      </c>
      <c r="T1963" s="24">
        <f>IFNA(VLOOKUP(A1963,'HUMAN RESOURCES processed'!$A$2:$M$2692,10,0))</f>
        <v>0.659</v>
      </c>
      <c r="U1963" s="24">
        <f>IFNA(VLOOKUP(A1963,'HUMAN RESOURCES processed'!$A$2:$M$2692,11,0))</f>
        <v>0.052</v>
      </c>
      <c r="V1963" s="24">
        <f>IFNA(VLOOKUP(A1963,'HUMAN RESOURCES processed'!$A$2:$M$2692,12,0))</f>
        <v>874742</v>
      </c>
      <c r="W1963" s="24">
        <f>IFNA(VLOOKUP(A1963,'HUMAN RESOURCES processed'!$A$2:$M$2692,13,0))</f>
        <v>0.526</v>
      </c>
      <c r="X1963" s="24">
        <f>IFNA(VLOOKUP(A1963,'TOURISM processed'!$A$2:$F$2692,5,0))</f>
        <v>987000000</v>
      </c>
      <c r="Y1963" s="24">
        <f>IFNA(VLOOKUP(A1963,'TOURISM processed'!$A$2:$F$2692,6,0))</f>
        <v>110000000</v>
      </c>
      <c r="Z1963" s="24">
        <f t="shared" si="7"/>
        <v>125.7513644</v>
      </c>
      <c r="AA1963" s="24">
        <f>IFNA(VLOOKUP(A1963,'BUSINESS processed'!A1963:J4653,5,0))</f>
        <v>0.376</v>
      </c>
      <c r="AB1963" s="24">
        <f>IFNA(VLOOKUP(A1963,'BUSINESS processed'!A1963:J4653,6,0))</f>
        <v>59</v>
      </c>
      <c r="AC1963" s="24">
        <f>IFNA(VLOOKUP(A1963,'BUSINESS processed'!A1963:J4653,7,0))</f>
        <v>58</v>
      </c>
      <c r="AD1963" s="24">
        <f>IFNA(VLOOKUP(A1963,'BUSINESS processed'!A1963:J4653,8,0))</f>
        <v>163</v>
      </c>
      <c r="AE1963" s="24">
        <f>IFNA(VLOOKUP(A1963,'BUSINESS processed'!A1963:J4653,9,0))</f>
        <v>0.337</v>
      </c>
      <c r="AF1963" s="27">
        <f>IFNA(VLOOKUP(A1963,'BUSINESS processed'!A1963:J4653,10,0))</f>
        <v>0.982</v>
      </c>
      <c r="AG1963" s="26"/>
      <c r="AH1963" s="26"/>
      <c r="AI1963" s="26"/>
      <c r="AJ1963" s="26"/>
      <c r="AK1963" s="26"/>
      <c r="AL1963" s="26"/>
      <c r="AM1963" s="26"/>
      <c r="AN1963" s="26"/>
      <c r="AO1963" s="26"/>
      <c r="AP1963" s="26"/>
      <c r="AQ1963" s="26"/>
      <c r="AR1963" s="26"/>
      <c r="AS1963" s="26"/>
      <c r="AT1963" s="26"/>
      <c r="AU1963" s="26"/>
      <c r="AV1963" s="26"/>
      <c r="AW1963" s="26"/>
      <c r="AX1963" s="26"/>
      <c r="AY1963" s="26"/>
      <c r="AZ1963" s="26"/>
      <c r="BA1963" s="26"/>
      <c r="BB1963" s="26"/>
      <c r="BC1963" s="26"/>
      <c r="BD1963" s="26"/>
      <c r="BE1963" s="26"/>
      <c r="BF1963" s="26"/>
      <c r="BG1963" s="26"/>
      <c r="BH1963" s="26"/>
    </row>
    <row r="1964">
      <c r="A1964" s="18" t="str">
        <f t="shared" si="1"/>
        <v>Oceania_French Polynesia-Oceania_2000</v>
      </c>
      <c r="B1964" s="19" t="s">
        <v>242</v>
      </c>
      <c r="C1964" s="20" t="s">
        <v>246</v>
      </c>
      <c r="D1964" s="21" t="s">
        <v>70</v>
      </c>
      <c r="E1964" s="22">
        <v>3.447543138E9</v>
      </c>
      <c r="F1964" s="22">
        <f t="shared" si="2"/>
        <v>14530.22602</v>
      </c>
      <c r="G1964" s="39">
        <f t="shared" ref="G1964:G1989" si="1123">IF(AND(C1964=C1963,D1964&gt;D1963),G1963,0)</f>
        <v>0</v>
      </c>
      <c r="H1964" s="39">
        <f t="shared" ref="H1964:H1989" si="1124">IF(AND(C1964=C1963,C1964&gt;C1963),C1963,0)</f>
        <v>0</v>
      </c>
      <c r="I1964" s="39">
        <f t="shared" ref="I1964:I2015" si="1125">IF(AND(C1964=C1963,D1964&gt;D1963),I1963,0)</f>
        <v>0</v>
      </c>
      <c r="J1964" s="24">
        <f t="shared" ref="J1964:J1995" si="1126">IF(AND( C1964=C1963,D1964&gt;D1963),J1963,0)</f>
        <v>0</v>
      </c>
      <c r="K1964" s="24">
        <f t="shared" si="3"/>
        <v>0</v>
      </c>
      <c r="L1964" s="24">
        <f t="shared" si="1122"/>
        <v>0</v>
      </c>
      <c r="M1964" s="24">
        <f t="shared" si="5"/>
        <v>0</v>
      </c>
      <c r="N1964" s="24">
        <f>IFNA(VLOOKUP(A1964,'HUMAN RESOURCES processed'!$A$2:$M$2692,5,0))</f>
        <v>0.02</v>
      </c>
      <c r="O1964" s="24">
        <f t="shared" ref="O1964:O1989" si="1127">IF(AND(C1964=C1963,D1964&gt;806),O1963,0)</f>
        <v>0</v>
      </c>
      <c r="P1964" s="24">
        <f>IFNA(VLOOKUP(A1964,'HUMAN RESOURCES processed'!$A$2:$M$2692,7,0))</f>
        <v>75</v>
      </c>
      <c r="Q1964" s="24">
        <f>IFNA(VLOOKUP(A1964,'HUMAN RESOURCES processed'!$A$2:$M$2692,8,0))</f>
        <v>70</v>
      </c>
      <c r="R1964" s="24">
        <f t="shared" si="6"/>
        <v>72.5</v>
      </c>
      <c r="S1964" s="24">
        <f>IFNA(VLOOKUP(A1964,'HUMAN RESOURCES processed'!$A$2:$M$2692,9,0))</f>
        <v>0.318</v>
      </c>
      <c r="T1964" s="24">
        <f>IFNA(VLOOKUP(A1964,'HUMAN RESOURCES processed'!$A$2:$M$2692,10,0))</f>
        <v>0.64</v>
      </c>
      <c r="U1964" s="24">
        <f>IFNA(VLOOKUP(A1964,'HUMAN RESOURCES processed'!$A$2:$M$2692,11,0))</f>
        <v>0.043</v>
      </c>
      <c r="V1964" s="24">
        <f>IFNA(VLOOKUP(A1964,'HUMAN RESOURCES processed'!$A$2:$M$2692,12,0))</f>
        <v>237267</v>
      </c>
      <c r="W1964" s="24">
        <f>IFNA(VLOOKUP(A1964,'HUMAN RESOURCES processed'!$A$2:$M$2692,13,0))</f>
        <v>0.561</v>
      </c>
      <c r="X1964" s="24">
        <f t="shared" ref="X1964:X1965" si="1128">IF(AND(C1964=C1963,D1964&gt;D1963),X1963,0)</f>
        <v>0</v>
      </c>
      <c r="Y1964" s="24">
        <f t="shared" ref="Y1964:Y1965" si="1129">IF(AND(C1964=C1963,D1964&gt;D1963),Y1963,0)</f>
        <v>0</v>
      </c>
      <c r="Z1964" s="24">
        <f t="shared" si="7"/>
        <v>0</v>
      </c>
      <c r="AA1964" s="24">
        <f t="shared" ref="AA1964:AA1994" si="1130">IF(AND(C1964=C1963,D1964&gt;D1963),AA1963,0)</f>
        <v>0</v>
      </c>
      <c r="AB1964" s="24">
        <f t="shared" ref="AB1964:AB1992" si="1131">IF(AND(C1964=C1963,D1964&gt;D1963),AB1963,0)</f>
        <v>0</v>
      </c>
      <c r="AC1964" s="24">
        <f t="shared" ref="AC1964:AC2001" si="1132">IF(AND(C1964=C1963,D1964&gt;D1963),AC1963,0)</f>
        <v>0</v>
      </c>
      <c r="AD1964" s="24">
        <f t="shared" ref="AD1964:AD1994" si="1133">IF(AND(C1964=C1963,D1964&gt;D1963),AD1963,0)</f>
        <v>0</v>
      </c>
      <c r="AE1964" s="24">
        <f>IFNA(VLOOKUP(A1964,'BUSINESS processed'!A1964:J4654,9,0))</f>
        <v>0.064</v>
      </c>
      <c r="AF1964" s="27">
        <f>IFNA(VLOOKUP(A1964,'BUSINESS processed'!A1964:J4654,10,0))</f>
        <v>0.168</v>
      </c>
      <c r="AG1964" s="26"/>
      <c r="AH1964" s="26"/>
      <c r="AI1964" s="26"/>
      <c r="AJ1964" s="26"/>
      <c r="AK1964" s="26"/>
      <c r="AL1964" s="26"/>
      <c r="AM1964" s="26"/>
      <c r="AN1964" s="26"/>
      <c r="AO1964" s="26"/>
      <c r="AP1964" s="26"/>
      <c r="AQ1964" s="26"/>
      <c r="AR1964" s="26"/>
      <c r="AS1964" s="26"/>
      <c r="AT1964" s="26"/>
      <c r="AU1964" s="26"/>
      <c r="AV1964" s="26"/>
      <c r="AW1964" s="26"/>
      <c r="AX1964" s="26"/>
      <c r="AY1964" s="26"/>
      <c r="AZ1964" s="26"/>
      <c r="BA1964" s="26"/>
      <c r="BB1964" s="26"/>
      <c r="BC1964" s="26"/>
      <c r="BD1964" s="26"/>
      <c r="BE1964" s="26"/>
      <c r="BF1964" s="26"/>
      <c r="BG1964" s="26"/>
      <c r="BH1964" s="26"/>
    </row>
    <row r="1965">
      <c r="A1965" s="18" t="str">
        <f t="shared" si="1"/>
        <v>Oceania_French Polynesia-Oceania_2001</v>
      </c>
      <c r="B1965" s="19" t="s">
        <v>242</v>
      </c>
      <c r="C1965" s="20" t="s">
        <v>246</v>
      </c>
      <c r="D1965" s="21" t="s">
        <v>71</v>
      </c>
      <c r="E1965" s="20">
        <f t="shared" ref="E1965:E1976" si="1134">IF(AND(C1965=C1964,D1965&gt;D1964),E1964,"")</f>
        <v>3447543138</v>
      </c>
      <c r="F1965" s="22">
        <f t="shared" si="2"/>
        <v>14288.79432</v>
      </c>
      <c r="G1965" s="39">
        <f t="shared" si="1123"/>
        <v>0</v>
      </c>
      <c r="H1965" s="39">
        <f t="shared" si="1124"/>
        <v>0</v>
      </c>
      <c r="I1965" s="39">
        <f t="shared" si="1125"/>
        <v>0</v>
      </c>
      <c r="J1965" s="24">
        <f t="shared" si="1126"/>
        <v>0</v>
      </c>
      <c r="K1965" s="24">
        <f t="shared" si="3"/>
        <v>0</v>
      </c>
      <c r="L1965" s="24">
        <f t="shared" si="1122"/>
        <v>0</v>
      </c>
      <c r="M1965" s="24">
        <f t="shared" si="5"/>
        <v>0</v>
      </c>
      <c r="N1965" s="24">
        <f>IFNA(VLOOKUP(A1965,'HUMAN RESOURCES processed'!$A$2:$M$2692,5,0))</f>
        <v>0.02</v>
      </c>
      <c r="O1965" s="24">
        <f t="shared" si="1127"/>
        <v>0</v>
      </c>
      <c r="P1965" s="24">
        <f>IFNA(VLOOKUP(A1965,'HUMAN RESOURCES processed'!$A$2:$M$2692,7,0))</f>
        <v>76</v>
      </c>
      <c r="Q1965" s="24">
        <f>IFNA(VLOOKUP(A1965,'HUMAN RESOURCES processed'!$A$2:$M$2692,8,0))</f>
        <v>70</v>
      </c>
      <c r="R1965" s="24">
        <f t="shared" si="6"/>
        <v>73</v>
      </c>
      <c r="S1965" s="24">
        <f>IFNA(VLOOKUP(A1965,'HUMAN RESOURCES processed'!$A$2:$M$2692,9,0))</f>
        <v>0.31</v>
      </c>
      <c r="T1965" s="24">
        <f>IFNA(VLOOKUP(A1965,'HUMAN RESOURCES processed'!$A$2:$M$2692,10,0))</f>
        <v>0.645</v>
      </c>
      <c r="U1965" s="24">
        <f>IFNA(VLOOKUP(A1965,'HUMAN RESOURCES processed'!$A$2:$M$2692,11,0))</f>
        <v>0.044</v>
      </c>
      <c r="V1965" s="24">
        <f>IFNA(VLOOKUP(A1965,'HUMAN RESOURCES processed'!$A$2:$M$2692,12,0))</f>
        <v>241276</v>
      </c>
      <c r="W1965" s="24">
        <f>IFNA(VLOOKUP(A1965,'HUMAN RESOURCES processed'!$A$2:$M$2692,13,0))</f>
        <v>0.56</v>
      </c>
      <c r="X1965" s="24">
        <f t="shared" si="1128"/>
        <v>0</v>
      </c>
      <c r="Y1965" s="24">
        <f t="shared" si="1129"/>
        <v>0</v>
      </c>
      <c r="Z1965" s="24">
        <f t="shared" si="7"/>
        <v>0</v>
      </c>
      <c r="AA1965" s="24">
        <f t="shared" si="1130"/>
        <v>0</v>
      </c>
      <c r="AB1965" s="24">
        <f t="shared" si="1131"/>
        <v>0</v>
      </c>
      <c r="AC1965" s="24">
        <f t="shared" si="1132"/>
        <v>0</v>
      </c>
      <c r="AD1965" s="24">
        <f t="shared" si="1133"/>
        <v>0</v>
      </c>
      <c r="AE1965" s="24">
        <f>IFNA(VLOOKUP(A1965,'BUSINESS processed'!A1965:J4655,9,0))</f>
        <v>0.063</v>
      </c>
      <c r="AF1965" s="27">
        <f>IFNA(VLOOKUP(A1965,'BUSINESS processed'!A1965:J4655,10,0))</f>
        <v>0.279</v>
      </c>
      <c r="AG1965" s="26"/>
      <c r="AH1965" s="26"/>
      <c r="AI1965" s="26"/>
      <c r="AJ1965" s="26"/>
      <c r="AK1965" s="26"/>
      <c r="AL1965" s="26"/>
      <c r="AM1965" s="26"/>
      <c r="AN1965" s="26"/>
      <c r="AO1965" s="26"/>
      <c r="AP1965" s="26"/>
      <c r="AQ1965" s="26"/>
      <c r="AR1965" s="26"/>
      <c r="AS1965" s="26"/>
      <c r="AT1965" s="26"/>
      <c r="AU1965" s="26"/>
      <c r="AV1965" s="26"/>
      <c r="AW1965" s="26"/>
      <c r="AX1965" s="26"/>
      <c r="AY1965" s="26"/>
      <c r="AZ1965" s="26"/>
      <c r="BA1965" s="26"/>
      <c r="BB1965" s="26"/>
      <c r="BC1965" s="26"/>
      <c r="BD1965" s="26"/>
      <c r="BE1965" s="26"/>
      <c r="BF1965" s="26"/>
      <c r="BG1965" s="26"/>
      <c r="BH1965" s="26"/>
    </row>
    <row r="1966">
      <c r="A1966" s="18" t="str">
        <f t="shared" si="1"/>
        <v>Oceania_French Polynesia-Oceania_2002</v>
      </c>
      <c r="B1966" s="19" t="s">
        <v>242</v>
      </c>
      <c r="C1966" s="20" t="s">
        <v>246</v>
      </c>
      <c r="D1966" s="21" t="s">
        <v>72</v>
      </c>
      <c r="E1966" s="20">
        <f t="shared" si="1134"/>
        <v>3447543138</v>
      </c>
      <c r="F1966" s="22">
        <f t="shared" si="2"/>
        <v>14069.76696</v>
      </c>
      <c r="G1966" s="39">
        <f t="shared" si="1123"/>
        <v>0</v>
      </c>
      <c r="H1966" s="39">
        <f t="shared" si="1124"/>
        <v>0</v>
      </c>
      <c r="I1966" s="39">
        <f t="shared" si="1125"/>
        <v>0</v>
      </c>
      <c r="J1966" s="24">
        <f t="shared" si="1126"/>
        <v>0</v>
      </c>
      <c r="K1966" s="24">
        <f t="shared" si="3"/>
        <v>0</v>
      </c>
      <c r="L1966" s="24">
        <f>IFNA(VLOOKUP(A1966,'ENERGY processed'!$A$2:$H$2692,8,0),"")</f>
        <v>884</v>
      </c>
      <c r="M1966" s="24">
        <f t="shared" si="5"/>
        <v>0.003607692057</v>
      </c>
      <c r="N1966" s="24">
        <f>IFNA(VLOOKUP(A1966,'HUMAN RESOURCES processed'!$A$2:$M$2692,5,0))</f>
        <v>0.019</v>
      </c>
      <c r="O1966" s="24">
        <f t="shared" si="1127"/>
        <v>0</v>
      </c>
      <c r="P1966" s="24">
        <f>IFNA(VLOOKUP(A1966,'HUMAN RESOURCES processed'!$A$2:$M$2692,7,0))</f>
        <v>76</v>
      </c>
      <c r="Q1966" s="24">
        <f>IFNA(VLOOKUP(A1966,'HUMAN RESOURCES processed'!$A$2:$M$2692,8,0))</f>
        <v>70</v>
      </c>
      <c r="R1966" s="24">
        <f t="shared" si="6"/>
        <v>73</v>
      </c>
      <c r="S1966" s="24">
        <f>IFNA(VLOOKUP(A1966,'HUMAN RESOURCES processed'!$A$2:$M$2692,9,0))</f>
        <v>0.303</v>
      </c>
      <c r="T1966" s="24">
        <f>IFNA(VLOOKUP(A1966,'HUMAN RESOURCES processed'!$A$2:$M$2692,10,0))</f>
        <v>0.652</v>
      </c>
      <c r="U1966" s="24">
        <f>IFNA(VLOOKUP(A1966,'HUMAN RESOURCES processed'!$A$2:$M$2692,11,0))</f>
        <v>0.045</v>
      </c>
      <c r="V1966" s="24">
        <f>IFNA(VLOOKUP(A1966,'HUMAN RESOURCES processed'!$A$2:$M$2692,12,0))</f>
        <v>245032</v>
      </c>
      <c r="W1966" s="24">
        <f>IFNA(VLOOKUP(A1966,'HUMAN RESOURCES processed'!$A$2:$M$2692,13,0))</f>
        <v>0.559</v>
      </c>
      <c r="X1966" s="24">
        <f>IFNA(VLOOKUP(A1966,'TOURISM processed'!$A$2:$F$2692,5,0))</f>
        <v>471000000</v>
      </c>
      <c r="Y1966" s="24">
        <f>IFNA(VLOOKUP(A1966,'TOURISM processed'!$A$2:$F$2692,6,0))</f>
        <v>264000000</v>
      </c>
      <c r="Z1966" s="24">
        <f t="shared" si="7"/>
        <v>1077.410297</v>
      </c>
      <c r="AA1966" s="24">
        <f t="shared" si="1130"/>
        <v>0</v>
      </c>
      <c r="AB1966" s="24">
        <f t="shared" si="1131"/>
        <v>0</v>
      </c>
      <c r="AC1966" s="24">
        <f t="shared" si="1132"/>
        <v>0</v>
      </c>
      <c r="AD1966" s="24">
        <f t="shared" si="1133"/>
        <v>0</v>
      </c>
      <c r="AE1966" s="24">
        <f>IFNA(VLOOKUP(A1966,'BUSINESS processed'!A1966:J4656,9,0))</f>
        <v>0.082</v>
      </c>
      <c r="AF1966" s="27">
        <f>IFNA(VLOOKUP(A1966,'BUSINESS processed'!A1966:J4656,10,0))</f>
        <v>0.213</v>
      </c>
      <c r="AG1966" s="26"/>
      <c r="AH1966" s="26"/>
      <c r="AI1966" s="26"/>
      <c r="AJ1966" s="26"/>
      <c r="AK1966" s="26"/>
      <c r="AL1966" s="26"/>
      <c r="AM1966" s="26"/>
      <c r="AN1966" s="26"/>
      <c r="AO1966" s="26"/>
      <c r="AP1966" s="26"/>
      <c r="AQ1966" s="26"/>
      <c r="AR1966" s="26"/>
      <c r="AS1966" s="26"/>
      <c r="AT1966" s="26"/>
      <c r="AU1966" s="26"/>
      <c r="AV1966" s="26"/>
      <c r="AW1966" s="26"/>
      <c r="AX1966" s="26"/>
      <c r="AY1966" s="26"/>
      <c r="AZ1966" s="26"/>
      <c r="BA1966" s="26"/>
      <c r="BB1966" s="26"/>
      <c r="BC1966" s="26"/>
      <c r="BD1966" s="26"/>
      <c r="BE1966" s="26"/>
      <c r="BF1966" s="26"/>
      <c r="BG1966" s="26"/>
      <c r="BH1966" s="26"/>
    </row>
    <row r="1967">
      <c r="A1967" s="18" t="str">
        <f t="shared" si="1"/>
        <v>Oceania_French Polynesia-Oceania_2003</v>
      </c>
      <c r="B1967" s="19" t="s">
        <v>242</v>
      </c>
      <c r="C1967" s="20" t="s">
        <v>246</v>
      </c>
      <c r="D1967" s="21" t="s">
        <v>74</v>
      </c>
      <c r="E1967" s="20">
        <f t="shared" si="1134"/>
        <v>3447543138</v>
      </c>
      <c r="F1967" s="22">
        <f t="shared" si="2"/>
        <v>13871.40349</v>
      </c>
      <c r="G1967" s="39">
        <f t="shared" si="1123"/>
        <v>0</v>
      </c>
      <c r="H1967" s="39">
        <f t="shared" si="1124"/>
        <v>0</v>
      </c>
      <c r="I1967" s="39">
        <f t="shared" si="1125"/>
        <v>0</v>
      </c>
      <c r="J1967" s="24">
        <f t="shared" si="1126"/>
        <v>0</v>
      </c>
      <c r="K1967" s="24">
        <f t="shared" si="3"/>
        <v>0</v>
      </c>
      <c r="L1967" s="24">
        <f>IFNA(VLOOKUP(A1967,'ENERGY processed'!$A$2:$H$2692,8,0),"")</f>
        <v>873</v>
      </c>
      <c r="M1967" s="24">
        <f t="shared" si="5"/>
        <v>0.003512569608</v>
      </c>
      <c r="N1967" s="24">
        <f>IFNA(VLOOKUP(A1967,'HUMAN RESOURCES processed'!$A$2:$M$2692,5,0))</f>
        <v>0.019</v>
      </c>
      <c r="O1967" s="24">
        <f t="shared" si="1127"/>
        <v>0</v>
      </c>
      <c r="P1967" s="24">
        <f>IFNA(VLOOKUP(A1967,'HUMAN RESOURCES processed'!$A$2:$M$2692,7,0))</f>
        <v>76</v>
      </c>
      <c r="Q1967" s="24">
        <f>IFNA(VLOOKUP(A1967,'HUMAN RESOURCES processed'!$A$2:$M$2692,8,0))</f>
        <v>71</v>
      </c>
      <c r="R1967" s="24">
        <f t="shared" si="6"/>
        <v>73.5</v>
      </c>
      <c r="S1967" s="24">
        <f>IFNA(VLOOKUP(A1967,'HUMAN RESOURCES processed'!$A$2:$M$2692,9,0))</f>
        <v>0.294</v>
      </c>
      <c r="T1967" s="24">
        <f>IFNA(VLOOKUP(A1967,'HUMAN RESOURCES processed'!$A$2:$M$2692,10,0))</f>
        <v>0.659</v>
      </c>
      <c r="U1967" s="24">
        <f>IFNA(VLOOKUP(A1967,'HUMAN RESOURCES processed'!$A$2:$M$2692,11,0))</f>
        <v>0.046</v>
      </c>
      <c r="V1967" s="24">
        <f>IFNA(VLOOKUP(A1967,'HUMAN RESOURCES processed'!$A$2:$M$2692,12,0))</f>
        <v>248536</v>
      </c>
      <c r="W1967" s="24">
        <f>IFNA(VLOOKUP(A1967,'HUMAN RESOURCES processed'!$A$2:$M$2692,13,0))</f>
        <v>0.56</v>
      </c>
      <c r="X1967" s="24">
        <f>IFNA(VLOOKUP(A1967,'TOURISM processed'!$A$2:$F$2692,5,0))</f>
        <v>651000000</v>
      </c>
      <c r="Y1967" s="24">
        <f>IFNA(VLOOKUP(A1967,'TOURISM processed'!$A$2:$F$2692,6,0))</f>
        <v>335000000</v>
      </c>
      <c r="Z1967" s="24">
        <f t="shared" si="7"/>
        <v>1347.893263</v>
      </c>
      <c r="AA1967" s="24">
        <f t="shared" si="1130"/>
        <v>0</v>
      </c>
      <c r="AB1967" s="24">
        <f t="shared" si="1131"/>
        <v>0</v>
      </c>
      <c r="AC1967" s="24">
        <f t="shared" si="1132"/>
        <v>0</v>
      </c>
      <c r="AD1967" s="24">
        <f t="shared" si="1133"/>
        <v>0</v>
      </c>
      <c r="AE1967" s="24">
        <f>IFNA(VLOOKUP(A1967,'BUSINESS processed'!A1967:J4657,9,0))</f>
        <v>0.141</v>
      </c>
      <c r="AF1967" s="27">
        <f>IFNA(VLOOKUP(A1967,'BUSINESS processed'!A1967:J4657,10,0))</f>
        <v>0.242</v>
      </c>
      <c r="AG1967" s="26"/>
      <c r="AH1967" s="26"/>
      <c r="AI1967" s="26"/>
      <c r="AJ1967" s="26"/>
      <c r="AK1967" s="26"/>
      <c r="AL1967" s="26"/>
      <c r="AM1967" s="26"/>
      <c r="AN1967" s="26"/>
      <c r="AO1967" s="26"/>
      <c r="AP1967" s="26"/>
      <c r="AQ1967" s="26"/>
      <c r="AR1967" s="26"/>
      <c r="AS1967" s="26"/>
      <c r="AT1967" s="26"/>
      <c r="AU1967" s="26"/>
      <c r="AV1967" s="26"/>
      <c r="AW1967" s="26"/>
      <c r="AX1967" s="26"/>
      <c r="AY1967" s="26"/>
      <c r="AZ1967" s="26"/>
      <c r="BA1967" s="26"/>
      <c r="BB1967" s="26"/>
      <c r="BC1967" s="26"/>
      <c r="BD1967" s="26"/>
      <c r="BE1967" s="26"/>
      <c r="BF1967" s="26"/>
      <c r="BG1967" s="26"/>
      <c r="BH1967" s="26"/>
    </row>
    <row r="1968">
      <c r="A1968" s="18" t="str">
        <f t="shared" si="1"/>
        <v>Oceania_French Polynesia-Oceania_2004</v>
      </c>
      <c r="B1968" s="19" t="s">
        <v>242</v>
      </c>
      <c r="C1968" s="20" t="s">
        <v>246</v>
      </c>
      <c r="D1968" s="21" t="s">
        <v>83</v>
      </c>
      <c r="E1968" s="20">
        <f t="shared" si="1134"/>
        <v>3447543138</v>
      </c>
      <c r="F1968" s="22">
        <f t="shared" si="2"/>
        <v>13690.99498</v>
      </c>
      <c r="G1968" s="39">
        <f t="shared" si="1123"/>
        <v>0</v>
      </c>
      <c r="H1968" s="39">
        <f t="shared" si="1124"/>
        <v>0</v>
      </c>
      <c r="I1968" s="39">
        <f t="shared" si="1125"/>
        <v>0</v>
      </c>
      <c r="J1968" s="24">
        <f t="shared" si="1126"/>
        <v>0</v>
      </c>
      <c r="K1968" s="24">
        <f t="shared" si="3"/>
        <v>0</v>
      </c>
      <c r="L1968" s="24">
        <f>IFNA(VLOOKUP(A1968,'ENERGY processed'!$A$2:$H$2692,8,0),"")</f>
        <v>869</v>
      </c>
      <c r="M1968" s="24">
        <f t="shared" si="5"/>
        <v>0.003451000949</v>
      </c>
      <c r="N1968" s="24">
        <f>IFNA(VLOOKUP(A1968,'HUMAN RESOURCES processed'!$A$2:$M$2692,5,0))</f>
        <v>0.019</v>
      </c>
      <c r="O1968" s="24">
        <f t="shared" si="1127"/>
        <v>0</v>
      </c>
      <c r="P1968" s="24">
        <f>IFNA(VLOOKUP(A1968,'HUMAN RESOURCES processed'!$A$2:$M$2692,7,0))</f>
        <v>77</v>
      </c>
      <c r="Q1968" s="24">
        <f>IFNA(VLOOKUP(A1968,'HUMAN RESOURCES processed'!$A$2:$M$2692,8,0))</f>
        <v>71</v>
      </c>
      <c r="R1968" s="24">
        <f t="shared" si="6"/>
        <v>74</v>
      </c>
      <c r="S1968" s="24">
        <f>IFNA(VLOOKUP(A1968,'HUMAN RESOURCES processed'!$A$2:$M$2692,9,0))</f>
        <v>0.286</v>
      </c>
      <c r="T1968" s="24">
        <f>IFNA(VLOOKUP(A1968,'HUMAN RESOURCES processed'!$A$2:$M$2692,10,0))</f>
        <v>0.666</v>
      </c>
      <c r="U1968" s="24">
        <f>IFNA(VLOOKUP(A1968,'HUMAN RESOURCES processed'!$A$2:$M$2692,11,0))</f>
        <v>0.048</v>
      </c>
      <c r="V1968" s="24">
        <f>IFNA(VLOOKUP(A1968,'HUMAN RESOURCES processed'!$A$2:$M$2692,12,0))</f>
        <v>251811</v>
      </c>
      <c r="W1968" s="24">
        <f>IFNA(VLOOKUP(A1968,'HUMAN RESOURCES processed'!$A$2:$M$2692,13,0))</f>
        <v>0.562</v>
      </c>
      <c r="X1968" s="24">
        <f>IFNA(VLOOKUP(A1968,'TOURISM processed'!$A$2:$F$2692,5,0))</f>
        <v>737000000</v>
      </c>
      <c r="Y1968" s="24">
        <f>IFNA(VLOOKUP(A1968,'TOURISM processed'!$A$2:$F$2692,6,0))</f>
        <v>425000000</v>
      </c>
      <c r="Z1968" s="24">
        <f t="shared" si="7"/>
        <v>1687.773767</v>
      </c>
      <c r="AA1968" s="24">
        <f t="shared" si="1130"/>
        <v>0</v>
      </c>
      <c r="AB1968" s="24">
        <f t="shared" si="1131"/>
        <v>0</v>
      </c>
      <c r="AC1968" s="24">
        <f t="shared" si="1132"/>
        <v>0</v>
      </c>
      <c r="AD1968" s="24">
        <f t="shared" si="1133"/>
        <v>0</v>
      </c>
      <c r="AE1968" s="24">
        <f>IFNA(VLOOKUP(A1968,'BUSINESS processed'!A1968:J4658,9,0))</f>
        <v>0.179</v>
      </c>
      <c r="AF1968" s="27">
        <f>IFNA(VLOOKUP(A1968,'BUSINESS processed'!A1968:J4658,10,0))</f>
        <v>0.381</v>
      </c>
      <c r="AG1968" s="26"/>
      <c r="AH1968" s="26"/>
      <c r="AI1968" s="26"/>
      <c r="AJ1968" s="26"/>
      <c r="AK1968" s="26"/>
      <c r="AL1968" s="26"/>
      <c r="AM1968" s="26"/>
      <c r="AN1968" s="26"/>
      <c r="AO1968" s="26"/>
      <c r="AP1968" s="26"/>
      <c r="AQ1968" s="26"/>
      <c r="AR1968" s="26"/>
      <c r="AS1968" s="26"/>
      <c r="AT1968" s="26"/>
      <c r="AU1968" s="26"/>
      <c r="AV1968" s="26"/>
      <c r="AW1968" s="26"/>
      <c r="AX1968" s="26"/>
      <c r="AY1968" s="26"/>
      <c r="AZ1968" s="26"/>
      <c r="BA1968" s="26"/>
      <c r="BB1968" s="26"/>
      <c r="BC1968" s="26"/>
      <c r="BD1968" s="26"/>
      <c r="BE1968" s="26"/>
      <c r="BF1968" s="26"/>
      <c r="BG1968" s="26"/>
      <c r="BH1968" s="26"/>
    </row>
    <row r="1969">
      <c r="A1969" s="18" t="str">
        <f t="shared" si="1"/>
        <v>Oceania_French Polynesia-Oceania_2005</v>
      </c>
      <c r="B1969" s="19" t="s">
        <v>242</v>
      </c>
      <c r="C1969" s="20" t="s">
        <v>246</v>
      </c>
      <c r="D1969" s="21" t="s">
        <v>84</v>
      </c>
      <c r="E1969" s="20">
        <f t="shared" si="1134"/>
        <v>3447543138</v>
      </c>
      <c r="F1969" s="22">
        <f t="shared" si="2"/>
        <v>13525.92998</v>
      </c>
      <c r="G1969" s="39">
        <f t="shared" si="1123"/>
        <v>0</v>
      </c>
      <c r="H1969" s="39">
        <f t="shared" si="1124"/>
        <v>0</v>
      </c>
      <c r="I1969" s="39">
        <f t="shared" si="1125"/>
        <v>0</v>
      </c>
      <c r="J1969" s="24">
        <f t="shared" si="1126"/>
        <v>0</v>
      </c>
      <c r="K1969" s="24">
        <f t="shared" si="3"/>
        <v>0</v>
      </c>
      <c r="L1969" s="24">
        <f>IFNA(VLOOKUP(A1969,'ENERGY processed'!$A$2:$H$2692,8,0),"")</f>
        <v>762.5</v>
      </c>
      <c r="M1969" s="24">
        <f t="shared" si="5"/>
        <v>0.002991556944</v>
      </c>
      <c r="N1969" s="24">
        <f>IFNA(VLOOKUP(A1969,'HUMAN RESOURCES processed'!$A$2:$M$2692,5,0))</f>
        <v>0.018</v>
      </c>
      <c r="O1969" s="24">
        <f t="shared" si="1127"/>
        <v>0</v>
      </c>
      <c r="P1969" s="24">
        <f>IFNA(VLOOKUP(A1969,'HUMAN RESOURCES processed'!$A$2:$M$2692,7,0))</f>
        <v>77</v>
      </c>
      <c r="Q1969" s="24">
        <f>IFNA(VLOOKUP(A1969,'HUMAN RESOURCES processed'!$A$2:$M$2692,8,0))</f>
        <v>72</v>
      </c>
      <c r="R1969" s="24">
        <f t="shared" si="6"/>
        <v>74.5</v>
      </c>
      <c r="S1969" s="24">
        <f>IFNA(VLOOKUP(A1969,'HUMAN RESOURCES processed'!$A$2:$M$2692,9,0))</f>
        <v>0.277</v>
      </c>
      <c r="T1969" s="24">
        <f>IFNA(VLOOKUP(A1969,'HUMAN RESOURCES processed'!$A$2:$M$2692,10,0))</f>
        <v>0.672</v>
      </c>
      <c r="U1969" s="24">
        <f>IFNA(VLOOKUP(A1969,'HUMAN RESOURCES processed'!$A$2:$M$2692,11,0))</f>
        <v>0.05</v>
      </c>
      <c r="V1969" s="24">
        <f>IFNA(VLOOKUP(A1969,'HUMAN RESOURCES processed'!$A$2:$M$2692,12,0))</f>
        <v>254884</v>
      </c>
      <c r="W1969" s="24">
        <f>IFNA(VLOOKUP(A1969,'HUMAN RESOURCES processed'!$A$2:$M$2692,13,0))</f>
        <v>0.564</v>
      </c>
      <c r="X1969" s="24">
        <f>IFNA(VLOOKUP(A1969,'TOURISM processed'!$A$2:$F$2692,5,0))</f>
        <v>759000000</v>
      </c>
      <c r="Y1969" s="24">
        <f>IFNA(VLOOKUP(A1969,'TOURISM processed'!$A$2:$F$2692,6,0))</f>
        <v>430000000</v>
      </c>
      <c r="Z1969" s="24">
        <f t="shared" si="7"/>
        <v>1687.041948</v>
      </c>
      <c r="AA1969" s="24">
        <f t="shared" si="1130"/>
        <v>0</v>
      </c>
      <c r="AB1969" s="24">
        <f t="shared" si="1131"/>
        <v>0</v>
      </c>
      <c r="AC1969" s="24">
        <f t="shared" si="1132"/>
        <v>0</v>
      </c>
      <c r="AD1969" s="24">
        <f t="shared" si="1133"/>
        <v>0</v>
      </c>
      <c r="AE1969" s="24">
        <f>IFNA(VLOOKUP(A1969,'BUSINESS processed'!A1969:J4659,9,0))</f>
        <v>0.215</v>
      </c>
      <c r="AF1969" s="27">
        <f>IFNA(VLOOKUP(A1969,'BUSINESS processed'!A1969:J4659,10,0))</f>
        <v>0.471</v>
      </c>
      <c r="AG1969" s="26"/>
      <c r="AH1969" s="26"/>
      <c r="AI1969" s="26"/>
      <c r="AJ1969" s="26"/>
      <c r="AK1969" s="26"/>
      <c r="AL1969" s="26"/>
      <c r="AM1969" s="26"/>
      <c r="AN1969" s="26"/>
      <c r="AO1969" s="26"/>
      <c r="AP1969" s="26"/>
      <c r="AQ1969" s="26"/>
      <c r="AR1969" s="26"/>
      <c r="AS1969" s="26"/>
      <c r="AT1969" s="26"/>
      <c r="AU1969" s="26"/>
      <c r="AV1969" s="26"/>
      <c r="AW1969" s="26"/>
      <c r="AX1969" s="26"/>
      <c r="AY1969" s="26"/>
      <c r="AZ1969" s="26"/>
      <c r="BA1969" s="26"/>
      <c r="BB1969" s="26"/>
      <c r="BC1969" s="26"/>
      <c r="BD1969" s="26"/>
      <c r="BE1969" s="26"/>
      <c r="BF1969" s="26"/>
      <c r="BG1969" s="26"/>
      <c r="BH1969" s="26"/>
    </row>
    <row r="1970">
      <c r="A1970" s="18" t="str">
        <f t="shared" si="1"/>
        <v>Oceania_French Polynesia-Oceania_2006</v>
      </c>
      <c r="B1970" s="19" t="s">
        <v>242</v>
      </c>
      <c r="C1970" s="20" t="s">
        <v>246</v>
      </c>
      <c r="D1970" s="21" t="s">
        <v>85</v>
      </c>
      <c r="E1970" s="20">
        <f t="shared" si="1134"/>
        <v>3447543138</v>
      </c>
      <c r="F1970" s="22">
        <f t="shared" si="2"/>
        <v>13376.51714</v>
      </c>
      <c r="G1970" s="39">
        <f t="shared" si="1123"/>
        <v>0</v>
      </c>
      <c r="H1970" s="39">
        <f t="shared" si="1124"/>
        <v>0</v>
      </c>
      <c r="I1970" s="39">
        <f t="shared" si="1125"/>
        <v>0</v>
      </c>
      <c r="J1970" s="24">
        <f t="shared" si="1126"/>
        <v>0</v>
      </c>
      <c r="K1970" s="24">
        <f t="shared" si="3"/>
        <v>0</v>
      </c>
      <c r="L1970" s="24">
        <f>IFNA(VLOOKUP(A1970,'ENERGY processed'!$A$2:$H$2692,8,0),"")</f>
        <v>843</v>
      </c>
      <c r="M1970" s="24">
        <f t="shared" si="5"/>
        <v>0.003270852168</v>
      </c>
      <c r="N1970" s="24">
        <f>IFNA(VLOOKUP(A1970,'HUMAN RESOURCES processed'!$A$2:$M$2692,5,0))</f>
        <v>0.018</v>
      </c>
      <c r="O1970" s="24">
        <f t="shared" si="1127"/>
        <v>0</v>
      </c>
      <c r="P1970" s="24">
        <f>IFNA(VLOOKUP(A1970,'HUMAN RESOURCES processed'!$A$2:$M$2692,7,0))</f>
        <v>77</v>
      </c>
      <c r="Q1970" s="24">
        <f>IFNA(VLOOKUP(A1970,'HUMAN RESOURCES processed'!$A$2:$M$2692,8,0))</f>
        <v>72</v>
      </c>
      <c r="R1970" s="24">
        <f t="shared" si="6"/>
        <v>74.5</v>
      </c>
      <c r="S1970" s="24">
        <f>IFNA(VLOOKUP(A1970,'HUMAN RESOURCES processed'!$A$2:$M$2692,9,0))</f>
        <v>0.269</v>
      </c>
      <c r="T1970" s="24">
        <f>IFNA(VLOOKUP(A1970,'HUMAN RESOURCES processed'!$A$2:$M$2692,10,0))</f>
        <v>0.678</v>
      </c>
      <c r="U1970" s="24">
        <f>IFNA(VLOOKUP(A1970,'HUMAN RESOURCES processed'!$A$2:$M$2692,11,0))</f>
        <v>0.053</v>
      </c>
      <c r="V1970" s="24">
        <f>IFNA(VLOOKUP(A1970,'HUMAN RESOURCES processed'!$A$2:$M$2692,12,0))</f>
        <v>257731</v>
      </c>
      <c r="W1970" s="24">
        <f>IFNA(VLOOKUP(A1970,'HUMAN RESOURCES processed'!$A$2:$M$2692,13,0))</f>
        <v>0.566</v>
      </c>
      <c r="X1970" s="24">
        <f>IFNA(VLOOKUP(A1970,'TOURISM processed'!$A$2:$F$2692,5,0))</f>
        <v>463000000</v>
      </c>
      <c r="Y1970" s="24">
        <f>IFNA(VLOOKUP(A1970,'TOURISM processed'!$A$2:$F$2692,6,0))</f>
        <v>122000000</v>
      </c>
      <c r="Z1970" s="24">
        <f t="shared" si="7"/>
        <v>473.3617609</v>
      </c>
      <c r="AA1970" s="24">
        <f t="shared" si="1130"/>
        <v>0</v>
      </c>
      <c r="AB1970" s="24">
        <f t="shared" si="1131"/>
        <v>0</v>
      </c>
      <c r="AC1970" s="24">
        <f t="shared" si="1132"/>
        <v>0</v>
      </c>
      <c r="AD1970" s="24">
        <f t="shared" si="1133"/>
        <v>0</v>
      </c>
      <c r="AE1970" s="24">
        <f>IFNA(VLOOKUP(A1970,'BUSINESS processed'!A1970:J4660,9,0))</f>
        <v>0.251</v>
      </c>
      <c r="AF1970" s="27">
        <f>IFNA(VLOOKUP(A1970,'BUSINESS processed'!A1970:J4660,10,0))</f>
        <v>0.59</v>
      </c>
      <c r="AG1970" s="26"/>
      <c r="AH1970" s="26"/>
      <c r="AI1970" s="26"/>
      <c r="AJ1970" s="26"/>
      <c r="AK1970" s="26"/>
      <c r="AL1970" s="26"/>
      <c r="AM1970" s="26"/>
      <c r="AN1970" s="26"/>
      <c r="AO1970" s="26"/>
      <c r="AP1970" s="26"/>
      <c r="AQ1970" s="26"/>
      <c r="AR1970" s="26"/>
      <c r="AS1970" s="26"/>
      <c r="AT1970" s="26"/>
      <c r="AU1970" s="26"/>
      <c r="AV1970" s="26"/>
      <c r="AW1970" s="26"/>
      <c r="AX1970" s="26"/>
      <c r="AY1970" s="26"/>
      <c r="AZ1970" s="26"/>
      <c r="BA1970" s="26"/>
      <c r="BB1970" s="26"/>
      <c r="BC1970" s="26"/>
      <c r="BD1970" s="26"/>
      <c r="BE1970" s="26"/>
      <c r="BF1970" s="26"/>
      <c r="BG1970" s="26"/>
      <c r="BH1970" s="26"/>
    </row>
    <row r="1971">
      <c r="A1971" s="18" t="str">
        <f t="shared" si="1"/>
        <v>Oceania_French Polynesia-Oceania_2007</v>
      </c>
      <c r="B1971" s="19" t="s">
        <v>242</v>
      </c>
      <c r="C1971" s="20" t="s">
        <v>246</v>
      </c>
      <c r="D1971" s="21" t="s">
        <v>86</v>
      </c>
      <c r="E1971" s="20">
        <f t="shared" si="1134"/>
        <v>3447543138</v>
      </c>
      <c r="F1971" s="22">
        <f t="shared" si="2"/>
        <v>13241.39613</v>
      </c>
      <c r="G1971" s="39">
        <f t="shared" si="1123"/>
        <v>0</v>
      </c>
      <c r="H1971" s="39">
        <f t="shared" si="1124"/>
        <v>0</v>
      </c>
      <c r="I1971" s="39">
        <f t="shared" si="1125"/>
        <v>0</v>
      </c>
      <c r="J1971" s="24">
        <f t="shared" si="1126"/>
        <v>0</v>
      </c>
      <c r="K1971" s="24">
        <f t="shared" si="3"/>
        <v>0</v>
      </c>
      <c r="L1971" s="24">
        <f>IFNA(VLOOKUP(A1971,'ENERGY processed'!$A$2:$H$2692,8,0),"")</f>
        <v>851</v>
      </c>
      <c r="M1971" s="24">
        <f t="shared" si="5"/>
        <v>0.003268538683</v>
      </c>
      <c r="N1971" s="24">
        <f>IFNA(VLOOKUP(A1971,'HUMAN RESOURCES processed'!$A$2:$M$2692,5,0))</f>
        <v>0.018</v>
      </c>
      <c r="O1971" s="24">
        <f t="shared" si="1127"/>
        <v>0</v>
      </c>
      <c r="P1971" s="24">
        <f>IFNA(VLOOKUP(A1971,'HUMAN RESOURCES processed'!$A$2:$M$2692,7,0))</f>
        <v>77</v>
      </c>
      <c r="Q1971" s="24">
        <f>IFNA(VLOOKUP(A1971,'HUMAN RESOURCES processed'!$A$2:$M$2692,8,0))</f>
        <v>73</v>
      </c>
      <c r="R1971" s="24">
        <f t="shared" si="6"/>
        <v>75</v>
      </c>
      <c r="S1971" s="24">
        <f>IFNA(VLOOKUP(A1971,'HUMAN RESOURCES processed'!$A$2:$M$2692,9,0))</f>
        <v>0.26</v>
      </c>
      <c r="T1971" s="24">
        <f>IFNA(VLOOKUP(A1971,'HUMAN RESOURCES processed'!$A$2:$M$2692,10,0))</f>
        <v>0.683</v>
      </c>
      <c r="U1971" s="24">
        <f>IFNA(VLOOKUP(A1971,'HUMAN RESOURCES processed'!$A$2:$M$2692,11,0))</f>
        <v>0.057</v>
      </c>
      <c r="V1971" s="24">
        <f>IFNA(VLOOKUP(A1971,'HUMAN RESOURCES processed'!$A$2:$M$2692,12,0))</f>
        <v>260361</v>
      </c>
      <c r="W1971" s="24">
        <f>IFNA(VLOOKUP(A1971,'HUMAN RESOURCES processed'!$A$2:$M$2692,13,0))</f>
        <v>0.568</v>
      </c>
      <c r="X1971" s="24">
        <f>IFNA(VLOOKUP(A1971,'TOURISM processed'!$A$2:$F$2692,5,0))</f>
        <v>537000000</v>
      </c>
      <c r="Y1971" s="24">
        <f>IFNA(VLOOKUP(A1971,'TOURISM processed'!$A$2:$F$2692,6,0))</f>
        <v>153000000</v>
      </c>
      <c r="Z1971" s="24">
        <f t="shared" si="7"/>
        <v>587.6456151</v>
      </c>
      <c r="AA1971" s="24">
        <f t="shared" si="1130"/>
        <v>0</v>
      </c>
      <c r="AB1971" s="24">
        <f t="shared" si="1131"/>
        <v>0</v>
      </c>
      <c r="AC1971" s="24">
        <f t="shared" si="1132"/>
        <v>0</v>
      </c>
      <c r="AD1971" s="24">
        <f t="shared" si="1133"/>
        <v>0</v>
      </c>
      <c r="AE1971" s="24">
        <f>IFNA(VLOOKUP(A1971,'BUSINESS processed'!A1971:J4661,9,0))</f>
        <v>0.286</v>
      </c>
      <c r="AF1971" s="27">
        <f>IFNA(VLOOKUP(A1971,'BUSINESS processed'!A1971:J4661,10,0))</f>
        <v>0.672</v>
      </c>
      <c r="AG1971" s="26"/>
      <c r="AH1971" s="26"/>
      <c r="AI1971" s="26"/>
      <c r="AJ1971" s="26"/>
      <c r="AK1971" s="26"/>
      <c r="AL1971" s="26"/>
      <c r="AM1971" s="26"/>
      <c r="AN1971" s="26"/>
      <c r="AO1971" s="26"/>
      <c r="AP1971" s="26"/>
      <c r="AQ1971" s="26"/>
      <c r="AR1971" s="26"/>
      <c r="AS1971" s="26"/>
      <c r="AT1971" s="26"/>
      <c r="AU1971" s="26"/>
      <c r="AV1971" s="26"/>
      <c r="AW1971" s="26"/>
      <c r="AX1971" s="26"/>
      <c r="AY1971" s="26"/>
      <c r="AZ1971" s="26"/>
      <c r="BA1971" s="26"/>
      <c r="BB1971" s="26"/>
      <c r="BC1971" s="26"/>
      <c r="BD1971" s="26"/>
      <c r="BE1971" s="26"/>
      <c r="BF1971" s="26"/>
      <c r="BG1971" s="26"/>
      <c r="BH1971" s="26"/>
    </row>
    <row r="1972">
      <c r="A1972" s="18" t="str">
        <f t="shared" si="1"/>
        <v>Oceania_French Polynesia-Oceania_2008</v>
      </c>
      <c r="B1972" s="19" t="s">
        <v>242</v>
      </c>
      <c r="C1972" s="20" t="s">
        <v>246</v>
      </c>
      <c r="D1972" s="21" t="s">
        <v>87</v>
      </c>
      <c r="E1972" s="20">
        <f t="shared" si="1134"/>
        <v>3447543138</v>
      </c>
      <c r="F1972" s="22">
        <f t="shared" si="2"/>
        <v>13114.66252</v>
      </c>
      <c r="G1972" s="39">
        <f t="shared" si="1123"/>
        <v>0</v>
      </c>
      <c r="H1972" s="39">
        <f t="shared" si="1124"/>
        <v>0</v>
      </c>
      <c r="I1972" s="39">
        <f t="shared" si="1125"/>
        <v>0</v>
      </c>
      <c r="J1972" s="24">
        <f t="shared" si="1126"/>
        <v>0</v>
      </c>
      <c r="K1972" s="24">
        <f t="shared" si="3"/>
        <v>0</v>
      </c>
      <c r="L1972" s="24">
        <f>IF(AND(C1972=C1971,C1972&gt;C1971),C1971,0)</f>
        <v>0</v>
      </c>
      <c r="M1972" s="24">
        <f t="shared" si="5"/>
        <v>0</v>
      </c>
      <c r="N1972" s="24">
        <f>IFNA(VLOOKUP(A1972,'HUMAN RESOURCES processed'!$A$2:$M$2692,5,0))</f>
        <v>0.017</v>
      </c>
      <c r="O1972" s="24">
        <f t="shared" si="1127"/>
        <v>0</v>
      </c>
      <c r="P1972" s="24">
        <f>IFNA(VLOOKUP(A1972,'HUMAN RESOURCES processed'!$A$2:$M$2692,7,0))</f>
        <v>78</v>
      </c>
      <c r="Q1972" s="24">
        <f>IFNA(VLOOKUP(A1972,'HUMAN RESOURCES processed'!$A$2:$M$2692,8,0))</f>
        <v>73</v>
      </c>
      <c r="R1972" s="24">
        <f t="shared" si="6"/>
        <v>75.5</v>
      </c>
      <c r="S1972" s="24">
        <f>IFNA(VLOOKUP(A1972,'HUMAN RESOURCES processed'!$A$2:$M$2692,9,0))</f>
        <v>0.251</v>
      </c>
      <c r="T1972" s="24">
        <f>IFNA(VLOOKUP(A1972,'HUMAN RESOURCES processed'!$A$2:$M$2692,10,0))</f>
        <v>0.688</v>
      </c>
      <c r="U1972" s="24">
        <f>IFNA(VLOOKUP(A1972,'HUMAN RESOURCES processed'!$A$2:$M$2692,11,0))</f>
        <v>0.061</v>
      </c>
      <c r="V1972" s="24">
        <f>IFNA(VLOOKUP(A1972,'HUMAN RESOURCES processed'!$A$2:$M$2692,12,0))</f>
        <v>262877</v>
      </c>
      <c r="W1972" s="24">
        <f>IFNA(VLOOKUP(A1972,'HUMAN RESOURCES processed'!$A$2:$M$2692,13,0))</f>
        <v>0.567</v>
      </c>
      <c r="X1972" s="24">
        <f>IFNA(VLOOKUP(A1972,'TOURISM processed'!$A$2:$F$2692,5,0))</f>
        <v>522000000</v>
      </c>
      <c r="Y1972" s="24">
        <f>IFNA(VLOOKUP(A1972,'TOURISM processed'!$A$2:$F$2692,6,0))</f>
        <v>159000000</v>
      </c>
      <c r="Z1972" s="24">
        <f t="shared" si="7"/>
        <v>604.8456122</v>
      </c>
      <c r="AA1972" s="24">
        <f t="shared" si="1130"/>
        <v>0</v>
      </c>
      <c r="AB1972" s="24">
        <f t="shared" si="1131"/>
        <v>0</v>
      </c>
      <c r="AC1972" s="24">
        <f t="shared" si="1132"/>
        <v>0</v>
      </c>
      <c r="AD1972" s="24">
        <f t="shared" si="1133"/>
        <v>0</v>
      </c>
      <c r="AE1972" s="24">
        <f>IFNA(VLOOKUP(A1972,'BUSINESS processed'!A1972:J4662,9,0))</f>
        <v>0.339</v>
      </c>
      <c r="AF1972" s="27">
        <f>IFNA(VLOOKUP(A1972,'BUSINESS processed'!A1972:J4662,10,0))</f>
        <v>0.712</v>
      </c>
      <c r="AG1972" s="26"/>
      <c r="AH1972" s="26"/>
      <c r="AI1972" s="26"/>
      <c r="AJ1972" s="26"/>
      <c r="AK1972" s="26"/>
      <c r="AL1972" s="26"/>
      <c r="AM1972" s="26"/>
      <c r="AN1972" s="26"/>
      <c r="AO1972" s="26"/>
      <c r="AP1972" s="26"/>
      <c r="AQ1972" s="26"/>
      <c r="AR1972" s="26"/>
      <c r="AS1972" s="26"/>
      <c r="AT1972" s="26"/>
      <c r="AU1972" s="26"/>
      <c r="AV1972" s="26"/>
      <c r="AW1972" s="26"/>
      <c r="AX1972" s="26"/>
      <c r="AY1972" s="26"/>
      <c r="AZ1972" s="26"/>
      <c r="BA1972" s="26"/>
      <c r="BB1972" s="26"/>
      <c r="BC1972" s="26"/>
      <c r="BD1972" s="26"/>
      <c r="BE1972" s="26"/>
      <c r="BF1972" s="26"/>
      <c r="BG1972" s="26"/>
      <c r="BH1972" s="26"/>
    </row>
    <row r="1973">
      <c r="A1973" s="18" t="str">
        <f t="shared" si="1"/>
        <v>Oceania_French Polynesia-Oceania_2009</v>
      </c>
      <c r="B1973" s="19" t="s">
        <v>242</v>
      </c>
      <c r="C1973" s="20" t="s">
        <v>246</v>
      </c>
      <c r="D1973" s="21" t="s">
        <v>88</v>
      </c>
      <c r="E1973" s="20">
        <f t="shared" si="1134"/>
        <v>3447543138</v>
      </c>
      <c r="F1973" s="22">
        <f t="shared" si="2"/>
        <v>12989.4019</v>
      </c>
      <c r="G1973" s="39">
        <f t="shared" si="1123"/>
        <v>0</v>
      </c>
      <c r="H1973" s="39">
        <f t="shared" si="1124"/>
        <v>0</v>
      </c>
      <c r="I1973" s="39">
        <f t="shared" si="1125"/>
        <v>0</v>
      </c>
      <c r="J1973" s="24">
        <f t="shared" si="1126"/>
        <v>0</v>
      </c>
      <c r="K1973" s="24">
        <f t="shared" si="3"/>
        <v>0</v>
      </c>
      <c r="L1973" s="24">
        <f>IFNA(VLOOKUP(A1973,'ENERGY processed'!$A$2:$H$2692,8,0),"")</f>
        <v>768</v>
      </c>
      <c r="M1973" s="24">
        <f t="shared" si="5"/>
        <v>0.002893614456</v>
      </c>
      <c r="N1973" s="24">
        <f>IFNA(VLOOKUP(A1973,'HUMAN RESOURCES processed'!$A$2:$M$2692,5,0))</f>
        <v>0.017</v>
      </c>
      <c r="O1973" s="24">
        <f t="shared" si="1127"/>
        <v>0</v>
      </c>
      <c r="P1973" s="24">
        <f>IFNA(VLOOKUP(A1973,'HUMAN RESOURCES processed'!$A$2:$M$2692,7,0))</f>
        <v>78</v>
      </c>
      <c r="Q1973" s="24">
        <f>IFNA(VLOOKUP(A1973,'HUMAN RESOURCES processed'!$A$2:$M$2692,8,0))</f>
        <v>73</v>
      </c>
      <c r="R1973" s="24">
        <f t="shared" si="6"/>
        <v>75.5</v>
      </c>
      <c r="S1973" s="24">
        <f>IFNA(VLOOKUP(A1973,'HUMAN RESOURCES processed'!$A$2:$M$2692,9,0))</f>
        <v>0.244</v>
      </c>
      <c r="T1973" s="24">
        <f>IFNA(VLOOKUP(A1973,'HUMAN RESOURCES processed'!$A$2:$M$2692,10,0))</f>
        <v>0.692</v>
      </c>
      <c r="U1973" s="24">
        <f>IFNA(VLOOKUP(A1973,'HUMAN RESOURCES processed'!$A$2:$M$2692,11,0))</f>
        <v>0.065</v>
      </c>
      <c r="V1973" s="24">
        <f>IFNA(VLOOKUP(A1973,'HUMAN RESOURCES processed'!$A$2:$M$2692,12,0))</f>
        <v>265412</v>
      </c>
      <c r="W1973" s="24">
        <f>IFNA(VLOOKUP(A1973,'HUMAN RESOURCES processed'!$A$2:$M$2692,13,0))</f>
        <v>0.566</v>
      </c>
      <c r="X1973" s="24">
        <f>IFNA(VLOOKUP(A1973,'TOURISM processed'!$A$2:$F$2692,5,0))</f>
        <v>440000000</v>
      </c>
      <c r="Y1973" s="24">
        <f>IFNA(VLOOKUP(A1973,'TOURISM processed'!$A$2:$F$2692,6,0))</f>
        <v>164000000</v>
      </c>
      <c r="Z1973" s="24">
        <f t="shared" si="7"/>
        <v>617.9072536</v>
      </c>
      <c r="AA1973" s="24">
        <f t="shared" si="1130"/>
        <v>0</v>
      </c>
      <c r="AB1973" s="24">
        <f t="shared" si="1131"/>
        <v>0</v>
      </c>
      <c r="AC1973" s="24">
        <f t="shared" si="1132"/>
        <v>0</v>
      </c>
      <c r="AD1973" s="24">
        <f t="shared" si="1133"/>
        <v>0</v>
      </c>
      <c r="AE1973" s="24">
        <f>IFNA(VLOOKUP(A1973,'BUSINESS processed'!A1973:J4663,9,0))</f>
        <v>0.446</v>
      </c>
      <c r="AF1973" s="27">
        <f>IFNA(VLOOKUP(A1973,'BUSINESS processed'!A1973:J4663,10,0))</f>
        <v>0.785</v>
      </c>
      <c r="AG1973" s="26"/>
      <c r="AH1973" s="26"/>
      <c r="AI1973" s="26"/>
      <c r="AJ1973" s="26"/>
      <c r="AK1973" s="26"/>
      <c r="AL1973" s="26"/>
      <c r="AM1973" s="26"/>
      <c r="AN1973" s="26"/>
      <c r="AO1973" s="26"/>
      <c r="AP1973" s="26"/>
      <c r="AQ1973" s="26"/>
      <c r="AR1973" s="26"/>
      <c r="AS1973" s="26"/>
      <c r="AT1973" s="26"/>
      <c r="AU1973" s="26"/>
      <c r="AV1973" s="26"/>
      <c r="AW1973" s="26"/>
      <c r="AX1973" s="26"/>
      <c r="AY1973" s="26"/>
      <c r="AZ1973" s="26"/>
      <c r="BA1973" s="26"/>
      <c r="BB1973" s="26"/>
      <c r="BC1973" s="26"/>
      <c r="BD1973" s="26"/>
      <c r="BE1973" s="26"/>
      <c r="BF1973" s="26"/>
      <c r="BG1973" s="26"/>
      <c r="BH1973" s="26"/>
    </row>
    <row r="1974">
      <c r="A1974" s="18" t="str">
        <f t="shared" si="1"/>
        <v>Oceania_French Polynesia-Oceania_2010</v>
      </c>
      <c r="B1974" s="19" t="s">
        <v>242</v>
      </c>
      <c r="C1974" s="20" t="s">
        <v>246</v>
      </c>
      <c r="D1974" s="21" t="s">
        <v>89</v>
      </c>
      <c r="E1974" s="20">
        <f t="shared" si="1134"/>
        <v>3447543138</v>
      </c>
      <c r="F1974" s="22">
        <f t="shared" si="2"/>
        <v>12860.8477</v>
      </c>
      <c r="G1974" s="39">
        <f t="shared" si="1123"/>
        <v>0</v>
      </c>
      <c r="H1974" s="39">
        <f t="shared" si="1124"/>
        <v>0</v>
      </c>
      <c r="I1974" s="39">
        <f t="shared" si="1125"/>
        <v>0</v>
      </c>
      <c r="J1974" s="24">
        <f t="shared" si="1126"/>
        <v>0</v>
      </c>
      <c r="K1974" s="24">
        <f t="shared" si="3"/>
        <v>0</v>
      </c>
      <c r="L1974" s="24">
        <f>IFNA(VLOOKUP(A1974,'ENERGY processed'!$A$2:$H$2692,8,0),"")</f>
        <v>851</v>
      </c>
      <c r="M1974" s="24">
        <f t="shared" si="5"/>
        <v>0.003174603175</v>
      </c>
      <c r="N1974" s="24">
        <f>IFNA(VLOOKUP(A1974,'HUMAN RESOURCES processed'!$A$2:$M$2692,5,0))</f>
        <v>0.017</v>
      </c>
      <c r="O1974" s="24">
        <f t="shared" si="1127"/>
        <v>0</v>
      </c>
      <c r="P1974" s="24">
        <f>IFNA(VLOOKUP(A1974,'HUMAN RESOURCES processed'!$A$2:$M$2692,7,0))</f>
        <v>78</v>
      </c>
      <c r="Q1974" s="24">
        <f>IFNA(VLOOKUP(A1974,'HUMAN RESOURCES processed'!$A$2:$M$2692,8,0))</f>
        <v>73</v>
      </c>
      <c r="R1974" s="24">
        <f t="shared" si="6"/>
        <v>75.5</v>
      </c>
      <c r="S1974" s="24">
        <f>IFNA(VLOOKUP(A1974,'HUMAN RESOURCES processed'!$A$2:$M$2692,9,0))</f>
        <v>0.238</v>
      </c>
      <c r="T1974" s="24">
        <f>IFNA(VLOOKUP(A1974,'HUMAN RESOURCES processed'!$A$2:$M$2692,10,0))</f>
        <v>0.695</v>
      </c>
      <c r="U1974" s="24">
        <f>IFNA(VLOOKUP(A1974,'HUMAN RESOURCES processed'!$A$2:$M$2692,11,0))</f>
        <v>0.068</v>
      </c>
      <c r="V1974" s="24">
        <f>IFNA(VLOOKUP(A1974,'HUMAN RESOURCES processed'!$A$2:$M$2692,12,0))</f>
        <v>268065</v>
      </c>
      <c r="W1974" s="24">
        <f>IFNA(VLOOKUP(A1974,'HUMAN RESOURCES processed'!$A$2:$M$2692,13,0))</f>
        <v>0.565</v>
      </c>
      <c r="X1974" s="24">
        <f>IFNA(VLOOKUP(A1974,'TOURISM processed'!$A$2:$F$2692,5,0))</f>
        <v>405000000</v>
      </c>
      <c r="Y1974" s="24">
        <f>IFNA(VLOOKUP(A1974,'TOURISM processed'!$A$2:$F$2692,6,0))</f>
        <v>160000000</v>
      </c>
      <c r="Z1974" s="24">
        <f t="shared" si="7"/>
        <v>596.8701621</v>
      </c>
      <c r="AA1974" s="24">
        <f t="shared" si="1130"/>
        <v>0</v>
      </c>
      <c r="AB1974" s="24">
        <f t="shared" si="1131"/>
        <v>0</v>
      </c>
      <c r="AC1974" s="24">
        <f t="shared" si="1132"/>
        <v>0</v>
      </c>
      <c r="AD1974" s="24">
        <f t="shared" si="1133"/>
        <v>0</v>
      </c>
      <c r="AE1974" s="24">
        <f>IFNA(VLOOKUP(A1974,'BUSINESS processed'!A1974:J4664,9,0))</f>
        <v>0.49</v>
      </c>
      <c r="AF1974" s="27">
        <f>IFNA(VLOOKUP(A1974,'BUSINESS processed'!A1974:J4664,10,0))</f>
        <v>0.805</v>
      </c>
      <c r="AG1974" s="26"/>
      <c r="AH1974" s="26"/>
      <c r="AI1974" s="26"/>
      <c r="AJ1974" s="26"/>
      <c r="AK1974" s="26"/>
      <c r="AL1974" s="26"/>
      <c r="AM1974" s="26"/>
      <c r="AN1974" s="26"/>
      <c r="AO1974" s="26"/>
      <c r="AP1974" s="26"/>
      <c r="AQ1974" s="26"/>
      <c r="AR1974" s="26"/>
      <c r="AS1974" s="26"/>
      <c r="AT1974" s="26"/>
      <c r="AU1974" s="26"/>
      <c r="AV1974" s="26"/>
      <c r="AW1974" s="26"/>
      <c r="AX1974" s="26"/>
      <c r="AY1974" s="26"/>
      <c r="AZ1974" s="26"/>
      <c r="BA1974" s="26"/>
      <c r="BB1974" s="26"/>
      <c r="BC1974" s="26"/>
      <c r="BD1974" s="26"/>
      <c r="BE1974" s="26"/>
      <c r="BF1974" s="26"/>
      <c r="BG1974" s="26"/>
      <c r="BH1974" s="26"/>
    </row>
    <row r="1975">
      <c r="A1975" s="18" t="str">
        <f t="shared" si="1"/>
        <v>Oceania_French Polynesia-Oceania_2011</v>
      </c>
      <c r="B1975" s="19" t="s">
        <v>242</v>
      </c>
      <c r="C1975" s="20" t="s">
        <v>246</v>
      </c>
      <c r="D1975" s="21" t="s">
        <v>90</v>
      </c>
      <c r="E1975" s="20">
        <f t="shared" si="1134"/>
        <v>3447543138</v>
      </c>
      <c r="F1975" s="22">
        <f t="shared" si="2"/>
        <v>12727.47897</v>
      </c>
      <c r="G1975" s="39">
        <f t="shared" si="1123"/>
        <v>0</v>
      </c>
      <c r="H1975" s="39">
        <f t="shared" si="1124"/>
        <v>0</v>
      </c>
      <c r="I1975" s="39">
        <f t="shared" si="1125"/>
        <v>0</v>
      </c>
      <c r="J1975" s="24">
        <f t="shared" si="1126"/>
        <v>0</v>
      </c>
      <c r="K1975" s="24">
        <f t="shared" si="3"/>
        <v>0</v>
      </c>
      <c r="L1975" s="24">
        <f t="shared" ref="L1975:L1991" si="1135">IF(AND(C1975=C1974,C1975&gt;C1974),C1974,0)</f>
        <v>0</v>
      </c>
      <c r="M1975" s="24">
        <f t="shared" si="5"/>
        <v>0</v>
      </c>
      <c r="N1975" s="24">
        <f>IFNA(VLOOKUP(A1975,'HUMAN RESOURCES processed'!$A$2:$M$2692,5,0))</f>
        <v>0.017</v>
      </c>
      <c r="O1975" s="24">
        <f t="shared" si="1127"/>
        <v>0</v>
      </c>
      <c r="P1975" s="24">
        <f>IFNA(VLOOKUP(A1975,'HUMAN RESOURCES processed'!$A$2:$M$2692,7,0))</f>
        <v>78</v>
      </c>
      <c r="Q1975" s="24">
        <f>IFNA(VLOOKUP(A1975,'HUMAN RESOURCES processed'!$A$2:$M$2692,8,0))</f>
        <v>74</v>
      </c>
      <c r="R1975" s="24">
        <f t="shared" si="6"/>
        <v>76</v>
      </c>
      <c r="S1975" s="24">
        <f>IFNA(VLOOKUP(A1975,'HUMAN RESOURCES processed'!$A$2:$M$2692,9,0))</f>
        <v>0.233</v>
      </c>
      <c r="T1975" s="24">
        <f>IFNA(VLOOKUP(A1975,'HUMAN RESOURCES processed'!$A$2:$M$2692,10,0))</f>
        <v>0.698</v>
      </c>
      <c r="U1975" s="24">
        <f>IFNA(VLOOKUP(A1975,'HUMAN RESOURCES processed'!$A$2:$M$2692,11,0))</f>
        <v>0.07</v>
      </c>
      <c r="V1975" s="24">
        <f>IFNA(VLOOKUP(A1975,'HUMAN RESOURCES processed'!$A$2:$M$2692,12,0))</f>
        <v>270874</v>
      </c>
      <c r="W1975" s="24">
        <f>IFNA(VLOOKUP(A1975,'HUMAN RESOURCES processed'!$A$2:$M$2692,13,0))</f>
        <v>0.563</v>
      </c>
      <c r="X1975" s="24">
        <f>IFNA(VLOOKUP(A1975,'TOURISM processed'!$A$2:$F$2692,5,0))</f>
        <v>384000000</v>
      </c>
      <c r="Y1975" s="24">
        <f>IFNA(VLOOKUP(A1975,'TOURISM processed'!$A$2:$F$2692,6,0))</f>
        <v>168000000</v>
      </c>
      <c r="Z1975" s="24">
        <f t="shared" si="7"/>
        <v>620.2145647</v>
      </c>
      <c r="AA1975" s="24">
        <f t="shared" si="1130"/>
        <v>0</v>
      </c>
      <c r="AB1975" s="24">
        <f t="shared" si="1131"/>
        <v>0</v>
      </c>
      <c r="AC1975" s="24">
        <f t="shared" si="1132"/>
        <v>0</v>
      </c>
      <c r="AD1975" s="24">
        <f t="shared" si="1133"/>
        <v>0</v>
      </c>
      <c r="AE1975" s="24">
        <f>IFNA(VLOOKUP(A1975,'BUSINESS processed'!A1975:J4665,9,0))</f>
        <v>0.49</v>
      </c>
      <c r="AF1975" s="27">
        <f>IFNA(VLOOKUP(A1975,'BUSINESS processed'!A1975:J4665,10,0))</f>
        <v>0.823</v>
      </c>
      <c r="AG1975" s="26"/>
      <c r="AH1975" s="26"/>
      <c r="AI1975" s="26"/>
      <c r="AJ1975" s="26"/>
      <c r="AK1975" s="26"/>
      <c r="AL1975" s="26"/>
      <c r="AM1975" s="26"/>
      <c r="AN1975" s="26"/>
      <c r="AO1975" s="26"/>
      <c r="AP1975" s="26"/>
      <c r="AQ1975" s="26"/>
      <c r="AR1975" s="26"/>
      <c r="AS1975" s="26"/>
      <c r="AT1975" s="26"/>
      <c r="AU1975" s="26"/>
      <c r="AV1975" s="26"/>
      <c r="AW1975" s="26"/>
      <c r="AX1975" s="26"/>
      <c r="AY1975" s="26"/>
      <c r="AZ1975" s="26"/>
      <c r="BA1975" s="26"/>
      <c r="BB1975" s="26"/>
      <c r="BC1975" s="26"/>
      <c r="BD1975" s="26"/>
      <c r="BE1975" s="26"/>
      <c r="BF1975" s="26"/>
      <c r="BG1975" s="26"/>
      <c r="BH1975" s="26"/>
    </row>
    <row r="1976">
      <c r="A1976" s="18" t="str">
        <f t="shared" si="1"/>
        <v>Oceania_French Polynesia-Oceania_2012</v>
      </c>
      <c r="B1976" s="19" t="s">
        <v>242</v>
      </c>
      <c r="C1976" s="20" t="s">
        <v>246</v>
      </c>
      <c r="D1976" s="21" t="s">
        <v>91</v>
      </c>
      <c r="E1976" s="20">
        <f t="shared" si="1134"/>
        <v>3447543138</v>
      </c>
      <c r="F1976" s="22">
        <f t="shared" si="2"/>
        <v>12590.82128</v>
      </c>
      <c r="G1976" s="39">
        <f t="shared" si="1123"/>
        <v>0</v>
      </c>
      <c r="H1976" s="39">
        <f t="shared" si="1124"/>
        <v>0</v>
      </c>
      <c r="I1976" s="39">
        <f t="shared" si="1125"/>
        <v>0</v>
      </c>
      <c r="J1976" s="24">
        <f t="shared" si="1126"/>
        <v>0</v>
      </c>
      <c r="K1976" s="24">
        <f t="shared" si="3"/>
        <v>0</v>
      </c>
      <c r="L1976" s="24">
        <f t="shared" si="1135"/>
        <v>0</v>
      </c>
      <c r="M1976" s="24">
        <f t="shared" si="5"/>
        <v>0</v>
      </c>
      <c r="N1976" s="24">
        <f>IFNA(VLOOKUP(A1976,'HUMAN RESOURCES processed'!$A$2:$M$2692,5,0))</f>
        <v>0.017</v>
      </c>
      <c r="O1976" s="24">
        <f t="shared" si="1127"/>
        <v>0</v>
      </c>
      <c r="P1976" s="24">
        <f>IFNA(VLOOKUP(A1976,'HUMAN RESOURCES processed'!$A$2:$M$2692,7,0))</f>
        <v>78</v>
      </c>
      <c r="Q1976" s="24">
        <f>IFNA(VLOOKUP(A1976,'HUMAN RESOURCES processed'!$A$2:$M$2692,8,0))</f>
        <v>74</v>
      </c>
      <c r="R1976" s="24">
        <f t="shared" si="6"/>
        <v>76</v>
      </c>
      <c r="S1976" s="24">
        <f>IFNA(VLOOKUP(A1976,'HUMAN RESOURCES processed'!$A$2:$M$2692,9,0))</f>
        <v>0.229</v>
      </c>
      <c r="T1976" s="24">
        <f>IFNA(VLOOKUP(A1976,'HUMAN RESOURCES processed'!$A$2:$M$2692,10,0))</f>
        <v>0.7</v>
      </c>
      <c r="U1976" s="24">
        <f>IFNA(VLOOKUP(A1976,'HUMAN RESOURCES processed'!$A$2:$M$2692,11,0))</f>
        <v>0.071</v>
      </c>
      <c r="V1976" s="24">
        <f>IFNA(VLOOKUP(A1976,'HUMAN RESOURCES processed'!$A$2:$M$2692,12,0))</f>
        <v>273814</v>
      </c>
      <c r="W1976" s="24">
        <f>IFNA(VLOOKUP(A1976,'HUMAN RESOURCES processed'!$A$2:$M$2692,13,0))</f>
        <v>0.562</v>
      </c>
      <c r="X1976" s="24">
        <f t="shared" ref="X1976:X1989" si="1136">IF(AND(C1976=C1975,D1976&gt;D1975),X1975,0)</f>
        <v>384000000</v>
      </c>
      <c r="Y1976" s="24">
        <f t="shared" ref="Y1976:Y1994" si="1137">IF(AND(C1976=C1975,D1976&gt;D1975),Y1975,0)</f>
        <v>168000000</v>
      </c>
      <c r="Z1976" s="24">
        <f t="shared" si="7"/>
        <v>613.5551871</v>
      </c>
      <c r="AA1976" s="24">
        <f t="shared" si="1130"/>
        <v>0</v>
      </c>
      <c r="AB1976" s="24">
        <f t="shared" si="1131"/>
        <v>0</v>
      </c>
      <c r="AC1976" s="24">
        <f t="shared" si="1132"/>
        <v>0</v>
      </c>
      <c r="AD1976" s="24">
        <f t="shared" si="1133"/>
        <v>0</v>
      </c>
      <c r="AE1976" s="24">
        <f>IFNA(VLOOKUP(A1976,'BUSINESS processed'!A1976:J4666,9,0))</f>
        <v>0.529</v>
      </c>
      <c r="AF1976" s="27">
        <f>IFNA(VLOOKUP(A1976,'BUSINESS processed'!A1976:J4666,10,0))</f>
        <v>0.825</v>
      </c>
      <c r="AG1976" s="26"/>
      <c r="AH1976" s="26"/>
      <c r="AI1976" s="26"/>
      <c r="AJ1976" s="26"/>
      <c r="AK1976" s="26"/>
      <c r="AL1976" s="26"/>
      <c r="AM1976" s="26"/>
      <c r="AN1976" s="26"/>
      <c r="AO1976" s="26"/>
      <c r="AP1976" s="26"/>
      <c r="AQ1976" s="26"/>
      <c r="AR1976" s="26"/>
      <c r="AS1976" s="26"/>
      <c r="AT1976" s="26"/>
      <c r="AU1976" s="26"/>
      <c r="AV1976" s="26"/>
      <c r="AW1976" s="26"/>
      <c r="AX1976" s="26"/>
      <c r="AY1976" s="26"/>
      <c r="AZ1976" s="26"/>
      <c r="BA1976" s="26"/>
      <c r="BB1976" s="26"/>
      <c r="BC1976" s="26"/>
      <c r="BD1976" s="26"/>
      <c r="BE1976" s="26"/>
      <c r="BF1976" s="26"/>
      <c r="BG1976" s="26"/>
      <c r="BH1976" s="26"/>
    </row>
    <row r="1977">
      <c r="A1977" s="18" t="str">
        <f t="shared" si="1"/>
        <v>Oceania_Guam-Oceania_2000</v>
      </c>
      <c r="B1977" s="19" t="s">
        <v>242</v>
      </c>
      <c r="C1977" s="20" t="s">
        <v>247</v>
      </c>
      <c r="D1977" s="21" t="s">
        <v>70</v>
      </c>
      <c r="E1977" s="20">
        <f t="shared" ref="E1977:E1989" si="1138">IF(AND(C1977=C1976,D1977&gt;D1976),E1976,0)</f>
        <v>0</v>
      </c>
      <c r="F1977" s="22">
        <f t="shared" si="2"/>
        <v>0</v>
      </c>
      <c r="G1977" s="39">
        <f t="shared" si="1123"/>
        <v>0</v>
      </c>
      <c r="H1977" s="39">
        <f t="shared" si="1124"/>
        <v>0</v>
      </c>
      <c r="I1977" s="39">
        <f t="shared" si="1125"/>
        <v>0</v>
      </c>
      <c r="J1977" s="24">
        <f t="shared" si="1126"/>
        <v>0</v>
      </c>
      <c r="K1977" s="24">
        <f t="shared" si="3"/>
        <v>0</v>
      </c>
      <c r="L1977" s="24">
        <f t="shared" si="1135"/>
        <v>0</v>
      </c>
      <c r="M1977" s="24">
        <f t="shared" si="5"/>
        <v>0</v>
      </c>
      <c r="N1977" s="24">
        <f>IFNA(VLOOKUP(A1977,'HUMAN RESOURCES processed'!$A$2:$M$2692,5,0))</f>
        <v>0.022</v>
      </c>
      <c r="O1977" s="24">
        <f t="shared" si="1127"/>
        <v>0</v>
      </c>
      <c r="P1977" s="24">
        <f>IFNA(VLOOKUP(A1977,'HUMAN RESOURCES processed'!$A$2:$M$2692,7,0))</f>
        <v>78</v>
      </c>
      <c r="Q1977" s="24">
        <f>IFNA(VLOOKUP(A1977,'HUMAN RESOURCES processed'!$A$2:$M$2692,8,0))</f>
        <v>73</v>
      </c>
      <c r="R1977" s="24">
        <f t="shared" si="6"/>
        <v>75.5</v>
      </c>
      <c r="S1977" s="24">
        <f>IFNA(VLOOKUP(A1977,'HUMAN RESOURCES processed'!$A$2:$M$2692,9,0))</f>
        <v>0.305</v>
      </c>
      <c r="T1977" s="24">
        <f>IFNA(VLOOKUP(A1977,'HUMAN RESOURCES processed'!$A$2:$M$2692,10,0))</f>
        <v>0.642</v>
      </c>
      <c r="U1977" s="24">
        <f>IFNA(VLOOKUP(A1977,'HUMAN RESOURCES processed'!$A$2:$M$2692,11,0))</f>
        <v>0.054</v>
      </c>
      <c r="V1977" s="24">
        <f>IFNA(VLOOKUP(A1977,'HUMAN RESOURCES processed'!$A$2:$M$2692,12,0))</f>
        <v>155328</v>
      </c>
      <c r="W1977" s="24">
        <f>IFNA(VLOOKUP(A1977,'HUMAN RESOURCES processed'!$A$2:$M$2692,13,0))</f>
        <v>0.931</v>
      </c>
      <c r="X1977" s="24">
        <f t="shared" si="1136"/>
        <v>0</v>
      </c>
      <c r="Y1977" s="24">
        <f t="shared" si="1137"/>
        <v>0</v>
      </c>
      <c r="Z1977" s="24">
        <f t="shared" si="7"/>
        <v>0</v>
      </c>
      <c r="AA1977" s="24">
        <f t="shared" si="1130"/>
        <v>0</v>
      </c>
      <c r="AB1977" s="24">
        <f t="shared" si="1131"/>
        <v>0</v>
      </c>
      <c r="AC1977" s="24">
        <f t="shared" si="1132"/>
        <v>0</v>
      </c>
      <c r="AD1977" s="24">
        <f t="shared" si="1133"/>
        <v>0</v>
      </c>
      <c r="AE1977" s="24">
        <f>IFNA(VLOOKUP(A1977,'BUSINESS processed'!A1977:J4667,9,0))</f>
        <v>0.161</v>
      </c>
      <c r="AF1977" s="27">
        <f>IFNA(VLOOKUP(A1977,'BUSINESS processed'!A1977:J4667,10,0))</f>
        <v>0.175</v>
      </c>
      <c r="AG1977" s="26"/>
      <c r="AH1977" s="26"/>
      <c r="AI1977" s="26"/>
      <c r="AJ1977" s="26"/>
      <c r="AK1977" s="26"/>
      <c r="AL1977" s="26"/>
      <c r="AM1977" s="26"/>
      <c r="AN1977" s="26"/>
      <c r="AO1977" s="26"/>
      <c r="AP1977" s="26"/>
      <c r="AQ1977" s="26"/>
      <c r="AR1977" s="26"/>
      <c r="AS1977" s="26"/>
      <c r="AT1977" s="26"/>
      <c r="AU1977" s="26"/>
      <c r="AV1977" s="26"/>
      <c r="AW1977" s="26"/>
      <c r="AX1977" s="26"/>
      <c r="AY1977" s="26"/>
      <c r="AZ1977" s="26"/>
      <c r="BA1977" s="26"/>
      <c r="BB1977" s="26"/>
      <c r="BC1977" s="26"/>
      <c r="BD1977" s="26"/>
      <c r="BE1977" s="26"/>
      <c r="BF1977" s="26"/>
      <c r="BG1977" s="26"/>
      <c r="BH1977" s="26"/>
    </row>
    <row r="1978">
      <c r="A1978" s="18" t="str">
        <f t="shared" si="1"/>
        <v>Oceania_Guam-Oceania_2001</v>
      </c>
      <c r="B1978" s="19" t="s">
        <v>242</v>
      </c>
      <c r="C1978" s="20" t="s">
        <v>247</v>
      </c>
      <c r="D1978" s="21" t="s">
        <v>71</v>
      </c>
      <c r="E1978" s="20">
        <f t="shared" si="1138"/>
        <v>0</v>
      </c>
      <c r="F1978" s="22">
        <f t="shared" si="2"/>
        <v>0</v>
      </c>
      <c r="G1978" s="39">
        <f t="shared" si="1123"/>
        <v>0</v>
      </c>
      <c r="H1978" s="39">
        <f t="shared" si="1124"/>
        <v>0</v>
      </c>
      <c r="I1978" s="39">
        <f t="shared" si="1125"/>
        <v>0</v>
      </c>
      <c r="J1978" s="24">
        <f t="shared" si="1126"/>
        <v>0</v>
      </c>
      <c r="K1978" s="24">
        <f t="shared" si="3"/>
        <v>0</v>
      </c>
      <c r="L1978" s="24">
        <f t="shared" si="1135"/>
        <v>0</v>
      </c>
      <c r="M1978" s="24">
        <f t="shared" si="5"/>
        <v>0</v>
      </c>
      <c r="N1978" s="24">
        <f>IFNA(VLOOKUP(A1978,'HUMAN RESOURCES processed'!$A$2:$M$2692,5,0))</f>
        <v>0.021</v>
      </c>
      <c r="O1978" s="24">
        <f t="shared" si="1127"/>
        <v>0</v>
      </c>
      <c r="P1978" s="24">
        <f>IFNA(VLOOKUP(A1978,'HUMAN RESOURCES processed'!$A$2:$M$2692,7,0))</f>
        <v>78</v>
      </c>
      <c r="Q1978" s="24">
        <f>IFNA(VLOOKUP(A1978,'HUMAN RESOURCES processed'!$A$2:$M$2692,8,0))</f>
        <v>73</v>
      </c>
      <c r="R1978" s="24">
        <f t="shared" si="6"/>
        <v>75.5</v>
      </c>
      <c r="S1978" s="24">
        <f>IFNA(VLOOKUP(A1978,'HUMAN RESOURCES processed'!$A$2:$M$2692,9,0))</f>
        <v>0.303</v>
      </c>
      <c r="T1978" s="24">
        <f>IFNA(VLOOKUP(A1978,'HUMAN RESOURCES processed'!$A$2:$M$2692,10,0))</f>
        <v>0.641</v>
      </c>
      <c r="U1978" s="24">
        <f>IFNA(VLOOKUP(A1978,'HUMAN RESOURCES processed'!$A$2:$M$2692,11,0))</f>
        <v>0.055</v>
      </c>
      <c r="V1978" s="24">
        <f>IFNA(VLOOKUP(A1978,'HUMAN RESOURCES processed'!$A$2:$M$2692,12,0))</f>
        <v>156417</v>
      </c>
      <c r="W1978" s="24">
        <f>IFNA(VLOOKUP(A1978,'HUMAN RESOURCES processed'!$A$2:$M$2692,13,0))</f>
        <v>0.932</v>
      </c>
      <c r="X1978" s="24">
        <f t="shared" si="1136"/>
        <v>0</v>
      </c>
      <c r="Y1978" s="24">
        <f t="shared" si="1137"/>
        <v>0</v>
      </c>
      <c r="Z1978" s="24">
        <f t="shared" si="7"/>
        <v>0</v>
      </c>
      <c r="AA1978" s="24">
        <f t="shared" si="1130"/>
        <v>0</v>
      </c>
      <c r="AB1978" s="24">
        <f t="shared" si="1131"/>
        <v>0</v>
      </c>
      <c r="AC1978" s="24">
        <f t="shared" si="1132"/>
        <v>0</v>
      </c>
      <c r="AD1978" s="24">
        <f t="shared" si="1133"/>
        <v>0</v>
      </c>
      <c r="AE1978" s="24">
        <f>IFNA(VLOOKUP(A1978,'BUSINESS processed'!A1978:J4668,9,0))</f>
        <v>0.254</v>
      </c>
      <c r="AF1978" s="27">
        <f>IFNA(VLOOKUP(A1978,'BUSINESS processed'!A1978:J4668,10,0))</f>
        <v>0.208</v>
      </c>
      <c r="AG1978" s="26"/>
      <c r="AH1978" s="26"/>
      <c r="AI1978" s="26"/>
      <c r="AJ1978" s="26"/>
      <c r="AK1978" s="26"/>
      <c r="AL1978" s="26"/>
      <c r="AM1978" s="26"/>
      <c r="AN1978" s="26"/>
      <c r="AO1978" s="26"/>
      <c r="AP1978" s="26"/>
      <c r="AQ1978" s="26"/>
      <c r="AR1978" s="26"/>
      <c r="AS1978" s="26"/>
      <c r="AT1978" s="26"/>
      <c r="AU1978" s="26"/>
      <c r="AV1978" s="26"/>
      <c r="AW1978" s="26"/>
      <c r="AX1978" s="26"/>
      <c r="AY1978" s="26"/>
      <c r="AZ1978" s="26"/>
      <c r="BA1978" s="26"/>
      <c r="BB1978" s="26"/>
      <c r="BC1978" s="26"/>
      <c r="BD1978" s="26"/>
      <c r="BE1978" s="26"/>
      <c r="BF1978" s="26"/>
      <c r="BG1978" s="26"/>
      <c r="BH1978" s="26"/>
    </row>
    <row r="1979">
      <c r="A1979" s="18" t="str">
        <f t="shared" si="1"/>
        <v>Oceania_Guam-Oceania_2002</v>
      </c>
      <c r="B1979" s="19" t="s">
        <v>242</v>
      </c>
      <c r="C1979" s="20" t="s">
        <v>247</v>
      </c>
      <c r="D1979" s="21" t="s">
        <v>72</v>
      </c>
      <c r="E1979" s="20">
        <f t="shared" si="1138"/>
        <v>0</v>
      </c>
      <c r="F1979" s="22">
        <f t="shared" si="2"/>
        <v>0</v>
      </c>
      <c r="G1979" s="39">
        <f t="shared" si="1123"/>
        <v>0</v>
      </c>
      <c r="H1979" s="39">
        <f t="shared" si="1124"/>
        <v>0</v>
      </c>
      <c r="I1979" s="39">
        <f t="shared" si="1125"/>
        <v>0</v>
      </c>
      <c r="J1979" s="24">
        <f t="shared" si="1126"/>
        <v>0</v>
      </c>
      <c r="K1979" s="24">
        <f t="shared" si="3"/>
        <v>0</v>
      </c>
      <c r="L1979" s="24">
        <f t="shared" si="1135"/>
        <v>0</v>
      </c>
      <c r="M1979" s="24">
        <f t="shared" si="5"/>
        <v>0</v>
      </c>
      <c r="N1979" s="24">
        <f>IFNA(VLOOKUP(A1979,'HUMAN RESOURCES processed'!$A$2:$M$2692,5,0))</f>
        <v>0.021</v>
      </c>
      <c r="O1979" s="24">
        <f t="shared" si="1127"/>
        <v>0</v>
      </c>
      <c r="P1979" s="24">
        <f>IFNA(VLOOKUP(A1979,'HUMAN RESOURCES processed'!$A$2:$M$2692,7,0))</f>
        <v>78</v>
      </c>
      <c r="Q1979" s="24">
        <f>IFNA(VLOOKUP(A1979,'HUMAN RESOURCES processed'!$A$2:$M$2692,8,0))</f>
        <v>73</v>
      </c>
      <c r="R1979" s="24">
        <f t="shared" si="6"/>
        <v>75.5</v>
      </c>
      <c r="S1979" s="24">
        <f>IFNA(VLOOKUP(A1979,'HUMAN RESOURCES processed'!$A$2:$M$2692,9,0))</f>
        <v>0.302</v>
      </c>
      <c r="T1979" s="24">
        <f>IFNA(VLOOKUP(A1979,'HUMAN RESOURCES processed'!$A$2:$M$2692,10,0))</f>
        <v>0.641</v>
      </c>
      <c r="U1979" s="24">
        <f>IFNA(VLOOKUP(A1979,'HUMAN RESOURCES processed'!$A$2:$M$2692,11,0))</f>
        <v>0.058</v>
      </c>
      <c r="V1979" s="24">
        <f>IFNA(VLOOKUP(A1979,'HUMAN RESOURCES processed'!$A$2:$M$2692,12,0))</f>
        <v>157241</v>
      </c>
      <c r="W1979" s="24">
        <f>IFNA(VLOOKUP(A1979,'HUMAN RESOURCES processed'!$A$2:$M$2692,13,0))</f>
        <v>0.933</v>
      </c>
      <c r="X1979" s="24">
        <f t="shared" si="1136"/>
        <v>0</v>
      </c>
      <c r="Y1979" s="24">
        <f t="shared" si="1137"/>
        <v>0</v>
      </c>
      <c r="Z1979" s="24">
        <f t="shared" si="7"/>
        <v>0</v>
      </c>
      <c r="AA1979" s="24">
        <f t="shared" si="1130"/>
        <v>0</v>
      </c>
      <c r="AB1979" s="24">
        <f t="shared" si="1131"/>
        <v>0</v>
      </c>
      <c r="AC1979" s="24">
        <f t="shared" si="1132"/>
        <v>0</v>
      </c>
      <c r="AD1979" s="24">
        <f t="shared" si="1133"/>
        <v>0</v>
      </c>
      <c r="AE1979" s="24">
        <f>IFNA(VLOOKUP(A1979,'BUSINESS processed'!A1979:J4669,9,0))</f>
        <v>0.312</v>
      </c>
      <c r="AF1979" s="27">
        <f>IFNA(VLOOKUP(A1979,'BUSINESS processed'!A1979:J4669,10,0))</f>
        <v>0.448</v>
      </c>
      <c r="AG1979" s="26"/>
      <c r="AH1979" s="26"/>
      <c r="AI1979" s="26"/>
      <c r="AJ1979" s="26"/>
      <c r="AK1979" s="26"/>
      <c r="AL1979" s="26"/>
      <c r="AM1979" s="26"/>
      <c r="AN1979" s="26"/>
      <c r="AO1979" s="26"/>
      <c r="AP1979" s="26"/>
      <c r="AQ1979" s="26"/>
      <c r="AR1979" s="26"/>
      <c r="AS1979" s="26"/>
      <c r="AT1979" s="26"/>
      <c r="AU1979" s="26"/>
      <c r="AV1979" s="26"/>
      <c r="AW1979" s="26"/>
      <c r="AX1979" s="26"/>
      <c r="AY1979" s="26"/>
      <c r="AZ1979" s="26"/>
      <c r="BA1979" s="26"/>
      <c r="BB1979" s="26"/>
      <c r="BC1979" s="26"/>
      <c r="BD1979" s="26"/>
      <c r="BE1979" s="26"/>
      <c r="BF1979" s="26"/>
      <c r="BG1979" s="26"/>
      <c r="BH1979" s="26"/>
    </row>
    <row r="1980">
      <c r="A1980" s="18" t="str">
        <f t="shared" si="1"/>
        <v>Oceania_Guam-Oceania_2003</v>
      </c>
      <c r="B1980" s="19" t="s">
        <v>242</v>
      </c>
      <c r="C1980" s="20" t="s">
        <v>247</v>
      </c>
      <c r="D1980" s="21" t="s">
        <v>74</v>
      </c>
      <c r="E1980" s="20">
        <f t="shared" si="1138"/>
        <v>0</v>
      </c>
      <c r="F1980" s="22">
        <f t="shared" si="2"/>
        <v>0</v>
      </c>
      <c r="G1980" s="39">
        <f t="shared" si="1123"/>
        <v>0</v>
      </c>
      <c r="H1980" s="39">
        <f t="shared" si="1124"/>
        <v>0</v>
      </c>
      <c r="I1980" s="39">
        <f t="shared" si="1125"/>
        <v>0</v>
      </c>
      <c r="J1980" s="24">
        <f t="shared" si="1126"/>
        <v>0</v>
      </c>
      <c r="K1980" s="24">
        <f t="shared" si="3"/>
        <v>0</v>
      </c>
      <c r="L1980" s="24">
        <f t="shared" si="1135"/>
        <v>0</v>
      </c>
      <c r="M1980" s="24">
        <f t="shared" si="5"/>
        <v>0</v>
      </c>
      <c r="N1980" s="24">
        <f>IFNA(VLOOKUP(A1980,'HUMAN RESOURCES processed'!$A$2:$M$2692,5,0))</f>
        <v>0.02</v>
      </c>
      <c r="O1980" s="24">
        <f t="shared" si="1127"/>
        <v>0</v>
      </c>
      <c r="P1980" s="24">
        <f>IFNA(VLOOKUP(A1980,'HUMAN RESOURCES processed'!$A$2:$M$2692,7,0))</f>
        <v>79</v>
      </c>
      <c r="Q1980" s="24">
        <f>IFNA(VLOOKUP(A1980,'HUMAN RESOURCES processed'!$A$2:$M$2692,8,0))</f>
        <v>74</v>
      </c>
      <c r="R1980" s="24">
        <f t="shared" si="6"/>
        <v>76.5</v>
      </c>
      <c r="S1980" s="24">
        <f>IFNA(VLOOKUP(A1980,'HUMAN RESOURCES processed'!$A$2:$M$2692,9,0))</f>
        <v>0.3</v>
      </c>
      <c r="T1980" s="24">
        <f>IFNA(VLOOKUP(A1980,'HUMAN RESOURCES processed'!$A$2:$M$2692,10,0))</f>
        <v>0.64</v>
      </c>
      <c r="U1980" s="24">
        <f>IFNA(VLOOKUP(A1980,'HUMAN RESOURCES processed'!$A$2:$M$2692,11,0))</f>
        <v>0.06</v>
      </c>
      <c r="V1980" s="24">
        <f>IFNA(VLOOKUP(A1980,'HUMAN RESOURCES processed'!$A$2:$M$2692,12,0))</f>
        <v>157823</v>
      </c>
      <c r="W1980" s="24">
        <f>IFNA(VLOOKUP(A1980,'HUMAN RESOURCES processed'!$A$2:$M$2692,13,0))</f>
        <v>0.934</v>
      </c>
      <c r="X1980" s="24">
        <f t="shared" si="1136"/>
        <v>0</v>
      </c>
      <c r="Y1980" s="24">
        <f t="shared" si="1137"/>
        <v>0</v>
      </c>
      <c r="Z1980" s="24">
        <f t="shared" si="7"/>
        <v>0</v>
      </c>
      <c r="AA1980" s="24">
        <f t="shared" si="1130"/>
        <v>0</v>
      </c>
      <c r="AB1980" s="24">
        <f t="shared" si="1131"/>
        <v>0</v>
      </c>
      <c r="AC1980" s="24">
        <f t="shared" si="1132"/>
        <v>0</v>
      </c>
      <c r="AD1980" s="24">
        <f t="shared" si="1133"/>
        <v>0</v>
      </c>
      <c r="AE1980" s="24">
        <f>IFNA(VLOOKUP(A1980,'BUSINESS processed'!A1980:J4670,9,0))</f>
        <v>0.337</v>
      </c>
      <c r="AF1980" s="27">
        <f>IFNA(VLOOKUP(A1980,'BUSINESS processed'!A1980:J4670,10,0))</f>
        <v>0.506</v>
      </c>
      <c r="AG1980" s="26"/>
      <c r="AH1980" s="26"/>
      <c r="AI1980" s="26"/>
      <c r="AJ1980" s="26"/>
      <c r="AK1980" s="26"/>
      <c r="AL1980" s="26"/>
      <c r="AM1980" s="26"/>
      <c r="AN1980" s="26"/>
      <c r="AO1980" s="26"/>
      <c r="AP1980" s="26"/>
      <c r="AQ1980" s="26"/>
      <c r="AR1980" s="26"/>
      <c r="AS1980" s="26"/>
      <c r="AT1980" s="26"/>
      <c r="AU1980" s="26"/>
      <c r="AV1980" s="26"/>
      <c r="AW1980" s="26"/>
      <c r="AX1980" s="26"/>
      <c r="AY1980" s="26"/>
      <c r="AZ1980" s="26"/>
      <c r="BA1980" s="26"/>
      <c r="BB1980" s="26"/>
      <c r="BC1980" s="26"/>
      <c r="BD1980" s="26"/>
      <c r="BE1980" s="26"/>
      <c r="BF1980" s="26"/>
      <c r="BG1980" s="26"/>
      <c r="BH1980" s="26"/>
    </row>
    <row r="1981">
      <c r="A1981" s="18" t="str">
        <f t="shared" si="1"/>
        <v>Oceania_Guam-Oceania_2004</v>
      </c>
      <c r="B1981" s="19" t="s">
        <v>242</v>
      </c>
      <c r="C1981" s="20" t="s">
        <v>247</v>
      </c>
      <c r="D1981" s="21" t="s">
        <v>83</v>
      </c>
      <c r="E1981" s="20">
        <f t="shared" si="1138"/>
        <v>0</v>
      </c>
      <c r="F1981" s="22">
        <f t="shared" si="2"/>
        <v>0</v>
      </c>
      <c r="G1981" s="39">
        <f t="shared" si="1123"/>
        <v>0</v>
      </c>
      <c r="H1981" s="39">
        <f t="shared" si="1124"/>
        <v>0</v>
      </c>
      <c r="I1981" s="39">
        <f t="shared" si="1125"/>
        <v>0</v>
      </c>
      <c r="J1981" s="24">
        <f t="shared" si="1126"/>
        <v>0</v>
      </c>
      <c r="K1981" s="24">
        <f t="shared" si="3"/>
        <v>0</v>
      </c>
      <c r="L1981" s="24">
        <f t="shared" si="1135"/>
        <v>0</v>
      </c>
      <c r="M1981" s="24">
        <f t="shared" si="5"/>
        <v>0</v>
      </c>
      <c r="N1981" s="24">
        <f>IFNA(VLOOKUP(A1981,'HUMAN RESOURCES processed'!$A$2:$M$2692,5,0))</f>
        <v>0.02</v>
      </c>
      <c r="O1981" s="24">
        <f t="shared" si="1127"/>
        <v>0</v>
      </c>
      <c r="P1981" s="24">
        <f>IFNA(VLOOKUP(A1981,'HUMAN RESOURCES processed'!$A$2:$M$2692,7,0))</f>
        <v>79</v>
      </c>
      <c r="Q1981" s="24">
        <f>IFNA(VLOOKUP(A1981,'HUMAN RESOURCES processed'!$A$2:$M$2692,8,0))</f>
        <v>74</v>
      </c>
      <c r="R1981" s="24">
        <f t="shared" si="6"/>
        <v>76.5</v>
      </c>
      <c r="S1981" s="24">
        <f>IFNA(VLOOKUP(A1981,'HUMAN RESOURCES processed'!$A$2:$M$2692,9,0))</f>
        <v>0.298</v>
      </c>
      <c r="T1981" s="24">
        <f>IFNA(VLOOKUP(A1981,'HUMAN RESOURCES processed'!$A$2:$M$2692,10,0))</f>
        <v>0.64</v>
      </c>
      <c r="U1981" s="24">
        <f>IFNA(VLOOKUP(A1981,'HUMAN RESOURCES processed'!$A$2:$M$2692,11,0))</f>
        <v>0.062</v>
      </c>
      <c r="V1981" s="24">
        <f>IFNA(VLOOKUP(A1981,'HUMAN RESOURCES processed'!$A$2:$M$2692,12,0))</f>
        <v>158194</v>
      </c>
      <c r="W1981" s="24">
        <f>IFNA(VLOOKUP(A1981,'HUMAN RESOURCES processed'!$A$2:$M$2692,13,0))</f>
        <v>0.935</v>
      </c>
      <c r="X1981" s="24">
        <f t="shared" si="1136"/>
        <v>0</v>
      </c>
      <c r="Y1981" s="24">
        <f t="shared" si="1137"/>
        <v>0</v>
      </c>
      <c r="Z1981" s="24">
        <f t="shared" si="7"/>
        <v>0</v>
      </c>
      <c r="AA1981" s="24">
        <f t="shared" si="1130"/>
        <v>0</v>
      </c>
      <c r="AB1981" s="24">
        <f t="shared" si="1131"/>
        <v>0</v>
      </c>
      <c r="AC1981" s="24">
        <f t="shared" si="1132"/>
        <v>0</v>
      </c>
      <c r="AD1981" s="24">
        <f t="shared" si="1133"/>
        <v>0</v>
      </c>
      <c r="AE1981" s="24">
        <f>IFNA(VLOOKUP(A1981,'BUSINESS processed'!A1981:J4671,9,0))</f>
        <v>0.362</v>
      </c>
      <c r="AF1981" s="27">
        <f>IFNA(VLOOKUP(A1981,'BUSINESS processed'!A1981:J4671,10,0))</f>
        <v>0.619</v>
      </c>
      <c r="AG1981" s="26"/>
      <c r="AH1981" s="26"/>
      <c r="AI1981" s="26"/>
      <c r="AJ1981" s="26"/>
      <c r="AK1981" s="26"/>
      <c r="AL1981" s="26"/>
      <c r="AM1981" s="26"/>
      <c r="AN1981" s="26"/>
      <c r="AO1981" s="26"/>
      <c r="AP1981" s="26"/>
      <c r="AQ1981" s="26"/>
      <c r="AR1981" s="26"/>
      <c r="AS1981" s="26"/>
      <c r="AT1981" s="26"/>
      <c r="AU1981" s="26"/>
      <c r="AV1981" s="26"/>
      <c r="AW1981" s="26"/>
      <c r="AX1981" s="26"/>
      <c r="AY1981" s="26"/>
      <c r="AZ1981" s="26"/>
      <c r="BA1981" s="26"/>
      <c r="BB1981" s="26"/>
      <c r="BC1981" s="26"/>
      <c r="BD1981" s="26"/>
      <c r="BE1981" s="26"/>
      <c r="BF1981" s="26"/>
      <c r="BG1981" s="26"/>
      <c r="BH1981" s="26"/>
    </row>
    <row r="1982">
      <c r="A1982" s="18" t="str">
        <f t="shared" si="1"/>
        <v>Oceania_Guam-Oceania_2005</v>
      </c>
      <c r="B1982" s="19" t="s">
        <v>242</v>
      </c>
      <c r="C1982" s="20" t="s">
        <v>247</v>
      </c>
      <c r="D1982" s="21" t="s">
        <v>84</v>
      </c>
      <c r="E1982" s="20">
        <f t="shared" si="1138"/>
        <v>0</v>
      </c>
      <c r="F1982" s="22">
        <f t="shared" si="2"/>
        <v>0</v>
      </c>
      <c r="G1982" s="39">
        <f t="shared" si="1123"/>
        <v>0</v>
      </c>
      <c r="H1982" s="39">
        <f t="shared" si="1124"/>
        <v>0</v>
      </c>
      <c r="I1982" s="39">
        <f t="shared" si="1125"/>
        <v>0</v>
      </c>
      <c r="J1982" s="24">
        <f t="shared" si="1126"/>
        <v>0</v>
      </c>
      <c r="K1982" s="24">
        <f t="shared" si="3"/>
        <v>0</v>
      </c>
      <c r="L1982" s="24">
        <f t="shared" si="1135"/>
        <v>0</v>
      </c>
      <c r="M1982" s="24">
        <f t="shared" si="5"/>
        <v>0</v>
      </c>
      <c r="N1982" s="24">
        <f>IFNA(VLOOKUP(A1982,'HUMAN RESOURCES processed'!$A$2:$M$2692,5,0))</f>
        <v>0.019</v>
      </c>
      <c r="O1982" s="24">
        <f t="shared" si="1127"/>
        <v>0</v>
      </c>
      <c r="P1982" s="24">
        <f>IFNA(VLOOKUP(A1982,'HUMAN RESOURCES processed'!$A$2:$M$2692,7,0))</f>
        <v>79</v>
      </c>
      <c r="Q1982" s="24">
        <f>IFNA(VLOOKUP(A1982,'HUMAN RESOURCES processed'!$A$2:$M$2692,8,0))</f>
        <v>74</v>
      </c>
      <c r="R1982" s="24">
        <f t="shared" si="6"/>
        <v>76.5</v>
      </c>
      <c r="S1982" s="24">
        <f>IFNA(VLOOKUP(A1982,'HUMAN RESOURCES processed'!$A$2:$M$2692,9,0))</f>
        <v>0.295</v>
      </c>
      <c r="T1982" s="24">
        <f>IFNA(VLOOKUP(A1982,'HUMAN RESOURCES processed'!$A$2:$M$2692,10,0))</f>
        <v>0.641</v>
      </c>
      <c r="U1982" s="24">
        <f>IFNA(VLOOKUP(A1982,'HUMAN RESOURCES processed'!$A$2:$M$2692,11,0))</f>
        <v>0.064</v>
      </c>
      <c r="V1982" s="24">
        <f>IFNA(VLOOKUP(A1982,'HUMAN RESOURCES processed'!$A$2:$M$2692,12,0))</f>
        <v>158401</v>
      </c>
      <c r="W1982" s="24">
        <f>IFNA(VLOOKUP(A1982,'HUMAN RESOURCES processed'!$A$2:$M$2692,13,0))</f>
        <v>0.936</v>
      </c>
      <c r="X1982" s="24">
        <f t="shared" si="1136"/>
        <v>0</v>
      </c>
      <c r="Y1982" s="24">
        <f t="shared" si="1137"/>
        <v>0</v>
      </c>
      <c r="Z1982" s="24">
        <f t="shared" si="7"/>
        <v>0</v>
      </c>
      <c r="AA1982" s="24">
        <f t="shared" si="1130"/>
        <v>0</v>
      </c>
      <c r="AB1982" s="24">
        <f t="shared" si="1131"/>
        <v>0</v>
      </c>
      <c r="AC1982" s="24">
        <f t="shared" si="1132"/>
        <v>0</v>
      </c>
      <c r="AD1982" s="24">
        <f t="shared" si="1133"/>
        <v>0</v>
      </c>
      <c r="AE1982" s="24">
        <f>IFNA(VLOOKUP(A1982,'BUSINESS processed'!A1982:J4672,9,0))</f>
        <v>0.386</v>
      </c>
      <c r="AF1982" s="27">
        <f t="shared" ref="AF1982:AF1989" si="1139">IF(AND(C1982=C1981,D1982&gt;D1981),AF1981,0)</f>
        <v>0.619</v>
      </c>
      <c r="AG1982" s="26"/>
      <c r="AH1982" s="26"/>
      <c r="AI1982" s="26"/>
      <c r="AJ1982" s="26"/>
      <c r="AK1982" s="26"/>
      <c r="AL1982" s="26"/>
      <c r="AM1982" s="26"/>
      <c r="AN1982" s="26"/>
      <c r="AO1982" s="26"/>
      <c r="AP1982" s="26"/>
      <c r="AQ1982" s="26"/>
      <c r="AR1982" s="26"/>
      <c r="AS1982" s="26"/>
      <c r="AT1982" s="26"/>
      <c r="AU1982" s="26"/>
      <c r="AV1982" s="26"/>
      <c r="AW1982" s="26"/>
      <c r="AX1982" s="26"/>
      <c r="AY1982" s="26"/>
      <c r="AZ1982" s="26"/>
      <c r="BA1982" s="26"/>
      <c r="BB1982" s="26"/>
      <c r="BC1982" s="26"/>
      <c r="BD1982" s="26"/>
      <c r="BE1982" s="26"/>
      <c r="BF1982" s="26"/>
      <c r="BG1982" s="26"/>
      <c r="BH1982" s="26"/>
    </row>
    <row r="1983">
      <c r="A1983" s="18" t="str">
        <f t="shared" si="1"/>
        <v>Oceania_Guam-Oceania_2006</v>
      </c>
      <c r="B1983" s="19" t="s">
        <v>242</v>
      </c>
      <c r="C1983" s="20" t="s">
        <v>247</v>
      </c>
      <c r="D1983" s="21" t="s">
        <v>85</v>
      </c>
      <c r="E1983" s="20">
        <f t="shared" si="1138"/>
        <v>0</v>
      </c>
      <c r="F1983" s="22">
        <f t="shared" si="2"/>
        <v>0</v>
      </c>
      <c r="G1983" s="39">
        <f t="shared" si="1123"/>
        <v>0</v>
      </c>
      <c r="H1983" s="39">
        <f t="shared" si="1124"/>
        <v>0</v>
      </c>
      <c r="I1983" s="39">
        <f t="shared" si="1125"/>
        <v>0</v>
      </c>
      <c r="J1983" s="24">
        <f t="shared" si="1126"/>
        <v>0</v>
      </c>
      <c r="K1983" s="24">
        <f t="shared" si="3"/>
        <v>0</v>
      </c>
      <c r="L1983" s="24">
        <f t="shared" si="1135"/>
        <v>0</v>
      </c>
      <c r="M1983" s="24">
        <f t="shared" si="5"/>
        <v>0</v>
      </c>
      <c r="N1983" s="24">
        <f>IFNA(VLOOKUP(A1983,'HUMAN RESOURCES processed'!$A$2:$M$2692,5,0))</f>
        <v>0.019</v>
      </c>
      <c r="O1983" s="24">
        <f t="shared" si="1127"/>
        <v>0</v>
      </c>
      <c r="P1983" s="24">
        <f>IFNA(VLOOKUP(A1983,'HUMAN RESOURCES processed'!$A$2:$M$2692,7,0))</f>
        <v>80</v>
      </c>
      <c r="Q1983" s="24">
        <f>IFNA(VLOOKUP(A1983,'HUMAN RESOURCES processed'!$A$2:$M$2692,8,0))</f>
        <v>74</v>
      </c>
      <c r="R1983" s="24">
        <f t="shared" si="6"/>
        <v>77</v>
      </c>
      <c r="S1983" s="24">
        <f>IFNA(VLOOKUP(A1983,'HUMAN RESOURCES processed'!$A$2:$M$2692,9,0))</f>
        <v>0.292</v>
      </c>
      <c r="T1983" s="24">
        <f>IFNA(VLOOKUP(A1983,'HUMAN RESOURCES processed'!$A$2:$M$2692,10,0))</f>
        <v>0.642</v>
      </c>
      <c r="U1983" s="24">
        <f>IFNA(VLOOKUP(A1983,'HUMAN RESOURCES processed'!$A$2:$M$2692,11,0))</f>
        <v>0.066</v>
      </c>
      <c r="V1983" s="24">
        <f>IFNA(VLOOKUP(A1983,'HUMAN RESOURCES processed'!$A$2:$M$2692,12,0))</f>
        <v>158429</v>
      </c>
      <c r="W1983" s="24">
        <f>IFNA(VLOOKUP(A1983,'HUMAN RESOURCES processed'!$A$2:$M$2692,13,0))</f>
        <v>0.937</v>
      </c>
      <c r="X1983" s="24">
        <f t="shared" si="1136"/>
        <v>0</v>
      </c>
      <c r="Y1983" s="24">
        <f t="shared" si="1137"/>
        <v>0</v>
      </c>
      <c r="Z1983" s="24">
        <f t="shared" si="7"/>
        <v>0</v>
      </c>
      <c r="AA1983" s="24">
        <f t="shared" si="1130"/>
        <v>0</v>
      </c>
      <c r="AB1983" s="24">
        <f t="shared" si="1131"/>
        <v>0</v>
      </c>
      <c r="AC1983" s="24">
        <f t="shared" si="1132"/>
        <v>0</v>
      </c>
      <c r="AD1983" s="24">
        <f t="shared" si="1133"/>
        <v>0</v>
      </c>
      <c r="AE1983" s="24">
        <f>IFNA(VLOOKUP(A1983,'BUSINESS processed'!A1983:J4673,9,0))</f>
        <v>0.439</v>
      </c>
      <c r="AF1983" s="27">
        <f t="shared" si="1139"/>
        <v>0.619</v>
      </c>
      <c r="AG1983" s="26"/>
      <c r="AH1983" s="26"/>
      <c r="AI1983" s="26"/>
      <c r="AJ1983" s="26"/>
      <c r="AK1983" s="26"/>
      <c r="AL1983" s="26"/>
      <c r="AM1983" s="26"/>
      <c r="AN1983" s="26"/>
      <c r="AO1983" s="26"/>
      <c r="AP1983" s="26"/>
      <c r="AQ1983" s="26"/>
      <c r="AR1983" s="26"/>
      <c r="AS1983" s="26"/>
      <c r="AT1983" s="26"/>
      <c r="AU1983" s="26"/>
      <c r="AV1983" s="26"/>
      <c r="AW1983" s="26"/>
      <c r="AX1983" s="26"/>
      <c r="AY1983" s="26"/>
      <c r="AZ1983" s="26"/>
      <c r="BA1983" s="26"/>
      <c r="BB1983" s="26"/>
      <c r="BC1983" s="26"/>
      <c r="BD1983" s="26"/>
      <c r="BE1983" s="26"/>
      <c r="BF1983" s="26"/>
      <c r="BG1983" s="26"/>
      <c r="BH1983" s="26"/>
    </row>
    <row r="1984">
      <c r="A1984" s="18" t="str">
        <f t="shared" si="1"/>
        <v>Oceania_Guam-Oceania_2007</v>
      </c>
      <c r="B1984" s="19" t="s">
        <v>242</v>
      </c>
      <c r="C1984" s="20" t="s">
        <v>247</v>
      </c>
      <c r="D1984" s="21" t="s">
        <v>86</v>
      </c>
      <c r="E1984" s="20">
        <f t="shared" si="1138"/>
        <v>0</v>
      </c>
      <c r="F1984" s="22">
        <f t="shared" si="2"/>
        <v>0</v>
      </c>
      <c r="G1984" s="39">
        <f t="shared" si="1123"/>
        <v>0</v>
      </c>
      <c r="H1984" s="39">
        <f t="shared" si="1124"/>
        <v>0</v>
      </c>
      <c r="I1984" s="39">
        <f t="shared" si="1125"/>
        <v>0</v>
      </c>
      <c r="J1984" s="24">
        <f t="shared" si="1126"/>
        <v>0</v>
      </c>
      <c r="K1984" s="24">
        <f t="shared" si="3"/>
        <v>0</v>
      </c>
      <c r="L1984" s="24">
        <f t="shared" si="1135"/>
        <v>0</v>
      </c>
      <c r="M1984" s="24">
        <f t="shared" si="5"/>
        <v>0</v>
      </c>
      <c r="N1984" s="24">
        <f>IFNA(VLOOKUP(A1984,'HUMAN RESOURCES processed'!$A$2:$M$2692,5,0))</f>
        <v>0.019</v>
      </c>
      <c r="O1984" s="24">
        <f t="shared" si="1127"/>
        <v>0</v>
      </c>
      <c r="P1984" s="24">
        <f>IFNA(VLOOKUP(A1984,'HUMAN RESOURCES processed'!$A$2:$M$2692,7,0))</f>
        <v>80</v>
      </c>
      <c r="Q1984" s="24">
        <f>IFNA(VLOOKUP(A1984,'HUMAN RESOURCES processed'!$A$2:$M$2692,8,0))</f>
        <v>75</v>
      </c>
      <c r="R1984" s="24">
        <f t="shared" si="6"/>
        <v>77.5</v>
      </c>
      <c r="S1984" s="24">
        <f>IFNA(VLOOKUP(A1984,'HUMAN RESOURCES processed'!$A$2:$M$2692,9,0))</f>
        <v>0.288</v>
      </c>
      <c r="T1984" s="24">
        <f>IFNA(VLOOKUP(A1984,'HUMAN RESOURCES processed'!$A$2:$M$2692,10,0))</f>
        <v>0.645</v>
      </c>
      <c r="U1984" s="24">
        <f>IFNA(VLOOKUP(A1984,'HUMAN RESOURCES processed'!$A$2:$M$2692,11,0))</f>
        <v>0.067</v>
      </c>
      <c r="V1984" s="24">
        <f>IFNA(VLOOKUP(A1984,'HUMAN RESOURCES processed'!$A$2:$M$2692,12,0))</f>
        <v>158331</v>
      </c>
      <c r="W1984" s="24">
        <f>IFNA(VLOOKUP(A1984,'HUMAN RESOURCES processed'!$A$2:$M$2692,13,0))</f>
        <v>0.938</v>
      </c>
      <c r="X1984" s="24">
        <f t="shared" si="1136"/>
        <v>0</v>
      </c>
      <c r="Y1984" s="24">
        <f t="shared" si="1137"/>
        <v>0</v>
      </c>
      <c r="Z1984" s="24">
        <f t="shared" si="7"/>
        <v>0</v>
      </c>
      <c r="AA1984" s="24">
        <f t="shared" si="1130"/>
        <v>0</v>
      </c>
      <c r="AB1984" s="24">
        <f t="shared" si="1131"/>
        <v>0</v>
      </c>
      <c r="AC1984" s="24">
        <f t="shared" si="1132"/>
        <v>0</v>
      </c>
      <c r="AD1984" s="24">
        <f t="shared" si="1133"/>
        <v>0</v>
      </c>
      <c r="AE1984" s="24">
        <f>IFNA(VLOOKUP(A1984,'BUSINESS processed'!A1984:J4674,9,0))</f>
        <v>0.462</v>
      </c>
      <c r="AF1984" s="27">
        <f t="shared" si="1139"/>
        <v>0.619</v>
      </c>
      <c r="AG1984" s="26"/>
      <c r="AH1984" s="26"/>
      <c r="AI1984" s="26"/>
      <c r="AJ1984" s="26"/>
      <c r="AK1984" s="26"/>
      <c r="AL1984" s="26"/>
      <c r="AM1984" s="26"/>
      <c r="AN1984" s="26"/>
      <c r="AO1984" s="26"/>
      <c r="AP1984" s="26"/>
      <c r="AQ1984" s="26"/>
      <c r="AR1984" s="26"/>
      <c r="AS1984" s="26"/>
      <c r="AT1984" s="26"/>
      <c r="AU1984" s="26"/>
      <c r="AV1984" s="26"/>
      <c r="AW1984" s="26"/>
      <c r="AX1984" s="26"/>
      <c r="AY1984" s="26"/>
      <c r="AZ1984" s="26"/>
      <c r="BA1984" s="26"/>
      <c r="BB1984" s="26"/>
      <c r="BC1984" s="26"/>
      <c r="BD1984" s="26"/>
      <c r="BE1984" s="26"/>
      <c r="BF1984" s="26"/>
      <c r="BG1984" s="26"/>
      <c r="BH1984" s="26"/>
    </row>
    <row r="1985">
      <c r="A1985" s="18" t="str">
        <f t="shared" si="1"/>
        <v>Oceania_Guam-Oceania_2008</v>
      </c>
      <c r="B1985" s="19" t="s">
        <v>242</v>
      </c>
      <c r="C1985" s="20" t="s">
        <v>247</v>
      </c>
      <c r="D1985" s="21" t="s">
        <v>87</v>
      </c>
      <c r="E1985" s="20">
        <f t="shared" si="1138"/>
        <v>0</v>
      </c>
      <c r="F1985" s="22">
        <f t="shared" si="2"/>
        <v>0</v>
      </c>
      <c r="G1985" s="39">
        <f t="shared" si="1123"/>
        <v>0</v>
      </c>
      <c r="H1985" s="39">
        <f t="shared" si="1124"/>
        <v>0</v>
      </c>
      <c r="I1985" s="39">
        <f t="shared" si="1125"/>
        <v>0</v>
      </c>
      <c r="J1985" s="24">
        <f t="shared" si="1126"/>
        <v>0</v>
      </c>
      <c r="K1985" s="24">
        <f t="shared" si="3"/>
        <v>0</v>
      </c>
      <c r="L1985" s="24">
        <f t="shared" si="1135"/>
        <v>0</v>
      </c>
      <c r="M1985" s="24">
        <f t="shared" si="5"/>
        <v>0</v>
      </c>
      <c r="N1985" s="24">
        <f>IFNA(VLOOKUP(A1985,'HUMAN RESOURCES processed'!$A$2:$M$2692,5,0))</f>
        <v>0.018</v>
      </c>
      <c r="O1985" s="24">
        <f t="shared" si="1127"/>
        <v>0</v>
      </c>
      <c r="P1985" s="24">
        <f>IFNA(VLOOKUP(A1985,'HUMAN RESOURCES processed'!$A$2:$M$2692,7,0))</f>
        <v>80</v>
      </c>
      <c r="Q1985" s="24">
        <f>IFNA(VLOOKUP(A1985,'HUMAN RESOURCES processed'!$A$2:$M$2692,8,0))</f>
        <v>75</v>
      </c>
      <c r="R1985" s="24">
        <f t="shared" si="6"/>
        <v>77.5</v>
      </c>
      <c r="S1985" s="24">
        <f>IFNA(VLOOKUP(A1985,'HUMAN RESOURCES processed'!$A$2:$M$2692,9,0))</f>
        <v>0.284</v>
      </c>
      <c r="T1985" s="24">
        <f>IFNA(VLOOKUP(A1985,'HUMAN RESOURCES processed'!$A$2:$M$2692,10,0))</f>
        <v>0.647</v>
      </c>
      <c r="U1985" s="24">
        <f>IFNA(VLOOKUP(A1985,'HUMAN RESOURCES processed'!$A$2:$M$2692,11,0))</f>
        <v>0.069</v>
      </c>
      <c r="V1985" s="24">
        <f>IFNA(VLOOKUP(A1985,'HUMAN RESOURCES processed'!$A$2:$M$2692,12,0))</f>
        <v>158310</v>
      </c>
      <c r="W1985" s="24">
        <f>IFNA(VLOOKUP(A1985,'HUMAN RESOURCES processed'!$A$2:$M$2692,13,0))</f>
        <v>0.939</v>
      </c>
      <c r="X1985" s="24">
        <f t="shared" si="1136"/>
        <v>0</v>
      </c>
      <c r="Y1985" s="24">
        <f t="shared" si="1137"/>
        <v>0</v>
      </c>
      <c r="Z1985" s="24">
        <f t="shared" si="7"/>
        <v>0</v>
      </c>
      <c r="AA1985" s="24">
        <f t="shared" si="1130"/>
        <v>0</v>
      </c>
      <c r="AB1985" s="24">
        <f t="shared" si="1131"/>
        <v>0</v>
      </c>
      <c r="AC1985" s="24">
        <f t="shared" si="1132"/>
        <v>0</v>
      </c>
      <c r="AD1985" s="24">
        <f t="shared" si="1133"/>
        <v>0</v>
      </c>
      <c r="AE1985" s="24">
        <f>IFNA(VLOOKUP(A1985,'BUSINESS processed'!A1985:J4675,9,0))</f>
        <v>0.484</v>
      </c>
      <c r="AF1985" s="27">
        <f t="shared" si="1139"/>
        <v>0.619</v>
      </c>
      <c r="AG1985" s="26"/>
      <c r="AH1985" s="26"/>
      <c r="AI1985" s="26"/>
      <c r="AJ1985" s="26"/>
      <c r="AK1985" s="26"/>
      <c r="AL1985" s="26"/>
      <c r="AM1985" s="26"/>
      <c r="AN1985" s="26"/>
      <c r="AO1985" s="26"/>
      <c r="AP1985" s="26"/>
      <c r="AQ1985" s="26"/>
      <c r="AR1985" s="26"/>
      <c r="AS1985" s="26"/>
      <c r="AT1985" s="26"/>
      <c r="AU1985" s="26"/>
      <c r="AV1985" s="26"/>
      <c r="AW1985" s="26"/>
      <c r="AX1985" s="26"/>
      <c r="AY1985" s="26"/>
      <c r="AZ1985" s="26"/>
      <c r="BA1985" s="26"/>
      <c r="BB1985" s="26"/>
      <c r="BC1985" s="26"/>
      <c r="BD1985" s="26"/>
      <c r="BE1985" s="26"/>
      <c r="BF1985" s="26"/>
      <c r="BG1985" s="26"/>
      <c r="BH1985" s="26"/>
    </row>
    <row r="1986">
      <c r="A1986" s="18" t="str">
        <f t="shared" si="1"/>
        <v>Oceania_Guam-Oceania_2009</v>
      </c>
      <c r="B1986" s="19" t="s">
        <v>242</v>
      </c>
      <c r="C1986" s="20" t="s">
        <v>247</v>
      </c>
      <c r="D1986" s="21" t="s">
        <v>88</v>
      </c>
      <c r="E1986" s="20">
        <f t="shared" si="1138"/>
        <v>0</v>
      </c>
      <c r="F1986" s="22">
        <f t="shared" si="2"/>
        <v>0</v>
      </c>
      <c r="G1986" s="39">
        <f t="shared" si="1123"/>
        <v>0</v>
      </c>
      <c r="H1986" s="39">
        <f t="shared" si="1124"/>
        <v>0</v>
      </c>
      <c r="I1986" s="39">
        <f t="shared" si="1125"/>
        <v>0</v>
      </c>
      <c r="J1986" s="24">
        <f t="shared" si="1126"/>
        <v>0</v>
      </c>
      <c r="K1986" s="24">
        <f t="shared" si="3"/>
        <v>0</v>
      </c>
      <c r="L1986" s="24">
        <f t="shared" si="1135"/>
        <v>0</v>
      </c>
      <c r="M1986" s="24">
        <f t="shared" si="5"/>
        <v>0</v>
      </c>
      <c r="N1986" s="24">
        <f>IFNA(VLOOKUP(A1986,'HUMAN RESOURCES processed'!$A$2:$M$2692,5,0))</f>
        <v>0.018</v>
      </c>
      <c r="O1986" s="24">
        <f t="shared" si="1127"/>
        <v>0</v>
      </c>
      <c r="P1986" s="24">
        <f>IFNA(VLOOKUP(A1986,'HUMAN RESOURCES processed'!$A$2:$M$2692,7,0))</f>
        <v>81</v>
      </c>
      <c r="Q1986" s="24">
        <f>IFNA(VLOOKUP(A1986,'HUMAN RESOURCES processed'!$A$2:$M$2692,8,0))</f>
        <v>75</v>
      </c>
      <c r="R1986" s="24">
        <f t="shared" si="6"/>
        <v>78</v>
      </c>
      <c r="S1986" s="24">
        <f>IFNA(VLOOKUP(A1986,'HUMAN RESOURCES processed'!$A$2:$M$2692,9,0))</f>
        <v>0.279</v>
      </c>
      <c r="T1986" s="24">
        <f>IFNA(VLOOKUP(A1986,'HUMAN RESOURCES processed'!$A$2:$M$2692,10,0))</f>
        <v>0.65</v>
      </c>
      <c r="U1986" s="24">
        <f>IFNA(VLOOKUP(A1986,'HUMAN RESOURCES processed'!$A$2:$M$2692,11,0))</f>
        <v>0.071</v>
      </c>
      <c r="V1986" s="24">
        <f>IFNA(VLOOKUP(A1986,'HUMAN RESOURCES processed'!$A$2:$M$2692,12,0))</f>
        <v>158621</v>
      </c>
      <c r="W1986" s="24">
        <f>IFNA(VLOOKUP(A1986,'HUMAN RESOURCES processed'!$A$2:$M$2692,13,0))</f>
        <v>0.94</v>
      </c>
      <c r="X1986" s="24">
        <f t="shared" si="1136"/>
        <v>0</v>
      </c>
      <c r="Y1986" s="24">
        <f t="shared" si="1137"/>
        <v>0</v>
      </c>
      <c r="Z1986" s="24">
        <f t="shared" si="7"/>
        <v>0</v>
      </c>
      <c r="AA1986" s="24">
        <f t="shared" si="1130"/>
        <v>0</v>
      </c>
      <c r="AB1986" s="24">
        <f t="shared" si="1131"/>
        <v>0</v>
      </c>
      <c r="AC1986" s="24">
        <f t="shared" si="1132"/>
        <v>0</v>
      </c>
      <c r="AD1986" s="24">
        <f t="shared" si="1133"/>
        <v>0</v>
      </c>
      <c r="AE1986" s="24">
        <f>IFNA(VLOOKUP(A1986,'BUSINESS processed'!A1986:J4676,9,0))</f>
        <v>0.506</v>
      </c>
      <c r="AF1986" s="27">
        <f t="shared" si="1139"/>
        <v>0.619</v>
      </c>
      <c r="AG1986" s="26"/>
      <c r="AH1986" s="26"/>
      <c r="AI1986" s="26"/>
      <c r="AJ1986" s="26"/>
      <c r="AK1986" s="26"/>
      <c r="AL1986" s="26"/>
      <c r="AM1986" s="26"/>
      <c r="AN1986" s="26"/>
      <c r="AO1986" s="26"/>
      <c r="AP1986" s="26"/>
      <c r="AQ1986" s="26"/>
      <c r="AR1986" s="26"/>
      <c r="AS1986" s="26"/>
      <c r="AT1986" s="26"/>
      <c r="AU1986" s="26"/>
      <c r="AV1986" s="26"/>
      <c r="AW1986" s="26"/>
      <c r="AX1986" s="26"/>
      <c r="AY1986" s="26"/>
      <c r="AZ1986" s="26"/>
      <c r="BA1986" s="26"/>
      <c r="BB1986" s="26"/>
      <c r="BC1986" s="26"/>
      <c r="BD1986" s="26"/>
      <c r="BE1986" s="26"/>
      <c r="BF1986" s="26"/>
      <c r="BG1986" s="26"/>
      <c r="BH1986" s="26"/>
    </row>
    <row r="1987">
      <c r="A1987" s="18" t="str">
        <f t="shared" si="1"/>
        <v>Oceania_Guam-Oceania_2010</v>
      </c>
      <c r="B1987" s="19" t="s">
        <v>242</v>
      </c>
      <c r="C1987" s="20" t="s">
        <v>247</v>
      </c>
      <c r="D1987" s="21" t="s">
        <v>89</v>
      </c>
      <c r="E1987" s="20">
        <f t="shared" si="1138"/>
        <v>0</v>
      </c>
      <c r="F1987" s="22">
        <f t="shared" si="2"/>
        <v>0</v>
      </c>
      <c r="G1987" s="39">
        <f t="shared" si="1123"/>
        <v>0</v>
      </c>
      <c r="H1987" s="39">
        <f t="shared" si="1124"/>
        <v>0</v>
      </c>
      <c r="I1987" s="39">
        <f t="shared" si="1125"/>
        <v>0</v>
      </c>
      <c r="J1987" s="24">
        <f t="shared" si="1126"/>
        <v>0</v>
      </c>
      <c r="K1987" s="24">
        <f t="shared" si="3"/>
        <v>0</v>
      </c>
      <c r="L1987" s="24">
        <f t="shared" si="1135"/>
        <v>0</v>
      </c>
      <c r="M1987" s="24">
        <f t="shared" si="5"/>
        <v>0</v>
      </c>
      <c r="N1987" s="24">
        <f>IFNA(VLOOKUP(A1987,'HUMAN RESOURCES processed'!$A$2:$M$2692,5,0))</f>
        <v>0.018</v>
      </c>
      <c r="O1987" s="24">
        <f t="shared" si="1127"/>
        <v>0</v>
      </c>
      <c r="P1987" s="24">
        <f>IFNA(VLOOKUP(A1987,'HUMAN RESOURCES processed'!$A$2:$M$2692,7,0))</f>
        <v>81</v>
      </c>
      <c r="Q1987" s="24">
        <f>IFNA(VLOOKUP(A1987,'HUMAN RESOURCES processed'!$A$2:$M$2692,8,0))</f>
        <v>75</v>
      </c>
      <c r="R1987" s="24">
        <f t="shared" si="6"/>
        <v>78</v>
      </c>
      <c r="S1987" s="24">
        <f>IFNA(VLOOKUP(A1987,'HUMAN RESOURCES processed'!$A$2:$M$2692,9,0))</f>
        <v>0.275</v>
      </c>
      <c r="T1987" s="24">
        <f>IFNA(VLOOKUP(A1987,'HUMAN RESOURCES processed'!$A$2:$M$2692,10,0))</f>
        <v>0.652</v>
      </c>
      <c r="U1987" s="24">
        <f>IFNA(VLOOKUP(A1987,'HUMAN RESOURCES processed'!$A$2:$M$2692,11,0))</f>
        <v>0.073</v>
      </c>
      <c r="V1987" s="24">
        <f>IFNA(VLOOKUP(A1987,'HUMAN RESOURCES processed'!$A$2:$M$2692,12,0))</f>
        <v>159440</v>
      </c>
      <c r="W1987" s="24">
        <f>IFNA(VLOOKUP(A1987,'HUMAN RESOURCES processed'!$A$2:$M$2692,13,0))</f>
        <v>0.941</v>
      </c>
      <c r="X1987" s="24">
        <f t="shared" si="1136"/>
        <v>0</v>
      </c>
      <c r="Y1987" s="24">
        <f t="shared" si="1137"/>
        <v>0</v>
      </c>
      <c r="Z1987" s="24">
        <f t="shared" si="7"/>
        <v>0</v>
      </c>
      <c r="AA1987" s="24">
        <f t="shared" si="1130"/>
        <v>0</v>
      </c>
      <c r="AB1987" s="24">
        <f t="shared" si="1131"/>
        <v>0</v>
      </c>
      <c r="AC1987" s="24">
        <f t="shared" si="1132"/>
        <v>0</v>
      </c>
      <c r="AD1987" s="24">
        <f t="shared" si="1133"/>
        <v>0</v>
      </c>
      <c r="AE1987" s="24">
        <f>IFNA(VLOOKUP(A1987,'BUSINESS processed'!A1987:J4677,9,0))</f>
        <v>0.54</v>
      </c>
      <c r="AF1987" s="27">
        <f t="shared" si="1139"/>
        <v>0.619</v>
      </c>
      <c r="AG1987" s="26"/>
      <c r="AH1987" s="26"/>
      <c r="AI1987" s="26"/>
      <c r="AJ1987" s="26"/>
      <c r="AK1987" s="26"/>
      <c r="AL1987" s="26"/>
      <c r="AM1987" s="26"/>
      <c r="AN1987" s="26"/>
      <c r="AO1987" s="26"/>
      <c r="AP1987" s="26"/>
      <c r="AQ1987" s="26"/>
      <c r="AR1987" s="26"/>
      <c r="AS1987" s="26"/>
      <c r="AT1987" s="26"/>
      <c r="AU1987" s="26"/>
      <c r="AV1987" s="26"/>
      <c r="AW1987" s="26"/>
      <c r="AX1987" s="26"/>
      <c r="AY1987" s="26"/>
      <c r="AZ1987" s="26"/>
      <c r="BA1987" s="26"/>
      <c r="BB1987" s="26"/>
      <c r="BC1987" s="26"/>
      <c r="BD1987" s="26"/>
      <c r="BE1987" s="26"/>
      <c r="BF1987" s="26"/>
      <c r="BG1987" s="26"/>
      <c r="BH1987" s="26"/>
    </row>
    <row r="1988">
      <c r="A1988" s="18" t="str">
        <f t="shared" si="1"/>
        <v>Oceania_Guam-Oceania_2011</v>
      </c>
      <c r="B1988" s="19" t="s">
        <v>242</v>
      </c>
      <c r="C1988" s="20" t="s">
        <v>247</v>
      </c>
      <c r="D1988" s="21" t="s">
        <v>90</v>
      </c>
      <c r="E1988" s="20">
        <f t="shared" si="1138"/>
        <v>0</v>
      </c>
      <c r="F1988" s="22">
        <f t="shared" si="2"/>
        <v>0</v>
      </c>
      <c r="G1988" s="39">
        <f t="shared" si="1123"/>
        <v>0</v>
      </c>
      <c r="H1988" s="39">
        <f t="shared" si="1124"/>
        <v>0</v>
      </c>
      <c r="I1988" s="39">
        <f t="shared" si="1125"/>
        <v>0</v>
      </c>
      <c r="J1988" s="24">
        <f t="shared" si="1126"/>
        <v>0</v>
      </c>
      <c r="K1988" s="24">
        <f t="shared" si="3"/>
        <v>0</v>
      </c>
      <c r="L1988" s="24">
        <f t="shared" si="1135"/>
        <v>0</v>
      </c>
      <c r="M1988" s="24">
        <f t="shared" si="5"/>
        <v>0</v>
      </c>
      <c r="N1988" s="24">
        <f>IFNA(VLOOKUP(A1988,'HUMAN RESOURCES processed'!$A$2:$M$2692,5,0))</f>
        <v>0.018</v>
      </c>
      <c r="O1988" s="24">
        <f t="shared" si="1127"/>
        <v>0</v>
      </c>
      <c r="P1988" s="24">
        <f>IFNA(VLOOKUP(A1988,'HUMAN RESOURCES processed'!$A$2:$M$2692,7,0))</f>
        <v>81</v>
      </c>
      <c r="Q1988" s="24">
        <f>IFNA(VLOOKUP(A1988,'HUMAN RESOURCES processed'!$A$2:$M$2692,8,0))</f>
        <v>76</v>
      </c>
      <c r="R1988" s="24">
        <f t="shared" si="6"/>
        <v>78.5</v>
      </c>
      <c r="S1988" s="24">
        <f>IFNA(VLOOKUP(A1988,'HUMAN RESOURCES processed'!$A$2:$M$2692,9,0))</f>
        <v>0.271</v>
      </c>
      <c r="T1988" s="24">
        <f>IFNA(VLOOKUP(A1988,'HUMAN RESOURCES processed'!$A$2:$M$2692,10,0))</f>
        <v>0.654</v>
      </c>
      <c r="U1988" s="24">
        <f>IFNA(VLOOKUP(A1988,'HUMAN RESOURCES processed'!$A$2:$M$2692,11,0))</f>
        <v>0.075</v>
      </c>
      <c r="V1988" s="24">
        <f>IFNA(VLOOKUP(A1988,'HUMAN RESOURCES processed'!$A$2:$M$2692,12,0))</f>
        <v>160858</v>
      </c>
      <c r="W1988" s="24">
        <f>IFNA(VLOOKUP(A1988,'HUMAN RESOURCES processed'!$A$2:$M$2692,13,0))</f>
        <v>0.942</v>
      </c>
      <c r="X1988" s="24">
        <f t="shared" si="1136"/>
        <v>0</v>
      </c>
      <c r="Y1988" s="24">
        <f t="shared" si="1137"/>
        <v>0</v>
      </c>
      <c r="Z1988" s="24">
        <f t="shared" si="7"/>
        <v>0</v>
      </c>
      <c r="AA1988" s="24">
        <f t="shared" si="1130"/>
        <v>0</v>
      </c>
      <c r="AB1988" s="24">
        <f t="shared" si="1131"/>
        <v>0</v>
      </c>
      <c r="AC1988" s="24">
        <f t="shared" si="1132"/>
        <v>0</v>
      </c>
      <c r="AD1988" s="24">
        <f t="shared" si="1133"/>
        <v>0</v>
      </c>
      <c r="AE1988" s="24">
        <f>IFNA(VLOOKUP(A1988,'BUSINESS processed'!A1988:J4678,9,0))</f>
        <v>0.577</v>
      </c>
      <c r="AF1988" s="27">
        <f t="shared" si="1139"/>
        <v>0.619</v>
      </c>
      <c r="AG1988" s="26"/>
      <c r="AH1988" s="26"/>
      <c r="AI1988" s="26"/>
      <c r="AJ1988" s="26"/>
      <c r="AK1988" s="26"/>
      <c r="AL1988" s="26"/>
      <c r="AM1988" s="26"/>
      <c r="AN1988" s="26"/>
      <c r="AO1988" s="26"/>
      <c r="AP1988" s="26"/>
      <c r="AQ1988" s="26"/>
      <c r="AR1988" s="26"/>
      <c r="AS1988" s="26"/>
      <c r="AT1988" s="26"/>
      <c r="AU1988" s="26"/>
      <c r="AV1988" s="26"/>
      <c r="AW1988" s="26"/>
      <c r="AX1988" s="26"/>
      <c r="AY1988" s="26"/>
      <c r="AZ1988" s="26"/>
      <c r="BA1988" s="26"/>
      <c r="BB1988" s="26"/>
      <c r="BC1988" s="26"/>
      <c r="BD1988" s="26"/>
      <c r="BE1988" s="26"/>
      <c r="BF1988" s="26"/>
      <c r="BG1988" s="26"/>
      <c r="BH1988" s="26"/>
    </row>
    <row r="1989">
      <c r="A1989" s="18" t="str">
        <f t="shared" si="1"/>
        <v>Oceania_Guam-Oceania_2012</v>
      </c>
      <c r="B1989" s="19" t="s">
        <v>242</v>
      </c>
      <c r="C1989" s="20" t="s">
        <v>247</v>
      </c>
      <c r="D1989" s="21" t="s">
        <v>91</v>
      </c>
      <c r="E1989" s="20">
        <f t="shared" si="1138"/>
        <v>0</v>
      </c>
      <c r="F1989" s="22">
        <f t="shared" si="2"/>
        <v>0</v>
      </c>
      <c r="G1989" s="39">
        <f t="shared" si="1123"/>
        <v>0</v>
      </c>
      <c r="H1989" s="39">
        <f t="shared" si="1124"/>
        <v>0</v>
      </c>
      <c r="I1989" s="39">
        <f t="shared" si="1125"/>
        <v>0</v>
      </c>
      <c r="J1989" s="24">
        <f t="shared" si="1126"/>
        <v>0</v>
      </c>
      <c r="K1989" s="24">
        <f t="shared" si="3"/>
        <v>0</v>
      </c>
      <c r="L1989" s="24">
        <f t="shared" si="1135"/>
        <v>0</v>
      </c>
      <c r="M1989" s="24">
        <f t="shared" si="5"/>
        <v>0</v>
      </c>
      <c r="N1989" s="24">
        <f>IFNA(VLOOKUP(A1989,'HUMAN RESOURCES processed'!$A$2:$M$2692,5,0))</f>
        <v>0.017</v>
      </c>
      <c r="O1989" s="24">
        <f t="shared" si="1127"/>
        <v>0</v>
      </c>
      <c r="P1989" s="24">
        <f>IFNA(VLOOKUP(A1989,'HUMAN RESOURCES processed'!$A$2:$M$2692,7,0))</f>
        <v>81</v>
      </c>
      <c r="Q1989" s="24">
        <f>IFNA(VLOOKUP(A1989,'HUMAN RESOURCES processed'!$A$2:$M$2692,8,0))</f>
        <v>76</v>
      </c>
      <c r="R1989" s="24">
        <f t="shared" si="6"/>
        <v>78.5</v>
      </c>
      <c r="S1989" s="24">
        <f>IFNA(VLOOKUP(A1989,'HUMAN RESOURCES processed'!$A$2:$M$2692,9,0))</f>
        <v>0.266</v>
      </c>
      <c r="T1989" s="24">
        <f>IFNA(VLOOKUP(A1989,'HUMAN RESOURCES processed'!$A$2:$M$2692,10,0))</f>
        <v>0.656</v>
      </c>
      <c r="U1989" s="24">
        <f>IFNA(VLOOKUP(A1989,'HUMAN RESOURCES processed'!$A$2:$M$2692,11,0))</f>
        <v>0.078</v>
      </c>
      <c r="V1989" s="24">
        <f>IFNA(VLOOKUP(A1989,'HUMAN RESOURCES processed'!$A$2:$M$2692,12,0))</f>
        <v>162810</v>
      </c>
      <c r="W1989" s="24">
        <f>IFNA(VLOOKUP(A1989,'HUMAN RESOURCES processed'!$A$2:$M$2692,13,0))</f>
        <v>0.943</v>
      </c>
      <c r="X1989" s="24">
        <f t="shared" si="1136"/>
        <v>0</v>
      </c>
      <c r="Y1989" s="24">
        <f t="shared" si="1137"/>
        <v>0</v>
      </c>
      <c r="Z1989" s="24">
        <f t="shared" si="7"/>
        <v>0</v>
      </c>
      <c r="AA1989" s="24">
        <f t="shared" si="1130"/>
        <v>0</v>
      </c>
      <c r="AB1989" s="24">
        <f t="shared" si="1131"/>
        <v>0</v>
      </c>
      <c r="AC1989" s="24">
        <f t="shared" si="1132"/>
        <v>0</v>
      </c>
      <c r="AD1989" s="24">
        <f t="shared" si="1133"/>
        <v>0</v>
      </c>
      <c r="AE1989" s="24">
        <f>IFNA(VLOOKUP(A1989,'BUSINESS processed'!A1989:J4679,9,0))</f>
        <v>0.615</v>
      </c>
      <c r="AF1989" s="27">
        <f t="shared" si="1139"/>
        <v>0.619</v>
      </c>
      <c r="AG1989" s="26"/>
      <c r="AH1989" s="26"/>
      <c r="AI1989" s="26"/>
      <c r="AJ1989" s="26"/>
      <c r="AK1989" s="26"/>
      <c r="AL1989" s="26"/>
      <c r="AM1989" s="26"/>
      <c r="AN1989" s="26"/>
      <c r="AO1989" s="26"/>
      <c r="AP1989" s="26"/>
      <c r="AQ1989" s="26"/>
      <c r="AR1989" s="26"/>
      <c r="AS1989" s="26"/>
      <c r="AT1989" s="26"/>
      <c r="AU1989" s="26"/>
      <c r="AV1989" s="26"/>
      <c r="AW1989" s="26"/>
      <c r="AX1989" s="26"/>
      <c r="AY1989" s="26"/>
      <c r="AZ1989" s="26"/>
      <c r="BA1989" s="26"/>
      <c r="BB1989" s="26"/>
      <c r="BC1989" s="26"/>
      <c r="BD1989" s="26"/>
      <c r="BE1989" s="26"/>
      <c r="BF1989" s="26"/>
      <c r="BG1989" s="26"/>
      <c r="BH1989" s="26"/>
    </row>
    <row r="1990">
      <c r="A1990" s="18" t="str">
        <f t="shared" si="1"/>
        <v>Oceania_Kiribati-Oceania_2000</v>
      </c>
      <c r="B1990" s="19" t="s">
        <v>242</v>
      </c>
      <c r="C1990" s="20" t="s">
        <v>248</v>
      </c>
      <c r="D1990" s="21" t="s">
        <v>70</v>
      </c>
      <c r="E1990" s="22">
        <v>6.7512715E7</v>
      </c>
      <c r="F1990" s="22">
        <f t="shared" si="2"/>
        <v>815.4891409</v>
      </c>
      <c r="G1990" s="23">
        <v>0.079</v>
      </c>
      <c r="H1990" s="23">
        <v>65.0</v>
      </c>
      <c r="I1990" s="39">
        <f t="shared" si="1125"/>
        <v>0</v>
      </c>
      <c r="J1990" s="24">
        <f t="shared" si="1126"/>
        <v>0</v>
      </c>
      <c r="K1990" s="24">
        <f t="shared" si="3"/>
        <v>0</v>
      </c>
      <c r="L1990" s="24">
        <f t="shared" si="1135"/>
        <v>0</v>
      </c>
      <c r="M1990" s="24">
        <f t="shared" si="5"/>
        <v>0</v>
      </c>
      <c r="N1990" s="24">
        <f>IFNA(VLOOKUP(A1990,'HUMAN RESOURCES processed'!$A$2:$M$2692,5,0))</f>
        <v>0.029</v>
      </c>
      <c r="O1990" s="24">
        <f>IFNA(VLOOKUP(A1990,'HUMAN RESOURCES processed'!$A$2:$M$2692,6,0))</f>
        <v>0.054</v>
      </c>
      <c r="P1990" s="24">
        <f>IFNA(VLOOKUP(A1990,'HUMAN RESOURCES processed'!$A$2:$M$2692,7,0))</f>
        <v>68</v>
      </c>
      <c r="Q1990" s="24">
        <f>IFNA(VLOOKUP(A1990,'HUMAN RESOURCES processed'!$A$2:$M$2692,8,0))</f>
        <v>62</v>
      </c>
      <c r="R1990" s="24">
        <f t="shared" si="6"/>
        <v>65</v>
      </c>
      <c r="S1990" s="24">
        <f>IFNA(VLOOKUP(A1990,'HUMAN RESOURCES processed'!$A$2:$M$2692,9,0))</f>
        <v>0.399</v>
      </c>
      <c r="T1990" s="24">
        <f>IFNA(VLOOKUP(A1990,'HUMAN RESOURCES processed'!$A$2:$M$2692,10,0))</f>
        <v>0.567</v>
      </c>
      <c r="U1990" s="24">
        <f>IFNA(VLOOKUP(A1990,'HUMAN RESOURCES processed'!$A$2:$M$2692,11,0))</f>
        <v>0.034</v>
      </c>
      <c r="V1990" s="24">
        <f>IFNA(VLOOKUP(A1990,'HUMAN RESOURCES processed'!$A$2:$M$2692,12,0))</f>
        <v>82788</v>
      </c>
      <c r="W1990" s="24">
        <f>IFNA(VLOOKUP(A1990,'HUMAN RESOURCES processed'!$A$2:$M$2692,13,0))</f>
        <v>0.43</v>
      </c>
      <c r="X1990" s="24">
        <f>IFNA(VLOOKUP(A1990,'TOURISM processed'!$A$2:$F$2692,5,0))</f>
        <v>2700000</v>
      </c>
      <c r="Y1990" s="24">
        <f t="shared" si="1137"/>
        <v>0</v>
      </c>
      <c r="Z1990" s="24">
        <f t="shared" si="7"/>
        <v>0</v>
      </c>
      <c r="AA1990" s="24">
        <f t="shared" si="1130"/>
        <v>0</v>
      </c>
      <c r="AB1990" s="24">
        <f t="shared" si="1131"/>
        <v>0</v>
      </c>
      <c r="AC1990" s="24">
        <f t="shared" si="1132"/>
        <v>0</v>
      </c>
      <c r="AD1990" s="24">
        <f t="shared" si="1133"/>
        <v>0</v>
      </c>
      <c r="AE1990" s="24">
        <f>IFNA(VLOOKUP(A1990,'BUSINESS processed'!A1990:J4680,9,0))</f>
        <v>0.018</v>
      </c>
      <c r="AF1990" s="27">
        <f>IFNA(VLOOKUP(A1990,'BUSINESS processed'!A1990:J4680,10,0))</f>
        <v>0.004</v>
      </c>
      <c r="AG1990" s="26"/>
      <c r="AH1990" s="26"/>
      <c r="AI1990" s="26"/>
      <c r="AJ1990" s="26"/>
      <c r="AK1990" s="26"/>
      <c r="AL1990" s="26"/>
      <c r="AM1990" s="26"/>
      <c r="AN1990" s="26"/>
      <c r="AO1990" s="26"/>
      <c r="AP1990" s="26"/>
      <c r="AQ1990" s="26"/>
      <c r="AR1990" s="26"/>
      <c r="AS1990" s="26"/>
      <c r="AT1990" s="26"/>
      <c r="AU1990" s="26"/>
      <c r="AV1990" s="26"/>
      <c r="AW1990" s="26"/>
      <c r="AX1990" s="26"/>
      <c r="AY1990" s="26"/>
      <c r="AZ1990" s="26"/>
      <c r="BA1990" s="26"/>
      <c r="BB1990" s="26"/>
      <c r="BC1990" s="26"/>
      <c r="BD1990" s="26"/>
      <c r="BE1990" s="26"/>
      <c r="BF1990" s="26"/>
      <c r="BG1990" s="26"/>
      <c r="BH1990" s="26"/>
    </row>
    <row r="1991">
      <c r="A1991" s="18" t="str">
        <f t="shared" si="1"/>
        <v>Oceania_Kiribati-Oceania_2001</v>
      </c>
      <c r="B1991" s="19" t="s">
        <v>242</v>
      </c>
      <c r="C1991" s="20" t="s">
        <v>248</v>
      </c>
      <c r="D1991" s="21" t="s">
        <v>71</v>
      </c>
      <c r="E1991" s="22">
        <v>6.3101272E7</v>
      </c>
      <c r="F1991" s="22">
        <f t="shared" si="2"/>
        <v>748.8787458</v>
      </c>
      <c r="G1991" s="23">
        <v>0.088</v>
      </c>
      <c r="H1991" s="23">
        <v>67.0</v>
      </c>
      <c r="I1991" s="39">
        <f t="shared" si="1125"/>
        <v>0</v>
      </c>
      <c r="J1991" s="24">
        <f t="shared" si="1126"/>
        <v>0</v>
      </c>
      <c r="K1991" s="24">
        <f t="shared" si="3"/>
        <v>0</v>
      </c>
      <c r="L1991" s="24">
        <f t="shared" si="1135"/>
        <v>0</v>
      </c>
      <c r="M1991" s="24">
        <f t="shared" si="5"/>
        <v>0</v>
      </c>
      <c r="N1991" s="24">
        <f>IFNA(VLOOKUP(A1991,'HUMAN RESOURCES processed'!$A$2:$M$2692,5,0))</f>
        <v>0.028</v>
      </c>
      <c r="O1991" s="24">
        <f>IFNA(VLOOKUP(A1991,'HUMAN RESOURCES processed'!$A$2:$M$2692,6,0))</f>
        <v>0.053</v>
      </c>
      <c r="P1991" s="24">
        <f>IFNA(VLOOKUP(A1991,'HUMAN RESOURCES processed'!$A$2:$M$2692,7,0))</f>
        <v>68</v>
      </c>
      <c r="Q1991" s="24">
        <f>IFNA(VLOOKUP(A1991,'HUMAN RESOURCES processed'!$A$2:$M$2692,8,0))</f>
        <v>62</v>
      </c>
      <c r="R1991" s="24">
        <f t="shared" si="6"/>
        <v>65</v>
      </c>
      <c r="S1991" s="24">
        <f>IFNA(VLOOKUP(A1991,'HUMAN RESOURCES processed'!$A$2:$M$2692,9,0))</f>
        <v>0.394</v>
      </c>
      <c r="T1991" s="24">
        <f>IFNA(VLOOKUP(A1991,'HUMAN RESOURCES processed'!$A$2:$M$2692,10,0))</f>
        <v>0.572</v>
      </c>
      <c r="U1991" s="24">
        <f>IFNA(VLOOKUP(A1991,'HUMAN RESOURCES processed'!$A$2:$M$2692,11,0))</f>
        <v>0.034</v>
      </c>
      <c r="V1991" s="24">
        <f>IFNA(VLOOKUP(A1991,'HUMAN RESOURCES processed'!$A$2:$M$2692,12,0))</f>
        <v>84261</v>
      </c>
      <c r="W1991" s="24">
        <f>IFNA(VLOOKUP(A1991,'HUMAN RESOURCES processed'!$A$2:$M$2692,13,0))</f>
        <v>0.435</v>
      </c>
      <c r="X1991" s="24">
        <f>IFNA(VLOOKUP(A1991,'TOURISM processed'!$A$2:$F$2692,5,0))</f>
        <v>3200000</v>
      </c>
      <c r="Y1991" s="24">
        <f t="shared" si="1137"/>
        <v>0</v>
      </c>
      <c r="Z1991" s="24">
        <f t="shared" si="7"/>
        <v>0</v>
      </c>
      <c r="AA1991" s="24">
        <f t="shared" si="1130"/>
        <v>0</v>
      </c>
      <c r="AB1991" s="24">
        <f t="shared" si="1131"/>
        <v>0</v>
      </c>
      <c r="AC1991" s="24">
        <f t="shared" si="1132"/>
        <v>0</v>
      </c>
      <c r="AD1991" s="24">
        <f t="shared" si="1133"/>
        <v>0</v>
      </c>
      <c r="AE1991" s="24">
        <f>IFNA(VLOOKUP(A1991,'BUSINESS processed'!A1991:J4681,9,0))</f>
        <v>0.023</v>
      </c>
      <c r="AF1991" s="27">
        <f>IFNA(VLOOKUP(A1991,'BUSINESS processed'!A1991:J4681,10,0))</f>
        <v>0.005</v>
      </c>
      <c r="AG1991" s="26"/>
      <c r="AH1991" s="26"/>
      <c r="AI1991" s="26"/>
      <c r="AJ1991" s="26"/>
      <c r="AK1991" s="26"/>
      <c r="AL1991" s="26"/>
      <c r="AM1991" s="26"/>
      <c r="AN1991" s="26"/>
      <c r="AO1991" s="26"/>
      <c r="AP1991" s="26"/>
      <c r="AQ1991" s="26"/>
      <c r="AR1991" s="26"/>
      <c r="AS1991" s="26"/>
      <c r="AT1991" s="26"/>
      <c r="AU1991" s="26"/>
      <c r="AV1991" s="26"/>
      <c r="AW1991" s="26"/>
      <c r="AX1991" s="26"/>
      <c r="AY1991" s="26"/>
      <c r="AZ1991" s="26"/>
      <c r="BA1991" s="26"/>
      <c r="BB1991" s="26"/>
      <c r="BC1991" s="26"/>
      <c r="BD1991" s="26"/>
      <c r="BE1991" s="26"/>
      <c r="BF1991" s="26"/>
      <c r="BG1991" s="26"/>
      <c r="BH1991" s="26"/>
    </row>
    <row r="1992">
      <c r="A1992" s="18" t="str">
        <f t="shared" si="1"/>
        <v>Oceania_Kiribati-Oceania_2002</v>
      </c>
      <c r="B1992" s="19" t="s">
        <v>242</v>
      </c>
      <c r="C1992" s="20" t="s">
        <v>248</v>
      </c>
      <c r="D1992" s="21" t="s">
        <v>72</v>
      </c>
      <c r="E1992" s="22">
        <v>7.2259046E7</v>
      </c>
      <c r="F1992" s="22">
        <f t="shared" si="2"/>
        <v>842.189839</v>
      </c>
      <c r="G1992" s="23">
        <v>0.088</v>
      </c>
      <c r="H1992" s="23">
        <v>76.0</v>
      </c>
      <c r="I1992" s="39">
        <f t="shared" si="1125"/>
        <v>0</v>
      </c>
      <c r="J1992" s="24">
        <f t="shared" si="1126"/>
        <v>0</v>
      </c>
      <c r="K1992" s="24">
        <f t="shared" si="3"/>
        <v>0</v>
      </c>
      <c r="L1992" s="24">
        <f>IFNA(VLOOKUP(A1992,'ENERGY processed'!$A$2:$H$2692,8,0),"")</f>
        <v>62</v>
      </c>
      <c r="M1992" s="24">
        <f t="shared" si="5"/>
        <v>0.0007226191447</v>
      </c>
      <c r="N1992" s="24">
        <f>IFNA(VLOOKUP(A1992,'HUMAN RESOURCES processed'!$A$2:$M$2692,5,0))</f>
        <v>0.027</v>
      </c>
      <c r="O1992" s="24">
        <f>IFNA(VLOOKUP(A1992,'HUMAN RESOURCES processed'!$A$2:$M$2692,6,0))</f>
        <v>0.052</v>
      </c>
      <c r="P1992" s="24">
        <f>IFNA(VLOOKUP(A1992,'HUMAN RESOURCES processed'!$A$2:$M$2692,7,0))</f>
        <v>68</v>
      </c>
      <c r="Q1992" s="24">
        <f>IFNA(VLOOKUP(A1992,'HUMAN RESOURCES processed'!$A$2:$M$2692,8,0))</f>
        <v>63</v>
      </c>
      <c r="R1992" s="24">
        <f t="shared" si="6"/>
        <v>65.5</v>
      </c>
      <c r="S1992" s="24">
        <f>IFNA(VLOOKUP(A1992,'HUMAN RESOURCES processed'!$A$2:$M$2692,9,0))</f>
        <v>0.389</v>
      </c>
      <c r="T1992" s="24">
        <f>IFNA(VLOOKUP(A1992,'HUMAN RESOURCES processed'!$A$2:$M$2692,10,0))</f>
        <v>0.576</v>
      </c>
      <c r="U1992" s="24">
        <f>IFNA(VLOOKUP(A1992,'HUMAN RESOURCES processed'!$A$2:$M$2692,11,0))</f>
        <v>0.035</v>
      </c>
      <c r="V1992" s="24">
        <f>IFNA(VLOOKUP(A1992,'HUMAN RESOURCES processed'!$A$2:$M$2692,12,0))</f>
        <v>85799</v>
      </c>
      <c r="W1992" s="24">
        <f>IFNA(VLOOKUP(A1992,'HUMAN RESOURCES processed'!$A$2:$M$2692,13,0))</f>
        <v>0.435</v>
      </c>
      <c r="X1992" s="24">
        <f t="shared" ref="X1992:X1994" si="1140">IF(AND(C1992=C1991,D1992&gt;D1991),X1991,0)</f>
        <v>3200000</v>
      </c>
      <c r="Y1992" s="24">
        <f t="shared" si="1137"/>
        <v>0</v>
      </c>
      <c r="Z1992" s="24">
        <f t="shared" si="7"/>
        <v>0</v>
      </c>
      <c r="AA1992" s="24">
        <f t="shared" si="1130"/>
        <v>0</v>
      </c>
      <c r="AB1992" s="24">
        <f t="shared" si="1131"/>
        <v>0</v>
      </c>
      <c r="AC1992" s="24">
        <f t="shared" si="1132"/>
        <v>0</v>
      </c>
      <c r="AD1992" s="24">
        <f t="shared" si="1133"/>
        <v>0</v>
      </c>
      <c r="AE1992" s="24">
        <f>IFNA(VLOOKUP(A1992,'BUSINESS processed'!A1992:J4682,9,0))</f>
        <v>0.025</v>
      </c>
      <c r="AF1992" s="27">
        <f>IFNA(VLOOKUP(A1992,'BUSINESS processed'!A1992:J4682,10,0))</f>
        <v>0.006</v>
      </c>
      <c r="AG1992" s="26"/>
      <c r="AH1992" s="26"/>
      <c r="AI1992" s="26"/>
      <c r="AJ1992" s="26"/>
      <c r="AK1992" s="26"/>
      <c r="AL1992" s="26"/>
      <c r="AM1992" s="26"/>
      <c r="AN1992" s="26"/>
      <c r="AO1992" s="26"/>
      <c r="AP1992" s="26"/>
      <c r="AQ1992" s="26"/>
      <c r="AR1992" s="26"/>
      <c r="AS1992" s="26"/>
      <c r="AT1992" s="26"/>
      <c r="AU1992" s="26"/>
      <c r="AV1992" s="26"/>
      <c r="AW1992" s="26"/>
      <c r="AX1992" s="26"/>
      <c r="AY1992" s="26"/>
      <c r="AZ1992" s="26"/>
      <c r="BA1992" s="26"/>
      <c r="BB1992" s="26"/>
      <c r="BC1992" s="26"/>
      <c r="BD1992" s="26"/>
      <c r="BE1992" s="26"/>
      <c r="BF1992" s="26"/>
      <c r="BG1992" s="26"/>
      <c r="BH1992" s="26"/>
    </row>
    <row r="1993">
      <c r="A1993" s="18" t="str">
        <f t="shared" si="1"/>
        <v>Oceania_Kiribati-Oceania_2003</v>
      </c>
      <c r="B1993" s="19" t="s">
        <v>242</v>
      </c>
      <c r="C1993" s="20" t="s">
        <v>248</v>
      </c>
      <c r="D1993" s="21" t="s">
        <v>74</v>
      </c>
      <c r="E1993" s="22">
        <v>9.0148518E7</v>
      </c>
      <c r="F1993" s="22">
        <f t="shared" si="2"/>
        <v>1031.78993</v>
      </c>
      <c r="G1993" s="23">
        <v>0.096</v>
      </c>
      <c r="H1993" s="23">
        <v>103.0</v>
      </c>
      <c r="I1993" s="39">
        <f t="shared" si="1125"/>
        <v>0</v>
      </c>
      <c r="J1993" s="24">
        <f t="shared" si="1126"/>
        <v>0</v>
      </c>
      <c r="K1993" s="24">
        <f t="shared" si="3"/>
        <v>0</v>
      </c>
      <c r="L1993" s="24">
        <f>IFNA(VLOOKUP(A1993,'ENERGY processed'!$A$2:$H$2692,8,0),"")</f>
        <v>40</v>
      </c>
      <c r="M1993" s="24">
        <f t="shared" si="5"/>
        <v>0.0004578178114</v>
      </c>
      <c r="N1993" s="24">
        <f>IFNA(VLOOKUP(A1993,'HUMAN RESOURCES processed'!$A$2:$M$2692,5,0))</f>
        <v>0.026</v>
      </c>
      <c r="O1993" s="24">
        <f>IFNA(VLOOKUP(A1993,'HUMAN RESOURCES processed'!$A$2:$M$2692,6,0))</f>
        <v>0.051</v>
      </c>
      <c r="P1993" s="24">
        <f>IFNA(VLOOKUP(A1993,'HUMAN RESOURCES processed'!$A$2:$M$2692,7,0))</f>
        <v>69</v>
      </c>
      <c r="Q1993" s="24">
        <f>IFNA(VLOOKUP(A1993,'HUMAN RESOURCES processed'!$A$2:$M$2692,8,0))</f>
        <v>63</v>
      </c>
      <c r="R1993" s="24">
        <f t="shared" si="6"/>
        <v>66</v>
      </c>
      <c r="S1993" s="24">
        <f>IFNA(VLOOKUP(A1993,'HUMAN RESOURCES processed'!$A$2:$M$2692,9,0))</f>
        <v>0.383</v>
      </c>
      <c r="T1993" s="24">
        <f>IFNA(VLOOKUP(A1993,'HUMAN RESOURCES processed'!$A$2:$M$2692,10,0))</f>
        <v>0.582</v>
      </c>
      <c r="U1993" s="24">
        <f>IFNA(VLOOKUP(A1993,'HUMAN RESOURCES processed'!$A$2:$M$2692,11,0))</f>
        <v>0.035</v>
      </c>
      <c r="V1993" s="24">
        <f>IFNA(VLOOKUP(A1993,'HUMAN RESOURCES processed'!$A$2:$M$2692,12,0))</f>
        <v>87371</v>
      </c>
      <c r="W1993" s="24">
        <f>IFNA(VLOOKUP(A1993,'HUMAN RESOURCES processed'!$A$2:$M$2692,13,0))</f>
        <v>0.435</v>
      </c>
      <c r="X1993" s="24">
        <f t="shared" si="1140"/>
        <v>3200000</v>
      </c>
      <c r="Y1993" s="24">
        <f t="shared" si="1137"/>
        <v>0</v>
      </c>
      <c r="Z1993" s="24">
        <f t="shared" si="7"/>
        <v>0</v>
      </c>
      <c r="AA1993" s="24">
        <f t="shared" si="1130"/>
        <v>0</v>
      </c>
      <c r="AB1993" s="24">
        <f>IFNA(VLOOKUP(A1993,'BUSINESS processed'!A1993:J4683,6,0))</f>
        <v>21</v>
      </c>
      <c r="AC1993" s="24">
        <f t="shared" si="1132"/>
        <v>0</v>
      </c>
      <c r="AD1993" s="24">
        <f t="shared" si="1133"/>
        <v>0</v>
      </c>
      <c r="AE1993" s="24">
        <f>IFNA(VLOOKUP(A1993,'BUSINESS processed'!A1993:J4683,9,0))</f>
        <v>0.03</v>
      </c>
      <c r="AF1993" s="27">
        <f>IFNA(VLOOKUP(A1993,'BUSINESS processed'!A1993:J4683,10,0))</f>
        <v>0.006</v>
      </c>
      <c r="AG1993" s="26"/>
      <c r="AH1993" s="26"/>
      <c r="AI1993" s="26"/>
      <c r="AJ1993" s="26"/>
      <c r="AK1993" s="26"/>
      <c r="AL1993" s="26"/>
      <c r="AM1993" s="26"/>
      <c r="AN1993" s="26"/>
      <c r="AO1993" s="26"/>
      <c r="AP1993" s="26"/>
      <c r="AQ1993" s="26"/>
      <c r="AR1993" s="26"/>
      <c r="AS1993" s="26"/>
      <c r="AT1993" s="26"/>
      <c r="AU1993" s="26"/>
      <c r="AV1993" s="26"/>
      <c r="AW1993" s="26"/>
      <c r="AX1993" s="26"/>
      <c r="AY1993" s="26"/>
      <c r="AZ1993" s="26"/>
      <c r="BA1993" s="26"/>
      <c r="BB1993" s="26"/>
      <c r="BC1993" s="26"/>
      <c r="BD1993" s="26"/>
      <c r="BE1993" s="26"/>
      <c r="BF1993" s="26"/>
      <c r="BG1993" s="26"/>
      <c r="BH1993" s="26"/>
    </row>
    <row r="1994">
      <c r="A1994" s="18" t="str">
        <f t="shared" si="1"/>
        <v>Oceania_Kiribati-Oceania_2004</v>
      </c>
      <c r="B1994" s="19" t="s">
        <v>242</v>
      </c>
      <c r="C1994" s="20" t="s">
        <v>248</v>
      </c>
      <c r="D1994" s="21" t="s">
        <v>83</v>
      </c>
      <c r="E1994" s="22">
        <v>1.02220915E8</v>
      </c>
      <c r="F1994" s="22">
        <f t="shared" si="2"/>
        <v>1149.376124</v>
      </c>
      <c r="G1994" s="23">
        <v>0.104</v>
      </c>
      <c r="H1994" s="23">
        <v>119.0</v>
      </c>
      <c r="I1994" s="39">
        <f t="shared" si="1125"/>
        <v>0</v>
      </c>
      <c r="J1994" s="24">
        <f t="shared" si="1126"/>
        <v>0</v>
      </c>
      <c r="K1994" s="24">
        <f t="shared" si="3"/>
        <v>0</v>
      </c>
      <c r="L1994" s="24">
        <f>IFNA(VLOOKUP(A1994,'ENERGY processed'!$A$2:$H$2692,8,0),"")</f>
        <v>55</v>
      </c>
      <c r="M1994" s="24">
        <f t="shared" si="5"/>
        <v>0.0006184222362</v>
      </c>
      <c r="N1994" s="24">
        <f>IFNA(VLOOKUP(A1994,'HUMAN RESOURCES processed'!$A$2:$M$2692,5,0))</f>
        <v>0.025</v>
      </c>
      <c r="O1994" s="24">
        <f>IFNA(VLOOKUP(A1994,'HUMAN RESOURCES processed'!$A$2:$M$2692,6,0))</f>
        <v>0.05</v>
      </c>
      <c r="P1994" s="24">
        <f>IFNA(VLOOKUP(A1994,'HUMAN RESOURCES processed'!$A$2:$M$2692,7,0))</f>
        <v>69</v>
      </c>
      <c r="Q1994" s="24">
        <f>IFNA(VLOOKUP(A1994,'HUMAN RESOURCES processed'!$A$2:$M$2692,8,0))</f>
        <v>63</v>
      </c>
      <c r="R1994" s="24">
        <f t="shared" si="6"/>
        <v>66</v>
      </c>
      <c r="S1994" s="24">
        <f>IFNA(VLOOKUP(A1994,'HUMAN RESOURCES processed'!$A$2:$M$2692,9,0))</f>
        <v>0.377</v>
      </c>
      <c r="T1994" s="24">
        <f>IFNA(VLOOKUP(A1994,'HUMAN RESOURCES processed'!$A$2:$M$2692,10,0))</f>
        <v>0.587</v>
      </c>
      <c r="U1994" s="24">
        <f>IFNA(VLOOKUP(A1994,'HUMAN RESOURCES processed'!$A$2:$M$2692,11,0))</f>
        <v>0.036</v>
      </c>
      <c r="V1994" s="24">
        <f>IFNA(VLOOKUP(A1994,'HUMAN RESOURCES processed'!$A$2:$M$2692,12,0))</f>
        <v>88936</v>
      </c>
      <c r="W1994" s="24">
        <f>IFNA(VLOOKUP(A1994,'HUMAN RESOURCES processed'!$A$2:$M$2692,13,0))</f>
        <v>0.435</v>
      </c>
      <c r="X1994" s="24">
        <f t="shared" si="1140"/>
        <v>3200000</v>
      </c>
      <c r="Y1994" s="24">
        <f t="shared" si="1137"/>
        <v>0</v>
      </c>
      <c r="Z1994" s="24">
        <f t="shared" si="7"/>
        <v>0</v>
      </c>
      <c r="AA1994" s="24">
        <f t="shared" si="1130"/>
        <v>0</v>
      </c>
      <c r="AB1994" s="24">
        <f>IFNA(VLOOKUP(A1994,'BUSINESS processed'!A1994:J4684,6,0))</f>
        <v>21</v>
      </c>
      <c r="AC1994" s="24">
        <f t="shared" si="1132"/>
        <v>0</v>
      </c>
      <c r="AD1994" s="24">
        <f t="shared" si="1133"/>
        <v>0</v>
      </c>
      <c r="AE1994" s="24">
        <f>IFNA(VLOOKUP(A1994,'BUSINESS processed'!A1994:J4684,9,0))</f>
        <v>0.035</v>
      </c>
      <c r="AF1994" s="27">
        <f>IFNA(VLOOKUP(A1994,'BUSINESS processed'!A1994:J4684,10,0))</f>
        <v>0.007</v>
      </c>
      <c r="AG1994" s="26"/>
      <c r="AH1994" s="26"/>
      <c r="AI1994" s="26"/>
      <c r="AJ1994" s="26"/>
      <c r="AK1994" s="26"/>
      <c r="AL1994" s="26"/>
      <c r="AM1994" s="26"/>
      <c r="AN1994" s="26"/>
      <c r="AO1994" s="26"/>
      <c r="AP1994" s="26"/>
      <c r="AQ1994" s="26"/>
      <c r="AR1994" s="26"/>
      <c r="AS1994" s="26"/>
      <c r="AT1994" s="26"/>
      <c r="AU1994" s="26"/>
      <c r="AV1994" s="26"/>
      <c r="AW1994" s="26"/>
      <c r="AX1994" s="26"/>
      <c r="AY1994" s="26"/>
      <c r="AZ1994" s="26"/>
      <c r="BA1994" s="26"/>
      <c r="BB1994" s="26"/>
      <c r="BC1994" s="26"/>
      <c r="BD1994" s="26"/>
      <c r="BE1994" s="26"/>
      <c r="BF1994" s="26"/>
      <c r="BG1994" s="26"/>
      <c r="BH1994" s="26"/>
    </row>
    <row r="1995">
      <c r="A1995" s="18" t="str">
        <f t="shared" si="1"/>
        <v>Oceania_Kiribati-Oceania_2005</v>
      </c>
      <c r="B1995" s="19" t="s">
        <v>242</v>
      </c>
      <c r="C1995" s="20" t="s">
        <v>248</v>
      </c>
      <c r="D1995" s="21" t="s">
        <v>84</v>
      </c>
      <c r="E1995" s="22">
        <v>1.06147384E8</v>
      </c>
      <c r="F1995" s="22">
        <f t="shared" si="2"/>
        <v>1173.314144</v>
      </c>
      <c r="G1995" s="23">
        <v>0.101</v>
      </c>
      <c r="H1995" s="23">
        <v>118.0</v>
      </c>
      <c r="I1995" s="39">
        <f t="shared" si="1125"/>
        <v>0</v>
      </c>
      <c r="J1995" s="24">
        <f t="shared" si="1126"/>
        <v>0</v>
      </c>
      <c r="K1995" s="24">
        <f t="shared" si="3"/>
        <v>0</v>
      </c>
      <c r="L1995" s="24">
        <f>IFNA(VLOOKUP(A1995,'ENERGY processed'!$A$2:$H$2692,8,0),"")</f>
        <v>26</v>
      </c>
      <c r="M1995" s="24">
        <f t="shared" si="5"/>
        <v>0.0002873944378</v>
      </c>
      <c r="N1995" s="24">
        <f>IFNA(VLOOKUP(A1995,'HUMAN RESOURCES processed'!$A$2:$M$2692,5,0))</f>
        <v>0.025</v>
      </c>
      <c r="O1995" s="24">
        <f>IFNA(VLOOKUP(A1995,'HUMAN RESOURCES processed'!$A$2:$M$2692,6,0))</f>
        <v>0.05</v>
      </c>
      <c r="P1995" s="24">
        <f>IFNA(VLOOKUP(A1995,'HUMAN RESOURCES processed'!$A$2:$M$2692,7,0))</f>
        <v>69</v>
      </c>
      <c r="Q1995" s="24">
        <f>IFNA(VLOOKUP(A1995,'HUMAN RESOURCES processed'!$A$2:$M$2692,8,0))</f>
        <v>64</v>
      </c>
      <c r="R1995" s="24">
        <f t="shared" si="6"/>
        <v>66.5</v>
      </c>
      <c r="S1995" s="24">
        <f>IFNA(VLOOKUP(A1995,'HUMAN RESOURCES processed'!$A$2:$M$2692,9,0))</f>
        <v>0.371</v>
      </c>
      <c r="T1995" s="24">
        <f>IFNA(VLOOKUP(A1995,'HUMAN RESOURCES processed'!$A$2:$M$2692,10,0))</f>
        <v>0.593</v>
      </c>
      <c r="U1995" s="24">
        <f>IFNA(VLOOKUP(A1995,'HUMAN RESOURCES processed'!$A$2:$M$2692,11,0))</f>
        <v>0.036</v>
      </c>
      <c r="V1995" s="24">
        <f>IFNA(VLOOKUP(A1995,'HUMAN RESOURCES processed'!$A$2:$M$2692,12,0))</f>
        <v>90468</v>
      </c>
      <c r="W1995" s="24">
        <f>IFNA(VLOOKUP(A1995,'HUMAN RESOURCES processed'!$A$2:$M$2692,13,0))</f>
        <v>0.436</v>
      </c>
      <c r="X1995" s="24">
        <f>IFNA(VLOOKUP(A1995,'TOURISM processed'!$A$2:$F$2692,5,0))</f>
        <v>3100000</v>
      </c>
      <c r="Y1995" s="24">
        <f>IFNA(VLOOKUP(A1995,'TOURISM processed'!$A$2:$F$2692,6,0))</f>
        <v>9300000</v>
      </c>
      <c r="Z1995" s="24">
        <f t="shared" si="7"/>
        <v>102.7987797</v>
      </c>
      <c r="AA1995" s="24">
        <f>IFNA(VLOOKUP(A1995,'BUSINESS processed'!A1995:J4685,5,0))</f>
        <v>0.318</v>
      </c>
      <c r="AB1995" s="24">
        <f>IFNA(VLOOKUP(A1995,'BUSINESS processed'!A1995:J4685,6,0))</f>
        <v>31</v>
      </c>
      <c r="AC1995" s="24">
        <f t="shared" si="1132"/>
        <v>0</v>
      </c>
      <c r="AD1995" s="24">
        <f>IFNA(VLOOKUP(A1995,'BUSINESS processed'!A1995:J4685,8,0))</f>
        <v>120</v>
      </c>
      <c r="AE1995" s="24">
        <f>IFNA(VLOOKUP(A1995,'BUSINESS processed'!A1995:J4685,9,0))</f>
        <v>0.04</v>
      </c>
      <c r="AF1995" s="27">
        <f>IFNA(VLOOKUP(A1995,'BUSINESS processed'!A1995:J4685,10,0))</f>
        <v>0.007</v>
      </c>
      <c r="AG1995" s="26"/>
      <c r="AH1995" s="26"/>
      <c r="AI1995" s="26"/>
      <c r="AJ1995" s="26"/>
      <c r="AK1995" s="26"/>
      <c r="AL1995" s="26"/>
      <c r="AM1995" s="26"/>
      <c r="AN1995" s="26"/>
      <c r="AO1995" s="26"/>
      <c r="AP1995" s="26"/>
      <c r="AQ1995" s="26"/>
      <c r="AR1995" s="26"/>
      <c r="AS1995" s="26"/>
      <c r="AT1995" s="26"/>
      <c r="AU1995" s="26"/>
      <c r="AV1995" s="26"/>
      <c r="AW1995" s="26"/>
      <c r="AX1995" s="26"/>
      <c r="AY1995" s="26"/>
      <c r="AZ1995" s="26"/>
      <c r="BA1995" s="26"/>
      <c r="BB1995" s="26"/>
      <c r="BC1995" s="26"/>
      <c r="BD1995" s="26"/>
      <c r="BE1995" s="26"/>
      <c r="BF1995" s="26"/>
      <c r="BG1995" s="26"/>
      <c r="BH1995" s="26"/>
    </row>
    <row r="1996">
      <c r="A1996" s="18" t="str">
        <f t="shared" si="1"/>
        <v>Oceania_Kiribati-Oceania_2006</v>
      </c>
      <c r="B1996" s="19" t="s">
        <v>242</v>
      </c>
      <c r="C1996" s="20" t="s">
        <v>248</v>
      </c>
      <c r="D1996" s="21" t="s">
        <v>85</v>
      </c>
      <c r="E1996" s="22">
        <v>1.04668675E8</v>
      </c>
      <c r="F1996" s="22">
        <f t="shared" si="2"/>
        <v>1138.284504</v>
      </c>
      <c r="G1996" s="23">
        <v>0.11</v>
      </c>
      <c r="H1996" s="23">
        <v>124.0</v>
      </c>
      <c r="I1996" s="39">
        <f t="shared" si="1125"/>
        <v>0</v>
      </c>
      <c r="J1996" s="24">
        <f>IFNA(VLOOKUP(A1996,'ENERGY processed'!$A$2:$H$2692,7,0),"")</f>
        <v>8</v>
      </c>
      <c r="K1996" s="24">
        <f t="shared" si="3"/>
        <v>0.00008700096789</v>
      </c>
      <c r="L1996" s="24">
        <f>IFNA(VLOOKUP(A1996,'ENERGY processed'!$A$2:$H$2692,8,0),"")</f>
        <v>44</v>
      </c>
      <c r="M1996" s="24">
        <f t="shared" si="5"/>
        <v>0.0004785053234</v>
      </c>
      <c r="N1996" s="24">
        <f>IFNA(VLOOKUP(A1996,'HUMAN RESOURCES processed'!$A$2:$M$2692,5,0))</f>
        <v>0.024</v>
      </c>
      <c r="O1996" s="24">
        <f>IFNA(VLOOKUP(A1996,'HUMAN RESOURCES processed'!$A$2:$M$2692,6,0))</f>
        <v>0.05</v>
      </c>
      <c r="P1996" s="24">
        <f>IFNA(VLOOKUP(A1996,'HUMAN RESOURCES processed'!$A$2:$M$2692,7,0))</f>
        <v>69</v>
      </c>
      <c r="Q1996" s="24">
        <f>IFNA(VLOOKUP(A1996,'HUMAN RESOURCES processed'!$A$2:$M$2692,8,0))</f>
        <v>64</v>
      </c>
      <c r="R1996" s="24">
        <f t="shared" si="6"/>
        <v>66.5</v>
      </c>
      <c r="S1996" s="24">
        <f>IFNA(VLOOKUP(A1996,'HUMAN RESOURCES processed'!$A$2:$M$2692,9,0))</f>
        <v>0.364</v>
      </c>
      <c r="T1996" s="24">
        <f>IFNA(VLOOKUP(A1996,'HUMAN RESOURCES processed'!$A$2:$M$2692,10,0))</f>
        <v>0.6</v>
      </c>
      <c r="U1996" s="24">
        <f>IFNA(VLOOKUP(A1996,'HUMAN RESOURCES processed'!$A$2:$M$2692,11,0))</f>
        <v>0.037</v>
      </c>
      <c r="V1996" s="24">
        <f>IFNA(VLOOKUP(A1996,'HUMAN RESOURCES processed'!$A$2:$M$2692,12,0))</f>
        <v>91953</v>
      </c>
      <c r="W1996" s="24">
        <f>IFNA(VLOOKUP(A1996,'HUMAN RESOURCES processed'!$A$2:$M$2692,13,0))</f>
        <v>0.436</v>
      </c>
      <c r="X1996" s="24">
        <f>IFNA(VLOOKUP(A1996,'TOURISM processed'!$A$2:$F$2692,5,0))</f>
        <v>2300000</v>
      </c>
      <c r="Y1996" s="24">
        <f>IFNA(VLOOKUP(A1996,'TOURISM processed'!$A$2:$F$2692,6,0))</f>
        <v>5600000</v>
      </c>
      <c r="Z1996" s="24">
        <f t="shared" si="7"/>
        <v>60.90067752</v>
      </c>
      <c r="AA1996" s="24">
        <f>IFNA(VLOOKUP(A1996,'BUSINESS processed'!A1996:J4686,5,0))</f>
        <v>0.318</v>
      </c>
      <c r="AB1996" s="24">
        <f>IFNA(VLOOKUP(A1996,'BUSINESS processed'!A1996:J4686,6,0))</f>
        <v>31</v>
      </c>
      <c r="AC1996" s="24">
        <f t="shared" si="1132"/>
        <v>0</v>
      </c>
      <c r="AD1996" s="24">
        <f>IFNA(VLOOKUP(A1996,'BUSINESS processed'!A1996:J4686,8,0))</f>
        <v>120</v>
      </c>
      <c r="AE1996" s="24">
        <f>IFNA(VLOOKUP(A1996,'BUSINESS processed'!A1996:J4686,9,0))</f>
        <v>0.045</v>
      </c>
      <c r="AF1996" s="27">
        <f>IFNA(VLOOKUP(A1996,'BUSINESS processed'!A1996:J4686,10,0))</f>
        <v>0.008</v>
      </c>
      <c r="AG1996" s="26"/>
      <c r="AH1996" s="26"/>
      <c r="AI1996" s="26"/>
      <c r="AJ1996" s="26"/>
      <c r="AK1996" s="26"/>
      <c r="AL1996" s="26"/>
      <c r="AM1996" s="26"/>
      <c r="AN1996" s="26"/>
      <c r="AO1996" s="26"/>
      <c r="AP1996" s="26"/>
      <c r="AQ1996" s="26"/>
      <c r="AR1996" s="26"/>
      <c r="AS1996" s="26"/>
      <c r="AT1996" s="26"/>
      <c r="AU1996" s="26"/>
      <c r="AV1996" s="26"/>
      <c r="AW1996" s="26"/>
      <c r="AX1996" s="26"/>
      <c r="AY1996" s="26"/>
      <c r="AZ1996" s="26"/>
      <c r="BA1996" s="26"/>
      <c r="BB1996" s="26"/>
      <c r="BC1996" s="26"/>
      <c r="BD1996" s="26"/>
      <c r="BE1996" s="26"/>
      <c r="BF1996" s="26"/>
      <c r="BG1996" s="26"/>
      <c r="BH1996" s="26"/>
    </row>
    <row r="1997">
      <c r="A1997" s="18" t="str">
        <f t="shared" si="1"/>
        <v>Oceania_Kiribati-Oceania_2007</v>
      </c>
      <c r="B1997" s="19" t="s">
        <v>242</v>
      </c>
      <c r="C1997" s="20" t="s">
        <v>248</v>
      </c>
      <c r="D1997" s="21" t="s">
        <v>86</v>
      </c>
      <c r="E1997" s="22">
        <v>1.2300509E8</v>
      </c>
      <c r="F1997" s="22">
        <f t="shared" si="2"/>
        <v>1316.956885</v>
      </c>
      <c r="G1997" s="23">
        <v>0.121</v>
      </c>
      <c r="H1997" s="23">
        <v>160.0</v>
      </c>
      <c r="I1997" s="39">
        <f t="shared" si="1125"/>
        <v>0</v>
      </c>
      <c r="J1997" s="24">
        <f>IFNA(VLOOKUP(A1997,'ENERGY processed'!$A$2:$H$2692,7,0),"")</f>
        <v>11</v>
      </c>
      <c r="K1997" s="24">
        <f t="shared" si="3"/>
        <v>0.0001177717583</v>
      </c>
      <c r="L1997" s="24">
        <f>IFNA(VLOOKUP(A1997,'ENERGY processed'!$A$2:$H$2692,8,0),"")</f>
        <v>51</v>
      </c>
      <c r="M1997" s="24">
        <f t="shared" si="5"/>
        <v>0.0005460326977</v>
      </c>
      <c r="N1997" s="24">
        <f>IFNA(VLOOKUP(A1997,'HUMAN RESOURCES processed'!$A$2:$M$2692,5,0))</f>
        <v>0.024</v>
      </c>
      <c r="O1997" s="24">
        <f>IFNA(VLOOKUP(A1997,'HUMAN RESOURCES processed'!$A$2:$M$2692,6,0))</f>
        <v>0.05</v>
      </c>
      <c r="P1997" s="24">
        <f>IFNA(VLOOKUP(A1997,'HUMAN RESOURCES processed'!$A$2:$M$2692,7,0))</f>
        <v>70</v>
      </c>
      <c r="Q1997" s="24">
        <f>IFNA(VLOOKUP(A1997,'HUMAN RESOURCES processed'!$A$2:$M$2692,8,0))</f>
        <v>64</v>
      </c>
      <c r="R1997" s="24">
        <f t="shared" si="6"/>
        <v>67</v>
      </c>
      <c r="S1997" s="24">
        <f>IFNA(VLOOKUP(A1997,'HUMAN RESOURCES processed'!$A$2:$M$2692,9,0))</f>
        <v>0.357</v>
      </c>
      <c r="T1997" s="24">
        <f>IFNA(VLOOKUP(A1997,'HUMAN RESOURCES processed'!$A$2:$M$2692,10,0))</f>
        <v>0.606</v>
      </c>
      <c r="U1997" s="24">
        <f>IFNA(VLOOKUP(A1997,'HUMAN RESOURCES processed'!$A$2:$M$2692,11,0))</f>
        <v>0.037</v>
      </c>
      <c r="V1997" s="24">
        <f>IFNA(VLOOKUP(A1997,'HUMAN RESOURCES processed'!$A$2:$M$2692,12,0))</f>
        <v>93401</v>
      </c>
      <c r="W1997" s="24">
        <f>IFNA(VLOOKUP(A1997,'HUMAN RESOURCES processed'!$A$2:$M$2692,13,0))</f>
        <v>0.436</v>
      </c>
      <c r="X1997" s="24">
        <f>IFNA(VLOOKUP(A1997,'TOURISM processed'!$A$2:$F$2692,5,0))</f>
        <v>4000000</v>
      </c>
      <c r="Y1997" s="24">
        <f>IFNA(VLOOKUP(A1997,'TOURISM processed'!$A$2:$F$2692,6,0))</f>
        <v>9100000</v>
      </c>
      <c r="Z1997" s="24">
        <f t="shared" si="7"/>
        <v>97.42936371</v>
      </c>
      <c r="AA1997" s="24">
        <f>IFNA(VLOOKUP(A1997,'BUSINESS processed'!A1997:J4687,5,0))</f>
        <v>0.318</v>
      </c>
      <c r="AB1997" s="24">
        <f>IFNA(VLOOKUP(A1997,'BUSINESS processed'!A1997:J4687,6,0))</f>
        <v>31</v>
      </c>
      <c r="AC1997" s="24">
        <f t="shared" si="1132"/>
        <v>0</v>
      </c>
      <c r="AD1997" s="24">
        <f>IFNA(VLOOKUP(A1997,'BUSINESS processed'!A1997:J4687,8,0))</f>
        <v>120</v>
      </c>
      <c r="AE1997" s="24">
        <f>IFNA(VLOOKUP(A1997,'BUSINESS processed'!A1997:J4687,9,0))</f>
        <v>0.06</v>
      </c>
      <c r="AF1997" s="27">
        <f>IFNA(VLOOKUP(A1997,'BUSINESS processed'!A1997:J4687,10,0))</f>
        <v>0.008</v>
      </c>
      <c r="AG1997" s="26"/>
      <c r="AH1997" s="26"/>
      <c r="AI1997" s="26"/>
      <c r="AJ1997" s="26"/>
      <c r="AK1997" s="26"/>
      <c r="AL1997" s="26"/>
      <c r="AM1997" s="26"/>
      <c r="AN1997" s="26"/>
      <c r="AO1997" s="26"/>
      <c r="AP1997" s="26"/>
      <c r="AQ1997" s="26"/>
      <c r="AR1997" s="26"/>
      <c r="AS1997" s="26"/>
      <c r="AT1997" s="26"/>
      <c r="AU1997" s="26"/>
      <c r="AV1997" s="26"/>
      <c r="AW1997" s="26"/>
      <c r="AX1997" s="26"/>
      <c r="AY1997" s="26"/>
      <c r="AZ1997" s="26"/>
      <c r="BA1997" s="26"/>
      <c r="BB1997" s="26"/>
      <c r="BC1997" s="26"/>
      <c r="BD1997" s="26"/>
      <c r="BE1997" s="26"/>
      <c r="BF1997" s="26"/>
      <c r="BG1997" s="26"/>
      <c r="BH1997" s="26"/>
    </row>
    <row r="1998">
      <c r="A1998" s="18" t="str">
        <f t="shared" si="1"/>
        <v>Oceania_Kiribati-Oceania_2008</v>
      </c>
      <c r="B1998" s="19" t="s">
        <v>242</v>
      </c>
      <c r="C1998" s="20" t="s">
        <v>248</v>
      </c>
      <c r="D1998" s="21" t="s">
        <v>87</v>
      </c>
      <c r="E1998" s="22">
        <v>1.35044456E8</v>
      </c>
      <c r="F1998" s="22">
        <f t="shared" si="2"/>
        <v>1424.03889</v>
      </c>
      <c r="G1998" s="23">
        <v>0.132</v>
      </c>
      <c r="H1998" s="23">
        <v>183.0</v>
      </c>
      <c r="I1998" s="39">
        <f t="shared" si="1125"/>
        <v>0</v>
      </c>
      <c r="J1998" s="24">
        <f>IFNA(VLOOKUP(A1998,'ENERGY processed'!$A$2:$H$2692,7,0),"")</f>
        <v>8</v>
      </c>
      <c r="K1998" s="24">
        <f t="shared" si="3"/>
        <v>0.0000843597098</v>
      </c>
      <c r="L1998" s="24">
        <f>IFNA(VLOOKUP(A1998,'ENERGY processed'!$A$2:$H$2692,8,0),"")</f>
        <v>62</v>
      </c>
      <c r="M1998" s="24">
        <f t="shared" si="5"/>
        <v>0.000653787751</v>
      </c>
      <c r="N1998" s="24">
        <f>IFNA(VLOOKUP(A1998,'HUMAN RESOURCES processed'!$A$2:$M$2692,5,0))</f>
        <v>0.024</v>
      </c>
      <c r="O1998" s="24">
        <f>IFNA(VLOOKUP(A1998,'HUMAN RESOURCES processed'!$A$2:$M$2692,6,0))</f>
        <v>0.049</v>
      </c>
      <c r="P1998" s="24">
        <f>IFNA(VLOOKUP(A1998,'HUMAN RESOURCES processed'!$A$2:$M$2692,7,0))</f>
        <v>70</v>
      </c>
      <c r="Q1998" s="24">
        <f>IFNA(VLOOKUP(A1998,'HUMAN RESOURCES processed'!$A$2:$M$2692,8,0))</f>
        <v>64</v>
      </c>
      <c r="R1998" s="24">
        <f t="shared" si="6"/>
        <v>67</v>
      </c>
      <c r="S1998" s="24">
        <f>IFNA(VLOOKUP(A1998,'HUMAN RESOURCES processed'!$A$2:$M$2692,9,0))</f>
        <v>0.35</v>
      </c>
      <c r="T1998" s="24">
        <f>IFNA(VLOOKUP(A1998,'HUMAN RESOURCES processed'!$A$2:$M$2692,10,0))</f>
        <v>0.613</v>
      </c>
      <c r="U1998" s="24">
        <f>IFNA(VLOOKUP(A1998,'HUMAN RESOURCES processed'!$A$2:$M$2692,11,0))</f>
        <v>0.037</v>
      </c>
      <c r="V1998" s="24">
        <f>IFNA(VLOOKUP(A1998,'HUMAN RESOURCES processed'!$A$2:$M$2692,12,0))</f>
        <v>94832</v>
      </c>
      <c r="W1998" s="24">
        <f>IFNA(VLOOKUP(A1998,'HUMAN RESOURCES processed'!$A$2:$M$2692,13,0))</f>
        <v>0.436</v>
      </c>
      <c r="X1998" s="24">
        <f>IFNA(VLOOKUP(A1998,'TOURISM processed'!$A$2:$F$2692,5,0))</f>
        <v>2900000</v>
      </c>
      <c r="Y1998" s="24">
        <f>IFNA(VLOOKUP(A1998,'TOURISM processed'!$A$2:$F$2692,6,0))</f>
        <v>12700000</v>
      </c>
      <c r="Z1998" s="24">
        <f t="shared" si="7"/>
        <v>133.9210393</v>
      </c>
      <c r="AA1998" s="24">
        <f>IFNA(VLOOKUP(A1998,'BUSINESS processed'!A1998:J4688,5,0))</f>
        <v>0.318</v>
      </c>
      <c r="AB1998" s="24">
        <f>IFNA(VLOOKUP(A1998,'BUSINESS processed'!A1998:J4688,6,0))</f>
        <v>31</v>
      </c>
      <c r="AC1998" s="24">
        <f t="shared" si="1132"/>
        <v>0</v>
      </c>
      <c r="AD1998" s="24">
        <f>IFNA(VLOOKUP(A1998,'BUSINESS processed'!A1998:J4688,8,0))</f>
        <v>120</v>
      </c>
      <c r="AE1998" s="24">
        <f>IFNA(VLOOKUP(A1998,'BUSINESS processed'!A1998:J4688,9,0))</f>
        <v>0.07</v>
      </c>
      <c r="AF1998" s="27">
        <f>IFNA(VLOOKUP(A1998,'BUSINESS processed'!A1998:J4688,10,0))</f>
        <v>0.011</v>
      </c>
      <c r="AG1998" s="26"/>
      <c r="AH1998" s="26"/>
      <c r="AI1998" s="26"/>
      <c r="AJ1998" s="26"/>
      <c r="AK1998" s="26"/>
      <c r="AL1998" s="26"/>
      <c r="AM1998" s="26"/>
      <c r="AN1998" s="26"/>
      <c r="AO1998" s="26"/>
      <c r="AP1998" s="26"/>
      <c r="AQ1998" s="26"/>
      <c r="AR1998" s="26"/>
      <c r="AS1998" s="26"/>
      <c r="AT1998" s="26"/>
      <c r="AU1998" s="26"/>
      <c r="AV1998" s="26"/>
      <c r="AW1998" s="26"/>
      <c r="AX1998" s="26"/>
      <c r="AY1998" s="26"/>
      <c r="AZ1998" s="26"/>
      <c r="BA1998" s="26"/>
      <c r="BB1998" s="26"/>
      <c r="BC1998" s="26"/>
      <c r="BD1998" s="26"/>
      <c r="BE1998" s="26"/>
      <c r="BF1998" s="26"/>
      <c r="BG1998" s="26"/>
      <c r="BH1998" s="26"/>
    </row>
    <row r="1999">
      <c r="A1999" s="18" t="str">
        <f t="shared" si="1"/>
        <v>Oceania_Kiribati-Oceania_2009</v>
      </c>
      <c r="B1999" s="19" t="s">
        <v>242</v>
      </c>
      <c r="C1999" s="20" t="s">
        <v>248</v>
      </c>
      <c r="D1999" s="21" t="s">
        <v>88</v>
      </c>
      <c r="E1999" s="22">
        <v>1.27125253E8</v>
      </c>
      <c r="F1999" s="22">
        <f t="shared" si="2"/>
        <v>1320.480025</v>
      </c>
      <c r="G1999" s="23">
        <v>0.115</v>
      </c>
      <c r="H1999" s="23">
        <v>143.0</v>
      </c>
      <c r="I1999" s="39">
        <f t="shared" si="1125"/>
        <v>0</v>
      </c>
      <c r="J1999" s="24">
        <f t="shared" ref="J1999:J2000" si="1141">IF(AND( C1999=C1998,D1999&gt;D1998),J1998,"")</f>
        <v>8</v>
      </c>
      <c r="K1999" s="24">
        <f t="shared" si="3"/>
        <v>0.00008309788931</v>
      </c>
      <c r="L1999" s="24">
        <f>IF(AND(C1999=C1998,C1999&gt;C1998),C1998,0)</f>
        <v>0</v>
      </c>
      <c r="M1999" s="24">
        <f t="shared" si="5"/>
        <v>0</v>
      </c>
      <c r="N1999" s="24">
        <f>IFNA(VLOOKUP(A1999,'HUMAN RESOURCES processed'!$A$2:$M$2692,5,0))</f>
        <v>0.024</v>
      </c>
      <c r="O1999" s="24">
        <f>IFNA(VLOOKUP(A1999,'HUMAN RESOURCES processed'!$A$2:$M$2692,6,0))</f>
        <v>0.049</v>
      </c>
      <c r="P1999" s="24">
        <f>IFNA(VLOOKUP(A1999,'HUMAN RESOURCES processed'!$A$2:$M$2692,7,0))</f>
        <v>70</v>
      </c>
      <c r="Q1999" s="24">
        <f>IFNA(VLOOKUP(A1999,'HUMAN RESOURCES processed'!$A$2:$M$2692,8,0))</f>
        <v>65</v>
      </c>
      <c r="R1999" s="24">
        <f t="shared" si="6"/>
        <v>67.5</v>
      </c>
      <c r="S1999" s="24">
        <f>IFNA(VLOOKUP(A1999,'HUMAN RESOURCES processed'!$A$2:$M$2692,9,0))</f>
        <v>0.343</v>
      </c>
      <c r="T1999" s="24">
        <f>IFNA(VLOOKUP(A1999,'HUMAN RESOURCES processed'!$A$2:$M$2692,10,0))</f>
        <v>0.619</v>
      </c>
      <c r="U1999" s="24">
        <f>IFNA(VLOOKUP(A1999,'HUMAN RESOURCES processed'!$A$2:$M$2692,11,0))</f>
        <v>0.038</v>
      </c>
      <c r="V1999" s="24">
        <f>IFNA(VLOOKUP(A1999,'HUMAN RESOURCES processed'!$A$2:$M$2692,12,0))</f>
        <v>96272</v>
      </c>
      <c r="W1999" s="24">
        <f>IFNA(VLOOKUP(A1999,'HUMAN RESOURCES processed'!$A$2:$M$2692,13,0))</f>
        <v>0.437</v>
      </c>
      <c r="X1999" s="24">
        <f>IFNA(VLOOKUP(A1999,'TOURISM processed'!$A$2:$F$2692,5,0))</f>
        <v>2700000</v>
      </c>
      <c r="Y1999" s="24">
        <f>IFNA(VLOOKUP(A1999,'TOURISM processed'!$A$2:$F$2692,6,0))</f>
        <v>10900000</v>
      </c>
      <c r="Z1999" s="24">
        <f t="shared" si="7"/>
        <v>113.2208742</v>
      </c>
      <c r="AA1999" s="24">
        <f>IFNA(VLOOKUP(A1999,'BUSINESS processed'!A1999:J4689,5,0))</f>
        <v>0.318</v>
      </c>
      <c r="AB1999" s="24">
        <f>IFNA(VLOOKUP(A1999,'BUSINESS processed'!A1999:J4689,6,0))</f>
        <v>31</v>
      </c>
      <c r="AC1999" s="24">
        <f t="shared" si="1132"/>
        <v>0</v>
      </c>
      <c r="AD1999" s="24">
        <f>IFNA(VLOOKUP(A1999,'BUSINESS processed'!A1999:J4689,8,0))</f>
        <v>120</v>
      </c>
      <c r="AE1999" s="24">
        <f>IFNA(VLOOKUP(A1999,'BUSINESS processed'!A1999:J4689,9,0))</f>
        <v>0.09</v>
      </c>
      <c r="AF1999" s="27">
        <f>IFNA(VLOOKUP(A1999,'BUSINESS processed'!A1999:J4689,10,0))</f>
        <v>0.103</v>
      </c>
      <c r="AG1999" s="26"/>
      <c r="AH1999" s="26"/>
      <c r="AI1999" s="26"/>
      <c r="AJ1999" s="26"/>
      <c r="AK1999" s="26"/>
      <c r="AL1999" s="26"/>
      <c r="AM1999" s="26"/>
      <c r="AN1999" s="26"/>
      <c r="AO1999" s="26"/>
      <c r="AP1999" s="26"/>
      <c r="AQ1999" s="26"/>
      <c r="AR1999" s="26"/>
      <c r="AS1999" s="26"/>
      <c r="AT1999" s="26"/>
      <c r="AU1999" s="26"/>
      <c r="AV1999" s="26"/>
      <c r="AW1999" s="26"/>
      <c r="AX1999" s="26"/>
      <c r="AY1999" s="26"/>
      <c r="AZ1999" s="26"/>
      <c r="BA1999" s="26"/>
      <c r="BB1999" s="26"/>
      <c r="BC1999" s="26"/>
      <c r="BD1999" s="26"/>
      <c r="BE1999" s="26"/>
      <c r="BF1999" s="26"/>
      <c r="BG1999" s="26"/>
      <c r="BH1999" s="26"/>
    </row>
    <row r="2000">
      <c r="A2000" s="18" t="str">
        <f t="shared" si="1"/>
        <v>Oceania_Kiribati-Oceania_2010</v>
      </c>
      <c r="B2000" s="19" t="s">
        <v>242</v>
      </c>
      <c r="C2000" s="20" t="s">
        <v>248</v>
      </c>
      <c r="D2000" s="21" t="s">
        <v>89</v>
      </c>
      <c r="E2000" s="22">
        <v>1.50431114E8</v>
      </c>
      <c r="F2000" s="22">
        <f t="shared" si="2"/>
        <v>1539.047441</v>
      </c>
      <c r="G2000" s="23">
        <v>0.112</v>
      </c>
      <c r="H2000" s="23">
        <v>162.0</v>
      </c>
      <c r="I2000" s="39">
        <f t="shared" si="1125"/>
        <v>0</v>
      </c>
      <c r="J2000" s="24">
        <f t="shared" si="1141"/>
        <v>8</v>
      </c>
      <c r="K2000" s="24">
        <f t="shared" si="3"/>
        <v>0.00008184729341</v>
      </c>
      <c r="L2000" s="24">
        <f>IFNA(VLOOKUP(A2000,'ENERGY processed'!$A$2:$H$2692,8,0),"")</f>
        <v>36.5</v>
      </c>
      <c r="M2000" s="24">
        <f t="shared" si="5"/>
        <v>0.0003734282762</v>
      </c>
      <c r="N2000" s="24">
        <f>IFNA(VLOOKUP(A2000,'HUMAN RESOURCES processed'!$A$2:$M$2692,5,0))</f>
        <v>0.023</v>
      </c>
      <c r="O2000" s="24">
        <f>IFNA(VLOOKUP(A2000,'HUMAN RESOURCES processed'!$A$2:$M$2692,6,0))</f>
        <v>0.048</v>
      </c>
      <c r="P2000" s="24">
        <f>IFNA(VLOOKUP(A2000,'HUMAN RESOURCES processed'!$A$2:$M$2692,7,0))</f>
        <v>71</v>
      </c>
      <c r="Q2000" s="24">
        <f>IFNA(VLOOKUP(A2000,'HUMAN RESOURCES processed'!$A$2:$M$2692,8,0))</f>
        <v>65</v>
      </c>
      <c r="R2000" s="24">
        <f t="shared" si="6"/>
        <v>68</v>
      </c>
      <c r="S2000" s="24">
        <f>IFNA(VLOOKUP(A2000,'HUMAN RESOURCES processed'!$A$2:$M$2692,9,0))</f>
        <v>0.336</v>
      </c>
      <c r="T2000" s="24">
        <f>IFNA(VLOOKUP(A2000,'HUMAN RESOURCES processed'!$A$2:$M$2692,10,0))</f>
        <v>0.626</v>
      </c>
      <c r="U2000" s="24">
        <f>IFNA(VLOOKUP(A2000,'HUMAN RESOURCES processed'!$A$2:$M$2692,11,0))</f>
        <v>0.039</v>
      </c>
      <c r="V2000" s="24">
        <f>IFNA(VLOOKUP(A2000,'HUMAN RESOURCES processed'!$A$2:$M$2692,12,0))</f>
        <v>97743</v>
      </c>
      <c r="W2000" s="24">
        <f>IFNA(VLOOKUP(A2000,'HUMAN RESOURCES processed'!$A$2:$M$2692,13,0))</f>
        <v>0.438</v>
      </c>
      <c r="X2000" s="24">
        <f t="shared" ref="X2000:X2002" si="1142">IF(AND(C2000=C1999,D2000&gt;D1999),X1999,0)</f>
        <v>2700000</v>
      </c>
      <c r="Y2000" s="24">
        <f t="shared" ref="Y2000:Y2002" si="1143">IF(AND(C2000=C1999,D2000&gt;D1999),Y1999,0)</f>
        <v>10900000</v>
      </c>
      <c r="Z2000" s="24">
        <f t="shared" si="7"/>
        <v>111.5169373</v>
      </c>
      <c r="AA2000" s="24">
        <f>IFNA(VLOOKUP(A2000,'BUSINESS processed'!A2000:J4690,5,0))</f>
        <v>0.318</v>
      </c>
      <c r="AB2000" s="24">
        <f>IFNA(VLOOKUP(A2000,'BUSINESS processed'!A2000:J4690,6,0))</f>
        <v>31</v>
      </c>
      <c r="AC2000" s="24">
        <f t="shared" si="1132"/>
        <v>0</v>
      </c>
      <c r="AD2000" s="24">
        <f>IFNA(VLOOKUP(A2000,'BUSINESS processed'!A2000:J4690,8,0))</f>
        <v>120</v>
      </c>
      <c r="AE2000" s="24">
        <f>IFNA(VLOOKUP(A2000,'BUSINESS processed'!A2000:J4690,9,0))</f>
        <v>0.091</v>
      </c>
      <c r="AF2000" s="27">
        <f>IFNA(VLOOKUP(A2000,'BUSINESS processed'!A2000:J4690,10,0))</f>
        <v>0.108</v>
      </c>
      <c r="AG2000" s="26"/>
      <c r="AH2000" s="26"/>
      <c r="AI2000" s="26"/>
      <c r="AJ2000" s="26"/>
      <c r="AK2000" s="26"/>
      <c r="AL2000" s="26"/>
      <c r="AM2000" s="26"/>
      <c r="AN2000" s="26"/>
      <c r="AO2000" s="26"/>
      <c r="AP2000" s="26"/>
      <c r="AQ2000" s="26"/>
      <c r="AR2000" s="26"/>
      <c r="AS2000" s="26"/>
      <c r="AT2000" s="26"/>
      <c r="AU2000" s="26"/>
      <c r="AV2000" s="26"/>
      <c r="AW2000" s="26"/>
      <c r="AX2000" s="26"/>
      <c r="AY2000" s="26"/>
      <c r="AZ2000" s="26"/>
      <c r="BA2000" s="26"/>
      <c r="BB2000" s="26"/>
      <c r="BC2000" s="26"/>
      <c r="BD2000" s="26"/>
      <c r="BE2000" s="26"/>
      <c r="BF2000" s="26"/>
      <c r="BG2000" s="26"/>
      <c r="BH2000" s="26"/>
    </row>
    <row r="2001">
      <c r="A2001" s="18" t="str">
        <f t="shared" si="1"/>
        <v>Oceania_Kiribati-Oceania_2011</v>
      </c>
      <c r="B2001" s="19" t="s">
        <v>242</v>
      </c>
      <c r="C2001" s="20" t="s">
        <v>248</v>
      </c>
      <c r="D2001" s="21" t="s">
        <v>90</v>
      </c>
      <c r="E2001" s="22">
        <v>1.72253739E8</v>
      </c>
      <c r="F2001" s="22">
        <f t="shared" si="2"/>
        <v>1735.554045</v>
      </c>
      <c r="G2001" s="23">
        <v>0.108</v>
      </c>
      <c r="H2001" s="23">
        <v>181.0</v>
      </c>
      <c r="I2001" s="39">
        <f t="shared" si="1125"/>
        <v>0</v>
      </c>
      <c r="J2001" s="24">
        <f>IFNA(VLOOKUP(A2001,'ENERGY processed'!$A$2:$H$2692,7,0),"")</f>
        <v>10</v>
      </c>
      <c r="K2001" s="24">
        <f t="shared" si="3"/>
        <v>0.0001007556675</v>
      </c>
      <c r="L2001" s="24">
        <f>IFNA(VLOOKUP(A2001,'ENERGY processed'!$A$2:$H$2692,8,0),"")</f>
        <v>55</v>
      </c>
      <c r="M2001" s="24">
        <f t="shared" si="5"/>
        <v>0.0005541561713</v>
      </c>
      <c r="N2001" s="24">
        <f>IFNA(VLOOKUP(A2001,'HUMAN RESOURCES processed'!$A$2:$M$2692,5,0))</f>
        <v>0.023</v>
      </c>
      <c r="O2001" s="24">
        <f>IFNA(VLOOKUP(A2001,'HUMAN RESOURCES processed'!$A$2:$M$2692,6,0))</f>
        <v>0.047</v>
      </c>
      <c r="P2001" s="24">
        <f>IFNA(VLOOKUP(A2001,'HUMAN RESOURCES processed'!$A$2:$M$2692,7,0))</f>
        <v>71</v>
      </c>
      <c r="Q2001" s="24">
        <f>IFNA(VLOOKUP(A2001,'HUMAN RESOURCES processed'!$A$2:$M$2692,8,0))</f>
        <v>65</v>
      </c>
      <c r="R2001" s="24">
        <f t="shared" si="6"/>
        <v>68</v>
      </c>
      <c r="S2001" s="24">
        <f>IFNA(VLOOKUP(A2001,'HUMAN RESOURCES processed'!$A$2:$M$2692,9,0))</f>
        <v>0.33</v>
      </c>
      <c r="T2001" s="24">
        <f>IFNA(VLOOKUP(A2001,'HUMAN RESOURCES processed'!$A$2:$M$2692,10,0))</f>
        <v>0.631</v>
      </c>
      <c r="U2001" s="24">
        <f>IFNA(VLOOKUP(A2001,'HUMAN RESOURCES processed'!$A$2:$M$2692,11,0))</f>
        <v>0.039</v>
      </c>
      <c r="V2001" s="24">
        <f>IFNA(VLOOKUP(A2001,'HUMAN RESOURCES processed'!$A$2:$M$2692,12,0))</f>
        <v>99250</v>
      </c>
      <c r="W2001" s="24">
        <f>IFNA(VLOOKUP(A2001,'HUMAN RESOURCES processed'!$A$2:$M$2692,13,0))</f>
        <v>0.439</v>
      </c>
      <c r="X2001" s="24">
        <f t="shared" si="1142"/>
        <v>2700000</v>
      </c>
      <c r="Y2001" s="24">
        <f t="shared" si="1143"/>
        <v>10900000</v>
      </c>
      <c r="Z2001" s="24">
        <f t="shared" si="7"/>
        <v>109.8236776</v>
      </c>
      <c r="AA2001" s="24">
        <f>IFNA(VLOOKUP(A2001,'BUSINESS processed'!A2001:J4691,5,0))</f>
        <v>0.318</v>
      </c>
      <c r="AB2001" s="24">
        <f>IFNA(VLOOKUP(A2001,'BUSINESS processed'!A2001:J4691,6,0))</f>
        <v>31</v>
      </c>
      <c r="AC2001" s="24">
        <f t="shared" si="1132"/>
        <v>0</v>
      </c>
      <c r="AD2001" s="24">
        <f>IFNA(VLOOKUP(A2001,'BUSINESS processed'!A2001:J4691,8,0))</f>
        <v>120</v>
      </c>
      <c r="AE2001" s="24">
        <f>IFNA(VLOOKUP(A2001,'BUSINESS processed'!A2001:J4691,9,0))</f>
        <v>0.1</v>
      </c>
      <c r="AF2001" s="27">
        <f>IFNA(VLOOKUP(A2001,'BUSINESS processed'!A2001:J4691,10,0))</f>
        <v>0.139</v>
      </c>
      <c r="AG2001" s="26"/>
      <c r="AH2001" s="26"/>
      <c r="AI2001" s="26"/>
      <c r="AJ2001" s="26"/>
      <c r="AK2001" s="26"/>
      <c r="AL2001" s="26"/>
      <c r="AM2001" s="26"/>
      <c r="AN2001" s="26"/>
      <c r="AO2001" s="26"/>
      <c r="AP2001" s="26"/>
      <c r="AQ2001" s="26"/>
      <c r="AR2001" s="26"/>
      <c r="AS2001" s="26"/>
      <c r="AT2001" s="26"/>
      <c r="AU2001" s="26"/>
      <c r="AV2001" s="26"/>
      <c r="AW2001" s="26"/>
      <c r="AX2001" s="26"/>
      <c r="AY2001" s="26"/>
      <c r="AZ2001" s="26"/>
      <c r="BA2001" s="26"/>
      <c r="BB2001" s="26"/>
      <c r="BC2001" s="26"/>
      <c r="BD2001" s="26"/>
      <c r="BE2001" s="26"/>
      <c r="BF2001" s="26"/>
      <c r="BG2001" s="26"/>
      <c r="BH2001" s="26"/>
    </row>
    <row r="2002">
      <c r="A2002" s="18" t="str">
        <f t="shared" si="1"/>
        <v>Oceania_Kiribati-Oceania_2012</v>
      </c>
      <c r="B2002" s="19" t="s">
        <v>242</v>
      </c>
      <c r="C2002" s="20" t="s">
        <v>248</v>
      </c>
      <c r="D2002" s="21" t="s">
        <v>91</v>
      </c>
      <c r="E2002" s="22">
        <v>1.74984469E8</v>
      </c>
      <c r="F2002" s="22">
        <f t="shared" si="2"/>
        <v>1736.198172</v>
      </c>
      <c r="G2002" s="23">
        <v>0.107</v>
      </c>
      <c r="H2002" s="23">
        <v>187.0</v>
      </c>
      <c r="I2002" s="39">
        <f t="shared" si="1125"/>
        <v>0</v>
      </c>
      <c r="J2002" s="24">
        <f>IF(AND( C2002=C2001,D2002&gt;D2001),J2001,"")</f>
        <v>10</v>
      </c>
      <c r="K2002" s="24">
        <f t="shared" si="3"/>
        <v>0.00009922012978</v>
      </c>
      <c r="L2002" s="24">
        <f t="shared" ref="L2002:L2004" si="1144">IF(AND(C2002=C2001,C2002&gt;C2001),C2001,0)</f>
        <v>0</v>
      </c>
      <c r="M2002" s="24">
        <f t="shared" si="5"/>
        <v>0</v>
      </c>
      <c r="N2002" s="24">
        <f>IFNA(VLOOKUP(A2002,'HUMAN RESOURCES processed'!$A$2:$M$2692,5,0))</f>
        <v>0.023</v>
      </c>
      <c r="O2002" s="24">
        <f>IFNA(VLOOKUP(A2002,'HUMAN RESOURCES processed'!$A$2:$M$2692,6,0))</f>
        <v>0.046</v>
      </c>
      <c r="P2002" s="24">
        <f>IFNA(VLOOKUP(A2002,'HUMAN RESOURCES processed'!$A$2:$M$2692,7,0))</f>
        <v>71</v>
      </c>
      <c r="Q2002" s="24">
        <f>IFNA(VLOOKUP(A2002,'HUMAN RESOURCES processed'!$A$2:$M$2692,8,0))</f>
        <v>66</v>
      </c>
      <c r="R2002" s="24">
        <f t="shared" si="6"/>
        <v>68.5</v>
      </c>
      <c r="S2002" s="24">
        <f>IFNA(VLOOKUP(A2002,'HUMAN RESOURCES processed'!$A$2:$M$2692,9,0))</f>
        <v>0.324</v>
      </c>
      <c r="T2002" s="24">
        <f>IFNA(VLOOKUP(A2002,'HUMAN RESOURCES processed'!$A$2:$M$2692,10,0))</f>
        <v>0.636</v>
      </c>
      <c r="U2002" s="24">
        <f>IFNA(VLOOKUP(A2002,'HUMAN RESOURCES processed'!$A$2:$M$2692,11,0))</f>
        <v>0.04</v>
      </c>
      <c r="V2002" s="24">
        <f>IFNA(VLOOKUP(A2002,'HUMAN RESOURCES processed'!$A$2:$M$2692,12,0))</f>
        <v>100786</v>
      </c>
      <c r="W2002" s="24">
        <f>IFNA(VLOOKUP(A2002,'HUMAN RESOURCES processed'!$A$2:$M$2692,13,0))</f>
        <v>0.439</v>
      </c>
      <c r="X2002" s="24">
        <f t="shared" si="1142"/>
        <v>2700000</v>
      </c>
      <c r="Y2002" s="24">
        <f t="shared" si="1143"/>
        <v>10900000</v>
      </c>
      <c r="Z2002" s="24">
        <f t="shared" si="7"/>
        <v>108.1499415</v>
      </c>
      <c r="AA2002" s="24">
        <f>IFNA(VLOOKUP(A2002,'BUSINESS processed'!A2002:J4692,5,0))</f>
        <v>0.318</v>
      </c>
      <c r="AB2002" s="24">
        <f>IFNA(VLOOKUP(A2002,'BUSINESS processed'!A2002:J4692,6,0))</f>
        <v>31</v>
      </c>
      <c r="AC2002" s="24">
        <f>IFNA(VLOOKUP(A2002,'BUSINESS processed'!A2002:J4692,7,0))</f>
        <v>117</v>
      </c>
      <c r="AD2002" s="24">
        <f>IFNA(VLOOKUP(A2002,'BUSINESS processed'!A2002:J4692,8,0))</f>
        <v>120</v>
      </c>
      <c r="AE2002" s="24">
        <f>IFNA(VLOOKUP(A2002,'BUSINESS processed'!A2002:J4692,9,0))</f>
        <v>0.107</v>
      </c>
      <c r="AF2002" s="27">
        <f>IFNA(VLOOKUP(A2002,'BUSINESS processed'!A2002:J4692,10,0))</f>
        <v>0.159</v>
      </c>
      <c r="AG2002" s="26"/>
      <c r="AH2002" s="26"/>
      <c r="AI2002" s="26"/>
      <c r="AJ2002" s="26"/>
      <c r="AK2002" s="26"/>
      <c r="AL2002" s="26"/>
      <c r="AM2002" s="26"/>
      <c r="AN2002" s="26"/>
      <c r="AO2002" s="26"/>
      <c r="AP2002" s="26"/>
      <c r="AQ2002" s="26"/>
      <c r="AR2002" s="26"/>
      <c r="AS2002" s="26"/>
      <c r="AT2002" s="26"/>
      <c r="AU2002" s="26"/>
      <c r="AV2002" s="26"/>
      <c r="AW2002" s="26"/>
      <c r="AX2002" s="26"/>
      <c r="AY2002" s="26"/>
      <c r="AZ2002" s="26"/>
      <c r="BA2002" s="26"/>
      <c r="BB2002" s="26"/>
      <c r="BC2002" s="26"/>
      <c r="BD2002" s="26"/>
      <c r="BE2002" s="26"/>
      <c r="BF2002" s="26"/>
      <c r="BG2002" s="26"/>
      <c r="BH2002" s="26"/>
    </row>
    <row r="2003">
      <c r="A2003" s="18" t="str">
        <f t="shared" si="1"/>
        <v>Oceania_Marshall Islands-Oceania_2000</v>
      </c>
      <c r="B2003" s="19" t="s">
        <v>242</v>
      </c>
      <c r="C2003" s="20" t="s">
        <v>249</v>
      </c>
      <c r="D2003" s="21" t="s">
        <v>70</v>
      </c>
      <c r="E2003" s="22">
        <v>1.10937729E8</v>
      </c>
      <c r="F2003" s="22">
        <f t="shared" si="2"/>
        <v>2126.832864</v>
      </c>
      <c r="G2003" s="23">
        <v>0.225</v>
      </c>
      <c r="H2003" s="23">
        <v>466.0</v>
      </c>
      <c r="I2003" s="39">
        <f t="shared" si="1125"/>
        <v>0</v>
      </c>
      <c r="J2003" s="24">
        <f t="shared" ref="J2003:J2008" si="1145">IF(AND( C2003=C2002,D2003&gt;D2002),J2002,0)</f>
        <v>0</v>
      </c>
      <c r="K2003" s="24">
        <f t="shared" si="3"/>
        <v>0</v>
      </c>
      <c r="L2003" s="24">
        <f t="shared" si="1144"/>
        <v>0</v>
      </c>
      <c r="M2003" s="24">
        <f t="shared" si="5"/>
        <v>0</v>
      </c>
      <c r="N2003" s="24">
        <f t="shared" ref="N2003:N2007" si="1146">IF(AND(C2003=C2002,D2003&gt;D2002),K2002,0)</f>
        <v>0</v>
      </c>
      <c r="O2003" s="24">
        <f>IFNA(VLOOKUP(A2003,'HUMAN RESOURCES processed'!$A$2:$M$2692,6,0))</f>
        <v>0.034</v>
      </c>
      <c r="P2003" s="24">
        <f>IFNA(VLOOKUP(A2003,'HUMAN RESOURCES processed'!$A$2:$M$2692,7,0))</f>
        <v>68</v>
      </c>
      <c r="Q2003" s="24">
        <f>IFNA(VLOOKUP(A2003,'HUMAN RESOURCES processed'!$A$2:$M$2692,8,0))</f>
        <v>63</v>
      </c>
      <c r="R2003" s="24">
        <f t="shared" si="6"/>
        <v>65.5</v>
      </c>
      <c r="S2003" s="24">
        <f t="shared" ref="S2003:S2015" si="1147">IF(AND(C2003=C2002,D2003&gt;D2002),S2002,0)</f>
        <v>0</v>
      </c>
      <c r="T2003" s="24">
        <f t="shared" ref="T2003:T2015" si="1148">IF(AND(C2003=C2002,D2003&gt;D2002),T2002,0)</f>
        <v>0</v>
      </c>
      <c r="U2003" s="24">
        <f t="shared" ref="U2003:U2015" si="1149">IF(AND(C2003=C2002,D2003&gt;D2002),U2002,0)</f>
        <v>0</v>
      </c>
      <c r="V2003" s="24">
        <f>IFNA(VLOOKUP(A2003,'HUMAN RESOURCES processed'!$A$2:$M$2692,12,0))</f>
        <v>52161</v>
      </c>
      <c r="W2003" s="24">
        <f>IFNA(VLOOKUP(A2003,'HUMAN RESOURCES processed'!$A$2:$M$2692,13,0))</f>
        <v>0.684</v>
      </c>
      <c r="X2003" s="24">
        <f>IFNA(VLOOKUP(A2003,'TOURISM processed'!$A$2:$F$2692,5,0))</f>
        <v>3000000</v>
      </c>
      <c r="Y2003" s="24">
        <f>IFNA(VLOOKUP(A2003,'TOURISM processed'!$A$2:$F$2692,6,0))</f>
        <v>200000</v>
      </c>
      <c r="Z2003" s="24">
        <f t="shared" si="7"/>
        <v>3.834282318</v>
      </c>
      <c r="AA2003" s="24">
        <f t="shared" ref="AA2003:AA2007" si="1150">IF(AND(C2003=C2002,D2003&gt;D2002),AA2002,0)</f>
        <v>0</v>
      </c>
      <c r="AB2003" s="24">
        <f t="shared" ref="AB2003:AB2005" si="1151">IF(AND(C2003=C2002,D2003&gt;D2002),AB2002,0)</f>
        <v>0</v>
      </c>
      <c r="AC2003" s="24">
        <f t="shared" ref="AC2003:AC2014" si="1152">IF(AND(C2003=C2002,D2003&gt;D2002),AC2002,0)</f>
        <v>0</v>
      </c>
      <c r="AD2003" s="24">
        <f t="shared" ref="AD2003:AD2007" si="1153">IF(AND(C2003=C2002,D2003&gt;D2002),AD2002,0)</f>
        <v>0</v>
      </c>
      <c r="AE2003" s="24">
        <f>IFNA(VLOOKUP(A2003,'BUSINESS processed'!A2003:J4693,9,0))</f>
        <v>0.015</v>
      </c>
      <c r="AF2003" s="27">
        <f>IFNA(VLOOKUP(A2003,'BUSINESS processed'!A2003:J4693,10,0))</f>
        <v>0.009</v>
      </c>
      <c r="AG2003" s="26"/>
      <c r="AH2003" s="26"/>
      <c r="AI2003" s="26"/>
      <c r="AJ2003" s="26"/>
      <c r="AK2003" s="26"/>
      <c r="AL2003" s="26"/>
      <c r="AM2003" s="26"/>
      <c r="AN2003" s="26"/>
      <c r="AO2003" s="26"/>
      <c r="AP2003" s="26"/>
      <c r="AQ2003" s="26"/>
      <c r="AR2003" s="26"/>
      <c r="AS2003" s="26"/>
      <c r="AT2003" s="26"/>
      <c r="AU2003" s="26"/>
      <c r="AV2003" s="26"/>
      <c r="AW2003" s="26"/>
      <c r="AX2003" s="26"/>
      <c r="AY2003" s="26"/>
      <c r="AZ2003" s="26"/>
      <c r="BA2003" s="26"/>
      <c r="BB2003" s="26"/>
      <c r="BC2003" s="26"/>
      <c r="BD2003" s="26"/>
      <c r="BE2003" s="26"/>
      <c r="BF2003" s="26"/>
      <c r="BG2003" s="26"/>
      <c r="BH2003" s="26"/>
    </row>
    <row r="2004">
      <c r="A2004" s="18" t="str">
        <f t="shared" si="1"/>
        <v>Oceania_Marshall Islands-Oceania_2001</v>
      </c>
      <c r="B2004" s="19" t="s">
        <v>242</v>
      </c>
      <c r="C2004" s="20" t="s">
        <v>249</v>
      </c>
      <c r="D2004" s="21" t="s">
        <v>71</v>
      </c>
      <c r="E2004" s="22">
        <v>1.15152143E8</v>
      </c>
      <c r="F2004" s="22">
        <f t="shared" si="2"/>
        <v>2206.656121</v>
      </c>
      <c r="G2004" s="23">
        <v>0.194</v>
      </c>
      <c r="H2004" s="23">
        <v>412.0</v>
      </c>
      <c r="I2004" s="39">
        <f t="shared" si="1125"/>
        <v>0</v>
      </c>
      <c r="J2004" s="24">
        <f t="shared" si="1145"/>
        <v>0</v>
      </c>
      <c r="K2004" s="24">
        <f t="shared" si="3"/>
        <v>0</v>
      </c>
      <c r="L2004" s="24">
        <f t="shared" si="1144"/>
        <v>0</v>
      </c>
      <c r="M2004" s="24">
        <f t="shared" si="5"/>
        <v>0</v>
      </c>
      <c r="N2004" s="24">
        <f t="shared" si="1146"/>
        <v>0</v>
      </c>
      <c r="O2004" s="24">
        <f>IFNA(VLOOKUP(A2004,'HUMAN RESOURCES processed'!$A$2:$M$2692,6,0))</f>
        <v>0.033</v>
      </c>
      <c r="P2004" s="24">
        <f t="shared" ref="P2004:P2015" si="1154">IF(AND(C2004=C2003,D2004&gt;D2003),P2003,0)</f>
        <v>68</v>
      </c>
      <c r="Q2004" s="24">
        <f t="shared" ref="Q2004:Q2015" si="1155">IF(AND(C2004=C2003,D2004&gt;D2003),Q2003,0)</f>
        <v>63</v>
      </c>
      <c r="R2004" s="24">
        <f t="shared" si="6"/>
        <v>65.5</v>
      </c>
      <c r="S2004" s="24">
        <f t="shared" si="1147"/>
        <v>0</v>
      </c>
      <c r="T2004" s="24">
        <f t="shared" si="1148"/>
        <v>0</v>
      </c>
      <c r="U2004" s="24">
        <f t="shared" si="1149"/>
        <v>0</v>
      </c>
      <c r="V2004" s="24">
        <f>IFNA(VLOOKUP(A2004,'HUMAN RESOURCES processed'!$A$2:$M$2692,12,0))</f>
        <v>52184</v>
      </c>
      <c r="W2004" s="24">
        <f>IFNA(VLOOKUP(A2004,'HUMAN RESOURCES processed'!$A$2:$M$2692,13,0))</f>
        <v>0.687</v>
      </c>
      <c r="X2004" s="24">
        <f>IFNA(VLOOKUP(A2004,'TOURISM processed'!$A$2:$F$2692,5,0))</f>
        <v>3100000</v>
      </c>
      <c r="Y2004" s="24">
        <f>IFNA(VLOOKUP(A2004,'TOURISM processed'!$A$2:$F$2692,6,0))</f>
        <v>300000</v>
      </c>
      <c r="Z2004" s="24">
        <f t="shared" si="7"/>
        <v>5.748888548</v>
      </c>
      <c r="AA2004" s="24">
        <f t="shared" si="1150"/>
        <v>0</v>
      </c>
      <c r="AB2004" s="24">
        <f t="shared" si="1151"/>
        <v>0</v>
      </c>
      <c r="AC2004" s="24">
        <f t="shared" si="1152"/>
        <v>0</v>
      </c>
      <c r="AD2004" s="24">
        <f t="shared" si="1153"/>
        <v>0</v>
      </c>
      <c r="AE2004" s="24">
        <f>IFNA(VLOOKUP(A2004,'BUSINESS processed'!A2004:J4694,9,0))</f>
        <v>0.017</v>
      </c>
      <c r="AF2004" s="27">
        <f>IFNA(VLOOKUP(A2004,'BUSINESS processed'!A2004:J4694,10,0))</f>
        <v>0.009</v>
      </c>
      <c r="AG2004" s="26"/>
      <c r="AH2004" s="26"/>
      <c r="AI2004" s="26"/>
      <c r="AJ2004" s="26"/>
      <c r="AK2004" s="26"/>
      <c r="AL2004" s="26"/>
      <c r="AM2004" s="26"/>
      <c r="AN2004" s="26"/>
      <c r="AO2004" s="26"/>
      <c r="AP2004" s="26"/>
      <c r="AQ2004" s="26"/>
      <c r="AR2004" s="26"/>
      <c r="AS2004" s="26"/>
      <c r="AT2004" s="26"/>
      <c r="AU2004" s="26"/>
      <c r="AV2004" s="26"/>
      <c r="AW2004" s="26"/>
      <c r="AX2004" s="26"/>
      <c r="AY2004" s="26"/>
      <c r="AZ2004" s="26"/>
      <c r="BA2004" s="26"/>
      <c r="BB2004" s="26"/>
      <c r="BC2004" s="26"/>
      <c r="BD2004" s="26"/>
      <c r="BE2004" s="26"/>
      <c r="BF2004" s="26"/>
      <c r="BG2004" s="26"/>
      <c r="BH2004" s="26"/>
    </row>
    <row r="2005">
      <c r="A2005" s="18" t="str">
        <f t="shared" si="1"/>
        <v>Oceania_Marshall Islands-Oceania_2002</v>
      </c>
      <c r="B2005" s="19" t="s">
        <v>242</v>
      </c>
      <c r="C2005" s="20" t="s">
        <v>249</v>
      </c>
      <c r="D2005" s="21" t="s">
        <v>72</v>
      </c>
      <c r="E2005" s="22">
        <v>1.24735072E8</v>
      </c>
      <c r="F2005" s="22">
        <f t="shared" si="2"/>
        <v>2391.347405</v>
      </c>
      <c r="G2005" s="23">
        <v>0.182</v>
      </c>
      <c r="H2005" s="23">
        <v>418.0</v>
      </c>
      <c r="I2005" s="39">
        <f t="shared" si="1125"/>
        <v>0</v>
      </c>
      <c r="J2005" s="24">
        <f t="shared" si="1145"/>
        <v>0</v>
      </c>
      <c r="K2005" s="24">
        <f t="shared" si="3"/>
        <v>0</v>
      </c>
      <c r="L2005" s="24">
        <f>IFNA(VLOOKUP(A2005,'ENERGY processed'!$A$2:$H$2692,8,0),"")</f>
        <v>103</v>
      </c>
      <c r="M2005" s="24">
        <f t="shared" si="5"/>
        <v>0.001974655394</v>
      </c>
      <c r="N2005" s="24">
        <f t="shared" si="1146"/>
        <v>0</v>
      </c>
      <c r="O2005" s="24">
        <f>IFNA(VLOOKUP(A2005,'HUMAN RESOURCES processed'!$A$2:$M$2692,6,0))</f>
        <v>0.033</v>
      </c>
      <c r="P2005" s="24">
        <f t="shared" si="1154"/>
        <v>68</v>
      </c>
      <c r="Q2005" s="24">
        <f t="shared" si="1155"/>
        <v>63</v>
      </c>
      <c r="R2005" s="24">
        <f t="shared" si="6"/>
        <v>65.5</v>
      </c>
      <c r="S2005" s="24">
        <f t="shared" si="1147"/>
        <v>0</v>
      </c>
      <c r="T2005" s="24">
        <f t="shared" si="1148"/>
        <v>0</v>
      </c>
      <c r="U2005" s="24">
        <f t="shared" si="1149"/>
        <v>0</v>
      </c>
      <c r="V2005" s="24">
        <f>IFNA(VLOOKUP(A2005,'HUMAN RESOURCES processed'!$A$2:$M$2692,12,0))</f>
        <v>52161</v>
      </c>
      <c r="W2005" s="24">
        <f>IFNA(VLOOKUP(A2005,'HUMAN RESOURCES processed'!$A$2:$M$2692,13,0))</f>
        <v>0.69</v>
      </c>
      <c r="X2005" s="24">
        <f>IFNA(VLOOKUP(A2005,'TOURISM processed'!$A$2:$F$2692,5,0))</f>
        <v>3400000</v>
      </c>
      <c r="Y2005" s="24">
        <f>IFNA(VLOOKUP(A2005,'TOURISM processed'!$A$2:$F$2692,6,0))</f>
        <v>300000</v>
      </c>
      <c r="Z2005" s="24">
        <f t="shared" si="7"/>
        <v>5.751423477</v>
      </c>
      <c r="AA2005" s="24">
        <f t="shared" si="1150"/>
        <v>0</v>
      </c>
      <c r="AB2005" s="24">
        <f t="shared" si="1151"/>
        <v>0</v>
      </c>
      <c r="AC2005" s="24">
        <f t="shared" si="1152"/>
        <v>0</v>
      </c>
      <c r="AD2005" s="24">
        <f t="shared" si="1153"/>
        <v>0</v>
      </c>
      <c r="AE2005" s="24">
        <f>IFNA(VLOOKUP(A2005,'BUSINESS processed'!A2005:J4695,9,0))</f>
        <v>0.023</v>
      </c>
      <c r="AF2005" s="27">
        <f>IFNA(VLOOKUP(A2005,'BUSINESS processed'!A2005:J4695,10,0))</f>
        <v>0.011</v>
      </c>
      <c r="AG2005" s="26"/>
      <c r="AH2005" s="26"/>
      <c r="AI2005" s="26"/>
      <c r="AJ2005" s="26"/>
      <c r="AK2005" s="26"/>
      <c r="AL2005" s="26"/>
      <c r="AM2005" s="26"/>
      <c r="AN2005" s="26"/>
      <c r="AO2005" s="26"/>
      <c r="AP2005" s="26"/>
      <c r="AQ2005" s="26"/>
      <c r="AR2005" s="26"/>
      <c r="AS2005" s="26"/>
      <c r="AT2005" s="26"/>
      <c r="AU2005" s="26"/>
      <c r="AV2005" s="26"/>
      <c r="AW2005" s="26"/>
      <c r="AX2005" s="26"/>
      <c r="AY2005" s="26"/>
      <c r="AZ2005" s="26"/>
      <c r="BA2005" s="26"/>
      <c r="BB2005" s="26"/>
      <c r="BC2005" s="26"/>
      <c r="BD2005" s="26"/>
      <c r="BE2005" s="26"/>
      <c r="BF2005" s="26"/>
      <c r="BG2005" s="26"/>
      <c r="BH2005" s="26"/>
    </row>
    <row r="2006">
      <c r="A2006" s="18" t="str">
        <f t="shared" si="1"/>
        <v>Oceania_Marshall Islands-Oceania_2003</v>
      </c>
      <c r="B2006" s="19" t="s">
        <v>242</v>
      </c>
      <c r="C2006" s="20" t="s">
        <v>249</v>
      </c>
      <c r="D2006" s="21" t="s">
        <v>74</v>
      </c>
      <c r="E2006" s="22">
        <v>1.26887585E8</v>
      </c>
      <c r="F2006" s="22">
        <f t="shared" si="2"/>
        <v>2434.761297</v>
      </c>
      <c r="G2006" s="23">
        <v>0.173</v>
      </c>
      <c r="H2006" s="23">
        <v>411.0</v>
      </c>
      <c r="I2006" s="39">
        <f t="shared" si="1125"/>
        <v>0</v>
      </c>
      <c r="J2006" s="24">
        <f t="shared" si="1145"/>
        <v>0</v>
      </c>
      <c r="K2006" s="24">
        <f t="shared" si="3"/>
        <v>0</v>
      </c>
      <c r="L2006" s="24">
        <f>IFNA(VLOOKUP(A2006,'ENERGY processed'!$A$2:$H$2692,8,0),"")</f>
        <v>103</v>
      </c>
      <c r="M2006" s="24">
        <f t="shared" si="5"/>
        <v>0.00197639835</v>
      </c>
      <c r="N2006" s="24">
        <f t="shared" si="1146"/>
        <v>0</v>
      </c>
      <c r="O2006" s="24">
        <f>IFNA(VLOOKUP(A2006,'HUMAN RESOURCES processed'!$A$2:$M$2692,6,0))</f>
        <v>0.033</v>
      </c>
      <c r="P2006" s="24">
        <f t="shared" si="1154"/>
        <v>68</v>
      </c>
      <c r="Q2006" s="24">
        <f t="shared" si="1155"/>
        <v>63</v>
      </c>
      <c r="R2006" s="24">
        <f t="shared" si="6"/>
        <v>65.5</v>
      </c>
      <c r="S2006" s="24">
        <f t="shared" si="1147"/>
        <v>0</v>
      </c>
      <c r="T2006" s="24">
        <f t="shared" si="1148"/>
        <v>0</v>
      </c>
      <c r="U2006" s="24">
        <f t="shared" si="1149"/>
        <v>0</v>
      </c>
      <c r="V2006" s="24">
        <f>IFNA(VLOOKUP(A2006,'HUMAN RESOURCES processed'!$A$2:$M$2692,12,0))</f>
        <v>52115</v>
      </c>
      <c r="W2006" s="24">
        <f>IFNA(VLOOKUP(A2006,'HUMAN RESOURCES processed'!$A$2:$M$2692,13,0))</f>
        <v>0.693</v>
      </c>
      <c r="X2006" s="24">
        <f>IFNA(VLOOKUP(A2006,'TOURISM processed'!$A$2:$F$2692,5,0))</f>
        <v>4000000</v>
      </c>
      <c r="Y2006" s="24">
        <f>IFNA(VLOOKUP(A2006,'TOURISM processed'!$A$2:$F$2692,6,0))</f>
        <v>300000</v>
      </c>
      <c r="Z2006" s="24">
        <f t="shared" si="7"/>
        <v>5.756500048</v>
      </c>
      <c r="AA2006" s="24">
        <f t="shared" si="1150"/>
        <v>0</v>
      </c>
      <c r="AB2006" s="24">
        <f>IFNA(VLOOKUP(A2006,'BUSINESS processed'!A2006:J4696,6,0))</f>
        <v>17</v>
      </c>
      <c r="AC2006" s="24">
        <f t="shared" si="1152"/>
        <v>0</v>
      </c>
      <c r="AD2006" s="24">
        <f t="shared" si="1153"/>
        <v>0</v>
      </c>
      <c r="AE2006" s="24">
        <f>IFNA(VLOOKUP(A2006,'BUSINESS processed'!A2006:J4696,9,0))</f>
        <v>0.026</v>
      </c>
      <c r="AF2006" s="27">
        <f>IFNA(VLOOKUP(A2006,'BUSINESS processed'!A2006:J4696,10,0))</f>
        <v>0.011</v>
      </c>
      <c r="AG2006" s="26"/>
      <c r="AH2006" s="26"/>
      <c r="AI2006" s="26"/>
      <c r="AJ2006" s="26"/>
      <c r="AK2006" s="26"/>
      <c r="AL2006" s="26"/>
      <c r="AM2006" s="26"/>
      <c r="AN2006" s="26"/>
      <c r="AO2006" s="26"/>
      <c r="AP2006" s="26"/>
      <c r="AQ2006" s="26"/>
      <c r="AR2006" s="26"/>
      <c r="AS2006" s="26"/>
      <c r="AT2006" s="26"/>
      <c r="AU2006" s="26"/>
      <c r="AV2006" s="26"/>
      <c r="AW2006" s="26"/>
      <c r="AX2006" s="26"/>
      <c r="AY2006" s="26"/>
      <c r="AZ2006" s="26"/>
      <c r="BA2006" s="26"/>
      <c r="BB2006" s="26"/>
      <c r="BC2006" s="26"/>
      <c r="BD2006" s="26"/>
      <c r="BE2006" s="26"/>
      <c r="BF2006" s="26"/>
      <c r="BG2006" s="26"/>
      <c r="BH2006" s="26"/>
    </row>
    <row r="2007">
      <c r="A2007" s="18" t="str">
        <f t="shared" si="1"/>
        <v>Oceania_Marshall Islands-Oceania_2004</v>
      </c>
      <c r="B2007" s="19" t="s">
        <v>242</v>
      </c>
      <c r="C2007" s="20" t="s">
        <v>249</v>
      </c>
      <c r="D2007" s="21" t="s">
        <v>83</v>
      </c>
      <c r="E2007" s="22">
        <v>1.31106366E8</v>
      </c>
      <c r="F2007" s="22">
        <f t="shared" si="2"/>
        <v>2517.693398</v>
      </c>
      <c r="G2007" s="23">
        <v>0.176</v>
      </c>
      <c r="H2007" s="23">
        <v>449.0</v>
      </c>
      <c r="I2007" s="39">
        <f t="shared" si="1125"/>
        <v>0</v>
      </c>
      <c r="J2007" s="24">
        <f t="shared" si="1145"/>
        <v>0</v>
      </c>
      <c r="K2007" s="24">
        <f t="shared" si="3"/>
        <v>0</v>
      </c>
      <c r="L2007" s="24">
        <f>IFNA(VLOOKUP(A2007,'ENERGY processed'!$A$2:$H$2692,8,0),"")</f>
        <v>99</v>
      </c>
      <c r="M2007" s="24">
        <f t="shared" si="5"/>
        <v>0.001901140684</v>
      </c>
      <c r="N2007" s="24">
        <f t="shared" si="1146"/>
        <v>0</v>
      </c>
      <c r="O2007" s="24">
        <f>IFNA(VLOOKUP(A2007,'HUMAN RESOURCES processed'!$A$2:$M$2692,6,0))</f>
        <v>0.033</v>
      </c>
      <c r="P2007" s="24">
        <f t="shared" si="1154"/>
        <v>68</v>
      </c>
      <c r="Q2007" s="24">
        <f t="shared" si="1155"/>
        <v>63</v>
      </c>
      <c r="R2007" s="24">
        <f t="shared" si="6"/>
        <v>65.5</v>
      </c>
      <c r="S2007" s="24">
        <f t="shared" si="1147"/>
        <v>0</v>
      </c>
      <c r="T2007" s="24">
        <f t="shared" si="1148"/>
        <v>0</v>
      </c>
      <c r="U2007" s="24">
        <f t="shared" si="1149"/>
        <v>0</v>
      </c>
      <c r="V2007" s="24">
        <f>IFNA(VLOOKUP(A2007,'HUMAN RESOURCES processed'!$A$2:$M$2692,12,0))</f>
        <v>52074</v>
      </c>
      <c r="W2007" s="24">
        <f>IFNA(VLOOKUP(A2007,'HUMAN RESOURCES processed'!$A$2:$M$2692,13,0))</f>
        <v>0.696</v>
      </c>
      <c r="X2007" s="24">
        <f>IFNA(VLOOKUP(A2007,'TOURISM processed'!$A$2:$F$2692,5,0))</f>
        <v>5000000</v>
      </c>
      <c r="Y2007" s="24">
        <f>IFNA(VLOOKUP(A2007,'TOURISM processed'!$A$2:$F$2692,6,0))</f>
        <v>400000</v>
      </c>
      <c r="Z2007" s="24">
        <f t="shared" si="7"/>
        <v>7.681376503</v>
      </c>
      <c r="AA2007" s="24">
        <f t="shared" si="1150"/>
        <v>0</v>
      </c>
      <c r="AB2007" s="24">
        <f>IFNA(VLOOKUP(A2007,'BUSINESS processed'!A2007:J4697,6,0))</f>
        <v>17</v>
      </c>
      <c r="AC2007" s="24">
        <f t="shared" si="1152"/>
        <v>0</v>
      </c>
      <c r="AD2007" s="24">
        <f t="shared" si="1153"/>
        <v>0</v>
      </c>
      <c r="AE2007" s="24">
        <f>IFNA(VLOOKUP(A2007,'BUSINESS processed'!A2007:J4697,9,0))</f>
        <v>0.036</v>
      </c>
      <c r="AF2007" s="27">
        <f>IFNA(VLOOKUP(A2007,'BUSINESS processed'!A2007:J4697,10,0))</f>
        <v>0.012</v>
      </c>
      <c r="AG2007" s="26"/>
      <c r="AH2007" s="26"/>
      <c r="AI2007" s="26"/>
      <c r="AJ2007" s="26"/>
      <c r="AK2007" s="26"/>
      <c r="AL2007" s="26"/>
      <c r="AM2007" s="26"/>
      <c r="AN2007" s="26"/>
      <c r="AO2007" s="26"/>
      <c r="AP2007" s="26"/>
      <c r="AQ2007" s="26"/>
      <c r="AR2007" s="26"/>
      <c r="AS2007" s="26"/>
      <c r="AT2007" s="26"/>
      <c r="AU2007" s="26"/>
      <c r="AV2007" s="26"/>
      <c r="AW2007" s="26"/>
      <c r="AX2007" s="26"/>
      <c r="AY2007" s="26"/>
      <c r="AZ2007" s="26"/>
      <c r="BA2007" s="26"/>
      <c r="BB2007" s="26"/>
      <c r="BC2007" s="26"/>
      <c r="BD2007" s="26"/>
      <c r="BE2007" s="26"/>
      <c r="BF2007" s="26"/>
      <c r="BG2007" s="26"/>
      <c r="BH2007" s="26"/>
    </row>
    <row r="2008">
      <c r="A2008" s="18" t="str">
        <f t="shared" si="1"/>
        <v>Oceania_Marshall Islands-Oceania_2005</v>
      </c>
      <c r="B2008" s="19" t="s">
        <v>242</v>
      </c>
      <c r="C2008" s="20" t="s">
        <v>249</v>
      </c>
      <c r="D2008" s="21" t="s">
        <v>84</v>
      </c>
      <c r="E2008" s="22">
        <v>1.37556823E8</v>
      </c>
      <c r="F2008" s="22">
        <f t="shared" si="2"/>
        <v>2642.376253</v>
      </c>
      <c r="G2008" s="23">
        <v>0.173</v>
      </c>
      <c r="H2008" s="23">
        <v>462.0</v>
      </c>
      <c r="I2008" s="39">
        <f t="shared" si="1125"/>
        <v>0</v>
      </c>
      <c r="J2008" s="24">
        <f t="shared" si="1145"/>
        <v>0</v>
      </c>
      <c r="K2008" s="24">
        <f t="shared" si="3"/>
        <v>0</v>
      </c>
      <c r="L2008" s="24">
        <f>IFNA(VLOOKUP(A2008,'ENERGY processed'!$A$2:$H$2692,8,0),"")</f>
        <v>84</v>
      </c>
      <c r="M2008" s="24">
        <f t="shared" si="5"/>
        <v>0.001613584848</v>
      </c>
      <c r="N2008" s="24">
        <f>IFNA(VLOOKUP(A2008,'HUMAN RESOURCES processed'!$A$2:$M$2692,5,0))</f>
        <v>0.035</v>
      </c>
      <c r="O2008" s="24">
        <f>IFNA(VLOOKUP(A2008,'HUMAN RESOURCES processed'!$A$2:$M$2692,6,0))</f>
        <v>0.033</v>
      </c>
      <c r="P2008" s="24">
        <f t="shared" si="1154"/>
        <v>68</v>
      </c>
      <c r="Q2008" s="24">
        <f t="shared" si="1155"/>
        <v>63</v>
      </c>
      <c r="R2008" s="24">
        <f t="shared" si="6"/>
        <v>65.5</v>
      </c>
      <c r="S2008" s="24">
        <f t="shared" si="1147"/>
        <v>0</v>
      </c>
      <c r="T2008" s="24">
        <f t="shared" si="1148"/>
        <v>0</v>
      </c>
      <c r="U2008" s="24">
        <f t="shared" si="1149"/>
        <v>0</v>
      </c>
      <c r="V2008" s="24">
        <f>IFNA(VLOOKUP(A2008,'HUMAN RESOURCES processed'!$A$2:$M$2692,12,0))</f>
        <v>52058</v>
      </c>
      <c r="W2008" s="24">
        <f>IFNA(VLOOKUP(A2008,'HUMAN RESOURCES processed'!$A$2:$M$2692,13,0))</f>
        <v>0.699</v>
      </c>
      <c r="X2008" s="24">
        <f>IFNA(VLOOKUP(A2008,'TOURISM processed'!$A$2:$F$2692,5,0))</f>
        <v>5700000</v>
      </c>
      <c r="Y2008" s="24">
        <f>IFNA(VLOOKUP(A2008,'TOURISM processed'!$A$2:$F$2692,6,0))</f>
        <v>400000</v>
      </c>
      <c r="Z2008" s="24">
        <f t="shared" si="7"/>
        <v>7.68373737</v>
      </c>
      <c r="AA2008" s="24">
        <f>IFNA(VLOOKUP(A2008,'BUSINESS processed'!A2008:J4698,5,0))</f>
        <v>0.648</v>
      </c>
      <c r="AB2008" s="24">
        <f>IFNA(VLOOKUP(A2008,'BUSINESS processed'!A2008:J4698,6,0))</f>
        <v>17</v>
      </c>
      <c r="AC2008" s="24">
        <f t="shared" si="1152"/>
        <v>0</v>
      </c>
      <c r="AD2008" s="24">
        <f>IFNA(VLOOKUP(A2008,'BUSINESS processed'!A2008:J4698,8,0))</f>
        <v>128</v>
      </c>
      <c r="AE2008" s="24">
        <f>IFNA(VLOOKUP(A2008,'BUSINESS processed'!A2008:J4698,9,0))</f>
        <v>0.039</v>
      </c>
      <c r="AF2008" s="27">
        <f>IFNA(VLOOKUP(A2008,'BUSINESS processed'!A2008:J4698,10,0))</f>
        <v>0.013</v>
      </c>
      <c r="AG2008" s="26"/>
      <c r="AH2008" s="26"/>
      <c r="AI2008" s="26"/>
      <c r="AJ2008" s="26"/>
      <c r="AK2008" s="26"/>
      <c r="AL2008" s="26"/>
      <c r="AM2008" s="26"/>
      <c r="AN2008" s="26"/>
      <c r="AO2008" s="26"/>
      <c r="AP2008" s="26"/>
      <c r="AQ2008" s="26"/>
      <c r="AR2008" s="26"/>
      <c r="AS2008" s="26"/>
      <c r="AT2008" s="26"/>
      <c r="AU2008" s="26"/>
      <c r="AV2008" s="26"/>
      <c r="AW2008" s="26"/>
      <c r="AX2008" s="26"/>
      <c r="AY2008" s="26"/>
      <c r="AZ2008" s="26"/>
      <c r="BA2008" s="26"/>
      <c r="BB2008" s="26"/>
      <c r="BC2008" s="26"/>
      <c r="BD2008" s="26"/>
      <c r="BE2008" s="26"/>
      <c r="BF2008" s="26"/>
      <c r="BG2008" s="26"/>
      <c r="BH2008" s="26"/>
    </row>
    <row r="2009">
      <c r="A2009" s="18" t="str">
        <f t="shared" si="1"/>
        <v>Oceania_Marshall Islands-Oceania_2006</v>
      </c>
      <c r="B2009" s="19" t="s">
        <v>242</v>
      </c>
      <c r="C2009" s="20" t="s">
        <v>249</v>
      </c>
      <c r="D2009" s="21" t="s">
        <v>85</v>
      </c>
      <c r="E2009" s="22">
        <v>1.43352031E8</v>
      </c>
      <c r="F2009" s="22">
        <f t="shared" si="2"/>
        <v>2752.323765</v>
      </c>
      <c r="G2009" s="23">
        <v>0.196</v>
      </c>
      <c r="H2009" s="23">
        <v>547.0</v>
      </c>
      <c r="I2009" s="39">
        <f t="shared" si="1125"/>
        <v>0</v>
      </c>
      <c r="J2009" s="24">
        <f>IFNA(VLOOKUP(A2009,'ENERGY processed'!$A$2:$H$2692,7,0),"")</f>
        <v>29</v>
      </c>
      <c r="K2009" s="24">
        <f t="shared" si="3"/>
        <v>0.0005567928731</v>
      </c>
      <c r="L2009" s="24">
        <f>IFNA(VLOOKUP(A2009,'ENERGY processed'!$A$2:$H$2692,8,0),"")</f>
        <v>84.5</v>
      </c>
      <c r="M2009" s="24">
        <f t="shared" si="5"/>
        <v>0.001622379234</v>
      </c>
      <c r="N2009" s="24">
        <f>IFNA(VLOOKUP(A2009,'HUMAN RESOURCES processed'!$A$2:$M$2692,5,0))</f>
        <v>0.035</v>
      </c>
      <c r="O2009" s="24">
        <f>IFNA(VLOOKUP(A2009,'HUMAN RESOURCES processed'!$A$2:$M$2692,6,0))</f>
        <v>0.033</v>
      </c>
      <c r="P2009" s="24">
        <f t="shared" si="1154"/>
        <v>68</v>
      </c>
      <c r="Q2009" s="24">
        <f t="shared" si="1155"/>
        <v>63</v>
      </c>
      <c r="R2009" s="24">
        <f t="shared" si="6"/>
        <v>65.5</v>
      </c>
      <c r="S2009" s="24">
        <f t="shared" si="1147"/>
        <v>0</v>
      </c>
      <c r="T2009" s="24">
        <f t="shared" si="1148"/>
        <v>0</v>
      </c>
      <c r="U2009" s="24">
        <f t="shared" si="1149"/>
        <v>0</v>
      </c>
      <c r="V2009" s="24">
        <f>IFNA(VLOOKUP(A2009,'HUMAN RESOURCES processed'!$A$2:$M$2692,12,0))</f>
        <v>52084</v>
      </c>
      <c r="W2009" s="24">
        <f>IFNA(VLOOKUP(A2009,'HUMAN RESOURCES processed'!$A$2:$M$2692,13,0))</f>
        <v>0.702</v>
      </c>
      <c r="X2009" s="24">
        <f>IFNA(VLOOKUP(A2009,'TOURISM processed'!$A$2:$F$2692,5,0))</f>
        <v>6600000</v>
      </c>
      <c r="Y2009" s="24">
        <f>IFNA(VLOOKUP(A2009,'TOURISM processed'!$A$2:$F$2692,6,0))</f>
        <v>400000</v>
      </c>
      <c r="Z2009" s="24">
        <f t="shared" si="7"/>
        <v>7.679901697</v>
      </c>
      <c r="AA2009" s="24">
        <f>IFNA(VLOOKUP(A2009,'BUSINESS processed'!A2009:J4699,5,0))</f>
        <v>0.648</v>
      </c>
      <c r="AB2009" s="24">
        <f>IFNA(VLOOKUP(A2009,'BUSINESS processed'!A2009:J4699,6,0))</f>
        <v>17</v>
      </c>
      <c r="AC2009" s="24">
        <f t="shared" si="1152"/>
        <v>0</v>
      </c>
      <c r="AD2009" s="24">
        <f>IFNA(VLOOKUP(A2009,'BUSINESS processed'!A2009:J4699,8,0))</f>
        <v>128</v>
      </c>
      <c r="AE2009" s="24">
        <f>IFNA(VLOOKUP(A2009,'BUSINESS processed'!A2009:J4699,9,0))</f>
        <v>0.038</v>
      </c>
      <c r="AF2009" s="27">
        <f t="shared" ref="AF2009:AF2017" si="1156">IF(AND(C2009=C2008,D2009&gt;D2008),AF2008,0)</f>
        <v>0.013</v>
      </c>
      <c r="AG2009" s="26"/>
      <c r="AH2009" s="26"/>
      <c r="AI2009" s="26"/>
      <c r="AJ2009" s="26"/>
      <c r="AK2009" s="26"/>
      <c r="AL2009" s="26"/>
      <c r="AM2009" s="26"/>
      <c r="AN2009" s="26"/>
      <c r="AO2009" s="26"/>
      <c r="AP2009" s="26"/>
      <c r="AQ2009" s="26"/>
      <c r="AR2009" s="26"/>
      <c r="AS2009" s="26"/>
      <c r="AT2009" s="26"/>
      <c r="AU2009" s="26"/>
      <c r="AV2009" s="26"/>
      <c r="AW2009" s="26"/>
      <c r="AX2009" s="26"/>
      <c r="AY2009" s="26"/>
      <c r="AZ2009" s="26"/>
      <c r="BA2009" s="26"/>
      <c r="BB2009" s="26"/>
      <c r="BC2009" s="26"/>
      <c r="BD2009" s="26"/>
      <c r="BE2009" s="26"/>
      <c r="BF2009" s="26"/>
      <c r="BG2009" s="26"/>
      <c r="BH2009" s="26"/>
    </row>
    <row r="2010">
      <c r="A2010" s="18" t="str">
        <f t="shared" si="1"/>
        <v>Oceania_Marshall Islands-Oceania_2007</v>
      </c>
      <c r="B2010" s="19" t="s">
        <v>242</v>
      </c>
      <c r="C2010" s="20" t="s">
        <v>249</v>
      </c>
      <c r="D2010" s="21" t="s">
        <v>86</v>
      </c>
      <c r="E2010" s="22">
        <v>1.49739017E8</v>
      </c>
      <c r="F2010" s="22">
        <f t="shared" si="2"/>
        <v>2871.313845</v>
      </c>
      <c r="G2010" s="23">
        <v>0.196</v>
      </c>
      <c r="H2010" s="23">
        <v>587.0</v>
      </c>
      <c r="I2010" s="39">
        <f t="shared" si="1125"/>
        <v>0</v>
      </c>
      <c r="J2010" s="24">
        <f>IFNA(VLOOKUP(A2010,'ENERGY processed'!$A$2:$H$2692,7,0),"")</f>
        <v>32</v>
      </c>
      <c r="K2010" s="24">
        <f t="shared" si="3"/>
        <v>0.0006136145733</v>
      </c>
      <c r="L2010" s="24">
        <f>IFNA(VLOOKUP(A2010,'ENERGY processed'!$A$2:$H$2692,8,0),"")</f>
        <v>99</v>
      </c>
      <c r="M2010" s="24">
        <f t="shared" si="5"/>
        <v>0.001898370086</v>
      </c>
      <c r="N2010" s="24">
        <f>IFNA(VLOOKUP(A2010,'HUMAN RESOURCES processed'!$A$2:$M$2692,5,0))</f>
        <v>0.035</v>
      </c>
      <c r="O2010" s="24">
        <f>IFNA(VLOOKUP(A2010,'HUMAN RESOURCES processed'!$A$2:$M$2692,6,0))</f>
        <v>0.032</v>
      </c>
      <c r="P2010" s="24">
        <f t="shared" si="1154"/>
        <v>68</v>
      </c>
      <c r="Q2010" s="24">
        <f t="shared" si="1155"/>
        <v>63</v>
      </c>
      <c r="R2010" s="24">
        <f t="shared" si="6"/>
        <v>65.5</v>
      </c>
      <c r="S2010" s="24">
        <f t="shared" si="1147"/>
        <v>0</v>
      </c>
      <c r="T2010" s="24">
        <f t="shared" si="1148"/>
        <v>0</v>
      </c>
      <c r="U2010" s="24">
        <f t="shared" si="1149"/>
        <v>0</v>
      </c>
      <c r="V2010" s="24">
        <f>IFNA(VLOOKUP(A2010,'HUMAN RESOURCES processed'!$A$2:$M$2692,12,0))</f>
        <v>52150</v>
      </c>
      <c r="W2010" s="24">
        <f>IFNA(VLOOKUP(A2010,'HUMAN RESOURCES processed'!$A$2:$M$2692,13,0))</f>
        <v>0.705</v>
      </c>
      <c r="X2010" s="24">
        <f>IFNA(VLOOKUP(A2010,'TOURISM processed'!$A$2:$F$2692,5,0))</f>
        <v>4500000</v>
      </c>
      <c r="Y2010" s="24">
        <f t="shared" ref="Y2010:Y2015" si="1157">IF(AND(C2010=C2009,D2010&gt;D2009),Y2009,0)</f>
        <v>400000</v>
      </c>
      <c r="Z2010" s="24">
        <f t="shared" si="7"/>
        <v>7.670182167</v>
      </c>
      <c r="AA2010" s="24">
        <f>IFNA(VLOOKUP(A2010,'BUSINESS processed'!A2010:J4700,5,0))</f>
        <v>0.648</v>
      </c>
      <c r="AB2010" s="24">
        <f>IFNA(VLOOKUP(A2010,'BUSINESS processed'!A2010:J4700,6,0))</f>
        <v>17</v>
      </c>
      <c r="AC2010" s="24">
        <f t="shared" si="1152"/>
        <v>0</v>
      </c>
      <c r="AD2010" s="24">
        <f>IFNA(VLOOKUP(A2010,'BUSINESS processed'!A2010:J4700,8,0))</f>
        <v>128</v>
      </c>
      <c r="AE2010" s="24">
        <f>IFNA(VLOOKUP(A2010,'BUSINESS processed'!A2010:J4700,9,0))</f>
        <v>0.04</v>
      </c>
      <c r="AF2010" s="27">
        <f t="shared" si="1156"/>
        <v>0.013</v>
      </c>
      <c r="AG2010" s="26"/>
      <c r="AH2010" s="26"/>
      <c r="AI2010" s="26"/>
      <c r="AJ2010" s="26"/>
      <c r="AK2010" s="26"/>
      <c r="AL2010" s="26"/>
      <c r="AM2010" s="26"/>
      <c r="AN2010" s="26"/>
      <c r="AO2010" s="26"/>
      <c r="AP2010" s="26"/>
      <c r="AQ2010" s="26"/>
      <c r="AR2010" s="26"/>
      <c r="AS2010" s="26"/>
      <c r="AT2010" s="26"/>
      <c r="AU2010" s="26"/>
      <c r="AV2010" s="26"/>
      <c r="AW2010" s="26"/>
      <c r="AX2010" s="26"/>
      <c r="AY2010" s="26"/>
      <c r="AZ2010" s="26"/>
      <c r="BA2010" s="26"/>
      <c r="BB2010" s="26"/>
      <c r="BC2010" s="26"/>
      <c r="BD2010" s="26"/>
      <c r="BE2010" s="26"/>
      <c r="BF2010" s="26"/>
      <c r="BG2010" s="26"/>
      <c r="BH2010" s="26"/>
    </row>
    <row r="2011">
      <c r="A2011" s="18" t="str">
        <f t="shared" si="1"/>
        <v>Oceania_Marshall Islands-Oceania_2008</v>
      </c>
      <c r="B2011" s="19" t="s">
        <v>242</v>
      </c>
      <c r="C2011" s="20" t="s">
        <v>249</v>
      </c>
      <c r="D2011" s="21" t="s">
        <v>87</v>
      </c>
      <c r="E2011" s="22">
        <v>1.52565763E8</v>
      </c>
      <c r="F2011" s="22">
        <f t="shared" si="2"/>
        <v>2920.198354</v>
      </c>
      <c r="G2011" s="23">
        <v>0.179</v>
      </c>
      <c r="H2011" s="23">
        <v>569.0</v>
      </c>
      <c r="I2011" s="39">
        <f t="shared" si="1125"/>
        <v>0</v>
      </c>
      <c r="J2011" s="24">
        <f>IF(AND( C2011=C2010,D2011&gt;D2010),J2010,"")</f>
        <v>32</v>
      </c>
      <c r="K2011" s="24">
        <f t="shared" si="3"/>
        <v>0.0006124988037</v>
      </c>
      <c r="L2011" s="24">
        <f>IF(AND(C2011=C2010,C2011&gt;C2010),C2010,0)</f>
        <v>0</v>
      </c>
      <c r="M2011" s="24">
        <f t="shared" si="5"/>
        <v>0</v>
      </c>
      <c r="N2011" s="24">
        <f t="shared" ref="N2011:N2015" si="1158">IF(AND(C2011=C2010,D2011&gt;D2010),K2010,0)</f>
        <v>0.0006136145733</v>
      </c>
      <c r="O2011" s="24">
        <f>IFNA(VLOOKUP(A2011,'HUMAN RESOURCES processed'!$A$2:$M$2692,6,0))</f>
        <v>0.032</v>
      </c>
      <c r="P2011" s="24">
        <f t="shared" si="1154"/>
        <v>68</v>
      </c>
      <c r="Q2011" s="24">
        <f t="shared" si="1155"/>
        <v>63</v>
      </c>
      <c r="R2011" s="24">
        <f t="shared" si="6"/>
        <v>65.5</v>
      </c>
      <c r="S2011" s="24">
        <f t="shared" si="1147"/>
        <v>0</v>
      </c>
      <c r="T2011" s="24">
        <f t="shared" si="1148"/>
        <v>0</v>
      </c>
      <c r="U2011" s="24">
        <f t="shared" si="1149"/>
        <v>0</v>
      </c>
      <c r="V2011" s="24">
        <f>IFNA(VLOOKUP(A2011,'HUMAN RESOURCES processed'!$A$2:$M$2692,12,0))</f>
        <v>52245</v>
      </c>
      <c r="W2011" s="24">
        <f>IFNA(VLOOKUP(A2011,'HUMAN RESOURCES processed'!$A$2:$M$2692,13,0))</f>
        <v>0.708</v>
      </c>
      <c r="X2011" s="24">
        <f>IFNA(VLOOKUP(A2011,'TOURISM processed'!$A$2:$F$2692,5,0))</f>
        <v>3000000</v>
      </c>
      <c r="Y2011" s="24">
        <f t="shared" si="1157"/>
        <v>400000</v>
      </c>
      <c r="Z2011" s="24">
        <f t="shared" si="7"/>
        <v>7.656235046</v>
      </c>
      <c r="AA2011" s="24">
        <f>IFNA(VLOOKUP(A2011,'BUSINESS processed'!A2011:J4701,5,0))</f>
        <v>0.648</v>
      </c>
      <c r="AB2011" s="24">
        <f>IFNA(VLOOKUP(A2011,'BUSINESS processed'!A2011:J4701,6,0))</f>
        <v>17</v>
      </c>
      <c r="AC2011" s="24">
        <f t="shared" si="1152"/>
        <v>0</v>
      </c>
      <c r="AD2011" s="24">
        <f>IFNA(VLOOKUP(A2011,'BUSINESS processed'!A2011:J4701,8,0))</f>
        <v>128</v>
      </c>
      <c r="AE2011" s="24">
        <f>IFNA(VLOOKUP(A2011,'BUSINESS processed'!A2011:J4701,9,0))</f>
        <v>0.046</v>
      </c>
      <c r="AF2011" s="27">
        <f t="shared" si="1156"/>
        <v>0.013</v>
      </c>
      <c r="AG2011" s="26"/>
      <c r="AH2011" s="26"/>
      <c r="AI2011" s="26"/>
      <c r="AJ2011" s="26"/>
      <c r="AK2011" s="26"/>
      <c r="AL2011" s="26"/>
      <c r="AM2011" s="26"/>
      <c r="AN2011" s="26"/>
      <c r="AO2011" s="26"/>
      <c r="AP2011" s="26"/>
      <c r="AQ2011" s="26"/>
      <c r="AR2011" s="26"/>
      <c r="AS2011" s="26"/>
      <c r="AT2011" s="26"/>
      <c r="AU2011" s="26"/>
      <c r="AV2011" s="26"/>
      <c r="AW2011" s="26"/>
      <c r="AX2011" s="26"/>
      <c r="AY2011" s="26"/>
      <c r="AZ2011" s="26"/>
      <c r="BA2011" s="26"/>
      <c r="BB2011" s="26"/>
      <c r="BC2011" s="26"/>
      <c r="BD2011" s="26"/>
      <c r="BE2011" s="26"/>
      <c r="BF2011" s="26"/>
      <c r="BG2011" s="26"/>
      <c r="BH2011" s="26"/>
    </row>
    <row r="2012">
      <c r="A2012" s="18" t="str">
        <f t="shared" si="1"/>
        <v>Oceania_Marshall Islands-Oceania_2009</v>
      </c>
      <c r="B2012" s="19" t="s">
        <v>242</v>
      </c>
      <c r="C2012" s="20" t="s">
        <v>249</v>
      </c>
      <c r="D2012" s="21" t="s">
        <v>88</v>
      </c>
      <c r="E2012" s="22">
        <v>1.51560778E8</v>
      </c>
      <c r="F2012" s="22">
        <f t="shared" si="2"/>
        <v>2895.641619</v>
      </c>
      <c r="G2012" s="23">
        <v>0.175</v>
      </c>
      <c r="H2012" s="23">
        <v>551.0</v>
      </c>
      <c r="I2012" s="39">
        <f t="shared" si="1125"/>
        <v>0</v>
      </c>
      <c r="J2012" s="24">
        <f>IFNA(VLOOKUP(A2012,'ENERGY processed'!$A$2:$H$2692,7,0),"")</f>
        <v>29</v>
      </c>
      <c r="K2012" s="24">
        <f t="shared" si="3"/>
        <v>0.0005540589595</v>
      </c>
      <c r="L2012" s="24">
        <f>IFNA(VLOOKUP(A2012,'ENERGY processed'!$A$2:$H$2692,8,0),"")</f>
        <v>84</v>
      </c>
      <c r="M2012" s="24">
        <f t="shared" si="5"/>
        <v>0.001604860434</v>
      </c>
      <c r="N2012" s="24">
        <f t="shared" si="1158"/>
        <v>0.0006124988037</v>
      </c>
      <c r="O2012" s="24">
        <f>IFNA(VLOOKUP(A2012,'HUMAN RESOURCES processed'!$A$2:$M$2692,6,0))</f>
        <v>0.032</v>
      </c>
      <c r="P2012" s="24">
        <f t="shared" si="1154"/>
        <v>68</v>
      </c>
      <c r="Q2012" s="24">
        <f t="shared" si="1155"/>
        <v>63</v>
      </c>
      <c r="R2012" s="24">
        <f t="shared" si="6"/>
        <v>65.5</v>
      </c>
      <c r="S2012" s="24">
        <f t="shared" si="1147"/>
        <v>0</v>
      </c>
      <c r="T2012" s="24">
        <f t="shared" si="1148"/>
        <v>0</v>
      </c>
      <c r="U2012" s="24">
        <f t="shared" si="1149"/>
        <v>0</v>
      </c>
      <c r="V2012" s="24">
        <f>IFNA(VLOOKUP(A2012,'HUMAN RESOURCES processed'!$A$2:$M$2692,12,0))</f>
        <v>52341</v>
      </c>
      <c r="W2012" s="24">
        <f>IFNA(VLOOKUP(A2012,'HUMAN RESOURCES processed'!$A$2:$M$2692,13,0))</f>
        <v>0.711</v>
      </c>
      <c r="X2012" s="24">
        <f>IFNA(VLOOKUP(A2012,'TOURISM processed'!$A$2:$F$2692,5,0))</f>
        <v>3500000</v>
      </c>
      <c r="Y2012" s="24">
        <f t="shared" si="1157"/>
        <v>400000</v>
      </c>
      <c r="Z2012" s="24">
        <f t="shared" si="7"/>
        <v>7.642192545</v>
      </c>
      <c r="AA2012" s="24">
        <f>IFNA(VLOOKUP(A2012,'BUSINESS processed'!A2012:J4702,5,0))</f>
        <v>0.648</v>
      </c>
      <c r="AB2012" s="24">
        <f>IFNA(VLOOKUP(A2012,'BUSINESS processed'!A2012:J4702,6,0))</f>
        <v>17</v>
      </c>
      <c r="AC2012" s="24">
        <f t="shared" si="1152"/>
        <v>0</v>
      </c>
      <c r="AD2012" s="24">
        <f>IFNA(VLOOKUP(A2012,'BUSINESS processed'!A2012:J4702,8,0))</f>
        <v>128</v>
      </c>
      <c r="AE2012" s="24">
        <f>IFNA(VLOOKUP(A2012,'BUSINESS processed'!A2012:J4702,9,0))</f>
        <v>0.056</v>
      </c>
      <c r="AF2012" s="27">
        <f t="shared" si="1156"/>
        <v>0.013</v>
      </c>
      <c r="AG2012" s="26"/>
      <c r="AH2012" s="26"/>
      <c r="AI2012" s="26"/>
      <c r="AJ2012" s="26"/>
      <c r="AK2012" s="26"/>
      <c r="AL2012" s="26"/>
      <c r="AM2012" s="26"/>
      <c r="AN2012" s="26"/>
      <c r="AO2012" s="26"/>
      <c r="AP2012" s="26"/>
      <c r="AQ2012" s="26"/>
      <c r="AR2012" s="26"/>
      <c r="AS2012" s="26"/>
      <c r="AT2012" s="26"/>
      <c r="AU2012" s="26"/>
      <c r="AV2012" s="26"/>
      <c r="AW2012" s="26"/>
      <c r="AX2012" s="26"/>
      <c r="AY2012" s="26"/>
      <c r="AZ2012" s="26"/>
      <c r="BA2012" s="26"/>
      <c r="BB2012" s="26"/>
      <c r="BC2012" s="26"/>
      <c r="BD2012" s="26"/>
      <c r="BE2012" s="26"/>
      <c r="BF2012" s="26"/>
      <c r="BG2012" s="26"/>
      <c r="BH2012" s="26"/>
    </row>
    <row r="2013">
      <c r="A2013" s="18" t="str">
        <f t="shared" si="1"/>
        <v>Oceania_Marshall Islands-Oceania_2010</v>
      </c>
      <c r="B2013" s="19" t="s">
        <v>242</v>
      </c>
      <c r="C2013" s="20" t="s">
        <v>249</v>
      </c>
      <c r="D2013" s="21" t="s">
        <v>89</v>
      </c>
      <c r="E2013" s="22">
        <v>1.632E8</v>
      </c>
      <c r="F2013" s="22">
        <f t="shared" si="2"/>
        <v>3112.840467</v>
      </c>
      <c r="G2013" s="23">
        <v>0.16</v>
      </c>
      <c r="H2013" s="23">
        <v>542.0</v>
      </c>
      <c r="I2013" s="39">
        <f t="shared" si="1125"/>
        <v>0</v>
      </c>
      <c r="J2013" s="24">
        <f>IF(AND( C2013=C2012,D2013&gt;D2012),J2012,"")</f>
        <v>29</v>
      </c>
      <c r="K2013" s="24">
        <f t="shared" si="3"/>
        <v>0.0005531395438</v>
      </c>
      <c r="L2013" s="24">
        <f>IFNA(VLOOKUP(A2013,'ENERGY processed'!$A$2:$H$2692,8,0),"")</f>
        <v>80.5</v>
      </c>
      <c r="M2013" s="24">
        <f t="shared" si="5"/>
        <v>0.001535439078</v>
      </c>
      <c r="N2013" s="24">
        <f t="shared" si="1158"/>
        <v>0.0005540589595</v>
      </c>
      <c r="O2013" s="24">
        <f>IFNA(VLOOKUP(A2013,'HUMAN RESOURCES processed'!$A$2:$M$2692,6,0))</f>
        <v>0.032</v>
      </c>
      <c r="P2013" s="24">
        <f t="shared" si="1154"/>
        <v>68</v>
      </c>
      <c r="Q2013" s="24">
        <f t="shared" si="1155"/>
        <v>63</v>
      </c>
      <c r="R2013" s="24">
        <f t="shared" si="6"/>
        <v>65.5</v>
      </c>
      <c r="S2013" s="24">
        <f t="shared" si="1147"/>
        <v>0</v>
      </c>
      <c r="T2013" s="24">
        <f t="shared" si="1148"/>
        <v>0</v>
      </c>
      <c r="U2013" s="24">
        <f t="shared" si="1149"/>
        <v>0</v>
      </c>
      <c r="V2013" s="24">
        <f>IFNA(VLOOKUP(A2013,'HUMAN RESOURCES processed'!$A$2:$M$2692,12,0))</f>
        <v>52428</v>
      </c>
      <c r="W2013" s="24">
        <f>IFNA(VLOOKUP(A2013,'HUMAN RESOURCES processed'!$A$2:$M$2692,13,0))</f>
        <v>0.713</v>
      </c>
      <c r="X2013" s="24">
        <f>IFNA(VLOOKUP(A2013,'TOURISM processed'!$A$2:$F$2692,5,0))</f>
        <v>3300000</v>
      </c>
      <c r="Y2013" s="24">
        <f t="shared" si="1157"/>
        <v>400000</v>
      </c>
      <c r="Z2013" s="24">
        <f t="shared" si="7"/>
        <v>7.629510948</v>
      </c>
      <c r="AA2013" s="24">
        <f>IFNA(VLOOKUP(A2013,'BUSINESS processed'!A2013:J4703,5,0))</f>
        <v>0.648</v>
      </c>
      <c r="AB2013" s="24">
        <f>IFNA(VLOOKUP(A2013,'BUSINESS processed'!A2013:J4703,6,0))</f>
        <v>17</v>
      </c>
      <c r="AC2013" s="24">
        <f t="shared" si="1152"/>
        <v>0</v>
      </c>
      <c r="AD2013" s="24">
        <f>IFNA(VLOOKUP(A2013,'BUSINESS processed'!A2013:J4703,8,0))</f>
        <v>128</v>
      </c>
      <c r="AE2013" s="24">
        <f>IFNA(VLOOKUP(A2013,'BUSINESS processed'!A2013:J4703,9,0))</f>
        <v>0.07</v>
      </c>
      <c r="AF2013" s="27">
        <f t="shared" si="1156"/>
        <v>0.013</v>
      </c>
      <c r="AG2013" s="26"/>
      <c r="AH2013" s="26"/>
      <c r="AI2013" s="26"/>
      <c r="AJ2013" s="26"/>
      <c r="AK2013" s="26"/>
      <c r="AL2013" s="26"/>
      <c r="AM2013" s="26"/>
      <c r="AN2013" s="26"/>
      <c r="AO2013" s="26"/>
      <c r="AP2013" s="26"/>
      <c r="AQ2013" s="26"/>
      <c r="AR2013" s="26"/>
      <c r="AS2013" s="26"/>
      <c r="AT2013" s="26"/>
      <c r="AU2013" s="26"/>
      <c r="AV2013" s="26"/>
      <c r="AW2013" s="26"/>
      <c r="AX2013" s="26"/>
      <c r="AY2013" s="26"/>
      <c r="AZ2013" s="26"/>
      <c r="BA2013" s="26"/>
      <c r="BB2013" s="26"/>
      <c r="BC2013" s="26"/>
      <c r="BD2013" s="26"/>
      <c r="BE2013" s="26"/>
      <c r="BF2013" s="26"/>
      <c r="BG2013" s="26"/>
      <c r="BH2013" s="26"/>
    </row>
    <row r="2014">
      <c r="A2014" s="18" t="str">
        <f t="shared" si="1"/>
        <v>Oceania_Marshall Islands-Oceania_2011</v>
      </c>
      <c r="B2014" s="19" t="s">
        <v>242</v>
      </c>
      <c r="C2014" s="20" t="s">
        <v>249</v>
      </c>
      <c r="D2014" s="21" t="s">
        <v>90</v>
      </c>
      <c r="E2014" s="22">
        <v>1.707E8</v>
      </c>
      <c r="F2014" s="22">
        <f t="shared" si="2"/>
        <v>3251.738261</v>
      </c>
      <c r="G2014" s="23">
        <v>0.16</v>
      </c>
      <c r="H2014" s="23">
        <v>567.0</v>
      </c>
      <c r="I2014" s="39">
        <f t="shared" si="1125"/>
        <v>0</v>
      </c>
      <c r="J2014" s="24">
        <f>IFNA(VLOOKUP(A2014,'ENERGY processed'!$A$2:$H$2692,7,0),"")</f>
        <v>30</v>
      </c>
      <c r="K2014" s="24">
        <f t="shared" si="3"/>
        <v>0.0005714829984</v>
      </c>
      <c r="L2014" s="24">
        <f>IFNA(VLOOKUP(A2014,'ENERGY processed'!$A$2:$H$2692,8,0),"")</f>
        <v>92</v>
      </c>
      <c r="M2014" s="24">
        <f t="shared" si="5"/>
        <v>0.001752547862</v>
      </c>
      <c r="N2014" s="24">
        <f t="shared" si="1158"/>
        <v>0.0005531395438</v>
      </c>
      <c r="O2014" s="24">
        <f>IFNA(VLOOKUP(A2014,'HUMAN RESOURCES processed'!$A$2:$M$2692,6,0))</f>
        <v>0.032</v>
      </c>
      <c r="P2014" s="24">
        <f t="shared" si="1154"/>
        <v>68</v>
      </c>
      <c r="Q2014" s="24">
        <f t="shared" si="1155"/>
        <v>63</v>
      </c>
      <c r="R2014" s="24">
        <f t="shared" si="6"/>
        <v>65.5</v>
      </c>
      <c r="S2014" s="24">
        <f t="shared" si="1147"/>
        <v>0</v>
      </c>
      <c r="T2014" s="24">
        <f t="shared" si="1148"/>
        <v>0</v>
      </c>
      <c r="U2014" s="24">
        <f t="shared" si="1149"/>
        <v>0</v>
      </c>
      <c r="V2014" s="24">
        <f>IFNA(VLOOKUP(A2014,'HUMAN RESOURCES processed'!$A$2:$M$2692,12,0))</f>
        <v>52495</v>
      </c>
      <c r="W2014" s="24">
        <f>IFNA(VLOOKUP(A2014,'HUMAN RESOURCES processed'!$A$2:$M$2692,13,0))</f>
        <v>0.716</v>
      </c>
      <c r="X2014" s="24">
        <f t="shared" ref="X2014:X2015" si="1159">IF(AND(C2014=C2013,D2014&gt;D2013),X2013,0)</f>
        <v>3300000</v>
      </c>
      <c r="Y2014" s="24">
        <f t="shared" si="1157"/>
        <v>400000</v>
      </c>
      <c r="Z2014" s="24">
        <f t="shared" si="7"/>
        <v>7.619773312</v>
      </c>
      <c r="AA2014" s="24">
        <f>IFNA(VLOOKUP(A2014,'BUSINESS processed'!A2014:J4704,5,0))</f>
        <v>0.648</v>
      </c>
      <c r="AB2014" s="24">
        <f>IFNA(VLOOKUP(A2014,'BUSINESS processed'!A2014:J4704,6,0))</f>
        <v>17</v>
      </c>
      <c r="AC2014" s="24">
        <f t="shared" si="1152"/>
        <v>0</v>
      </c>
      <c r="AD2014" s="24">
        <f>IFNA(VLOOKUP(A2014,'BUSINESS processed'!A2014:J4704,8,0))</f>
        <v>128</v>
      </c>
      <c r="AE2014" s="24">
        <f>IFNA(VLOOKUP(A2014,'BUSINESS processed'!A2014:J4704,9,0))</f>
        <v>0.081</v>
      </c>
      <c r="AF2014" s="27">
        <f t="shared" si="1156"/>
        <v>0.013</v>
      </c>
      <c r="AG2014" s="26"/>
      <c r="AH2014" s="26"/>
      <c r="AI2014" s="26"/>
      <c r="AJ2014" s="26"/>
      <c r="AK2014" s="26"/>
      <c r="AL2014" s="26"/>
      <c r="AM2014" s="26"/>
      <c r="AN2014" s="26"/>
      <c r="AO2014" s="26"/>
      <c r="AP2014" s="26"/>
      <c r="AQ2014" s="26"/>
      <c r="AR2014" s="26"/>
      <c r="AS2014" s="26"/>
      <c r="AT2014" s="26"/>
      <c r="AU2014" s="26"/>
      <c r="AV2014" s="26"/>
      <c r="AW2014" s="26"/>
      <c r="AX2014" s="26"/>
      <c r="AY2014" s="26"/>
      <c r="AZ2014" s="26"/>
      <c r="BA2014" s="26"/>
      <c r="BB2014" s="26"/>
      <c r="BC2014" s="26"/>
      <c r="BD2014" s="26"/>
      <c r="BE2014" s="26"/>
      <c r="BF2014" s="26"/>
      <c r="BG2014" s="26"/>
      <c r="BH2014" s="26"/>
    </row>
    <row r="2015">
      <c r="A2015" s="18" t="str">
        <f t="shared" si="1"/>
        <v>Oceania_Marshall Islands-Oceania_2012</v>
      </c>
      <c r="B2015" s="19" t="s">
        <v>242</v>
      </c>
      <c r="C2015" s="20" t="s">
        <v>249</v>
      </c>
      <c r="D2015" s="21" t="s">
        <v>91</v>
      </c>
      <c r="E2015" s="22">
        <v>1.73E8</v>
      </c>
      <c r="F2015" s="22">
        <f t="shared" si="2"/>
        <v>3291.789554</v>
      </c>
      <c r="G2015" s="23">
        <v>0.156</v>
      </c>
      <c r="H2015" s="23">
        <v>590.0</v>
      </c>
      <c r="I2015" s="39">
        <f t="shared" si="1125"/>
        <v>0</v>
      </c>
      <c r="J2015" s="24">
        <f>IF(AND( C2015=C2014,D2015&gt;D2014),J2014,"")</f>
        <v>30</v>
      </c>
      <c r="K2015" s="24">
        <f t="shared" si="3"/>
        <v>0.0005708305585</v>
      </c>
      <c r="L2015" s="24">
        <f t="shared" ref="L2015:L2017" si="1160">IF(AND(C2015=C2014,C2015&gt;C2014),C2014,0)</f>
        <v>0</v>
      </c>
      <c r="M2015" s="24">
        <f t="shared" si="5"/>
        <v>0</v>
      </c>
      <c r="N2015" s="24">
        <f t="shared" si="1158"/>
        <v>0.0005714829984</v>
      </c>
      <c r="O2015" s="24">
        <f>IFNA(VLOOKUP(A2015,'HUMAN RESOURCES processed'!$A$2:$M$2692,6,0))</f>
        <v>0.031</v>
      </c>
      <c r="P2015" s="24">
        <f t="shared" si="1154"/>
        <v>68</v>
      </c>
      <c r="Q2015" s="24">
        <f t="shared" si="1155"/>
        <v>63</v>
      </c>
      <c r="R2015" s="24">
        <f t="shared" si="6"/>
        <v>65.5</v>
      </c>
      <c r="S2015" s="24">
        <f t="shared" si="1147"/>
        <v>0</v>
      </c>
      <c r="T2015" s="24">
        <f t="shared" si="1148"/>
        <v>0</v>
      </c>
      <c r="U2015" s="24">
        <f t="shared" si="1149"/>
        <v>0</v>
      </c>
      <c r="V2015" s="24">
        <f>IFNA(VLOOKUP(A2015,'HUMAN RESOURCES processed'!$A$2:$M$2692,12,0))</f>
        <v>52555</v>
      </c>
      <c r="W2015" s="24">
        <f>IFNA(VLOOKUP(A2015,'HUMAN RESOURCES processed'!$A$2:$M$2692,13,0))</f>
        <v>0.719</v>
      </c>
      <c r="X2015" s="24">
        <f t="shared" si="1159"/>
        <v>3300000</v>
      </c>
      <c r="Y2015" s="24">
        <f t="shared" si="1157"/>
        <v>400000</v>
      </c>
      <c r="Z2015" s="24">
        <f t="shared" si="7"/>
        <v>7.611074113</v>
      </c>
      <c r="AA2015" s="24">
        <f>IFNA(VLOOKUP(A2015,'BUSINESS processed'!A2015:J4705,5,0))</f>
        <v>0.648</v>
      </c>
      <c r="AB2015" s="24">
        <f>IFNA(VLOOKUP(A2015,'BUSINESS processed'!A2015:J4705,6,0))</f>
        <v>17</v>
      </c>
      <c r="AC2015" s="24">
        <f>IFNA(VLOOKUP(A2015,'BUSINESS processed'!A2015:J4705,7,0))</f>
        <v>110</v>
      </c>
      <c r="AD2015" s="24">
        <f>IFNA(VLOOKUP(A2015,'BUSINESS processed'!A2015:J4705,8,0))</f>
        <v>128</v>
      </c>
      <c r="AE2015" s="24">
        <f>IFNA(VLOOKUP(A2015,'BUSINESS processed'!A2015:J4705,9,0))</f>
        <v>0.1</v>
      </c>
      <c r="AF2015" s="27">
        <f t="shared" si="1156"/>
        <v>0.013</v>
      </c>
      <c r="AG2015" s="26"/>
      <c r="AH2015" s="26"/>
      <c r="AI2015" s="26"/>
      <c r="AJ2015" s="26"/>
      <c r="AK2015" s="26"/>
      <c r="AL2015" s="26"/>
      <c r="AM2015" s="26"/>
      <c r="AN2015" s="26"/>
      <c r="AO2015" s="26"/>
      <c r="AP2015" s="26"/>
      <c r="AQ2015" s="26"/>
      <c r="AR2015" s="26"/>
      <c r="AS2015" s="26"/>
      <c r="AT2015" s="26"/>
      <c r="AU2015" s="26"/>
      <c r="AV2015" s="26"/>
      <c r="AW2015" s="26"/>
      <c r="AX2015" s="26"/>
      <c r="AY2015" s="26"/>
      <c r="AZ2015" s="26"/>
      <c r="BA2015" s="26"/>
      <c r="BB2015" s="26"/>
      <c r="BC2015" s="26"/>
      <c r="BD2015" s="26"/>
      <c r="BE2015" s="26"/>
      <c r="BF2015" s="26"/>
      <c r="BG2015" s="26"/>
      <c r="BH2015" s="26"/>
    </row>
    <row r="2016">
      <c r="A2016" s="18" t="str">
        <f t="shared" si="1"/>
        <v>Oceania_Micronesia, Fed. Sts.-Oceania_2000</v>
      </c>
      <c r="B2016" s="19" t="s">
        <v>242</v>
      </c>
      <c r="C2016" s="20" t="s">
        <v>250</v>
      </c>
      <c r="D2016" s="21" t="s">
        <v>70</v>
      </c>
      <c r="E2016" s="22">
        <v>2.33226323E8</v>
      </c>
      <c r="F2016" s="22">
        <f t="shared" si="2"/>
        <v>2170.96084</v>
      </c>
      <c r="G2016" s="23">
        <v>0.078</v>
      </c>
      <c r="H2016" s="23">
        <v>170.0</v>
      </c>
      <c r="I2016" s="23">
        <v>0.153</v>
      </c>
      <c r="J2016" s="24">
        <f t="shared" ref="J2016:J2041" si="1161">IF(AND( C2016=C2015,D2016&gt;D2015),J2015,0)</f>
        <v>0</v>
      </c>
      <c r="K2016" s="24">
        <f t="shared" si="3"/>
        <v>0</v>
      </c>
      <c r="L2016" s="24">
        <f t="shared" si="1160"/>
        <v>0</v>
      </c>
      <c r="M2016" s="24">
        <f t="shared" si="5"/>
        <v>0</v>
      </c>
      <c r="N2016" s="24">
        <f>IFNA(VLOOKUP(A2016,'HUMAN RESOURCES processed'!$A$2:$M$2692,5,0))</f>
        <v>0.03</v>
      </c>
      <c r="O2016" s="24">
        <f>IFNA(VLOOKUP(A2016,'HUMAN RESOURCES processed'!$A$2:$M$2692,6,0))</f>
        <v>0.042</v>
      </c>
      <c r="P2016" s="24">
        <f>IFNA(VLOOKUP(A2016,'HUMAN RESOURCES processed'!$A$2:$M$2692,7,0))</f>
        <v>68</v>
      </c>
      <c r="Q2016" s="24">
        <f>IFNA(VLOOKUP(A2016,'HUMAN RESOURCES processed'!$A$2:$M$2692,8,0))</f>
        <v>67</v>
      </c>
      <c r="R2016" s="24">
        <f t="shared" si="6"/>
        <v>67.5</v>
      </c>
      <c r="S2016" s="24">
        <f>IFNA(VLOOKUP(A2016,'HUMAN RESOURCES processed'!$A$2:$M$2692,9,0))</f>
        <v>0.403</v>
      </c>
      <c r="T2016" s="24">
        <f>IFNA(VLOOKUP(A2016,'HUMAN RESOURCES processed'!$A$2:$M$2692,10,0))</f>
        <v>0.56</v>
      </c>
      <c r="U2016" s="24">
        <f>IFNA(VLOOKUP(A2016,'HUMAN RESOURCES processed'!$A$2:$M$2692,11,0))</f>
        <v>0.037</v>
      </c>
      <c r="V2016" s="24">
        <f>IFNA(VLOOKUP(A2016,'HUMAN RESOURCES processed'!$A$2:$M$2692,12,0))</f>
        <v>107430</v>
      </c>
      <c r="W2016" s="24">
        <f>IFNA(VLOOKUP(A2016,'HUMAN RESOURCES processed'!$A$2:$M$2692,13,0))</f>
        <v>0.223</v>
      </c>
      <c r="X2016" s="24">
        <f>IFNA(VLOOKUP(A2016,'TOURISM processed'!$A$2:$F$2692,5,0))</f>
        <v>17000000</v>
      </c>
      <c r="Y2016" s="24">
        <f>IFNA(VLOOKUP(A2016,'TOURISM processed'!$A$2:$F$2692,6,0))</f>
        <v>5000000</v>
      </c>
      <c r="Z2016" s="24">
        <f t="shared" si="7"/>
        <v>46.54193428</v>
      </c>
      <c r="AA2016" s="24">
        <f t="shared" ref="AA2016:AA2020" si="1162">IF(AND(C2016=C2015,D2016&gt;D2015),AA2015,0)</f>
        <v>0</v>
      </c>
      <c r="AB2016" s="24">
        <f t="shared" ref="AB2016:AB2018" si="1163">IF(AND(C2016=C2015,D2016&gt;D2015),AB2015,0)</f>
        <v>0</v>
      </c>
      <c r="AC2016" s="24">
        <f t="shared" ref="AC2016:AC2027" si="1164">IF(AND(C2016=C2015,D2016&gt;D2015),AC2015,0)</f>
        <v>0</v>
      </c>
      <c r="AD2016" s="24">
        <f t="shared" ref="AD2016:AD2020" si="1165">IF(AND(C2016=C2015,D2016&gt;D2015),AD2015,0)</f>
        <v>0</v>
      </c>
      <c r="AE2016" s="24">
        <f>IFNA(VLOOKUP(A2016,'BUSINESS processed'!A2016:J4706,9,0))</f>
        <v>0.037</v>
      </c>
      <c r="AF2016" s="27">
        <f t="shared" si="1156"/>
        <v>0</v>
      </c>
      <c r="AG2016" s="26"/>
      <c r="AH2016" s="26"/>
      <c r="AI2016" s="26"/>
      <c r="AJ2016" s="26"/>
      <c r="AK2016" s="26"/>
      <c r="AL2016" s="26"/>
      <c r="AM2016" s="26"/>
      <c r="AN2016" s="26"/>
      <c r="AO2016" s="26"/>
      <c r="AP2016" s="26"/>
      <c r="AQ2016" s="26"/>
      <c r="AR2016" s="26"/>
      <c r="AS2016" s="26"/>
      <c r="AT2016" s="26"/>
      <c r="AU2016" s="26"/>
      <c r="AV2016" s="26"/>
      <c r="AW2016" s="26"/>
      <c r="AX2016" s="26"/>
      <c r="AY2016" s="26"/>
      <c r="AZ2016" s="26"/>
      <c r="BA2016" s="26"/>
      <c r="BB2016" s="26"/>
      <c r="BC2016" s="26"/>
      <c r="BD2016" s="26"/>
      <c r="BE2016" s="26"/>
      <c r="BF2016" s="26"/>
      <c r="BG2016" s="26"/>
      <c r="BH2016" s="26"/>
    </row>
    <row r="2017">
      <c r="A2017" s="18" t="str">
        <f t="shared" si="1"/>
        <v>Oceania_Micronesia, Fed. Sts.-Oceania_2001</v>
      </c>
      <c r="B2017" s="19" t="s">
        <v>242</v>
      </c>
      <c r="C2017" s="20" t="s">
        <v>250</v>
      </c>
      <c r="D2017" s="21" t="s">
        <v>71</v>
      </c>
      <c r="E2017" s="22">
        <v>2.400519E8</v>
      </c>
      <c r="F2017" s="22">
        <f t="shared" si="2"/>
        <v>2239.916954</v>
      </c>
      <c r="G2017" s="23">
        <v>0.085</v>
      </c>
      <c r="H2017" s="23">
        <v>190.0</v>
      </c>
      <c r="I2017" s="23">
        <v>0.153</v>
      </c>
      <c r="J2017" s="24">
        <f t="shared" si="1161"/>
        <v>0</v>
      </c>
      <c r="K2017" s="24">
        <f t="shared" si="3"/>
        <v>0</v>
      </c>
      <c r="L2017" s="24">
        <f t="shared" si="1160"/>
        <v>0</v>
      </c>
      <c r="M2017" s="24">
        <f t="shared" si="5"/>
        <v>0</v>
      </c>
      <c r="N2017" s="24">
        <f>IFNA(VLOOKUP(A2017,'HUMAN RESOURCES processed'!$A$2:$M$2692,5,0))</f>
        <v>0.029</v>
      </c>
      <c r="O2017" s="24">
        <f>IFNA(VLOOKUP(A2017,'HUMAN RESOURCES processed'!$A$2:$M$2692,6,0))</f>
        <v>0.041</v>
      </c>
      <c r="P2017" s="24">
        <f>IFNA(VLOOKUP(A2017,'HUMAN RESOURCES processed'!$A$2:$M$2692,7,0))</f>
        <v>68</v>
      </c>
      <c r="Q2017" s="24">
        <f>IFNA(VLOOKUP(A2017,'HUMAN RESOURCES processed'!$A$2:$M$2692,8,0))</f>
        <v>67</v>
      </c>
      <c r="R2017" s="24">
        <f t="shared" si="6"/>
        <v>67.5</v>
      </c>
      <c r="S2017" s="24">
        <f>IFNA(VLOOKUP(A2017,'HUMAN RESOURCES processed'!$A$2:$M$2692,9,0))</f>
        <v>0.399</v>
      </c>
      <c r="T2017" s="24">
        <f>IFNA(VLOOKUP(A2017,'HUMAN RESOURCES processed'!$A$2:$M$2692,10,0))</f>
        <v>0.563</v>
      </c>
      <c r="U2017" s="24">
        <f>IFNA(VLOOKUP(A2017,'HUMAN RESOURCES processed'!$A$2:$M$2692,11,0))</f>
        <v>0.038</v>
      </c>
      <c r="V2017" s="24">
        <f>IFNA(VLOOKUP(A2017,'HUMAN RESOURCES processed'!$A$2:$M$2692,12,0))</f>
        <v>107170</v>
      </c>
      <c r="W2017" s="24">
        <f>IFNA(VLOOKUP(A2017,'HUMAN RESOURCES processed'!$A$2:$M$2692,13,0))</f>
        <v>0.223</v>
      </c>
      <c r="X2017" s="24">
        <f>IFNA(VLOOKUP(A2017,'TOURISM processed'!$A$2:$F$2692,5,0))</f>
        <v>15000000</v>
      </c>
      <c r="Y2017" s="24">
        <f>IFNA(VLOOKUP(A2017,'TOURISM processed'!$A$2:$F$2692,6,0))</f>
        <v>5000000</v>
      </c>
      <c r="Z2017" s="24">
        <f t="shared" si="7"/>
        <v>46.65484744</v>
      </c>
      <c r="AA2017" s="24">
        <f t="shared" si="1162"/>
        <v>0</v>
      </c>
      <c r="AB2017" s="24">
        <f t="shared" si="1163"/>
        <v>0</v>
      </c>
      <c r="AC2017" s="24">
        <f t="shared" si="1164"/>
        <v>0</v>
      </c>
      <c r="AD2017" s="24">
        <f t="shared" si="1165"/>
        <v>0</v>
      </c>
      <c r="AE2017" s="24">
        <f>IFNA(VLOOKUP(A2017,'BUSINESS processed'!A2017:J4707,9,0))</f>
        <v>0.047</v>
      </c>
      <c r="AF2017" s="27">
        <f t="shared" si="1156"/>
        <v>0</v>
      </c>
      <c r="AG2017" s="26"/>
      <c r="AH2017" s="26"/>
      <c r="AI2017" s="26"/>
      <c r="AJ2017" s="26"/>
      <c r="AK2017" s="26"/>
      <c r="AL2017" s="26"/>
      <c r="AM2017" s="26"/>
      <c r="AN2017" s="26"/>
      <c r="AO2017" s="26"/>
      <c r="AP2017" s="26"/>
      <c r="AQ2017" s="26"/>
      <c r="AR2017" s="26"/>
      <c r="AS2017" s="26"/>
      <c r="AT2017" s="26"/>
      <c r="AU2017" s="26"/>
      <c r="AV2017" s="26"/>
      <c r="AW2017" s="26"/>
      <c r="AX2017" s="26"/>
      <c r="AY2017" s="26"/>
      <c r="AZ2017" s="26"/>
      <c r="BA2017" s="26"/>
      <c r="BB2017" s="26"/>
      <c r="BC2017" s="26"/>
      <c r="BD2017" s="26"/>
      <c r="BE2017" s="26"/>
      <c r="BF2017" s="26"/>
      <c r="BG2017" s="26"/>
      <c r="BH2017" s="26"/>
    </row>
    <row r="2018">
      <c r="A2018" s="18" t="str">
        <f t="shared" si="1"/>
        <v>Oceania_Micronesia, Fed. Sts.-Oceania_2002</v>
      </c>
      <c r="B2018" s="19" t="s">
        <v>242</v>
      </c>
      <c r="C2018" s="20" t="s">
        <v>250</v>
      </c>
      <c r="D2018" s="21" t="s">
        <v>72</v>
      </c>
      <c r="E2018" s="22">
        <v>2.41543396E8</v>
      </c>
      <c r="F2018" s="22">
        <f t="shared" si="2"/>
        <v>2257.773628</v>
      </c>
      <c r="G2018" s="23">
        <v>0.079</v>
      </c>
      <c r="H2018" s="23">
        <v>178.0</v>
      </c>
      <c r="I2018" s="23">
        <v>0.153</v>
      </c>
      <c r="J2018" s="24">
        <f t="shared" si="1161"/>
        <v>0</v>
      </c>
      <c r="K2018" s="24">
        <f t="shared" si="3"/>
        <v>0</v>
      </c>
      <c r="L2018" s="24">
        <f>IFNA(VLOOKUP(A2018,'ENERGY processed'!$A$2:$H$2692,8,0),"")</f>
        <v>103</v>
      </c>
      <c r="M2018" s="24">
        <f t="shared" si="5"/>
        <v>0.0009627697859</v>
      </c>
      <c r="N2018" s="24">
        <f>IFNA(VLOOKUP(A2018,'HUMAN RESOURCES processed'!$A$2:$M$2692,5,0))</f>
        <v>0.028</v>
      </c>
      <c r="O2018" s="24">
        <f>IFNA(VLOOKUP(A2018,'HUMAN RESOURCES processed'!$A$2:$M$2692,6,0))</f>
        <v>0.04</v>
      </c>
      <c r="P2018" s="24">
        <f>IFNA(VLOOKUP(A2018,'HUMAN RESOURCES processed'!$A$2:$M$2692,7,0))</f>
        <v>68</v>
      </c>
      <c r="Q2018" s="24">
        <f>IFNA(VLOOKUP(A2018,'HUMAN RESOURCES processed'!$A$2:$M$2692,8,0))</f>
        <v>67</v>
      </c>
      <c r="R2018" s="24">
        <f t="shared" si="6"/>
        <v>67.5</v>
      </c>
      <c r="S2018" s="24">
        <f>IFNA(VLOOKUP(A2018,'HUMAN RESOURCES processed'!$A$2:$M$2692,9,0))</f>
        <v>0.395</v>
      </c>
      <c r="T2018" s="24">
        <f>IFNA(VLOOKUP(A2018,'HUMAN RESOURCES processed'!$A$2:$M$2692,10,0))</f>
        <v>0.566</v>
      </c>
      <c r="U2018" s="24">
        <f>IFNA(VLOOKUP(A2018,'HUMAN RESOURCES processed'!$A$2:$M$2692,11,0))</f>
        <v>0.039</v>
      </c>
      <c r="V2018" s="24">
        <f>IFNA(VLOOKUP(A2018,'HUMAN RESOURCES processed'!$A$2:$M$2692,12,0))</f>
        <v>106983</v>
      </c>
      <c r="W2018" s="24">
        <f>IFNA(VLOOKUP(A2018,'HUMAN RESOURCES processed'!$A$2:$M$2692,13,0))</f>
        <v>0.223</v>
      </c>
      <c r="X2018" s="24">
        <f>IFNA(VLOOKUP(A2018,'TOURISM processed'!$A$2:$F$2692,5,0))</f>
        <v>17000000</v>
      </c>
      <c r="Y2018" s="24">
        <f>IFNA(VLOOKUP(A2018,'TOURISM processed'!$A$2:$F$2692,6,0))</f>
        <v>5000000</v>
      </c>
      <c r="Z2018" s="24">
        <f t="shared" si="7"/>
        <v>46.73639737</v>
      </c>
      <c r="AA2018" s="24">
        <f t="shared" si="1162"/>
        <v>0</v>
      </c>
      <c r="AB2018" s="24">
        <f t="shared" si="1163"/>
        <v>0</v>
      </c>
      <c r="AC2018" s="24">
        <f t="shared" si="1164"/>
        <v>0</v>
      </c>
      <c r="AD2018" s="24">
        <f t="shared" si="1165"/>
        <v>0</v>
      </c>
      <c r="AE2018" s="24">
        <f>IFNA(VLOOKUP(A2018,'BUSINESS processed'!A2018:J4708,9,0))</f>
        <v>0.056</v>
      </c>
      <c r="AF2018" s="27">
        <f>IFNA(VLOOKUP(A2018,'BUSINESS processed'!A2018:J4708,10,0))</f>
        <v>0.001</v>
      </c>
      <c r="AG2018" s="26"/>
      <c r="AH2018" s="26"/>
      <c r="AI2018" s="26"/>
      <c r="AJ2018" s="26"/>
      <c r="AK2018" s="26"/>
      <c r="AL2018" s="26"/>
      <c r="AM2018" s="26"/>
      <c r="AN2018" s="26"/>
      <c r="AO2018" s="26"/>
      <c r="AP2018" s="26"/>
      <c r="AQ2018" s="26"/>
      <c r="AR2018" s="26"/>
      <c r="AS2018" s="26"/>
      <c r="AT2018" s="26"/>
      <c r="AU2018" s="26"/>
      <c r="AV2018" s="26"/>
      <c r="AW2018" s="26"/>
      <c r="AX2018" s="26"/>
      <c r="AY2018" s="26"/>
      <c r="AZ2018" s="26"/>
      <c r="BA2018" s="26"/>
      <c r="BB2018" s="26"/>
      <c r="BC2018" s="26"/>
      <c r="BD2018" s="26"/>
      <c r="BE2018" s="26"/>
      <c r="BF2018" s="26"/>
      <c r="BG2018" s="26"/>
      <c r="BH2018" s="26"/>
    </row>
    <row r="2019">
      <c r="A2019" s="18" t="str">
        <f t="shared" si="1"/>
        <v>Oceania_Micronesia, Fed. Sts.-Oceania_2003</v>
      </c>
      <c r="B2019" s="19" t="s">
        <v>242</v>
      </c>
      <c r="C2019" s="20" t="s">
        <v>250</v>
      </c>
      <c r="D2019" s="21" t="s">
        <v>74</v>
      </c>
      <c r="E2019" s="22">
        <v>2.44990984E8</v>
      </c>
      <c r="F2019" s="22">
        <f t="shared" si="2"/>
        <v>2293.579464</v>
      </c>
      <c r="G2019" s="23">
        <v>0.095</v>
      </c>
      <c r="H2019" s="23">
        <v>218.0</v>
      </c>
      <c r="I2019" s="23">
        <v>0.15</v>
      </c>
      <c r="J2019" s="24">
        <f t="shared" si="1161"/>
        <v>0</v>
      </c>
      <c r="K2019" s="24">
        <f t="shared" si="3"/>
        <v>0</v>
      </c>
      <c r="L2019" s="24">
        <f>IFNA(VLOOKUP(A2019,'ENERGY processed'!$A$2:$H$2692,8,0),"")</f>
        <v>99</v>
      </c>
      <c r="M2019" s="24">
        <f t="shared" si="5"/>
        <v>0.0009268274416</v>
      </c>
      <c r="N2019" s="24">
        <f>IFNA(VLOOKUP(A2019,'HUMAN RESOURCES processed'!$A$2:$M$2692,5,0))</f>
        <v>0.028</v>
      </c>
      <c r="O2019" s="24">
        <f>IFNA(VLOOKUP(A2019,'HUMAN RESOURCES processed'!$A$2:$M$2692,6,0))</f>
        <v>0.039</v>
      </c>
      <c r="P2019" s="24">
        <f>IFNA(VLOOKUP(A2019,'HUMAN RESOURCES processed'!$A$2:$M$2692,7,0))</f>
        <v>68</v>
      </c>
      <c r="Q2019" s="24">
        <f>IFNA(VLOOKUP(A2019,'HUMAN RESOURCES processed'!$A$2:$M$2692,8,0))</f>
        <v>67</v>
      </c>
      <c r="R2019" s="24">
        <f t="shared" si="6"/>
        <v>67.5</v>
      </c>
      <c r="S2019" s="24">
        <f>IFNA(VLOOKUP(A2019,'HUMAN RESOURCES processed'!$A$2:$M$2692,9,0))</f>
        <v>0.393</v>
      </c>
      <c r="T2019" s="24">
        <f>IFNA(VLOOKUP(A2019,'HUMAN RESOURCES processed'!$A$2:$M$2692,10,0))</f>
        <v>0.568</v>
      </c>
      <c r="U2019" s="24">
        <f>IFNA(VLOOKUP(A2019,'HUMAN RESOURCES processed'!$A$2:$M$2692,11,0))</f>
        <v>0.039</v>
      </c>
      <c r="V2019" s="24">
        <f>IFNA(VLOOKUP(A2019,'HUMAN RESOURCES processed'!$A$2:$M$2692,12,0))</f>
        <v>106816</v>
      </c>
      <c r="W2019" s="24">
        <f>IFNA(VLOOKUP(A2019,'HUMAN RESOURCES processed'!$A$2:$M$2692,13,0))</f>
        <v>0.223</v>
      </c>
      <c r="X2019" s="24">
        <f>IFNA(VLOOKUP(A2019,'TOURISM processed'!$A$2:$F$2692,5,0))</f>
        <v>17000000</v>
      </c>
      <c r="Y2019" s="24">
        <f>IFNA(VLOOKUP(A2019,'TOURISM processed'!$A$2:$F$2692,6,0))</f>
        <v>6000000</v>
      </c>
      <c r="Z2019" s="24">
        <f t="shared" si="7"/>
        <v>56.1713601</v>
      </c>
      <c r="AA2019" s="24">
        <f t="shared" si="1162"/>
        <v>0</v>
      </c>
      <c r="AB2019" s="24">
        <f>IFNA(VLOOKUP(A2019,'BUSINESS processed'!A2019:J4709,6,0))</f>
        <v>16</v>
      </c>
      <c r="AC2019" s="24">
        <f t="shared" si="1164"/>
        <v>0</v>
      </c>
      <c r="AD2019" s="24">
        <f t="shared" si="1165"/>
        <v>0</v>
      </c>
      <c r="AE2019" s="24">
        <f>IFNA(VLOOKUP(A2019,'BUSINESS processed'!A2019:J4709,9,0))</f>
        <v>0.092</v>
      </c>
      <c r="AF2019" s="27">
        <f>IFNA(VLOOKUP(A2019,'BUSINESS processed'!A2019:J4709,10,0))</f>
        <v>0.055</v>
      </c>
      <c r="AG2019" s="26"/>
      <c r="AH2019" s="26"/>
      <c r="AI2019" s="26"/>
      <c r="AJ2019" s="26"/>
      <c r="AK2019" s="26"/>
      <c r="AL2019" s="26"/>
      <c r="AM2019" s="26"/>
      <c r="AN2019" s="26"/>
      <c r="AO2019" s="26"/>
      <c r="AP2019" s="26"/>
      <c r="AQ2019" s="26"/>
      <c r="AR2019" s="26"/>
      <c r="AS2019" s="26"/>
      <c r="AT2019" s="26"/>
      <c r="AU2019" s="26"/>
      <c r="AV2019" s="26"/>
      <c r="AW2019" s="26"/>
      <c r="AX2019" s="26"/>
      <c r="AY2019" s="26"/>
      <c r="AZ2019" s="26"/>
      <c r="BA2019" s="26"/>
      <c r="BB2019" s="26"/>
      <c r="BC2019" s="26"/>
      <c r="BD2019" s="26"/>
      <c r="BE2019" s="26"/>
      <c r="BF2019" s="26"/>
      <c r="BG2019" s="26"/>
      <c r="BH2019" s="26"/>
    </row>
    <row r="2020">
      <c r="A2020" s="18" t="str">
        <f t="shared" si="1"/>
        <v>Oceania_Micronesia, Fed. Sts.-Oceania_2004</v>
      </c>
      <c r="B2020" s="19" t="s">
        <v>242</v>
      </c>
      <c r="C2020" s="20" t="s">
        <v>250</v>
      </c>
      <c r="D2020" s="21" t="s">
        <v>83</v>
      </c>
      <c r="E2020" s="22">
        <v>2.3956331E8</v>
      </c>
      <c r="F2020" s="22">
        <f t="shared" si="2"/>
        <v>2247.837767</v>
      </c>
      <c r="G2020" s="23">
        <v>0.104</v>
      </c>
      <c r="H2020" s="23">
        <v>233.0</v>
      </c>
      <c r="I2020" s="23">
        <v>0.154</v>
      </c>
      <c r="J2020" s="24">
        <f t="shared" si="1161"/>
        <v>0</v>
      </c>
      <c r="K2020" s="24">
        <f t="shared" si="3"/>
        <v>0</v>
      </c>
      <c r="L2020" s="24">
        <f>IFNA(VLOOKUP(A2020,'ENERGY processed'!$A$2:$H$2692,8,0),"")</f>
        <v>99</v>
      </c>
      <c r="M2020" s="24">
        <f t="shared" si="5"/>
        <v>0.0009289232935</v>
      </c>
      <c r="N2020" s="24">
        <f>IFNA(VLOOKUP(A2020,'HUMAN RESOURCES processed'!$A$2:$M$2692,5,0))</f>
        <v>0.027</v>
      </c>
      <c r="O2020" s="24">
        <f>IFNA(VLOOKUP(A2020,'HUMAN RESOURCES processed'!$A$2:$M$2692,6,0))</f>
        <v>0.038</v>
      </c>
      <c r="P2020" s="24">
        <f>IFNA(VLOOKUP(A2020,'HUMAN RESOURCES processed'!$A$2:$M$2692,7,0))</f>
        <v>68</v>
      </c>
      <c r="Q2020" s="24">
        <f>IFNA(VLOOKUP(A2020,'HUMAN RESOURCES processed'!$A$2:$M$2692,8,0))</f>
        <v>67</v>
      </c>
      <c r="R2020" s="24">
        <f t="shared" si="6"/>
        <v>67.5</v>
      </c>
      <c r="S2020" s="24">
        <f>IFNA(VLOOKUP(A2020,'HUMAN RESOURCES processed'!$A$2:$M$2692,9,0))</f>
        <v>0.391</v>
      </c>
      <c r="T2020" s="24">
        <f>IFNA(VLOOKUP(A2020,'HUMAN RESOURCES processed'!$A$2:$M$2692,10,0))</f>
        <v>0.57</v>
      </c>
      <c r="U2020" s="24">
        <f>IFNA(VLOOKUP(A2020,'HUMAN RESOURCES processed'!$A$2:$M$2692,11,0))</f>
        <v>0.04</v>
      </c>
      <c r="V2020" s="24">
        <f>IFNA(VLOOKUP(A2020,'HUMAN RESOURCES processed'!$A$2:$M$2692,12,0))</f>
        <v>106575</v>
      </c>
      <c r="W2020" s="24">
        <f>IFNA(VLOOKUP(A2020,'HUMAN RESOURCES processed'!$A$2:$M$2692,13,0))</f>
        <v>0.223</v>
      </c>
      <c r="X2020" s="24">
        <f>IFNA(VLOOKUP(A2020,'TOURISM processed'!$A$2:$F$2692,5,0))</f>
        <v>19000000</v>
      </c>
      <c r="Y2020" s="24">
        <f>IFNA(VLOOKUP(A2020,'TOURISM processed'!$A$2:$F$2692,6,0))</f>
        <v>7000000</v>
      </c>
      <c r="Z2020" s="24">
        <f t="shared" si="7"/>
        <v>65.68144499</v>
      </c>
      <c r="AA2020" s="24">
        <f t="shared" si="1162"/>
        <v>0</v>
      </c>
      <c r="AB2020" s="24">
        <f>IFNA(VLOOKUP(A2020,'BUSINESS processed'!A2020:J4710,6,0))</f>
        <v>16</v>
      </c>
      <c r="AC2020" s="24">
        <f t="shared" si="1164"/>
        <v>0</v>
      </c>
      <c r="AD2020" s="24">
        <f t="shared" si="1165"/>
        <v>0</v>
      </c>
      <c r="AE2020" s="24">
        <f>IFNA(VLOOKUP(A2020,'BUSINESS processed'!A2020:J4710,9,0))</f>
        <v>0.11</v>
      </c>
      <c r="AF2020" s="27">
        <f>IFNA(VLOOKUP(A2020,'BUSINESS processed'!A2020:J4710,10,0))</f>
        <v>0.12</v>
      </c>
      <c r="AG2020" s="26"/>
      <c r="AH2020" s="26"/>
      <c r="AI2020" s="26"/>
      <c r="AJ2020" s="26"/>
      <c r="AK2020" s="26"/>
      <c r="AL2020" s="26"/>
      <c r="AM2020" s="26"/>
      <c r="AN2020" s="26"/>
      <c r="AO2020" s="26"/>
      <c r="AP2020" s="26"/>
      <c r="AQ2020" s="26"/>
      <c r="AR2020" s="26"/>
      <c r="AS2020" s="26"/>
      <c r="AT2020" s="26"/>
      <c r="AU2020" s="26"/>
      <c r="AV2020" s="26"/>
      <c r="AW2020" s="26"/>
      <c r="AX2020" s="26"/>
      <c r="AY2020" s="26"/>
      <c r="AZ2020" s="26"/>
      <c r="BA2020" s="26"/>
      <c r="BB2020" s="26"/>
      <c r="BC2020" s="26"/>
      <c r="BD2020" s="26"/>
      <c r="BE2020" s="26"/>
      <c r="BF2020" s="26"/>
      <c r="BG2020" s="26"/>
      <c r="BH2020" s="26"/>
    </row>
    <row r="2021">
      <c r="A2021" s="18" t="str">
        <f t="shared" si="1"/>
        <v>Oceania_Micronesia, Fed. Sts.-Oceania_2005</v>
      </c>
      <c r="B2021" s="19" t="s">
        <v>242</v>
      </c>
      <c r="C2021" s="20" t="s">
        <v>250</v>
      </c>
      <c r="D2021" s="21" t="s">
        <v>84</v>
      </c>
      <c r="E2021" s="22">
        <v>2.49845593E8</v>
      </c>
      <c r="F2021" s="22">
        <f t="shared" si="2"/>
        <v>2352.639343</v>
      </c>
      <c r="G2021" s="23">
        <v>0.121</v>
      </c>
      <c r="H2021" s="23">
        <v>285.0</v>
      </c>
      <c r="I2021" s="23">
        <v>0.164</v>
      </c>
      <c r="J2021" s="24">
        <f t="shared" si="1161"/>
        <v>0</v>
      </c>
      <c r="K2021" s="24">
        <f t="shared" si="3"/>
        <v>0</v>
      </c>
      <c r="L2021" s="24">
        <f>IFNA(VLOOKUP(A2021,'ENERGY processed'!$A$2:$H$2692,8,0),"")</f>
        <v>147</v>
      </c>
      <c r="M2021" s="24">
        <f t="shared" si="5"/>
        <v>0.001384206859</v>
      </c>
      <c r="N2021" s="24">
        <f>IFNA(VLOOKUP(A2021,'HUMAN RESOURCES processed'!$A$2:$M$2692,5,0))</f>
        <v>0.026</v>
      </c>
      <c r="O2021" s="24">
        <f>IFNA(VLOOKUP(A2021,'HUMAN RESOURCES processed'!$A$2:$M$2692,6,0))</f>
        <v>0.037</v>
      </c>
      <c r="P2021" s="24">
        <f>IFNA(VLOOKUP(A2021,'HUMAN RESOURCES processed'!$A$2:$M$2692,7,0))</f>
        <v>69</v>
      </c>
      <c r="Q2021" s="24">
        <f>IFNA(VLOOKUP(A2021,'HUMAN RESOURCES processed'!$A$2:$M$2692,8,0))</f>
        <v>67</v>
      </c>
      <c r="R2021" s="24">
        <f t="shared" si="6"/>
        <v>68</v>
      </c>
      <c r="S2021" s="24">
        <f>IFNA(VLOOKUP(A2021,'HUMAN RESOURCES processed'!$A$2:$M$2692,9,0))</f>
        <v>0.388</v>
      </c>
      <c r="T2021" s="24">
        <f>IFNA(VLOOKUP(A2021,'HUMAN RESOURCES processed'!$A$2:$M$2692,10,0))</f>
        <v>0.572</v>
      </c>
      <c r="U2021" s="24">
        <f>IFNA(VLOOKUP(A2021,'HUMAN RESOURCES processed'!$A$2:$M$2692,11,0))</f>
        <v>0.04</v>
      </c>
      <c r="V2021" s="24">
        <f>IFNA(VLOOKUP(A2021,'HUMAN RESOURCES processed'!$A$2:$M$2692,12,0))</f>
        <v>106198</v>
      </c>
      <c r="W2021" s="24">
        <f>IFNA(VLOOKUP(A2021,'HUMAN RESOURCES processed'!$A$2:$M$2692,13,0))</f>
        <v>0.223</v>
      </c>
      <c r="X2021" s="24">
        <f>IFNA(VLOOKUP(A2021,'TOURISM processed'!$A$2:$F$2692,5,0))</f>
        <v>21000000</v>
      </c>
      <c r="Y2021" s="24">
        <f>IFNA(VLOOKUP(A2021,'TOURISM processed'!$A$2:$F$2692,6,0))</f>
        <v>7000000</v>
      </c>
      <c r="Z2021" s="24">
        <f t="shared" si="7"/>
        <v>65.91461233</v>
      </c>
      <c r="AA2021" s="24">
        <f>IFNA(VLOOKUP(A2021,'BUSINESS processed'!A2021:J4711,5,0))</f>
        <v>0.596</v>
      </c>
      <c r="AB2021" s="24">
        <f>IFNA(VLOOKUP(A2021,'BUSINESS processed'!A2021:J4711,6,0))</f>
        <v>16</v>
      </c>
      <c r="AC2021" s="24">
        <f t="shared" si="1164"/>
        <v>0</v>
      </c>
      <c r="AD2021" s="24">
        <f>IFNA(VLOOKUP(A2021,'BUSINESS processed'!A2021:J4711,8,0))</f>
        <v>128</v>
      </c>
      <c r="AE2021" s="24">
        <f>IFNA(VLOOKUP(A2021,'BUSINESS processed'!A2021:J4711,9,0))</f>
        <v>0.119</v>
      </c>
      <c r="AF2021" s="27">
        <f>IFNA(VLOOKUP(A2021,'BUSINESS processed'!A2021:J4711,10,0))</f>
        <v>0.133</v>
      </c>
      <c r="AG2021" s="26"/>
      <c r="AH2021" s="26"/>
      <c r="AI2021" s="26"/>
      <c r="AJ2021" s="26"/>
      <c r="AK2021" s="26"/>
      <c r="AL2021" s="26"/>
      <c r="AM2021" s="26"/>
      <c r="AN2021" s="26"/>
      <c r="AO2021" s="26"/>
      <c r="AP2021" s="26"/>
      <c r="AQ2021" s="26"/>
      <c r="AR2021" s="26"/>
      <c r="AS2021" s="26"/>
      <c r="AT2021" s="26"/>
      <c r="AU2021" s="26"/>
      <c r="AV2021" s="26"/>
      <c r="AW2021" s="26"/>
      <c r="AX2021" s="26"/>
      <c r="AY2021" s="26"/>
      <c r="AZ2021" s="26"/>
      <c r="BA2021" s="26"/>
      <c r="BB2021" s="26"/>
      <c r="BC2021" s="26"/>
      <c r="BD2021" s="26"/>
      <c r="BE2021" s="26"/>
      <c r="BF2021" s="26"/>
      <c r="BG2021" s="26"/>
      <c r="BH2021" s="26"/>
    </row>
    <row r="2022">
      <c r="A2022" s="18" t="str">
        <f t="shared" si="1"/>
        <v>Oceania_Micronesia, Fed. Sts.-Oceania_2006</v>
      </c>
      <c r="B2022" s="19" t="s">
        <v>242</v>
      </c>
      <c r="C2022" s="20" t="s">
        <v>250</v>
      </c>
      <c r="D2022" s="21" t="s">
        <v>85</v>
      </c>
      <c r="E2022" s="22">
        <v>2.52991205E8</v>
      </c>
      <c r="F2022" s="22">
        <f t="shared" si="2"/>
        <v>2393.800551</v>
      </c>
      <c r="G2022" s="23">
        <v>0.119</v>
      </c>
      <c r="H2022" s="23">
        <v>285.0</v>
      </c>
      <c r="I2022" s="23">
        <v>0.156</v>
      </c>
      <c r="J2022" s="24">
        <f t="shared" si="1161"/>
        <v>0</v>
      </c>
      <c r="K2022" s="24">
        <f t="shared" si="3"/>
        <v>0</v>
      </c>
      <c r="L2022" s="24">
        <f>IFNA(VLOOKUP(A2022,'ENERGY processed'!$A$2:$H$2692,8,0),"")</f>
        <v>161.5</v>
      </c>
      <c r="M2022" s="24">
        <f t="shared" si="5"/>
        <v>0.001528111576</v>
      </c>
      <c r="N2022" s="24">
        <f>IFNA(VLOOKUP(A2022,'HUMAN RESOURCES processed'!$A$2:$M$2692,5,0))</f>
        <v>0.025</v>
      </c>
      <c r="O2022" s="24">
        <f>IFNA(VLOOKUP(A2022,'HUMAN RESOURCES processed'!$A$2:$M$2692,6,0))</f>
        <v>0.036</v>
      </c>
      <c r="P2022" s="24">
        <f>IFNA(VLOOKUP(A2022,'HUMAN RESOURCES processed'!$A$2:$M$2692,7,0))</f>
        <v>69</v>
      </c>
      <c r="Q2022" s="24">
        <f>IFNA(VLOOKUP(A2022,'HUMAN RESOURCES processed'!$A$2:$M$2692,8,0))</f>
        <v>67</v>
      </c>
      <c r="R2022" s="24">
        <f t="shared" si="6"/>
        <v>68</v>
      </c>
      <c r="S2022" s="24">
        <f>IFNA(VLOOKUP(A2022,'HUMAN RESOURCES processed'!$A$2:$M$2692,9,0))</f>
        <v>0.385</v>
      </c>
      <c r="T2022" s="24">
        <f>IFNA(VLOOKUP(A2022,'HUMAN RESOURCES processed'!$A$2:$M$2692,10,0))</f>
        <v>0.575</v>
      </c>
      <c r="U2022" s="24">
        <f>IFNA(VLOOKUP(A2022,'HUMAN RESOURCES processed'!$A$2:$M$2692,11,0))</f>
        <v>0.04</v>
      </c>
      <c r="V2022" s="24">
        <f>IFNA(VLOOKUP(A2022,'HUMAN RESOURCES processed'!$A$2:$M$2692,12,0))</f>
        <v>105686</v>
      </c>
      <c r="W2022" s="24">
        <f>IFNA(VLOOKUP(A2022,'HUMAN RESOURCES processed'!$A$2:$M$2692,13,0))</f>
        <v>0.223</v>
      </c>
      <c r="X2022" s="24">
        <f>IFNA(VLOOKUP(A2022,'TOURISM processed'!$A$2:$F$2692,5,0))</f>
        <v>23000000</v>
      </c>
      <c r="Y2022" s="24">
        <f>IFNA(VLOOKUP(A2022,'TOURISM processed'!$A$2:$F$2692,6,0))</f>
        <v>7000000</v>
      </c>
      <c r="Z2022" s="24">
        <f t="shared" si="7"/>
        <v>66.23393827</v>
      </c>
      <c r="AA2022" s="24">
        <f>IFNA(VLOOKUP(A2022,'BUSINESS processed'!A2022:J4712,5,0))</f>
        <v>0.596</v>
      </c>
      <c r="AB2022" s="24">
        <f>IFNA(VLOOKUP(A2022,'BUSINESS processed'!A2022:J4712,6,0))</f>
        <v>16</v>
      </c>
      <c r="AC2022" s="24">
        <f t="shared" si="1164"/>
        <v>0</v>
      </c>
      <c r="AD2022" s="24">
        <f>IFNA(VLOOKUP(A2022,'BUSINESS processed'!A2022:J4712,8,0))</f>
        <v>128</v>
      </c>
      <c r="AE2022" s="24">
        <f>IFNA(VLOOKUP(A2022,'BUSINESS processed'!A2022:J4712,9,0))</f>
        <v>0.128</v>
      </c>
      <c r="AF2022" s="27">
        <f>IFNA(VLOOKUP(A2022,'BUSINESS processed'!A2022:J4712,10,0))</f>
        <v>0.176</v>
      </c>
      <c r="AG2022" s="26"/>
      <c r="AH2022" s="26"/>
      <c r="AI2022" s="26"/>
      <c r="AJ2022" s="26"/>
      <c r="AK2022" s="26"/>
      <c r="AL2022" s="26"/>
      <c r="AM2022" s="26"/>
      <c r="AN2022" s="26"/>
      <c r="AO2022" s="26"/>
      <c r="AP2022" s="26"/>
      <c r="AQ2022" s="26"/>
      <c r="AR2022" s="26"/>
      <c r="AS2022" s="26"/>
      <c r="AT2022" s="26"/>
      <c r="AU2022" s="26"/>
      <c r="AV2022" s="26"/>
      <c r="AW2022" s="26"/>
      <c r="AX2022" s="26"/>
      <c r="AY2022" s="26"/>
      <c r="AZ2022" s="26"/>
      <c r="BA2022" s="26"/>
      <c r="BB2022" s="26"/>
      <c r="BC2022" s="26"/>
      <c r="BD2022" s="26"/>
      <c r="BE2022" s="26"/>
      <c r="BF2022" s="26"/>
      <c r="BG2022" s="26"/>
      <c r="BH2022" s="26"/>
    </row>
    <row r="2023">
      <c r="A2023" s="18" t="str">
        <f t="shared" si="1"/>
        <v>Oceania_Micronesia, Fed. Sts.-Oceania_2007</v>
      </c>
      <c r="B2023" s="19" t="s">
        <v>242</v>
      </c>
      <c r="C2023" s="20" t="s">
        <v>250</v>
      </c>
      <c r="D2023" s="21" t="s">
        <v>86</v>
      </c>
      <c r="E2023" s="22">
        <v>2.55890836E8</v>
      </c>
      <c r="F2023" s="22">
        <f t="shared" si="2"/>
        <v>2434.806284</v>
      </c>
      <c r="G2023" s="23">
        <v>0.12</v>
      </c>
      <c r="H2023" s="23">
        <v>292.0</v>
      </c>
      <c r="I2023" s="23">
        <v>0.14</v>
      </c>
      <c r="J2023" s="24">
        <f t="shared" si="1161"/>
        <v>0</v>
      </c>
      <c r="K2023" s="24">
        <f t="shared" si="3"/>
        <v>0</v>
      </c>
      <c r="L2023" s="24">
        <f>IFNA(VLOOKUP(A2023,'ENERGY processed'!$A$2:$H$2692,8,0),"")</f>
        <v>99</v>
      </c>
      <c r="M2023" s="24">
        <f t="shared" si="5"/>
        <v>0.0009419869264</v>
      </c>
      <c r="N2023" s="24">
        <f>IFNA(VLOOKUP(A2023,'HUMAN RESOURCES processed'!$A$2:$M$2692,5,0))</f>
        <v>0.025</v>
      </c>
      <c r="O2023" s="24">
        <f>IFNA(VLOOKUP(A2023,'HUMAN RESOURCES processed'!$A$2:$M$2692,6,0))</f>
        <v>0.035</v>
      </c>
      <c r="P2023" s="24">
        <f>IFNA(VLOOKUP(A2023,'HUMAN RESOURCES processed'!$A$2:$M$2692,7,0))</f>
        <v>69</v>
      </c>
      <c r="Q2023" s="24">
        <f>IFNA(VLOOKUP(A2023,'HUMAN RESOURCES processed'!$A$2:$M$2692,8,0))</f>
        <v>67</v>
      </c>
      <c r="R2023" s="24">
        <f t="shared" si="6"/>
        <v>68</v>
      </c>
      <c r="S2023" s="24">
        <f>IFNA(VLOOKUP(A2023,'HUMAN RESOURCES processed'!$A$2:$M$2692,9,0))</f>
        <v>0.382</v>
      </c>
      <c r="T2023" s="24">
        <f>IFNA(VLOOKUP(A2023,'HUMAN RESOURCES processed'!$A$2:$M$2692,10,0))</f>
        <v>0.579</v>
      </c>
      <c r="U2023" s="24">
        <f>IFNA(VLOOKUP(A2023,'HUMAN RESOURCES processed'!$A$2:$M$2692,11,0))</f>
        <v>0.039</v>
      </c>
      <c r="V2023" s="24">
        <f>IFNA(VLOOKUP(A2023,'HUMAN RESOURCES processed'!$A$2:$M$2692,12,0))</f>
        <v>105097</v>
      </c>
      <c r="W2023" s="24">
        <f>IFNA(VLOOKUP(A2023,'HUMAN RESOURCES processed'!$A$2:$M$2692,13,0))</f>
        <v>0.223</v>
      </c>
      <c r="X2023" s="24">
        <f>IFNA(VLOOKUP(A2023,'TOURISM processed'!$A$2:$F$2692,5,0))</f>
        <v>25000000</v>
      </c>
      <c r="Y2023" s="24">
        <f>IFNA(VLOOKUP(A2023,'TOURISM processed'!$A$2:$F$2692,6,0))</f>
        <v>7000000</v>
      </c>
      <c r="Z2023" s="24">
        <f t="shared" si="7"/>
        <v>66.60513621</v>
      </c>
      <c r="AA2023" s="24">
        <f>IFNA(VLOOKUP(A2023,'BUSINESS processed'!A2023:J4713,5,0))</f>
        <v>0.587</v>
      </c>
      <c r="AB2023" s="24">
        <f>IFNA(VLOOKUP(A2023,'BUSINESS processed'!A2023:J4713,6,0))</f>
        <v>16</v>
      </c>
      <c r="AC2023" s="24">
        <f t="shared" si="1164"/>
        <v>0</v>
      </c>
      <c r="AD2023" s="24">
        <f>IFNA(VLOOKUP(A2023,'BUSINESS processed'!A2023:J4713,8,0))</f>
        <v>128</v>
      </c>
      <c r="AE2023" s="24">
        <f>IFNA(VLOOKUP(A2023,'BUSINESS processed'!A2023:J4713,9,0))</f>
        <v>0.136</v>
      </c>
      <c r="AF2023" s="27">
        <f>IFNA(VLOOKUP(A2023,'BUSINESS processed'!A2023:J4713,10,0))</f>
        <v>0.261</v>
      </c>
      <c r="AG2023" s="26"/>
      <c r="AH2023" s="26"/>
      <c r="AI2023" s="26"/>
      <c r="AJ2023" s="26"/>
      <c r="AK2023" s="26"/>
      <c r="AL2023" s="26"/>
      <c r="AM2023" s="26"/>
      <c r="AN2023" s="26"/>
      <c r="AO2023" s="26"/>
      <c r="AP2023" s="26"/>
      <c r="AQ2023" s="26"/>
      <c r="AR2023" s="26"/>
      <c r="AS2023" s="26"/>
      <c r="AT2023" s="26"/>
      <c r="AU2023" s="26"/>
      <c r="AV2023" s="26"/>
      <c r="AW2023" s="26"/>
      <c r="AX2023" s="26"/>
      <c r="AY2023" s="26"/>
      <c r="AZ2023" s="26"/>
      <c r="BA2023" s="26"/>
      <c r="BB2023" s="26"/>
      <c r="BC2023" s="26"/>
      <c r="BD2023" s="26"/>
      <c r="BE2023" s="26"/>
      <c r="BF2023" s="26"/>
      <c r="BG2023" s="26"/>
      <c r="BH2023" s="26"/>
    </row>
    <row r="2024">
      <c r="A2024" s="18" t="str">
        <f t="shared" si="1"/>
        <v>Oceania_Micronesia, Fed. Sts.-Oceania_2008</v>
      </c>
      <c r="B2024" s="19" t="s">
        <v>242</v>
      </c>
      <c r="C2024" s="20" t="s">
        <v>250</v>
      </c>
      <c r="D2024" s="21" t="s">
        <v>87</v>
      </c>
      <c r="E2024" s="22">
        <v>2.61339642E8</v>
      </c>
      <c r="F2024" s="22">
        <f t="shared" si="2"/>
        <v>2500.905682</v>
      </c>
      <c r="G2024" s="23">
        <v>0.129</v>
      </c>
      <c r="H2024" s="23">
        <v>323.0</v>
      </c>
      <c r="I2024" s="23">
        <v>0.144</v>
      </c>
      <c r="J2024" s="24">
        <f t="shared" si="1161"/>
        <v>0</v>
      </c>
      <c r="K2024" s="24">
        <f t="shared" si="3"/>
        <v>0</v>
      </c>
      <c r="L2024" s="24">
        <f>IF(AND(C2024=C2023,C2024&gt;C2023),C2023,0)</f>
        <v>0</v>
      </c>
      <c r="M2024" s="24">
        <f t="shared" si="5"/>
        <v>0</v>
      </c>
      <c r="N2024" s="24">
        <f>IFNA(VLOOKUP(A2024,'HUMAN RESOURCES processed'!$A$2:$M$2692,5,0))</f>
        <v>0.024</v>
      </c>
      <c r="O2024" s="24">
        <f>IFNA(VLOOKUP(A2024,'HUMAN RESOURCES processed'!$A$2:$M$2692,6,0))</f>
        <v>0.034</v>
      </c>
      <c r="P2024" s="24">
        <f>IFNA(VLOOKUP(A2024,'HUMAN RESOURCES processed'!$A$2:$M$2692,7,0))</f>
        <v>69</v>
      </c>
      <c r="Q2024" s="24">
        <f>IFNA(VLOOKUP(A2024,'HUMAN RESOURCES processed'!$A$2:$M$2692,8,0))</f>
        <v>68</v>
      </c>
      <c r="R2024" s="24">
        <f t="shared" si="6"/>
        <v>68.5</v>
      </c>
      <c r="S2024" s="24">
        <f>IFNA(VLOOKUP(A2024,'HUMAN RESOURCES processed'!$A$2:$M$2692,9,0))</f>
        <v>0.378</v>
      </c>
      <c r="T2024" s="24">
        <f>IFNA(VLOOKUP(A2024,'HUMAN RESOURCES processed'!$A$2:$M$2692,10,0))</f>
        <v>0.583</v>
      </c>
      <c r="U2024" s="24">
        <f>IFNA(VLOOKUP(A2024,'HUMAN RESOURCES processed'!$A$2:$M$2692,11,0))</f>
        <v>0.039</v>
      </c>
      <c r="V2024" s="24">
        <f>IFNA(VLOOKUP(A2024,'HUMAN RESOURCES processed'!$A$2:$M$2692,12,0))</f>
        <v>104498</v>
      </c>
      <c r="W2024" s="24">
        <f>IFNA(VLOOKUP(A2024,'HUMAN RESOURCES processed'!$A$2:$M$2692,13,0))</f>
        <v>0.223</v>
      </c>
      <c r="X2024" s="24">
        <f>IFNA(VLOOKUP(A2024,'TOURISM processed'!$A$2:$F$2692,5,0))</f>
        <v>27000000</v>
      </c>
      <c r="Y2024" s="24">
        <f>IFNA(VLOOKUP(A2024,'TOURISM processed'!$A$2:$F$2692,6,0))</f>
        <v>7000000</v>
      </c>
      <c r="Z2024" s="24">
        <f t="shared" si="7"/>
        <v>66.98692798</v>
      </c>
      <c r="AA2024" s="24">
        <f>IFNA(VLOOKUP(A2024,'BUSINESS processed'!A2024:J4714,5,0))</f>
        <v>0.587</v>
      </c>
      <c r="AB2024" s="24">
        <f>IFNA(VLOOKUP(A2024,'BUSINESS processed'!A2024:J4714,6,0))</f>
        <v>16</v>
      </c>
      <c r="AC2024" s="24">
        <f t="shared" si="1164"/>
        <v>0</v>
      </c>
      <c r="AD2024" s="24">
        <f>IFNA(VLOOKUP(A2024,'BUSINESS processed'!A2024:J4714,8,0))</f>
        <v>128</v>
      </c>
      <c r="AE2024" s="24">
        <f>IFNA(VLOOKUP(A2024,'BUSINESS processed'!A2024:J4714,9,0))</f>
        <v>0.145</v>
      </c>
      <c r="AF2024" s="27">
        <f>IFNA(VLOOKUP(A2024,'BUSINESS processed'!A2024:J4714,10,0))</f>
        <v>0.263</v>
      </c>
      <c r="AG2024" s="26"/>
      <c r="AH2024" s="26"/>
      <c r="AI2024" s="26"/>
      <c r="AJ2024" s="26"/>
      <c r="AK2024" s="26"/>
      <c r="AL2024" s="26"/>
      <c r="AM2024" s="26"/>
      <c r="AN2024" s="26"/>
      <c r="AO2024" s="26"/>
      <c r="AP2024" s="26"/>
      <c r="AQ2024" s="26"/>
      <c r="AR2024" s="26"/>
      <c r="AS2024" s="26"/>
      <c r="AT2024" s="26"/>
      <c r="AU2024" s="26"/>
      <c r="AV2024" s="26"/>
      <c r="AW2024" s="26"/>
      <c r="AX2024" s="26"/>
      <c r="AY2024" s="26"/>
      <c r="AZ2024" s="26"/>
      <c r="BA2024" s="26"/>
      <c r="BB2024" s="26"/>
      <c r="BC2024" s="26"/>
      <c r="BD2024" s="26"/>
      <c r="BE2024" s="26"/>
      <c r="BF2024" s="26"/>
      <c r="BG2024" s="26"/>
      <c r="BH2024" s="26"/>
    </row>
    <row r="2025">
      <c r="A2025" s="18" t="str">
        <f t="shared" si="1"/>
        <v>Oceania_Micronesia, Fed. Sts.-Oceania_2009</v>
      </c>
      <c r="B2025" s="19" t="s">
        <v>242</v>
      </c>
      <c r="C2025" s="20" t="s">
        <v>250</v>
      </c>
      <c r="D2025" s="21" t="s">
        <v>88</v>
      </c>
      <c r="E2025" s="22">
        <v>2.77510923E8</v>
      </c>
      <c r="F2025" s="22">
        <f t="shared" si="2"/>
        <v>2668.810507</v>
      </c>
      <c r="G2025" s="23">
        <v>0.134</v>
      </c>
      <c r="H2025" s="23">
        <v>357.0</v>
      </c>
      <c r="I2025" s="23">
        <v>0.154</v>
      </c>
      <c r="J2025" s="24">
        <f t="shared" si="1161"/>
        <v>0</v>
      </c>
      <c r="K2025" s="24">
        <f t="shared" si="3"/>
        <v>0</v>
      </c>
      <c r="L2025" s="24">
        <f>IFNA(VLOOKUP(A2025,'ENERGY processed'!$A$2:$H$2692,8,0),"")</f>
        <v>117</v>
      </c>
      <c r="M2025" s="24">
        <f t="shared" si="5"/>
        <v>0.001125183924</v>
      </c>
      <c r="N2025" s="24">
        <f>IFNA(VLOOKUP(A2025,'HUMAN RESOURCES processed'!$A$2:$M$2692,5,0))</f>
        <v>0.024</v>
      </c>
      <c r="O2025" s="24">
        <f>IFNA(VLOOKUP(A2025,'HUMAN RESOURCES processed'!$A$2:$M$2692,6,0))</f>
        <v>0.033</v>
      </c>
      <c r="P2025" s="24">
        <f>IFNA(VLOOKUP(A2025,'HUMAN RESOURCES processed'!$A$2:$M$2692,7,0))</f>
        <v>69</v>
      </c>
      <c r="Q2025" s="24">
        <f>IFNA(VLOOKUP(A2025,'HUMAN RESOURCES processed'!$A$2:$M$2692,8,0))</f>
        <v>68</v>
      </c>
      <c r="R2025" s="24">
        <f t="shared" si="6"/>
        <v>68.5</v>
      </c>
      <c r="S2025" s="24">
        <f>IFNA(VLOOKUP(A2025,'HUMAN RESOURCES processed'!$A$2:$M$2692,9,0))</f>
        <v>0.374</v>
      </c>
      <c r="T2025" s="24">
        <f>IFNA(VLOOKUP(A2025,'HUMAN RESOURCES processed'!$A$2:$M$2692,10,0))</f>
        <v>0.588</v>
      </c>
      <c r="U2025" s="24">
        <f>IFNA(VLOOKUP(A2025,'HUMAN RESOURCES processed'!$A$2:$M$2692,11,0))</f>
        <v>0.039</v>
      </c>
      <c r="V2025" s="24">
        <f>IFNA(VLOOKUP(A2025,'HUMAN RESOURCES processed'!$A$2:$M$2692,12,0))</f>
        <v>103983</v>
      </c>
      <c r="W2025" s="24">
        <f>IFNA(VLOOKUP(A2025,'HUMAN RESOURCES processed'!$A$2:$M$2692,13,0))</f>
        <v>0.223</v>
      </c>
      <c r="X2025" s="24">
        <f>IFNA(VLOOKUP(A2025,'TOURISM processed'!$A$2:$F$2692,5,0))</f>
        <v>27000000</v>
      </c>
      <c r="Y2025" s="24">
        <f>IFNA(VLOOKUP(A2025,'TOURISM processed'!$A$2:$F$2692,6,0))</f>
        <v>8000000</v>
      </c>
      <c r="Z2025" s="24">
        <f t="shared" si="7"/>
        <v>76.93565294</v>
      </c>
      <c r="AA2025" s="24">
        <f>IFNA(VLOOKUP(A2025,'BUSINESS processed'!A2025:J4715,5,0))</f>
        <v>0.587</v>
      </c>
      <c r="AB2025" s="24">
        <f>IFNA(VLOOKUP(A2025,'BUSINESS processed'!A2025:J4715,6,0))</f>
        <v>16</v>
      </c>
      <c r="AC2025" s="24">
        <f t="shared" si="1164"/>
        <v>0</v>
      </c>
      <c r="AD2025" s="24">
        <f>IFNA(VLOOKUP(A2025,'BUSINESS processed'!A2025:J4715,8,0))</f>
        <v>128</v>
      </c>
      <c r="AE2025" s="24">
        <f>IFNA(VLOOKUP(A2025,'BUSINESS processed'!A2025:J4715,9,0))</f>
        <v>0.154</v>
      </c>
      <c r="AF2025" s="27">
        <f>IFNA(VLOOKUP(A2025,'BUSINESS processed'!A2025:J4715,10,0))</f>
        <v>0.264</v>
      </c>
      <c r="AG2025" s="26"/>
      <c r="AH2025" s="26"/>
      <c r="AI2025" s="26"/>
      <c r="AJ2025" s="26"/>
      <c r="AK2025" s="26"/>
      <c r="AL2025" s="26"/>
      <c r="AM2025" s="26"/>
      <c r="AN2025" s="26"/>
      <c r="AO2025" s="26"/>
      <c r="AP2025" s="26"/>
      <c r="AQ2025" s="26"/>
      <c r="AR2025" s="26"/>
      <c r="AS2025" s="26"/>
      <c r="AT2025" s="26"/>
      <c r="AU2025" s="26"/>
      <c r="AV2025" s="26"/>
      <c r="AW2025" s="26"/>
      <c r="AX2025" s="26"/>
      <c r="AY2025" s="26"/>
      <c r="AZ2025" s="26"/>
      <c r="BA2025" s="26"/>
      <c r="BB2025" s="26"/>
      <c r="BC2025" s="26"/>
      <c r="BD2025" s="26"/>
      <c r="BE2025" s="26"/>
      <c r="BF2025" s="26"/>
      <c r="BG2025" s="26"/>
      <c r="BH2025" s="26"/>
    </row>
    <row r="2026">
      <c r="A2026" s="18" t="str">
        <f t="shared" si="1"/>
        <v>Oceania_Micronesia, Fed. Sts.-Oceania_2010</v>
      </c>
      <c r="B2026" s="19" t="s">
        <v>242</v>
      </c>
      <c r="C2026" s="20" t="s">
        <v>250</v>
      </c>
      <c r="D2026" s="21" t="s">
        <v>89</v>
      </c>
      <c r="E2026" s="22">
        <v>2.9411723E8</v>
      </c>
      <c r="F2026" s="22">
        <f t="shared" si="2"/>
        <v>2838.448837</v>
      </c>
      <c r="G2026" s="23">
        <v>0.138</v>
      </c>
      <c r="H2026" s="23">
        <v>393.0</v>
      </c>
      <c r="I2026" s="23">
        <v>0.151</v>
      </c>
      <c r="J2026" s="24">
        <f t="shared" si="1161"/>
        <v>0</v>
      </c>
      <c r="K2026" s="24">
        <f t="shared" si="3"/>
        <v>0</v>
      </c>
      <c r="L2026" s="24">
        <f>IF(AND(C2026=C2025,C2026&gt;C2025),C2025,0)</f>
        <v>0</v>
      </c>
      <c r="M2026" s="24">
        <f t="shared" si="5"/>
        <v>0</v>
      </c>
      <c r="N2026" s="24">
        <f>IFNA(VLOOKUP(A2026,'HUMAN RESOURCES processed'!$A$2:$M$2692,5,0))</f>
        <v>0.024</v>
      </c>
      <c r="O2026" s="24">
        <f>IFNA(VLOOKUP(A2026,'HUMAN RESOURCES processed'!$A$2:$M$2692,6,0))</f>
        <v>0.033</v>
      </c>
      <c r="P2026" s="24">
        <f>IFNA(VLOOKUP(A2026,'HUMAN RESOURCES processed'!$A$2:$M$2692,7,0))</f>
        <v>69</v>
      </c>
      <c r="Q2026" s="24">
        <f>IFNA(VLOOKUP(A2026,'HUMAN RESOURCES processed'!$A$2:$M$2692,8,0))</f>
        <v>68</v>
      </c>
      <c r="R2026" s="24">
        <f t="shared" si="6"/>
        <v>68.5</v>
      </c>
      <c r="S2026" s="24">
        <f>IFNA(VLOOKUP(A2026,'HUMAN RESOURCES processed'!$A$2:$M$2692,9,0))</f>
        <v>0.369</v>
      </c>
      <c r="T2026" s="24">
        <f>IFNA(VLOOKUP(A2026,'HUMAN RESOURCES processed'!$A$2:$M$2692,10,0))</f>
        <v>0.593</v>
      </c>
      <c r="U2026" s="24">
        <f>IFNA(VLOOKUP(A2026,'HUMAN RESOURCES processed'!$A$2:$M$2692,11,0))</f>
        <v>0.038</v>
      </c>
      <c r="V2026" s="24">
        <f>IFNA(VLOOKUP(A2026,'HUMAN RESOURCES processed'!$A$2:$M$2692,12,0))</f>
        <v>103619</v>
      </c>
      <c r="W2026" s="24">
        <f>IFNA(VLOOKUP(A2026,'HUMAN RESOURCES processed'!$A$2:$M$2692,13,0))</f>
        <v>0.223</v>
      </c>
      <c r="X2026" s="24">
        <f>IFNA(VLOOKUP(A2026,'TOURISM processed'!$A$2:$F$2692,5,0))</f>
        <v>29000000</v>
      </c>
      <c r="Y2026" s="24">
        <f>IFNA(VLOOKUP(A2026,'TOURISM processed'!$A$2:$F$2692,6,0))</f>
        <v>8000000</v>
      </c>
      <c r="Z2026" s="24">
        <f t="shared" si="7"/>
        <v>77.20591783</v>
      </c>
      <c r="AA2026" s="24">
        <f>IFNA(VLOOKUP(A2026,'BUSINESS processed'!A2026:J4716,5,0))</f>
        <v>0.587</v>
      </c>
      <c r="AB2026" s="24">
        <f>IFNA(VLOOKUP(A2026,'BUSINESS processed'!A2026:J4716,6,0))</f>
        <v>16</v>
      </c>
      <c r="AC2026" s="24">
        <f t="shared" si="1164"/>
        <v>0</v>
      </c>
      <c r="AD2026" s="24">
        <f>IFNA(VLOOKUP(A2026,'BUSINESS processed'!A2026:J4716,8,0))</f>
        <v>128</v>
      </c>
      <c r="AE2026" s="24">
        <f>IFNA(VLOOKUP(A2026,'BUSINESS processed'!A2026:J4716,9,0))</f>
        <v>0.2</v>
      </c>
      <c r="AF2026" s="27">
        <f>IFNA(VLOOKUP(A2026,'BUSINESS processed'!A2026:J4716,10,0))</f>
        <v>0.266</v>
      </c>
      <c r="AG2026" s="26"/>
      <c r="AH2026" s="26"/>
      <c r="AI2026" s="26"/>
      <c r="AJ2026" s="26"/>
      <c r="AK2026" s="26"/>
      <c r="AL2026" s="26"/>
      <c r="AM2026" s="26"/>
      <c r="AN2026" s="26"/>
      <c r="AO2026" s="26"/>
      <c r="AP2026" s="26"/>
      <c r="AQ2026" s="26"/>
      <c r="AR2026" s="26"/>
      <c r="AS2026" s="26"/>
      <c r="AT2026" s="26"/>
      <c r="AU2026" s="26"/>
      <c r="AV2026" s="26"/>
      <c r="AW2026" s="26"/>
      <c r="AX2026" s="26"/>
      <c r="AY2026" s="26"/>
      <c r="AZ2026" s="26"/>
      <c r="BA2026" s="26"/>
      <c r="BB2026" s="26"/>
      <c r="BC2026" s="26"/>
      <c r="BD2026" s="26"/>
      <c r="BE2026" s="26"/>
      <c r="BF2026" s="26"/>
      <c r="BG2026" s="26"/>
      <c r="BH2026" s="26"/>
    </row>
    <row r="2027">
      <c r="A2027" s="18" t="str">
        <f t="shared" si="1"/>
        <v>Oceania_Micronesia, Fed. Sts.-Oceania_2011</v>
      </c>
      <c r="B2027" s="19" t="s">
        <v>242</v>
      </c>
      <c r="C2027" s="20" t="s">
        <v>250</v>
      </c>
      <c r="D2027" s="21" t="s">
        <v>90</v>
      </c>
      <c r="E2027" s="22">
        <v>3.10287519E8</v>
      </c>
      <c r="F2027" s="22">
        <f t="shared" si="2"/>
        <v>3000.150052</v>
      </c>
      <c r="G2027" s="23">
        <v>0.137</v>
      </c>
      <c r="H2027" s="23">
        <v>412.0</v>
      </c>
      <c r="I2027" s="23">
        <v>0.144</v>
      </c>
      <c r="J2027" s="24">
        <f t="shared" si="1161"/>
        <v>0</v>
      </c>
      <c r="K2027" s="24">
        <f t="shared" si="3"/>
        <v>0</v>
      </c>
      <c r="L2027" s="24">
        <f>IFNA(VLOOKUP(A2027,'ENERGY processed'!$A$2:$H$2692,8,0),"")</f>
        <v>125</v>
      </c>
      <c r="M2027" s="24">
        <f t="shared" si="5"/>
        <v>0.001208616955</v>
      </c>
      <c r="N2027" s="24">
        <f>IFNA(VLOOKUP(A2027,'HUMAN RESOURCES processed'!$A$2:$M$2692,5,0))</f>
        <v>0.024</v>
      </c>
      <c r="O2027" s="24">
        <f>IFNA(VLOOKUP(A2027,'HUMAN RESOURCES processed'!$A$2:$M$2692,6,0))</f>
        <v>0.032</v>
      </c>
      <c r="P2027" s="24">
        <f>IFNA(VLOOKUP(A2027,'HUMAN RESOURCES processed'!$A$2:$M$2692,7,0))</f>
        <v>70</v>
      </c>
      <c r="Q2027" s="24">
        <f>IFNA(VLOOKUP(A2027,'HUMAN RESOURCES processed'!$A$2:$M$2692,8,0))</f>
        <v>68</v>
      </c>
      <c r="R2027" s="24">
        <f t="shared" si="6"/>
        <v>69</v>
      </c>
      <c r="S2027" s="24">
        <f>IFNA(VLOOKUP(A2027,'HUMAN RESOURCES processed'!$A$2:$M$2692,9,0))</f>
        <v>0.364</v>
      </c>
      <c r="T2027" s="24">
        <f>IFNA(VLOOKUP(A2027,'HUMAN RESOURCES processed'!$A$2:$M$2692,10,0))</f>
        <v>0.597</v>
      </c>
      <c r="U2027" s="24">
        <f>IFNA(VLOOKUP(A2027,'HUMAN RESOURCES processed'!$A$2:$M$2692,11,0))</f>
        <v>0.039</v>
      </c>
      <c r="V2027" s="24">
        <f>IFNA(VLOOKUP(A2027,'HUMAN RESOURCES processed'!$A$2:$M$2692,12,0))</f>
        <v>103424</v>
      </c>
      <c r="W2027" s="24">
        <f>IFNA(VLOOKUP(A2027,'HUMAN RESOURCES processed'!$A$2:$M$2692,13,0))</f>
        <v>0.223</v>
      </c>
      <c r="X2027" s="24">
        <f>IFNA(VLOOKUP(A2027,'TOURISM processed'!$A$2:$F$2692,5,0))</f>
        <v>26000000</v>
      </c>
      <c r="Y2027" s="24">
        <f>IFNA(VLOOKUP(A2027,'TOURISM processed'!$A$2:$F$2692,6,0))</f>
        <v>8000000</v>
      </c>
      <c r="Z2027" s="24">
        <f t="shared" si="7"/>
        <v>77.35148515</v>
      </c>
      <c r="AA2027" s="24">
        <f>IFNA(VLOOKUP(A2027,'BUSINESS processed'!A2027:J4717,5,0))</f>
        <v>0.59</v>
      </c>
      <c r="AB2027" s="24">
        <f>IFNA(VLOOKUP(A2027,'BUSINESS processed'!A2027:J4717,6,0))</f>
        <v>16</v>
      </c>
      <c r="AC2027" s="24">
        <f t="shared" si="1164"/>
        <v>0</v>
      </c>
      <c r="AD2027" s="24">
        <f>IFNA(VLOOKUP(A2027,'BUSINESS processed'!A2027:J4717,8,0))</f>
        <v>128</v>
      </c>
      <c r="AE2027" s="24">
        <f>IFNA(VLOOKUP(A2027,'BUSINESS processed'!A2027:J4717,9,0))</f>
        <v>0.228</v>
      </c>
      <c r="AF2027" s="27">
        <f>IFNA(VLOOKUP(A2027,'BUSINESS processed'!A2027:J4717,10,0))</f>
        <v>0.267</v>
      </c>
      <c r="AG2027" s="26"/>
      <c r="AH2027" s="26"/>
      <c r="AI2027" s="26"/>
      <c r="AJ2027" s="26"/>
      <c r="AK2027" s="26"/>
      <c r="AL2027" s="26"/>
      <c r="AM2027" s="26"/>
      <c r="AN2027" s="26"/>
      <c r="AO2027" s="26"/>
      <c r="AP2027" s="26"/>
      <c r="AQ2027" s="26"/>
      <c r="AR2027" s="26"/>
      <c r="AS2027" s="26"/>
      <c r="AT2027" s="26"/>
      <c r="AU2027" s="26"/>
      <c r="AV2027" s="26"/>
      <c r="AW2027" s="26"/>
      <c r="AX2027" s="26"/>
      <c r="AY2027" s="26"/>
      <c r="AZ2027" s="26"/>
      <c r="BA2027" s="26"/>
      <c r="BB2027" s="26"/>
      <c r="BC2027" s="26"/>
      <c r="BD2027" s="26"/>
      <c r="BE2027" s="26"/>
      <c r="BF2027" s="26"/>
      <c r="BG2027" s="26"/>
      <c r="BH2027" s="26"/>
    </row>
    <row r="2028">
      <c r="A2028" s="18" t="str">
        <f t="shared" si="1"/>
        <v>Oceania_Micronesia, Fed. Sts.-Oceania_2012</v>
      </c>
      <c r="B2028" s="19" t="s">
        <v>242</v>
      </c>
      <c r="C2028" s="20" t="s">
        <v>250</v>
      </c>
      <c r="D2028" s="21" t="s">
        <v>91</v>
      </c>
      <c r="E2028" s="22">
        <v>3.26160961E8</v>
      </c>
      <c r="F2028" s="22">
        <f t="shared" si="2"/>
        <v>3154.513864</v>
      </c>
      <c r="G2028" s="23">
        <v>0.128</v>
      </c>
      <c r="H2028" s="23">
        <v>405.0</v>
      </c>
      <c r="I2028" s="23">
        <v>0.143</v>
      </c>
      <c r="J2028" s="24">
        <f t="shared" si="1161"/>
        <v>0</v>
      </c>
      <c r="K2028" s="24">
        <f t="shared" si="3"/>
        <v>0</v>
      </c>
      <c r="L2028" s="24">
        <f t="shared" ref="L2028:L2030" si="1166">IF(AND(C2028=C2027,C2028&gt;C2027),C2027,0)</f>
        <v>0</v>
      </c>
      <c r="M2028" s="24">
        <f t="shared" si="5"/>
        <v>0</v>
      </c>
      <c r="N2028" s="24">
        <f>IFNA(VLOOKUP(A2028,'HUMAN RESOURCES processed'!$A$2:$M$2692,5,0))</f>
        <v>0.024</v>
      </c>
      <c r="O2028" s="24">
        <f>IFNA(VLOOKUP(A2028,'HUMAN RESOURCES processed'!$A$2:$M$2692,6,0))</f>
        <v>0.031</v>
      </c>
      <c r="P2028" s="24">
        <f>IFNA(VLOOKUP(A2028,'HUMAN RESOURCES processed'!$A$2:$M$2692,7,0))</f>
        <v>70</v>
      </c>
      <c r="Q2028" s="24">
        <f>IFNA(VLOOKUP(A2028,'HUMAN RESOURCES processed'!$A$2:$M$2692,8,0))</f>
        <v>68</v>
      </c>
      <c r="R2028" s="24">
        <f t="shared" si="6"/>
        <v>69</v>
      </c>
      <c r="S2028" s="24">
        <f>IFNA(VLOOKUP(A2028,'HUMAN RESOURCES processed'!$A$2:$M$2692,9,0))</f>
        <v>0.358</v>
      </c>
      <c r="T2028" s="24">
        <f>IFNA(VLOOKUP(A2028,'HUMAN RESOURCES processed'!$A$2:$M$2692,10,0))</f>
        <v>0.602</v>
      </c>
      <c r="U2028" s="24">
        <f>IFNA(VLOOKUP(A2028,'HUMAN RESOURCES processed'!$A$2:$M$2692,11,0))</f>
        <v>0.039</v>
      </c>
      <c r="V2028" s="24">
        <f>IFNA(VLOOKUP(A2028,'HUMAN RESOURCES processed'!$A$2:$M$2692,12,0))</f>
        <v>103395</v>
      </c>
      <c r="W2028" s="24">
        <f>IFNA(VLOOKUP(A2028,'HUMAN RESOURCES processed'!$A$2:$M$2692,13,0))</f>
        <v>0.223</v>
      </c>
      <c r="X2028" s="24">
        <f>IF(AND(C2028=C2027,D2028&gt;D2027),X2027,0)</f>
        <v>26000000</v>
      </c>
      <c r="Y2028" s="24">
        <f t="shared" ref="Y2028:Y2030" si="1167">IF(AND(C2028=C2027,D2028&gt;D2027),Y2027,0)</f>
        <v>8000000</v>
      </c>
      <c r="Z2028" s="24">
        <f t="shared" si="7"/>
        <v>77.37318052</v>
      </c>
      <c r="AA2028" s="24">
        <f>IFNA(VLOOKUP(A2028,'BUSINESS processed'!A2028:J4718,5,0))</f>
        <v>0.599</v>
      </c>
      <c r="AB2028" s="24">
        <f>IFNA(VLOOKUP(A2028,'BUSINESS processed'!A2028:J4718,6,0))</f>
        <v>16</v>
      </c>
      <c r="AC2028" s="24">
        <f>IFNA(VLOOKUP(A2028,'BUSINESS processed'!A2028:J4718,7,0))</f>
        <v>150</v>
      </c>
      <c r="AD2028" s="24">
        <f>IFNA(VLOOKUP(A2028,'BUSINESS processed'!A2028:J4718,8,0))</f>
        <v>128</v>
      </c>
      <c r="AE2028" s="24">
        <f>IFNA(VLOOKUP(A2028,'BUSINESS processed'!A2028:J4718,9,0))</f>
        <v>0.26</v>
      </c>
      <c r="AF2028" s="27">
        <f>IFNA(VLOOKUP(A2028,'BUSINESS processed'!A2028:J4718,10,0))</f>
        <v>0.302</v>
      </c>
      <c r="AG2028" s="26"/>
      <c r="AH2028" s="26"/>
      <c r="AI2028" s="26"/>
      <c r="AJ2028" s="26"/>
      <c r="AK2028" s="26"/>
      <c r="AL2028" s="26"/>
      <c r="AM2028" s="26"/>
      <c r="AN2028" s="26"/>
      <c r="AO2028" s="26"/>
      <c r="AP2028" s="26"/>
      <c r="AQ2028" s="26"/>
      <c r="AR2028" s="26"/>
      <c r="AS2028" s="26"/>
      <c r="AT2028" s="26"/>
      <c r="AU2028" s="26"/>
      <c r="AV2028" s="26"/>
      <c r="AW2028" s="26"/>
      <c r="AX2028" s="26"/>
      <c r="AY2028" s="26"/>
      <c r="AZ2028" s="26"/>
      <c r="BA2028" s="26"/>
      <c r="BB2028" s="26"/>
      <c r="BC2028" s="26"/>
      <c r="BD2028" s="26"/>
      <c r="BE2028" s="26"/>
      <c r="BF2028" s="26"/>
      <c r="BG2028" s="26"/>
      <c r="BH2028" s="26"/>
    </row>
    <row r="2029">
      <c r="A2029" s="18" t="str">
        <f t="shared" si="1"/>
        <v>Oceania_New Caledonia-Oceania_2000</v>
      </c>
      <c r="B2029" s="19" t="s">
        <v>242</v>
      </c>
      <c r="C2029" s="20" t="s">
        <v>251</v>
      </c>
      <c r="D2029" s="21" t="s">
        <v>70</v>
      </c>
      <c r="E2029" s="22">
        <v>2.682347064E9</v>
      </c>
      <c r="F2029" s="22">
        <f t="shared" si="2"/>
        <v>12579.5951</v>
      </c>
      <c r="G2029" s="39">
        <f t="shared" ref="G2029:G2041" si="1168">IF(AND(C2029=C2028,D2029&gt;D2028),G2028,0)</f>
        <v>0</v>
      </c>
      <c r="H2029" s="39">
        <f t="shared" ref="H2029:H2041" si="1169">IF(AND(C2029=C2028,C2029&gt;C2028),C2028,0)</f>
        <v>0</v>
      </c>
      <c r="I2029" s="39">
        <f t="shared" ref="I2029:I2041" si="1170">IF(AND(C2029=C2028,D2029&gt;D2028),I2028,0)</f>
        <v>0</v>
      </c>
      <c r="J2029" s="24">
        <f t="shared" si="1161"/>
        <v>0</v>
      </c>
      <c r="K2029" s="24">
        <f t="shared" si="3"/>
        <v>0</v>
      </c>
      <c r="L2029" s="24">
        <f t="shared" si="1166"/>
        <v>0</v>
      </c>
      <c r="M2029" s="24">
        <f t="shared" si="5"/>
        <v>0</v>
      </c>
      <c r="N2029" s="24">
        <f>IFNA(VLOOKUP(A2029,'HUMAN RESOURCES processed'!$A$2:$M$2692,5,0))</f>
        <v>0.021</v>
      </c>
      <c r="O2029" s="24">
        <f t="shared" ref="O2029:O2041" si="1171">IF(AND(C2029=C2028,D2029&gt;806),O2028,0)</f>
        <v>0</v>
      </c>
      <c r="P2029" s="24">
        <f>IFNA(VLOOKUP(A2029,'HUMAN RESOURCES processed'!$A$2:$M$2692,7,0))</f>
        <v>78</v>
      </c>
      <c r="Q2029" s="24">
        <f>IFNA(VLOOKUP(A2029,'HUMAN RESOURCES processed'!$A$2:$M$2692,8,0))</f>
        <v>72</v>
      </c>
      <c r="R2029" s="24">
        <f t="shared" si="6"/>
        <v>75</v>
      </c>
      <c r="S2029" s="24">
        <f>IFNA(VLOOKUP(A2029,'HUMAN RESOURCES processed'!$A$2:$M$2692,9,0))</f>
        <v>0.287</v>
      </c>
      <c r="T2029" s="24">
        <f>IFNA(VLOOKUP(A2029,'HUMAN RESOURCES processed'!$A$2:$M$2692,10,0))</f>
        <v>0.654</v>
      </c>
      <c r="U2029" s="24">
        <f>IFNA(VLOOKUP(A2029,'HUMAN RESOURCES processed'!$A$2:$M$2692,11,0))</f>
        <v>0.059</v>
      </c>
      <c r="V2029" s="24">
        <f>IFNA(VLOOKUP(A2029,'HUMAN RESOURCES processed'!$A$2:$M$2692,12,0))</f>
        <v>213230</v>
      </c>
      <c r="W2029" s="24">
        <f>IFNA(VLOOKUP(A2029,'HUMAN RESOURCES processed'!$A$2:$M$2692,13,0))</f>
        <v>0.618</v>
      </c>
      <c r="X2029" s="24">
        <f>IFNA(VLOOKUP(A2029,'TOURISM processed'!$A$2:$F$2692,5,0))</f>
        <v>111000000</v>
      </c>
      <c r="Y2029" s="24">
        <f t="shared" si="1167"/>
        <v>0</v>
      </c>
      <c r="Z2029" s="24">
        <f t="shared" si="7"/>
        <v>0</v>
      </c>
      <c r="AA2029" s="24">
        <f t="shared" ref="AA2029:AA2046" si="1172">IF(AND(C2029=C2028,D2029&gt;D2028),AA2028,0)</f>
        <v>0</v>
      </c>
      <c r="AB2029" s="24">
        <f t="shared" ref="AB2029:AB2044" si="1173">IF(AND(C2029=C2028,D2029&gt;D2028),AB2028,0)</f>
        <v>0</v>
      </c>
      <c r="AC2029" s="24">
        <f t="shared" ref="AC2029:AC2053" si="1174">IF(AND(C2029=C2028,D2029&gt;D2028),AC2028,0)</f>
        <v>0</v>
      </c>
      <c r="AD2029" s="24">
        <f t="shared" ref="AD2029:AD2046" si="1175">IF(AND(C2029=C2028,D2029&gt;D2028),AD2028,0)</f>
        <v>0</v>
      </c>
      <c r="AE2029" s="24">
        <f>IFNA(VLOOKUP(A2029,'BUSINESS processed'!A2029:J4719,9,0))</f>
        <v>0.139</v>
      </c>
      <c r="AF2029" s="27">
        <f>IFNA(VLOOKUP(A2029,'BUSINESS processed'!A2029:J4719,10,0))</f>
        <v>0.238</v>
      </c>
      <c r="AG2029" s="26"/>
      <c r="AH2029" s="26"/>
      <c r="AI2029" s="26"/>
      <c r="AJ2029" s="26"/>
      <c r="AK2029" s="26"/>
      <c r="AL2029" s="26"/>
      <c r="AM2029" s="26"/>
      <c r="AN2029" s="26"/>
      <c r="AO2029" s="26"/>
      <c r="AP2029" s="26"/>
      <c r="AQ2029" s="26"/>
      <c r="AR2029" s="26"/>
      <c r="AS2029" s="26"/>
      <c r="AT2029" s="26"/>
      <c r="AU2029" s="26"/>
      <c r="AV2029" s="26"/>
      <c r="AW2029" s="26"/>
      <c r="AX2029" s="26"/>
      <c r="AY2029" s="26"/>
      <c r="AZ2029" s="26"/>
      <c r="BA2029" s="26"/>
      <c r="BB2029" s="26"/>
      <c r="BC2029" s="26"/>
      <c r="BD2029" s="26"/>
      <c r="BE2029" s="26"/>
      <c r="BF2029" s="26"/>
      <c r="BG2029" s="26"/>
      <c r="BH2029" s="26"/>
    </row>
    <row r="2030">
      <c r="A2030" s="18" t="str">
        <f t="shared" si="1"/>
        <v>Oceania_New Caledonia-Oceania_2001</v>
      </c>
      <c r="B2030" s="19" t="s">
        <v>242</v>
      </c>
      <c r="C2030" s="20" t="s">
        <v>251</v>
      </c>
      <c r="D2030" s="21" t="s">
        <v>71</v>
      </c>
      <c r="E2030" s="20">
        <f t="shared" ref="E2030:E2041" si="1176">IF(AND(C2030=C2029,D2030&gt;D2029),E2029,"")</f>
        <v>2682347064</v>
      </c>
      <c r="F2030" s="22">
        <f t="shared" si="2"/>
        <v>12342.61777</v>
      </c>
      <c r="G2030" s="39">
        <f t="shared" si="1168"/>
        <v>0</v>
      </c>
      <c r="H2030" s="39">
        <f t="shared" si="1169"/>
        <v>0</v>
      </c>
      <c r="I2030" s="39">
        <f t="shared" si="1170"/>
        <v>0</v>
      </c>
      <c r="J2030" s="24">
        <f t="shared" si="1161"/>
        <v>0</v>
      </c>
      <c r="K2030" s="24">
        <f t="shared" si="3"/>
        <v>0</v>
      </c>
      <c r="L2030" s="24">
        <f t="shared" si="1166"/>
        <v>0</v>
      </c>
      <c r="M2030" s="24">
        <f t="shared" si="5"/>
        <v>0</v>
      </c>
      <c r="N2030" s="24">
        <f>IFNA(VLOOKUP(A2030,'HUMAN RESOURCES processed'!$A$2:$M$2692,5,0))</f>
        <v>0.02</v>
      </c>
      <c r="O2030" s="24">
        <f t="shared" si="1171"/>
        <v>0</v>
      </c>
      <c r="P2030" s="24">
        <f>IFNA(VLOOKUP(A2030,'HUMAN RESOURCES processed'!$A$2:$M$2692,7,0))</f>
        <v>78</v>
      </c>
      <c r="Q2030" s="24">
        <f>IFNA(VLOOKUP(A2030,'HUMAN RESOURCES processed'!$A$2:$M$2692,8,0))</f>
        <v>72</v>
      </c>
      <c r="R2030" s="24">
        <f t="shared" si="6"/>
        <v>75</v>
      </c>
      <c r="S2030" s="24">
        <f>IFNA(VLOOKUP(A2030,'HUMAN RESOURCES processed'!$A$2:$M$2692,9,0))</f>
        <v>0.284</v>
      </c>
      <c r="T2030" s="24">
        <f>IFNA(VLOOKUP(A2030,'HUMAN RESOURCES processed'!$A$2:$M$2692,10,0))</f>
        <v>0.655</v>
      </c>
      <c r="U2030" s="24">
        <f>IFNA(VLOOKUP(A2030,'HUMAN RESOURCES processed'!$A$2:$M$2692,11,0))</f>
        <v>0.061</v>
      </c>
      <c r="V2030" s="24">
        <f>IFNA(VLOOKUP(A2030,'HUMAN RESOURCES processed'!$A$2:$M$2692,12,0))</f>
        <v>217324</v>
      </c>
      <c r="W2030" s="24">
        <f>IFNA(VLOOKUP(A2030,'HUMAN RESOURCES processed'!$A$2:$M$2692,13,0))</f>
        <v>0.622</v>
      </c>
      <c r="X2030" s="24">
        <f>IFNA(VLOOKUP(A2030,'TOURISM processed'!$A$2:$F$2692,5,0))</f>
        <v>94000000</v>
      </c>
      <c r="Y2030" s="24">
        <f t="shared" si="1167"/>
        <v>0</v>
      </c>
      <c r="Z2030" s="24">
        <f t="shared" si="7"/>
        <v>0</v>
      </c>
      <c r="AA2030" s="24">
        <f t="shared" si="1172"/>
        <v>0</v>
      </c>
      <c r="AB2030" s="24">
        <f t="shared" si="1173"/>
        <v>0</v>
      </c>
      <c r="AC2030" s="24">
        <f t="shared" si="1174"/>
        <v>0</v>
      </c>
      <c r="AD2030" s="24">
        <f t="shared" si="1175"/>
        <v>0</v>
      </c>
      <c r="AE2030" s="24">
        <f>IFNA(VLOOKUP(A2030,'BUSINESS processed'!A2030:J4720,9,0))</f>
        <v>0.182</v>
      </c>
      <c r="AF2030" s="27">
        <f>IFNA(VLOOKUP(A2030,'BUSINESS processed'!A2030:J4720,10,0))</f>
        <v>0.317</v>
      </c>
      <c r="AG2030" s="26"/>
      <c r="AH2030" s="26"/>
      <c r="AI2030" s="26"/>
      <c r="AJ2030" s="26"/>
      <c r="AK2030" s="26"/>
      <c r="AL2030" s="26"/>
      <c r="AM2030" s="26"/>
      <c r="AN2030" s="26"/>
      <c r="AO2030" s="26"/>
      <c r="AP2030" s="26"/>
      <c r="AQ2030" s="26"/>
      <c r="AR2030" s="26"/>
      <c r="AS2030" s="26"/>
      <c r="AT2030" s="26"/>
      <c r="AU2030" s="26"/>
      <c r="AV2030" s="26"/>
      <c r="AW2030" s="26"/>
      <c r="AX2030" s="26"/>
      <c r="AY2030" s="26"/>
      <c r="AZ2030" s="26"/>
      <c r="BA2030" s="26"/>
      <c r="BB2030" s="26"/>
      <c r="BC2030" s="26"/>
      <c r="BD2030" s="26"/>
      <c r="BE2030" s="26"/>
      <c r="BF2030" s="26"/>
      <c r="BG2030" s="26"/>
      <c r="BH2030" s="26"/>
    </row>
    <row r="2031">
      <c r="A2031" s="18" t="str">
        <f t="shared" si="1"/>
        <v>Oceania_New Caledonia-Oceania_2002</v>
      </c>
      <c r="B2031" s="19" t="s">
        <v>242</v>
      </c>
      <c r="C2031" s="20" t="s">
        <v>251</v>
      </c>
      <c r="D2031" s="21" t="s">
        <v>72</v>
      </c>
      <c r="E2031" s="20">
        <f t="shared" si="1176"/>
        <v>2682347064</v>
      </c>
      <c r="F2031" s="22">
        <f t="shared" si="2"/>
        <v>12110.46577</v>
      </c>
      <c r="G2031" s="39">
        <f t="shared" si="1168"/>
        <v>0</v>
      </c>
      <c r="H2031" s="39">
        <f t="shared" si="1169"/>
        <v>0</v>
      </c>
      <c r="I2031" s="39">
        <f t="shared" si="1170"/>
        <v>0</v>
      </c>
      <c r="J2031" s="24">
        <f t="shared" si="1161"/>
        <v>0</v>
      </c>
      <c r="K2031" s="24">
        <f t="shared" si="3"/>
        <v>0</v>
      </c>
      <c r="L2031" s="24">
        <f>IFNA(VLOOKUP(A2031,'ENERGY processed'!$A$2:$H$2692,8,0),"")</f>
        <v>3920</v>
      </c>
      <c r="M2031" s="24">
        <f t="shared" si="5"/>
        <v>0.01769831595</v>
      </c>
      <c r="N2031" s="24">
        <f>IFNA(VLOOKUP(A2031,'HUMAN RESOURCES processed'!$A$2:$M$2692,5,0))</f>
        <v>0.019</v>
      </c>
      <c r="O2031" s="24">
        <f t="shared" si="1171"/>
        <v>0</v>
      </c>
      <c r="P2031" s="24">
        <f>IFNA(VLOOKUP(A2031,'HUMAN RESOURCES processed'!$A$2:$M$2692,7,0))</f>
        <v>79</v>
      </c>
      <c r="Q2031" s="24">
        <f>IFNA(VLOOKUP(A2031,'HUMAN RESOURCES processed'!$A$2:$M$2692,8,0))</f>
        <v>71</v>
      </c>
      <c r="R2031" s="24">
        <f t="shared" si="6"/>
        <v>75</v>
      </c>
      <c r="S2031" s="24">
        <f>IFNA(VLOOKUP(A2031,'HUMAN RESOURCES processed'!$A$2:$M$2692,9,0))</f>
        <v>0.281</v>
      </c>
      <c r="T2031" s="24">
        <f>IFNA(VLOOKUP(A2031,'HUMAN RESOURCES processed'!$A$2:$M$2692,10,0))</f>
        <v>0.657</v>
      </c>
      <c r="U2031" s="24">
        <f>IFNA(VLOOKUP(A2031,'HUMAN RESOURCES processed'!$A$2:$M$2692,11,0))</f>
        <v>0.062</v>
      </c>
      <c r="V2031" s="24">
        <f>IFNA(VLOOKUP(A2031,'HUMAN RESOURCES processed'!$A$2:$M$2692,12,0))</f>
        <v>221490</v>
      </c>
      <c r="W2031" s="24">
        <f>IFNA(VLOOKUP(A2031,'HUMAN RESOURCES processed'!$A$2:$M$2692,13,0))</f>
        <v>0.626</v>
      </c>
      <c r="X2031" s="24">
        <f>IFNA(VLOOKUP(A2031,'TOURISM processed'!$A$2:$F$2692,5,0))</f>
        <v>156000000</v>
      </c>
      <c r="Y2031" s="24">
        <f>IFNA(VLOOKUP(A2031,'TOURISM processed'!$A$2:$F$2692,6,0))</f>
        <v>104000000</v>
      </c>
      <c r="Z2031" s="24">
        <f t="shared" si="7"/>
        <v>469.5471579</v>
      </c>
      <c r="AA2031" s="24">
        <f t="shared" si="1172"/>
        <v>0</v>
      </c>
      <c r="AB2031" s="24">
        <f t="shared" si="1173"/>
        <v>0</v>
      </c>
      <c r="AC2031" s="24">
        <f t="shared" si="1174"/>
        <v>0</v>
      </c>
      <c r="AD2031" s="24">
        <f t="shared" si="1175"/>
        <v>0</v>
      </c>
      <c r="AE2031" s="24">
        <f>IFNA(VLOOKUP(A2031,'BUSINESS processed'!A2031:J4721,9,0))</f>
        <v>0.224</v>
      </c>
      <c r="AF2031" s="27">
        <f>IFNA(VLOOKUP(A2031,'BUSINESS processed'!A2031:J4721,10,0))</f>
        <v>0.367</v>
      </c>
      <c r="AG2031" s="26"/>
      <c r="AH2031" s="26"/>
      <c r="AI2031" s="26"/>
      <c r="AJ2031" s="26"/>
      <c r="AK2031" s="26"/>
      <c r="AL2031" s="26"/>
      <c r="AM2031" s="26"/>
      <c r="AN2031" s="26"/>
      <c r="AO2031" s="26"/>
      <c r="AP2031" s="26"/>
      <c r="AQ2031" s="26"/>
      <c r="AR2031" s="26"/>
      <c r="AS2031" s="26"/>
      <c r="AT2031" s="26"/>
      <c r="AU2031" s="26"/>
      <c r="AV2031" s="26"/>
      <c r="AW2031" s="26"/>
      <c r="AX2031" s="26"/>
      <c r="AY2031" s="26"/>
      <c r="AZ2031" s="26"/>
      <c r="BA2031" s="26"/>
      <c r="BB2031" s="26"/>
      <c r="BC2031" s="26"/>
      <c r="BD2031" s="26"/>
      <c r="BE2031" s="26"/>
      <c r="BF2031" s="26"/>
      <c r="BG2031" s="26"/>
      <c r="BH2031" s="26"/>
    </row>
    <row r="2032">
      <c r="A2032" s="18" t="str">
        <f t="shared" si="1"/>
        <v>Oceania_New Caledonia-Oceania_2003</v>
      </c>
      <c r="B2032" s="19" t="s">
        <v>242</v>
      </c>
      <c r="C2032" s="20" t="s">
        <v>251</v>
      </c>
      <c r="D2032" s="21" t="s">
        <v>74</v>
      </c>
      <c r="E2032" s="20">
        <f t="shared" si="1176"/>
        <v>2682347064</v>
      </c>
      <c r="F2032" s="22">
        <f t="shared" si="2"/>
        <v>11882.7256</v>
      </c>
      <c r="G2032" s="39">
        <f t="shared" si="1168"/>
        <v>0</v>
      </c>
      <c r="H2032" s="39">
        <f t="shared" si="1169"/>
        <v>0</v>
      </c>
      <c r="I2032" s="39">
        <f t="shared" si="1170"/>
        <v>0</v>
      </c>
      <c r="J2032" s="24">
        <f t="shared" si="1161"/>
        <v>0</v>
      </c>
      <c r="K2032" s="24">
        <f t="shared" si="3"/>
        <v>0</v>
      </c>
      <c r="L2032" s="24">
        <f>IFNA(VLOOKUP(A2032,'ENERGY processed'!$A$2:$H$2692,8,0),"")</f>
        <v>2849</v>
      </c>
      <c r="M2032" s="24">
        <f t="shared" si="5"/>
        <v>0.01262099364</v>
      </c>
      <c r="N2032" s="24">
        <f>IFNA(VLOOKUP(A2032,'HUMAN RESOURCES processed'!$A$2:$M$2692,5,0))</f>
        <v>0.018</v>
      </c>
      <c r="O2032" s="24">
        <f t="shared" si="1171"/>
        <v>0</v>
      </c>
      <c r="P2032" s="24">
        <f>IFNA(VLOOKUP(A2032,'HUMAN RESOURCES processed'!$A$2:$M$2692,7,0))</f>
        <v>79</v>
      </c>
      <c r="Q2032" s="24">
        <f>IFNA(VLOOKUP(A2032,'HUMAN RESOURCES processed'!$A$2:$M$2692,8,0))</f>
        <v>72</v>
      </c>
      <c r="R2032" s="24">
        <f t="shared" si="6"/>
        <v>75.5</v>
      </c>
      <c r="S2032" s="24">
        <f>IFNA(VLOOKUP(A2032,'HUMAN RESOURCES processed'!$A$2:$M$2692,9,0))</f>
        <v>0.278</v>
      </c>
      <c r="T2032" s="24">
        <f>IFNA(VLOOKUP(A2032,'HUMAN RESOURCES processed'!$A$2:$M$2692,10,0))</f>
        <v>0.659</v>
      </c>
      <c r="U2032" s="24">
        <f>IFNA(VLOOKUP(A2032,'HUMAN RESOURCES processed'!$A$2:$M$2692,11,0))</f>
        <v>0.063</v>
      </c>
      <c r="V2032" s="24">
        <f>IFNA(VLOOKUP(A2032,'HUMAN RESOURCES processed'!$A$2:$M$2692,12,0))</f>
        <v>225735</v>
      </c>
      <c r="W2032" s="24">
        <f>IFNA(VLOOKUP(A2032,'HUMAN RESOURCES processed'!$A$2:$M$2692,13,0))</f>
        <v>0.629</v>
      </c>
      <c r="X2032" s="24">
        <f>IFNA(VLOOKUP(A2032,'TOURISM processed'!$A$2:$F$2692,5,0))</f>
        <v>196000000</v>
      </c>
      <c r="Y2032" s="24">
        <f>IFNA(VLOOKUP(A2032,'TOURISM processed'!$A$2:$F$2692,6,0))</f>
        <v>128000000</v>
      </c>
      <c r="Z2032" s="24">
        <f t="shared" si="7"/>
        <v>567.0365694</v>
      </c>
      <c r="AA2032" s="24">
        <f t="shared" si="1172"/>
        <v>0</v>
      </c>
      <c r="AB2032" s="24">
        <f t="shared" si="1173"/>
        <v>0</v>
      </c>
      <c r="AC2032" s="24">
        <f t="shared" si="1174"/>
        <v>0</v>
      </c>
      <c r="AD2032" s="24">
        <f t="shared" si="1175"/>
        <v>0</v>
      </c>
      <c r="AE2032" s="24">
        <f>IFNA(VLOOKUP(A2032,'BUSINESS processed'!A2032:J4722,9,0))</f>
        <v>0.264</v>
      </c>
      <c r="AF2032" s="27">
        <f>IFNA(VLOOKUP(A2032,'BUSINESS processed'!A2032:J4722,10,0))</f>
        <v>0.439</v>
      </c>
      <c r="AG2032" s="26"/>
      <c r="AH2032" s="26"/>
      <c r="AI2032" s="26"/>
      <c r="AJ2032" s="26"/>
      <c r="AK2032" s="26"/>
      <c r="AL2032" s="26"/>
      <c r="AM2032" s="26"/>
      <c r="AN2032" s="26"/>
      <c r="AO2032" s="26"/>
      <c r="AP2032" s="26"/>
      <c r="AQ2032" s="26"/>
      <c r="AR2032" s="26"/>
      <c r="AS2032" s="26"/>
      <c r="AT2032" s="26"/>
      <c r="AU2032" s="26"/>
      <c r="AV2032" s="26"/>
      <c r="AW2032" s="26"/>
      <c r="AX2032" s="26"/>
      <c r="AY2032" s="26"/>
      <c r="AZ2032" s="26"/>
      <c r="BA2032" s="26"/>
      <c r="BB2032" s="26"/>
      <c r="BC2032" s="26"/>
      <c r="BD2032" s="26"/>
      <c r="BE2032" s="26"/>
      <c r="BF2032" s="26"/>
      <c r="BG2032" s="26"/>
      <c r="BH2032" s="26"/>
    </row>
    <row r="2033">
      <c r="A2033" s="18" t="str">
        <f t="shared" si="1"/>
        <v>Oceania_New Caledonia-Oceania_2004</v>
      </c>
      <c r="B2033" s="19" t="s">
        <v>242</v>
      </c>
      <c r="C2033" s="20" t="s">
        <v>251</v>
      </c>
      <c r="D2033" s="21" t="s">
        <v>83</v>
      </c>
      <c r="E2033" s="20">
        <f t="shared" si="1176"/>
        <v>2682347064</v>
      </c>
      <c r="F2033" s="22">
        <f t="shared" si="2"/>
        <v>11658.93155</v>
      </c>
      <c r="G2033" s="39">
        <f t="shared" si="1168"/>
        <v>0</v>
      </c>
      <c r="H2033" s="39">
        <f t="shared" si="1169"/>
        <v>0</v>
      </c>
      <c r="I2033" s="39">
        <f t="shared" si="1170"/>
        <v>0</v>
      </c>
      <c r="J2033" s="24">
        <f t="shared" si="1161"/>
        <v>0</v>
      </c>
      <c r="K2033" s="24">
        <f t="shared" si="3"/>
        <v>0</v>
      </c>
      <c r="L2033" s="24">
        <f>IFNA(VLOOKUP(A2033,'ENERGY processed'!$A$2:$H$2692,8,0),"")</f>
        <v>3282</v>
      </c>
      <c r="M2033" s="24">
        <f t="shared" si="5"/>
        <v>0.01426534764</v>
      </c>
      <c r="N2033" s="24">
        <f>IFNA(VLOOKUP(A2033,'HUMAN RESOURCES processed'!$A$2:$M$2692,5,0))</f>
        <v>0.017</v>
      </c>
      <c r="O2033" s="24">
        <f t="shared" si="1171"/>
        <v>0</v>
      </c>
      <c r="P2033" s="24">
        <f>IFNA(VLOOKUP(A2033,'HUMAN RESOURCES processed'!$A$2:$M$2692,7,0))</f>
        <v>79</v>
      </c>
      <c r="Q2033" s="24">
        <f>IFNA(VLOOKUP(A2033,'HUMAN RESOURCES processed'!$A$2:$M$2692,8,0))</f>
        <v>72</v>
      </c>
      <c r="R2033" s="24">
        <f t="shared" si="6"/>
        <v>75.5</v>
      </c>
      <c r="S2033" s="24">
        <f>IFNA(VLOOKUP(A2033,'HUMAN RESOURCES processed'!$A$2:$M$2692,9,0))</f>
        <v>0.274</v>
      </c>
      <c r="T2033" s="24">
        <f>IFNA(VLOOKUP(A2033,'HUMAN RESOURCES processed'!$A$2:$M$2692,10,0))</f>
        <v>0.661</v>
      </c>
      <c r="U2033" s="24">
        <f>IFNA(VLOOKUP(A2033,'HUMAN RESOURCES processed'!$A$2:$M$2692,11,0))</f>
        <v>0.066</v>
      </c>
      <c r="V2033" s="24">
        <f>IFNA(VLOOKUP(A2033,'HUMAN RESOURCES processed'!$A$2:$M$2692,12,0))</f>
        <v>230068</v>
      </c>
      <c r="W2033" s="24">
        <f>IFNA(VLOOKUP(A2033,'HUMAN RESOURCES processed'!$A$2:$M$2692,13,0))</f>
        <v>0.633</v>
      </c>
      <c r="X2033" s="24">
        <f>IFNA(VLOOKUP(A2033,'TOURISM processed'!$A$2:$F$2692,5,0))</f>
        <v>241000000</v>
      </c>
      <c r="Y2033" s="24">
        <f>IFNA(VLOOKUP(A2033,'TOURISM processed'!$A$2:$F$2692,6,0))</f>
        <v>167000000</v>
      </c>
      <c r="Z2033" s="24">
        <f t="shared" si="7"/>
        <v>725.8723508</v>
      </c>
      <c r="AA2033" s="24">
        <f t="shared" si="1172"/>
        <v>0</v>
      </c>
      <c r="AB2033" s="24">
        <f t="shared" si="1173"/>
        <v>0</v>
      </c>
      <c r="AC2033" s="24">
        <f t="shared" si="1174"/>
        <v>0</v>
      </c>
      <c r="AD2033" s="24">
        <f t="shared" si="1175"/>
        <v>0</v>
      </c>
      <c r="AE2033" s="24">
        <f>IFNA(VLOOKUP(A2033,'BUSINESS processed'!A2033:J4723,9,0))</f>
        <v>0.303</v>
      </c>
      <c r="AF2033" s="27">
        <f>IFNA(VLOOKUP(A2033,'BUSINESS processed'!A2033:J4723,10,0))</f>
        <v>0.517</v>
      </c>
      <c r="AG2033" s="26"/>
      <c r="AH2033" s="26"/>
      <c r="AI2033" s="26"/>
      <c r="AJ2033" s="26"/>
      <c r="AK2033" s="26"/>
      <c r="AL2033" s="26"/>
      <c r="AM2033" s="26"/>
      <c r="AN2033" s="26"/>
      <c r="AO2033" s="26"/>
      <c r="AP2033" s="26"/>
      <c r="AQ2033" s="26"/>
      <c r="AR2033" s="26"/>
      <c r="AS2033" s="26"/>
      <c r="AT2033" s="26"/>
      <c r="AU2033" s="26"/>
      <c r="AV2033" s="26"/>
      <c r="AW2033" s="26"/>
      <c r="AX2033" s="26"/>
      <c r="AY2033" s="26"/>
      <c r="AZ2033" s="26"/>
      <c r="BA2033" s="26"/>
      <c r="BB2033" s="26"/>
      <c r="BC2033" s="26"/>
      <c r="BD2033" s="26"/>
      <c r="BE2033" s="26"/>
      <c r="BF2033" s="26"/>
      <c r="BG2033" s="26"/>
      <c r="BH2033" s="26"/>
    </row>
    <row r="2034">
      <c r="A2034" s="18" t="str">
        <f t="shared" si="1"/>
        <v>Oceania_New Caledonia-Oceania_2005</v>
      </c>
      <c r="B2034" s="19" t="s">
        <v>242</v>
      </c>
      <c r="C2034" s="20" t="s">
        <v>251</v>
      </c>
      <c r="D2034" s="21" t="s">
        <v>84</v>
      </c>
      <c r="E2034" s="20">
        <f t="shared" si="1176"/>
        <v>2682347064</v>
      </c>
      <c r="F2034" s="22">
        <f t="shared" si="2"/>
        <v>11443.80192</v>
      </c>
      <c r="G2034" s="39">
        <f t="shared" si="1168"/>
        <v>0</v>
      </c>
      <c r="H2034" s="39">
        <f t="shared" si="1169"/>
        <v>0</v>
      </c>
      <c r="I2034" s="39">
        <f t="shared" si="1170"/>
        <v>0</v>
      </c>
      <c r="J2034" s="24">
        <f t="shared" si="1161"/>
        <v>0</v>
      </c>
      <c r="K2034" s="24">
        <f t="shared" si="3"/>
        <v>0</v>
      </c>
      <c r="L2034" s="24">
        <f>IF(AND(C2034=C2033,C2034&gt;C2033),C2033,0)</f>
        <v>0</v>
      </c>
      <c r="M2034" s="24">
        <f t="shared" si="5"/>
        <v>0</v>
      </c>
      <c r="N2034" s="24">
        <f>IFNA(VLOOKUP(A2034,'HUMAN RESOURCES processed'!$A$2:$M$2692,5,0))</f>
        <v>0.017</v>
      </c>
      <c r="O2034" s="24">
        <f t="shared" si="1171"/>
        <v>0</v>
      </c>
      <c r="P2034" s="24">
        <f>IFNA(VLOOKUP(A2034,'HUMAN RESOURCES processed'!$A$2:$M$2692,7,0))</f>
        <v>79</v>
      </c>
      <c r="Q2034" s="24">
        <f>IFNA(VLOOKUP(A2034,'HUMAN RESOURCES processed'!$A$2:$M$2692,8,0))</f>
        <v>72</v>
      </c>
      <c r="R2034" s="24">
        <f t="shared" si="6"/>
        <v>75.5</v>
      </c>
      <c r="S2034" s="24">
        <f>IFNA(VLOOKUP(A2034,'HUMAN RESOURCES processed'!$A$2:$M$2692,9,0))</f>
        <v>0.269</v>
      </c>
      <c r="T2034" s="24">
        <f>IFNA(VLOOKUP(A2034,'HUMAN RESOURCES processed'!$A$2:$M$2692,10,0))</f>
        <v>0.662</v>
      </c>
      <c r="U2034" s="24">
        <f>IFNA(VLOOKUP(A2034,'HUMAN RESOURCES processed'!$A$2:$M$2692,11,0))</f>
        <v>0.069</v>
      </c>
      <c r="V2034" s="24">
        <f>IFNA(VLOOKUP(A2034,'HUMAN RESOURCES processed'!$A$2:$M$2692,12,0))</f>
        <v>234393</v>
      </c>
      <c r="W2034" s="24">
        <f>IFNA(VLOOKUP(A2034,'HUMAN RESOURCES processed'!$A$2:$M$2692,13,0))</f>
        <v>0.64</v>
      </c>
      <c r="X2034" s="24">
        <f>IFNA(VLOOKUP(A2034,'TOURISM processed'!$A$2:$F$2692,5,0))</f>
        <v>149000000</v>
      </c>
      <c r="Y2034" s="24">
        <f>IFNA(VLOOKUP(A2034,'TOURISM processed'!$A$2:$F$2692,6,0))</f>
        <v>122000000</v>
      </c>
      <c r="Z2034" s="24">
        <f t="shared" si="7"/>
        <v>520.4933594</v>
      </c>
      <c r="AA2034" s="24">
        <f t="shared" si="1172"/>
        <v>0</v>
      </c>
      <c r="AB2034" s="24">
        <f t="shared" si="1173"/>
        <v>0</v>
      </c>
      <c r="AC2034" s="24">
        <f t="shared" si="1174"/>
        <v>0</v>
      </c>
      <c r="AD2034" s="24">
        <f t="shared" si="1175"/>
        <v>0</v>
      </c>
      <c r="AE2034" s="24">
        <f>IFNA(VLOOKUP(A2034,'BUSINESS processed'!A2034:J4724,9,0))</f>
        <v>0.324</v>
      </c>
      <c r="AF2034" s="27">
        <f>IFNA(VLOOKUP(A2034,'BUSINESS processed'!A2034:J4724,10,0))</f>
        <v>0.587</v>
      </c>
      <c r="AG2034" s="26"/>
      <c r="AH2034" s="26"/>
      <c r="AI2034" s="26"/>
      <c r="AJ2034" s="26"/>
      <c r="AK2034" s="26"/>
      <c r="AL2034" s="26"/>
      <c r="AM2034" s="26"/>
      <c r="AN2034" s="26"/>
      <c r="AO2034" s="26"/>
      <c r="AP2034" s="26"/>
      <c r="AQ2034" s="26"/>
      <c r="AR2034" s="26"/>
      <c r="AS2034" s="26"/>
      <c r="AT2034" s="26"/>
      <c r="AU2034" s="26"/>
      <c r="AV2034" s="26"/>
      <c r="AW2034" s="26"/>
      <c r="AX2034" s="26"/>
      <c r="AY2034" s="26"/>
      <c r="AZ2034" s="26"/>
      <c r="BA2034" s="26"/>
      <c r="BB2034" s="26"/>
      <c r="BC2034" s="26"/>
      <c r="BD2034" s="26"/>
      <c r="BE2034" s="26"/>
      <c r="BF2034" s="26"/>
      <c r="BG2034" s="26"/>
      <c r="BH2034" s="26"/>
    </row>
    <row r="2035">
      <c r="A2035" s="18" t="str">
        <f t="shared" si="1"/>
        <v>Oceania_New Caledonia-Oceania_2006</v>
      </c>
      <c r="B2035" s="19" t="s">
        <v>242</v>
      </c>
      <c r="C2035" s="20" t="s">
        <v>251</v>
      </c>
      <c r="D2035" s="21" t="s">
        <v>85</v>
      </c>
      <c r="E2035" s="20">
        <f t="shared" si="1176"/>
        <v>2682347064</v>
      </c>
      <c r="F2035" s="22">
        <f t="shared" si="2"/>
        <v>11248.67195</v>
      </c>
      <c r="G2035" s="39">
        <f t="shared" si="1168"/>
        <v>0</v>
      </c>
      <c r="H2035" s="39">
        <f t="shared" si="1169"/>
        <v>0</v>
      </c>
      <c r="I2035" s="39">
        <f t="shared" si="1170"/>
        <v>0</v>
      </c>
      <c r="J2035" s="24">
        <f t="shared" si="1161"/>
        <v>0</v>
      </c>
      <c r="K2035" s="24">
        <f t="shared" si="3"/>
        <v>0</v>
      </c>
      <c r="L2035" s="24">
        <f>IFNA(VLOOKUP(A2035,'ENERGY processed'!$A$2:$H$2692,8,0),"")</f>
        <v>2490</v>
      </c>
      <c r="M2035" s="24">
        <f t="shared" si="5"/>
        <v>0.01044204664</v>
      </c>
      <c r="N2035" s="24">
        <f>IFNA(VLOOKUP(A2035,'HUMAN RESOURCES processed'!$A$2:$M$2692,5,0))</f>
        <v>0.018</v>
      </c>
      <c r="O2035" s="24">
        <f t="shared" si="1171"/>
        <v>0</v>
      </c>
      <c r="P2035" s="24">
        <f>IFNA(VLOOKUP(A2035,'HUMAN RESOURCES processed'!$A$2:$M$2692,7,0))</f>
        <v>80</v>
      </c>
      <c r="Q2035" s="24">
        <f>IFNA(VLOOKUP(A2035,'HUMAN RESOURCES processed'!$A$2:$M$2692,8,0))</f>
        <v>73</v>
      </c>
      <c r="R2035" s="24">
        <f t="shared" si="6"/>
        <v>76.5</v>
      </c>
      <c r="S2035" s="24">
        <f>IFNA(VLOOKUP(A2035,'HUMAN RESOURCES processed'!$A$2:$M$2692,9,0))</f>
        <v>0.262</v>
      </c>
      <c r="T2035" s="24">
        <f>IFNA(VLOOKUP(A2035,'HUMAN RESOURCES processed'!$A$2:$M$2692,10,0))</f>
        <v>0.664</v>
      </c>
      <c r="U2035" s="24">
        <f>IFNA(VLOOKUP(A2035,'HUMAN RESOURCES processed'!$A$2:$M$2692,11,0))</f>
        <v>0.074</v>
      </c>
      <c r="V2035" s="24">
        <f>IFNA(VLOOKUP(A2035,'HUMAN RESOURCES processed'!$A$2:$M$2692,12,0))</f>
        <v>238459</v>
      </c>
      <c r="W2035" s="24">
        <f>IFNA(VLOOKUP(A2035,'HUMAN RESOURCES processed'!$A$2:$M$2692,13,0))</f>
        <v>0.646</v>
      </c>
      <c r="X2035" s="24">
        <f>IFNA(VLOOKUP(A2035,'TOURISM processed'!$A$2:$F$2692,5,0))</f>
        <v>122000000</v>
      </c>
      <c r="Y2035" s="24">
        <f>IFNA(VLOOKUP(A2035,'TOURISM processed'!$A$2:$F$2692,6,0))</f>
        <v>129000000</v>
      </c>
      <c r="Z2035" s="24">
        <f t="shared" si="7"/>
        <v>540.9735007</v>
      </c>
      <c r="AA2035" s="24">
        <f t="shared" si="1172"/>
        <v>0</v>
      </c>
      <c r="AB2035" s="24">
        <f t="shared" si="1173"/>
        <v>0</v>
      </c>
      <c r="AC2035" s="24">
        <f t="shared" si="1174"/>
        <v>0</v>
      </c>
      <c r="AD2035" s="24">
        <f t="shared" si="1175"/>
        <v>0</v>
      </c>
      <c r="AE2035" s="24">
        <f>IFNA(VLOOKUP(A2035,'BUSINESS processed'!A2035:J4725,9,0))</f>
        <v>0.335</v>
      </c>
      <c r="AF2035" s="27">
        <f>IFNA(VLOOKUP(A2035,'BUSINESS processed'!A2035:J4725,10,0))</f>
        <v>0.667</v>
      </c>
      <c r="AG2035" s="26"/>
      <c r="AH2035" s="26"/>
      <c r="AI2035" s="26"/>
      <c r="AJ2035" s="26"/>
      <c r="AK2035" s="26"/>
      <c r="AL2035" s="26"/>
      <c r="AM2035" s="26"/>
      <c r="AN2035" s="26"/>
      <c r="AO2035" s="26"/>
      <c r="AP2035" s="26"/>
      <c r="AQ2035" s="26"/>
      <c r="AR2035" s="26"/>
      <c r="AS2035" s="26"/>
      <c r="AT2035" s="26"/>
      <c r="AU2035" s="26"/>
      <c r="AV2035" s="26"/>
      <c r="AW2035" s="26"/>
      <c r="AX2035" s="26"/>
      <c r="AY2035" s="26"/>
      <c r="AZ2035" s="26"/>
      <c r="BA2035" s="26"/>
      <c r="BB2035" s="26"/>
      <c r="BC2035" s="26"/>
      <c r="BD2035" s="26"/>
      <c r="BE2035" s="26"/>
      <c r="BF2035" s="26"/>
      <c r="BG2035" s="26"/>
      <c r="BH2035" s="26"/>
    </row>
    <row r="2036">
      <c r="A2036" s="18" t="str">
        <f t="shared" si="1"/>
        <v>Oceania_New Caledonia-Oceania_2007</v>
      </c>
      <c r="B2036" s="19" t="s">
        <v>242</v>
      </c>
      <c r="C2036" s="20" t="s">
        <v>251</v>
      </c>
      <c r="D2036" s="21" t="s">
        <v>86</v>
      </c>
      <c r="E2036" s="20">
        <f t="shared" si="1176"/>
        <v>2682347064</v>
      </c>
      <c r="F2036" s="22">
        <f t="shared" si="2"/>
        <v>11065.78822</v>
      </c>
      <c r="G2036" s="39">
        <f t="shared" si="1168"/>
        <v>0</v>
      </c>
      <c r="H2036" s="39">
        <f t="shared" si="1169"/>
        <v>0</v>
      </c>
      <c r="I2036" s="39">
        <f t="shared" si="1170"/>
        <v>0</v>
      </c>
      <c r="J2036" s="24">
        <f t="shared" si="1161"/>
        <v>0</v>
      </c>
      <c r="K2036" s="24">
        <f t="shared" si="3"/>
        <v>0</v>
      </c>
      <c r="L2036" s="24">
        <f>IF(AND(C2036=C2035,C2036&gt;C2035),C2035,0)</f>
        <v>0</v>
      </c>
      <c r="M2036" s="24">
        <f t="shared" si="5"/>
        <v>0</v>
      </c>
      <c r="N2036" s="24">
        <f>IFNA(VLOOKUP(A2036,'HUMAN RESOURCES processed'!$A$2:$M$2692,5,0))</f>
        <v>0.017</v>
      </c>
      <c r="O2036" s="24">
        <f t="shared" si="1171"/>
        <v>0</v>
      </c>
      <c r="P2036" s="24">
        <f>IFNA(VLOOKUP(A2036,'HUMAN RESOURCES processed'!$A$2:$M$2692,7,0))</f>
        <v>80</v>
      </c>
      <c r="Q2036" s="24">
        <f>IFNA(VLOOKUP(A2036,'HUMAN RESOURCES processed'!$A$2:$M$2692,8,0))</f>
        <v>72</v>
      </c>
      <c r="R2036" s="24">
        <f t="shared" si="6"/>
        <v>76</v>
      </c>
      <c r="S2036" s="24">
        <f>IFNA(VLOOKUP(A2036,'HUMAN RESOURCES processed'!$A$2:$M$2692,9,0))</f>
        <v>0.255</v>
      </c>
      <c r="T2036" s="24">
        <f>IFNA(VLOOKUP(A2036,'HUMAN RESOURCES processed'!$A$2:$M$2692,10,0))</f>
        <v>0.665</v>
      </c>
      <c r="U2036" s="24">
        <f>IFNA(VLOOKUP(A2036,'HUMAN RESOURCES processed'!$A$2:$M$2692,11,0))</f>
        <v>0.08</v>
      </c>
      <c r="V2036" s="24">
        <f>IFNA(VLOOKUP(A2036,'HUMAN RESOURCES processed'!$A$2:$M$2692,12,0))</f>
        <v>242400</v>
      </c>
      <c r="W2036" s="24">
        <f>IFNA(VLOOKUP(A2036,'HUMAN RESOURCES processed'!$A$2:$M$2692,13,0))</f>
        <v>0.653</v>
      </c>
      <c r="X2036" s="24">
        <f>IFNA(VLOOKUP(A2036,'TOURISM processed'!$A$2:$F$2692,5,0))</f>
        <v>142000000</v>
      </c>
      <c r="Y2036" s="24">
        <f>IFNA(VLOOKUP(A2036,'TOURISM processed'!$A$2:$F$2692,6,0))</f>
        <v>149000000</v>
      </c>
      <c r="Z2036" s="24">
        <f t="shared" si="7"/>
        <v>614.6864686</v>
      </c>
      <c r="AA2036" s="24">
        <f t="shared" si="1172"/>
        <v>0</v>
      </c>
      <c r="AB2036" s="24">
        <f t="shared" si="1173"/>
        <v>0</v>
      </c>
      <c r="AC2036" s="24">
        <f t="shared" si="1174"/>
        <v>0</v>
      </c>
      <c r="AD2036" s="24">
        <f t="shared" si="1175"/>
        <v>0</v>
      </c>
      <c r="AE2036" s="24">
        <f>IFNA(VLOOKUP(A2036,'BUSINESS processed'!A2036:J4726,9,0))</f>
        <v>0.351</v>
      </c>
      <c r="AF2036" s="27">
        <f>IFNA(VLOOKUP(A2036,'BUSINESS processed'!A2036:J4726,10,0))</f>
        <v>0.748</v>
      </c>
      <c r="AG2036" s="26"/>
      <c r="AH2036" s="26"/>
      <c r="AI2036" s="26"/>
      <c r="AJ2036" s="26"/>
      <c r="AK2036" s="26"/>
      <c r="AL2036" s="26"/>
      <c r="AM2036" s="26"/>
      <c r="AN2036" s="26"/>
      <c r="AO2036" s="26"/>
      <c r="AP2036" s="26"/>
      <c r="AQ2036" s="26"/>
      <c r="AR2036" s="26"/>
      <c r="AS2036" s="26"/>
      <c r="AT2036" s="26"/>
      <c r="AU2036" s="26"/>
      <c r="AV2036" s="26"/>
      <c r="AW2036" s="26"/>
      <c r="AX2036" s="26"/>
      <c r="AY2036" s="26"/>
      <c r="AZ2036" s="26"/>
      <c r="BA2036" s="26"/>
      <c r="BB2036" s="26"/>
      <c r="BC2036" s="26"/>
      <c r="BD2036" s="26"/>
      <c r="BE2036" s="26"/>
      <c r="BF2036" s="26"/>
      <c r="BG2036" s="26"/>
      <c r="BH2036" s="26"/>
    </row>
    <row r="2037">
      <c r="A2037" s="18" t="str">
        <f t="shared" si="1"/>
        <v>Oceania_New Caledonia-Oceania_2008</v>
      </c>
      <c r="B2037" s="19" t="s">
        <v>242</v>
      </c>
      <c r="C2037" s="20" t="s">
        <v>251</v>
      </c>
      <c r="D2037" s="21" t="s">
        <v>87</v>
      </c>
      <c r="E2037" s="20">
        <f t="shared" si="1176"/>
        <v>2682347064</v>
      </c>
      <c r="F2037" s="22">
        <f t="shared" si="2"/>
        <v>10993.90153</v>
      </c>
      <c r="G2037" s="39">
        <f t="shared" si="1168"/>
        <v>0</v>
      </c>
      <c r="H2037" s="39">
        <f t="shared" si="1169"/>
        <v>0</v>
      </c>
      <c r="I2037" s="39">
        <f t="shared" si="1170"/>
        <v>0</v>
      </c>
      <c r="J2037" s="24">
        <f t="shared" si="1161"/>
        <v>0</v>
      </c>
      <c r="K2037" s="24">
        <f t="shared" si="3"/>
        <v>0</v>
      </c>
      <c r="L2037" s="24">
        <f>IFNA(VLOOKUP(A2037,'ENERGY processed'!$A$2:$H$2692,8,0),"")</f>
        <v>2945</v>
      </c>
      <c r="M2037" s="24">
        <f t="shared" si="5"/>
        <v>0.01207041416</v>
      </c>
      <c r="N2037" s="24">
        <f>IFNA(VLOOKUP(A2037,'HUMAN RESOURCES processed'!$A$2:$M$2692,5,0))</f>
        <v>0.016</v>
      </c>
      <c r="O2037" s="24">
        <f t="shared" si="1171"/>
        <v>0</v>
      </c>
      <c r="P2037" s="24">
        <f>IFNA(VLOOKUP(A2037,'HUMAN RESOURCES processed'!$A$2:$M$2692,7,0))</f>
        <v>81</v>
      </c>
      <c r="Q2037" s="24">
        <f>IFNA(VLOOKUP(A2037,'HUMAN RESOURCES processed'!$A$2:$M$2692,8,0))</f>
        <v>72</v>
      </c>
      <c r="R2037" s="24">
        <f t="shared" si="6"/>
        <v>76.5</v>
      </c>
      <c r="S2037" s="24">
        <f>IFNA(VLOOKUP(A2037,'HUMAN RESOURCES processed'!$A$2:$M$2692,9,0))</f>
        <v>0.248</v>
      </c>
      <c r="T2037" s="24">
        <f>IFNA(VLOOKUP(A2037,'HUMAN RESOURCES processed'!$A$2:$M$2692,10,0))</f>
        <v>0.667</v>
      </c>
      <c r="U2037" s="24">
        <f>IFNA(VLOOKUP(A2037,'HUMAN RESOURCES processed'!$A$2:$M$2692,11,0))</f>
        <v>0.086</v>
      </c>
      <c r="V2037" s="24">
        <f>IFNA(VLOOKUP(A2037,'HUMAN RESOURCES processed'!$A$2:$M$2692,12,0))</f>
        <v>243985</v>
      </c>
      <c r="W2037" s="24">
        <f>IFNA(VLOOKUP(A2037,'HUMAN RESOURCES processed'!$A$2:$M$2692,13,0))</f>
        <v>0.66</v>
      </c>
      <c r="X2037" s="24">
        <f>IFNA(VLOOKUP(A2037,'TOURISM processed'!$A$2:$F$2692,5,0))</f>
        <v>152000000</v>
      </c>
      <c r="Y2037" s="24">
        <f>IFNA(VLOOKUP(A2037,'TOURISM processed'!$A$2:$F$2692,6,0))</f>
        <v>168000000</v>
      </c>
      <c r="Z2037" s="24">
        <f t="shared" si="7"/>
        <v>688.5669201</v>
      </c>
      <c r="AA2037" s="24">
        <f t="shared" si="1172"/>
        <v>0</v>
      </c>
      <c r="AB2037" s="24">
        <f t="shared" si="1173"/>
        <v>0</v>
      </c>
      <c r="AC2037" s="24">
        <f t="shared" si="1174"/>
        <v>0</v>
      </c>
      <c r="AD2037" s="24">
        <f t="shared" si="1175"/>
        <v>0</v>
      </c>
      <c r="AE2037" s="24">
        <f>IFNA(VLOOKUP(A2037,'BUSINESS processed'!A2037:J4727,9,0))</f>
        <v>0.345</v>
      </c>
      <c r="AF2037" s="27">
        <f>IFNA(VLOOKUP(A2037,'BUSINESS processed'!A2037:J4727,10,0))</f>
        <v>0.821</v>
      </c>
      <c r="AG2037" s="26"/>
      <c r="AH2037" s="26"/>
      <c r="AI2037" s="26"/>
      <c r="AJ2037" s="26"/>
      <c r="AK2037" s="26"/>
      <c r="AL2037" s="26"/>
      <c r="AM2037" s="26"/>
      <c r="AN2037" s="26"/>
      <c r="AO2037" s="26"/>
      <c r="AP2037" s="26"/>
      <c r="AQ2037" s="26"/>
      <c r="AR2037" s="26"/>
      <c r="AS2037" s="26"/>
      <c r="AT2037" s="26"/>
      <c r="AU2037" s="26"/>
      <c r="AV2037" s="26"/>
      <c r="AW2037" s="26"/>
      <c r="AX2037" s="26"/>
      <c r="AY2037" s="26"/>
      <c r="AZ2037" s="26"/>
      <c r="BA2037" s="26"/>
      <c r="BB2037" s="26"/>
      <c r="BC2037" s="26"/>
      <c r="BD2037" s="26"/>
      <c r="BE2037" s="26"/>
      <c r="BF2037" s="26"/>
      <c r="BG2037" s="26"/>
      <c r="BH2037" s="26"/>
    </row>
    <row r="2038">
      <c r="A2038" s="18" t="str">
        <f t="shared" si="1"/>
        <v>Oceania_New Caledonia-Oceania_2009</v>
      </c>
      <c r="B2038" s="19" t="s">
        <v>242</v>
      </c>
      <c r="C2038" s="20" t="s">
        <v>251</v>
      </c>
      <c r="D2038" s="21" t="s">
        <v>88</v>
      </c>
      <c r="E2038" s="20">
        <f t="shared" si="1176"/>
        <v>2682347064</v>
      </c>
      <c r="F2038" s="22">
        <f t="shared" si="2"/>
        <v>10922.49802</v>
      </c>
      <c r="G2038" s="39">
        <f t="shared" si="1168"/>
        <v>0</v>
      </c>
      <c r="H2038" s="39">
        <f t="shared" si="1169"/>
        <v>0</v>
      </c>
      <c r="I2038" s="39">
        <f t="shared" si="1170"/>
        <v>0</v>
      </c>
      <c r="J2038" s="24">
        <f t="shared" si="1161"/>
        <v>0</v>
      </c>
      <c r="K2038" s="24">
        <f t="shared" si="3"/>
        <v>0</v>
      </c>
      <c r="L2038" s="24">
        <f>IFNA(VLOOKUP(A2038,'ENERGY processed'!$A$2:$H$2692,8,0),"")</f>
        <v>2838</v>
      </c>
      <c r="M2038" s="24">
        <f t="shared" si="5"/>
        <v>0.01155631566</v>
      </c>
      <c r="N2038" s="24">
        <f>IFNA(VLOOKUP(A2038,'HUMAN RESOURCES processed'!$A$2:$M$2692,5,0))</f>
        <v>0.016</v>
      </c>
      <c r="O2038" s="24">
        <f t="shared" si="1171"/>
        <v>0</v>
      </c>
      <c r="P2038" s="24">
        <f>IFNA(VLOOKUP(A2038,'HUMAN RESOURCES processed'!$A$2:$M$2692,7,0))</f>
        <v>81</v>
      </c>
      <c r="Q2038" s="24">
        <f>IFNA(VLOOKUP(A2038,'HUMAN RESOURCES processed'!$A$2:$M$2692,8,0))</f>
        <v>72</v>
      </c>
      <c r="R2038" s="24">
        <f t="shared" si="6"/>
        <v>76.5</v>
      </c>
      <c r="S2038" s="24">
        <f>IFNA(VLOOKUP(A2038,'HUMAN RESOURCES processed'!$A$2:$M$2692,9,0))</f>
        <v>0.241</v>
      </c>
      <c r="T2038" s="24">
        <f>IFNA(VLOOKUP(A2038,'HUMAN RESOURCES processed'!$A$2:$M$2692,10,0))</f>
        <v>0.668</v>
      </c>
      <c r="U2038" s="24">
        <f>IFNA(VLOOKUP(A2038,'HUMAN RESOURCES processed'!$A$2:$M$2692,11,0))</f>
        <v>0.091</v>
      </c>
      <c r="V2038" s="24">
        <f>IFNA(VLOOKUP(A2038,'HUMAN RESOURCES processed'!$A$2:$M$2692,12,0))</f>
        <v>245580</v>
      </c>
      <c r="W2038" s="24">
        <f>IFNA(VLOOKUP(A2038,'HUMAN RESOURCES processed'!$A$2:$M$2692,13,0))</f>
        <v>0.666</v>
      </c>
      <c r="X2038" s="24">
        <f>IFNA(VLOOKUP(A2038,'TOURISM processed'!$A$2:$F$2692,5,0))</f>
        <v>141000000</v>
      </c>
      <c r="Y2038" s="24">
        <f>IFNA(VLOOKUP(A2038,'TOURISM processed'!$A$2:$F$2692,6,0))</f>
        <v>170000000</v>
      </c>
      <c r="Z2038" s="24">
        <f t="shared" si="7"/>
        <v>692.2387817</v>
      </c>
      <c r="AA2038" s="24">
        <f t="shared" si="1172"/>
        <v>0</v>
      </c>
      <c r="AB2038" s="24">
        <f t="shared" si="1173"/>
        <v>0</v>
      </c>
      <c r="AC2038" s="24">
        <f t="shared" si="1174"/>
        <v>0</v>
      </c>
      <c r="AD2038" s="24">
        <f t="shared" si="1175"/>
        <v>0</v>
      </c>
      <c r="AE2038" s="24">
        <f>IFNA(VLOOKUP(A2038,'BUSINESS processed'!A2038:J4728,9,0))</f>
        <v>0.34</v>
      </c>
      <c r="AF2038" s="27">
        <f>IFNA(VLOOKUP(A2038,'BUSINESS processed'!A2038:J4728,10,0))</f>
        <v>0.863</v>
      </c>
      <c r="AG2038" s="26"/>
      <c r="AH2038" s="26"/>
      <c r="AI2038" s="26"/>
      <c r="AJ2038" s="26"/>
      <c r="AK2038" s="26"/>
      <c r="AL2038" s="26"/>
      <c r="AM2038" s="26"/>
      <c r="AN2038" s="26"/>
      <c r="AO2038" s="26"/>
      <c r="AP2038" s="26"/>
      <c r="AQ2038" s="26"/>
      <c r="AR2038" s="26"/>
      <c r="AS2038" s="26"/>
      <c r="AT2038" s="26"/>
      <c r="AU2038" s="26"/>
      <c r="AV2038" s="26"/>
      <c r="AW2038" s="26"/>
      <c r="AX2038" s="26"/>
      <c r="AY2038" s="26"/>
      <c r="AZ2038" s="26"/>
      <c r="BA2038" s="26"/>
      <c r="BB2038" s="26"/>
      <c r="BC2038" s="26"/>
      <c r="BD2038" s="26"/>
      <c r="BE2038" s="26"/>
      <c r="BF2038" s="26"/>
      <c r="BG2038" s="26"/>
      <c r="BH2038" s="26"/>
    </row>
    <row r="2039">
      <c r="A2039" s="18" t="str">
        <f t="shared" si="1"/>
        <v>Oceania_New Caledonia-Oceania_2010</v>
      </c>
      <c r="B2039" s="19" t="s">
        <v>242</v>
      </c>
      <c r="C2039" s="20" t="s">
        <v>251</v>
      </c>
      <c r="D2039" s="21" t="s">
        <v>89</v>
      </c>
      <c r="E2039" s="20">
        <f t="shared" si="1176"/>
        <v>2682347064</v>
      </c>
      <c r="F2039" s="22">
        <f t="shared" si="2"/>
        <v>10729.38826</v>
      </c>
      <c r="G2039" s="39">
        <f t="shared" si="1168"/>
        <v>0</v>
      </c>
      <c r="H2039" s="39">
        <f t="shared" si="1169"/>
        <v>0</v>
      </c>
      <c r="I2039" s="39">
        <f t="shared" si="1170"/>
        <v>0</v>
      </c>
      <c r="J2039" s="24">
        <f t="shared" si="1161"/>
        <v>0</v>
      </c>
      <c r="K2039" s="24">
        <f t="shared" si="3"/>
        <v>0</v>
      </c>
      <c r="L2039" s="24">
        <f>IF(AND(C2039=C2038,C2039&gt;C2038),C2038,0)</f>
        <v>0</v>
      </c>
      <c r="M2039" s="24">
        <f t="shared" si="5"/>
        <v>0</v>
      </c>
      <c r="N2039" s="24">
        <f>IFNA(VLOOKUP(A2039,'HUMAN RESOURCES processed'!$A$2:$M$2692,5,0))</f>
        <v>0.017</v>
      </c>
      <c r="O2039" s="24">
        <f t="shared" si="1171"/>
        <v>0</v>
      </c>
      <c r="P2039" s="24">
        <f>IFNA(VLOOKUP(A2039,'HUMAN RESOURCES processed'!$A$2:$M$2692,7,0))</f>
        <v>79</v>
      </c>
      <c r="Q2039" s="24">
        <f>IFNA(VLOOKUP(A2039,'HUMAN RESOURCES processed'!$A$2:$M$2692,8,0))</f>
        <v>73</v>
      </c>
      <c r="R2039" s="24">
        <f t="shared" si="6"/>
        <v>76</v>
      </c>
      <c r="S2039" s="24">
        <f>IFNA(VLOOKUP(A2039,'HUMAN RESOURCES processed'!$A$2:$M$2692,9,0))</f>
        <v>0.235</v>
      </c>
      <c r="T2039" s="24">
        <f>IFNA(VLOOKUP(A2039,'HUMAN RESOURCES processed'!$A$2:$M$2692,10,0))</f>
        <v>0.67</v>
      </c>
      <c r="U2039" s="24">
        <f>IFNA(VLOOKUP(A2039,'HUMAN RESOURCES processed'!$A$2:$M$2692,11,0))</f>
        <v>0.095</v>
      </c>
      <c r="V2039" s="24">
        <f>IFNA(VLOOKUP(A2039,'HUMAN RESOURCES processed'!$A$2:$M$2692,12,0))</f>
        <v>250000</v>
      </c>
      <c r="W2039" s="24">
        <f>IFNA(VLOOKUP(A2039,'HUMAN RESOURCES processed'!$A$2:$M$2692,13,0))</f>
        <v>0.673</v>
      </c>
      <c r="X2039" s="24">
        <f>IFNA(VLOOKUP(A2039,'TOURISM processed'!$A$2:$F$2692,5,0))</f>
        <v>129000000</v>
      </c>
      <c r="Y2039" s="24">
        <f>IFNA(VLOOKUP(A2039,'TOURISM processed'!$A$2:$F$2692,6,0))</f>
        <v>179000000</v>
      </c>
      <c r="Z2039" s="24">
        <f t="shared" si="7"/>
        <v>716</v>
      </c>
      <c r="AA2039" s="24">
        <f t="shared" si="1172"/>
        <v>0</v>
      </c>
      <c r="AB2039" s="24">
        <f t="shared" si="1173"/>
        <v>0</v>
      </c>
      <c r="AC2039" s="24">
        <f t="shared" si="1174"/>
        <v>0</v>
      </c>
      <c r="AD2039" s="24">
        <f t="shared" si="1175"/>
        <v>0</v>
      </c>
      <c r="AE2039" s="24">
        <f>IFNA(VLOOKUP(A2039,'BUSINESS processed'!A2039:J4729,9,0))</f>
        <v>0.42</v>
      </c>
      <c r="AF2039" s="27">
        <f>IFNA(VLOOKUP(A2039,'BUSINESS processed'!A2039:J4729,10,0))</f>
        <v>0.896</v>
      </c>
      <c r="AG2039" s="26"/>
      <c r="AH2039" s="26"/>
      <c r="AI2039" s="26"/>
      <c r="AJ2039" s="26"/>
      <c r="AK2039" s="26"/>
      <c r="AL2039" s="26"/>
      <c r="AM2039" s="26"/>
      <c r="AN2039" s="26"/>
      <c r="AO2039" s="26"/>
      <c r="AP2039" s="26"/>
      <c r="AQ2039" s="26"/>
      <c r="AR2039" s="26"/>
      <c r="AS2039" s="26"/>
      <c r="AT2039" s="26"/>
      <c r="AU2039" s="26"/>
      <c r="AV2039" s="26"/>
      <c r="AW2039" s="26"/>
      <c r="AX2039" s="26"/>
      <c r="AY2039" s="26"/>
      <c r="AZ2039" s="26"/>
      <c r="BA2039" s="26"/>
      <c r="BB2039" s="26"/>
      <c r="BC2039" s="26"/>
      <c r="BD2039" s="26"/>
      <c r="BE2039" s="26"/>
      <c r="BF2039" s="26"/>
      <c r="BG2039" s="26"/>
      <c r="BH2039" s="26"/>
    </row>
    <row r="2040">
      <c r="A2040" s="18" t="str">
        <f t="shared" si="1"/>
        <v>Oceania_New Caledonia-Oceania_2011</v>
      </c>
      <c r="B2040" s="19" t="s">
        <v>242</v>
      </c>
      <c r="C2040" s="20" t="s">
        <v>251</v>
      </c>
      <c r="D2040" s="21" t="s">
        <v>90</v>
      </c>
      <c r="E2040" s="20">
        <f t="shared" si="1176"/>
        <v>2682347064</v>
      </c>
      <c r="F2040" s="22">
        <f t="shared" si="2"/>
        <v>10560.42151</v>
      </c>
      <c r="G2040" s="39">
        <f t="shared" si="1168"/>
        <v>0</v>
      </c>
      <c r="H2040" s="39">
        <f t="shared" si="1169"/>
        <v>0</v>
      </c>
      <c r="I2040" s="39">
        <f t="shared" si="1170"/>
        <v>0</v>
      </c>
      <c r="J2040" s="24">
        <f t="shared" si="1161"/>
        <v>0</v>
      </c>
      <c r="K2040" s="24">
        <f t="shared" si="3"/>
        <v>0</v>
      </c>
      <c r="L2040" s="24">
        <f>IFNA(VLOOKUP(A2040,'ENERGY processed'!$A$2:$H$2692,8,0),"")</f>
        <v>2524.5</v>
      </c>
      <c r="M2040" s="24">
        <f t="shared" si="5"/>
        <v>0.009938976378</v>
      </c>
      <c r="N2040" s="24">
        <f>IFNA(VLOOKUP(A2040,'HUMAN RESOURCES processed'!$A$2:$M$2692,5,0))</f>
        <v>0.016</v>
      </c>
      <c r="O2040" s="24">
        <f t="shared" si="1171"/>
        <v>0</v>
      </c>
      <c r="P2040" s="24">
        <f>IFNA(VLOOKUP(A2040,'HUMAN RESOURCES processed'!$A$2:$M$2692,7,0))</f>
        <v>79</v>
      </c>
      <c r="Q2040" s="24">
        <f>IFNA(VLOOKUP(A2040,'HUMAN RESOURCES processed'!$A$2:$M$2692,8,0))</f>
        <v>73</v>
      </c>
      <c r="R2040" s="24">
        <f t="shared" si="6"/>
        <v>76</v>
      </c>
      <c r="S2040" s="24">
        <f>IFNA(VLOOKUP(A2040,'HUMAN RESOURCES processed'!$A$2:$M$2692,9,0))</f>
        <v>0.231</v>
      </c>
      <c r="T2040" s="24">
        <f>IFNA(VLOOKUP(A2040,'HUMAN RESOURCES processed'!$A$2:$M$2692,10,0))</f>
        <v>0.671</v>
      </c>
      <c r="U2040" s="24">
        <f>IFNA(VLOOKUP(A2040,'HUMAN RESOURCES processed'!$A$2:$M$2692,11,0))</f>
        <v>0.098</v>
      </c>
      <c r="V2040" s="24">
        <f>IFNA(VLOOKUP(A2040,'HUMAN RESOURCES processed'!$A$2:$M$2692,12,0))</f>
        <v>254000</v>
      </c>
      <c r="W2040" s="24">
        <f>IFNA(VLOOKUP(A2040,'HUMAN RESOURCES processed'!$A$2:$M$2692,13,0))</f>
        <v>0.679</v>
      </c>
      <c r="X2040" s="24">
        <f>IFNA(VLOOKUP(A2040,'TOURISM processed'!$A$2:$F$2692,5,0))</f>
        <v>153000000</v>
      </c>
      <c r="Y2040" s="24">
        <f>IFNA(VLOOKUP(A2040,'TOURISM processed'!$A$2:$F$2692,6,0))</f>
        <v>176000000</v>
      </c>
      <c r="Z2040" s="24">
        <f t="shared" si="7"/>
        <v>692.9133858</v>
      </c>
      <c r="AA2040" s="24">
        <f t="shared" si="1172"/>
        <v>0</v>
      </c>
      <c r="AB2040" s="24">
        <f t="shared" si="1173"/>
        <v>0</v>
      </c>
      <c r="AC2040" s="24">
        <f t="shared" si="1174"/>
        <v>0</v>
      </c>
      <c r="AD2040" s="24">
        <f t="shared" si="1175"/>
        <v>0</v>
      </c>
      <c r="AE2040" s="24">
        <f>IFNA(VLOOKUP(A2040,'BUSINESS processed'!A2040:J4730,9,0))</f>
        <v>0.5</v>
      </c>
      <c r="AF2040" s="27">
        <f>IFNA(VLOOKUP(A2040,'BUSINESS processed'!A2040:J4730,10,0))</f>
        <v>0.91</v>
      </c>
      <c r="AG2040" s="26"/>
      <c r="AH2040" s="26"/>
      <c r="AI2040" s="26"/>
      <c r="AJ2040" s="26"/>
      <c r="AK2040" s="26"/>
      <c r="AL2040" s="26"/>
      <c r="AM2040" s="26"/>
      <c r="AN2040" s="26"/>
      <c r="AO2040" s="26"/>
      <c r="AP2040" s="26"/>
      <c r="AQ2040" s="26"/>
      <c r="AR2040" s="26"/>
      <c r="AS2040" s="26"/>
      <c r="AT2040" s="26"/>
      <c r="AU2040" s="26"/>
      <c r="AV2040" s="26"/>
      <c r="AW2040" s="26"/>
      <c r="AX2040" s="26"/>
      <c r="AY2040" s="26"/>
      <c r="AZ2040" s="26"/>
      <c r="BA2040" s="26"/>
      <c r="BB2040" s="26"/>
      <c r="BC2040" s="26"/>
      <c r="BD2040" s="26"/>
      <c r="BE2040" s="26"/>
      <c r="BF2040" s="26"/>
      <c r="BG2040" s="26"/>
      <c r="BH2040" s="26"/>
    </row>
    <row r="2041">
      <c r="A2041" s="18" t="str">
        <f t="shared" si="1"/>
        <v>Oceania_New Caledonia-Oceania_2012</v>
      </c>
      <c r="B2041" s="19" t="s">
        <v>242</v>
      </c>
      <c r="C2041" s="20" t="s">
        <v>251</v>
      </c>
      <c r="D2041" s="21" t="s">
        <v>91</v>
      </c>
      <c r="E2041" s="20">
        <f t="shared" si="1176"/>
        <v>2682347064</v>
      </c>
      <c r="F2041" s="22">
        <f t="shared" si="2"/>
        <v>10396.69405</v>
      </c>
      <c r="G2041" s="39">
        <f t="shared" si="1168"/>
        <v>0</v>
      </c>
      <c r="H2041" s="39">
        <f t="shared" si="1169"/>
        <v>0</v>
      </c>
      <c r="I2041" s="39">
        <f t="shared" si="1170"/>
        <v>0</v>
      </c>
      <c r="J2041" s="24">
        <f t="shared" si="1161"/>
        <v>0</v>
      </c>
      <c r="K2041" s="24">
        <f t="shared" si="3"/>
        <v>0</v>
      </c>
      <c r="L2041" s="24">
        <f>IFNA(VLOOKUP(A2041,'ENERGY processed'!$A$2:$H$2692,8,0),"")</f>
        <v>2780</v>
      </c>
      <c r="M2041" s="24">
        <f t="shared" si="5"/>
        <v>0.0107751938</v>
      </c>
      <c r="N2041" s="24">
        <f>IFNA(VLOOKUP(A2041,'HUMAN RESOURCES processed'!$A$2:$M$2692,5,0))</f>
        <v>0.016</v>
      </c>
      <c r="O2041" s="24">
        <f t="shared" si="1171"/>
        <v>0</v>
      </c>
      <c r="P2041" s="24">
        <f>IFNA(VLOOKUP(A2041,'HUMAN RESOURCES processed'!$A$2:$M$2692,7,0))</f>
        <v>79</v>
      </c>
      <c r="Q2041" s="24">
        <f>IFNA(VLOOKUP(A2041,'HUMAN RESOURCES processed'!$A$2:$M$2692,8,0))</f>
        <v>73</v>
      </c>
      <c r="R2041" s="24">
        <f t="shared" si="6"/>
        <v>76</v>
      </c>
      <c r="S2041" s="24">
        <f>IFNA(VLOOKUP(A2041,'HUMAN RESOURCES processed'!$A$2:$M$2692,9,0))</f>
        <v>0.228</v>
      </c>
      <c r="T2041" s="24">
        <f>IFNA(VLOOKUP(A2041,'HUMAN RESOURCES processed'!$A$2:$M$2692,10,0))</f>
        <v>0.673</v>
      </c>
      <c r="U2041" s="24">
        <f>IFNA(VLOOKUP(A2041,'HUMAN RESOURCES processed'!$A$2:$M$2692,11,0))</f>
        <v>0.099</v>
      </c>
      <c r="V2041" s="24">
        <f>IFNA(VLOOKUP(A2041,'HUMAN RESOURCES processed'!$A$2:$M$2692,12,0))</f>
        <v>258000</v>
      </c>
      <c r="W2041" s="24">
        <f>IFNA(VLOOKUP(A2041,'HUMAN RESOURCES processed'!$A$2:$M$2692,13,0))</f>
        <v>0.685</v>
      </c>
      <c r="X2041" s="24">
        <f>IF(AND(C2041=C2040,D2041&gt;D2040),X2040,0)</f>
        <v>153000000</v>
      </c>
      <c r="Y2041" s="24">
        <f>IF(AND(C2041=C2040,D2041&gt;D2040),Y2040,0)</f>
        <v>176000000</v>
      </c>
      <c r="Z2041" s="24">
        <f t="shared" si="7"/>
        <v>682.1705426</v>
      </c>
      <c r="AA2041" s="24">
        <f t="shared" si="1172"/>
        <v>0</v>
      </c>
      <c r="AB2041" s="24">
        <f t="shared" si="1173"/>
        <v>0</v>
      </c>
      <c r="AC2041" s="24">
        <f t="shared" si="1174"/>
        <v>0</v>
      </c>
      <c r="AD2041" s="24">
        <f t="shared" si="1175"/>
        <v>0</v>
      </c>
      <c r="AE2041" s="24">
        <f>IFNA(VLOOKUP(A2041,'BUSINESS processed'!A2041:J4731,9,0))</f>
        <v>0.58</v>
      </c>
      <c r="AF2041" s="27">
        <f>IFNA(VLOOKUP(A2041,'BUSINESS processed'!A2041:J4731,10,0))</f>
        <v>0.912</v>
      </c>
      <c r="AG2041" s="26"/>
      <c r="AH2041" s="26"/>
      <c r="AI2041" s="26"/>
      <c r="AJ2041" s="26"/>
      <c r="AK2041" s="26"/>
      <c r="AL2041" s="26"/>
      <c r="AM2041" s="26"/>
      <c r="AN2041" s="26"/>
      <c r="AO2041" s="26"/>
      <c r="AP2041" s="26"/>
      <c r="AQ2041" s="26"/>
      <c r="AR2041" s="26"/>
      <c r="AS2041" s="26"/>
      <c r="AT2041" s="26"/>
      <c r="AU2041" s="26"/>
      <c r="AV2041" s="26"/>
      <c r="AW2041" s="26"/>
      <c r="AX2041" s="26"/>
      <c r="AY2041" s="26"/>
      <c r="AZ2041" s="26"/>
      <c r="BA2041" s="26"/>
      <c r="BB2041" s="26"/>
      <c r="BC2041" s="26"/>
      <c r="BD2041" s="26"/>
      <c r="BE2041" s="26"/>
      <c r="BF2041" s="26"/>
      <c r="BG2041" s="26"/>
      <c r="BH2041" s="26"/>
    </row>
    <row r="2042">
      <c r="A2042" s="18" t="str">
        <f t="shared" si="1"/>
        <v>Oceania_New Zealand-Oceania_2000</v>
      </c>
      <c r="B2042" s="19" t="s">
        <v>242</v>
      </c>
      <c r="C2042" s="20" t="s">
        <v>252</v>
      </c>
      <c r="D2042" s="21" t="s">
        <v>70</v>
      </c>
      <c r="E2042" s="22">
        <v>5.2011621745E10</v>
      </c>
      <c r="F2042" s="22">
        <f t="shared" si="2"/>
        <v>13482.54705</v>
      </c>
      <c r="G2042" s="23">
        <v>0.076</v>
      </c>
      <c r="H2042" s="23">
        <v>1052.0</v>
      </c>
      <c r="I2042" s="23">
        <v>0.078</v>
      </c>
      <c r="J2042" s="24">
        <f>IFNA(VLOOKUP(A2042,'ENERGY processed'!$A$2:$H$2692,7,0),"")</f>
        <v>18566</v>
      </c>
      <c r="K2042" s="24">
        <f t="shared" si="3"/>
        <v>0.004812712238</v>
      </c>
      <c r="L2042" s="24">
        <f t="shared" ref="L2042:L2043" si="1177">IF(AND(C2042=C2041,C2042&gt;C2041),C2041,0)</f>
        <v>0</v>
      </c>
      <c r="M2042" s="24">
        <f t="shared" si="5"/>
        <v>0</v>
      </c>
      <c r="N2042" s="24">
        <f>IFNA(VLOOKUP(A2042,'HUMAN RESOURCES processed'!$A$2:$M$2692,5,0))</f>
        <v>0.015</v>
      </c>
      <c r="O2042" s="24">
        <f>IFNA(VLOOKUP(A2042,'HUMAN RESOURCES processed'!$A$2:$M$2692,6,0))</f>
        <v>0.006</v>
      </c>
      <c r="P2042" s="24">
        <f>IFNA(VLOOKUP(A2042,'HUMAN RESOURCES processed'!$A$2:$M$2692,7,0))</f>
        <v>81</v>
      </c>
      <c r="Q2042" s="24">
        <f>IFNA(VLOOKUP(A2042,'HUMAN RESOURCES processed'!$A$2:$M$2692,8,0))</f>
        <v>76</v>
      </c>
      <c r="R2042" s="24">
        <f t="shared" si="6"/>
        <v>78.5</v>
      </c>
      <c r="S2042" s="24">
        <f>IFNA(VLOOKUP(A2042,'HUMAN RESOURCES processed'!$A$2:$M$2692,9,0))</f>
        <v>0.227</v>
      </c>
      <c r="T2042" s="24">
        <f>IFNA(VLOOKUP(A2042,'HUMAN RESOURCES processed'!$A$2:$M$2692,10,0))</f>
        <v>0.655</v>
      </c>
      <c r="U2042" s="24">
        <f>IFNA(VLOOKUP(A2042,'HUMAN RESOURCES processed'!$A$2:$M$2692,11,0))</f>
        <v>0.118</v>
      </c>
      <c r="V2042" s="24">
        <f>IFNA(VLOOKUP(A2042,'HUMAN RESOURCES processed'!$A$2:$M$2692,12,0))</f>
        <v>3857700</v>
      </c>
      <c r="W2042" s="24">
        <f>IFNA(VLOOKUP(A2042,'HUMAN RESOURCES processed'!$A$2:$M$2692,13,0))</f>
        <v>0.857</v>
      </c>
      <c r="X2042" s="24">
        <f>IFNA(VLOOKUP(A2042,'TOURISM processed'!$A$2:$F$2692,5,0))</f>
        <v>2272000000</v>
      </c>
      <c r="Y2042" s="24">
        <f>IFNA(VLOOKUP(A2042,'TOURISM processed'!$A$2:$F$2692,6,0))</f>
        <v>1235000000</v>
      </c>
      <c r="Z2042" s="24">
        <f t="shared" si="7"/>
        <v>320.1389429</v>
      </c>
      <c r="AA2042" s="24">
        <f t="shared" si="1172"/>
        <v>0</v>
      </c>
      <c r="AB2042" s="24">
        <f t="shared" si="1173"/>
        <v>0</v>
      </c>
      <c r="AC2042" s="24">
        <f t="shared" si="1174"/>
        <v>0</v>
      </c>
      <c r="AD2042" s="24">
        <f t="shared" si="1175"/>
        <v>0</v>
      </c>
      <c r="AE2042" s="24">
        <f>IFNA(VLOOKUP(A2042,'BUSINESS processed'!A2042:J4732,9,0))</f>
        <v>0.474</v>
      </c>
      <c r="AF2042" s="27">
        <f>IFNA(VLOOKUP(A2042,'BUSINESS processed'!A2042:J4732,10,0))</f>
        <v>0.4</v>
      </c>
      <c r="AG2042" s="26"/>
      <c r="AH2042" s="26"/>
      <c r="AI2042" s="26"/>
      <c r="AJ2042" s="26"/>
      <c r="AK2042" s="26"/>
      <c r="AL2042" s="26"/>
      <c r="AM2042" s="26"/>
      <c r="AN2042" s="26"/>
      <c r="AO2042" s="26"/>
      <c r="AP2042" s="26"/>
      <c r="AQ2042" s="26"/>
      <c r="AR2042" s="26"/>
      <c r="AS2042" s="26"/>
      <c r="AT2042" s="26"/>
      <c r="AU2042" s="26"/>
      <c r="AV2042" s="26"/>
      <c r="AW2042" s="26"/>
      <c r="AX2042" s="26"/>
      <c r="AY2042" s="26"/>
      <c r="AZ2042" s="26"/>
      <c r="BA2042" s="26"/>
      <c r="BB2042" s="26"/>
      <c r="BC2042" s="26"/>
      <c r="BD2042" s="26"/>
      <c r="BE2042" s="26"/>
      <c r="BF2042" s="26"/>
      <c r="BG2042" s="26"/>
      <c r="BH2042" s="26"/>
    </row>
    <row r="2043">
      <c r="A2043" s="18" t="str">
        <f t="shared" si="1"/>
        <v>Oceania_New Zealand-Oceania_2001</v>
      </c>
      <c r="B2043" s="19" t="s">
        <v>242</v>
      </c>
      <c r="C2043" s="20" t="s">
        <v>252</v>
      </c>
      <c r="D2043" s="21" t="s">
        <v>71</v>
      </c>
      <c r="E2043" s="22">
        <v>5.3305639461E10</v>
      </c>
      <c r="F2043" s="22">
        <f t="shared" si="2"/>
        <v>13736.79667</v>
      </c>
      <c r="G2043" s="23">
        <v>0.077</v>
      </c>
      <c r="H2043" s="23">
        <v>1052.0</v>
      </c>
      <c r="I2043" s="23">
        <v>0.076</v>
      </c>
      <c r="J2043" s="24">
        <f>IFNA(VLOOKUP(A2043,'ENERGY processed'!$A$2:$H$2692,7,0),"")</f>
        <v>18167</v>
      </c>
      <c r="K2043" s="24">
        <f t="shared" si="3"/>
        <v>0.004681613194</v>
      </c>
      <c r="L2043" s="24">
        <f t="shared" si="1177"/>
        <v>0</v>
      </c>
      <c r="M2043" s="24">
        <f t="shared" si="5"/>
        <v>0</v>
      </c>
      <c r="N2043" s="24">
        <f>IFNA(VLOOKUP(A2043,'HUMAN RESOURCES processed'!$A$2:$M$2692,5,0))</f>
        <v>0.014</v>
      </c>
      <c r="O2043" s="24">
        <f>IFNA(VLOOKUP(A2043,'HUMAN RESOURCES processed'!$A$2:$M$2692,6,0))</f>
        <v>0.006</v>
      </c>
      <c r="P2043" s="24">
        <f>IFNA(VLOOKUP(A2043,'HUMAN RESOURCES processed'!$A$2:$M$2692,7,0))</f>
        <v>81</v>
      </c>
      <c r="Q2043" s="24">
        <f>IFNA(VLOOKUP(A2043,'HUMAN RESOURCES processed'!$A$2:$M$2692,8,0))</f>
        <v>76</v>
      </c>
      <c r="R2043" s="24">
        <f t="shared" si="6"/>
        <v>78.5</v>
      </c>
      <c r="S2043" s="24">
        <f>IFNA(VLOOKUP(A2043,'HUMAN RESOURCES processed'!$A$2:$M$2692,9,0))</f>
        <v>0.225</v>
      </c>
      <c r="T2043" s="24">
        <f>IFNA(VLOOKUP(A2043,'HUMAN RESOURCES processed'!$A$2:$M$2692,10,0))</f>
        <v>0.657</v>
      </c>
      <c r="U2043" s="24">
        <f>IFNA(VLOOKUP(A2043,'HUMAN RESOURCES processed'!$A$2:$M$2692,11,0))</f>
        <v>0.118</v>
      </c>
      <c r="V2043" s="24">
        <f>IFNA(VLOOKUP(A2043,'HUMAN RESOURCES processed'!$A$2:$M$2692,12,0))</f>
        <v>3880500</v>
      </c>
      <c r="W2043" s="24">
        <f>IFNA(VLOOKUP(A2043,'HUMAN RESOURCES processed'!$A$2:$M$2692,13,0))</f>
        <v>0.858</v>
      </c>
      <c r="X2043" s="24">
        <f>IFNA(VLOOKUP(A2043,'TOURISM processed'!$A$2:$F$2692,5,0))</f>
        <v>2340000000</v>
      </c>
      <c r="Y2043" s="24">
        <f>IFNA(VLOOKUP(A2043,'TOURISM processed'!$A$2:$F$2692,6,0))</f>
        <v>1255000000</v>
      </c>
      <c r="Z2043" s="24">
        <f t="shared" si="7"/>
        <v>323.4119315</v>
      </c>
      <c r="AA2043" s="24">
        <f t="shared" si="1172"/>
        <v>0</v>
      </c>
      <c r="AB2043" s="24">
        <f t="shared" si="1173"/>
        <v>0</v>
      </c>
      <c r="AC2043" s="24">
        <f t="shared" si="1174"/>
        <v>0</v>
      </c>
      <c r="AD2043" s="24">
        <f t="shared" si="1175"/>
        <v>0</v>
      </c>
      <c r="AE2043" s="24">
        <f>IFNA(VLOOKUP(A2043,'BUSINESS processed'!A2043:J4733,9,0))</f>
        <v>0.532</v>
      </c>
      <c r="AF2043" s="27">
        <f>IFNA(VLOOKUP(A2043,'BUSINESS processed'!A2043:J4733,10,0))</f>
        <v>0.586</v>
      </c>
      <c r="AG2043" s="26"/>
      <c r="AH2043" s="26"/>
      <c r="AI2043" s="26"/>
      <c r="AJ2043" s="26"/>
      <c r="AK2043" s="26"/>
      <c r="AL2043" s="26"/>
      <c r="AM2043" s="26"/>
      <c r="AN2043" s="26"/>
      <c r="AO2043" s="26"/>
      <c r="AP2043" s="26"/>
      <c r="AQ2043" s="26"/>
      <c r="AR2043" s="26"/>
      <c r="AS2043" s="26"/>
      <c r="AT2043" s="26"/>
      <c r="AU2043" s="26"/>
      <c r="AV2043" s="26"/>
      <c r="AW2043" s="26"/>
      <c r="AX2043" s="26"/>
      <c r="AY2043" s="26"/>
      <c r="AZ2043" s="26"/>
      <c r="BA2043" s="26"/>
      <c r="BB2043" s="26"/>
      <c r="BC2043" s="26"/>
      <c r="BD2043" s="26"/>
      <c r="BE2043" s="26"/>
      <c r="BF2043" s="26"/>
      <c r="BG2043" s="26"/>
      <c r="BH2043" s="26"/>
    </row>
    <row r="2044">
      <c r="A2044" s="18" t="str">
        <f t="shared" si="1"/>
        <v>Oceania_New Zealand-Oceania_2002</v>
      </c>
      <c r="B2044" s="19" t="s">
        <v>242</v>
      </c>
      <c r="C2044" s="20" t="s">
        <v>252</v>
      </c>
      <c r="D2044" s="21" t="s">
        <v>72</v>
      </c>
      <c r="E2044" s="22">
        <v>6.6021205382E10</v>
      </c>
      <c r="F2044" s="22">
        <f t="shared" si="2"/>
        <v>16720.5788</v>
      </c>
      <c r="G2044" s="23">
        <v>0.08</v>
      </c>
      <c r="H2044" s="23">
        <v>1244.0</v>
      </c>
      <c r="I2044" s="23">
        <v>0.072</v>
      </c>
      <c r="J2044" s="24">
        <f>IFNA(VLOOKUP(A2044,'ENERGY processed'!$A$2:$H$2692,7,0),"")</f>
        <v>18287</v>
      </c>
      <c r="K2044" s="24">
        <f t="shared" si="3"/>
        <v>0.004631379005</v>
      </c>
      <c r="L2044" s="24">
        <f>IFNA(VLOOKUP(A2044,'ENERGY processed'!$A$2:$H$2692,8,0),"")</f>
        <v>31551</v>
      </c>
      <c r="M2044" s="24">
        <f t="shared" si="5"/>
        <v>0.007990629353</v>
      </c>
      <c r="N2044" s="24">
        <f>IFNA(VLOOKUP(A2044,'HUMAN RESOURCES processed'!$A$2:$M$2692,5,0))</f>
        <v>0.014</v>
      </c>
      <c r="O2044" s="24">
        <f>IFNA(VLOOKUP(A2044,'HUMAN RESOURCES processed'!$A$2:$M$2692,6,0))</f>
        <v>0.006</v>
      </c>
      <c r="P2044" s="24">
        <f>IFNA(VLOOKUP(A2044,'HUMAN RESOURCES processed'!$A$2:$M$2692,7,0))</f>
        <v>81</v>
      </c>
      <c r="Q2044" s="24">
        <f>IFNA(VLOOKUP(A2044,'HUMAN RESOURCES processed'!$A$2:$M$2692,8,0))</f>
        <v>77</v>
      </c>
      <c r="R2044" s="24">
        <f t="shared" si="6"/>
        <v>79</v>
      </c>
      <c r="S2044" s="24">
        <f>IFNA(VLOOKUP(A2044,'HUMAN RESOURCES processed'!$A$2:$M$2692,9,0))</f>
        <v>0.223</v>
      </c>
      <c r="T2044" s="24">
        <f>IFNA(VLOOKUP(A2044,'HUMAN RESOURCES processed'!$A$2:$M$2692,10,0))</f>
        <v>0.659</v>
      </c>
      <c r="U2044" s="24">
        <f>IFNA(VLOOKUP(A2044,'HUMAN RESOURCES processed'!$A$2:$M$2692,11,0))</f>
        <v>0.118</v>
      </c>
      <c r="V2044" s="24">
        <f>IFNA(VLOOKUP(A2044,'HUMAN RESOURCES processed'!$A$2:$M$2692,12,0))</f>
        <v>3948500</v>
      </c>
      <c r="W2044" s="24">
        <f>IFNA(VLOOKUP(A2044,'HUMAN RESOURCES processed'!$A$2:$M$2692,13,0))</f>
        <v>0.859</v>
      </c>
      <c r="X2044" s="24">
        <f>IFNA(VLOOKUP(A2044,'TOURISM processed'!$A$2:$F$2692,5,0))</f>
        <v>3159000000</v>
      </c>
      <c r="Y2044" s="24">
        <f>IFNA(VLOOKUP(A2044,'TOURISM processed'!$A$2:$F$2692,6,0))</f>
        <v>1386000000</v>
      </c>
      <c r="Z2044" s="24">
        <f t="shared" si="7"/>
        <v>351.0193744</v>
      </c>
      <c r="AA2044" s="24">
        <f t="shared" si="1172"/>
        <v>0</v>
      </c>
      <c r="AB2044" s="24">
        <f t="shared" si="1173"/>
        <v>0</v>
      </c>
      <c r="AC2044" s="24">
        <f t="shared" si="1174"/>
        <v>0</v>
      </c>
      <c r="AD2044" s="24">
        <f t="shared" si="1175"/>
        <v>0</v>
      </c>
      <c r="AE2044" s="24">
        <f>IFNA(VLOOKUP(A2044,'BUSINESS processed'!A2044:J4734,9,0))</f>
        <v>0.591</v>
      </c>
      <c r="AF2044" s="27">
        <f>IFNA(VLOOKUP(A2044,'BUSINESS processed'!A2044:J4734,10,0))</f>
        <v>0.618</v>
      </c>
      <c r="AG2044" s="26"/>
      <c r="AH2044" s="26"/>
      <c r="AI2044" s="26"/>
      <c r="AJ2044" s="26"/>
      <c r="AK2044" s="26"/>
      <c r="AL2044" s="26"/>
      <c r="AM2044" s="26"/>
      <c r="AN2044" s="26"/>
      <c r="AO2044" s="26"/>
      <c r="AP2044" s="26"/>
      <c r="AQ2044" s="26"/>
      <c r="AR2044" s="26"/>
      <c r="AS2044" s="26"/>
      <c r="AT2044" s="26"/>
      <c r="AU2044" s="26"/>
      <c r="AV2044" s="26"/>
      <c r="AW2044" s="26"/>
      <c r="AX2044" s="26"/>
      <c r="AY2044" s="26"/>
      <c r="AZ2044" s="26"/>
      <c r="BA2044" s="26"/>
      <c r="BB2044" s="26"/>
      <c r="BC2044" s="26"/>
      <c r="BD2044" s="26"/>
      <c r="BE2044" s="26"/>
      <c r="BF2044" s="26"/>
      <c r="BG2044" s="26"/>
      <c r="BH2044" s="26"/>
    </row>
    <row r="2045">
      <c r="A2045" s="18" t="str">
        <f t="shared" si="1"/>
        <v>Oceania_New Zealand-Oceania_2003</v>
      </c>
      <c r="B2045" s="19" t="s">
        <v>242</v>
      </c>
      <c r="C2045" s="20" t="s">
        <v>252</v>
      </c>
      <c r="D2045" s="21" t="s">
        <v>74</v>
      </c>
      <c r="E2045" s="22">
        <v>8.7440435752E10</v>
      </c>
      <c r="F2045" s="22">
        <f t="shared" si="2"/>
        <v>21712.46418</v>
      </c>
      <c r="G2045" s="23">
        <v>0.079</v>
      </c>
      <c r="H2045" s="23">
        <v>1602.0</v>
      </c>
      <c r="I2045" s="23">
        <v>0.07</v>
      </c>
      <c r="J2045" s="24">
        <f>IFNA(VLOOKUP(A2045,'ENERGY processed'!$A$2:$H$2692,7,0),"")</f>
        <v>17469</v>
      </c>
      <c r="K2045" s="24">
        <f t="shared" si="3"/>
        <v>0.004337753278</v>
      </c>
      <c r="L2045" s="24">
        <f>IFNA(VLOOKUP(A2045,'ENERGY processed'!$A$2:$H$2692,8,0),"")</f>
        <v>32325</v>
      </c>
      <c r="M2045" s="24">
        <f t="shared" si="5"/>
        <v>0.008026668653</v>
      </c>
      <c r="N2045" s="24">
        <f>IFNA(VLOOKUP(A2045,'HUMAN RESOURCES processed'!$A$2:$M$2692,5,0))</f>
        <v>0.014</v>
      </c>
      <c r="O2045" s="24">
        <f>IFNA(VLOOKUP(A2045,'HUMAN RESOURCES processed'!$A$2:$M$2692,6,0))</f>
        <v>0.006</v>
      </c>
      <c r="P2045" s="24">
        <f>IFNA(VLOOKUP(A2045,'HUMAN RESOURCES processed'!$A$2:$M$2692,7,0))</f>
        <v>81</v>
      </c>
      <c r="Q2045" s="24">
        <f>IFNA(VLOOKUP(A2045,'HUMAN RESOURCES processed'!$A$2:$M$2692,8,0))</f>
        <v>77</v>
      </c>
      <c r="R2045" s="24">
        <f t="shared" si="6"/>
        <v>79</v>
      </c>
      <c r="S2045" s="24">
        <f>IFNA(VLOOKUP(A2045,'HUMAN RESOURCES processed'!$A$2:$M$2692,9,0))</f>
        <v>0.221</v>
      </c>
      <c r="T2045" s="24">
        <f>IFNA(VLOOKUP(A2045,'HUMAN RESOURCES processed'!$A$2:$M$2692,10,0))</f>
        <v>0.661</v>
      </c>
      <c r="U2045" s="24">
        <f>IFNA(VLOOKUP(A2045,'HUMAN RESOURCES processed'!$A$2:$M$2692,11,0))</f>
        <v>0.119</v>
      </c>
      <c r="V2045" s="24">
        <f>IFNA(VLOOKUP(A2045,'HUMAN RESOURCES processed'!$A$2:$M$2692,12,0))</f>
        <v>4027200</v>
      </c>
      <c r="W2045" s="24">
        <f>IFNA(VLOOKUP(A2045,'HUMAN RESOURCES processed'!$A$2:$M$2692,13,0))</f>
        <v>0.86</v>
      </c>
      <c r="X2045" s="24">
        <f>IFNA(VLOOKUP(A2045,'TOURISM processed'!$A$2:$F$2692,5,0))</f>
        <v>4232000000</v>
      </c>
      <c r="Y2045" s="24">
        <f>IFNA(VLOOKUP(A2045,'TOURISM processed'!$A$2:$F$2692,6,0))</f>
        <v>1649000000</v>
      </c>
      <c r="Z2045" s="24">
        <f t="shared" si="7"/>
        <v>409.4656337</v>
      </c>
      <c r="AA2045" s="24">
        <f t="shared" si="1172"/>
        <v>0</v>
      </c>
      <c r="AB2045" s="24">
        <f>IFNA(VLOOKUP(A2045,'BUSINESS processed'!A2045:J4735,6,0))</f>
        <v>12</v>
      </c>
      <c r="AC2045" s="24">
        <f t="shared" si="1174"/>
        <v>0</v>
      </c>
      <c r="AD2045" s="24">
        <f t="shared" si="1175"/>
        <v>0</v>
      </c>
      <c r="AE2045" s="24">
        <f>IFNA(VLOOKUP(A2045,'BUSINESS processed'!A2045:J4735,9,0))</f>
        <v>0.61</v>
      </c>
      <c r="AF2045" s="27">
        <f>IFNA(VLOOKUP(A2045,'BUSINESS processed'!A2045:J4735,10,0))</f>
        <v>0.646</v>
      </c>
      <c r="AG2045" s="26"/>
      <c r="AH2045" s="26"/>
      <c r="AI2045" s="26"/>
      <c r="AJ2045" s="26"/>
      <c r="AK2045" s="26"/>
      <c r="AL2045" s="26"/>
      <c r="AM2045" s="26"/>
      <c r="AN2045" s="26"/>
      <c r="AO2045" s="26"/>
      <c r="AP2045" s="26"/>
      <c r="AQ2045" s="26"/>
      <c r="AR2045" s="26"/>
      <c r="AS2045" s="26"/>
      <c r="AT2045" s="26"/>
      <c r="AU2045" s="26"/>
      <c r="AV2045" s="26"/>
      <c r="AW2045" s="26"/>
      <c r="AX2045" s="26"/>
      <c r="AY2045" s="26"/>
      <c r="AZ2045" s="26"/>
      <c r="BA2045" s="26"/>
      <c r="BB2045" s="26"/>
      <c r="BC2045" s="26"/>
      <c r="BD2045" s="26"/>
      <c r="BE2045" s="26"/>
      <c r="BF2045" s="26"/>
      <c r="BG2045" s="26"/>
      <c r="BH2045" s="26"/>
    </row>
    <row r="2046">
      <c r="A2046" s="18" t="str">
        <f t="shared" si="1"/>
        <v>Oceania_New Zealand-Oceania_2004</v>
      </c>
      <c r="B2046" s="19" t="s">
        <v>242</v>
      </c>
      <c r="C2046" s="20" t="s">
        <v>252</v>
      </c>
      <c r="D2046" s="21" t="s">
        <v>83</v>
      </c>
      <c r="E2046" s="22">
        <v>1.03E11</v>
      </c>
      <c r="F2046" s="22">
        <f t="shared" si="2"/>
        <v>25198.77676</v>
      </c>
      <c r="G2046" s="23">
        <v>0.08</v>
      </c>
      <c r="H2046" s="23">
        <v>1974.0</v>
      </c>
      <c r="I2046" s="23">
        <v>0.071</v>
      </c>
      <c r="J2046" s="24">
        <f>IFNA(VLOOKUP(A2046,'ENERGY processed'!$A$2:$H$2692,7,0),"")</f>
        <v>17412</v>
      </c>
      <c r="K2046" s="24">
        <f t="shared" si="3"/>
        <v>0.004259816514</v>
      </c>
      <c r="L2046" s="24">
        <f>IFNA(VLOOKUP(A2046,'ENERGY processed'!$A$2:$H$2692,8,0),"")</f>
        <v>34264</v>
      </c>
      <c r="M2046" s="24">
        <f t="shared" si="5"/>
        <v>0.008382629969</v>
      </c>
      <c r="N2046" s="24">
        <f>IFNA(VLOOKUP(A2046,'HUMAN RESOURCES processed'!$A$2:$M$2692,5,0))</f>
        <v>0.014</v>
      </c>
      <c r="O2046" s="24">
        <f>IFNA(VLOOKUP(A2046,'HUMAN RESOURCES processed'!$A$2:$M$2692,6,0))</f>
        <v>0.006</v>
      </c>
      <c r="P2046" s="24">
        <f>IFNA(VLOOKUP(A2046,'HUMAN RESOURCES processed'!$A$2:$M$2692,7,0))</f>
        <v>82</v>
      </c>
      <c r="Q2046" s="24">
        <f>IFNA(VLOOKUP(A2046,'HUMAN RESOURCES processed'!$A$2:$M$2692,8,0))</f>
        <v>78</v>
      </c>
      <c r="R2046" s="24">
        <f t="shared" si="6"/>
        <v>80</v>
      </c>
      <c r="S2046" s="24">
        <f>IFNA(VLOOKUP(A2046,'HUMAN RESOURCES processed'!$A$2:$M$2692,9,0))</f>
        <v>0.218</v>
      </c>
      <c r="T2046" s="24">
        <f>IFNA(VLOOKUP(A2046,'HUMAN RESOURCES processed'!$A$2:$M$2692,10,0))</f>
        <v>0.663</v>
      </c>
      <c r="U2046" s="24">
        <f>IFNA(VLOOKUP(A2046,'HUMAN RESOURCES processed'!$A$2:$M$2692,11,0))</f>
        <v>0.119</v>
      </c>
      <c r="V2046" s="24">
        <f>IFNA(VLOOKUP(A2046,'HUMAN RESOURCES processed'!$A$2:$M$2692,12,0))</f>
        <v>4087500</v>
      </c>
      <c r="W2046" s="24">
        <f>IFNA(VLOOKUP(A2046,'HUMAN RESOURCES processed'!$A$2:$M$2692,13,0))</f>
        <v>0.86</v>
      </c>
      <c r="X2046" s="24">
        <f>IFNA(VLOOKUP(A2046,'TOURISM processed'!$A$2:$F$2692,5,0))</f>
        <v>5098000000</v>
      </c>
      <c r="Y2046" s="24">
        <f>IFNA(VLOOKUP(A2046,'TOURISM processed'!$A$2:$F$2692,6,0))</f>
        <v>2229000000</v>
      </c>
      <c r="Z2046" s="24">
        <f t="shared" si="7"/>
        <v>545.3211009</v>
      </c>
      <c r="AA2046" s="24">
        <f t="shared" si="1172"/>
        <v>0</v>
      </c>
      <c r="AB2046" s="24">
        <f>IFNA(VLOOKUP(A2046,'BUSINESS processed'!A2046:J4736,6,0))</f>
        <v>12</v>
      </c>
      <c r="AC2046" s="24">
        <f t="shared" si="1174"/>
        <v>0</v>
      </c>
      <c r="AD2046" s="24">
        <f t="shared" si="1175"/>
        <v>0</v>
      </c>
      <c r="AE2046" s="24">
        <f>IFNA(VLOOKUP(A2046,'BUSINESS processed'!A2046:J4736,9,0))</f>
        <v>0.618</v>
      </c>
      <c r="AF2046" s="27">
        <f>IFNA(VLOOKUP(A2046,'BUSINESS processed'!A2046:J4736,10,0))</f>
        <v>0.742</v>
      </c>
      <c r="AG2046" s="26"/>
      <c r="AH2046" s="26"/>
      <c r="AI2046" s="26"/>
      <c r="AJ2046" s="26"/>
      <c r="AK2046" s="26"/>
      <c r="AL2046" s="26"/>
      <c r="AM2046" s="26"/>
      <c r="AN2046" s="26"/>
      <c r="AO2046" s="26"/>
      <c r="AP2046" s="26"/>
      <c r="AQ2046" s="26"/>
      <c r="AR2046" s="26"/>
      <c r="AS2046" s="26"/>
      <c r="AT2046" s="26"/>
      <c r="AU2046" s="26"/>
      <c r="AV2046" s="26"/>
      <c r="AW2046" s="26"/>
      <c r="AX2046" s="26"/>
      <c r="AY2046" s="26"/>
      <c r="AZ2046" s="26"/>
      <c r="BA2046" s="26"/>
      <c r="BB2046" s="26"/>
      <c r="BC2046" s="26"/>
      <c r="BD2046" s="26"/>
      <c r="BE2046" s="26"/>
      <c r="BF2046" s="26"/>
      <c r="BG2046" s="26"/>
      <c r="BH2046" s="26"/>
    </row>
    <row r="2047">
      <c r="A2047" s="18" t="str">
        <f t="shared" si="1"/>
        <v>Oceania_New Zealand-Oceania_2005</v>
      </c>
      <c r="B2047" s="19" t="s">
        <v>242</v>
      </c>
      <c r="C2047" s="20" t="s">
        <v>252</v>
      </c>
      <c r="D2047" s="21" t="s">
        <v>84</v>
      </c>
      <c r="E2047" s="22">
        <v>1.14E11</v>
      </c>
      <c r="F2047" s="22">
        <f t="shared" si="2"/>
        <v>27576.86446</v>
      </c>
      <c r="G2047" s="23">
        <v>0.084</v>
      </c>
      <c r="H2047" s="23">
        <v>2288.0</v>
      </c>
      <c r="I2047" s="23">
        <v>0.078</v>
      </c>
      <c r="J2047" s="24">
        <f>IF(AND( C2047=C2046,D2047&gt;D2046),J2046,"")</f>
        <v>17412</v>
      </c>
      <c r="K2047" s="24">
        <f t="shared" si="3"/>
        <v>0.004212003193</v>
      </c>
      <c r="L2047" s="24">
        <f>IF(AND(C2047=C2046,C2047&gt;C2046),C2046,0)</f>
        <v>0</v>
      </c>
      <c r="M2047" s="24">
        <f t="shared" si="5"/>
        <v>0</v>
      </c>
      <c r="N2047" s="24">
        <f>IFNA(VLOOKUP(A2047,'HUMAN RESOURCES processed'!$A$2:$M$2692,5,0))</f>
        <v>0.014</v>
      </c>
      <c r="O2047" s="24">
        <f>IFNA(VLOOKUP(A2047,'HUMAN RESOURCES processed'!$A$2:$M$2692,6,0))</f>
        <v>0.005</v>
      </c>
      <c r="P2047" s="24">
        <f>IFNA(VLOOKUP(A2047,'HUMAN RESOURCES processed'!$A$2:$M$2692,7,0))</f>
        <v>82</v>
      </c>
      <c r="Q2047" s="24">
        <f>IFNA(VLOOKUP(A2047,'HUMAN RESOURCES processed'!$A$2:$M$2692,8,0))</f>
        <v>78</v>
      </c>
      <c r="R2047" s="24">
        <f t="shared" si="6"/>
        <v>80</v>
      </c>
      <c r="S2047" s="24">
        <f>IFNA(VLOOKUP(A2047,'HUMAN RESOURCES processed'!$A$2:$M$2692,9,0))</f>
        <v>0.215</v>
      </c>
      <c r="T2047" s="24">
        <f>IFNA(VLOOKUP(A2047,'HUMAN RESOURCES processed'!$A$2:$M$2692,10,0))</f>
        <v>0.664</v>
      </c>
      <c r="U2047" s="24">
        <f>IFNA(VLOOKUP(A2047,'HUMAN RESOURCES processed'!$A$2:$M$2692,11,0))</f>
        <v>0.12</v>
      </c>
      <c r="V2047" s="24">
        <f>IFNA(VLOOKUP(A2047,'HUMAN RESOURCES processed'!$A$2:$M$2692,12,0))</f>
        <v>4133900</v>
      </c>
      <c r="W2047" s="24">
        <f>IFNA(VLOOKUP(A2047,'HUMAN RESOURCES processed'!$A$2:$M$2692,13,0))</f>
        <v>0.861</v>
      </c>
      <c r="X2047" s="24">
        <f>IFNA(VLOOKUP(A2047,'TOURISM processed'!$A$2:$F$2692,5,0))</f>
        <v>5211000000</v>
      </c>
      <c r="Y2047" s="24">
        <f>IFNA(VLOOKUP(A2047,'TOURISM processed'!$A$2:$F$2692,6,0))</f>
        <v>2671000000</v>
      </c>
      <c r="Z2047" s="24">
        <f t="shared" si="7"/>
        <v>646.1210963</v>
      </c>
      <c r="AA2047" s="24">
        <f>IFNA(VLOOKUP(A2047,'BUSINESS processed'!A2047:J4737,5,0))</f>
        <v>0.366</v>
      </c>
      <c r="AB2047" s="24">
        <f>IFNA(VLOOKUP(A2047,'BUSINESS processed'!A2047:J4737,6,0))</f>
        <v>12</v>
      </c>
      <c r="AC2047" s="24">
        <f t="shared" si="1174"/>
        <v>0</v>
      </c>
      <c r="AD2047" s="24">
        <f>IFNA(VLOOKUP(A2047,'BUSINESS processed'!A2047:J4737,8,0))</f>
        <v>172</v>
      </c>
      <c r="AE2047" s="24">
        <f>IFNA(VLOOKUP(A2047,'BUSINESS processed'!A2047:J4737,9,0))</f>
        <v>0.627</v>
      </c>
      <c r="AF2047" s="27">
        <f>IFNA(VLOOKUP(A2047,'BUSINESS processed'!A2047:J4737,10,0))</f>
        <v>0.854</v>
      </c>
      <c r="AG2047" s="26"/>
      <c r="AH2047" s="26"/>
      <c r="AI2047" s="26"/>
      <c r="AJ2047" s="26"/>
      <c r="AK2047" s="26"/>
      <c r="AL2047" s="26"/>
      <c r="AM2047" s="26"/>
      <c r="AN2047" s="26"/>
      <c r="AO2047" s="26"/>
      <c r="AP2047" s="26"/>
      <c r="AQ2047" s="26"/>
      <c r="AR2047" s="26"/>
      <c r="AS2047" s="26"/>
      <c r="AT2047" s="26"/>
      <c r="AU2047" s="26"/>
      <c r="AV2047" s="26"/>
      <c r="AW2047" s="26"/>
      <c r="AX2047" s="26"/>
      <c r="AY2047" s="26"/>
      <c r="AZ2047" s="26"/>
      <c r="BA2047" s="26"/>
      <c r="BB2047" s="26"/>
      <c r="BC2047" s="26"/>
      <c r="BD2047" s="26"/>
      <c r="BE2047" s="26"/>
      <c r="BF2047" s="26"/>
      <c r="BG2047" s="26"/>
      <c r="BH2047" s="26"/>
    </row>
    <row r="2048">
      <c r="A2048" s="18" t="str">
        <f t="shared" si="1"/>
        <v>Oceania_New Zealand-Oceania_2006</v>
      </c>
      <c r="B2048" s="19" t="s">
        <v>242</v>
      </c>
      <c r="C2048" s="20" t="s">
        <v>252</v>
      </c>
      <c r="D2048" s="21" t="s">
        <v>85</v>
      </c>
      <c r="E2048" s="22">
        <v>1.1E11</v>
      </c>
      <c r="F2048" s="22">
        <f t="shared" si="2"/>
        <v>26286.86135</v>
      </c>
      <c r="G2048" s="23">
        <v>0.088</v>
      </c>
      <c r="H2048" s="23">
        <v>2295.0</v>
      </c>
      <c r="I2048" s="23">
        <v>0.082</v>
      </c>
      <c r="J2048" s="24">
        <f>IFNA(VLOOKUP(A2048,'ENERGY processed'!$A$2:$H$2692,7,0),"")</f>
        <v>17256</v>
      </c>
      <c r="K2048" s="24">
        <f t="shared" si="3"/>
        <v>0.004123691631</v>
      </c>
      <c r="L2048" s="24">
        <f>IFNA(VLOOKUP(A2048,'ENERGY processed'!$A$2:$H$2692,8,0),"")</f>
        <v>33980</v>
      </c>
      <c r="M2048" s="24">
        <f t="shared" si="5"/>
        <v>0.008120250442</v>
      </c>
      <c r="N2048" s="24">
        <f>IFNA(VLOOKUP(A2048,'HUMAN RESOURCES processed'!$A$2:$M$2692,5,0))</f>
        <v>0.014</v>
      </c>
      <c r="O2048" s="24">
        <f>IFNA(VLOOKUP(A2048,'HUMAN RESOURCES processed'!$A$2:$M$2692,6,0))</f>
        <v>0.005</v>
      </c>
      <c r="P2048" s="24">
        <f>IFNA(VLOOKUP(A2048,'HUMAN RESOURCES processed'!$A$2:$M$2692,7,0))</f>
        <v>82</v>
      </c>
      <c r="Q2048" s="24">
        <f>IFNA(VLOOKUP(A2048,'HUMAN RESOURCES processed'!$A$2:$M$2692,8,0))</f>
        <v>78</v>
      </c>
      <c r="R2048" s="24">
        <f t="shared" si="6"/>
        <v>80</v>
      </c>
      <c r="S2048" s="24">
        <f>IFNA(VLOOKUP(A2048,'HUMAN RESOURCES processed'!$A$2:$M$2692,9,0))</f>
        <v>0.213</v>
      </c>
      <c r="T2048" s="24">
        <f>IFNA(VLOOKUP(A2048,'HUMAN RESOURCES processed'!$A$2:$M$2692,10,0))</f>
        <v>0.666</v>
      </c>
      <c r="U2048" s="24">
        <f>IFNA(VLOOKUP(A2048,'HUMAN RESOURCES processed'!$A$2:$M$2692,11,0))</f>
        <v>0.121</v>
      </c>
      <c r="V2048" s="24">
        <f>IFNA(VLOOKUP(A2048,'HUMAN RESOURCES processed'!$A$2:$M$2692,12,0))</f>
        <v>4184600</v>
      </c>
      <c r="W2048" s="24">
        <f>IFNA(VLOOKUP(A2048,'HUMAN RESOURCES processed'!$A$2:$M$2692,13,0))</f>
        <v>0.861</v>
      </c>
      <c r="X2048" s="24">
        <f>IFNA(VLOOKUP(A2048,'TOURISM processed'!$A$2:$F$2692,5,0))</f>
        <v>4792000000</v>
      </c>
      <c r="Y2048" s="24">
        <f>IFNA(VLOOKUP(A2048,'TOURISM processed'!$A$2:$F$2692,6,0))</f>
        <v>2534000000</v>
      </c>
      <c r="Z2048" s="24">
        <f t="shared" si="7"/>
        <v>605.5536969</v>
      </c>
      <c r="AA2048" s="24">
        <f>IFNA(VLOOKUP(A2048,'BUSINESS processed'!A2048:J4738,5,0))</f>
        <v>0.354</v>
      </c>
      <c r="AB2048" s="24">
        <f>IFNA(VLOOKUP(A2048,'BUSINESS processed'!A2048:J4738,6,0))</f>
        <v>12</v>
      </c>
      <c r="AC2048" s="24">
        <f t="shared" si="1174"/>
        <v>0</v>
      </c>
      <c r="AD2048" s="24">
        <f>IFNA(VLOOKUP(A2048,'BUSINESS processed'!A2048:J4738,8,0))</f>
        <v>172</v>
      </c>
      <c r="AE2048" s="24">
        <f>IFNA(VLOOKUP(A2048,'BUSINESS processed'!A2048:J4738,9,0))</f>
        <v>0.69</v>
      </c>
      <c r="AF2048" s="27">
        <f>IFNA(VLOOKUP(A2048,'BUSINESS processed'!A2048:J4738,10,0))</f>
        <v>0.909</v>
      </c>
      <c r="AG2048" s="26"/>
      <c r="AH2048" s="26"/>
      <c r="AI2048" s="26"/>
      <c r="AJ2048" s="26"/>
      <c r="AK2048" s="26"/>
      <c r="AL2048" s="26"/>
      <c r="AM2048" s="26"/>
      <c r="AN2048" s="26"/>
      <c r="AO2048" s="26"/>
      <c r="AP2048" s="26"/>
      <c r="AQ2048" s="26"/>
      <c r="AR2048" s="26"/>
      <c r="AS2048" s="26"/>
      <c r="AT2048" s="26"/>
      <c r="AU2048" s="26"/>
      <c r="AV2048" s="26"/>
      <c r="AW2048" s="26"/>
      <c r="AX2048" s="26"/>
      <c r="AY2048" s="26"/>
      <c r="AZ2048" s="26"/>
      <c r="BA2048" s="26"/>
      <c r="BB2048" s="26"/>
      <c r="BC2048" s="26"/>
      <c r="BD2048" s="26"/>
      <c r="BE2048" s="26"/>
      <c r="BF2048" s="26"/>
      <c r="BG2048" s="26"/>
      <c r="BH2048" s="26"/>
    </row>
    <row r="2049">
      <c r="A2049" s="18" t="str">
        <f t="shared" si="1"/>
        <v>Oceania_New Zealand-Oceania_2007</v>
      </c>
      <c r="B2049" s="19" t="s">
        <v>242</v>
      </c>
      <c r="C2049" s="20" t="s">
        <v>252</v>
      </c>
      <c r="D2049" s="21" t="s">
        <v>86</v>
      </c>
      <c r="E2049" s="22">
        <v>1.35E11</v>
      </c>
      <c r="F2049" s="22">
        <f t="shared" si="2"/>
        <v>31927.72509</v>
      </c>
      <c r="G2049" s="23">
        <v>0.085</v>
      </c>
      <c r="H2049" s="23">
        <v>2694.0</v>
      </c>
      <c r="I2049" s="23">
        <v>0.086</v>
      </c>
      <c r="J2049" s="24">
        <f>IF(AND( C2049=C2048,D2049&gt;D2048),J2048,"")</f>
        <v>17256</v>
      </c>
      <c r="K2049" s="24">
        <f t="shared" si="3"/>
        <v>0.004081072772</v>
      </c>
      <c r="L2049" s="24">
        <f>IF(AND(C2049=C2048,C2049&gt;C2048),C2048,0)</f>
        <v>0</v>
      </c>
      <c r="M2049" s="24">
        <f t="shared" si="5"/>
        <v>0</v>
      </c>
      <c r="N2049" s="24">
        <f>IFNA(VLOOKUP(A2049,'HUMAN RESOURCES processed'!$A$2:$M$2692,5,0))</f>
        <v>0.015</v>
      </c>
      <c r="O2049" s="24">
        <f>IFNA(VLOOKUP(A2049,'HUMAN RESOURCES processed'!$A$2:$M$2692,6,0))</f>
        <v>0.005</v>
      </c>
      <c r="P2049" s="24">
        <f>IFNA(VLOOKUP(A2049,'HUMAN RESOURCES processed'!$A$2:$M$2692,7,0))</f>
        <v>82</v>
      </c>
      <c r="Q2049" s="24">
        <f>IFNA(VLOOKUP(A2049,'HUMAN RESOURCES processed'!$A$2:$M$2692,8,0))</f>
        <v>78</v>
      </c>
      <c r="R2049" s="24">
        <f t="shared" si="6"/>
        <v>80</v>
      </c>
      <c r="S2049" s="24">
        <f>IFNA(VLOOKUP(A2049,'HUMAN RESOURCES processed'!$A$2:$M$2692,9,0))</f>
        <v>0.211</v>
      </c>
      <c r="T2049" s="24">
        <f>IFNA(VLOOKUP(A2049,'HUMAN RESOURCES processed'!$A$2:$M$2692,10,0))</f>
        <v>0.666</v>
      </c>
      <c r="U2049" s="24">
        <f>IFNA(VLOOKUP(A2049,'HUMAN RESOURCES processed'!$A$2:$M$2692,11,0))</f>
        <v>0.123</v>
      </c>
      <c r="V2049" s="24">
        <f>IFNA(VLOOKUP(A2049,'HUMAN RESOURCES processed'!$A$2:$M$2692,12,0))</f>
        <v>4228300</v>
      </c>
      <c r="W2049" s="24">
        <f>IFNA(VLOOKUP(A2049,'HUMAN RESOURCES processed'!$A$2:$M$2692,13,0))</f>
        <v>0.861</v>
      </c>
      <c r="X2049" s="24">
        <f>IFNA(VLOOKUP(A2049,'TOURISM processed'!$A$2:$F$2692,5,0))</f>
        <v>5413000000</v>
      </c>
      <c r="Y2049" s="24">
        <f>IFNA(VLOOKUP(A2049,'TOURISM processed'!$A$2:$F$2692,6,0))</f>
        <v>3077000000</v>
      </c>
      <c r="Z2049" s="24">
        <f t="shared" si="7"/>
        <v>727.7156304</v>
      </c>
      <c r="AA2049" s="24">
        <f>IFNA(VLOOKUP(A2049,'BUSINESS processed'!A2049:J4739,5,0))</f>
        <v>0.355</v>
      </c>
      <c r="AB2049" s="24">
        <f>IFNA(VLOOKUP(A2049,'BUSINESS processed'!A2049:J4739,6,0))</f>
        <v>12</v>
      </c>
      <c r="AC2049" s="24">
        <f t="shared" si="1174"/>
        <v>0</v>
      </c>
      <c r="AD2049" s="24">
        <f>IFNA(VLOOKUP(A2049,'BUSINESS processed'!A2049:J4739,8,0))</f>
        <v>172</v>
      </c>
      <c r="AE2049" s="24">
        <f>IFNA(VLOOKUP(A2049,'BUSINESS processed'!A2049:J4739,9,0))</f>
        <v>0.698</v>
      </c>
      <c r="AF2049" s="27">
        <f>IFNA(VLOOKUP(A2049,'BUSINESS processed'!A2049:J4739,10,0))</f>
        <v>1.004</v>
      </c>
      <c r="AG2049" s="26"/>
      <c r="AH2049" s="26"/>
      <c r="AI2049" s="26"/>
      <c r="AJ2049" s="26"/>
      <c r="AK2049" s="26"/>
      <c r="AL2049" s="26"/>
      <c r="AM2049" s="26"/>
      <c r="AN2049" s="26"/>
      <c r="AO2049" s="26"/>
      <c r="AP2049" s="26"/>
      <c r="AQ2049" s="26"/>
      <c r="AR2049" s="26"/>
      <c r="AS2049" s="26"/>
      <c r="AT2049" s="26"/>
      <c r="AU2049" s="26"/>
      <c r="AV2049" s="26"/>
      <c r="AW2049" s="26"/>
      <c r="AX2049" s="26"/>
      <c r="AY2049" s="26"/>
      <c r="AZ2049" s="26"/>
      <c r="BA2049" s="26"/>
      <c r="BB2049" s="26"/>
      <c r="BC2049" s="26"/>
      <c r="BD2049" s="26"/>
      <c r="BE2049" s="26"/>
      <c r="BF2049" s="26"/>
      <c r="BG2049" s="26"/>
      <c r="BH2049" s="26"/>
    </row>
    <row r="2050">
      <c r="A2050" s="18" t="str">
        <f t="shared" si="1"/>
        <v>Oceania_New Zealand-Oceania_2008</v>
      </c>
      <c r="B2050" s="19" t="s">
        <v>242</v>
      </c>
      <c r="C2050" s="20" t="s">
        <v>252</v>
      </c>
      <c r="D2050" s="21" t="s">
        <v>87</v>
      </c>
      <c r="E2050" s="22">
        <v>1.3E11</v>
      </c>
      <c r="F2050" s="22">
        <f t="shared" si="2"/>
        <v>30452.80986</v>
      </c>
      <c r="G2050" s="23">
        <v>0.093</v>
      </c>
      <c r="H2050" s="23">
        <v>2820.0</v>
      </c>
      <c r="I2050" s="23">
        <v>0.089</v>
      </c>
      <c r="J2050" s="24">
        <f>IFNA(VLOOKUP(A2050,'ENERGY processed'!$A$2:$H$2692,7,0),"")</f>
        <v>17123</v>
      </c>
      <c r="K2050" s="24">
        <f t="shared" si="3"/>
        <v>0.004011103563</v>
      </c>
      <c r="L2050" s="24">
        <f>IFNA(VLOOKUP(A2050,'ENERGY processed'!$A$2:$H$2692,8,0),"")</f>
        <v>33648</v>
      </c>
      <c r="M2050" s="24">
        <f t="shared" si="5"/>
        <v>0.007882124201</v>
      </c>
      <c r="N2050" s="24">
        <f>IFNA(VLOOKUP(A2050,'HUMAN RESOURCES processed'!$A$2:$M$2692,5,0))</f>
        <v>0.015</v>
      </c>
      <c r="O2050" s="24">
        <f>IFNA(VLOOKUP(A2050,'HUMAN RESOURCES processed'!$A$2:$M$2692,6,0))</f>
        <v>0.005</v>
      </c>
      <c r="P2050" s="24">
        <f>IFNA(VLOOKUP(A2050,'HUMAN RESOURCES processed'!$A$2:$M$2692,7,0))</f>
        <v>82</v>
      </c>
      <c r="Q2050" s="24">
        <f>IFNA(VLOOKUP(A2050,'HUMAN RESOURCES processed'!$A$2:$M$2692,8,0))</f>
        <v>78</v>
      </c>
      <c r="R2050" s="24">
        <f t="shared" si="6"/>
        <v>80</v>
      </c>
      <c r="S2050" s="24">
        <f>IFNA(VLOOKUP(A2050,'HUMAN RESOURCES processed'!$A$2:$M$2692,9,0))</f>
        <v>0.208</v>
      </c>
      <c r="T2050" s="24">
        <f>IFNA(VLOOKUP(A2050,'HUMAN RESOURCES processed'!$A$2:$M$2692,10,0))</f>
        <v>0.666</v>
      </c>
      <c r="U2050" s="24">
        <f>IFNA(VLOOKUP(A2050,'HUMAN RESOURCES processed'!$A$2:$M$2692,11,0))</f>
        <v>0.125</v>
      </c>
      <c r="V2050" s="24">
        <f>IFNA(VLOOKUP(A2050,'HUMAN RESOURCES processed'!$A$2:$M$2692,12,0))</f>
        <v>4268900</v>
      </c>
      <c r="W2050" s="24">
        <f>IFNA(VLOOKUP(A2050,'HUMAN RESOURCES processed'!$A$2:$M$2692,13,0))</f>
        <v>0.861</v>
      </c>
      <c r="X2050" s="24">
        <f>IFNA(VLOOKUP(A2050,'TOURISM processed'!$A$2:$F$2692,5,0))</f>
        <v>5152000000</v>
      </c>
      <c r="Y2050" s="24">
        <f>IFNA(VLOOKUP(A2050,'TOURISM processed'!$A$2:$F$2692,6,0))</f>
        <v>3006000000</v>
      </c>
      <c r="Z2050" s="24">
        <f t="shared" si="7"/>
        <v>704.1626649</v>
      </c>
      <c r="AA2050" s="24">
        <f>IFNA(VLOOKUP(A2050,'BUSINESS processed'!A2050:J4740,5,0))</f>
        <v>0.36</v>
      </c>
      <c r="AB2050" s="24">
        <f>IFNA(VLOOKUP(A2050,'BUSINESS processed'!A2050:J4740,6,0))</f>
        <v>1</v>
      </c>
      <c r="AC2050" s="24">
        <f t="shared" si="1174"/>
        <v>0</v>
      </c>
      <c r="AD2050" s="24">
        <f>IFNA(VLOOKUP(A2050,'BUSINESS processed'!A2050:J4740,8,0))</f>
        <v>172</v>
      </c>
      <c r="AE2050" s="24">
        <f>IFNA(VLOOKUP(A2050,'BUSINESS processed'!A2050:J4740,9,0))</f>
        <v>0.72</v>
      </c>
      <c r="AF2050" s="27">
        <f>IFNA(VLOOKUP(A2050,'BUSINESS processed'!A2050:J4740,10,0))</f>
        <v>1.08</v>
      </c>
      <c r="AG2050" s="26"/>
      <c r="AH2050" s="26"/>
      <c r="AI2050" s="26"/>
      <c r="AJ2050" s="26"/>
      <c r="AK2050" s="26"/>
      <c r="AL2050" s="26"/>
      <c r="AM2050" s="26"/>
      <c r="AN2050" s="26"/>
      <c r="AO2050" s="26"/>
      <c r="AP2050" s="26"/>
      <c r="AQ2050" s="26"/>
      <c r="AR2050" s="26"/>
      <c r="AS2050" s="26"/>
      <c r="AT2050" s="26"/>
      <c r="AU2050" s="26"/>
      <c r="AV2050" s="26"/>
      <c r="AW2050" s="26"/>
      <c r="AX2050" s="26"/>
      <c r="AY2050" s="26"/>
      <c r="AZ2050" s="26"/>
      <c r="BA2050" s="26"/>
      <c r="BB2050" s="26"/>
      <c r="BC2050" s="26"/>
      <c r="BD2050" s="26"/>
      <c r="BE2050" s="26"/>
      <c r="BF2050" s="26"/>
      <c r="BG2050" s="26"/>
      <c r="BH2050" s="26"/>
    </row>
    <row r="2051">
      <c r="A2051" s="18" t="str">
        <f t="shared" si="1"/>
        <v>Oceania_New Zealand-Oceania_2009</v>
      </c>
      <c r="B2051" s="19" t="s">
        <v>242</v>
      </c>
      <c r="C2051" s="20" t="s">
        <v>252</v>
      </c>
      <c r="D2051" s="21" t="s">
        <v>88</v>
      </c>
      <c r="E2051" s="22">
        <v>1.19E11</v>
      </c>
      <c r="F2051" s="22">
        <f t="shared" si="2"/>
        <v>27573.10348</v>
      </c>
      <c r="G2051" s="23">
        <v>0.1</v>
      </c>
      <c r="H2051" s="23">
        <v>2702.0</v>
      </c>
      <c r="I2051" s="23">
        <v>0.067</v>
      </c>
      <c r="J2051" s="24">
        <f>IFNA(VLOOKUP(A2051,'ENERGY processed'!$A$2:$H$2692,7,0),"")</f>
        <v>16846</v>
      </c>
      <c r="K2051" s="24">
        <f t="shared" si="3"/>
        <v>0.003903331943</v>
      </c>
      <c r="L2051" s="24">
        <f>IFNA(VLOOKUP(A2051,'ENERGY processed'!$A$2:$H$2692,8,0),"")</f>
        <v>33920</v>
      </c>
      <c r="M2051" s="24">
        <f t="shared" si="5"/>
        <v>0.007859493026</v>
      </c>
      <c r="N2051" s="24">
        <f>IFNA(VLOOKUP(A2051,'HUMAN RESOURCES processed'!$A$2:$M$2692,5,0))</f>
        <v>0.014</v>
      </c>
      <c r="O2051" s="24">
        <f>IFNA(VLOOKUP(A2051,'HUMAN RESOURCES processed'!$A$2:$M$2692,6,0))</f>
        <v>0.005</v>
      </c>
      <c r="P2051" s="24">
        <f>IFNA(VLOOKUP(A2051,'HUMAN RESOURCES processed'!$A$2:$M$2692,7,0))</f>
        <v>83</v>
      </c>
      <c r="Q2051" s="24">
        <f>IFNA(VLOOKUP(A2051,'HUMAN RESOURCES processed'!$A$2:$M$2692,8,0))</f>
        <v>79</v>
      </c>
      <c r="R2051" s="24">
        <f t="shared" si="6"/>
        <v>81</v>
      </c>
      <c r="S2051" s="24">
        <f>IFNA(VLOOKUP(A2051,'HUMAN RESOURCES processed'!$A$2:$M$2692,9,0))</f>
        <v>0.207</v>
      </c>
      <c r="T2051" s="24">
        <f>IFNA(VLOOKUP(A2051,'HUMAN RESOURCES processed'!$A$2:$M$2692,10,0))</f>
        <v>0.666</v>
      </c>
      <c r="U2051" s="24">
        <f>IFNA(VLOOKUP(A2051,'HUMAN RESOURCES processed'!$A$2:$M$2692,11,0))</f>
        <v>0.127</v>
      </c>
      <c r="V2051" s="24">
        <f>IFNA(VLOOKUP(A2051,'HUMAN RESOURCES processed'!$A$2:$M$2692,12,0))</f>
        <v>4315800</v>
      </c>
      <c r="W2051" s="24">
        <f>IFNA(VLOOKUP(A2051,'HUMAN RESOURCES processed'!$A$2:$M$2692,13,0))</f>
        <v>0.861</v>
      </c>
      <c r="X2051" s="24">
        <f>IFNA(VLOOKUP(A2051,'TOURISM processed'!$A$2:$F$2692,5,0))</f>
        <v>4591000000</v>
      </c>
      <c r="Y2051" s="24">
        <f>IFNA(VLOOKUP(A2051,'TOURISM processed'!$A$2:$F$2692,6,0))</f>
        <v>2580000000</v>
      </c>
      <c r="Z2051" s="24">
        <f t="shared" si="7"/>
        <v>597.80342</v>
      </c>
      <c r="AA2051" s="24">
        <f>IFNA(VLOOKUP(A2051,'BUSINESS processed'!A2051:J4741,5,0))</f>
        <v>0.332</v>
      </c>
      <c r="AB2051" s="24">
        <f>IFNA(VLOOKUP(A2051,'BUSINESS processed'!A2051:J4741,6,0))</f>
        <v>1</v>
      </c>
      <c r="AC2051" s="24">
        <f t="shared" si="1174"/>
        <v>0</v>
      </c>
      <c r="AD2051" s="24">
        <f>IFNA(VLOOKUP(A2051,'BUSINESS processed'!A2051:J4741,8,0))</f>
        <v>172</v>
      </c>
      <c r="AE2051" s="24">
        <f>IFNA(VLOOKUP(A2051,'BUSINESS processed'!A2051:J4741,9,0))</f>
        <v>0.797</v>
      </c>
      <c r="AF2051" s="27">
        <f>IFNA(VLOOKUP(A2051,'BUSINESS processed'!A2051:J4741,10,0))</f>
        <v>1.087</v>
      </c>
      <c r="AG2051" s="26"/>
      <c r="AH2051" s="26"/>
      <c r="AI2051" s="26"/>
      <c r="AJ2051" s="26"/>
      <c r="AK2051" s="26"/>
      <c r="AL2051" s="26"/>
      <c r="AM2051" s="26"/>
      <c r="AN2051" s="26"/>
      <c r="AO2051" s="26"/>
      <c r="AP2051" s="26"/>
      <c r="AQ2051" s="26"/>
      <c r="AR2051" s="26"/>
      <c r="AS2051" s="26"/>
      <c r="AT2051" s="26"/>
      <c r="AU2051" s="26"/>
      <c r="AV2051" s="26"/>
      <c r="AW2051" s="26"/>
      <c r="AX2051" s="26"/>
      <c r="AY2051" s="26"/>
      <c r="AZ2051" s="26"/>
      <c r="BA2051" s="26"/>
      <c r="BB2051" s="26"/>
      <c r="BC2051" s="26"/>
      <c r="BD2051" s="26"/>
      <c r="BE2051" s="26"/>
      <c r="BF2051" s="26"/>
      <c r="BG2051" s="26"/>
      <c r="BH2051" s="26"/>
    </row>
    <row r="2052">
      <c r="A2052" s="18" t="str">
        <f t="shared" si="1"/>
        <v>Oceania_New Zealand-Oceania_2010</v>
      </c>
      <c r="B2052" s="19" t="s">
        <v>242</v>
      </c>
      <c r="C2052" s="20" t="s">
        <v>252</v>
      </c>
      <c r="D2052" s="21" t="s">
        <v>89</v>
      </c>
      <c r="E2052" s="22">
        <v>1.43E11</v>
      </c>
      <c r="F2052" s="22">
        <f t="shared" si="2"/>
        <v>32739.5943</v>
      </c>
      <c r="G2052" s="23">
        <v>0.102</v>
      </c>
      <c r="H2052" s="23">
        <v>3260.0</v>
      </c>
      <c r="I2052" s="23">
        <v>0.063</v>
      </c>
      <c r="J2052" s="24">
        <f>IF(AND( C2052=C2051,D2052&gt;D2051),J2051,"")</f>
        <v>16846</v>
      </c>
      <c r="K2052" s="24">
        <f t="shared" si="3"/>
        <v>0.003856861578</v>
      </c>
      <c r="L2052" s="24">
        <f>IF(AND(C2052=C2051,C2052&gt;C2051),C2051,0)</f>
        <v>0</v>
      </c>
      <c r="M2052" s="24">
        <f t="shared" si="5"/>
        <v>0</v>
      </c>
      <c r="N2052" s="24">
        <f>IFNA(VLOOKUP(A2052,'HUMAN RESOURCES processed'!$A$2:$M$2692,5,0))</f>
        <v>0.015</v>
      </c>
      <c r="O2052" s="24">
        <f>IFNA(VLOOKUP(A2052,'HUMAN RESOURCES processed'!$A$2:$M$2692,6,0))</f>
        <v>0.005</v>
      </c>
      <c r="P2052" s="24">
        <f>IFNA(VLOOKUP(A2052,'HUMAN RESOURCES processed'!$A$2:$M$2692,7,0))</f>
        <v>83</v>
      </c>
      <c r="Q2052" s="24">
        <f>IFNA(VLOOKUP(A2052,'HUMAN RESOURCES processed'!$A$2:$M$2692,8,0))</f>
        <v>79</v>
      </c>
      <c r="R2052" s="24">
        <f t="shared" si="6"/>
        <v>81</v>
      </c>
      <c r="S2052" s="24">
        <f>IFNA(VLOOKUP(A2052,'HUMAN RESOURCES processed'!$A$2:$M$2692,9,0))</f>
        <v>0.205</v>
      </c>
      <c r="T2052" s="24">
        <f>IFNA(VLOOKUP(A2052,'HUMAN RESOURCES processed'!$A$2:$M$2692,10,0))</f>
        <v>0.665</v>
      </c>
      <c r="U2052" s="24">
        <f>IFNA(VLOOKUP(A2052,'HUMAN RESOURCES processed'!$A$2:$M$2692,11,0))</f>
        <v>0.13</v>
      </c>
      <c r="V2052" s="24">
        <f>IFNA(VLOOKUP(A2052,'HUMAN RESOURCES processed'!$A$2:$M$2692,12,0))</f>
        <v>4367800</v>
      </c>
      <c r="W2052" s="24">
        <f>IFNA(VLOOKUP(A2052,'HUMAN RESOURCES processed'!$A$2:$M$2692,13,0))</f>
        <v>0.862</v>
      </c>
      <c r="X2052" s="24">
        <f>IFNA(VLOOKUP(A2052,'TOURISM processed'!$A$2:$F$2692,5,0))</f>
        <v>4904000000</v>
      </c>
      <c r="Y2052" s="24">
        <f>IFNA(VLOOKUP(A2052,'TOURISM processed'!$A$2:$F$2692,6,0))</f>
        <v>3037000000</v>
      </c>
      <c r="Z2052" s="24">
        <f t="shared" si="7"/>
        <v>695.3157196</v>
      </c>
      <c r="AA2052" s="24">
        <f>IFNA(VLOOKUP(A2052,'BUSINESS processed'!A2052:J4742,5,0))</f>
        <v>0.347</v>
      </c>
      <c r="AB2052" s="24">
        <f>IFNA(VLOOKUP(A2052,'BUSINESS processed'!A2052:J4742,6,0))</f>
        <v>1</v>
      </c>
      <c r="AC2052" s="24">
        <f t="shared" si="1174"/>
        <v>0</v>
      </c>
      <c r="AD2052" s="24">
        <f>IFNA(VLOOKUP(A2052,'BUSINESS processed'!A2052:J4742,8,0))</f>
        <v>172</v>
      </c>
      <c r="AE2052" s="24">
        <f>IFNA(VLOOKUP(A2052,'BUSINESS processed'!A2052:J4742,9,0))</f>
        <v>0.805</v>
      </c>
      <c r="AF2052" s="27">
        <f>IFNA(VLOOKUP(A2052,'BUSINESS processed'!A2052:J4742,10,0))</f>
        <v>1.078</v>
      </c>
      <c r="AG2052" s="26"/>
      <c r="AH2052" s="26"/>
      <c r="AI2052" s="26"/>
      <c r="AJ2052" s="26"/>
      <c r="AK2052" s="26"/>
      <c r="AL2052" s="26"/>
      <c r="AM2052" s="26"/>
      <c r="AN2052" s="26"/>
      <c r="AO2052" s="26"/>
      <c r="AP2052" s="26"/>
      <c r="AQ2052" s="26"/>
      <c r="AR2052" s="26"/>
      <c r="AS2052" s="26"/>
      <c r="AT2052" s="26"/>
      <c r="AU2052" s="26"/>
      <c r="AV2052" s="26"/>
      <c r="AW2052" s="26"/>
      <c r="AX2052" s="26"/>
      <c r="AY2052" s="26"/>
      <c r="AZ2052" s="26"/>
      <c r="BA2052" s="26"/>
      <c r="BB2052" s="26"/>
      <c r="BC2052" s="26"/>
      <c r="BD2052" s="26"/>
      <c r="BE2052" s="26"/>
      <c r="BF2052" s="26"/>
      <c r="BG2052" s="26"/>
      <c r="BH2052" s="26"/>
    </row>
    <row r="2053">
      <c r="A2053" s="18" t="str">
        <f t="shared" si="1"/>
        <v>Oceania_New Zealand-Oceania_2011</v>
      </c>
      <c r="B2053" s="19" t="s">
        <v>242</v>
      </c>
      <c r="C2053" s="20" t="s">
        <v>252</v>
      </c>
      <c r="D2053" s="21" t="s">
        <v>90</v>
      </c>
      <c r="E2053" s="22">
        <v>1.64E11</v>
      </c>
      <c r="F2053" s="22">
        <f t="shared" si="2"/>
        <v>37228.72968</v>
      </c>
      <c r="G2053" s="23">
        <v>0.103</v>
      </c>
      <c r="H2053" s="23">
        <v>3715.0</v>
      </c>
      <c r="I2053" s="23">
        <v>0.061</v>
      </c>
      <c r="J2053" s="24">
        <f>IFNA(VLOOKUP(A2053,'ENERGY processed'!$A$2:$H$2692,7,0),"")</f>
        <v>16951.5</v>
      </c>
      <c r="K2053" s="24">
        <f t="shared" si="3"/>
        <v>0.003848065922</v>
      </c>
      <c r="L2053" s="24">
        <f>IFNA(VLOOKUP(A2053,'ENERGY processed'!$A$2:$H$2692,8,0),"")</f>
        <v>33417.5</v>
      </c>
      <c r="M2053" s="24">
        <f t="shared" si="5"/>
        <v>0.007585921184</v>
      </c>
      <c r="N2053" s="24">
        <f>IFNA(VLOOKUP(A2053,'HUMAN RESOURCES processed'!$A$2:$M$2692,5,0))</f>
        <v>0.014</v>
      </c>
      <c r="O2053" s="24">
        <f>IFNA(VLOOKUP(A2053,'HUMAN RESOURCES processed'!$A$2:$M$2692,6,0))</f>
        <v>0.005</v>
      </c>
      <c r="P2053" s="24">
        <f>IFNA(VLOOKUP(A2053,'HUMAN RESOURCES processed'!$A$2:$M$2692,7,0))</f>
        <v>83</v>
      </c>
      <c r="Q2053" s="24">
        <f>IFNA(VLOOKUP(A2053,'HUMAN RESOURCES processed'!$A$2:$M$2692,8,0))</f>
        <v>79</v>
      </c>
      <c r="R2053" s="24">
        <f t="shared" si="6"/>
        <v>81</v>
      </c>
      <c r="S2053" s="24">
        <f>IFNA(VLOOKUP(A2053,'HUMAN RESOURCES processed'!$A$2:$M$2692,9,0))</f>
        <v>0.204</v>
      </c>
      <c r="T2053" s="24">
        <f>IFNA(VLOOKUP(A2053,'HUMAN RESOURCES processed'!$A$2:$M$2692,10,0))</f>
        <v>0.663</v>
      </c>
      <c r="U2053" s="24">
        <f>IFNA(VLOOKUP(A2053,'HUMAN RESOURCES processed'!$A$2:$M$2692,11,0))</f>
        <v>0.133</v>
      </c>
      <c r="V2053" s="24">
        <f>IFNA(VLOOKUP(A2053,'HUMAN RESOURCES processed'!$A$2:$M$2692,12,0))</f>
        <v>4405200</v>
      </c>
      <c r="W2053" s="24">
        <f>IFNA(VLOOKUP(A2053,'HUMAN RESOURCES processed'!$A$2:$M$2692,13,0))</f>
        <v>0.862</v>
      </c>
      <c r="X2053" s="24">
        <f>IFNA(VLOOKUP(A2053,'TOURISM processed'!$A$2:$F$2692,5,0))</f>
        <v>5546000000</v>
      </c>
      <c r="Y2053" s="24">
        <f>IFNA(VLOOKUP(A2053,'TOURISM processed'!$A$2:$F$2692,6,0))</f>
        <v>3462000000</v>
      </c>
      <c r="Z2053" s="24">
        <f t="shared" si="7"/>
        <v>785.8894034</v>
      </c>
      <c r="AA2053" s="24">
        <f>IFNA(VLOOKUP(A2053,'BUSINESS processed'!A2053:J4743,5,0))</f>
        <v>0.344</v>
      </c>
      <c r="AB2053" s="24">
        <f>IFNA(VLOOKUP(A2053,'BUSINESS processed'!A2053:J4743,6,0))</f>
        <v>1</v>
      </c>
      <c r="AC2053" s="24">
        <f t="shared" si="1174"/>
        <v>0</v>
      </c>
      <c r="AD2053" s="24">
        <f>IFNA(VLOOKUP(A2053,'BUSINESS processed'!A2053:J4743,8,0))</f>
        <v>172</v>
      </c>
      <c r="AE2053" s="24">
        <f>IFNA(VLOOKUP(A2053,'BUSINESS processed'!A2053:J4743,9,0))</f>
        <v>0.812</v>
      </c>
      <c r="AF2053" s="27">
        <f>IFNA(VLOOKUP(A2053,'BUSINESS processed'!A2053:J4743,10,0))</f>
        <v>1.092</v>
      </c>
      <c r="AG2053" s="26"/>
      <c r="AH2053" s="26"/>
      <c r="AI2053" s="26"/>
      <c r="AJ2053" s="26"/>
      <c r="AK2053" s="26"/>
      <c r="AL2053" s="26"/>
      <c r="AM2053" s="26"/>
      <c r="AN2053" s="26"/>
      <c r="AO2053" s="26"/>
      <c r="AP2053" s="26"/>
      <c r="AQ2053" s="26"/>
      <c r="AR2053" s="26"/>
      <c r="AS2053" s="26"/>
      <c r="AT2053" s="26"/>
      <c r="AU2053" s="26"/>
      <c r="AV2053" s="26"/>
      <c r="AW2053" s="26"/>
      <c r="AX2053" s="26"/>
      <c r="AY2053" s="26"/>
      <c r="AZ2053" s="26"/>
      <c r="BA2053" s="26"/>
      <c r="BB2053" s="26"/>
      <c r="BC2053" s="26"/>
      <c r="BD2053" s="26"/>
      <c r="BE2053" s="26"/>
      <c r="BF2053" s="26"/>
      <c r="BG2053" s="26"/>
      <c r="BH2053" s="26"/>
    </row>
    <row r="2054">
      <c r="A2054" s="18" t="str">
        <f t="shared" si="1"/>
        <v>Oceania_New Zealand-Oceania_2012</v>
      </c>
      <c r="B2054" s="19" t="s">
        <v>242</v>
      </c>
      <c r="C2054" s="20" t="s">
        <v>252</v>
      </c>
      <c r="D2054" s="21" t="s">
        <v>91</v>
      </c>
      <c r="E2054" s="22">
        <v>1.71E11</v>
      </c>
      <c r="F2054" s="22">
        <f t="shared" si="2"/>
        <v>38574.3289</v>
      </c>
      <c r="G2054" s="23">
        <v>0.103</v>
      </c>
      <c r="H2054" s="23">
        <v>3292.0</v>
      </c>
      <c r="I2054" s="23">
        <v>0.058</v>
      </c>
      <c r="J2054" s="24">
        <f>IFNA(VLOOKUP(A2054,'ENERGY processed'!$A$2:$H$2692,7,0),"")</f>
        <v>16965</v>
      </c>
      <c r="K2054" s="24">
        <f t="shared" si="3"/>
        <v>0.003826979472</v>
      </c>
      <c r="L2054" s="24">
        <f>IFNA(VLOOKUP(A2054,'ENERGY processed'!$A$2:$H$2692,8,0),"")</f>
        <v>33553</v>
      </c>
      <c r="M2054" s="24">
        <f t="shared" si="5"/>
        <v>0.007568914956</v>
      </c>
      <c r="N2054" s="24">
        <f>IFNA(VLOOKUP(A2054,'HUMAN RESOURCES processed'!$A$2:$M$2692,5,0))</f>
        <v>0.014</v>
      </c>
      <c r="O2054" s="24">
        <f>IFNA(VLOOKUP(A2054,'HUMAN RESOURCES processed'!$A$2:$M$2692,6,0))</f>
        <v>0.005</v>
      </c>
      <c r="P2054" s="24">
        <f>IFNA(VLOOKUP(A2054,'HUMAN RESOURCES processed'!$A$2:$M$2692,7,0))</f>
        <v>83</v>
      </c>
      <c r="Q2054" s="24">
        <f>IFNA(VLOOKUP(A2054,'HUMAN RESOURCES processed'!$A$2:$M$2692,8,0))</f>
        <v>79</v>
      </c>
      <c r="R2054" s="24">
        <f t="shared" si="6"/>
        <v>81</v>
      </c>
      <c r="S2054" s="24">
        <f>IFNA(VLOOKUP(A2054,'HUMAN RESOURCES processed'!$A$2:$M$2692,9,0))</f>
        <v>0.203</v>
      </c>
      <c r="T2054" s="24">
        <f>IFNA(VLOOKUP(A2054,'HUMAN RESOURCES processed'!$A$2:$M$2692,10,0))</f>
        <v>0.661</v>
      </c>
      <c r="U2054" s="24">
        <f>IFNA(VLOOKUP(A2054,'HUMAN RESOURCES processed'!$A$2:$M$2692,11,0))</f>
        <v>0.136</v>
      </c>
      <c r="V2054" s="24">
        <f>IFNA(VLOOKUP(A2054,'HUMAN RESOURCES processed'!$A$2:$M$2692,12,0))</f>
        <v>4433000</v>
      </c>
      <c r="W2054" s="24">
        <f>IFNA(VLOOKUP(A2054,'HUMAN RESOURCES processed'!$A$2:$M$2692,13,0))</f>
        <v>0.862</v>
      </c>
      <c r="X2054" s="24">
        <f>IFNA(VLOOKUP(A2054,'TOURISM processed'!$A$2:$F$2692,5,0))</f>
        <v>5467000000</v>
      </c>
      <c r="Y2054" s="24">
        <f>IFNA(VLOOKUP(A2054,'TOURISM processed'!$A$2:$F$2692,6,0))</f>
        <v>3718000000</v>
      </c>
      <c r="Z2054" s="24">
        <f t="shared" si="7"/>
        <v>838.7096774</v>
      </c>
      <c r="AA2054" s="24">
        <f>IFNA(VLOOKUP(A2054,'BUSINESS processed'!A2054:J4744,5,0))</f>
        <v>0.34</v>
      </c>
      <c r="AB2054" s="24">
        <f>IFNA(VLOOKUP(A2054,'BUSINESS processed'!A2054:J4744,6,0))</f>
        <v>1</v>
      </c>
      <c r="AC2054" s="24">
        <f>IFNA(VLOOKUP(A2054,'BUSINESS processed'!A2054:J4744,7,0))</f>
        <v>3</v>
      </c>
      <c r="AD2054" s="24">
        <f>IFNA(VLOOKUP(A2054,'BUSINESS processed'!A2054:J4744,8,0))</f>
        <v>152</v>
      </c>
      <c r="AE2054" s="24">
        <f>IFNA(VLOOKUP(A2054,'BUSINESS processed'!A2054:J4744,9,0))</f>
        <v>0.82</v>
      </c>
      <c r="AF2054" s="27">
        <f>IFNA(VLOOKUP(A2054,'BUSINESS processed'!A2054:J4744,10,0))</f>
        <v>1.104</v>
      </c>
      <c r="AG2054" s="26"/>
      <c r="AH2054" s="26"/>
      <c r="AI2054" s="26"/>
      <c r="AJ2054" s="26"/>
      <c r="AK2054" s="26"/>
      <c r="AL2054" s="26"/>
      <c r="AM2054" s="26"/>
      <c r="AN2054" s="26"/>
      <c r="AO2054" s="26"/>
      <c r="AP2054" s="26"/>
      <c r="AQ2054" s="26"/>
      <c r="AR2054" s="26"/>
      <c r="AS2054" s="26"/>
      <c r="AT2054" s="26"/>
      <c r="AU2054" s="26"/>
      <c r="AV2054" s="26"/>
      <c r="AW2054" s="26"/>
      <c r="AX2054" s="26"/>
      <c r="AY2054" s="26"/>
      <c r="AZ2054" s="26"/>
      <c r="BA2054" s="26"/>
      <c r="BB2054" s="26"/>
      <c r="BC2054" s="26"/>
      <c r="BD2054" s="26"/>
      <c r="BE2054" s="26"/>
      <c r="BF2054" s="26"/>
      <c r="BG2054" s="26"/>
      <c r="BH2054" s="26"/>
    </row>
    <row r="2055">
      <c r="A2055" s="18" t="str">
        <f t="shared" si="1"/>
        <v>Oceania_Papua New Guinea-Oceania_2000</v>
      </c>
      <c r="B2055" s="19" t="s">
        <v>242</v>
      </c>
      <c r="C2055" s="20" t="s">
        <v>253</v>
      </c>
      <c r="D2055" s="21" t="s">
        <v>70</v>
      </c>
      <c r="E2055" s="22">
        <v>3.521348155E9</v>
      </c>
      <c r="F2055" s="22">
        <f t="shared" si="2"/>
        <v>654.619857</v>
      </c>
      <c r="G2055" s="23">
        <v>0.04</v>
      </c>
      <c r="H2055" s="23">
        <v>26.0</v>
      </c>
      <c r="I2055" s="23">
        <v>0.175</v>
      </c>
      <c r="J2055" s="24">
        <f t="shared" ref="J2055:J2074" si="1178">IF(AND( C2055=C2054,D2055&gt;D2054),J2054,0)</f>
        <v>0</v>
      </c>
      <c r="K2055" s="24">
        <f t="shared" si="3"/>
        <v>0</v>
      </c>
      <c r="L2055" s="24">
        <f t="shared" ref="L2055:L2056" si="1179">IF(AND(C2055=C2054,C2055&gt;C2054),C2054,0)</f>
        <v>0</v>
      </c>
      <c r="M2055" s="24">
        <f t="shared" si="5"/>
        <v>0</v>
      </c>
      <c r="N2055" s="24">
        <f>IFNA(VLOOKUP(A2055,'HUMAN RESOURCES processed'!$A$2:$M$2692,5,0))</f>
        <v>0.035</v>
      </c>
      <c r="O2055" s="24">
        <f>IFNA(VLOOKUP(A2055,'HUMAN RESOURCES processed'!$A$2:$M$2692,6,0))</f>
        <v>0.058</v>
      </c>
      <c r="P2055" s="24">
        <f>IFNA(VLOOKUP(A2055,'HUMAN RESOURCES processed'!$A$2:$M$2692,7,0))</f>
        <v>61</v>
      </c>
      <c r="Q2055" s="24">
        <f>IFNA(VLOOKUP(A2055,'HUMAN RESOURCES processed'!$A$2:$M$2692,8,0))</f>
        <v>57</v>
      </c>
      <c r="R2055" s="24">
        <f t="shared" si="6"/>
        <v>59</v>
      </c>
      <c r="S2055" s="24">
        <f>IFNA(VLOOKUP(A2055,'HUMAN RESOURCES processed'!$A$2:$M$2692,9,0))</f>
        <v>0.402</v>
      </c>
      <c r="T2055" s="24">
        <f>IFNA(VLOOKUP(A2055,'HUMAN RESOURCES processed'!$A$2:$M$2692,10,0))</f>
        <v>0.573</v>
      </c>
      <c r="U2055" s="24">
        <f>IFNA(VLOOKUP(A2055,'HUMAN RESOURCES processed'!$A$2:$M$2692,11,0))</f>
        <v>0.025</v>
      </c>
      <c r="V2055" s="24">
        <f>IFNA(VLOOKUP(A2055,'HUMAN RESOURCES processed'!$A$2:$M$2692,12,0))</f>
        <v>5379226</v>
      </c>
      <c r="W2055" s="24">
        <f>IFNA(VLOOKUP(A2055,'HUMAN RESOURCES processed'!$A$2:$M$2692,13,0))</f>
        <v>0.132</v>
      </c>
      <c r="X2055" s="24">
        <f>IFNA(VLOOKUP(A2055,'TOURISM processed'!$A$2:$F$2692,5,0))</f>
        <v>7000000</v>
      </c>
      <c r="Y2055" s="24">
        <f>IFNA(VLOOKUP(A2055,'TOURISM processed'!$A$2:$F$2692,6,0))</f>
        <v>50000000</v>
      </c>
      <c r="Z2055" s="24">
        <f t="shared" si="7"/>
        <v>9.295017536</v>
      </c>
      <c r="AA2055" s="24">
        <f t="shared" ref="AA2055:AA2059" si="1180">IF(AND(C2055=C2054,D2055&gt;D2054),AA2054,0)</f>
        <v>0</v>
      </c>
      <c r="AB2055" s="24">
        <f t="shared" ref="AB2055:AB2057" si="1181">IF(AND(C2055=C2054,D2055&gt;D2054),AB2054,0)</f>
        <v>0</v>
      </c>
      <c r="AC2055" s="24">
        <f t="shared" ref="AC2055:AC2066" si="1182">IF(AND(C2055=C2054,D2055&gt;D2054),AC2054,0)</f>
        <v>0</v>
      </c>
      <c r="AD2055" s="24">
        <f t="shared" ref="AD2055:AD2059" si="1183">IF(AND(C2055=C2054,D2055&gt;D2054),AD2054,0)</f>
        <v>0</v>
      </c>
      <c r="AE2055" s="24">
        <f>IFNA(VLOOKUP(A2055,'BUSINESS processed'!A2055:J4745,9,0))</f>
        <v>0.008</v>
      </c>
      <c r="AF2055" s="27">
        <f>IFNA(VLOOKUP(A2055,'BUSINESS processed'!A2055:J4745,10,0))</f>
        <v>0.002</v>
      </c>
      <c r="AG2055" s="26"/>
      <c r="AH2055" s="26"/>
      <c r="AI2055" s="26"/>
      <c r="AJ2055" s="26"/>
      <c r="AK2055" s="26"/>
      <c r="AL2055" s="26"/>
      <c r="AM2055" s="26"/>
      <c r="AN2055" s="26"/>
      <c r="AO2055" s="26"/>
      <c r="AP2055" s="26"/>
      <c r="AQ2055" s="26"/>
      <c r="AR2055" s="26"/>
      <c r="AS2055" s="26"/>
      <c r="AT2055" s="26"/>
      <c r="AU2055" s="26"/>
      <c r="AV2055" s="26"/>
      <c r="AW2055" s="26"/>
      <c r="AX2055" s="26"/>
      <c r="AY2055" s="26"/>
      <c r="AZ2055" s="26"/>
      <c r="BA2055" s="26"/>
      <c r="BB2055" s="26"/>
      <c r="BC2055" s="26"/>
      <c r="BD2055" s="26"/>
      <c r="BE2055" s="26"/>
      <c r="BF2055" s="26"/>
      <c r="BG2055" s="26"/>
      <c r="BH2055" s="26"/>
    </row>
    <row r="2056">
      <c r="A2056" s="18" t="str">
        <f t="shared" si="1"/>
        <v>Oceania_Papua New Guinea-Oceania_2001</v>
      </c>
      <c r="B2056" s="19" t="s">
        <v>242</v>
      </c>
      <c r="C2056" s="20" t="s">
        <v>253</v>
      </c>
      <c r="D2056" s="21" t="s">
        <v>71</v>
      </c>
      <c r="E2056" s="22">
        <v>3.081029666E9</v>
      </c>
      <c r="F2056" s="22">
        <f t="shared" si="2"/>
        <v>558.2616154</v>
      </c>
      <c r="G2056" s="23">
        <v>0.045</v>
      </c>
      <c r="H2056" s="23">
        <v>25.0</v>
      </c>
      <c r="I2056" s="23">
        <v>0.162</v>
      </c>
      <c r="J2056" s="24">
        <f t="shared" si="1178"/>
        <v>0</v>
      </c>
      <c r="K2056" s="24">
        <f t="shared" si="3"/>
        <v>0</v>
      </c>
      <c r="L2056" s="24">
        <f t="shared" si="1179"/>
        <v>0</v>
      </c>
      <c r="M2056" s="24">
        <f t="shared" si="5"/>
        <v>0</v>
      </c>
      <c r="N2056" s="24">
        <f>IFNA(VLOOKUP(A2056,'HUMAN RESOURCES processed'!$A$2:$M$2692,5,0))</f>
        <v>0.035</v>
      </c>
      <c r="O2056" s="24">
        <f>IFNA(VLOOKUP(A2056,'HUMAN RESOURCES processed'!$A$2:$M$2692,6,0))</f>
        <v>0.058</v>
      </c>
      <c r="P2056" s="24">
        <f>IFNA(VLOOKUP(A2056,'HUMAN RESOURCES processed'!$A$2:$M$2692,7,0))</f>
        <v>61</v>
      </c>
      <c r="Q2056" s="24">
        <f>IFNA(VLOOKUP(A2056,'HUMAN RESOURCES processed'!$A$2:$M$2692,8,0))</f>
        <v>57</v>
      </c>
      <c r="R2056" s="24">
        <f t="shared" si="6"/>
        <v>59</v>
      </c>
      <c r="S2056" s="24">
        <f>IFNA(VLOOKUP(A2056,'HUMAN RESOURCES processed'!$A$2:$M$2692,9,0))</f>
        <v>0.402</v>
      </c>
      <c r="T2056" s="24">
        <f>IFNA(VLOOKUP(A2056,'HUMAN RESOURCES processed'!$A$2:$M$2692,10,0))</f>
        <v>0.573</v>
      </c>
      <c r="U2056" s="24">
        <f>IFNA(VLOOKUP(A2056,'HUMAN RESOURCES processed'!$A$2:$M$2692,11,0))</f>
        <v>0.025</v>
      </c>
      <c r="V2056" s="24">
        <f>IFNA(VLOOKUP(A2056,'HUMAN RESOURCES processed'!$A$2:$M$2692,12,0))</f>
        <v>5518971</v>
      </c>
      <c r="W2056" s="24">
        <f>IFNA(VLOOKUP(A2056,'HUMAN RESOURCES processed'!$A$2:$M$2692,13,0))</f>
        <v>0.132</v>
      </c>
      <c r="X2056" s="24">
        <f>IFNA(VLOOKUP(A2056,'TOURISM processed'!$A$2:$F$2692,5,0))</f>
        <v>5200000</v>
      </c>
      <c r="Y2056" s="24">
        <f>IFNA(VLOOKUP(A2056,'TOURISM processed'!$A$2:$F$2692,6,0))</f>
        <v>38000000</v>
      </c>
      <c r="Z2056" s="24">
        <f t="shared" si="7"/>
        <v>6.885341488</v>
      </c>
      <c r="AA2056" s="24">
        <f t="shared" si="1180"/>
        <v>0</v>
      </c>
      <c r="AB2056" s="24">
        <f t="shared" si="1181"/>
        <v>0</v>
      </c>
      <c r="AC2056" s="24">
        <f t="shared" si="1182"/>
        <v>0</v>
      </c>
      <c r="AD2056" s="24">
        <f t="shared" si="1183"/>
        <v>0</v>
      </c>
      <c r="AE2056" s="24">
        <f>IFNA(VLOOKUP(A2056,'BUSINESS processed'!A2056:J4746,9,0))</f>
        <v>0.009</v>
      </c>
      <c r="AF2056" s="27">
        <f>IFNA(VLOOKUP(A2056,'BUSINESS processed'!A2056:J4746,10,0))</f>
        <v>0.002</v>
      </c>
      <c r="AG2056" s="26"/>
      <c r="AH2056" s="26"/>
      <c r="AI2056" s="26"/>
      <c r="AJ2056" s="26"/>
      <c r="AK2056" s="26"/>
      <c r="AL2056" s="26"/>
      <c r="AM2056" s="26"/>
      <c r="AN2056" s="26"/>
      <c r="AO2056" s="26"/>
      <c r="AP2056" s="26"/>
      <c r="AQ2056" s="26"/>
      <c r="AR2056" s="26"/>
      <c r="AS2056" s="26"/>
      <c r="AT2056" s="26"/>
      <c r="AU2056" s="26"/>
      <c r="AV2056" s="26"/>
      <c r="AW2056" s="26"/>
      <c r="AX2056" s="26"/>
      <c r="AY2056" s="26"/>
      <c r="AZ2056" s="26"/>
      <c r="BA2056" s="26"/>
      <c r="BB2056" s="26"/>
      <c r="BC2056" s="26"/>
      <c r="BD2056" s="26"/>
      <c r="BE2056" s="26"/>
      <c r="BF2056" s="26"/>
      <c r="BG2056" s="26"/>
      <c r="BH2056" s="26"/>
    </row>
    <row r="2057">
      <c r="A2057" s="18" t="str">
        <f t="shared" si="1"/>
        <v>Oceania_Papua New Guinea-Oceania_2002</v>
      </c>
      <c r="B2057" s="19" t="s">
        <v>242</v>
      </c>
      <c r="C2057" s="20" t="s">
        <v>253</v>
      </c>
      <c r="D2057" s="21" t="s">
        <v>72</v>
      </c>
      <c r="E2057" s="22">
        <v>2.999542369E9</v>
      </c>
      <c r="F2057" s="22">
        <f t="shared" si="2"/>
        <v>529.9294837</v>
      </c>
      <c r="G2057" s="23">
        <v>0.046</v>
      </c>
      <c r="H2057" s="23">
        <v>24.0</v>
      </c>
      <c r="I2057" s="23">
        <v>0.139</v>
      </c>
      <c r="J2057" s="24">
        <f t="shared" si="1178"/>
        <v>0</v>
      </c>
      <c r="K2057" s="24">
        <f t="shared" si="3"/>
        <v>0</v>
      </c>
      <c r="L2057" s="24">
        <f>IFNA(VLOOKUP(A2057,'ENERGY processed'!$A$2:$H$2692,8,0),"")</f>
        <v>3135</v>
      </c>
      <c r="M2057" s="24">
        <f t="shared" si="5"/>
        <v>0.0005538607984</v>
      </c>
      <c r="N2057" s="24">
        <f>IFNA(VLOOKUP(A2057,'HUMAN RESOURCES processed'!$A$2:$M$2692,5,0))</f>
        <v>0.034</v>
      </c>
      <c r="O2057" s="24">
        <f>IFNA(VLOOKUP(A2057,'HUMAN RESOURCES processed'!$A$2:$M$2692,6,0))</f>
        <v>0.057</v>
      </c>
      <c r="P2057" s="24">
        <f>IFNA(VLOOKUP(A2057,'HUMAN RESOURCES processed'!$A$2:$M$2692,7,0))</f>
        <v>62</v>
      </c>
      <c r="Q2057" s="24">
        <f>IFNA(VLOOKUP(A2057,'HUMAN RESOURCES processed'!$A$2:$M$2692,8,0))</f>
        <v>57</v>
      </c>
      <c r="R2057" s="24">
        <f t="shared" si="6"/>
        <v>59.5</v>
      </c>
      <c r="S2057" s="24">
        <f>IFNA(VLOOKUP(A2057,'HUMAN RESOURCES processed'!$A$2:$M$2692,9,0))</f>
        <v>0.402</v>
      </c>
      <c r="T2057" s="24">
        <f>IFNA(VLOOKUP(A2057,'HUMAN RESOURCES processed'!$A$2:$M$2692,10,0))</f>
        <v>0.573</v>
      </c>
      <c r="U2057" s="24">
        <f>IFNA(VLOOKUP(A2057,'HUMAN RESOURCES processed'!$A$2:$M$2692,11,0))</f>
        <v>0.025</v>
      </c>
      <c r="V2057" s="24">
        <f>IFNA(VLOOKUP(A2057,'HUMAN RESOURCES processed'!$A$2:$M$2692,12,0))</f>
        <v>5660267</v>
      </c>
      <c r="W2057" s="24">
        <f>IFNA(VLOOKUP(A2057,'HUMAN RESOURCES processed'!$A$2:$M$2692,13,0))</f>
        <v>0.132</v>
      </c>
      <c r="X2057" s="24">
        <f>IFNA(VLOOKUP(A2057,'TOURISM processed'!$A$2:$F$2692,5,0))</f>
        <v>2800000</v>
      </c>
      <c r="Y2057" s="24">
        <f>IFNA(VLOOKUP(A2057,'TOURISM processed'!$A$2:$F$2692,6,0))</f>
        <v>60000000</v>
      </c>
      <c r="Z2057" s="24">
        <f t="shared" si="7"/>
        <v>10.60020667</v>
      </c>
      <c r="AA2057" s="24">
        <f t="shared" si="1180"/>
        <v>0</v>
      </c>
      <c r="AB2057" s="24">
        <f t="shared" si="1181"/>
        <v>0</v>
      </c>
      <c r="AC2057" s="24">
        <f t="shared" si="1182"/>
        <v>0</v>
      </c>
      <c r="AD2057" s="24">
        <f t="shared" si="1183"/>
        <v>0</v>
      </c>
      <c r="AE2057" s="24">
        <f>IFNA(VLOOKUP(A2057,'BUSINESS processed'!A2057:J4747,9,0))</f>
        <v>0.013</v>
      </c>
      <c r="AF2057" s="27">
        <f>IFNA(VLOOKUP(A2057,'BUSINESS processed'!A2057:J4747,10,0))</f>
        <v>0.003</v>
      </c>
      <c r="AG2057" s="26"/>
      <c r="AH2057" s="26"/>
      <c r="AI2057" s="26"/>
      <c r="AJ2057" s="26"/>
      <c r="AK2057" s="26"/>
      <c r="AL2057" s="26"/>
      <c r="AM2057" s="26"/>
      <c r="AN2057" s="26"/>
      <c r="AO2057" s="26"/>
      <c r="AP2057" s="26"/>
      <c r="AQ2057" s="26"/>
      <c r="AR2057" s="26"/>
      <c r="AS2057" s="26"/>
      <c r="AT2057" s="26"/>
      <c r="AU2057" s="26"/>
      <c r="AV2057" s="26"/>
      <c r="AW2057" s="26"/>
      <c r="AX2057" s="26"/>
      <c r="AY2057" s="26"/>
      <c r="AZ2057" s="26"/>
      <c r="BA2057" s="26"/>
      <c r="BB2057" s="26"/>
      <c r="BC2057" s="26"/>
      <c r="BD2057" s="26"/>
      <c r="BE2057" s="26"/>
      <c r="BF2057" s="26"/>
      <c r="BG2057" s="26"/>
      <c r="BH2057" s="26"/>
    </row>
    <row r="2058">
      <c r="A2058" s="18" t="str">
        <f t="shared" si="1"/>
        <v>Oceania_Papua New Guinea-Oceania_2003</v>
      </c>
      <c r="B2058" s="19" t="s">
        <v>242</v>
      </c>
      <c r="C2058" s="20" t="s">
        <v>253</v>
      </c>
      <c r="D2058" s="21" t="s">
        <v>74</v>
      </c>
      <c r="E2058" s="22">
        <v>3.53645912E9</v>
      </c>
      <c r="F2058" s="22">
        <f t="shared" si="2"/>
        <v>609.3874005</v>
      </c>
      <c r="G2058" s="23">
        <v>0.041</v>
      </c>
      <c r="H2058" s="23">
        <v>25.0</v>
      </c>
      <c r="I2058" s="23">
        <v>0.134</v>
      </c>
      <c r="J2058" s="24">
        <f t="shared" si="1178"/>
        <v>0</v>
      </c>
      <c r="K2058" s="24">
        <f t="shared" si="3"/>
        <v>0</v>
      </c>
      <c r="L2058" s="24">
        <f>IFNA(VLOOKUP(A2058,'ENERGY processed'!$A$2:$H$2692,8,0),"")</f>
        <v>3333</v>
      </c>
      <c r="M2058" s="24">
        <f t="shared" si="5"/>
        <v>0.0005743282014</v>
      </c>
      <c r="N2058" s="24">
        <f>IFNA(VLOOKUP(A2058,'HUMAN RESOURCES processed'!$A$2:$M$2692,5,0))</f>
        <v>0.034</v>
      </c>
      <c r="O2058" s="24">
        <f>IFNA(VLOOKUP(A2058,'HUMAN RESOURCES processed'!$A$2:$M$2692,6,0))</f>
        <v>0.057</v>
      </c>
      <c r="P2058" s="24">
        <f>IFNA(VLOOKUP(A2058,'HUMAN RESOURCES processed'!$A$2:$M$2692,7,0))</f>
        <v>62</v>
      </c>
      <c r="Q2058" s="24">
        <f>IFNA(VLOOKUP(A2058,'HUMAN RESOURCES processed'!$A$2:$M$2692,8,0))</f>
        <v>58</v>
      </c>
      <c r="R2058" s="24">
        <f t="shared" si="6"/>
        <v>60</v>
      </c>
      <c r="S2058" s="24">
        <f>IFNA(VLOOKUP(A2058,'HUMAN RESOURCES processed'!$A$2:$M$2692,9,0))</f>
        <v>0.401</v>
      </c>
      <c r="T2058" s="24">
        <f>IFNA(VLOOKUP(A2058,'HUMAN RESOURCES processed'!$A$2:$M$2692,10,0))</f>
        <v>0.573</v>
      </c>
      <c r="U2058" s="24">
        <f>IFNA(VLOOKUP(A2058,'HUMAN RESOURCES processed'!$A$2:$M$2692,11,0))</f>
        <v>0.026</v>
      </c>
      <c r="V2058" s="24">
        <f>IFNA(VLOOKUP(A2058,'HUMAN RESOURCES processed'!$A$2:$M$2692,12,0))</f>
        <v>5803302</v>
      </c>
      <c r="W2058" s="24">
        <f>IFNA(VLOOKUP(A2058,'HUMAN RESOURCES processed'!$A$2:$M$2692,13,0))</f>
        <v>0.131</v>
      </c>
      <c r="X2058" s="24">
        <f>IFNA(VLOOKUP(A2058,'TOURISM processed'!$A$2:$F$2692,5,0))</f>
        <v>4900000</v>
      </c>
      <c r="Y2058" s="24">
        <f>IFNA(VLOOKUP(A2058,'TOURISM processed'!$A$2:$F$2692,6,0))</f>
        <v>52000000</v>
      </c>
      <c r="Z2058" s="24">
        <f t="shared" si="7"/>
        <v>8.960415984</v>
      </c>
      <c r="AA2058" s="24">
        <f t="shared" si="1180"/>
        <v>0</v>
      </c>
      <c r="AB2058" s="24">
        <f>IFNA(VLOOKUP(A2058,'BUSINESS processed'!A2058:J4748,6,0))</f>
        <v>51</v>
      </c>
      <c r="AC2058" s="24">
        <f t="shared" si="1182"/>
        <v>0</v>
      </c>
      <c r="AD2058" s="24">
        <f t="shared" si="1183"/>
        <v>0</v>
      </c>
      <c r="AE2058" s="24">
        <f>IFNA(VLOOKUP(A2058,'BUSINESS processed'!A2058:J4748,9,0))</f>
        <v>0.014</v>
      </c>
      <c r="AF2058" s="27">
        <f>IFNA(VLOOKUP(A2058,'BUSINESS processed'!A2058:J4748,10,0))</f>
        <v>0.003</v>
      </c>
      <c r="AG2058" s="26"/>
      <c r="AH2058" s="26"/>
      <c r="AI2058" s="26"/>
      <c r="AJ2058" s="26"/>
      <c r="AK2058" s="26"/>
      <c r="AL2058" s="26"/>
      <c r="AM2058" s="26"/>
      <c r="AN2058" s="26"/>
      <c r="AO2058" s="26"/>
      <c r="AP2058" s="26"/>
      <c r="AQ2058" s="26"/>
      <c r="AR2058" s="26"/>
      <c r="AS2058" s="26"/>
      <c r="AT2058" s="26"/>
      <c r="AU2058" s="26"/>
      <c r="AV2058" s="26"/>
      <c r="AW2058" s="26"/>
      <c r="AX2058" s="26"/>
      <c r="AY2058" s="26"/>
      <c r="AZ2058" s="26"/>
      <c r="BA2058" s="26"/>
      <c r="BB2058" s="26"/>
      <c r="BC2058" s="26"/>
      <c r="BD2058" s="26"/>
      <c r="BE2058" s="26"/>
      <c r="BF2058" s="26"/>
      <c r="BG2058" s="26"/>
      <c r="BH2058" s="26"/>
    </row>
    <row r="2059">
      <c r="A2059" s="18" t="str">
        <f t="shared" si="1"/>
        <v>Oceania_Papua New Guinea-Oceania_2004</v>
      </c>
      <c r="B2059" s="19" t="s">
        <v>242</v>
      </c>
      <c r="C2059" s="20" t="s">
        <v>253</v>
      </c>
      <c r="D2059" s="21" t="s">
        <v>83</v>
      </c>
      <c r="E2059" s="22">
        <v>3.927114457E9</v>
      </c>
      <c r="F2059" s="22">
        <f t="shared" si="2"/>
        <v>660.1899982</v>
      </c>
      <c r="G2059" s="23">
        <v>0.046</v>
      </c>
      <c r="H2059" s="23">
        <v>30.0</v>
      </c>
      <c r="I2059" s="23">
        <v>0.133</v>
      </c>
      <c r="J2059" s="24">
        <f t="shared" si="1178"/>
        <v>0</v>
      </c>
      <c r="K2059" s="24">
        <f t="shared" si="3"/>
        <v>0</v>
      </c>
      <c r="L2059" s="24">
        <f>IFNA(VLOOKUP(A2059,'ENERGY processed'!$A$2:$H$2692,8,0),"")</f>
        <v>3476</v>
      </c>
      <c r="M2059" s="24">
        <f t="shared" si="5"/>
        <v>0.0005843528267</v>
      </c>
      <c r="N2059" s="24">
        <f>IFNA(VLOOKUP(A2059,'HUMAN RESOURCES processed'!$A$2:$M$2692,5,0))</f>
        <v>0.033</v>
      </c>
      <c r="O2059" s="24">
        <f>IFNA(VLOOKUP(A2059,'HUMAN RESOURCES processed'!$A$2:$M$2692,6,0))</f>
        <v>0.056</v>
      </c>
      <c r="P2059" s="24">
        <f>IFNA(VLOOKUP(A2059,'HUMAN RESOURCES processed'!$A$2:$M$2692,7,0))</f>
        <v>62</v>
      </c>
      <c r="Q2059" s="24">
        <f>IFNA(VLOOKUP(A2059,'HUMAN RESOURCES processed'!$A$2:$M$2692,8,0))</f>
        <v>58</v>
      </c>
      <c r="R2059" s="24">
        <f t="shared" si="6"/>
        <v>60</v>
      </c>
      <c r="S2059" s="24">
        <f>IFNA(VLOOKUP(A2059,'HUMAN RESOURCES processed'!$A$2:$M$2692,9,0))</f>
        <v>0.401</v>
      </c>
      <c r="T2059" s="24">
        <f>IFNA(VLOOKUP(A2059,'HUMAN RESOURCES processed'!$A$2:$M$2692,10,0))</f>
        <v>0.574</v>
      </c>
      <c r="U2059" s="24">
        <f>IFNA(VLOOKUP(A2059,'HUMAN RESOURCES processed'!$A$2:$M$2692,11,0))</f>
        <v>0.026</v>
      </c>
      <c r="V2059" s="24">
        <f>IFNA(VLOOKUP(A2059,'HUMAN RESOURCES processed'!$A$2:$M$2692,12,0))</f>
        <v>5948461</v>
      </c>
      <c r="W2059" s="24">
        <f>IFNA(VLOOKUP(A2059,'HUMAN RESOURCES processed'!$A$2:$M$2692,13,0))</f>
        <v>0.131</v>
      </c>
      <c r="X2059" s="24">
        <f>IFNA(VLOOKUP(A2059,'TOURISM processed'!$A$2:$F$2692,5,0))</f>
        <v>7100000</v>
      </c>
      <c r="Y2059" s="24">
        <f>IFNA(VLOOKUP(A2059,'TOURISM processed'!$A$2:$F$2692,6,0))</f>
        <v>72000000</v>
      </c>
      <c r="Z2059" s="24">
        <f t="shared" si="7"/>
        <v>12.10397109</v>
      </c>
      <c r="AA2059" s="24">
        <f t="shared" si="1180"/>
        <v>0</v>
      </c>
      <c r="AB2059" s="24">
        <f>IFNA(VLOOKUP(A2059,'BUSINESS processed'!A2059:J4749,6,0))</f>
        <v>51</v>
      </c>
      <c r="AC2059" s="24">
        <f t="shared" si="1182"/>
        <v>0</v>
      </c>
      <c r="AD2059" s="24">
        <f t="shared" si="1183"/>
        <v>0</v>
      </c>
      <c r="AE2059" s="24">
        <f>IFNA(VLOOKUP(A2059,'BUSINESS processed'!A2059:J4749,9,0))</f>
        <v>0.015</v>
      </c>
      <c r="AF2059" s="27">
        <f>IFNA(VLOOKUP(A2059,'BUSINESS processed'!A2059:J4749,10,0))</f>
        <v>0.008</v>
      </c>
      <c r="AG2059" s="26"/>
      <c r="AH2059" s="26"/>
      <c r="AI2059" s="26"/>
      <c r="AJ2059" s="26"/>
      <c r="AK2059" s="26"/>
      <c r="AL2059" s="26"/>
      <c r="AM2059" s="26"/>
      <c r="AN2059" s="26"/>
      <c r="AO2059" s="26"/>
      <c r="AP2059" s="26"/>
      <c r="AQ2059" s="26"/>
      <c r="AR2059" s="26"/>
      <c r="AS2059" s="26"/>
      <c r="AT2059" s="26"/>
      <c r="AU2059" s="26"/>
      <c r="AV2059" s="26"/>
      <c r="AW2059" s="26"/>
      <c r="AX2059" s="26"/>
      <c r="AY2059" s="26"/>
      <c r="AZ2059" s="26"/>
      <c r="BA2059" s="26"/>
      <c r="BB2059" s="26"/>
      <c r="BC2059" s="26"/>
      <c r="BD2059" s="26"/>
      <c r="BE2059" s="26"/>
      <c r="BF2059" s="26"/>
      <c r="BG2059" s="26"/>
      <c r="BH2059" s="26"/>
    </row>
    <row r="2060">
      <c r="A2060" s="18" t="str">
        <f t="shared" si="1"/>
        <v>Oceania_Papua New Guinea-Oceania_2005</v>
      </c>
      <c r="B2060" s="19" t="s">
        <v>242</v>
      </c>
      <c r="C2060" s="20" t="s">
        <v>253</v>
      </c>
      <c r="D2060" s="21" t="s">
        <v>84</v>
      </c>
      <c r="E2060" s="22">
        <v>4.901584516E9</v>
      </c>
      <c r="F2060" s="22">
        <f t="shared" si="2"/>
        <v>804.0711094</v>
      </c>
      <c r="G2060" s="23">
        <v>0.04</v>
      </c>
      <c r="H2060" s="23">
        <v>32.0</v>
      </c>
      <c r="I2060" s="23">
        <v>0.115</v>
      </c>
      <c r="J2060" s="24">
        <f t="shared" si="1178"/>
        <v>0</v>
      </c>
      <c r="K2060" s="24">
        <f t="shared" si="3"/>
        <v>0</v>
      </c>
      <c r="L2060" s="24">
        <f>IF(AND(C2060=C2059,C2060&gt;C2059),C2059,0)</f>
        <v>0</v>
      </c>
      <c r="M2060" s="24">
        <f t="shared" si="5"/>
        <v>0</v>
      </c>
      <c r="N2060" s="24">
        <f>IFNA(VLOOKUP(A2060,'HUMAN RESOURCES processed'!$A$2:$M$2692,5,0))</f>
        <v>0.033</v>
      </c>
      <c r="O2060" s="24">
        <f>IFNA(VLOOKUP(A2060,'HUMAN RESOURCES processed'!$A$2:$M$2692,6,0))</f>
        <v>0.056</v>
      </c>
      <c r="P2060" s="24">
        <f>IFNA(VLOOKUP(A2060,'HUMAN RESOURCES processed'!$A$2:$M$2692,7,0))</f>
        <v>63</v>
      </c>
      <c r="Q2060" s="24">
        <f>IFNA(VLOOKUP(A2060,'HUMAN RESOURCES processed'!$A$2:$M$2692,8,0))</f>
        <v>59</v>
      </c>
      <c r="R2060" s="24">
        <f t="shared" si="6"/>
        <v>61</v>
      </c>
      <c r="S2060" s="24">
        <f>IFNA(VLOOKUP(A2060,'HUMAN RESOURCES processed'!$A$2:$M$2692,9,0))</f>
        <v>0.4</v>
      </c>
      <c r="T2060" s="24">
        <f>IFNA(VLOOKUP(A2060,'HUMAN RESOURCES processed'!$A$2:$M$2692,10,0))</f>
        <v>0.574</v>
      </c>
      <c r="U2060" s="24">
        <f>IFNA(VLOOKUP(A2060,'HUMAN RESOURCES processed'!$A$2:$M$2692,11,0))</f>
        <v>0.026</v>
      </c>
      <c r="V2060" s="24">
        <f>IFNA(VLOOKUP(A2060,'HUMAN RESOURCES processed'!$A$2:$M$2692,12,0))</f>
        <v>6095959</v>
      </c>
      <c r="W2060" s="24">
        <f>IFNA(VLOOKUP(A2060,'HUMAN RESOURCES processed'!$A$2:$M$2692,13,0))</f>
        <v>0.131</v>
      </c>
      <c r="X2060" s="24">
        <f>IFNA(VLOOKUP(A2060,'TOURISM processed'!$A$2:$F$2692,5,0))</f>
        <v>9400000</v>
      </c>
      <c r="Y2060" s="24">
        <f>IFNA(VLOOKUP(A2060,'TOURISM processed'!$A$2:$F$2692,6,0))</f>
        <v>57000000</v>
      </c>
      <c r="Z2060" s="24">
        <f t="shared" si="7"/>
        <v>9.350456589</v>
      </c>
      <c r="AA2060" s="24">
        <f>IFNA(VLOOKUP(A2060,'BUSINESS processed'!A2060:J4750,5,0))</f>
        <v>0.416</v>
      </c>
      <c r="AB2060" s="24">
        <f>IFNA(VLOOKUP(A2060,'BUSINESS processed'!A2060:J4750,6,0))</f>
        <v>51</v>
      </c>
      <c r="AC2060" s="24">
        <f t="shared" si="1182"/>
        <v>0</v>
      </c>
      <c r="AD2060" s="24">
        <f>IFNA(VLOOKUP(A2060,'BUSINESS processed'!A2060:J4750,8,0))</f>
        <v>207</v>
      </c>
      <c r="AE2060" s="24">
        <f>IFNA(VLOOKUP(A2060,'BUSINESS processed'!A2060:J4750,9,0))</f>
        <v>0.017</v>
      </c>
      <c r="AF2060" s="27">
        <f>IFNA(VLOOKUP(A2060,'BUSINESS processed'!A2060:J4750,10,0))</f>
        <v>0.012</v>
      </c>
      <c r="AG2060" s="26"/>
      <c r="AH2060" s="26"/>
      <c r="AI2060" s="26"/>
      <c r="AJ2060" s="26"/>
      <c r="AK2060" s="26"/>
      <c r="AL2060" s="26"/>
      <c r="AM2060" s="26"/>
      <c r="AN2060" s="26"/>
      <c r="AO2060" s="26"/>
      <c r="AP2060" s="26"/>
      <c r="AQ2060" s="26"/>
      <c r="AR2060" s="26"/>
      <c r="AS2060" s="26"/>
      <c r="AT2060" s="26"/>
      <c r="AU2060" s="26"/>
      <c r="AV2060" s="26"/>
      <c r="AW2060" s="26"/>
      <c r="AX2060" s="26"/>
      <c r="AY2060" s="26"/>
      <c r="AZ2060" s="26"/>
      <c r="BA2060" s="26"/>
      <c r="BB2060" s="26"/>
      <c r="BC2060" s="26"/>
      <c r="BD2060" s="26"/>
      <c r="BE2060" s="26"/>
      <c r="BF2060" s="26"/>
      <c r="BG2060" s="26"/>
      <c r="BH2060" s="26"/>
    </row>
    <row r="2061">
      <c r="A2061" s="18" t="str">
        <f t="shared" si="1"/>
        <v>Oceania_Papua New Guinea-Oceania_2006</v>
      </c>
      <c r="B2061" s="19" t="s">
        <v>242</v>
      </c>
      <c r="C2061" s="20" t="s">
        <v>253</v>
      </c>
      <c r="D2061" s="21" t="s">
        <v>85</v>
      </c>
      <c r="E2061" s="22">
        <v>5.598700444E9</v>
      </c>
      <c r="F2061" s="22">
        <f t="shared" si="2"/>
        <v>896.3948787</v>
      </c>
      <c r="G2061" s="23">
        <v>0.035</v>
      </c>
      <c r="H2061" s="23">
        <v>31.0</v>
      </c>
      <c r="I2061" s="23">
        <v>0.106</v>
      </c>
      <c r="J2061" s="24">
        <f t="shared" si="1178"/>
        <v>0</v>
      </c>
      <c r="K2061" s="24">
        <f t="shared" si="3"/>
        <v>0</v>
      </c>
      <c r="L2061" s="24">
        <f>IFNA(VLOOKUP(A2061,'ENERGY processed'!$A$2:$H$2692,8,0),"")</f>
        <v>3372</v>
      </c>
      <c r="M2061" s="24">
        <f t="shared" si="5"/>
        <v>0.0005398830606</v>
      </c>
      <c r="N2061" s="24">
        <f>IFNA(VLOOKUP(A2061,'HUMAN RESOURCES processed'!$A$2:$M$2692,5,0))</f>
        <v>0.032</v>
      </c>
      <c r="O2061" s="24">
        <f>IFNA(VLOOKUP(A2061,'HUMAN RESOURCES processed'!$A$2:$M$2692,6,0))</f>
        <v>0.055</v>
      </c>
      <c r="P2061" s="24">
        <f>IFNA(VLOOKUP(A2061,'HUMAN RESOURCES processed'!$A$2:$M$2692,7,0))</f>
        <v>63</v>
      </c>
      <c r="Q2061" s="24">
        <f>IFNA(VLOOKUP(A2061,'HUMAN RESOURCES processed'!$A$2:$M$2692,8,0))</f>
        <v>59</v>
      </c>
      <c r="R2061" s="24">
        <f t="shared" si="6"/>
        <v>61</v>
      </c>
      <c r="S2061" s="24">
        <f>IFNA(VLOOKUP(A2061,'HUMAN RESOURCES processed'!$A$2:$M$2692,9,0))</f>
        <v>0.399</v>
      </c>
      <c r="T2061" s="24">
        <f>IFNA(VLOOKUP(A2061,'HUMAN RESOURCES processed'!$A$2:$M$2692,10,0))</f>
        <v>0.575</v>
      </c>
      <c r="U2061" s="24">
        <f>IFNA(VLOOKUP(A2061,'HUMAN RESOURCES processed'!$A$2:$M$2692,11,0))</f>
        <v>0.026</v>
      </c>
      <c r="V2061" s="24">
        <f>IFNA(VLOOKUP(A2061,'HUMAN RESOURCES processed'!$A$2:$M$2692,12,0))</f>
        <v>6245797</v>
      </c>
      <c r="W2061" s="24">
        <f>IFNA(VLOOKUP(A2061,'HUMAN RESOURCES processed'!$A$2:$M$2692,13,0))</f>
        <v>0.131</v>
      </c>
      <c r="X2061" s="24">
        <f>IFNA(VLOOKUP(A2061,'TOURISM processed'!$A$2:$F$2692,5,0))</f>
        <v>3900000</v>
      </c>
      <c r="Y2061" s="24">
        <f>IFNA(VLOOKUP(A2061,'TOURISM processed'!$A$2:$F$2692,6,0))</f>
        <v>43000000</v>
      </c>
      <c r="Z2061" s="24">
        <f t="shared" si="7"/>
        <v>6.884629776</v>
      </c>
      <c r="AA2061" s="24">
        <f>IFNA(VLOOKUP(A2061,'BUSINESS processed'!A2061:J4751,5,0))</f>
        <v>0.415</v>
      </c>
      <c r="AB2061" s="24">
        <f>IFNA(VLOOKUP(A2061,'BUSINESS processed'!A2061:J4751,6,0))</f>
        <v>51</v>
      </c>
      <c r="AC2061" s="24">
        <f t="shared" si="1182"/>
        <v>0</v>
      </c>
      <c r="AD2061" s="24">
        <f>IFNA(VLOOKUP(A2061,'BUSINESS processed'!A2061:J4751,8,0))</f>
        <v>207</v>
      </c>
      <c r="AE2061" s="24">
        <f>IFNA(VLOOKUP(A2061,'BUSINESS processed'!A2061:J4751,9,0))</f>
        <v>0.018</v>
      </c>
      <c r="AF2061" s="27">
        <f>IFNA(VLOOKUP(A2061,'BUSINESS processed'!A2061:J4751,10,0))</f>
        <v>0.016</v>
      </c>
      <c r="AG2061" s="26"/>
      <c r="AH2061" s="26"/>
      <c r="AI2061" s="26"/>
      <c r="AJ2061" s="26"/>
      <c r="AK2061" s="26"/>
      <c r="AL2061" s="26"/>
      <c r="AM2061" s="26"/>
      <c r="AN2061" s="26"/>
      <c r="AO2061" s="26"/>
      <c r="AP2061" s="26"/>
      <c r="AQ2061" s="26"/>
      <c r="AR2061" s="26"/>
      <c r="AS2061" s="26"/>
      <c r="AT2061" s="26"/>
      <c r="AU2061" s="26"/>
      <c r="AV2061" s="26"/>
      <c r="AW2061" s="26"/>
      <c r="AX2061" s="26"/>
      <c r="AY2061" s="26"/>
      <c r="AZ2061" s="26"/>
      <c r="BA2061" s="26"/>
      <c r="BB2061" s="26"/>
      <c r="BC2061" s="26"/>
      <c r="BD2061" s="26"/>
      <c r="BE2061" s="26"/>
      <c r="BF2061" s="26"/>
      <c r="BG2061" s="26"/>
      <c r="BH2061" s="26"/>
    </row>
    <row r="2062">
      <c r="A2062" s="18" t="str">
        <f t="shared" si="1"/>
        <v>Oceania_Papua New Guinea-Oceania_2007</v>
      </c>
      <c r="B2062" s="19" t="s">
        <v>242</v>
      </c>
      <c r="C2062" s="20" t="s">
        <v>253</v>
      </c>
      <c r="D2062" s="21" t="s">
        <v>86</v>
      </c>
      <c r="E2062" s="22">
        <v>6.329292929E9</v>
      </c>
      <c r="F2062" s="22">
        <f t="shared" si="2"/>
        <v>989.3194596</v>
      </c>
      <c r="G2062" s="23">
        <v>0.042</v>
      </c>
      <c r="H2062" s="23">
        <v>41.0</v>
      </c>
      <c r="I2062" s="23">
        <v>0.098</v>
      </c>
      <c r="J2062" s="24">
        <f t="shared" si="1178"/>
        <v>0</v>
      </c>
      <c r="K2062" s="24">
        <f t="shared" si="3"/>
        <v>0</v>
      </c>
      <c r="L2062" s="24">
        <f>IFNA(VLOOKUP(A2062,'ENERGY processed'!$A$2:$H$2692,8,0),"")</f>
        <v>4481</v>
      </c>
      <c r="M2062" s="24">
        <f t="shared" si="5"/>
        <v>0.000700416389</v>
      </c>
      <c r="N2062" s="24">
        <f>IFNA(VLOOKUP(A2062,'HUMAN RESOURCES processed'!$A$2:$M$2692,5,0))</f>
        <v>0.032</v>
      </c>
      <c r="O2062" s="24">
        <f>IFNA(VLOOKUP(A2062,'HUMAN RESOURCES processed'!$A$2:$M$2692,6,0))</f>
        <v>0.054</v>
      </c>
      <c r="P2062" s="24">
        <f>IFNA(VLOOKUP(A2062,'HUMAN RESOURCES processed'!$A$2:$M$2692,7,0))</f>
        <v>63</v>
      </c>
      <c r="Q2062" s="24">
        <f>IFNA(VLOOKUP(A2062,'HUMAN RESOURCES processed'!$A$2:$M$2692,8,0))</f>
        <v>59</v>
      </c>
      <c r="R2062" s="24">
        <f t="shared" si="6"/>
        <v>61</v>
      </c>
      <c r="S2062" s="24">
        <f>IFNA(VLOOKUP(A2062,'HUMAN RESOURCES processed'!$A$2:$M$2692,9,0))</f>
        <v>0.397</v>
      </c>
      <c r="T2062" s="24">
        <f>IFNA(VLOOKUP(A2062,'HUMAN RESOURCES processed'!$A$2:$M$2692,10,0))</f>
        <v>0.576</v>
      </c>
      <c r="U2062" s="24">
        <f>IFNA(VLOOKUP(A2062,'HUMAN RESOURCES processed'!$A$2:$M$2692,11,0))</f>
        <v>0.027</v>
      </c>
      <c r="V2062" s="24">
        <f>IFNA(VLOOKUP(A2062,'HUMAN RESOURCES processed'!$A$2:$M$2692,12,0))</f>
        <v>6397623</v>
      </c>
      <c r="W2062" s="24">
        <f>IFNA(VLOOKUP(A2062,'HUMAN RESOURCES processed'!$A$2:$M$2692,13,0))</f>
        <v>0.131</v>
      </c>
      <c r="X2062" s="24">
        <f>IFNA(VLOOKUP(A2062,'TOURISM processed'!$A$2:$F$2692,5,0))</f>
        <v>4500000</v>
      </c>
      <c r="Y2062" s="24">
        <f>IFNA(VLOOKUP(A2062,'TOURISM processed'!$A$2:$F$2692,6,0))</f>
        <v>81000000</v>
      </c>
      <c r="Z2062" s="24">
        <f t="shared" si="7"/>
        <v>12.66095236</v>
      </c>
      <c r="AA2062" s="24">
        <f>IFNA(VLOOKUP(A2062,'BUSINESS processed'!A2062:J4752,5,0))</f>
        <v>0.415</v>
      </c>
      <c r="AB2062" s="24">
        <f>IFNA(VLOOKUP(A2062,'BUSINESS processed'!A2062:J4752,6,0))</f>
        <v>51</v>
      </c>
      <c r="AC2062" s="24">
        <f t="shared" si="1182"/>
        <v>0</v>
      </c>
      <c r="AD2062" s="24">
        <f>IFNA(VLOOKUP(A2062,'BUSINESS processed'!A2062:J4752,8,0))</f>
        <v>207</v>
      </c>
      <c r="AE2062" s="24">
        <f>IFNA(VLOOKUP(A2062,'BUSINESS processed'!A2062:J4752,9,0))</f>
        <v>0.018</v>
      </c>
      <c r="AF2062" s="27">
        <f>IFNA(VLOOKUP(A2062,'BUSINESS processed'!A2062:J4752,10,0))</f>
        <v>0.047</v>
      </c>
      <c r="AG2062" s="26"/>
      <c r="AH2062" s="26"/>
      <c r="AI2062" s="26"/>
      <c r="AJ2062" s="26"/>
      <c r="AK2062" s="26"/>
      <c r="AL2062" s="26"/>
      <c r="AM2062" s="26"/>
      <c r="AN2062" s="26"/>
      <c r="AO2062" s="26"/>
      <c r="AP2062" s="26"/>
      <c r="AQ2062" s="26"/>
      <c r="AR2062" s="26"/>
      <c r="AS2062" s="26"/>
      <c r="AT2062" s="26"/>
      <c r="AU2062" s="26"/>
      <c r="AV2062" s="26"/>
      <c r="AW2062" s="26"/>
      <c r="AX2062" s="26"/>
      <c r="AY2062" s="26"/>
      <c r="AZ2062" s="26"/>
      <c r="BA2062" s="26"/>
      <c r="BB2062" s="26"/>
      <c r="BC2062" s="26"/>
      <c r="BD2062" s="26"/>
      <c r="BE2062" s="26"/>
      <c r="BF2062" s="26"/>
      <c r="BG2062" s="26"/>
      <c r="BH2062" s="26"/>
    </row>
    <row r="2063">
      <c r="A2063" s="18" t="str">
        <f t="shared" si="1"/>
        <v>Oceania_Papua New Guinea-Oceania_2008</v>
      </c>
      <c r="B2063" s="19" t="s">
        <v>242</v>
      </c>
      <c r="C2063" s="20" t="s">
        <v>253</v>
      </c>
      <c r="D2063" s="21" t="s">
        <v>87</v>
      </c>
      <c r="E2063" s="22">
        <v>8.01037037E9</v>
      </c>
      <c r="F2063" s="22">
        <f t="shared" si="2"/>
        <v>1222.793585</v>
      </c>
      <c r="G2063" s="23">
        <v>0.046</v>
      </c>
      <c r="H2063" s="23">
        <v>56.0</v>
      </c>
      <c r="I2063" s="23">
        <v>0.092</v>
      </c>
      <c r="J2063" s="24">
        <f t="shared" si="1178"/>
        <v>0</v>
      </c>
      <c r="K2063" s="24">
        <f t="shared" si="3"/>
        <v>0</v>
      </c>
      <c r="L2063" s="24">
        <f>IFNA(VLOOKUP(A2063,'ENERGY processed'!$A$2:$H$2692,8,0),"")</f>
        <v>4903</v>
      </c>
      <c r="M2063" s="24">
        <f t="shared" si="5"/>
        <v>0.0007484494061</v>
      </c>
      <c r="N2063" s="24">
        <f>IFNA(VLOOKUP(A2063,'HUMAN RESOURCES processed'!$A$2:$M$2692,5,0))</f>
        <v>0.031</v>
      </c>
      <c r="O2063" s="24">
        <f>IFNA(VLOOKUP(A2063,'HUMAN RESOURCES processed'!$A$2:$M$2692,6,0))</f>
        <v>0.053</v>
      </c>
      <c r="P2063" s="24">
        <f>IFNA(VLOOKUP(A2063,'HUMAN RESOURCES processed'!$A$2:$M$2692,7,0))</f>
        <v>64</v>
      </c>
      <c r="Q2063" s="24">
        <f>IFNA(VLOOKUP(A2063,'HUMAN RESOURCES processed'!$A$2:$M$2692,8,0))</f>
        <v>60</v>
      </c>
      <c r="R2063" s="24">
        <f t="shared" si="6"/>
        <v>62</v>
      </c>
      <c r="S2063" s="24">
        <f>IFNA(VLOOKUP(A2063,'HUMAN RESOURCES processed'!$A$2:$M$2692,9,0))</f>
        <v>0.395</v>
      </c>
      <c r="T2063" s="24">
        <f>IFNA(VLOOKUP(A2063,'HUMAN RESOURCES processed'!$A$2:$M$2692,10,0))</f>
        <v>0.578</v>
      </c>
      <c r="U2063" s="24">
        <f>IFNA(VLOOKUP(A2063,'HUMAN RESOURCES processed'!$A$2:$M$2692,11,0))</f>
        <v>0.027</v>
      </c>
      <c r="V2063" s="24">
        <f>IFNA(VLOOKUP(A2063,'HUMAN RESOURCES processed'!$A$2:$M$2692,12,0))</f>
        <v>6550877</v>
      </c>
      <c r="W2063" s="24">
        <f>IFNA(VLOOKUP(A2063,'HUMAN RESOURCES processed'!$A$2:$M$2692,13,0))</f>
        <v>0.131</v>
      </c>
      <c r="X2063" s="24">
        <f>IFNA(VLOOKUP(A2063,'TOURISM processed'!$A$2:$F$2692,5,0))</f>
        <v>3800000</v>
      </c>
      <c r="Y2063" s="24">
        <f>IFNA(VLOOKUP(A2063,'TOURISM processed'!$A$2:$F$2692,6,0))</f>
        <v>75000000</v>
      </c>
      <c r="Z2063" s="24">
        <f t="shared" si="7"/>
        <v>11.44884876</v>
      </c>
      <c r="AA2063" s="24">
        <f>IFNA(VLOOKUP(A2063,'BUSINESS processed'!A2063:J4753,5,0))</f>
        <v>0.415</v>
      </c>
      <c r="AB2063" s="24">
        <f>IFNA(VLOOKUP(A2063,'BUSINESS processed'!A2063:J4753,6,0))</f>
        <v>51</v>
      </c>
      <c r="AC2063" s="24">
        <f t="shared" si="1182"/>
        <v>0</v>
      </c>
      <c r="AD2063" s="24">
        <f>IFNA(VLOOKUP(A2063,'BUSINESS processed'!A2063:J4753,8,0))</f>
        <v>194</v>
      </c>
      <c r="AE2063" s="24">
        <f>IFNA(VLOOKUP(A2063,'BUSINESS processed'!A2063:J4753,9,0))</f>
        <v>0.012</v>
      </c>
      <c r="AF2063" s="27">
        <f>IFNA(VLOOKUP(A2063,'BUSINESS processed'!A2063:J4753,10,0))</f>
        <v>0.133</v>
      </c>
      <c r="AG2063" s="26"/>
      <c r="AH2063" s="26"/>
      <c r="AI2063" s="26"/>
      <c r="AJ2063" s="26"/>
      <c r="AK2063" s="26"/>
      <c r="AL2063" s="26"/>
      <c r="AM2063" s="26"/>
      <c r="AN2063" s="26"/>
      <c r="AO2063" s="26"/>
      <c r="AP2063" s="26"/>
      <c r="AQ2063" s="26"/>
      <c r="AR2063" s="26"/>
      <c r="AS2063" s="26"/>
      <c r="AT2063" s="26"/>
      <c r="AU2063" s="26"/>
      <c r="AV2063" s="26"/>
      <c r="AW2063" s="26"/>
      <c r="AX2063" s="26"/>
      <c r="AY2063" s="26"/>
      <c r="AZ2063" s="26"/>
      <c r="BA2063" s="26"/>
      <c r="BB2063" s="26"/>
      <c r="BC2063" s="26"/>
      <c r="BD2063" s="26"/>
      <c r="BE2063" s="26"/>
      <c r="BF2063" s="26"/>
      <c r="BG2063" s="26"/>
      <c r="BH2063" s="26"/>
    </row>
    <row r="2064">
      <c r="A2064" s="18" t="str">
        <f t="shared" si="1"/>
        <v>Oceania_Papua New Guinea-Oceania_2009</v>
      </c>
      <c r="B2064" s="19" t="s">
        <v>242</v>
      </c>
      <c r="C2064" s="20" t="s">
        <v>253</v>
      </c>
      <c r="D2064" s="21" t="s">
        <v>88</v>
      </c>
      <c r="E2064" s="22">
        <v>7.914594203E9</v>
      </c>
      <c r="F2064" s="22">
        <f t="shared" si="2"/>
        <v>1180.431925</v>
      </c>
      <c r="G2064" s="23">
        <v>0.042</v>
      </c>
      <c r="H2064" s="23">
        <v>50.0</v>
      </c>
      <c r="I2064" s="23">
        <v>0.101</v>
      </c>
      <c r="J2064" s="24">
        <f t="shared" si="1178"/>
        <v>0</v>
      </c>
      <c r="K2064" s="24">
        <f t="shared" si="3"/>
        <v>0</v>
      </c>
      <c r="L2064" s="24">
        <f>IFNA(VLOOKUP(A2064,'ENERGY processed'!$A$2:$H$2692,8,0),"")</f>
        <v>4613</v>
      </c>
      <c r="M2064" s="24">
        <f t="shared" si="5"/>
        <v>0.0006880115809</v>
      </c>
      <c r="N2064" s="24">
        <f>IFNA(VLOOKUP(A2064,'HUMAN RESOURCES processed'!$A$2:$M$2692,5,0))</f>
        <v>0.031</v>
      </c>
      <c r="O2064" s="24">
        <f>IFNA(VLOOKUP(A2064,'HUMAN RESOURCES processed'!$A$2:$M$2692,6,0))</f>
        <v>0.052</v>
      </c>
      <c r="P2064" s="24">
        <f>IFNA(VLOOKUP(A2064,'HUMAN RESOURCES processed'!$A$2:$M$2692,7,0))</f>
        <v>64</v>
      </c>
      <c r="Q2064" s="24">
        <f>IFNA(VLOOKUP(A2064,'HUMAN RESOURCES processed'!$A$2:$M$2692,8,0))</f>
        <v>60</v>
      </c>
      <c r="R2064" s="24">
        <f t="shared" si="6"/>
        <v>62</v>
      </c>
      <c r="S2064" s="24">
        <f>IFNA(VLOOKUP(A2064,'HUMAN RESOURCES processed'!$A$2:$M$2692,9,0))</f>
        <v>0.393</v>
      </c>
      <c r="T2064" s="24">
        <f>IFNA(VLOOKUP(A2064,'HUMAN RESOURCES processed'!$A$2:$M$2692,10,0))</f>
        <v>0.579</v>
      </c>
      <c r="U2064" s="24">
        <f>IFNA(VLOOKUP(A2064,'HUMAN RESOURCES processed'!$A$2:$M$2692,11,0))</f>
        <v>0.027</v>
      </c>
      <c r="V2064" s="24">
        <f>IFNA(VLOOKUP(A2064,'HUMAN RESOURCES processed'!$A$2:$M$2692,12,0))</f>
        <v>6704829</v>
      </c>
      <c r="W2064" s="24">
        <f>IFNA(VLOOKUP(A2064,'HUMAN RESOURCES processed'!$A$2:$M$2692,13,0))</f>
        <v>0.13</v>
      </c>
      <c r="X2064" s="24">
        <f>IFNA(VLOOKUP(A2064,'TOURISM processed'!$A$2:$F$2692,5,0))</f>
        <v>2100000</v>
      </c>
      <c r="Y2064" s="24">
        <f>IFNA(VLOOKUP(A2064,'TOURISM processed'!$A$2:$F$2692,6,0))</f>
        <v>132000000</v>
      </c>
      <c r="Z2064" s="24">
        <f t="shared" si="7"/>
        <v>19.68730299</v>
      </c>
      <c r="AA2064" s="24">
        <f>IFNA(VLOOKUP(A2064,'BUSINESS processed'!A2064:J4754,5,0))</f>
        <v>0.421</v>
      </c>
      <c r="AB2064" s="24">
        <f>IFNA(VLOOKUP(A2064,'BUSINESS processed'!A2064:J4754,6,0))</f>
        <v>51</v>
      </c>
      <c r="AC2064" s="24">
        <f t="shared" si="1182"/>
        <v>0</v>
      </c>
      <c r="AD2064" s="24">
        <f>IFNA(VLOOKUP(A2064,'BUSINESS processed'!A2064:J4754,8,0))</f>
        <v>194</v>
      </c>
      <c r="AE2064" s="24">
        <f>IFNA(VLOOKUP(A2064,'BUSINESS processed'!A2064:J4754,9,0))</f>
        <v>0.016</v>
      </c>
      <c r="AF2064" s="27">
        <f>IFNA(VLOOKUP(A2064,'BUSINESS processed'!A2064:J4754,10,0))</f>
        <v>0.211</v>
      </c>
      <c r="AG2064" s="26"/>
      <c r="AH2064" s="26"/>
      <c r="AI2064" s="26"/>
      <c r="AJ2064" s="26"/>
      <c r="AK2064" s="26"/>
      <c r="AL2064" s="26"/>
      <c r="AM2064" s="26"/>
      <c r="AN2064" s="26"/>
      <c r="AO2064" s="26"/>
      <c r="AP2064" s="26"/>
      <c r="AQ2064" s="26"/>
      <c r="AR2064" s="26"/>
      <c r="AS2064" s="26"/>
      <c r="AT2064" s="26"/>
      <c r="AU2064" s="26"/>
      <c r="AV2064" s="26"/>
      <c r="AW2064" s="26"/>
      <c r="AX2064" s="26"/>
      <c r="AY2064" s="26"/>
      <c r="AZ2064" s="26"/>
      <c r="BA2064" s="26"/>
      <c r="BB2064" s="26"/>
      <c r="BC2064" s="26"/>
      <c r="BD2064" s="26"/>
      <c r="BE2064" s="26"/>
      <c r="BF2064" s="26"/>
      <c r="BG2064" s="26"/>
      <c r="BH2064" s="26"/>
    </row>
    <row r="2065">
      <c r="A2065" s="18" t="str">
        <f t="shared" si="1"/>
        <v>Oceania_Papua New Guinea-Oceania_2010</v>
      </c>
      <c r="B2065" s="19" t="s">
        <v>242</v>
      </c>
      <c r="C2065" s="20" t="s">
        <v>253</v>
      </c>
      <c r="D2065" s="21" t="s">
        <v>89</v>
      </c>
      <c r="E2065" s="22">
        <v>9.480047959E9</v>
      </c>
      <c r="F2065" s="22">
        <f t="shared" si="2"/>
        <v>1382.143749</v>
      </c>
      <c r="G2065" s="23">
        <v>0.041</v>
      </c>
      <c r="H2065" s="23">
        <v>57.0</v>
      </c>
      <c r="I2065" s="23">
        <v>0.104</v>
      </c>
      <c r="J2065" s="24">
        <f t="shared" si="1178"/>
        <v>0</v>
      </c>
      <c r="K2065" s="24">
        <f t="shared" si="3"/>
        <v>0</v>
      </c>
      <c r="L2065" s="24">
        <f>IF(AND(C2065=C2064,C2065&gt;C2064),C2064,0)</f>
        <v>0</v>
      </c>
      <c r="M2065" s="24">
        <f t="shared" si="5"/>
        <v>0</v>
      </c>
      <c r="N2065" s="24">
        <f>IFNA(VLOOKUP(A2065,'HUMAN RESOURCES processed'!$A$2:$M$2692,5,0))</f>
        <v>0.03</v>
      </c>
      <c r="O2065" s="24">
        <f>IFNA(VLOOKUP(A2065,'HUMAN RESOURCES processed'!$A$2:$M$2692,6,0))</f>
        <v>0.051</v>
      </c>
      <c r="P2065" s="24">
        <f>IFNA(VLOOKUP(A2065,'HUMAN RESOURCES processed'!$A$2:$M$2692,7,0))</f>
        <v>64</v>
      </c>
      <c r="Q2065" s="24">
        <f>IFNA(VLOOKUP(A2065,'HUMAN RESOURCES processed'!$A$2:$M$2692,8,0))</f>
        <v>60</v>
      </c>
      <c r="R2065" s="24">
        <f t="shared" si="6"/>
        <v>62</v>
      </c>
      <c r="S2065" s="24">
        <f>IFNA(VLOOKUP(A2065,'HUMAN RESOURCES processed'!$A$2:$M$2692,9,0))</f>
        <v>0.391</v>
      </c>
      <c r="T2065" s="24">
        <f>IFNA(VLOOKUP(A2065,'HUMAN RESOURCES processed'!$A$2:$M$2692,10,0))</f>
        <v>0.582</v>
      </c>
      <c r="U2065" s="24">
        <f>IFNA(VLOOKUP(A2065,'HUMAN RESOURCES processed'!$A$2:$M$2692,11,0))</f>
        <v>0.028</v>
      </c>
      <c r="V2065" s="24">
        <f>IFNA(VLOOKUP(A2065,'HUMAN RESOURCES processed'!$A$2:$M$2692,12,0))</f>
        <v>6858945</v>
      </c>
      <c r="W2065" s="24">
        <f>IFNA(VLOOKUP(A2065,'HUMAN RESOURCES processed'!$A$2:$M$2692,13,0))</f>
        <v>0.13</v>
      </c>
      <c r="X2065" s="24">
        <f>IFNA(VLOOKUP(A2065,'TOURISM processed'!$A$2:$F$2692,5,0))</f>
        <v>2500000</v>
      </c>
      <c r="Y2065" s="24">
        <f>IFNA(VLOOKUP(A2065,'TOURISM processed'!$A$2:$F$2692,6,0))</f>
        <v>138000000</v>
      </c>
      <c r="Z2065" s="24">
        <f t="shared" si="7"/>
        <v>20.11971229</v>
      </c>
      <c r="AA2065" s="24">
        <f>IFNA(VLOOKUP(A2065,'BUSINESS processed'!A2065:J4755,5,0))</f>
        <v>0.421</v>
      </c>
      <c r="AB2065" s="24">
        <f>IFNA(VLOOKUP(A2065,'BUSINESS processed'!A2065:J4755,6,0))</f>
        <v>51</v>
      </c>
      <c r="AC2065" s="24">
        <f t="shared" si="1182"/>
        <v>0</v>
      </c>
      <c r="AD2065" s="24">
        <f>IFNA(VLOOKUP(A2065,'BUSINESS processed'!A2065:J4755,8,0))</f>
        <v>194</v>
      </c>
      <c r="AE2065" s="24">
        <f>IFNA(VLOOKUP(A2065,'BUSINESS processed'!A2065:J4755,9,0))</f>
        <v>0.013</v>
      </c>
      <c r="AF2065" s="27">
        <f>IFNA(VLOOKUP(A2065,'BUSINESS processed'!A2065:J4755,10,0))</f>
        <v>0.278</v>
      </c>
      <c r="AG2065" s="26"/>
      <c r="AH2065" s="26"/>
      <c r="AI2065" s="26"/>
      <c r="AJ2065" s="26"/>
      <c r="AK2065" s="26"/>
      <c r="AL2065" s="26"/>
      <c r="AM2065" s="26"/>
      <c r="AN2065" s="26"/>
      <c r="AO2065" s="26"/>
      <c r="AP2065" s="26"/>
      <c r="AQ2065" s="26"/>
      <c r="AR2065" s="26"/>
      <c r="AS2065" s="26"/>
      <c r="AT2065" s="26"/>
      <c r="AU2065" s="26"/>
      <c r="AV2065" s="26"/>
      <c r="AW2065" s="26"/>
      <c r="AX2065" s="26"/>
      <c r="AY2065" s="26"/>
      <c r="AZ2065" s="26"/>
      <c r="BA2065" s="26"/>
      <c r="BB2065" s="26"/>
      <c r="BC2065" s="26"/>
      <c r="BD2065" s="26"/>
      <c r="BE2065" s="26"/>
      <c r="BF2065" s="26"/>
      <c r="BG2065" s="26"/>
      <c r="BH2065" s="26"/>
    </row>
    <row r="2066">
      <c r="A2066" s="18" t="str">
        <f t="shared" si="1"/>
        <v>Oceania_Papua New Guinea-Oceania_2011</v>
      </c>
      <c r="B2066" s="19" t="s">
        <v>242</v>
      </c>
      <c r="C2066" s="20" t="s">
        <v>253</v>
      </c>
      <c r="D2066" s="21" t="s">
        <v>90</v>
      </c>
      <c r="E2066" s="22">
        <v>1.2393604089E10</v>
      </c>
      <c r="F2066" s="22">
        <f t="shared" si="2"/>
        <v>1767.238662</v>
      </c>
      <c r="G2066" s="23">
        <v>0.042</v>
      </c>
      <c r="H2066" s="23">
        <v>74.0</v>
      </c>
      <c r="I2066" s="23">
        <v>0.108</v>
      </c>
      <c r="J2066" s="24">
        <f t="shared" si="1178"/>
        <v>0</v>
      </c>
      <c r="K2066" s="24">
        <f t="shared" si="3"/>
        <v>0</v>
      </c>
      <c r="L2066" s="24">
        <f>IFNA(VLOOKUP(A2066,'ENERGY processed'!$A$2:$H$2692,8,0),"")</f>
        <v>3328</v>
      </c>
      <c r="M2066" s="24">
        <f t="shared" si="5"/>
        <v>0.0004745488257</v>
      </c>
      <c r="N2066" s="24">
        <f>IFNA(VLOOKUP(A2066,'HUMAN RESOURCES processed'!$A$2:$M$2692,5,0))</f>
        <v>0.03</v>
      </c>
      <c r="O2066" s="24">
        <f>IFNA(VLOOKUP(A2066,'HUMAN RESOURCES processed'!$A$2:$M$2692,6,0))</f>
        <v>0.05</v>
      </c>
      <c r="P2066" s="24">
        <f>IFNA(VLOOKUP(A2066,'HUMAN RESOURCES processed'!$A$2:$M$2692,7,0))</f>
        <v>64</v>
      </c>
      <c r="Q2066" s="24">
        <f>IFNA(VLOOKUP(A2066,'HUMAN RESOURCES processed'!$A$2:$M$2692,8,0))</f>
        <v>60</v>
      </c>
      <c r="R2066" s="24">
        <f t="shared" si="6"/>
        <v>62</v>
      </c>
      <c r="S2066" s="24">
        <f>IFNA(VLOOKUP(A2066,'HUMAN RESOURCES processed'!$A$2:$M$2692,9,0))</f>
        <v>0.387</v>
      </c>
      <c r="T2066" s="24">
        <f>IFNA(VLOOKUP(A2066,'HUMAN RESOURCES processed'!$A$2:$M$2692,10,0))</f>
        <v>0.584</v>
      </c>
      <c r="U2066" s="24">
        <f>IFNA(VLOOKUP(A2066,'HUMAN RESOURCES processed'!$A$2:$M$2692,11,0))</f>
        <v>0.028</v>
      </c>
      <c r="V2066" s="24">
        <f>IFNA(VLOOKUP(A2066,'HUMAN RESOURCES processed'!$A$2:$M$2692,12,0))</f>
        <v>7012977</v>
      </c>
      <c r="W2066" s="24">
        <f>IFNA(VLOOKUP(A2066,'HUMAN RESOURCES processed'!$A$2:$M$2692,13,0))</f>
        <v>0.13</v>
      </c>
      <c r="X2066" s="24">
        <f>IFNA(VLOOKUP(A2066,'TOURISM processed'!$A$2:$F$2692,5,0))</f>
        <v>3500000</v>
      </c>
      <c r="Y2066" s="24">
        <f t="shared" ref="Y2066:Y2071" si="1184">IF(AND(C2066=C2065,D2066&gt;D2065),Y2065,0)</f>
        <v>138000000</v>
      </c>
      <c r="Z2066" s="24">
        <f t="shared" si="7"/>
        <v>19.67780587</v>
      </c>
      <c r="AA2066" s="24">
        <f>IFNA(VLOOKUP(A2066,'BUSINESS processed'!A2066:J4756,5,0))</f>
        <v>0.421</v>
      </c>
      <c r="AB2066" s="24">
        <f>IFNA(VLOOKUP(A2066,'BUSINESS processed'!A2066:J4756,6,0))</f>
        <v>51</v>
      </c>
      <c r="AC2066" s="24">
        <f t="shared" si="1182"/>
        <v>0</v>
      </c>
      <c r="AD2066" s="24">
        <f>IFNA(VLOOKUP(A2066,'BUSINESS processed'!A2066:J4756,8,0))</f>
        <v>194</v>
      </c>
      <c r="AE2066" s="24">
        <f>IFNA(VLOOKUP(A2066,'BUSINESS processed'!A2066:J4756,9,0))</f>
        <v>0.02</v>
      </c>
      <c r="AF2066" s="27">
        <f>IFNA(VLOOKUP(A2066,'BUSINESS processed'!A2066:J4756,10,0))</f>
        <v>0.342</v>
      </c>
      <c r="AG2066" s="26"/>
      <c r="AH2066" s="26"/>
      <c r="AI2066" s="26"/>
      <c r="AJ2066" s="26"/>
      <c r="AK2066" s="26"/>
      <c r="AL2066" s="26"/>
      <c r="AM2066" s="26"/>
      <c r="AN2066" s="26"/>
      <c r="AO2066" s="26"/>
      <c r="AP2066" s="26"/>
      <c r="AQ2066" s="26"/>
      <c r="AR2066" s="26"/>
      <c r="AS2066" s="26"/>
      <c r="AT2066" s="26"/>
      <c r="AU2066" s="26"/>
      <c r="AV2066" s="26"/>
      <c r="AW2066" s="26"/>
      <c r="AX2066" s="26"/>
      <c r="AY2066" s="26"/>
      <c r="AZ2066" s="26"/>
      <c r="BA2066" s="26"/>
      <c r="BB2066" s="26"/>
      <c r="BC2066" s="26"/>
      <c r="BD2066" s="26"/>
      <c r="BE2066" s="26"/>
      <c r="BF2066" s="26"/>
      <c r="BG2066" s="26"/>
      <c r="BH2066" s="26"/>
    </row>
    <row r="2067">
      <c r="A2067" s="18" t="str">
        <f t="shared" si="1"/>
        <v>Oceania_Papua New Guinea-Oceania_2012</v>
      </c>
      <c r="B2067" s="19" t="s">
        <v>242</v>
      </c>
      <c r="C2067" s="20" t="s">
        <v>253</v>
      </c>
      <c r="D2067" s="21" t="s">
        <v>91</v>
      </c>
      <c r="E2067" s="22">
        <v>1.5653921367E10</v>
      </c>
      <c r="F2067" s="22">
        <f t="shared" si="2"/>
        <v>2184.163461</v>
      </c>
      <c r="G2067" s="23">
        <v>0.052</v>
      </c>
      <c r="H2067" s="23">
        <v>114.0</v>
      </c>
      <c r="I2067" s="23">
        <v>0.108</v>
      </c>
      <c r="J2067" s="24">
        <f t="shared" si="1178"/>
        <v>0</v>
      </c>
      <c r="K2067" s="24">
        <f t="shared" si="3"/>
        <v>0</v>
      </c>
      <c r="L2067" s="24">
        <f>IFNA(VLOOKUP(A2067,'ENERGY processed'!$A$2:$H$2692,8,0),"")</f>
        <v>4595</v>
      </c>
      <c r="M2067" s="24">
        <f t="shared" si="5"/>
        <v>0.000641132076</v>
      </c>
      <c r="N2067" s="24">
        <f>IFNA(VLOOKUP(A2067,'HUMAN RESOURCES processed'!$A$2:$M$2692,5,0))</f>
        <v>0.029</v>
      </c>
      <c r="O2067" s="24">
        <f>IFNA(VLOOKUP(A2067,'HUMAN RESOURCES processed'!$A$2:$M$2692,6,0))</f>
        <v>0.048</v>
      </c>
      <c r="P2067" s="24">
        <f>IFNA(VLOOKUP(A2067,'HUMAN RESOURCES processed'!$A$2:$M$2692,7,0))</f>
        <v>64</v>
      </c>
      <c r="Q2067" s="24">
        <f>IFNA(VLOOKUP(A2067,'HUMAN RESOURCES processed'!$A$2:$M$2692,8,0))</f>
        <v>60</v>
      </c>
      <c r="R2067" s="24">
        <f t="shared" si="6"/>
        <v>62</v>
      </c>
      <c r="S2067" s="24">
        <f>IFNA(VLOOKUP(A2067,'HUMAN RESOURCES processed'!$A$2:$M$2692,9,0))</f>
        <v>0.384</v>
      </c>
      <c r="T2067" s="24">
        <f>IFNA(VLOOKUP(A2067,'HUMAN RESOURCES processed'!$A$2:$M$2692,10,0))</f>
        <v>0.588</v>
      </c>
      <c r="U2067" s="24">
        <f>IFNA(VLOOKUP(A2067,'HUMAN RESOURCES processed'!$A$2:$M$2692,11,0))</f>
        <v>0.029</v>
      </c>
      <c r="V2067" s="24">
        <f>IFNA(VLOOKUP(A2067,'HUMAN RESOURCES processed'!$A$2:$M$2692,12,0))</f>
        <v>7167010</v>
      </c>
      <c r="W2067" s="24">
        <f>IFNA(VLOOKUP(A2067,'HUMAN RESOURCES processed'!$A$2:$M$2692,13,0))</f>
        <v>0.13</v>
      </c>
      <c r="X2067" s="24">
        <f>IF(AND(C2067=C2066,D2067&gt;D2066),X2066,0)</f>
        <v>3500000</v>
      </c>
      <c r="Y2067" s="24">
        <f t="shared" si="1184"/>
        <v>138000000</v>
      </c>
      <c r="Z2067" s="24">
        <f t="shared" si="7"/>
        <v>19.25489151</v>
      </c>
      <c r="AA2067" s="24">
        <f>IFNA(VLOOKUP(A2067,'BUSINESS processed'!A2067:J4757,5,0))</f>
        <v>0.421</v>
      </c>
      <c r="AB2067" s="24">
        <f>IFNA(VLOOKUP(A2067,'BUSINESS processed'!A2067:J4757,6,0))</f>
        <v>53</v>
      </c>
      <c r="AC2067" s="24">
        <f>IFNA(VLOOKUP(A2067,'BUSINESS processed'!A2067:J4757,7,0))</f>
        <v>108</v>
      </c>
      <c r="AD2067" s="24">
        <f>IFNA(VLOOKUP(A2067,'BUSINESS processed'!A2067:J4757,8,0))</f>
        <v>207</v>
      </c>
      <c r="AE2067" s="24">
        <f>IFNA(VLOOKUP(A2067,'BUSINESS processed'!A2067:J4757,9,0))</f>
        <v>0.035</v>
      </c>
      <c r="AF2067" s="27">
        <f>IFNA(VLOOKUP(A2067,'BUSINESS processed'!A2067:J4757,10,0))</f>
        <v>0.378</v>
      </c>
      <c r="AG2067" s="26"/>
      <c r="AH2067" s="26"/>
      <c r="AI2067" s="26"/>
      <c r="AJ2067" s="26"/>
      <c r="AK2067" s="26"/>
      <c r="AL2067" s="26"/>
      <c r="AM2067" s="26"/>
      <c r="AN2067" s="26"/>
      <c r="AO2067" s="26"/>
      <c r="AP2067" s="26"/>
      <c r="AQ2067" s="26"/>
      <c r="AR2067" s="26"/>
      <c r="AS2067" s="26"/>
      <c r="AT2067" s="26"/>
      <c r="AU2067" s="26"/>
      <c r="AV2067" s="26"/>
      <c r="AW2067" s="26"/>
      <c r="AX2067" s="26"/>
      <c r="AY2067" s="26"/>
      <c r="AZ2067" s="26"/>
      <c r="BA2067" s="26"/>
      <c r="BB2067" s="26"/>
      <c r="BC2067" s="26"/>
      <c r="BD2067" s="26"/>
      <c r="BE2067" s="26"/>
      <c r="BF2067" s="26"/>
      <c r="BG2067" s="26"/>
      <c r="BH2067" s="26"/>
    </row>
    <row r="2068">
      <c r="A2068" s="18" t="str">
        <f t="shared" si="1"/>
        <v>Oceania_Samoa-Oceania_2000</v>
      </c>
      <c r="B2068" s="19" t="s">
        <v>242</v>
      </c>
      <c r="C2068" s="20" t="s">
        <v>254</v>
      </c>
      <c r="D2068" s="21" t="s">
        <v>70</v>
      </c>
      <c r="E2068" s="22">
        <v>2.39698992E8</v>
      </c>
      <c r="F2068" s="22">
        <f t="shared" si="2"/>
        <v>1372.73639</v>
      </c>
      <c r="G2068" s="23">
        <v>0.06</v>
      </c>
      <c r="H2068" s="23">
        <v>80.0</v>
      </c>
      <c r="I2068" s="39">
        <f t="shared" ref="I2068:I2069" si="1185">IF(AND(C2068=C2067,D2068&gt;D2067),I2067,0)</f>
        <v>0</v>
      </c>
      <c r="J2068" s="24">
        <f t="shared" si="1178"/>
        <v>0</v>
      </c>
      <c r="K2068" s="24">
        <f t="shared" si="3"/>
        <v>0</v>
      </c>
      <c r="L2068" s="24">
        <f t="shared" ref="L2068:L2069" si="1186">IF(AND(C2068=C2067,C2068&gt;C2067),C2067,0)</f>
        <v>0</v>
      </c>
      <c r="M2068" s="24">
        <f t="shared" si="5"/>
        <v>0</v>
      </c>
      <c r="N2068" s="24">
        <f>IFNA(VLOOKUP(A2068,'HUMAN RESOURCES processed'!$A$2:$M$2692,5,0))</f>
        <v>0.031</v>
      </c>
      <c r="O2068" s="24">
        <f>IFNA(VLOOKUP(A2068,'HUMAN RESOURCES processed'!$A$2:$M$2692,6,0))</f>
        <v>0.019</v>
      </c>
      <c r="P2068" s="24">
        <f>IFNA(VLOOKUP(A2068,'HUMAN RESOURCES processed'!$A$2:$M$2692,7,0))</f>
        <v>73</v>
      </c>
      <c r="Q2068" s="24">
        <f>IFNA(VLOOKUP(A2068,'HUMAN RESOURCES processed'!$A$2:$M$2692,8,0))</f>
        <v>66</v>
      </c>
      <c r="R2068" s="24">
        <f t="shared" si="6"/>
        <v>69.5</v>
      </c>
      <c r="S2068" s="24">
        <f>IFNA(VLOOKUP(A2068,'HUMAN RESOURCES processed'!$A$2:$M$2692,9,0))</f>
        <v>0.407</v>
      </c>
      <c r="T2068" s="24">
        <f>IFNA(VLOOKUP(A2068,'HUMAN RESOURCES processed'!$A$2:$M$2692,10,0))</f>
        <v>0.548</v>
      </c>
      <c r="U2068" s="24">
        <f>IFNA(VLOOKUP(A2068,'HUMAN RESOURCES processed'!$A$2:$M$2692,11,0))</f>
        <v>0.045</v>
      </c>
      <c r="V2068" s="24">
        <f>IFNA(VLOOKUP(A2068,'HUMAN RESOURCES processed'!$A$2:$M$2692,12,0))</f>
        <v>174614</v>
      </c>
      <c r="W2068" s="24">
        <f>IFNA(VLOOKUP(A2068,'HUMAN RESOURCES processed'!$A$2:$M$2692,13,0))</f>
        <v>0.22</v>
      </c>
      <c r="X2068" s="24">
        <f>IFNA(VLOOKUP(A2068,'TOURISM processed'!$A$2:$F$2692,5,0))</f>
        <v>41000000</v>
      </c>
      <c r="Y2068" s="24">
        <f t="shared" si="1184"/>
        <v>0</v>
      </c>
      <c r="Z2068" s="24">
        <f t="shared" si="7"/>
        <v>0</v>
      </c>
      <c r="AA2068" s="24">
        <f t="shared" ref="AA2068:AA2072" si="1187">IF(AND(C2068=C2067,D2068&gt;D2067),AA2067,0)</f>
        <v>0</v>
      </c>
      <c r="AB2068" s="24">
        <f t="shared" ref="AB2068:AB2070" si="1188">IF(AND(C2068=C2067,D2068&gt;D2067),AB2067,0)</f>
        <v>0</v>
      </c>
      <c r="AC2068" s="24">
        <f t="shared" ref="AC2068:AC2079" si="1189">IF(AND(C2068=C2067,D2068&gt;D2067),AC2067,0)</f>
        <v>0</v>
      </c>
      <c r="AD2068" s="24">
        <f t="shared" ref="AD2068:AD2072" si="1190">IF(AND(C2068=C2067,D2068&gt;D2067),AD2067,0)</f>
        <v>0</v>
      </c>
      <c r="AE2068" s="24">
        <f>IFNA(VLOOKUP(A2068,'BUSINESS processed'!A2068:J4758,9,0))</f>
        <v>0.006</v>
      </c>
      <c r="AF2068" s="27">
        <f>IFNA(VLOOKUP(A2068,'BUSINESS processed'!A2068:J4758,10,0))</f>
        <v>0.014</v>
      </c>
      <c r="AG2068" s="26"/>
      <c r="AH2068" s="26"/>
      <c r="AI2068" s="26"/>
      <c r="AJ2068" s="26"/>
      <c r="AK2068" s="26"/>
      <c r="AL2068" s="26"/>
      <c r="AM2068" s="26"/>
      <c r="AN2068" s="26"/>
      <c r="AO2068" s="26"/>
      <c r="AP2068" s="26"/>
      <c r="AQ2068" s="26"/>
      <c r="AR2068" s="26"/>
      <c r="AS2068" s="26"/>
      <c r="AT2068" s="26"/>
      <c r="AU2068" s="26"/>
      <c r="AV2068" s="26"/>
      <c r="AW2068" s="26"/>
      <c r="AX2068" s="26"/>
      <c r="AY2068" s="26"/>
      <c r="AZ2068" s="26"/>
      <c r="BA2068" s="26"/>
      <c r="BB2068" s="26"/>
      <c r="BC2068" s="26"/>
      <c r="BD2068" s="26"/>
      <c r="BE2068" s="26"/>
      <c r="BF2068" s="26"/>
      <c r="BG2068" s="26"/>
      <c r="BH2068" s="26"/>
    </row>
    <row r="2069">
      <c r="A2069" s="18" t="str">
        <f t="shared" si="1"/>
        <v>Oceania_Samoa-Oceania_2001</v>
      </c>
      <c r="B2069" s="19" t="s">
        <v>242</v>
      </c>
      <c r="C2069" s="20" t="s">
        <v>254</v>
      </c>
      <c r="D2069" s="21" t="s">
        <v>71</v>
      </c>
      <c r="E2069" s="22">
        <v>2.4332419E8</v>
      </c>
      <c r="F2069" s="22">
        <f t="shared" si="2"/>
        <v>1385.933518</v>
      </c>
      <c r="G2069" s="23">
        <v>0.058</v>
      </c>
      <c r="H2069" s="23">
        <v>79.0</v>
      </c>
      <c r="I2069" s="39">
        <f t="shared" si="1185"/>
        <v>0</v>
      </c>
      <c r="J2069" s="24">
        <f t="shared" si="1178"/>
        <v>0</v>
      </c>
      <c r="K2069" s="24">
        <f t="shared" si="3"/>
        <v>0</v>
      </c>
      <c r="L2069" s="24">
        <f t="shared" si="1186"/>
        <v>0</v>
      </c>
      <c r="M2069" s="24">
        <f t="shared" si="5"/>
        <v>0</v>
      </c>
      <c r="N2069" s="24">
        <f>IFNA(VLOOKUP(A2069,'HUMAN RESOURCES processed'!$A$2:$M$2692,5,0))</f>
        <v>0.03</v>
      </c>
      <c r="O2069" s="24">
        <f>IFNA(VLOOKUP(A2069,'HUMAN RESOURCES processed'!$A$2:$M$2692,6,0))</f>
        <v>0.018</v>
      </c>
      <c r="P2069" s="24">
        <f>IFNA(VLOOKUP(A2069,'HUMAN RESOURCES processed'!$A$2:$M$2692,7,0))</f>
        <v>73</v>
      </c>
      <c r="Q2069" s="24">
        <f>IFNA(VLOOKUP(A2069,'HUMAN RESOURCES processed'!$A$2:$M$2692,8,0))</f>
        <v>67</v>
      </c>
      <c r="R2069" s="24">
        <f t="shared" si="6"/>
        <v>70</v>
      </c>
      <c r="S2069" s="24">
        <f>IFNA(VLOOKUP(A2069,'HUMAN RESOURCES processed'!$A$2:$M$2692,9,0))</f>
        <v>0.406</v>
      </c>
      <c r="T2069" s="24">
        <f>IFNA(VLOOKUP(A2069,'HUMAN RESOURCES processed'!$A$2:$M$2692,10,0))</f>
        <v>0.549</v>
      </c>
      <c r="U2069" s="24">
        <f>IFNA(VLOOKUP(A2069,'HUMAN RESOURCES processed'!$A$2:$M$2692,11,0))</f>
        <v>0.045</v>
      </c>
      <c r="V2069" s="24">
        <f>IFNA(VLOOKUP(A2069,'HUMAN RESOURCES processed'!$A$2:$M$2692,12,0))</f>
        <v>175567</v>
      </c>
      <c r="W2069" s="24">
        <f>IFNA(VLOOKUP(A2069,'HUMAN RESOURCES processed'!$A$2:$M$2692,13,0))</f>
        <v>0.221</v>
      </c>
      <c r="X2069" s="24">
        <f>IFNA(VLOOKUP(A2069,'TOURISM processed'!$A$2:$F$2692,5,0))</f>
        <v>39000000</v>
      </c>
      <c r="Y2069" s="24">
        <f t="shared" si="1184"/>
        <v>0</v>
      </c>
      <c r="Z2069" s="24">
        <f t="shared" si="7"/>
        <v>0</v>
      </c>
      <c r="AA2069" s="24">
        <f t="shared" si="1187"/>
        <v>0</v>
      </c>
      <c r="AB2069" s="24">
        <f t="shared" si="1188"/>
        <v>0</v>
      </c>
      <c r="AC2069" s="24">
        <f t="shared" si="1189"/>
        <v>0</v>
      </c>
      <c r="AD2069" s="24">
        <f t="shared" si="1190"/>
        <v>0</v>
      </c>
      <c r="AE2069" s="24">
        <f>IFNA(VLOOKUP(A2069,'BUSINESS processed'!A2069:J4759,9,0))</f>
        <v>0.017</v>
      </c>
      <c r="AF2069" s="27">
        <f>IFNA(VLOOKUP(A2069,'BUSINESS processed'!A2069:J4759,10,0))</f>
        <v>0.014</v>
      </c>
      <c r="AG2069" s="26"/>
      <c r="AH2069" s="26"/>
      <c r="AI2069" s="26"/>
      <c r="AJ2069" s="26"/>
      <c r="AK2069" s="26"/>
      <c r="AL2069" s="26"/>
      <c r="AM2069" s="26"/>
      <c r="AN2069" s="26"/>
      <c r="AO2069" s="26"/>
      <c r="AP2069" s="26"/>
      <c r="AQ2069" s="26"/>
      <c r="AR2069" s="26"/>
      <c r="AS2069" s="26"/>
      <c r="AT2069" s="26"/>
      <c r="AU2069" s="26"/>
      <c r="AV2069" s="26"/>
      <c r="AW2069" s="26"/>
      <c r="AX2069" s="26"/>
      <c r="AY2069" s="26"/>
      <c r="AZ2069" s="26"/>
      <c r="BA2069" s="26"/>
      <c r="BB2069" s="26"/>
      <c r="BC2069" s="26"/>
      <c r="BD2069" s="26"/>
      <c r="BE2069" s="26"/>
      <c r="BF2069" s="26"/>
      <c r="BG2069" s="26"/>
      <c r="BH2069" s="26"/>
    </row>
    <row r="2070">
      <c r="A2070" s="18" t="str">
        <f t="shared" si="1"/>
        <v>Oceania_Samoa-Oceania_2002</v>
      </c>
      <c r="B2070" s="19" t="s">
        <v>242</v>
      </c>
      <c r="C2070" s="20" t="s">
        <v>254</v>
      </c>
      <c r="D2070" s="21" t="s">
        <v>72</v>
      </c>
      <c r="E2070" s="22">
        <v>2.566777E8</v>
      </c>
      <c r="F2070" s="22">
        <f t="shared" si="2"/>
        <v>1453.506954</v>
      </c>
      <c r="G2070" s="23">
        <v>0.055</v>
      </c>
      <c r="H2070" s="23">
        <v>83.0</v>
      </c>
      <c r="I2070" s="23">
        <v>0.114</v>
      </c>
      <c r="J2070" s="24">
        <f t="shared" si="1178"/>
        <v>0</v>
      </c>
      <c r="K2070" s="24">
        <f t="shared" si="3"/>
        <v>0</v>
      </c>
      <c r="L2070" s="24">
        <f>IFNA(VLOOKUP(A2070,'ENERGY processed'!$A$2:$H$2692,8,0),"")</f>
        <v>161</v>
      </c>
      <c r="M2070" s="24">
        <f t="shared" si="5"/>
        <v>0.0009117060796</v>
      </c>
      <c r="N2070" s="24">
        <f>IFNA(VLOOKUP(A2070,'HUMAN RESOURCES processed'!$A$2:$M$2692,5,0))</f>
        <v>0.03</v>
      </c>
      <c r="O2070" s="24">
        <f>IFNA(VLOOKUP(A2070,'HUMAN RESOURCES processed'!$A$2:$M$2692,6,0))</f>
        <v>0.018</v>
      </c>
      <c r="P2070" s="24">
        <f>IFNA(VLOOKUP(A2070,'HUMAN RESOURCES processed'!$A$2:$M$2692,7,0))</f>
        <v>73</v>
      </c>
      <c r="Q2070" s="24">
        <f>IFNA(VLOOKUP(A2070,'HUMAN RESOURCES processed'!$A$2:$M$2692,8,0))</f>
        <v>67</v>
      </c>
      <c r="R2070" s="24">
        <f t="shared" si="6"/>
        <v>70</v>
      </c>
      <c r="S2070" s="24">
        <f>IFNA(VLOOKUP(A2070,'HUMAN RESOURCES processed'!$A$2:$M$2692,9,0))</f>
        <v>0.404</v>
      </c>
      <c r="T2070" s="24">
        <f>IFNA(VLOOKUP(A2070,'HUMAN RESOURCES processed'!$A$2:$M$2692,10,0))</f>
        <v>0.55</v>
      </c>
      <c r="U2070" s="24">
        <f>IFNA(VLOOKUP(A2070,'HUMAN RESOURCES processed'!$A$2:$M$2692,11,0))</f>
        <v>0.046</v>
      </c>
      <c r="V2070" s="24">
        <f>IFNA(VLOOKUP(A2070,'HUMAN RESOURCES processed'!$A$2:$M$2692,12,0))</f>
        <v>176592</v>
      </c>
      <c r="W2070" s="24">
        <f>IFNA(VLOOKUP(A2070,'HUMAN RESOURCES processed'!$A$2:$M$2692,13,0))</f>
        <v>0.219</v>
      </c>
      <c r="X2070" s="24">
        <f>IFNA(VLOOKUP(A2070,'TOURISM processed'!$A$2:$F$2692,5,0))</f>
        <v>45000000</v>
      </c>
      <c r="Y2070" s="24">
        <f t="shared" si="1184"/>
        <v>0</v>
      </c>
      <c r="Z2070" s="24">
        <f t="shared" si="7"/>
        <v>0</v>
      </c>
      <c r="AA2070" s="24">
        <f t="shared" si="1187"/>
        <v>0</v>
      </c>
      <c r="AB2070" s="24">
        <f t="shared" si="1188"/>
        <v>0</v>
      </c>
      <c r="AC2070" s="24">
        <f t="shared" si="1189"/>
        <v>0</v>
      </c>
      <c r="AD2070" s="24">
        <f t="shared" si="1190"/>
        <v>0</v>
      </c>
      <c r="AE2070" s="24">
        <f>IFNA(VLOOKUP(A2070,'BUSINESS processed'!A2070:J4760,9,0))</f>
        <v>0.022</v>
      </c>
      <c r="AF2070" s="27">
        <f>IFNA(VLOOKUP(A2070,'BUSINESS processed'!A2070:J4760,10,0))</f>
        <v>0.015</v>
      </c>
      <c r="AG2070" s="26"/>
      <c r="AH2070" s="26"/>
      <c r="AI2070" s="26"/>
      <c r="AJ2070" s="26"/>
      <c r="AK2070" s="26"/>
      <c r="AL2070" s="26"/>
      <c r="AM2070" s="26"/>
      <c r="AN2070" s="26"/>
      <c r="AO2070" s="26"/>
      <c r="AP2070" s="26"/>
      <c r="AQ2070" s="26"/>
      <c r="AR2070" s="26"/>
      <c r="AS2070" s="26"/>
      <c r="AT2070" s="26"/>
      <c r="AU2070" s="26"/>
      <c r="AV2070" s="26"/>
      <c r="AW2070" s="26"/>
      <c r="AX2070" s="26"/>
      <c r="AY2070" s="26"/>
      <c r="AZ2070" s="26"/>
      <c r="BA2070" s="26"/>
      <c r="BB2070" s="26"/>
      <c r="BC2070" s="26"/>
      <c r="BD2070" s="26"/>
      <c r="BE2070" s="26"/>
      <c r="BF2070" s="26"/>
      <c r="BG2070" s="26"/>
      <c r="BH2070" s="26"/>
    </row>
    <row r="2071">
      <c r="A2071" s="18" t="str">
        <f t="shared" si="1"/>
        <v>Oceania_Samoa-Oceania_2003</v>
      </c>
      <c r="B2071" s="19" t="s">
        <v>242</v>
      </c>
      <c r="C2071" s="20" t="s">
        <v>254</v>
      </c>
      <c r="D2071" s="21" t="s">
        <v>74</v>
      </c>
      <c r="E2071" s="22">
        <v>3.01905953E8</v>
      </c>
      <c r="F2071" s="22">
        <f t="shared" si="2"/>
        <v>1699.184211</v>
      </c>
      <c r="G2071" s="23">
        <v>0.051</v>
      </c>
      <c r="H2071" s="23">
        <v>93.0</v>
      </c>
      <c r="I2071" s="23">
        <v>0.113</v>
      </c>
      <c r="J2071" s="24">
        <f t="shared" si="1178"/>
        <v>0</v>
      </c>
      <c r="K2071" s="24">
        <f t="shared" si="3"/>
        <v>0</v>
      </c>
      <c r="L2071" s="24">
        <f>IFNA(VLOOKUP(A2071,'ENERGY processed'!$A$2:$H$2692,8,0),"")</f>
        <v>161</v>
      </c>
      <c r="M2071" s="24">
        <f t="shared" si="5"/>
        <v>0.0009061386674</v>
      </c>
      <c r="N2071" s="24">
        <f>IFNA(VLOOKUP(A2071,'HUMAN RESOURCES processed'!$A$2:$M$2692,5,0))</f>
        <v>0.03</v>
      </c>
      <c r="O2071" s="24">
        <f>IFNA(VLOOKUP(A2071,'HUMAN RESOURCES processed'!$A$2:$M$2692,6,0))</f>
        <v>0.017</v>
      </c>
      <c r="P2071" s="24">
        <f>IFNA(VLOOKUP(A2071,'HUMAN RESOURCES processed'!$A$2:$M$2692,7,0))</f>
        <v>74</v>
      </c>
      <c r="Q2071" s="24">
        <f>IFNA(VLOOKUP(A2071,'HUMAN RESOURCES processed'!$A$2:$M$2692,8,0))</f>
        <v>67</v>
      </c>
      <c r="R2071" s="24">
        <f t="shared" si="6"/>
        <v>70.5</v>
      </c>
      <c r="S2071" s="24">
        <f>IFNA(VLOOKUP(A2071,'HUMAN RESOURCES processed'!$A$2:$M$2692,9,0))</f>
        <v>0.401</v>
      </c>
      <c r="T2071" s="24">
        <f>IFNA(VLOOKUP(A2071,'HUMAN RESOURCES processed'!$A$2:$M$2692,10,0))</f>
        <v>0.552</v>
      </c>
      <c r="U2071" s="24">
        <f>IFNA(VLOOKUP(A2071,'HUMAN RESOURCES processed'!$A$2:$M$2692,11,0))</f>
        <v>0.047</v>
      </c>
      <c r="V2071" s="24">
        <f>IFNA(VLOOKUP(A2071,'HUMAN RESOURCES processed'!$A$2:$M$2692,12,0))</f>
        <v>177677</v>
      </c>
      <c r="W2071" s="24">
        <f>IFNA(VLOOKUP(A2071,'HUMAN RESOURCES processed'!$A$2:$M$2692,13,0))</f>
        <v>0.217</v>
      </c>
      <c r="X2071" s="24">
        <f>IFNA(VLOOKUP(A2071,'TOURISM processed'!$A$2:$F$2692,5,0))</f>
        <v>54000000</v>
      </c>
      <c r="Y2071" s="24">
        <f t="shared" si="1184"/>
        <v>0</v>
      </c>
      <c r="Z2071" s="24">
        <f t="shared" si="7"/>
        <v>0</v>
      </c>
      <c r="AA2071" s="24">
        <f t="shared" si="1187"/>
        <v>0</v>
      </c>
      <c r="AB2071" s="24">
        <f>IFNA(VLOOKUP(A2071,'BUSINESS processed'!A2071:J4761,6,0))</f>
        <v>42</v>
      </c>
      <c r="AC2071" s="24">
        <f t="shared" si="1189"/>
        <v>0</v>
      </c>
      <c r="AD2071" s="24">
        <f t="shared" si="1190"/>
        <v>0</v>
      </c>
      <c r="AE2071" s="24">
        <f>IFNA(VLOOKUP(A2071,'BUSINESS processed'!A2071:J4761,9,0))</f>
        <v>0.028</v>
      </c>
      <c r="AF2071" s="27">
        <f>IFNA(VLOOKUP(A2071,'BUSINESS processed'!A2071:J4761,10,0))</f>
        <v>0.059</v>
      </c>
      <c r="AG2071" s="26"/>
      <c r="AH2071" s="26"/>
      <c r="AI2071" s="26"/>
      <c r="AJ2071" s="26"/>
      <c r="AK2071" s="26"/>
      <c r="AL2071" s="26"/>
      <c r="AM2071" s="26"/>
      <c r="AN2071" s="26"/>
      <c r="AO2071" s="26"/>
      <c r="AP2071" s="26"/>
      <c r="AQ2071" s="26"/>
      <c r="AR2071" s="26"/>
      <c r="AS2071" s="26"/>
      <c r="AT2071" s="26"/>
      <c r="AU2071" s="26"/>
      <c r="AV2071" s="26"/>
      <c r="AW2071" s="26"/>
      <c r="AX2071" s="26"/>
      <c r="AY2071" s="26"/>
      <c r="AZ2071" s="26"/>
      <c r="BA2071" s="26"/>
      <c r="BB2071" s="26"/>
      <c r="BC2071" s="26"/>
      <c r="BD2071" s="26"/>
      <c r="BE2071" s="26"/>
      <c r="BF2071" s="26"/>
      <c r="BG2071" s="26"/>
      <c r="BH2071" s="26"/>
    </row>
    <row r="2072">
      <c r="A2072" s="18" t="str">
        <f t="shared" si="1"/>
        <v>Oceania_Samoa-Oceania_2004</v>
      </c>
      <c r="B2072" s="19" t="s">
        <v>242</v>
      </c>
      <c r="C2072" s="20" t="s">
        <v>254</v>
      </c>
      <c r="D2072" s="21" t="s">
        <v>83</v>
      </c>
      <c r="E2072" s="22">
        <v>3.74507188E8</v>
      </c>
      <c r="F2072" s="22">
        <f t="shared" si="2"/>
        <v>2094.629507</v>
      </c>
      <c r="G2072" s="23">
        <v>0.049</v>
      </c>
      <c r="H2072" s="23">
        <v>106.0</v>
      </c>
      <c r="I2072" s="23">
        <v>0.112</v>
      </c>
      <c r="J2072" s="24">
        <f t="shared" si="1178"/>
        <v>0</v>
      </c>
      <c r="K2072" s="24">
        <f t="shared" si="3"/>
        <v>0</v>
      </c>
      <c r="L2072" s="24">
        <f>IFNA(VLOOKUP(A2072,'ENERGY processed'!$A$2:$H$2692,8,0),"")</f>
        <v>161</v>
      </c>
      <c r="M2072" s="24">
        <f t="shared" si="5"/>
        <v>0.0009004776447</v>
      </c>
      <c r="N2072" s="24">
        <f>IFNA(VLOOKUP(A2072,'HUMAN RESOURCES processed'!$A$2:$M$2692,5,0))</f>
        <v>0.03</v>
      </c>
      <c r="O2072" s="24">
        <f>IFNA(VLOOKUP(A2072,'HUMAN RESOURCES processed'!$A$2:$M$2692,6,0))</f>
        <v>0.017</v>
      </c>
      <c r="P2072" s="24">
        <f>IFNA(VLOOKUP(A2072,'HUMAN RESOURCES processed'!$A$2:$M$2692,7,0))</f>
        <v>74</v>
      </c>
      <c r="Q2072" s="24">
        <f>IFNA(VLOOKUP(A2072,'HUMAN RESOURCES processed'!$A$2:$M$2692,8,0))</f>
        <v>68</v>
      </c>
      <c r="R2072" s="24">
        <f t="shared" si="6"/>
        <v>71</v>
      </c>
      <c r="S2072" s="24">
        <f>IFNA(VLOOKUP(A2072,'HUMAN RESOURCES processed'!$A$2:$M$2692,9,0))</f>
        <v>0.398</v>
      </c>
      <c r="T2072" s="24">
        <f>IFNA(VLOOKUP(A2072,'HUMAN RESOURCES processed'!$A$2:$M$2692,10,0))</f>
        <v>0.554</v>
      </c>
      <c r="U2072" s="24">
        <f>IFNA(VLOOKUP(A2072,'HUMAN RESOURCES processed'!$A$2:$M$2692,11,0))</f>
        <v>0.048</v>
      </c>
      <c r="V2072" s="24">
        <f>IFNA(VLOOKUP(A2072,'HUMAN RESOURCES processed'!$A$2:$M$2692,12,0))</f>
        <v>178794</v>
      </c>
      <c r="W2072" s="24">
        <f>IFNA(VLOOKUP(A2072,'HUMAN RESOURCES processed'!$A$2:$M$2692,13,0))</f>
        <v>0.215</v>
      </c>
      <c r="X2072" s="24">
        <f>IFNA(VLOOKUP(A2072,'TOURISM processed'!$A$2:$F$2692,5,0))</f>
        <v>70000000</v>
      </c>
      <c r="Y2072" s="24">
        <f>IFNA(VLOOKUP(A2072,'TOURISM processed'!$A$2:$F$2692,6,0))</f>
        <v>12000000</v>
      </c>
      <c r="Z2072" s="24">
        <f t="shared" si="7"/>
        <v>67.11634619</v>
      </c>
      <c r="AA2072" s="24">
        <f t="shared" si="1187"/>
        <v>0</v>
      </c>
      <c r="AB2072" s="24">
        <f>IFNA(VLOOKUP(A2072,'BUSINESS processed'!A2072:J4762,6,0))</f>
        <v>42</v>
      </c>
      <c r="AC2072" s="24">
        <f t="shared" si="1189"/>
        <v>0</v>
      </c>
      <c r="AD2072" s="24">
        <f t="shared" si="1190"/>
        <v>0</v>
      </c>
      <c r="AE2072" s="24">
        <f>IFNA(VLOOKUP(A2072,'BUSINESS processed'!A2072:J4762,9,0))</f>
        <v>0.031</v>
      </c>
      <c r="AF2072" s="27">
        <f>IFNA(VLOOKUP(A2072,'BUSINESS processed'!A2072:J4762,10,0))</f>
        <v>0.089</v>
      </c>
      <c r="AG2072" s="26"/>
      <c r="AH2072" s="26"/>
      <c r="AI2072" s="26"/>
      <c r="AJ2072" s="26"/>
      <c r="AK2072" s="26"/>
      <c r="AL2072" s="26"/>
      <c r="AM2072" s="26"/>
      <c r="AN2072" s="26"/>
      <c r="AO2072" s="26"/>
      <c r="AP2072" s="26"/>
      <c r="AQ2072" s="26"/>
      <c r="AR2072" s="26"/>
      <c r="AS2072" s="26"/>
      <c r="AT2072" s="26"/>
      <c r="AU2072" s="26"/>
      <c r="AV2072" s="26"/>
      <c r="AW2072" s="26"/>
      <c r="AX2072" s="26"/>
      <c r="AY2072" s="26"/>
      <c r="AZ2072" s="26"/>
      <c r="BA2072" s="26"/>
      <c r="BB2072" s="26"/>
      <c r="BC2072" s="26"/>
      <c r="BD2072" s="26"/>
      <c r="BE2072" s="26"/>
      <c r="BF2072" s="26"/>
      <c r="BG2072" s="26"/>
      <c r="BH2072" s="26"/>
    </row>
    <row r="2073">
      <c r="A2073" s="18" t="str">
        <f t="shared" si="1"/>
        <v>Oceania_Samoa-Oceania_2005</v>
      </c>
      <c r="B2073" s="19" t="s">
        <v>242</v>
      </c>
      <c r="C2073" s="20" t="s">
        <v>254</v>
      </c>
      <c r="D2073" s="21" t="s">
        <v>84</v>
      </c>
      <c r="E2073" s="22">
        <v>4.1222056E8</v>
      </c>
      <c r="F2073" s="22">
        <f t="shared" si="2"/>
        <v>2291.030634</v>
      </c>
      <c r="G2073" s="23">
        <v>0.05</v>
      </c>
      <c r="H2073" s="23">
        <v>114.0</v>
      </c>
      <c r="I2073" s="23">
        <v>0.114</v>
      </c>
      <c r="J2073" s="24">
        <f t="shared" si="1178"/>
        <v>0</v>
      </c>
      <c r="K2073" s="24">
        <f t="shared" si="3"/>
        <v>0</v>
      </c>
      <c r="L2073" s="24">
        <f t="shared" ref="L2073:L2074" si="1191">IF(AND(C2073=C2072,C2073&gt;C2072),C2072,0)</f>
        <v>0</v>
      </c>
      <c r="M2073" s="24">
        <f t="shared" si="5"/>
        <v>0</v>
      </c>
      <c r="N2073" s="24">
        <f>IFNA(VLOOKUP(A2073,'HUMAN RESOURCES processed'!$A$2:$M$2692,5,0))</f>
        <v>0.029</v>
      </c>
      <c r="O2073" s="24">
        <f>IFNA(VLOOKUP(A2073,'HUMAN RESOURCES processed'!$A$2:$M$2692,6,0))</f>
        <v>0.017</v>
      </c>
      <c r="P2073" s="24">
        <f>IFNA(VLOOKUP(A2073,'HUMAN RESOURCES processed'!$A$2:$M$2692,7,0))</f>
        <v>74</v>
      </c>
      <c r="Q2073" s="24">
        <f>IFNA(VLOOKUP(A2073,'HUMAN RESOURCES processed'!$A$2:$M$2692,8,0))</f>
        <v>68</v>
      </c>
      <c r="R2073" s="24">
        <f t="shared" si="6"/>
        <v>71</v>
      </c>
      <c r="S2073" s="24">
        <f>IFNA(VLOOKUP(A2073,'HUMAN RESOURCES processed'!$A$2:$M$2692,9,0))</f>
        <v>0.396</v>
      </c>
      <c r="T2073" s="24">
        <f>IFNA(VLOOKUP(A2073,'HUMAN RESOURCES processed'!$A$2:$M$2692,10,0))</f>
        <v>0.556</v>
      </c>
      <c r="U2073" s="24">
        <f>IFNA(VLOOKUP(A2073,'HUMAN RESOURCES processed'!$A$2:$M$2692,11,0))</f>
        <v>0.048</v>
      </c>
      <c r="V2073" s="24">
        <f>IFNA(VLOOKUP(A2073,'HUMAN RESOURCES processed'!$A$2:$M$2692,12,0))</f>
        <v>179928</v>
      </c>
      <c r="W2073" s="24">
        <f>IFNA(VLOOKUP(A2073,'HUMAN RESOURCES processed'!$A$2:$M$2692,13,0))</f>
        <v>0.212</v>
      </c>
      <c r="X2073" s="24">
        <f>IFNA(VLOOKUP(A2073,'TOURISM processed'!$A$2:$F$2692,5,0))</f>
        <v>74000000</v>
      </c>
      <c r="Y2073" s="24">
        <f>IFNA(VLOOKUP(A2073,'TOURISM processed'!$A$2:$F$2692,6,0))</f>
        <v>20300000</v>
      </c>
      <c r="Z2073" s="24">
        <f t="shared" si="7"/>
        <v>112.8229069</v>
      </c>
      <c r="AA2073" s="24">
        <f>IFNA(VLOOKUP(A2073,'BUSINESS processed'!A2073:J4763,5,0))</f>
        <v>0.202</v>
      </c>
      <c r="AB2073" s="24">
        <f>IFNA(VLOOKUP(A2073,'BUSINESS processed'!A2073:J4763,6,0))</f>
        <v>35</v>
      </c>
      <c r="AC2073" s="24">
        <f t="shared" si="1189"/>
        <v>0</v>
      </c>
      <c r="AD2073" s="24">
        <f>IFNA(VLOOKUP(A2073,'BUSINESS processed'!A2073:J4763,8,0))</f>
        <v>224</v>
      </c>
      <c r="AE2073" s="24">
        <f>IFNA(VLOOKUP(A2073,'BUSINESS processed'!A2073:J4763,9,0))</f>
        <v>0.034</v>
      </c>
      <c r="AF2073" s="27">
        <f>IFNA(VLOOKUP(A2073,'BUSINESS processed'!A2073:J4763,10,0))</f>
        <v>0.133</v>
      </c>
      <c r="AG2073" s="26"/>
      <c r="AH2073" s="26"/>
      <c r="AI2073" s="26"/>
      <c r="AJ2073" s="26"/>
      <c r="AK2073" s="26"/>
      <c r="AL2073" s="26"/>
      <c r="AM2073" s="26"/>
      <c r="AN2073" s="26"/>
      <c r="AO2073" s="26"/>
      <c r="AP2073" s="26"/>
      <c r="AQ2073" s="26"/>
      <c r="AR2073" s="26"/>
      <c r="AS2073" s="26"/>
      <c r="AT2073" s="26"/>
      <c r="AU2073" s="26"/>
      <c r="AV2073" s="26"/>
      <c r="AW2073" s="26"/>
      <c r="AX2073" s="26"/>
      <c r="AY2073" s="26"/>
      <c r="AZ2073" s="26"/>
      <c r="BA2073" s="26"/>
      <c r="BB2073" s="26"/>
      <c r="BC2073" s="26"/>
      <c r="BD2073" s="26"/>
      <c r="BE2073" s="26"/>
      <c r="BF2073" s="26"/>
      <c r="BG2073" s="26"/>
      <c r="BH2073" s="26"/>
    </row>
    <row r="2074">
      <c r="A2074" s="18" t="str">
        <f t="shared" si="1"/>
        <v>Oceania_Samoa-Oceania_2006</v>
      </c>
      <c r="B2074" s="19" t="s">
        <v>242</v>
      </c>
      <c r="C2074" s="20" t="s">
        <v>254</v>
      </c>
      <c r="D2074" s="21" t="s">
        <v>85</v>
      </c>
      <c r="E2074" s="22">
        <v>4.530829E8</v>
      </c>
      <c r="F2074" s="22">
        <f t="shared" si="2"/>
        <v>2502.211263</v>
      </c>
      <c r="G2074" s="23">
        <v>0.052</v>
      </c>
      <c r="H2074" s="23">
        <v>129.0</v>
      </c>
      <c r="I2074" s="23">
        <v>0.117</v>
      </c>
      <c r="J2074" s="24">
        <f t="shared" si="1178"/>
        <v>0</v>
      </c>
      <c r="K2074" s="24">
        <f t="shared" si="3"/>
        <v>0</v>
      </c>
      <c r="L2074" s="24">
        <f t="shared" si="1191"/>
        <v>0</v>
      </c>
      <c r="M2074" s="24">
        <f t="shared" si="5"/>
        <v>0</v>
      </c>
      <c r="N2074" s="24">
        <f>IFNA(VLOOKUP(A2074,'HUMAN RESOURCES processed'!$A$2:$M$2692,5,0))</f>
        <v>0.029</v>
      </c>
      <c r="O2074" s="24">
        <f>IFNA(VLOOKUP(A2074,'HUMAN RESOURCES processed'!$A$2:$M$2692,6,0))</f>
        <v>0.016</v>
      </c>
      <c r="P2074" s="24">
        <f>IFNA(VLOOKUP(A2074,'HUMAN RESOURCES processed'!$A$2:$M$2692,7,0))</f>
        <v>75</v>
      </c>
      <c r="Q2074" s="24">
        <f>IFNA(VLOOKUP(A2074,'HUMAN RESOURCES processed'!$A$2:$M$2692,8,0))</f>
        <v>68</v>
      </c>
      <c r="R2074" s="24">
        <f t="shared" si="6"/>
        <v>71.5</v>
      </c>
      <c r="S2074" s="24">
        <f>IFNA(VLOOKUP(A2074,'HUMAN RESOURCES processed'!$A$2:$M$2692,9,0))</f>
        <v>0.393</v>
      </c>
      <c r="T2074" s="24">
        <f>IFNA(VLOOKUP(A2074,'HUMAN RESOURCES processed'!$A$2:$M$2692,10,0))</f>
        <v>0.558</v>
      </c>
      <c r="U2074" s="24">
        <f>IFNA(VLOOKUP(A2074,'HUMAN RESOURCES processed'!$A$2:$M$2692,11,0))</f>
        <v>0.049</v>
      </c>
      <c r="V2074" s="24">
        <f>IFNA(VLOOKUP(A2074,'HUMAN RESOURCES processed'!$A$2:$M$2692,12,0))</f>
        <v>181073</v>
      </c>
      <c r="W2074" s="24">
        <f>IFNA(VLOOKUP(A2074,'HUMAN RESOURCES processed'!$A$2:$M$2692,13,0))</f>
        <v>0.21</v>
      </c>
      <c r="X2074" s="24">
        <f>IFNA(VLOOKUP(A2074,'TOURISM processed'!$A$2:$F$2692,5,0))</f>
        <v>87000000</v>
      </c>
      <c r="Y2074" s="24">
        <f>IFNA(VLOOKUP(A2074,'TOURISM processed'!$A$2:$F$2692,6,0))</f>
        <v>21200000</v>
      </c>
      <c r="Z2074" s="24">
        <f t="shared" si="7"/>
        <v>117.0798518</v>
      </c>
      <c r="AA2074" s="24">
        <f>IFNA(VLOOKUP(A2074,'BUSINESS processed'!A2074:J4764,5,0))</f>
        <v>0.202</v>
      </c>
      <c r="AB2074" s="24">
        <f>IFNA(VLOOKUP(A2074,'BUSINESS processed'!A2074:J4764,6,0))</f>
        <v>35</v>
      </c>
      <c r="AC2074" s="24">
        <f t="shared" si="1189"/>
        <v>0</v>
      </c>
      <c r="AD2074" s="24">
        <f>IFNA(VLOOKUP(A2074,'BUSINESS processed'!A2074:J4764,8,0))</f>
        <v>224</v>
      </c>
      <c r="AE2074" s="24">
        <f>IFNA(VLOOKUP(A2074,'BUSINESS processed'!A2074:J4764,9,0))</f>
        <v>0.045</v>
      </c>
      <c r="AF2074" s="27">
        <f>IFNA(VLOOKUP(A2074,'BUSINESS processed'!A2074:J4764,10,0))</f>
        <v>0.251</v>
      </c>
      <c r="AG2074" s="26"/>
      <c r="AH2074" s="26"/>
      <c r="AI2074" s="26"/>
      <c r="AJ2074" s="26"/>
      <c r="AK2074" s="26"/>
      <c r="AL2074" s="26"/>
      <c r="AM2074" s="26"/>
      <c r="AN2074" s="26"/>
      <c r="AO2074" s="26"/>
      <c r="AP2074" s="26"/>
      <c r="AQ2074" s="26"/>
      <c r="AR2074" s="26"/>
      <c r="AS2074" s="26"/>
      <c r="AT2074" s="26"/>
      <c r="AU2074" s="26"/>
      <c r="AV2074" s="26"/>
      <c r="AW2074" s="26"/>
      <c r="AX2074" s="26"/>
      <c r="AY2074" s="26"/>
      <c r="AZ2074" s="26"/>
      <c r="BA2074" s="26"/>
      <c r="BB2074" s="26"/>
      <c r="BC2074" s="26"/>
      <c r="BD2074" s="26"/>
      <c r="BE2074" s="26"/>
      <c r="BF2074" s="26"/>
      <c r="BG2074" s="26"/>
      <c r="BH2074" s="26"/>
    </row>
    <row r="2075">
      <c r="A2075" s="18" t="str">
        <f t="shared" si="1"/>
        <v>Oceania_Samoa-Oceania_2007</v>
      </c>
      <c r="B2075" s="19" t="s">
        <v>242</v>
      </c>
      <c r="C2075" s="20" t="s">
        <v>254</v>
      </c>
      <c r="D2075" s="21" t="s">
        <v>86</v>
      </c>
      <c r="E2075" s="22">
        <v>4.90916835E8</v>
      </c>
      <c r="F2075" s="22">
        <f t="shared" si="2"/>
        <v>2693.792993</v>
      </c>
      <c r="G2075" s="23">
        <v>0.059</v>
      </c>
      <c r="H2075" s="23">
        <v>164.0</v>
      </c>
      <c r="I2075" s="23">
        <v>0.127</v>
      </c>
      <c r="J2075" s="24">
        <f>IFNA(VLOOKUP(A2075,'ENERGY processed'!$A$2:$H$2692,7,0),"")</f>
        <v>56</v>
      </c>
      <c r="K2075" s="24">
        <f t="shared" si="3"/>
        <v>0.0003072870939</v>
      </c>
      <c r="L2075" s="24">
        <f>IFNA(VLOOKUP(A2075,'ENERGY processed'!$A$2:$H$2692,8,0),"")</f>
        <v>148.5</v>
      </c>
      <c r="M2075" s="24">
        <f t="shared" si="5"/>
        <v>0.0008148595259</v>
      </c>
      <c r="N2075" s="24">
        <f>IFNA(VLOOKUP(A2075,'HUMAN RESOURCES processed'!$A$2:$M$2692,5,0))</f>
        <v>0.029</v>
      </c>
      <c r="O2075" s="24">
        <f>IFNA(VLOOKUP(A2075,'HUMAN RESOURCES processed'!$A$2:$M$2692,6,0))</f>
        <v>0.016</v>
      </c>
      <c r="P2075" s="24">
        <f>IFNA(VLOOKUP(A2075,'HUMAN RESOURCES processed'!$A$2:$M$2692,7,0))</f>
        <v>75</v>
      </c>
      <c r="Q2075" s="24">
        <f>IFNA(VLOOKUP(A2075,'HUMAN RESOURCES processed'!$A$2:$M$2692,8,0))</f>
        <v>68</v>
      </c>
      <c r="R2075" s="24">
        <f t="shared" si="6"/>
        <v>71.5</v>
      </c>
      <c r="S2075" s="24">
        <f>IFNA(VLOOKUP(A2075,'HUMAN RESOURCES processed'!$A$2:$M$2692,9,0))</f>
        <v>0.39</v>
      </c>
      <c r="T2075" s="24">
        <f>IFNA(VLOOKUP(A2075,'HUMAN RESOURCES processed'!$A$2:$M$2692,10,0))</f>
        <v>0.56</v>
      </c>
      <c r="U2075" s="24">
        <f>IFNA(VLOOKUP(A2075,'HUMAN RESOURCES processed'!$A$2:$M$2692,11,0))</f>
        <v>0.049</v>
      </c>
      <c r="V2075" s="24">
        <f>IFNA(VLOOKUP(A2075,'HUMAN RESOURCES processed'!$A$2:$M$2692,12,0))</f>
        <v>182240</v>
      </c>
      <c r="W2075" s="24">
        <f>IFNA(VLOOKUP(A2075,'HUMAN RESOURCES processed'!$A$2:$M$2692,13,0))</f>
        <v>0.208</v>
      </c>
      <c r="X2075" s="24">
        <f>IFNA(VLOOKUP(A2075,'TOURISM processed'!$A$2:$F$2692,5,0))</f>
        <v>102000000</v>
      </c>
      <c r="Y2075" s="24">
        <f>IFNA(VLOOKUP(A2075,'TOURISM processed'!$A$2:$F$2692,6,0))</f>
        <v>19800000</v>
      </c>
      <c r="Z2075" s="24">
        <f t="shared" si="7"/>
        <v>108.6479368</v>
      </c>
      <c r="AA2075" s="24">
        <f>IFNA(VLOOKUP(A2075,'BUSINESS processed'!A2075:J4765,5,0))</f>
        <v>0.198</v>
      </c>
      <c r="AB2075" s="24">
        <f>IFNA(VLOOKUP(A2075,'BUSINESS processed'!A2075:J4765,6,0))</f>
        <v>35</v>
      </c>
      <c r="AC2075" s="24">
        <f t="shared" si="1189"/>
        <v>0</v>
      </c>
      <c r="AD2075" s="24">
        <f>IFNA(VLOOKUP(A2075,'BUSINESS processed'!A2075:J4765,8,0))</f>
        <v>224</v>
      </c>
      <c r="AE2075" s="24">
        <f>IFNA(VLOOKUP(A2075,'BUSINESS processed'!A2075:J4765,9,0))</f>
        <v>0.047</v>
      </c>
      <c r="AF2075" s="27">
        <f>IFNA(VLOOKUP(A2075,'BUSINESS processed'!A2075:J4765,10,0))</f>
        <v>0.472</v>
      </c>
      <c r="AG2075" s="26"/>
      <c r="AH2075" s="26"/>
      <c r="AI2075" s="26"/>
      <c r="AJ2075" s="26"/>
      <c r="AK2075" s="26"/>
      <c r="AL2075" s="26"/>
      <c r="AM2075" s="26"/>
      <c r="AN2075" s="26"/>
      <c r="AO2075" s="26"/>
      <c r="AP2075" s="26"/>
      <c r="AQ2075" s="26"/>
      <c r="AR2075" s="26"/>
      <c r="AS2075" s="26"/>
      <c r="AT2075" s="26"/>
      <c r="AU2075" s="26"/>
      <c r="AV2075" s="26"/>
      <c r="AW2075" s="26"/>
      <c r="AX2075" s="26"/>
      <c r="AY2075" s="26"/>
      <c r="AZ2075" s="26"/>
      <c r="BA2075" s="26"/>
      <c r="BB2075" s="26"/>
      <c r="BC2075" s="26"/>
      <c r="BD2075" s="26"/>
      <c r="BE2075" s="26"/>
      <c r="BF2075" s="26"/>
      <c r="BG2075" s="26"/>
      <c r="BH2075" s="26"/>
    </row>
    <row r="2076">
      <c r="A2076" s="18" t="str">
        <f t="shared" si="1"/>
        <v>Oceania_Samoa-Oceania_2008</v>
      </c>
      <c r="B2076" s="19" t="s">
        <v>242</v>
      </c>
      <c r="C2076" s="20" t="s">
        <v>254</v>
      </c>
      <c r="D2076" s="21" t="s">
        <v>87</v>
      </c>
      <c r="E2076" s="22">
        <v>5.73939144E8</v>
      </c>
      <c r="F2076" s="22">
        <f t="shared" si="2"/>
        <v>3128.688559</v>
      </c>
      <c r="G2076" s="23">
        <v>0.051</v>
      </c>
      <c r="H2076" s="23">
        <v>153.0</v>
      </c>
      <c r="I2076" s="23">
        <v>0.127</v>
      </c>
      <c r="J2076" s="24">
        <f>IFNA(VLOOKUP(A2076,'ENERGY processed'!$A$2:$H$2692,7,0),"")</f>
        <v>58</v>
      </c>
      <c r="K2076" s="24">
        <f t="shared" si="3"/>
        <v>0.000316172783</v>
      </c>
      <c r="L2076" s="24">
        <f>IFNA(VLOOKUP(A2076,'ENERGY processed'!$A$2:$H$2692,8,0),"")</f>
        <v>161</v>
      </c>
      <c r="M2076" s="24">
        <f t="shared" si="5"/>
        <v>0.0008776520355</v>
      </c>
      <c r="N2076" s="24">
        <f>IFNA(VLOOKUP(A2076,'HUMAN RESOURCES processed'!$A$2:$M$2692,5,0))</f>
        <v>0.029</v>
      </c>
      <c r="O2076" s="24">
        <f>IFNA(VLOOKUP(A2076,'HUMAN RESOURCES processed'!$A$2:$M$2692,6,0))</f>
        <v>0.016</v>
      </c>
      <c r="P2076" s="24">
        <f>IFNA(VLOOKUP(A2076,'HUMAN RESOURCES processed'!$A$2:$M$2692,7,0))</f>
        <v>75</v>
      </c>
      <c r="Q2076" s="24">
        <f>IFNA(VLOOKUP(A2076,'HUMAN RESOURCES processed'!$A$2:$M$2692,8,0))</f>
        <v>69</v>
      </c>
      <c r="R2076" s="24">
        <f t="shared" si="6"/>
        <v>72</v>
      </c>
      <c r="S2076" s="24">
        <f>IFNA(VLOOKUP(A2076,'HUMAN RESOURCES processed'!$A$2:$M$2692,9,0))</f>
        <v>0.388</v>
      </c>
      <c r="T2076" s="24">
        <f>IFNA(VLOOKUP(A2076,'HUMAN RESOURCES processed'!$A$2:$M$2692,10,0))</f>
        <v>0.563</v>
      </c>
      <c r="U2076" s="24">
        <f>IFNA(VLOOKUP(A2076,'HUMAN RESOURCES processed'!$A$2:$M$2692,11,0))</f>
        <v>0.05</v>
      </c>
      <c r="V2076" s="24">
        <f>IFNA(VLOOKUP(A2076,'HUMAN RESOURCES processed'!$A$2:$M$2692,12,0))</f>
        <v>183444</v>
      </c>
      <c r="W2076" s="24">
        <f>IFNA(VLOOKUP(A2076,'HUMAN RESOURCES processed'!$A$2:$M$2692,13,0))</f>
        <v>0.205</v>
      </c>
      <c r="X2076" s="24">
        <f>IFNA(VLOOKUP(A2076,'TOURISM processed'!$A$2:$F$2692,5,0))</f>
        <v>112000000</v>
      </c>
      <c r="Y2076" s="24">
        <f>IFNA(VLOOKUP(A2076,'TOURISM processed'!$A$2:$F$2692,6,0))</f>
        <v>21600000</v>
      </c>
      <c r="Z2076" s="24">
        <f t="shared" si="7"/>
        <v>117.7471054</v>
      </c>
      <c r="AA2076" s="24">
        <f>IFNA(VLOOKUP(A2076,'BUSINESS processed'!A2076:J4766,5,0))</f>
        <v>0.189</v>
      </c>
      <c r="AB2076" s="24">
        <f>IFNA(VLOOKUP(A2076,'BUSINESS processed'!A2076:J4766,6,0))</f>
        <v>35</v>
      </c>
      <c r="AC2076" s="24">
        <f t="shared" si="1189"/>
        <v>0</v>
      </c>
      <c r="AD2076" s="24">
        <f>IFNA(VLOOKUP(A2076,'BUSINESS processed'!A2076:J4766,8,0))</f>
        <v>224</v>
      </c>
      <c r="AE2076" s="24">
        <f>IFNA(VLOOKUP(A2076,'BUSINESS processed'!A2076:J4766,9,0))</f>
        <v>0.05</v>
      </c>
      <c r="AF2076" s="27">
        <f t="shared" ref="AF2076:AF2080" si="1192">IF(AND(C2076=C2075,D2076&gt;D2075),AF2075,0)</f>
        <v>0.472</v>
      </c>
      <c r="AG2076" s="26"/>
      <c r="AH2076" s="26"/>
      <c r="AI2076" s="26"/>
      <c r="AJ2076" s="26"/>
      <c r="AK2076" s="26"/>
      <c r="AL2076" s="26"/>
      <c r="AM2076" s="26"/>
      <c r="AN2076" s="26"/>
      <c r="AO2076" s="26"/>
      <c r="AP2076" s="26"/>
      <c r="AQ2076" s="26"/>
      <c r="AR2076" s="26"/>
      <c r="AS2076" s="26"/>
      <c r="AT2076" s="26"/>
      <c r="AU2076" s="26"/>
      <c r="AV2076" s="26"/>
      <c r="AW2076" s="26"/>
      <c r="AX2076" s="26"/>
      <c r="AY2076" s="26"/>
      <c r="AZ2076" s="26"/>
      <c r="BA2076" s="26"/>
      <c r="BB2076" s="26"/>
      <c r="BC2076" s="26"/>
      <c r="BD2076" s="26"/>
      <c r="BE2076" s="26"/>
      <c r="BF2076" s="26"/>
      <c r="BG2076" s="26"/>
      <c r="BH2076" s="26"/>
    </row>
    <row r="2077">
      <c r="A2077" s="18" t="str">
        <f t="shared" si="1"/>
        <v>Oceania_Samoa-Oceania_2009</v>
      </c>
      <c r="B2077" s="19" t="s">
        <v>242</v>
      </c>
      <c r="C2077" s="20" t="s">
        <v>254</v>
      </c>
      <c r="D2077" s="21" t="s">
        <v>88</v>
      </c>
      <c r="E2077" s="22">
        <v>5.01065927E8</v>
      </c>
      <c r="F2077" s="22">
        <f t="shared" si="2"/>
        <v>2712.804958</v>
      </c>
      <c r="G2077" s="23">
        <v>0.057</v>
      </c>
      <c r="H2077" s="23">
        <v>160.0</v>
      </c>
      <c r="I2077" s="23">
        <v>0.121</v>
      </c>
      <c r="J2077" s="24">
        <f>IF(AND( C2077=C2076,D2077&gt;D2076),J2076,"")</f>
        <v>58</v>
      </c>
      <c r="K2077" s="24">
        <f t="shared" si="3"/>
        <v>0.000314015939</v>
      </c>
      <c r="L2077" s="24">
        <f>IF(AND(C2077=C2076,C2077&gt;C2076),C2076,0)</f>
        <v>0</v>
      </c>
      <c r="M2077" s="24">
        <f t="shared" si="5"/>
        <v>0</v>
      </c>
      <c r="N2077" s="24">
        <f>IFNA(VLOOKUP(A2077,'HUMAN RESOURCES processed'!$A$2:$M$2692,5,0))</f>
        <v>0.028</v>
      </c>
      <c r="O2077" s="24">
        <f>IFNA(VLOOKUP(A2077,'HUMAN RESOURCES processed'!$A$2:$M$2692,6,0))</f>
        <v>0.016</v>
      </c>
      <c r="P2077" s="24">
        <f>IFNA(VLOOKUP(A2077,'HUMAN RESOURCES processed'!$A$2:$M$2692,7,0))</f>
        <v>75</v>
      </c>
      <c r="Q2077" s="24">
        <f>IFNA(VLOOKUP(A2077,'HUMAN RESOURCES processed'!$A$2:$M$2692,8,0))</f>
        <v>69</v>
      </c>
      <c r="R2077" s="24">
        <f t="shared" si="6"/>
        <v>72</v>
      </c>
      <c r="S2077" s="24">
        <f>IFNA(VLOOKUP(A2077,'HUMAN RESOURCES processed'!$A$2:$M$2692,9,0))</f>
        <v>0.385</v>
      </c>
      <c r="T2077" s="24">
        <f>IFNA(VLOOKUP(A2077,'HUMAN RESOURCES processed'!$A$2:$M$2692,10,0))</f>
        <v>0.565</v>
      </c>
      <c r="U2077" s="24">
        <f>IFNA(VLOOKUP(A2077,'HUMAN RESOURCES processed'!$A$2:$M$2692,11,0))</f>
        <v>0.05</v>
      </c>
      <c r="V2077" s="24">
        <f>IFNA(VLOOKUP(A2077,'HUMAN RESOURCES processed'!$A$2:$M$2692,12,0))</f>
        <v>184704</v>
      </c>
      <c r="W2077" s="24">
        <f>IFNA(VLOOKUP(A2077,'HUMAN RESOURCES processed'!$A$2:$M$2692,13,0))</f>
        <v>0.203</v>
      </c>
      <c r="X2077" s="24">
        <f>IFNA(VLOOKUP(A2077,'TOURISM processed'!$A$2:$F$2692,5,0))</f>
        <v>115000000</v>
      </c>
      <c r="Y2077" s="24">
        <f>IFNA(VLOOKUP(A2077,'TOURISM processed'!$A$2:$F$2692,6,0))</f>
        <v>20000000</v>
      </c>
      <c r="Z2077" s="24">
        <f t="shared" si="7"/>
        <v>108.2813583</v>
      </c>
      <c r="AA2077" s="24">
        <f>IFNA(VLOOKUP(A2077,'BUSINESS processed'!A2077:J4767,5,0))</f>
        <v>0.189</v>
      </c>
      <c r="AB2077" s="24">
        <f>IFNA(VLOOKUP(A2077,'BUSINESS processed'!A2077:J4767,6,0))</f>
        <v>9</v>
      </c>
      <c r="AC2077" s="24">
        <f t="shared" si="1189"/>
        <v>0</v>
      </c>
      <c r="AD2077" s="24">
        <f>IFNA(VLOOKUP(A2077,'BUSINESS processed'!A2077:J4767,8,0))</f>
        <v>224</v>
      </c>
      <c r="AE2077" s="24">
        <f>IFNA(VLOOKUP(A2077,'BUSINESS processed'!A2077:J4767,9,0))</f>
        <v>0.06</v>
      </c>
      <c r="AF2077" s="27">
        <f t="shared" si="1192"/>
        <v>0.472</v>
      </c>
      <c r="AG2077" s="26"/>
      <c r="AH2077" s="26"/>
      <c r="AI2077" s="26"/>
      <c r="AJ2077" s="26"/>
      <c r="AK2077" s="26"/>
      <c r="AL2077" s="26"/>
      <c r="AM2077" s="26"/>
      <c r="AN2077" s="26"/>
      <c r="AO2077" s="26"/>
      <c r="AP2077" s="26"/>
      <c r="AQ2077" s="26"/>
      <c r="AR2077" s="26"/>
      <c r="AS2077" s="26"/>
      <c r="AT2077" s="26"/>
      <c r="AU2077" s="26"/>
      <c r="AV2077" s="26"/>
      <c r="AW2077" s="26"/>
      <c r="AX2077" s="26"/>
      <c r="AY2077" s="26"/>
      <c r="AZ2077" s="26"/>
      <c r="BA2077" s="26"/>
      <c r="BB2077" s="26"/>
      <c r="BC2077" s="26"/>
      <c r="BD2077" s="26"/>
      <c r="BE2077" s="26"/>
      <c r="BF2077" s="26"/>
      <c r="BG2077" s="26"/>
      <c r="BH2077" s="26"/>
    </row>
    <row r="2078">
      <c r="A2078" s="18" t="str">
        <f t="shared" si="1"/>
        <v>Oceania_Samoa-Oceania_2010</v>
      </c>
      <c r="B2078" s="19" t="s">
        <v>242</v>
      </c>
      <c r="C2078" s="20" t="s">
        <v>254</v>
      </c>
      <c r="D2078" s="21" t="s">
        <v>89</v>
      </c>
      <c r="E2078" s="22">
        <v>5.72971727E8</v>
      </c>
      <c r="F2078" s="22">
        <f t="shared" si="2"/>
        <v>3080.012939</v>
      </c>
      <c r="G2078" s="23">
        <v>0.064</v>
      </c>
      <c r="H2078" s="23">
        <v>201.0</v>
      </c>
      <c r="I2078" s="23">
        <v>0.107</v>
      </c>
      <c r="J2078" s="24">
        <f>IFNA(VLOOKUP(A2078,'ENERGY processed'!$A$2:$H$2692,7,0),"")</f>
        <v>57</v>
      </c>
      <c r="K2078" s="24">
        <f t="shared" si="3"/>
        <v>0.0003064038403</v>
      </c>
      <c r="L2078" s="24">
        <f>IFNA(VLOOKUP(A2078,'ENERGY processed'!$A$2:$H$2692,8,0),"")</f>
        <v>158</v>
      </c>
      <c r="M2078" s="24">
        <f t="shared" si="5"/>
        <v>0.0008493299432</v>
      </c>
      <c r="N2078" s="24">
        <f>IFNA(VLOOKUP(A2078,'HUMAN RESOURCES processed'!$A$2:$M$2692,5,0))</f>
        <v>0.028</v>
      </c>
      <c r="O2078" s="24">
        <f>IFNA(VLOOKUP(A2078,'HUMAN RESOURCES processed'!$A$2:$M$2692,6,0))</f>
        <v>0.016</v>
      </c>
      <c r="P2078" s="24">
        <f>IFNA(VLOOKUP(A2078,'HUMAN RESOURCES processed'!$A$2:$M$2692,7,0))</f>
        <v>76</v>
      </c>
      <c r="Q2078" s="24">
        <f>IFNA(VLOOKUP(A2078,'HUMAN RESOURCES processed'!$A$2:$M$2692,8,0))</f>
        <v>69</v>
      </c>
      <c r="R2078" s="24">
        <f t="shared" si="6"/>
        <v>72.5</v>
      </c>
      <c r="S2078" s="24">
        <f>IFNA(VLOOKUP(A2078,'HUMAN RESOURCES processed'!$A$2:$M$2692,9,0))</f>
        <v>0.383</v>
      </c>
      <c r="T2078" s="24">
        <f>IFNA(VLOOKUP(A2078,'HUMAN RESOURCES processed'!$A$2:$M$2692,10,0))</f>
        <v>0.567</v>
      </c>
      <c r="U2078" s="24">
        <f>IFNA(VLOOKUP(A2078,'HUMAN RESOURCES processed'!$A$2:$M$2692,11,0))</f>
        <v>0.051</v>
      </c>
      <c r="V2078" s="24">
        <f>IFNA(VLOOKUP(A2078,'HUMAN RESOURCES processed'!$A$2:$M$2692,12,0))</f>
        <v>186029</v>
      </c>
      <c r="W2078" s="24">
        <f>IFNA(VLOOKUP(A2078,'HUMAN RESOURCES processed'!$A$2:$M$2692,13,0))</f>
        <v>0.201</v>
      </c>
      <c r="X2078" s="24">
        <f>IFNA(VLOOKUP(A2078,'TOURISM processed'!$A$2:$F$2692,5,0))</f>
        <v>124000000</v>
      </c>
      <c r="Y2078" s="24">
        <f>IFNA(VLOOKUP(A2078,'TOURISM processed'!$A$2:$F$2692,6,0))</f>
        <v>25200000</v>
      </c>
      <c r="Z2078" s="24">
        <f t="shared" si="7"/>
        <v>135.4627504</v>
      </c>
      <c r="AA2078" s="24">
        <f>IFNA(VLOOKUP(A2078,'BUSINESS processed'!A2078:J4768,5,0))</f>
        <v>0.189</v>
      </c>
      <c r="AB2078" s="24">
        <f>IFNA(VLOOKUP(A2078,'BUSINESS processed'!A2078:J4768,6,0))</f>
        <v>9</v>
      </c>
      <c r="AC2078" s="24">
        <f t="shared" si="1189"/>
        <v>0</v>
      </c>
      <c r="AD2078" s="24">
        <f>IFNA(VLOOKUP(A2078,'BUSINESS processed'!A2078:J4768,8,0))</f>
        <v>224</v>
      </c>
      <c r="AE2078" s="24">
        <f>IFNA(VLOOKUP(A2078,'BUSINESS processed'!A2078:J4768,9,0))</f>
        <v>0.07</v>
      </c>
      <c r="AF2078" s="27">
        <f t="shared" si="1192"/>
        <v>0.472</v>
      </c>
      <c r="AG2078" s="26"/>
      <c r="AH2078" s="26"/>
      <c r="AI2078" s="26"/>
      <c r="AJ2078" s="26"/>
      <c r="AK2078" s="26"/>
      <c r="AL2078" s="26"/>
      <c r="AM2078" s="26"/>
      <c r="AN2078" s="26"/>
      <c r="AO2078" s="26"/>
      <c r="AP2078" s="26"/>
      <c r="AQ2078" s="26"/>
      <c r="AR2078" s="26"/>
      <c r="AS2078" s="26"/>
      <c r="AT2078" s="26"/>
      <c r="AU2078" s="26"/>
      <c r="AV2078" s="26"/>
      <c r="AW2078" s="26"/>
      <c r="AX2078" s="26"/>
      <c r="AY2078" s="26"/>
      <c r="AZ2078" s="26"/>
      <c r="BA2078" s="26"/>
      <c r="BB2078" s="26"/>
      <c r="BC2078" s="26"/>
      <c r="BD2078" s="26"/>
      <c r="BE2078" s="26"/>
      <c r="BF2078" s="26"/>
      <c r="BG2078" s="26"/>
      <c r="BH2078" s="26"/>
    </row>
    <row r="2079">
      <c r="A2079" s="18" t="str">
        <f t="shared" si="1"/>
        <v>Oceania_Samoa-Oceania_2011</v>
      </c>
      <c r="B2079" s="19" t="s">
        <v>242</v>
      </c>
      <c r="C2079" s="20" t="s">
        <v>254</v>
      </c>
      <c r="D2079" s="21" t="s">
        <v>90</v>
      </c>
      <c r="E2079" s="22">
        <v>6.31791993E8</v>
      </c>
      <c r="F2079" s="22">
        <f t="shared" si="2"/>
        <v>3370.833718</v>
      </c>
      <c r="G2079" s="23">
        <v>0.07</v>
      </c>
      <c r="H2079" s="23">
        <v>245.0</v>
      </c>
      <c r="I2079" s="23">
        <v>0.1</v>
      </c>
      <c r="J2079" s="24">
        <f>IF(AND( C2079=C2078,D2079&gt;D2078),J2078,"")</f>
        <v>57</v>
      </c>
      <c r="K2079" s="24">
        <f t="shared" si="3"/>
        <v>0.0003041151583</v>
      </c>
      <c r="L2079" s="24">
        <f>IFNA(VLOOKUP(A2079,'ENERGY processed'!$A$2:$H$2692,8,0),"")</f>
        <v>144.5</v>
      </c>
      <c r="M2079" s="24">
        <f t="shared" si="5"/>
        <v>0.000770958603</v>
      </c>
      <c r="N2079" s="24">
        <f>IFNA(VLOOKUP(A2079,'HUMAN RESOURCES processed'!$A$2:$M$2692,5,0))</f>
        <v>0.027</v>
      </c>
      <c r="O2079" s="24">
        <f>IFNA(VLOOKUP(A2079,'HUMAN RESOURCES processed'!$A$2:$M$2692,6,0))</f>
        <v>0.016</v>
      </c>
      <c r="P2079" s="24">
        <f>IFNA(VLOOKUP(A2079,'HUMAN RESOURCES processed'!$A$2:$M$2692,7,0))</f>
        <v>76</v>
      </c>
      <c r="Q2079" s="24">
        <f>IFNA(VLOOKUP(A2079,'HUMAN RESOURCES processed'!$A$2:$M$2692,8,0))</f>
        <v>70</v>
      </c>
      <c r="R2079" s="24">
        <f t="shared" si="6"/>
        <v>73</v>
      </c>
      <c r="S2079" s="24">
        <f>IFNA(VLOOKUP(A2079,'HUMAN RESOURCES processed'!$A$2:$M$2692,9,0))</f>
        <v>0.381</v>
      </c>
      <c r="T2079" s="24">
        <f>IFNA(VLOOKUP(A2079,'HUMAN RESOURCES processed'!$A$2:$M$2692,10,0))</f>
        <v>0.569</v>
      </c>
      <c r="U2079" s="24">
        <f>IFNA(VLOOKUP(A2079,'HUMAN RESOURCES processed'!$A$2:$M$2692,11,0))</f>
        <v>0.051</v>
      </c>
      <c r="V2079" s="24">
        <f>IFNA(VLOOKUP(A2079,'HUMAN RESOURCES processed'!$A$2:$M$2692,12,0))</f>
        <v>187429</v>
      </c>
      <c r="W2079" s="24">
        <f>IFNA(VLOOKUP(A2079,'HUMAN RESOURCES processed'!$A$2:$M$2692,13,0))</f>
        <v>0.199</v>
      </c>
      <c r="X2079" s="24">
        <f>IFNA(VLOOKUP(A2079,'TOURISM processed'!$A$2:$F$2692,5,0))</f>
        <v>135000000</v>
      </c>
      <c r="Y2079" s="24">
        <f>IFNA(VLOOKUP(A2079,'TOURISM processed'!$A$2:$F$2692,6,0))</f>
        <v>22200000</v>
      </c>
      <c r="Z2079" s="24">
        <f t="shared" si="7"/>
        <v>118.4448511</v>
      </c>
      <c r="AA2079" s="24">
        <f>IFNA(VLOOKUP(A2079,'BUSINESS processed'!A2079:J4769,5,0))</f>
        <v>0.189</v>
      </c>
      <c r="AB2079" s="24">
        <f>IFNA(VLOOKUP(A2079,'BUSINESS processed'!A2079:J4769,6,0))</f>
        <v>9</v>
      </c>
      <c r="AC2079" s="24">
        <f t="shared" si="1189"/>
        <v>0</v>
      </c>
      <c r="AD2079" s="24">
        <f>IFNA(VLOOKUP(A2079,'BUSINESS processed'!A2079:J4769,8,0))</f>
        <v>224</v>
      </c>
      <c r="AE2079" s="24">
        <f>IFNA(VLOOKUP(A2079,'BUSINESS processed'!A2079:J4769,9,0))</f>
        <v>0.11</v>
      </c>
      <c r="AF2079" s="27">
        <f t="shared" si="1192"/>
        <v>0.472</v>
      </c>
      <c r="AG2079" s="26"/>
      <c r="AH2079" s="26"/>
      <c r="AI2079" s="26"/>
      <c r="AJ2079" s="26"/>
      <c r="AK2079" s="26"/>
      <c r="AL2079" s="26"/>
      <c r="AM2079" s="26"/>
      <c r="AN2079" s="26"/>
      <c r="AO2079" s="26"/>
      <c r="AP2079" s="26"/>
      <c r="AQ2079" s="26"/>
      <c r="AR2079" s="26"/>
      <c r="AS2079" s="26"/>
      <c r="AT2079" s="26"/>
      <c r="AU2079" s="26"/>
      <c r="AV2079" s="26"/>
      <c r="AW2079" s="26"/>
      <c r="AX2079" s="26"/>
      <c r="AY2079" s="26"/>
      <c r="AZ2079" s="26"/>
      <c r="BA2079" s="26"/>
      <c r="BB2079" s="26"/>
      <c r="BC2079" s="26"/>
      <c r="BD2079" s="26"/>
      <c r="BE2079" s="26"/>
      <c r="BF2079" s="26"/>
      <c r="BG2079" s="26"/>
      <c r="BH2079" s="26"/>
    </row>
    <row r="2080">
      <c r="A2080" s="18" t="str">
        <f t="shared" si="1"/>
        <v>Oceania_Samoa-Oceania_2012</v>
      </c>
      <c r="B2080" s="19" t="s">
        <v>242</v>
      </c>
      <c r="C2080" s="20" t="s">
        <v>254</v>
      </c>
      <c r="D2080" s="21" t="s">
        <v>91</v>
      </c>
      <c r="E2080" s="22">
        <v>6.84273267E8</v>
      </c>
      <c r="F2080" s="22">
        <f t="shared" si="2"/>
        <v>3622.621047</v>
      </c>
      <c r="G2080" s="23">
        <v>0.068</v>
      </c>
      <c r="H2080" s="23">
        <v>245.0</v>
      </c>
      <c r="I2080" s="23">
        <v>0.099</v>
      </c>
      <c r="J2080" s="24">
        <f>IFNA(VLOOKUP(A2080,'ENERGY processed'!$A$2:$H$2692,7,0),"")</f>
        <v>57</v>
      </c>
      <c r="K2080" s="24">
        <f t="shared" si="3"/>
        <v>0.0003017645284</v>
      </c>
      <c r="L2080" s="24">
        <f>IFNA(VLOOKUP(A2080,'ENERGY processed'!$A$2:$H$2692,8,0),"")</f>
        <v>158</v>
      </c>
      <c r="M2080" s="24">
        <f t="shared" si="5"/>
        <v>0.0008364700962</v>
      </c>
      <c r="N2080" s="24">
        <f>IFNA(VLOOKUP(A2080,'HUMAN RESOURCES processed'!$A$2:$M$2692,5,0))</f>
        <v>0.027</v>
      </c>
      <c r="O2080" s="24">
        <f>IFNA(VLOOKUP(A2080,'HUMAN RESOURCES processed'!$A$2:$M$2692,6,0))</f>
        <v>0.016</v>
      </c>
      <c r="P2080" s="24">
        <f>IFNA(VLOOKUP(A2080,'HUMAN RESOURCES processed'!$A$2:$M$2692,7,0))</f>
        <v>76</v>
      </c>
      <c r="Q2080" s="24">
        <f>IFNA(VLOOKUP(A2080,'HUMAN RESOURCES processed'!$A$2:$M$2692,8,0))</f>
        <v>70</v>
      </c>
      <c r="R2080" s="24">
        <f t="shared" si="6"/>
        <v>73</v>
      </c>
      <c r="S2080" s="24">
        <f>IFNA(VLOOKUP(A2080,'HUMAN RESOURCES processed'!$A$2:$M$2692,9,0))</f>
        <v>0.379</v>
      </c>
      <c r="T2080" s="24">
        <f>IFNA(VLOOKUP(A2080,'HUMAN RESOURCES processed'!$A$2:$M$2692,10,0))</f>
        <v>0.57</v>
      </c>
      <c r="U2080" s="24">
        <f>IFNA(VLOOKUP(A2080,'HUMAN RESOURCES processed'!$A$2:$M$2692,11,0))</f>
        <v>0.051</v>
      </c>
      <c r="V2080" s="24">
        <f>IFNA(VLOOKUP(A2080,'HUMAN RESOURCES processed'!$A$2:$M$2692,12,0))</f>
        <v>188889</v>
      </c>
      <c r="W2080" s="24">
        <f>IFNA(VLOOKUP(A2080,'HUMAN RESOURCES processed'!$A$2:$M$2692,13,0))</f>
        <v>0.196</v>
      </c>
      <c r="X2080" s="24">
        <f>IFNA(VLOOKUP(A2080,'TOURISM processed'!$A$2:$F$2692,5,0))</f>
        <v>148000000</v>
      </c>
      <c r="Y2080" s="24">
        <f>IFNA(VLOOKUP(A2080,'TOURISM processed'!$A$2:$F$2692,6,0))</f>
        <v>22300000</v>
      </c>
      <c r="Z2080" s="24">
        <f t="shared" si="7"/>
        <v>118.0587541</v>
      </c>
      <c r="AA2080" s="24">
        <f>IFNA(VLOOKUP(A2080,'BUSINESS processed'!A2080:J4770,5,0))</f>
        <v>0.189</v>
      </c>
      <c r="AB2080" s="24">
        <f>IFNA(VLOOKUP(A2080,'BUSINESS processed'!A2080:J4770,6,0))</f>
        <v>9</v>
      </c>
      <c r="AC2080" s="24">
        <f>IFNA(VLOOKUP(A2080,'BUSINESS processed'!A2080:J4770,7,0))</f>
        <v>55</v>
      </c>
      <c r="AD2080" s="24">
        <f>IFNA(VLOOKUP(A2080,'BUSINESS processed'!A2080:J4770,8,0))</f>
        <v>224</v>
      </c>
      <c r="AE2080" s="24">
        <f>IFNA(VLOOKUP(A2080,'BUSINESS processed'!A2080:J4770,9,0))</f>
        <v>0.129</v>
      </c>
      <c r="AF2080" s="27">
        <f t="shared" si="1192"/>
        <v>0.472</v>
      </c>
      <c r="AG2080" s="26"/>
      <c r="AH2080" s="26"/>
      <c r="AI2080" s="26"/>
      <c r="AJ2080" s="26"/>
      <c r="AK2080" s="26"/>
      <c r="AL2080" s="26"/>
      <c r="AM2080" s="26"/>
      <c r="AN2080" s="26"/>
      <c r="AO2080" s="26"/>
      <c r="AP2080" s="26"/>
      <c r="AQ2080" s="26"/>
      <c r="AR2080" s="26"/>
      <c r="AS2080" s="26"/>
      <c r="AT2080" s="26"/>
      <c r="AU2080" s="26"/>
      <c r="AV2080" s="26"/>
      <c r="AW2080" s="26"/>
      <c r="AX2080" s="26"/>
      <c r="AY2080" s="26"/>
      <c r="AZ2080" s="26"/>
      <c r="BA2080" s="26"/>
      <c r="BB2080" s="26"/>
      <c r="BC2080" s="26"/>
      <c r="BD2080" s="26"/>
      <c r="BE2080" s="26"/>
      <c r="BF2080" s="26"/>
      <c r="BG2080" s="26"/>
      <c r="BH2080" s="26"/>
    </row>
    <row r="2081">
      <c r="A2081" s="18" t="str">
        <f t="shared" si="1"/>
        <v>Oceania_Solomon Islands-Oceania_2000</v>
      </c>
      <c r="B2081" s="19" t="s">
        <v>242</v>
      </c>
      <c r="C2081" s="20" t="s">
        <v>255</v>
      </c>
      <c r="D2081" s="21" t="s">
        <v>70</v>
      </c>
      <c r="E2081" s="22">
        <v>4.35101217E8</v>
      </c>
      <c r="F2081" s="22">
        <f t="shared" si="2"/>
        <v>1055.210355</v>
      </c>
      <c r="G2081" s="23">
        <v>0.046</v>
      </c>
      <c r="H2081" s="23">
        <v>48.0</v>
      </c>
      <c r="I2081" s="23">
        <v>0.146</v>
      </c>
      <c r="J2081" s="24">
        <f t="shared" ref="J2081:J2087" si="1193">IF(AND( C2081=C2080,D2081&gt;D2080),J2080,0)</f>
        <v>0</v>
      </c>
      <c r="K2081" s="24">
        <f t="shared" si="3"/>
        <v>0</v>
      </c>
      <c r="L2081" s="24">
        <f t="shared" ref="L2081:L2082" si="1194">IF(AND(C2081=C2080,C2081&gt;C2080),C2080,0)</f>
        <v>0</v>
      </c>
      <c r="M2081" s="24">
        <f t="shared" si="5"/>
        <v>0</v>
      </c>
      <c r="N2081" s="24">
        <f>IFNA(VLOOKUP(A2081,'HUMAN RESOURCES processed'!$A$2:$M$2692,5,0))</f>
        <v>0.036</v>
      </c>
      <c r="O2081" s="24">
        <f>IFNA(VLOOKUP(A2081,'HUMAN RESOURCES processed'!$A$2:$M$2692,6,0))</f>
        <v>0.028</v>
      </c>
      <c r="P2081" s="24">
        <f>IFNA(VLOOKUP(A2081,'HUMAN RESOURCES processed'!$A$2:$M$2692,7,0))</f>
        <v>64</v>
      </c>
      <c r="Q2081" s="24">
        <f>IFNA(VLOOKUP(A2081,'HUMAN RESOURCES processed'!$A$2:$M$2692,8,0))</f>
        <v>62</v>
      </c>
      <c r="R2081" s="24">
        <f t="shared" si="6"/>
        <v>63</v>
      </c>
      <c r="S2081" s="24">
        <f>IFNA(VLOOKUP(A2081,'HUMAN RESOURCES processed'!$A$2:$M$2692,9,0))</f>
        <v>0.419</v>
      </c>
      <c r="T2081" s="24">
        <f>IFNA(VLOOKUP(A2081,'HUMAN RESOURCES processed'!$A$2:$M$2692,10,0))</f>
        <v>0.553</v>
      </c>
      <c r="U2081" s="24">
        <f>IFNA(VLOOKUP(A2081,'HUMAN RESOURCES processed'!$A$2:$M$2692,11,0))</f>
        <v>0.028</v>
      </c>
      <c r="V2081" s="24">
        <f>IFNA(VLOOKUP(A2081,'HUMAN RESOURCES processed'!$A$2:$M$2692,12,0))</f>
        <v>412336</v>
      </c>
      <c r="W2081" s="24">
        <f>IFNA(VLOOKUP(A2081,'HUMAN RESOURCES processed'!$A$2:$M$2692,13,0))</f>
        <v>0.158</v>
      </c>
      <c r="X2081" s="24">
        <f>IFNA(VLOOKUP(A2081,'TOURISM processed'!$A$2:$F$2692,5,0))</f>
        <v>4000000</v>
      </c>
      <c r="Y2081" s="24">
        <f>IFNA(VLOOKUP(A2081,'TOURISM processed'!$A$2:$F$2692,6,0))</f>
        <v>12200000</v>
      </c>
      <c r="Z2081" s="24">
        <f t="shared" si="7"/>
        <v>29.58752086</v>
      </c>
      <c r="AA2081" s="24">
        <f t="shared" ref="AA2081:AA2085" si="1195">IF(AND(C2081=C2080,D2081&gt;D2080),AA2080,0)</f>
        <v>0</v>
      </c>
      <c r="AB2081" s="24">
        <f t="shared" ref="AB2081:AB2083" si="1196">IF(AND(C2081=C2080,D2081&gt;D2080),AB2080,0)</f>
        <v>0</v>
      </c>
      <c r="AC2081" s="24">
        <f t="shared" ref="AC2081:AC2092" si="1197">IF(AND(C2081=C2080,D2081&gt;D2080),AC2080,0)</f>
        <v>0</v>
      </c>
      <c r="AD2081" s="24">
        <f t="shared" ref="AD2081:AD2085" si="1198">IF(AND(C2081=C2080,D2081&gt;D2080),AD2080,0)</f>
        <v>0</v>
      </c>
      <c r="AE2081" s="24">
        <f>IFNA(VLOOKUP(A2081,'BUSINESS processed'!A2081:J4771,9,0))</f>
        <v>0.005</v>
      </c>
      <c r="AF2081" s="27">
        <f>IFNA(VLOOKUP(A2081,'BUSINESS processed'!A2081:J4771,10,0))</f>
        <v>0.003</v>
      </c>
      <c r="AG2081" s="26"/>
      <c r="AH2081" s="26"/>
      <c r="AI2081" s="26"/>
      <c r="AJ2081" s="26"/>
      <c r="AK2081" s="26"/>
      <c r="AL2081" s="26"/>
      <c r="AM2081" s="26"/>
      <c r="AN2081" s="26"/>
      <c r="AO2081" s="26"/>
      <c r="AP2081" s="26"/>
      <c r="AQ2081" s="26"/>
      <c r="AR2081" s="26"/>
      <c r="AS2081" s="26"/>
      <c r="AT2081" s="26"/>
      <c r="AU2081" s="26"/>
      <c r="AV2081" s="26"/>
      <c r="AW2081" s="26"/>
      <c r="AX2081" s="26"/>
      <c r="AY2081" s="26"/>
      <c r="AZ2081" s="26"/>
      <c r="BA2081" s="26"/>
      <c r="BB2081" s="26"/>
      <c r="BC2081" s="26"/>
      <c r="BD2081" s="26"/>
      <c r="BE2081" s="26"/>
      <c r="BF2081" s="26"/>
      <c r="BG2081" s="26"/>
      <c r="BH2081" s="26"/>
    </row>
    <row r="2082">
      <c r="A2082" s="18" t="str">
        <f t="shared" si="1"/>
        <v>Oceania_Solomon Islands-Oceania_2001</v>
      </c>
      <c r="B2082" s="19" t="s">
        <v>242</v>
      </c>
      <c r="C2082" s="20" t="s">
        <v>255</v>
      </c>
      <c r="D2082" s="21" t="s">
        <v>71</v>
      </c>
      <c r="E2082" s="22">
        <v>4.00464593E8</v>
      </c>
      <c r="F2082" s="22">
        <f t="shared" si="2"/>
        <v>945.5423194</v>
      </c>
      <c r="G2082" s="23">
        <v>0.064</v>
      </c>
      <c r="H2082" s="23">
        <v>61.0</v>
      </c>
      <c r="I2082" s="23">
        <v>0.146</v>
      </c>
      <c r="J2082" s="24">
        <f t="shared" si="1193"/>
        <v>0</v>
      </c>
      <c r="K2082" s="24">
        <f t="shared" si="3"/>
        <v>0</v>
      </c>
      <c r="L2082" s="24">
        <f t="shared" si="1194"/>
        <v>0</v>
      </c>
      <c r="M2082" s="24">
        <f t="shared" si="5"/>
        <v>0</v>
      </c>
      <c r="N2082" s="24">
        <f>IFNA(VLOOKUP(A2082,'HUMAN RESOURCES processed'!$A$2:$M$2692,5,0))</f>
        <v>0.035</v>
      </c>
      <c r="O2082" s="24">
        <f>IFNA(VLOOKUP(A2082,'HUMAN RESOURCES processed'!$A$2:$M$2692,6,0))</f>
        <v>0.029</v>
      </c>
      <c r="P2082" s="24">
        <f>IFNA(VLOOKUP(A2082,'HUMAN RESOURCES processed'!$A$2:$M$2692,7,0))</f>
        <v>65</v>
      </c>
      <c r="Q2082" s="24">
        <f>IFNA(VLOOKUP(A2082,'HUMAN RESOURCES processed'!$A$2:$M$2692,8,0))</f>
        <v>62</v>
      </c>
      <c r="R2082" s="24">
        <f t="shared" si="6"/>
        <v>63.5</v>
      </c>
      <c r="S2082" s="24">
        <f>IFNA(VLOOKUP(A2082,'HUMAN RESOURCES processed'!$A$2:$M$2692,9,0))</f>
        <v>0.418</v>
      </c>
      <c r="T2082" s="24">
        <f>IFNA(VLOOKUP(A2082,'HUMAN RESOURCES processed'!$A$2:$M$2692,10,0))</f>
        <v>0.554</v>
      </c>
      <c r="U2082" s="24">
        <f>IFNA(VLOOKUP(A2082,'HUMAN RESOURCES processed'!$A$2:$M$2692,11,0))</f>
        <v>0.029</v>
      </c>
      <c r="V2082" s="24">
        <f>IFNA(VLOOKUP(A2082,'HUMAN RESOURCES processed'!$A$2:$M$2692,12,0))</f>
        <v>423529</v>
      </c>
      <c r="W2082" s="24">
        <f>IFNA(VLOOKUP(A2082,'HUMAN RESOURCES processed'!$A$2:$M$2692,13,0))</f>
        <v>0.162</v>
      </c>
      <c r="X2082" s="24">
        <f>IFNA(VLOOKUP(A2082,'TOURISM processed'!$A$2:$F$2692,5,0))</f>
        <v>8800000</v>
      </c>
      <c r="Y2082" s="24">
        <f>IFNA(VLOOKUP(A2082,'TOURISM processed'!$A$2:$F$2692,6,0))</f>
        <v>10500000</v>
      </c>
      <c r="Z2082" s="24">
        <f t="shared" si="7"/>
        <v>24.79169077</v>
      </c>
      <c r="AA2082" s="24">
        <f t="shared" si="1195"/>
        <v>0</v>
      </c>
      <c r="AB2082" s="24">
        <f t="shared" si="1196"/>
        <v>0</v>
      </c>
      <c r="AC2082" s="24">
        <f t="shared" si="1197"/>
        <v>0</v>
      </c>
      <c r="AD2082" s="24">
        <f t="shared" si="1198"/>
        <v>0</v>
      </c>
      <c r="AE2082" s="24">
        <f>IFNA(VLOOKUP(A2082,'BUSINESS processed'!A2082:J4772,9,0))</f>
        <v>0.005</v>
      </c>
      <c r="AF2082" s="27">
        <f>IFNA(VLOOKUP(A2082,'BUSINESS processed'!A2082:J4772,10,0))</f>
        <v>0.002</v>
      </c>
      <c r="AG2082" s="26"/>
      <c r="AH2082" s="26"/>
      <c r="AI2082" s="26"/>
      <c r="AJ2082" s="26"/>
      <c r="AK2082" s="26"/>
      <c r="AL2082" s="26"/>
      <c r="AM2082" s="26"/>
      <c r="AN2082" s="26"/>
      <c r="AO2082" s="26"/>
      <c r="AP2082" s="26"/>
      <c r="AQ2082" s="26"/>
      <c r="AR2082" s="26"/>
      <c r="AS2082" s="26"/>
      <c r="AT2082" s="26"/>
      <c r="AU2082" s="26"/>
      <c r="AV2082" s="26"/>
      <c r="AW2082" s="26"/>
      <c r="AX2082" s="26"/>
      <c r="AY2082" s="26"/>
      <c r="AZ2082" s="26"/>
      <c r="BA2082" s="26"/>
      <c r="BB2082" s="26"/>
      <c r="BC2082" s="26"/>
      <c r="BD2082" s="26"/>
      <c r="BE2082" s="26"/>
      <c r="BF2082" s="26"/>
      <c r="BG2082" s="26"/>
      <c r="BH2082" s="26"/>
    </row>
    <row r="2083">
      <c r="A2083" s="18" t="str">
        <f t="shared" si="1"/>
        <v>Oceania_Solomon Islands-Oceania_2002</v>
      </c>
      <c r="B2083" s="19" t="s">
        <v>242</v>
      </c>
      <c r="C2083" s="20" t="s">
        <v>255</v>
      </c>
      <c r="D2083" s="21" t="s">
        <v>72</v>
      </c>
      <c r="E2083" s="22">
        <v>3.41663054E8</v>
      </c>
      <c r="F2083" s="22">
        <f t="shared" si="2"/>
        <v>785.6490388</v>
      </c>
      <c r="G2083" s="23">
        <v>0.061</v>
      </c>
      <c r="H2083" s="23">
        <v>48.0</v>
      </c>
      <c r="I2083" s="23">
        <v>0.146</v>
      </c>
      <c r="J2083" s="24">
        <f t="shared" si="1193"/>
        <v>0</v>
      </c>
      <c r="K2083" s="24">
        <f t="shared" si="3"/>
        <v>0</v>
      </c>
      <c r="L2083" s="24">
        <f>IFNA(VLOOKUP(A2083,'ENERGY processed'!$A$2:$H$2692,8,0),"")</f>
        <v>202</v>
      </c>
      <c r="M2083" s="24">
        <f t="shared" si="5"/>
        <v>0.0004644959529</v>
      </c>
      <c r="N2083" s="24">
        <f>IFNA(VLOOKUP(A2083,'HUMAN RESOURCES processed'!$A$2:$M$2692,5,0))</f>
        <v>0.035</v>
      </c>
      <c r="O2083" s="24">
        <f>IFNA(VLOOKUP(A2083,'HUMAN RESOURCES processed'!$A$2:$M$2692,6,0))</f>
        <v>0.029</v>
      </c>
      <c r="P2083" s="24">
        <f>IFNA(VLOOKUP(A2083,'HUMAN RESOURCES processed'!$A$2:$M$2692,7,0))</f>
        <v>66</v>
      </c>
      <c r="Q2083" s="24">
        <f>IFNA(VLOOKUP(A2083,'HUMAN RESOURCES processed'!$A$2:$M$2692,8,0))</f>
        <v>63</v>
      </c>
      <c r="R2083" s="24">
        <f t="shared" si="6"/>
        <v>64.5</v>
      </c>
      <c r="S2083" s="24">
        <f>IFNA(VLOOKUP(A2083,'HUMAN RESOURCES processed'!$A$2:$M$2692,9,0))</f>
        <v>0.416</v>
      </c>
      <c r="T2083" s="24">
        <f>IFNA(VLOOKUP(A2083,'HUMAN RESOURCES processed'!$A$2:$M$2692,10,0))</f>
        <v>0.555</v>
      </c>
      <c r="U2083" s="24">
        <f>IFNA(VLOOKUP(A2083,'HUMAN RESOURCES processed'!$A$2:$M$2692,11,0))</f>
        <v>0.029</v>
      </c>
      <c r="V2083" s="24">
        <f>IFNA(VLOOKUP(A2083,'HUMAN RESOURCES processed'!$A$2:$M$2692,12,0))</f>
        <v>434880</v>
      </c>
      <c r="W2083" s="24">
        <f>IFNA(VLOOKUP(A2083,'HUMAN RESOURCES processed'!$A$2:$M$2692,13,0))</f>
        <v>0.166</v>
      </c>
      <c r="X2083" s="24">
        <f>IFNA(VLOOKUP(A2083,'TOURISM processed'!$A$2:$F$2692,5,0))</f>
        <v>800000</v>
      </c>
      <c r="Y2083" s="24">
        <f>IFNA(VLOOKUP(A2083,'TOURISM processed'!$A$2:$F$2692,6,0))</f>
        <v>8500000</v>
      </c>
      <c r="Z2083" s="24">
        <f t="shared" si="7"/>
        <v>19.54562178</v>
      </c>
      <c r="AA2083" s="24">
        <f t="shared" si="1195"/>
        <v>0</v>
      </c>
      <c r="AB2083" s="24">
        <f t="shared" si="1196"/>
        <v>0</v>
      </c>
      <c r="AC2083" s="24">
        <f t="shared" si="1197"/>
        <v>0</v>
      </c>
      <c r="AD2083" s="24">
        <f t="shared" si="1198"/>
        <v>0</v>
      </c>
      <c r="AE2083" s="24">
        <f>IFNA(VLOOKUP(A2083,'BUSINESS processed'!A2083:J4773,9,0))</f>
        <v>0.005</v>
      </c>
      <c r="AF2083" s="27">
        <f>IFNA(VLOOKUP(A2083,'BUSINESS processed'!A2083:J4773,10,0))</f>
        <v>0.002</v>
      </c>
      <c r="AG2083" s="26"/>
      <c r="AH2083" s="26"/>
      <c r="AI2083" s="26"/>
      <c r="AJ2083" s="26"/>
      <c r="AK2083" s="26"/>
      <c r="AL2083" s="26"/>
      <c r="AM2083" s="26"/>
      <c r="AN2083" s="26"/>
      <c r="AO2083" s="26"/>
      <c r="AP2083" s="26"/>
      <c r="AQ2083" s="26"/>
      <c r="AR2083" s="26"/>
      <c r="AS2083" s="26"/>
      <c r="AT2083" s="26"/>
      <c r="AU2083" s="26"/>
      <c r="AV2083" s="26"/>
      <c r="AW2083" s="26"/>
      <c r="AX2083" s="26"/>
      <c r="AY2083" s="26"/>
      <c r="AZ2083" s="26"/>
      <c r="BA2083" s="26"/>
      <c r="BB2083" s="26"/>
      <c r="BC2083" s="26"/>
      <c r="BD2083" s="26"/>
      <c r="BE2083" s="26"/>
      <c r="BF2083" s="26"/>
      <c r="BG2083" s="26"/>
      <c r="BH2083" s="26"/>
    </row>
    <row r="2084">
      <c r="A2084" s="18" t="str">
        <f t="shared" si="1"/>
        <v>Oceania_Solomon Islands-Oceania_2003</v>
      </c>
      <c r="B2084" s="19" t="s">
        <v>242</v>
      </c>
      <c r="C2084" s="20" t="s">
        <v>255</v>
      </c>
      <c r="D2084" s="21" t="s">
        <v>74</v>
      </c>
      <c r="E2084" s="22">
        <v>3.32736307E8</v>
      </c>
      <c r="F2084" s="22">
        <f t="shared" si="2"/>
        <v>745.4855815</v>
      </c>
      <c r="G2084" s="23">
        <v>0.06</v>
      </c>
      <c r="H2084" s="23">
        <v>45.0</v>
      </c>
      <c r="I2084" s="23">
        <v>0.147</v>
      </c>
      <c r="J2084" s="24">
        <f t="shared" si="1193"/>
        <v>0</v>
      </c>
      <c r="K2084" s="24">
        <f t="shared" si="3"/>
        <v>0</v>
      </c>
      <c r="L2084" s="24">
        <f>IFNA(VLOOKUP(A2084,'ENERGY processed'!$A$2:$H$2692,8,0),"")</f>
        <v>198</v>
      </c>
      <c r="M2084" s="24">
        <f t="shared" si="5"/>
        <v>0.0004436129813</v>
      </c>
      <c r="N2084" s="24">
        <f>IFNA(VLOOKUP(A2084,'HUMAN RESOURCES processed'!$A$2:$M$2692,5,0))</f>
        <v>0.035</v>
      </c>
      <c r="O2084" s="24">
        <f>IFNA(VLOOKUP(A2084,'HUMAN RESOURCES processed'!$A$2:$M$2692,6,0))</f>
        <v>0.029</v>
      </c>
      <c r="P2084" s="24">
        <f>IFNA(VLOOKUP(A2084,'HUMAN RESOURCES processed'!$A$2:$M$2692,7,0))</f>
        <v>66</v>
      </c>
      <c r="Q2084" s="24">
        <f>IFNA(VLOOKUP(A2084,'HUMAN RESOURCES processed'!$A$2:$M$2692,8,0))</f>
        <v>63</v>
      </c>
      <c r="R2084" s="24">
        <f t="shared" si="6"/>
        <v>64.5</v>
      </c>
      <c r="S2084" s="24">
        <f>IFNA(VLOOKUP(A2084,'HUMAN RESOURCES processed'!$A$2:$M$2692,9,0))</f>
        <v>0.415</v>
      </c>
      <c r="T2084" s="24">
        <f>IFNA(VLOOKUP(A2084,'HUMAN RESOURCES processed'!$A$2:$M$2692,10,0))</f>
        <v>0.556</v>
      </c>
      <c r="U2084" s="24">
        <f>IFNA(VLOOKUP(A2084,'HUMAN RESOURCES processed'!$A$2:$M$2692,11,0))</f>
        <v>0.029</v>
      </c>
      <c r="V2084" s="24">
        <f>IFNA(VLOOKUP(A2084,'HUMAN RESOURCES processed'!$A$2:$M$2692,12,0))</f>
        <v>446335</v>
      </c>
      <c r="W2084" s="24">
        <f>IFNA(VLOOKUP(A2084,'HUMAN RESOURCES processed'!$A$2:$M$2692,13,0))</f>
        <v>0.17</v>
      </c>
      <c r="X2084" s="24">
        <f>IFNA(VLOOKUP(A2084,'TOURISM processed'!$A$2:$F$2692,5,0))</f>
        <v>1600000</v>
      </c>
      <c r="Y2084" s="24">
        <f>IFNA(VLOOKUP(A2084,'TOURISM processed'!$A$2:$F$2692,6,0))</f>
        <v>6400000</v>
      </c>
      <c r="Z2084" s="24">
        <f t="shared" si="7"/>
        <v>14.33900546</v>
      </c>
      <c r="AA2084" s="24">
        <f t="shared" si="1195"/>
        <v>0</v>
      </c>
      <c r="AB2084" s="24">
        <f>IFNA(VLOOKUP(A2084,'BUSINESS processed'!A2084:J4774,6,0))</f>
        <v>56</v>
      </c>
      <c r="AC2084" s="24">
        <f t="shared" si="1197"/>
        <v>0</v>
      </c>
      <c r="AD2084" s="24">
        <f t="shared" si="1198"/>
        <v>0</v>
      </c>
      <c r="AE2084" s="24">
        <f>IFNA(VLOOKUP(A2084,'BUSINESS processed'!A2084:J4774,9,0))</f>
        <v>0.006</v>
      </c>
      <c r="AF2084" s="27">
        <f>IFNA(VLOOKUP(A2084,'BUSINESS processed'!A2084:J4774,10,0))</f>
        <v>0.002</v>
      </c>
      <c r="AG2084" s="26"/>
      <c r="AH2084" s="26"/>
      <c r="AI2084" s="26"/>
      <c r="AJ2084" s="26"/>
      <c r="AK2084" s="26"/>
      <c r="AL2084" s="26"/>
      <c r="AM2084" s="26"/>
      <c r="AN2084" s="26"/>
      <c r="AO2084" s="26"/>
      <c r="AP2084" s="26"/>
      <c r="AQ2084" s="26"/>
      <c r="AR2084" s="26"/>
      <c r="AS2084" s="26"/>
      <c r="AT2084" s="26"/>
      <c r="AU2084" s="26"/>
      <c r="AV2084" s="26"/>
      <c r="AW2084" s="26"/>
      <c r="AX2084" s="26"/>
      <c r="AY2084" s="26"/>
      <c r="AZ2084" s="26"/>
      <c r="BA2084" s="26"/>
      <c r="BB2084" s="26"/>
      <c r="BC2084" s="26"/>
      <c r="BD2084" s="26"/>
      <c r="BE2084" s="26"/>
      <c r="BF2084" s="26"/>
      <c r="BG2084" s="26"/>
      <c r="BH2084" s="26"/>
    </row>
    <row r="2085">
      <c r="A2085" s="18" t="str">
        <f t="shared" si="1"/>
        <v>Oceania_Solomon Islands-Oceania_2004</v>
      </c>
      <c r="B2085" s="19" t="s">
        <v>242</v>
      </c>
      <c r="C2085" s="20" t="s">
        <v>255</v>
      </c>
      <c r="D2085" s="21" t="s">
        <v>83</v>
      </c>
      <c r="E2085" s="22">
        <v>3.75109695E8</v>
      </c>
      <c r="F2085" s="22">
        <f t="shared" si="2"/>
        <v>819.3262848</v>
      </c>
      <c r="G2085" s="23">
        <v>0.056</v>
      </c>
      <c r="H2085" s="23">
        <v>46.0</v>
      </c>
      <c r="I2085" s="23">
        <v>0.143</v>
      </c>
      <c r="J2085" s="24">
        <f t="shared" si="1193"/>
        <v>0</v>
      </c>
      <c r="K2085" s="24">
        <f t="shared" si="3"/>
        <v>0</v>
      </c>
      <c r="L2085" s="24">
        <f>IFNA(VLOOKUP(A2085,'ENERGY processed'!$A$2:$H$2692,8,0),"")</f>
        <v>198</v>
      </c>
      <c r="M2085" s="24">
        <f t="shared" si="5"/>
        <v>0.00043247777</v>
      </c>
      <c r="N2085" s="24">
        <f>IFNA(VLOOKUP(A2085,'HUMAN RESOURCES processed'!$A$2:$M$2692,5,0))</f>
        <v>0.035</v>
      </c>
      <c r="O2085" s="24">
        <f>IFNA(VLOOKUP(A2085,'HUMAN RESOURCES processed'!$A$2:$M$2692,6,0))</f>
        <v>0.029</v>
      </c>
      <c r="P2085" s="24">
        <f>IFNA(VLOOKUP(A2085,'HUMAN RESOURCES processed'!$A$2:$M$2692,7,0))</f>
        <v>67</v>
      </c>
      <c r="Q2085" s="24">
        <f>IFNA(VLOOKUP(A2085,'HUMAN RESOURCES processed'!$A$2:$M$2692,8,0))</f>
        <v>64</v>
      </c>
      <c r="R2085" s="24">
        <f t="shared" si="6"/>
        <v>65.5</v>
      </c>
      <c r="S2085" s="24">
        <f>IFNA(VLOOKUP(A2085,'HUMAN RESOURCES processed'!$A$2:$M$2692,9,0))</f>
        <v>0.414</v>
      </c>
      <c r="T2085" s="24">
        <f>IFNA(VLOOKUP(A2085,'HUMAN RESOURCES processed'!$A$2:$M$2692,10,0))</f>
        <v>0.557</v>
      </c>
      <c r="U2085" s="24">
        <f>IFNA(VLOOKUP(A2085,'HUMAN RESOURCES processed'!$A$2:$M$2692,11,0))</f>
        <v>0.029</v>
      </c>
      <c r="V2085" s="24">
        <f>IFNA(VLOOKUP(A2085,'HUMAN RESOURCES processed'!$A$2:$M$2692,12,0))</f>
        <v>457827</v>
      </c>
      <c r="W2085" s="24">
        <f>IFNA(VLOOKUP(A2085,'HUMAN RESOURCES processed'!$A$2:$M$2692,13,0))</f>
        <v>0.174</v>
      </c>
      <c r="X2085" s="24">
        <f>IFNA(VLOOKUP(A2085,'TOURISM processed'!$A$2:$F$2692,5,0))</f>
        <v>3500000</v>
      </c>
      <c r="Y2085" s="24">
        <f>IFNA(VLOOKUP(A2085,'TOURISM processed'!$A$2:$F$2692,6,0))</f>
        <v>12300000</v>
      </c>
      <c r="Z2085" s="24">
        <f t="shared" si="7"/>
        <v>26.86604329</v>
      </c>
      <c r="AA2085" s="24">
        <f t="shared" si="1195"/>
        <v>0</v>
      </c>
      <c r="AB2085" s="24">
        <f>IFNA(VLOOKUP(A2085,'BUSINESS processed'!A2085:J4775,6,0))</f>
        <v>56</v>
      </c>
      <c r="AC2085" s="24">
        <f t="shared" si="1197"/>
        <v>0</v>
      </c>
      <c r="AD2085" s="24">
        <f t="shared" si="1198"/>
        <v>0</v>
      </c>
      <c r="AE2085" s="24">
        <f>IFNA(VLOOKUP(A2085,'BUSINESS processed'!A2085:J4775,9,0))</f>
        <v>0.006</v>
      </c>
      <c r="AF2085" s="27">
        <f>IFNA(VLOOKUP(A2085,'BUSINESS processed'!A2085:J4775,10,0))</f>
        <v>0.007</v>
      </c>
      <c r="AG2085" s="26"/>
      <c r="AH2085" s="26"/>
      <c r="AI2085" s="26"/>
      <c r="AJ2085" s="26"/>
      <c r="AK2085" s="26"/>
      <c r="AL2085" s="26"/>
      <c r="AM2085" s="26"/>
      <c r="AN2085" s="26"/>
      <c r="AO2085" s="26"/>
      <c r="AP2085" s="26"/>
      <c r="AQ2085" s="26"/>
      <c r="AR2085" s="26"/>
      <c r="AS2085" s="26"/>
      <c r="AT2085" s="26"/>
      <c r="AU2085" s="26"/>
      <c r="AV2085" s="26"/>
      <c r="AW2085" s="26"/>
      <c r="AX2085" s="26"/>
      <c r="AY2085" s="26"/>
      <c r="AZ2085" s="26"/>
      <c r="BA2085" s="26"/>
      <c r="BB2085" s="26"/>
      <c r="BC2085" s="26"/>
      <c r="BD2085" s="26"/>
      <c r="BE2085" s="26"/>
      <c r="BF2085" s="26"/>
      <c r="BG2085" s="26"/>
      <c r="BH2085" s="26"/>
    </row>
    <row r="2086">
      <c r="A2086" s="18" t="str">
        <f t="shared" si="1"/>
        <v>Oceania_Solomon Islands-Oceania_2005</v>
      </c>
      <c r="B2086" s="19" t="s">
        <v>242</v>
      </c>
      <c r="C2086" s="20" t="s">
        <v>255</v>
      </c>
      <c r="D2086" s="21" t="s">
        <v>84</v>
      </c>
      <c r="E2086" s="22">
        <v>4.13909879E8</v>
      </c>
      <c r="F2086" s="22">
        <f t="shared" si="2"/>
        <v>881.9616178</v>
      </c>
      <c r="G2086" s="23">
        <v>0.078</v>
      </c>
      <c r="H2086" s="23">
        <v>69.0</v>
      </c>
      <c r="I2086" s="23">
        <v>0.141</v>
      </c>
      <c r="J2086" s="24">
        <f t="shared" si="1193"/>
        <v>0</v>
      </c>
      <c r="K2086" s="24">
        <f t="shared" si="3"/>
        <v>0</v>
      </c>
      <c r="L2086" s="24">
        <f t="shared" ref="L2086:L2087" si="1199">IF(AND(C2086=C2085,C2086&gt;C2085),C2085,0)</f>
        <v>0</v>
      </c>
      <c r="M2086" s="24">
        <f t="shared" si="5"/>
        <v>0</v>
      </c>
      <c r="N2086" s="24">
        <f>IFNA(VLOOKUP(A2086,'HUMAN RESOURCES processed'!$A$2:$M$2692,5,0))</f>
        <v>0.035</v>
      </c>
      <c r="O2086" s="24">
        <f>IFNA(VLOOKUP(A2086,'HUMAN RESOURCES processed'!$A$2:$M$2692,6,0))</f>
        <v>0.029</v>
      </c>
      <c r="P2086" s="24">
        <f>IFNA(VLOOKUP(A2086,'HUMAN RESOURCES processed'!$A$2:$M$2692,7,0))</f>
        <v>67</v>
      </c>
      <c r="Q2086" s="24">
        <f>IFNA(VLOOKUP(A2086,'HUMAN RESOURCES processed'!$A$2:$M$2692,8,0))</f>
        <v>64</v>
      </c>
      <c r="R2086" s="24">
        <f t="shared" si="6"/>
        <v>65.5</v>
      </c>
      <c r="S2086" s="24">
        <f>IFNA(VLOOKUP(A2086,'HUMAN RESOURCES processed'!$A$2:$M$2692,9,0))</f>
        <v>0.413</v>
      </c>
      <c r="T2086" s="24">
        <f>IFNA(VLOOKUP(A2086,'HUMAN RESOURCES processed'!$A$2:$M$2692,10,0))</f>
        <v>0.557</v>
      </c>
      <c r="U2086" s="24">
        <f>IFNA(VLOOKUP(A2086,'HUMAN RESOURCES processed'!$A$2:$M$2692,11,0))</f>
        <v>0.03</v>
      </c>
      <c r="V2086" s="24">
        <f>IFNA(VLOOKUP(A2086,'HUMAN RESOURCES processed'!$A$2:$M$2692,12,0))</f>
        <v>469306</v>
      </c>
      <c r="W2086" s="24">
        <f>IFNA(VLOOKUP(A2086,'HUMAN RESOURCES processed'!$A$2:$M$2692,13,0))</f>
        <v>0.178</v>
      </c>
      <c r="X2086" s="24">
        <f>IFNA(VLOOKUP(A2086,'TOURISM processed'!$A$2:$F$2692,5,0))</f>
        <v>6400000</v>
      </c>
      <c r="Y2086" s="24">
        <f>IFNA(VLOOKUP(A2086,'TOURISM processed'!$A$2:$F$2692,6,0))</f>
        <v>11200000</v>
      </c>
      <c r="Z2086" s="24">
        <f t="shared" si="7"/>
        <v>23.86502623</v>
      </c>
      <c r="AA2086" s="24">
        <f>IFNA(VLOOKUP(A2086,'BUSINESS processed'!A2086:J4776,5,0))</f>
        <v>0.261</v>
      </c>
      <c r="AB2086" s="24">
        <f>IFNA(VLOOKUP(A2086,'BUSINESS processed'!A2086:J4776,6,0))</f>
        <v>56</v>
      </c>
      <c r="AC2086" s="24">
        <f t="shared" si="1197"/>
        <v>0</v>
      </c>
      <c r="AD2086" s="24">
        <f>IFNA(VLOOKUP(A2086,'BUSINESS processed'!A2086:J4776,8,0))</f>
        <v>80</v>
      </c>
      <c r="AE2086" s="24">
        <f>IFNA(VLOOKUP(A2086,'BUSINESS processed'!A2086:J4776,9,0))</f>
        <v>0.008</v>
      </c>
      <c r="AF2086" s="27">
        <f>IFNA(VLOOKUP(A2086,'BUSINESS processed'!A2086:J4776,10,0))</f>
        <v>0.013</v>
      </c>
      <c r="AG2086" s="26"/>
      <c r="AH2086" s="26"/>
      <c r="AI2086" s="26"/>
      <c r="AJ2086" s="26"/>
      <c r="AK2086" s="26"/>
      <c r="AL2086" s="26"/>
      <c r="AM2086" s="26"/>
      <c r="AN2086" s="26"/>
      <c r="AO2086" s="26"/>
      <c r="AP2086" s="26"/>
      <c r="AQ2086" s="26"/>
      <c r="AR2086" s="26"/>
      <c r="AS2086" s="26"/>
      <c r="AT2086" s="26"/>
      <c r="AU2086" s="26"/>
      <c r="AV2086" s="26"/>
      <c r="AW2086" s="26"/>
      <c r="AX2086" s="26"/>
      <c r="AY2086" s="26"/>
      <c r="AZ2086" s="26"/>
      <c r="BA2086" s="26"/>
      <c r="BB2086" s="26"/>
      <c r="BC2086" s="26"/>
      <c r="BD2086" s="26"/>
      <c r="BE2086" s="26"/>
      <c r="BF2086" s="26"/>
      <c r="BG2086" s="26"/>
      <c r="BH2086" s="26"/>
    </row>
    <row r="2087">
      <c r="A2087" s="18" t="str">
        <f t="shared" si="1"/>
        <v>Oceania_Solomon Islands-Oceania_2006</v>
      </c>
      <c r="B2087" s="19" t="s">
        <v>242</v>
      </c>
      <c r="C2087" s="20" t="s">
        <v>255</v>
      </c>
      <c r="D2087" s="21" t="s">
        <v>85</v>
      </c>
      <c r="E2087" s="22">
        <v>4.56735445E8</v>
      </c>
      <c r="F2087" s="22">
        <f t="shared" si="2"/>
        <v>950.0576085</v>
      </c>
      <c r="G2087" s="23">
        <v>0.067</v>
      </c>
      <c r="H2087" s="23">
        <v>63.0</v>
      </c>
      <c r="I2087" s="23">
        <v>0.139</v>
      </c>
      <c r="J2087" s="24">
        <f t="shared" si="1193"/>
        <v>0</v>
      </c>
      <c r="K2087" s="24">
        <f t="shared" si="3"/>
        <v>0</v>
      </c>
      <c r="L2087" s="24">
        <f t="shared" si="1199"/>
        <v>0</v>
      </c>
      <c r="M2087" s="24">
        <f t="shared" si="5"/>
        <v>0</v>
      </c>
      <c r="N2087" s="24">
        <f>IFNA(VLOOKUP(A2087,'HUMAN RESOURCES processed'!$A$2:$M$2692,5,0))</f>
        <v>0.034</v>
      </c>
      <c r="O2087" s="24">
        <f>IFNA(VLOOKUP(A2087,'HUMAN RESOURCES processed'!$A$2:$M$2692,6,0))</f>
        <v>0.029</v>
      </c>
      <c r="P2087" s="24">
        <f>IFNA(VLOOKUP(A2087,'HUMAN RESOURCES processed'!$A$2:$M$2692,7,0))</f>
        <v>67</v>
      </c>
      <c r="Q2087" s="24">
        <f>IFNA(VLOOKUP(A2087,'HUMAN RESOURCES processed'!$A$2:$M$2692,8,0))</f>
        <v>65</v>
      </c>
      <c r="R2087" s="24">
        <f t="shared" si="6"/>
        <v>66</v>
      </c>
      <c r="S2087" s="24">
        <f>IFNA(VLOOKUP(A2087,'HUMAN RESOURCES processed'!$A$2:$M$2692,9,0))</f>
        <v>0.412</v>
      </c>
      <c r="T2087" s="24">
        <f>IFNA(VLOOKUP(A2087,'HUMAN RESOURCES processed'!$A$2:$M$2692,10,0))</f>
        <v>0.557</v>
      </c>
      <c r="U2087" s="24">
        <f>IFNA(VLOOKUP(A2087,'HUMAN RESOURCES processed'!$A$2:$M$2692,11,0))</f>
        <v>0.03</v>
      </c>
      <c r="V2087" s="24">
        <f>IFNA(VLOOKUP(A2087,'HUMAN RESOURCES processed'!$A$2:$M$2692,12,0))</f>
        <v>480745</v>
      </c>
      <c r="W2087" s="24">
        <f>IFNA(VLOOKUP(A2087,'HUMAN RESOURCES processed'!$A$2:$M$2692,13,0))</f>
        <v>0.183</v>
      </c>
      <c r="X2087" s="24">
        <f>IFNA(VLOOKUP(A2087,'TOURISM processed'!$A$2:$F$2692,5,0))</f>
        <v>35300000</v>
      </c>
      <c r="Y2087" s="24">
        <f>IFNA(VLOOKUP(A2087,'TOURISM processed'!$A$2:$F$2692,6,0))</f>
        <v>26500000</v>
      </c>
      <c r="Z2087" s="24">
        <f t="shared" si="7"/>
        <v>55.12277819</v>
      </c>
      <c r="AA2087" s="24">
        <f>IFNA(VLOOKUP(A2087,'BUSINESS processed'!A2087:J4777,5,0))</f>
        <v>0.261</v>
      </c>
      <c r="AB2087" s="24">
        <f>IFNA(VLOOKUP(A2087,'BUSINESS processed'!A2087:J4777,6,0))</f>
        <v>56</v>
      </c>
      <c r="AC2087" s="24">
        <f t="shared" si="1197"/>
        <v>0</v>
      </c>
      <c r="AD2087" s="24">
        <f>IFNA(VLOOKUP(A2087,'BUSINESS processed'!A2087:J4777,8,0))</f>
        <v>80</v>
      </c>
      <c r="AE2087" s="24">
        <f>IFNA(VLOOKUP(A2087,'BUSINESS processed'!A2087:J4777,9,0))</f>
        <v>0.016</v>
      </c>
      <c r="AF2087" s="27">
        <f>IFNA(VLOOKUP(A2087,'BUSINESS processed'!A2087:J4777,10,0))</f>
        <v>0.015</v>
      </c>
      <c r="AG2087" s="26"/>
      <c r="AH2087" s="26"/>
      <c r="AI2087" s="26"/>
      <c r="AJ2087" s="26"/>
      <c r="AK2087" s="26"/>
      <c r="AL2087" s="26"/>
      <c r="AM2087" s="26"/>
      <c r="AN2087" s="26"/>
      <c r="AO2087" s="26"/>
      <c r="AP2087" s="26"/>
      <c r="AQ2087" s="26"/>
      <c r="AR2087" s="26"/>
      <c r="AS2087" s="26"/>
      <c r="AT2087" s="26"/>
      <c r="AU2087" s="26"/>
      <c r="AV2087" s="26"/>
      <c r="AW2087" s="26"/>
      <c r="AX2087" s="26"/>
      <c r="AY2087" s="26"/>
      <c r="AZ2087" s="26"/>
      <c r="BA2087" s="26"/>
      <c r="BB2087" s="26"/>
      <c r="BC2087" s="26"/>
      <c r="BD2087" s="26"/>
      <c r="BE2087" s="26"/>
      <c r="BF2087" s="26"/>
      <c r="BG2087" s="26"/>
      <c r="BH2087" s="26"/>
    </row>
    <row r="2088">
      <c r="A2088" s="18" t="str">
        <f t="shared" si="1"/>
        <v>Oceania_Solomon Islands-Oceania_2007</v>
      </c>
      <c r="B2088" s="19" t="s">
        <v>242</v>
      </c>
      <c r="C2088" s="20" t="s">
        <v>255</v>
      </c>
      <c r="D2088" s="21" t="s">
        <v>86</v>
      </c>
      <c r="E2088" s="22">
        <v>5.1620915E8</v>
      </c>
      <c r="F2088" s="22">
        <f t="shared" si="2"/>
        <v>1048.89007</v>
      </c>
      <c r="G2088" s="23">
        <v>0.056</v>
      </c>
      <c r="H2088" s="23">
        <v>67.0</v>
      </c>
      <c r="I2088" s="23">
        <v>0.141</v>
      </c>
      <c r="J2088" s="24">
        <f>IFNA(VLOOKUP(A2088,'ENERGY processed'!$A$2:$H$2692,7,0),"")</f>
        <v>58</v>
      </c>
      <c r="K2088" s="24">
        <f t="shared" si="3"/>
        <v>0.0001178507278</v>
      </c>
      <c r="L2088" s="24">
        <f>IFNA(VLOOKUP(A2088,'ENERGY processed'!$A$2:$H$2692,8,0),"")</f>
        <v>176</v>
      </c>
      <c r="M2088" s="24">
        <f t="shared" si="5"/>
        <v>0.0003576160017</v>
      </c>
      <c r="N2088" s="24">
        <f>IFNA(VLOOKUP(A2088,'HUMAN RESOURCES processed'!$A$2:$M$2692,5,0))</f>
        <v>0.034</v>
      </c>
      <c r="O2088" s="24">
        <f>IFNA(VLOOKUP(A2088,'HUMAN RESOURCES processed'!$A$2:$M$2692,6,0))</f>
        <v>0.029</v>
      </c>
      <c r="P2088" s="24">
        <f>IFNA(VLOOKUP(A2088,'HUMAN RESOURCES processed'!$A$2:$M$2692,7,0))</f>
        <v>68</v>
      </c>
      <c r="Q2088" s="24">
        <f>IFNA(VLOOKUP(A2088,'HUMAN RESOURCES processed'!$A$2:$M$2692,8,0))</f>
        <v>65</v>
      </c>
      <c r="R2088" s="24">
        <f t="shared" si="6"/>
        <v>66.5</v>
      </c>
      <c r="S2088" s="24">
        <f>IFNA(VLOOKUP(A2088,'HUMAN RESOURCES processed'!$A$2:$M$2692,9,0))</f>
        <v>0.411</v>
      </c>
      <c r="T2088" s="24">
        <f>IFNA(VLOOKUP(A2088,'HUMAN RESOURCES processed'!$A$2:$M$2692,10,0))</f>
        <v>0.558</v>
      </c>
      <c r="U2088" s="24">
        <f>IFNA(VLOOKUP(A2088,'HUMAN RESOURCES processed'!$A$2:$M$2692,11,0))</f>
        <v>0.031</v>
      </c>
      <c r="V2088" s="24">
        <f>IFNA(VLOOKUP(A2088,'HUMAN RESOURCES processed'!$A$2:$M$2692,12,0))</f>
        <v>492148</v>
      </c>
      <c r="W2088" s="24">
        <f>IFNA(VLOOKUP(A2088,'HUMAN RESOURCES processed'!$A$2:$M$2692,13,0))</f>
        <v>0.187</v>
      </c>
      <c r="X2088" s="24">
        <f>IFNA(VLOOKUP(A2088,'TOURISM processed'!$A$2:$F$2692,5,0))</f>
        <v>37800000</v>
      </c>
      <c r="Y2088" s="24">
        <f>IFNA(VLOOKUP(A2088,'TOURISM processed'!$A$2:$F$2692,6,0))</f>
        <v>35600000</v>
      </c>
      <c r="Z2088" s="24">
        <f t="shared" si="7"/>
        <v>72.33596398</v>
      </c>
      <c r="AA2088" s="24">
        <f>IFNA(VLOOKUP(A2088,'BUSINESS processed'!A2088:J4778,5,0))</f>
        <v>0.261</v>
      </c>
      <c r="AB2088" s="24">
        <f>IFNA(VLOOKUP(A2088,'BUSINESS processed'!A2088:J4778,6,0))</f>
        <v>56</v>
      </c>
      <c r="AC2088" s="24">
        <f t="shared" si="1197"/>
        <v>0</v>
      </c>
      <c r="AD2088" s="24">
        <f>IFNA(VLOOKUP(A2088,'BUSINESS processed'!A2088:J4778,8,0))</f>
        <v>80</v>
      </c>
      <c r="AE2088" s="24">
        <f>IFNA(VLOOKUP(A2088,'BUSINESS processed'!A2088:J4778,9,0))</f>
        <v>0.02</v>
      </c>
      <c r="AF2088" s="27">
        <f>IFNA(VLOOKUP(A2088,'BUSINESS processed'!A2088:J4778,10,0))</f>
        <v>0.022</v>
      </c>
      <c r="AG2088" s="26"/>
      <c r="AH2088" s="26"/>
      <c r="AI2088" s="26"/>
      <c r="AJ2088" s="26"/>
      <c r="AK2088" s="26"/>
      <c r="AL2088" s="26"/>
      <c r="AM2088" s="26"/>
      <c r="AN2088" s="26"/>
      <c r="AO2088" s="26"/>
      <c r="AP2088" s="26"/>
      <c r="AQ2088" s="26"/>
      <c r="AR2088" s="26"/>
      <c r="AS2088" s="26"/>
      <c r="AT2088" s="26"/>
      <c r="AU2088" s="26"/>
      <c r="AV2088" s="26"/>
      <c r="AW2088" s="26"/>
      <c r="AX2088" s="26"/>
      <c r="AY2088" s="26"/>
      <c r="AZ2088" s="26"/>
      <c r="BA2088" s="26"/>
      <c r="BB2088" s="26"/>
      <c r="BC2088" s="26"/>
      <c r="BD2088" s="26"/>
      <c r="BE2088" s="26"/>
      <c r="BF2088" s="26"/>
      <c r="BG2088" s="26"/>
      <c r="BH2088" s="26"/>
    </row>
    <row r="2089">
      <c r="A2089" s="18" t="str">
        <f t="shared" si="1"/>
        <v>Oceania_Solomon Islands-Oceania_2008</v>
      </c>
      <c r="B2089" s="19" t="s">
        <v>242</v>
      </c>
      <c r="C2089" s="20" t="s">
        <v>255</v>
      </c>
      <c r="D2089" s="21" t="s">
        <v>87</v>
      </c>
      <c r="E2089" s="22">
        <v>6.08292552E8</v>
      </c>
      <c r="F2089" s="22">
        <f t="shared" si="2"/>
        <v>1208.029837</v>
      </c>
      <c r="G2089" s="23">
        <v>0.056</v>
      </c>
      <c r="H2089" s="23">
        <v>72.0</v>
      </c>
      <c r="I2089" s="23">
        <v>0.144</v>
      </c>
      <c r="J2089" s="24">
        <f>IFNA(VLOOKUP(A2089,'ENERGY processed'!$A$2:$H$2692,7,0),"")</f>
        <v>64</v>
      </c>
      <c r="K2089" s="24">
        <f t="shared" si="3"/>
        <v>0.0001270998787</v>
      </c>
      <c r="L2089" s="24">
        <f>IFNA(VLOOKUP(A2089,'ENERGY processed'!$A$2:$H$2692,8,0),"")</f>
        <v>185</v>
      </c>
      <c r="M2089" s="24">
        <f t="shared" si="5"/>
        <v>0.0003673980867</v>
      </c>
      <c r="N2089" s="24">
        <f>IFNA(VLOOKUP(A2089,'HUMAN RESOURCES processed'!$A$2:$M$2692,5,0))</f>
        <v>0.034</v>
      </c>
      <c r="O2089" s="24">
        <f>IFNA(VLOOKUP(A2089,'HUMAN RESOURCES processed'!$A$2:$M$2692,6,0))</f>
        <v>0.028</v>
      </c>
      <c r="P2089" s="24">
        <f>IFNA(VLOOKUP(A2089,'HUMAN RESOURCES processed'!$A$2:$M$2692,7,0))</f>
        <v>68</v>
      </c>
      <c r="Q2089" s="24">
        <f>IFNA(VLOOKUP(A2089,'HUMAN RESOURCES processed'!$A$2:$M$2692,8,0))</f>
        <v>65</v>
      </c>
      <c r="R2089" s="24">
        <f t="shared" si="6"/>
        <v>66.5</v>
      </c>
      <c r="S2089" s="24">
        <f>IFNA(VLOOKUP(A2089,'HUMAN RESOURCES processed'!$A$2:$M$2692,9,0))</f>
        <v>0.41</v>
      </c>
      <c r="T2089" s="24">
        <f>IFNA(VLOOKUP(A2089,'HUMAN RESOURCES processed'!$A$2:$M$2692,10,0))</f>
        <v>0.558</v>
      </c>
      <c r="U2089" s="24">
        <f>IFNA(VLOOKUP(A2089,'HUMAN RESOURCES processed'!$A$2:$M$2692,11,0))</f>
        <v>0.032</v>
      </c>
      <c r="V2089" s="24">
        <f>IFNA(VLOOKUP(A2089,'HUMAN RESOURCES processed'!$A$2:$M$2692,12,0))</f>
        <v>503541</v>
      </c>
      <c r="W2089" s="24">
        <f>IFNA(VLOOKUP(A2089,'HUMAN RESOURCES processed'!$A$2:$M$2692,13,0))</f>
        <v>0.191</v>
      </c>
      <c r="X2089" s="24">
        <f>IFNA(VLOOKUP(A2089,'TOURISM processed'!$A$2:$F$2692,5,0))</f>
        <v>40600000</v>
      </c>
      <c r="Y2089" s="24">
        <f>IFNA(VLOOKUP(A2089,'TOURISM processed'!$A$2:$F$2692,6,0))</f>
        <v>40500000</v>
      </c>
      <c r="Z2089" s="24">
        <f t="shared" si="7"/>
        <v>80.43039196</v>
      </c>
      <c r="AA2089" s="24">
        <f>IFNA(VLOOKUP(A2089,'BUSINESS processed'!A2089:J4779,5,0))</f>
        <v>0.261</v>
      </c>
      <c r="AB2089" s="24">
        <f>IFNA(VLOOKUP(A2089,'BUSINESS processed'!A2089:J4779,6,0))</f>
        <v>56</v>
      </c>
      <c r="AC2089" s="24">
        <f t="shared" si="1197"/>
        <v>0</v>
      </c>
      <c r="AD2089" s="24">
        <f>IFNA(VLOOKUP(A2089,'BUSINESS processed'!A2089:J4779,8,0))</f>
        <v>80</v>
      </c>
      <c r="AE2089" s="24">
        <f>IFNA(VLOOKUP(A2089,'BUSINESS processed'!A2089:J4779,9,0))</f>
        <v>0.03</v>
      </c>
      <c r="AF2089" s="27">
        <f>IFNA(VLOOKUP(A2089,'BUSINESS processed'!A2089:J4779,10,0))</f>
        <v>0.06</v>
      </c>
      <c r="AG2089" s="26"/>
      <c r="AH2089" s="26"/>
      <c r="AI2089" s="26"/>
      <c r="AJ2089" s="26"/>
      <c r="AK2089" s="26"/>
      <c r="AL2089" s="26"/>
      <c r="AM2089" s="26"/>
      <c r="AN2089" s="26"/>
      <c r="AO2089" s="26"/>
      <c r="AP2089" s="26"/>
      <c r="AQ2089" s="26"/>
      <c r="AR2089" s="26"/>
      <c r="AS2089" s="26"/>
      <c r="AT2089" s="26"/>
      <c r="AU2089" s="26"/>
      <c r="AV2089" s="26"/>
      <c r="AW2089" s="26"/>
      <c r="AX2089" s="26"/>
      <c r="AY2089" s="26"/>
      <c r="AZ2089" s="26"/>
      <c r="BA2089" s="26"/>
      <c r="BB2089" s="26"/>
      <c r="BC2089" s="26"/>
      <c r="BD2089" s="26"/>
      <c r="BE2089" s="26"/>
      <c r="BF2089" s="26"/>
      <c r="BG2089" s="26"/>
      <c r="BH2089" s="26"/>
    </row>
    <row r="2090">
      <c r="A2090" s="18" t="str">
        <f t="shared" si="1"/>
        <v>Oceania_Solomon Islands-Oceania_2009</v>
      </c>
      <c r="B2090" s="19" t="s">
        <v>242</v>
      </c>
      <c r="C2090" s="20" t="s">
        <v>255</v>
      </c>
      <c r="D2090" s="21" t="s">
        <v>88</v>
      </c>
      <c r="E2090" s="22">
        <v>5.97765363E8</v>
      </c>
      <c r="F2090" s="22">
        <f t="shared" si="2"/>
        <v>1160.790585</v>
      </c>
      <c r="G2090" s="23">
        <v>0.078</v>
      </c>
      <c r="H2090" s="23">
        <v>91.0</v>
      </c>
      <c r="I2090" s="23">
        <v>0.153</v>
      </c>
      <c r="J2090" s="24">
        <f>IF(AND( C2090=C2089,D2090&gt;D2089),J2089,"")</f>
        <v>64</v>
      </c>
      <c r="K2090" s="24">
        <f t="shared" si="3"/>
        <v>0.0001242805322</v>
      </c>
      <c r="L2090" s="24">
        <f>IF(AND(C2090=C2089,C2090&gt;C2089),C2089,0)</f>
        <v>0</v>
      </c>
      <c r="M2090" s="24">
        <f t="shared" si="5"/>
        <v>0</v>
      </c>
      <c r="N2090" s="24">
        <f>IFNA(VLOOKUP(A2090,'HUMAN RESOURCES processed'!$A$2:$M$2692,5,0))</f>
        <v>0.033</v>
      </c>
      <c r="O2090" s="24">
        <f>IFNA(VLOOKUP(A2090,'HUMAN RESOURCES processed'!$A$2:$M$2692,6,0))</f>
        <v>0.028</v>
      </c>
      <c r="P2090" s="24">
        <f>IFNA(VLOOKUP(A2090,'HUMAN RESOURCES processed'!$A$2:$M$2692,7,0))</f>
        <v>68</v>
      </c>
      <c r="Q2090" s="24">
        <f>IFNA(VLOOKUP(A2090,'HUMAN RESOURCES processed'!$A$2:$M$2692,8,0))</f>
        <v>66</v>
      </c>
      <c r="R2090" s="24">
        <f t="shared" si="6"/>
        <v>67</v>
      </c>
      <c r="S2090" s="24">
        <f>IFNA(VLOOKUP(A2090,'HUMAN RESOURCES processed'!$A$2:$M$2692,9,0))</f>
        <v>0.409</v>
      </c>
      <c r="T2090" s="24">
        <f>IFNA(VLOOKUP(A2090,'HUMAN RESOURCES processed'!$A$2:$M$2692,10,0))</f>
        <v>0.559</v>
      </c>
      <c r="U2090" s="24">
        <f>IFNA(VLOOKUP(A2090,'HUMAN RESOURCES processed'!$A$2:$M$2692,11,0))</f>
        <v>0.032</v>
      </c>
      <c r="V2090" s="24">
        <f>IFNA(VLOOKUP(A2090,'HUMAN RESOURCES processed'!$A$2:$M$2692,12,0))</f>
        <v>514964</v>
      </c>
      <c r="W2090" s="24">
        <f>IFNA(VLOOKUP(A2090,'HUMAN RESOURCES processed'!$A$2:$M$2692,13,0))</f>
        <v>0.196</v>
      </c>
      <c r="X2090" s="24">
        <f>IFNA(VLOOKUP(A2090,'TOURISM processed'!$A$2:$F$2692,5,0))</f>
        <v>50000000</v>
      </c>
      <c r="Y2090" s="24">
        <f>IFNA(VLOOKUP(A2090,'TOURISM processed'!$A$2:$F$2692,6,0))</f>
        <v>37700000</v>
      </c>
      <c r="Z2090" s="24">
        <f t="shared" si="7"/>
        <v>73.20900102</v>
      </c>
      <c r="AA2090" s="24">
        <f>IFNA(VLOOKUP(A2090,'BUSINESS processed'!A2090:J4780,5,0))</f>
        <v>0.261</v>
      </c>
      <c r="AB2090" s="24">
        <f>IFNA(VLOOKUP(A2090,'BUSINESS processed'!A2090:J4780,6,0))</f>
        <v>56</v>
      </c>
      <c r="AC2090" s="24">
        <f t="shared" si="1197"/>
        <v>0</v>
      </c>
      <c r="AD2090" s="24">
        <f>IFNA(VLOOKUP(A2090,'BUSINESS processed'!A2090:J4780,8,0))</f>
        <v>80</v>
      </c>
      <c r="AE2090" s="24">
        <f>IFNA(VLOOKUP(A2090,'BUSINESS processed'!A2090:J4780,9,0))</f>
        <v>0.04</v>
      </c>
      <c r="AF2090" s="27">
        <f>IFNA(VLOOKUP(A2090,'BUSINESS processed'!A2090:J4780,10,0))</f>
        <v>0.097</v>
      </c>
      <c r="AG2090" s="26"/>
      <c r="AH2090" s="26"/>
      <c r="AI2090" s="26"/>
      <c r="AJ2090" s="26"/>
      <c r="AK2090" s="26"/>
      <c r="AL2090" s="26"/>
      <c r="AM2090" s="26"/>
      <c r="AN2090" s="26"/>
      <c r="AO2090" s="26"/>
      <c r="AP2090" s="26"/>
      <c r="AQ2090" s="26"/>
      <c r="AR2090" s="26"/>
      <c r="AS2090" s="26"/>
      <c r="AT2090" s="26"/>
      <c r="AU2090" s="26"/>
      <c r="AV2090" s="26"/>
      <c r="AW2090" s="26"/>
      <c r="AX2090" s="26"/>
      <c r="AY2090" s="26"/>
      <c r="AZ2090" s="26"/>
      <c r="BA2090" s="26"/>
      <c r="BB2090" s="26"/>
      <c r="BC2090" s="26"/>
      <c r="BD2090" s="26"/>
      <c r="BE2090" s="26"/>
      <c r="BF2090" s="26"/>
      <c r="BG2090" s="26"/>
      <c r="BH2090" s="26"/>
    </row>
    <row r="2091">
      <c r="A2091" s="18" t="str">
        <f t="shared" si="1"/>
        <v>Oceania_Solomon Islands-Oceania_2010</v>
      </c>
      <c r="B2091" s="19" t="s">
        <v>242</v>
      </c>
      <c r="C2091" s="20" t="s">
        <v>255</v>
      </c>
      <c r="D2091" s="21" t="s">
        <v>89</v>
      </c>
      <c r="E2091" s="22">
        <v>6.81587105E8</v>
      </c>
      <c r="F2091" s="22">
        <f t="shared" si="2"/>
        <v>1294.692733</v>
      </c>
      <c r="G2091" s="23">
        <v>0.074</v>
      </c>
      <c r="H2091" s="23">
        <v>95.0</v>
      </c>
      <c r="I2091" s="23">
        <v>0.144</v>
      </c>
      <c r="J2091" s="24">
        <f>IFNA(VLOOKUP(A2091,'ENERGY processed'!$A$2:$H$2692,7,0),"")</f>
        <v>58</v>
      </c>
      <c r="K2091" s="24">
        <f t="shared" si="3"/>
        <v>0.000110172534</v>
      </c>
      <c r="L2091" s="24">
        <f>IFNA(VLOOKUP(A2091,'ENERGY processed'!$A$2:$H$2692,8,0),"")</f>
        <v>180</v>
      </c>
      <c r="M2091" s="24">
        <f t="shared" si="5"/>
        <v>0.0003419147607</v>
      </c>
      <c r="N2091" s="24">
        <f>IFNA(VLOOKUP(A2091,'HUMAN RESOURCES processed'!$A$2:$M$2692,5,0))</f>
        <v>0.033</v>
      </c>
      <c r="O2091" s="24">
        <f>IFNA(VLOOKUP(A2091,'HUMAN RESOURCES processed'!$A$2:$M$2692,6,0))</f>
        <v>0.027</v>
      </c>
      <c r="P2091" s="24">
        <f>IFNA(VLOOKUP(A2091,'HUMAN RESOURCES processed'!$A$2:$M$2692,7,0))</f>
        <v>68</v>
      </c>
      <c r="Q2091" s="24">
        <f>IFNA(VLOOKUP(A2091,'HUMAN RESOURCES processed'!$A$2:$M$2692,8,0))</f>
        <v>66</v>
      </c>
      <c r="R2091" s="24">
        <f t="shared" si="6"/>
        <v>67</v>
      </c>
      <c r="S2091" s="24">
        <f>IFNA(VLOOKUP(A2091,'HUMAN RESOURCES processed'!$A$2:$M$2692,9,0))</f>
        <v>0.408</v>
      </c>
      <c r="T2091" s="24">
        <f>IFNA(VLOOKUP(A2091,'HUMAN RESOURCES processed'!$A$2:$M$2692,10,0))</f>
        <v>0.56</v>
      </c>
      <c r="U2091" s="24">
        <f>IFNA(VLOOKUP(A2091,'HUMAN RESOURCES processed'!$A$2:$M$2692,11,0))</f>
        <v>0.033</v>
      </c>
      <c r="V2091" s="24">
        <f>IFNA(VLOOKUP(A2091,'HUMAN RESOURCES processed'!$A$2:$M$2692,12,0))</f>
        <v>526447</v>
      </c>
      <c r="W2091" s="24">
        <f>IFNA(VLOOKUP(A2091,'HUMAN RESOURCES processed'!$A$2:$M$2692,13,0))</f>
        <v>0.2</v>
      </c>
      <c r="X2091" s="24">
        <f>IFNA(VLOOKUP(A2091,'TOURISM processed'!$A$2:$F$2692,5,0))</f>
        <v>65400000</v>
      </c>
      <c r="Y2091" s="24">
        <f>IFNA(VLOOKUP(A2091,'TOURISM processed'!$A$2:$F$2692,6,0))</f>
        <v>51200000</v>
      </c>
      <c r="Z2091" s="24">
        <f t="shared" si="7"/>
        <v>97.25575414</v>
      </c>
      <c r="AA2091" s="24">
        <f>IFNA(VLOOKUP(A2091,'BUSINESS processed'!A2091:J4781,5,0))</f>
        <v>0.262</v>
      </c>
      <c r="AB2091" s="24">
        <f>IFNA(VLOOKUP(A2091,'BUSINESS processed'!A2091:J4781,6,0))</f>
        <v>56</v>
      </c>
      <c r="AC2091" s="24">
        <f t="shared" si="1197"/>
        <v>0</v>
      </c>
      <c r="AD2091" s="24">
        <f>IFNA(VLOOKUP(A2091,'BUSINESS processed'!A2091:J4781,8,0))</f>
        <v>80</v>
      </c>
      <c r="AE2091" s="24">
        <f>IFNA(VLOOKUP(A2091,'BUSINESS processed'!A2091:J4781,9,0))</f>
        <v>0.05</v>
      </c>
      <c r="AF2091" s="27">
        <f>IFNA(VLOOKUP(A2091,'BUSINESS processed'!A2091:J4781,10,0))</f>
        <v>0.219</v>
      </c>
      <c r="AG2091" s="26"/>
      <c r="AH2091" s="26"/>
      <c r="AI2091" s="26"/>
      <c r="AJ2091" s="26"/>
      <c r="AK2091" s="26"/>
      <c r="AL2091" s="26"/>
      <c r="AM2091" s="26"/>
      <c r="AN2091" s="26"/>
      <c r="AO2091" s="26"/>
      <c r="AP2091" s="26"/>
      <c r="AQ2091" s="26"/>
      <c r="AR2091" s="26"/>
      <c r="AS2091" s="26"/>
      <c r="AT2091" s="26"/>
      <c r="AU2091" s="26"/>
      <c r="AV2091" s="26"/>
      <c r="AW2091" s="26"/>
      <c r="AX2091" s="26"/>
      <c r="AY2091" s="26"/>
      <c r="AZ2091" s="26"/>
      <c r="BA2091" s="26"/>
      <c r="BB2091" s="26"/>
      <c r="BC2091" s="26"/>
      <c r="BD2091" s="26"/>
      <c r="BE2091" s="26"/>
      <c r="BF2091" s="26"/>
      <c r="BG2091" s="26"/>
      <c r="BH2091" s="26"/>
    </row>
    <row r="2092">
      <c r="A2092" s="18" t="str">
        <f t="shared" si="1"/>
        <v>Oceania_Solomon Islands-Oceania_2011</v>
      </c>
      <c r="B2092" s="19" t="s">
        <v>242</v>
      </c>
      <c r="C2092" s="20" t="s">
        <v>255</v>
      </c>
      <c r="D2092" s="21" t="s">
        <v>90</v>
      </c>
      <c r="E2092" s="22">
        <v>8.68574141E8</v>
      </c>
      <c r="F2092" s="22">
        <f t="shared" si="2"/>
        <v>1614.459079</v>
      </c>
      <c r="G2092" s="23">
        <v>0.077</v>
      </c>
      <c r="H2092" s="23">
        <v>124.0</v>
      </c>
      <c r="I2092" s="23">
        <v>0.132</v>
      </c>
      <c r="J2092" s="24">
        <f>IF(AND( C2092=C2091,D2092&gt;D2091),J2091,"")</f>
        <v>58</v>
      </c>
      <c r="K2092" s="24">
        <f t="shared" si="3"/>
        <v>0.0001078072926</v>
      </c>
      <c r="L2092" s="24">
        <f>IFNA(VLOOKUP(A2092,'ENERGY processed'!$A$2:$H$2692,8,0),"")</f>
        <v>180</v>
      </c>
      <c r="M2092" s="24">
        <f t="shared" si="5"/>
        <v>0.0003345743564</v>
      </c>
      <c r="N2092" s="24">
        <f>IFNA(VLOOKUP(A2092,'HUMAN RESOURCES processed'!$A$2:$M$2692,5,0))</f>
        <v>0.032</v>
      </c>
      <c r="O2092" s="24">
        <f>IFNA(VLOOKUP(A2092,'HUMAN RESOURCES processed'!$A$2:$M$2692,6,0))</f>
        <v>0.026</v>
      </c>
      <c r="P2092" s="24">
        <f>IFNA(VLOOKUP(A2092,'HUMAN RESOURCES processed'!$A$2:$M$2692,7,0))</f>
        <v>69</v>
      </c>
      <c r="Q2092" s="24">
        <f>IFNA(VLOOKUP(A2092,'HUMAN RESOURCES processed'!$A$2:$M$2692,8,0))</f>
        <v>66</v>
      </c>
      <c r="R2092" s="24">
        <f t="shared" si="6"/>
        <v>67.5</v>
      </c>
      <c r="S2092" s="24">
        <f>IFNA(VLOOKUP(A2092,'HUMAN RESOURCES processed'!$A$2:$M$2692,9,0))</f>
        <v>0.406</v>
      </c>
      <c r="T2092" s="24">
        <f>IFNA(VLOOKUP(A2092,'HUMAN RESOURCES processed'!$A$2:$M$2692,10,0))</f>
        <v>0.561</v>
      </c>
      <c r="U2092" s="24">
        <f>IFNA(VLOOKUP(A2092,'HUMAN RESOURCES processed'!$A$2:$M$2692,11,0))</f>
        <v>0.033</v>
      </c>
      <c r="V2092" s="24">
        <f>IFNA(VLOOKUP(A2092,'HUMAN RESOURCES processed'!$A$2:$M$2692,12,0))</f>
        <v>537997</v>
      </c>
      <c r="W2092" s="24">
        <f>IFNA(VLOOKUP(A2092,'HUMAN RESOURCES processed'!$A$2:$M$2692,13,0))</f>
        <v>0.205</v>
      </c>
      <c r="X2092" s="24">
        <f>IFNA(VLOOKUP(A2092,'TOURISM processed'!$A$2:$F$2692,5,0))</f>
        <v>86700000</v>
      </c>
      <c r="Y2092" s="24">
        <f>IFNA(VLOOKUP(A2092,'TOURISM processed'!$A$2:$F$2692,6,0))</f>
        <v>66000000</v>
      </c>
      <c r="Z2092" s="24">
        <f t="shared" si="7"/>
        <v>122.677264</v>
      </c>
      <c r="AA2092" s="24">
        <f>IFNA(VLOOKUP(A2092,'BUSINESS processed'!A2092:J4782,5,0))</f>
        <v>0.262</v>
      </c>
      <c r="AB2092" s="24">
        <f>IFNA(VLOOKUP(A2092,'BUSINESS processed'!A2092:J4782,6,0))</f>
        <v>42</v>
      </c>
      <c r="AC2092" s="24">
        <f t="shared" si="1197"/>
        <v>0</v>
      </c>
      <c r="AD2092" s="24">
        <f>IFNA(VLOOKUP(A2092,'BUSINESS processed'!A2092:J4782,8,0))</f>
        <v>80</v>
      </c>
      <c r="AE2092" s="24">
        <f>IFNA(VLOOKUP(A2092,'BUSINESS processed'!A2092:J4782,9,0))</f>
        <v>0.06</v>
      </c>
      <c r="AF2092" s="27">
        <f>IFNA(VLOOKUP(A2092,'BUSINESS processed'!A2092:J4782,10,0))</f>
        <v>0.511</v>
      </c>
      <c r="AG2092" s="26"/>
      <c r="AH2092" s="26"/>
      <c r="AI2092" s="26"/>
      <c r="AJ2092" s="26"/>
      <c r="AK2092" s="26"/>
      <c r="AL2092" s="26"/>
      <c r="AM2092" s="26"/>
      <c r="AN2092" s="26"/>
      <c r="AO2092" s="26"/>
      <c r="AP2092" s="26"/>
      <c r="AQ2092" s="26"/>
      <c r="AR2092" s="26"/>
      <c r="AS2092" s="26"/>
      <c r="AT2092" s="26"/>
      <c r="AU2092" s="26"/>
      <c r="AV2092" s="26"/>
      <c r="AW2092" s="26"/>
      <c r="AX2092" s="26"/>
      <c r="AY2092" s="26"/>
      <c r="AZ2092" s="26"/>
      <c r="BA2092" s="26"/>
      <c r="BB2092" s="26"/>
      <c r="BC2092" s="26"/>
      <c r="BD2092" s="26"/>
      <c r="BE2092" s="26"/>
      <c r="BF2092" s="26"/>
      <c r="BG2092" s="26"/>
      <c r="BH2092" s="26"/>
    </row>
    <row r="2093">
      <c r="A2093" s="18" t="str">
        <f t="shared" si="1"/>
        <v>Oceania_Solomon Islands-Oceania_2012</v>
      </c>
      <c r="B2093" s="19" t="s">
        <v>242</v>
      </c>
      <c r="C2093" s="20" t="s">
        <v>255</v>
      </c>
      <c r="D2093" s="21" t="s">
        <v>91</v>
      </c>
      <c r="E2093" s="22">
        <v>9.99972421E8</v>
      </c>
      <c r="F2093" s="22">
        <f t="shared" si="2"/>
        <v>1819.461536</v>
      </c>
      <c r="G2093" s="23">
        <v>0.08</v>
      </c>
      <c r="H2093" s="23">
        <v>148.0</v>
      </c>
      <c r="I2093" s="23">
        <v>0.113</v>
      </c>
      <c r="J2093" s="24">
        <f>IFNA(VLOOKUP(A2093,'ENERGY processed'!$A$2:$H$2692,7,0),"")</f>
        <v>59</v>
      </c>
      <c r="K2093" s="24">
        <f t="shared" si="3"/>
        <v>0.0001073511912</v>
      </c>
      <c r="L2093" s="24">
        <f>IFNA(VLOOKUP(A2093,'ENERGY processed'!$A$2:$H$2692,8,0),"")</f>
        <v>172.5</v>
      </c>
      <c r="M2093" s="24">
        <f t="shared" si="5"/>
        <v>0.000313865771</v>
      </c>
      <c r="N2093" s="24">
        <f>IFNA(VLOOKUP(A2093,'HUMAN RESOURCES processed'!$A$2:$M$2692,5,0))</f>
        <v>0.031</v>
      </c>
      <c r="O2093" s="24">
        <f>IFNA(VLOOKUP(A2093,'HUMAN RESOURCES processed'!$A$2:$M$2692,6,0))</f>
        <v>0.026</v>
      </c>
      <c r="P2093" s="24">
        <f>IFNA(VLOOKUP(A2093,'HUMAN RESOURCES processed'!$A$2:$M$2692,7,0))</f>
        <v>69</v>
      </c>
      <c r="Q2093" s="24">
        <f>IFNA(VLOOKUP(A2093,'HUMAN RESOURCES processed'!$A$2:$M$2692,8,0))</f>
        <v>66</v>
      </c>
      <c r="R2093" s="24">
        <f t="shared" si="6"/>
        <v>67.5</v>
      </c>
      <c r="S2093" s="24">
        <f>IFNA(VLOOKUP(A2093,'HUMAN RESOURCES processed'!$A$2:$M$2692,9,0))</f>
        <v>0.404</v>
      </c>
      <c r="T2093" s="24">
        <f>IFNA(VLOOKUP(A2093,'HUMAN RESOURCES processed'!$A$2:$M$2692,10,0))</f>
        <v>0.563</v>
      </c>
      <c r="U2093" s="24">
        <f>IFNA(VLOOKUP(A2093,'HUMAN RESOURCES processed'!$A$2:$M$2692,11,0))</f>
        <v>0.033</v>
      </c>
      <c r="V2093" s="24">
        <f>IFNA(VLOOKUP(A2093,'HUMAN RESOURCES processed'!$A$2:$M$2692,12,0))</f>
        <v>549598</v>
      </c>
      <c r="W2093" s="24">
        <f>IFNA(VLOOKUP(A2093,'HUMAN RESOURCES processed'!$A$2:$M$2692,13,0))</f>
        <v>0.21</v>
      </c>
      <c r="X2093" s="24">
        <f>IFNA(VLOOKUP(A2093,'TOURISM processed'!$A$2:$F$2692,5,0))</f>
        <v>66900000</v>
      </c>
      <c r="Y2093" s="24">
        <f>IFNA(VLOOKUP(A2093,'TOURISM processed'!$A$2:$F$2692,6,0))</f>
        <v>68000000</v>
      </c>
      <c r="Z2093" s="24">
        <f t="shared" si="7"/>
        <v>123.7267967</v>
      </c>
      <c r="AA2093" s="24">
        <f>IFNA(VLOOKUP(A2093,'BUSINESS processed'!A2093:J4783,5,0))</f>
        <v>0.253</v>
      </c>
      <c r="AB2093" s="24">
        <f>IFNA(VLOOKUP(A2093,'BUSINESS processed'!A2093:J4783,6,0))</f>
        <v>9</v>
      </c>
      <c r="AC2093" s="24">
        <f>IFNA(VLOOKUP(A2093,'BUSINESS processed'!A2093:J4783,7,0))</f>
        <v>92</v>
      </c>
      <c r="AD2093" s="24">
        <f>IFNA(VLOOKUP(A2093,'BUSINESS processed'!A2093:J4783,8,0))</f>
        <v>80</v>
      </c>
      <c r="AE2093" s="24">
        <f>IFNA(VLOOKUP(A2093,'BUSINESS processed'!A2093:J4783,9,0))</f>
        <v>0.07</v>
      </c>
      <c r="AF2093" s="27">
        <f>IFNA(VLOOKUP(A2093,'BUSINESS processed'!A2093:J4783,10,0))</f>
        <v>0.55</v>
      </c>
      <c r="AG2093" s="26"/>
      <c r="AH2093" s="26"/>
      <c r="AI2093" s="26"/>
      <c r="AJ2093" s="26"/>
      <c r="AK2093" s="26"/>
      <c r="AL2093" s="26"/>
      <c r="AM2093" s="26"/>
      <c r="AN2093" s="26"/>
      <c r="AO2093" s="26"/>
      <c r="AP2093" s="26"/>
      <c r="AQ2093" s="26"/>
      <c r="AR2093" s="26"/>
      <c r="AS2093" s="26"/>
      <c r="AT2093" s="26"/>
      <c r="AU2093" s="26"/>
      <c r="AV2093" s="26"/>
      <c r="AW2093" s="26"/>
      <c r="AX2093" s="26"/>
      <c r="AY2093" s="26"/>
      <c r="AZ2093" s="26"/>
      <c r="BA2093" s="26"/>
      <c r="BB2093" s="26"/>
      <c r="BC2093" s="26"/>
      <c r="BD2093" s="26"/>
      <c r="BE2093" s="26"/>
      <c r="BF2093" s="26"/>
      <c r="BG2093" s="26"/>
      <c r="BH2093" s="26"/>
    </row>
    <row r="2094">
      <c r="A2094" s="18" t="str">
        <f t="shared" si="1"/>
        <v>Oceania_Tonga-Oceania_2000</v>
      </c>
      <c r="B2094" s="19" t="s">
        <v>242</v>
      </c>
      <c r="C2094" s="20" t="s">
        <v>256</v>
      </c>
      <c r="D2094" s="21" t="s">
        <v>70</v>
      </c>
      <c r="E2094" s="22">
        <v>1.88623258E8</v>
      </c>
      <c r="F2094" s="22">
        <f t="shared" si="2"/>
        <v>1925.473735</v>
      </c>
      <c r="G2094" s="23">
        <v>0.048</v>
      </c>
      <c r="H2094" s="23">
        <v>92.0</v>
      </c>
      <c r="I2094" s="23">
        <v>0.113</v>
      </c>
      <c r="J2094" s="24">
        <f t="shared" ref="J2094:J2101" si="1200">IF(AND( C2094=C2093,D2094&gt;D2093),J2093,0)</f>
        <v>0</v>
      </c>
      <c r="K2094" s="24">
        <f t="shared" si="3"/>
        <v>0</v>
      </c>
      <c r="L2094" s="24">
        <f t="shared" ref="L2094:L2095" si="1201">IF(AND(C2094=C2093,C2094&gt;C2093),C2093,0)</f>
        <v>0</v>
      </c>
      <c r="M2094" s="24">
        <f t="shared" si="5"/>
        <v>0</v>
      </c>
      <c r="N2094" s="24">
        <f>IFNA(VLOOKUP(A2094,'HUMAN RESOURCES processed'!$A$2:$M$2692,5,0))</f>
        <v>0.028</v>
      </c>
      <c r="O2094" s="24">
        <f>IFNA(VLOOKUP(A2094,'HUMAN RESOURCES processed'!$A$2:$M$2692,6,0))</f>
        <v>0.015</v>
      </c>
      <c r="P2094" s="24">
        <f>IFNA(VLOOKUP(A2094,'HUMAN RESOURCES processed'!$A$2:$M$2692,7,0))</f>
        <v>73</v>
      </c>
      <c r="Q2094" s="24">
        <f>IFNA(VLOOKUP(A2094,'HUMAN RESOURCES processed'!$A$2:$M$2692,8,0))</f>
        <v>69</v>
      </c>
      <c r="R2094" s="24">
        <f t="shared" si="6"/>
        <v>71</v>
      </c>
      <c r="S2094" s="24">
        <f>IFNA(VLOOKUP(A2094,'HUMAN RESOURCES processed'!$A$2:$M$2692,9,0))</f>
        <v>0.384</v>
      </c>
      <c r="T2094" s="24">
        <f>IFNA(VLOOKUP(A2094,'HUMAN RESOURCES processed'!$A$2:$M$2692,10,0))</f>
        <v>0.559</v>
      </c>
      <c r="U2094" s="24">
        <f>IFNA(VLOOKUP(A2094,'HUMAN RESOURCES processed'!$A$2:$M$2692,11,0))</f>
        <v>0.057</v>
      </c>
      <c r="V2094" s="24">
        <f>IFNA(VLOOKUP(A2094,'HUMAN RESOURCES processed'!$A$2:$M$2692,12,0))</f>
        <v>97962</v>
      </c>
      <c r="W2094" s="24">
        <f>IFNA(VLOOKUP(A2094,'HUMAN RESOURCES processed'!$A$2:$M$2692,13,0))</f>
        <v>0.23</v>
      </c>
      <c r="X2094" s="24">
        <f>IFNA(VLOOKUP(A2094,'TOURISM processed'!$A$2:$F$2692,5,0))</f>
        <v>7000000</v>
      </c>
      <c r="Y2094" s="24">
        <f>IF(AND(C2094=C2093,D2094&gt;D2093),Y2093,0)</f>
        <v>0</v>
      </c>
      <c r="Z2094" s="24">
        <f t="shared" si="7"/>
        <v>0</v>
      </c>
      <c r="AA2094" s="24">
        <f t="shared" ref="AA2094:AA2098" si="1202">IF(AND(C2094=C2093,D2094&gt;D2093),AA2093,0)</f>
        <v>0</v>
      </c>
      <c r="AB2094" s="24">
        <f t="shared" ref="AB2094:AB2096" si="1203">IF(AND(C2094=C2093,D2094&gt;D2093),AB2093,0)</f>
        <v>0</v>
      </c>
      <c r="AC2094" s="24">
        <f t="shared" ref="AC2094:AC2105" si="1204">IF(AND(C2094=C2093,D2094&gt;D2093),AC2093,0)</f>
        <v>0</v>
      </c>
      <c r="AD2094" s="24">
        <f t="shared" ref="AD2094:AD2098" si="1205">IF(AND(C2094=C2093,D2094&gt;D2093),AD2093,0)</f>
        <v>0</v>
      </c>
      <c r="AE2094" s="24">
        <f>IFNA(VLOOKUP(A2094,'BUSINESS processed'!A2094:J4784,9,0))</f>
        <v>0.024</v>
      </c>
      <c r="AF2094" s="27">
        <f>IFNA(VLOOKUP(A2094,'BUSINESS processed'!A2094:J4784,10,0))</f>
        <v>0.002</v>
      </c>
      <c r="AG2094" s="26"/>
      <c r="AH2094" s="26"/>
      <c r="AI2094" s="26"/>
      <c r="AJ2094" s="26"/>
      <c r="AK2094" s="26"/>
      <c r="AL2094" s="26"/>
      <c r="AM2094" s="26"/>
      <c r="AN2094" s="26"/>
      <c r="AO2094" s="26"/>
      <c r="AP2094" s="26"/>
      <c r="AQ2094" s="26"/>
      <c r="AR2094" s="26"/>
      <c r="AS2094" s="26"/>
      <c r="AT2094" s="26"/>
      <c r="AU2094" s="26"/>
      <c r="AV2094" s="26"/>
      <c r="AW2094" s="26"/>
      <c r="AX2094" s="26"/>
      <c r="AY2094" s="26"/>
      <c r="AZ2094" s="26"/>
      <c r="BA2094" s="26"/>
      <c r="BB2094" s="26"/>
      <c r="BC2094" s="26"/>
      <c r="BD2094" s="26"/>
      <c r="BE2094" s="26"/>
      <c r="BF2094" s="26"/>
      <c r="BG2094" s="26"/>
      <c r="BH2094" s="26"/>
    </row>
    <row r="2095">
      <c r="A2095" s="18" t="str">
        <f t="shared" si="1"/>
        <v>Oceania_Tonga-Oceania_2001</v>
      </c>
      <c r="B2095" s="19" t="s">
        <v>242</v>
      </c>
      <c r="C2095" s="20" t="s">
        <v>256</v>
      </c>
      <c r="D2095" s="21" t="s">
        <v>71</v>
      </c>
      <c r="E2095" s="22">
        <v>1.6704288E8</v>
      </c>
      <c r="F2095" s="22">
        <f t="shared" si="2"/>
        <v>1695.797937</v>
      </c>
      <c r="G2095" s="23">
        <v>0.057</v>
      </c>
      <c r="H2095" s="23">
        <v>96.0</v>
      </c>
      <c r="I2095" s="23">
        <v>0.113</v>
      </c>
      <c r="J2095" s="24">
        <f t="shared" si="1200"/>
        <v>0</v>
      </c>
      <c r="K2095" s="24">
        <f t="shared" si="3"/>
        <v>0</v>
      </c>
      <c r="L2095" s="24">
        <f t="shared" si="1201"/>
        <v>0</v>
      </c>
      <c r="M2095" s="24">
        <f t="shared" si="5"/>
        <v>0</v>
      </c>
      <c r="N2095" s="24">
        <f>IFNA(VLOOKUP(A2095,'HUMAN RESOURCES processed'!$A$2:$M$2692,5,0))</f>
        <v>0.028</v>
      </c>
      <c r="O2095" s="24">
        <f>IFNA(VLOOKUP(A2095,'HUMAN RESOURCES processed'!$A$2:$M$2692,6,0))</f>
        <v>0.015</v>
      </c>
      <c r="P2095" s="24">
        <f>IFNA(VLOOKUP(A2095,'HUMAN RESOURCES processed'!$A$2:$M$2692,7,0))</f>
        <v>73</v>
      </c>
      <c r="Q2095" s="24">
        <f>IFNA(VLOOKUP(A2095,'HUMAN RESOURCES processed'!$A$2:$M$2692,8,0))</f>
        <v>69</v>
      </c>
      <c r="R2095" s="24">
        <f t="shared" si="6"/>
        <v>71</v>
      </c>
      <c r="S2095" s="24">
        <f>IFNA(VLOOKUP(A2095,'HUMAN RESOURCES processed'!$A$2:$M$2692,9,0))</f>
        <v>0.382</v>
      </c>
      <c r="T2095" s="24">
        <f>IFNA(VLOOKUP(A2095,'HUMAN RESOURCES processed'!$A$2:$M$2692,10,0))</f>
        <v>0.56</v>
      </c>
      <c r="U2095" s="24">
        <f>IFNA(VLOOKUP(A2095,'HUMAN RESOURCES processed'!$A$2:$M$2692,11,0))</f>
        <v>0.058</v>
      </c>
      <c r="V2095" s="24">
        <f>IFNA(VLOOKUP(A2095,'HUMAN RESOURCES processed'!$A$2:$M$2692,12,0))</f>
        <v>98504</v>
      </c>
      <c r="W2095" s="24">
        <f>IFNA(VLOOKUP(A2095,'HUMAN RESOURCES processed'!$A$2:$M$2692,13,0))</f>
        <v>0.23</v>
      </c>
      <c r="X2095" s="24">
        <f>IFNA(VLOOKUP(A2095,'TOURISM processed'!$A$2:$F$2692,5,0))</f>
        <v>6800000</v>
      </c>
      <c r="Y2095" s="24">
        <f>IFNA(VLOOKUP(A2095,'TOURISM processed'!$A$2:$F$2692,6,0))</f>
        <v>3200000</v>
      </c>
      <c r="Z2095" s="24">
        <f t="shared" si="7"/>
        <v>32.48599042</v>
      </c>
      <c r="AA2095" s="24">
        <f t="shared" si="1202"/>
        <v>0</v>
      </c>
      <c r="AB2095" s="24">
        <f t="shared" si="1203"/>
        <v>0</v>
      </c>
      <c r="AC2095" s="24">
        <f t="shared" si="1204"/>
        <v>0</v>
      </c>
      <c r="AD2095" s="24">
        <f t="shared" si="1205"/>
        <v>0</v>
      </c>
      <c r="AE2095" s="24">
        <f>IFNA(VLOOKUP(A2095,'BUSINESS processed'!A2095:J4785,9,0))</f>
        <v>0.028</v>
      </c>
      <c r="AF2095" s="27">
        <f>IFNA(VLOOKUP(A2095,'BUSINESS processed'!A2095:J4785,10,0))</f>
        <v>0.002</v>
      </c>
      <c r="AG2095" s="26"/>
      <c r="AH2095" s="26"/>
      <c r="AI2095" s="26"/>
      <c r="AJ2095" s="26"/>
      <c r="AK2095" s="26"/>
      <c r="AL2095" s="26"/>
      <c r="AM2095" s="26"/>
      <c r="AN2095" s="26"/>
      <c r="AO2095" s="26"/>
      <c r="AP2095" s="26"/>
      <c r="AQ2095" s="26"/>
      <c r="AR2095" s="26"/>
      <c r="AS2095" s="26"/>
      <c r="AT2095" s="26"/>
      <c r="AU2095" s="26"/>
      <c r="AV2095" s="26"/>
      <c r="AW2095" s="26"/>
      <c r="AX2095" s="26"/>
      <c r="AY2095" s="26"/>
      <c r="AZ2095" s="26"/>
      <c r="BA2095" s="26"/>
      <c r="BB2095" s="26"/>
      <c r="BC2095" s="26"/>
      <c r="BD2095" s="26"/>
      <c r="BE2095" s="26"/>
      <c r="BF2095" s="26"/>
      <c r="BG2095" s="26"/>
      <c r="BH2095" s="26"/>
    </row>
    <row r="2096">
      <c r="A2096" s="18" t="str">
        <f t="shared" si="1"/>
        <v>Oceania_Tonga-Oceania_2002</v>
      </c>
      <c r="B2096" s="19" t="s">
        <v>242</v>
      </c>
      <c r="C2096" s="20" t="s">
        <v>256</v>
      </c>
      <c r="D2096" s="21" t="s">
        <v>72</v>
      </c>
      <c r="E2096" s="22">
        <v>1.81801947E8</v>
      </c>
      <c r="F2096" s="22">
        <f t="shared" si="2"/>
        <v>1834.844999</v>
      </c>
      <c r="G2096" s="23">
        <v>0.05</v>
      </c>
      <c r="H2096" s="23">
        <v>92.0</v>
      </c>
      <c r="I2096" s="23">
        <v>0.114</v>
      </c>
      <c r="J2096" s="24">
        <f t="shared" si="1200"/>
        <v>0</v>
      </c>
      <c r="K2096" s="24">
        <f t="shared" si="3"/>
        <v>0</v>
      </c>
      <c r="L2096" s="24">
        <f>IFNA(VLOOKUP(A2096,'ENERGY processed'!$A$2:$H$2692,8,0),"")</f>
        <v>158</v>
      </c>
      <c r="M2096" s="24">
        <f t="shared" si="5"/>
        <v>0.00159462269</v>
      </c>
      <c r="N2096" s="24">
        <f>IFNA(VLOOKUP(A2096,'HUMAN RESOURCES processed'!$A$2:$M$2692,5,0))</f>
        <v>0.029</v>
      </c>
      <c r="O2096" s="24">
        <f>IFNA(VLOOKUP(A2096,'HUMAN RESOURCES processed'!$A$2:$M$2692,6,0))</f>
        <v>0.015</v>
      </c>
      <c r="P2096" s="24">
        <f>IFNA(VLOOKUP(A2096,'HUMAN RESOURCES processed'!$A$2:$M$2692,7,0))</f>
        <v>73</v>
      </c>
      <c r="Q2096" s="24">
        <f>IFNA(VLOOKUP(A2096,'HUMAN RESOURCES processed'!$A$2:$M$2692,8,0))</f>
        <v>69</v>
      </c>
      <c r="R2096" s="24">
        <f t="shared" si="6"/>
        <v>71</v>
      </c>
      <c r="S2096" s="24">
        <f>IFNA(VLOOKUP(A2096,'HUMAN RESOURCES processed'!$A$2:$M$2692,9,0))</f>
        <v>0.382</v>
      </c>
      <c r="T2096" s="24">
        <f>IFNA(VLOOKUP(A2096,'HUMAN RESOURCES processed'!$A$2:$M$2692,10,0))</f>
        <v>0.559</v>
      </c>
      <c r="U2096" s="24">
        <f>IFNA(VLOOKUP(A2096,'HUMAN RESOURCES processed'!$A$2:$M$2692,11,0))</f>
        <v>0.059</v>
      </c>
      <c r="V2096" s="24">
        <f>IFNA(VLOOKUP(A2096,'HUMAN RESOURCES processed'!$A$2:$M$2692,12,0))</f>
        <v>99083</v>
      </c>
      <c r="W2096" s="24">
        <f>IFNA(VLOOKUP(A2096,'HUMAN RESOURCES processed'!$A$2:$M$2692,13,0))</f>
        <v>0.231</v>
      </c>
      <c r="X2096" s="24">
        <f>IFNA(VLOOKUP(A2096,'TOURISM processed'!$A$2:$F$2692,5,0))</f>
        <v>5900000</v>
      </c>
      <c r="Y2096" s="24">
        <f>IFNA(VLOOKUP(A2096,'TOURISM processed'!$A$2:$F$2692,6,0))</f>
        <v>3200000</v>
      </c>
      <c r="Z2096" s="24">
        <f t="shared" si="7"/>
        <v>32.29615575</v>
      </c>
      <c r="AA2096" s="24">
        <f t="shared" si="1202"/>
        <v>0</v>
      </c>
      <c r="AB2096" s="24">
        <f t="shared" si="1203"/>
        <v>0</v>
      </c>
      <c r="AC2096" s="24">
        <f t="shared" si="1204"/>
        <v>0</v>
      </c>
      <c r="AD2096" s="24">
        <f t="shared" si="1205"/>
        <v>0</v>
      </c>
      <c r="AE2096" s="24">
        <f>IFNA(VLOOKUP(A2096,'BUSINESS processed'!A2096:J4786,9,0))</f>
        <v>0.029</v>
      </c>
      <c r="AF2096" s="27">
        <f>IFNA(VLOOKUP(A2096,'BUSINESS processed'!A2096:J4786,10,0))</f>
        <v>0.034</v>
      </c>
      <c r="AG2096" s="26"/>
      <c r="AH2096" s="26"/>
      <c r="AI2096" s="26"/>
      <c r="AJ2096" s="26"/>
      <c r="AK2096" s="26"/>
      <c r="AL2096" s="26"/>
      <c r="AM2096" s="26"/>
      <c r="AN2096" s="26"/>
      <c r="AO2096" s="26"/>
      <c r="AP2096" s="26"/>
      <c r="AQ2096" s="26"/>
      <c r="AR2096" s="26"/>
      <c r="AS2096" s="26"/>
      <c r="AT2096" s="26"/>
      <c r="AU2096" s="26"/>
      <c r="AV2096" s="26"/>
      <c r="AW2096" s="26"/>
      <c r="AX2096" s="26"/>
      <c r="AY2096" s="26"/>
      <c r="AZ2096" s="26"/>
      <c r="BA2096" s="26"/>
      <c r="BB2096" s="26"/>
      <c r="BC2096" s="26"/>
      <c r="BD2096" s="26"/>
      <c r="BE2096" s="26"/>
      <c r="BF2096" s="26"/>
      <c r="BG2096" s="26"/>
      <c r="BH2096" s="26"/>
    </row>
    <row r="2097">
      <c r="A2097" s="18" t="str">
        <f t="shared" si="1"/>
        <v>Oceania_Tonga-Oceania_2003</v>
      </c>
      <c r="B2097" s="19" t="s">
        <v>242</v>
      </c>
      <c r="C2097" s="20" t="s">
        <v>256</v>
      </c>
      <c r="D2097" s="21" t="s">
        <v>74</v>
      </c>
      <c r="E2097" s="22">
        <v>2.08098552E8</v>
      </c>
      <c r="F2097" s="22">
        <f t="shared" si="2"/>
        <v>2087.435696</v>
      </c>
      <c r="G2097" s="23">
        <v>0.051</v>
      </c>
      <c r="H2097" s="23">
        <v>106.0</v>
      </c>
      <c r="I2097" s="23">
        <v>0.113</v>
      </c>
      <c r="J2097" s="24">
        <f t="shared" si="1200"/>
        <v>0</v>
      </c>
      <c r="K2097" s="24">
        <f t="shared" si="3"/>
        <v>0</v>
      </c>
      <c r="L2097" s="24">
        <f>IFNA(VLOOKUP(A2097,'ENERGY processed'!$A$2:$H$2692,8,0),"")</f>
        <v>172</v>
      </c>
      <c r="M2097" s="24">
        <f t="shared" si="5"/>
        <v>0.001725331274</v>
      </c>
      <c r="N2097" s="24">
        <f>IFNA(VLOOKUP(A2097,'HUMAN RESOURCES processed'!$A$2:$M$2692,5,0))</f>
        <v>0.029</v>
      </c>
      <c r="O2097" s="24">
        <f>IFNA(VLOOKUP(A2097,'HUMAN RESOURCES processed'!$A$2:$M$2692,6,0))</f>
        <v>0.014</v>
      </c>
      <c r="P2097" s="24">
        <f>IFNA(VLOOKUP(A2097,'HUMAN RESOURCES processed'!$A$2:$M$2692,7,0))</f>
        <v>74</v>
      </c>
      <c r="Q2097" s="24">
        <f>IFNA(VLOOKUP(A2097,'HUMAN RESOURCES processed'!$A$2:$M$2692,8,0))</f>
        <v>69</v>
      </c>
      <c r="R2097" s="24">
        <f t="shared" si="6"/>
        <v>71.5</v>
      </c>
      <c r="S2097" s="24">
        <f>IFNA(VLOOKUP(A2097,'HUMAN RESOURCES processed'!$A$2:$M$2692,9,0))</f>
        <v>0.382</v>
      </c>
      <c r="T2097" s="24">
        <f>IFNA(VLOOKUP(A2097,'HUMAN RESOURCES processed'!$A$2:$M$2692,10,0))</f>
        <v>0.559</v>
      </c>
      <c r="U2097" s="24">
        <f>IFNA(VLOOKUP(A2097,'HUMAN RESOURCES processed'!$A$2:$M$2692,11,0))</f>
        <v>0.06</v>
      </c>
      <c r="V2097" s="24">
        <f>IFNA(VLOOKUP(A2097,'HUMAN RESOURCES processed'!$A$2:$M$2692,12,0))</f>
        <v>99691</v>
      </c>
      <c r="W2097" s="24">
        <f>IFNA(VLOOKUP(A2097,'HUMAN RESOURCES processed'!$A$2:$M$2692,13,0))</f>
        <v>0.231</v>
      </c>
      <c r="X2097" s="24">
        <f>IFNA(VLOOKUP(A2097,'TOURISM processed'!$A$2:$F$2692,5,0))</f>
        <v>10300000</v>
      </c>
      <c r="Y2097" s="24">
        <f>IFNA(VLOOKUP(A2097,'TOURISM processed'!$A$2:$F$2692,6,0))</f>
        <v>13200000</v>
      </c>
      <c r="Z2097" s="24">
        <f t="shared" si="7"/>
        <v>132.4091443</v>
      </c>
      <c r="AA2097" s="24">
        <f t="shared" si="1202"/>
        <v>0</v>
      </c>
      <c r="AB2097" s="24">
        <f>IFNA(VLOOKUP(A2097,'BUSINESS processed'!A2097:J4787,6,0))</f>
        <v>32</v>
      </c>
      <c r="AC2097" s="24">
        <f t="shared" si="1204"/>
        <v>0</v>
      </c>
      <c r="AD2097" s="24">
        <f t="shared" si="1205"/>
        <v>0</v>
      </c>
      <c r="AE2097" s="24">
        <f>IFNA(VLOOKUP(A2097,'BUSINESS processed'!A2097:J4787,9,0))</f>
        <v>0.03</v>
      </c>
      <c r="AF2097" s="27">
        <f>IFNA(VLOOKUP(A2097,'BUSINESS processed'!A2097:J4787,10,0))</f>
        <v>0.112</v>
      </c>
      <c r="AG2097" s="26"/>
      <c r="AH2097" s="26"/>
      <c r="AI2097" s="26"/>
      <c r="AJ2097" s="26"/>
      <c r="AK2097" s="26"/>
      <c r="AL2097" s="26"/>
      <c r="AM2097" s="26"/>
      <c r="AN2097" s="26"/>
      <c r="AO2097" s="26"/>
      <c r="AP2097" s="26"/>
      <c r="AQ2097" s="26"/>
      <c r="AR2097" s="26"/>
      <c r="AS2097" s="26"/>
      <c r="AT2097" s="26"/>
      <c r="AU2097" s="26"/>
      <c r="AV2097" s="26"/>
      <c r="AW2097" s="26"/>
      <c r="AX2097" s="26"/>
      <c r="AY2097" s="26"/>
      <c r="AZ2097" s="26"/>
      <c r="BA2097" s="26"/>
      <c r="BB2097" s="26"/>
      <c r="BC2097" s="26"/>
      <c r="BD2097" s="26"/>
      <c r="BE2097" s="26"/>
      <c r="BF2097" s="26"/>
      <c r="BG2097" s="26"/>
      <c r="BH2097" s="26"/>
    </row>
    <row r="2098">
      <c r="A2098" s="18" t="str">
        <f t="shared" si="1"/>
        <v>Oceania_Tonga-Oceania_2004</v>
      </c>
      <c r="B2098" s="19" t="s">
        <v>242</v>
      </c>
      <c r="C2098" s="20" t="s">
        <v>256</v>
      </c>
      <c r="D2098" s="21" t="s">
        <v>83</v>
      </c>
      <c r="E2098" s="22">
        <v>2.40794581E8</v>
      </c>
      <c r="F2098" s="22">
        <f t="shared" si="2"/>
        <v>2400.288888</v>
      </c>
      <c r="G2098" s="23">
        <v>0.048</v>
      </c>
      <c r="H2098" s="23">
        <v>115.0</v>
      </c>
      <c r="I2098" s="23">
        <v>0.116</v>
      </c>
      <c r="J2098" s="24">
        <f t="shared" si="1200"/>
        <v>0</v>
      </c>
      <c r="K2098" s="24">
        <f t="shared" si="3"/>
        <v>0</v>
      </c>
      <c r="L2098" s="24">
        <f>IF(AND(C2098=C2097,C2098&gt;C2097),C2097,0)</f>
        <v>0</v>
      </c>
      <c r="M2098" s="24">
        <f t="shared" si="5"/>
        <v>0</v>
      </c>
      <c r="N2098" s="24">
        <f>IFNA(VLOOKUP(A2098,'HUMAN RESOURCES processed'!$A$2:$M$2692,5,0))</f>
        <v>0.029</v>
      </c>
      <c r="O2098" s="24">
        <f>IFNA(VLOOKUP(A2098,'HUMAN RESOURCES processed'!$A$2:$M$2692,6,0))</f>
        <v>0.014</v>
      </c>
      <c r="P2098" s="24">
        <f>IFNA(VLOOKUP(A2098,'HUMAN RESOURCES processed'!$A$2:$M$2692,7,0))</f>
        <v>74</v>
      </c>
      <c r="Q2098" s="24">
        <f>IFNA(VLOOKUP(A2098,'HUMAN RESOURCES processed'!$A$2:$M$2692,8,0))</f>
        <v>69</v>
      </c>
      <c r="R2098" s="24">
        <f t="shared" si="6"/>
        <v>71.5</v>
      </c>
      <c r="S2098" s="24">
        <f>IFNA(VLOOKUP(A2098,'HUMAN RESOURCES processed'!$A$2:$M$2692,9,0))</f>
        <v>0.381</v>
      </c>
      <c r="T2098" s="24">
        <f>IFNA(VLOOKUP(A2098,'HUMAN RESOURCES processed'!$A$2:$M$2692,10,0))</f>
        <v>0.558</v>
      </c>
      <c r="U2098" s="24">
        <f>IFNA(VLOOKUP(A2098,'HUMAN RESOURCES processed'!$A$2:$M$2692,11,0))</f>
        <v>0.06</v>
      </c>
      <c r="V2098" s="24">
        <f>IFNA(VLOOKUP(A2098,'HUMAN RESOURCES processed'!$A$2:$M$2692,12,0))</f>
        <v>100319</v>
      </c>
      <c r="W2098" s="24">
        <f>IFNA(VLOOKUP(A2098,'HUMAN RESOURCES processed'!$A$2:$M$2692,13,0))</f>
        <v>0.231</v>
      </c>
      <c r="X2098" s="24">
        <f>IFNA(VLOOKUP(A2098,'TOURISM processed'!$A$2:$F$2692,5,0))</f>
        <v>13100000</v>
      </c>
      <c r="Y2098" s="24">
        <f>IFNA(VLOOKUP(A2098,'TOURISM processed'!$A$2:$F$2692,6,0))</f>
        <v>16200000</v>
      </c>
      <c r="Z2098" s="24">
        <f t="shared" si="7"/>
        <v>161.4848633</v>
      </c>
      <c r="AA2098" s="24">
        <f t="shared" si="1202"/>
        <v>0</v>
      </c>
      <c r="AB2098" s="24">
        <f>IFNA(VLOOKUP(A2098,'BUSINESS processed'!A2098:J4788,6,0))</f>
        <v>32</v>
      </c>
      <c r="AC2098" s="24">
        <f t="shared" si="1204"/>
        <v>0</v>
      </c>
      <c r="AD2098" s="24">
        <f t="shared" si="1205"/>
        <v>0</v>
      </c>
      <c r="AE2098" s="24">
        <f>IFNA(VLOOKUP(A2098,'BUSINESS processed'!A2098:J4788,9,0))</f>
        <v>0.04</v>
      </c>
      <c r="AF2098" s="27">
        <f>IFNA(VLOOKUP(A2098,'BUSINESS processed'!A2098:J4788,10,0))</f>
        <v>0.163</v>
      </c>
      <c r="AG2098" s="26"/>
      <c r="AH2098" s="26"/>
      <c r="AI2098" s="26"/>
      <c r="AJ2098" s="26"/>
      <c r="AK2098" s="26"/>
      <c r="AL2098" s="26"/>
      <c r="AM2098" s="26"/>
      <c r="AN2098" s="26"/>
      <c r="AO2098" s="26"/>
      <c r="AP2098" s="26"/>
      <c r="AQ2098" s="26"/>
      <c r="AR2098" s="26"/>
      <c r="AS2098" s="26"/>
      <c r="AT2098" s="26"/>
      <c r="AU2098" s="26"/>
      <c r="AV2098" s="26"/>
      <c r="AW2098" s="26"/>
      <c r="AX2098" s="26"/>
      <c r="AY2098" s="26"/>
      <c r="AZ2098" s="26"/>
      <c r="BA2098" s="26"/>
      <c r="BB2098" s="26"/>
      <c r="BC2098" s="26"/>
      <c r="BD2098" s="26"/>
      <c r="BE2098" s="26"/>
      <c r="BF2098" s="26"/>
      <c r="BG2098" s="26"/>
      <c r="BH2098" s="26"/>
    </row>
    <row r="2099">
      <c r="A2099" s="18" t="str">
        <f t="shared" si="1"/>
        <v>Oceania_Tonga-Oceania_2005</v>
      </c>
      <c r="B2099" s="19" t="s">
        <v>242</v>
      </c>
      <c r="C2099" s="20" t="s">
        <v>256</v>
      </c>
      <c r="D2099" s="21" t="s">
        <v>84</v>
      </c>
      <c r="E2099" s="22">
        <v>2.64812954E8</v>
      </c>
      <c r="F2099" s="22">
        <f t="shared" si="2"/>
        <v>2622.949227</v>
      </c>
      <c r="G2099" s="23">
        <v>0.064</v>
      </c>
      <c r="H2099" s="23">
        <v>167.0</v>
      </c>
      <c r="I2099" s="23">
        <v>0.114</v>
      </c>
      <c r="J2099" s="24">
        <f t="shared" si="1200"/>
        <v>0</v>
      </c>
      <c r="K2099" s="24">
        <f t="shared" si="3"/>
        <v>0</v>
      </c>
      <c r="L2099" s="24">
        <f>IFNA(VLOOKUP(A2099,'ENERGY processed'!$A$2:$H$2692,8,0),"")</f>
        <v>168.5</v>
      </c>
      <c r="M2099" s="24">
        <f t="shared" si="5"/>
        <v>0.001668977813</v>
      </c>
      <c r="N2099" s="24">
        <f>IFNA(VLOOKUP(A2099,'HUMAN RESOURCES processed'!$A$2:$M$2692,5,0))</f>
        <v>0.029</v>
      </c>
      <c r="O2099" s="24">
        <f>IFNA(VLOOKUP(A2099,'HUMAN RESOURCES processed'!$A$2:$M$2692,6,0))</f>
        <v>0.013</v>
      </c>
      <c r="P2099" s="24">
        <f>IFNA(VLOOKUP(A2099,'HUMAN RESOURCES processed'!$A$2:$M$2692,7,0))</f>
        <v>74</v>
      </c>
      <c r="Q2099" s="24">
        <f>IFNA(VLOOKUP(A2099,'HUMAN RESOURCES processed'!$A$2:$M$2692,8,0))</f>
        <v>69</v>
      </c>
      <c r="R2099" s="24">
        <f t="shared" si="6"/>
        <v>71.5</v>
      </c>
      <c r="S2099" s="24">
        <f>IFNA(VLOOKUP(A2099,'HUMAN RESOURCES processed'!$A$2:$M$2692,9,0))</f>
        <v>0.381</v>
      </c>
      <c r="T2099" s="24">
        <f>IFNA(VLOOKUP(A2099,'HUMAN RESOURCES processed'!$A$2:$M$2692,10,0))</f>
        <v>0.559</v>
      </c>
      <c r="U2099" s="24">
        <f>IFNA(VLOOKUP(A2099,'HUMAN RESOURCES processed'!$A$2:$M$2692,11,0))</f>
        <v>0.06</v>
      </c>
      <c r="V2099" s="24">
        <f>IFNA(VLOOKUP(A2099,'HUMAN RESOURCES processed'!$A$2:$M$2692,12,0))</f>
        <v>100960</v>
      </c>
      <c r="W2099" s="24">
        <f>IFNA(VLOOKUP(A2099,'HUMAN RESOURCES processed'!$A$2:$M$2692,13,0))</f>
        <v>0.232</v>
      </c>
      <c r="X2099" s="24">
        <f>IFNA(VLOOKUP(A2099,'TOURISM processed'!$A$2:$F$2692,5,0))</f>
        <v>15000000</v>
      </c>
      <c r="Y2099" s="24">
        <f>IFNA(VLOOKUP(A2099,'TOURISM processed'!$A$2:$F$2692,6,0))</f>
        <v>16000000</v>
      </c>
      <c r="Z2099" s="24">
        <f t="shared" si="7"/>
        <v>158.4786054</v>
      </c>
      <c r="AA2099" s="24">
        <f>IFNA(VLOOKUP(A2099,'BUSINESS processed'!A2099:J4789,5,0))</f>
        <v>0.275</v>
      </c>
      <c r="AB2099" s="24">
        <f>IFNA(VLOOKUP(A2099,'BUSINESS processed'!A2099:J4789,6,0))</f>
        <v>32</v>
      </c>
      <c r="AC2099" s="24">
        <f t="shared" si="1204"/>
        <v>0</v>
      </c>
      <c r="AD2099" s="24">
        <f>IFNA(VLOOKUP(A2099,'BUSINESS processed'!A2099:J4789,8,0))</f>
        <v>164</v>
      </c>
      <c r="AE2099" s="24">
        <f>IFNA(VLOOKUP(A2099,'BUSINESS processed'!A2099:J4789,9,0))</f>
        <v>0.049</v>
      </c>
      <c r="AF2099" s="27">
        <f>IFNA(VLOOKUP(A2099,'BUSINESS processed'!A2099:J4789,10,0))</f>
        <v>0.296</v>
      </c>
      <c r="AG2099" s="26"/>
      <c r="AH2099" s="26"/>
      <c r="AI2099" s="26"/>
      <c r="AJ2099" s="26"/>
      <c r="AK2099" s="26"/>
      <c r="AL2099" s="26"/>
      <c r="AM2099" s="26"/>
      <c r="AN2099" s="26"/>
      <c r="AO2099" s="26"/>
      <c r="AP2099" s="26"/>
      <c r="AQ2099" s="26"/>
      <c r="AR2099" s="26"/>
      <c r="AS2099" s="26"/>
      <c r="AT2099" s="26"/>
      <c r="AU2099" s="26"/>
      <c r="AV2099" s="26"/>
      <c r="AW2099" s="26"/>
      <c r="AX2099" s="26"/>
      <c r="AY2099" s="26"/>
      <c r="AZ2099" s="26"/>
      <c r="BA2099" s="26"/>
      <c r="BB2099" s="26"/>
      <c r="BC2099" s="26"/>
      <c r="BD2099" s="26"/>
      <c r="BE2099" s="26"/>
      <c r="BF2099" s="26"/>
      <c r="BG2099" s="26"/>
      <c r="BH2099" s="26"/>
    </row>
    <row r="2100">
      <c r="A2100" s="18" t="str">
        <f t="shared" si="1"/>
        <v>Oceania_Tonga-Oceania_2006</v>
      </c>
      <c r="B2100" s="19" t="s">
        <v>242</v>
      </c>
      <c r="C2100" s="20" t="s">
        <v>256</v>
      </c>
      <c r="D2100" s="21" t="s">
        <v>85</v>
      </c>
      <c r="E2100" s="22">
        <v>2.95998379E8</v>
      </c>
      <c r="F2100" s="22">
        <f t="shared" si="2"/>
        <v>2912.88248</v>
      </c>
      <c r="G2100" s="23">
        <v>0.055</v>
      </c>
      <c r="H2100" s="23">
        <v>159.0</v>
      </c>
      <c r="I2100" s="23">
        <v>0.12</v>
      </c>
      <c r="J2100" s="24">
        <f t="shared" si="1200"/>
        <v>0</v>
      </c>
      <c r="K2100" s="24">
        <f t="shared" si="3"/>
        <v>0</v>
      </c>
      <c r="L2100" s="24">
        <f>IF(AND(C2100=C2099,C2100&gt;C2099),C2099,0)</f>
        <v>0</v>
      </c>
      <c r="M2100" s="24">
        <f t="shared" si="5"/>
        <v>0</v>
      </c>
      <c r="N2100" s="24">
        <f>IFNA(VLOOKUP(A2100,'HUMAN RESOURCES processed'!$A$2:$M$2692,5,0))</f>
        <v>0.029</v>
      </c>
      <c r="O2100" s="24">
        <f>IFNA(VLOOKUP(A2100,'HUMAN RESOURCES processed'!$A$2:$M$2692,6,0))</f>
        <v>0.013</v>
      </c>
      <c r="P2100" s="24">
        <f>IFNA(VLOOKUP(A2100,'HUMAN RESOURCES processed'!$A$2:$M$2692,7,0))</f>
        <v>74</v>
      </c>
      <c r="Q2100" s="24">
        <f>IFNA(VLOOKUP(A2100,'HUMAN RESOURCES processed'!$A$2:$M$2692,8,0))</f>
        <v>69</v>
      </c>
      <c r="R2100" s="24">
        <f t="shared" si="6"/>
        <v>71.5</v>
      </c>
      <c r="S2100" s="24">
        <f>IFNA(VLOOKUP(A2100,'HUMAN RESOURCES processed'!$A$2:$M$2692,9,0))</f>
        <v>0.38</v>
      </c>
      <c r="T2100" s="24">
        <f>IFNA(VLOOKUP(A2100,'HUMAN RESOURCES processed'!$A$2:$M$2692,10,0))</f>
        <v>0.56</v>
      </c>
      <c r="U2100" s="24">
        <f>IFNA(VLOOKUP(A2100,'HUMAN RESOURCES processed'!$A$2:$M$2692,11,0))</f>
        <v>0.06</v>
      </c>
      <c r="V2100" s="24">
        <f>IFNA(VLOOKUP(A2100,'HUMAN RESOURCES processed'!$A$2:$M$2692,12,0))</f>
        <v>101617</v>
      </c>
      <c r="W2100" s="24">
        <f>IFNA(VLOOKUP(A2100,'HUMAN RESOURCES processed'!$A$2:$M$2692,13,0))</f>
        <v>0.232</v>
      </c>
      <c r="X2100" s="24">
        <f>IFNA(VLOOKUP(A2100,'TOURISM processed'!$A$2:$F$2692,5,0))</f>
        <v>15700000</v>
      </c>
      <c r="Y2100" s="24">
        <f>IFNA(VLOOKUP(A2100,'TOURISM processed'!$A$2:$F$2692,6,0))</f>
        <v>16400000</v>
      </c>
      <c r="Z2100" s="24">
        <f t="shared" si="7"/>
        <v>161.3903185</v>
      </c>
      <c r="AA2100" s="24">
        <f>IFNA(VLOOKUP(A2100,'BUSINESS processed'!A2100:J4790,5,0))</f>
        <v>0.275</v>
      </c>
      <c r="AB2100" s="24">
        <f>IFNA(VLOOKUP(A2100,'BUSINESS processed'!A2100:J4790,6,0))</f>
        <v>32</v>
      </c>
      <c r="AC2100" s="24">
        <f t="shared" si="1204"/>
        <v>0</v>
      </c>
      <c r="AD2100" s="24">
        <f>IFNA(VLOOKUP(A2100,'BUSINESS processed'!A2100:J4790,8,0))</f>
        <v>164</v>
      </c>
      <c r="AE2100" s="24">
        <f>IFNA(VLOOKUP(A2100,'BUSINESS processed'!A2100:J4790,9,0))</f>
        <v>0.059</v>
      </c>
      <c r="AF2100" s="27">
        <f>IFNA(VLOOKUP(A2100,'BUSINESS processed'!A2100:J4790,10,0))</f>
        <v>0.296</v>
      </c>
      <c r="AG2100" s="26"/>
      <c r="AH2100" s="26"/>
      <c r="AI2100" s="26"/>
      <c r="AJ2100" s="26"/>
      <c r="AK2100" s="26"/>
      <c r="AL2100" s="26"/>
      <c r="AM2100" s="26"/>
      <c r="AN2100" s="26"/>
      <c r="AO2100" s="26"/>
      <c r="AP2100" s="26"/>
      <c r="AQ2100" s="26"/>
      <c r="AR2100" s="26"/>
      <c r="AS2100" s="26"/>
      <c r="AT2100" s="26"/>
      <c r="AU2100" s="26"/>
      <c r="AV2100" s="26"/>
      <c r="AW2100" s="26"/>
      <c r="AX2100" s="26"/>
      <c r="AY2100" s="26"/>
      <c r="AZ2100" s="26"/>
      <c r="BA2100" s="26"/>
      <c r="BB2100" s="26"/>
      <c r="BC2100" s="26"/>
      <c r="BD2100" s="26"/>
      <c r="BE2100" s="26"/>
      <c r="BF2100" s="26"/>
      <c r="BG2100" s="26"/>
      <c r="BH2100" s="26"/>
    </row>
    <row r="2101">
      <c r="A2101" s="18" t="str">
        <f t="shared" si="1"/>
        <v>Oceania_Tonga-Oceania_2007</v>
      </c>
      <c r="B2101" s="19" t="s">
        <v>242</v>
      </c>
      <c r="C2101" s="20" t="s">
        <v>256</v>
      </c>
      <c r="D2101" s="21" t="s">
        <v>86</v>
      </c>
      <c r="E2101" s="22">
        <v>3.01064027E8</v>
      </c>
      <c r="F2101" s="22">
        <f t="shared" si="2"/>
        <v>2943.268846</v>
      </c>
      <c r="G2101" s="23">
        <v>0.069</v>
      </c>
      <c r="H2101" s="23">
        <v>205.0</v>
      </c>
      <c r="I2101" s="23">
        <v>0.122</v>
      </c>
      <c r="J2101" s="24">
        <f t="shared" si="1200"/>
        <v>0</v>
      </c>
      <c r="K2101" s="24">
        <f t="shared" si="3"/>
        <v>0</v>
      </c>
      <c r="L2101" s="24">
        <f>IFNA(VLOOKUP(A2101,'ENERGY processed'!$A$2:$H$2692,8,0),"")</f>
        <v>143</v>
      </c>
      <c r="M2101" s="24">
        <f t="shared" si="5"/>
        <v>0.001397999785</v>
      </c>
      <c r="N2101" s="24">
        <f>IFNA(VLOOKUP(A2101,'HUMAN RESOURCES processed'!$A$2:$M$2692,5,0))</f>
        <v>0.028</v>
      </c>
      <c r="O2101" s="24">
        <f>IFNA(VLOOKUP(A2101,'HUMAN RESOURCES processed'!$A$2:$M$2692,6,0))</f>
        <v>0.013</v>
      </c>
      <c r="P2101" s="24">
        <f>IFNA(VLOOKUP(A2101,'HUMAN RESOURCES processed'!$A$2:$M$2692,7,0))</f>
        <v>75</v>
      </c>
      <c r="Q2101" s="24">
        <f>IFNA(VLOOKUP(A2101,'HUMAN RESOURCES processed'!$A$2:$M$2692,8,0))</f>
        <v>69</v>
      </c>
      <c r="R2101" s="24">
        <f t="shared" si="6"/>
        <v>72</v>
      </c>
      <c r="S2101" s="24">
        <f>IFNA(VLOOKUP(A2101,'HUMAN RESOURCES processed'!$A$2:$M$2692,9,0))</f>
        <v>0.379</v>
      </c>
      <c r="T2101" s="24">
        <f>IFNA(VLOOKUP(A2101,'HUMAN RESOURCES processed'!$A$2:$M$2692,10,0))</f>
        <v>0.561</v>
      </c>
      <c r="U2101" s="24">
        <f>IFNA(VLOOKUP(A2101,'HUMAN RESOURCES processed'!$A$2:$M$2692,11,0))</f>
        <v>0.06</v>
      </c>
      <c r="V2101" s="24">
        <f>IFNA(VLOOKUP(A2101,'HUMAN RESOURCES processed'!$A$2:$M$2692,12,0))</f>
        <v>102289</v>
      </c>
      <c r="W2101" s="24">
        <f>IFNA(VLOOKUP(A2101,'HUMAN RESOURCES processed'!$A$2:$M$2692,13,0))</f>
        <v>0.232</v>
      </c>
      <c r="X2101" s="24">
        <f>IFNA(VLOOKUP(A2101,'TOURISM processed'!$A$2:$F$2692,5,0))</f>
        <v>15200000</v>
      </c>
      <c r="Y2101" s="24">
        <f>IFNA(VLOOKUP(A2101,'TOURISM processed'!$A$2:$F$2692,6,0))</f>
        <v>19200000</v>
      </c>
      <c r="Z2101" s="24">
        <f t="shared" si="7"/>
        <v>187.7034676</v>
      </c>
      <c r="AA2101" s="24">
        <f>IFNA(VLOOKUP(A2101,'BUSINESS processed'!A2101:J4791,5,0))</f>
        <v>0.275</v>
      </c>
      <c r="AB2101" s="24">
        <f>IFNA(VLOOKUP(A2101,'BUSINESS processed'!A2101:J4791,6,0))</f>
        <v>32</v>
      </c>
      <c r="AC2101" s="24">
        <f t="shared" si="1204"/>
        <v>0</v>
      </c>
      <c r="AD2101" s="24">
        <f>IFNA(VLOOKUP(A2101,'BUSINESS processed'!A2101:J4791,8,0))</f>
        <v>164</v>
      </c>
      <c r="AE2101" s="24">
        <f>IFNA(VLOOKUP(A2101,'BUSINESS processed'!A2101:J4791,9,0))</f>
        <v>0.072</v>
      </c>
      <c r="AF2101" s="27">
        <f>IFNA(VLOOKUP(A2101,'BUSINESS processed'!A2101:J4791,10,0))</f>
        <v>0.455</v>
      </c>
      <c r="AG2101" s="26"/>
      <c r="AH2101" s="26"/>
      <c r="AI2101" s="26"/>
      <c r="AJ2101" s="26"/>
      <c r="AK2101" s="26"/>
      <c r="AL2101" s="26"/>
      <c r="AM2101" s="26"/>
      <c r="AN2101" s="26"/>
      <c r="AO2101" s="26"/>
      <c r="AP2101" s="26"/>
      <c r="AQ2101" s="26"/>
      <c r="AR2101" s="26"/>
      <c r="AS2101" s="26"/>
      <c r="AT2101" s="26"/>
      <c r="AU2101" s="26"/>
      <c r="AV2101" s="26"/>
      <c r="AW2101" s="26"/>
      <c r="AX2101" s="26"/>
      <c r="AY2101" s="26"/>
      <c r="AZ2101" s="26"/>
      <c r="BA2101" s="26"/>
      <c r="BB2101" s="26"/>
      <c r="BC2101" s="26"/>
      <c r="BD2101" s="26"/>
      <c r="BE2101" s="26"/>
      <c r="BF2101" s="26"/>
      <c r="BG2101" s="26"/>
      <c r="BH2101" s="26"/>
    </row>
    <row r="2102">
      <c r="A2102" s="18" t="str">
        <f t="shared" si="1"/>
        <v>Oceania_Tonga-Oceania_2008</v>
      </c>
      <c r="B2102" s="19" t="s">
        <v>242</v>
      </c>
      <c r="C2102" s="20" t="s">
        <v>256</v>
      </c>
      <c r="D2102" s="21" t="s">
        <v>87</v>
      </c>
      <c r="E2102" s="22">
        <v>3.46850176E8</v>
      </c>
      <c r="F2102" s="22">
        <f t="shared" si="2"/>
        <v>3369.211109</v>
      </c>
      <c r="G2102" s="23">
        <v>0.063</v>
      </c>
      <c r="H2102" s="23">
        <v>207.0</v>
      </c>
      <c r="I2102" s="23">
        <v>0.125</v>
      </c>
      <c r="J2102" s="24">
        <f>IFNA(VLOOKUP(A2102,'ENERGY processed'!$A$2:$H$2692,7,0),"")</f>
        <v>57</v>
      </c>
      <c r="K2102" s="24">
        <f t="shared" si="3"/>
        <v>0.0005536829631</v>
      </c>
      <c r="L2102" s="24">
        <f>IFNA(VLOOKUP(A2102,'ENERGY processed'!$A$2:$H$2692,8,0),"")</f>
        <v>172</v>
      </c>
      <c r="M2102" s="24">
        <f t="shared" si="5"/>
        <v>0.001670762625</v>
      </c>
      <c r="N2102" s="24">
        <f>IFNA(VLOOKUP(A2102,'HUMAN RESOURCES processed'!$A$2:$M$2692,5,0))</f>
        <v>0.028</v>
      </c>
      <c r="O2102" s="24">
        <f>IFNA(VLOOKUP(A2102,'HUMAN RESOURCES processed'!$A$2:$M$2692,6,0))</f>
        <v>0.012</v>
      </c>
      <c r="P2102" s="24">
        <f>IFNA(VLOOKUP(A2102,'HUMAN RESOURCES processed'!$A$2:$M$2692,7,0))</f>
        <v>75</v>
      </c>
      <c r="Q2102" s="24">
        <f>IFNA(VLOOKUP(A2102,'HUMAN RESOURCES processed'!$A$2:$M$2692,8,0))</f>
        <v>69</v>
      </c>
      <c r="R2102" s="24">
        <f t="shared" si="6"/>
        <v>72</v>
      </c>
      <c r="S2102" s="24">
        <f>IFNA(VLOOKUP(A2102,'HUMAN RESOURCES processed'!$A$2:$M$2692,9,0))</f>
        <v>0.377</v>
      </c>
      <c r="T2102" s="24">
        <f>IFNA(VLOOKUP(A2102,'HUMAN RESOURCES processed'!$A$2:$M$2692,10,0))</f>
        <v>0.563</v>
      </c>
      <c r="U2102" s="24">
        <f>IFNA(VLOOKUP(A2102,'HUMAN RESOURCES processed'!$A$2:$M$2692,11,0))</f>
        <v>0.059</v>
      </c>
      <c r="V2102" s="24">
        <f>IFNA(VLOOKUP(A2102,'HUMAN RESOURCES processed'!$A$2:$M$2692,12,0))</f>
        <v>102947</v>
      </c>
      <c r="W2102" s="24">
        <f>IFNA(VLOOKUP(A2102,'HUMAN RESOURCES processed'!$A$2:$M$2692,13,0))</f>
        <v>0.233</v>
      </c>
      <c r="X2102" s="24">
        <f>IFNA(VLOOKUP(A2102,'TOURISM processed'!$A$2:$F$2692,5,0))</f>
        <v>19500000</v>
      </c>
      <c r="Y2102" s="24">
        <f>IFNA(VLOOKUP(A2102,'TOURISM processed'!$A$2:$F$2692,6,0))</f>
        <v>25100000</v>
      </c>
      <c r="Z2102" s="24">
        <f t="shared" si="7"/>
        <v>243.8147785</v>
      </c>
      <c r="AA2102" s="24">
        <f>IFNA(VLOOKUP(A2102,'BUSINESS processed'!A2102:J4792,5,0))</f>
        <v>0.275</v>
      </c>
      <c r="AB2102" s="24">
        <f>IFNA(VLOOKUP(A2102,'BUSINESS processed'!A2102:J4792,6,0))</f>
        <v>25</v>
      </c>
      <c r="AC2102" s="24">
        <f t="shared" si="1204"/>
        <v>0</v>
      </c>
      <c r="AD2102" s="24">
        <f>IFNA(VLOOKUP(A2102,'BUSINESS processed'!A2102:J4792,8,0))</f>
        <v>164</v>
      </c>
      <c r="AE2102" s="24">
        <f>IFNA(VLOOKUP(A2102,'BUSINESS processed'!A2102:J4792,9,0))</f>
        <v>0.081</v>
      </c>
      <c r="AF2102" s="27">
        <f>IFNA(VLOOKUP(A2102,'BUSINESS processed'!A2102:J4792,10,0))</f>
        <v>0.49</v>
      </c>
      <c r="AG2102" s="26"/>
      <c r="AH2102" s="26"/>
      <c r="AI2102" s="26"/>
      <c r="AJ2102" s="26"/>
      <c r="AK2102" s="26"/>
      <c r="AL2102" s="26"/>
      <c r="AM2102" s="26"/>
      <c r="AN2102" s="26"/>
      <c r="AO2102" s="26"/>
      <c r="AP2102" s="26"/>
      <c r="AQ2102" s="26"/>
      <c r="AR2102" s="26"/>
      <c r="AS2102" s="26"/>
      <c r="AT2102" s="26"/>
      <c r="AU2102" s="26"/>
      <c r="AV2102" s="26"/>
      <c r="AW2102" s="26"/>
      <c r="AX2102" s="26"/>
      <c r="AY2102" s="26"/>
      <c r="AZ2102" s="26"/>
      <c r="BA2102" s="26"/>
      <c r="BB2102" s="26"/>
      <c r="BC2102" s="26"/>
      <c r="BD2102" s="26"/>
      <c r="BE2102" s="26"/>
      <c r="BF2102" s="26"/>
      <c r="BG2102" s="26"/>
      <c r="BH2102" s="26"/>
    </row>
    <row r="2103">
      <c r="A2103" s="18" t="str">
        <f t="shared" si="1"/>
        <v>Oceania_Tonga-Oceania_2009</v>
      </c>
      <c r="B2103" s="19" t="s">
        <v>242</v>
      </c>
      <c r="C2103" s="20" t="s">
        <v>256</v>
      </c>
      <c r="D2103" s="21" t="s">
        <v>88</v>
      </c>
      <c r="E2103" s="22">
        <v>3.18522296E8</v>
      </c>
      <c r="F2103" s="22">
        <f t="shared" si="2"/>
        <v>3075.816179</v>
      </c>
      <c r="G2103" s="23">
        <v>0.046</v>
      </c>
      <c r="H2103" s="23">
        <v>145.0</v>
      </c>
      <c r="I2103" s="23">
        <v>0.125</v>
      </c>
      <c r="J2103" s="24">
        <f>IFNA(VLOOKUP(A2103,'ENERGY processed'!$A$2:$H$2692,7,0),"")</f>
        <v>58</v>
      </c>
      <c r="K2103" s="24">
        <f t="shared" si="3"/>
        <v>0.0005600780247</v>
      </c>
      <c r="L2103" s="24">
        <f>IFNA(VLOOKUP(A2103,'ENERGY processed'!$A$2:$H$2692,8,0),"")</f>
        <v>150.5</v>
      </c>
      <c r="M2103" s="24">
        <f t="shared" si="5"/>
        <v>0.001453305909</v>
      </c>
      <c r="N2103" s="24">
        <f>IFNA(VLOOKUP(A2103,'HUMAN RESOURCES processed'!$A$2:$M$2692,5,0))</f>
        <v>0.028</v>
      </c>
      <c r="O2103" s="24">
        <f>IFNA(VLOOKUP(A2103,'HUMAN RESOURCES processed'!$A$2:$M$2692,6,0))</f>
        <v>0.012</v>
      </c>
      <c r="P2103" s="24">
        <f>IFNA(VLOOKUP(A2103,'HUMAN RESOURCES processed'!$A$2:$M$2692,7,0))</f>
        <v>75</v>
      </c>
      <c r="Q2103" s="24">
        <f>IFNA(VLOOKUP(A2103,'HUMAN RESOURCES processed'!$A$2:$M$2692,8,0))</f>
        <v>69</v>
      </c>
      <c r="R2103" s="24">
        <f t="shared" si="6"/>
        <v>72</v>
      </c>
      <c r="S2103" s="24">
        <f>IFNA(VLOOKUP(A2103,'HUMAN RESOURCES processed'!$A$2:$M$2692,9,0))</f>
        <v>0.376</v>
      </c>
      <c r="T2103" s="24">
        <f>IFNA(VLOOKUP(A2103,'HUMAN RESOURCES processed'!$A$2:$M$2692,10,0))</f>
        <v>0.565</v>
      </c>
      <c r="U2103" s="24">
        <f>IFNA(VLOOKUP(A2103,'HUMAN RESOURCES processed'!$A$2:$M$2692,11,0))</f>
        <v>0.059</v>
      </c>
      <c r="V2103" s="24">
        <f>IFNA(VLOOKUP(A2103,'HUMAN RESOURCES processed'!$A$2:$M$2692,12,0))</f>
        <v>103557</v>
      </c>
      <c r="W2103" s="24">
        <f>IFNA(VLOOKUP(A2103,'HUMAN RESOURCES processed'!$A$2:$M$2692,13,0))</f>
        <v>0.233</v>
      </c>
      <c r="X2103" s="24">
        <f>IFNA(VLOOKUP(A2103,'TOURISM processed'!$A$2:$F$2692,5,0))</f>
        <v>16800000</v>
      </c>
      <c r="Y2103" s="24">
        <f>IFNA(VLOOKUP(A2103,'TOURISM processed'!$A$2:$F$2692,6,0))</f>
        <v>19100000</v>
      </c>
      <c r="Z2103" s="24">
        <f t="shared" si="7"/>
        <v>184.4394874</v>
      </c>
      <c r="AA2103" s="24">
        <f>IFNA(VLOOKUP(A2103,'BUSINESS processed'!A2103:J4793,5,0))</f>
        <v>0.275</v>
      </c>
      <c r="AB2103" s="24">
        <f>IFNA(VLOOKUP(A2103,'BUSINESS processed'!A2103:J4793,6,0))</f>
        <v>25</v>
      </c>
      <c r="AC2103" s="24">
        <f t="shared" si="1204"/>
        <v>0</v>
      </c>
      <c r="AD2103" s="24">
        <f>IFNA(VLOOKUP(A2103,'BUSINESS processed'!A2103:J4793,8,0))</f>
        <v>164</v>
      </c>
      <c r="AE2103" s="24">
        <f>IFNA(VLOOKUP(A2103,'BUSINESS processed'!A2103:J4793,9,0))</f>
        <v>0.1</v>
      </c>
      <c r="AF2103" s="27">
        <f>IFNA(VLOOKUP(A2103,'BUSINESS processed'!A2103:J4793,10,0))</f>
        <v>0.512</v>
      </c>
      <c r="AG2103" s="26"/>
      <c r="AH2103" s="26"/>
      <c r="AI2103" s="26"/>
      <c r="AJ2103" s="26"/>
      <c r="AK2103" s="26"/>
      <c r="AL2103" s="26"/>
      <c r="AM2103" s="26"/>
      <c r="AN2103" s="26"/>
      <c r="AO2103" s="26"/>
      <c r="AP2103" s="26"/>
      <c r="AQ2103" s="26"/>
      <c r="AR2103" s="26"/>
      <c r="AS2103" s="26"/>
      <c r="AT2103" s="26"/>
      <c r="AU2103" s="26"/>
      <c r="AV2103" s="26"/>
      <c r="AW2103" s="26"/>
      <c r="AX2103" s="26"/>
      <c r="AY2103" s="26"/>
      <c r="AZ2103" s="26"/>
      <c r="BA2103" s="26"/>
      <c r="BB2103" s="26"/>
      <c r="BC2103" s="26"/>
      <c r="BD2103" s="26"/>
      <c r="BE2103" s="26"/>
      <c r="BF2103" s="26"/>
      <c r="BG2103" s="26"/>
      <c r="BH2103" s="26"/>
    </row>
    <row r="2104">
      <c r="A2104" s="18" t="str">
        <f t="shared" si="1"/>
        <v>Oceania_Tonga-Oceania_2010</v>
      </c>
      <c r="B2104" s="19" t="s">
        <v>242</v>
      </c>
      <c r="C2104" s="20" t="s">
        <v>256</v>
      </c>
      <c r="D2104" s="21" t="s">
        <v>89</v>
      </c>
      <c r="E2104" s="22">
        <v>3.69212477E8</v>
      </c>
      <c r="F2104" s="22">
        <f t="shared" si="2"/>
        <v>3546.777815</v>
      </c>
      <c r="G2104" s="23">
        <v>0.048</v>
      </c>
      <c r="H2104" s="23">
        <v>172.0</v>
      </c>
      <c r="I2104" s="23">
        <v>0.115</v>
      </c>
      <c r="J2104" s="24">
        <f>IF(AND( C2104=C2103,D2104&gt;D2103),J2103,"")</f>
        <v>58</v>
      </c>
      <c r="K2104" s="24">
        <f t="shared" si="3"/>
        <v>0.0005571672847</v>
      </c>
      <c r="L2104" s="24">
        <f>IF(AND(C2104=C2103,C2104&gt;C2103),C2103,0)</f>
        <v>0</v>
      </c>
      <c r="M2104" s="24">
        <f t="shared" si="5"/>
        <v>0</v>
      </c>
      <c r="N2104" s="24">
        <f>IFNA(VLOOKUP(A2104,'HUMAN RESOURCES processed'!$A$2:$M$2692,5,0))</f>
        <v>0.027</v>
      </c>
      <c r="O2104" s="24">
        <f>IFNA(VLOOKUP(A2104,'HUMAN RESOURCES processed'!$A$2:$M$2692,6,0))</f>
        <v>0.012</v>
      </c>
      <c r="P2104" s="24">
        <f>IFNA(VLOOKUP(A2104,'HUMAN RESOURCES processed'!$A$2:$M$2692,7,0))</f>
        <v>75</v>
      </c>
      <c r="Q2104" s="24">
        <f>IFNA(VLOOKUP(A2104,'HUMAN RESOURCES processed'!$A$2:$M$2692,8,0))</f>
        <v>69</v>
      </c>
      <c r="R2104" s="24">
        <f t="shared" si="6"/>
        <v>72</v>
      </c>
      <c r="S2104" s="24">
        <f>IFNA(VLOOKUP(A2104,'HUMAN RESOURCES processed'!$A$2:$M$2692,9,0))</f>
        <v>0.375</v>
      </c>
      <c r="T2104" s="24">
        <f>IFNA(VLOOKUP(A2104,'HUMAN RESOURCES processed'!$A$2:$M$2692,10,0))</f>
        <v>0.567</v>
      </c>
      <c r="U2104" s="24">
        <f>IFNA(VLOOKUP(A2104,'HUMAN RESOURCES processed'!$A$2:$M$2692,11,0))</f>
        <v>0.059</v>
      </c>
      <c r="V2104" s="24">
        <f>IFNA(VLOOKUP(A2104,'HUMAN RESOURCES processed'!$A$2:$M$2692,12,0))</f>
        <v>104098</v>
      </c>
      <c r="W2104" s="24">
        <f>IFNA(VLOOKUP(A2104,'HUMAN RESOURCES processed'!$A$2:$M$2692,13,0))</f>
        <v>0.234</v>
      </c>
      <c r="X2104" s="24">
        <f t="shared" ref="X2104:X2106" si="1206">IF(AND(C2104=C2103,D2104&gt;D2103),X2103,0)</f>
        <v>16800000</v>
      </c>
      <c r="Y2104" s="24">
        <f t="shared" ref="Y2104:Y2106" si="1207">IF(AND(C2104=C2103,D2104&gt;D2103),Y2103,0)</f>
        <v>19100000</v>
      </c>
      <c r="Z2104" s="24">
        <f t="shared" si="7"/>
        <v>183.4809506</v>
      </c>
      <c r="AA2104" s="24">
        <f>IFNA(VLOOKUP(A2104,'BUSINESS processed'!A2104:J4794,5,0))</f>
        <v>0.254</v>
      </c>
      <c r="AB2104" s="24">
        <f>IFNA(VLOOKUP(A2104,'BUSINESS processed'!A2104:J4794,6,0))</f>
        <v>25</v>
      </c>
      <c r="AC2104" s="24">
        <f t="shared" si="1204"/>
        <v>0</v>
      </c>
      <c r="AD2104" s="24">
        <f>IFNA(VLOOKUP(A2104,'BUSINESS processed'!A2104:J4794,8,0))</f>
        <v>164</v>
      </c>
      <c r="AE2104" s="24">
        <f>IFNA(VLOOKUP(A2104,'BUSINESS processed'!A2104:J4794,9,0))</f>
        <v>0.16</v>
      </c>
      <c r="AF2104" s="27">
        <f>IFNA(VLOOKUP(A2104,'BUSINESS processed'!A2104:J4794,10,0))</f>
        <v>0.522</v>
      </c>
      <c r="AG2104" s="26"/>
      <c r="AH2104" s="26"/>
      <c r="AI2104" s="26"/>
      <c r="AJ2104" s="26"/>
      <c r="AK2104" s="26"/>
      <c r="AL2104" s="26"/>
      <c r="AM2104" s="26"/>
      <c r="AN2104" s="26"/>
      <c r="AO2104" s="26"/>
      <c r="AP2104" s="26"/>
      <c r="AQ2104" s="26"/>
      <c r="AR2104" s="26"/>
      <c r="AS2104" s="26"/>
      <c r="AT2104" s="26"/>
      <c r="AU2104" s="26"/>
      <c r="AV2104" s="26"/>
      <c r="AW2104" s="26"/>
      <c r="AX2104" s="26"/>
      <c r="AY2104" s="26"/>
      <c r="AZ2104" s="26"/>
      <c r="BA2104" s="26"/>
      <c r="BB2104" s="26"/>
      <c r="BC2104" s="26"/>
      <c r="BD2104" s="26"/>
      <c r="BE2104" s="26"/>
      <c r="BF2104" s="26"/>
      <c r="BG2104" s="26"/>
      <c r="BH2104" s="26"/>
    </row>
    <row r="2105">
      <c r="A2105" s="18" t="str">
        <f t="shared" si="1"/>
        <v>Oceania_Tonga-Oceania_2011</v>
      </c>
      <c r="B2105" s="19" t="s">
        <v>242</v>
      </c>
      <c r="C2105" s="20" t="s">
        <v>256</v>
      </c>
      <c r="D2105" s="21" t="s">
        <v>90</v>
      </c>
      <c r="E2105" s="22">
        <v>4.23038017E8</v>
      </c>
      <c r="F2105" s="22">
        <f t="shared" si="2"/>
        <v>4046.119871</v>
      </c>
      <c r="G2105" s="23">
        <v>0.05</v>
      </c>
      <c r="H2105" s="23">
        <v>219.0</v>
      </c>
      <c r="I2105" s="23">
        <v>0.114</v>
      </c>
      <c r="J2105" s="24">
        <f>IFNA(VLOOKUP(A2105,'ENERGY processed'!$A$2:$H$2692,7,0),"")</f>
        <v>57</v>
      </c>
      <c r="K2105" s="24">
        <f t="shared" si="3"/>
        <v>0.0005451728294</v>
      </c>
      <c r="L2105" s="24">
        <f>IFNA(VLOOKUP(A2105,'ENERGY processed'!$A$2:$H$2692,8,0),"")</f>
        <v>158</v>
      </c>
      <c r="M2105" s="24">
        <f t="shared" si="5"/>
        <v>0.001511180825</v>
      </c>
      <c r="N2105" s="24">
        <f>IFNA(VLOOKUP(A2105,'HUMAN RESOURCES processed'!$A$2:$M$2692,5,0))</f>
        <v>0.027</v>
      </c>
      <c r="O2105" s="24">
        <f>IFNA(VLOOKUP(A2105,'HUMAN RESOURCES processed'!$A$2:$M$2692,6,0))</f>
        <v>0.011</v>
      </c>
      <c r="P2105" s="24">
        <f>IFNA(VLOOKUP(A2105,'HUMAN RESOURCES processed'!$A$2:$M$2692,7,0))</f>
        <v>75</v>
      </c>
      <c r="Q2105" s="24">
        <f>IFNA(VLOOKUP(A2105,'HUMAN RESOURCES processed'!$A$2:$M$2692,8,0))</f>
        <v>69</v>
      </c>
      <c r="R2105" s="24">
        <f t="shared" si="6"/>
        <v>72</v>
      </c>
      <c r="S2105" s="24">
        <f>IFNA(VLOOKUP(A2105,'HUMAN RESOURCES processed'!$A$2:$M$2692,9,0))</f>
        <v>0.374</v>
      </c>
      <c r="T2105" s="24">
        <f>IFNA(VLOOKUP(A2105,'HUMAN RESOURCES processed'!$A$2:$M$2692,10,0))</f>
        <v>0.568</v>
      </c>
      <c r="U2105" s="24">
        <f>IFNA(VLOOKUP(A2105,'HUMAN RESOURCES processed'!$A$2:$M$2692,11,0))</f>
        <v>0.058</v>
      </c>
      <c r="V2105" s="24">
        <f>IFNA(VLOOKUP(A2105,'HUMAN RESOURCES processed'!$A$2:$M$2692,12,0))</f>
        <v>104554</v>
      </c>
      <c r="W2105" s="24">
        <f>IFNA(VLOOKUP(A2105,'HUMAN RESOURCES processed'!$A$2:$M$2692,13,0))</f>
        <v>0.234</v>
      </c>
      <c r="X2105" s="24">
        <f t="shared" si="1206"/>
        <v>16800000</v>
      </c>
      <c r="Y2105" s="24">
        <f t="shared" si="1207"/>
        <v>19100000</v>
      </c>
      <c r="Z2105" s="24">
        <f t="shared" si="7"/>
        <v>182.68072</v>
      </c>
      <c r="AA2105" s="24">
        <f>IFNA(VLOOKUP(A2105,'BUSINESS processed'!A2105:J4795,5,0))</f>
        <v>0.254</v>
      </c>
      <c r="AB2105" s="24">
        <f>IFNA(VLOOKUP(A2105,'BUSINESS processed'!A2105:J4795,6,0))</f>
        <v>16</v>
      </c>
      <c r="AC2105" s="24">
        <f t="shared" si="1204"/>
        <v>0</v>
      </c>
      <c r="AD2105" s="24">
        <f>IFNA(VLOOKUP(A2105,'BUSINESS processed'!A2105:J4795,8,0))</f>
        <v>164</v>
      </c>
      <c r="AE2105" s="24">
        <f>IFNA(VLOOKUP(A2105,'BUSINESS processed'!A2105:J4795,9,0))</f>
        <v>0.25</v>
      </c>
      <c r="AF2105" s="27">
        <f>IFNA(VLOOKUP(A2105,'BUSINESS processed'!A2105:J4795,10,0))</f>
        <v>0.526</v>
      </c>
      <c r="AG2105" s="26"/>
      <c r="AH2105" s="26"/>
      <c r="AI2105" s="26"/>
      <c r="AJ2105" s="26"/>
      <c r="AK2105" s="26"/>
      <c r="AL2105" s="26"/>
      <c r="AM2105" s="26"/>
      <c r="AN2105" s="26"/>
      <c r="AO2105" s="26"/>
      <c r="AP2105" s="26"/>
      <c r="AQ2105" s="26"/>
      <c r="AR2105" s="26"/>
      <c r="AS2105" s="26"/>
      <c r="AT2105" s="26"/>
      <c r="AU2105" s="26"/>
      <c r="AV2105" s="26"/>
      <c r="AW2105" s="26"/>
      <c r="AX2105" s="26"/>
      <c r="AY2105" s="26"/>
      <c r="AZ2105" s="26"/>
      <c r="BA2105" s="26"/>
      <c r="BB2105" s="26"/>
      <c r="BC2105" s="26"/>
      <c r="BD2105" s="26"/>
      <c r="BE2105" s="26"/>
      <c r="BF2105" s="26"/>
      <c r="BG2105" s="26"/>
      <c r="BH2105" s="26"/>
    </row>
    <row r="2106">
      <c r="A2106" s="18" t="str">
        <f t="shared" si="1"/>
        <v>Oceania_Tonga-Oceania_2012</v>
      </c>
      <c r="B2106" s="19" t="s">
        <v>242</v>
      </c>
      <c r="C2106" s="20" t="s">
        <v>256</v>
      </c>
      <c r="D2106" s="21" t="s">
        <v>91</v>
      </c>
      <c r="E2106" s="22">
        <v>4.71575497E8</v>
      </c>
      <c r="F2106" s="22">
        <f t="shared" si="2"/>
        <v>4493.720252</v>
      </c>
      <c r="G2106" s="23">
        <v>0.054</v>
      </c>
      <c r="H2106" s="23">
        <v>238.0</v>
      </c>
      <c r="I2106" s="23">
        <v>0.1</v>
      </c>
      <c r="J2106" s="24">
        <f>IF(AND( C2106=C2105,D2106&gt;D2105),J2105,"")</f>
        <v>57</v>
      </c>
      <c r="K2106" s="24">
        <f t="shared" si="3"/>
        <v>0.0005431623484</v>
      </c>
      <c r="L2106" s="24">
        <f>IFNA(VLOOKUP(A2106,'ENERGY processed'!$A$2:$H$2692,8,0),"")</f>
        <v>148.5</v>
      </c>
      <c r="M2106" s="24">
        <f t="shared" si="5"/>
        <v>0.001415080855</v>
      </c>
      <c r="N2106" s="24">
        <f>IFNA(VLOOKUP(A2106,'HUMAN RESOURCES processed'!$A$2:$M$2692,5,0))</f>
        <v>0.026</v>
      </c>
      <c r="O2106" s="24">
        <f>IFNA(VLOOKUP(A2106,'HUMAN RESOURCES processed'!$A$2:$M$2692,6,0))</f>
        <v>0.011</v>
      </c>
      <c r="P2106" s="24">
        <f>IFNA(VLOOKUP(A2106,'HUMAN RESOURCES processed'!$A$2:$M$2692,7,0))</f>
        <v>75</v>
      </c>
      <c r="Q2106" s="24">
        <f>IFNA(VLOOKUP(A2106,'HUMAN RESOURCES processed'!$A$2:$M$2692,8,0))</f>
        <v>70</v>
      </c>
      <c r="R2106" s="24">
        <f t="shared" si="6"/>
        <v>72.5</v>
      </c>
      <c r="S2106" s="24">
        <f>IFNA(VLOOKUP(A2106,'HUMAN RESOURCES processed'!$A$2:$M$2692,9,0))</f>
        <v>0.373</v>
      </c>
      <c r="T2106" s="24">
        <f>IFNA(VLOOKUP(A2106,'HUMAN RESOURCES processed'!$A$2:$M$2692,10,0))</f>
        <v>0.568</v>
      </c>
      <c r="U2106" s="24">
        <f>IFNA(VLOOKUP(A2106,'HUMAN RESOURCES processed'!$A$2:$M$2692,11,0))</f>
        <v>0.058</v>
      </c>
      <c r="V2106" s="24">
        <f>IFNA(VLOOKUP(A2106,'HUMAN RESOURCES processed'!$A$2:$M$2692,12,0))</f>
        <v>104941</v>
      </c>
      <c r="W2106" s="24">
        <f>IFNA(VLOOKUP(A2106,'HUMAN RESOURCES processed'!$A$2:$M$2692,13,0))</f>
        <v>0.235</v>
      </c>
      <c r="X2106" s="24">
        <f t="shared" si="1206"/>
        <v>16800000</v>
      </c>
      <c r="Y2106" s="24">
        <f t="shared" si="1207"/>
        <v>19100000</v>
      </c>
      <c r="Z2106" s="24">
        <f t="shared" si="7"/>
        <v>182.0070325</v>
      </c>
      <c r="AA2106" s="24">
        <f>IFNA(VLOOKUP(A2106,'BUSINESS processed'!A2106:J4796,5,0))</f>
        <v>0.254</v>
      </c>
      <c r="AB2106" s="24">
        <f>IFNA(VLOOKUP(A2106,'BUSINESS processed'!A2106:J4796,6,0))</f>
        <v>16</v>
      </c>
      <c r="AC2106" s="24">
        <f>IFNA(VLOOKUP(A2106,'BUSINESS processed'!A2106:J4796,7,0))</f>
        <v>60</v>
      </c>
      <c r="AD2106" s="24">
        <f>IFNA(VLOOKUP(A2106,'BUSINESS processed'!A2106:J4796,8,0))</f>
        <v>164</v>
      </c>
      <c r="AE2106" s="24">
        <f>IFNA(VLOOKUP(A2106,'BUSINESS processed'!A2106:J4796,9,0))</f>
        <v>0.349</v>
      </c>
      <c r="AF2106" s="27">
        <f>IFNA(VLOOKUP(A2106,'BUSINESS processed'!A2106:J4796,10,0))</f>
        <v>0.534</v>
      </c>
      <c r="AG2106" s="26"/>
      <c r="AH2106" s="26"/>
      <c r="AI2106" s="26"/>
      <c r="AJ2106" s="26"/>
      <c r="AK2106" s="26"/>
      <c r="AL2106" s="26"/>
      <c r="AM2106" s="26"/>
      <c r="AN2106" s="26"/>
      <c r="AO2106" s="26"/>
      <c r="AP2106" s="26"/>
      <c r="AQ2106" s="26"/>
      <c r="AR2106" s="26"/>
      <c r="AS2106" s="26"/>
      <c r="AT2106" s="26"/>
      <c r="AU2106" s="26"/>
      <c r="AV2106" s="26"/>
      <c r="AW2106" s="26"/>
      <c r="AX2106" s="26"/>
      <c r="AY2106" s="26"/>
      <c r="AZ2106" s="26"/>
      <c r="BA2106" s="26"/>
      <c r="BB2106" s="26"/>
      <c r="BC2106" s="26"/>
      <c r="BD2106" s="26"/>
      <c r="BE2106" s="26"/>
      <c r="BF2106" s="26"/>
      <c r="BG2106" s="26"/>
      <c r="BH2106" s="26"/>
    </row>
    <row r="2107">
      <c r="A2107" s="18" t="str">
        <f t="shared" si="1"/>
        <v>Oceania_Vanuatu-Oceania_2000</v>
      </c>
      <c r="B2107" s="19" t="s">
        <v>242</v>
      </c>
      <c r="C2107" s="20" t="s">
        <v>257</v>
      </c>
      <c r="D2107" s="21" t="s">
        <v>70</v>
      </c>
      <c r="E2107" s="22">
        <v>2.72014693E8</v>
      </c>
      <c r="F2107" s="22">
        <f t="shared" si="2"/>
        <v>1469.888862</v>
      </c>
      <c r="G2107" s="23">
        <v>0.036</v>
      </c>
      <c r="H2107" s="23">
        <v>52.0</v>
      </c>
      <c r="I2107" s="23">
        <v>0.099</v>
      </c>
      <c r="J2107" s="24">
        <f t="shared" ref="J2107:J2114" si="1208">IF(AND( C2107=C2106,D2107&gt;D2106),J2106,0)</f>
        <v>0</v>
      </c>
      <c r="K2107" s="24">
        <f t="shared" si="3"/>
        <v>0</v>
      </c>
      <c r="L2107" s="24">
        <f t="shared" ref="L2107:L2108" si="1209">IF(AND(C2107=C2106,C2107&gt;C2106),C2106,0)</f>
        <v>0</v>
      </c>
      <c r="M2107" s="24">
        <f t="shared" si="5"/>
        <v>0</v>
      </c>
      <c r="N2107" s="24">
        <f>IFNA(VLOOKUP(A2107,'HUMAN RESOURCES processed'!$A$2:$M$2692,5,0))</f>
        <v>0.032</v>
      </c>
      <c r="O2107" s="24">
        <f>IFNA(VLOOKUP(A2107,'HUMAN RESOURCES processed'!$A$2:$M$2692,6,0))</f>
        <v>0.02</v>
      </c>
      <c r="P2107" s="24">
        <f>IFNA(VLOOKUP(A2107,'HUMAN RESOURCES processed'!$A$2:$M$2692,7,0))</f>
        <v>69</v>
      </c>
      <c r="Q2107" s="24">
        <f>IFNA(VLOOKUP(A2107,'HUMAN RESOURCES processed'!$A$2:$M$2692,8,0))</f>
        <v>66</v>
      </c>
      <c r="R2107" s="24">
        <f t="shared" si="6"/>
        <v>67.5</v>
      </c>
      <c r="S2107" s="24">
        <f>IFNA(VLOOKUP(A2107,'HUMAN RESOURCES processed'!$A$2:$M$2692,9,0))</f>
        <v>0.415</v>
      </c>
      <c r="T2107" s="24">
        <f>IFNA(VLOOKUP(A2107,'HUMAN RESOURCES processed'!$A$2:$M$2692,10,0))</f>
        <v>0.552</v>
      </c>
      <c r="U2107" s="24">
        <f>IFNA(VLOOKUP(A2107,'HUMAN RESOURCES processed'!$A$2:$M$2692,11,0))</f>
        <v>0.033</v>
      </c>
      <c r="V2107" s="24">
        <f>IFNA(VLOOKUP(A2107,'HUMAN RESOURCES processed'!$A$2:$M$2692,12,0))</f>
        <v>185058</v>
      </c>
      <c r="W2107" s="24">
        <f>IFNA(VLOOKUP(A2107,'HUMAN RESOURCES processed'!$A$2:$M$2692,13,0))</f>
        <v>0.217</v>
      </c>
      <c r="X2107" s="24">
        <f>IFNA(VLOOKUP(A2107,'TOURISM processed'!$A$2:$F$2692,5,0))</f>
        <v>69000000</v>
      </c>
      <c r="Y2107" s="24">
        <f>IFNA(VLOOKUP(A2107,'TOURISM processed'!$A$2:$F$2692,6,0))</f>
        <v>9000000</v>
      </c>
      <c r="Z2107" s="24">
        <f t="shared" si="7"/>
        <v>48.63340142</v>
      </c>
      <c r="AA2107" s="24">
        <f t="shared" ref="AA2107:AA2111" si="1210">IF(AND(C2107=C2106,D2107&gt;D2106),AA2106,0)</f>
        <v>0</v>
      </c>
      <c r="AB2107" s="24">
        <f t="shared" ref="AB2107:AB2109" si="1211">IF(AND(C2107=C2106,D2107&gt;D2106),AB2106,0)</f>
        <v>0</v>
      </c>
      <c r="AC2107" s="24">
        <f t="shared" ref="AC2107:AC2118" si="1212">IF(AND(C2107=C2106,D2107&gt;D2106),AC2106,0)</f>
        <v>0</v>
      </c>
      <c r="AD2107" s="24">
        <f t="shared" ref="AD2107:AD2111" si="1213">IF(AND(C2107=C2106,D2107&gt;D2106),AD2106,0)</f>
        <v>0</v>
      </c>
      <c r="AE2107" s="24">
        <f>IFNA(VLOOKUP(A2107,'BUSINESS processed'!A2107:J4797,9,0))</f>
        <v>0.021</v>
      </c>
      <c r="AF2107" s="27">
        <f>IFNA(VLOOKUP(A2107,'BUSINESS processed'!A2107:J4797,10,0))</f>
        <v>0.002</v>
      </c>
      <c r="AG2107" s="26"/>
      <c r="AH2107" s="26"/>
      <c r="AI2107" s="26"/>
      <c r="AJ2107" s="26"/>
      <c r="AK2107" s="26"/>
      <c r="AL2107" s="26"/>
      <c r="AM2107" s="26"/>
      <c r="AN2107" s="26"/>
      <c r="AO2107" s="26"/>
      <c r="AP2107" s="26"/>
      <c r="AQ2107" s="26"/>
      <c r="AR2107" s="26"/>
      <c r="AS2107" s="26"/>
      <c r="AT2107" s="26"/>
      <c r="AU2107" s="26"/>
      <c r="AV2107" s="26"/>
      <c r="AW2107" s="26"/>
      <c r="AX2107" s="26"/>
      <c r="AY2107" s="26"/>
      <c r="AZ2107" s="26"/>
      <c r="BA2107" s="26"/>
      <c r="BB2107" s="26"/>
      <c r="BC2107" s="26"/>
      <c r="BD2107" s="26"/>
      <c r="BE2107" s="26"/>
      <c r="BF2107" s="26"/>
      <c r="BG2107" s="26"/>
      <c r="BH2107" s="26"/>
    </row>
    <row r="2108">
      <c r="A2108" s="18" t="str">
        <f t="shared" si="1"/>
        <v>Oceania_Vanuatu-Oceania_2001</v>
      </c>
      <c r="B2108" s="19" t="s">
        <v>242</v>
      </c>
      <c r="C2108" s="20" t="s">
        <v>257</v>
      </c>
      <c r="D2108" s="21" t="s">
        <v>71</v>
      </c>
      <c r="E2108" s="22">
        <v>2.57926882E8</v>
      </c>
      <c r="F2108" s="22">
        <f t="shared" si="2"/>
        <v>1362.637726</v>
      </c>
      <c r="G2108" s="23">
        <v>0.037</v>
      </c>
      <c r="H2108" s="23">
        <v>50.0</v>
      </c>
      <c r="I2108" s="23">
        <v>0.088</v>
      </c>
      <c r="J2108" s="24">
        <f t="shared" si="1208"/>
        <v>0</v>
      </c>
      <c r="K2108" s="24">
        <f t="shared" si="3"/>
        <v>0</v>
      </c>
      <c r="L2108" s="24">
        <f t="shared" si="1209"/>
        <v>0</v>
      </c>
      <c r="M2108" s="24">
        <f t="shared" si="5"/>
        <v>0</v>
      </c>
      <c r="N2108" s="24">
        <f>IFNA(VLOOKUP(A2108,'HUMAN RESOURCES processed'!$A$2:$M$2692,5,0))</f>
        <v>0.032</v>
      </c>
      <c r="O2108" s="24">
        <f>IFNA(VLOOKUP(A2108,'HUMAN RESOURCES processed'!$A$2:$M$2692,6,0))</f>
        <v>0.019</v>
      </c>
      <c r="P2108" s="24">
        <f>IFNA(VLOOKUP(A2108,'HUMAN RESOURCES processed'!$A$2:$M$2692,7,0))</f>
        <v>70</v>
      </c>
      <c r="Q2108" s="24">
        <f>IFNA(VLOOKUP(A2108,'HUMAN RESOURCES processed'!$A$2:$M$2692,8,0))</f>
        <v>66</v>
      </c>
      <c r="R2108" s="24">
        <f t="shared" si="6"/>
        <v>68</v>
      </c>
      <c r="S2108" s="24">
        <f>IFNA(VLOOKUP(A2108,'HUMAN RESOURCES processed'!$A$2:$M$2692,9,0))</f>
        <v>0.411</v>
      </c>
      <c r="T2108" s="24">
        <f>IFNA(VLOOKUP(A2108,'HUMAN RESOURCES processed'!$A$2:$M$2692,10,0))</f>
        <v>0.556</v>
      </c>
      <c r="U2108" s="24">
        <f>IFNA(VLOOKUP(A2108,'HUMAN RESOURCES processed'!$A$2:$M$2692,11,0))</f>
        <v>0.033</v>
      </c>
      <c r="V2108" s="24">
        <f>IFNA(VLOOKUP(A2108,'HUMAN RESOURCES processed'!$A$2:$M$2692,12,0))</f>
        <v>189285</v>
      </c>
      <c r="W2108" s="24">
        <f>IFNA(VLOOKUP(A2108,'HUMAN RESOURCES processed'!$A$2:$M$2692,13,0))</f>
        <v>0.22</v>
      </c>
      <c r="X2108" s="24">
        <f>IFNA(VLOOKUP(A2108,'TOURISM processed'!$A$2:$F$2692,5,0))</f>
        <v>58000000</v>
      </c>
      <c r="Y2108" s="24">
        <f>IFNA(VLOOKUP(A2108,'TOURISM processed'!$A$2:$F$2692,6,0))</f>
        <v>8000000</v>
      </c>
      <c r="Z2108" s="24">
        <f t="shared" si="7"/>
        <v>42.26431043</v>
      </c>
      <c r="AA2108" s="24">
        <f t="shared" si="1210"/>
        <v>0</v>
      </c>
      <c r="AB2108" s="24">
        <f t="shared" si="1211"/>
        <v>0</v>
      </c>
      <c r="AC2108" s="24">
        <f t="shared" si="1212"/>
        <v>0</v>
      </c>
      <c r="AD2108" s="24">
        <f t="shared" si="1213"/>
        <v>0</v>
      </c>
      <c r="AE2108" s="24">
        <f>IFNA(VLOOKUP(A2108,'BUSINESS processed'!A2108:J4798,9,0))</f>
        <v>0.028</v>
      </c>
      <c r="AF2108" s="27">
        <f>IFNA(VLOOKUP(A2108,'BUSINESS processed'!A2108:J4798,10,0))</f>
        <v>0.002</v>
      </c>
      <c r="AG2108" s="26"/>
      <c r="AH2108" s="26"/>
      <c r="AI2108" s="26"/>
      <c r="AJ2108" s="26"/>
      <c r="AK2108" s="26"/>
      <c r="AL2108" s="26"/>
      <c r="AM2108" s="26"/>
      <c r="AN2108" s="26"/>
      <c r="AO2108" s="26"/>
      <c r="AP2108" s="26"/>
      <c r="AQ2108" s="26"/>
      <c r="AR2108" s="26"/>
      <c r="AS2108" s="26"/>
      <c r="AT2108" s="26"/>
      <c r="AU2108" s="26"/>
      <c r="AV2108" s="26"/>
      <c r="AW2108" s="26"/>
      <c r="AX2108" s="26"/>
      <c r="AY2108" s="26"/>
      <c r="AZ2108" s="26"/>
      <c r="BA2108" s="26"/>
      <c r="BB2108" s="26"/>
      <c r="BC2108" s="26"/>
      <c r="BD2108" s="26"/>
      <c r="BE2108" s="26"/>
      <c r="BF2108" s="26"/>
      <c r="BG2108" s="26"/>
      <c r="BH2108" s="26"/>
    </row>
    <row r="2109">
      <c r="A2109" s="18" t="str">
        <f t="shared" si="1"/>
        <v>Oceania_Vanuatu-Oceania_2002</v>
      </c>
      <c r="B2109" s="19" t="s">
        <v>242</v>
      </c>
      <c r="C2109" s="20" t="s">
        <v>257</v>
      </c>
      <c r="D2109" s="21" t="s">
        <v>72</v>
      </c>
      <c r="E2109" s="22">
        <v>2.62603782E8</v>
      </c>
      <c r="F2109" s="22">
        <f t="shared" si="2"/>
        <v>1353.976705</v>
      </c>
      <c r="G2109" s="23">
        <v>0.038</v>
      </c>
      <c r="H2109" s="23">
        <v>52.0</v>
      </c>
      <c r="I2109" s="23">
        <v>0.074</v>
      </c>
      <c r="J2109" s="24">
        <f t="shared" si="1208"/>
        <v>0</v>
      </c>
      <c r="K2109" s="24">
        <f t="shared" si="3"/>
        <v>0</v>
      </c>
      <c r="L2109" s="24">
        <f>IFNA(VLOOKUP(A2109,'ENERGY processed'!$A$2:$H$2692,8,0),"")</f>
        <v>117</v>
      </c>
      <c r="M2109" s="24">
        <f t="shared" si="5"/>
        <v>0.0006032482599</v>
      </c>
      <c r="N2109" s="24">
        <f>IFNA(VLOOKUP(A2109,'HUMAN RESOURCES processed'!$A$2:$M$2692,5,0))</f>
        <v>0.031</v>
      </c>
      <c r="O2109" s="24">
        <f>IFNA(VLOOKUP(A2109,'HUMAN RESOURCES processed'!$A$2:$M$2692,6,0))</f>
        <v>0.019</v>
      </c>
      <c r="P2109" s="24">
        <f>IFNA(VLOOKUP(A2109,'HUMAN RESOURCES processed'!$A$2:$M$2692,7,0))</f>
        <v>70</v>
      </c>
      <c r="Q2109" s="24">
        <f>IFNA(VLOOKUP(A2109,'HUMAN RESOURCES processed'!$A$2:$M$2692,8,0))</f>
        <v>67</v>
      </c>
      <c r="R2109" s="24">
        <f t="shared" si="6"/>
        <v>68.5</v>
      </c>
      <c r="S2109" s="24">
        <f>IFNA(VLOOKUP(A2109,'HUMAN RESOURCES processed'!$A$2:$M$2692,9,0))</f>
        <v>0.408</v>
      </c>
      <c r="T2109" s="24">
        <f>IFNA(VLOOKUP(A2109,'HUMAN RESOURCES processed'!$A$2:$M$2692,10,0))</f>
        <v>0.56</v>
      </c>
      <c r="U2109" s="24">
        <f>IFNA(VLOOKUP(A2109,'HUMAN RESOURCES processed'!$A$2:$M$2692,11,0))</f>
        <v>0.033</v>
      </c>
      <c r="V2109" s="24">
        <f>IFNA(VLOOKUP(A2109,'HUMAN RESOURCES processed'!$A$2:$M$2692,12,0))</f>
        <v>193950</v>
      </c>
      <c r="W2109" s="24">
        <f>IFNA(VLOOKUP(A2109,'HUMAN RESOURCES processed'!$A$2:$M$2692,13,0))</f>
        <v>0.222</v>
      </c>
      <c r="X2109" s="24">
        <f>IFNA(VLOOKUP(A2109,'TOURISM processed'!$A$2:$F$2692,5,0))</f>
        <v>72000000</v>
      </c>
      <c r="Y2109" s="24">
        <f>IFNA(VLOOKUP(A2109,'TOURISM processed'!$A$2:$F$2692,6,0))</f>
        <v>11000000</v>
      </c>
      <c r="Z2109" s="24">
        <f t="shared" si="7"/>
        <v>56.71564836</v>
      </c>
      <c r="AA2109" s="24">
        <f t="shared" si="1210"/>
        <v>0</v>
      </c>
      <c r="AB2109" s="24">
        <f t="shared" si="1211"/>
        <v>0</v>
      </c>
      <c r="AC2109" s="24">
        <f t="shared" si="1212"/>
        <v>0</v>
      </c>
      <c r="AD2109" s="24">
        <f t="shared" si="1213"/>
        <v>0</v>
      </c>
      <c r="AE2109" s="24">
        <f>IFNA(VLOOKUP(A2109,'BUSINESS processed'!A2109:J4799,9,0))</f>
        <v>0.035</v>
      </c>
      <c r="AF2109" s="27">
        <f>IFNA(VLOOKUP(A2109,'BUSINESS processed'!A2109:J4799,10,0))</f>
        <v>0.025</v>
      </c>
      <c r="AG2109" s="26"/>
      <c r="AH2109" s="26"/>
      <c r="AI2109" s="26"/>
      <c r="AJ2109" s="26"/>
      <c r="AK2109" s="26"/>
      <c r="AL2109" s="26"/>
      <c r="AM2109" s="26"/>
      <c r="AN2109" s="26"/>
      <c r="AO2109" s="26"/>
      <c r="AP2109" s="26"/>
      <c r="AQ2109" s="26"/>
      <c r="AR2109" s="26"/>
      <c r="AS2109" s="26"/>
      <c r="AT2109" s="26"/>
      <c r="AU2109" s="26"/>
      <c r="AV2109" s="26"/>
      <c r="AW2109" s="26"/>
      <c r="AX2109" s="26"/>
      <c r="AY2109" s="26"/>
      <c r="AZ2109" s="26"/>
      <c r="BA2109" s="26"/>
      <c r="BB2109" s="26"/>
      <c r="BC2109" s="26"/>
      <c r="BD2109" s="26"/>
      <c r="BE2109" s="26"/>
      <c r="BF2109" s="26"/>
      <c r="BG2109" s="26"/>
      <c r="BH2109" s="26"/>
    </row>
    <row r="2110">
      <c r="A2110" s="18" t="str">
        <f t="shared" si="1"/>
        <v>Oceania_Vanuatu-Oceania_2003</v>
      </c>
      <c r="B2110" s="19" t="s">
        <v>242</v>
      </c>
      <c r="C2110" s="20" t="s">
        <v>257</v>
      </c>
      <c r="D2110" s="21" t="s">
        <v>74</v>
      </c>
      <c r="E2110" s="22">
        <v>3.14463144E8</v>
      </c>
      <c r="F2110" s="22">
        <f t="shared" si="2"/>
        <v>1580.598054</v>
      </c>
      <c r="G2110" s="23">
        <v>0.037</v>
      </c>
      <c r="H2110" s="23">
        <v>58.0</v>
      </c>
      <c r="I2110" s="23">
        <v>0.059</v>
      </c>
      <c r="J2110" s="24">
        <f t="shared" si="1208"/>
        <v>0</v>
      </c>
      <c r="K2110" s="24">
        <f t="shared" si="3"/>
        <v>0</v>
      </c>
      <c r="L2110" s="24">
        <f>IFNA(VLOOKUP(A2110,'ENERGY processed'!$A$2:$H$2692,8,0),"")</f>
        <v>117</v>
      </c>
      <c r="M2110" s="24">
        <f t="shared" si="5"/>
        <v>0.0005880815473</v>
      </c>
      <c r="N2110" s="24">
        <f>IFNA(VLOOKUP(A2110,'HUMAN RESOURCES processed'!$A$2:$M$2692,5,0))</f>
        <v>0.031</v>
      </c>
      <c r="O2110" s="24">
        <f>IFNA(VLOOKUP(A2110,'HUMAN RESOURCES processed'!$A$2:$M$2692,6,0))</f>
        <v>0.018</v>
      </c>
      <c r="P2110" s="24">
        <f>IFNA(VLOOKUP(A2110,'HUMAN RESOURCES processed'!$A$2:$M$2692,7,0))</f>
        <v>71</v>
      </c>
      <c r="Q2110" s="24">
        <f>IFNA(VLOOKUP(A2110,'HUMAN RESOURCES processed'!$A$2:$M$2692,8,0))</f>
        <v>67</v>
      </c>
      <c r="R2110" s="24">
        <f t="shared" si="6"/>
        <v>69</v>
      </c>
      <c r="S2110" s="24">
        <f>IFNA(VLOOKUP(A2110,'HUMAN RESOURCES processed'!$A$2:$M$2692,9,0))</f>
        <v>0.404</v>
      </c>
      <c r="T2110" s="24">
        <f>IFNA(VLOOKUP(A2110,'HUMAN RESOURCES processed'!$A$2:$M$2692,10,0))</f>
        <v>0.564</v>
      </c>
      <c r="U2110" s="24">
        <f>IFNA(VLOOKUP(A2110,'HUMAN RESOURCES processed'!$A$2:$M$2692,11,0))</f>
        <v>0.032</v>
      </c>
      <c r="V2110" s="24">
        <f>IFNA(VLOOKUP(A2110,'HUMAN RESOURCES processed'!$A$2:$M$2692,12,0))</f>
        <v>198952</v>
      </c>
      <c r="W2110" s="24">
        <f>IFNA(VLOOKUP(A2110,'HUMAN RESOURCES processed'!$A$2:$M$2692,13,0))</f>
        <v>0.225</v>
      </c>
      <c r="X2110" s="24">
        <f>IFNA(VLOOKUP(A2110,'TOURISM processed'!$A$2:$F$2692,5,0))</f>
        <v>83000000</v>
      </c>
      <c r="Y2110" s="24">
        <f>IFNA(VLOOKUP(A2110,'TOURISM processed'!$A$2:$F$2692,6,0))</f>
        <v>14000000</v>
      </c>
      <c r="Z2110" s="24">
        <f t="shared" si="7"/>
        <v>70.36873216</v>
      </c>
      <c r="AA2110" s="24">
        <f t="shared" si="1210"/>
        <v>0</v>
      </c>
      <c r="AB2110" s="24">
        <f>IFNA(VLOOKUP(A2110,'BUSINESS processed'!A2110:J4800,6,0))</f>
        <v>39</v>
      </c>
      <c r="AC2110" s="24">
        <f t="shared" si="1212"/>
        <v>0</v>
      </c>
      <c r="AD2110" s="24">
        <f t="shared" si="1213"/>
        <v>0</v>
      </c>
      <c r="AE2110" s="24">
        <f>IFNA(VLOOKUP(A2110,'BUSINESS processed'!A2110:J4800,9,0))</f>
        <v>0.039</v>
      </c>
      <c r="AF2110" s="27">
        <f>IFNA(VLOOKUP(A2110,'BUSINESS processed'!A2110:J4800,10,0))</f>
        <v>0.039</v>
      </c>
      <c r="AG2110" s="26"/>
      <c r="AH2110" s="26"/>
      <c r="AI2110" s="26"/>
      <c r="AJ2110" s="26"/>
      <c r="AK2110" s="26"/>
      <c r="AL2110" s="26"/>
      <c r="AM2110" s="26"/>
      <c r="AN2110" s="26"/>
      <c r="AO2110" s="26"/>
      <c r="AP2110" s="26"/>
      <c r="AQ2110" s="26"/>
      <c r="AR2110" s="26"/>
      <c r="AS2110" s="26"/>
      <c r="AT2110" s="26"/>
      <c r="AU2110" s="26"/>
      <c r="AV2110" s="26"/>
      <c r="AW2110" s="26"/>
      <c r="AX2110" s="26"/>
      <c r="AY2110" s="26"/>
      <c r="AZ2110" s="26"/>
      <c r="BA2110" s="26"/>
      <c r="BB2110" s="26"/>
      <c r="BC2110" s="26"/>
      <c r="BD2110" s="26"/>
      <c r="BE2110" s="26"/>
      <c r="BF2110" s="26"/>
      <c r="BG2110" s="26"/>
      <c r="BH2110" s="26"/>
    </row>
    <row r="2111">
      <c r="A2111" s="18" t="str">
        <f t="shared" si="1"/>
        <v>Oceania_Vanuatu-Oceania_2004</v>
      </c>
      <c r="B2111" s="19" t="s">
        <v>242</v>
      </c>
      <c r="C2111" s="20" t="s">
        <v>257</v>
      </c>
      <c r="D2111" s="21" t="s">
        <v>83</v>
      </c>
      <c r="E2111" s="22">
        <v>3.64996869E8</v>
      </c>
      <c r="F2111" s="22">
        <f t="shared" si="2"/>
        <v>1788.017092</v>
      </c>
      <c r="G2111" s="23">
        <v>0.035</v>
      </c>
      <c r="H2111" s="23">
        <v>62.0</v>
      </c>
      <c r="I2111" s="23">
        <v>0.076</v>
      </c>
      <c r="J2111" s="24">
        <f t="shared" si="1208"/>
        <v>0</v>
      </c>
      <c r="K2111" s="24">
        <f t="shared" si="3"/>
        <v>0</v>
      </c>
      <c r="L2111" s="24">
        <f>IF(AND(C2111=C2110,C2111&gt;C2110),C2110,0)</f>
        <v>0</v>
      </c>
      <c r="M2111" s="24">
        <f t="shared" si="5"/>
        <v>0</v>
      </c>
      <c r="N2111" s="24">
        <f>IFNA(VLOOKUP(A2111,'HUMAN RESOURCES processed'!$A$2:$M$2692,5,0))</f>
        <v>0.03</v>
      </c>
      <c r="O2111" s="24">
        <f>IFNA(VLOOKUP(A2111,'HUMAN RESOURCES processed'!$A$2:$M$2692,6,0))</f>
        <v>0.018</v>
      </c>
      <c r="P2111" s="24">
        <f>IFNA(VLOOKUP(A2111,'HUMAN RESOURCES processed'!$A$2:$M$2692,7,0))</f>
        <v>71</v>
      </c>
      <c r="Q2111" s="24">
        <f>IFNA(VLOOKUP(A2111,'HUMAN RESOURCES processed'!$A$2:$M$2692,8,0))</f>
        <v>67</v>
      </c>
      <c r="R2111" s="24">
        <f t="shared" si="6"/>
        <v>69</v>
      </c>
      <c r="S2111" s="24">
        <f>IFNA(VLOOKUP(A2111,'HUMAN RESOURCES processed'!$A$2:$M$2692,9,0))</f>
        <v>0.4</v>
      </c>
      <c r="T2111" s="24">
        <f>IFNA(VLOOKUP(A2111,'HUMAN RESOURCES processed'!$A$2:$M$2692,10,0))</f>
        <v>0.567</v>
      </c>
      <c r="U2111" s="24">
        <f>IFNA(VLOOKUP(A2111,'HUMAN RESOURCES processed'!$A$2:$M$2692,11,0))</f>
        <v>0.033</v>
      </c>
      <c r="V2111" s="24">
        <f>IFNA(VLOOKUP(A2111,'HUMAN RESOURCES processed'!$A$2:$M$2692,12,0))</f>
        <v>204135</v>
      </c>
      <c r="W2111" s="24">
        <f>IFNA(VLOOKUP(A2111,'HUMAN RESOURCES processed'!$A$2:$M$2692,13,0))</f>
        <v>0.228</v>
      </c>
      <c r="X2111" s="24">
        <f>IFNA(VLOOKUP(A2111,'TOURISM processed'!$A$2:$F$2692,5,0))</f>
        <v>93000000</v>
      </c>
      <c r="Y2111" s="24">
        <f>IFNA(VLOOKUP(A2111,'TOURISM processed'!$A$2:$F$2692,6,0))</f>
        <v>15000000</v>
      </c>
      <c r="Z2111" s="24">
        <f t="shared" si="7"/>
        <v>73.48078477</v>
      </c>
      <c r="AA2111" s="24">
        <f t="shared" si="1210"/>
        <v>0</v>
      </c>
      <c r="AB2111" s="24">
        <f>IFNA(VLOOKUP(A2111,'BUSINESS processed'!A2111:J4801,6,0))</f>
        <v>47</v>
      </c>
      <c r="AC2111" s="24">
        <f t="shared" si="1212"/>
        <v>0</v>
      </c>
      <c r="AD2111" s="24">
        <f t="shared" si="1213"/>
        <v>0</v>
      </c>
      <c r="AE2111" s="24">
        <f>IFNA(VLOOKUP(A2111,'BUSINESS processed'!A2111:J4801,9,0))</f>
        <v>0.047</v>
      </c>
      <c r="AF2111" s="27">
        <f>IFNA(VLOOKUP(A2111,'BUSINESS processed'!A2111:J4801,10,0))</f>
        <v>0.051</v>
      </c>
      <c r="AG2111" s="26"/>
      <c r="AH2111" s="26"/>
      <c r="AI2111" s="26"/>
      <c r="AJ2111" s="26"/>
      <c r="AK2111" s="26"/>
      <c r="AL2111" s="26"/>
      <c r="AM2111" s="26"/>
      <c r="AN2111" s="26"/>
      <c r="AO2111" s="26"/>
      <c r="AP2111" s="26"/>
      <c r="AQ2111" s="26"/>
      <c r="AR2111" s="26"/>
      <c r="AS2111" s="26"/>
      <c r="AT2111" s="26"/>
      <c r="AU2111" s="26"/>
      <c r="AV2111" s="26"/>
      <c r="AW2111" s="26"/>
      <c r="AX2111" s="26"/>
      <c r="AY2111" s="26"/>
      <c r="AZ2111" s="26"/>
      <c r="BA2111" s="26"/>
      <c r="BB2111" s="26"/>
      <c r="BC2111" s="26"/>
      <c r="BD2111" s="26"/>
      <c r="BE2111" s="26"/>
      <c r="BF2111" s="26"/>
      <c r="BG2111" s="26"/>
      <c r="BH2111" s="26"/>
    </row>
    <row r="2112">
      <c r="A2112" s="18" t="str">
        <f t="shared" si="1"/>
        <v>Oceania_Vanuatu-Oceania_2005</v>
      </c>
      <c r="B2112" s="19" t="s">
        <v>242</v>
      </c>
      <c r="C2112" s="20" t="s">
        <v>257</v>
      </c>
      <c r="D2112" s="21" t="s">
        <v>84</v>
      </c>
      <c r="E2112" s="22">
        <v>3.94962552E8</v>
      </c>
      <c r="F2112" s="22">
        <f t="shared" si="2"/>
        <v>1886.388308</v>
      </c>
      <c r="G2112" s="23">
        <v>0.033</v>
      </c>
      <c r="H2112" s="23">
        <v>61.0</v>
      </c>
      <c r="I2112" s="23">
        <v>0.075</v>
      </c>
      <c r="J2112" s="24">
        <f t="shared" si="1208"/>
        <v>0</v>
      </c>
      <c r="K2112" s="24">
        <f t="shared" si="3"/>
        <v>0</v>
      </c>
      <c r="L2112" s="24">
        <f>IFNA(VLOOKUP(A2112,'ENERGY processed'!$A$2:$H$2692,8,0),"")</f>
        <v>70</v>
      </c>
      <c r="M2112" s="24">
        <f t="shared" si="5"/>
        <v>0.0003343283582</v>
      </c>
      <c r="N2112" s="24">
        <f>IFNA(VLOOKUP(A2112,'HUMAN RESOURCES processed'!$A$2:$M$2692,5,0))</f>
        <v>0.029</v>
      </c>
      <c r="O2112" s="24">
        <f>IFNA(VLOOKUP(A2112,'HUMAN RESOURCES processed'!$A$2:$M$2692,6,0))</f>
        <v>0.018</v>
      </c>
      <c r="P2112" s="24">
        <f>IFNA(VLOOKUP(A2112,'HUMAN RESOURCES processed'!$A$2:$M$2692,7,0))</f>
        <v>71</v>
      </c>
      <c r="Q2112" s="24">
        <f>IFNA(VLOOKUP(A2112,'HUMAN RESOURCES processed'!$A$2:$M$2692,8,0))</f>
        <v>67</v>
      </c>
      <c r="R2112" s="24">
        <f t="shared" si="6"/>
        <v>69</v>
      </c>
      <c r="S2112" s="24">
        <f>IFNA(VLOOKUP(A2112,'HUMAN RESOURCES processed'!$A$2:$M$2692,9,0))</f>
        <v>0.397</v>
      </c>
      <c r="T2112" s="24">
        <f>IFNA(VLOOKUP(A2112,'HUMAN RESOURCES processed'!$A$2:$M$2692,10,0))</f>
        <v>0.57</v>
      </c>
      <c r="U2112" s="24">
        <f>IFNA(VLOOKUP(A2112,'HUMAN RESOURCES processed'!$A$2:$M$2692,11,0))</f>
        <v>0.033</v>
      </c>
      <c r="V2112" s="24">
        <f>IFNA(VLOOKUP(A2112,'HUMAN RESOURCES processed'!$A$2:$M$2692,12,0))</f>
        <v>209375</v>
      </c>
      <c r="W2112" s="24">
        <f>IFNA(VLOOKUP(A2112,'HUMAN RESOURCES processed'!$A$2:$M$2692,13,0))</f>
        <v>0.231</v>
      </c>
      <c r="X2112" s="24">
        <f>IFNA(VLOOKUP(A2112,'TOURISM processed'!$A$2:$F$2692,5,0))</f>
        <v>104000000</v>
      </c>
      <c r="Y2112" s="24">
        <f>IFNA(VLOOKUP(A2112,'TOURISM processed'!$A$2:$F$2692,6,0))</f>
        <v>13000000</v>
      </c>
      <c r="Z2112" s="24">
        <f t="shared" si="7"/>
        <v>62.08955224</v>
      </c>
      <c r="AA2112" s="24">
        <f>IFNA(VLOOKUP(A2112,'BUSINESS processed'!A2112:J4802,5,0))</f>
        <v>0.084</v>
      </c>
      <c r="AB2112" s="24">
        <f>IFNA(VLOOKUP(A2112,'BUSINESS processed'!A2112:J4802,6,0))</f>
        <v>47</v>
      </c>
      <c r="AC2112" s="24">
        <f t="shared" si="1212"/>
        <v>0</v>
      </c>
      <c r="AD2112" s="24">
        <f>IFNA(VLOOKUP(A2112,'BUSINESS processed'!A2112:J4802,8,0))</f>
        <v>120</v>
      </c>
      <c r="AE2112" s="24">
        <f>IFNA(VLOOKUP(A2112,'BUSINESS processed'!A2112:J4802,9,0))</f>
        <v>0.051</v>
      </c>
      <c r="AF2112" s="27">
        <f>IFNA(VLOOKUP(A2112,'BUSINESS processed'!A2112:J4802,10,0))</f>
        <v>0.061</v>
      </c>
      <c r="AG2112" s="26"/>
      <c r="AH2112" s="26"/>
      <c r="AI2112" s="26"/>
      <c r="AJ2112" s="26"/>
      <c r="AK2112" s="26"/>
      <c r="AL2112" s="26"/>
      <c r="AM2112" s="26"/>
      <c r="AN2112" s="26"/>
      <c r="AO2112" s="26"/>
      <c r="AP2112" s="26"/>
      <c r="AQ2112" s="26"/>
      <c r="AR2112" s="26"/>
      <c r="AS2112" s="26"/>
      <c r="AT2112" s="26"/>
      <c r="AU2112" s="26"/>
      <c r="AV2112" s="26"/>
      <c r="AW2112" s="26"/>
      <c r="AX2112" s="26"/>
      <c r="AY2112" s="26"/>
      <c r="AZ2112" s="26"/>
      <c r="BA2112" s="26"/>
      <c r="BB2112" s="26"/>
      <c r="BC2112" s="26"/>
      <c r="BD2112" s="26"/>
      <c r="BE2112" s="26"/>
      <c r="BF2112" s="26"/>
      <c r="BG2112" s="26"/>
      <c r="BH2112" s="26"/>
    </row>
    <row r="2113">
      <c r="A2113" s="18" t="str">
        <f t="shared" si="1"/>
        <v>Oceania_Vanuatu-Oceania_2006</v>
      </c>
      <c r="B2113" s="19" t="s">
        <v>242</v>
      </c>
      <c r="C2113" s="20" t="s">
        <v>257</v>
      </c>
      <c r="D2113" s="21" t="s">
        <v>85</v>
      </c>
      <c r="E2113" s="22">
        <v>4.37072934E8</v>
      </c>
      <c r="F2113" s="22">
        <f t="shared" si="2"/>
        <v>2036.174187</v>
      </c>
      <c r="G2113" s="23">
        <v>0.031</v>
      </c>
      <c r="H2113" s="23">
        <v>64.0</v>
      </c>
      <c r="I2113" s="23">
        <v>0.083</v>
      </c>
      <c r="J2113" s="24">
        <f t="shared" si="1208"/>
        <v>0</v>
      </c>
      <c r="K2113" s="24">
        <f t="shared" si="3"/>
        <v>0</v>
      </c>
      <c r="L2113" s="24">
        <f t="shared" ref="L2113:L2114" si="1214">IF(AND(C2113=C2112,C2113&gt;C2112),C2112,0)</f>
        <v>0</v>
      </c>
      <c r="M2113" s="24">
        <f t="shared" si="5"/>
        <v>0</v>
      </c>
      <c r="N2113" s="24">
        <f>IFNA(VLOOKUP(A2113,'HUMAN RESOURCES processed'!$A$2:$M$2692,5,0))</f>
        <v>0.029</v>
      </c>
      <c r="O2113" s="24">
        <f>IFNA(VLOOKUP(A2113,'HUMAN RESOURCES processed'!$A$2:$M$2692,6,0))</f>
        <v>0.017</v>
      </c>
      <c r="P2113" s="24">
        <f>IFNA(VLOOKUP(A2113,'HUMAN RESOURCES processed'!$A$2:$M$2692,7,0))</f>
        <v>72</v>
      </c>
      <c r="Q2113" s="24">
        <f>IFNA(VLOOKUP(A2113,'HUMAN RESOURCES processed'!$A$2:$M$2692,8,0))</f>
        <v>68</v>
      </c>
      <c r="R2113" s="24">
        <f t="shared" si="6"/>
        <v>70</v>
      </c>
      <c r="S2113" s="24">
        <f>IFNA(VLOOKUP(A2113,'HUMAN RESOURCES processed'!$A$2:$M$2692,9,0))</f>
        <v>0.394</v>
      </c>
      <c r="T2113" s="24">
        <f>IFNA(VLOOKUP(A2113,'HUMAN RESOURCES processed'!$A$2:$M$2692,10,0))</f>
        <v>0.572</v>
      </c>
      <c r="U2113" s="24">
        <f>IFNA(VLOOKUP(A2113,'HUMAN RESOURCES processed'!$A$2:$M$2692,11,0))</f>
        <v>0.034</v>
      </c>
      <c r="V2113" s="24">
        <f>IFNA(VLOOKUP(A2113,'HUMAN RESOURCES processed'!$A$2:$M$2692,12,0))</f>
        <v>214654</v>
      </c>
      <c r="W2113" s="24">
        <f>IFNA(VLOOKUP(A2113,'HUMAN RESOURCES processed'!$A$2:$M$2692,13,0))</f>
        <v>0.234</v>
      </c>
      <c r="X2113" s="24">
        <f>IFNA(VLOOKUP(A2113,'TOURISM processed'!$A$2:$F$2692,5,0))</f>
        <v>109000000</v>
      </c>
      <c r="Y2113" s="24">
        <f>IFNA(VLOOKUP(A2113,'TOURISM processed'!$A$2:$F$2692,6,0))</f>
        <v>11000000</v>
      </c>
      <c r="Z2113" s="24">
        <f t="shared" si="7"/>
        <v>51.24525981</v>
      </c>
      <c r="AA2113" s="24">
        <f>IFNA(VLOOKUP(A2113,'BUSINESS processed'!A2113:J4803,5,0))</f>
        <v>0.084</v>
      </c>
      <c r="AB2113" s="24">
        <f>IFNA(VLOOKUP(A2113,'BUSINESS processed'!A2113:J4803,6,0))</f>
        <v>47</v>
      </c>
      <c r="AC2113" s="24">
        <f t="shared" si="1212"/>
        <v>0</v>
      </c>
      <c r="AD2113" s="24">
        <f>IFNA(VLOOKUP(A2113,'BUSINESS processed'!A2113:J4803,8,0))</f>
        <v>120</v>
      </c>
      <c r="AE2113" s="24">
        <f>IFNA(VLOOKUP(A2113,'BUSINESS processed'!A2113:J4803,9,0))</f>
        <v>0.059</v>
      </c>
      <c r="AF2113" s="27">
        <f>IFNA(VLOOKUP(A2113,'BUSINESS processed'!A2113:J4803,10,0))</f>
        <v>0.07</v>
      </c>
      <c r="AG2113" s="26"/>
      <c r="AH2113" s="26"/>
      <c r="AI2113" s="26"/>
      <c r="AJ2113" s="26"/>
      <c r="AK2113" s="26"/>
      <c r="AL2113" s="26"/>
      <c r="AM2113" s="26"/>
      <c r="AN2113" s="26"/>
      <c r="AO2113" s="26"/>
      <c r="AP2113" s="26"/>
      <c r="AQ2113" s="26"/>
      <c r="AR2113" s="26"/>
      <c r="AS2113" s="26"/>
      <c r="AT2113" s="26"/>
      <c r="AU2113" s="26"/>
      <c r="AV2113" s="26"/>
      <c r="AW2113" s="26"/>
      <c r="AX2113" s="26"/>
      <c r="AY2113" s="26"/>
      <c r="AZ2113" s="26"/>
      <c r="BA2113" s="26"/>
      <c r="BB2113" s="26"/>
      <c r="BC2113" s="26"/>
      <c r="BD2113" s="26"/>
      <c r="BE2113" s="26"/>
      <c r="BF2113" s="26"/>
      <c r="BG2113" s="26"/>
      <c r="BH2113" s="26"/>
    </row>
    <row r="2114">
      <c r="A2114" s="18" t="str">
        <f t="shared" si="1"/>
        <v>Oceania_Vanuatu-Oceania_2007</v>
      </c>
      <c r="B2114" s="19" t="s">
        <v>242</v>
      </c>
      <c r="C2114" s="20" t="s">
        <v>257</v>
      </c>
      <c r="D2114" s="21" t="s">
        <v>86</v>
      </c>
      <c r="E2114" s="22">
        <v>5.2642574E8</v>
      </c>
      <c r="F2114" s="22">
        <f t="shared" si="2"/>
        <v>2392.833396</v>
      </c>
      <c r="G2114" s="23">
        <v>0.037</v>
      </c>
      <c r="H2114" s="23">
        <v>88.0</v>
      </c>
      <c r="I2114" s="23">
        <v>0.082</v>
      </c>
      <c r="J2114" s="24">
        <f t="shared" si="1208"/>
        <v>0</v>
      </c>
      <c r="K2114" s="24">
        <f t="shared" si="3"/>
        <v>0</v>
      </c>
      <c r="L2114" s="24">
        <f t="shared" si="1214"/>
        <v>0</v>
      </c>
      <c r="M2114" s="24">
        <f t="shared" si="5"/>
        <v>0</v>
      </c>
      <c r="N2114" s="24">
        <f>IFNA(VLOOKUP(A2114,'HUMAN RESOURCES processed'!$A$2:$M$2692,5,0))</f>
        <v>0.028</v>
      </c>
      <c r="O2114" s="24">
        <f>IFNA(VLOOKUP(A2114,'HUMAN RESOURCES processed'!$A$2:$M$2692,6,0))</f>
        <v>0.017</v>
      </c>
      <c r="P2114" s="24">
        <f>IFNA(VLOOKUP(A2114,'HUMAN RESOURCES processed'!$A$2:$M$2692,7,0))</f>
        <v>72</v>
      </c>
      <c r="Q2114" s="24">
        <f>IFNA(VLOOKUP(A2114,'HUMAN RESOURCES processed'!$A$2:$M$2692,8,0))</f>
        <v>68</v>
      </c>
      <c r="R2114" s="24">
        <f t="shared" si="6"/>
        <v>70</v>
      </c>
      <c r="S2114" s="24">
        <f>IFNA(VLOOKUP(A2114,'HUMAN RESOURCES processed'!$A$2:$M$2692,9,0))</f>
        <v>0.391</v>
      </c>
      <c r="T2114" s="24">
        <f>IFNA(VLOOKUP(A2114,'HUMAN RESOURCES processed'!$A$2:$M$2692,10,0))</f>
        <v>0.573</v>
      </c>
      <c r="U2114" s="24">
        <f>IFNA(VLOOKUP(A2114,'HUMAN RESOURCES processed'!$A$2:$M$2692,11,0))</f>
        <v>0.036</v>
      </c>
      <c r="V2114" s="24">
        <f>IFNA(VLOOKUP(A2114,'HUMAN RESOURCES processed'!$A$2:$M$2692,12,0))</f>
        <v>220001</v>
      </c>
      <c r="W2114" s="24">
        <f>IFNA(VLOOKUP(A2114,'HUMAN RESOURCES processed'!$A$2:$M$2692,13,0))</f>
        <v>0.237</v>
      </c>
      <c r="X2114" s="24">
        <f>IFNA(VLOOKUP(A2114,'TOURISM processed'!$A$2:$F$2692,5,0))</f>
        <v>142000000</v>
      </c>
      <c r="Y2114" s="24">
        <f>IFNA(VLOOKUP(A2114,'TOURISM processed'!$A$2:$F$2692,6,0))</f>
        <v>13000000</v>
      </c>
      <c r="Z2114" s="24">
        <f t="shared" si="7"/>
        <v>59.0906405</v>
      </c>
      <c r="AA2114" s="24">
        <f>IFNA(VLOOKUP(A2114,'BUSINESS processed'!A2114:J4804,5,0))</f>
        <v>0.084</v>
      </c>
      <c r="AB2114" s="24">
        <f>IFNA(VLOOKUP(A2114,'BUSINESS processed'!A2114:J4804,6,0))</f>
        <v>47</v>
      </c>
      <c r="AC2114" s="24">
        <f t="shared" si="1212"/>
        <v>0</v>
      </c>
      <c r="AD2114" s="24">
        <f>IFNA(VLOOKUP(A2114,'BUSINESS processed'!A2114:J4804,8,0))</f>
        <v>120</v>
      </c>
      <c r="AE2114" s="24">
        <f>IFNA(VLOOKUP(A2114,'BUSINESS processed'!A2114:J4804,9,0))</f>
        <v>0.068</v>
      </c>
      <c r="AF2114" s="27">
        <f>IFNA(VLOOKUP(A2114,'BUSINESS processed'!A2114:J4804,10,0))</f>
        <v>0.118</v>
      </c>
      <c r="AG2114" s="26"/>
      <c r="AH2114" s="26"/>
      <c r="AI2114" s="26"/>
      <c r="AJ2114" s="26"/>
      <c r="AK2114" s="26"/>
      <c r="AL2114" s="26"/>
      <c r="AM2114" s="26"/>
      <c r="AN2114" s="26"/>
      <c r="AO2114" s="26"/>
      <c r="AP2114" s="26"/>
      <c r="AQ2114" s="26"/>
      <c r="AR2114" s="26"/>
      <c r="AS2114" s="26"/>
      <c r="AT2114" s="26"/>
      <c r="AU2114" s="26"/>
      <c r="AV2114" s="26"/>
      <c r="AW2114" s="26"/>
      <c r="AX2114" s="26"/>
      <c r="AY2114" s="26"/>
      <c r="AZ2114" s="26"/>
      <c r="BA2114" s="26"/>
      <c r="BB2114" s="26"/>
      <c r="BC2114" s="26"/>
      <c r="BD2114" s="26"/>
      <c r="BE2114" s="26"/>
      <c r="BF2114" s="26"/>
      <c r="BG2114" s="26"/>
      <c r="BH2114" s="26"/>
    </row>
    <row r="2115">
      <c r="A2115" s="18" t="str">
        <f t="shared" si="1"/>
        <v>Oceania_Vanuatu-Oceania_2008</v>
      </c>
      <c r="B2115" s="19" t="s">
        <v>242</v>
      </c>
      <c r="C2115" s="20" t="s">
        <v>257</v>
      </c>
      <c r="D2115" s="21" t="s">
        <v>87</v>
      </c>
      <c r="E2115" s="22">
        <v>6.07983815E8</v>
      </c>
      <c r="F2115" s="22">
        <f t="shared" si="2"/>
        <v>2697.378925</v>
      </c>
      <c r="G2115" s="23">
        <v>0.037</v>
      </c>
      <c r="H2115" s="23">
        <v>99.0</v>
      </c>
      <c r="I2115" s="23">
        <v>0.053</v>
      </c>
      <c r="J2115" s="24">
        <f>IFNA(VLOOKUP(A2115,'ENERGY processed'!$A$2:$H$2692,7,0),"")</f>
        <v>30</v>
      </c>
      <c r="K2115" s="24">
        <f t="shared" si="3"/>
        <v>0.0001330978979</v>
      </c>
      <c r="L2115" s="24">
        <f>IFNA(VLOOKUP(A2115,'ENERGY processed'!$A$2:$H$2692,8,0),"")</f>
        <v>71.5</v>
      </c>
      <c r="M2115" s="24">
        <f t="shared" si="5"/>
        <v>0.0003172166568</v>
      </c>
      <c r="N2115" s="24">
        <f>IFNA(VLOOKUP(A2115,'HUMAN RESOURCES processed'!$A$2:$M$2692,5,0))</f>
        <v>0.028</v>
      </c>
      <c r="O2115" s="24">
        <f>IFNA(VLOOKUP(A2115,'HUMAN RESOURCES processed'!$A$2:$M$2692,6,0))</f>
        <v>0.017</v>
      </c>
      <c r="P2115" s="24">
        <f>IFNA(VLOOKUP(A2115,'HUMAN RESOURCES processed'!$A$2:$M$2692,7,0))</f>
        <v>72</v>
      </c>
      <c r="Q2115" s="24">
        <f>IFNA(VLOOKUP(A2115,'HUMAN RESOURCES processed'!$A$2:$M$2692,8,0))</f>
        <v>68</v>
      </c>
      <c r="R2115" s="24">
        <f t="shared" si="6"/>
        <v>70</v>
      </c>
      <c r="S2115" s="24">
        <f>IFNA(VLOOKUP(A2115,'HUMAN RESOURCES processed'!$A$2:$M$2692,9,0))</f>
        <v>0.388</v>
      </c>
      <c r="T2115" s="24">
        <f>IFNA(VLOOKUP(A2115,'HUMAN RESOURCES processed'!$A$2:$M$2692,10,0))</f>
        <v>0.574</v>
      </c>
      <c r="U2115" s="24">
        <f>IFNA(VLOOKUP(A2115,'HUMAN RESOURCES processed'!$A$2:$M$2692,11,0))</f>
        <v>0.037</v>
      </c>
      <c r="V2115" s="24">
        <f>IFNA(VLOOKUP(A2115,'HUMAN RESOURCES processed'!$A$2:$M$2692,12,0))</f>
        <v>225398</v>
      </c>
      <c r="W2115" s="24">
        <f>IFNA(VLOOKUP(A2115,'HUMAN RESOURCES processed'!$A$2:$M$2692,13,0))</f>
        <v>0.24</v>
      </c>
      <c r="X2115" s="24">
        <f>IFNA(VLOOKUP(A2115,'TOURISM processed'!$A$2:$F$2692,5,0))</f>
        <v>188000000</v>
      </c>
      <c r="Y2115" s="24">
        <f>IFNA(VLOOKUP(A2115,'TOURISM processed'!$A$2:$F$2692,6,0))</f>
        <v>32000000</v>
      </c>
      <c r="Z2115" s="24">
        <f t="shared" si="7"/>
        <v>141.9710911</v>
      </c>
      <c r="AA2115" s="24">
        <f>IFNA(VLOOKUP(A2115,'BUSINESS processed'!A2115:J4805,5,0))</f>
        <v>0.084</v>
      </c>
      <c r="AB2115" s="24">
        <f>IFNA(VLOOKUP(A2115,'BUSINESS processed'!A2115:J4805,6,0))</f>
        <v>47</v>
      </c>
      <c r="AC2115" s="24">
        <f t="shared" si="1212"/>
        <v>0</v>
      </c>
      <c r="AD2115" s="24">
        <f>IFNA(VLOOKUP(A2115,'BUSINESS processed'!A2115:J4805,8,0))</f>
        <v>120</v>
      </c>
      <c r="AE2115" s="24">
        <f>IFNA(VLOOKUP(A2115,'BUSINESS processed'!A2115:J4805,9,0))</f>
        <v>0.073</v>
      </c>
      <c r="AF2115" s="27">
        <f>IFNA(VLOOKUP(A2115,'BUSINESS processed'!A2115:J4805,10,0))</f>
        <v>0.16</v>
      </c>
      <c r="AG2115" s="26"/>
      <c r="AH2115" s="26"/>
      <c r="AI2115" s="26"/>
      <c r="AJ2115" s="26"/>
      <c r="AK2115" s="26"/>
      <c r="AL2115" s="26"/>
      <c r="AM2115" s="26"/>
      <c r="AN2115" s="26"/>
      <c r="AO2115" s="26"/>
      <c r="AP2115" s="26"/>
      <c r="AQ2115" s="26"/>
      <c r="AR2115" s="26"/>
      <c r="AS2115" s="26"/>
      <c r="AT2115" s="26"/>
      <c r="AU2115" s="26"/>
      <c r="AV2115" s="26"/>
      <c r="AW2115" s="26"/>
      <c r="AX2115" s="26"/>
      <c r="AY2115" s="26"/>
      <c r="AZ2115" s="26"/>
      <c r="BA2115" s="26"/>
      <c r="BB2115" s="26"/>
      <c r="BC2115" s="26"/>
      <c r="BD2115" s="26"/>
      <c r="BE2115" s="26"/>
      <c r="BF2115" s="26"/>
      <c r="BG2115" s="26"/>
      <c r="BH2115" s="26"/>
    </row>
    <row r="2116">
      <c r="A2116" s="18" t="str">
        <f t="shared" si="1"/>
        <v>Oceania_Vanuatu-Oceania_2009</v>
      </c>
      <c r="B2116" s="19" t="s">
        <v>242</v>
      </c>
      <c r="C2116" s="20" t="s">
        <v>257</v>
      </c>
      <c r="D2116" s="21" t="s">
        <v>88</v>
      </c>
      <c r="E2116" s="22">
        <v>6.10075807E8</v>
      </c>
      <c r="F2116" s="22">
        <f t="shared" si="2"/>
        <v>2642.9315</v>
      </c>
      <c r="G2116" s="23">
        <v>0.039</v>
      </c>
      <c r="H2116" s="23">
        <v>103.0</v>
      </c>
      <c r="I2116" s="23">
        <v>0.055</v>
      </c>
      <c r="J2116" s="24">
        <f>IFNA(VLOOKUP(A2116,'ENERGY processed'!$A$2:$H$2692,7,0),"")</f>
        <v>35</v>
      </c>
      <c r="K2116" s="24">
        <f t="shared" si="3"/>
        <v>0.0001516247677</v>
      </c>
      <c r="L2116" s="24">
        <f>IFNA(VLOOKUP(A2116,'ENERGY processed'!$A$2:$H$2692,8,0),"")</f>
        <v>95</v>
      </c>
      <c r="M2116" s="24">
        <f t="shared" si="5"/>
        <v>0.0004115529409</v>
      </c>
      <c r="N2116" s="24">
        <f>IFNA(VLOOKUP(A2116,'HUMAN RESOURCES processed'!$A$2:$M$2692,5,0))</f>
        <v>0.028</v>
      </c>
      <c r="O2116" s="24">
        <f>IFNA(VLOOKUP(A2116,'HUMAN RESOURCES processed'!$A$2:$M$2692,6,0))</f>
        <v>0.016</v>
      </c>
      <c r="P2116" s="24">
        <f>IFNA(VLOOKUP(A2116,'HUMAN RESOURCES processed'!$A$2:$M$2692,7,0))</f>
        <v>73</v>
      </c>
      <c r="Q2116" s="24">
        <f>IFNA(VLOOKUP(A2116,'HUMAN RESOURCES processed'!$A$2:$M$2692,8,0))</f>
        <v>69</v>
      </c>
      <c r="R2116" s="24">
        <f t="shared" si="6"/>
        <v>71</v>
      </c>
      <c r="S2116" s="24">
        <f>IFNA(VLOOKUP(A2116,'HUMAN RESOURCES processed'!$A$2:$M$2692,9,0))</f>
        <v>0.385</v>
      </c>
      <c r="T2116" s="24">
        <f>IFNA(VLOOKUP(A2116,'HUMAN RESOURCES processed'!$A$2:$M$2692,10,0))</f>
        <v>0.576</v>
      </c>
      <c r="U2116" s="24">
        <f>IFNA(VLOOKUP(A2116,'HUMAN RESOURCES processed'!$A$2:$M$2692,11,0))</f>
        <v>0.039</v>
      </c>
      <c r="V2116" s="24">
        <f>IFNA(VLOOKUP(A2116,'HUMAN RESOURCES processed'!$A$2:$M$2692,12,0))</f>
        <v>230833</v>
      </c>
      <c r="W2116" s="24">
        <f>IFNA(VLOOKUP(A2116,'HUMAN RESOURCES processed'!$A$2:$M$2692,13,0))</f>
        <v>0.243</v>
      </c>
      <c r="X2116" s="24">
        <f>IFNA(VLOOKUP(A2116,'TOURISM processed'!$A$2:$F$2692,5,0))</f>
        <v>214000000</v>
      </c>
      <c r="Y2116" s="24">
        <f>IFNA(VLOOKUP(A2116,'TOURISM processed'!$A$2:$F$2692,6,0))</f>
        <v>28000000</v>
      </c>
      <c r="Z2116" s="24">
        <f t="shared" si="7"/>
        <v>121.2998142</v>
      </c>
      <c r="AA2116" s="24">
        <f>IFNA(VLOOKUP(A2116,'BUSINESS processed'!A2116:J4806,5,0))</f>
        <v>0.084</v>
      </c>
      <c r="AB2116" s="24">
        <f>IFNA(VLOOKUP(A2116,'BUSINESS processed'!A2116:J4806,6,0))</f>
        <v>47</v>
      </c>
      <c r="AC2116" s="24">
        <f t="shared" si="1212"/>
        <v>0</v>
      </c>
      <c r="AD2116" s="24">
        <f>IFNA(VLOOKUP(A2116,'BUSINESS processed'!A2116:J4806,8,0))</f>
        <v>120</v>
      </c>
      <c r="AE2116" s="24">
        <f>IFNA(VLOOKUP(A2116,'BUSINESS processed'!A2116:J4806,9,0))</f>
        <v>0.075</v>
      </c>
      <c r="AF2116" s="27">
        <f>IFNA(VLOOKUP(A2116,'BUSINESS processed'!A2116:J4806,10,0))</f>
        <v>0.57</v>
      </c>
      <c r="AG2116" s="26"/>
      <c r="AH2116" s="26"/>
      <c r="AI2116" s="26"/>
      <c r="AJ2116" s="26"/>
      <c r="AK2116" s="26"/>
      <c r="AL2116" s="26"/>
      <c r="AM2116" s="26"/>
      <c r="AN2116" s="26"/>
      <c r="AO2116" s="26"/>
      <c r="AP2116" s="26"/>
      <c r="AQ2116" s="26"/>
      <c r="AR2116" s="26"/>
      <c r="AS2116" s="26"/>
      <c r="AT2116" s="26"/>
      <c r="AU2116" s="26"/>
      <c r="AV2116" s="26"/>
      <c r="AW2116" s="26"/>
      <c r="AX2116" s="26"/>
      <c r="AY2116" s="26"/>
      <c r="AZ2116" s="26"/>
      <c r="BA2116" s="26"/>
      <c r="BB2116" s="26"/>
      <c r="BC2116" s="26"/>
      <c r="BD2116" s="26"/>
      <c r="BE2116" s="26"/>
      <c r="BF2116" s="26"/>
      <c r="BG2116" s="26"/>
      <c r="BH2116" s="26"/>
    </row>
    <row r="2117">
      <c r="A2117" s="18" t="str">
        <f t="shared" si="1"/>
        <v>Oceania_Vanuatu-Oceania_2010</v>
      </c>
      <c r="B2117" s="19" t="s">
        <v>242</v>
      </c>
      <c r="C2117" s="20" t="s">
        <v>257</v>
      </c>
      <c r="D2117" s="21" t="s">
        <v>89</v>
      </c>
      <c r="E2117" s="22">
        <v>7.00804286E8</v>
      </c>
      <c r="F2117" s="22">
        <f t="shared" si="2"/>
        <v>2965.752229</v>
      </c>
      <c r="G2117" s="23">
        <v>0.047</v>
      </c>
      <c r="H2117" s="23">
        <v>139.0</v>
      </c>
      <c r="I2117" s="23">
        <v>0.055</v>
      </c>
      <c r="J2117" s="24">
        <f>IF(AND( C2117=C2116,D2117&gt;D2116),J2116,"")</f>
        <v>35</v>
      </c>
      <c r="K2117" s="24">
        <f t="shared" si="3"/>
        <v>0.0001481174275</v>
      </c>
      <c r="L2117" s="24">
        <f>IFNA(VLOOKUP(A2117,'ENERGY processed'!$A$2:$H$2692,8,0),"")</f>
        <v>84</v>
      </c>
      <c r="M2117" s="24">
        <f t="shared" si="5"/>
        <v>0.000355481826</v>
      </c>
      <c r="N2117" s="24">
        <f>IFNA(VLOOKUP(A2117,'HUMAN RESOURCES processed'!$A$2:$M$2692,5,0))</f>
        <v>0.027</v>
      </c>
      <c r="O2117" s="24">
        <f>IFNA(VLOOKUP(A2117,'HUMAN RESOURCES processed'!$A$2:$M$2692,6,0))</f>
        <v>0.016</v>
      </c>
      <c r="P2117" s="24">
        <f>IFNA(VLOOKUP(A2117,'HUMAN RESOURCES processed'!$A$2:$M$2692,7,0))</f>
        <v>73</v>
      </c>
      <c r="Q2117" s="24">
        <f>IFNA(VLOOKUP(A2117,'HUMAN RESOURCES processed'!$A$2:$M$2692,8,0))</f>
        <v>69</v>
      </c>
      <c r="R2117" s="24">
        <f t="shared" si="6"/>
        <v>71</v>
      </c>
      <c r="S2117" s="24">
        <f>IFNA(VLOOKUP(A2117,'HUMAN RESOURCES processed'!$A$2:$M$2692,9,0))</f>
        <v>0.382</v>
      </c>
      <c r="T2117" s="24">
        <f>IFNA(VLOOKUP(A2117,'HUMAN RESOURCES processed'!$A$2:$M$2692,10,0))</f>
        <v>0.579</v>
      </c>
      <c r="U2117" s="24">
        <f>IFNA(VLOOKUP(A2117,'HUMAN RESOURCES processed'!$A$2:$M$2692,11,0))</f>
        <v>0.039</v>
      </c>
      <c r="V2117" s="24">
        <f>IFNA(VLOOKUP(A2117,'HUMAN RESOURCES processed'!$A$2:$M$2692,12,0))</f>
        <v>236299</v>
      </c>
      <c r="W2117" s="24">
        <f>IFNA(VLOOKUP(A2117,'HUMAN RESOURCES processed'!$A$2:$M$2692,13,0))</f>
        <v>0.246</v>
      </c>
      <c r="X2117" s="24">
        <f>IFNA(VLOOKUP(A2117,'TOURISM processed'!$A$2:$F$2692,5,0))</f>
        <v>242000000</v>
      </c>
      <c r="Y2117" s="24">
        <f>IFNA(VLOOKUP(A2117,'TOURISM processed'!$A$2:$F$2692,6,0))</f>
        <v>33000000</v>
      </c>
      <c r="Z2117" s="24">
        <f t="shared" si="7"/>
        <v>139.6535745</v>
      </c>
      <c r="AA2117" s="24">
        <f>IFNA(VLOOKUP(A2117,'BUSINESS processed'!A2117:J4807,5,0))</f>
        <v>0.084</v>
      </c>
      <c r="AB2117" s="24">
        <f>IFNA(VLOOKUP(A2117,'BUSINESS processed'!A2117:J4807,6,0))</f>
        <v>47</v>
      </c>
      <c r="AC2117" s="24">
        <f t="shared" si="1212"/>
        <v>0</v>
      </c>
      <c r="AD2117" s="24">
        <f>IFNA(VLOOKUP(A2117,'BUSINESS processed'!A2117:J4807,8,0))</f>
        <v>120</v>
      </c>
      <c r="AE2117" s="24">
        <f>IFNA(VLOOKUP(A2117,'BUSINESS processed'!A2117:J4807,9,0))</f>
        <v>0.08</v>
      </c>
      <c r="AF2117" s="27">
        <f>IFNA(VLOOKUP(A2117,'BUSINESS processed'!A2117:J4807,10,0))</f>
        <v>0.719</v>
      </c>
      <c r="AG2117" s="26"/>
      <c r="AH2117" s="26"/>
      <c r="AI2117" s="26"/>
      <c r="AJ2117" s="26"/>
      <c r="AK2117" s="26"/>
      <c r="AL2117" s="26"/>
      <c r="AM2117" s="26"/>
      <c r="AN2117" s="26"/>
      <c r="AO2117" s="26"/>
      <c r="AP2117" s="26"/>
      <c r="AQ2117" s="26"/>
      <c r="AR2117" s="26"/>
      <c r="AS2117" s="26"/>
      <c r="AT2117" s="26"/>
      <c r="AU2117" s="26"/>
      <c r="AV2117" s="26"/>
      <c r="AW2117" s="26"/>
      <c r="AX2117" s="26"/>
      <c r="AY2117" s="26"/>
      <c r="AZ2117" s="26"/>
      <c r="BA2117" s="26"/>
      <c r="BB2117" s="26"/>
      <c r="BC2117" s="26"/>
      <c r="BD2117" s="26"/>
      <c r="BE2117" s="26"/>
      <c r="BF2117" s="26"/>
      <c r="BG2117" s="26"/>
      <c r="BH2117" s="26"/>
    </row>
    <row r="2118">
      <c r="A2118" s="18" t="str">
        <f t="shared" si="1"/>
        <v>Oceania_Vanuatu-Oceania_2011</v>
      </c>
      <c r="B2118" s="19" t="s">
        <v>242</v>
      </c>
      <c r="C2118" s="20" t="s">
        <v>257</v>
      </c>
      <c r="D2118" s="21" t="s">
        <v>90</v>
      </c>
      <c r="E2118" s="22">
        <v>7.85745262E8</v>
      </c>
      <c r="F2118" s="22">
        <f t="shared" si="2"/>
        <v>3249.862527</v>
      </c>
      <c r="G2118" s="23">
        <v>0.038</v>
      </c>
      <c r="H2118" s="23">
        <v>125.0</v>
      </c>
      <c r="I2118" s="23">
        <v>0.055</v>
      </c>
      <c r="J2118" s="24">
        <f>IFNA(VLOOKUP(A2118,'ENERGY processed'!$A$2:$H$2692,7,0),"")</f>
        <v>30</v>
      </c>
      <c r="K2118" s="24">
        <f t="shared" si="3"/>
        <v>0.0001240807683</v>
      </c>
      <c r="L2118" s="24">
        <f>IFNA(VLOOKUP(A2118,'ENERGY processed'!$A$2:$H$2692,8,0),"")</f>
        <v>55</v>
      </c>
      <c r="M2118" s="24">
        <f t="shared" si="5"/>
        <v>0.0002274814086</v>
      </c>
      <c r="N2118" s="24">
        <f>IFNA(VLOOKUP(A2118,'HUMAN RESOURCES processed'!$A$2:$M$2692,5,0))</f>
        <v>0.027</v>
      </c>
      <c r="O2118" s="24">
        <f>IFNA(VLOOKUP(A2118,'HUMAN RESOURCES processed'!$A$2:$M$2692,6,0))</f>
        <v>0.015</v>
      </c>
      <c r="P2118" s="24">
        <f>IFNA(VLOOKUP(A2118,'HUMAN RESOURCES processed'!$A$2:$M$2692,7,0))</f>
        <v>73</v>
      </c>
      <c r="Q2118" s="24">
        <f>IFNA(VLOOKUP(A2118,'HUMAN RESOURCES processed'!$A$2:$M$2692,8,0))</f>
        <v>69</v>
      </c>
      <c r="R2118" s="24">
        <f t="shared" si="6"/>
        <v>71</v>
      </c>
      <c r="S2118" s="24">
        <f>IFNA(VLOOKUP(A2118,'HUMAN RESOURCES processed'!$A$2:$M$2692,9,0))</f>
        <v>0.378</v>
      </c>
      <c r="T2118" s="24">
        <f>IFNA(VLOOKUP(A2118,'HUMAN RESOURCES processed'!$A$2:$M$2692,10,0))</f>
        <v>0.582</v>
      </c>
      <c r="U2118" s="24">
        <f>IFNA(VLOOKUP(A2118,'HUMAN RESOURCES processed'!$A$2:$M$2692,11,0))</f>
        <v>0.04</v>
      </c>
      <c r="V2118" s="24">
        <f>IFNA(VLOOKUP(A2118,'HUMAN RESOURCES processed'!$A$2:$M$2692,12,0))</f>
        <v>241778</v>
      </c>
      <c r="W2118" s="24">
        <f>IFNA(VLOOKUP(A2118,'HUMAN RESOURCES processed'!$A$2:$M$2692,13,0))</f>
        <v>0.249</v>
      </c>
      <c r="X2118" s="24">
        <f>IFNA(VLOOKUP(A2118,'TOURISM processed'!$A$2:$F$2692,5,0))</f>
        <v>252000000</v>
      </c>
      <c r="Y2118" s="24">
        <f>IFNA(VLOOKUP(A2118,'TOURISM processed'!$A$2:$F$2692,6,0))</f>
        <v>39000000</v>
      </c>
      <c r="Z2118" s="24">
        <f t="shared" si="7"/>
        <v>161.3049988</v>
      </c>
      <c r="AA2118" s="24">
        <f>IFNA(VLOOKUP(A2118,'BUSINESS processed'!A2118:J4808,5,0))</f>
        <v>0.084</v>
      </c>
      <c r="AB2118" s="24">
        <f>IFNA(VLOOKUP(A2118,'BUSINESS processed'!A2118:J4808,6,0))</f>
        <v>35</v>
      </c>
      <c r="AC2118" s="24">
        <f t="shared" si="1212"/>
        <v>0</v>
      </c>
      <c r="AD2118" s="24">
        <f>IFNA(VLOOKUP(A2118,'BUSINESS processed'!A2118:J4808,8,0))</f>
        <v>120</v>
      </c>
      <c r="AE2118" s="24">
        <f>IFNA(VLOOKUP(A2118,'BUSINESS processed'!A2118:J4808,9,0))</f>
        <v>0.092</v>
      </c>
      <c r="AF2118" s="27">
        <f>IFNA(VLOOKUP(A2118,'BUSINESS processed'!A2118:J4808,10,0))</f>
        <v>0.644</v>
      </c>
      <c r="AG2118" s="26"/>
      <c r="AH2118" s="26"/>
      <c r="AI2118" s="26"/>
      <c r="AJ2118" s="26"/>
      <c r="AK2118" s="26"/>
      <c r="AL2118" s="26"/>
      <c r="AM2118" s="26"/>
      <c r="AN2118" s="26"/>
      <c r="AO2118" s="26"/>
      <c r="AP2118" s="26"/>
      <c r="AQ2118" s="26"/>
      <c r="AR2118" s="26"/>
      <c r="AS2118" s="26"/>
      <c r="AT2118" s="26"/>
      <c r="AU2118" s="26"/>
      <c r="AV2118" s="26"/>
      <c r="AW2118" s="26"/>
      <c r="AX2118" s="26"/>
      <c r="AY2118" s="26"/>
      <c r="AZ2118" s="26"/>
      <c r="BA2118" s="26"/>
      <c r="BB2118" s="26"/>
      <c r="BC2118" s="26"/>
      <c r="BD2118" s="26"/>
      <c r="BE2118" s="26"/>
      <c r="BF2118" s="26"/>
      <c r="BG2118" s="26"/>
      <c r="BH2118" s="26"/>
    </row>
    <row r="2119">
      <c r="A2119" s="18" t="str">
        <f t="shared" si="1"/>
        <v>Oceania_Vanuatu-Oceania_2012</v>
      </c>
      <c r="B2119" s="19" t="s">
        <v>242</v>
      </c>
      <c r="C2119" s="20" t="s">
        <v>257</v>
      </c>
      <c r="D2119" s="21" t="s">
        <v>91</v>
      </c>
      <c r="E2119" s="22">
        <v>7.86938335E8</v>
      </c>
      <c r="F2119" s="22">
        <f t="shared" si="2"/>
        <v>3182.609277</v>
      </c>
      <c r="G2119" s="23">
        <v>0.036</v>
      </c>
      <c r="H2119" s="23">
        <v>116.0</v>
      </c>
      <c r="I2119" s="23">
        <v>0.061</v>
      </c>
      <c r="J2119" s="24">
        <f>IF(AND( C2119=C2118,D2119&gt;D2118),J2118,"")</f>
        <v>30</v>
      </c>
      <c r="K2119" s="24">
        <f t="shared" si="3"/>
        <v>0.0001213287929</v>
      </c>
      <c r="L2119" s="24">
        <f>IFNA(VLOOKUP(A2119,'ENERGY processed'!$A$2:$H$2692,8,0),"")</f>
        <v>81</v>
      </c>
      <c r="M2119" s="24">
        <f t="shared" si="5"/>
        <v>0.0003275877409</v>
      </c>
      <c r="N2119" s="24">
        <f>IFNA(VLOOKUP(A2119,'HUMAN RESOURCES processed'!$A$2:$M$2692,5,0))</f>
        <v>0.027</v>
      </c>
      <c r="O2119" s="24">
        <f>IFNA(VLOOKUP(A2119,'HUMAN RESOURCES processed'!$A$2:$M$2692,6,0))</f>
        <v>0.015</v>
      </c>
      <c r="P2119" s="24">
        <f>IFNA(VLOOKUP(A2119,'HUMAN RESOURCES processed'!$A$2:$M$2692,7,0))</f>
        <v>73</v>
      </c>
      <c r="Q2119" s="24">
        <f>IFNA(VLOOKUP(A2119,'HUMAN RESOURCES processed'!$A$2:$M$2692,8,0))</f>
        <v>69</v>
      </c>
      <c r="R2119" s="24">
        <f t="shared" si="6"/>
        <v>71</v>
      </c>
      <c r="S2119" s="24">
        <f>IFNA(VLOOKUP(A2119,'HUMAN RESOURCES processed'!$A$2:$M$2692,9,0))</f>
        <v>0.374</v>
      </c>
      <c r="T2119" s="24">
        <f>IFNA(VLOOKUP(A2119,'HUMAN RESOURCES processed'!$A$2:$M$2692,10,0))</f>
        <v>0.586</v>
      </c>
      <c r="U2119" s="24">
        <f>IFNA(VLOOKUP(A2119,'HUMAN RESOURCES processed'!$A$2:$M$2692,11,0))</f>
        <v>0.04</v>
      </c>
      <c r="V2119" s="24">
        <f>IFNA(VLOOKUP(A2119,'HUMAN RESOURCES processed'!$A$2:$M$2692,12,0))</f>
        <v>247262</v>
      </c>
      <c r="W2119" s="24">
        <f>IFNA(VLOOKUP(A2119,'HUMAN RESOURCES processed'!$A$2:$M$2692,13,0))</f>
        <v>0.252</v>
      </c>
      <c r="X2119" s="24">
        <f>IFNA(VLOOKUP(A2119,'TOURISM processed'!$A$2:$F$2692,5,0))</f>
        <v>288000000</v>
      </c>
      <c r="Y2119" s="24">
        <f>IFNA(VLOOKUP(A2119,'TOURISM processed'!$A$2:$F$2692,6,0))</f>
        <v>43000000</v>
      </c>
      <c r="Z2119" s="24">
        <f t="shared" si="7"/>
        <v>173.9046032</v>
      </c>
      <c r="AA2119" s="24">
        <f>IFNA(VLOOKUP(A2119,'BUSINESS processed'!A2119:J4809,5,0))</f>
        <v>0.084</v>
      </c>
      <c r="AB2119" s="24">
        <f>IFNA(VLOOKUP(A2119,'BUSINESS processed'!A2119:J4809,6,0))</f>
        <v>35</v>
      </c>
      <c r="AC2119" s="24">
        <f>IFNA(VLOOKUP(A2119,'BUSINESS processed'!A2119:J4809,7,0))</f>
        <v>78</v>
      </c>
      <c r="AD2119" s="24">
        <f>IFNA(VLOOKUP(A2119,'BUSINESS processed'!A2119:J4809,8,0))</f>
        <v>120</v>
      </c>
      <c r="AE2119" s="24">
        <f>IFNA(VLOOKUP(A2119,'BUSINESS processed'!A2119:J4809,9,0))</f>
        <v>0.106</v>
      </c>
      <c r="AF2119" s="27">
        <f>IFNA(VLOOKUP(A2119,'BUSINESS processed'!A2119:J4809,10,0))</f>
        <v>0.591</v>
      </c>
      <c r="AG2119" s="26"/>
      <c r="AH2119" s="26"/>
      <c r="AI2119" s="26"/>
      <c r="AJ2119" s="26"/>
      <c r="AK2119" s="26"/>
      <c r="AL2119" s="26"/>
      <c r="AM2119" s="26"/>
      <c r="AN2119" s="26"/>
      <c r="AO2119" s="26"/>
      <c r="AP2119" s="26"/>
      <c r="AQ2119" s="26"/>
      <c r="AR2119" s="26"/>
      <c r="AS2119" s="26"/>
      <c r="AT2119" s="26"/>
      <c r="AU2119" s="26"/>
      <c r="AV2119" s="26"/>
      <c r="AW2119" s="26"/>
      <c r="AX2119" s="26"/>
      <c r="AY2119" s="26"/>
      <c r="AZ2119" s="26"/>
      <c r="BA2119" s="26"/>
      <c r="BB2119" s="26"/>
      <c r="BC2119" s="26"/>
      <c r="BD2119" s="26"/>
      <c r="BE2119" s="26"/>
      <c r="BF2119" s="26"/>
      <c r="BG2119" s="26"/>
      <c r="BH2119" s="26"/>
    </row>
    <row r="2120">
      <c r="A2120" s="18" t="str">
        <f t="shared" si="1"/>
        <v>The Americas_Antigua and Barbuda-The Americas_2000</v>
      </c>
      <c r="B2120" s="19" t="s">
        <v>258</v>
      </c>
      <c r="C2120" s="20" t="s">
        <v>259</v>
      </c>
      <c r="D2120" s="21" t="s">
        <v>70</v>
      </c>
      <c r="E2120" s="22">
        <v>1.194074074E9</v>
      </c>
      <c r="F2120" s="22">
        <f t="shared" si="2"/>
        <v>15378.04031</v>
      </c>
      <c r="G2120" s="23">
        <v>0.052</v>
      </c>
      <c r="H2120" s="23">
        <v>681.0</v>
      </c>
      <c r="I2120" s="23">
        <v>0.102</v>
      </c>
      <c r="J2120" s="24">
        <f t="shared" ref="J2120:J2124" si="1215">IF(AND( C2120=C2119,D2120&gt;D2119),J2119,0)</f>
        <v>0</v>
      </c>
      <c r="K2120" s="24">
        <f t="shared" si="3"/>
        <v>0</v>
      </c>
      <c r="L2120" s="24">
        <f t="shared" ref="L2120:L2121" si="1216">IF(AND(C2120=C2119,C2120&gt;C2119),C2119,0)</f>
        <v>0</v>
      </c>
      <c r="M2120" s="24">
        <f t="shared" si="5"/>
        <v>0</v>
      </c>
      <c r="N2120" s="24">
        <f>IFNA(VLOOKUP(A2120,'HUMAN RESOURCES processed'!$A$2:$M$2692,5,0))</f>
        <v>0.02</v>
      </c>
      <c r="O2120" s="24">
        <f>IFNA(VLOOKUP(A2120,'HUMAN RESOURCES processed'!$A$2:$M$2692,6,0))</f>
        <v>0.014</v>
      </c>
      <c r="P2120" s="24">
        <f>IFNA(VLOOKUP(A2120,'HUMAN RESOURCES processed'!$A$2:$M$2692,7,0))</f>
        <v>76</v>
      </c>
      <c r="Q2120" s="24">
        <f>IFNA(VLOOKUP(A2120,'HUMAN RESOURCES processed'!$A$2:$M$2692,8,0))</f>
        <v>71</v>
      </c>
      <c r="R2120" s="24">
        <f t="shared" si="6"/>
        <v>73.5</v>
      </c>
      <c r="S2120" s="24">
        <f>IFNA(VLOOKUP(A2120,'HUMAN RESOURCES processed'!$A$2:$M$2692,9,0))</f>
        <v>0.292</v>
      </c>
      <c r="T2120" s="24">
        <f>IFNA(VLOOKUP(A2120,'HUMAN RESOURCES processed'!$A$2:$M$2692,10,0))</f>
        <v>0.637</v>
      </c>
      <c r="U2120" s="24">
        <f>IFNA(VLOOKUP(A2120,'HUMAN RESOURCES processed'!$A$2:$M$2692,11,0))</f>
        <v>0.071</v>
      </c>
      <c r="V2120" s="24">
        <f>IFNA(VLOOKUP(A2120,'HUMAN RESOURCES processed'!$A$2:$M$2692,12,0))</f>
        <v>77648</v>
      </c>
      <c r="W2120" s="24">
        <f>IFNA(VLOOKUP(A2120,'HUMAN RESOURCES processed'!$A$2:$M$2692,13,0))</f>
        <v>0.321</v>
      </c>
      <c r="X2120" s="24">
        <f>IFNA(VLOOKUP(A2120,'TOURISM processed'!$A$2:$F$2692,5,0))</f>
        <v>291000000</v>
      </c>
      <c r="Y2120" s="24">
        <f>IFNA(VLOOKUP(A2120,'TOURISM processed'!$A$2:$F$2692,6,0))</f>
        <v>31000000</v>
      </c>
      <c r="Z2120" s="24">
        <f t="shared" si="7"/>
        <v>399.237585</v>
      </c>
      <c r="AA2120" s="24">
        <f t="shared" ref="AA2120:AA2124" si="1217">IF(AND(C2120=C2119,D2120&gt;D2119),AA2119,0)</f>
        <v>0</v>
      </c>
      <c r="AB2120" s="24">
        <f t="shared" ref="AB2120:AB2124" si="1218">IF(AND(C2120=C2119,D2120&gt;D2119),AB2119,0)</f>
        <v>0</v>
      </c>
      <c r="AC2120" s="24">
        <f t="shared" ref="AC2120:AC2131" si="1219">IF(AND(C2120=C2119,D2120&gt;D2119),AC2119,0)</f>
        <v>0</v>
      </c>
      <c r="AD2120" s="24">
        <f t="shared" ref="AD2120:AD2124" si="1220">IF(AND(C2120=C2119,D2120&gt;D2119),AD2119,0)</f>
        <v>0</v>
      </c>
      <c r="AE2120" s="24">
        <f>IFNA(VLOOKUP(A2120,'BUSINESS processed'!A2120:J4810,9,0))</f>
        <v>0.065</v>
      </c>
      <c r="AF2120" s="27">
        <f>IFNA(VLOOKUP(A2120,'BUSINESS processed'!A2120:J4810,10,0))</f>
        <v>0.283</v>
      </c>
      <c r="AG2120" s="26"/>
      <c r="AH2120" s="26"/>
      <c r="AI2120" s="26"/>
      <c r="AJ2120" s="26"/>
      <c r="AK2120" s="26"/>
      <c r="AL2120" s="26"/>
      <c r="AM2120" s="26"/>
      <c r="AN2120" s="26"/>
      <c r="AO2120" s="26"/>
      <c r="AP2120" s="26"/>
      <c r="AQ2120" s="26"/>
      <c r="AR2120" s="26"/>
      <c r="AS2120" s="26"/>
      <c r="AT2120" s="26"/>
      <c r="AU2120" s="26"/>
      <c r="AV2120" s="26"/>
      <c r="AW2120" s="26"/>
      <c r="AX2120" s="26"/>
      <c r="AY2120" s="26"/>
      <c r="AZ2120" s="26"/>
      <c r="BA2120" s="26"/>
      <c r="BB2120" s="26"/>
      <c r="BC2120" s="26"/>
      <c r="BD2120" s="26"/>
      <c r="BE2120" s="26"/>
      <c r="BF2120" s="26"/>
      <c r="BG2120" s="26"/>
      <c r="BH2120" s="26"/>
    </row>
    <row r="2121">
      <c r="A2121" s="18" t="str">
        <f t="shared" si="1"/>
        <v>The Americas_Antigua and Barbuda-The Americas_2001</v>
      </c>
      <c r="B2121" s="19" t="s">
        <v>258</v>
      </c>
      <c r="C2121" s="20" t="s">
        <v>259</v>
      </c>
      <c r="D2121" s="21" t="s">
        <v>71</v>
      </c>
      <c r="E2121" s="22">
        <v>7.87693391E8</v>
      </c>
      <c r="F2121" s="22">
        <f t="shared" si="2"/>
        <v>9974.337626</v>
      </c>
      <c r="G2121" s="23">
        <v>0.04</v>
      </c>
      <c r="H2121" s="23">
        <v>408.0</v>
      </c>
      <c r="I2121" s="23">
        <v>0.122</v>
      </c>
      <c r="J2121" s="24">
        <f t="shared" si="1215"/>
        <v>0</v>
      </c>
      <c r="K2121" s="24">
        <f t="shared" si="3"/>
        <v>0</v>
      </c>
      <c r="L2121" s="24">
        <f t="shared" si="1216"/>
        <v>0</v>
      </c>
      <c r="M2121" s="24">
        <f t="shared" si="5"/>
        <v>0</v>
      </c>
      <c r="N2121" s="24">
        <f>IFNA(VLOOKUP(A2121,'HUMAN RESOURCES processed'!$A$2:$M$2692,5,0))</f>
        <v>0.02</v>
      </c>
      <c r="O2121" s="24">
        <f>IFNA(VLOOKUP(A2121,'HUMAN RESOURCES processed'!$A$2:$M$2692,6,0))</f>
        <v>0.013</v>
      </c>
      <c r="P2121" s="24">
        <f>IFNA(VLOOKUP(A2121,'HUMAN RESOURCES processed'!$A$2:$M$2692,7,0))</f>
        <v>76</v>
      </c>
      <c r="Q2121" s="24">
        <f>IFNA(VLOOKUP(A2121,'HUMAN RESOURCES processed'!$A$2:$M$2692,8,0))</f>
        <v>71</v>
      </c>
      <c r="R2121" s="24">
        <f t="shared" si="6"/>
        <v>73.5</v>
      </c>
      <c r="S2121" s="24">
        <f>IFNA(VLOOKUP(A2121,'HUMAN RESOURCES processed'!$A$2:$M$2692,9,0))</f>
        <v>0.291</v>
      </c>
      <c r="T2121" s="24">
        <f>IFNA(VLOOKUP(A2121,'HUMAN RESOURCES processed'!$A$2:$M$2692,10,0))</f>
        <v>0.639</v>
      </c>
      <c r="U2121" s="24">
        <f>IFNA(VLOOKUP(A2121,'HUMAN RESOURCES processed'!$A$2:$M$2692,11,0))</f>
        <v>0.07</v>
      </c>
      <c r="V2121" s="24">
        <f>IFNA(VLOOKUP(A2121,'HUMAN RESOURCES processed'!$A$2:$M$2692,12,0))</f>
        <v>78972</v>
      </c>
      <c r="W2121" s="24">
        <f>IFNA(VLOOKUP(A2121,'HUMAN RESOURCES processed'!$A$2:$M$2692,13,0))</f>
        <v>0.317</v>
      </c>
      <c r="X2121" s="24">
        <f>IFNA(VLOOKUP(A2121,'TOURISM processed'!$A$2:$F$2692,5,0))</f>
        <v>272000000</v>
      </c>
      <c r="Y2121" s="24">
        <f>IFNA(VLOOKUP(A2121,'TOURISM processed'!$A$2:$F$2692,6,0))</f>
        <v>32000000</v>
      </c>
      <c r="Z2121" s="24">
        <f t="shared" si="7"/>
        <v>405.2069088</v>
      </c>
      <c r="AA2121" s="24">
        <f t="shared" si="1217"/>
        <v>0</v>
      </c>
      <c r="AB2121" s="24">
        <f t="shared" si="1218"/>
        <v>0</v>
      </c>
      <c r="AC2121" s="24">
        <f t="shared" si="1219"/>
        <v>0</v>
      </c>
      <c r="AD2121" s="24">
        <f t="shared" si="1220"/>
        <v>0</v>
      </c>
      <c r="AE2121" s="24">
        <f>IFNA(VLOOKUP(A2121,'BUSINESS processed'!A2121:J4811,9,0))</f>
        <v>0.089</v>
      </c>
      <c r="AF2121" s="27">
        <f>IFNA(VLOOKUP(A2121,'BUSINESS processed'!A2121:J4811,10,0))</f>
        <v>0.317</v>
      </c>
      <c r="AG2121" s="26"/>
      <c r="AH2121" s="26"/>
      <c r="AI2121" s="26"/>
      <c r="AJ2121" s="26"/>
      <c r="AK2121" s="26"/>
      <c r="AL2121" s="26"/>
      <c r="AM2121" s="26"/>
      <c r="AN2121" s="26"/>
      <c r="AO2121" s="26"/>
      <c r="AP2121" s="26"/>
      <c r="AQ2121" s="26"/>
      <c r="AR2121" s="26"/>
      <c r="AS2121" s="26"/>
      <c r="AT2121" s="26"/>
      <c r="AU2121" s="26"/>
      <c r="AV2121" s="26"/>
      <c r="AW2121" s="26"/>
      <c r="AX2121" s="26"/>
      <c r="AY2121" s="26"/>
      <c r="AZ2121" s="26"/>
      <c r="BA2121" s="26"/>
      <c r="BB2121" s="26"/>
      <c r="BC2121" s="26"/>
      <c r="BD2121" s="26"/>
      <c r="BE2121" s="26"/>
      <c r="BF2121" s="26"/>
      <c r="BG2121" s="26"/>
      <c r="BH2121" s="26"/>
    </row>
    <row r="2122">
      <c r="A2122" s="18" t="str">
        <f t="shared" si="1"/>
        <v>The Americas_Antigua and Barbuda-The Americas_2002</v>
      </c>
      <c r="B2122" s="19" t="s">
        <v>258</v>
      </c>
      <c r="C2122" s="20" t="s">
        <v>259</v>
      </c>
      <c r="D2122" s="21" t="s">
        <v>72</v>
      </c>
      <c r="E2122" s="22">
        <v>7.78311557E8</v>
      </c>
      <c r="F2122" s="22">
        <f t="shared" si="2"/>
        <v>9725.247495</v>
      </c>
      <c r="G2122" s="23">
        <v>0.044</v>
      </c>
      <c r="H2122" s="23">
        <v>429.0</v>
      </c>
      <c r="I2122" s="23">
        <v>0.116</v>
      </c>
      <c r="J2122" s="24">
        <f t="shared" si="1215"/>
        <v>0</v>
      </c>
      <c r="K2122" s="24">
        <f t="shared" si="3"/>
        <v>0</v>
      </c>
      <c r="L2122" s="24">
        <f>IFNA(VLOOKUP(A2122,'ENERGY processed'!$A$2:$H$2692,8,0),"")</f>
        <v>513</v>
      </c>
      <c r="M2122" s="24">
        <f t="shared" si="5"/>
        <v>0.006410096214</v>
      </c>
      <c r="N2122" s="24">
        <f>IFNA(VLOOKUP(A2122,'HUMAN RESOURCES processed'!$A$2:$M$2692,5,0))</f>
        <v>0.02</v>
      </c>
      <c r="O2122" s="24">
        <f>IFNA(VLOOKUP(A2122,'HUMAN RESOURCES processed'!$A$2:$M$2692,6,0))</f>
        <v>0.012</v>
      </c>
      <c r="P2122" s="24">
        <f>IFNA(VLOOKUP(A2122,'HUMAN RESOURCES processed'!$A$2:$M$2692,7,0))</f>
        <v>76</v>
      </c>
      <c r="Q2122" s="24">
        <f>IFNA(VLOOKUP(A2122,'HUMAN RESOURCES processed'!$A$2:$M$2692,8,0))</f>
        <v>71</v>
      </c>
      <c r="R2122" s="24">
        <f t="shared" si="6"/>
        <v>73.5</v>
      </c>
      <c r="S2122" s="24">
        <f>IFNA(VLOOKUP(A2122,'HUMAN RESOURCES processed'!$A$2:$M$2692,9,0))</f>
        <v>0.29</v>
      </c>
      <c r="T2122" s="24">
        <f>IFNA(VLOOKUP(A2122,'HUMAN RESOURCES processed'!$A$2:$M$2692,10,0))</f>
        <v>0.64</v>
      </c>
      <c r="U2122" s="24">
        <f>IFNA(VLOOKUP(A2122,'HUMAN RESOURCES processed'!$A$2:$M$2692,11,0))</f>
        <v>0.07</v>
      </c>
      <c r="V2122" s="24">
        <f>IFNA(VLOOKUP(A2122,'HUMAN RESOURCES processed'!$A$2:$M$2692,12,0))</f>
        <v>80030</v>
      </c>
      <c r="W2122" s="24">
        <f>IFNA(VLOOKUP(A2122,'HUMAN RESOURCES processed'!$A$2:$M$2692,13,0))</f>
        <v>0.311</v>
      </c>
      <c r="X2122" s="24">
        <f>IFNA(VLOOKUP(A2122,'TOURISM processed'!$A$2:$F$2692,5,0))</f>
        <v>274000000</v>
      </c>
      <c r="Y2122" s="24">
        <f>IFNA(VLOOKUP(A2122,'TOURISM processed'!$A$2:$F$2692,6,0))</f>
        <v>33000000</v>
      </c>
      <c r="Z2122" s="24">
        <f t="shared" si="7"/>
        <v>412.3453705</v>
      </c>
      <c r="AA2122" s="24">
        <f t="shared" si="1217"/>
        <v>0</v>
      </c>
      <c r="AB2122" s="24">
        <f t="shared" si="1218"/>
        <v>0</v>
      </c>
      <c r="AC2122" s="24">
        <f t="shared" si="1219"/>
        <v>0</v>
      </c>
      <c r="AD2122" s="24">
        <f t="shared" si="1220"/>
        <v>0</v>
      </c>
      <c r="AE2122" s="24">
        <f>IFNA(VLOOKUP(A2122,'BUSINESS processed'!A2122:J4812,9,0))</f>
        <v>0.125</v>
      </c>
      <c r="AF2122" s="27">
        <f>IFNA(VLOOKUP(A2122,'BUSINESS processed'!A2122:J4812,10,0))</f>
        <v>0.477</v>
      </c>
      <c r="AG2122" s="26"/>
      <c r="AH2122" s="26"/>
      <c r="AI2122" s="26"/>
      <c r="AJ2122" s="26"/>
      <c r="AK2122" s="26"/>
      <c r="AL2122" s="26"/>
      <c r="AM2122" s="26"/>
      <c r="AN2122" s="26"/>
      <c r="AO2122" s="26"/>
      <c r="AP2122" s="26"/>
      <c r="AQ2122" s="26"/>
      <c r="AR2122" s="26"/>
      <c r="AS2122" s="26"/>
      <c r="AT2122" s="26"/>
      <c r="AU2122" s="26"/>
      <c r="AV2122" s="26"/>
      <c r="AW2122" s="26"/>
      <c r="AX2122" s="26"/>
      <c r="AY2122" s="26"/>
      <c r="AZ2122" s="26"/>
      <c r="BA2122" s="26"/>
      <c r="BB2122" s="26"/>
      <c r="BC2122" s="26"/>
      <c r="BD2122" s="26"/>
      <c r="BE2122" s="26"/>
      <c r="BF2122" s="26"/>
      <c r="BG2122" s="26"/>
      <c r="BH2122" s="26"/>
    </row>
    <row r="2123">
      <c r="A2123" s="18" t="str">
        <f t="shared" si="1"/>
        <v>The Americas_Antigua and Barbuda-The Americas_2003</v>
      </c>
      <c r="B2123" s="19" t="s">
        <v>258</v>
      </c>
      <c r="C2123" s="20" t="s">
        <v>259</v>
      </c>
      <c r="D2123" s="21" t="s">
        <v>74</v>
      </c>
      <c r="E2123" s="22">
        <v>8.06505874E8</v>
      </c>
      <c r="F2123" s="22">
        <f t="shared" si="2"/>
        <v>9968.677371</v>
      </c>
      <c r="G2123" s="23">
        <v>0.043</v>
      </c>
      <c r="H2123" s="23">
        <v>433.0</v>
      </c>
      <c r="I2123" s="23">
        <v>0.114</v>
      </c>
      <c r="J2123" s="24">
        <f t="shared" si="1215"/>
        <v>0</v>
      </c>
      <c r="K2123" s="24">
        <f t="shared" si="3"/>
        <v>0</v>
      </c>
      <c r="L2123" s="24">
        <f>IFNA(VLOOKUP(A2123,'ENERGY processed'!$A$2:$H$2692,8,0),"")</f>
        <v>499</v>
      </c>
      <c r="M2123" s="24">
        <f t="shared" si="5"/>
        <v>0.006167803817</v>
      </c>
      <c r="N2123" s="24">
        <f>IFNA(VLOOKUP(A2123,'HUMAN RESOURCES processed'!$A$2:$M$2692,5,0))</f>
        <v>0.019</v>
      </c>
      <c r="O2123" s="24">
        <f>IFNA(VLOOKUP(A2123,'HUMAN RESOURCES processed'!$A$2:$M$2692,6,0))</f>
        <v>0.012</v>
      </c>
      <c r="P2123" s="24">
        <f>IFNA(VLOOKUP(A2123,'HUMAN RESOURCES processed'!$A$2:$M$2692,7,0))</f>
        <v>77</v>
      </c>
      <c r="Q2123" s="24">
        <f>IFNA(VLOOKUP(A2123,'HUMAN RESOURCES processed'!$A$2:$M$2692,8,0))</f>
        <v>72</v>
      </c>
      <c r="R2123" s="24">
        <f t="shared" si="6"/>
        <v>74.5</v>
      </c>
      <c r="S2123" s="24">
        <f>IFNA(VLOOKUP(A2123,'HUMAN RESOURCES processed'!$A$2:$M$2692,9,0))</f>
        <v>0.288</v>
      </c>
      <c r="T2123" s="24">
        <f>IFNA(VLOOKUP(A2123,'HUMAN RESOURCES processed'!$A$2:$M$2692,10,0))</f>
        <v>0.64</v>
      </c>
      <c r="U2123" s="24">
        <f>IFNA(VLOOKUP(A2123,'HUMAN RESOURCES processed'!$A$2:$M$2692,11,0))</f>
        <v>0.071</v>
      </c>
      <c r="V2123" s="24">
        <f>IFNA(VLOOKUP(A2123,'HUMAN RESOURCES processed'!$A$2:$M$2692,12,0))</f>
        <v>80904</v>
      </c>
      <c r="W2123" s="24">
        <f>IFNA(VLOOKUP(A2123,'HUMAN RESOURCES processed'!$A$2:$M$2692,13,0))</f>
        <v>0.305</v>
      </c>
      <c r="X2123" s="24">
        <f>IFNA(VLOOKUP(A2123,'TOURISM processed'!$A$2:$F$2692,5,0))</f>
        <v>300000000</v>
      </c>
      <c r="Y2123" s="24">
        <f>IFNA(VLOOKUP(A2123,'TOURISM processed'!$A$2:$F$2692,6,0))</f>
        <v>35000000</v>
      </c>
      <c r="Z2123" s="24">
        <f t="shared" si="7"/>
        <v>432.6114902</v>
      </c>
      <c r="AA2123" s="24">
        <f t="shared" si="1217"/>
        <v>0</v>
      </c>
      <c r="AB2123" s="24">
        <f t="shared" si="1218"/>
        <v>0</v>
      </c>
      <c r="AC2123" s="24">
        <f t="shared" si="1219"/>
        <v>0</v>
      </c>
      <c r="AD2123" s="24">
        <f t="shared" si="1220"/>
        <v>0</v>
      </c>
      <c r="AE2123" s="24">
        <f>IFNA(VLOOKUP(A2123,'BUSINESS processed'!A2123:J4813,9,0))</f>
        <v>0.172</v>
      </c>
      <c r="AF2123" s="27">
        <f>IFNA(VLOOKUP(A2123,'BUSINESS processed'!A2123:J4813,10,0))</f>
        <v>0.57</v>
      </c>
      <c r="AG2123" s="26"/>
      <c r="AH2123" s="26"/>
      <c r="AI2123" s="26"/>
      <c r="AJ2123" s="26"/>
      <c r="AK2123" s="26"/>
      <c r="AL2123" s="26"/>
      <c r="AM2123" s="26"/>
      <c r="AN2123" s="26"/>
      <c r="AO2123" s="26"/>
      <c r="AP2123" s="26"/>
      <c r="AQ2123" s="26"/>
      <c r="AR2123" s="26"/>
      <c r="AS2123" s="26"/>
      <c r="AT2123" s="26"/>
      <c r="AU2123" s="26"/>
      <c r="AV2123" s="26"/>
      <c r="AW2123" s="26"/>
      <c r="AX2123" s="26"/>
      <c r="AY2123" s="26"/>
      <c r="AZ2123" s="26"/>
      <c r="BA2123" s="26"/>
      <c r="BB2123" s="26"/>
      <c r="BC2123" s="26"/>
      <c r="BD2123" s="26"/>
      <c r="BE2123" s="26"/>
      <c r="BF2123" s="26"/>
      <c r="BG2123" s="26"/>
      <c r="BH2123" s="26"/>
    </row>
    <row r="2124">
      <c r="A2124" s="18" t="str">
        <f t="shared" si="1"/>
        <v>The Americas_Antigua and Barbuda-The Americas_2004</v>
      </c>
      <c r="B2124" s="19" t="s">
        <v>258</v>
      </c>
      <c r="C2124" s="20" t="s">
        <v>259</v>
      </c>
      <c r="D2124" s="21" t="s">
        <v>83</v>
      </c>
      <c r="E2124" s="22">
        <v>8.49234754E8</v>
      </c>
      <c r="F2124" s="22">
        <f t="shared" si="2"/>
        <v>10392.26063</v>
      </c>
      <c r="G2124" s="23">
        <v>0.044</v>
      </c>
      <c r="H2124" s="23">
        <v>457.0</v>
      </c>
      <c r="I2124" s="23">
        <v>0.128</v>
      </c>
      <c r="J2124" s="24">
        <f t="shared" si="1215"/>
        <v>0</v>
      </c>
      <c r="K2124" s="24">
        <f t="shared" si="3"/>
        <v>0</v>
      </c>
      <c r="L2124" s="24">
        <f>IFNA(VLOOKUP(A2124,'ENERGY processed'!$A$2:$H$2692,8,0),"")</f>
        <v>458</v>
      </c>
      <c r="M2124" s="24">
        <f t="shared" si="5"/>
        <v>0.005604640349</v>
      </c>
      <c r="N2124" s="24">
        <f>IFNA(VLOOKUP(A2124,'HUMAN RESOURCES processed'!$A$2:$M$2692,5,0))</f>
        <v>0.019</v>
      </c>
      <c r="O2124" s="24">
        <f>IFNA(VLOOKUP(A2124,'HUMAN RESOURCES processed'!$A$2:$M$2692,6,0))</f>
        <v>0.011</v>
      </c>
      <c r="P2124" s="24">
        <f>IFNA(VLOOKUP(A2124,'HUMAN RESOURCES processed'!$A$2:$M$2692,7,0))</f>
        <v>77</v>
      </c>
      <c r="Q2124" s="24">
        <f>IFNA(VLOOKUP(A2124,'HUMAN RESOURCES processed'!$A$2:$M$2692,8,0))</f>
        <v>72</v>
      </c>
      <c r="R2124" s="24">
        <f t="shared" si="6"/>
        <v>74.5</v>
      </c>
      <c r="S2124" s="24">
        <f>IFNA(VLOOKUP(A2124,'HUMAN RESOURCES processed'!$A$2:$M$2692,9,0))</f>
        <v>0.286</v>
      </c>
      <c r="T2124" s="24">
        <f>IFNA(VLOOKUP(A2124,'HUMAN RESOURCES processed'!$A$2:$M$2692,10,0))</f>
        <v>0.642</v>
      </c>
      <c r="U2124" s="24">
        <f>IFNA(VLOOKUP(A2124,'HUMAN RESOURCES processed'!$A$2:$M$2692,11,0))</f>
        <v>0.072</v>
      </c>
      <c r="V2124" s="24">
        <f>IFNA(VLOOKUP(A2124,'HUMAN RESOURCES processed'!$A$2:$M$2692,12,0))</f>
        <v>81718</v>
      </c>
      <c r="W2124" s="24">
        <f>IFNA(VLOOKUP(A2124,'HUMAN RESOURCES processed'!$A$2:$M$2692,13,0))</f>
        <v>0.298</v>
      </c>
      <c r="X2124" s="24">
        <f>IFNA(VLOOKUP(A2124,'TOURISM processed'!$A$2:$F$2692,5,0))</f>
        <v>337000000</v>
      </c>
      <c r="Y2124" s="24">
        <f>IFNA(VLOOKUP(A2124,'TOURISM processed'!$A$2:$F$2692,6,0))</f>
        <v>38000000</v>
      </c>
      <c r="Z2124" s="24">
        <f t="shared" si="7"/>
        <v>465.013828</v>
      </c>
      <c r="AA2124" s="24">
        <f t="shared" si="1217"/>
        <v>0</v>
      </c>
      <c r="AB2124" s="24">
        <f t="shared" si="1218"/>
        <v>0</v>
      </c>
      <c r="AC2124" s="24">
        <f t="shared" si="1219"/>
        <v>0</v>
      </c>
      <c r="AD2124" s="24">
        <f t="shared" si="1220"/>
        <v>0</v>
      </c>
      <c r="AE2124" s="24">
        <f>IFNA(VLOOKUP(A2124,'BUSINESS processed'!A2124:J4814,9,0))</f>
        <v>0.243</v>
      </c>
      <c r="AF2124" s="27">
        <f>IFNA(VLOOKUP(A2124,'BUSINESS processed'!A2124:J4814,10,0))</f>
        <v>0.661</v>
      </c>
      <c r="AG2124" s="26"/>
      <c r="AH2124" s="26"/>
      <c r="AI2124" s="26"/>
      <c r="AJ2124" s="26"/>
      <c r="AK2124" s="26"/>
      <c r="AL2124" s="26"/>
      <c r="AM2124" s="26"/>
      <c r="AN2124" s="26"/>
      <c r="AO2124" s="26"/>
      <c r="AP2124" s="26"/>
      <c r="AQ2124" s="26"/>
      <c r="AR2124" s="26"/>
      <c r="AS2124" s="26"/>
      <c r="AT2124" s="26"/>
      <c r="AU2124" s="26"/>
      <c r="AV2124" s="26"/>
      <c r="AW2124" s="26"/>
      <c r="AX2124" s="26"/>
      <c r="AY2124" s="26"/>
      <c r="AZ2124" s="26"/>
      <c r="BA2124" s="26"/>
      <c r="BB2124" s="26"/>
      <c r="BC2124" s="26"/>
      <c r="BD2124" s="26"/>
      <c r="BE2124" s="26"/>
      <c r="BF2124" s="26"/>
      <c r="BG2124" s="26"/>
      <c r="BH2124" s="26"/>
    </row>
    <row r="2125">
      <c r="A2125" s="18" t="str">
        <f t="shared" si="1"/>
        <v>The Americas_Antigua and Barbuda-The Americas_2005</v>
      </c>
      <c r="B2125" s="19" t="s">
        <v>258</v>
      </c>
      <c r="C2125" s="20" t="s">
        <v>259</v>
      </c>
      <c r="D2125" s="21" t="s">
        <v>84</v>
      </c>
      <c r="E2125" s="22">
        <v>9.05113767E8</v>
      </c>
      <c r="F2125" s="22">
        <f t="shared" si="2"/>
        <v>10962.43889</v>
      </c>
      <c r="G2125" s="23">
        <v>0.041</v>
      </c>
      <c r="H2125" s="23">
        <v>453.0</v>
      </c>
      <c r="I2125" s="23">
        <v>0.12</v>
      </c>
      <c r="J2125" s="24">
        <f>IFNA(VLOOKUP(A2125,'ENERGY processed'!$A$2:$H$2692,7,0),"")</f>
        <v>141.5</v>
      </c>
      <c r="K2125" s="24">
        <f t="shared" si="3"/>
        <v>0.001713801248</v>
      </c>
      <c r="L2125" s="24">
        <f>IFNA(VLOOKUP(A2125,'ENERGY processed'!$A$2:$H$2692,8,0),"")</f>
        <v>427.5</v>
      </c>
      <c r="M2125" s="24">
        <f t="shared" si="5"/>
        <v>0.005177738751</v>
      </c>
      <c r="N2125" s="24">
        <f>IFNA(VLOOKUP(A2125,'HUMAN RESOURCES processed'!$A$2:$M$2692,5,0))</f>
        <v>0.019</v>
      </c>
      <c r="O2125" s="24">
        <f>IFNA(VLOOKUP(A2125,'HUMAN RESOURCES processed'!$A$2:$M$2692,6,0))</f>
        <v>0.011</v>
      </c>
      <c r="P2125" s="24">
        <f>IFNA(VLOOKUP(A2125,'HUMAN RESOURCES processed'!$A$2:$M$2692,7,0))</f>
        <v>77</v>
      </c>
      <c r="Q2125" s="24">
        <f>IFNA(VLOOKUP(A2125,'HUMAN RESOURCES processed'!$A$2:$M$2692,8,0))</f>
        <v>72</v>
      </c>
      <c r="R2125" s="24">
        <f t="shared" si="6"/>
        <v>74.5</v>
      </c>
      <c r="S2125" s="24">
        <f>IFNA(VLOOKUP(A2125,'HUMAN RESOURCES processed'!$A$2:$M$2692,9,0))</f>
        <v>0.283</v>
      </c>
      <c r="T2125" s="24">
        <f>IFNA(VLOOKUP(A2125,'HUMAN RESOURCES processed'!$A$2:$M$2692,10,0))</f>
        <v>0.644</v>
      </c>
      <c r="U2125" s="24">
        <f>IFNA(VLOOKUP(A2125,'HUMAN RESOURCES processed'!$A$2:$M$2692,11,0))</f>
        <v>0.073</v>
      </c>
      <c r="V2125" s="24">
        <f>IFNA(VLOOKUP(A2125,'HUMAN RESOURCES processed'!$A$2:$M$2692,12,0))</f>
        <v>82565</v>
      </c>
      <c r="W2125" s="24">
        <f>IFNA(VLOOKUP(A2125,'HUMAN RESOURCES processed'!$A$2:$M$2692,13,0))</f>
        <v>0.292</v>
      </c>
      <c r="X2125" s="24">
        <f>IFNA(VLOOKUP(A2125,'TOURISM processed'!$A$2:$F$2692,5,0))</f>
        <v>309000000</v>
      </c>
      <c r="Y2125" s="24">
        <f>IFNA(VLOOKUP(A2125,'TOURISM processed'!$A$2:$F$2692,6,0))</f>
        <v>40000000</v>
      </c>
      <c r="Z2125" s="24">
        <f t="shared" si="7"/>
        <v>484.4667837</v>
      </c>
      <c r="AA2125" s="24">
        <f>IFNA(VLOOKUP(A2125,'BUSINESS processed'!A2125:J4815,5,0))</f>
        <v>0.515</v>
      </c>
      <c r="AB2125" s="24">
        <f>IFNA(VLOOKUP(A2125,'BUSINESS processed'!A2125:J4815,6,0))</f>
        <v>31</v>
      </c>
      <c r="AC2125" s="24">
        <f t="shared" si="1219"/>
        <v>0</v>
      </c>
      <c r="AD2125" s="24">
        <f>IFNA(VLOOKUP(A2125,'BUSINESS processed'!A2125:J4815,8,0))</f>
        <v>184</v>
      </c>
      <c r="AE2125" s="24">
        <f>IFNA(VLOOKUP(A2125,'BUSINESS processed'!A2125:J4815,9,0))</f>
        <v>0.27</v>
      </c>
      <c r="AF2125" s="27">
        <f>IFNA(VLOOKUP(A2125,'BUSINESS processed'!A2125:J4815,10,0))</f>
        <v>1.042</v>
      </c>
      <c r="AG2125" s="26"/>
      <c r="AH2125" s="26"/>
      <c r="AI2125" s="26"/>
      <c r="AJ2125" s="26"/>
      <c r="AK2125" s="26"/>
      <c r="AL2125" s="26"/>
      <c r="AM2125" s="26"/>
      <c r="AN2125" s="26"/>
      <c r="AO2125" s="26"/>
      <c r="AP2125" s="26"/>
      <c r="AQ2125" s="26"/>
      <c r="AR2125" s="26"/>
      <c r="AS2125" s="26"/>
      <c r="AT2125" s="26"/>
      <c r="AU2125" s="26"/>
      <c r="AV2125" s="26"/>
      <c r="AW2125" s="26"/>
      <c r="AX2125" s="26"/>
      <c r="AY2125" s="26"/>
      <c r="AZ2125" s="26"/>
      <c r="BA2125" s="26"/>
      <c r="BB2125" s="26"/>
      <c r="BC2125" s="26"/>
      <c r="BD2125" s="26"/>
      <c r="BE2125" s="26"/>
      <c r="BF2125" s="26"/>
      <c r="BG2125" s="26"/>
      <c r="BH2125" s="26"/>
    </row>
    <row r="2126">
      <c r="A2126" s="18" t="str">
        <f t="shared" si="1"/>
        <v>The Americas_Antigua and Barbuda-The Americas_2006</v>
      </c>
      <c r="B2126" s="19" t="s">
        <v>258</v>
      </c>
      <c r="C2126" s="20" t="s">
        <v>259</v>
      </c>
      <c r="D2126" s="21" t="s">
        <v>85</v>
      </c>
      <c r="E2126" s="22">
        <v>1.001970945E9</v>
      </c>
      <c r="F2126" s="22">
        <f t="shared" si="2"/>
        <v>12004.39629</v>
      </c>
      <c r="G2126" s="23">
        <v>0.045</v>
      </c>
      <c r="H2126" s="23">
        <v>544.0</v>
      </c>
      <c r="I2126" s="23">
        <v>0.114</v>
      </c>
      <c r="J2126" s="24">
        <f t="shared" ref="J2126:J2128" si="1221">IF(AND( C2126=C2125,D2126&gt;D2125),J2125,"")</f>
        <v>141.5</v>
      </c>
      <c r="K2126" s="24">
        <f t="shared" si="3"/>
        <v>0.00169528077</v>
      </c>
      <c r="L2126" s="24">
        <f t="shared" ref="L2126:L2127" si="1222">IF(AND(C2126=C2125,C2126&gt;C2125),C2125,0)</f>
        <v>0</v>
      </c>
      <c r="M2126" s="24">
        <f t="shared" si="5"/>
        <v>0</v>
      </c>
      <c r="N2126" s="24">
        <f>IFNA(VLOOKUP(A2126,'HUMAN RESOURCES processed'!$A$2:$M$2692,5,0))</f>
        <v>0.018</v>
      </c>
      <c r="O2126" s="24">
        <f>IFNA(VLOOKUP(A2126,'HUMAN RESOURCES processed'!$A$2:$M$2692,6,0))</f>
        <v>0.01</v>
      </c>
      <c r="P2126" s="24">
        <f>IFNA(VLOOKUP(A2126,'HUMAN RESOURCES processed'!$A$2:$M$2692,7,0))</f>
        <v>77</v>
      </c>
      <c r="Q2126" s="24">
        <f>IFNA(VLOOKUP(A2126,'HUMAN RESOURCES processed'!$A$2:$M$2692,8,0))</f>
        <v>72</v>
      </c>
      <c r="R2126" s="24">
        <f t="shared" si="6"/>
        <v>74.5</v>
      </c>
      <c r="S2126" s="24">
        <f>IFNA(VLOOKUP(A2126,'HUMAN RESOURCES processed'!$A$2:$M$2692,9,0))</f>
        <v>0.28</v>
      </c>
      <c r="T2126" s="24">
        <f>IFNA(VLOOKUP(A2126,'HUMAN RESOURCES processed'!$A$2:$M$2692,10,0))</f>
        <v>0.647</v>
      </c>
      <c r="U2126" s="24">
        <f>IFNA(VLOOKUP(A2126,'HUMAN RESOURCES processed'!$A$2:$M$2692,11,0))</f>
        <v>0.073</v>
      </c>
      <c r="V2126" s="24">
        <f>IFNA(VLOOKUP(A2126,'HUMAN RESOURCES processed'!$A$2:$M$2692,12,0))</f>
        <v>83467</v>
      </c>
      <c r="W2126" s="24">
        <f>IFNA(VLOOKUP(A2126,'HUMAN RESOURCES processed'!$A$2:$M$2692,13,0))</f>
        <v>0.286</v>
      </c>
      <c r="X2126" s="24">
        <f>IFNA(VLOOKUP(A2126,'TOURISM processed'!$A$2:$F$2692,5,0))</f>
        <v>327000000</v>
      </c>
      <c r="Y2126" s="24">
        <f>IFNA(VLOOKUP(A2126,'TOURISM processed'!$A$2:$F$2692,6,0))</f>
        <v>45000000</v>
      </c>
      <c r="Z2126" s="24">
        <f t="shared" si="7"/>
        <v>539.1352271</v>
      </c>
      <c r="AA2126" s="24">
        <f>IFNA(VLOOKUP(A2126,'BUSINESS processed'!A2126:J4816,5,0))</f>
        <v>0.476</v>
      </c>
      <c r="AB2126" s="24">
        <f>IFNA(VLOOKUP(A2126,'BUSINESS processed'!A2126:J4816,6,0))</f>
        <v>21</v>
      </c>
      <c r="AC2126" s="24">
        <f t="shared" si="1219"/>
        <v>0</v>
      </c>
      <c r="AD2126" s="24">
        <f>IFNA(VLOOKUP(A2126,'BUSINESS processed'!A2126:J4816,8,0))</f>
        <v>184</v>
      </c>
      <c r="AE2126" s="24">
        <f>IFNA(VLOOKUP(A2126,'BUSINESS processed'!A2126:J4816,9,0))</f>
        <v>0.3</v>
      </c>
      <c r="AF2126" s="27">
        <f>IFNA(VLOOKUP(A2126,'BUSINESS processed'!A2126:J4816,10,0))</f>
        <v>1.32</v>
      </c>
      <c r="AG2126" s="26"/>
      <c r="AH2126" s="26"/>
      <c r="AI2126" s="26"/>
      <c r="AJ2126" s="26"/>
      <c r="AK2126" s="26"/>
      <c r="AL2126" s="26"/>
      <c r="AM2126" s="26"/>
      <c r="AN2126" s="26"/>
      <c r="AO2126" s="26"/>
      <c r="AP2126" s="26"/>
      <c r="AQ2126" s="26"/>
      <c r="AR2126" s="26"/>
      <c r="AS2126" s="26"/>
      <c r="AT2126" s="26"/>
      <c r="AU2126" s="26"/>
      <c r="AV2126" s="26"/>
      <c r="AW2126" s="26"/>
      <c r="AX2126" s="26"/>
      <c r="AY2126" s="26"/>
      <c r="AZ2126" s="26"/>
      <c r="BA2126" s="26"/>
      <c r="BB2126" s="26"/>
      <c r="BC2126" s="26"/>
      <c r="BD2126" s="26"/>
      <c r="BE2126" s="26"/>
      <c r="BF2126" s="26"/>
      <c r="BG2126" s="26"/>
      <c r="BH2126" s="26"/>
    </row>
    <row r="2127">
      <c r="A2127" s="18" t="str">
        <f t="shared" si="1"/>
        <v>The Americas_Antigua and Barbuda-The Americas_2007</v>
      </c>
      <c r="B2127" s="19" t="s">
        <v>258</v>
      </c>
      <c r="C2127" s="20" t="s">
        <v>259</v>
      </c>
      <c r="D2127" s="21" t="s">
        <v>86</v>
      </c>
      <c r="E2127" s="22">
        <v>1.14141834E9</v>
      </c>
      <c r="F2127" s="22">
        <f t="shared" si="2"/>
        <v>13524.39471</v>
      </c>
      <c r="G2127" s="23">
        <v>0.045</v>
      </c>
      <c r="H2127" s="23">
        <v>607.0</v>
      </c>
      <c r="I2127" s="23">
        <v>0.109</v>
      </c>
      <c r="J2127" s="24">
        <f t="shared" si="1221"/>
        <v>141.5</v>
      </c>
      <c r="K2127" s="24">
        <f t="shared" si="3"/>
        <v>0.001676599879</v>
      </c>
      <c r="L2127" s="24">
        <f t="shared" si="1222"/>
        <v>0</v>
      </c>
      <c r="M2127" s="24">
        <f t="shared" si="5"/>
        <v>0</v>
      </c>
      <c r="N2127" s="24">
        <f>IFNA(VLOOKUP(A2127,'HUMAN RESOURCES processed'!$A$2:$M$2692,5,0))</f>
        <v>0.018</v>
      </c>
      <c r="O2127" s="24">
        <f>IFNA(VLOOKUP(A2127,'HUMAN RESOURCES processed'!$A$2:$M$2692,6,0))</f>
        <v>0.01</v>
      </c>
      <c r="P2127" s="24">
        <f>IFNA(VLOOKUP(A2127,'HUMAN RESOURCES processed'!$A$2:$M$2692,7,0))</f>
        <v>77</v>
      </c>
      <c r="Q2127" s="24">
        <f>IFNA(VLOOKUP(A2127,'HUMAN RESOURCES processed'!$A$2:$M$2692,8,0))</f>
        <v>72</v>
      </c>
      <c r="R2127" s="24">
        <f t="shared" si="6"/>
        <v>74.5</v>
      </c>
      <c r="S2127" s="24">
        <f>IFNA(VLOOKUP(A2127,'HUMAN RESOURCES processed'!$A$2:$M$2692,9,0))</f>
        <v>0.276</v>
      </c>
      <c r="T2127" s="24">
        <f>IFNA(VLOOKUP(A2127,'HUMAN RESOURCES processed'!$A$2:$M$2692,10,0))</f>
        <v>0.651</v>
      </c>
      <c r="U2127" s="24">
        <f>IFNA(VLOOKUP(A2127,'HUMAN RESOURCES processed'!$A$2:$M$2692,11,0))</f>
        <v>0.073</v>
      </c>
      <c r="V2127" s="24">
        <f>IFNA(VLOOKUP(A2127,'HUMAN RESOURCES processed'!$A$2:$M$2692,12,0))</f>
        <v>84397</v>
      </c>
      <c r="W2127" s="24">
        <f>IFNA(VLOOKUP(A2127,'HUMAN RESOURCES processed'!$A$2:$M$2692,13,0))</f>
        <v>0.28</v>
      </c>
      <c r="X2127" s="24">
        <f>IFNA(VLOOKUP(A2127,'TOURISM processed'!$A$2:$F$2692,5,0))</f>
        <v>338000000</v>
      </c>
      <c r="Y2127" s="24">
        <f>IFNA(VLOOKUP(A2127,'TOURISM processed'!$A$2:$F$2692,6,0))</f>
        <v>52000000</v>
      </c>
      <c r="Z2127" s="24">
        <f t="shared" si="7"/>
        <v>616.1356446</v>
      </c>
      <c r="AA2127" s="24">
        <f>IFNA(VLOOKUP(A2127,'BUSINESS processed'!A2127:J4817,5,0))</f>
        <v>0.462</v>
      </c>
      <c r="AB2127" s="24">
        <f>IFNA(VLOOKUP(A2127,'BUSINESS processed'!A2127:J4817,6,0))</f>
        <v>21</v>
      </c>
      <c r="AC2127" s="24">
        <f t="shared" si="1219"/>
        <v>0</v>
      </c>
      <c r="AD2127" s="24">
        <f>IFNA(VLOOKUP(A2127,'BUSINESS processed'!A2127:J4817,8,0))</f>
        <v>184</v>
      </c>
      <c r="AE2127" s="24">
        <f>IFNA(VLOOKUP(A2127,'BUSINESS processed'!A2127:J4817,9,0))</f>
        <v>0.34</v>
      </c>
      <c r="AF2127" s="27">
        <f>IFNA(VLOOKUP(A2127,'BUSINESS processed'!A2127:J4817,10,0))</f>
        <v>1.332</v>
      </c>
      <c r="AG2127" s="26"/>
      <c r="AH2127" s="26"/>
      <c r="AI2127" s="26"/>
      <c r="AJ2127" s="26"/>
      <c r="AK2127" s="26"/>
      <c r="AL2127" s="26"/>
      <c r="AM2127" s="26"/>
      <c r="AN2127" s="26"/>
      <c r="AO2127" s="26"/>
      <c r="AP2127" s="26"/>
      <c r="AQ2127" s="26"/>
      <c r="AR2127" s="26"/>
      <c r="AS2127" s="26"/>
      <c r="AT2127" s="26"/>
      <c r="AU2127" s="26"/>
      <c r="AV2127" s="26"/>
      <c r="AW2127" s="26"/>
      <c r="AX2127" s="26"/>
      <c r="AY2127" s="26"/>
      <c r="AZ2127" s="26"/>
      <c r="BA2127" s="26"/>
      <c r="BB2127" s="26"/>
      <c r="BC2127" s="26"/>
      <c r="BD2127" s="26"/>
      <c r="BE2127" s="26"/>
      <c r="BF2127" s="26"/>
      <c r="BG2127" s="26"/>
      <c r="BH2127" s="26"/>
    </row>
    <row r="2128">
      <c r="A2128" s="18" t="str">
        <f t="shared" si="1"/>
        <v>The Americas_Antigua and Barbuda-The Americas_2008</v>
      </c>
      <c r="B2128" s="19" t="s">
        <v>258</v>
      </c>
      <c r="C2128" s="20" t="s">
        <v>259</v>
      </c>
      <c r="D2128" s="21" t="s">
        <v>87</v>
      </c>
      <c r="E2128" s="22">
        <v>1.289259236E9</v>
      </c>
      <c r="F2128" s="22">
        <f t="shared" si="2"/>
        <v>15105.73335</v>
      </c>
      <c r="G2128" s="23">
        <v>0.046</v>
      </c>
      <c r="H2128" s="23">
        <v>698.0</v>
      </c>
      <c r="I2128" s="23">
        <v>0.104</v>
      </c>
      <c r="J2128" s="24">
        <f t="shared" si="1221"/>
        <v>141.5</v>
      </c>
      <c r="K2128" s="24">
        <f t="shared" si="3"/>
        <v>0.001657898745</v>
      </c>
      <c r="L2128" s="24">
        <f>IFNA(VLOOKUP(A2128,'ENERGY processed'!$A$2:$H$2692,8,0),"")</f>
        <v>367</v>
      </c>
      <c r="M2128" s="24">
        <f t="shared" si="5"/>
        <v>0.004299991798</v>
      </c>
      <c r="N2128" s="24">
        <f>IFNA(VLOOKUP(A2128,'HUMAN RESOURCES processed'!$A$2:$M$2692,5,0))</f>
        <v>0.018</v>
      </c>
      <c r="O2128" s="24">
        <f>IFNA(VLOOKUP(A2128,'HUMAN RESOURCES processed'!$A$2:$M$2692,6,0))</f>
        <v>0.009</v>
      </c>
      <c r="P2128" s="24">
        <f>IFNA(VLOOKUP(A2128,'HUMAN RESOURCES processed'!$A$2:$M$2692,7,0))</f>
        <v>77</v>
      </c>
      <c r="Q2128" s="24">
        <f>IFNA(VLOOKUP(A2128,'HUMAN RESOURCES processed'!$A$2:$M$2692,8,0))</f>
        <v>73</v>
      </c>
      <c r="R2128" s="24">
        <f t="shared" si="6"/>
        <v>75</v>
      </c>
      <c r="S2128" s="24">
        <f>IFNA(VLOOKUP(A2128,'HUMAN RESOURCES processed'!$A$2:$M$2692,9,0))</f>
        <v>0.271</v>
      </c>
      <c r="T2128" s="24">
        <f>IFNA(VLOOKUP(A2128,'HUMAN RESOURCES processed'!$A$2:$M$2692,10,0))</f>
        <v>0.656</v>
      </c>
      <c r="U2128" s="24">
        <f>IFNA(VLOOKUP(A2128,'HUMAN RESOURCES processed'!$A$2:$M$2692,11,0))</f>
        <v>0.073</v>
      </c>
      <c r="V2128" s="24">
        <f>IFNA(VLOOKUP(A2128,'HUMAN RESOURCES processed'!$A$2:$M$2692,12,0))</f>
        <v>85349</v>
      </c>
      <c r="W2128" s="24">
        <f>IFNA(VLOOKUP(A2128,'HUMAN RESOURCES processed'!$A$2:$M$2692,13,0))</f>
        <v>0.274</v>
      </c>
      <c r="X2128" s="24">
        <f>IFNA(VLOOKUP(A2128,'TOURISM processed'!$A$2:$F$2692,5,0))</f>
        <v>334000000</v>
      </c>
      <c r="Y2128" s="24">
        <f>IFNA(VLOOKUP(A2128,'TOURISM processed'!$A$2:$F$2692,6,0))</f>
        <v>58000000</v>
      </c>
      <c r="Z2128" s="24">
        <f t="shared" si="7"/>
        <v>679.5627365</v>
      </c>
      <c r="AA2128" s="24">
        <f>IFNA(VLOOKUP(A2128,'BUSINESS processed'!A2128:J4818,5,0))</f>
        <v>0.462</v>
      </c>
      <c r="AB2128" s="24">
        <f>IFNA(VLOOKUP(A2128,'BUSINESS processed'!A2128:J4818,6,0))</f>
        <v>21</v>
      </c>
      <c r="AC2128" s="24">
        <f t="shared" si="1219"/>
        <v>0</v>
      </c>
      <c r="AD2128" s="24">
        <f>IFNA(VLOOKUP(A2128,'BUSINESS processed'!A2128:J4818,8,0))</f>
        <v>207</v>
      </c>
      <c r="AE2128" s="24">
        <f>IFNA(VLOOKUP(A2128,'BUSINESS processed'!A2128:J4818,9,0))</f>
        <v>0.38</v>
      </c>
      <c r="AF2128" s="27">
        <f>IFNA(VLOOKUP(A2128,'BUSINESS processed'!A2128:J4818,10,0))</f>
        <v>1.6</v>
      </c>
      <c r="AG2128" s="26"/>
      <c r="AH2128" s="26"/>
      <c r="AI2128" s="26"/>
      <c r="AJ2128" s="26"/>
      <c r="AK2128" s="26"/>
      <c r="AL2128" s="26"/>
      <c r="AM2128" s="26"/>
      <c r="AN2128" s="26"/>
      <c r="AO2128" s="26"/>
      <c r="AP2128" s="26"/>
      <c r="AQ2128" s="26"/>
      <c r="AR2128" s="26"/>
      <c r="AS2128" s="26"/>
      <c r="AT2128" s="26"/>
      <c r="AU2128" s="26"/>
      <c r="AV2128" s="26"/>
      <c r="AW2128" s="26"/>
      <c r="AX2128" s="26"/>
      <c r="AY2128" s="26"/>
      <c r="AZ2128" s="26"/>
      <c r="BA2128" s="26"/>
      <c r="BB2128" s="26"/>
      <c r="BC2128" s="26"/>
      <c r="BD2128" s="26"/>
      <c r="BE2128" s="26"/>
      <c r="BF2128" s="26"/>
      <c r="BG2128" s="26"/>
      <c r="BH2128" s="26"/>
    </row>
    <row r="2129">
      <c r="A2129" s="18" t="str">
        <f t="shared" si="1"/>
        <v>The Americas_Antigua and Barbuda-The Americas_2009</v>
      </c>
      <c r="B2129" s="19" t="s">
        <v>258</v>
      </c>
      <c r="C2129" s="20" t="s">
        <v>259</v>
      </c>
      <c r="D2129" s="21" t="s">
        <v>88</v>
      </c>
      <c r="E2129" s="22">
        <v>1.347407407E9</v>
      </c>
      <c r="F2129" s="22">
        <f t="shared" si="2"/>
        <v>15613.06381</v>
      </c>
      <c r="G2129" s="23">
        <v>0.044</v>
      </c>
      <c r="H2129" s="23">
        <v>702.0</v>
      </c>
      <c r="I2129" s="23">
        <v>0.104</v>
      </c>
      <c r="J2129" s="24">
        <f>IFNA(VLOOKUP(A2129,'ENERGY processed'!$A$2:$H$2692,7,0),"")</f>
        <v>143</v>
      </c>
      <c r="K2129" s="24">
        <f t="shared" si="3"/>
        <v>0.001657010429</v>
      </c>
      <c r="L2129" s="24">
        <f>IFNA(VLOOKUP(A2129,'ENERGY processed'!$A$2:$H$2692,8,0),"")</f>
        <v>425</v>
      </c>
      <c r="M2129" s="24">
        <f t="shared" si="5"/>
        <v>0.004924681344</v>
      </c>
      <c r="N2129" s="24">
        <f>IFNA(VLOOKUP(A2129,'HUMAN RESOURCES processed'!$A$2:$M$2692,5,0))</f>
        <v>0.017</v>
      </c>
      <c r="O2129" s="24">
        <f>IFNA(VLOOKUP(A2129,'HUMAN RESOURCES processed'!$A$2:$M$2692,6,0))</f>
        <v>0.009</v>
      </c>
      <c r="P2129" s="24">
        <f>IFNA(VLOOKUP(A2129,'HUMAN RESOURCES processed'!$A$2:$M$2692,7,0))</f>
        <v>78</v>
      </c>
      <c r="Q2129" s="24">
        <f>IFNA(VLOOKUP(A2129,'HUMAN RESOURCES processed'!$A$2:$M$2692,8,0))</f>
        <v>73</v>
      </c>
      <c r="R2129" s="24">
        <f t="shared" si="6"/>
        <v>75.5</v>
      </c>
      <c r="S2129" s="24">
        <f>IFNA(VLOOKUP(A2129,'HUMAN RESOURCES processed'!$A$2:$M$2692,9,0))</f>
        <v>0.267</v>
      </c>
      <c r="T2129" s="24">
        <f>IFNA(VLOOKUP(A2129,'HUMAN RESOURCES processed'!$A$2:$M$2692,10,0))</f>
        <v>0.661</v>
      </c>
      <c r="U2129" s="24">
        <f>IFNA(VLOOKUP(A2129,'HUMAN RESOURCES processed'!$A$2:$M$2692,11,0))</f>
        <v>0.073</v>
      </c>
      <c r="V2129" s="24">
        <f>IFNA(VLOOKUP(A2129,'HUMAN RESOURCES processed'!$A$2:$M$2692,12,0))</f>
        <v>86300</v>
      </c>
      <c r="W2129" s="24">
        <f>IFNA(VLOOKUP(A2129,'HUMAN RESOURCES processed'!$A$2:$M$2692,13,0))</f>
        <v>0.268</v>
      </c>
      <c r="X2129" s="24">
        <f>IFNA(VLOOKUP(A2129,'TOURISM processed'!$A$2:$F$2692,5,0))</f>
        <v>305000000</v>
      </c>
      <c r="Y2129" s="24">
        <f>IFNA(VLOOKUP(A2129,'TOURISM processed'!$A$2:$F$2692,6,0))</f>
        <v>54000000</v>
      </c>
      <c r="Z2129" s="24">
        <f t="shared" si="7"/>
        <v>625.7242178</v>
      </c>
      <c r="AA2129" s="24">
        <f>IFNA(VLOOKUP(A2129,'BUSINESS processed'!A2129:J4819,5,0))</f>
        <v>0.41</v>
      </c>
      <c r="AB2129" s="24">
        <f>IFNA(VLOOKUP(A2129,'BUSINESS processed'!A2129:J4819,6,0))</f>
        <v>21</v>
      </c>
      <c r="AC2129" s="24">
        <f t="shared" si="1219"/>
        <v>0</v>
      </c>
      <c r="AD2129" s="24">
        <f>IFNA(VLOOKUP(A2129,'BUSINESS processed'!A2129:J4819,8,0))</f>
        <v>207</v>
      </c>
      <c r="AE2129" s="24">
        <f>IFNA(VLOOKUP(A2129,'BUSINESS processed'!A2129:J4819,9,0))</f>
        <v>0.42</v>
      </c>
      <c r="AF2129" s="27">
        <f>IFNA(VLOOKUP(A2129,'BUSINESS processed'!A2129:J4819,10,0))</f>
        <v>1.563</v>
      </c>
      <c r="AG2129" s="26"/>
      <c r="AH2129" s="26"/>
      <c r="AI2129" s="26"/>
      <c r="AJ2129" s="26"/>
      <c r="AK2129" s="26"/>
      <c r="AL2129" s="26"/>
      <c r="AM2129" s="26"/>
      <c r="AN2129" s="26"/>
      <c r="AO2129" s="26"/>
      <c r="AP2129" s="26"/>
      <c r="AQ2129" s="26"/>
      <c r="AR2129" s="26"/>
      <c r="AS2129" s="26"/>
      <c r="AT2129" s="26"/>
      <c r="AU2129" s="26"/>
      <c r="AV2129" s="26"/>
      <c r="AW2129" s="26"/>
      <c r="AX2129" s="26"/>
      <c r="AY2129" s="26"/>
      <c r="AZ2129" s="26"/>
      <c r="BA2129" s="26"/>
      <c r="BB2129" s="26"/>
      <c r="BC2129" s="26"/>
      <c r="BD2129" s="26"/>
      <c r="BE2129" s="26"/>
      <c r="BF2129" s="26"/>
      <c r="BG2129" s="26"/>
      <c r="BH2129" s="26"/>
    </row>
    <row r="2130">
      <c r="A2130" s="18" t="str">
        <f t="shared" si="1"/>
        <v>The Americas_Antigua and Barbuda-The Americas_2010</v>
      </c>
      <c r="B2130" s="19" t="s">
        <v>258</v>
      </c>
      <c r="C2130" s="20" t="s">
        <v>259</v>
      </c>
      <c r="D2130" s="21" t="s">
        <v>89</v>
      </c>
      <c r="E2130" s="22">
        <v>1.206296296E9</v>
      </c>
      <c r="F2130" s="22">
        <f t="shared" si="2"/>
        <v>13828.43988</v>
      </c>
      <c r="G2130" s="23">
        <v>0.046</v>
      </c>
      <c r="H2130" s="23">
        <v>638.0</v>
      </c>
      <c r="I2130" s="23">
        <v>0.101</v>
      </c>
      <c r="J2130" s="24">
        <f t="shared" ref="J2130:J2131" si="1223">IF(AND( C2130=C2129,D2130&gt;D2129),J2129,"")</f>
        <v>143</v>
      </c>
      <c r="K2130" s="24">
        <f t="shared" si="3"/>
        <v>0.001639287884</v>
      </c>
      <c r="L2130" s="24">
        <f>IF(AND(C2130=C2129,C2130&gt;C2129),C2129,0)</f>
        <v>0</v>
      </c>
      <c r="M2130" s="24">
        <f t="shared" si="5"/>
        <v>0</v>
      </c>
      <c r="N2130" s="24">
        <f>IFNA(VLOOKUP(A2130,'HUMAN RESOURCES processed'!$A$2:$M$2692,5,0))</f>
        <v>0.017</v>
      </c>
      <c r="O2130" s="24">
        <f>IFNA(VLOOKUP(A2130,'HUMAN RESOURCES processed'!$A$2:$M$2692,6,0))</f>
        <v>0.009</v>
      </c>
      <c r="P2130" s="24">
        <f>IFNA(VLOOKUP(A2130,'HUMAN RESOURCES processed'!$A$2:$M$2692,7,0))</f>
        <v>78</v>
      </c>
      <c r="Q2130" s="24">
        <f>IFNA(VLOOKUP(A2130,'HUMAN RESOURCES processed'!$A$2:$M$2692,8,0))</f>
        <v>73</v>
      </c>
      <c r="R2130" s="24">
        <f t="shared" si="6"/>
        <v>75.5</v>
      </c>
      <c r="S2130" s="24">
        <f>IFNA(VLOOKUP(A2130,'HUMAN RESOURCES processed'!$A$2:$M$2692,9,0))</f>
        <v>0.262</v>
      </c>
      <c r="T2130" s="24">
        <f>IFNA(VLOOKUP(A2130,'HUMAN RESOURCES processed'!$A$2:$M$2692,10,0))</f>
        <v>0.665</v>
      </c>
      <c r="U2130" s="24">
        <f>IFNA(VLOOKUP(A2130,'HUMAN RESOURCES processed'!$A$2:$M$2692,11,0))</f>
        <v>0.072</v>
      </c>
      <c r="V2130" s="24">
        <f>IFNA(VLOOKUP(A2130,'HUMAN RESOURCES processed'!$A$2:$M$2692,12,0))</f>
        <v>87233</v>
      </c>
      <c r="W2130" s="24">
        <f>IFNA(VLOOKUP(A2130,'HUMAN RESOURCES processed'!$A$2:$M$2692,13,0))</f>
        <v>0.262</v>
      </c>
      <c r="X2130" s="24">
        <f>IFNA(VLOOKUP(A2130,'TOURISM processed'!$A$2:$F$2692,5,0))</f>
        <v>298000000</v>
      </c>
      <c r="Y2130" s="24">
        <f>IFNA(VLOOKUP(A2130,'TOURISM processed'!$A$2:$F$2692,6,0))</f>
        <v>52000000</v>
      </c>
      <c r="Z2130" s="24">
        <f t="shared" si="7"/>
        <v>596.1046852</v>
      </c>
      <c r="AA2130" s="24">
        <f>IFNA(VLOOKUP(A2130,'BUSINESS processed'!A2130:J4820,5,0))</f>
        <v>0.41</v>
      </c>
      <c r="AB2130" s="24">
        <f>IFNA(VLOOKUP(A2130,'BUSINESS processed'!A2130:J4820,6,0))</f>
        <v>21</v>
      </c>
      <c r="AC2130" s="24">
        <f t="shared" si="1219"/>
        <v>0</v>
      </c>
      <c r="AD2130" s="24">
        <f>IFNA(VLOOKUP(A2130,'BUSINESS processed'!A2130:J4820,8,0))</f>
        <v>207</v>
      </c>
      <c r="AE2130" s="24">
        <f>IFNA(VLOOKUP(A2130,'BUSINESS processed'!A2130:J4820,9,0))</f>
        <v>0.47</v>
      </c>
      <c r="AF2130" s="27">
        <f>IFNA(VLOOKUP(A2130,'BUSINESS processed'!A2130:J4820,10,0))</f>
        <v>1.926</v>
      </c>
      <c r="AG2130" s="26"/>
      <c r="AH2130" s="26"/>
      <c r="AI2130" s="26"/>
      <c r="AJ2130" s="26"/>
      <c r="AK2130" s="26"/>
      <c r="AL2130" s="26"/>
      <c r="AM2130" s="26"/>
      <c r="AN2130" s="26"/>
      <c r="AO2130" s="26"/>
      <c r="AP2130" s="26"/>
      <c r="AQ2130" s="26"/>
      <c r="AR2130" s="26"/>
      <c r="AS2130" s="26"/>
      <c r="AT2130" s="26"/>
      <c r="AU2130" s="26"/>
      <c r="AV2130" s="26"/>
      <c r="AW2130" s="26"/>
      <c r="AX2130" s="26"/>
      <c r="AY2130" s="26"/>
      <c r="AZ2130" s="26"/>
      <c r="BA2130" s="26"/>
      <c r="BB2130" s="26"/>
      <c r="BC2130" s="26"/>
      <c r="BD2130" s="26"/>
      <c r="BE2130" s="26"/>
      <c r="BF2130" s="26"/>
      <c r="BG2130" s="26"/>
      <c r="BH2130" s="26"/>
    </row>
    <row r="2131">
      <c r="A2131" s="18" t="str">
        <f t="shared" si="1"/>
        <v>The Americas_Antigua and Barbuda-The Americas_2011</v>
      </c>
      <c r="B2131" s="19" t="s">
        <v>258</v>
      </c>
      <c r="C2131" s="20" t="s">
        <v>259</v>
      </c>
      <c r="D2131" s="21" t="s">
        <v>90</v>
      </c>
      <c r="E2131" s="22">
        <v>1.135555556E9</v>
      </c>
      <c r="F2131" s="22">
        <f t="shared" si="2"/>
        <v>12881.79004</v>
      </c>
      <c r="G2131" s="23">
        <v>0.057</v>
      </c>
      <c r="H2131" s="23">
        <v>736.0</v>
      </c>
      <c r="I2131" s="23">
        <v>0.11</v>
      </c>
      <c r="J2131" s="24">
        <f t="shared" si="1223"/>
        <v>143</v>
      </c>
      <c r="K2131" s="24">
        <f t="shared" si="3"/>
        <v>0.001622198022</v>
      </c>
      <c r="L2131" s="24">
        <f>IFNA(VLOOKUP(A2131,'ENERGY processed'!$A$2:$H$2692,8,0),"")</f>
        <v>345</v>
      </c>
      <c r="M2131" s="24">
        <f t="shared" si="5"/>
        <v>0.003913694528</v>
      </c>
      <c r="N2131" s="24">
        <f>IFNA(VLOOKUP(A2131,'HUMAN RESOURCES processed'!$A$2:$M$2692,5,0))</f>
        <v>0.017</v>
      </c>
      <c r="O2131" s="24">
        <f>IFNA(VLOOKUP(A2131,'HUMAN RESOURCES processed'!$A$2:$M$2692,6,0))</f>
        <v>0.008</v>
      </c>
      <c r="P2131" s="24">
        <f>IFNA(VLOOKUP(A2131,'HUMAN RESOURCES processed'!$A$2:$M$2692,7,0))</f>
        <v>78</v>
      </c>
      <c r="Q2131" s="24">
        <f>IFNA(VLOOKUP(A2131,'HUMAN RESOURCES processed'!$A$2:$M$2692,8,0))</f>
        <v>73</v>
      </c>
      <c r="R2131" s="24">
        <f t="shared" si="6"/>
        <v>75.5</v>
      </c>
      <c r="S2131" s="24">
        <f>IFNA(VLOOKUP(A2131,'HUMAN RESOURCES processed'!$A$2:$M$2692,9,0))</f>
        <v>0.258</v>
      </c>
      <c r="T2131" s="24">
        <f>IFNA(VLOOKUP(A2131,'HUMAN RESOURCES processed'!$A$2:$M$2692,10,0))</f>
        <v>0.67</v>
      </c>
      <c r="U2131" s="24">
        <f>IFNA(VLOOKUP(A2131,'HUMAN RESOURCES processed'!$A$2:$M$2692,11,0))</f>
        <v>0.072</v>
      </c>
      <c r="V2131" s="24">
        <f>IFNA(VLOOKUP(A2131,'HUMAN RESOURCES processed'!$A$2:$M$2692,12,0))</f>
        <v>88152</v>
      </c>
      <c r="W2131" s="24">
        <f>IFNA(VLOOKUP(A2131,'HUMAN RESOURCES processed'!$A$2:$M$2692,13,0))</f>
        <v>0.257</v>
      </c>
      <c r="X2131" s="24">
        <f>IFNA(VLOOKUP(A2131,'TOURISM processed'!$A$2:$F$2692,5,0))</f>
        <v>312000000</v>
      </c>
      <c r="Y2131" s="24">
        <f>IFNA(VLOOKUP(A2131,'TOURISM processed'!$A$2:$F$2692,6,0))</f>
        <v>50000000</v>
      </c>
      <c r="Z2131" s="24">
        <f t="shared" si="7"/>
        <v>567.2021055</v>
      </c>
      <c r="AA2131" s="24">
        <f>IFNA(VLOOKUP(A2131,'BUSINESS processed'!A2131:J4821,5,0))</f>
        <v>0.41</v>
      </c>
      <c r="AB2131" s="24">
        <f>IFNA(VLOOKUP(A2131,'BUSINESS processed'!A2131:J4821,6,0))</f>
        <v>21</v>
      </c>
      <c r="AC2131" s="24">
        <f t="shared" si="1219"/>
        <v>0</v>
      </c>
      <c r="AD2131" s="24">
        <f>IFNA(VLOOKUP(A2131,'BUSINESS processed'!A2131:J4821,8,0))</f>
        <v>207</v>
      </c>
      <c r="AE2131" s="24">
        <f>IFNA(VLOOKUP(A2131,'BUSINESS processed'!A2131:J4821,9,0))</f>
        <v>0.53</v>
      </c>
      <c r="AF2131" s="27">
        <f>IFNA(VLOOKUP(A2131,'BUSINESS processed'!A2131:J4821,10,0))</f>
        <v>1.997</v>
      </c>
      <c r="AG2131" s="26"/>
      <c r="AH2131" s="26"/>
      <c r="AI2131" s="26"/>
      <c r="AJ2131" s="26"/>
      <c r="AK2131" s="26"/>
      <c r="AL2131" s="26"/>
      <c r="AM2131" s="26"/>
      <c r="AN2131" s="26"/>
      <c r="AO2131" s="26"/>
      <c r="AP2131" s="26"/>
      <c r="AQ2131" s="26"/>
      <c r="AR2131" s="26"/>
      <c r="AS2131" s="26"/>
      <c r="AT2131" s="26"/>
      <c r="AU2131" s="26"/>
      <c r="AV2131" s="26"/>
      <c r="AW2131" s="26"/>
      <c r="AX2131" s="26"/>
      <c r="AY2131" s="26"/>
      <c r="AZ2131" s="26"/>
      <c r="BA2131" s="26"/>
      <c r="BB2131" s="26"/>
      <c r="BC2131" s="26"/>
      <c r="BD2131" s="26"/>
      <c r="BE2131" s="26"/>
      <c r="BF2131" s="26"/>
      <c r="BG2131" s="26"/>
      <c r="BH2131" s="26"/>
    </row>
    <row r="2132">
      <c r="A2132" s="18" t="str">
        <f t="shared" si="1"/>
        <v>The Americas_Antigua and Barbuda-The Americas_2012</v>
      </c>
      <c r="B2132" s="19" t="s">
        <v>258</v>
      </c>
      <c r="C2132" s="20" t="s">
        <v>259</v>
      </c>
      <c r="D2132" s="21" t="s">
        <v>91</v>
      </c>
      <c r="E2132" s="22">
        <v>1.127037037E9</v>
      </c>
      <c r="F2132" s="22">
        <f t="shared" si="2"/>
        <v>12653.52746</v>
      </c>
      <c r="G2132" s="23">
        <v>0.055</v>
      </c>
      <c r="H2132" s="23">
        <v>703.0</v>
      </c>
      <c r="I2132" s="23">
        <v>0.109</v>
      </c>
      <c r="J2132" s="24">
        <f>IFNA(VLOOKUP(A2132,'ENERGY processed'!$A$2:$H$2692,7,0),"")</f>
        <v>135</v>
      </c>
      <c r="K2132" s="24">
        <f t="shared" si="3"/>
        <v>0.001515678856</v>
      </c>
      <c r="L2132" s="24">
        <f>IFNA(VLOOKUP(A2132,'ENERGY processed'!$A$2:$H$2692,8,0),"")</f>
        <v>385</v>
      </c>
      <c r="M2132" s="24">
        <f t="shared" si="5"/>
        <v>0.004322491551</v>
      </c>
      <c r="N2132" s="24">
        <f>IFNA(VLOOKUP(A2132,'HUMAN RESOURCES processed'!$A$2:$M$2692,5,0))</f>
        <v>0.017</v>
      </c>
      <c r="O2132" s="24">
        <f>IFNA(VLOOKUP(A2132,'HUMAN RESOURCES processed'!$A$2:$M$2692,6,0))</f>
        <v>0.008</v>
      </c>
      <c r="P2132" s="24">
        <f>IFNA(VLOOKUP(A2132,'HUMAN RESOURCES processed'!$A$2:$M$2692,7,0))</f>
        <v>78</v>
      </c>
      <c r="Q2132" s="24">
        <f>IFNA(VLOOKUP(A2132,'HUMAN RESOURCES processed'!$A$2:$M$2692,8,0))</f>
        <v>73</v>
      </c>
      <c r="R2132" s="24">
        <f t="shared" si="6"/>
        <v>75.5</v>
      </c>
      <c r="S2132" s="24">
        <f>IFNA(VLOOKUP(A2132,'HUMAN RESOURCES processed'!$A$2:$M$2692,9,0))</f>
        <v>0.254</v>
      </c>
      <c r="T2132" s="24">
        <f>IFNA(VLOOKUP(A2132,'HUMAN RESOURCES processed'!$A$2:$M$2692,10,0))</f>
        <v>0.675</v>
      </c>
      <c r="U2132" s="24">
        <f>IFNA(VLOOKUP(A2132,'HUMAN RESOURCES processed'!$A$2:$M$2692,11,0))</f>
        <v>0.071</v>
      </c>
      <c r="V2132" s="24">
        <f>IFNA(VLOOKUP(A2132,'HUMAN RESOURCES processed'!$A$2:$M$2692,12,0))</f>
        <v>89069</v>
      </c>
      <c r="W2132" s="24">
        <f>IFNA(VLOOKUP(A2132,'HUMAN RESOURCES processed'!$A$2:$M$2692,13,0))</f>
        <v>0.251</v>
      </c>
      <c r="X2132" s="24">
        <f>IF(AND(C2132=C2131,D2132&gt;D2131),X2131,0)</f>
        <v>312000000</v>
      </c>
      <c r="Y2132" s="24">
        <f>IF(AND(C2132=C2131,D2132&gt;D2131),Y2131,0)</f>
        <v>50000000</v>
      </c>
      <c r="Z2132" s="24">
        <f t="shared" si="7"/>
        <v>561.3625392</v>
      </c>
      <c r="AA2132" s="24">
        <f>IFNA(VLOOKUP(A2132,'BUSINESS processed'!A2132:J4822,5,0))</f>
        <v>0.41</v>
      </c>
      <c r="AB2132" s="24">
        <f>IFNA(VLOOKUP(A2132,'BUSINESS processed'!A2132:J4822,6,0))</f>
        <v>21</v>
      </c>
      <c r="AC2132" s="24">
        <f>IFNA(VLOOKUP(A2132,'BUSINESS processed'!A2132:J4822,7,0))</f>
        <v>66</v>
      </c>
      <c r="AD2132" s="24">
        <f>IFNA(VLOOKUP(A2132,'BUSINESS processed'!A2132:J4822,8,0))</f>
        <v>207</v>
      </c>
      <c r="AE2132" s="24">
        <f>IFNA(VLOOKUP(A2132,'BUSINESS processed'!A2132:J4822,9,0))</f>
        <v>0.59</v>
      </c>
      <c r="AF2132" s="27">
        <f>IFNA(VLOOKUP(A2132,'BUSINESS processed'!A2132:J4822,10,0))</f>
        <v>1.43</v>
      </c>
      <c r="AG2132" s="26"/>
      <c r="AH2132" s="26"/>
      <c r="AI2132" s="26"/>
      <c r="AJ2132" s="26"/>
      <c r="AK2132" s="26"/>
      <c r="AL2132" s="26"/>
      <c r="AM2132" s="26"/>
      <c r="AN2132" s="26"/>
      <c r="AO2132" s="26"/>
      <c r="AP2132" s="26"/>
      <c r="AQ2132" s="26"/>
      <c r="AR2132" s="26"/>
      <c r="AS2132" s="26"/>
      <c r="AT2132" s="26"/>
      <c r="AU2132" s="26"/>
      <c r="AV2132" s="26"/>
      <c r="AW2132" s="26"/>
      <c r="AX2132" s="26"/>
      <c r="AY2132" s="26"/>
      <c r="AZ2132" s="26"/>
      <c r="BA2132" s="26"/>
      <c r="BB2132" s="26"/>
      <c r="BC2132" s="26"/>
      <c r="BD2132" s="26"/>
      <c r="BE2132" s="26"/>
      <c r="BF2132" s="26"/>
      <c r="BG2132" s="26"/>
      <c r="BH2132" s="26"/>
    </row>
    <row r="2133">
      <c r="A2133" s="18" t="str">
        <f t="shared" si="1"/>
        <v>The Americas_Argentina-The Americas_2000</v>
      </c>
      <c r="B2133" s="19" t="s">
        <v>258</v>
      </c>
      <c r="C2133" s="20" t="s">
        <v>260</v>
      </c>
      <c r="D2133" s="21" t="s">
        <v>70</v>
      </c>
      <c r="E2133" s="22">
        <v>6.03E11</v>
      </c>
      <c r="F2133" s="22">
        <f t="shared" si="2"/>
        <v>16340.10528</v>
      </c>
      <c r="G2133" s="23">
        <v>0.085</v>
      </c>
      <c r="H2133" s="23">
        <v>995.0</v>
      </c>
      <c r="I2133" s="23">
        <v>0.141</v>
      </c>
      <c r="J2133" s="24">
        <f>IF(AND( C2133=C2132,D2133&gt;D2132),J2132,0)</f>
        <v>0</v>
      </c>
      <c r="K2133" s="24">
        <f t="shared" si="3"/>
        <v>0</v>
      </c>
      <c r="L2133" s="24">
        <f t="shared" ref="L2133:L2134" si="1224">IF(AND(C2133=C2132,C2133&gt;C2132),C2132,0)</f>
        <v>0</v>
      </c>
      <c r="M2133" s="24">
        <f t="shared" si="5"/>
        <v>0</v>
      </c>
      <c r="N2133" s="24">
        <f>IFNA(VLOOKUP(A2133,'HUMAN RESOURCES processed'!$A$2:$M$2692,5,0))</f>
        <v>0.019</v>
      </c>
      <c r="O2133" s="24">
        <f>IFNA(VLOOKUP(A2133,'HUMAN RESOURCES processed'!$A$2:$M$2692,6,0))</f>
        <v>0.018</v>
      </c>
      <c r="P2133" s="24">
        <f>IFNA(VLOOKUP(A2133,'HUMAN RESOURCES processed'!$A$2:$M$2692,7,0))</f>
        <v>78</v>
      </c>
      <c r="Q2133" s="24">
        <f>IFNA(VLOOKUP(A2133,'HUMAN RESOURCES processed'!$A$2:$M$2692,8,0))</f>
        <v>70</v>
      </c>
      <c r="R2133" s="24">
        <f t="shared" si="6"/>
        <v>74</v>
      </c>
      <c r="S2133" s="24">
        <f>IFNA(VLOOKUP(A2133,'HUMAN RESOURCES processed'!$A$2:$M$2692,9,0))</f>
        <v>0.279</v>
      </c>
      <c r="T2133" s="24">
        <f>IFNA(VLOOKUP(A2133,'HUMAN RESOURCES processed'!$A$2:$M$2692,10,0))</f>
        <v>0.621</v>
      </c>
      <c r="U2133" s="24">
        <f>IFNA(VLOOKUP(A2133,'HUMAN RESOURCES processed'!$A$2:$M$2692,11,0))</f>
        <v>0.099</v>
      </c>
      <c r="V2133" s="24">
        <f>IFNA(VLOOKUP(A2133,'HUMAN RESOURCES processed'!$A$2:$M$2692,12,0))</f>
        <v>36903067</v>
      </c>
      <c r="W2133" s="24">
        <f>IFNA(VLOOKUP(A2133,'HUMAN RESOURCES processed'!$A$2:$M$2692,13,0))</f>
        <v>0.891</v>
      </c>
      <c r="X2133" s="24">
        <f>IFNA(VLOOKUP(A2133,'TOURISM processed'!$A$2:$F$2692,5,0))</f>
        <v>3195000000</v>
      </c>
      <c r="Y2133" s="24">
        <f>IFNA(VLOOKUP(A2133,'TOURISM processed'!$A$2:$F$2692,6,0))</f>
        <v>5460000000</v>
      </c>
      <c r="Z2133" s="24">
        <f t="shared" si="7"/>
        <v>147.9551822</v>
      </c>
      <c r="AA2133" s="24">
        <f t="shared" ref="AA2133:AA2137" si="1225">IF(AND(C2133=C2132,D2133&gt;D2132),AA2132,0)</f>
        <v>0</v>
      </c>
      <c r="AB2133" s="24">
        <f t="shared" ref="AB2133:AB2135" si="1226">IF(AND(C2133=C2132,D2133&gt;D2132),AB2132,0)</f>
        <v>0</v>
      </c>
      <c r="AC2133" s="24">
        <f t="shared" ref="AC2133:AC2144" si="1227">IF(AND(C2133=C2132,D2133&gt;D2132),AC2132,0)</f>
        <v>0</v>
      </c>
      <c r="AD2133" s="24">
        <f t="shared" ref="AD2133:AD2137" si="1228">IF(AND(C2133=C2132,D2133&gt;D2132),AD2132,0)</f>
        <v>0</v>
      </c>
      <c r="AE2133" s="24">
        <f>IFNA(VLOOKUP(A2133,'BUSINESS processed'!A2133:J4823,9,0))</f>
        <v>0.07</v>
      </c>
      <c r="AF2133" s="27">
        <f>IFNA(VLOOKUP(A2133,'BUSINESS processed'!A2133:J4823,10,0))</f>
        <v>0.176</v>
      </c>
      <c r="AG2133" s="26"/>
      <c r="AH2133" s="26"/>
      <c r="AI2133" s="26"/>
      <c r="AJ2133" s="26"/>
      <c r="AK2133" s="26"/>
      <c r="AL2133" s="26"/>
      <c r="AM2133" s="26"/>
      <c r="AN2133" s="26"/>
      <c r="AO2133" s="26"/>
      <c r="AP2133" s="26"/>
      <c r="AQ2133" s="26"/>
      <c r="AR2133" s="26"/>
      <c r="AS2133" s="26"/>
      <c r="AT2133" s="26"/>
      <c r="AU2133" s="26"/>
      <c r="AV2133" s="26"/>
      <c r="AW2133" s="26"/>
      <c r="AX2133" s="26"/>
      <c r="AY2133" s="26"/>
      <c r="AZ2133" s="26"/>
      <c r="BA2133" s="26"/>
      <c r="BB2133" s="26"/>
      <c r="BC2133" s="26"/>
      <c r="BD2133" s="26"/>
      <c r="BE2133" s="26"/>
      <c r="BF2133" s="26"/>
      <c r="BG2133" s="26"/>
      <c r="BH2133" s="26"/>
    </row>
    <row r="2134">
      <c r="A2134" s="18" t="str">
        <f t="shared" si="1"/>
        <v>The Americas_Argentina-The Americas_2001</v>
      </c>
      <c r="B2134" s="19" t="s">
        <v>258</v>
      </c>
      <c r="C2134" s="20" t="s">
        <v>260</v>
      </c>
      <c r="D2134" s="21" t="s">
        <v>71</v>
      </c>
      <c r="E2134" s="22">
        <v>3.44E11</v>
      </c>
      <c r="F2134" s="22">
        <f t="shared" si="2"/>
        <v>9229.111375</v>
      </c>
      <c r="G2134" s="23">
        <v>0.092</v>
      </c>
      <c r="H2134" s="23">
        <v>710.0</v>
      </c>
      <c r="I2134" s="23">
        <v>0.111</v>
      </c>
      <c r="J2134" s="24">
        <f>IFNA(VLOOKUP(A2134,'ENERGY processed'!$A$2:$H$2692,7,0),"")</f>
        <v>80112</v>
      </c>
      <c r="K2134" s="24">
        <f t="shared" si="3"/>
        <v>0.002149309798</v>
      </c>
      <c r="L2134" s="24">
        <f t="shared" si="1224"/>
        <v>0</v>
      </c>
      <c r="M2134" s="24">
        <f t="shared" si="5"/>
        <v>0</v>
      </c>
      <c r="N2134" s="24">
        <f>IFNA(VLOOKUP(A2134,'HUMAN RESOURCES processed'!$A$2:$M$2692,5,0))</f>
        <v>0.018</v>
      </c>
      <c r="O2134" s="24">
        <f>IFNA(VLOOKUP(A2134,'HUMAN RESOURCES processed'!$A$2:$M$2692,6,0))</f>
        <v>0.018</v>
      </c>
      <c r="P2134" s="24">
        <f>IFNA(VLOOKUP(A2134,'HUMAN RESOURCES processed'!$A$2:$M$2692,7,0))</f>
        <v>78</v>
      </c>
      <c r="Q2134" s="24">
        <f>IFNA(VLOOKUP(A2134,'HUMAN RESOURCES processed'!$A$2:$M$2692,8,0))</f>
        <v>70</v>
      </c>
      <c r="R2134" s="24">
        <f t="shared" si="6"/>
        <v>74</v>
      </c>
      <c r="S2134" s="24">
        <f>IFNA(VLOOKUP(A2134,'HUMAN RESOURCES processed'!$A$2:$M$2692,9,0))</f>
        <v>0.276</v>
      </c>
      <c r="T2134" s="24">
        <f>IFNA(VLOOKUP(A2134,'HUMAN RESOURCES processed'!$A$2:$M$2692,10,0))</f>
        <v>0.624</v>
      </c>
      <c r="U2134" s="24">
        <f>IFNA(VLOOKUP(A2134,'HUMAN RESOURCES processed'!$A$2:$M$2692,11,0))</f>
        <v>0.1</v>
      </c>
      <c r="V2134" s="24">
        <f>IFNA(VLOOKUP(A2134,'HUMAN RESOURCES processed'!$A$2:$M$2692,12,0))</f>
        <v>37273361</v>
      </c>
      <c r="W2134" s="24">
        <f>IFNA(VLOOKUP(A2134,'HUMAN RESOURCES processed'!$A$2:$M$2692,13,0))</f>
        <v>0.893</v>
      </c>
      <c r="X2134" s="24">
        <f>IFNA(VLOOKUP(A2134,'TOURISM processed'!$A$2:$F$2692,5,0))</f>
        <v>2756000000</v>
      </c>
      <c r="Y2134" s="24">
        <f>IFNA(VLOOKUP(A2134,'TOURISM processed'!$A$2:$F$2692,6,0))</f>
        <v>4888000000</v>
      </c>
      <c r="Z2134" s="24">
        <f t="shared" si="7"/>
        <v>131.1392337</v>
      </c>
      <c r="AA2134" s="24">
        <f t="shared" si="1225"/>
        <v>0</v>
      </c>
      <c r="AB2134" s="24">
        <f t="shared" si="1226"/>
        <v>0</v>
      </c>
      <c r="AC2134" s="24">
        <f t="shared" si="1227"/>
        <v>0</v>
      </c>
      <c r="AD2134" s="24">
        <f t="shared" si="1228"/>
        <v>0</v>
      </c>
      <c r="AE2134" s="24">
        <f>IFNA(VLOOKUP(A2134,'BUSINESS processed'!A2134:J4824,9,0))</f>
        <v>0.098</v>
      </c>
      <c r="AF2134" s="27">
        <f>IFNA(VLOOKUP(A2134,'BUSINESS processed'!A2134:J4824,10,0))</f>
        <v>0.181</v>
      </c>
      <c r="AG2134" s="26"/>
      <c r="AH2134" s="26"/>
      <c r="AI2134" s="26"/>
      <c r="AJ2134" s="26"/>
      <c r="AK2134" s="26"/>
      <c r="AL2134" s="26"/>
      <c r="AM2134" s="26"/>
      <c r="AN2134" s="26"/>
      <c r="AO2134" s="26"/>
      <c r="AP2134" s="26"/>
      <c r="AQ2134" s="26"/>
      <c r="AR2134" s="26"/>
      <c r="AS2134" s="26"/>
      <c r="AT2134" s="26"/>
      <c r="AU2134" s="26"/>
      <c r="AV2134" s="26"/>
      <c r="AW2134" s="26"/>
      <c r="AX2134" s="26"/>
      <c r="AY2134" s="26"/>
      <c r="AZ2134" s="26"/>
      <c r="BA2134" s="26"/>
      <c r="BB2134" s="26"/>
      <c r="BC2134" s="26"/>
      <c r="BD2134" s="26"/>
      <c r="BE2134" s="26"/>
      <c r="BF2134" s="26"/>
      <c r="BG2134" s="26"/>
      <c r="BH2134" s="26"/>
    </row>
    <row r="2135">
      <c r="A2135" s="18" t="str">
        <f t="shared" si="1"/>
        <v>The Americas_Argentina-The Americas_2002</v>
      </c>
      <c r="B2135" s="19" t="s">
        <v>258</v>
      </c>
      <c r="C2135" s="20" t="s">
        <v>260</v>
      </c>
      <c r="D2135" s="21" t="s">
        <v>72</v>
      </c>
      <c r="E2135" s="22">
        <v>3.25E11</v>
      </c>
      <c r="F2135" s="22">
        <f t="shared" si="2"/>
        <v>8637.289518</v>
      </c>
      <c r="G2135" s="23">
        <v>0.094</v>
      </c>
      <c r="H2135" s="23">
        <v>676.0</v>
      </c>
      <c r="I2135" s="23">
        <v>0.277</v>
      </c>
      <c r="J2135" s="24">
        <f>IFNA(VLOOKUP(A2135,'ENERGY processed'!$A$2:$H$2692,7,0),"")</f>
        <v>78162</v>
      </c>
      <c r="K2135" s="24">
        <f t="shared" si="3"/>
        <v>0.002077254841</v>
      </c>
      <c r="L2135" s="24">
        <f>IFNA(VLOOKUP(A2135,'ENERGY processed'!$A$2:$H$2692,8,0),"")</f>
        <v>180512</v>
      </c>
      <c r="M2135" s="24">
        <f t="shared" si="5"/>
        <v>0.004797336632</v>
      </c>
      <c r="N2135" s="24">
        <f>IFNA(VLOOKUP(A2135,'HUMAN RESOURCES processed'!$A$2:$M$2692,5,0))</f>
        <v>0.018</v>
      </c>
      <c r="O2135" s="24">
        <f>IFNA(VLOOKUP(A2135,'HUMAN RESOURCES processed'!$A$2:$M$2692,6,0))</f>
        <v>0.017</v>
      </c>
      <c r="P2135" s="24">
        <f>IFNA(VLOOKUP(A2135,'HUMAN RESOURCES processed'!$A$2:$M$2692,7,0))</f>
        <v>78</v>
      </c>
      <c r="Q2135" s="24">
        <f>IFNA(VLOOKUP(A2135,'HUMAN RESOURCES processed'!$A$2:$M$2692,8,0))</f>
        <v>71</v>
      </c>
      <c r="R2135" s="24">
        <f t="shared" si="6"/>
        <v>74.5</v>
      </c>
      <c r="S2135" s="24">
        <f>IFNA(VLOOKUP(A2135,'HUMAN RESOURCES processed'!$A$2:$M$2692,9,0))</f>
        <v>0.273</v>
      </c>
      <c r="T2135" s="24">
        <f>IFNA(VLOOKUP(A2135,'HUMAN RESOURCES processed'!$A$2:$M$2692,10,0))</f>
        <v>0.626</v>
      </c>
      <c r="U2135" s="24">
        <f>IFNA(VLOOKUP(A2135,'HUMAN RESOURCES processed'!$A$2:$M$2692,11,0))</f>
        <v>0.101</v>
      </c>
      <c r="V2135" s="24">
        <f>IFNA(VLOOKUP(A2135,'HUMAN RESOURCES processed'!$A$2:$M$2692,12,0))</f>
        <v>37627545</v>
      </c>
      <c r="W2135" s="24">
        <f>IFNA(VLOOKUP(A2135,'HUMAN RESOURCES processed'!$A$2:$M$2692,13,0))</f>
        <v>0.895</v>
      </c>
      <c r="X2135" s="24">
        <f>IFNA(VLOOKUP(A2135,'TOURISM processed'!$A$2:$F$2692,5,0))</f>
        <v>1716000000</v>
      </c>
      <c r="Y2135" s="24">
        <f>IFNA(VLOOKUP(A2135,'TOURISM processed'!$A$2:$F$2692,6,0))</f>
        <v>2744000000</v>
      </c>
      <c r="Z2135" s="24">
        <f t="shared" si="7"/>
        <v>72.9252998</v>
      </c>
      <c r="AA2135" s="24">
        <f t="shared" si="1225"/>
        <v>0</v>
      </c>
      <c r="AB2135" s="24">
        <f t="shared" si="1226"/>
        <v>0</v>
      </c>
      <c r="AC2135" s="24">
        <f t="shared" si="1227"/>
        <v>0</v>
      </c>
      <c r="AD2135" s="24">
        <f t="shared" si="1228"/>
        <v>0</v>
      </c>
      <c r="AE2135" s="24">
        <f>IFNA(VLOOKUP(A2135,'BUSINESS processed'!A2135:J4825,9,0))</f>
        <v>0.109</v>
      </c>
      <c r="AF2135" s="27">
        <f>IFNA(VLOOKUP(A2135,'BUSINESS processed'!A2135:J4825,10,0))</f>
        <v>0.175</v>
      </c>
      <c r="AG2135" s="26"/>
      <c r="AH2135" s="26"/>
      <c r="AI2135" s="26"/>
      <c r="AJ2135" s="26"/>
      <c r="AK2135" s="26"/>
      <c r="AL2135" s="26"/>
      <c r="AM2135" s="26"/>
      <c r="AN2135" s="26"/>
      <c r="AO2135" s="26"/>
      <c r="AP2135" s="26"/>
      <c r="AQ2135" s="26"/>
      <c r="AR2135" s="26"/>
      <c r="AS2135" s="26"/>
      <c r="AT2135" s="26"/>
      <c r="AU2135" s="26"/>
      <c r="AV2135" s="26"/>
      <c r="AW2135" s="26"/>
      <c r="AX2135" s="26"/>
      <c r="AY2135" s="26"/>
      <c r="AZ2135" s="26"/>
      <c r="BA2135" s="26"/>
      <c r="BB2135" s="26"/>
      <c r="BC2135" s="26"/>
      <c r="BD2135" s="26"/>
      <c r="BE2135" s="26"/>
      <c r="BF2135" s="26"/>
      <c r="BG2135" s="26"/>
      <c r="BH2135" s="26"/>
    </row>
    <row r="2136">
      <c r="A2136" s="18" t="str">
        <f t="shared" si="1"/>
        <v>The Americas_Argentina-The Americas_2003</v>
      </c>
      <c r="B2136" s="19" t="s">
        <v>258</v>
      </c>
      <c r="C2136" s="20" t="s">
        <v>260</v>
      </c>
      <c r="D2136" s="21" t="s">
        <v>74</v>
      </c>
      <c r="E2136" s="22">
        <v>1.24E11</v>
      </c>
      <c r="F2136" s="22">
        <f t="shared" si="2"/>
        <v>3265.700758</v>
      </c>
      <c r="G2136" s="23">
        <v>0.083</v>
      </c>
      <c r="H2136" s="23">
        <v>225.0</v>
      </c>
      <c r="I2136" s="23">
        <v>0.517</v>
      </c>
      <c r="J2136" s="24">
        <f>IFNA(VLOOKUP(A2136,'ENERGY processed'!$A$2:$H$2692,7,0),"")</f>
        <v>76075</v>
      </c>
      <c r="K2136" s="24">
        <f t="shared" si="3"/>
        <v>0.002003533752</v>
      </c>
      <c r="L2136" s="24">
        <f>IFNA(VLOOKUP(A2136,'ENERGY processed'!$A$2:$H$2692,8,0),"")</f>
        <v>179639</v>
      </c>
      <c r="M2136" s="24">
        <f t="shared" si="5"/>
        <v>0.004731025956</v>
      </c>
      <c r="N2136" s="24">
        <f>IFNA(VLOOKUP(A2136,'HUMAN RESOURCES processed'!$A$2:$M$2692,5,0))</f>
        <v>0.018</v>
      </c>
      <c r="O2136" s="24">
        <f>IFNA(VLOOKUP(A2136,'HUMAN RESOURCES processed'!$A$2:$M$2692,6,0))</f>
        <v>0.017</v>
      </c>
      <c r="P2136" s="24">
        <f>IFNA(VLOOKUP(A2136,'HUMAN RESOURCES processed'!$A$2:$M$2692,7,0))</f>
        <v>78</v>
      </c>
      <c r="Q2136" s="24">
        <f>IFNA(VLOOKUP(A2136,'HUMAN RESOURCES processed'!$A$2:$M$2692,8,0))</f>
        <v>71</v>
      </c>
      <c r="R2136" s="24">
        <f t="shared" si="6"/>
        <v>74.5</v>
      </c>
      <c r="S2136" s="24">
        <f>IFNA(VLOOKUP(A2136,'HUMAN RESOURCES processed'!$A$2:$M$2692,9,0))</f>
        <v>0.27</v>
      </c>
      <c r="T2136" s="24">
        <f>IFNA(VLOOKUP(A2136,'HUMAN RESOURCES processed'!$A$2:$M$2692,10,0))</f>
        <v>0.629</v>
      </c>
      <c r="U2136" s="24">
        <f>IFNA(VLOOKUP(A2136,'HUMAN RESOURCES processed'!$A$2:$M$2692,11,0))</f>
        <v>0.101</v>
      </c>
      <c r="V2136" s="24">
        <f>IFNA(VLOOKUP(A2136,'HUMAN RESOURCES processed'!$A$2:$M$2692,12,0))</f>
        <v>37970411</v>
      </c>
      <c r="W2136" s="24">
        <f>IFNA(VLOOKUP(A2136,'HUMAN RESOURCES processed'!$A$2:$M$2692,13,0))</f>
        <v>0.897</v>
      </c>
      <c r="X2136" s="24">
        <f>IFNA(VLOOKUP(A2136,'TOURISM processed'!$A$2:$F$2692,5,0))</f>
        <v>2306000000</v>
      </c>
      <c r="Y2136" s="24">
        <f>IFNA(VLOOKUP(A2136,'TOURISM processed'!$A$2:$F$2692,6,0))</f>
        <v>2997000000</v>
      </c>
      <c r="Z2136" s="24">
        <f t="shared" si="7"/>
        <v>78.92988043</v>
      </c>
      <c r="AA2136" s="24">
        <f t="shared" si="1225"/>
        <v>0</v>
      </c>
      <c r="AB2136" s="24">
        <f>IFNA(VLOOKUP(A2136,'BUSINESS processed'!A2136:J4826,6,0))</f>
        <v>66</v>
      </c>
      <c r="AC2136" s="24">
        <f t="shared" si="1227"/>
        <v>0</v>
      </c>
      <c r="AD2136" s="24">
        <f t="shared" si="1228"/>
        <v>0</v>
      </c>
      <c r="AE2136" s="24">
        <f>IFNA(VLOOKUP(A2136,'BUSINESS processed'!A2136:J4826,9,0))</f>
        <v>0.119</v>
      </c>
      <c r="AF2136" s="27">
        <f>IFNA(VLOOKUP(A2136,'BUSINESS processed'!A2136:J4826,10,0))</f>
        <v>0.207</v>
      </c>
      <c r="AG2136" s="26"/>
      <c r="AH2136" s="26"/>
      <c r="AI2136" s="26"/>
      <c r="AJ2136" s="26"/>
      <c r="AK2136" s="26"/>
      <c r="AL2136" s="26"/>
      <c r="AM2136" s="26"/>
      <c r="AN2136" s="26"/>
      <c r="AO2136" s="26"/>
      <c r="AP2136" s="26"/>
      <c r="AQ2136" s="26"/>
      <c r="AR2136" s="26"/>
      <c r="AS2136" s="26"/>
      <c r="AT2136" s="26"/>
      <c r="AU2136" s="26"/>
      <c r="AV2136" s="26"/>
      <c r="AW2136" s="26"/>
      <c r="AX2136" s="26"/>
      <c r="AY2136" s="26"/>
      <c r="AZ2136" s="26"/>
      <c r="BA2136" s="26"/>
      <c r="BB2136" s="26"/>
      <c r="BC2136" s="26"/>
      <c r="BD2136" s="26"/>
      <c r="BE2136" s="26"/>
      <c r="BF2136" s="26"/>
      <c r="BG2136" s="26"/>
      <c r="BH2136" s="26"/>
    </row>
    <row r="2137">
      <c r="A2137" s="18" t="str">
        <f t="shared" si="1"/>
        <v>The Americas_Argentina-The Americas_2004</v>
      </c>
      <c r="B2137" s="19" t="s">
        <v>258</v>
      </c>
      <c r="C2137" s="20" t="s">
        <v>260</v>
      </c>
      <c r="D2137" s="21" t="s">
        <v>83</v>
      </c>
      <c r="E2137" s="22">
        <v>1.57E11</v>
      </c>
      <c r="F2137" s="22">
        <f t="shared" si="2"/>
        <v>4098.277317</v>
      </c>
      <c r="G2137" s="23">
        <v>0.082</v>
      </c>
      <c r="H2137" s="23">
        <v>280.0</v>
      </c>
      <c r="I2137" s="23">
        <v>0.191</v>
      </c>
      <c r="J2137" s="24">
        <f>IFNA(VLOOKUP(A2137,'ENERGY processed'!$A$2:$H$2692,7,0),"")</f>
        <v>77794</v>
      </c>
      <c r="K2137" s="24">
        <f t="shared" si="3"/>
        <v>0.002030709462</v>
      </c>
      <c r="L2137" s="24">
        <f>IFNA(VLOOKUP(A2137,'ENERGY processed'!$A$2:$H$2692,8,0),"")</f>
        <v>190057</v>
      </c>
      <c r="M2137" s="24">
        <f t="shared" si="5"/>
        <v>0.004961186573</v>
      </c>
      <c r="N2137" s="24">
        <f>IFNA(VLOOKUP(A2137,'HUMAN RESOURCES processed'!$A$2:$M$2692,5,0))</f>
        <v>0.018</v>
      </c>
      <c r="O2137" s="24">
        <f>IFNA(VLOOKUP(A2137,'HUMAN RESOURCES processed'!$A$2:$M$2692,6,0))</f>
        <v>0.016</v>
      </c>
      <c r="P2137" s="24">
        <f>IFNA(VLOOKUP(A2137,'HUMAN RESOURCES processed'!$A$2:$M$2692,7,0))</f>
        <v>78</v>
      </c>
      <c r="Q2137" s="24">
        <f>IFNA(VLOOKUP(A2137,'HUMAN RESOURCES processed'!$A$2:$M$2692,8,0))</f>
        <v>71</v>
      </c>
      <c r="R2137" s="24">
        <f t="shared" si="6"/>
        <v>74.5</v>
      </c>
      <c r="S2137" s="24">
        <f>IFNA(VLOOKUP(A2137,'HUMAN RESOURCES processed'!$A$2:$M$2692,9,0))</f>
        <v>0.266</v>
      </c>
      <c r="T2137" s="24">
        <f>IFNA(VLOOKUP(A2137,'HUMAN RESOURCES processed'!$A$2:$M$2692,10,0))</f>
        <v>0.632</v>
      </c>
      <c r="U2137" s="24">
        <f>IFNA(VLOOKUP(A2137,'HUMAN RESOURCES processed'!$A$2:$M$2692,11,0))</f>
        <v>0.102</v>
      </c>
      <c r="V2137" s="24">
        <f>IFNA(VLOOKUP(A2137,'HUMAN RESOURCES processed'!$A$2:$M$2692,12,0))</f>
        <v>38308779</v>
      </c>
      <c r="W2137" s="24">
        <f>IFNA(VLOOKUP(A2137,'HUMAN RESOURCES processed'!$A$2:$M$2692,13,0))</f>
        <v>0.899</v>
      </c>
      <c r="X2137" s="24">
        <f>IFNA(VLOOKUP(A2137,'TOURISM processed'!$A$2:$F$2692,5,0))</f>
        <v>2660000000</v>
      </c>
      <c r="Y2137" s="24">
        <f>IFNA(VLOOKUP(A2137,'TOURISM processed'!$A$2:$F$2692,6,0))</f>
        <v>3208000000</v>
      </c>
      <c r="Z2137" s="24">
        <f t="shared" si="7"/>
        <v>83.74059638</v>
      </c>
      <c r="AA2137" s="24">
        <f t="shared" si="1225"/>
        <v>0</v>
      </c>
      <c r="AB2137" s="24">
        <f>IFNA(VLOOKUP(A2137,'BUSINESS processed'!A2137:J4827,6,0))</f>
        <v>30</v>
      </c>
      <c r="AC2137" s="24">
        <f t="shared" si="1227"/>
        <v>0</v>
      </c>
      <c r="AD2137" s="24">
        <f t="shared" si="1228"/>
        <v>0</v>
      </c>
      <c r="AE2137" s="24">
        <f>IFNA(VLOOKUP(A2137,'BUSINESS processed'!A2137:J4827,9,0))</f>
        <v>0.16</v>
      </c>
      <c r="AF2137" s="27">
        <f>IFNA(VLOOKUP(A2137,'BUSINESS processed'!A2137:J4827,10,0))</f>
        <v>0.353</v>
      </c>
      <c r="AG2137" s="26"/>
      <c r="AH2137" s="26"/>
      <c r="AI2137" s="26"/>
      <c r="AJ2137" s="26"/>
      <c r="AK2137" s="26"/>
      <c r="AL2137" s="26"/>
      <c r="AM2137" s="26"/>
      <c r="AN2137" s="26"/>
      <c r="AO2137" s="26"/>
      <c r="AP2137" s="26"/>
      <c r="AQ2137" s="26"/>
      <c r="AR2137" s="26"/>
      <c r="AS2137" s="26"/>
      <c r="AT2137" s="26"/>
      <c r="AU2137" s="26"/>
      <c r="AV2137" s="26"/>
      <c r="AW2137" s="26"/>
      <c r="AX2137" s="26"/>
      <c r="AY2137" s="26"/>
      <c r="AZ2137" s="26"/>
      <c r="BA2137" s="26"/>
      <c r="BB2137" s="26"/>
      <c r="BC2137" s="26"/>
      <c r="BD2137" s="26"/>
      <c r="BE2137" s="26"/>
      <c r="BF2137" s="26"/>
      <c r="BG2137" s="26"/>
      <c r="BH2137" s="26"/>
    </row>
    <row r="2138">
      <c r="A2138" s="18" t="str">
        <f t="shared" si="1"/>
        <v>The Americas_Argentina-The Americas_2005</v>
      </c>
      <c r="B2138" s="19" t="s">
        <v>258</v>
      </c>
      <c r="C2138" s="20" t="s">
        <v>260</v>
      </c>
      <c r="D2138" s="21" t="s">
        <v>84</v>
      </c>
      <c r="E2138" s="22">
        <v>1.83E11</v>
      </c>
      <c r="F2138" s="22">
        <f t="shared" si="2"/>
        <v>4735.062392</v>
      </c>
      <c r="G2138" s="23">
        <v>0.082</v>
      </c>
      <c r="H2138" s="23">
        <v>327.0</v>
      </c>
      <c r="I2138" s="23">
        <v>0.068</v>
      </c>
      <c r="J2138" s="24">
        <f>IFNA(VLOOKUP(A2138,'ENERGY processed'!$A$2:$H$2692,7,0),"")</f>
        <v>70323</v>
      </c>
      <c r="K2138" s="24">
        <f t="shared" si="3"/>
        <v>0.001819583566</v>
      </c>
      <c r="L2138" s="24">
        <f>IFNA(VLOOKUP(A2138,'ENERGY processed'!$A$2:$H$2692,8,0),"")</f>
        <v>170684</v>
      </c>
      <c r="M2138" s="24">
        <f t="shared" si="5"/>
        <v>0.004416390105</v>
      </c>
      <c r="N2138" s="24">
        <f>IFNA(VLOOKUP(A2138,'HUMAN RESOURCES processed'!$A$2:$M$2692,5,0))</f>
        <v>0.018</v>
      </c>
      <c r="O2138" s="24">
        <f>IFNA(VLOOKUP(A2138,'HUMAN RESOURCES processed'!$A$2:$M$2692,6,0))</f>
        <v>0.015</v>
      </c>
      <c r="P2138" s="24">
        <f>IFNA(VLOOKUP(A2138,'HUMAN RESOURCES processed'!$A$2:$M$2692,7,0))</f>
        <v>79</v>
      </c>
      <c r="Q2138" s="24">
        <f>IFNA(VLOOKUP(A2138,'HUMAN RESOURCES processed'!$A$2:$M$2692,8,0))</f>
        <v>71</v>
      </c>
      <c r="R2138" s="24">
        <f t="shared" si="6"/>
        <v>75</v>
      </c>
      <c r="S2138" s="24">
        <f>IFNA(VLOOKUP(A2138,'HUMAN RESOURCES processed'!$A$2:$M$2692,9,0))</f>
        <v>0.263</v>
      </c>
      <c r="T2138" s="24">
        <f>IFNA(VLOOKUP(A2138,'HUMAN RESOURCES processed'!$A$2:$M$2692,10,0))</f>
        <v>0.634</v>
      </c>
      <c r="U2138" s="24">
        <f>IFNA(VLOOKUP(A2138,'HUMAN RESOURCES processed'!$A$2:$M$2692,11,0))</f>
        <v>0.102</v>
      </c>
      <c r="V2138" s="24">
        <f>IFNA(VLOOKUP(A2138,'HUMAN RESOURCES processed'!$A$2:$M$2692,12,0))</f>
        <v>38647854</v>
      </c>
      <c r="W2138" s="24">
        <f>IFNA(VLOOKUP(A2138,'HUMAN RESOURCES processed'!$A$2:$M$2692,13,0))</f>
        <v>0.901</v>
      </c>
      <c r="X2138" s="24">
        <f>IFNA(VLOOKUP(A2138,'TOURISM processed'!$A$2:$F$2692,5,0))</f>
        <v>3209000000</v>
      </c>
      <c r="Y2138" s="24">
        <f>IFNA(VLOOKUP(A2138,'TOURISM processed'!$A$2:$F$2692,6,0))</f>
        <v>3554000000</v>
      </c>
      <c r="Z2138" s="24">
        <f t="shared" si="7"/>
        <v>91.9585341</v>
      </c>
      <c r="AA2138" s="24">
        <f>IFNA(VLOOKUP(A2138,'BUSINESS processed'!A2138:J4828,5,0))</f>
        <v>1.075</v>
      </c>
      <c r="AB2138" s="24">
        <f>IFNA(VLOOKUP(A2138,'BUSINESS processed'!A2138:J4828,6,0))</f>
        <v>30</v>
      </c>
      <c r="AC2138" s="24">
        <f t="shared" si="1227"/>
        <v>0</v>
      </c>
      <c r="AD2138" s="24">
        <f>IFNA(VLOOKUP(A2138,'BUSINESS processed'!A2138:J4828,8,0))</f>
        <v>453</v>
      </c>
      <c r="AE2138" s="24">
        <f>IFNA(VLOOKUP(A2138,'BUSINESS processed'!A2138:J4828,9,0))</f>
        <v>0.177</v>
      </c>
      <c r="AF2138" s="27">
        <f>IFNA(VLOOKUP(A2138,'BUSINESS processed'!A2138:J4828,10,0))</f>
        <v>0.573</v>
      </c>
      <c r="AG2138" s="26"/>
      <c r="AH2138" s="26"/>
      <c r="AI2138" s="26"/>
      <c r="AJ2138" s="26"/>
      <c r="AK2138" s="26"/>
      <c r="AL2138" s="26"/>
      <c r="AM2138" s="26"/>
      <c r="AN2138" s="26"/>
      <c r="AO2138" s="26"/>
      <c r="AP2138" s="26"/>
      <c r="AQ2138" s="26"/>
      <c r="AR2138" s="26"/>
      <c r="AS2138" s="26"/>
      <c r="AT2138" s="26"/>
      <c r="AU2138" s="26"/>
      <c r="AV2138" s="26"/>
      <c r="AW2138" s="26"/>
      <c r="AX2138" s="26"/>
      <c r="AY2138" s="26"/>
      <c r="AZ2138" s="26"/>
      <c r="BA2138" s="26"/>
      <c r="BB2138" s="26"/>
      <c r="BC2138" s="26"/>
      <c r="BD2138" s="26"/>
      <c r="BE2138" s="26"/>
      <c r="BF2138" s="26"/>
      <c r="BG2138" s="26"/>
      <c r="BH2138" s="26"/>
    </row>
    <row r="2139">
      <c r="A2139" s="18" t="str">
        <f t="shared" si="1"/>
        <v>The Americas_Argentina-The Americas_2006</v>
      </c>
      <c r="B2139" s="19" t="s">
        <v>258</v>
      </c>
      <c r="C2139" s="20" t="s">
        <v>260</v>
      </c>
      <c r="D2139" s="21" t="s">
        <v>85</v>
      </c>
      <c r="E2139" s="22">
        <v>2.23E11</v>
      </c>
      <c r="F2139" s="22">
        <f t="shared" si="2"/>
        <v>5719.573223</v>
      </c>
      <c r="G2139" s="23">
        <v>0.083</v>
      </c>
      <c r="H2139" s="23">
        <v>395.0</v>
      </c>
      <c r="I2139" s="23">
        <v>0.062</v>
      </c>
      <c r="J2139" s="24">
        <f t="shared" ref="J2139:J2140" si="1229">IF(AND( C2139=C2138,D2139&gt;D2138),J2138,"")</f>
        <v>70323</v>
      </c>
      <c r="K2139" s="24">
        <f t="shared" si="3"/>
        <v>0.001803666134</v>
      </c>
      <c r="L2139" s="24">
        <f t="shared" ref="L2139:L2140" si="1230">IF(AND(C2139=C2138,C2139&gt;C2138),C2138,0)</f>
        <v>0</v>
      </c>
      <c r="M2139" s="24">
        <f t="shared" si="5"/>
        <v>0</v>
      </c>
      <c r="N2139" s="24">
        <f>IFNA(VLOOKUP(A2139,'HUMAN RESOURCES processed'!$A$2:$M$2692,5,0))</f>
        <v>0.018</v>
      </c>
      <c r="O2139" s="24">
        <f>IFNA(VLOOKUP(A2139,'HUMAN RESOURCES processed'!$A$2:$M$2692,6,0))</f>
        <v>0.015</v>
      </c>
      <c r="P2139" s="24">
        <f>IFNA(VLOOKUP(A2139,'HUMAN RESOURCES processed'!$A$2:$M$2692,7,0))</f>
        <v>79</v>
      </c>
      <c r="Q2139" s="24">
        <f>IFNA(VLOOKUP(A2139,'HUMAN RESOURCES processed'!$A$2:$M$2692,8,0))</f>
        <v>71</v>
      </c>
      <c r="R2139" s="24">
        <f t="shared" si="6"/>
        <v>75</v>
      </c>
      <c r="S2139" s="24">
        <f>IFNA(VLOOKUP(A2139,'HUMAN RESOURCES processed'!$A$2:$M$2692,9,0))</f>
        <v>0.26</v>
      </c>
      <c r="T2139" s="24">
        <f>IFNA(VLOOKUP(A2139,'HUMAN RESOURCES processed'!$A$2:$M$2692,10,0))</f>
        <v>0.637</v>
      </c>
      <c r="U2139" s="24">
        <f>IFNA(VLOOKUP(A2139,'HUMAN RESOURCES processed'!$A$2:$M$2692,11,0))</f>
        <v>0.103</v>
      </c>
      <c r="V2139" s="24">
        <f>IFNA(VLOOKUP(A2139,'HUMAN RESOURCES processed'!$A$2:$M$2692,12,0))</f>
        <v>38988923</v>
      </c>
      <c r="W2139" s="24">
        <f>IFNA(VLOOKUP(A2139,'HUMAN RESOURCES processed'!$A$2:$M$2692,13,0))</f>
        <v>0.903</v>
      </c>
      <c r="X2139" s="24">
        <f>IFNA(VLOOKUP(A2139,'TOURISM processed'!$A$2:$F$2692,5,0))</f>
        <v>3899000000</v>
      </c>
      <c r="Y2139" s="24">
        <f>IFNA(VLOOKUP(A2139,'TOURISM processed'!$A$2:$F$2692,6,0))</f>
        <v>4038000000</v>
      </c>
      <c r="Z2139" s="24">
        <f t="shared" si="7"/>
        <v>103.5678775</v>
      </c>
      <c r="AA2139" s="24">
        <f>IFNA(VLOOKUP(A2139,'BUSINESS processed'!A2139:J4829,5,0))</f>
        <v>1.076</v>
      </c>
      <c r="AB2139" s="24">
        <f>IFNA(VLOOKUP(A2139,'BUSINESS processed'!A2139:J4829,6,0))</f>
        <v>30</v>
      </c>
      <c r="AC2139" s="24">
        <f t="shared" si="1227"/>
        <v>0</v>
      </c>
      <c r="AD2139" s="24">
        <f>IFNA(VLOOKUP(A2139,'BUSINESS processed'!A2139:J4829,8,0))</f>
        <v>453</v>
      </c>
      <c r="AE2139" s="24">
        <f>IFNA(VLOOKUP(A2139,'BUSINESS processed'!A2139:J4829,9,0))</f>
        <v>0.209</v>
      </c>
      <c r="AF2139" s="27">
        <f>IFNA(VLOOKUP(A2139,'BUSINESS processed'!A2139:J4829,10,0))</f>
        <v>0.808</v>
      </c>
      <c r="AG2139" s="26"/>
      <c r="AH2139" s="26"/>
      <c r="AI2139" s="26"/>
      <c r="AJ2139" s="26"/>
      <c r="AK2139" s="26"/>
      <c r="AL2139" s="26"/>
      <c r="AM2139" s="26"/>
      <c r="AN2139" s="26"/>
      <c r="AO2139" s="26"/>
      <c r="AP2139" s="26"/>
      <c r="AQ2139" s="26"/>
      <c r="AR2139" s="26"/>
      <c r="AS2139" s="26"/>
      <c r="AT2139" s="26"/>
      <c r="AU2139" s="26"/>
      <c r="AV2139" s="26"/>
      <c r="AW2139" s="26"/>
      <c r="AX2139" s="26"/>
      <c r="AY2139" s="26"/>
      <c r="AZ2139" s="26"/>
      <c r="BA2139" s="26"/>
      <c r="BB2139" s="26"/>
      <c r="BC2139" s="26"/>
      <c r="BD2139" s="26"/>
      <c r="BE2139" s="26"/>
      <c r="BF2139" s="26"/>
      <c r="BG2139" s="26"/>
      <c r="BH2139" s="26"/>
    </row>
    <row r="2140">
      <c r="A2140" s="18" t="str">
        <f t="shared" si="1"/>
        <v>The Americas_Argentina-The Americas_2007</v>
      </c>
      <c r="B2140" s="19" t="s">
        <v>258</v>
      </c>
      <c r="C2140" s="20" t="s">
        <v>260</v>
      </c>
      <c r="D2140" s="21" t="s">
        <v>86</v>
      </c>
      <c r="E2140" s="22">
        <v>2.64E11</v>
      </c>
      <c r="F2140" s="22">
        <f t="shared" si="2"/>
        <v>6712.201666</v>
      </c>
      <c r="G2140" s="23">
        <v>0.083</v>
      </c>
      <c r="H2140" s="23">
        <v>454.0</v>
      </c>
      <c r="I2140" s="23">
        <v>0.086</v>
      </c>
      <c r="J2140" s="24">
        <f t="shared" si="1229"/>
        <v>70323</v>
      </c>
      <c r="K2140" s="24">
        <f t="shared" si="3"/>
        <v>0.001787962719</v>
      </c>
      <c r="L2140" s="24">
        <f t="shared" si="1230"/>
        <v>0</v>
      </c>
      <c r="M2140" s="24">
        <f t="shared" si="5"/>
        <v>0</v>
      </c>
      <c r="N2140" s="24">
        <f>IFNA(VLOOKUP(A2140,'HUMAN RESOURCES processed'!$A$2:$M$2692,5,0))</f>
        <v>0.017</v>
      </c>
      <c r="O2140" s="24">
        <f>IFNA(VLOOKUP(A2140,'HUMAN RESOURCES processed'!$A$2:$M$2692,6,0))</f>
        <v>0.014</v>
      </c>
      <c r="P2140" s="24">
        <f>IFNA(VLOOKUP(A2140,'HUMAN RESOURCES processed'!$A$2:$M$2692,7,0))</f>
        <v>79</v>
      </c>
      <c r="Q2140" s="24">
        <f>IFNA(VLOOKUP(A2140,'HUMAN RESOURCES processed'!$A$2:$M$2692,8,0))</f>
        <v>71</v>
      </c>
      <c r="R2140" s="24">
        <f t="shared" si="6"/>
        <v>75</v>
      </c>
      <c r="S2140" s="24">
        <f>IFNA(VLOOKUP(A2140,'HUMAN RESOURCES processed'!$A$2:$M$2692,9,0))</f>
        <v>0.257</v>
      </c>
      <c r="T2140" s="24">
        <f>IFNA(VLOOKUP(A2140,'HUMAN RESOURCES processed'!$A$2:$M$2692,10,0))</f>
        <v>0.639</v>
      </c>
      <c r="U2140" s="24">
        <f>IFNA(VLOOKUP(A2140,'HUMAN RESOURCES processed'!$A$2:$M$2692,11,0))</f>
        <v>0.104</v>
      </c>
      <c r="V2140" s="24">
        <f>IFNA(VLOOKUP(A2140,'HUMAN RESOURCES processed'!$A$2:$M$2692,12,0))</f>
        <v>39331357</v>
      </c>
      <c r="W2140" s="24">
        <f>IFNA(VLOOKUP(A2140,'HUMAN RESOURCES processed'!$A$2:$M$2692,13,0))</f>
        <v>0.904</v>
      </c>
      <c r="X2140" s="24">
        <f>IFNA(VLOOKUP(A2140,'TOURISM processed'!$A$2:$F$2692,5,0))</f>
        <v>4984000000</v>
      </c>
      <c r="Y2140" s="24">
        <f>IFNA(VLOOKUP(A2140,'TOURISM processed'!$A$2:$F$2692,6,0))</f>
        <v>5063000000</v>
      </c>
      <c r="Z2140" s="24">
        <f t="shared" si="7"/>
        <v>128.726807</v>
      </c>
      <c r="AA2140" s="24">
        <f>IFNA(VLOOKUP(A2140,'BUSINESS processed'!A2140:J4830,5,0))</f>
        <v>1.076</v>
      </c>
      <c r="AB2140" s="24">
        <f>IFNA(VLOOKUP(A2140,'BUSINESS processed'!A2140:J4830,6,0))</f>
        <v>30</v>
      </c>
      <c r="AC2140" s="24">
        <f t="shared" si="1227"/>
        <v>0</v>
      </c>
      <c r="AD2140" s="24">
        <f>IFNA(VLOOKUP(A2140,'BUSINESS processed'!A2140:J4830,8,0))</f>
        <v>453</v>
      </c>
      <c r="AE2140" s="24">
        <f>IFNA(VLOOKUP(A2140,'BUSINESS processed'!A2140:J4830,9,0))</f>
        <v>0.259</v>
      </c>
      <c r="AF2140" s="27">
        <f>IFNA(VLOOKUP(A2140,'BUSINESS processed'!A2140:J4830,10,0))</f>
        <v>1.027</v>
      </c>
      <c r="AG2140" s="26"/>
      <c r="AH2140" s="26"/>
      <c r="AI2140" s="26"/>
      <c r="AJ2140" s="26"/>
      <c r="AK2140" s="26"/>
      <c r="AL2140" s="26"/>
      <c r="AM2140" s="26"/>
      <c r="AN2140" s="26"/>
      <c r="AO2140" s="26"/>
      <c r="AP2140" s="26"/>
      <c r="AQ2140" s="26"/>
      <c r="AR2140" s="26"/>
      <c r="AS2140" s="26"/>
      <c r="AT2140" s="26"/>
      <c r="AU2140" s="26"/>
      <c r="AV2140" s="26"/>
      <c r="AW2140" s="26"/>
      <c r="AX2140" s="26"/>
      <c r="AY2140" s="26"/>
      <c r="AZ2140" s="26"/>
      <c r="BA2140" s="26"/>
      <c r="BB2140" s="26"/>
      <c r="BC2140" s="26"/>
      <c r="BD2140" s="26"/>
      <c r="BE2140" s="26"/>
      <c r="BF2140" s="26"/>
      <c r="BG2140" s="26"/>
      <c r="BH2140" s="26"/>
    </row>
    <row r="2141">
      <c r="A2141" s="18" t="str">
        <f t="shared" si="1"/>
        <v>The Americas_Argentina-The Americas_2008</v>
      </c>
      <c r="B2141" s="19" t="s">
        <v>258</v>
      </c>
      <c r="C2141" s="20" t="s">
        <v>260</v>
      </c>
      <c r="D2141" s="21" t="s">
        <v>87</v>
      </c>
      <c r="E2141" s="22">
        <v>3.3E11</v>
      </c>
      <c r="F2141" s="22">
        <f t="shared" si="2"/>
        <v>8317.353303</v>
      </c>
      <c r="G2141" s="23">
        <v>0.082</v>
      </c>
      <c r="H2141" s="23">
        <v>548.0</v>
      </c>
      <c r="I2141" s="23">
        <v>0.111</v>
      </c>
      <c r="J2141" s="24">
        <f>IFNA(VLOOKUP(A2141,'ENERGY processed'!$A$2:$H$2692,7,0),"")</f>
        <v>60000.5</v>
      </c>
      <c r="K2141" s="24">
        <f t="shared" si="3"/>
        <v>0.001512258657</v>
      </c>
      <c r="L2141" s="24">
        <f>IFNA(VLOOKUP(A2141,'ENERGY processed'!$A$2:$H$2692,8,0),"")</f>
        <v>137102</v>
      </c>
      <c r="M2141" s="24">
        <f t="shared" si="5"/>
        <v>0.003455532644</v>
      </c>
      <c r="N2141" s="24">
        <f>IFNA(VLOOKUP(A2141,'HUMAN RESOURCES processed'!$A$2:$M$2692,5,0))</f>
        <v>0.017</v>
      </c>
      <c r="O2141" s="24">
        <f>IFNA(VLOOKUP(A2141,'HUMAN RESOURCES processed'!$A$2:$M$2692,6,0))</f>
        <v>0.014</v>
      </c>
      <c r="P2141" s="24">
        <f>IFNA(VLOOKUP(A2141,'HUMAN RESOURCES processed'!$A$2:$M$2692,7,0))</f>
        <v>79</v>
      </c>
      <c r="Q2141" s="24">
        <f>IFNA(VLOOKUP(A2141,'HUMAN RESOURCES processed'!$A$2:$M$2692,8,0))</f>
        <v>72</v>
      </c>
      <c r="R2141" s="24">
        <f t="shared" si="6"/>
        <v>75.5</v>
      </c>
      <c r="S2141" s="24">
        <f>IFNA(VLOOKUP(A2141,'HUMAN RESOURCES processed'!$A$2:$M$2692,9,0))</f>
        <v>0.254</v>
      </c>
      <c r="T2141" s="24">
        <f>IFNA(VLOOKUP(A2141,'HUMAN RESOURCES processed'!$A$2:$M$2692,10,0))</f>
        <v>0.641</v>
      </c>
      <c r="U2141" s="24">
        <f>IFNA(VLOOKUP(A2141,'HUMAN RESOURCES processed'!$A$2:$M$2692,11,0))</f>
        <v>0.104</v>
      </c>
      <c r="V2141" s="24">
        <f>IFNA(VLOOKUP(A2141,'HUMAN RESOURCES processed'!$A$2:$M$2692,12,0))</f>
        <v>39676083</v>
      </c>
      <c r="W2141" s="24">
        <f>IFNA(VLOOKUP(A2141,'HUMAN RESOURCES processed'!$A$2:$M$2692,13,0))</f>
        <v>0.906</v>
      </c>
      <c r="X2141" s="24">
        <f>IFNA(VLOOKUP(A2141,'TOURISM processed'!$A$2:$F$2692,5,0))</f>
        <v>5295000000</v>
      </c>
      <c r="Y2141" s="24">
        <f>IFNA(VLOOKUP(A2141,'TOURISM processed'!$A$2:$F$2692,6,0))</f>
        <v>5962000000</v>
      </c>
      <c r="Z2141" s="24">
        <f t="shared" si="7"/>
        <v>150.2668497</v>
      </c>
      <c r="AA2141" s="24">
        <f>IFNA(VLOOKUP(A2141,'BUSINESS processed'!A2141:J4831,5,0))</f>
        <v>1.076</v>
      </c>
      <c r="AB2141" s="24">
        <f>IFNA(VLOOKUP(A2141,'BUSINESS processed'!A2141:J4831,6,0))</f>
        <v>31</v>
      </c>
      <c r="AC2141" s="24">
        <f t="shared" si="1227"/>
        <v>0</v>
      </c>
      <c r="AD2141" s="24">
        <f>IFNA(VLOOKUP(A2141,'BUSINESS processed'!A2141:J4831,8,0))</f>
        <v>453</v>
      </c>
      <c r="AE2141" s="24">
        <f>IFNA(VLOOKUP(A2141,'BUSINESS processed'!A2141:J4831,9,0))</f>
        <v>0.281</v>
      </c>
      <c r="AF2141" s="27">
        <f>IFNA(VLOOKUP(A2141,'BUSINESS processed'!A2141:J4831,10,0))</f>
        <v>1.172</v>
      </c>
      <c r="AG2141" s="26"/>
      <c r="AH2141" s="26"/>
      <c r="AI2141" s="26"/>
      <c r="AJ2141" s="26"/>
      <c r="AK2141" s="26"/>
      <c r="AL2141" s="26"/>
      <c r="AM2141" s="26"/>
      <c r="AN2141" s="26"/>
      <c r="AO2141" s="26"/>
      <c r="AP2141" s="26"/>
      <c r="AQ2141" s="26"/>
      <c r="AR2141" s="26"/>
      <c r="AS2141" s="26"/>
      <c r="AT2141" s="26"/>
      <c r="AU2141" s="26"/>
      <c r="AV2141" s="26"/>
      <c r="AW2141" s="26"/>
      <c r="AX2141" s="26"/>
      <c r="AY2141" s="26"/>
      <c r="AZ2141" s="26"/>
      <c r="BA2141" s="26"/>
      <c r="BB2141" s="26"/>
      <c r="BC2141" s="26"/>
      <c r="BD2141" s="26"/>
      <c r="BE2141" s="26"/>
      <c r="BF2141" s="26"/>
      <c r="BG2141" s="26"/>
      <c r="BH2141" s="26"/>
    </row>
    <row r="2142">
      <c r="A2142" s="18" t="str">
        <f t="shared" si="1"/>
        <v>The Americas_Argentina-The Americas_2009</v>
      </c>
      <c r="B2142" s="19" t="s">
        <v>258</v>
      </c>
      <c r="C2142" s="20" t="s">
        <v>260</v>
      </c>
      <c r="D2142" s="21" t="s">
        <v>88</v>
      </c>
      <c r="E2142" s="22">
        <v>4.06E11</v>
      </c>
      <c r="F2142" s="22">
        <f t="shared" si="2"/>
        <v>10144.00464</v>
      </c>
      <c r="G2142" s="23">
        <v>0.083</v>
      </c>
      <c r="H2142" s="23">
        <v>686.0</v>
      </c>
      <c r="I2142" s="23">
        <v>0.195</v>
      </c>
      <c r="J2142" s="24">
        <f>IFNA(VLOOKUP(A2142,'ENERGY processed'!$A$2:$H$2692,7,0),"")</f>
        <v>73128</v>
      </c>
      <c r="K2142" s="24">
        <f t="shared" si="3"/>
        <v>0.001827120126</v>
      </c>
      <c r="L2142" s="24">
        <f>IFNA(VLOOKUP(A2142,'ENERGY processed'!$A$2:$H$2692,8,0),"")</f>
        <v>174238</v>
      </c>
      <c r="M2142" s="24">
        <f t="shared" si="5"/>
        <v>0.004353377045</v>
      </c>
      <c r="N2142" s="24">
        <f>IFNA(VLOOKUP(A2142,'HUMAN RESOURCES processed'!$A$2:$M$2692,5,0))</f>
        <v>0.017</v>
      </c>
      <c r="O2142" s="24">
        <f>IFNA(VLOOKUP(A2142,'HUMAN RESOURCES processed'!$A$2:$M$2692,6,0))</f>
        <v>0.013</v>
      </c>
      <c r="P2142" s="24">
        <f>IFNA(VLOOKUP(A2142,'HUMAN RESOURCES processed'!$A$2:$M$2692,7,0))</f>
        <v>79</v>
      </c>
      <c r="Q2142" s="24">
        <f>IFNA(VLOOKUP(A2142,'HUMAN RESOURCES processed'!$A$2:$M$2692,8,0))</f>
        <v>72</v>
      </c>
      <c r="R2142" s="24">
        <f t="shared" si="6"/>
        <v>75.5</v>
      </c>
      <c r="S2142" s="24">
        <f>IFNA(VLOOKUP(A2142,'HUMAN RESOURCES processed'!$A$2:$M$2692,9,0))</f>
        <v>0.251</v>
      </c>
      <c r="T2142" s="24">
        <f>IFNA(VLOOKUP(A2142,'HUMAN RESOURCES processed'!$A$2:$M$2692,10,0))</f>
        <v>0.643</v>
      </c>
      <c r="U2142" s="24">
        <f>IFNA(VLOOKUP(A2142,'HUMAN RESOURCES processed'!$A$2:$M$2692,11,0))</f>
        <v>0.105</v>
      </c>
      <c r="V2142" s="24">
        <f>IFNA(VLOOKUP(A2142,'HUMAN RESOURCES processed'!$A$2:$M$2692,12,0))</f>
        <v>40023641</v>
      </c>
      <c r="W2142" s="24">
        <f>IFNA(VLOOKUP(A2142,'HUMAN RESOURCES processed'!$A$2:$M$2692,13,0))</f>
        <v>0.908</v>
      </c>
      <c r="X2142" s="24">
        <f>IFNA(VLOOKUP(A2142,'TOURISM processed'!$A$2:$F$2692,5,0))</f>
        <v>4476000000</v>
      </c>
      <c r="Y2142" s="24">
        <f>IFNA(VLOOKUP(A2142,'TOURISM processed'!$A$2:$F$2692,6,0))</f>
        <v>5766000000</v>
      </c>
      <c r="Z2142" s="24">
        <f t="shared" si="7"/>
        <v>144.0648541</v>
      </c>
      <c r="AA2142" s="24">
        <f>IFNA(VLOOKUP(A2142,'BUSINESS processed'!A2142:J4832,5,0))</f>
        <v>1.076</v>
      </c>
      <c r="AB2142" s="24">
        <f>IFNA(VLOOKUP(A2142,'BUSINESS processed'!A2142:J4832,6,0))</f>
        <v>26</v>
      </c>
      <c r="AC2142" s="24">
        <f t="shared" si="1227"/>
        <v>0</v>
      </c>
      <c r="AD2142" s="24">
        <f>IFNA(VLOOKUP(A2142,'BUSINESS processed'!A2142:J4832,8,0))</f>
        <v>453</v>
      </c>
      <c r="AE2142" s="24">
        <f>IFNA(VLOOKUP(A2142,'BUSINESS processed'!A2142:J4832,9,0))</f>
        <v>0.34</v>
      </c>
      <c r="AF2142" s="27">
        <f>IFNA(VLOOKUP(A2142,'BUSINESS processed'!A2142:J4832,10,0))</f>
        <v>1.311</v>
      </c>
      <c r="AG2142" s="26"/>
      <c r="AH2142" s="26"/>
      <c r="AI2142" s="26"/>
      <c r="AJ2142" s="26"/>
      <c r="AK2142" s="26"/>
      <c r="AL2142" s="26"/>
      <c r="AM2142" s="26"/>
      <c r="AN2142" s="26"/>
      <c r="AO2142" s="26"/>
      <c r="AP2142" s="26"/>
      <c r="AQ2142" s="26"/>
      <c r="AR2142" s="26"/>
      <c r="AS2142" s="26"/>
      <c r="AT2142" s="26"/>
      <c r="AU2142" s="26"/>
      <c r="AV2142" s="26"/>
      <c r="AW2142" s="26"/>
      <c r="AX2142" s="26"/>
      <c r="AY2142" s="26"/>
      <c r="AZ2142" s="26"/>
      <c r="BA2142" s="26"/>
      <c r="BB2142" s="26"/>
      <c r="BC2142" s="26"/>
      <c r="BD2142" s="26"/>
      <c r="BE2142" s="26"/>
      <c r="BF2142" s="26"/>
      <c r="BG2142" s="26"/>
      <c r="BH2142" s="26"/>
    </row>
    <row r="2143">
      <c r="A2143" s="18" t="str">
        <f t="shared" si="1"/>
        <v>The Americas_Argentina-The Americas_2010</v>
      </c>
      <c r="B2143" s="19" t="s">
        <v>258</v>
      </c>
      <c r="C2143" s="20" t="s">
        <v>260</v>
      </c>
      <c r="D2143" s="21" t="s">
        <v>89</v>
      </c>
      <c r="E2143" s="22">
        <v>3.78E11</v>
      </c>
      <c r="F2143" s="22">
        <f t="shared" si="2"/>
        <v>9362.409046</v>
      </c>
      <c r="G2143" s="23">
        <v>0.094</v>
      </c>
      <c r="H2143" s="23">
        <v>726.0</v>
      </c>
      <c r="I2143" s="23">
        <v>0.157</v>
      </c>
      <c r="J2143" s="24">
        <f>IF(AND( C2143=C2142,D2143&gt;D2142),J2142,"")</f>
        <v>73128</v>
      </c>
      <c r="K2143" s="24">
        <f t="shared" si="3"/>
        <v>0.001811254626</v>
      </c>
      <c r="L2143" s="24">
        <f>IF(AND(C2143=C2142,C2143&gt;C2142),C2142,0)</f>
        <v>0</v>
      </c>
      <c r="M2143" s="24">
        <f t="shared" si="5"/>
        <v>0</v>
      </c>
      <c r="N2143" s="24">
        <f>IFNA(VLOOKUP(A2143,'HUMAN RESOURCES processed'!$A$2:$M$2692,5,0))</f>
        <v>0.017</v>
      </c>
      <c r="O2143" s="24">
        <f>IFNA(VLOOKUP(A2143,'HUMAN RESOURCES processed'!$A$2:$M$2692,6,0))</f>
        <v>0.013</v>
      </c>
      <c r="P2143" s="24">
        <f>IFNA(VLOOKUP(A2143,'HUMAN RESOURCES processed'!$A$2:$M$2692,7,0))</f>
        <v>79</v>
      </c>
      <c r="Q2143" s="24">
        <f>IFNA(VLOOKUP(A2143,'HUMAN RESOURCES processed'!$A$2:$M$2692,8,0))</f>
        <v>72</v>
      </c>
      <c r="R2143" s="24">
        <f t="shared" si="6"/>
        <v>75.5</v>
      </c>
      <c r="S2143" s="24">
        <f>IFNA(VLOOKUP(A2143,'HUMAN RESOURCES processed'!$A$2:$M$2692,9,0))</f>
        <v>0.249</v>
      </c>
      <c r="T2143" s="24">
        <f>IFNA(VLOOKUP(A2143,'HUMAN RESOURCES processed'!$A$2:$M$2692,10,0))</f>
        <v>0.645</v>
      </c>
      <c r="U2143" s="24">
        <f>IFNA(VLOOKUP(A2143,'HUMAN RESOURCES processed'!$A$2:$M$2692,11,0))</f>
        <v>0.106</v>
      </c>
      <c r="V2143" s="24">
        <f>IFNA(VLOOKUP(A2143,'HUMAN RESOURCES processed'!$A$2:$M$2692,12,0))</f>
        <v>40374224</v>
      </c>
      <c r="W2143" s="24">
        <f>IFNA(VLOOKUP(A2143,'HUMAN RESOURCES processed'!$A$2:$M$2692,13,0))</f>
        <v>0.91</v>
      </c>
      <c r="X2143" s="24">
        <f>IFNA(VLOOKUP(A2143,'TOURISM processed'!$A$2:$F$2692,5,0))</f>
        <v>5629000000</v>
      </c>
      <c r="Y2143" s="24">
        <f>IFNA(VLOOKUP(A2143,'TOURISM processed'!$A$2:$F$2692,6,0))</f>
        <v>6375000000</v>
      </c>
      <c r="Z2143" s="24">
        <f t="shared" si="7"/>
        <v>157.8977716</v>
      </c>
      <c r="AA2143" s="24">
        <f>IFNA(VLOOKUP(A2143,'BUSINESS processed'!A2143:J4833,5,0))</f>
        <v>1.076</v>
      </c>
      <c r="AB2143" s="24">
        <f>IFNA(VLOOKUP(A2143,'BUSINESS processed'!A2143:J4833,6,0))</f>
        <v>25</v>
      </c>
      <c r="AC2143" s="24">
        <f t="shared" si="1227"/>
        <v>0</v>
      </c>
      <c r="AD2143" s="24">
        <f>IFNA(VLOOKUP(A2143,'BUSINESS processed'!A2143:J4833,8,0))</f>
        <v>453</v>
      </c>
      <c r="AE2143" s="24">
        <f>IFNA(VLOOKUP(A2143,'BUSINESS processed'!A2143:J4833,9,0))</f>
        <v>0.45</v>
      </c>
      <c r="AF2143" s="27">
        <f>IFNA(VLOOKUP(A2143,'BUSINESS processed'!A2143:J4833,10,0))</f>
        <v>1.414</v>
      </c>
      <c r="AG2143" s="26"/>
      <c r="AH2143" s="26"/>
      <c r="AI2143" s="26"/>
      <c r="AJ2143" s="26"/>
      <c r="AK2143" s="26"/>
      <c r="AL2143" s="26"/>
      <c r="AM2143" s="26"/>
      <c r="AN2143" s="26"/>
      <c r="AO2143" s="26"/>
      <c r="AP2143" s="26"/>
      <c r="AQ2143" s="26"/>
      <c r="AR2143" s="26"/>
      <c r="AS2143" s="26"/>
      <c r="AT2143" s="26"/>
      <c r="AU2143" s="26"/>
      <c r="AV2143" s="26"/>
      <c r="AW2143" s="26"/>
      <c r="AX2143" s="26"/>
      <c r="AY2143" s="26"/>
      <c r="AZ2143" s="26"/>
      <c r="BA2143" s="26"/>
      <c r="BB2143" s="26"/>
      <c r="BC2143" s="26"/>
      <c r="BD2143" s="26"/>
      <c r="BE2143" s="26"/>
      <c r="BF2143" s="26"/>
      <c r="BG2143" s="26"/>
      <c r="BH2143" s="26"/>
    </row>
    <row r="2144">
      <c r="A2144" s="18" t="str">
        <f t="shared" si="1"/>
        <v>The Americas_Argentina-The Americas_2011</v>
      </c>
      <c r="B2144" s="19" t="s">
        <v>258</v>
      </c>
      <c r="C2144" s="20" t="s">
        <v>260</v>
      </c>
      <c r="D2144" s="21" t="s">
        <v>90</v>
      </c>
      <c r="E2144" s="22">
        <v>4.63E11</v>
      </c>
      <c r="F2144" s="22">
        <f t="shared" si="2"/>
        <v>11367.89458</v>
      </c>
      <c r="G2144" s="23">
        <v>0.082</v>
      </c>
      <c r="H2144" s="23">
        <v>751.0</v>
      </c>
      <c r="I2144" s="23">
        <v>0.106</v>
      </c>
      <c r="J2144" s="24">
        <f>IFNA(VLOOKUP(A2144,'ENERGY processed'!$A$2:$H$2692,7,0),"")</f>
        <v>57835</v>
      </c>
      <c r="K2144" s="24">
        <f t="shared" si="3"/>
        <v>0.001420004715</v>
      </c>
      <c r="L2144" s="24">
        <f>IFNA(VLOOKUP(A2144,'ENERGY processed'!$A$2:$H$2692,8,0),"")</f>
        <v>132632</v>
      </c>
      <c r="M2144" s="24">
        <f t="shared" si="5"/>
        <v>0.003256472125</v>
      </c>
      <c r="N2144" s="24">
        <f>IFNA(VLOOKUP(A2144,'HUMAN RESOURCES processed'!$A$2:$M$2692,5,0))</f>
        <v>0.017</v>
      </c>
      <c r="O2144" s="24">
        <f>IFNA(VLOOKUP(A2144,'HUMAN RESOURCES processed'!$A$2:$M$2692,6,0))</f>
        <v>0.013</v>
      </c>
      <c r="P2144" s="24">
        <f>IFNA(VLOOKUP(A2144,'HUMAN RESOURCES processed'!$A$2:$M$2692,7,0))</f>
        <v>80</v>
      </c>
      <c r="Q2144" s="24">
        <f>IFNA(VLOOKUP(A2144,'HUMAN RESOURCES processed'!$A$2:$M$2692,8,0))</f>
        <v>72</v>
      </c>
      <c r="R2144" s="24">
        <f t="shared" si="6"/>
        <v>76</v>
      </c>
      <c r="S2144" s="24">
        <f>IFNA(VLOOKUP(A2144,'HUMAN RESOURCES processed'!$A$2:$M$2692,9,0))</f>
        <v>0.246</v>
      </c>
      <c r="T2144" s="24">
        <f>IFNA(VLOOKUP(A2144,'HUMAN RESOURCES processed'!$A$2:$M$2692,10,0))</f>
        <v>0.646</v>
      </c>
      <c r="U2144" s="24">
        <f>IFNA(VLOOKUP(A2144,'HUMAN RESOURCES processed'!$A$2:$M$2692,11,0))</f>
        <v>0.107</v>
      </c>
      <c r="V2144" s="24">
        <f>IFNA(VLOOKUP(A2144,'HUMAN RESOURCES processed'!$A$2:$M$2692,12,0))</f>
        <v>40728738</v>
      </c>
      <c r="W2144" s="24">
        <f>IFNA(VLOOKUP(A2144,'HUMAN RESOURCES processed'!$A$2:$M$2692,13,0))</f>
        <v>0.911</v>
      </c>
      <c r="X2144" s="24">
        <f>IFNA(VLOOKUP(A2144,'TOURISM processed'!$A$2:$F$2692,5,0))</f>
        <v>6060000000</v>
      </c>
      <c r="Y2144" s="24">
        <f>IFNA(VLOOKUP(A2144,'TOURISM processed'!$A$2:$F$2692,6,0))</f>
        <v>7477000000</v>
      </c>
      <c r="Z2144" s="24">
        <f t="shared" si="7"/>
        <v>183.5804488</v>
      </c>
      <c r="AA2144" s="24">
        <f>IFNA(VLOOKUP(A2144,'BUSINESS processed'!A2144:J4834,5,0))</f>
        <v>1.077</v>
      </c>
      <c r="AB2144" s="24">
        <f>IFNA(VLOOKUP(A2144,'BUSINESS processed'!A2144:J4834,6,0))</f>
        <v>25</v>
      </c>
      <c r="AC2144" s="24">
        <f t="shared" si="1227"/>
        <v>0</v>
      </c>
      <c r="AD2144" s="24">
        <f>IFNA(VLOOKUP(A2144,'BUSINESS processed'!A2144:J4834,8,0))</f>
        <v>415</v>
      </c>
      <c r="AE2144" s="24">
        <f>IFNA(VLOOKUP(A2144,'BUSINESS processed'!A2144:J4834,9,0))</f>
        <v>0.51</v>
      </c>
      <c r="AF2144" s="27">
        <f>IFNA(VLOOKUP(A2144,'BUSINESS processed'!A2144:J4834,10,0))</f>
        <v>1.491</v>
      </c>
      <c r="AG2144" s="26"/>
      <c r="AH2144" s="26"/>
      <c r="AI2144" s="26"/>
      <c r="AJ2144" s="26"/>
      <c r="AK2144" s="26"/>
      <c r="AL2144" s="26"/>
      <c r="AM2144" s="26"/>
      <c r="AN2144" s="26"/>
      <c r="AO2144" s="26"/>
      <c r="AP2144" s="26"/>
      <c r="AQ2144" s="26"/>
      <c r="AR2144" s="26"/>
      <c r="AS2144" s="26"/>
      <c r="AT2144" s="26"/>
      <c r="AU2144" s="26"/>
      <c r="AV2144" s="26"/>
      <c r="AW2144" s="26"/>
      <c r="AX2144" s="26"/>
      <c r="AY2144" s="26"/>
      <c r="AZ2144" s="26"/>
      <c r="BA2144" s="26"/>
      <c r="BB2144" s="26"/>
      <c r="BC2144" s="26"/>
      <c r="BD2144" s="26"/>
      <c r="BE2144" s="26"/>
      <c r="BF2144" s="26"/>
      <c r="BG2144" s="26"/>
      <c r="BH2144" s="26"/>
    </row>
    <row r="2145">
      <c r="A2145" s="18" t="str">
        <f t="shared" si="1"/>
        <v>The Americas_Argentina-The Americas_2012</v>
      </c>
      <c r="B2145" s="19" t="s">
        <v>258</v>
      </c>
      <c r="C2145" s="20" t="s">
        <v>260</v>
      </c>
      <c r="D2145" s="21" t="s">
        <v>91</v>
      </c>
      <c r="E2145" s="22">
        <v>5.58E11</v>
      </c>
      <c r="F2145" s="22">
        <f t="shared" si="2"/>
        <v>13580.96214</v>
      </c>
      <c r="G2145" s="23">
        <v>0.079</v>
      </c>
      <c r="H2145" s="23">
        <v>866.0</v>
      </c>
      <c r="I2145" s="23">
        <v>0.141</v>
      </c>
      <c r="J2145" s="24">
        <f>IFNA(VLOOKUP(A2145,'ENERGY processed'!$A$2:$H$2692,7,0),"")</f>
        <v>61344.5</v>
      </c>
      <c r="K2145" s="24">
        <f t="shared" si="3"/>
        <v>0.001493041814</v>
      </c>
      <c r="L2145" s="24">
        <f>IFNA(VLOOKUP(A2145,'ENERGY processed'!$A$2:$H$2692,8,0),"")</f>
        <v>139718</v>
      </c>
      <c r="M2145" s="24">
        <f t="shared" si="5"/>
        <v>0.003400546359</v>
      </c>
      <c r="N2145" s="24">
        <f>IFNA(VLOOKUP(A2145,'HUMAN RESOURCES processed'!$A$2:$M$2692,5,0))</f>
        <v>0.017</v>
      </c>
      <c r="O2145" s="24">
        <f>IFNA(VLOOKUP(A2145,'HUMAN RESOURCES processed'!$A$2:$M$2692,6,0))</f>
        <v>0.012</v>
      </c>
      <c r="P2145" s="24">
        <f>IFNA(VLOOKUP(A2145,'HUMAN RESOURCES processed'!$A$2:$M$2692,7,0))</f>
        <v>80</v>
      </c>
      <c r="Q2145" s="24">
        <f>IFNA(VLOOKUP(A2145,'HUMAN RESOURCES processed'!$A$2:$M$2692,8,0))</f>
        <v>72</v>
      </c>
      <c r="R2145" s="24">
        <f t="shared" si="6"/>
        <v>76</v>
      </c>
      <c r="S2145" s="24">
        <f>IFNA(VLOOKUP(A2145,'HUMAN RESOURCES processed'!$A$2:$M$2692,9,0))</f>
        <v>0.244</v>
      </c>
      <c r="T2145" s="24">
        <f>IFNA(VLOOKUP(A2145,'HUMAN RESOURCES processed'!$A$2:$M$2692,10,0))</f>
        <v>0.648</v>
      </c>
      <c r="U2145" s="24">
        <f>IFNA(VLOOKUP(A2145,'HUMAN RESOURCES processed'!$A$2:$M$2692,11,0))</f>
        <v>0.108</v>
      </c>
      <c r="V2145" s="24">
        <f>IFNA(VLOOKUP(A2145,'HUMAN RESOURCES processed'!$A$2:$M$2692,12,0))</f>
        <v>41086927</v>
      </c>
      <c r="W2145" s="24">
        <f>IFNA(VLOOKUP(A2145,'HUMAN RESOURCES processed'!$A$2:$M$2692,13,0))</f>
        <v>0.913</v>
      </c>
      <c r="X2145" s="24">
        <f>IFNA(VLOOKUP(A2145,'TOURISM processed'!$A$2:$F$2692,5,0))</f>
        <v>5655000000</v>
      </c>
      <c r="Y2145" s="24">
        <f>IFNA(VLOOKUP(A2145,'TOURISM processed'!$A$2:$F$2692,6,0))</f>
        <v>8213000000</v>
      </c>
      <c r="Z2145" s="24">
        <f t="shared" si="7"/>
        <v>199.8932653</v>
      </c>
      <c r="AA2145" s="24">
        <f>IFNA(VLOOKUP(A2145,'BUSINESS processed'!A2145:J4835,5,0))</f>
        <v>1.078</v>
      </c>
      <c r="AB2145" s="24">
        <f>IFNA(VLOOKUP(A2145,'BUSINESS processed'!A2145:J4835,6,0))</f>
        <v>25</v>
      </c>
      <c r="AC2145" s="24">
        <f>IFNA(VLOOKUP(A2145,'BUSINESS processed'!A2145:J4835,7,0))</f>
        <v>121</v>
      </c>
      <c r="AD2145" s="24">
        <f>IFNA(VLOOKUP(A2145,'BUSINESS processed'!A2145:J4835,8,0))</f>
        <v>405</v>
      </c>
      <c r="AE2145" s="24">
        <f>IFNA(VLOOKUP(A2145,'BUSINESS processed'!A2145:J4835,9,0))</f>
        <v>0.558</v>
      </c>
      <c r="AF2145" s="27">
        <f>IFNA(VLOOKUP(A2145,'BUSINESS processed'!A2145:J4835,10,0))</f>
        <v>1.566</v>
      </c>
      <c r="AG2145" s="26"/>
      <c r="AH2145" s="26"/>
      <c r="AI2145" s="26"/>
      <c r="AJ2145" s="26"/>
      <c r="AK2145" s="26"/>
      <c r="AL2145" s="26"/>
      <c r="AM2145" s="26"/>
      <c r="AN2145" s="26"/>
      <c r="AO2145" s="26"/>
      <c r="AP2145" s="26"/>
      <c r="AQ2145" s="26"/>
      <c r="AR2145" s="26"/>
      <c r="AS2145" s="26"/>
      <c r="AT2145" s="26"/>
      <c r="AU2145" s="26"/>
      <c r="AV2145" s="26"/>
      <c r="AW2145" s="26"/>
      <c r="AX2145" s="26"/>
      <c r="AY2145" s="26"/>
      <c r="AZ2145" s="26"/>
      <c r="BA2145" s="26"/>
      <c r="BB2145" s="26"/>
      <c r="BC2145" s="26"/>
      <c r="BD2145" s="26"/>
      <c r="BE2145" s="26"/>
      <c r="BF2145" s="26"/>
      <c r="BG2145" s="26"/>
      <c r="BH2145" s="26"/>
    </row>
    <row r="2146">
      <c r="A2146" s="18" t="str">
        <f t="shared" si="1"/>
        <v>The Americas_Aruba-The Americas_2000</v>
      </c>
      <c r="B2146" s="19" t="s">
        <v>258</v>
      </c>
      <c r="C2146" s="20" t="s">
        <v>261</v>
      </c>
      <c r="D2146" s="21" t="s">
        <v>70</v>
      </c>
      <c r="E2146" s="20">
        <f>IF(AND(C2146=C2145,D2146&gt;D2145),E2145,0)</f>
        <v>0</v>
      </c>
      <c r="F2146" s="22">
        <f t="shared" si="2"/>
        <v>0</v>
      </c>
      <c r="G2146" s="39">
        <f t="shared" ref="G2146:G2158" si="1231">IF(AND(C2146=C2145,D2146&gt;D2145),G2145,0)</f>
        <v>0</v>
      </c>
      <c r="H2146" s="39">
        <f t="shared" ref="H2146:H2158" si="1232">IF(AND(C2146=C2145,C2146&gt;C2145),C2145,0)</f>
        <v>0</v>
      </c>
      <c r="I2146" s="23">
        <v>0.092</v>
      </c>
      <c r="J2146" s="24">
        <f t="shared" ref="J2146:J2163" si="1233">IF(AND( C2146=C2145,D2146&gt;D2145),J2145,0)</f>
        <v>0</v>
      </c>
      <c r="K2146" s="24">
        <f t="shared" si="3"/>
        <v>0</v>
      </c>
      <c r="L2146" s="24">
        <f t="shared" ref="L2146:L2147" si="1234">IF(AND(C2146=C2145,C2146&gt;C2145),C2145,0)</f>
        <v>0</v>
      </c>
      <c r="M2146" s="24">
        <f t="shared" si="5"/>
        <v>0</v>
      </c>
      <c r="N2146" s="24">
        <f>IFNA(VLOOKUP(A2146,'HUMAN RESOURCES processed'!$A$2:$M$2692,5,0))</f>
        <v>0.014</v>
      </c>
      <c r="O2146" s="24">
        <f t="shared" ref="O2146:O2158" si="1235">IF(AND(C2146=C2145,D2146&gt;806),O2145,0)</f>
        <v>0</v>
      </c>
      <c r="P2146" s="24">
        <f>IFNA(VLOOKUP(A2146,'HUMAN RESOURCES processed'!$A$2:$M$2692,7,0))</f>
        <v>76</v>
      </c>
      <c r="Q2146" s="24">
        <f>IFNA(VLOOKUP(A2146,'HUMAN RESOURCES processed'!$A$2:$M$2692,8,0))</f>
        <v>71</v>
      </c>
      <c r="R2146" s="24">
        <f t="shared" si="6"/>
        <v>73.5</v>
      </c>
      <c r="S2146" s="24">
        <f>IFNA(VLOOKUP(A2146,'HUMAN RESOURCES processed'!$A$2:$M$2692,9,0))</f>
        <v>0.232</v>
      </c>
      <c r="T2146" s="24">
        <f>IFNA(VLOOKUP(A2146,'HUMAN RESOURCES processed'!$A$2:$M$2692,10,0))</f>
        <v>0.692</v>
      </c>
      <c r="U2146" s="24">
        <f>IFNA(VLOOKUP(A2146,'HUMAN RESOURCES processed'!$A$2:$M$2692,11,0))</f>
        <v>0.076</v>
      </c>
      <c r="V2146" s="24">
        <f>IFNA(VLOOKUP(A2146,'HUMAN RESOURCES processed'!$A$2:$M$2692,12,0))</f>
        <v>90858</v>
      </c>
      <c r="W2146" s="24">
        <f>IFNA(VLOOKUP(A2146,'HUMAN RESOURCES processed'!$A$2:$M$2692,13,0))</f>
        <v>0.467</v>
      </c>
      <c r="X2146" s="24">
        <f>IFNA(VLOOKUP(A2146,'TOURISM processed'!$A$2:$F$2692,5,0))</f>
        <v>850000000</v>
      </c>
      <c r="Y2146" s="24">
        <f>IFNA(VLOOKUP(A2146,'TOURISM processed'!$A$2:$F$2692,6,0))</f>
        <v>163000000</v>
      </c>
      <c r="Z2146" s="24">
        <f t="shared" si="7"/>
        <v>1794.008233</v>
      </c>
      <c r="AA2146" s="24">
        <f t="shared" ref="AA2146:AA2165" si="1236">IF(AND(C2146=C2145,D2146&gt;D2145),AA2145,0)</f>
        <v>0</v>
      </c>
      <c r="AB2146" s="24">
        <f t="shared" ref="AB2146:AB2165" si="1237">IF(AND(C2146=C2145,D2146&gt;D2145),AB2145,0)</f>
        <v>0</v>
      </c>
      <c r="AC2146" s="24">
        <f t="shared" ref="AC2146:AC2170" si="1238">IF(AND(C2146=C2145,D2146&gt;D2145),AC2145,0)</f>
        <v>0</v>
      </c>
      <c r="AD2146" s="24">
        <f t="shared" ref="AD2146:AD2165" si="1239">IF(AND(C2146=C2145,D2146&gt;D2145),AD2145,0)</f>
        <v>0</v>
      </c>
      <c r="AE2146" s="24">
        <f>IFNA(VLOOKUP(A2146,'BUSINESS processed'!A2146:J4836,9,0))</f>
        <v>0.154</v>
      </c>
      <c r="AF2146" s="27">
        <f>IFNA(VLOOKUP(A2146,'BUSINESS processed'!A2146:J4836,10,0))</f>
        <v>0.165</v>
      </c>
      <c r="AG2146" s="26"/>
      <c r="AH2146" s="26"/>
      <c r="AI2146" s="26"/>
      <c r="AJ2146" s="26"/>
      <c r="AK2146" s="26"/>
      <c r="AL2146" s="26"/>
      <c r="AM2146" s="26"/>
      <c r="AN2146" s="26"/>
      <c r="AO2146" s="26"/>
      <c r="AP2146" s="26"/>
      <c r="AQ2146" s="26"/>
      <c r="AR2146" s="26"/>
      <c r="AS2146" s="26"/>
      <c r="AT2146" s="26"/>
      <c r="AU2146" s="26"/>
      <c r="AV2146" s="26"/>
      <c r="AW2146" s="26"/>
      <c r="AX2146" s="26"/>
      <c r="AY2146" s="26"/>
      <c r="AZ2146" s="26"/>
      <c r="BA2146" s="26"/>
      <c r="BB2146" s="26"/>
      <c r="BC2146" s="26"/>
      <c r="BD2146" s="26"/>
      <c r="BE2146" s="26"/>
      <c r="BF2146" s="26"/>
      <c r="BG2146" s="26"/>
      <c r="BH2146" s="26"/>
    </row>
    <row r="2147">
      <c r="A2147" s="18" t="str">
        <f t="shared" si="1"/>
        <v>The Americas_Aruba-The Americas_2001</v>
      </c>
      <c r="B2147" s="19" t="s">
        <v>258</v>
      </c>
      <c r="C2147" s="20" t="s">
        <v>261</v>
      </c>
      <c r="D2147" s="21" t="s">
        <v>71</v>
      </c>
      <c r="E2147" s="22">
        <v>1.873452514E9</v>
      </c>
      <c r="F2147" s="22">
        <f t="shared" si="2"/>
        <v>20167.63746</v>
      </c>
      <c r="G2147" s="39">
        <f t="shared" si="1231"/>
        <v>0</v>
      </c>
      <c r="H2147" s="39">
        <f t="shared" si="1232"/>
        <v>0</v>
      </c>
      <c r="I2147" s="23">
        <v>0.121</v>
      </c>
      <c r="J2147" s="24">
        <f t="shared" si="1233"/>
        <v>0</v>
      </c>
      <c r="K2147" s="24">
        <f t="shared" si="3"/>
        <v>0</v>
      </c>
      <c r="L2147" s="24">
        <f t="shared" si="1234"/>
        <v>0</v>
      </c>
      <c r="M2147" s="24">
        <f t="shared" si="5"/>
        <v>0</v>
      </c>
      <c r="N2147" s="24">
        <f>IFNA(VLOOKUP(A2147,'HUMAN RESOURCES processed'!$A$2:$M$2692,5,0))</f>
        <v>0.014</v>
      </c>
      <c r="O2147" s="24">
        <f t="shared" si="1235"/>
        <v>0</v>
      </c>
      <c r="P2147" s="24">
        <f>IFNA(VLOOKUP(A2147,'HUMAN RESOURCES processed'!$A$2:$M$2692,7,0))</f>
        <v>76</v>
      </c>
      <c r="Q2147" s="24">
        <f>IFNA(VLOOKUP(A2147,'HUMAN RESOURCES processed'!$A$2:$M$2692,8,0))</f>
        <v>71</v>
      </c>
      <c r="R2147" s="24">
        <f t="shared" si="6"/>
        <v>73.5</v>
      </c>
      <c r="S2147" s="24">
        <f>IFNA(VLOOKUP(A2147,'HUMAN RESOURCES processed'!$A$2:$M$2692,9,0))</f>
        <v>0.229</v>
      </c>
      <c r="T2147" s="24">
        <f>IFNA(VLOOKUP(A2147,'HUMAN RESOURCES processed'!$A$2:$M$2692,10,0))</f>
        <v>0.694</v>
      </c>
      <c r="U2147" s="24">
        <f>IFNA(VLOOKUP(A2147,'HUMAN RESOURCES processed'!$A$2:$M$2692,11,0))</f>
        <v>0.078</v>
      </c>
      <c r="V2147" s="24">
        <f>IFNA(VLOOKUP(A2147,'HUMAN RESOURCES processed'!$A$2:$M$2692,12,0))</f>
        <v>92894</v>
      </c>
      <c r="W2147" s="24">
        <f>IFNA(VLOOKUP(A2147,'HUMAN RESOURCES processed'!$A$2:$M$2692,13,0))</f>
        <v>0.463</v>
      </c>
      <c r="X2147" s="24">
        <f>IFNA(VLOOKUP(A2147,'TOURISM processed'!$A$2:$F$2692,5,0))</f>
        <v>825000000</v>
      </c>
      <c r="Y2147" s="24">
        <f>IFNA(VLOOKUP(A2147,'TOURISM processed'!$A$2:$F$2692,6,0))</f>
        <v>156000000</v>
      </c>
      <c r="Z2147" s="24">
        <f t="shared" si="7"/>
        <v>1679.333434</v>
      </c>
      <c r="AA2147" s="24">
        <f t="shared" si="1236"/>
        <v>0</v>
      </c>
      <c r="AB2147" s="24">
        <f t="shared" si="1237"/>
        <v>0</v>
      </c>
      <c r="AC2147" s="24">
        <f t="shared" si="1238"/>
        <v>0</v>
      </c>
      <c r="AD2147" s="24">
        <f t="shared" si="1239"/>
        <v>0</v>
      </c>
      <c r="AE2147" s="24">
        <f>IFNA(VLOOKUP(A2147,'BUSINESS processed'!A2147:J4837,9,0))</f>
        <v>0.171</v>
      </c>
      <c r="AF2147" s="27">
        <f>IFNA(VLOOKUP(A2147,'BUSINESS processed'!A2147:J4837,10,0))</f>
        <v>0.571</v>
      </c>
      <c r="AG2147" s="26"/>
      <c r="AH2147" s="26"/>
      <c r="AI2147" s="26"/>
      <c r="AJ2147" s="26"/>
      <c r="AK2147" s="26"/>
      <c r="AL2147" s="26"/>
      <c r="AM2147" s="26"/>
      <c r="AN2147" s="26"/>
      <c r="AO2147" s="26"/>
      <c r="AP2147" s="26"/>
      <c r="AQ2147" s="26"/>
      <c r="AR2147" s="26"/>
      <c r="AS2147" s="26"/>
      <c r="AT2147" s="26"/>
      <c r="AU2147" s="26"/>
      <c r="AV2147" s="26"/>
      <c r="AW2147" s="26"/>
      <c r="AX2147" s="26"/>
      <c r="AY2147" s="26"/>
      <c r="AZ2147" s="26"/>
      <c r="BA2147" s="26"/>
      <c r="BB2147" s="26"/>
      <c r="BC2147" s="26"/>
      <c r="BD2147" s="26"/>
      <c r="BE2147" s="26"/>
      <c r="BF2147" s="26"/>
      <c r="BG2147" s="26"/>
      <c r="BH2147" s="26"/>
    </row>
    <row r="2148">
      <c r="A2148" s="18" t="str">
        <f t="shared" si="1"/>
        <v>The Americas_Aruba-The Americas_2002</v>
      </c>
      <c r="B2148" s="19" t="s">
        <v>258</v>
      </c>
      <c r="C2148" s="20" t="s">
        <v>261</v>
      </c>
      <c r="D2148" s="21" t="s">
        <v>72</v>
      </c>
      <c r="E2148" s="22">
        <v>1.92026257E9</v>
      </c>
      <c r="F2148" s="22">
        <f t="shared" si="2"/>
        <v>20214.35412</v>
      </c>
      <c r="G2148" s="39">
        <f t="shared" si="1231"/>
        <v>0</v>
      </c>
      <c r="H2148" s="39">
        <f t="shared" si="1232"/>
        <v>0</v>
      </c>
      <c r="I2148" s="23">
        <v>0.121</v>
      </c>
      <c r="J2148" s="24">
        <f t="shared" si="1233"/>
        <v>0</v>
      </c>
      <c r="K2148" s="24">
        <f t="shared" si="3"/>
        <v>0</v>
      </c>
      <c r="L2148" s="24">
        <f>IFNA(VLOOKUP(A2148,'ENERGY processed'!$A$2:$H$2692,8,0),"")</f>
        <v>2321</v>
      </c>
      <c r="M2148" s="24">
        <f t="shared" si="5"/>
        <v>0.02443286489</v>
      </c>
      <c r="N2148" s="24">
        <f>IFNA(VLOOKUP(A2148,'HUMAN RESOURCES processed'!$A$2:$M$2692,5,0))</f>
        <v>0.013</v>
      </c>
      <c r="O2148" s="24">
        <f t="shared" si="1235"/>
        <v>0</v>
      </c>
      <c r="P2148" s="24">
        <f>IFNA(VLOOKUP(A2148,'HUMAN RESOURCES processed'!$A$2:$M$2692,7,0))</f>
        <v>76</v>
      </c>
      <c r="Q2148" s="24">
        <f>IFNA(VLOOKUP(A2148,'HUMAN RESOURCES processed'!$A$2:$M$2692,8,0))</f>
        <v>71</v>
      </c>
      <c r="R2148" s="24">
        <f t="shared" si="6"/>
        <v>73.5</v>
      </c>
      <c r="S2148" s="24">
        <f>IFNA(VLOOKUP(A2148,'HUMAN RESOURCES processed'!$A$2:$M$2692,9,0))</f>
        <v>0.225</v>
      </c>
      <c r="T2148" s="24">
        <f>IFNA(VLOOKUP(A2148,'HUMAN RESOURCES processed'!$A$2:$M$2692,10,0))</f>
        <v>0.695</v>
      </c>
      <c r="U2148" s="24">
        <f>IFNA(VLOOKUP(A2148,'HUMAN RESOURCES processed'!$A$2:$M$2692,11,0))</f>
        <v>0.079</v>
      </c>
      <c r="V2148" s="24">
        <f>IFNA(VLOOKUP(A2148,'HUMAN RESOURCES processed'!$A$2:$M$2692,12,0))</f>
        <v>94995</v>
      </c>
      <c r="W2148" s="24">
        <f>IFNA(VLOOKUP(A2148,'HUMAN RESOURCES processed'!$A$2:$M$2692,13,0))</f>
        <v>0.46</v>
      </c>
      <c r="X2148" s="24">
        <f>IFNA(VLOOKUP(A2148,'TOURISM processed'!$A$2:$F$2692,5,0))</f>
        <v>835000000</v>
      </c>
      <c r="Y2148" s="24">
        <f>IFNA(VLOOKUP(A2148,'TOURISM processed'!$A$2:$F$2692,6,0))</f>
        <v>172000000</v>
      </c>
      <c r="Z2148" s="24">
        <f t="shared" si="7"/>
        <v>1810.621612</v>
      </c>
      <c r="AA2148" s="24">
        <f t="shared" si="1236"/>
        <v>0</v>
      </c>
      <c r="AB2148" s="24">
        <f t="shared" si="1237"/>
        <v>0</v>
      </c>
      <c r="AC2148" s="24">
        <f t="shared" si="1238"/>
        <v>0</v>
      </c>
      <c r="AD2148" s="24">
        <f t="shared" si="1239"/>
        <v>0</v>
      </c>
      <c r="AE2148" s="24">
        <f>IFNA(VLOOKUP(A2148,'BUSINESS processed'!A2148:J4838,9,0))</f>
        <v>0.188</v>
      </c>
      <c r="AF2148" s="27">
        <f>IFNA(VLOOKUP(A2148,'BUSINESS processed'!A2148:J4838,10,0))</f>
        <v>0.651</v>
      </c>
      <c r="AG2148" s="26"/>
      <c r="AH2148" s="26"/>
      <c r="AI2148" s="26"/>
      <c r="AJ2148" s="26"/>
      <c r="AK2148" s="26"/>
      <c r="AL2148" s="26"/>
      <c r="AM2148" s="26"/>
      <c r="AN2148" s="26"/>
      <c r="AO2148" s="26"/>
      <c r="AP2148" s="26"/>
      <c r="AQ2148" s="26"/>
      <c r="AR2148" s="26"/>
      <c r="AS2148" s="26"/>
      <c r="AT2148" s="26"/>
      <c r="AU2148" s="26"/>
      <c r="AV2148" s="26"/>
      <c r="AW2148" s="26"/>
      <c r="AX2148" s="26"/>
      <c r="AY2148" s="26"/>
      <c r="AZ2148" s="26"/>
      <c r="BA2148" s="26"/>
      <c r="BB2148" s="26"/>
      <c r="BC2148" s="26"/>
      <c r="BD2148" s="26"/>
      <c r="BE2148" s="26"/>
      <c r="BF2148" s="26"/>
      <c r="BG2148" s="26"/>
      <c r="BH2148" s="26"/>
    </row>
    <row r="2149">
      <c r="A2149" s="18" t="str">
        <f t="shared" si="1"/>
        <v>The Americas_Aruba-The Americas_2003</v>
      </c>
      <c r="B2149" s="19" t="s">
        <v>258</v>
      </c>
      <c r="C2149" s="20" t="s">
        <v>261</v>
      </c>
      <c r="D2149" s="21" t="s">
        <v>74</v>
      </c>
      <c r="E2149" s="22">
        <v>1.941094972E9</v>
      </c>
      <c r="F2149" s="22">
        <f t="shared" si="2"/>
        <v>20008.19432</v>
      </c>
      <c r="G2149" s="39">
        <f t="shared" si="1231"/>
        <v>0</v>
      </c>
      <c r="H2149" s="39">
        <f t="shared" si="1232"/>
        <v>0</v>
      </c>
      <c r="I2149" s="23">
        <v>0.131</v>
      </c>
      <c r="J2149" s="24">
        <f t="shared" si="1233"/>
        <v>0</v>
      </c>
      <c r="K2149" s="24">
        <f t="shared" si="3"/>
        <v>0</v>
      </c>
      <c r="L2149" s="24">
        <f>IFNA(VLOOKUP(A2149,'ENERGY processed'!$A$2:$H$2692,8,0),"")</f>
        <v>2296</v>
      </c>
      <c r="M2149" s="24">
        <f t="shared" si="5"/>
        <v>0.02366644333</v>
      </c>
      <c r="N2149" s="24">
        <f>IFNA(VLOOKUP(A2149,'HUMAN RESOURCES processed'!$A$2:$M$2692,5,0))</f>
        <v>0.013</v>
      </c>
      <c r="O2149" s="24">
        <f t="shared" si="1235"/>
        <v>0</v>
      </c>
      <c r="P2149" s="24">
        <f>IFNA(VLOOKUP(A2149,'HUMAN RESOURCES processed'!$A$2:$M$2692,7,0))</f>
        <v>76</v>
      </c>
      <c r="Q2149" s="24">
        <f>IFNA(VLOOKUP(A2149,'HUMAN RESOURCES processed'!$A$2:$M$2692,8,0))</f>
        <v>72</v>
      </c>
      <c r="R2149" s="24">
        <f t="shared" si="6"/>
        <v>74</v>
      </c>
      <c r="S2149" s="24">
        <f>IFNA(VLOOKUP(A2149,'HUMAN RESOURCES processed'!$A$2:$M$2692,9,0))</f>
        <v>0.221</v>
      </c>
      <c r="T2149" s="24">
        <f>IFNA(VLOOKUP(A2149,'HUMAN RESOURCES processed'!$A$2:$M$2692,10,0))</f>
        <v>0.698</v>
      </c>
      <c r="U2149" s="24">
        <f>IFNA(VLOOKUP(A2149,'HUMAN RESOURCES processed'!$A$2:$M$2692,11,0))</f>
        <v>0.081</v>
      </c>
      <c r="V2149" s="24">
        <f>IFNA(VLOOKUP(A2149,'HUMAN RESOURCES processed'!$A$2:$M$2692,12,0))</f>
        <v>97015</v>
      </c>
      <c r="W2149" s="24">
        <f>IFNA(VLOOKUP(A2149,'HUMAN RESOURCES processed'!$A$2:$M$2692,13,0))</f>
        <v>0.456</v>
      </c>
      <c r="X2149" s="24">
        <f>IFNA(VLOOKUP(A2149,'TOURISM processed'!$A$2:$F$2692,5,0))</f>
        <v>858000000</v>
      </c>
      <c r="Y2149" s="24">
        <f>IFNA(VLOOKUP(A2149,'TOURISM processed'!$A$2:$F$2692,6,0))</f>
        <v>213000000</v>
      </c>
      <c r="Z2149" s="24">
        <f t="shared" si="7"/>
        <v>2195.536773</v>
      </c>
      <c r="AA2149" s="24">
        <f t="shared" si="1236"/>
        <v>0</v>
      </c>
      <c r="AB2149" s="24">
        <f t="shared" si="1237"/>
        <v>0</v>
      </c>
      <c r="AC2149" s="24">
        <f t="shared" si="1238"/>
        <v>0</v>
      </c>
      <c r="AD2149" s="24">
        <f t="shared" si="1239"/>
        <v>0</v>
      </c>
      <c r="AE2149" s="24">
        <f>IFNA(VLOOKUP(A2149,'BUSINESS processed'!A2149:J4839,9,0))</f>
        <v>0.208</v>
      </c>
      <c r="AF2149" s="27">
        <f>IFNA(VLOOKUP(A2149,'BUSINESS processed'!A2149:J4839,10,0))</f>
        <v>0.721</v>
      </c>
      <c r="AG2149" s="26"/>
      <c r="AH2149" s="26"/>
      <c r="AI2149" s="26"/>
      <c r="AJ2149" s="26"/>
      <c r="AK2149" s="26"/>
      <c r="AL2149" s="26"/>
      <c r="AM2149" s="26"/>
      <c r="AN2149" s="26"/>
      <c r="AO2149" s="26"/>
      <c r="AP2149" s="26"/>
      <c r="AQ2149" s="26"/>
      <c r="AR2149" s="26"/>
      <c r="AS2149" s="26"/>
      <c r="AT2149" s="26"/>
      <c r="AU2149" s="26"/>
      <c r="AV2149" s="26"/>
      <c r="AW2149" s="26"/>
      <c r="AX2149" s="26"/>
      <c r="AY2149" s="26"/>
      <c r="AZ2149" s="26"/>
      <c r="BA2149" s="26"/>
      <c r="BB2149" s="26"/>
      <c r="BC2149" s="26"/>
      <c r="BD2149" s="26"/>
      <c r="BE2149" s="26"/>
      <c r="BF2149" s="26"/>
      <c r="BG2149" s="26"/>
      <c r="BH2149" s="26"/>
    </row>
    <row r="2150">
      <c r="A2150" s="18" t="str">
        <f t="shared" si="1"/>
        <v>The Americas_Aruba-The Americas_2004</v>
      </c>
      <c r="B2150" s="19" t="s">
        <v>258</v>
      </c>
      <c r="C2150" s="20" t="s">
        <v>261</v>
      </c>
      <c r="D2150" s="21" t="s">
        <v>83</v>
      </c>
      <c r="E2150" s="22">
        <v>2.021301676E9</v>
      </c>
      <c r="F2150" s="22">
        <f t="shared" si="2"/>
        <v>20470.5361</v>
      </c>
      <c r="G2150" s="39">
        <f t="shared" si="1231"/>
        <v>0</v>
      </c>
      <c r="H2150" s="39">
        <f t="shared" si="1232"/>
        <v>0</v>
      </c>
      <c r="I2150" s="23">
        <v>0.115</v>
      </c>
      <c r="J2150" s="24">
        <f t="shared" si="1233"/>
        <v>0</v>
      </c>
      <c r="K2150" s="24">
        <f t="shared" si="3"/>
        <v>0</v>
      </c>
      <c r="L2150" s="24">
        <f>IFNA(VLOOKUP(A2150,'ENERGY processed'!$A$2:$H$2692,8,0),"")</f>
        <v>2288</v>
      </c>
      <c r="M2150" s="24">
        <f t="shared" si="5"/>
        <v>0.02317149744</v>
      </c>
      <c r="N2150" s="24">
        <f>IFNA(VLOOKUP(A2150,'HUMAN RESOURCES processed'!$A$2:$M$2692,5,0))</f>
        <v>0.013</v>
      </c>
      <c r="O2150" s="24">
        <f t="shared" si="1235"/>
        <v>0</v>
      </c>
      <c r="P2150" s="24">
        <f>IFNA(VLOOKUP(A2150,'HUMAN RESOURCES processed'!$A$2:$M$2692,7,0))</f>
        <v>77</v>
      </c>
      <c r="Q2150" s="24">
        <f>IFNA(VLOOKUP(A2150,'HUMAN RESOURCES processed'!$A$2:$M$2692,8,0))</f>
        <v>72</v>
      </c>
      <c r="R2150" s="24">
        <f t="shared" si="6"/>
        <v>74.5</v>
      </c>
      <c r="S2150" s="24">
        <f>IFNA(VLOOKUP(A2150,'HUMAN RESOURCES processed'!$A$2:$M$2692,9,0))</f>
        <v>0.217</v>
      </c>
      <c r="T2150" s="24">
        <f>IFNA(VLOOKUP(A2150,'HUMAN RESOURCES processed'!$A$2:$M$2692,10,0))</f>
        <v>0.699</v>
      </c>
      <c r="U2150" s="24">
        <f>IFNA(VLOOKUP(A2150,'HUMAN RESOURCES processed'!$A$2:$M$2692,11,0))</f>
        <v>0.083</v>
      </c>
      <c r="V2150" s="24">
        <f>IFNA(VLOOKUP(A2150,'HUMAN RESOURCES processed'!$A$2:$M$2692,12,0))</f>
        <v>98742</v>
      </c>
      <c r="W2150" s="24">
        <f>IFNA(VLOOKUP(A2150,'HUMAN RESOURCES processed'!$A$2:$M$2692,13,0))</f>
        <v>0.452</v>
      </c>
      <c r="X2150" s="24">
        <f>IFNA(VLOOKUP(A2150,'TOURISM processed'!$A$2:$F$2692,5,0))</f>
        <v>1056000000</v>
      </c>
      <c r="Y2150" s="24">
        <f>IFNA(VLOOKUP(A2150,'TOURISM processed'!$A$2:$F$2692,6,0))</f>
        <v>248000000</v>
      </c>
      <c r="Z2150" s="24">
        <f t="shared" si="7"/>
        <v>2511.595876</v>
      </c>
      <c r="AA2150" s="24">
        <f t="shared" si="1236"/>
        <v>0</v>
      </c>
      <c r="AB2150" s="24">
        <f t="shared" si="1237"/>
        <v>0</v>
      </c>
      <c r="AC2150" s="24">
        <f t="shared" si="1238"/>
        <v>0</v>
      </c>
      <c r="AD2150" s="24">
        <f t="shared" si="1239"/>
        <v>0</v>
      </c>
      <c r="AE2150" s="24">
        <f>IFNA(VLOOKUP(A2150,'BUSINESS processed'!A2150:J4840,9,0))</f>
        <v>0.23</v>
      </c>
      <c r="AF2150" s="27">
        <f>IFNA(VLOOKUP(A2150,'BUSINESS processed'!A2150:J4840,10,0))</f>
        <v>0.996</v>
      </c>
      <c r="AG2150" s="26"/>
      <c r="AH2150" s="26"/>
      <c r="AI2150" s="26"/>
      <c r="AJ2150" s="26"/>
      <c r="AK2150" s="26"/>
      <c r="AL2150" s="26"/>
      <c r="AM2150" s="26"/>
      <c r="AN2150" s="26"/>
      <c r="AO2150" s="26"/>
      <c r="AP2150" s="26"/>
      <c r="AQ2150" s="26"/>
      <c r="AR2150" s="26"/>
      <c r="AS2150" s="26"/>
      <c r="AT2150" s="26"/>
      <c r="AU2150" s="26"/>
      <c r="AV2150" s="26"/>
      <c r="AW2150" s="26"/>
      <c r="AX2150" s="26"/>
      <c r="AY2150" s="26"/>
      <c r="AZ2150" s="26"/>
      <c r="BA2150" s="26"/>
      <c r="BB2150" s="26"/>
      <c r="BC2150" s="26"/>
      <c r="BD2150" s="26"/>
      <c r="BE2150" s="26"/>
      <c r="BF2150" s="26"/>
      <c r="BG2150" s="26"/>
      <c r="BH2150" s="26"/>
    </row>
    <row r="2151">
      <c r="A2151" s="18" t="str">
        <f t="shared" si="1"/>
        <v>The Americas_Aruba-The Americas_2005</v>
      </c>
      <c r="B2151" s="19" t="s">
        <v>258</v>
      </c>
      <c r="C2151" s="20" t="s">
        <v>261</v>
      </c>
      <c r="D2151" s="21" t="s">
        <v>84</v>
      </c>
      <c r="E2151" s="22">
        <v>2.22827933E9</v>
      </c>
      <c r="F2151" s="22">
        <f t="shared" si="2"/>
        <v>22275.88777</v>
      </c>
      <c r="G2151" s="39">
        <f t="shared" si="1231"/>
        <v>0</v>
      </c>
      <c r="H2151" s="39">
        <f t="shared" si="1232"/>
        <v>0</v>
      </c>
      <c r="I2151" s="23">
        <v>0.116</v>
      </c>
      <c r="J2151" s="24">
        <f t="shared" si="1233"/>
        <v>0</v>
      </c>
      <c r="K2151" s="24">
        <f t="shared" si="3"/>
        <v>0</v>
      </c>
      <c r="L2151" s="24">
        <f>IFNA(VLOOKUP(A2151,'ENERGY processed'!$A$2:$H$2692,8,0),"")</f>
        <v>2358</v>
      </c>
      <c r="M2151" s="24">
        <f t="shared" si="5"/>
        <v>0.02357269247</v>
      </c>
      <c r="N2151" s="24">
        <f>IFNA(VLOOKUP(A2151,'HUMAN RESOURCES processed'!$A$2:$M$2692,5,0))</f>
        <v>0.012</v>
      </c>
      <c r="O2151" s="24">
        <f t="shared" si="1235"/>
        <v>0</v>
      </c>
      <c r="P2151" s="24">
        <f>IFNA(VLOOKUP(A2151,'HUMAN RESOURCES processed'!$A$2:$M$2692,7,0))</f>
        <v>77</v>
      </c>
      <c r="Q2151" s="24">
        <f>IFNA(VLOOKUP(A2151,'HUMAN RESOURCES processed'!$A$2:$M$2692,8,0))</f>
        <v>72</v>
      </c>
      <c r="R2151" s="24">
        <f t="shared" si="6"/>
        <v>74.5</v>
      </c>
      <c r="S2151" s="24">
        <f>IFNA(VLOOKUP(A2151,'HUMAN RESOURCES processed'!$A$2:$M$2692,9,0))</f>
        <v>0.215</v>
      </c>
      <c r="T2151" s="24">
        <f>IFNA(VLOOKUP(A2151,'HUMAN RESOURCES processed'!$A$2:$M$2692,10,0))</f>
        <v>0.699</v>
      </c>
      <c r="U2151" s="24">
        <f>IFNA(VLOOKUP(A2151,'HUMAN RESOURCES processed'!$A$2:$M$2692,11,0))</f>
        <v>0.086</v>
      </c>
      <c r="V2151" s="24">
        <f>IFNA(VLOOKUP(A2151,'HUMAN RESOURCES processed'!$A$2:$M$2692,12,0))</f>
        <v>100031</v>
      </c>
      <c r="W2151" s="24">
        <f>IFNA(VLOOKUP(A2151,'HUMAN RESOURCES processed'!$A$2:$M$2692,13,0))</f>
        <v>0.449</v>
      </c>
      <c r="X2151" s="24">
        <f>IFNA(VLOOKUP(A2151,'TOURISM processed'!$A$2:$F$2692,5,0))</f>
        <v>1097000000</v>
      </c>
      <c r="Y2151" s="24">
        <f>IFNA(VLOOKUP(A2151,'TOURISM processed'!$A$2:$F$2692,6,0))</f>
        <v>250000000</v>
      </c>
      <c r="Z2151" s="24">
        <f t="shared" si="7"/>
        <v>2499.22524</v>
      </c>
      <c r="AA2151" s="24">
        <f t="shared" si="1236"/>
        <v>0</v>
      </c>
      <c r="AB2151" s="24">
        <f t="shared" si="1237"/>
        <v>0</v>
      </c>
      <c r="AC2151" s="24">
        <f t="shared" si="1238"/>
        <v>0</v>
      </c>
      <c r="AD2151" s="24">
        <f t="shared" si="1239"/>
        <v>0</v>
      </c>
      <c r="AE2151" s="24">
        <f>IFNA(VLOOKUP(A2151,'BUSINESS processed'!A2151:J4841,9,0))</f>
        <v>0.254</v>
      </c>
      <c r="AF2151" s="27">
        <f>IFNA(VLOOKUP(A2151,'BUSINESS processed'!A2151:J4841,10,0))</f>
        <v>1.034</v>
      </c>
      <c r="AG2151" s="26"/>
      <c r="AH2151" s="26"/>
      <c r="AI2151" s="26"/>
      <c r="AJ2151" s="26"/>
      <c r="AK2151" s="26"/>
      <c r="AL2151" s="26"/>
      <c r="AM2151" s="26"/>
      <c r="AN2151" s="26"/>
      <c r="AO2151" s="26"/>
      <c r="AP2151" s="26"/>
      <c r="AQ2151" s="26"/>
      <c r="AR2151" s="26"/>
      <c r="AS2151" s="26"/>
      <c r="AT2151" s="26"/>
      <c r="AU2151" s="26"/>
      <c r="AV2151" s="26"/>
      <c r="AW2151" s="26"/>
      <c r="AX2151" s="26"/>
      <c r="AY2151" s="26"/>
      <c r="AZ2151" s="26"/>
      <c r="BA2151" s="26"/>
      <c r="BB2151" s="26"/>
      <c r="BC2151" s="26"/>
      <c r="BD2151" s="26"/>
      <c r="BE2151" s="26"/>
      <c r="BF2151" s="26"/>
      <c r="BG2151" s="26"/>
      <c r="BH2151" s="26"/>
    </row>
    <row r="2152">
      <c r="A2152" s="18" t="str">
        <f t="shared" si="1"/>
        <v>The Americas_Aruba-The Americas_2006</v>
      </c>
      <c r="B2152" s="19" t="s">
        <v>258</v>
      </c>
      <c r="C2152" s="20" t="s">
        <v>261</v>
      </c>
      <c r="D2152" s="21" t="s">
        <v>85</v>
      </c>
      <c r="E2152" s="22">
        <v>2.331005587E9</v>
      </c>
      <c r="F2152" s="22">
        <f t="shared" si="2"/>
        <v>23118.17502</v>
      </c>
      <c r="G2152" s="39">
        <f t="shared" si="1231"/>
        <v>0</v>
      </c>
      <c r="H2152" s="39">
        <f t="shared" si="1232"/>
        <v>0</v>
      </c>
      <c r="I2152" s="23">
        <v>0.115</v>
      </c>
      <c r="J2152" s="24">
        <f t="shared" si="1233"/>
        <v>0</v>
      </c>
      <c r="K2152" s="24">
        <f t="shared" si="3"/>
        <v>0</v>
      </c>
      <c r="L2152" s="24">
        <f>IFNA(VLOOKUP(A2152,'ENERGY processed'!$A$2:$H$2692,8,0),"")</f>
        <v>2274</v>
      </c>
      <c r="M2152" s="24">
        <f t="shared" si="5"/>
        <v>0.02255281166</v>
      </c>
      <c r="N2152" s="24">
        <f>IFNA(VLOOKUP(A2152,'HUMAN RESOURCES processed'!$A$2:$M$2692,5,0))</f>
        <v>0.012</v>
      </c>
      <c r="O2152" s="24">
        <f t="shared" si="1235"/>
        <v>0</v>
      </c>
      <c r="P2152" s="24">
        <f>IFNA(VLOOKUP(A2152,'HUMAN RESOURCES processed'!$A$2:$M$2692,7,0))</f>
        <v>77</v>
      </c>
      <c r="Q2152" s="24">
        <f>IFNA(VLOOKUP(A2152,'HUMAN RESOURCES processed'!$A$2:$M$2692,8,0))</f>
        <v>72</v>
      </c>
      <c r="R2152" s="24">
        <f t="shared" si="6"/>
        <v>74.5</v>
      </c>
      <c r="S2152" s="24">
        <f>IFNA(VLOOKUP(A2152,'HUMAN RESOURCES processed'!$A$2:$M$2692,9,0))</f>
        <v>0.213</v>
      </c>
      <c r="T2152" s="24">
        <f>IFNA(VLOOKUP(A2152,'HUMAN RESOURCES processed'!$A$2:$M$2692,10,0))</f>
        <v>0.698</v>
      </c>
      <c r="U2152" s="24">
        <f>IFNA(VLOOKUP(A2152,'HUMAN RESOURCES processed'!$A$2:$M$2692,11,0))</f>
        <v>0.089</v>
      </c>
      <c r="V2152" s="24">
        <f>IFNA(VLOOKUP(A2152,'HUMAN RESOURCES processed'!$A$2:$M$2692,12,0))</f>
        <v>100830</v>
      </c>
      <c r="W2152" s="24">
        <f>IFNA(VLOOKUP(A2152,'HUMAN RESOURCES processed'!$A$2:$M$2692,13,0))</f>
        <v>0.445</v>
      </c>
      <c r="X2152" s="24">
        <f>IFNA(VLOOKUP(A2152,'TOURISM processed'!$A$2:$F$2692,5,0))</f>
        <v>1064000000</v>
      </c>
      <c r="Y2152" s="24">
        <f>IFNA(VLOOKUP(A2152,'TOURISM processed'!$A$2:$F$2692,6,0))</f>
        <v>241000000</v>
      </c>
      <c r="Z2152" s="24">
        <f t="shared" si="7"/>
        <v>2390.161658</v>
      </c>
      <c r="AA2152" s="24">
        <f t="shared" si="1236"/>
        <v>0</v>
      </c>
      <c r="AB2152" s="24">
        <f t="shared" si="1237"/>
        <v>0</v>
      </c>
      <c r="AC2152" s="24">
        <f t="shared" si="1238"/>
        <v>0</v>
      </c>
      <c r="AD2152" s="24">
        <f t="shared" si="1239"/>
        <v>0</v>
      </c>
      <c r="AE2152" s="24">
        <f>IFNA(VLOOKUP(A2152,'BUSINESS processed'!A2152:J4842,9,0))</f>
        <v>0.28</v>
      </c>
      <c r="AF2152" s="27">
        <f>IFNA(VLOOKUP(A2152,'BUSINESS processed'!A2152:J4842,10,0))</f>
        <v>1.081</v>
      </c>
      <c r="AG2152" s="26"/>
      <c r="AH2152" s="26"/>
      <c r="AI2152" s="26"/>
      <c r="AJ2152" s="26"/>
      <c r="AK2152" s="26"/>
      <c r="AL2152" s="26"/>
      <c r="AM2152" s="26"/>
      <c r="AN2152" s="26"/>
      <c r="AO2152" s="26"/>
      <c r="AP2152" s="26"/>
      <c r="AQ2152" s="26"/>
      <c r="AR2152" s="26"/>
      <c r="AS2152" s="26"/>
      <c r="AT2152" s="26"/>
      <c r="AU2152" s="26"/>
      <c r="AV2152" s="26"/>
      <c r="AW2152" s="26"/>
      <c r="AX2152" s="26"/>
      <c r="AY2152" s="26"/>
      <c r="AZ2152" s="26"/>
      <c r="BA2152" s="26"/>
      <c r="BB2152" s="26"/>
      <c r="BC2152" s="26"/>
      <c r="BD2152" s="26"/>
      <c r="BE2152" s="26"/>
      <c r="BF2152" s="26"/>
      <c r="BG2152" s="26"/>
      <c r="BH2152" s="26"/>
    </row>
    <row r="2153">
      <c r="A2153" s="18" t="str">
        <f t="shared" si="1"/>
        <v>The Americas_Aruba-The Americas_2007</v>
      </c>
      <c r="B2153" s="19" t="s">
        <v>258</v>
      </c>
      <c r="C2153" s="20" t="s">
        <v>261</v>
      </c>
      <c r="D2153" s="21" t="s">
        <v>86</v>
      </c>
      <c r="E2153" s="22">
        <v>2.42147486E9</v>
      </c>
      <c r="F2153" s="22">
        <f t="shared" si="2"/>
        <v>23923.1257</v>
      </c>
      <c r="G2153" s="39">
        <f t="shared" si="1231"/>
        <v>0</v>
      </c>
      <c r="H2153" s="39">
        <f t="shared" si="1232"/>
        <v>0</v>
      </c>
      <c r="I2153" s="23">
        <v>0.113</v>
      </c>
      <c r="J2153" s="24">
        <f t="shared" si="1233"/>
        <v>0</v>
      </c>
      <c r="K2153" s="24">
        <f t="shared" si="3"/>
        <v>0</v>
      </c>
      <c r="L2153" s="24">
        <f>IF(AND(C2153=C2152,C2153&gt;C2152),C2152,0)</f>
        <v>0</v>
      </c>
      <c r="M2153" s="24">
        <f t="shared" si="5"/>
        <v>0</v>
      </c>
      <c r="N2153" s="24">
        <f>IFNA(VLOOKUP(A2153,'HUMAN RESOURCES processed'!$A$2:$M$2692,5,0))</f>
        <v>0.012</v>
      </c>
      <c r="O2153" s="24">
        <f t="shared" si="1235"/>
        <v>0</v>
      </c>
      <c r="P2153" s="24">
        <f>IFNA(VLOOKUP(A2153,'HUMAN RESOURCES processed'!$A$2:$M$2692,7,0))</f>
        <v>77</v>
      </c>
      <c r="Q2153" s="24">
        <f>IFNA(VLOOKUP(A2153,'HUMAN RESOURCES processed'!$A$2:$M$2692,8,0))</f>
        <v>72</v>
      </c>
      <c r="R2153" s="24">
        <f t="shared" si="6"/>
        <v>74.5</v>
      </c>
      <c r="S2153" s="24">
        <f>IFNA(VLOOKUP(A2153,'HUMAN RESOURCES processed'!$A$2:$M$2692,9,0))</f>
        <v>0.212</v>
      </c>
      <c r="T2153" s="24">
        <f>IFNA(VLOOKUP(A2153,'HUMAN RESOURCES processed'!$A$2:$M$2692,10,0))</f>
        <v>0.696</v>
      </c>
      <c r="U2153" s="24">
        <f>IFNA(VLOOKUP(A2153,'HUMAN RESOURCES processed'!$A$2:$M$2692,11,0))</f>
        <v>0.092</v>
      </c>
      <c r="V2153" s="24">
        <f>IFNA(VLOOKUP(A2153,'HUMAN RESOURCES processed'!$A$2:$M$2692,12,0))</f>
        <v>101219</v>
      </c>
      <c r="W2153" s="24">
        <f>IFNA(VLOOKUP(A2153,'HUMAN RESOURCES processed'!$A$2:$M$2692,13,0))</f>
        <v>0.441</v>
      </c>
      <c r="X2153" s="24">
        <f>IFNA(VLOOKUP(A2153,'TOURISM processed'!$A$2:$F$2692,5,0))</f>
        <v>1213000000</v>
      </c>
      <c r="Y2153" s="24">
        <f>IFNA(VLOOKUP(A2153,'TOURISM processed'!$A$2:$F$2692,6,0))</f>
        <v>270000000</v>
      </c>
      <c r="Z2153" s="24">
        <f t="shared" si="7"/>
        <v>2667.483378</v>
      </c>
      <c r="AA2153" s="24">
        <f t="shared" si="1236"/>
        <v>0</v>
      </c>
      <c r="AB2153" s="24">
        <f t="shared" si="1237"/>
        <v>0</v>
      </c>
      <c r="AC2153" s="24">
        <f t="shared" si="1238"/>
        <v>0</v>
      </c>
      <c r="AD2153" s="24">
        <f t="shared" si="1239"/>
        <v>0</v>
      </c>
      <c r="AE2153" s="24">
        <f>IFNA(VLOOKUP(A2153,'BUSINESS processed'!A2153:J4843,9,0))</f>
        <v>0.309</v>
      </c>
      <c r="AF2153" s="27">
        <f>IFNA(VLOOKUP(A2153,'BUSINESS processed'!A2153:J4843,10,0))</f>
        <v>1.122</v>
      </c>
      <c r="AG2153" s="26"/>
      <c r="AH2153" s="26"/>
      <c r="AI2153" s="26"/>
      <c r="AJ2153" s="26"/>
      <c r="AK2153" s="26"/>
      <c r="AL2153" s="26"/>
      <c r="AM2153" s="26"/>
      <c r="AN2153" s="26"/>
      <c r="AO2153" s="26"/>
      <c r="AP2153" s="26"/>
      <c r="AQ2153" s="26"/>
      <c r="AR2153" s="26"/>
      <c r="AS2153" s="26"/>
      <c r="AT2153" s="26"/>
      <c r="AU2153" s="26"/>
      <c r="AV2153" s="26"/>
      <c r="AW2153" s="26"/>
      <c r="AX2153" s="26"/>
      <c r="AY2153" s="26"/>
      <c r="AZ2153" s="26"/>
      <c r="BA2153" s="26"/>
      <c r="BB2153" s="26"/>
      <c r="BC2153" s="26"/>
      <c r="BD2153" s="26"/>
      <c r="BE2153" s="26"/>
      <c r="BF2153" s="26"/>
      <c r="BG2153" s="26"/>
      <c r="BH2153" s="26"/>
    </row>
    <row r="2154">
      <c r="A2154" s="18" t="str">
        <f t="shared" si="1"/>
        <v>The Americas_Aruba-The Americas_2008</v>
      </c>
      <c r="B2154" s="19" t="s">
        <v>258</v>
      </c>
      <c r="C2154" s="20" t="s">
        <v>261</v>
      </c>
      <c r="D2154" s="21" t="s">
        <v>87</v>
      </c>
      <c r="E2154" s="22">
        <v>2.623726257E9</v>
      </c>
      <c r="F2154" s="22">
        <f t="shared" si="2"/>
        <v>25889.31024</v>
      </c>
      <c r="G2154" s="39">
        <f t="shared" si="1231"/>
        <v>0</v>
      </c>
      <c r="H2154" s="39">
        <f t="shared" si="1232"/>
        <v>0</v>
      </c>
      <c r="I2154" s="23">
        <v>0.11</v>
      </c>
      <c r="J2154" s="24">
        <f t="shared" si="1233"/>
        <v>0</v>
      </c>
      <c r="K2154" s="24">
        <f t="shared" si="3"/>
        <v>0</v>
      </c>
      <c r="L2154" s="24">
        <f>IFNA(VLOOKUP(A2154,'ENERGY processed'!$A$2:$H$2692,8,0),"")</f>
        <v>2244</v>
      </c>
      <c r="M2154" s="24">
        <f t="shared" si="5"/>
        <v>0.02214240606</v>
      </c>
      <c r="N2154" s="24">
        <f>IFNA(VLOOKUP(A2154,'HUMAN RESOURCES processed'!$A$2:$M$2692,5,0))</f>
        <v>0.011</v>
      </c>
      <c r="O2154" s="24">
        <f t="shared" si="1235"/>
        <v>0</v>
      </c>
      <c r="P2154" s="24">
        <f>IFNA(VLOOKUP(A2154,'HUMAN RESOURCES processed'!$A$2:$M$2692,7,0))</f>
        <v>77</v>
      </c>
      <c r="Q2154" s="24">
        <f>IFNA(VLOOKUP(A2154,'HUMAN RESOURCES processed'!$A$2:$M$2692,8,0))</f>
        <v>72</v>
      </c>
      <c r="R2154" s="24">
        <f t="shared" si="6"/>
        <v>74.5</v>
      </c>
      <c r="S2154" s="24">
        <f>IFNA(VLOOKUP(A2154,'HUMAN RESOURCES processed'!$A$2:$M$2692,9,0))</f>
        <v>0.212</v>
      </c>
      <c r="T2154" s="24">
        <f>IFNA(VLOOKUP(A2154,'HUMAN RESOURCES processed'!$A$2:$M$2692,10,0))</f>
        <v>0.693</v>
      </c>
      <c r="U2154" s="24">
        <f>IFNA(VLOOKUP(A2154,'HUMAN RESOURCES processed'!$A$2:$M$2692,11,0))</f>
        <v>0.096</v>
      </c>
      <c r="V2154" s="24">
        <f>IFNA(VLOOKUP(A2154,'HUMAN RESOURCES processed'!$A$2:$M$2692,12,0))</f>
        <v>101344</v>
      </c>
      <c r="W2154" s="24">
        <f>IFNA(VLOOKUP(A2154,'HUMAN RESOURCES processed'!$A$2:$M$2692,13,0))</f>
        <v>0.438</v>
      </c>
      <c r="X2154" s="24">
        <f>IFNA(VLOOKUP(A2154,'TOURISM processed'!$A$2:$F$2692,5,0))</f>
        <v>1353000000</v>
      </c>
      <c r="Y2154" s="24">
        <f>IFNA(VLOOKUP(A2154,'TOURISM processed'!$A$2:$F$2692,6,0))</f>
        <v>273000000</v>
      </c>
      <c r="Z2154" s="24">
        <f t="shared" si="7"/>
        <v>2693.79539</v>
      </c>
      <c r="AA2154" s="24">
        <f t="shared" si="1236"/>
        <v>0</v>
      </c>
      <c r="AB2154" s="24">
        <f t="shared" si="1237"/>
        <v>0</v>
      </c>
      <c r="AC2154" s="24">
        <f t="shared" si="1238"/>
        <v>0</v>
      </c>
      <c r="AD2154" s="24">
        <f t="shared" si="1239"/>
        <v>0</v>
      </c>
      <c r="AE2154" s="24">
        <f>IFNA(VLOOKUP(A2154,'BUSINESS processed'!A2154:J4844,9,0))</f>
        <v>0.52</v>
      </c>
      <c r="AF2154" s="27">
        <f>IFNA(VLOOKUP(A2154,'BUSINESS processed'!A2154:J4844,10,0))</f>
        <v>1.192</v>
      </c>
      <c r="AG2154" s="26"/>
      <c r="AH2154" s="26"/>
      <c r="AI2154" s="26"/>
      <c r="AJ2154" s="26"/>
      <c r="AK2154" s="26"/>
      <c r="AL2154" s="26"/>
      <c r="AM2154" s="26"/>
      <c r="AN2154" s="26"/>
      <c r="AO2154" s="26"/>
      <c r="AP2154" s="26"/>
      <c r="AQ2154" s="26"/>
      <c r="AR2154" s="26"/>
      <c r="AS2154" s="26"/>
      <c r="AT2154" s="26"/>
      <c r="AU2154" s="26"/>
      <c r="AV2154" s="26"/>
      <c r="AW2154" s="26"/>
      <c r="AX2154" s="26"/>
      <c r="AY2154" s="26"/>
      <c r="AZ2154" s="26"/>
      <c r="BA2154" s="26"/>
      <c r="BB2154" s="26"/>
      <c r="BC2154" s="26"/>
      <c r="BD2154" s="26"/>
      <c r="BE2154" s="26"/>
      <c r="BF2154" s="26"/>
      <c r="BG2154" s="26"/>
      <c r="BH2154" s="26"/>
    </row>
    <row r="2155">
      <c r="A2155" s="18" t="str">
        <f t="shared" si="1"/>
        <v>The Americas_Aruba-The Americas_2009</v>
      </c>
      <c r="B2155" s="19" t="s">
        <v>258</v>
      </c>
      <c r="C2155" s="20" t="s">
        <v>261</v>
      </c>
      <c r="D2155" s="21" t="s">
        <v>88</v>
      </c>
      <c r="E2155" s="22">
        <v>2.791960894E9</v>
      </c>
      <c r="F2155" s="22">
        <f t="shared" si="2"/>
        <v>27529.24426</v>
      </c>
      <c r="G2155" s="39">
        <f t="shared" si="1231"/>
        <v>0</v>
      </c>
      <c r="H2155" s="39">
        <f t="shared" si="1232"/>
        <v>0</v>
      </c>
      <c r="I2155" s="23">
        <v>0.112</v>
      </c>
      <c r="J2155" s="24">
        <f t="shared" si="1233"/>
        <v>0</v>
      </c>
      <c r="K2155" s="24">
        <f t="shared" si="3"/>
        <v>0</v>
      </c>
      <c r="L2155" s="24">
        <f>IFNA(VLOOKUP(A2155,'ENERGY processed'!$A$2:$H$2692,8,0),"")</f>
        <v>2274</v>
      </c>
      <c r="M2155" s="24">
        <f t="shared" si="5"/>
        <v>0.02242205526</v>
      </c>
      <c r="N2155" s="24">
        <f>IFNA(VLOOKUP(A2155,'HUMAN RESOURCES processed'!$A$2:$M$2692,5,0))</f>
        <v>0.011</v>
      </c>
      <c r="O2155" s="24">
        <f t="shared" si="1235"/>
        <v>0</v>
      </c>
      <c r="P2155" s="24">
        <f>IFNA(VLOOKUP(A2155,'HUMAN RESOURCES processed'!$A$2:$M$2692,7,0))</f>
        <v>77</v>
      </c>
      <c r="Q2155" s="24">
        <f>IFNA(VLOOKUP(A2155,'HUMAN RESOURCES processed'!$A$2:$M$2692,8,0))</f>
        <v>72</v>
      </c>
      <c r="R2155" s="24">
        <f t="shared" si="6"/>
        <v>74.5</v>
      </c>
      <c r="S2155" s="24">
        <f>IFNA(VLOOKUP(A2155,'HUMAN RESOURCES processed'!$A$2:$M$2692,9,0))</f>
        <v>0.21</v>
      </c>
      <c r="T2155" s="24">
        <f>IFNA(VLOOKUP(A2155,'HUMAN RESOURCES processed'!$A$2:$M$2692,10,0))</f>
        <v>0.69</v>
      </c>
      <c r="U2155" s="24">
        <f>IFNA(VLOOKUP(A2155,'HUMAN RESOURCES processed'!$A$2:$M$2692,11,0))</f>
        <v>0.099</v>
      </c>
      <c r="V2155" s="24">
        <f>IFNA(VLOOKUP(A2155,'HUMAN RESOURCES processed'!$A$2:$M$2692,12,0))</f>
        <v>101418</v>
      </c>
      <c r="W2155" s="24">
        <f>IFNA(VLOOKUP(A2155,'HUMAN RESOURCES processed'!$A$2:$M$2692,13,0))</f>
        <v>0.434</v>
      </c>
      <c r="X2155" s="24">
        <f>IFNA(VLOOKUP(A2155,'TOURISM processed'!$A$2:$F$2692,5,0))</f>
        <v>1224000000</v>
      </c>
      <c r="Y2155" s="24">
        <f>IFNA(VLOOKUP(A2155,'TOURISM processed'!$A$2:$F$2692,6,0))</f>
        <v>265000000</v>
      </c>
      <c r="Z2155" s="24">
        <f t="shared" si="7"/>
        <v>2612.948392</v>
      </c>
      <c r="AA2155" s="24">
        <f t="shared" si="1236"/>
        <v>0</v>
      </c>
      <c r="AB2155" s="24">
        <f t="shared" si="1237"/>
        <v>0</v>
      </c>
      <c r="AC2155" s="24">
        <f t="shared" si="1238"/>
        <v>0</v>
      </c>
      <c r="AD2155" s="24">
        <f t="shared" si="1239"/>
        <v>0</v>
      </c>
      <c r="AE2155" s="24">
        <f>IFNA(VLOOKUP(A2155,'BUSINESS processed'!A2155:J4845,9,0))</f>
        <v>0.58</v>
      </c>
      <c r="AF2155" s="27">
        <f>IFNA(VLOOKUP(A2155,'BUSINESS processed'!A2155:J4845,10,0))</f>
        <v>1.262</v>
      </c>
      <c r="AG2155" s="26"/>
      <c r="AH2155" s="26"/>
      <c r="AI2155" s="26"/>
      <c r="AJ2155" s="26"/>
      <c r="AK2155" s="26"/>
      <c r="AL2155" s="26"/>
      <c r="AM2155" s="26"/>
      <c r="AN2155" s="26"/>
      <c r="AO2155" s="26"/>
      <c r="AP2155" s="26"/>
      <c r="AQ2155" s="26"/>
      <c r="AR2155" s="26"/>
      <c r="AS2155" s="26"/>
      <c r="AT2155" s="26"/>
      <c r="AU2155" s="26"/>
      <c r="AV2155" s="26"/>
      <c r="AW2155" s="26"/>
      <c r="AX2155" s="26"/>
      <c r="AY2155" s="26"/>
      <c r="AZ2155" s="26"/>
      <c r="BA2155" s="26"/>
      <c r="BB2155" s="26"/>
      <c r="BC2155" s="26"/>
      <c r="BD2155" s="26"/>
      <c r="BE2155" s="26"/>
      <c r="BF2155" s="26"/>
      <c r="BG2155" s="26"/>
      <c r="BH2155" s="26"/>
    </row>
    <row r="2156">
      <c r="A2156" s="18" t="str">
        <f t="shared" si="1"/>
        <v>The Americas_Aruba-The Americas_2010</v>
      </c>
      <c r="B2156" s="19" t="s">
        <v>258</v>
      </c>
      <c r="C2156" s="20" t="s">
        <v>261</v>
      </c>
      <c r="D2156" s="21" t="s">
        <v>89</v>
      </c>
      <c r="E2156" s="22">
        <v>2.498932961E9</v>
      </c>
      <c r="F2156" s="22">
        <f t="shared" si="2"/>
        <v>24596.52314</v>
      </c>
      <c r="G2156" s="39">
        <f t="shared" si="1231"/>
        <v>0</v>
      </c>
      <c r="H2156" s="39">
        <f t="shared" si="1232"/>
        <v>0</v>
      </c>
      <c r="I2156" s="23">
        <v>0.108</v>
      </c>
      <c r="J2156" s="24">
        <f t="shared" si="1233"/>
        <v>0</v>
      </c>
      <c r="K2156" s="24">
        <f t="shared" si="3"/>
        <v>0</v>
      </c>
      <c r="L2156" s="24">
        <f>IF(AND(C2156=C2155,C2156&gt;C2155),C2155,0)</f>
        <v>0</v>
      </c>
      <c r="M2156" s="24">
        <f t="shared" si="5"/>
        <v>0</v>
      </c>
      <c r="N2156" s="24">
        <f>IFNA(VLOOKUP(A2156,'HUMAN RESOURCES processed'!$A$2:$M$2692,5,0))</f>
        <v>0.011</v>
      </c>
      <c r="O2156" s="24">
        <f t="shared" si="1235"/>
        <v>0</v>
      </c>
      <c r="P2156" s="24">
        <f>IFNA(VLOOKUP(A2156,'HUMAN RESOURCES processed'!$A$2:$M$2692,7,0))</f>
        <v>77</v>
      </c>
      <c r="Q2156" s="24">
        <f>IFNA(VLOOKUP(A2156,'HUMAN RESOURCES processed'!$A$2:$M$2692,8,0))</f>
        <v>73</v>
      </c>
      <c r="R2156" s="24">
        <f t="shared" si="6"/>
        <v>75</v>
      </c>
      <c r="S2156" s="24">
        <f>IFNA(VLOOKUP(A2156,'HUMAN RESOURCES processed'!$A$2:$M$2692,9,0))</f>
        <v>0.208</v>
      </c>
      <c r="T2156" s="24">
        <f>IFNA(VLOOKUP(A2156,'HUMAN RESOURCES processed'!$A$2:$M$2692,10,0))</f>
        <v>0.689</v>
      </c>
      <c r="U2156" s="24">
        <f>IFNA(VLOOKUP(A2156,'HUMAN RESOURCES processed'!$A$2:$M$2692,11,0))</f>
        <v>0.103</v>
      </c>
      <c r="V2156" s="24">
        <f>IFNA(VLOOKUP(A2156,'HUMAN RESOURCES processed'!$A$2:$M$2692,12,0))</f>
        <v>101597</v>
      </c>
      <c r="W2156" s="24">
        <f>IFNA(VLOOKUP(A2156,'HUMAN RESOURCES processed'!$A$2:$M$2692,13,0))</f>
        <v>0.431</v>
      </c>
      <c r="X2156" s="24">
        <f>IFNA(VLOOKUP(A2156,'TOURISM processed'!$A$2:$F$2692,5,0))</f>
        <v>1256000000</v>
      </c>
      <c r="Y2156" s="24">
        <f>IFNA(VLOOKUP(A2156,'TOURISM processed'!$A$2:$F$2692,6,0))</f>
        <v>264000000</v>
      </c>
      <c r="Z2156" s="24">
        <f t="shared" si="7"/>
        <v>2598.501924</v>
      </c>
      <c r="AA2156" s="24">
        <f t="shared" si="1236"/>
        <v>0</v>
      </c>
      <c r="AB2156" s="24">
        <f t="shared" si="1237"/>
        <v>0</v>
      </c>
      <c r="AC2156" s="24">
        <f t="shared" si="1238"/>
        <v>0</v>
      </c>
      <c r="AD2156" s="24">
        <f t="shared" si="1239"/>
        <v>0</v>
      </c>
      <c r="AE2156" s="24">
        <f>IFNA(VLOOKUP(A2156,'BUSINESS processed'!A2156:J4846,9,0))</f>
        <v>0.62</v>
      </c>
      <c r="AF2156" s="27">
        <f>IFNA(VLOOKUP(A2156,'BUSINESS processed'!A2156:J4846,10,0))</f>
        <v>1.297</v>
      </c>
      <c r="AG2156" s="26"/>
      <c r="AH2156" s="26"/>
      <c r="AI2156" s="26"/>
      <c r="AJ2156" s="26"/>
      <c r="AK2156" s="26"/>
      <c r="AL2156" s="26"/>
      <c r="AM2156" s="26"/>
      <c r="AN2156" s="26"/>
      <c r="AO2156" s="26"/>
      <c r="AP2156" s="26"/>
      <c r="AQ2156" s="26"/>
      <c r="AR2156" s="26"/>
      <c r="AS2156" s="26"/>
      <c r="AT2156" s="26"/>
      <c r="AU2156" s="26"/>
      <c r="AV2156" s="26"/>
      <c r="AW2156" s="26"/>
      <c r="AX2156" s="26"/>
      <c r="AY2156" s="26"/>
      <c r="AZ2156" s="26"/>
      <c r="BA2156" s="26"/>
      <c r="BB2156" s="26"/>
      <c r="BC2156" s="26"/>
      <c r="BD2156" s="26"/>
      <c r="BE2156" s="26"/>
      <c r="BF2156" s="26"/>
      <c r="BG2156" s="26"/>
      <c r="BH2156" s="26"/>
    </row>
    <row r="2157">
      <c r="A2157" s="18" t="str">
        <f t="shared" si="1"/>
        <v>The Americas_Aruba-The Americas_2011</v>
      </c>
      <c r="B2157" s="19" t="s">
        <v>258</v>
      </c>
      <c r="C2157" s="20" t="s">
        <v>261</v>
      </c>
      <c r="D2157" s="21" t="s">
        <v>90</v>
      </c>
      <c r="E2157" s="22">
        <v>2.467703911E9</v>
      </c>
      <c r="F2157" s="22">
        <f t="shared" si="2"/>
        <v>24209.31514</v>
      </c>
      <c r="G2157" s="39">
        <f t="shared" si="1231"/>
        <v>0</v>
      </c>
      <c r="H2157" s="39">
        <f t="shared" si="1232"/>
        <v>0</v>
      </c>
      <c r="I2157" s="23">
        <v>0.107</v>
      </c>
      <c r="J2157" s="24">
        <f t="shared" si="1233"/>
        <v>0</v>
      </c>
      <c r="K2157" s="24">
        <f t="shared" si="3"/>
        <v>0</v>
      </c>
      <c r="L2157" s="24">
        <f>IFNA(VLOOKUP(A2157,'ENERGY processed'!$A$2:$H$2692,8,0),"")</f>
        <v>2237</v>
      </c>
      <c r="M2157" s="24">
        <f t="shared" si="5"/>
        <v>0.02194600322</v>
      </c>
      <c r="N2157" s="24">
        <f>IFNA(VLOOKUP(A2157,'HUMAN RESOURCES processed'!$A$2:$M$2692,5,0))</f>
        <v>0.011</v>
      </c>
      <c r="O2157" s="24">
        <f t="shared" si="1235"/>
        <v>0</v>
      </c>
      <c r="P2157" s="24">
        <f>IFNA(VLOOKUP(A2157,'HUMAN RESOURCES processed'!$A$2:$M$2692,7,0))</f>
        <v>78</v>
      </c>
      <c r="Q2157" s="24">
        <f>IFNA(VLOOKUP(A2157,'HUMAN RESOURCES processed'!$A$2:$M$2692,8,0))</f>
        <v>73</v>
      </c>
      <c r="R2157" s="24">
        <f t="shared" si="6"/>
        <v>75.5</v>
      </c>
      <c r="S2157" s="24">
        <f>IFNA(VLOOKUP(A2157,'HUMAN RESOURCES processed'!$A$2:$M$2692,9,0))</f>
        <v>0.204</v>
      </c>
      <c r="T2157" s="24">
        <f>IFNA(VLOOKUP(A2157,'HUMAN RESOURCES processed'!$A$2:$M$2692,10,0))</f>
        <v>0.689</v>
      </c>
      <c r="U2157" s="24">
        <f>IFNA(VLOOKUP(A2157,'HUMAN RESOURCES processed'!$A$2:$M$2692,11,0))</f>
        <v>0.107</v>
      </c>
      <c r="V2157" s="24">
        <f>IFNA(VLOOKUP(A2157,'HUMAN RESOURCES processed'!$A$2:$M$2692,12,0))</f>
        <v>101932</v>
      </c>
      <c r="W2157" s="24">
        <f>IFNA(VLOOKUP(A2157,'HUMAN RESOURCES processed'!$A$2:$M$2692,13,0))</f>
        <v>0.427</v>
      </c>
      <c r="X2157" s="24">
        <f>IFNA(VLOOKUP(A2157,'TOURISM processed'!$A$2:$F$2692,5,0))</f>
        <v>1360000000</v>
      </c>
      <c r="Y2157" s="24">
        <f>IFNA(VLOOKUP(A2157,'TOURISM processed'!$A$2:$F$2692,6,0))</f>
        <v>289000000</v>
      </c>
      <c r="Z2157" s="24">
        <f t="shared" si="7"/>
        <v>2835.223482</v>
      </c>
      <c r="AA2157" s="24">
        <f t="shared" si="1236"/>
        <v>0</v>
      </c>
      <c r="AB2157" s="24">
        <f t="shared" si="1237"/>
        <v>0</v>
      </c>
      <c r="AC2157" s="24">
        <f t="shared" si="1238"/>
        <v>0</v>
      </c>
      <c r="AD2157" s="24">
        <f t="shared" si="1239"/>
        <v>0</v>
      </c>
      <c r="AE2157" s="24">
        <f>IFNA(VLOOKUP(A2157,'BUSINESS processed'!A2157:J4847,9,0))</f>
        <v>0.69</v>
      </c>
      <c r="AF2157" s="27">
        <f>IF(AND(C2157=C2156,D2157&gt;D2156),AF2156,0)</f>
        <v>1.297</v>
      </c>
      <c r="AG2157" s="26"/>
      <c r="AH2157" s="26"/>
      <c r="AI2157" s="26"/>
      <c r="AJ2157" s="26"/>
      <c r="AK2157" s="26"/>
      <c r="AL2157" s="26"/>
      <c r="AM2157" s="26"/>
      <c r="AN2157" s="26"/>
      <c r="AO2157" s="26"/>
      <c r="AP2157" s="26"/>
      <c r="AQ2157" s="26"/>
      <c r="AR2157" s="26"/>
      <c r="AS2157" s="26"/>
      <c r="AT2157" s="26"/>
      <c r="AU2157" s="26"/>
      <c r="AV2157" s="26"/>
      <c r="AW2157" s="26"/>
      <c r="AX2157" s="26"/>
      <c r="AY2157" s="26"/>
      <c r="AZ2157" s="26"/>
      <c r="BA2157" s="26"/>
      <c r="BB2157" s="26"/>
      <c r="BC2157" s="26"/>
      <c r="BD2157" s="26"/>
      <c r="BE2157" s="26"/>
      <c r="BF2157" s="26"/>
      <c r="BG2157" s="26"/>
      <c r="BH2157" s="26"/>
    </row>
    <row r="2158">
      <c r="A2158" s="18" t="str">
        <f t="shared" si="1"/>
        <v>The Americas_Aruba-The Americas_2012</v>
      </c>
      <c r="B2158" s="19" t="s">
        <v>258</v>
      </c>
      <c r="C2158" s="20" t="s">
        <v>261</v>
      </c>
      <c r="D2158" s="21" t="s">
        <v>91</v>
      </c>
      <c r="E2158" s="22">
        <v>2.584463687E9</v>
      </c>
      <c r="F2158" s="22">
        <f t="shared" si="2"/>
        <v>25242.84739</v>
      </c>
      <c r="G2158" s="39">
        <f t="shared" si="1231"/>
        <v>0</v>
      </c>
      <c r="H2158" s="39">
        <f t="shared" si="1232"/>
        <v>0</v>
      </c>
      <c r="I2158" s="23">
        <v>0.097</v>
      </c>
      <c r="J2158" s="24">
        <f t="shared" si="1233"/>
        <v>0</v>
      </c>
      <c r="K2158" s="24">
        <f t="shared" si="3"/>
        <v>0</v>
      </c>
      <c r="L2158" s="24">
        <f>IFNA(VLOOKUP(A2158,'ENERGY processed'!$A$2:$H$2692,8,0),"")</f>
        <v>2257</v>
      </c>
      <c r="M2158" s="24">
        <f t="shared" si="5"/>
        <v>0.02204446007</v>
      </c>
      <c r="N2158" s="24">
        <f>IFNA(VLOOKUP(A2158,'HUMAN RESOURCES processed'!$A$2:$M$2692,5,0))</f>
        <v>0.01</v>
      </c>
      <c r="O2158" s="24">
        <f t="shared" si="1235"/>
        <v>0</v>
      </c>
      <c r="P2158" s="24">
        <f>IFNA(VLOOKUP(A2158,'HUMAN RESOURCES processed'!$A$2:$M$2692,7,0))</f>
        <v>78</v>
      </c>
      <c r="Q2158" s="24">
        <f>IFNA(VLOOKUP(A2158,'HUMAN RESOURCES processed'!$A$2:$M$2692,8,0))</f>
        <v>73</v>
      </c>
      <c r="R2158" s="24">
        <f t="shared" si="6"/>
        <v>75.5</v>
      </c>
      <c r="S2158" s="24">
        <f>IFNA(VLOOKUP(A2158,'HUMAN RESOURCES processed'!$A$2:$M$2692,9,0))</f>
        <v>0.199</v>
      </c>
      <c r="T2158" s="24">
        <f>IFNA(VLOOKUP(A2158,'HUMAN RESOURCES processed'!$A$2:$M$2692,10,0))</f>
        <v>0.69</v>
      </c>
      <c r="U2158" s="24">
        <f>IFNA(VLOOKUP(A2158,'HUMAN RESOURCES processed'!$A$2:$M$2692,11,0))</f>
        <v>0.11</v>
      </c>
      <c r="V2158" s="24">
        <f>IFNA(VLOOKUP(A2158,'HUMAN RESOURCES processed'!$A$2:$M$2692,12,0))</f>
        <v>102384</v>
      </c>
      <c r="W2158" s="24">
        <f>IFNA(VLOOKUP(A2158,'HUMAN RESOURCES processed'!$A$2:$M$2692,13,0))</f>
        <v>0.424</v>
      </c>
      <c r="X2158" s="24">
        <f>IFNA(VLOOKUP(A2158,'TOURISM processed'!$A$2:$F$2692,5,0))</f>
        <v>1414000000</v>
      </c>
      <c r="Y2158" s="24">
        <f>IFNA(VLOOKUP(A2158,'TOURISM processed'!$A$2:$F$2692,6,0))</f>
        <v>296000000</v>
      </c>
      <c r="Z2158" s="24">
        <f t="shared" si="7"/>
        <v>2891.076731</v>
      </c>
      <c r="AA2158" s="24">
        <f t="shared" si="1236"/>
        <v>0</v>
      </c>
      <c r="AB2158" s="24">
        <f t="shared" si="1237"/>
        <v>0</v>
      </c>
      <c r="AC2158" s="24">
        <f t="shared" si="1238"/>
        <v>0</v>
      </c>
      <c r="AD2158" s="24">
        <f t="shared" si="1239"/>
        <v>0</v>
      </c>
      <c r="AE2158" s="24">
        <f>IFNA(VLOOKUP(A2158,'BUSINESS processed'!A2158:J4848,9,0))</f>
        <v>0.74</v>
      </c>
      <c r="AF2158" s="27">
        <f>IFNA(VLOOKUP(A2158,'BUSINESS processed'!A2158:J4848,10,0))</f>
        <v>1.319</v>
      </c>
      <c r="AG2158" s="26"/>
      <c r="AH2158" s="26"/>
      <c r="AI2158" s="26"/>
      <c r="AJ2158" s="26"/>
      <c r="AK2158" s="26"/>
      <c r="AL2158" s="26"/>
      <c r="AM2158" s="26"/>
      <c r="AN2158" s="26"/>
      <c r="AO2158" s="26"/>
      <c r="AP2158" s="26"/>
      <c r="AQ2158" s="26"/>
      <c r="AR2158" s="26"/>
      <c r="AS2158" s="26"/>
      <c r="AT2158" s="26"/>
      <c r="AU2158" s="26"/>
      <c r="AV2158" s="26"/>
      <c r="AW2158" s="26"/>
      <c r="AX2158" s="26"/>
      <c r="AY2158" s="26"/>
      <c r="AZ2158" s="26"/>
      <c r="BA2158" s="26"/>
      <c r="BB2158" s="26"/>
      <c r="BC2158" s="26"/>
      <c r="BD2158" s="26"/>
      <c r="BE2158" s="26"/>
      <c r="BF2158" s="26"/>
      <c r="BG2158" s="26"/>
      <c r="BH2158" s="26"/>
    </row>
    <row r="2159">
      <c r="A2159" s="18" t="str">
        <f t="shared" si="1"/>
        <v>The Americas_Bahamas, The-The Americas_2000</v>
      </c>
      <c r="B2159" s="19" t="s">
        <v>258</v>
      </c>
      <c r="C2159" s="20" t="s">
        <v>262</v>
      </c>
      <c r="D2159" s="21" t="s">
        <v>70</v>
      </c>
      <c r="E2159" s="22">
        <v>8.149004E9</v>
      </c>
      <c r="F2159" s="22">
        <f t="shared" si="2"/>
        <v>27367.78401</v>
      </c>
      <c r="G2159" s="23">
        <v>0.075</v>
      </c>
      <c r="H2159" s="23">
        <v>1647.0</v>
      </c>
      <c r="I2159" s="23">
        <v>0.048</v>
      </c>
      <c r="J2159" s="24">
        <f t="shared" si="1233"/>
        <v>0</v>
      </c>
      <c r="K2159" s="24">
        <f t="shared" si="3"/>
        <v>0</v>
      </c>
      <c r="L2159" s="24">
        <f t="shared" ref="L2159:L2160" si="1240">IF(AND(C2159=C2158,C2159&gt;C2158),C2158,0)</f>
        <v>0</v>
      </c>
      <c r="M2159" s="24">
        <f t="shared" si="5"/>
        <v>0</v>
      </c>
      <c r="N2159" s="24">
        <f>IFNA(VLOOKUP(A2159,'HUMAN RESOURCES processed'!$A$2:$M$2692,5,0))</f>
        <v>0.018</v>
      </c>
      <c r="O2159" s="24">
        <f>IFNA(VLOOKUP(A2159,'HUMAN RESOURCES processed'!$A$2:$M$2692,6,0))</f>
        <v>0.013</v>
      </c>
      <c r="P2159" s="24">
        <f>IFNA(VLOOKUP(A2159,'HUMAN RESOURCES processed'!$A$2:$M$2692,7,0))</f>
        <v>75</v>
      </c>
      <c r="Q2159" s="24">
        <f>IFNA(VLOOKUP(A2159,'HUMAN RESOURCES processed'!$A$2:$M$2692,8,0))</f>
        <v>69</v>
      </c>
      <c r="R2159" s="24">
        <f t="shared" si="6"/>
        <v>72</v>
      </c>
      <c r="S2159" s="24">
        <f>IFNA(VLOOKUP(A2159,'HUMAN RESOURCES processed'!$A$2:$M$2692,9,0))</f>
        <v>0.293</v>
      </c>
      <c r="T2159" s="24">
        <f>IFNA(VLOOKUP(A2159,'HUMAN RESOURCES processed'!$A$2:$M$2692,10,0))</f>
        <v>0.654</v>
      </c>
      <c r="U2159" s="24">
        <f>IFNA(VLOOKUP(A2159,'HUMAN RESOURCES processed'!$A$2:$M$2692,11,0))</f>
        <v>0.054</v>
      </c>
      <c r="V2159" s="24">
        <f>IFNA(VLOOKUP(A2159,'HUMAN RESOURCES processed'!$A$2:$M$2692,12,0))</f>
        <v>297759</v>
      </c>
      <c r="W2159" s="24">
        <f>IFNA(VLOOKUP(A2159,'HUMAN RESOURCES processed'!$A$2:$M$2692,13,0))</f>
        <v>0.82</v>
      </c>
      <c r="X2159" s="24">
        <f>IFNA(VLOOKUP(A2159,'TOURISM processed'!$A$2:$F$2692,5,0))</f>
        <v>1753000000</v>
      </c>
      <c r="Y2159" s="24">
        <f>IFNA(VLOOKUP(A2159,'TOURISM processed'!$A$2:$F$2692,6,0))</f>
        <v>348000000</v>
      </c>
      <c r="Z2159" s="24">
        <f t="shared" si="7"/>
        <v>1168.730416</v>
      </c>
      <c r="AA2159" s="24">
        <f t="shared" si="1236"/>
        <v>0</v>
      </c>
      <c r="AB2159" s="24">
        <f t="shared" si="1237"/>
        <v>0</v>
      </c>
      <c r="AC2159" s="24">
        <f t="shared" si="1238"/>
        <v>0</v>
      </c>
      <c r="AD2159" s="24">
        <f t="shared" si="1239"/>
        <v>0</v>
      </c>
      <c r="AE2159" s="24">
        <f>IFNA(VLOOKUP(A2159,'BUSINESS processed'!A2159:J4849,9,0))</f>
        <v>0.08</v>
      </c>
      <c r="AF2159" s="27">
        <f>IFNA(VLOOKUP(A2159,'BUSINESS processed'!A2159:J4849,10,0))</f>
        <v>0.106</v>
      </c>
      <c r="AG2159" s="26"/>
      <c r="AH2159" s="26"/>
      <c r="AI2159" s="26"/>
      <c r="AJ2159" s="26"/>
      <c r="AK2159" s="26"/>
      <c r="AL2159" s="26"/>
      <c r="AM2159" s="26"/>
      <c r="AN2159" s="26"/>
      <c r="AO2159" s="26"/>
      <c r="AP2159" s="26"/>
      <c r="AQ2159" s="26"/>
      <c r="AR2159" s="26"/>
      <c r="AS2159" s="26"/>
      <c r="AT2159" s="26"/>
      <c r="AU2159" s="26"/>
      <c r="AV2159" s="26"/>
      <c r="AW2159" s="26"/>
      <c r="AX2159" s="26"/>
      <c r="AY2159" s="26"/>
      <c r="AZ2159" s="26"/>
      <c r="BA2159" s="26"/>
      <c r="BB2159" s="26"/>
      <c r="BC2159" s="26"/>
      <c r="BD2159" s="26"/>
      <c r="BE2159" s="26"/>
      <c r="BF2159" s="26"/>
      <c r="BG2159" s="26"/>
      <c r="BH2159" s="26"/>
    </row>
    <row r="2160">
      <c r="A2160" s="18" t="str">
        <f t="shared" si="1"/>
        <v>The Americas_Bahamas, The-The Americas_2001</v>
      </c>
      <c r="B2160" s="19" t="s">
        <v>258</v>
      </c>
      <c r="C2160" s="20" t="s">
        <v>262</v>
      </c>
      <c r="D2160" s="21" t="s">
        <v>71</v>
      </c>
      <c r="E2160" s="22">
        <v>6.327552E9</v>
      </c>
      <c r="F2160" s="22">
        <f t="shared" si="2"/>
        <v>20882.6653</v>
      </c>
      <c r="G2160" s="23">
        <v>0.052</v>
      </c>
      <c r="H2160" s="23">
        <v>1107.0</v>
      </c>
      <c r="I2160" s="23">
        <v>0.06</v>
      </c>
      <c r="J2160" s="24">
        <f t="shared" si="1233"/>
        <v>0</v>
      </c>
      <c r="K2160" s="24">
        <f t="shared" si="3"/>
        <v>0</v>
      </c>
      <c r="L2160" s="24">
        <f t="shared" si="1240"/>
        <v>0</v>
      </c>
      <c r="M2160" s="24">
        <f t="shared" si="5"/>
        <v>0</v>
      </c>
      <c r="N2160" s="24">
        <f>IFNA(VLOOKUP(A2160,'HUMAN RESOURCES processed'!$A$2:$M$2692,5,0))</f>
        <v>0.017</v>
      </c>
      <c r="O2160" s="24">
        <f>IFNA(VLOOKUP(A2160,'HUMAN RESOURCES processed'!$A$2:$M$2692,6,0))</f>
        <v>0.013</v>
      </c>
      <c r="P2160" s="24">
        <f>IFNA(VLOOKUP(A2160,'HUMAN RESOURCES processed'!$A$2:$M$2692,7,0))</f>
        <v>76</v>
      </c>
      <c r="Q2160" s="24">
        <f>IFNA(VLOOKUP(A2160,'HUMAN RESOURCES processed'!$A$2:$M$2692,8,0))</f>
        <v>70</v>
      </c>
      <c r="R2160" s="24">
        <f t="shared" si="6"/>
        <v>73</v>
      </c>
      <c r="S2160" s="24">
        <f>IFNA(VLOOKUP(A2160,'HUMAN RESOURCES processed'!$A$2:$M$2692,9,0))</f>
        <v>0.286</v>
      </c>
      <c r="T2160" s="24">
        <f>IFNA(VLOOKUP(A2160,'HUMAN RESOURCES processed'!$A$2:$M$2692,10,0))</f>
        <v>0.659</v>
      </c>
      <c r="U2160" s="24">
        <f>IFNA(VLOOKUP(A2160,'HUMAN RESOURCES processed'!$A$2:$M$2692,11,0))</f>
        <v>0.055</v>
      </c>
      <c r="V2160" s="24">
        <f>IFNA(VLOOKUP(A2160,'HUMAN RESOURCES processed'!$A$2:$M$2692,12,0))</f>
        <v>303005</v>
      </c>
      <c r="W2160" s="24">
        <f>IFNA(VLOOKUP(A2160,'HUMAN RESOURCES processed'!$A$2:$M$2692,13,0))</f>
        <v>0.821</v>
      </c>
      <c r="X2160" s="24">
        <f>IFNA(VLOOKUP(A2160,'TOURISM processed'!$A$2:$F$2692,5,0))</f>
        <v>1665000000</v>
      </c>
      <c r="Y2160" s="24">
        <f>IFNA(VLOOKUP(A2160,'TOURISM processed'!$A$2:$F$2692,6,0))</f>
        <v>342000000</v>
      </c>
      <c r="Z2160" s="24">
        <f t="shared" si="7"/>
        <v>1128.694246</v>
      </c>
      <c r="AA2160" s="24">
        <f t="shared" si="1236"/>
        <v>0</v>
      </c>
      <c r="AB2160" s="24">
        <f t="shared" si="1237"/>
        <v>0</v>
      </c>
      <c r="AC2160" s="24">
        <f t="shared" si="1238"/>
        <v>0</v>
      </c>
      <c r="AD2160" s="24">
        <f t="shared" si="1239"/>
        <v>0</v>
      </c>
      <c r="AE2160" s="24">
        <f>IFNA(VLOOKUP(A2160,'BUSINESS processed'!A2160:J4850,9,0))</f>
        <v>0.118</v>
      </c>
      <c r="AF2160" s="27">
        <f>IFNA(VLOOKUP(A2160,'BUSINESS processed'!A2160:J4850,10,0))</f>
        <v>0.2</v>
      </c>
      <c r="AG2160" s="26"/>
      <c r="AH2160" s="26"/>
      <c r="AI2160" s="26"/>
      <c r="AJ2160" s="26"/>
      <c r="AK2160" s="26"/>
      <c r="AL2160" s="26"/>
      <c r="AM2160" s="26"/>
      <c r="AN2160" s="26"/>
      <c r="AO2160" s="26"/>
      <c r="AP2160" s="26"/>
      <c r="AQ2160" s="26"/>
      <c r="AR2160" s="26"/>
      <c r="AS2160" s="26"/>
      <c r="AT2160" s="26"/>
      <c r="AU2160" s="26"/>
      <c r="AV2160" s="26"/>
      <c r="AW2160" s="26"/>
      <c r="AX2160" s="26"/>
      <c r="AY2160" s="26"/>
      <c r="AZ2160" s="26"/>
      <c r="BA2160" s="26"/>
      <c r="BB2160" s="26"/>
      <c r="BC2160" s="26"/>
      <c r="BD2160" s="26"/>
      <c r="BE2160" s="26"/>
      <c r="BF2160" s="26"/>
      <c r="BG2160" s="26"/>
      <c r="BH2160" s="26"/>
    </row>
    <row r="2161">
      <c r="A2161" s="18" t="str">
        <f t="shared" si="1"/>
        <v>The Americas_Bahamas, The-The Americas_2002</v>
      </c>
      <c r="B2161" s="19" t="s">
        <v>258</v>
      </c>
      <c r="C2161" s="20" t="s">
        <v>262</v>
      </c>
      <c r="D2161" s="21" t="s">
        <v>72</v>
      </c>
      <c r="E2161" s="22">
        <v>6.516651E9</v>
      </c>
      <c r="F2161" s="22">
        <f t="shared" si="2"/>
        <v>21086.82399</v>
      </c>
      <c r="G2161" s="23">
        <v>0.051</v>
      </c>
      <c r="H2161" s="23">
        <v>1107.0</v>
      </c>
      <c r="I2161" s="23">
        <v>0.06</v>
      </c>
      <c r="J2161" s="24">
        <f t="shared" si="1233"/>
        <v>0</v>
      </c>
      <c r="K2161" s="24">
        <f t="shared" si="3"/>
        <v>0</v>
      </c>
      <c r="L2161" s="24">
        <f>IFNA(VLOOKUP(A2161,'ENERGY processed'!$A$2:$H$2692,8,0),"")</f>
        <v>2464</v>
      </c>
      <c r="M2161" s="24">
        <f t="shared" si="5"/>
        <v>0.007973103718</v>
      </c>
      <c r="N2161" s="24">
        <f>IFNA(VLOOKUP(A2161,'HUMAN RESOURCES processed'!$A$2:$M$2692,5,0))</f>
        <v>0.016</v>
      </c>
      <c r="O2161" s="24">
        <f>IFNA(VLOOKUP(A2161,'HUMAN RESOURCES processed'!$A$2:$M$2692,6,0))</f>
        <v>0.013</v>
      </c>
      <c r="P2161" s="24">
        <f>IFNA(VLOOKUP(A2161,'HUMAN RESOURCES processed'!$A$2:$M$2692,7,0))</f>
        <v>76</v>
      </c>
      <c r="Q2161" s="24">
        <f>IFNA(VLOOKUP(A2161,'HUMAN RESOURCES processed'!$A$2:$M$2692,8,0))</f>
        <v>70</v>
      </c>
      <c r="R2161" s="24">
        <f t="shared" si="6"/>
        <v>73</v>
      </c>
      <c r="S2161" s="24">
        <f>IFNA(VLOOKUP(A2161,'HUMAN RESOURCES processed'!$A$2:$M$2692,9,0))</f>
        <v>0.279</v>
      </c>
      <c r="T2161" s="24">
        <f>IFNA(VLOOKUP(A2161,'HUMAN RESOURCES processed'!$A$2:$M$2692,10,0))</f>
        <v>0.664</v>
      </c>
      <c r="U2161" s="24">
        <f>IFNA(VLOOKUP(A2161,'HUMAN RESOURCES processed'!$A$2:$M$2692,11,0))</f>
        <v>0.057</v>
      </c>
      <c r="V2161" s="24">
        <f>IFNA(VLOOKUP(A2161,'HUMAN RESOURCES processed'!$A$2:$M$2692,12,0))</f>
        <v>309039</v>
      </c>
      <c r="W2161" s="24">
        <f>IFNA(VLOOKUP(A2161,'HUMAN RESOURCES processed'!$A$2:$M$2692,13,0))</f>
        <v>0.821</v>
      </c>
      <c r="X2161" s="24">
        <f>IFNA(VLOOKUP(A2161,'TOURISM processed'!$A$2:$F$2692,5,0))</f>
        <v>1773000000</v>
      </c>
      <c r="Y2161" s="24">
        <f>IFNA(VLOOKUP(A2161,'TOURISM processed'!$A$2:$F$2692,6,0))</f>
        <v>338000000</v>
      </c>
      <c r="Z2161" s="24">
        <f t="shared" si="7"/>
        <v>1093.713091</v>
      </c>
      <c r="AA2161" s="24">
        <f t="shared" si="1236"/>
        <v>0</v>
      </c>
      <c r="AB2161" s="24">
        <f t="shared" si="1237"/>
        <v>0</v>
      </c>
      <c r="AC2161" s="24">
        <f t="shared" si="1238"/>
        <v>0</v>
      </c>
      <c r="AD2161" s="24">
        <f t="shared" si="1239"/>
        <v>0</v>
      </c>
      <c r="AE2161" s="24">
        <f>IFNA(VLOOKUP(A2161,'BUSINESS processed'!A2161:J4851,9,0))</f>
        <v>0.18</v>
      </c>
      <c r="AF2161" s="27">
        <f>IFNA(VLOOKUP(A2161,'BUSINESS processed'!A2161:J4851,10,0))</f>
        <v>0.394</v>
      </c>
      <c r="AG2161" s="26"/>
      <c r="AH2161" s="26"/>
      <c r="AI2161" s="26"/>
      <c r="AJ2161" s="26"/>
      <c r="AK2161" s="26"/>
      <c r="AL2161" s="26"/>
      <c r="AM2161" s="26"/>
      <c r="AN2161" s="26"/>
      <c r="AO2161" s="26"/>
      <c r="AP2161" s="26"/>
      <c r="AQ2161" s="26"/>
      <c r="AR2161" s="26"/>
      <c r="AS2161" s="26"/>
      <c r="AT2161" s="26"/>
      <c r="AU2161" s="26"/>
      <c r="AV2161" s="26"/>
      <c r="AW2161" s="26"/>
      <c r="AX2161" s="26"/>
      <c r="AY2161" s="26"/>
      <c r="AZ2161" s="26"/>
      <c r="BA2161" s="26"/>
      <c r="BB2161" s="26"/>
      <c r="BC2161" s="26"/>
      <c r="BD2161" s="26"/>
      <c r="BE2161" s="26"/>
      <c r="BF2161" s="26"/>
      <c r="BG2161" s="26"/>
      <c r="BH2161" s="26"/>
    </row>
    <row r="2162">
      <c r="A2162" s="18" t="str">
        <f t="shared" si="1"/>
        <v>The Americas_Bahamas, The-The Americas_2003</v>
      </c>
      <c r="B2162" s="19" t="s">
        <v>258</v>
      </c>
      <c r="C2162" s="20" t="s">
        <v>262</v>
      </c>
      <c r="D2162" s="21" t="s">
        <v>74</v>
      </c>
      <c r="E2162" s="22">
        <v>6.957996E9</v>
      </c>
      <c r="F2162" s="22">
        <f t="shared" si="2"/>
        <v>22045.20569</v>
      </c>
      <c r="G2162" s="23">
        <v>0.053</v>
      </c>
      <c r="H2162" s="23">
        <v>1183.0</v>
      </c>
      <c r="I2162" s="23">
        <v>0.06</v>
      </c>
      <c r="J2162" s="24">
        <f t="shared" si="1233"/>
        <v>0</v>
      </c>
      <c r="K2162" s="24">
        <f t="shared" si="3"/>
        <v>0</v>
      </c>
      <c r="L2162" s="24">
        <f>IFNA(VLOOKUP(A2162,'ENERGY processed'!$A$2:$H$2692,8,0),"")</f>
        <v>1643</v>
      </c>
      <c r="M2162" s="24">
        <f t="shared" si="5"/>
        <v>0.005205561047</v>
      </c>
      <c r="N2162" s="24">
        <f>IFNA(VLOOKUP(A2162,'HUMAN RESOURCES processed'!$A$2:$M$2692,5,0))</f>
        <v>0.016</v>
      </c>
      <c r="O2162" s="24">
        <f>IFNA(VLOOKUP(A2162,'HUMAN RESOURCES processed'!$A$2:$M$2692,6,0))</f>
        <v>0.013</v>
      </c>
      <c r="P2162" s="24">
        <f>IFNA(VLOOKUP(A2162,'HUMAN RESOURCES processed'!$A$2:$M$2692,7,0))</f>
        <v>76</v>
      </c>
      <c r="Q2162" s="24">
        <f>IFNA(VLOOKUP(A2162,'HUMAN RESOURCES processed'!$A$2:$M$2692,8,0))</f>
        <v>70</v>
      </c>
      <c r="R2162" s="24">
        <f t="shared" si="6"/>
        <v>73</v>
      </c>
      <c r="S2162" s="24">
        <f>IFNA(VLOOKUP(A2162,'HUMAN RESOURCES processed'!$A$2:$M$2692,9,0))</f>
        <v>0.271</v>
      </c>
      <c r="T2162" s="24">
        <f>IFNA(VLOOKUP(A2162,'HUMAN RESOURCES processed'!$A$2:$M$2692,10,0))</f>
        <v>0.67</v>
      </c>
      <c r="U2162" s="24">
        <f>IFNA(VLOOKUP(A2162,'HUMAN RESOURCES processed'!$A$2:$M$2692,11,0))</f>
        <v>0.059</v>
      </c>
      <c r="V2162" s="24">
        <f>IFNA(VLOOKUP(A2162,'HUMAN RESOURCES processed'!$A$2:$M$2692,12,0))</f>
        <v>315624</v>
      </c>
      <c r="W2162" s="24">
        <f>IFNA(VLOOKUP(A2162,'HUMAN RESOURCES processed'!$A$2:$M$2692,13,0))</f>
        <v>0.822</v>
      </c>
      <c r="X2162" s="24">
        <f>IFNA(VLOOKUP(A2162,'TOURISM processed'!$A$2:$F$2692,5,0))</f>
        <v>1770000000</v>
      </c>
      <c r="Y2162" s="24">
        <f>IFNA(VLOOKUP(A2162,'TOURISM processed'!$A$2:$F$2692,6,0))</f>
        <v>404000000</v>
      </c>
      <c r="Z2162" s="24">
        <f t="shared" si="7"/>
        <v>1280.004055</v>
      </c>
      <c r="AA2162" s="24">
        <f t="shared" si="1236"/>
        <v>0</v>
      </c>
      <c r="AB2162" s="24">
        <f t="shared" si="1237"/>
        <v>0</v>
      </c>
      <c r="AC2162" s="24">
        <f t="shared" si="1238"/>
        <v>0</v>
      </c>
      <c r="AD2162" s="24">
        <f t="shared" si="1239"/>
        <v>0</v>
      </c>
      <c r="AE2162" s="24">
        <f>IFNA(VLOOKUP(A2162,'BUSINESS processed'!A2162:J4852,9,0))</f>
        <v>0.2</v>
      </c>
      <c r="AF2162" s="27">
        <f>IFNA(VLOOKUP(A2162,'BUSINESS processed'!A2162:J4852,10,0))</f>
        <v>0.387</v>
      </c>
      <c r="AG2162" s="26"/>
      <c r="AH2162" s="26"/>
      <c r="AI2162" s="26"/>
      <c r="AJ2162" s="26"/>
      <c r="AK2162" s="26"/>
      <c r="AL2162" s="26"/>
      <c r="AM2162" s="26"/>
      <c r="AN2162" s="26"/>
      <c r="AO2162" s="26"/>
      <c r="AP2162" s="26"/>
      <c r="AQ2162" s="26"/>
      <c r="AR2162" s="26"/>
      <c r="AS2162" s="26"/>
      <c r="AT2162" s="26"/>
      <c r="AU2162" s="26"/>
      <c r="AV2162" s="26"/>
      <c r="AW2162" s="26"/>
      <c r="AX2162" s="26"/>
      <c r="AY2162" s="26"/>
      <c r="AZ2162" s="26"/>
      <c r="BA2162" s="26"/>
      <c r="BB2162" s="26"/>
      <c r="BC2162" s="26"/>
      <c r="BD2162" s="26"/>
      <c r="BE2162" s="26"/>
      <c r="BF2162" s="26"/>
      <c r="BG2162" s="26"/>
      <c r="BH2162" s="26"/>
    </row>
    <row r="2163">
      <c r="A2163" s="18" t="str">
        <f t="shared" si="1"/>
        <v>The Americas_Bahamas, The-The Americas_2004</v>
      </c>
      <c r="B2163" s="19" t="s">
        <v>258</v>
      </c>
      <c r="C2163" s="20" t="s">
        <v>262</v>
      </c>
      <c r="D2163" s="21" t="s">
        <v>83</v>
      </c>
      <c r="E2163" s="22">
        <v>6.949317E9</v>
      </c>
      <c r="F2163" s="22">
        <f t="shared" si="2"/>
        <v>21554.95347</v>
      </c>
      <c r="G2163" s="23">
        <v>0.056</v>
      </c>
      <c r="H2163" s="23">
        <v>1237.0</v>
      </c>
      <c r="I2163" s="23">
        <v>0.06</v>
      </c>
      <c r="J2163" s="24">
        <f t="shared" si="1233"/>
        <v>0</v>
      </c>
      <c r="K2163" s="24">
        <f t="shared" si="3"/>
        <v>0</v>
      </c>
      <c r="L2163" s="24">
        <f>IFNA(VLOOKUP(A2163,'ENERGY processed'!$A$2:$H$2692,8,0),"")</f>
        <v>1045</v>
      </c>
      <c r="M2163" s="24">
        <f t="shared" si="5"/>
        <v>0.003241315136</v>
      </c>
      <c r="N2163" s="24">
        <f>IFNA(VLOOKUP(A2163,'HUMAN RESOURCES processed'!$A$2:$M$2692,5,0))</f>
        <v>0.015</v>
      </c>
      <c r="O2163" s="24">
        <f>IFNA(VLOOKUP(A2163,'HUMAN RESOURCES processed'!$A$2:$M$2692,6,0))</f>
        <v>0.013</v>
      </c>
      <c r="P2163" s="24">
        <f>IFNA(VLOOKUP(A2163,'HUMAN RESOURCES processed'!$A$2:$M$2692,7,0))</f>
        <v>77</v>
      </c>
      <c r="Q2163" s="24">
        <f>IFNA(VLOOKUP(A2163,'HUMAN RESOURCES processed'!$A$2:$M$2692,8,0))</f>
        <v>70</v>
      </c>
      <c r="R2163" s="24">
        <f t="shared" si="6"/>
        <v>73.5</v>
      </c>
      <c r="S2163" s="24">
        <f>IFNA(VLOOKUP(A2163,'HUMAN RESOURCES processed'!$A$2:$M$2692,9,0))</f>
        <v>0.263</v>
      </c>
      <c r="T2163" s="24">
        <f>IFNA(VLOOKUP(A2163,'HUMAN RESOURCES processed'!$A$2:$M$2692,10,0))</f>
        <v>0.676</v>
      </c>
      <c r="U2163" s="24">
        <f>IFNA(VLOOKUP(A2163,'HUMAN RESOURCES processed'!$A$2:$M$2692,11,0))</f>
        <v>0.061</v>
      </c>
      <c r="V2163" s="24">
        <f>IFNA(VLOOKUP(A2163,'HUMAN RESOURCES processed'!$A$2:$M$2692,12,0))</f>
        <v>322400</v>
      </c>
      <c r="W2163" s="24">
        <f>IFNA(VLOOKUP(A2163,'HUMAN RESOURCES processed'!$A$2:$M$2692,13,0))</f>
        <v>0.822</v>
      </c>
      <c r="X2163" s="24">
        <f>IFNA(VLOOKUP(A2163,'TOURISM processed'!$A$2:$F$2692,5,0))</f>
        <v>1897000000</v>
      </c>
      <c r="Y2163" s="24">
        <f>IFNA(VLOOKUP(A2163,'TOURISM processed'!$A$2:$F$2692,6,0))</f>
        <v>469000000</v>
      </c>
      <c r="Z2163" s="24">
        <f t="shared" si="7"/>
        <v>1454.71464</v>
      </c>
      <c r="AA2163" s="24">
        <f t="shared" si="1236"/>
        <v>0</v>
      </c>
      <c r="AB2163" s="24">
        <f t="shared" si="1237"/>
        <v>0</v>
      </c>
      <c r="AC2163" s="24">
        <f t="shared" si="1238"/>
        <v>0</v>
      </c>
      <c r="AD2163" s="24">
        <f t="shared" si="1239"/>
        <v>0</v>
      </c>
      <c r="AE2163" s="24">
        <f>IFNA(VLOOKUP(A2163,'BUSINESS processed'!A2163:J4853,9,0))</f>
        <v>0.22</v>
      </c>
      <c r="AF2163" s="27">
        <f>IFNA(VLOOKUP(A2163,'BUSINESS processed'!A2163:J4853,10,0))</f>
        <v>0.577</v>
      </c>
      <c r="AG2163" s="26"/>
      <c r="AH2163" s="26"/>
      <c r="AI2163" s="26"/>
      <c r="AJ2163" s="26"/>
      <c r="AK2163" s="26"/>
      <c r="AL2163" s="26"/>
      <c r="AM2163" s="26"/>
      <c r="AN2163" s="26"/>
      <c r="AO2163" s="26"/>
      <c r="AP2163" s="26"/>
      <c r="AQ2163" s="26"/>
      <c r="AR2163" s="26"/>
      <c r="AS2163" s="26"/>
      <c r="AT2163" s="26"/>
      <c r="AU2163" s="26"/>
      <c r="AV2163" s="26"/>
      <c r="AW2163" s="26"/>
      <c r="AX2163" s="26"/>
      <c r="AY2163" s="26"/>
      <c r="AZ2163" s="26"/>
      <c r="BA2163" s="26"/>
      <c r="BB2163" s="26"/>
      <c r="BC2163" s="26"/>
      <c r="BD2163" s="26"/>
      <c r="BE2163" s="26"/>
      <c r="BF2163" s="26"/>
      <c r="BG2163" s="26"/>
      <c r="BH2163" s="26"/>
    </row>
    <row r="2164">
      <c r="A2164" s="18" t="str">
        <f t="shared" si="1"/>
        <v>The Americas_Bahamas, The-The Americas_2005</v>
      </c>
      <c r="B2164" s="19" t="s">
        <v>258</v>
      </c>
      <c r="C2164" s="20" t="s">
        <v>262</v>
      </c>
      <c r="D2164" s="21" t="s">
        <v>84</v>
      </c>
      <c r="E2164" s="22">
        <v>7.094413E9</v>
      </c>
      <c r="F2164" s="22">
        <f t="shared" si="2"/>
        <v>21557.79913</v>
      </c>
      <c r="G2164" s="23">
        <v>0.06</v>
      </c>
      <c r="H2164" s="23">
        <v>1326.0</v>
      </c>
      <c r="I2164" s="23">
        <v>0.06</v>
      </c>
      <c r="J2164" s="24">
        <f>IFNA(VLOOKUP(A2164,'ENERGY processed'!$A$2:$H$2692,7,0),"")</f>
        <v>709</v>
      </c>
      <c r="K2164" s="24">
        <f t="shared" si="3"/>
        <v>0.002154438934</v>
      </c>
      <c r="L2164" s="24">
        <f>IFNA(VLOOKUP(A2164,'ENERGY processed'!$A$2:$H$2692,8,0),"")</f>
        <v>1562</v>
      </c>
      <c r="M2164" s="24">
        <f t="shared" si="5"/>
        <v>0.004746450797</v>
      </c>
      <c r="N2164" s="24">
        <f>IFNA(VLOOKUP(A2164,'HUMAN RESOURCES processed'!$A$2:$M$2692,5,0))</f>
        <v>0.015</v>
      </c>
      <c r="O2164" s="24">
        <f>IFNA(VLOOKUP(A2164,'HUMAN RESOURCES processed'!$A$2:$M$2692,6,0))</f>
        <v>0.013</v>
      </c>
      <c r="P2164" s="24">
        <f>IFNA(VLOOKUP(A2164,'HUMAN RESOURCES processed'!$A$2:$M$2692,7,0))</f>
        <v>77</v>
      </c>
      <c r="Q2164" s="24">
        <f>IFNA(VLOOKUP(A2164,'HUMAN RESOURCES processed'!$A$2:$M$2692,8,0))</f>
        <v>71</v>
      </c>
      <c r="R2164" s="24">
        <f t="shared" si="6"/>
        <v>74</v>
      </c>
      <c r="S2164" s="24">
        <f>IFNA(VLOOKUP(A2164,'HUMAN RESOURCES processed'!$A$2:$M$2692,9,0))</f>
        <v>0.256</v>
      </c>
      <c r="T2164" s="24">
        <f>IFNA(VLOOKUP(A2164,'HUMAN RESOURCES processed'!$A$2:$M$2692,10,0))</f>
        <v>0.682</v>
      </c>
      <c r="U2164" s="24">
        <f>IFNA(VLOOKUP(A2164,'HUMAN RESOURCES processed'!$A$2:$M$2692,11,0))</f>
        <v>0.062</v>
      </c>
      <c r="V2164" s="24">
        <f>IFNA(VLOOKUP(A2164,'HUMAN RESOURCES processed'!$A$2:$M$2692,12,0))</f>
        <v>329088</v>
      </c>
      <c r="W2164" s="24">
        <f>IFNA(VLOOKUP(A2164,'HUMAN RESOURCES processed'!$A$2:$M$2692,13,0))</f>
        <v>0.823</v>
      </c>
      <c r="X2164" s="24">
        <f>IFNA(VLOOKUP(A2164,'TOURISM processed'!$A$2:$F$2692,5,0))</f>
        <v>2081000000</v>
      </c>
      <c r="Y2164" s="24">
        <f>IFNA(VLOOKUP(A2164,'TOURISM processed'!$A$2:$F$2692,6,0))</f>
        <v>528000000</v>
      </c>
      <c r="Z2164" s="24">
        <f t="shared" si="7"/>
        <v>1604.434072</v>
      </c>
      <c r="AA2164" s="24">
        <f t="shared" si="1236"/>
        <v>0</v>
      </c>
      <c r="AB2164" s="24">
        <f t="shared" si="1237"/>
        <v>0</v>
      </c>
      <c r="AC2164" s="24">
        <f t="shared" si="1238"/>
        <v>0</v>
      </c>
      <c r="AD2164" s="24">
        <f t="shared" si="1239"/>
        <v>0</v>
      </c>
      <c r="AE2164" s="24">
        <f>IFNA(VLOOKUP(A2164,'BUSINESS processed'!A2164:J4854,9,0))</f>
        <v>0.25</v>
      </c>
      <c r="AF2164" s="27">
        <f>IFNA(VLOOKUP(A2164,'BUSINESS processed'!A2164:J4854,10,0))</f>
        <v>0.692</v>
      </c>
      <c r="AG2164" s="26"/>
      <c r="AH2164" s="26"/>
      <c r="AI2164" s="26"/>
      <c r="AJ2164" s="26"/>
      <c r="AK2164" s="26"/>
      <c r="AL2164" s="26"/>
      <c r="AM2164" s="26"/>
      <c r="AN2164" s="26"/>
      <c r="AO2164" s="26"/>
      <c r="AP2164" s="26"/>
      <c r="AQ2164" s="26"/>
      <c r="AR2164" s="26"/>
      <c r="AS2164" s="26"/>
      <c r="AT2164" s="26"/>
      <c r="AU2164" s="26"/>
      <c r="AV2164" s="26"/>
      <c r="AW2164" s="26"/>
      <c r="AX2164" s="26"/>
      <c r="AY2164" s="26"/>
      <c r="AZ2164" s="26"/>
      <c r="BA2164" s="26"/>
      <c r="BB2164" s="26"/>
      <c r="BC2164" s="26"/>
      <c r="BD2164" s="26"/>
      <c r="BE2164" s="26"/>
      <c r="BF2164" s="26"/>
      <c r="BG2164" s="26"/>
      <c r="BH2164" s="26"/>
    </row>
    <row r="2165">
      <c r="A2165" s="18" t="str">
        <f t="shared" si="1"/>
        <v>The Americas_Bahamas, The-The Americas_2006</v>
      </c>
      <c r="B2165" s="19" t="s">
        <v>258</v>
      </c>
      <c r="C2165" s="20" t="s">
        <v>262</v>
      </c>
      <c r="D2165" s="21" t="s">
        <v>85</v>
      </c>
      <c r="E2165" s="22">
        <v>7.706222E9</v>
      </c>
      <c r="F2165" s="22">
        <f t="shared" si="2"/>
        <v>22961.01567</v>
      </c>
      <c r="G2165" s="23">
        <v>0.06</v>
      </c>
      <c r="H2165" s="23">
        <v>1394.0</v>
      </c>
      <c r="I2165" s="23">
        <v>0.055</v>
      </c>
      <c r="J2165" s="24">
        <f>IFNA(VLOOKUP(A2165,'ENERGY processed'!$A$2:$H$2692,7,0),"")</f>
        <v>696</v>
      </c>
      <c r="K2165" s="24">
        <f t="shared" si="3"/>
        <v>0.002073761553</v>
      </c>
      <c r="L2165" s="24">
        <f>IFNA(VLOOKUP(A2165,'ENERGY processed'!$A$2:$H$2692,8,0),"")</f>
        <v>1599</v>
      </c>
      <c r="M2165" s="24">
        <f t="shared" si="5"/>
        <v>0.004764288396</v>
      </c>
      <c r="N2165" s="24">
        <f>IFNA(VLOOKUP(A2165,'HUMAN RESOURCES processed'!$A$2:$M$2692,5,0))</f>
        <v>0.015</v>
      </c>
      <c r="O2165" s="24">
        <f>IFNA(VLOOKUP(A2165,'HUMAN RESOURCES processed'!$A$2:$M$2692,6,0))</f>
        <v>0.012</v>
      </c>
      <c r="P2165" s="24">
        <f>IFNA(VLOOKUP(A2165,'HUMAN RESOURCES processed'!$A$2:$M$2692,7,0))</f>
        <v>77</v>
      </c>
      <c r="Q2165" s="24">
        <f>IFNA(VLOOKUP(A2165,'HUMAN RESOURCES processed'!$A$2:$M$2692,8,0))</f>
        <v>71</v>
      </c>
      <c r="R2165" s="24">
        <f t="shared" si="6"/>
        <v>74</v>
      </c>
      <c r="S2165" s="24">
        <f>IFNA(VLOOKUP(A2165,'HUMAN RESOURCES processed'!$A$2:$M$2692,9,0))</f>
        <v>0.249</v>
      </c>
      <c r="T2165" s="24">
        <f>IFNA(VLOOKUP(A2165,'HUMAN RESOURCES processed'!$A$2:$M$2692,10,0))</f>
        <v>0.688</v>
      </c>
      <c r="U2165" s="24">
        <f>IFNA(VLOOKUP(A2165,'HUMAN RESOURCES processed'!$A$2:$M$2692,11,0))</f>
        <v>0.064</v>
      </c>
      <c r="V2165" s="24">
        <f>IFNA(VLOOKUP(A2165,'HUMAN RESOURCES processed'!$A$2:$M$2692,12,0))</f>
        <v>335622</v>
      </c>
      <c r="W2165" s="24">
        <f>IFNA(VLOOKUP(A2165,'HUMAN RESOURCES processed'!$A$2:$M$2692,13,0))</f>
        <v>0.823</v>
      </c>
      <c r="X2165" s="24">
        <f>IFNA(VLOOKUP(A2165,'TOURISM processed'!$A$2:$F$2692,5,0))</f>
        <v>2066000000</v>
      </c>
      <c r="Y2165" s="24">
        <f>IFNA(VLOOKUP(A2165,'TOURISM processed'!$A$2:$F$2692,6,0))</f>
        <v>541000000</v>
      </c>
      <c r="Z2165" s="24">
        <f t="shared" si="7"/>
        <v>1611.932472</v>
      </c>
      <c r="AA2165" s="24">
        <f t="shared" si="1236"/>
        <v>0</v>
      </c>
      <c r="AB2165" s="24">
        <f t="shared" si="1237"/>
        <v>0</v>
      </c>
      <c r="AC2165" s="24">
        <f t="shared" si="1238"/>
        <v>0</v>
      </c>
      <c r="AD2165" s="24">
        <f t="shared" si="1239"/>
        <v>0</v>
      </c>
      <c r="AE2165" s="24">
        <f>IFNA(VLOOKUP(A2165,'BUSINESS processed'!A2165:J4855,9,0))</f>
        <v>0.26</v>
      </c>
      <c r="AF2165" s="27">
        <f>IFNA(VLOOKUP(A2165,'BUSINESS processed'!A2165:J4855,10,0))</f>
        <v>0.754</v>
      </c>
      <c r="AG2165" s="26"/>
      <c r="AH2165" s="26"/>
      <c r="AI2165" s="26"/>
      <c r="AJ2165" s="26"/>
      <c r="AK2165" s="26"/>
      <c r="AL2165" s="26"/>
      <c r="AM2165" s="26"/>
      <c r="AN2165" s="26"/>
      <c r="AO2165" s="26"/>
      <c r="AP2165" s="26"/>
      <c r="AQ2165" s="26"/>
      <c r="AR2165" s="26"/>
      <c r="AS2165" s="26"/>
      <c r="AT2165" s="26"/>
      <c r="AU2165" s="26"/>
      <c r="AV2165" s="26"/>
      <c r="AW2165" s="26"/>
      <c r="AX2165" s="26"/>
      <c r="AY2165" s="26"/>
      <c r="AZ2165" s="26"/>
      <c r="BA2165" s="26"/>
      <c r="BB2165" s="26"/>
      <c r="BC2165" s="26"/>
      <c r="BD2165" s="26"/>
      <c r="BE2165" s="26"/>
      <c r="BF2165" s="26"/>
      <c r="BG2165" s="26"/>
      <c r="BH2165" s="26"/>
    </row>
    <row r="2166">
      <c r="A2166" s="18" t="str">
        <f t="shared" si="1"/>
        <v>The Americas_Bahamas, The-The Americas_2007</v>
      </c>
      <c r="B2166" s="19" t="s">
        <v>258</v>
      </c>
      <c r="C2166" s="20" t="s">
        <v>262</v>
      </c>
      <c r="D2166" s="21" t="s">
        <v>86</v>
      </c>
      <c r="E2166" s="22">
        <v>7.965588E9</v>
      </c>
      <c r="F2166" s="22">
        <f t="shared" si="2"/>
        <v>23287.85642</v>
      </c>
      <c r="G2166" s="23">
        <v>0.069</v>
      </c>
      <c r="H2166" s="23">
        <v>1645.0</v>
      </c>
      <c r="I2166" s="23">
        <v>0.055</v>
      </c>
      <c r="J2166" s="24">
        <f t="shared" ref="J2166:J2167" si="1241">IF(AND( C2166=C2165,D2166&gt;D2165),J2165,"")</f>
        <v>696</v>
      </c>
      <c r="K2166" s="24">
        <f t="shared" si="3"/>
        <v>0.002034796184</v>
      </c>
      <c r="L2166" s="24">
        <f>IF(AND(C2166=C2165,C2166&gt;C2165),C2165,0)</f>
        <v>0</v>
      </c>
      <c r="M2166" s="24">
        <f t="shared" si="5"/>
        <v>0</v>
      </c>
      <c r="N2166" s="24">
        <f>IFNA(VLOOKUP(A2166,'HUMAN RESOURCES processed'!$A$2:$M$2692,5,0))</f>
        <v>0.015</v>
      </c>
      <c r="O2166" s="24">
        <f>IFNA(VLOOKUP(A2166,'HUMAN RESOURCES processed'!$A$2:$M$2692,6,0))</f>
        <v>0.012</v>
      </c>
      <c r="P2166" s="24">
        <f>IFNA(VLOOKUP(A2166,'HUMAN RESOURCES processed'!$A$2:$M$2692,7,0))</f>
        <v>77</v>
      </c>
      <c r="Q2166" s="24">
        <f>IFNA(VLOOKUP(A2166,'HUMAN RESOURCES processed'!$A$2:$M$2692,8,0))</f>
        <v>71</v>
      </c>
      <c r="R2166" s="24">
        <f t="shared" si="6"/>
        <v>74</v>
      </c>
      <c r="S2166" s="24">
        <f>IFNA(VLOOKUP(A2166,'HUMAN RESOURCES processed'!$A$2:$M$2692,9,0))</f>
        <v>0.242</v>
      </c>
      <c r="T2166" s="24">
        <f>IFNA(VLOOKUP(A2166,'HUMAN RESOURCES processed'!$A$2:$M$2692,10,0))</f>
        <v>0.693</v>
      </c>
      <c r="U2166" s="24">
        <f>IFNA(VLOOKUP(A2166,'HUMAN RESOURCES processed'!$A$2:$M$2692,11,0))</f>
        <v>0.065</v>
      </c>
      <c r="V2166" s="24">
        <f>IFNA(VLOOKUP(A2166,'HUMAN RESOURCES processed'!$A$2:$M$2692,12,0))</f>
        <v>342049</v>
      </c>
      <c r="W2166" s="24">
        <f>IFNA(VLOOKUP(A2166,'HUMAN RESOURCES processed'!$A$2:$M$2692,13,0))</f>
        <v>0.824</v>
      </c>
      <c r="X2166" s="24">
        <f>IFNA(VLOOKUP(A2166,'TOURISM processed'!$A$2:$F$2692,5,0))</f>
        <v>2198000000</v>
      </c>
      <c r="Y2166" s="24">
        <f>IFNA(VLOOKUP(A2166,'TOURISM processed'!$A$2:$F$2692,6,0))</f>
        <v>538000000</v>
      </c>
      <c r="Z2166" s="24">
        <f t="shared" si="7"/>
        <v>1572.874062</v>
      </c>
      <c r="AA2166" s="24">
        <f>IFNA(VLOOKUP(A2166,'BUSINESS processed'!A2166:J4856,5,0))</f>
        <v>0.449</v>
      </c>
      <c r="AB2166" s="24">
        <f>IFNA(VLOOKUP(A2166,'BUSINESS processed'!A2166:J4856,6,0))</f>
        <v>31</v>
      </c>
      <c r="AC2166" s="24">
        <f t="shared" si="1238"/>
        <v>0</v>
      </c>
      <c r="AD2166" s="24">
        <f>IFNA(VLOOKUP(A2166,'BUSINESS processed'!A2166:J4856,8,0))</f>
        <v>58</v>
      </c>
      <c r="AE2166" s="24">
        <f>IFNA(VLOOKUP(A2166,'BUSINESS processed'!A2166:J4856,9,0))</f>
        <v>0.27</v>
      </c>
      <c r="AF2166" s="27">
        <f>IFNA(VLOOKUP(A2166,'BUSINESS processed'!A2166:J4856,10,0))</f>
        <v>1.093</v>
      </c>
      <c r="AG2166" s="26"/>
      <c r="AH2166" s="26"/>
      <c r="AI2166" s="26"/>
      <c r="AJ2166" s="26"/>
      <c r="AK2166" s="26"/>
      <c r="AL2166" s="26"/>
      <c r="AM2166" s="26"/>
      <c r="AN2166" s="26"/>
      <c r="AO2166" s="26"/>
      <c r="AP2166" s="26"/>
      <c r="AQ2166" s="26"/>
      <c r="AR2166" s="26"/>
      <c r="AS2166" s="26"/>
      <c r="AT2166" s="26"/>
      <c r="AU2166" s="26"/>
      <c r="AV2166" s="26"/>
      <c r="AW2166" s="26"/>
      <c r="AX2166" s="26"/>
      <c r="AY2166" s="26"/>
      <c r="AZ2166" s="26"/>
      <c r="BA2166" s="26"/>
      <c r="BB2166" s="26"/>
      <c r="BC2166" s="26"/>
      <c r="BD2166" s="26"/>
      <c r="BE2166" s="26"/>
      <c r="BF2166" s="26"/>
      <c r="BG2166" s="26"/>
      <c r="BH2166" s="26"/>
    </row>
    <row r="2167">
      <c r="A2167" s="18" t="str">
        <f t="shared" si="1"/>
        <v>The Americas_Bahamas, The-The Americas_2008</v>
      </c>
      <c r="B2167" s="19" t="s">
        <v>258</v>
      </c>
      <c r="C2167" s="20" t="s">
        <v>262</v>
      </c>
      <c r="D2167" s="21" t="s">
        <v>87</v>
      </c>
      <c r="E2167" s="22">
        <v>8.318996E9</v>
      </c>
      <c r="F2167" s="22">
        <f t="shared" si="2"/>
        <v>23881.8281</v>
      </c>
      <c r="G2167" s="23">
        <v>0.071</v>
      </c>
      <c r="H2167" s="23">
        <v>1721.0</v>
      </c>
      <c r="I2167" s="23">
        <v>0.055</v>
      </c>
      <c r="J2167" s="24">
        <f t="shared" si="1241"/>
        <v>696</v>
      </c>
      <c r="K2167" s="24">
        <f t="shared" si="3"/>
        <v>0.001998047884</v>
      </c>
      <c r="L2167" s="24">
        <f>IFNA(VLOOKUP(A2167,'ENERGY processed'!$A$2:$H$2692,8,0),"")</f>
        <v>1593</v>
      </c>
      <c r="M2167" s="24">
        <f t="shared" si="5"/>
        <v>0.004573118218</v>
      </c>
      <c r="N2167" s="24">
        <f>IFNA(VLOOKUP(A2167,'HUMAN RESOURCES processed'!$A$2:$M$2692,5,0))</f>
        <v>0.016</v>
      </c>
      <c r="O2167" s="24">
        <f>IFNA(VLOOKUP(A2167,'HUMAN RESOURCES processed'!$A$2:$M$2692,6,0))</f>
        <v>0.012</v>
      </c>
      <c r="P2167" s="24">
        <f>IFNA(VLOOKUP(A2167,'HUMAN RESOURCES processed'!$A$2:$M$2692,7,0))</f>
        <v>77</v>
      </c>
      <c r="Q2167" s="24">
        <f>IFNA(VLOOKUP(A2167,'HUMAN RESOURCES processed'!$A$2:$M$2692,8,0))</f>
        <v>71</v>
      </c>
      <c r="R2167" s="24">
        <f t="shared" si="6"/>
        <v>74</v>
      </c>
      <c r="S2167" s="24">
        <f>IFNA(VLOOKUP(A2167,'HUMAN RESOURCES processed'!$A$2:$M$2692,9,0))</f>
        <v>0.236</v>
      </c>
      <c r="T2167" s="24">
        <f>IFNA(VLOOKUP(A2167,'HUMAN RESOURCES processed'!$A$2:$M$2692,10,0))</f>
        <v>0.698</v>
      </c>
      <c r="U2167" s="24">
        <f>IFNA(VLOOKUP(A2167,'HUMAN RESOURCES processed'!$A$2:$M$2692,11,0))</f>
        <v>0.066</v>
      </c>
      <c r="V2167" s="24">
        <f>IFNA(VLOOKUP(A2167,'HUMAN RESOURCES processed'!$A$2:$M$2692,12,0))</f>
        <v>348340</v>
      </c>
      <c r="W2167" s="24">
        <f>IFNA(VLOOKUP(A2167,'HUMAN RESOURCES processed'!$A$2:$M$2692,13,0))</f>
        <v>0.824</v>
      </c>
      <c r="X2167" s="24">
        <f>IFNA(VLOOKUP(A2167,'TOURISM processed'!$A$2:$F$2692,5,0))</f>
        <v>2155000000</v>
      </c>
      <c r="Y2167" s="24">
        <f>IFNA(VLOOKUP(A2167,'TOURISM processed'!$A$2:$F$2692,6,0))</f>
        <v>460000000</v>
      </c>
      <c r="Z2167" s="24">
        <f t="shared" si="7"/>
        <v>1320.548889</v>
      </c>
      <c r="AA2167" s="24">
        <f>IFNA(VLOOKUP(A2167,'BUSINESS processed'!A2167:J4857,5,0))</f>
        <v>0.449</v>
      </c>
      <c r="AB2167" s="24">
        <f>IFNA(VLOOKUP(A2167,'BUSINESS processed'!A2167:J4857,6,0))</f>
        <v>31</v>
      </c>
      <c r="AC2167" s="24">
        <f t="shared" si="1238"/>
        <v>0</v>
      </c>
      <c r="AD2167" s="24">
        <f>IFNA(VLOOKUP(A2167,'BUSINESS processed'!A2167:J4857,8,0))</f>
        <v>58</v>
      </c>
      <c r="AE2167" s="24">
        <f>IFNA(VLOOKUP(A2167,'BUSINESS processed'!A2167:J4857,9,0))</f>
        <v>0.315</v>
      </c>
      <c r="AF2167" s="27">
        <f>IFNA(VLOOKUP(A2167,'BUSINESS processed'!A2167:J4857,10,0))</f>
        <v>1.028</v>
      </c>
      <c r="AG2167" s="26"/>
      <c r="AH2167" s="26"/>
      <c r="AI2167" s="26"/>
      <c r="AJ2167" s="26"/>
      <c r="AK2167" s="26"/>
      <c r="AL2167" s="26"/>
      <c r="AM2167" s="26"/>
      <c r="AN2167" s="26"/>
      <c r="AO2167" s="26"/>
      <c r="AP2167" s="26"/>
      <c r="AQ2167" s="26"/>
      <c r="AR2167" s="26"/>
      <c r="AS2167" s="26"/>
      <c r="AT2167" s="26"/>
      <c r="AU2167" s="26"/>
      <c r="AV2167" s="26"/>
      <c r="AW2167" s="26"/>
      <c r="AX2167" s="26"/>
      <c r="AY2167" s="26"/>
      <c r="AZ2167" s="26"/>
      <c r="BA2167" s="26"/>
      <c r="BB2167" s="26"/>
      <c r="BC2167" s="26"/>
      <c r="BD2167" s="26"/>
      <c r="BE2167" s="26"/>
      <c r="BF2167" s="26"/>
      <c r="BG2167" s="26"/>
      <c r="BH2167" s="26"/>
    </row>
    <row r="2168">
      <c r="A2168" s="18" t="str">
        <f t="shared" si="1"/>
        <v>The Americas_Bahamas, The-The Americas_2009</v>
      </c>
      <c r="B2168" s="19" t="s">
        <v>258</v>
      </c>
      <c r="C2168" s="20" t="s">
        <v>262</v>
      </c>
      <c r="D2168" s="21" t="s">
        <v>88</v>
      </c>
      <c r="E2168" s="22">
        <v>8.24665E9</v>
      </c>
      <c r="F2168" s="22">
        <f t="shared" si="2"/>
        <v>23263.28944</v>
      </c>
      <c r="G2168" s="23">
        <v>0.073</v>
      </c>
      <c r="H2168" s="23">
        <v>1729.0</v>
      </c>
      <c r="I2168" s="23">
        <v>0.055</v>
      </c>
      <c r="J2168" s="24">
        <f>IFNA(VLOOKUP(A2168,'ENERGY processed'!$A$2:$H$2692,7,0),"")</f>
        <v>706</v>
      </c>
      <c r="K2168" s="24">
        <f t="shared" si="3"/>
        <v>0.001991582321</v>
      </c>
      <c r="L2168" s="24">
        <f>IFNA(VLOOKUP(A2168,'ENERGY processed'!$A$2:$H$2692,8,0),"")</f>
        <v>1522</v>
      </c>
      <c r="M2168" s="24">
        <f t="shared" si="5"/>
        <v>0.004293467836</v>
      </c>
      <c r="N2168" s="24">
        <f>IFNA(VLOOKUP(A2168,'HUMAN RESOURCES processed'!$A$2:$M$2692,5,0))</f>
        <v>0.016</v>
      </c>
      <c r="O2168" s="24">
        <f>IFNA(VLOOKUP(A2168,'HUMAN RESOURCES processed'!$A$2:$M$2692,6,0))</f>
        <v>0.012</v>
      </c>
      <c r="P2168" s="24">
        <f>IFNA(VLOOKUP(A2168,'HUMAN RESOURCES processed'!$A$2:$M$2692,7,0))</f>
        <v>78</v>
      </c>
      <c r="Q2168" s="24">
        <f>IFNA(VLOOKUP(A2168,'HUMAN RESOURCES processed'!$A$2:$M$2692,8,0))</f>
        <v>71</v>
      </c>
      <c r="R2168" s="24">
        <f t="shared" si="6"/>
        <v>74.5</v>
      </c>
      <c r="S2168" s="24">
        <f>IFNA(VLOOKUP(A2168,'HUMAN RESOURCES processed'!$A$2:$M$2692,9,0))</f>
        <v>0.23</v>
      </c>
      <c r="T2168" s="24">
        <f>IFNA(VLOOKUP(A2168,'HUMAN RESOURCES processed'!$A$2:$M$2692,10,0))</f>
        <v>0.702</v>
      </c>
      <c r="U2168" s="24">
        <f>IFNA(VLOOKUP(A2168,'HUMAN RESOURCES processed'!$A$2:$M$2692,11,0))</f>
        <v>0.068</v>
      </c>
      <c r="V2168" s="24">
        <f>IFNA(VLOOKUP(A2168,'HUMAN RESOURCES processed'!$A$2:$M$2692,12,0))</f>
        <v>354492</v>
      </c>
      <c r="W2168" s="24">
        <f>IFNA(VLOOKUP(A2168,'HUMAN RESOURCES processed'!$A$2:$M$2692,13,0))</f>
        <v>0.825</v>
      </c>
      <c r="X2168" s="24">
        <f>IFNA(VLOOKUP(A2168,'TOURISM processed'!$A$2:$F$2692,5,0))</f>
        <v>2025000000</v>
      </c>
      <c r="Y2168" s="24">
        <f>IFNA(VLOOKUP(A2168,'TOURISM processed'!$A$2:$F$2692,6,0))</f>
        <v>386000000</v>
      </c>
      <c r="Z2168" s="24">
        <f t="shared" si="7"/>
        <v>1088.882119</v>
      </c>
      <c r="AA2168" s="24">
        <f>IFNA(VLOOKUP(A2168,'BUSINESS processed'!A2168:J4858,5,0))</f>
        <v>0.449</v>
      </c>
      <c r="AB2168" s="24">
        <f>IFNA(VLOOKUP(A2168,'BUSINESS processed'!A2168:J4858,6,0))</f>
        <v>31</v>
      </c>
      <c r="AC2168" s="24">
        <f t="shared" si="1238"/>
        <v>0</v>
      </c>
      <c r="AD2168" s="24">
        <f>IFNA(VLOOKUP(A2168,'BUSINESS processed'!A2168:J4858,8,0))</f>
        <v>58</v>
      </c>
      <c r="AE2168" s="24">
        <f>IFNA(VLOOKUP(A2168,'BUSINESS processed'!A2168:J4858,9,0))</f>
        <v>0.339</v>
      </c>
      <c r="AF2168" s="27">
        <f>IFNA(VLOOKUP(A2168,'BUSINESS processed'!A2168:J4858,10,0))</f>
        <v>1.012</v>
      </c>
      <c r="AG2168" s="26"/>
      <c r="AH2168" s="26"/>
      <c r="AI2168" s="26"/>
      <c r="AJ2168" s="26"/>
      <c r="AK2168" s="26"/>
      <c r="AL2168" s="26"/>
      <c r="AM2168" s="26"/>
      <c r="AN2168" s="26"/>
      <c r="AO2168" s="26"/>
      <c r="AP2168" s="26"/>
      <c r="AQ2168" s="26"/>
      <c r="AR2168" s="26"/>
      <c r="AS2168" s="26"/>
      <c r="AT2168" s="26"/>
      <c r="AU2168" s="26"/>
      <c r="AV2168" s="26"/>
      <c r="AW2168" s="26"/>
      <c r="AX2168" s="26"/>
      <c r="AY2168" s="26"/>
      <c r="AZ2168" s="26"/>
      <c r="BA2168" s="26"/>
      <c r="BB2168" s="26"/>
      <c r="BC2168" s="26"/>
      <c r="BD2168" s="26"/>
      <c r="BE2168" s="26"/>
      <c r="BF2168" s="26"/>
      <c r="BG2168" s="26"/>
      <c r="BH2168" s="26"/>
    </row>
    <row r="2169">
      <c r="A2169" s="18" t="str">
        <f t="shared" si="1"/>
        <v>The Americas_Bahamas, The-The Americas_2010</v>
      </c>
      <c r="B2169" s="19" t="s">
        <v>258</v>
      </c>
      <c r="C2169" s="20" t="s">
        <v>262</v>
      </c>
      <c r="D2169" s="21" t="s">
        <v>89</v>
      </c>
      <c r="E2169" s="22">
        <v>7.82042E9</v>
      </c>
      <c r="F2169" s="22">
        <f t="shared" si="2"/>
        <v>21693.37971</v>
      </c>
      <c r="G2169" s="23">
        <v>0.074</v>
      </c>
      <c r="H2169" s="23">
        <v>1640.0</v>
      </c>
      <c r="I2169" s="23">
        <v>0.055</v>
      </c>
      <c r="J2169" s="24">
        <f t="shared" ref="J2169:J2170" si="1242">IF(AND( C2169=C2168,D2169&gt;D2168),J2168,"")</f>
        <v>706</v>
      </c>
      <c r="K2169" s="24">
        <f t="shared" si="3"/>
        <v>0.001958401988</v>
      </c>
      <c r="L2169" s="24">
        <f t="shared" ref="L2169:L2170" si="1243">IF(AND(C2169=C2168,C2169&gt;C2168),C2168,0)</f>
        <v>0</v>
      </c>
      <c r="M2169" s="24">
        <f t="shared" si="5"/>
        <v>0</v>
      </c>
      <c r="N2169" s="24">
        <f>IFNA(VLOOKUP(A2169,'HUMAN RESOURCES processed'!$A$2:$M$2692,5,0))</f>
        <v>0.016</v>
      </c>
      <c r="O2169" s="24">
        <f>IFNA(VLOOKUP(A2169,'HUMAN RESOURCES processed'!$A$2:$M$2692,6,0))</f>
        <v>0.011</v>
      </c>
      <c r="P2169" s="24">
        <f>IFNA(VLOOKUP(A2169,'HUMAN RESOURCES processed'!$A$2:$M$2692,7,0))</f>
        <v>78</v>
      </c>
      <c r="Q2169" s="24">
        <f>IFNA(VLOOKUP(A2169,'HUMAN RESOURCES processed'!$A$2:$M$2692,8,0))</f>
        <v>72</v>
      </c>
      <c r="R2169" s="24">
        <f t="shared" si="6"/>
        <v>75</v>
      </c>
      <c r="S2169" s="24">
        <f>IFNA(VLOOKUP(A2169,'HUMAN RESOURCES processed'!$A$2:$M$2692,9,0))</f>
        <v>0.225</v>
      </c>
      <c r="T2169" s="24">
        <f>IFNA(VLOOKUP(A2169,'HUMAN RESOURCES processed'!$A$2:$M$2692,10,0))</f>
        <v>0.706</v>
      </c>
      <c r="U2169" s="24">
        <f>IFNA(VLOOKUP(A2169,'HUMAN RESOURCES processed'!$A$2:$M$2692,11,0))</f>
        <v>0.07</v>
      </c>
      <c r="V2169" s="24">
        <f>IFNA(VLOOKUP(A2169,'HUMAN RESOURCES processed'!$A$2:$M$2692,12,0))</f>
        <v>360498</v>
      </c>
      <c r="W2169" s="24">
        <f>IFNA(VLOOKUP(A2169,'HUMAN RESOURCES processed'!$A$2:$M$2692,13,0))</f>
        <v>0.825</v>
      </c>
      <c r="X2169" s="24">
        <f>IFNA(VLOOKUP(A2169,'TOURISM processed'!$A$2:$F$2692,5,0))</f>
        <v>2159000000</v>
      </c>
      <c r="Y2169" s="24">
        <f>IFNA(VLOOKUP(A2169,'TOURISM processed'!$A$2:$F$2692,6,0))</f>
        <v>369000000</v>
      </c>
      <c r="Z2169" s="24">
        <f t="shared" si="7"/>
        <v>1023.584042</v>
      </c>
      <c r="AA2169" s="24">
        <f>IFNA(VLOOKUP(A2169,'BUSINESS processed'!A2169:J4859,5,0))</f>
        <v>0.449</v>
      </c>
      <c r="AB2169" s="24">
        <f>IFNA(VLOOKUP(A2169,'BUSINESS processed'!A2169:J4859,6,0))</f>
        <v>24</v>
      </c>
      <c r="AC2169" s="24">
        <f t="shared" si="1238"/>
        <v>0</v>
      </c>
      <c r="AD2169" s="24">
        <f>IFNA(VLOOKUP(A2169,'BUSINESS processed'!A2169:J4859,8,0))</f>
        <v>58</v>
      </c>
      <c r="AE2169" s="24">
        <f>IFNA(VLOOKUP(A2169,'BUSINESS processed'!A2169:J4859,9,0))</f>
        <v>0.43</v>
      </c>
      <c r="AF2169" s="27">
        <f>IFNA(VLOOKUP(A2169,'BUSINESS processed'!A2169:J4859,10,0))</f>
        <v>1.188</v>
      </c>
      <c r="AG2169" s="26"/>
      <c r="AH2169" s="26"/>
      <c r="AI2169" s="26"/>
      <c r="AJ2169" s="26"/>
      <c r="AK2169" s="26"/>
      <c r="AL2169" s="26"/>
      <c r="AM2169" s="26"/>
      <c r="AN2169" s="26"/>
      <c r="AO2169" s="26"/>
      <c r="AP2169" s="26"/>
      <c r="AQ2169" s="26"/>
      <c r="AR2169" s="26"/>
      <c r="AS2169" s="26"/>
      <c r="AT2169" s="26"/>
      <c r="AU2169" s="26"/>
      <c r="AV2169" s="26"/>
      <c r="AW2169" s="26"/>
      <c r="AX2169" s="26"/>
      <c r="AY2169" s="26"/>
      <c r="AZ2169" s="26"/>
      <c r="BA2169" s="26"/>
      <c r="BB2169" s="26"/>
      <c r="BC2169" s="26"/>
      <c r="BD2169" s="26"/>
      <c r="BE2169" s="26"/>
      <c r="BF2169" s="26"/>
      <c r="BG2169" s="26"/>
      <c r="BH2169" s="26"/>
    </row>
    <row r="2170">
      <c r="A2170" s="18" t="str">
        <f t="shared" si="1"/>
        <v>The Americas_Bahamas, The-The Americas_2011</v>
      </c>
      <c r="B2170" s="19" t="s">
        <v>258</v>
      </c>
      <c r="C2170" s="20" t="s">
        <v>262</v>
      </c>
      <c r="D2170" s="21" t="s">
        <v>90</v>
      </c>
      <c r="E2170" s="22">
        <v>7.888087E9</v>
      </c>
      <c r="F2170" s="22">
        <f t="shared" si="2"/>
        <v>21532.67673</v>
      </c>
      <c r="G2170" s="23">
        <v>0.074</v>
      </c>
      <c r="H2170" s="23">
        <v>1626.0</v>
      </c>
      <c r="I2170" s="23">
        <v>0.055</v>
      </c>
      <c r="J2170" s="24">
        <f t="shared" si="1242"/>
        <v>706</v>
      </c>
      <c r="K2170" s="24">
        <f t="shared" si="3"/>
        <v>0.001927218827</v>
      </c>
      <c r="L2170" s="24">
        <f t="shared" si="1243"/>
        <v>0</v>
      </c>
      <c r="M2170" s="24">
        <f t="shared" si="5"/>
        <v>0</v>
      </c>
      <c r="N2170" s="24">
        <f>IFNA(VLOOKUP(A2170,'HUMAN RESOURCES processed'!$A$2:$M$2692,5,0))</f>
        <v>0.015</v>
      </c>
      <c r="O2170" s="24">
        <f>IFNA(VLOOKUP(A2170,'HUMAN RESOURCES processed'!$A$2:$M$2692,6,0))</f>
        <v>0.011</v>
      </c>
      <c r="P2170" s="24">
        <f>IFNA(VLOOKUP(A2170,'HUMAN RESOURCES processed'!$A$2:$M$2692,7,0))</f>
        <v>78</v>
      </c>
      <c r="Q2170" s="24">
        <f>IFNA(VLOOKUP(A2170,'HUMAN RESOURCES processed'!$A$2:$M$2692,8,0))</f>
        <v>72</v>
      </c>
      <c r="R2170" s="24">
        <f t="shared" si="6"/>
        <v>75</v>
      </c>
      <c r="S2170" s="24">
        <f>IFNA(VLOOKUP(A2170,'HUMAN RESOURCES processed'!$A$2:$M$2692,9,0))</f>
        <v>0.22</v>
      </c>
      <c r="T2170" s="24">
        <f>IFNA(VLOOKUP(A2170,'HUMAN RESOURCES processed'!$A$2:$M$2692,10,0))</f>
        <v>0.708</v>
      </c>
      <c r="U2170" s="24">
        <f>IFNA(VLOOKUP(A2170,'HUMAN RESOURCES processed'!$A$2:$M$2692,11,0))</f>
        <v>0.072</v>
      </c>
      <c r="V2170" s="24">
        <f>IFNA(VLOOKUP(A2170,'HUMAN RESOURCES processed'!$A$2:$M$2692,12,0))</f>
        <v>366331</v>
      </c>
      <c r="W2170" s="24">
        <f>IFNA(VLOOKUP(A2170,'HUMAN RESOURCES processed'!$A$2:$M$2692,13,0))</f>
        <v>0.826</v>
      </c>
      <c r="X2170" s="24">
        <f>IFNA(VLOOKUP(A2170,'TOURISM processed'!$A$2:$F$2692,5,0))</f>
        <v>2223000000</v>
      </c>
      <c r="Y2170" s="24">
        <f>IFNA(VLOOKUP(A2170,'TOURISM processed'!$A$2:$F$2692,6,0))</f>
        <v>347000000</v>
      </c>
      <c r="Z2170" s="24">
        <f t="shared" si="7"/>
        <v>947.2307831</v>
      </c>
      <c r="AA2170" s="24">
        <f>IFNA(VLOOKUP(A2170,'BUSINESS processed'!A2170:J4860,5,0))</f>
        <v>0.466</v>
      </c>
      <c r="AB2170" s="24">
        <f>IFNA(VLOOKUP(A2170,'BUSINESS processed'!A2170:J4860,6,0))</f>
        <v>24</v>
      </c>
      <c r="AC2170" s="24">
        <f t="shared" si="1238"/>
        <v>0</v>
      </c>
      <c r="AD2170" s="24">
        <f>IFNA(VLOOKUP(A2170,'BUSINESS processed'!A2170:J4860,8,0))</f>
        <v>58</v>
      </c>
      <c r="AE2170" s="24">
        <f>IFNA(VLOOKUP(A2170,'BUSINESS processed'!A2170:J4860,9,0))</f>
        <v>0.65</v>
      </c>
      <c r="AF2170" s="27">
        <f>IFNA(VLOOKUP(A2170,'BUSINESS processed'!A2170:J4860,10,0))</f>
        <v>0.816</v>
      </c>
      <c r="AG2170" s="26"/>
      <c r="AH2170" s="26"/>
      <c r="AI2170" s="26"/>
      <c r="AJ2170" s="26"/>
      <c r="AK2170" s="26"/>
      <c r="AL2170" s="26"/>
      <c r="AM2170" s="26"/>
      <c r="AN2170" s="26"/>
      <c r="AO2170" s="26"/>
      <c r="AP2170" s="26"/>
      <c r="AQ2170" s="26"/>
      <c r="AR2170" s="26"/>
      <c r="AS2170" s="26"/>
      <c r="AT2170" s="26"/>
      <c r="AU2170" s="26"/>
      <c r="AV2170" s="26"/>
      <c r="AW2170" s="26"/>
      <c r="AX2170" s="26"/>
      <c r="AY2170" s="26"/>
      <c r="AZ2170" s="26"/>
      <c r="BA2170" s="26"/>
      <c r="BB2170" s="26"/>
      <c r="BC2170" s="26"/>
      <c r="BD2170" s="26"/>
      <c r="BE2170" s="26"/>
      <c r="BF2170" s="26"/>
      <c r="BG2170" s="26"/>
      <c r="BH2170" s="26"/>
    </row>
    <row r="2171">
      <c r="A2171" s="18" t="str">
        <f t="shared" si="1"/>
        <v>The Americas_Bahamas, The-The Americas_2012</v>
      </c>
      <c r="B2171" s="19" t="s">
        <v>258</v>
      </c>
      <c r="C2171" s="20" t="s">
        <v>262</v>
      </c>
      <c r="D2171" s="21" t="s">
        <v>91</v>
      </c>
      <c r="E2171" s="22">
        <v>7.872584E9</v>
      </c>
      <c r="F2171" s="22">
        <f t="shared" si="2"/>
        <v>21165.13604</v>
      </c>
      <c r="G2171" s="23">
        <v>0.075</v>
      </c>
      <c r="H2171" s="23">
        <v>1622.0</v>
      </c>
      <c r="I2171" s="23">
        <v>0.051</v>
      </c>
      <c r="J2171" s="24">
        <f>IFNA(VLOOKUP(A2171,'ENERGY processed'!$A$2:$H$2692,7,0),"")</f>
        <v>664</v>
      </c>
      <c r="K2171" s="24">
        <f t="shared" si="3"/>
        <v>0.001785138187</v>
      </c>
      <c r="L2171" s="24">
        <f>IFNA(VLOOKUP(A2171,'ENERGY processed'!$A$2:$H$2692,8,0),"")</f>
        <v>1646</v>
      </c>
      <c r="M2171" s="24">
        <f t="shared" si="5"/>
        <v>0.004425207012</v>
      </c>
      <c r="N2171" s="24">
        <f>IFNA(VLOOKUP(A2171,'HUMAN RESOURCES processed'!$A$2:$M$2692,5,0))</f>
        <v>0.015</v>
      </c>
      <c r="O2171" s="24">
        <f>IFNA(VLOOKUP(A2171,'HUMAN RESOURCES processed'!$A$2:$M$2692,6,0))</f>
        <v>0.011</v>
      </c>
      <c r="P2171" s="24">
        <f>IFNA(VLOOKUP(A2171,'HUMAN RESOURCES processed'!$A$2:$M$2692,7,0))</f>
        <v>78</v>
      </c>
      <c r="Q2171" s="24">
        <f>IFNA(VLOOKUP(A2171,'HUMAN RESOURCES processed'!$A$2:$M$2692,8,0))</f>
        <v>72</v>
      </c>
      <c r="R2171" s="24">
        <f t="shared" si="6"/>
        <v>75</v>
      </c>
      <c r="S2171" s="24">
        <f>IFNA(VLOOKUP(A2171,'HUMAN RESOURCES processed'!$A$2:$M$2692,9,0))</f>
        <v>0.216</v>
      </c>
      <c r="T2171" s="24">
        <f>IFNA(VLOOKUP(A2171,'HUMAN RESOURCES processed'!$A$2:$M$2692,10,0))</f>
        <v>0.71</v>
      </c>
      <c r="U2171" s="24">
        <f>IFNA(VLOOKUP(A2171,'HUMAN RESOURCES processed'!$A$2:$M$2692,11,0))</f>
        <v>0.074</v>
      </c>
      <c r="V2171" s="24">
        <f>IFNA(VLOOKUP(A2171,'HUMAN RESOURCES processed'!$A$2:$M$2692,12,0))</f>
        <v>371960</v>
      </c>
      <c r="W2171" s="24">
        <f>IFNA(VLOOKUP(A2171,'HUMAN RESOURCES processed'!$A$2:$M$2692,13,0))</f>
        <v>0.827</v>
      </c>
      <c r="X2171" s="24">
        <f>IFNA(VLOOKUP(A2171,'TOURISM processed'!$A$2:$F$2692,5,0))</f>
        <v>2415000000</v>
      </c>
      <c r="Y2171" s="24">
        <f>IFNA(VLOOKUP(A2171,'TOURISM processed'!$A$2:$F$2692,6,0))</f>
        <v>384000000</v>
      </c>
      <c r="Z2171" s="24">
        <f t="shared" si="7"/>
        <v>1032.369072</v>
      </c>
      <c r="AA2171" s="24">
        <f>IFNA(VLOOKUP(A2171,'BUSINESS processed'!A2171:J4861,5,0))</f>
        <v>0.466</v>
      </c>
      <c r="AB2171" s="24">
        <f>IFNA(VLOOKUP(A2171,'BUSINESS processed'!A2171:J4861,6,0))</f>
        <v>24</v>
      </c>
      <c r="AC2171" s="24">
        <f>IFNA(VLOOKUP(A2171,'BUSINESS processed'!A2171:J4861,7,0))</f>
        <v>76</v>
      </c>
      <c r="AD2171" s="24">
        <f>IFNA(VLOOKUP(A2171,'BUSINESS processed'!A2171:J4861,8,0))</f>
        <v>58</v>
      </c>
      <c r="AE2171" s="24">
        <f>IFNA(VLOOKUP(A2171,'BUSINESS processed'!A2171:J4861,9,0))</f>
        <v>0.717</v>
      </c>
      <c r="AF2171" s="27">
        <f>IFNA(VLOOKUP(A2171,'BUSINESS processed'!A2171:J4861,10,0))</f>
        <v>0.807</v>
      </c>
      <c r="AG2171" s="26"/>
      <c r="AH2171" s="26"/>
      <c r="AI2171" s="26"/>
      <c r="AJ2171" s="26"/>
      <c r="AK2171" s="26"/>
      <c r="AL2171" s="26"/>
      <c r="AM2171" s="26"/>
      <c r="AN2171" s="26"/>
      <c r="AO2171" s="26"/>
      <c r="AP2171" s="26"/>
      <c r="AQ2171" s="26"/>
      <c r="AR2171" s="26"/>
      <c r="AS2171" s="26"/>
      <c r="AT2171" s="26"/>
      <c r="AU2171" s="26"/>
      <c r="AV2171" s="26"/>
      <c r="AW2171" s="26"/>
      <c r="AX2171" s="26"/>
      <c r="AY2171" s="26"/>
      <c r="AZ2171" s="26"/>
      <c r="BA2171" s="26"/>
      <c r="BB2171" s="26"/>
      <c r="BC2171" s="26"/>
      <c r="BD2171" s="26"/>
      <c r="BE2171" s="26"/>
      <c r="BF2171" s="26"/>
      <c r="BG2171" s="26"/>
      <c r="BH2171" s="26"/>
    </row>
    <row r="2172">
      <c r="A2172" s="18" t="str">
        <f t="shared" si="1"/>
        <v>The Americas_Barbados-The Americas_2000</v>
      </c>
      <c r="B2172" s="19" t="s">
        <v>258</v>
      </c>
      <c r="C2172" s="20" t="s">
        <v>263</v>
      </c>
      <c r="D2172" s="21" t="s">
        <v>70</v>
      </c>
      <c r="E2172" s="22">
        <v>4.22485E9</v>
      </c>
      <c r="F2172" s="22">
        <f t="shared" si="2"/>
        <v>15812.15614</v>
      </c>
      <c r="G2172" s="23">
        <v>0.063</v>
      </c>
      <c r="H2172" s="23">
        <v>938.0</v>
      </c>
      <c r="I2172" s="23">
        <v>0.087</v>
      </c>
      <c r="J2172" s="24">
        <f t="shared" ref="J2172:J2176" si="1244">IF(AND( C2172=C2171,D2172&gt;D2171),J2171,0)</f>
        <v>0</v>
      </c>
      <c r="K2172" s="24">
        <f t="shared" si="3"/>
        <v>0</v>
      </c>
      <c r="L2172" s="24">
        <f t="shared" ref="L2172:L2173" si="1245">IF(AND(C2172=C2171,C2172&gt;C2171),C2171,0)</f>
        <v>0</v>
      </c>
      <c r="M2172" s="24">
        <f t="shared" si="5"/>
        <v>0</v>
      </c>
      <c r="N2172" s="24">
        <f>IFNA(VLOOKUP(A2172,'HUMAN RESOURCES processed'!$A$2:$M$2692,5,0))</f>
        <v>0.013</v>
      </c>
      <c r="O2172" s="24">
        <f>IFNA(VLOOKUP(A2172,'HUMAN RESOURCES processed'!$A$2:$M$2692,6,0))</f>
        <v>0.015</v>
      </c>
      <c r="P2172" s="24">
        <f>IFNA(VLOOKUP(A2172,'HUMAN RESOURCES processed'!$A$2:$M$2692,7,0))</f>
        <v>75</v>
      </c>
      <c r="Q2172" s="24">
        <f>IFNA(VLOOKUP(A2172,'HUMAN RESOURCES processed'!$A$2:$M$2692,8,0))</f>
        <v>71</v>
      </c>
      <c r="R2172" s="24">
        <f t="shared" si="6"/>
        <v>73</v>
      </c>
      <c r="S2172" s="24">
        <f>IFNA(VLOOKUP(A2172,'HUMAN RESOURCES processed'!$A$2:$M$2692,9,0))</f>
        <v>0.219</v>
      </c>
      <c r="T2172" s="24">
        <f>IFNA(VLOOKUP(A2172,'HUMAN RESOURCES processed'!$A$2:$M$2692,10,0))</f>
        <v>0.666</v>
      </c>
      <c r="U2172" s="24">
        <f>IFNA(VLOOKUP(A2172,'HUMAN RESOURCES processed'!$A$2:$M$2692,11,0))</f>
        <v>0.115</v>
      </c>
      <c r="V2172" s="24">
        <f>IFNA(VLOOKUP(A2172,'HUMAN RESOURCES processed'!$A$2:$M$2692,12,0))</f>
        <v>267190</v>
      </c>
      <c r="W2172" s="24">
        <f>IFNA(VLOOKUP(A2172,'HUMAN RESOURCES processed'!$A$2:$M$2692,13,0))</f>
        <v>0.338</v>
      </c>
      <c r="X2172" s="24">
        <f>IFNA(VLOOKUP(A2172,'TOURISM processed'!$A$2:$F$2692,5,0))</f>
        <v>733000000</v>
      </c>
      <c r="Y2172" s="24">
        <f>IFNA(VLOOKUP(A2172,'TOURISM processed'!$A$2:$F$2692,6,0))</f>
        <v>141000000</v>
      </c>
      <c r="Z2172" s="24">
        <f t="shared" si="7"/>
        <v>527.7143606</v>
      </c>
      <c r="AA2172" s="24">
        <f t="shared" ref="AA2172:AA2182" si="1246">IF(AND(C2172=C2171,D2172&gt;D2171),AA2171,0)</f>
        <v>0</v>
      </c>
      <c r="AB2172" s="24">
        <f t="shared" ref="AB2172:AB2182" si="1247">IF(AND(C2172=C2171,D2172&gt;D2171),AB2171,0)</f>
        <v>0</v>
      </c>
      <c r="AC2172" s="24">
        <f t="shared" ref="AC2172:AC2183" si="1248">IF(AND(C2172=C2171,D2172&gt;D2171),AC2171,0)</f>
        <v>0</v>
      </c>
      <c r="AD2172" s="24">
        <f t="shared" ref="AD2172:AD2182" si="1249">IF(AND(C2172=C2171,D2172&gt;D2171),AD2171,0)</f>
        <v>0</v>
      </c>
      <c r="AE2172" s="24">
        <f>IFNA(VLOOKUP(A2172,'BUSINESS processed'!A2172:J4862,9,0))</f>
        <v>0.04</v>
      </c>
      <c r="AF2172" s="27">
        <f>IFNA(VLOOKUP(A2172,'BUSINESS processed'!A2172:J4862,10,0))</f>
        <v>0.107</v>
      </c>
      <c r="AG2172" s="26"/>
      <c r="AH2172" s="26"/>
      <c r="AI2172" s="26"/>
      <c r="AJ2172" s="26"/>
      <c r="AK2172" s="26"/>
      <c r="AL2172" s="26"/>
      <c r="AM2172" s="26"/>
      <c r="AN2172" s="26"/>
      <c r="AO2172" s="26"/>
      <c r="AP2172" s="26"/>
      <c r="AQ2172" s="26"/>
      <c r="AR2172" s="26"/>
      <c r="AS2172" s="26"/>
      <c r="AT2172" s="26"/>
      <c r="AU2172" s="26"/>
      <c r="AV2172" s="26"/>
      <c r="AW2172" s="26"/>
      <c r="AX2172" s="26"/>
      <c r="AY2172" s="26"/>
      <c r="AZ2172" s="26"/>
      <c r="BA2172" s="26"/>
      <c r="BB2172" s="26"/>
      <c r="BC2172" s="26"/>
      <c r="BD2172" s="26"/>
      <c r="BE2172" s="26"/>
      <c r="BF2172" s="26"/>
      <c r="BG2172" s="26"/>
      <c r="BH2172" s="26"/>
    </row>
    <row r="2173">
      <c r="A2173" s="18" t="str">
        <f t="shared" si="1"/>
        <v>The Americas_Barbados-The Americas_2001</v>
      </c>
      <c r="B2173" s="19" t="s">
        <v>258</v>
      </c>
      <c r="C2173" s="20" t="s">
        <v>263</v>
      </c>
      <c r="D2173" s="21" t="s">
        <v>71</v>
      </c>
      <c r="E2173" s="22">
        <v>3.1195E9</v>
      </c>
      <c r="F2173" s="22">
        <f t="shared" si="2"/>
        <v>11627.08352</v>
      </c>
      <c r="G2173" s="23">
        <v>0.063</v>
      </c>
      <c r="H2173" s="23">
        <v>602.0</v>
      </c>
      <c r="I2173" s="23">
        <v>0.102</v>
      </c>
      <c r="J2173" s="24">
        <f t="shared" si="1244"/>
        <v>0</v>
      </c>
      <c r="K2173" s="24">
        <f t="shared" si="3"/>
        <v>0</v>
      </c>
      <c r="L2173" s="24">
        <f t="shared" si="1245"/>
        <v>0</v>
      </c>
      <c r="M2173" s="24">
        <f t="shared" si="5"/>
        <v>0</v>
      </c>
      <c r="N2173" s="24">
        <f>IFNA(VLOOKUP(A2173,'HUMAN RESOURCES processed'!$A$2:$M$2692,5,0))</f>
        <v>0.013</v>
      </c>
      <c r="O2173" s="24">
        <f>IFNA(VLOOKUP(A2173,'HUMAN RESOURCES processed'!$A$2:$M$2692,6,0))</f>
        <v>0.015</v>
      </c>
      <c r="P2173" s="24">
        <f>IFNA(VLOOKUP(A2173,'HUMAN RESOURCES processed'!$A$2:$M$2692,7,0))</f>
        <v>76</v>
      </c>
      <c r="Q2173" s="24">
        <f>IFNA(VLOOKUP(A2173,'HUMAN RESOURCES processed'!$A$2:$M$2692,8,0))</f>
        <v>71</v>
      </c>
      <c r="R2173" s="24">
        <f t="shared" si="6"/>
        <v>73.5</v>
      </c>
      <c r="S2173" s="24">
        <f>IFNA(VLOOKUP(A2173,'HUMAN RESOURCES processed'!$A$2:$M$2692,9,0))</f>
        <v>0.217</v>
      </c>
      <c r="T2173" s="24">
        <f>IFNA(VLOOKUP(A2173,'HUMAN RESOURCES processed'!$A$2:$M$2692,10,0))</f>
        <v>0.669</v>
      </c>
      <c r="U2173" s="24">
        <f>IFNA(VLOOKUP(A2173,'HUMAN RESOURCES processed'!$A$2:$M$2692,11,0))</f>
        <v>0.115</v>
      </c>
      <c r="V2173" s="24">
        <f>IFNA(VLOOKUP(A2173,'HUMAN RESOURCES processed'!$A$2:$M$2692,12,0))</f>
        <v>268296</v>
      </c>
      <c r="W2173" s="24">
        <f>IFNA(VLOOKUP(A2173,'HUMAN RESOURCES processed'!$A$2:$M$2692,13,0))</f>
        <v>0.337</v>
      </c>
      <c r="X2173" s="24">
        <f>IFNA(VLOOKUP(A2173,'TOURISM processed'!$A$2:$F$2692,5,0))</f>
        <v>706000000</v>
      </c>
      <c r="Y2173" s="24">
        <f>IFNA(VLOOKUP(A2173,'TOURISM processed'!$A$2:$F$2692,6,0))</f>
        <v>149000000</v>
      </c>
      <c r="Z2173" s="24">
        <f t="shared" si="7"/>
        <v>555.3567701</v>
      </c>
      <c r="AA2173" s="24">
        <f t="shared" si="1246"/>
        <v>0</v>
      </c>
      <c r="AB2173" s="24">
        <f t="shared" si="1247"/>
        <v>0</v>
      </c>
      <c r="AC2173" s="24">
        <f t="shared" si="1248"/>
        <v>0</v>
      </c>
      <c r="AD2173" s="24">
        <f t="shared" si="1249"/>
        <v>0</v>
      </c>
      <c r="AE2173" s="24">
        <f>IFNA(VLOOKUP(A2173,'BUSINESS processed'!A2173:J4863,9,0))</f>
        <v>0.119</v>
      </c>
      <c r="AF2173" s="27">
        <f>IFNA(VLOOKUP(A2173,'BUSINESS processed'!A2173:J4863,10,0))</f>
        <v>0.198</v>
      </c>
      <c r="AG2173" s="26"/>
      <c r="AH2173" s="26"/>
      <c r="AI2173" s="26"/>
      <c r="AJ2173" s="26"/>
      <c r="AK2173" s="26"/>
      <c r="AL2173" s="26"/>
      <c r="AM2173" s="26"/>
      <c r="AN2173" s="26"/>
      <c r="AO2173" s="26"/>
      <c r="AP2173" s="26"/>
      <c r="AQ2173" s="26"/>
      <c r="AR2173" s="26"/>
      <c r="AS2173" s="26"/>
      <c r="AT2173" s="26"/>
      <c r="AU2173" s="26"/>
      <c r="AV2173" s="26"/>
      <c r="AW2173" s="26"/>
      <c r="AX2173" s="26"/>
      <c r="AY2173" s="26"/>
      <c r="AZ2173" s="26"/>
      <c r="BA2173" s="26"/>
      <c r="BB2173" s="26"/>
      <c r="BC2173" s="26"/>
      <c r="BD2173" s="26"/>
      <c r="BE2173" s="26"/>
      <c r="BF2173" s="26"/>
      <c r="BG2173" s="26"/>
      <c r="BH2173" s="26"/>
    </row>
    <row r="2174">
      <c r="A2174" s="18" t="str">
        <f t="shared" si="1"/>
        <v>The Americas_Barbados-The Americas_2002</v>
      </c>
      <c r="B2174" s="19" t="s">
        <v>258</v>
      </c>
      <c r="C2174" s="20" t="s">
        <v>263</v>
      </c>
      <c r="D2174" s="21" t="s">
        <v>72</v>
      </c>
      <c r="E2174" s="22">
        <v>3.11235E9</v>
      </c>
      <c r="F2174" s="22">
        <f t="shared" si="2"/>
        <v>11547.58018</v>
      </c>
      <c r="G2174" s="23">
        <v>0.067</v>
      </c>
      <c r="H2174" s="23">
        <v>635.0</v>
      </c>
      <c r="I2174" s="23">
        <v>0.096</v>
      </c>
      <c r="J2174" s="24">
        <f t="shared" si="1244"/>
        <v>0</v>
      </c>
      <c r="K2174" s="24">
        <f t="shared" si="3"/>
        <v>0</v>
      </c>
      <c r="L2174" s="24">
        <f>IFNA(VLOOKUP(A2174,'ENERGY processed'!$A$2:$H$2692,8,0),"")</f>
        <v>1503</v>
      </c>
      <c r="M2174" s="24">
        <f t="shared" si="5"/>
        <v>0.005576497826</v>
      </c>
      <c r="N2174" s="24">
        <f>IFNA(VLOOKUP(A2174,'HUMAN RESOURCES processed'!$A$2:$M$2692,5,0))</f>
        <v>0.013</v>
      </c>
      <c r="O2174" s="24">
        <f>IFNA(VLOOKUP(A2174,'HUMAN RESOURCES processed'!$A$2:$M$2692,6,0))</f>
        <v>0.015</v>
      </c>
      <c r="P2174" s="24">
        <f>IFNA(VLOOKUP(A2174,'HUMAN RESOURCES processed'!$A$2:$M$2692,7,0))</f>
        <v>76</v>
      </c>
      <c r="Q2174" s="24">
        <f>IFNA(VLOOKUP(A2174,'HUMAN RESOURCES processed'!$A$2:$M$2692,8,0))</f>
        <v>71</v>
      </c>
      <c r="R2174" s="24">
        <f t="shared" si="6"/>
        <v>73.5</v>
      </c>
      <c r="S2174" s="24">
        <f>IFNA(VLOOKUP(A2174,'HUMAN RESOURCES processed'!$A$2:$M$2692,9,0))</f>
        <v>0.214</v>
      </c>
      <c r="T2174" s="24">
        <f>IFNA(VLOOKUP(A2174,'HUMAN RESOURCES processed'!$A$2:$M$2692,10,0))</f>
        <v>0.672</v>
      </c>
      <c r="U2174" s="24">
        <f>IFNA(VLOOKUP(A2174,'HUMAN RESOURCES processed'!$A$2:$M$2692,11,0))</f>
        <v>0.114</v>
      </c>
      <c r="V2174" s="24">
        <f>IFNA(VLOOKUP(A2174,'HUMAN RESOURCES processed'!$A$2:$M$2692,12,0))</f>
        <v>269524</v>
      </c>
      <c r="W2174" s="24">
        <f>IFNA(VLOOKUP(A2174,'HUMAN RESOURCES processed'!$A$2:$M$2692,13,0))</f>
        <v>0.335</v>
      </c>
      <c r="X2174" s="24">
        <f>IFNA(VLOOKUP(A2174,'TOURISM processed'!$A$2:$F$2692,5,0))</f>
        <v>666000000</v>
      </c>
      <c r="Y2174" s="24">
        <f>IFNA(VLOOKUP(A2174,'TOURISM processed'!$A$2:$F$2692,6,0))</f>
        <v>146000000</v>
      </c>
      <c r="Z2174" s="24">
        <f t="shared" si="7"/>
        <v>541.6957303</v>
      </c>
      <c r="AA2174" s="24">
        <f t="shared" si="1246"/>
        <v>0</v>
      </c>
      <c r="AB2174" s="24">
        <f t="shared" si="1247"/>
        <v>0</v>
      </c>
      <c r="AC2174" s="24">
        <f t="shared" si="1248"/>
        <v>0</v>
      </c>
      <c r="AD2174" s="24">
        <f t="shared" si="1249"/>
        <v>0</v>
      </c>
      <c r="AE2174" s="24">
        <f>IFNA(VLOOKUP(A2174,'BUSINESS processed'!A2174:J4864,9,0))</f>
        <v>0.278</v>
      </c>
      <c r="AF2174" s="27">
        <f>IFNA(VLOOKUP(A2174,'BUSINESS processed'!A2174:J4864,10,0))</f>
        <v>0.361</v>
      </c>
      <c r="AG2174" s="26"/>
      <c r="AH2174" s="26"/>
      <c r="AI2174" s="26"/>
      <c r="AJ2174" s="26"/>
      <c r="AK2174" s="26"/>
      <c r="AL2174" s="26"/>
      <c r="AM2174" s="26"/>
      <c r="AN2174" s="26"/>
      <c r="AO2174" s="26"/>
      <c r="AP2174" s="26"/>
      <c r="AQ2174" s="26"/>
      <c r="AR2174" s="26"/>
      <c r="AS2174" s="26"/>
      <c r="AT2174" s="26"/>
      <c r="AU2174" s="26"/>
      <c r="AV2174" s="26"/>
      <c r="AW2174" s="26"/>
      <c r="AX2174" s="26"/>
      <c r="AY2174" s="26"/>
      <c r="AZ2174" s="26"/>
      <c r="BA2174" s="26"/>
      <c r="BB2174" s="26"/>
      <c r="BC2174" s="26"/>
      <c r="BD2174" s="26"/>
      <c r="BE2174" s="26"/>
      <c r="BF2174" s="26"/>
      <c r="BG2174" s="26"/>
      <c r="BH2174" s="26"/>
    </row>
    <row r="2175">
      <c r="A2175" s="18" t="str">
        <f t="shared" si="1"/>
        <v>The Americas_Barbados-The Americas_2003</v>
      </c>
      <c r="B2175" s="19" t="s">
        <v>258</v>
      </c>
      <c r="C2175" s="20" t="s">
        <v>263</v>
      </c>
      <c r="D2175" s="21" t="s">
        <v>74</v>
      </c>
      <c r="E2175" s="22">
        <v>3.1686E9</v>
      </c>
      <c r="F2175" s="22">
        <f t="shared" si="2"/>
        <v>11698.98539</v>
      </c>
      <c r="G2175" s="23">
        <v>0.074</v>
      </c>
      <c r="H2175" s="23">
        <v>677.0</v>
      </c>
      <c r="I2175" s="23">
        <v>0.085</v>
      </c>
      <c r="J2175" s="24">
        <f t="shared" si="1244"/>
        <v>0</v>
      </c>
      <c r="K2175" s="24">
        <f t="shared" si="3"/>
        <v>0</v>
      </c>
      <c r="L2175" s="24">
        <f>IFNA(VLOOKUP(A2175,'ENERGY processed'!$A$2:$H$2692,8,0),"")</f>
        <v>1624</v>
      </c>
      <c r="M2175" s="24">
        <f t="shared" si="5"/>
        <v>0.005996071539</v>
      </c>
      <c r="N2175" s="24">
        <f>IFNA(VLOOKUP(A2175,'HUMAN RESOURCES processed'!$A$2:$M$2692,5,0))</f>
        <v>0.013</v>
      </c>
      <c r="O2175" s="24">
        <f>IFNA(VLOOKUP(A2175,'HUMAN RESOURCES processed'!$A$2:$M$2692,6,0))</f>
        <v>0.015</v>
      </c>
      <c r="P2175" s="24">
        <f>IFNA(VLOOKUP(A2175,'HUMAN RESOURCES processed'!$A$2:$M$2692,7,0))</f>
        <v>76</v>
      </c>
      <c r="Q2175" s="24">
        <f>IFNA(VLOOKUP(A2175,'HUMAN RESOURCES processed'!$A$2:$M$2692,8,0))</f>
        <v>71</v>
      </c>
      <c r="R2175" s="24">
        <f t="shared" si="6"/>
        <v>73.5</v>
      </c>
      <c r="S2175" s="24">
        <f>IFNA(VLOOKUP(A2175,'HUMAN RESOURCES processed'!$A$2:$M$2692,9,0))</f>
        <v>0.211</v>
      </c>
      <c r="T2175" s="24">
        <f>IFNA(VLOOKUP(A2175,'HUMAN RESOURCES processed'!$A$2:$M$2692,10,0))</f>
        <v>0.677</v>
      </c>
      <c r="U2175" s="24">
        <f>IFNA(VLOOKUP(A2175,'HUMAN RESOURCES processed'!$A$2:$M$2692,11,0))</f>
        <v>0.112</v>
      </c>
      <c r="V2175" s="24">
        <f>IFNA(VLOOKUP(A2175,'HUMAN RESOURCES processed'!$A$2:$M$2692,12,0))</f>
        <v>270844</v>
      </c>
      <c r="W2175" s="24">
        <f>IFNA(VLOOKUP(A2175,'HUMAN RESOURCES processed'!$A$2:$M$2692,13,0))</f>
        <v>0.333</v>
      </c>
      <c r="X2175" s="24">
        <f>IFNA(VLOOKUP(A2175,'TOURISM processed'!$A$2:$F$2692,5,0))</f>
        <v>767000000</v>
      </c>
      <c r="Y2175" s="24">
        <f>IFNA(VLOOKUP(A2175,'TOURISM processed'!$A$2:$F$2692,6,0))</f>
        <v>153000000</v>
      </c>
      <c r="Z2175" s="24">
        <f t="shared" si="7"/>
        <v>564.9008285</v>
      </c>
      <c r="AA2175" s="24">
        <f t="shared" si="1246"/>
        <v>0</v>
      </c>
      <c r="AB2175" s="24">
        <f t="shared" si="1247"/>
        <v>0</v>
      </c>
      <c r="AC2175" s="24">
        <f t="shared" si="1248"/>
        <v>0</v>
      </c>
      <c r="AD2175" s="24">
        <f t="shared" si="1249"/>
        <v>0</v>
      </c>
      <c r="AE2175" s="24">
        <f>IFNA(VLOOKUP(A2175,'BUSINESS processed'!A2175:J4865,9,0))</f>
        <v>0.397</v>
      </c>
      <c r="AF2175" s="27">
        <f>IFNA(VLOOKUP(A2175,'BUSINESS processed'!A2175:J4865,10,0))</f>
        <v>0.517</v>
      </c>
      <c r="AG2175" s="26"/>
      <c r="AH2175" s="26"/>
      <c r="AI2175" s="26"/>
      <c r="AJ2175" s="26"/>
      <c r="AK2175" s="26"/>
      <c r="AL2175" s="26"/>
      <c r="AM2175" s="26"/>
      <c r="AN2175" s="26"/>
      <c r="AO2175" s="26"/>
      <c r="AP2175" s="26"/>
      <c r="AQ2175" s="26"/>
      <c r="AR2175" s="26"/>
      <c r="AS2175" s="26"/>
      <c r="AT2175" s="26"/>
      <c r="AU2175" s="26"/>
      <c r="AV2175" s="26"/>
      <c r="AW2175" s="26"/>
      <c r="AX2175" s="26"/>
      <c r="AY2175" s="26"/>
      <c r="AZ2175" s="26"/>
      <c r="BA2175" s="26"/>
      <c r="BB2175" s="26"/>
      <c r="BC2175" s="26"/>
      <c r="BD2175" s="26"/>
      <c r="BE2175" s="26"/>
      <c r="BF2175" s="26"/>
      <c r="BG2175" s="26"/>
      <c r="BH2175" s="26"/>
    </row>
    <row r="2176">
      <c r="A2176" s="18" t="str">
        <f t="shared" si="1"/>
        <v>The Americas_Barbados-The Americas_2004</v>
      </c>
      <c r="B2176" s="19" t="s">
        <v>258</v>
      </c>
      <c r="C2176" s="20" t="s">
        <v>263</v>
      </c>
      <c r="D2176" s="21" t="s">
        <v>83</v>
      </c>
      <c r="E2176" s="22">
        <v>3.2712E9</v>
      </c>
      <c r="F2176" s="22">
        <f t="shared" si="2"/>
        <v>12017.41335</v>
      </c>
      <c r="G2176" s="23">
        <v>0.071</v>
      </c>
      <c r="H2176" s="23">
        <v>702.0</v>
      </c>
      <c r="I2176" s="23">
        <v>0.085</v>
      </c>
      <c r="J2176" s="24">
        <f t="shared" si="1244"/>
        <v>0</v>
      </c>
      <c r="K2176" s="24">
        <f t="shared" si="3"/>
        <v>0</v>
      </c>
      <c r="L2176" s="24">
        <f>IFNA(VLOOKUP(A2176,'ENERGY processed'!$A$2:$H$2692,8,0),"")</f>
        <v>1635</v>
      </c>
      <c r="M2176" s="24">
        <f t="shared" si="5"/>
        <v>0.006006502452</v>
      </c>
      <c r="N2176" s="24">
        <f>IFNA(VLOOKUP(A2176,'HUMAN RESOURCES processed'!$A$2:$M$2692,5,0))</f>
        <v>0.013</v>
      </c>
      <c r="O2176" s="24">
        <f>IFNA(VLOOKUP(A2176,'HUMAN RESOURCES processed'!$A$2:$M$2692,6,0))</f>
        <v>0.015</v>
      </c>
      <c r="P2176" s="24">
        <f>IFNA(VLOOKUP(A2176,'HUMAN RESOURCES processed'!$A$2:$M$2692,7,0))</f>
        <v>76</v>
      </c>
      <c r="Q2176" s="24">
        <f>IFNA(VLOOKUP(A2176,'HUMAN RESOURCES processed'!$A$2:$M$2692,8,0))</f>
        <v>71</v>
      </c>
      <c r="R2176" s="24">
        <f t="shared" si="6"/>
        <v>73.5</v>
      </c>
      <c r="S2176" s="24">
        <f>IFNA(VLOOKUP(A2176,'HUMAN RESOURCES processed'!$A$2:$M$2692,9,0))</f>
        <v>0.209</v>
      </c>
      <c r="T2176" s="24">
        <f>IFNA(VLOOKUP(A2176,'HUMAN RESOURCES processed'!$A$2:$M$2692,10,0))</f>
        <v>0.681</v>
      </c>
      <c r="U2176" s="24">
        <f>IFNA(VLOOKUP(A2176,'HUMAN RESOURCES processed'!$A$2:$M$2692,11,0))</f>
        <v>0.11</v>
      </c>
      <c r="V2176" s="24">
        <f>IFNA(VLOOKUP(A2176,'HUMAN RESOURCES processed'!$A$2:$M$2692,12,0))</f>
        <v>272205</v>
      </c>
      <c r="W2176" s="24">
        <f>IFNA(VLOOKUP(A2176,'HUMAN RESOURCES processed'!$A$2:$M$2692,13,0))</f>
        <v>0.331</v>
      </c>
      <c r="X2176" s="24">
        <f>IFNA(VLOOKUP(A2176,'TOURISM processed'!$A$2:$F$2692,5,0))</f>
        <v>784000000</v>
      </c>
      <c r="Y2176" s="24">
        <f>IFNA(VLOOKUP(A2176,'TOURISM processed'!$A$2:$F$2692,6,0))</f>
        <v>163000000</v>
      </c>
      <c r="Z2176" s="24">
        <f t="shared" si="7"/>
        <v>598.8133943</v>
      </c>
      <c r="AA2176" s="24">
        <f t="shared" si="1246"/>
        <v>0</v>
      </c>
      <c r="AB2176" s="24">
        <f t="shared" si="1247"/>
        <v>0</v>
      </c>
      <c r="AC2176" s="24">
        <f t="shared" si="1248"/>
        <v>0</v>
      </c>
      <c r="AD2176" s="24">
        <f t="shared" si="1249"/>
        <v>0</v>
      </c>
      <c r="AE2176" s="24">
        <f>IFNA(VLOOKUP(A2176,'BUSINESS processed'!A2176:J4866,9,0))</f>
        <v>0.498</v>
      </c>
      <c r="AF2176" s="27">
        <f>IFNA(VLOOKUP(A2176,'BUSINESS processed'!A2176:J4866,10,0))</f>
        <v>0.735</v>
      </c>
      <c r="AG2176" s="26"/>
      <c r="AH2176" s="26"/>
      <c r="AI2176" s="26"/>
      <c r="AJ2176" s="26"/>
      <c r="AK2176" s="26"/>
      <c r="AL2176" s="26"/>
      <c r="AM2176" s="26"/>
      <c r="AN2176" s="26"/>
      <c r="AO2176" s="26"/>
      <c r="AP2176" s="26"/>
      <c r="AQ2176" s="26"/>
      <c r="AR2176" s="26"/>
      <c r="AS2176" s="26"/>
      <c r="AT2176" s="26"/>
      <c r="AU2176" s="26"/>
      <c r="AV2176" s="26"/>
      <c r="AW2176" s="26"/>
      <c r="AX2176" s="26"/>
      <c r="AY2176" s="26"/>
      <c r="AZ2176" s="26"/>
      <c r="BA2176" s="26"/>
      <c r="BB2176" s="26"/>
      <c r="BC2176" s="26"/>
      <c r="BD2176" s="26"/>
      <c r="BE2176" s="26"/>
      <c r="BF2176" s="26"/>
      <c r="BG2176" s="26"/>
      <c r="BH2176" s="26"/>
    </row>
    <row r="2177">
      <c r="A2177" s="18" t="str">
        <f t="shared" si="1"/>
        <v>The Americas_Barbados-The Americas_2005</v>
      </c>
      <c r="B2177" s="19" t="s">
        <v>258</v>
      </c>
      <c r="C2177" s="20" t="s">
        <v>263</v>
      </c>
      <c r="D2177" s="21" t="s">
        <v>84</v>
      </c>
      <c r="E2177" s="22">
        <v>3.5097E9</v>
      </c>
      <c r="F2177" s="22">
        <f t="shared" si="2"/>
        <v>12829.35139</v>
      </c>
      <c r="G2177" s="23">
        <v>0.071</v>
      </c>
      <c r="H2177" s="23">
        <v>737.0</v>
      </c>
      <c r="I2177" s="23">
        <v>0.083</v>
      </c>
      <c r="J2177" s="24">
        <f>IFNA(VLOOKUP(A2177,'ENERGY processed'!$A$2:$H$2692,7,0),"")</f>
        <v>401</v>
      </c>
      <c r="K2177" s="24">
        <f t="shared" si="3"/>
        <v>0.001465814715</v>
      </c>
      <c r="L2177" s="24">
        <f>IFNA(VLOOKUP(A2177,'ENERGY processed'!$A$2:$H$2692,8,0),"")</f>
        <v>1327</v>
      </c>
      <c r="M2177" s="24">
        <f t="shared" si="5"/>
        <v>0.004850713534</v>
      </c>
      <c r="N2177" s="24">
        <f>IFNA(VLOOKUP(A2177,'HUMAN RESOURCES processed'!$A$2:$M$2692,5,0))</f>
        <v>0.013</v>
      </c>
      <c r="O2177" s="24">
        <f>IFNA(VLOOKUP(A2177,'HUMAN RESOURCES processed'!$A$2:$M$2692,6,0))</f>
        <v>0.015</v>
      </c>
      <c r="P2177" s="24">
        <f>IFNA(VLOOKUP(A2177,'HUMAN RESOURCES processed'!$A$2:$M$2692,7,0))</f>
        <v>76</v>
      </c>
      <c r="Q2177" s="24">
        <f>IFNA(VLOOKUP(A2177,'HUMAN RESOURCES processed'!$A$2:$M$2692,8,0))</f>
        <v>72</v>
      </c>
      <c r="R2177" s="24">
        <f t="shared" si="6"/>
        <v>74</v>
      </c>
      <c r="S2177" s="24">
        <f>IFNA(VLOOKUP(A2177,'HUMAN RESOURCES processed'!$A$2:$M$2692,9,0))</f>
        <v>0.206</v>
      </c>
      <c r="T2177" s="24">
        <f>IFNA(VLOOKUP(A2177,'HUMAN RESOURCES processed'!$A$2:$M$2692,10,0))</f>
        <v>0.686</v>
      </c>
      <c r="U2177" s="24">
        <f>IFNA(VLOOKUP(A2177,'HUMAN RESOURCES processed'!$A$2:$M$2692,11,0))</f>
        <v>0.108</v>
      </c>
      <c r="V2177" s="24">
        <f>IFNA(VLOOKUP(A2177,'HUMAN RESOURCES processed'!$A$2:$M$2692,12,0))</f>
        <v>273568</v>
      </c>
      <c r="W2177" s="24">
        <f>IFNA(VLOOKUP(A2177,'HUMAN RESOURCES processed'!$A$2:$M$2692,13,0))</f>
        <v>0.329</v>
      </c>
      <c r="X2177" s="24">
        <f>IFNA(VLOOKUP(A2177,'TOURISM processed'!$A$2:$F$2692,5,0))</f>
        <v>1081000000</v>
      </c>
      <c r="Y2177" s="24">
        <f>IFNA(VLOOKUP(A2177,'TOURISM processed'!$A$2:$F$2692,6,0))</f>
        <v>274000000</v>
      </c>
      <c r="Z2177" s="24">
        <f t="shared" si="7"/>
        <v>1001.579132</v>
      </c>
      <c r="AA2177" s="24">
        <f t="shared" si="1246"/>
        <v>0</v>
      </c>
      <c r="AB2177" s="24">
        <f t="shared" si="1247"/>
        <v>0</v>
      </c>
      <c r="AC2177" s="24">
        <f t="shared" si="1248"/>
        <v>0</v>
      </c>
      <c r="AD2177" s="24">
        <f t="shared" si="1249"/>
        <v>0</v>
      </c>
      <c r="AE2177" s="24">
        <f>IFNA(VLOOKUP(A2177,'BUSINESS processed'!A2177:J4867,9,0))</f>
        <v>0.525</v>
      </c>
      <c r="AF2177" s="27">
        <f>IFNA(VLOOKUP(A2177,'BUSINESS processed'!A2177:J4867,10,0))</f>
        <v>0.754</v>
      </c>
      <c r="AG2177" s="26"/>
      <c r="AH2177" s="26"/>
      <c r="AI2177" s="26"/>
      <c r="AJ2177" s="26"/>
      <c r="AK2177" s="26"/>
      <c r="AL2177" s="26"/>
      <c r="AM2177" s="26"/>
      <c r="AN2177" s="26"/>
      <c r="AO2177" s="26"/>
      <c r="AP2177" s="26"/>
      <c r="AQ2177" s="26"/>
      <c r="AR2177" s="26"/>
      <c r="AS2177" s="26"/>
      <c r="AT2177" s="26"/>
      <c r="AU2177" s="26"/>
      <c r="AV2177" s="26"/>
      <c r="AW2177" s="26"/>
      <c r="AX2177" s="26"/>
      <c r="AY2177" s="26"/>
      <c r="AZ2177" s="26"/>
      <c r="BA2177" s="26"/>
      <c r="BB2177" s="26"/>
      <c r="BC2177" s="26"/>
      <c r="BD2177" s="26"/>
      <c r="BE2177" s="26"/>
      <c r="BF2177" s="26"/>
      <c r="BG2177" s="26"/>
      <c r="BH2177" s="26"/>
    </row>
    <row r="2178">
      <c r="A2178" s="18" t="str">
        <f t="shared" si="1"/>
        <v>The Americas_Barbados-The Americas_2006</v>
      </c>
      <c r="B2178" s="19" t="s">
        <v>258</v>
      </c>
      <c r="C2178" s="20" t="s">
        <v>263</v>
      </c>
      <c r="D2178" s="21" t="s">
        <v>85</v>
      </c>
      <c r="E2178" s="22">
        <v>3.8915E9</v>
      </c>
      <c r="F2178" s="22">
        <f t="shared" si="2"/>
        <v>14154.87246</v>
      </c>
      <c r="G2178" s="23">
        <v>0.07</v>
      </c>
      <c r="H2178" s="23">
        <v>765.0</v>
      </c>
      <c r="I2178" s="23">
        <v>0.092</v>
      </c>
      <c r="J2178" s="24">
        <f>IFNA(VLOOKUP(A2178,'ENERGY processed'!$A$2:$H$2692,7,0),"")</f>
        <v>390</v>
      </c>
      <c r="K2178" s="24">
        <f t="shared" si="3"/>
        <v>0.00141857902</v>
      </c>
      <c r="L2178" s="24">
        <f>IFNA(VLOOKUP(A2178,'ENERGY processed'!$A$2:$H$2692,8,0),"")</f>
        <v>1353</v>
      </c>
      <c r="M2178" s="24">
        <f t="shared" si="5"/>
        <v>0.004921377986</v>
      </c>
      <c r="N2178" s="24">
        <f>IFNA(VLOOKUP(A2178,'HUMAN RESOURCES processed'!$A$2:$M$2692,5,0))</f>
        <v>0.013</v>
      </c>
      <c r="O2178" s="24">
        <f>IFNA(VLOOKUP(A2178,'HUMAN RESOURCES processed'!$A$2:$M$2692,6,0))</f>
        <v>0.014</v>
      </c>
      <c r="P2178" s="24">
        <f>IFNA(VLOOKUP(A2178,'HUMAN RESOURCES processed'!$A$2:$M$2692,7,0))</f>
        <v>77</v>
      </c>
      <c r="Q2178" s="24">
        <f>IFNA(VLOOKUP(A2178,'HUMAN RESOURCES processed'!$A$2:$M$2692,8,0))</f>
        <v>72</v>
      </c>
      <c r="R2178" s="24">
        <f t="shared" si="6"/>
        <v>74.5</v>
      </c>
      <c r="S2178" s="24">
        <f>IFNA(VLOOKUP(A2178,'HUMAN RESOURCES processed'!$A$2:$M$2692,9,0))</f>
        <v>0.203</v>
      </c>
      <c r="T2178" s="24">
        <f>IFNA(VLOOKUP(A2178,'HUMAN RESOURCES processed'!$A$2:$M$2692,10,0))</f>
        <v>0.69</v>
      </c>
      <c r="U2178" s="24">
        <f>IFNA(VLOOKUP(A2178,'HUMAN RESOURCES processed'!$A$2:$M$2692,11,0))</f>
        <v>0.107</v>
      </c>
      <c r="V2178" s="24">
        <f>IFNA(VLOOKUP(A2178,'HUMAN RESOURCES processed'!$A$2:$M$2692,12,0))</f>
        <v>274923</v>
      </c>
      <c r="W2178" s="24">
        <f>IFNA(VLOOKUP(A2178,'HUMAN RESOURCES processed'!$A$2:$M$2692,13,0))</f>
        <v>0.328</v>
      </c>
      <c r="X2178" s="24">
        <f>IFNA(VLOOKUP(A2178,'TOURISM processed'!$A$2:$F$2692,5,0))</f>
        <v>1235000000</v>
      </c>
      <c r="Y2178" s="24">
        <f>IFNA(VLOOKUP(A2178,'TOURISM processed'!$A$2:$F$2692,6,0))</f>
        <v>284000000</v>
      </c>
      <c r="Z2178" s="24">
        <f t="shared" si="7"/>
        <v>1033.016517</v>
      </c>
      <c r="AA2178" s="24">
        <f t="shared" si="1246"/>
        <v>0</v>
      </c>
      <c r="AB2178" s="24">
        <f t="shared" si="1247"/>
        <v>0</v>
      </c>
      <c r="AC2178" s="24">
        <f t="shared" si="1248"/>
        <v>0</v>
      </c>
      <c r="AD2178" s="24">
        <f t="shared" si="1249"/>
        <v>0</v>
      </c>
      <c r="AE2178" s="24">
        <f>IFNA(VLOOKUP(A2178,'BUSINESS processed'!A2178:J4868,9,0))</f>
        <v>0.553</v>
      </c>
      <c r="AF2178" s="27">
        <f>IFNA(VLOOKUP(A2178,'BUSINESS processed'!A2178:J4868,10,0))</f>
        <v>0.862</v>
      </c>
      <c r="AG2178" s="26"/>
      <c r="AH2178" s="26"/>
      <c r="AI2178" s="26"/>
      <c r="AJ2178" s="26"/>
      <c r="AK2178" s="26"/>
      <c r="AL2178" s="26"/>
      <c r="AM2178" s="26"/>
      <c r="AN2178" s="26"/>
      <c r="AO2178" s="26"/>
      <c r="AP2178" s="26"/>
      <c r="AQ2178" s="26"/>
      <c r="AR2178" s="26"/>
      <c r="AS2178" s="26"/>
      <c r="AT2178" s="26"/>
      <c r="AU2178" s="26"/>
      <c r="AV2178" s="26"/>
      <c r="AW2178" s="26"/>
      <c r="AX2178" s="26"/>
      <c r="AY2178" s="26"/>
      <c r="AZ2178" s="26"/>
      <c r="BA2178" s="26"/>
      <c r="BB2178" s="26"/>
      <c r="BC2178" s="26"/>
      <c r="BD2178" s="26"/>
      <c r="BE2178" s="26"/>
      <c r="BF2178" s="26"/>
      <c r="BG2178" s="26"/>
      <c r="BH2178" s="26"/>
    </row>
    <row r="2179">
      <c r="A2179" s="18" t="str">
        <f t="shared" si="1"/>
        <v>The Americas_Barbados-The Americas_2007</v>
      </c>
      <c r="B2179" s="19" t="s">
        <v>258</v>
      </c>
      <c r="C2179" s="20" t="s">
        <v>263</v>
      </c>
      <c r="D2179" s="21" t="s">
        <v>86</v>
      </c>
      <c r="E2179" s="22">
        <v>4.31405E9</v>
      </c>
      <c r="F2179" s="22">
        <f t="shared" si="2"/>
        <v>15614.94442</v>
      </c>
      <c r="G2179" s="23">
        <v>0.071</v>
      </c>
      <c r="H2179" s="23">
        <v>826.0</v>
      </c>
      <c r="I2179" s="23">
        <v>0.103</v>
      </c>
      <c r="J2179" s="24">
        <f t="shared" ref="J2179:J2180" si="1250">IF(AND( C2179=C2178,D2179&gt;D2178),J2178,"")</f>
        <v>390</v>
      </c>
      <c r="K2179" s="24">
        <f t="shared" si="3"/>
        <v>0.001411626737</v>
      </c>
      <c r="L2179" s="24">
        <f>IF(AND(C2179=C2178,C2179&gt;C2178),C2178,0)</f>
        <v>0</v>
      </c>
      <c r="M2179" s="24">
        <f t="shared" si="5"/>
        <v>0</v>
      </c>
      <c r="N2179" s="24">
        <f>IFNA(VLOOKUP(A2179,'HUMAN RESOURCES processed'!$A$2:$M$2692,5,0))</f>
        <v>0.013</v>
      </c>
      <c r="O2179" s="24">
        <f>IFNA(VLOOKUP(A2179,'HUMAN RESOURCES processed'!$A$2:$M$2692,6,0))</f>
        <v>0.014</v>
      </c>
      <c r="P2179" s="24">
        <f>IFNA(VLOOKUP(A2179,'HUMAN RESOURCES processed'!$A$2:$M$2692,7,0))</f>
        <v>77</v>
      </c>
      <c r="Q2179" s="24">
        <f>IFNA(VLOOKUP(A2179,'HUMAN RESOURCES processed'!$A$2:$M$2692,8,0))</f>
        <v>72</v>
      </c>
      <c r="R2179" s="24">
        <f t="shared" si="6"/>
        <v>74.5</v>
      </c>
      <c r="S2179" s="24">
        <f>IFNA(VLOOKUP(A2179,'HUMAN RESOURCES processed'!$A$2:$M$2692,9,0))</f>
        <v>0.2</v>
      </c>
      <c r="T2179" s="24">
        <f>IFNA(VLOOKUP(A2179,'HUMAN RESOURCES processed'!$A$2:$M$2692,10,0))</f>
        <v>0.694</v>
      </c>
      <c r="U2179" s="24">
        <f>IFNA(VLOOKUP(A2179,'HUMAN RESOURCES processed'!$A$2:$M$2692,11,0))</f>
        <v>0.106</v>
      </c>
      <c r="V2179" s="24">
        <f>IFNA(VLOOKUP(A2179,'HUMAN RESOURCES processed'!$A$2:$M$2692,12,0))</f>
        <v>276277</v>
      </c>
      <c r="W2179" s="24">
        <f>IFNA(VLOOKUP(A2179,'HUMAN RESOURCES processed'!$A$2:$M$2692,13,0))</f>
        <v>0.326</v>
      </c>
      <c r="X2179" s="24">
        <f>IFNA(VLOOKUP(A2179,'TOURISM processed'!$A$2:$F$2692,5,0))</f>
        <v>1224000000</v>
      </c>
      <c r="Y2179" s="24">
        <f>IFNA(VLOOKUP(A2179,'TOURISM processed'!$A$2:$F$2692,6,0))</f>
        <v>290000000</v>
      </c>
      <c r="Z2179" s="24">
        <f t="shared" si="7"/>
        <v>1049.671163</v>
      </c>
      <c r="AA2179" s="24">
        <f t="shared" si="1246"/>
        <v>0</v>
      </c>
      <c r="AB2179" s="24">
        <f t="shared" si="1247"/>
        <v>0</v>
      </c>
      <c r="AC2179" s="24">
        <f t="shared" si="1248"/>
        <v>0</v>
      </c>
      <c r="AD2179" s="24">
        <f t="shared" si="1249"/>
        <v>0</v>
      </c>
      <c r="AE2179" s="24">
        <f>IFNA(VLOOKUP(A2179,'BUSINESS processed'!A2179:J4869,9,0))</f>
        <v>0.582</v>
      </c>
      <c r="AF2179" s="27">
        <f>IFNA(VLOOKUP(A2179,'BUSINESS processed'!A2179:J4869,10,0))</f>
        <v>0.932</v>
      </c>
      <c r="AG2179" s="26"/>
      <c r="AH2179" s="26"/>
      <c r="AI2179" s="26"/>
      <c r="AJ2179" s="26"/>
      <c r="AK2179" s="26"/>
      <c r="AL2179" s="26"/>
      <c r="AM2179" s="26"/>
      <c r="AN2179" s="26"/>
      <c r="AO2179" s="26"/>
      <c r="AP2179" s="26"/>
      <c r="AQ2179" s="26"/>
      <c r="AR2179" s="26"/>
      <c r="AS2179" s="26"/>
      <c r="AT2179" s="26"/>
      <c r="AU2179" s="26"/>
      <c r="AV2179" s="26"/>
      <c r="AW2179" s="26"/>
      <c r="AX2179" s="26"/>
      <c r="AY2179" s="26"/>
      <c r="AZ2179" s="26"/>
      <c r="BA2179" s="26"/>
      <c r="BB2179" s="26"/>
      <c r="BC2179" s="26"/>
      <c r="BD2179" s="26"/>
      <c r="BE2179" s="26"/>
      <c r="BF2179" s="26"/>
      <c r="BG2179" s="26"/>
      <c r="BH2179" s="26"/>
    </row>
    <row r="2180">
      <c r="A2180" s="18" t="str">
        <f t="shared" si="1"/>
        <v>The Americas_Barbados-The Americas_2008</v>
      </c>
      <c r="B2180" s="19" t="s">
        <v>258</v>
      </c>
      <c r="C2180" s="20" t="s">
        <v>263</v>
      </c>
      <c r="D2180" s="21" t="s">
        <v>87</v>
      </c>
      <c r="E2180" s="22">
        <v>4.51325E9</v>
      </c>
      <c r="F2180" s="22">
        <f t="shared" si="2"/>
        <v>16256.11416</v>
      </c>
      <c r="G2180" s="23">
        <v>0.075</v>
      </c>
      <c r="H2180" s="23">
        <v>928.0</v>
      </c>
      <c r="I2180" s="23">
        <v>0.108</v>
      </c>
      <c r="J2180" s="24">
        <f t="shared" si="1250"/>
        <v>390</v>
      </c>
      <c r="K2180" s="24">
        <f t="shared" si="3"/>
        <v>0.001404727087</v>
      </c>
      <c r="L2180" s="24">
        <f>IFNA(VLOOKUP(A2180,'ENERGY processed'!$A$2:$H$2692,8,0),"")</f>
        <v>1228.5</v>
      </c>
      <c r="M2180" s="24">
        <f t="shared" si="5"/>
        <v>0.004424890323</v>
      </c>
      <c r="N2180" s="24">
        <f>IFNA(VLOOKUP(A2180,'HUMAN RESOURCES processed'!$A$2:$M$2692,5,0))</f>
        <v>0.013</v>
      </c>
      <c r="O2180" s="24">
        <f>IFNA(VLOOKUP(A2180,'HUMAN RESOURCES processed'!$A$2:$M$2692,6,0))</f>
        <v>0.014</v>
      </c>
      <c r="P2180" s="24">
        <f>IFNA(VLOOKUP(A2180,'HUMAN RESOURCES processed'!$A$2:$M$2692,7,0))</f>
        <v>77</v>
      </c>
      <c r="Q2180" s="24">
        <f>IFNA(VLOOKUP(A2180,'HUMAN RESOURCES processed'!$A$2:$M$2692,8,0))</f>
        <v>72</v>
      </c>
      <c r="R2180" s="24">
        <f t="shared" si="6"/>
        <v>74.5</v>
      </c>
      <c r="S2180" s="24">
        <f>IFNA(VLOOKUP(A2180,'HUMAN RESOURCES processed'!$A$2:$M$2692,9,0))</f>
        <v>0.198</v>
      </c>
      <c r="T2180" s="24">
        <f>IFNA(VLOOKUP(A2180,'HUMAN RESOURCES processed'!$A$2:$M$2692,10,0))</f>
        <v>0.698</v>
      </c>
      <c r="U2180" s="24">
        <f>IFNA(VLOOKUP(A2180,'HUMAN RESOURCES processed'!$A$2:$M$2692,11,0))</f>
        <v>0.105</v>
      </c>
      <c r="V2180" s="24">
        <f>IFNA(VLOOKUP(A2180,'HUMAN RESOURCES processed'!$A$2:$M$2692,12,0))</f>
        <v>277634</v>
      </c>
      <c r="W2180" s="24">
        <f>IFNA(VLOOKUP(A2180,'HUMAN RESOURCES processed'!$A$2:$M$2692,13,0))</f>
        <v>0.324</v>
      </c>
      <c r="X2180" s="24">
        <f>IFNA(VLOOKUP(A2180,'TOURISM processed'!$A$2:$F$2692,5,0))</f>
        <v>1244000000</v>
      </c>
      <c r="Y2180" s="24">
        <f>IFNA(VLOOKUP(A2180,'TOURISM processed'!$A$2:$F$2692,6,0))</f>
        <v>279000000</v>
      </c>
      <c r="Z2180" s="24">
        <f t="shared" si="7"/>
        <v>1004.920147</v>
      </c>
      <c r="AA2180" s="24">
        <f t="shared" si="1246"/>
        <v>0</v>
      </c>
      <c r="AB2180" s="24">
        <f t="shared" si="1247"/>
        <v>0</v>
      </c>
      <c r="AC2180" s="24">
        <f t="shared" si="1248"/>
        <v>0</v>
      </c>
      <c r="AD2180" s="24">
        <f t="shared" si="1249"/>
        <v>0</v>
      </c>
      <c r="AE2180" s="24">
        <f>IFNA(VLOOKUP(A2180,'BUSINESS processed'!A2180:J4870,9,0))</f>
        <v>0.614</v>
      </c>
      <c r="AF2180" s="27">
        <f>IFNA(VLOOKUP(A2180,'BUSINESS processed'!A2180:J4870,10,0))</f>
        <v>1.04</v>
      </c>
      <c r="AG2180" s="26"/>
      <c r="AH2180" s="26"/>
      <c r="AI2180" s="26"/>
      <c r="AJ2180" s="26"/>
      <c r="AK2180" s="26"/>
      <c r="AL2180" s="26"/>
      <c r="AM2180" s="26"/>
      <c r="AN2180" s="26"/>
      <c r="AO2180" s="26"/>
      <c r="AP2180" s="26"/>
      <c r="AQ2180" s="26"/>
      <c r="AR2180" s="26"/>
      <c r="AS2180" s="26"/>
      <c r="AT2180" s="26"/>
      <c r="AU2180" s="26"/>
      <c r="AV2180" s="26"/>
      <c r="AW2180" s="26"/>
      <c r="AX2180" s="26"/>
      <c r="AY2180" s="26"/>
      <c r="AZ2180" s="26"/>
      <c r="BA2180" s="26"/>
      <c r="BB2180" s="26"/>
      <c r="BC2180" s="26"/>
      <c r="BD2180" s="26"/>
      <c r="BE2180" s="26"/>
      <c r="BF2180" s="26"/>
      <c r="BG2180" s="26"/>
      <c r="BH2180" s="26"/>
    </row>
    <row r="2181">
      <c r="A2181" s="18" t="str">
        <f t="shared" si="1"/>
        <v>The Americas_Barbados-The Americas_2009</v>
      </c>
      <c r="B2181" s="19" t="s">
        <v>258</v>
      </c>
      <c r="C2181" s="20" t="s">
        <v>263</v>
      </c>
      <c r="D2181" s="21" t="s">
        <v>88</v>
      </c>
      <c r="E2181" s="22">
        <v>4.54155E9</v>
      </c>
      <c r="F2181" s="22">
        <f t="shared" si="2"/>
        <v>16277.60693</v>
      </c>
      <c r="G2181" s="23">
        <v>0.075</v>
      </c>
      <c r="H2181" s="23">
        <v>996.0</v>
      </c>
      <c r="I2181" s="23">
        <v>0.1</v>
      </c>
      <c r="J2181" s="24">
        <f>IFNA(VLOOKUP(A2181,'ENERGY processed'!$A$2:$H$2692,7,0),"")</f>
        <v>398</v>
      </c>
      <c r="K2181" s="24">
        <f t="shared" si="3"/>
        <v>0.00142649262</v>
      </c>
      <c r="L2181" s="24">
        <f>IFNA(VLOOKUP(A2181,'ENERGY processed'!$A$2:$H$2692,8,0),"")</f>
        <v>1371</v>
      </c>
      <c r="M2181" s="24">
        <f t="shared" si="5"/>
        <v>0.00491387282</v>
      </c>
      <c r="N2181" s="24">
        <f>IFNA(VLOOKUP(A2181,'HUMAN RESOURCES processed'!$A$2:$M$2692,5,0))</f>
        <v>0.013</v>
      </c>
      <c r="O2181" s="24">
        <f>IFNA(VLOOKUP(A2181,'HUMAN RESOURCES processed'!$A$2:$M$2692,6,0))</f>
        <v>0.014</v>
      </c>
      <c r="P2181" s="24">
        <f>IFNA(VLOOKUP(A2181,'HUMAN RESOURCES processed'!$A$2:$M$2692,7,0))</f>
        <v>77</v>
      </c>
      <c r="Q2181" s="24">
        <f>IFNA(VLOOKUP(A2181,'HUMAN RESOURCES processed'!$A$2:$M$2692,8,0))</f>
        <v>72</v>
      </c>
      <c r="R2181" s="24">
        <f t="shared" si="6"/>
        <v>74.5</v>
      </c>
      <c r="S2181" s="24">
        <f>IFNA(VLOOKUP(A2181,'HUMAN RESOURCES processed'!$A$2:$M$2692,9,0))</f>
        <v>0.195</v>
      </c>
      <c r="T2181" s="24">
        <f>IFNA(VLOOKUP(A2181,'HUMAN RESOURCES processed'!$A$2:$M$2692,10,0))</f>
        <v>0.701</v>
      </c>
      <c r="U2181" s="24">
        <f>IFNA(VLOOKUP(A2181,'HUMAN RESOURCES processed'!$A$2:$M$2692,11,0))</f>
        <v>0.104</v>
      </c>
      <c r="V2181" s="24">
        <f>IFNA(VLOOKUP(A2181,'HUMAN RESOURCES processed'!$A$2:$M$2692,12,0))</f>
        <v>279006</v>
      </c>
      <c r="W2181" s="24">
        <f>IFNA(VLOOKUP(A2181,'HUMAN RESOURCES processed'!$A$2:$M$2692,13,0))</f>
        <v>0.322</v>
      </c>
      <c r="X2181" s="24">
        <f>IFNA(VLOOKUP(A2181,'TOURISM processed'!$A$2:$F$2692,5,0))</f>
        <v>1122000000</v>
      </c>
      <c r="Y2181" s="24">
        <f>IFNA(VLOOKUP(A2181,'TOURISM processed'!$A$2:$F$2692,6,0))</f>
        <v>293000000</v>
      </c>
      <c r="Z2181" s="24">
        <f t="shared" si="7"/>
        <v>1050.156627</v>
      </c>
      <c r="AA2181" s="24">
        <f t="shared" si="1246"/>
        <v>0</v>
      </c>
      <c r="AB2181" s="24">
        <f t="shared" si="1247"/>
        <v>0</v>
      </c>
      <c r="AC2181" s="24">
        <f t="shared" si="1248"/>
        <v>0</v>
      </c>
      <c r="AD2181" s="24">
        <f t="shared" si="1249"/>
        <v>0</v>
      </c>
      <c r="AE2181" s="24">
        <f>IFNA(VLOOKUP(A2181,'BUSINESS processed'!A2181:J4871,9,0))</f>
        <v>0.647</v>
      </c>
      <c r="AF2181" s="27">
        <f>IFNA(VLOOKUP(A2181,'BUSINESS processed'!A2181:J4871,10,0))</f>
        <v>1.208</v>
      </c>
      <c r="AG2181" s="26"/>
      <c r="AH2181" s="26"/>
      <c r="AI2181" s="26"/>
      <c r="AJ2181" s="26"/>
      <c r="AK2181" s="26"/>
      <c r="AL2181" s="26"/>
      <c r="AM2181" s="26"/>
      <c r="AN2181" s="26"/>
      <c r="AO2181" s="26"/>
      <c r="AP2181" s="26"/>
      <c r="AQ2181" s="26"/>
      <c r="AR2181" s="26"/>
      <c r="AS2181" s="26"/>
      <c r="AT2181" s="26"/>
      <c r="AU2181" s="26"/>
      <c r="AV2181" s="26"/>
      <c r="AW2181" s="26"/>
      <c r="AX2181" s="26"/>
      <c r="AY2181" s="26"/>
      <c r="AZ2181" s="26"/>
      <c r="BA2181" s="26"/>
      <c r="BB2181" s="26"/>
      <c r="BC2181" s="26"/>
      <c r="BD2181" s="26"/>
      <c r="BE2181" s="26"/>
      <c r="BF2181" s="26"/>
      <c r="BG2181" s="26"/>
      <c r="BH2181" s="26"/>
    </row>
    <row r="2182">
      <c r="A2182" s="18" t="str">
        <f t="shared" si="1"/>
        <v>The Americas_Barbados-The Americas_2010</v>
      </c>
      <c r="B2182" s="19" t="s">
        <v>258</v>
      </c>
      <c r="C2182" s="20" t="s">
        <v>263</v>
      </c>
      <c r="D2182" s="21" t="s">
        <v>89</v>
      </c>
      <c r="E2182" s="22">
        <v>4.59265E9</v>
      </c>
      <c r="F2182" s="22">
        <f t="shared" si="2"/>
        <v>16379.15662</v>
      </c>
      <c r="G2182" s="23">
        <v>0.08</v>
      </c>
      <c r="H2182" s="23">
        <v>1025.0</v>
      </c>
      <c r="I2182" s="23">
        <v>0.092</v>
      </c>
      <c r="J2182" s="24">
        <f t="shared" ref="J2182:J2183" si="1251">IF(AND( C2182=C2181,D2182&gt;D2181),J2181,"")</f>
        <v>398</v>
      </c>
      <c r="K2182" s="24">
        <f t="shared" si="3"/>
        <v>0.001419421104</v>
      </c>
      <c r="L2182" s="24">
        <f t="shared" ref="L2182:L2183" si="1252">IF(AND(C2182=C2181,C2182&gt;C2181),C2181,0)</f>
        <v>0</v>
      </c>
      <c r="M2182" s="24">
        <f t="shared" si="5"/>
        <v>0</v>
      </c>
      <c r="N2182" s="24">
        <f>IFNA(VLOOKUP(A2182,'HUMAN RESOURCES processed'!$A$2:$M$2692,5,0))</f>
        <v>0.013</v>
      </c>
      <c r="O2182" s="24">
        <f>IFNA(VLOOKUP(A2182,'HUMAN RESOURCES processed'!$A$2:$M$2692,6,0))</f>
        <v>0.014</v>
      </c>
      <c r="P2182" s="24">
        <f>IFNA(VLOOKUP(A2182,'HUMAN RESOURCES processed'!$A$2:$M$2692,7,0))</f>
        <v>77</v>
      </c>
      <c r="Q2182" s="24">
        <f>IFNA(VLOOKUP(A2182,'HUMAN RESOURCES processed'!$A$2:$M$2692,8,0))</f>
        <v>72</v>
      </c>
      <c r="R2182" s="24">
        <f t="shared" si="6"/>
        <v>74.5</v>
      </c>
      <c r="S2182" s="24">
        <f>IFNA(VLOOKUP(A2182,'HUMAN RESOURCES processed'!$A$2:$M$2692,9,0))</f>
        <v>0.193</v>
      </c>
      <c r="T2182" s="24">
        <f>IFNA(VLOOKUP(A2182,'HUMAN RESOURCES processed'!$A$2:$M$2692,10,0))</f>
        <v>0.703</v>
      </c>
      <c r="U2182" s="24">
        <f>IFNA(VLOOKUP(A2182,'HUMAN RESOURCES processed'!$A$2:$M$2692,11,0))</f>
        <v>0.104</v>
      </c>
      <c r="V2182" s="24">
        <f>IFNA(VLOOKUP(A2182,'HUMAN RESOURCES processed'!$A$2:$M$2692,12,0))</f>
        <v>280396</v>
      </c>
      <c r="W2182" s="24">
        <f>IFNA(VLOOKUP(A2182,'HUMAN RESOURCES processed'!$A$2:$M$2692,13,0))</f>
        <v>0.321</v>
      </c>
      <c r="X2182" s="24">
        <f>IFNA(VLOOKUP(A2182,'TOURISM processed'!$A$2:$F$2692,5,0))</f>
        <v>1074000000</v>
      </c>
      <c r="Y2182" s="24">
        <f>IFNA(VLOOKUP(A2182,'TOURISM processed'!$A$2:$F$2692,6,0))</f>
        <v>351000000</v>
      </c>
      <c r="Z2182" s="24">
        <f t="shared" si="7"/>
        <v>1251.801024</v>
      </c>
      <c r="AA2182" s="24">
        <f t="shared" si="1246"/>
        <v>0</v>
      </c>
      <c r="AB2182" s="24">
        <f t="shared" si="1247"/>
        <v>0</v>
      </c>
      <c r="AC2182" s="24">
        <f t="shared" si="1248"/>
        <v>0</v>
      </c>
      <c r="AD2182" s="24">
        <f t="shared" si="1249"/>
        <v>0</v>
      </c>
      <c r="AE2182" s="24">
        <f>IFNA(VLOOKUP(A2182,'BUSINESS processed'!A2182:J4872,9,0))</f>
        <v>0.681</v>
      </c>
      <c r="AF2182" s="27">
        <f>IFNA(VLOOKUP(A2182,'BUSINESS processed'!A2182:J4872,10,0))</f>
        <v>1.248</v>
      </c>
      <c r="AG2182" s="26"/>
      <c r="AH2182" s="26"/>
      <c r="AI2182" s="26"/>
      <c r="AJ2182" s="26"/>
      <c r="AK2182" s="26"/>
      <c r="AL2182" s="26"/>
      <c r="AM2182" s="26"/>
      <c r="AN2182" s="26"/>
      <c r="AO2182" s="26"/>
      <c r="AP2182" s="26"/>
      <c r="AQ2182" s="26"/>
      <c r="AR2182" s="26"/>
      <c r="AS2182" s="26"/>
      <c r="AT2182" s="26"/>
      <c r="AU2182" s="26"/>
      <c r="AV2182" s="26"/>
      <c r="AW2182" s="26"/>
      <c r="AX2182" s="26"/>
      <c r="AY2182" s="26"/>
      <c r="AZ2182" s="26"/>
      <c r="BA2182" s="26"/>
      <c r="BB2182" s="26"/>
      <c r="BC2182" s="26"/>
      <c r="BD2182" s="26"/>
      <c r="BE2182" s="26"/>
      <c r="BF2182" s="26"/>
      <c r="BG2182" s="26"/>
      <c r="BH2182" s="26"/>
    </row>
    <row r="2183">
      <c r="A2183" s="18" t="str">
        <f t="shared" si="1"/>
        <v>The Americas_Barbados-The Americas_2011</v>
      </c>
      <c r="B2183" s="19" t="s">
        <v>258</v>
      </c>
      <c r="C2183" s="20" t="s">
        <v>263</v>
      </c>
      <c r="D2183" s="21" t="s">
        <v>90</v>
      </c>
      <c r="E2183" s="22">
        <v>4.4337E9</v>
      </c>
      <c r="F2183" s="22">
        <f t="shared" si="2"/>
        <v>15733.27561</v>
      </c>
      <c r="G2183" s="23">
        <v>0.067</v>
      </c>
      <c r="H2183" s="23">
        <v>978.0</v>
      </c>
      <c r="I2183" s="23">
        <v>0.087</v>
      </c>
      <c r="J2183" s="24">
        <f t="shared" si="1251"/>
        <v>398</v>
      </c>
      <c r="K2183" s="24">
        <f t="shared" si="3"/>
        <v>0.001412329137</v>
      </c>
      <c r="L2183" s="24">
        <f t="shared" si="1252"/>
        <v>0</v>
      </c>
      <c r="M2183" s="24">
        <f t="shared" si="5"/>
        <v>0</v>
      </c>
      <c r="N2183" s="24">
        <f>IFNA(VLOOKUP(A2183,'HUMAN RESOURCES processed'!$A$2:$M$2692,5,0))</f>
        <v>0.013</v>
      </c>
      <c r="O2183" s="24">
        <f>IFNA(VLOOKUP(A2183,'HUMAN RESOURCES processed'!$A$2:$M$2692,6,0))</f>
        <v>0.014</v>
      </c>
      <c r="P2183" s="24">
        <f>IFNA(VLOOKUP(A2183,'HUMAN RESOURCES processed'!$A$2:$M$2692,7,0))</f>
        <v>77</v>
      </c>
      <c r="Q2183" s="24">
        <f>IFNA(VLOOKUP(A2183,'HUMAN RESOURCES processed'!$A$2:$M$2692,8,0))</f>
        <v>73</v>
      </c>
      <c r="R2183" s="24">
        <f t="shared" si="6"/>
        <v>75</v>
      </c>
      <c r="S2183" s="24">
        <f>IFNA(VLOOKUP(A2183,'HUMAN RESOURCES processed'!$A$2:$M$2692,9,0))</f>
        <v>0.191</v>
      </c>
      <c r="T2183" s="24">
        <f>IFNA(VLOOKUP(A2183,'HUMAN RESOURCES processed'!$A$2:$M$2692,10,0))</f>
        <v>0.704</v>
      </c>
      <c r="U2183" s="24">
        <f>IFNA(VLOOKUP(A2183,'HUMAN RESOURCES processed'!$A$2:$M$2692,11,0))</f>
        <v>0.105</v>
      </c>
      <c r="V2183" s="24">
        <f>IFNA(VLOOKUP(A2183,'HUMAN RESOURCES processed'!$A$2:$M$2692,12,0))</f>
        <v>281804</v>
      </c>
      <c r="W2183" s="24">
        <f>IFNA(VLOOKUP(A2183,'HUMAN RESOURCES processed'!$A$2:$M$2692,13,0))</f>
        <v>0.319</v>
      </c>
      <c r="X2183" s="24">
        <f t="shared" ref="X2183:X2184" si="1253">IF(AND(C2183=C2182,D2183&gt;D2182),X2182,0)</f>
        <v>1074000000</v>
      </c>
      <c r="Y2183" s="24">
        <f t="shared" ref="Y2183:Y2184" si="1254">IF(AND(C2183=C2182,D2183&gt;D2182),Y2182,0)</f>
        <v>351000000</v>
      </c>
      <c r="Z2183" s="24">
        <f t="shared" si="7"/>
        <v>1245.54655</v>
      </c>
      <c r="AA2183" s="24">
        <f>IFNA(VLOOKUP(A2183,'BUSINESS processed'!A2183:J4873,5,0))</f>
        <v>0.411</v>
      </c>
      <c r="AB2183" s="24">
        <f>IFNA(VLOOKUP(A2183,'BUSINESS processed'!A2183:J4873,6,0))</f>
        <v>18</v>
      </c>
      <c r="AC2183" s="24">
        <f t="shared" si="1248"/>
        <v>0</v>
      </c>
      <c r="AD2183" s="24">
        <f>IFNA(VLOOKUP(A2183,'BUSINESS processed'!A2183:J4873,8,0))</f>
        <v>245</v>
      </c>
      <c r="AE2183" s="24">
        <f>IFNA(VLOOKUP(A2183,'BUSINESS processed'!A2183:J4873,9,0))</f>
        <v>0.718</v>
      </c>
      <c r="AF2183" s="27">
        <f>IFNA(VLOOKUP(A2183,'BUSINESS processed'!A2183:J4873,10,0))</f>
        <v>1.235</v>
      </c>
      <c r="AG2183" s="26"/>
      <c r="AH2183" s="26"/>
      <c r="AI2183" s="26"/>
      <c r="AJ2183" s="26"/>
      <c r="AK2183" s="26"/>
      <c r="AL2183" s="26"/>
      <c r="AM2183" s="26"/>
      <c r="AN2183" s="26"/>
      <c r="AO2183" s="26"/>
      <c r="AP2183" s="26"/>
      <c r="AQ2183" s="26"/>
      <c r="AR2183" s="26"/>
      <c r="AS2183" s="26"/>
      <c r="AT2183" s="26"/>
      <c r="AU2183" s="26"/>
      <c r="AV2183" s="26"/>
      <c r="AW2183" s="26"/>
      <c r="AX2183" s="26"/>
      <c r="AY2183" s="26"/>
      <c r="AZ2183" s="26"/>
      <c r="BA2183" s="26"/>
      <c r="BB2183" s="26"/>
      <c r="BC2183" s="26"/>
      <c r="BD2183" s="26"/>
      <c r="BE2183" s="26"/>
      <c r="BF2183" s="26"/>
      <c r="BG2183" s="26"/>
      <c r="BH2183" s="26"/>
    </row>
    <row r="2184">
      <c r="A2184" s="18" t="str">
        <f t="shared" si="1"/>
        <v>The Americas_Barbados-The Americas_2012</v>
      </c>
      <c r="B2184" s="19" t="s">
        <v>258</v>
      </c>
      <c r="C2184" s="20" t="s">
        <v>263</v>
      </c>
      <c r="D2184" s="21" t="s">
        <v>91</v>
      </c>
      <c r="E2184" s="22">
        <v>4.3689E9</v>
      </c>
      <c r="F2184" s="22">
        <f t="shared" si="2"/>
        <v>15425.76292</v>
      </c>
      <c r="G2184" s="23">
        <v>0.072</v>
      </c>
      <c r="H2184" s="23">
        <v>935.0</v>
      </c>
      <c r="I2184" s="23">
        <v>0.087</v>
      </c>
      <c r="J2184" s="24">
        <f>IFNA(VLOOKUP(A2184,'ENERGY processed'!$A$2:$H$2692,7,0),"")</f>
        <v>375</v>
      </c>
      <c r="K2184" s="24">
        <f t="shared" si="3"/>
        <v>0.00132405436</v>
      </c>
      <c r="L2184" s="24">
        <f>IFNA(VLOOKUP(A2184,'ENERGY processed'!$A$2:$H$2692,8,0),"")</f>
        <v>1257.5</v>
      </c>
      <c r="M2184" s="24">
        <f t="shared" si="5"/>
        <v>0.004439995622</v>
      </c>
      <c r="N2184" s="24">
        <f>IFNA(VLOOKUP(A2184,'HUMAN RESOURCES processed'!$A$2:$M$2692,5,0))</f>
        <v>0.013</v>
      </c>
      <c r="O2184" s="24">
        <f>IFNA(VLOOKUP(A2184,'HUMAN RESOURCES processed'!$A$2:$M$2692,6,0))</f>
        <v>0.014</v>
      </c>
      <c r="P2184" s="24">
        <f>IFNA(VLOOKUP(A2184,'HUMAN RESOURCES processed'!$A$2:$M$2692,7,0))</f>
        <v>78</v>
      </c>
      <c r="Q2184" s="24">
        <f>IFNA(VLOOKUP(A2184,'HUMAN RESOURCES processed'!$A$2:$M$2692,8,0))</f>
        <v>73</v>
      </c>
      <c r="R2184" s="24">
        <f t="shared" si="6"/>
        <v>75.5</v>
      </c>
      <c r="S2184" s="24">
        <f>IFNA(VLOOKUP(A2184,'HUMAN RESOURCES processed'!$A$2:$M$2692,9,0))</f>
        <v>0.19</v>
      </c>
      <c r="T2184" s="24">
        <f>IFNA(VLOOKUP(A2184,'HUMAN RESOURCES processed'!$A$2:$M$2692,10,0))</f>
        <v>0.704</v>
      </c>
      <c r="U2184" s="24">
        <f>IFNA(VLOOKUP(A2184,'HUMAN RESOURCES processed'!$A$2:$M$2692,11,0))</f>
        <v>0.106</v>
      </c>
      <c r="V2184" s="24">
        <f>IFNA(VLOOKUP(A2184,'HUMAN RESOURCES processed'!$A$2:$M$2692,12,0))</f>
        <v>283221</v>
      </c>
      <c r="W2184" s="24">
        <f>IFNA(VLOOKUP(A2184,'HUMAN RESOURCES processed'!$A$2:$M$2692,13,0))</f>
        <v>0.318</v>
      </c>
      <c r="X2184" s="24">
        <f t="shared" si="1253"/>
        <v>1074000000</v>
      </c>
      <c r="Y2184" s="24">
        <f t="shared" si="1254"/>
        <v>351000000</v>
      </c>
      <c r="Z2184" s="24">
        <f t="shared" si="7"/>
        <v>1239.314881</v>
      </c>
      <c r="AA2184" s="24">
        <f>IFNA(VLOOKUP(A2184,'BUSINESS processed'!A2184:J4874,5,0))</f>
        <v>0.408</v>
      </c>
      <c r="AB2184" s="24">
        <f>IFNA(VLOOKUP(A2184,'BUSINESS processed'!A2184:J4874,6,0))</f>
        <v>18</v>
      </c>
      <c r="AC2184" s="24">
        <f>IFNA(VLOOKUP(A2184,'BUSINESS processed'!A2184:J4874,7,0))</f>
        <v>84</v>
      </c>
      <c r="AD2184" s="24">
        <f>IFNA(VLOOKUP(A2184,'BUSINESS processed'!A2184:J4874,8,0))</f>
        <v>237</v>
      </c>
      <c r="AE2184" s="24">
        <f>IFNA(VLOOKUP(A2184,'BUSINESS processed'!A2184:J4874,9,0))</f>
        <v>0.733</v>
      </c>
      <c r="AF2184" s="27">
        <f>IFNA(VLOOKUP(A2184,'BUSINESS processed'!A2184:J4874,10,0))</f>
        <v>1.233</v>
      </c>
      <c r="AG2184" s="26"/>
      <c r="AH2184" s="26"/>
      <c r="AI2184" s="26"/>
      <c r="AJ2184" s="26"/>
      <c r="AK2184" s="26"/>
      <c r="AL2184" s="26"/>
      <c r="AM2184" s="26"/>
      <c r="AN2184" s="26"/>
      <c r="AO2184" s="26"/>
      <c r="AP2184" s="26"/>
      <c r="AQ2184" s="26"/>
      <c r="AR2184" s="26"/>
      <c r="AS2184" s="26"/>
      <c r="AT2184" s="26"/>
      <c r="AU2184" s="26"/>
      <c r="AV2184" s="26"/>
      <c r="AW2184" s="26"/>
      <c r="AX2184" s="26"/>
      <c r="AY2184" s="26"/>
      <c r="AZ2184" s="26"/>
      <c r="BA2184" s="26"/>
      <c r="BB2184" s="26"/>
      <c r="BC2184" s="26"/>
      <c r="BD2184" s="26"/>
      <c r="BE2184" s="26"/>
      <c r="BF2184" s="26"/>
      <c r="BG2184" s="26"/>
      <c r="BH2184" s="26"/>
    </row>
    <row r="2185">
      <c r="A2185" s="18" t="str">
        <f t="shared" si="1"/>
        <v>The Americas_Belize-The Americas_2000</v>
      </c>
      <c r="B2185" s="19" t="s">
        <v>258</v>
      </c>
      <c r="C2185" s="20" t="s">
        <v>264</v>
      </c>
      <c r="D2185" s="21" t="s">
        <v>70</v>
      </c>
      <c r="E2185" s="22">
        <v>1.5725E9</v>
      </c>
      <c r="F2185" s="22">
        <f t="shared" si="2"/>
        <v>6590.914806</v>
      </c>
      <c r="G2185" s="23">
        <v>0.058</v>
      </c>
      <c r="H2185" s="23">
        <v>259.0</v>
      </c>
      <c r="I2185" s="23">
        <v>0.124</v>
      </c>
      <c r="J2185" s="24">
        <f t="shared" ref="J2185:J2190" si="1255">IF(AND( C2185=C2184,D2185&gt;D2184),J2184,0)</f>
        <v>0</v>
      </c>
      <c r="K2185" s="24">
        <f t="shared" si="3"/>
        <v>0</v>
      </c>
      <c r="L2185" s="24">
        <f t="shared" ref="L2185:L2186" si="1256">IF(AND(C2185=C2184,C2185&gt;C2184),C2184,0)</f>
        <v>0</v>
      </c>
      <c r="M2185" s="24">
        <f t="shared" si="5"/>
        <v>0</v>
      </c>
      <c r="N2185" s="24">
        <f>IFNA(VLOOKUP(A2185,'HUMAN RESOURCES processed'!$A$2:$M$2692,5,0))</f>
        <v>0.029</v>
      </c>
      <c r="O2185" s="24">
        <f>IFNA(VLOOKUP(A2185,'HUMAN RESOURCES processed'!$A$2:$M$2692,6,0))</f>
        <v>0.021</v>
      </c>
      <c r="P2185" s="24">
        <f>IFNA(VLOOKUP(A2185,'HUMAN RESOURCES processed'!$A$2:$M$2692,7,0))</f>
        <v>74</v>
      </c>
      <c r="Q2185" s="24">
        <f>IFNA(VLOOKUP(A2185,'HUMAN RESOURCES processed'!$A$2:$M$2692,8,0))</f>
        <v>67</v>
      </c>
      <c r="R2185" s="24">
        <f t="shared" si="6"/>
        <v>70.5</v>
      </c>
      <c r="S2185" s="24">
        <f>IFNA(VLOOKUP(A2185,'HUMAN RESOURCES processed'!$A$2:$M$2692,9,0))</f>
        <v>0.402</v>
      </c>
      <c r="T2185" s="24">
        <f>IFNA(VLOOKUP(A2185,'HUMAN RESOURCES processed'!$A$2:$M$2692,10,0))</f>
        <v>0.555</v>
      </c>
      <c r="U2185" s="24">
        <f>IFNA(VLOOKUP(A2185,'HUMAN RESOURCES processed'!$A$2:$M$2692,11,0))</f>
        <v>0.043</v>
      </c>
      <c r="V2185" s="24">
        <f>IFNA(VLOOKUP(A2185,'HUMAN RESOURCES processed'!$A$2:$M$2692,12,0))</f>
        <v>238586</v>
      </c>
      <c r="W2185" s="24">
        <f>IFNA(VLOOKUP(A2185,'HUMAN RESOURCES processed'!$A$2:$M$2692,13,0))</f>
        <v>0.477</v>
      </c>
      <c r="X2185" s="24">
        <f>IFNA(VLOOKUP(A2185,'TOURISM processed'!$A$2:$F$2692,5,0))</f>
        <v>111000000</v>
      </c>
      <c r="Y2185" s="24">
        <f>IFNA(VLOOKUP(A2185,'TOURISM processed'!$A$2:$F$2692,6,0))</f>
        <v>44000000</v>
      </c>
      <c r="Z2185" s="24">
        <f t="shared" si="7"/>
        <v>184.4198738</v>
      </c>
      <c r="AA2185" s="24">
        <f t="shared" ref="AA2185:AA2189" si="1257">IF(AND(C2185=C2184,D2185&gt;D2184),AA2184,0)</f>
        <v>0</v>
      </c>
      <c r="AB2185" s="24">
        <f t="shared" ref="AB2185:AB2189" si="1258">IF(AND(C2185=C2184,D2185&gt;D2184),AB2184,0)</f>
        <v>0</v>
      </c>
      <c r="AC2185" s="24">
        <f t="shared" ref="AC2185:AC2196" si="1259">IF(AND(C2185=C2184,D2185&gt;D2184),AC2184,0)</f>
        <v>0</v>
      </c>
      <c r="AD2185" s="24">
        <f t="shared" ref="AD2185:AD2189" si="1260">IF(AND(C2185=C2184,D2185&gt;D2184),AD2184,0)</f>
        <v>0</v>
      </c>
      <c r="AE2185" s="24">
        <f>IFNA(VLOOKUP(A2185,'BUSINESS processed'!A2185:J4875,9,0))</f>
        <v>0.06</v>
      </c>
      <c r="AF2185" s="27">
        <f>IFNA(VLOOKUP(A2185,'BUSINESS processed'!A2185:J4875,10,0))</f>
        <v>0.07</v>
      </c>
      <c r="AG2185" s="26"/>
      <c r="AH2185" s="26"/>
      <c r="AI2185" s="26"/>
      <c r="AJ2185" s="26"/>
      <c r="AK2185" s="26"/>
      <c r="AL2185" s="26"/>
      <c r="AM2185" s="26"/>
      <c r="AN2185" s="26"/>
      <c r="AO2185" s="26"/>
      <c r="AP2185" s="26"/>
      <c r="AQ2185" s="26"/>
      <c r="AR2185" s="26"/>
      <c r="AS2185" s="26"/>
      <c r="AT2185" s="26"/>
      <c r="AU2185" s="26"/>
      <c r="AV2185" s="26"/>
      <c r="AW2185" s="26"/>
      <c r="AX2185" s="26"/>
      <c r="AY2185" s="26"/>
      <c r="AZ2185" s="26"/>
      <c r="BA2185" s="26"/>
      <c r="BB2185" s="26"/>
      <c r="BC2185" s="26"/>
      <c r="BD2185" s="26"/>
      <c r="BE2185" s="26"/>
      <c r="BF2185" s="26"/>
      <c r="BG2185" s="26"/>
      <c r="BH2185" s="26"/>
    </row>
    <row r="2186">
      <c r="A2186" s="18" t="str">
        <f t="shared" si="1"/>
        <v>The Americas_Belize-The Americas_2001</v>
      </c>
      <c r="B2186" s="19" t="s">
        <v>258</v>
      </c>
      <c r="C2186" s="20" t="s">
        <v>264</v>
      </c>
      <c r="D2186" s="21" t="s">
        <v>71</v>
      </c>
      <c r="E2186" s="22">
        <v>8.3175E8</v>
      </c>
      <c r="F2186" s="22">
        <f t="shared" si="2"/>
        <v>3392.156543</v>
      </c>
      <c r="G2186" s="23">
        <v>0.04</v>
      </c>
      <c r="H2186" s="23">
        <v>139.0</v>
      </c>
      <c r="I2186" s="23">
        <v>0.16</v>
      </c>
      <c r="J2186" s="24">
        <f t="shared" si="1255"/>
        <v>0</v>
      </c>
      <c r="K2186" s="24">
        <f t="shared" si="3"/>
        <v>0</v>
      </c>
      <c r="L2186" s="24">
        <f t="shared" si="1256"/>
        <v>0</v>
      </c>
      <c r="M2186" s="24">
        <f t="shared" si="5"/>
        <v>0</v>
      </c>
      <c r="N2186" s="24">
        <f>IFNA(VLOOKUP(A2186,'HUMAN RESOURCES processed'!$A$2:$M$2692,5,0))</f>
        <v>0.029</v>
      </c>
      <c r="O2186" s="24">
        <f>IFNA(VLOOKUP(A2186,'HUMAN RESOURCES processed'!$A$2:$M$2692,6,0))</f>
        <v>0.021</v>
      </c>
      <c r="P2186" s="24">
        <f>IFNA(VLOOKUP(A2186,'HUMAN RESOURCES processed'!$A$2:$M$2692,7,0))</f>
        <v>74</v>
      </c>
      <c r="Q2186" s="24">
        <f>IFNA(VLOOKUP(A2186,'HUMAN RESOURCES processed'!$A$2:$M$2692,8,0))</f>
        <v>67</v>
      </c>
      <c r="R2186" s="24">
        <f t="shared" si="6"/>
        <v>70.5</v>
      </c>
      <c r="S2186" s="24">
        <f>IFNA(VLOOKUP(A2186,'HUMAN RESOURCES processed'!$A$2:$M$2692,9,0))</f>
        <v>0.397</v>
      </c>
      <c r="T2186" s="24">
        <f>IFNA(VLOOKUP(A2186,'HUMAN RESOURCES processed'!$A$2:$M$2692,10,0))</f>
        <v>0.56</v>
      </c>
      <c r="U2186" s="24">
        <f>IFNA(VLOOKUP(A2186,'HUMAN RESOURCES processed'!$A$2:$M$2692,11,0))</f>
        <v>0.042</v>
      </c>
      <c r="V2186" s="24">
        <f>IFNA(VLOOKUP(A2186,'HUMAN RESOURCES processed'!$A$2:$M$2692,12,0))</f>
        <v>245198</v>
      </c>
      <c r="W2186" s="24">
        <f>IFNA(VLOOKUP(A2186,'HUMAN RESOURCES processed'!$A$2:$M$2692,13,0))</f>
        <v>0.474</v>
      </c>
      <c r="X2186" s="24">
        <f>IFNA(VLOOKUP(A2186,'TOURISM processed'!$A$2:$F$2692,5,0))</f>
        <v>111000000</v>
      </c>
      <c r="Y2186" s="24">
        <f>IFNA(VLOOKUP(A2186,'TOURISM processed'!$A$2:$F$2692,6,0))</f>
        <v>45000000</v>
      </c>
      <c r="Z2186" s="24">
        <f t="shared" si="7"/>
        <v>183.5251511</v>
      </c>
      <c r="AA2186" s="24">
        <f t="shared" si="1257"/>
        <v>0</v>
      </c>
      <c r="AB2186" s="24">
        <f t="shared" si="1258"/>
        <v>0</v>
      </c>
      <c r="AC2186" s="24">
        <f t="shared" si="1259"/>
        <v>0</v>
      </c>
      <c r="AD2186" s="24">
        <f t="shared" si="1260"/>
        <v>0</v>
      </c>
      <c r="AE2186" s="24">
        <f>IF(AND(C2186=C2185,D2186&gt;211),AE2185,0)</f>
        <v>0.06</v>
      </c>
      <c r="AF2186" s="27">
        <f>IFNA(VLOOKUP(A2186,'BUSINESS processed'!A2186:J4876,10,0))</f>
        <v>0.16</v>
      </c>
      <c r="AG2186" s="26"/>
      <c r="AH2186" s="26"/>
      <c r="AI2186" s="26"/>
      <c r="AJ2186" s="26"/>
      <c r="AK2186" s="26"/>
      <c r="AL2186" s="26"/>
      <c r="AM2186" s="26"/>
      <c r="AN2186" s="26"/>
      <c r="AO2186" s="26"/>
      <c r="AP2186" s="26"/>
      <c r="AQ2186" s="26"/>
      <c r="AR2186" s="26"/>
      <c r="AS2186" s="26"/>
      <c r="AT2186" s="26"/>
      <c r="AU2186" s="26"/>
      <c r="AV2186" s="26"/>
      <c r="AW2186" s="26"/>
      <c r="AX2186" s="26"/>
      <c r="AY2186" s="26"/>
      <c r="AZ2186" s="26"/>
      <c r="BA2186" s="26"/>
      <c r="BB2186" s="26"/>
      <c r="BC2186" s="26"/>
      <c r="BD2186" s="26"/>
      <c r="BE2186" s="26"/>
      <c r="BF2186" s="26"/>
      <c r="BG2186" s="26"/>
      <c r="BH2186" s="26"/>
    </row>
    <row r="2187">
      <c r="A2187" s="18" t="str">
        <f t="shared" si="1"/>
        <v>The Americas_Belize-The Americas_2002</v>
      </c>
      <c r="B2187" s="19" t="s">
        <v>258</v>
      </c>
      <c r="C2187" s="20" t="s">
        <v>264</v>
      </c>
      <c r="D2187" s="21" t="s">
        <v>72</v>
      </c>
      <c r="E2187" s="22">
        <v>8.71840755E8</v>
      </c>
      <c r="F2187" s="22">
        <f t="shared" si="2"/>
        <v>3462.901087</v>
      </c>
      <c r="G2187" s="23">
        <v>0.045</v>
      </c>
      <c r="H2187" s="23">
        <v>160.0</v>
      </c>
      <c r="I2187" s="23">
        <v>0.155</v>
      </c>
      <c r="J2187" s="24">
        <f t="shared" si="1255"/>
        <v>0</v>
      </c>
      <c r="K2187" s="24">
        <f t="shared" si="3"/>
        <v>0</v>
      </c>
      <c r="L2187" s="24">
        <f>IFNA(VLOOKUP(A2187,'ENERGY processed'!$A$2:$H$2692,8,0),"")</f>
        <v>422</v>
      </c>
      <c r="M2187" s="24">
        <f t="shared" si="5"/>
        <v>0.001676159609</v>
      </c>
      <c r="N2187" s="24">
        <f>IFNA(VLOOKUP(A2187,'HUMAN RESOURCES processed'!$A$2:$M$2692,5,0))</f>
        <v>0.028</v>
      </c>
      <c r="O2187" s="24">
        <f>IFNA(VLOOKUP(A2187,'HUMAN RESOURCES processed'!$A$2:$M$2692,6,0))</f>
        <v>0.02</v>
      </c>
      <c r="P2187" s="24">
        <f>IFNA(VLOOKUP(A2187,'HUMAN RESOURCES processed'!$A$2:$M$2692,7,0))</f>
        <v>75</v>
      </c>
      <c r="Q2187" s="24">
        <f>IFNA(VLOOKUP(A2187,'HUMAN RESOURCES processed'!$A$2:$M$2692,8,0))</f>
        <v>68</v>
      </c>
      <c r="R2187" s="24">
        <f t="shared" si="6"/>
        <v>71.5</v>
      </c>
      <c r="S2187" s="24">
        <f>IFNA(VLOOKUP(A2187,'HUMAN RESOURCES processed'!$A$2:$M$2692,9,0))</f>
        <v>0.393</v>
      </c>
      <c r="T2187" s="24">
        <f>IFNA(VLOOKUP(A2187,'HUMAN RESOURCES processed'!$A$2:$M$2692,10,0))</f>
        <v>0.565</v>
      </c>
      <c r="U2187" s="24">
        <f>IFNA(VLOOKUP(A2187,'HUMAN RESOURCES processed'!$A$2:$M$2692,11,0))</f>
        <v>0.042</v>
      </c>
      <c r="V2187" s="24">
        <f>IFNA(VLOOKUP(A2187,'HUMAN RESOURCES processed'!$A$2:$M$2692,12,0))</f>
        <v>251766</v>
      </c>
      <c r="W2187" s="24">
        <f>IFNA(VLOOKUP(A2187,'HUMAN RESOURCES processed'!$A$2:$M$2692,13,0))</f>
        <v>0.471</v>
      </c>
      <c r="X2187" s="24">
        <f>IFNA(VLOOKUP(A2187,'TOURISM processed'!$A$2:$F$2692,5,0))</f>
        <v>121000000</v>
      </c>
      <c r="Y2187" s="24">
        <f>IFNA(VLOOKUP(A2187,'TOURISM processed'!$A$2:$F$2692,6,0))</f>
        <v>48000000</v>
      </c>
      <c r="Z2187" s="24">
        <f t="shared" si="7"/>
        <v>190.6532256</v>
      </c>
      <c r="AA2187" s="24">
        <f t="shared" si="1257"/>
        <v>0</v>
      </c>
      <c r="AB2187" s="24">
        <f t="shared" si="1258"/>
        <v>0</v>
      </c>
      <c r="AC2187" s="24">
        <f t="shared" si="1259"/>
        <v>0</v>
      </c>
      <c r="AD2187" s="24">
        <f t="shared" si="1260"/>
        <v>0</v>
      </c>
      <c r="AE2187" s="24">
        <f>IFNA(VLOOKUP(A2187,'BUSINESS processed'!A2187:J4877,9,0))</f>
        <v>0.057</v>
      </c>
      <c r="AF2187" s="27">
        <f>IFNA(VLOOKUP(A2187,'BUSINESS processed'!A2187:J4877,10,0))</f>
        <v>0.205</v>
      </c>
      <c r="AG2187" s="26"/>
      <c r="AH2187" s="26"/>
      <c r="AI2187" s="26"/>
      <c r="AJ2187" s="26"/>
      <c r="AK2187" s="26"/>
      <c r="AL2187" s="26"/>
      <c r="AM2187" s="26"/>
      <c r="AN2187" s="26"/>
      <c r="AO2187" s="26"/>
      <c r="AP2187" s="26"/>
      <c r="AQ2187" s="26"/>
      <c r="AR2187" s="26"/>
      <c r="AS2187" s="26"/>
      <c r="AT2187" s="26"/>
      <c r="AU2187" s="26"/>
      <c r="AV2187" s="26"/>
      <c r="AW2187" s="26"/>
      <c r="AX2187" s="26"/>
      <c r="AY2187" s="26"/>
      <c r="AZ2187" s="26"/>
      <c r="BA2187" s="26"/>
      <c r="BB2187" s="26"/>
      <c r="BC2187" s="26"/>
      <c r="BD2187" s="26"/>
      <c r="BE2187" s="26"/>
      <c r="BF2187" s="26"/>
      <c r="BG2187" s="26"/>
      <c r="BH2187" s="26"/>
    </row>
    <row r="2188">
      <c r="A2188" s="18" t="str">
        <f t="shared" si="1"/>
        <v>The Americas_Belize-The Americas_2003</v>
      </c>
      <c r="B2188" s="19" t="s">
        <v>258</v>
      </c>
      <c r="C2188" s="20" t="s">
        <v>264</v>
      </c>
      <c r="D2188" s="21" t="s">
        <v>74</v>
      </c>
      <c r="E2188" s="22">
        <v>9.32676403E8</v>
      </c>
      <c r="F2188" s="22">
        <f t="shared" si="2"/>
        <v>3610.183254</v>
      </c>
      <c r="G2188" s="23">
        <v>0.044</v>
      </c>
      <c r="H2188" s="23">
        <v>162.0</v>
      </c>
      <c r="I2188" s="23">
        <v>0.148</v>
      </c>
      <c r="J2188" s="24">
        <f t="shared" si="1255"/>
        <v>0</v>
      </c>
      <c r="K2188" s="24">
        <f t="shared" si="3"/>
        <v>0</v>
      </c>
      <c r="L2188" s="24">
        <f>IFNA(VLOOKUP(A2188,'ENERGY processed'!$A$2:$H$2692,8,0),"")</f>
        <v>414</v>
      </c>
      <c r="M2188" s="24">
        <f t="shared" si="5"/>
        <v>0.001602502071</v>
      </c>
      <c r="N2188" s="24">
        <f>IFNA(VLOOKUP(A2188,'HUMAN RESOURCES processed'!$A$2:$M$2692,5,0))</f>
        <v>0.028</v>
      </c>
      <c r="O2188" s="24">
        <f>IFNA(VLOOKUP(A2188,'HUMAN RESOURCES processed'!$A$2:$M$2692,6,0))</f>
        <v>0.019</v>
      </c>
      <c r="P2188" s="24">
        <f>IFNA(VLOOKUP(A2188,'HUMAN RESOURCES processed'!$A$2:$M$2692,7,0))</f>
        <v>75</v>
      </c>
      <c r="Q2188" s="24">
        <f>IFNA(VLOOKUP(A2188,'HUMAN RESOURCES processed'!$A$2:$M$2692,8,0))</f>
        <v>68</v>
      </c>
      <c r="R2188" s="24">
        <f t="shared" si="6"/>
        <v>71.5</v>
      </c>
      <c r="S2188" s="24">
        <f>IFNA(VLOOKUP(A2188,'HUMAN RESOURCES processed'!$A$2:$M$2692,9,0))</f>
        <v>0.388</v>
      </c>
      <c r="T2188" s="24">
        <f>IFNA(VLOOKUP(A2188,'HUMAN RESOURCES processed'!$A$2:$M$2692,10,0))</f>
        <v>0.57</v>
      </c>
      <c r="U2188" s="24">
        <f>IFNA(VLOOKUP(A2188,'HUMAN RESOURCES processed'!$A$2:$M$2692,11,0))</f>
        <v>0.042</v>
      </c>
      <c r="V2188" s="24">
        <f>IFNA(VLOOKUP(A2188,'HUMAN RESOURCES processed'!$A$2:$M$2692,12,0))</f>
        <v>258346</v>
      </c>
      <c r="W2188" s="24">
        <f>IFNA(VLOOKUP(A2188,'HUMAN RESOURCES processed'!$A$2:$M$2692,13,0))</f>
        <v>0.469</v>
      </c>
      <c r="X2188" s="24">
        <f>IFNA(VLOOKUP(A2188,'TOURISM processed'!$A$2:$F$2692,5,0))</f>
        <v>150000000</v>
      </c>
      <c r="Y2188" s="24">
        <f>IFNA(VLOOKUP(A2188,'TOURISM processed'!$A$2:$F$2692,6,0))</f>
        <v>50000000</v>
      </c>
      <c r="Z2188" s="24">
        <f t="shared" si="7"/>
        <v>193.5388974</v>
      </c>
      <c r="AA2188" s="24">
        <f t="shared" si="1257"/>
        <v>0</v>
      </c>
      <c r="AB2188" s="24">
        <f t="shared" si="1258"/>
        <v>0</v>
      </c>
      <c r="AC2188" s="24">
        <f t="shared" si="1259"/>
        <v>0</v>
      </c>
      <c r="AD2188" s="24">
        <f t="shared" si="1260"/>
        <v>0</v>
      </c>
      <c r="AE2188" s="24">
        <f>IF(AND(C2188=C2187,D2188&gt;211),AE2187,0)</f>
        <v>0.057</v>
      </c>
      <c r="AF2188" s="27">
        <f>IFNA(VLOOKUP(A2188,'BUSINESS processed'!A2188:J4878,10,0))</f>
        <v>0.234</v>
      </c>
      <c r="AG2188" s="26"/>
      <c r="AH2188" s="26"/>
      <c r="AI2188" s="26"/>
      <c r="AJ2188" s="26"/>
      <c r="AK2188" s="26"/>
      <c r="AL2188" s="26"/>
      <c r="AM2188" s="26"/>
      <c r="AN2188" s="26"/>
      <c r="AO2188" s="26"/>
      <c r="AP2188" s="26"/>
      <c r="AQ2188" s="26"/>
      <c r="AR2188" s="26"/>
      <c r="AS2188" s="26"/>
      <c r="AT2188" s="26"/>
      <c r="AU2188" s="26"/>
      <c r="AV2188" s="26"/>
      <c r="AW2188" s="26"/>
      <c r="AX2188" s="26"/>
      <c r="AY2188" s="26"/>
      <c r="AZ2188" s="26"/>
      <c r="BA2188" s="26"/>
      <c r="BB2188" s="26"/>
      <c r="BC2188" s="26"/>
      <c r="BD2188" s="26"/>
      <c r="BE2188" s="26"/>
      <c r="BF2188" s="26"/>
      <c r="BG2188" s="26"/>
      <c r="BH2188" s="26"/>
    </row>
    <row r="2189">
      <c r="A2189" s="18" t="str">
        <f t="shared" si="1"/>
        <v>The Americas_Belize-The Americas_2004</v>
      </c>
      <c r="B2189" s="19" t="s">
        <v>258</v>
      </c>
      <c r="C2189" s="20" t="s">
        <v>264</v>
      </c>
      <c r="D2189" s="21" t="s">
        <v>83</v>
      </c>
      <c r="E2189" s="22">
        <v>9.9035E8</v>
      </c>
      <c r="F2189" s="22">
        <f t="shared" si="2"/>
        <v>3736.605795</v>
      </c>
      <c r="G2189" s="23">
        <v>0.045</v>
      </c>
      <c r="H2189" s="23">
        <v>174.0</v>
      </c>
      <c r="I2189" s="23">
        <v>0.143</v>
      </c>
      <c r="J2189" s="24">
        <f t="shared" si="1255"/>
        <v>0</v>
      </c>
      <c r="K2189" s="24">
        <f t="shared" si="3"/>
        <v>0</v>
      </c>
      <c r="L2189" s="24">
        <f>IFNA(VLOOKUP(A2189,'ENERGY processed'!$A$2:$H$2692,8,0),"")</f>
        <v>407</v>
      </c>
      <c r="M2189" s="24">
        <f t="shared" si="5"/>
        <v>0.001535617265</v>
      </c>
      <c r="N2189" s="24">
        <f>IFNA(VLOOKUP(A2189,'HUMAN RESOURCES processed'!$A$2:$M$2692,5,0))</f>
        <v>0.027</v>
      </c>
      <c r="O2189" s="24">
        <f>IFNA(VLOOKUP(A2189,'HUMAN RESOURCES processed'!$A$2:$M$2692,6,0))</f>
        <v>0.019</v>
      </c>
      <c r="P2189" s="24">
        <f>IFNA(VLOOKUP(A2189,'HUMAN RESOURCES processed'!$A$2:$M$2692,7,0))</f>
        <v>75</v>
      </c>
      <c r="Q2189" s="24">
        <f>IFNA(VLOOKUP(A2189,'HUMAN RESOURCES processed'!$A$2:$M$2692,8,0))</f>
        <v>69</v>
      </c>
      <c r="R2189" s="24">
        <f t="shared" si="6"/>
        <v>72</v>
      </c>
      <c r="S2189" s="24">
        <f>IFNA(VLOOKUP(A2189,'HUMAN RESOURCES processed'!$A$2:$M$2692,9,0))</f>
        <v>0.384</v>
      </c>
      <c r="T2189" s="24">
        <f>IFNA(VLOOKUP(A2189,'HUMAN RESOURCES processed'!$A$2:$M$2692,10,0))</f>
        <v>0.575</v>
      </c>
      <c r="U2189" s="24">
        <f>IFNA(VLOOKUP(A2189,'HUMAN RESOURCES processed'!$A$2:$M$2692,11,0))</f>
        <v>0.041</v>
      </c>
      <c r="V2189" s="24">
        <f>IFNA(VLOOKUP(A2189,'HUMAN RESOURCES processed'!$A$2:$M$2692,12,0))</f>
        <v>265040</v>
      </c>
      <c r="W2189" s="24">
        <f>IFNA(VLOOKUP(A2189,'HUMAN RESOURCES processed'!$A$2:$M$2692,13,0))</f>
        <v>0.466</v>
      </c>
      <c r="X2189" s="24">
        <f>IFNA(VLOOKUP(A2189,'TOURISM processed'!$A$2:$F$2692,5,0))</f>
        <v>168000000</v>
      </c>
      <c r="Y2189" s="24">
        <f>IFNA(VLOOKUP(A2189,'TOURISM processed'!$A$2:$F$2692,6,0))</f>
        <v>47000000</v>
      </c>
      <c r="Z2189" s="24">
        <f t="shared" si="7"/>
        <v>177.3317235</v>
      </c>
      <c r="AA2189" s="24">
        <f t="shared" si="1257"/>
        <v>0</v>
      </c>
      <c r="AB2189" s="24">
        <f t="shared" si="1258"/>
        <v>0</v>
      </c>
      <c r="AC2189" s="24">
        <f t="shared" si="1259"/>
        <v>0</v>
      </c>
      <c r="AD2189" s="24">
        <f t="shared" si="1260"/>
        <v>0</v>
      </c>
      <c r="AE2189" s="24">
        <f>IFNA(VLOOKUP(A2189,'BUSINESS processed'!A2189:J4879,9,0))</f>
        <v>0.058</v>
      </c>
      <c r="AF2189" s="27">
        <f>IFNA(VLOOKUP(A2189,'BUSINESS processed'!A2189:J4879,10,0))</f>
        <v>0.283</v>
      </c>
      <c r="AG2189" s="26"/>
      <c r="AH2189" s="26"/>
      <c r="AI2189" s="26"/>
      <c r="AJ2189" s="26"/>
      <c r="AK2189" s="26"/>
      <c r="AL2189" s="26"/>
      <c r="AM2189" s="26"/>
      <c r="AN2189" s="26"/>
      <c r="AO2189" s="26"/>
      <c r="AP2189" s="26"/>
      <c r="AQ2189" s="26"/>
      <c r="AR2189" s="26"/>
      <c r="AS2189" s="26"/>
      <c r="AT2189" s="26"/>
      <c r="AU2189" s="26"/>
      <c r="AV2189" s="26"/>
      <c r="AW2189" s="26"/>
      <c r="AX2189" s="26"/>
      <c r="AY2189" s="26"/>
      <c r="AZ2189" s="26"/>
      <c r="BA2189" s="26"/>
      <c r="BB2189" s="26"/>
      <c r="BC2189" s="26"/>
      <c r="BD2189" s="26"/>
      <c r="BE2189" s="26"/>
      <c r="BF2189" s="26"/>
      <c r="BG2189" s="26"/>
      <c r="BH2189" s="26"/>
    </row>
    <row r="2190">
      <c r="A2190" s="18" t="str">
        <f t="shared" si="1"/>
        <v>The Americas_Belize-The Americas_2005</v>
      </c>
      <c r="B2190" s="19" t="s">
        <v>258</v>
      </c>
      <c r="C2190" s="20" t="s">
        <v>264</v>
      </c>
      <c r="D2190" s="21" t="s">
        <v>84</v>
      </c>
      <c r="E2190" s="22">
        <v>1.05785E9</v>
      </c>
      <c r="F2190" s="22">
        <f t="shared" si="2"/>
        <v>3890.298617</v>
      </c>
      <c r="G2190" s="23">
        <v>0.044</v>
      </c>
      <c r="H2190" s="23">
        <v>175.0</v>
      </c>
      <c r="I2190" s="23">
        <v>0.139</v>
      </c>
      <c r="J2190" s="24">
        <f t="shared" si="1255"/>
        <v>0</v>
      </c>
      <c r="K2190" s="24">
        <f t="shared" si="3"/>
        <v>0</v>
      </c>
      <c r="L2190" s="24">
        <f>IFNA(VLOOKUP(A2190,'ENERGY processed'!$A$2:$H$2692,8,0),"")</f>
        <v>359</v>
      </c>
      <c r="M2190" s="24">
        <f t="shared" si="5"/>
        <v>0.001320241247</v>
      </c>
      <c r="N2190" s="24">
        <f>IFNA(VLOOKUP(A2190,'HUMAN RESOURCES processed'!$A$2:$M$2692,5,0))</f>
        <v>0.027</v>
      </c>
      <c r="O2190" s="24">
        <f>IFNA(VLOOKUP(A2190,'HUMAN RESOURCES processed'!$A$2:$M$2692,6,0))</f>
        <v>0.018</v>
      </c>
      <c r="P2190" s="24">
        <f>IFNA(VLOOKUP(A2190,'HUMAN RESOURCES processed'!$A$2:$M$2692,7,0))</f>
        <v>75</v>
      </c>
      <c r="Q2190" s="24">
        <f>IFNA(VLOOKUP(A2190,'HUMAN RESOURCES processed'!$A$2:$M$2692,8,0))</f>
        <v>69</v>
      </c>
      <c r="R2190" s="24">
        <f t="shared" si="6"/>
        <v>72</v>
      </c>
      <c r="S2190" s="24">
        <f>IFNA(VLOOKUP(A2190,'HUMAN RESOURCES processed'!$A$2:$M$2692,9,0))</f>
        <v>0.379</v>
      </c>
      <c r="T2190" s="24">
        <f>IFNA(VLOOKUP(A2190,'HUMAN RESOURCES processed'!$A$2:$M$2692,10,0))</f>
        <v>0.58</v>
      </c>
      <c r="U2190" s="24">
        <f>IFNA(VLOOKUP(A2190,'HUMAN RESOURCES processed'!$A$2:$M$2692,11,0))</f>
        <v>0.041</v>
      </c>
      <c r="V2190" s="24">
        <f>IFNA(VLOOKUP(A2190,'HUMAN RESOURCES processed'!$A$2:$M$2692,12,0))</f>
        <v>271920</v>
      </c>
      <c r="W2190" s="24">
        <f>IFNA(VLOOKUP(A2190,'HUMAN RESOURCES processed'!$A$2:$M$2692,13,0))</f>
        <v>0.463</v>
      </c>
      <c r="X2190" s="24">
        <f>IFNA(VLOOKUP(A2190,'TOURISM processed'!$A$2:$F$2692,5,0))</f>
        <v>214000000</v>
      </c>
      <c r="Y2190" s="24">
        <f>IFNA(VLOOKUP(A2190,'TOURISM processed'!$A$2:$F$2692,6,0))</f>
        <v>45000000</v>
      </c>
      <c r="Z2190" s="24">
        <f t="shared" si="7"/>
        <v>165.48985</v>
      </c>
      <c r="AA2190" s="24">
        <f>IFNA(VLOOKUP(A2190,'BUSINESS processed'!A2190:J4880,5,0))</f>
        <v>0.347</v>
      </c>
      <c r="AB2190" s="24">
        <f>IFNA(VLOOKUP(A2190,'BUSINESS processed'!A2190:J4880,6,0))</f>
        <v>45</v>
      </c>
      <c r="AC2190" s="24">
        <f t="shared" si="1259"/>
        <v>0</v>
      </c>
      <c r="AD2190" s="24">
        <f>IFNA(VLOOKUP(A2190,'BUSINESS processed'!A2190:J4880,8,0))</f>
        <v>147</v>
      </c>
      <c r="AE2190" s="24">
        <f>IFNA(VLOOKUP(A2190,'BUSINESS processed'!A2190:J4880,9,0))</f>
        <v>0.092</v>
      </c>
      <c r="AF2190" s="27">
        <f>IFNA(VLOOKUP(A2190,'BUSINESS processed'!A2190:J4880,10,0))</f>
        <v>0.353</v>
      </c>
      <c r="AG2190" s="26"/>
      <c r="AH2190" s="26"/>
      <c r="AI2190" s="26"/>
      <c r="AJ2190" s="26"/>
      <c r="AK2190" s="26"/>
      <c r="AL2190" s="26"/>
      <c r="AM2190" s="26"/>
      <c r="AN2190" s="26"/>
      <c r="AO2190" s="26"/>
      <c r="AP2190" s="26"/>
      <c r="AQ2190" s="26"/>
      <c r="AR2190" s="26"/>
      <c r="AS2190" s="26"/>
      <c r="AT2190" s="26"/>
      <c r="AU2190" s="26"/>
      <c r="AV2190" s="26"/>
      <c r="AW2190" s="26"/>
      <c r="AX2190" s="26"/>
      <c r="AY2190" s="26"/>
      <c r="AZ2190" s="26"/>
      <c r="BA2190" s="26"/>
      <c r="BB2190" s="26"/>
      <c r="BC2190" s="26"/>
      <c r="BD2190" s="26"/>
      <c r="BE2190" s="26"/>
      <c r="BF2190" s="26"/>
      <c r="BG2190" s="26"/>
      <c r="BH2190" s="26"/>
    </row>
    <row r="2191">
      <c r="A2191" s="18" t="str">
        <f t="shared" si="1"/>
        <v>The Americas_Belize-The Americas_2006</v>
      </c>
      <c r="B2191" s="19" t="s">
        <v>258</v>
      </c>
      <c r="C2191" s="20" t="s">
        <v>264</v>
      </c>
      <c r="D2191" s="21" t="s">
        <v>85</v>
      </c>
      <c r="E2191" s="22">
        <v>1.1142E9</v>
      </c>
      <c r="F2191" s="22">
        <f t="shared" si="2"/>
        <v>3993.763106</v>
      </c>
      <c r="G2191" s="23">
        <v>0.044</v>
      </c>
      <c r="H2191" s="23">
        <v>182.0</v>
      </c>
      <c r="I2191" s="23">
        <v>0.143</v>
      </c>
      <c r="J2191" s="24">
        <f>IFNA(VLOOKUP(A2191,'ENERGY processed'!$A$2:$H$2692,7,0),"")</f>
        <v>169.5</v>
      </c>
      <c r="K2191" s="24">
        <f t="shared" si="3"/>
        <v>0.0006075595462</v>
      </c>
      <c r="L2191" s="24">
        <f>IFNA(VLOOKUP(A2191,'ENERGY processed'!$A$2:$H$2692,8,0),"")</f>
        <v>410.5</v>
      </c>
      <c r="M2191" s="24">
        <f t="shared" si="5"/>
        <v>0.001471405273</v>
      </c>
      <c r="N2191" s="24">
        <f>IFNA(VLOOKUP(A2191,'HUMAN RESOURCES processed'!$A$2:$M$2692,5,0))</f>
        <v>0.026</v>
      </c>
      <c r="O2191" s="24">
        <f>IFNA(VLOOKUP(A2191,'HUMAN RESOURCES processed'!$A$2:$M$2692,6,0))</f>
        <v>0.018</v>
      </c>
      <c r="P2191" s="24">
        <f>IFNA(VLOOKUP(A2191,'HUMAN RESOURCES processed'!$A$2:$M$2692,7,0))</f>
        <v>75</v>
      </c>
      <c r="Q2191" s="24">
        <f>IFNA(VLOOKUP(A2191,'HUMAN RESOURCES processed'!$A$2:$M$2692,8,0))</f>
        <v>69</v>
      </c>
      <c r="R2191" s="24">
        <f t="shared" si="6"/>
        <v>72</v>
      </c>
      <c r="S2191" s="24">
        <f>IFNA(VLOOKUP(A2191,'HUMAN RESOURCES processed'!$A$2:$M$2692,9,0))</f>
        <v>0.374</v>
      </c>
      <c r="T2191" s="24">
        <f>IFNA(VLOOKUP(A2191,'HUMAN RESOURCES processed'!$A$2:$M$2692,10,0))</f>
        <v>0.585</v>
      </c>
      <c r="U2191" s="24">
        <f>IFNA(VLOOKUP(A2191,'HUMAN RESOURCES processed'!$A$2:$M$2692,11,0))</f>
        <v>0.04</v>
      </c>
      <c r="V2191" s="24">
        <f>IFNA(VLOOKUP(A2191,'HUMAN RESOURCES processed'!$A$2:$M$2692,12,0))</f>
        <v>278985</v>
      </c>
      <c r="W2191" s="24">
        <f>IFNA(VLOOKUP(A2191,'HUMAN RESOURCES processed'!$A$2:$M$2692,13,0))</f>
        <v>0.46</v>
      </c>
      <c r="X2191" s="24">
        <f>IFNA(VLOOKUP(A2191,'TOURISM processed'!$A$2:$F$2692,5,0))</f>
        <v>260000000</v>
      </c>
      <c r="Y2191" s="24">
        <f>IFNA(VLOOKUP(A2191,'TOURISM processed'!$A$2:$F$2692,6,0))</f>
        <v>43000000</v>
      </c>
      <c r="Z2191" s="24">
        <f t="shared" si="7"/>
        <v>154.1301504</v>
      </c>
      <c r="AA2191" s="24">
        <f>IFNA(VLOOKUP(A2191,'BUSINESS processed'!A2191:J4881,5,0))</f>
        <v>0.348</v>
      </c>
      <c r="AB2191" s="24">
        <f>IFNA(VLOOKUP(A2191,'BUSINESS processed'!A2191:J4881,6,0))</f>
        <v>45</v>
      </c>
      <c r="AC2191" s="24">
        <f t="shared" si="1259"/>
        <v>0</v>
      </c>
      <c r="AD2191" s="24">
        <f>IFNA(VLOOKUP(A2191,'BUSINESS processed'!A2191:J4881,8,0))</f>
        <v>147</v>
      </c>
      <c r="AE2191" s="24">
        <f>IFNA(VLOOKUP(A2191,'BUSINESS processed'!A2191:J4881,9,0))</f>
        <v>0.104</v>
      </c>
      <c r="AF2191" s="27">
        <f>IFNA(VLOOKUP(A2191,'BUSINESS processed'!A2191:J4881,10,0))</f>
        <v>0.423</v>
      </c>
      <c r="AG2191" s="26"/>
      <c r="AH2191" s="26"/>
      <c r="AI2191" s="26"/>
      <c r="AJ2191" s="26"/>
      <c r="AK2191" s="26"/>
      <c r="AL2191" s="26"/>
      <c r="AM2191" s="26"/>
      <c r="AN2191" s="26"/>
      <c r="AO2191" s="26"/>
      <c r="AP2191" s="26"/>
      <c r="AQ2191" s="26"/>
      <c r="AR2191" s="26"/>
      <c r="AS2191" s="26"/>
      <c r="AT2191" s="26"/>
      <c r="AU2191" s="26"/>
      <c r="AV2191" s="26"/>
      <c r="AW2191" s="26"/>
      <c r="AX2191" s="26"/>
      <c r="AY2191" s="26"/>
      <c r="AZ2191" s="26"/>
      <c r="BA2191" s="26"/>
      <c r="BB2191" s="26"/>
      <c r="BC2191" s="26"/>
      <c r="BD2191" s="26"/>
      <c r="BE2191" s="26"/>
      <c r="BF2191" s="26"/>
      <c r="BG2191" s="26"/>
      <c r="BH2191" s="26"/>
    </row>
    <row r="2192">
      <c r="A2192" s="18" t="str">
        <f t="shared" si="1"/>
        <v>The Americas_Belize-The Americas_2007</v>
      </c>
      <c r="B2192" s="19" t="s">
        <v>258</v>
      </c>
      <c r="C2192" s="20" t="s">
        <v>264</v>
      </c>
      <c r="D2192" s="21" t="s">
        <v>86</v>
      </c>
      <c r="E2192" s="22">
        <v>1.21745E9</v>
      </c>
      <c r="F2192" s="22">
        <f t="shared" si="2"/>
        <v>4253.90292</v>
      </c>
      <c r="G2192" s="23">
        <v>0.044</v>
      </c>
      <c r="H2192" s="23">
        <v>192.0</v>
      </c>
      <c r="I2192" s="23">
        <v>0.142</v>
      </c>
      <c r="J2192" s="24">
        <f t="shared" ref="J2192:J2193" si="1261">IF(AND( C2192=C2191,D2192&gt;D2191),J2191,"")</f>
        <v>169.5</v>
      </c>
      <c r="K2192" s="24">
        <f t="shared" si="3"/>
        <v>0.000592251464</v>
      </c>
      <c r="L2192" s="24">
        <f>IF(AND(C2192=C2191,C2192&gt;C2191),C2191,0)</f>
        <v>0</v>
      </c>
      <c r="M2192" s="24">
        <f t="shared" si="5"/>
        <v>0</v>
      </c>
      <c r="N2192" s="24">
        <f>IFNA(VLOOKUP(A2192,'HUMAN RESOURCES processed'!$A$2:$M$2692,5,0))</f>
        <v>0.026</v>
      </c>
      <c r="O2192" s="24">
        <f>IFNA(VLOOKUP(A2192,'HUMAN RESOURCES processed'!$A$2:$M$2692,6,0))</f>
        <v>0.017</v>
      </c>
      <c r="P2192" s="24">
        <f>IFNA(VLOOKUP(A2192,'HUMAN RESOURCES processed'!$A$2:$M$2692,7,0))</f>
        <v>76</v>
      </c>
      <c r="Q2192" s="24">
        <f>IFNA(VLOOKUP(A2192,'HUMAN RESOURCES processed'!$A$2:$M$2692,8,0))</f>
        <v>70</v>
      </c>
      <c r="R2192" s="24">
        <f t="shared" si="6"/>
        <v>73</v>
      </c>
      <c r="S2192" s="24">
        <f>IFNA(VLOOKUP(A2192,'HUMAN RESOURCES processed'!$A$2:$M$2692,9,0))</f>
        <v>0.37</v>
      </c>
      <c r="T2192" s="24">
        <f>IFNA(VLOOKUP(A2192,'HUMAN RESOURCES processed'!$A$2:$M$2692,10,0))</f>
        <v>0.59</v>
      </c>
      <c r="U2192" s="24">
        <f>IFNA(VLOOKUP(A2192,'HUMAN RESOURCES processed'!$A$2:$M$2692,11,0))</f>
        <v>0.04</v>
      </c>
      <c r="V2192" s="24">
        <f>IFNA(VLOOKUP(A2192,'HUMAN RESOURCES processed'!$A$2:$M$2692,12,0))</f>
        <v>286196</v>
      </c>
      <c r="W2192" s="24">
        <f>IFNA(VLOOKUP(A2192,'HUMAN RESOURCES processed'!$A$2:$M$2692,13,0))</f>
        <v>0.458</v>
      </c>
      <c r="X2192" s="24">
        <f>IFNA(VLOOKUP(A2192,'TOURISM processed'!$A$2:$F$2692,5,0))</f>
        <v>289000000</v>
      </c>
      <c r="Y2192" s="24">
        <f>IFNA(VLOOKUP(A2192,'TOURISM processed'!$A$2:$F$2692,6,0))</f>
        <v>46000000</v>
      </c>
      <c r="Z2192" s="24">
        <f t="shared" si="7"/>
        <v>160.7290109</v>
      </c>
      <c r="AA2192" s="24">
        <f>IFNA(VLOOKUP(A2192,'BUSINESS processed'!A2192:J4882,5,0))</f>
        <v>0.348</v>
      </c>
      <c r="AB2192" s="24">
        <f>IFNA(VLOOKUP(A2192,'BUSINESS processed'!A2192:J4882,6,0))</f>
        <v>44</v>
      </c>
      <c r="AC2192" s="24">
        <f t="shared" si="1259"/>
        <v>0</v>
      </c>
      <c r="AD2192" s="24">
        <f>IFNA(VLOOKUP(A2192,'BUSINESS processed'!A2192:J4882,8,0))</f>
        <v>147</v>
      </c>
      <c r="AE2192" s="24">
        <f>IFNA(VLOOKUP(A2192,'BUSINESS processed'!A2192:J4882,9,0))</f>
        <v>0.109</v>
      </c>
      <c r="AF2192" s="27">
        <f>IFNA(VLOOKUP(A2192,'BUSINESS processed'!A2192:J4882,10,0))</f>
        <v>0.413</v>
      </c>
      <c r="AG2192" s="26"/>
      <c r="AH2192" s="26"/>
      <c r="AI2192" s="26"/>
      <c r="AJ2192" s="26"/>
      <c r="AK2192" s="26"/>
      <c r="AL2192" s="26"/>
      <c r="AM2192" s="26"/>
      <c r="AN2192" s="26"/>
      <c r="AO2192" s="26"/>
      <c r="AP2192" s="26"/>
      <c r="AQ2192" s="26"/>
      <c r="AR2192" s="26"/>
      <c r="AS2192" s="26"/>
      <c r="AT2192" s="26"/>
      <c r="AU2192" s="26"/>
      <c r="AV2192" s="26"/>
      <c r="AW2192" s="26"/>
      <c r="AX2192" s="26"/>
      <c r="AY2192" s="26"/>
      <c r="AZ2192" s="26"/>
      <c r="BA2192" s="26"/>
      <c r="BB2192" s="26"/>
      <c r="BC2192" s="26"/>
      <c r="BD2192" s="26"/>
      <c r="BE2192" s="26"/>
      <c r="BF2192" s="26"/>
      <c r="BG2192" s="26"/>
      <c r="BH2192" s="26"/>
    </row>
    <row r="2193">
      <c r="A2193" s="18" t="str">
        <f t="shared" si="1"/>
        <v>The Americas_Belize-The Americas_2008</v>
      </c>
      <c r="B2193" s="19" t="s">
        <v>258</v>
      </c>
      <c r="C2193" s="20" t="s">
        <v>264</v>
      </c>
      <c r="D2193" s="21" t="s">
        <v>87</v>
      </c>
      <c r="E2193" s="22">
        <v>1.2905E9</v>
      </c>
      <c r="F2193" s="22">
        <f t="shared" si="2"/>
        <v>4396.274494</v>
      </c>
      <c r="G2193" s="23">
        <v>0.048</v>
      </c>
      <c r="H2193" s="23">
        <v>215.0</v>
      </c>
      <c r="I2193" s="23">
        <v>0.143</v>
      </c>
      <c r="J2193" s="24">
        <f t="shared" si="1261"/>
        <v>169.5</v>
      </c>
      <c r="K2193" s="24">
        <f t="shared" si="3"/>
        <v>0.0005774262121</v>
      </c>
      <c r="L2193" s="24">
        <f>IFNA(VLOOKUP(A2193,'ENERGY processed'!$A$2:$H$2692,8,0),"")</f>
        <v>531.5</v>
      </c>
      <c r="M2193" s="24">
        <f t="shared" si="5"/>
        <v>0.001810631456</v>
      </c>
      <c r="N2193" s="24">
        <f>IFNA(VLOOKUP(A2193,'HUMAN RESOURCES processed'!$A$2:$M$2692,5,0))</f>
        <v>0.025</v>
      </c>
      <c r="O2193" s="24">
        <f>IFNA(VLOOKUP(A2193,'HUMAN RESOURCES processed'!$A$2:$M$2692,6,0))</f>
        <v>0.017</v>
      </c>
      <c r="P2193" s="24">
        <f>IFNA(VLOOKUP(A2193,'HUMAN RESOURCES processed'!$A$2:$M$2692,7,0))</f>
        <v>76</v>
      </c>
      <c r="Q2193" s="24">
        <f>IFNA(VLOOKUP(A2193,'HUMAN RESOURCES processed'!$A$2:$M$2692,8,0))</f>
        <v>70</v>
      </c>
      <c r="R2193" s="24">
        <f t="shared" si="6"/>
        <v>73</v>
      </c>
      <c r="S2193" s="24">
        <f>IFNA(VLOOKUP(A2193,'HUMAN RESOURCES processed'!$A$2:$M$2692,9,0))</f>
        <v>0.365</v>
      </c>
      <c r="T2193" s="24">
        <f>IFNA(VLOOKUP(A2193,'HUMAN RESOURCES processed'!$A$2:$M$2692,10,0))</f>
        <v>0.596</v>
      </c>
      <c r="U2193" s="24">
        <f>IFNA(VLOOKUP(A2193,'HUMAN RESOURCES processed'!$A$2:$M$2692,11,0))</f>
        <v>0.039</v>
      </c>
      <c r="V2193" s="24">
        <f>IFNA(VLOOKUP(A2193,'HUMAN RESOURCES processed'!$A$2:$M$2692,12,0))</f>
        <v>293544</v>
      </c>
      <c r="W2193" s="24">
        <f>IFNA(VLOOKUP(A2193,'HUMAN RESOURCES processed'!$A$2:$M$2692,13,0))</f>
        <v>0.455</v>
      </c>
      <c r="X2193" s="24">
        <f>IFNA(VLOOKUP(A2193,'TOURISM processed'!$A$2:$F$2692,5,0))</f>
        <v>278000000</v>
      </c>
      <c r="Y2193" s="24">
        <f>IFNA(VLOOKUP(A2193,'TOURISM processed'!$A$2:$F$2692,6,0))</f>
        <v>44000000</v>
      </c>
      <c r="Z2193" s="24">
        <f t="shared" si="7"/>
        <v>149.89235</v>
      </c>
      <c r="AA2193" s="24">
        <f>IFNA(VLOOKUP(A2193,'BUSINESS processed'!A2193:J4883,5,0))</f>
        <v>0.332</v>
      </c>
      <c r="AB2193" s="24">
        <f>IFNA(VLOOKUP(A2193,'BUSINESS processed'!A2193:J4883,6,0))</f>
        <v>44</v>
      </c>
      <c r="AC2193" s="24">
        <f t="shared" si="1259"/>
        <v>0</v>
      </c>
      <c r="AD2193" s="24">
        <f>IFNA(VLOOKUP(A2193,'BUSINESS processed'!A2193:J4883,8,0))</f>
        <v>147</v>
      </c>
      <c r="AE2193" s="24">
        <f>IFNA(VLOOKUP(A2193,'BUSINESS processed'!A2193:J4883,9,0))</f>
        <v>0.113</v>
      </c>
      <c r="AF2193" s="27">
        <f>IFNA(VLOOKUP(A2193,'BUSINESS processed'!A2193:J4883,10,0))</f>
        <v>0.545</v>
      </c>
      <c r="AG2193" s="26"/>
      <c r="AH2193" s="26"/>
      <c r="AI2193" s="26"/>
      <c r="AJ2193" s="26"/>
      <c r="AK2193" s="26"/>
      <c r="AL2193" s="26"/>
      <c r="AM2193" s="26"/>
      <c r="AN2193" s="26"/>
      <c r="AO2193" s="26"/>
      <c r="AP2193" s="26"/>
      <c r="AQ2193" s="26"/>
      <c r="AR2193" s="26"/>
      <c r="AS2193" s="26"/>
      <c r="AT2193" s="26"/>
      <c r="AU2193" s="26"/>
      <c r="AV2193" s="26"/>
      <c r="AW2193" s="26"/>
      <c r="AX2193" s="26"/>
      <c r="AY2193" s="26"/>
      <c r="AZ2193" s="26"/>
      <c r="BA2193" s="26"/>
      <c r="BB2193" s="26"/>
      <c r="BC2193" s="26"/>
      <c r="BD2193" s="26"/>
      <c r="BE2193" s="26"/>
      <c r="BF2193" s="26"/>
      <c r="BG2193" s="26"/>
      <c r="BH2193" s="26"/>
    </row>
    <row r="2194">
      <c r="A2194" s="18" t="str">
        <f t="shared" si="1"/>
        <v>The Americas_Belize-The Americas_2009</v>
      </c>
      <c r="B2194" s="19" t="s">
        <v>258</v>
      </c>
      <c r="C2194" s="20" t="s">
        <v>264</v>
      </c>
      <c r="D2194" s="21" t="s">
        <v>88</v>
      </c>
      <c r="E2194" s="22">
        <v>1.3695E9</v>
      </c>
      <c r="F2194" s="22">
        <f t="shared" si="2"/>
        <v>4549.592048</v>
      </c>
      <c r="G2194" s="23">
        <v>0.051</v>
      </c>
      <c r="H2194" s="23">
        <v>237.0</v>
      </c>
      <c r="I2194" s="23">
        <v>0.141</v>
      </c>
      <c r="J2194" s="24">
        <f>IFNA(VLOOKUP(A2194,'ENERGY processed'!$A$2:$H$2692,7,0),"")</f>
        <v>172</v>
      </c>
      <c r="K2194" s="24">
        <f t="shared" si="3"/>
        <v>0.0005713981981</v>
      </c>
      <c r="L2194" s="24">
        <f>IFNA(VLOOKUP(A2194,'ENERGY processed'!$A$2:$H$2692,8,0),"")</f>
        <v>407</v>
      </c>
      <c r="M2194" s="24">
        <f t="shared" si="5"/>
        <v>0.001352087597</v>
      </c>
      <c r="N2194" s="24">
        <f>IFNA(VLOOKUP(A2194,'HUMAN RESOURCES processed'!$A$2:$M$2692,5,0))</f>
        <v>0.025</v>
      </c>
      <c r="O2194" s="24">
        <f>IFNA(VLOOKUP(A2194,'HUMAN RESOURCES processed'!$A$2:$M$2692,6,0))</f>
        <v>0.016</v>
      </c>
      <c r="P2194" s="24">
        <f>IFNA(VLOOKUP(A2194,'HUMAN RESOURCES processed'!$A$2:$M$2692,7,0))</f>
        <v>76</v>
      </c>
      <c r="Q2194" s="24">
        <f>IFNA(VLOOKUP(A2194,'HUMAN RESOURCES processed'!$A$2:$M$2692,8,0))</f>
        <v>70</v>
      </c>
      <c r="R2194" s="24">
        <f t="shared" si="6"/>
        <v>73</v>
      </c>
      <c r="S2194" s="24">
        <f>IFNA(VLOOKUP(A2194,'HUMAN RESOURCES processed'!$A$2:$M$2692,9,0))</f>
        <v>0.36</v>
      </c>
      <c r="T2194" s="24">
        <f>IFNA(VLOOKUP(A2194,'HUMAN RESOURCES processed'!$A$2:$M$2692,10,0))</f>
        <v>0.601</v>
      </c>
      <c r="U2194" s="24">
        <f>IFNA(VLOOKUP(A2194,'HUMAN RESOURCES processed'!$A$2:$M$2692,11,0))</f>
        <v>0.039</v>
      </c>
      <c r="V2194" s="24">
        <f>IFNA(VLOOKUP(A2194,'HUMAN RESOURCES processed'!$A$2:$M$2692,12,0))</f>
        <v>301016</v>
      </c>
      <c r="W2194" s="24">
        <f>IFNA(VLOOKUP(A2194,'HUMAN RESOURCES processed'!$A$2:$M$2692,13,0))</f>
        <v>0.452</v>
      </c>
      <c r="X2194" s="24">
        <f>IFNA(VLOOKUP(A2194,'TOURISM processed'!$A$2:$F$2692,5,0))</f>
        <v>256000000</v>
      </c>
      <c r="Y2194" s="24">
        <f>IFNA(VLOOKUP(A2194,'TOURISM processed'!$A$2:$F$2692,6,0))</f>
        <v>43000000</v>
      </c>
      <c r="Z2194" s="24">
        <f t="shared" si="7"/>
        <v>142.8495495</v>
      </c>
      <c r="AA2194" s="24">
        <f>IFNA(VLOOKUP(A2194,'BUSINESS processed'!A2194:J4884,5,0))</f>
        <v>0.332</v>
      </c>
      <c r="AB2194" s="24">
        <f>IFNA(VLOOKUP(A2194,'BUSINESS processed'!A2194:J4884,6,0))</f>
        <v>44</v>
      </c>
      <c r="AC2194" s="24">
        <f t="shared" si="1259"/>
        <v>0</v>
      </c>
      <c r="AD2194" s="24">
        <f>IFNA(VLOOKUP(A2194,'BUSINESS processed'!A2194:J4884,8,0))</f>
        <v>147</v>
      </c>
      <c r="AE2194" s="24">
        <f>IFNA(VLOOKUP(A2194,'BUSINESS processed'!A2194:J4884,9,0))</f>
        <v>0.117</v>
      </c>
      <c r="AF2194" s="27">
        <f>IFNA(VLOOKUP(A2194,'BUSINESS processed'!A2194:J4884,10,0))</f>
        <v>0.537</v>
      </c>
      <c r="AG2194" s="26"/>
      <c r="AH2194" s="26"/>
      <c r="AI2194" s="26"/>
      <c r="AJ2194" s="26"/>
      <c r="AK2194" s="26"/>
      <c r="AL2194" s="26"/>
      <c r="AM2194" s="26"/>
      <c r="AN2194" s="26"/>
      <c r="AO2194" s="26"/>
      <c r="AP2194" s="26"/>
      <c r="AQ2194" s="26"/>
      <c r="AR2194" s="26"/>
      <c r="AS2194" s="26"/>
      <c r="AT2194" s="26"/>
      <c r="AU2194" s="26"/>
      <c r="AV2194" s="26"/>
      <c r="AW2194" s="26"/>
      <c r="AX2194" s="26"/>
      <c r="AY2194" s="26"/>
      <c r="AZ2194" s="26"/>
      <c r="BA2194" s="26"/>
      <c r="BB2194" s="26"/>
      <c r="BC2194" s="26"/>
      <c r="BD2194" s="26"/>
      <c r="BE2194" s="26"/>
      <c r="BF2194" s="26"/>
      <c r="BG2194" s="26"/>
      <c r="BH2194" s="26"/>
    </row>
    <row r="2195">
      <c r="A2195" s="18" t="str">
        <f t="shared" si="1"/>
        <v>The Americas_Belize-The Americas_2010</v>
      </c>
      <c r="B2195" s="19" t="s">
        <v>258</v>
      </c>
      <c r="C2195" s="20" t="s">
        <v>264</v>
      </c>
      <c r="D2195" s="21" t="s">
        <v>89</v>
      </c>
      <c r="E2195" s="22">
        <v>1.3385E9</v>
      </c>
      <c r="F2195" s="22">
        <f t="shared" si="2"/>
        <v>4337.400152</v>
      </c>
      <c r="G2195" s="23">
        <v>0.058</v>
      </c>
      <c r="H2195" s="23">
        <v>259.0</v>
      </c>
      <c r="I2195" s="23">
        <v>0.141</v>
      </c>
      <c r="J2195" s="24">
        <f t="shared" ref="J2195:J2196" si="1262">IF(AND( C2195=C2194,D2195&gt;D2194),J2194,"")</f>
        <v>172</v>
      </c>
      <c r="K2195" s="24">
        <f t="shared" si="3"/>
        <v>0.0005573648309</v>
      </c>
      <c r="L2195" s="24">
        <f t="shared" ref="L2195:L2196" si="1263">IF(AND(C2195=C2194,C2195&gt;C2194),C2194,0)</f>
        <v>0</v>
      </c>
      <c r="M2195" s="24">
        <f t="shared" si="5"/>
        <v>0</v>
      </c>
      <c r="N2195" s="24">
        <f>IFNA(VLOOKUP(A2195,'HUMAN RESOURCES processed'!$A$2:$M$2692,5,0))</f>
        <v>0.024</v>
      </c>
      <c r="O2195" s="24">
        <f>IFNA(VLOOKUP(A2195,'HUMAN RESOURCES processed'!$A$2:$M$2692,6,0))</f>
        <v>0.016</v>
      </c>
      <c r="P2195" s="24">
        <f>IFNA(VLOOKUP(A2195,'HUMAN RESOURCES processed'!$A$2:$M$2692,7,0))</f>
        <v>76</v>
      </c>
      <c r="Q2195" s="24">
        <f>IFNA(VLOOKUP(A2195,'HUMAN RESOURCES processed'!$A$2:$M$2692,8,0))</f>
        <v>70</v>
      </c>
      <c r="R2195" s="24">
        <f t="shared" si="6"/>
        <v>73</v>
      </c>
      <c r="S2195" s="24">
        <f>IFNA(VLOOKUP(A2195,'HUMAN RESOURCES processed'!$A$2:$M$2692,9,0))</f>
        <v>0.355</v>
      </c>
      <c r="T2195" s="24">
        <f>IFNA(VLOOKUP(A2195,'HUMAN RESOURCES processed'!$A$2:$M$2692,10,0))</f>
        <v>0.606</v>
      </c>
      <c r="U2195" s="24">
        <f>IFNA(VLOOKUP(A2195,'HUMAN RESOURCES processed'!$A$2:$M$2692,11,0))</f>
        <v>0.039</v>
      </c>
      <c r="V2195" s="24">
        <f>IFNA(VLOOKUP(A2195,'HUMAN RESOURCES processed'!$A$2:$M$2692,12,0))</f>
        <v>308595</v>
      </c>
      <c r="W2195" s="24">
        <f>IFNA(VLOOKUP(A2195,'HUMAN RESOURCES processed'!$A$2:$M$2692,13,0))</f>
        <v>0.45</v>
      </c>
      <c r="X2195" s="24">
        <f>IFNA(VLOOKUP(A2195,'TOURISM processed'!$A$2:$F$2692,5,0))</f>
        <v>264000000</v>
      </c>
      <c r="Y2195" s="24">
        <f>IFNA(VLOOKUP(A2195,'TOURISM processed'!$A$2:$F$2692,6,0))</f>
        <v>39000000</v>
      </c>
      <c r="Z2195" s="24">
        <f t="shared" si="7"/>
        <v>126.3792349</v>
      </c>
      <c r="AA2195" s="24">
        <f>IFNA(VLOOKUP(A2195,'BUSINESS processed'!A2195:J4885,5,0))</f>
        <v>0.332</v>
      </c>
      <c r="AB2195" s="24">
        <f>IFNA(VLOOKUP(A2195,'BUSINESS processed'!A2195:J4885,6,0))</f>
        <v>44</v>
      </c>
      <c r="AC2195" s="24">
        <f t="shared" si="1259"/>
        <v>0</v>
      </c>
      <c r="AD2195" s="24">
        <f>IFNA(VLOOKUP(A2195,'BUSINESS processed'!A2195:J4885,8,0))</f>
        <v>147</v>
      </c>
      <c r="AE2195" s="24">
        <f>IFNA(VLOOKUP(A2195,'BUSINESS processed'!A2195:J4885,9,0))</f>
        <v>0.14</v>
      </c>
      <c r="AF2195" s="27">
        <f>IFNA(VLOOKUP(A2195,'BUSINESS processed'!A2195:J4885,10,0))</f>
        <v>0.629</v>
      </c>
      <c r="AG2195" s="26"/>
      <c r="AH2195" s="26"/>
      <c r="AI2195" s="26"/>
      <c r="AJ2195" s="26"/>
      <c r="AK2195" s="26"/>
      <c r="AL2195" s="26"/>
      <c r="AM2195" s="26"/>
      <c r="AN2195" s="26"/>
      <c r="AO2195" s="26"/>
      <c r="AP2195" s="26"/>
      <c r="AQ2195" s="26"/>
      <c r="AR2195" s="26"/>
      <c r="AS2195" s="26"/>
      <c r="AT2195" s="26"/>
      <c r="AU2195" s="26"/>
      <c r="AV2195" s="26"/>
      <c r="AW2195" s="26"/>
      <c r="AX2195" s="26"/>
      <c r="AY2195" s="26"/>
      <c r="AZ2195" s="26"/>
      <c r="BA2195" s="26"/>
      <c r="BB2195" s="26"/>
      <c r="BC2195" s="26"/>
      <c r="BD2195" s="26"/>
      <c r="BE2195" s="26"/>
      <c r="BF2195" s="26"/>
      <c r="BG2195" s="26"/>
      <c r="BH2195" s="26"/>
    </row>
    <row r="2196">
      <c r="A2196" s="18" t="str">
        <f t="shared" si="1"/>
        <v>The Americas_Belize-The Americas_2011</v>
      </c>
      <c r="B2196" s="19" t="s">
        <v>258</v>
      </c>
      <c r="C2196" s="20" t="s">
        <v>264</v>
      </c>
      <c r="D2196" s="21" t="s">
        <v>90</v>
      </c>
      <c r="E2196" s="22">
        <v>1.3985E9</v>
      </c>
      <c r="F2196" s="22">
        <f t="shared" si="2"/>
        <v>4421.714936</v>
      </c>
      <c r="G2196" s="23">
        <v>0.058</v>
      </c>
      <c r="H2196" s="23">
        <v>265.0</v>
      </c>
      <c r="I2196" s="23">
        <v>0.139</v>
      </c>
      <c r="J2196" s="24">
        <f t="shared" si="1262"/>
        <v>172</v>
      </c>
      <c r="K2196" s="24">
        <f t="shared" si="3"/>
        <v>0.0005438219299</v>
      </c>
      <c r="L2196" s="24">
        <f t="shared" si="1263"/>
        <v>0</v>
      </c>
      <c r="M2196" s="24">
        <f t="shared" si="5"/>
        <v>0</v>
      </c>
      <c r="N2196" s="24">
        <f>IFNA(VLOOKUP(A2196,'HUMAN RESOURCES processed'!$A$2:$M$2692,5,0))</f>
        <v>0.024</v>
      </c>
      <c r="O2196" s="24">
        <f>IFNA(VLOOKUP(A2196,'HUMAN RESOURCES processed'!$A$2:$M$2692,6,0))</f>
        <v>0.015</v>
      </c>
      <c r="P2196" s="24">
        <f>IFNA(VLOOKUP(A2196,'HUMAN RESOURCES processed'!$A$2:$M$2692,7,0))</f>
        <v>77</v>
      </c>
      <c r="Q2196" s="24">
        <f>IFNA(VLOOKUP(A2196,'HUMAN RESOURCES processed'!$A$2:$M$2692,8,0))</f>
        <v>71</v>
      </c>
      <c r="R2196" s="24">
        <f t="shared" si="6"/>
        <v>74</v>
      </c>
      <c r="S2196" s="24">
        <f>IFNA(VLOOKUP(A2196,'HUMAN RESOURCES processed'!$A$2:$M$2692,9,0))</f>
        <v>0.349</v>
      </c>
      <c r="T2196" s="24">
        <f>IFNA(VLOOKUP(A2196,'HUMAN RESOURCES processed'!$A$2:$M$2692,10,0))</f>
        <v>0.612</v>
      </c>
      <c r="U2196" s="24">
        <f>IFNA(VLOOKUP(A2196,'HUMAN RESOURCES processed'!$A$2:$M$2692,11,0))</f>
        <v>0.039</v>
      </c>
      <c r="V2196" s="24">
        <f>IFNA(VLOOKUP(A2196,'HUMAN RESOURCES processed'!$A$2:$M$2692,12,0))</f>
        <v>316280</v>
      </c>
      <c r="W2196" s="24">
        <f>IFNA(VLOOKUP(A2196,'HUMAN RESOURCES processed'!$A$2:$M$2692,13,0))</f>
        <v>0.447</v>
      </c>
      <c r="X2196" s="24">
        <f>IFNA(VLOOKUP(A2196,'TOURISM processed'!$A$2:$F$2692,5,0))</f>
        <v>248000000</v>
      </c>
      <c r="Y2196" s="24">
        <f>IFNA(VLOOKUP(A2196,'TOURISM processed'!$A$2:$F$2692,6,0))</f>
        <v>37000000</v>
      </c>
      <c r="Z2196" s="24">
        <f t="shared" si="7"/>
        <v>116.98495</v>
      </c>
      <c r="AA2196" s="24">
        <f>IFNA(VLOOKUP(A2196,'BUSINESS processed'!A2196:J4886,5,0))</f>
        <v>0.332</v>
      </c>
      <c r="AB2196" s="24">
        <f>IFNA(VLOOKUP(A2196,'BUSINESS processed'!A2196:J4886,6,0))</f>
        <v>44</v>
      </c>
      <c r="AC2196" s="24">
        <f t="shared" si="1259"/>
        <v>0</v>
      </c>
      <c r="AD2196" s="24">
        <f>IFNA(VLOOKUP(A2196,'BUSINESS processed'!A2196:J4886,8,0))</f>
        <v>147</v>
      </c>
      <c r="AE2196" s="24">
        <f>IFNA(VLOOKUP(A2196,'BUSINESS processed'!A2196:J4886,9,0))</f>
        <v>0.187</v>
      </c>
      <c r="AF2196" s="27">
        <f>IFNA(VLOOKUP(A2196,'BUSINESS processed'!A2196:J4886,10,0))</f>
        <v>0.703</v>
      </c>
      <c r="AG2196" s="26"/>
      <c r="AH2196" s="26"/>
      <c r="AI2196" s="26"/>
      <c r="AJ2196" s="26"/>
      <c r="AK2196" s="26"/>
      <c r="AL2196" s="26"/>
      <c r="AM2196" s="26"/>
      <c r="AN2196" s="26"/>
      <c r="AO2196" s="26"/>
      <c r="AP2196" s="26"/>
      <c r="AQ2196" s="26"/>
      <c r="AR2196" s="26"/>
      <c r="AS2196" s="26"/>
      <c r="AT2196" s="26"/>
      <c r="AU2196" s="26"/>
      <c r="AV2196" s="26"/>
      <c r="AW2196" s="26"/>
      <c r="AX2196" s="26"/>
      <c r="AY2196" s="26"/>
      <c r="AZ2196" s="26"/>
      <c r="BA2196" s="26"/>
      <c r="BB2196" s="26"/>
      <c r="BC2196" s="26"/>
      <c r="BD2196" s="26"/>
      <c r="BE2196" s="26"/>
      <c r="BF2196" s="26"/>
      <c r="BG2196" s="26"/>
      <c r="BH2196" s="26"/>
    </row>
    <row r="2197">
      <c r="A2197" s="18" t="str">
        <f t="shared" si="1"/>
        <v>The Americas_Belize-The Americas_2012</v>
      </c>
      <c r="B2197" s="19" t="s">
        <v>258</v>
      </c>
      <c r="C2197" s="20" t="s">
        <v>264</v>
      </c>
      <c r="D2197" s="21" t="s">
        <v>91</v>
      </c>
      <c r="E2197" s="22">
        <v>1.489E9</v>
      </c>
      <c r="F2197" s="22">
        <f t="shared" si="2"/>
        <v>4594.828118</v>
      </c>
      <c r="G2197" s="23">
        <v>0.058</v>
      </c>
      <c r="H2197" s="23">
        <v>264.0</v>
      </c>
      <c r="I2197" s="23">
        <v>0.134</v>
      </c>
      <c r="J2197" s="24">
        <f>IFNA(VLOOKUP(A2197,'ENERGY processed'!$A$2:$H$2692,7,0),"")</f>
        <v>155</v>
      </c>
      <c r="K2197" s="24">
        <f t="shared" si="3"/>
        <v>0.0004783064865</v>
      </c>
      <c r="L2197" s="24">
        <f>IFNA(VLOOKUP(A2197,'ENERGY processed'!$A$2:$H$2692,8,0),"")</f>
        <v>546</v>
      </c>
      <c r="M2197" s="24">
        <f t="shared" si="5"/>
        <v>0.001684873172</v>
      </c>
      <c r="N2197" s="24">
        <f>IFNA(VLOOKUP(A2197,'HUMAN RESOURCES processed'!$A$2:$M$2692,5,0))</f>
        <v>0.024</v>
      </c>
      <c r="O2197" s="24">
        <f>IFNA(VLOOKUP(A2197,'HUMAN RESOURCES processed'!$A$2:$M$2692,6,0))</f>
        <v>0.015</v>
      </c>
      <c r="P2197" s="24">
        <f>IFNA(VLOOKUP(A2197,'HUMAN RESOURCES processed'!$A$2:$M$2692,7,0))</f>
        <v>77</v>
      </c>
      <c r="Q2197" s="24">
        <f>IFNA(VLOOKUP(A2197,'HUMAN RESOURCES processed'!$A$2:$M$2692,8,0))</f>
        <v>71</v>
      </c>
      <c r="R2197" s="24">
        <f t="shared" si="6"/>
        <v>74</v>
      </c>
      <c r="S2197" s="24">
        <f>IFNA(VLOOKUP(A2197,'HUMAN RESOURCES processed'!$A$2:$M$2692,9,0))</f>
        <v>0.344</v>
      </c>
      <c r="T2197" s="24">
        <f>IFNA(VLOOKUP(A2197,'HUMAN RESOURCES processed'!$A$2:$M$2692,10,0))</f>
        <v>0.617</v>
      </c>
      <c r="U2197" s="24">
        <f>IFNA(VLOOKUP(A2197,'HUMAN RESOURCES processed'!$A$2:$M$2692,11,0))</f>
        <v>0.039</v>
      </c>
      <c r="V2197" s="24">
        <f>IFNA(VLOOKUP(A2197,'HUMAN RESOURCES processed'!$A$2:$M$2692,12,0))</f>
        <v>324060</v>
      </c>
      <c r="W2197" s="24">
        <f>IFNA(VLOOKUP(A2197,'HUMAN RESOURCES processed'!$A$2:$M$2692,13,0))</f>
        <v>0.445</v>
      </c>
      <c r="X2197" s="24">
        <f>IFNA(VLOOKUP(A2197,'TOURISM processed'!$A$2:$F$2692,5,0))</f>
        <v>299000000</v>
      </c>
      <c r="Y2197" s="24">
        <f>IFNA(VLOOKUP(A2197,'TOURISM processed'!$A$2:$F$2692,6,0))</f>
        <v>40000000</v>
      </c>
      <c r="Z2197" s="24">
        <f t="shared" si="7"/>
        <v>123.433932</v>
      </c>
      <c r="AA2197" s="24">
        <f>IFNA(VLOOKUP(A2197,'BUSINESS processed'!A2197:J4887,5,0))</f>
        <v>0.332</v>
      </c>
      <c r="AB2197" s="24">
        <f>IFNA(VLOOKUP(A2197,'BUSINESS processed'!A2197:J4887,6,0))</f>
        <v>44</v>
      </c>
      <c r="AC2197" s="24">
        <f>IFNA(VLOOKUP(A2197,'BUSINESS processed'!A2197:J4887,7,0))</f>
        <v>104</v>
      </c>
      <c r="AD2197" s="24">
        <f>IFNA(VLOOKUP(A2197,'BUSINESS processed'!A2197:J4887,8,0))</f>
        <v>147</v>
      </c>
      <c r="AE2197" s="24">
        <f>IFNA(VLOOKUP(A2197,'BUSINESS processed'!A2197:J4887,9,0))</f>
        <v>0.25</v>
      </c>
      <c r="AF2197" s="27">
        <f>IFNA(VLOOKUP(A2197,'BUSINESS processed'!A2197:J4887,10,0))</f>
        <v>0.532</v>
      </c>
      <c r="AG2197" s="26"/>
      <c r="AH2197" s="26"/>
      <c r="AI2197" s="26"/>
      <c r="AJ2197" s="26"/>
      <c r="AK2197" s="26"/>
      <c r="AL2197" s="26"/>
      <c r="AM2197" s="26"/>
      <c r="AN2197" s="26"/>
      <c r="AO2197" s="26"/>
      <c r="AP2197" s="26"/>
      <c r="AQ2197" s="26"/>
      <c r="AR2197" s="26"/>
      <c r="AS2197" s="26"/>
      <c r="AT2197" s="26"/>
      <c r="AU2197" s="26"/>
      <c r="AV2197" s="26"/>
      <c r="AW2197" s="26"/>
      <c r="AX2197" s="26"/>
      <c r="AY2197" s="26"/>
      <c r="AZ2197" s="26"/>
      <c r="BA2197" s="26"/>
      <c r="BB2197" s="26"/>
      <c r="BC2197" s="26"/>
      <c r="BD2197" s="26"/>
      <c r="BE2197" s="26"/>
      <c r="BF2197" s="26"/>
      <c r="BG2197" s="26"/>
      <c r="BH2197" s="26"/>
    </row>
    <row r="2198">
      <c r="A2198" s="18" t="str">
        <f t="shared" si="1"/>
        <v>The Americas_Bermuda-The Americas_2000</v>
      </c>
      <c r="B2198" s="19" t="s">
        <v>258</v>
      </c>
      <c r="C2198" s="20" t="s">
        <v>265</v>
      </c>
      <c r="D2198" s="21" t="s">
        <v>70</v>
      </c>
      <c r="E2198" s="22">
        <v>5.473536E9</v>
      </c>
      <c r="F2198" s="22">
        <f t="shared" si="2"/>
        <v>88521.27505</v>
      </c>
      <c r="G2198" s="39">
        <f t="shared" ref="G2198:G2210" si="1264">IF(AND(C2198=C2197,D2198&gt;D2197),G2197,0)</f>
        <v>0</v>
      </c>
      <c r="H2198" s="39">
        <f t="shared" ref="H2198:H2210" si="1265">IF(AND(C2198=C2197,C2198&gt;C2197),C2197,0)</f>
        <v>0</v>
      </c>
      <c r="I2198" s="39">
        <f t="shared" ref="I2198:I2210" si="1266">IF(AND(C2198=C2197,D2198&gt;D2197),I2197,0)</f>
        <v>0</v>
      </c>
      <c r="J2198" s="24">
        <f t="shared" ref="J2198:J2211" si="1267">IF(AND( C2198=C2197,D2198&gt;D2197),J2197,0)</f>
        <v>0</v>
      </c>
      <c r="K2198" s="24">
        <f t="shared" si="3"/>
        <v>0</v>
      </c>
      <c r="L2198" s="24">
        <f t="shared" ref="L2198:L2199" si="1268">IF(AND(C2198=C2197,C2198&gt;C2197),C2197,0)</f>
        <v>0</v>
      </c>
      <c r="M2198" s="24">
        <f t="shared" si="5"/>
        <v>0</v>
      </c>
      <c r="N2198" s="24">
        <f>IFNA(VLOOKUP(A2198,'HUMAN RESOURCES processed'!$A$2:$M$2692,5,0))</f>
        <v>0.014</v>
      </c>
      <c r="O2198" s="24">
        <f t="shared" ref="O2198:O2210" si="1269">IF(AND(C2198=C2197,D2198&gt;806),O2197,0)</f>
        <v>0</v>
      </c>
      <c r="P2198" s="24">
        <f>IFNA(VLOOKUP(A2198,'HUMAN RESOURCES processed'!$A$2:$M$2692,7,0))</f>
        <v>81</v>
      </c>
      <c r="Q2198" s="24">
        <f>IFNA(VLOOKUP(A2198,'HUMAN RESOURCES processed'!$A$2:$M$2692,8,0))</f>
        <v>75</v>
      </c>
      <c r="R2198" s="24">
        <f t="shared" si="6"/>
        <v>78</v>
      </c>
      <c r="S2198" s="24">
        <f t="shared" ref="S2198:S2210" si="1270">IF(AND(C2198=C2197,D2198&gt;D2197),S2197,0)</f>
        <v>0</v>
      </c>
      <c r="T2198" s="24">
        <f t="shared" ref="T2198:T2210" si="1271">IF(AND(C2198=C2197,D2198&gt;D2197),T2197,0)</f>
        <v>0</v>
      </c>
      <c r="U2198" s="24">
        <f t="shared" ref="U2198:U2210" si="1272">IF(AND(C2198=C2197,D2198&gt;D2197),U2197,0)</f>
        <v>0</v>
      </c>
      <c r="V2198" s="24">
        <f>IFNA(VLOOKUP(A2198,'HUMAN RESOURCES processed'!$A$2:$M$2692,12,0))</f>
        <v>61833</v>
      </c>
      <c r="W2198" s="24">
        <f>IFNA(VLOOKUP(A2198,'HUMAN RESOURCES processed'!$A$2:$M$2692,13,0))</f>
        <v>1</v>
      </c>
      <c r="X2198" s="24">
        <f>IFNA(VLOOKUP(A2198,'TOURISM processed'!$A$2:$F$2692,5,0))</f>
        <v>431000000</v>
      </c>
      <c r="Y2198" s="24">
        <f t="shared" ref="Y2198:Y2199" si="1273">IF(AND(C2198=C2197,D2198&gt;D2197),Y2197,0)</f>
        <v>0</v>
      </c>
      <c r="Z2198" s="24">
        <f t="shared" si="7"/>
        <v>0</v>
      </c>
      <c r="AA2198" s="24">
        <f t="shared" ref="AA2198:AA2215" si="1274">IF(AND(C2198=C2197,D2198&gt;D2197),AA2197,0)</f>
        <v>0</v>
      </c>
      <c r="AB2198" s="24">
        <f t="shared" ref="AB2198:AB2213" si="1275">IF(AND(C2198=C2197,D2198&gt;D2197),AB2197,0)</f>
        <v>0</v>
      </c>
      <c r="AC2198" s="24">
        <f t="shared" ref="AC2198:AC2222" si="1276">IF(AND(C2198=C2197,D2198&gt;D2197),AC2197,0)</f>
        <v>0</v>
      </c>
      <c r="AD2198" s="24">
        <f t="shared" ref="AD2198:AD2215" si="1277">IF(AND(C2198=C2197,D2198&gt;D2197),AD2197,0)</f>
        <v>0</v>
      </c>
      <c r="AE2198" s="24">
        <f>IFNA(VLOOKUP(A2198,'BUSINESS processed'!A2198:J4888,9,0))</f>
        <v>0.429</v>
      </c>
      <c r="AF2198" s="27">
        <f>IFNA(VLOOKUP(A2198,'BUSINESS processed'!A2198:J4888,10,0))</f>
        <v>0.207</v>
      </c>
      <c r="AG2198" s="26"/>
      <c r="AH2198" s="26"/>
      <c r="AI2198" s="26"/>
      <c r="AJ2198" s="26"/>
      <c r="AK2198" s="26"/>
      <c r="AL2198" s="26"/>
      <c r="AM2198" s="26"/>
      <c r="AN2198" s="26"/>
      <c r="AO2198" s="26"/>
      <c r="AP2198" s="26"/>
      <c r="AQ2198" s="26"/>
      <c r="AR2198" s="26"/>
      <c r="AS2198" s="26"/>
      <c r="AT2198" s="26"/>
      <c r="AU2198" s="26"/>
      <c r="AV2198" s="26"/>
      <c r="AW2198" s="26"/>
      <c r="AX2198" s="26"/>
      <c r="AY2198" s="26"/>
      <c r="AZ2198" s="26"/>
      <c r="BA2198" s="26"/>
      <c r="BB2198" s="26"/>
      <c r="BC2198" s="26"/>
      <c r="BD2198" s="26"/>
      <c r="BE2198" s="26"/>
      <c r="BF2198" s="26"/>
      <c r="BG2198" s="26"/>
      <c r="BH2198" s="26"/>
    </row>
    <row r="2199">
      <c r="A2199" s="18" t="str">
        <f t="shared" si="1"/>
        <v>The Americas_Bermuda-The Americas_2001</v>
      </c>
      <c r="B2199" s="19" t="s">
        <v>258</v>
      </c>
      <c r="C2199" s="20" t="s">
        <v>265</v>
      </c>
      <c r="D2199" s="21" t="s">
        <v>71</v>
      </c>
      <c r="E2199" s="22">
        <v>3.480219E9</v>
      </c>
      <c r="F2199" s="22">
        <f t="shared" si="2"/>
        <v>55679.94048</v>
      </c>
      <c r="G2199" s="39">
        <f t="shared" si="1264"/>
        <v>0</v>
      </c>
      <c r="H2199" s="39">
        <f t="shared" si="1265"/>
        <v>0</v>
      </c>
      <c r="I2199" s="39">
        <f t="shared" si="1266"/>
        <v>0</v>
      </c>
      <c r="J2199" s="24">
        <f t="shared" si="1267"/>
        <v>0</v>
      </c>
      <c r="K2199" s="24">
        <f t="shared" si="3"/>
        <v>0</v>
      </c>
      <c r="L2199" s="24">
        <f t="shared" si="1268"/>
        <v>0</v>
      </c>
      <c r="M2199" s="24">
        <f t="shared" si="5"/>
        <v>0</v>
      </c>
      <c r="N2199" s="24">
        <f>IFNA(VLOOKUP(A2199,'HUMAN RESOURCES processed'!$A$2:$M$2692,5,0))</f>
        <v>0.013</v>
      </c>
      <c r="O2199" s="24">
        <f t="shared" si="1269"/>
        <v>0</v>
      </c>
      <c r="P2199" s="24">
        <f>IFNA(VLOOKUP(A2199,'HUMAN RESOURCES processed'!$A$2:$M$2692,7,0))</f>
        <v>81</v>
      </c>
      <c r="Q2199" s="24">
        <f>IFNA(VLOOKUP(A2199,'HUMAN RESOURCES processed'!$A$2:$M$2692,8,0))</f>
        <v>75</v>
      </c>
      <c r="R2199" s="24">
        <f t="shared" si="6"/>
        <v>78</v>
      </c>
      <c r="S2199" s="24">
        <f t="shared" si="1270"/>
        <v>0</v>
      </c>
      <c r="T2199" s="24">
        <f t="shared" si="1271"/>
        <v>0</v>
      </c>
      <c r="U2199" s="24">
        <f t="shared" si="1272"/>
        <v>0</v>
      </c>
      <c r="V2199" s="24">
        <f>IFNA(VLOOKUP(A2199,'HUMAN RESOURCES processed'!$A$2:$M$2692,12,0))</f>
        <v>62504</v>
      </c>
      <c r="W2199" s="24">
        <f>IFNA(VLOOKUP(A2199,'HUMAN RESOURCES processed'!$A$2:$M$2692,13,0))</f>
        <v>1</v>
      </c>
      <c r="X2199" s="24">
        <f>IFNA(VLOOKUP(A2199,'TOURISM processed'!$A$2:$F$2692,5,0))</f>
        <v>351000000</v>
      </c>
      <c r="Y2199" s="24">
        <f t="shared" si="1273"/>
        <v>0</v>
      </c>
      <c r="Z2199" s="24">
        <f t="shared" si="7"/>
        <v>0</v>
      </c>
      <c r="AA2199" s="24">
        <f t="shared" si="1274"/>
        <v>0</v>
      </c>
      <c r="AB2199" s="24">
        <f t="shared" si="1275"/>
        <v>0</v>
      </c>
      <c r="AC2199" s="24">
        <f t="shared" si="1276"/>
        <v>0</v>
      </c>
      <c r="AD2199" s="24">
        <f t="shared" si="1277"/>
        <v>0</v>
      </c>
      <c r="AE2199" s="24">
        <f>IFNA(VLOOKUP(A2199,'BUSINESS processed'!A2199:J4889,9,0))</f>
        <v>0.475</v>
      </c>
      <c r="AF2199" s="27">
        <f>IFNA(VLOOKUP(A2199,'BUSINESS processed'!A2199:J4889,10,0))</f>
        <v>0.211</v>
      </c>
      <c r="AG2199" s="26"/>
      <c r="AH2199" s="26"/>
      <c r="AI2199" s="26"/>
      <c r="AJ2199" s="26"/>
      <c r="AK2199" s="26"/>
      <c r="AL2199" s="26"/>
      <c r="AM2199" s="26"/>
      <c r="AN2199" s="26"/>
      <c r="AO2199" s="26"/>
      <c r="AP2199" s="26"/>
      <c r="AQ2199" s="26"/>
      <c r="AR2199" s="26"/>
      <c r="AS2199" s="26"/>
      <c r="AT2199" s="26"/>
      <c r="AU2199" s="26"/>
      <c r="AV2199" s="26"/>
      <c r="AW2199" s="26"/>
      <c r="AX2199" s="26"/>
      <c r="AY2199" s="26"/>
      <c r="AZ2199" s="26"/>
      <c r="BA2199" s="26"/>
      <c r="BB2199" s="26"/>
      <c r="BC2199" s="26"/>
      <c r="BD2199" s="26"/>
      <c r="BE2199" s="26"/>
      <c r="BF2199" s="26"/>
      <c r="BG2199" s="26"/>
      <c r="BH2199" s="26"/>
    </row>
    <row r="2200">
      <c r="A2200" s="18" t="str">
        <f t="shared" si="1"/>
        <v>The Americas_Bermuda-The Americas_2002</v>
      </c>
      <c r="B2200" s="19" t="s">
        <v>258</v>
      </c>
      <c r="C2200" s="20" t="s">
        <v>265</v>
      </c>
      <c r="D2200" s="21" t="s">
        <v>72</v>
      </c>
      <c r="E2200" s="22">
        <v>3.680483E9</v>
      </c>
      <c r="F2200" s="22">
        <f t="shared" si="2"/>
        <v>58502.08227</v>
      </c>
      <c r="G2200" s="39">
        <f t="shared" si="1264"/>
        <v>0</v>
      </c>
      <c r="H2200" s="39">
        <f t="shared" si="1265"/>
        <v>0</v>
      </c>
      <c r="I2200" s="39">
        <f t="shared" si="1266"/>
        <v>0</v>
      </c>
      <c r="J2200" s="24">
        <f t="shared" si="1267"/>
        <v>0</v>
      </c>
      <c r="K2200" s="24">
        <f t="shared" si="3"/>
        <v>0</v>
      </c>
      <c r="L2200" s="24">
        <f>IFNA(VLOOKUP(A2200,'ENERGY processed'!$A$2:$H$2692,8,0),"")</f>
        <v>477</v>
      </c>
      <c r="M2200" s="24">
        <f t="shared" si="5"/>
        <v>0.007582019329</v>
      </c>
      <c r="N2200" s="24">
        <f>IFNA(VLOOKUP(A2200,'HUMAN RESOURCES processed'!$A$2:$M$2692,5,0))</f>
        <v>0.013</v>
      </c>
      <c r="O2200" s="24">
        <f t="shared" si="1269"/>
        <v>0</v>
      </c>
      <c r="P2200" s="24">
        <f>IFNA(VLOOKUP(A2200,'HUMAN RESOURCES processed'!$A$2:$M$2692,7,0))</f>
        <v>81</v>
      </c>
      <c r="Q2200" s="24">
        <f>IFNA(VLOOKUP(A2200,'HUMAN RESOURCES processed'!$A$2:$M$2692,8,0))</f>
        <v>76</v>
      </c>
      <c r="R2200" s="24">
        <f t="shared" si="6"/>
        <v>78.5</v>
      </c>
      <c r="S2200" s="24">
        <f t="shared" si="1270"/>
        <v>0</v>
      </c>
      <c r="T2200" s="24">
        <f t="shared" si="1271"/>
        <v>0</v>
      </c>
      <c r="U2200" s="24">
        <f t="shared" si="1272"/>
        <v>0</v>
      </c>
      <c r="V2200" s="24">
        <f>IFNA(VLOOKUP(A2200,'HUMAN RESOURCES processed'!$A$2:$M$2692,12,0))</f>
        <v>62912</v>
      </c>
      <c r="W2200" s="24">
        <f>IFNA(VLOOKUP(A2200,'HUMAN RESOURCES processed'!$A$2:$M$2692,13,0))</f>
        <v>1</v>
      </c>
      <c r="X2200" s="24">
        <f>IFNA(VLOOKUP(A2200,'TOURISM processed'!$A$2:$F$2692,5,0))</f>
        <v>378000000</v>
      </c>
      <c r="Y2200" s="24">
        <f>IFNA(VLOOKUP(A2200,'TOURISM processed'!$A$2:$F$2692,6,0))</f>
        <v>243000000</v>
      </c>
      <c r="Z2200" s="24">
        <f t="shared" si="7"/>
        <v>3862.538149</v>
      </c>
      <c r="AA2200" s="24">
        <f t="shared" si="1274"/>
        <v>0</v>
      </c>
      <c r="AB2200" s="24">
        <f t="shared" si="1275"/>
        <v>0</v>
      </c>
      <c r="AC2200" s="24">
        <f t="shared" si="1276"/>
        <v>0</v>
      </c>
      <c r="AD2200" s="24">
        <f t="shared" si="1277"/>
        <v>0</v>
      </c>
      <c r="AE2200" s="24">
        <f>IFNA(VLOOKUP(A2200,'BUSINESS processed'!A2200:J4890,9,0))</f>
        <v>0.52</v>
      </c>
      <c r="AF2200" s="27">
        <f>IFNA(VLOOKUP(A2200,'BUSINESS processed'!A2200:J4890,10,0))</f>
        <v>0.473</v>
      </c>
      <c r="AG2200" s="26"/>
      <c r="AH2200" s="26"/>
      <c r="AI2200" s="26"/>
      <c r="AJ2200" s="26"/>
      <c r="AK2200" s="26"/>
      <c r="AL2200" s="26"/>
      <c r="AM2200" s="26"/>
      <c r="AN2200" s="26"/>
      <c r="AO2200" s="26"/>
      <c r="AP2200" s="26"/>
      <c r="AQ2200" s="26"/>
      <c r="AR2200" s="26"/>
      <c r="AS2200" s="26"/>
      <c r="AT2200" s="26"/>
      <c r="AU2200" s="26"/>
      <c r="AV2200" s="26"/>
      <c r="AW2200" s="26"/>
      <c r="AX2200" s="26"/>
      <c r="AY2200" s="26"/>
      <c r="AZ2200" s="26"/>
      <c r="BA2200" s="26"/>
      <c r="BB2200" s="26"/>
      <c r="BC2200" s="26"/>
      <c r="BD2200" s="26"/>
      <c r="BE2200" s="26"/>
      <c r="BF2200" s="26"/>
      <c r="BG2200" s="26"/>
      <c r="BH2200" s="26"/>
    </row>
    <row r="2201">
      <c r="A2201" s="18" t="str">
        <f t="shared" si="1"/>
        <v>The Americas_Bermuda-The Americas_2003</v>
      </c>
      <c r="B2201" s="19" t="s">
        <v>258</v>
      </c>
      <c r="C2201" s="20" t="s">
        <v>265</v>
      </c>
      <c r="D2201" s="21" t="s">
        <v>74</v>
      </c>
      <c r="E2201" s="22">
        <v>3.937228E9</v>
      </c>
      <c r="F2201" s="22">
        <f t="shared" si="2"/>
        <v>62174.93881</v>
      </c>
      <c r="G2201" s="39">
        <f t="shared" si="1264"/>
        <v>0</v>
      </c>
      <c r="H2201" s="39">
        <f t="shared" si="1265"/>
        <v>0</v>
      </c>
      <c r="I2201" s="39">
        <f t="shared" si="1266"/>
        <v>0</v>
      </c>
      <c r="J2201" s="24">
        <f t="shared" si="1267"/>
        <v>0</v>
      </c>
      <c r="K2201" s="24">
        <f t="shared" si="3"/>
        <v>0</v>
      </c>
      <c r="L2201" s="24">
        <f>IFNA(VLOOKUP(A2201,'ENERGY processed'!$A$2:$H$2692,8,0),"")</f>
        <v>466</v>
      </c>
      <c r="M2201" s="24">
        <f t="shared" si="5"/>
        <v>0.007358863008</v>
      </c>
      <c r="N2201" s="24">
        <f>IFNA(VLOOKUP(A2201,'HUMAN RESOURCES processed'!$A$2:$M$2692,5,0))</f>
        <v>0.013</v>
      </c>
      <c r="O2201" s="24">
        <f t="shared" si="1269"/>
        <v>0</v>
      </c>
      <c r="P2201" s="24">
        <f>IFNA(VLOOKUP(A2201,'HUMAN RESOURCES processed'!$A$2:$M$2692,7,0))</f>
        <v>81</v>
      </c>
      <c r="Q2201" s="24">
        <f>IFNA(VLOOKUP(A2201,'HUMAN RESOURCES processed'!$A$2:$M$2692,8,0))</f>
        <v>76</v>
      </c>
      <c r="R2201" s="24">
        <f t="shared" si="6"/>
        <v>78.5</v>
      </c>
      <c r="S2201" s="24">
        <f t="shared" si="1270"/>
        <v>0</v>
      </c>
      <c r="T2201" s="24">
        <f t="shared" si="1271"/>
        <v>0</v>
      </c>
      <c r="U2201" s="24">
        <f t="shared" si="1272"/>
        <v>0</v>
      </c>
      <c r="V2201" s="24">
        <f>IFNA(VLOOKUP(A2201,'HUMAN RESOURCES processed'!$A$2:$M$2692,12,0))</f>
        <v>63325</v>
      </c>
      <c r="W2201" s="24">
        <f>IFNA(VLOOKUP(A2201,'HUMAN RESOURCES processed'!$A$2:$M$2692,13,0))</f>
        <v>1</v>
      </c>
      <c r="X2201" s="24">
        <f>IFNA(VLOOKUP(A2201,'TOURISM processed'!$A$2:$F$2692,5,0))</f>
        <v>348000000</v>
      </c>
      <c r="Y2201" s="24">
        <f>IFNA(VLOOKUP(A2201,'TOURISM processed'!$A$2:$F$2692,6,0))</f>
        <v>248000000</v>
      </c>
      <c r="Z2201" s="24">
        <f t="shared" si="7"/>
        <v>3916.304777</v>
      </c>
      <c r="AA2201" s="24">
        <f t="shared" si="1274"/>
        <v>0</v>
      </c>
      <c r="AB2201" s="24">
        <f t="shared" si="1275"/>
        <v>0</v>
      </c>
      <c r="AC2201" s="24">
        <f t="shared" si="1276"/>
        <v>0</v>
      </c>
      <c r="AD2201" s="24">
        <f t="shared" si="1277"/>
        <v>0</v>
      </c>
      <c r="AE2201" s="24">
        <f>IFNA(VLOOKUP(A2201,'BUSINESS processed'!A2201:J4891,9,0))</f>
        <v>0.565</v>
      </c>
      <c r="AF2201" s="27">
        <f>IFNA(VLOOKUP(A2201,'BUSINESS processed'!A2201:J4891,10,0))</f>
        <v>0.628</v>
      </c>
      <c r="AG2201" s="26"/>
      <c r="AH2201" s="26"/>
      <c r="AI2201" s="26"/>
      <c r="AJ2201" s="26"/>
      <c r="AK2201" s="26"/>
      <c r="AL2201" s="26"/>
      <c r="AM2201" s="26"/>
      <c r="AN2201" s="26"/>
      <c r="AO2201" s="26"/>
      <c r="AP2201" s="26"/>
      <c r="AQ2201" s="26"/>
      <c r="AR2201" s="26"/>
      <c r="AS2201" s="26"/>
      <c r="AT2201" s="26"/>
      <c r="AU2201" s="26"/>
      <c r="AV2201" s="26"/>
      <c r="AW2201" s="26"/>
      <c r="AX2201" s="26"/>
      <c r="AY2201" s="26"/>
      <c r="AZ2201" s="26"/>
      <c r="BA2201" s="26"/>
      <c r="BB2201" s="26"/>
      <c r="BC2201" s="26"/>
      <c r="BD2201" s="26"/>
      <c r="BE2201" s="26"/>
      <c r="BF2201" s="26"/>
      <c r="BG2201" s="26"/>
      <c r="BH2201" s="26"/>
    </row>
    <row r="2202">
      <c r="A2202" s="18" t="str">
        <f t="shared" si="1"/>
        <v>The Americas_Bermuda-The Americas_2004</v>
      </c>
      <c r="B2202" s="19" t="s">
        <v>258</v>
      </c>
      <c r="C2202" s="20" t="s">
        <v>265</v>
      </c>
      <c r="D2202" s="21" t="s">
        <v>83</v>
      </c>
      <c r="E2202" s="22">
        <v>4.186525E9</v>
      </c>
      <c r="F2202" s="22">
        <f t="shared" si="2"/>
        <v>65681.28334</v>
      </c>
      <c r="G2202" s="39">
        <f t="shared" si="1264"/>
        <v>0</v>
      </c>
      <c r="H2202" s="39">
        <f t="shared" si="1265"/>
        <v>0</v>
      </c>
      <c r="I2202" s="39">
        <f t="shared" si="1266"/>
        <v>0</v>
      </c>
      <c r="J2202" s="24">
        <f t="shared" si="1267"/>
        <v>0</v>
      </c>
      <c r="K2202" s="24">
        <f t="shared" si="3"/>
        <v>0</v>
      </c>
      <c r="L2202" s="24">
        <f>IFNA(VLOOKUP(A2202,'ENERGY processed'!$A$2:$H$2692,8,0),"")</f>
        <v>389</v>
      </c>
      <c r="M2202" s="24">
        <f t="shared" si="5"/>
        <v>0.006102918105</v>
      </c>
      <c r="N2202" s="24">
        <f>IFNA(VLOOKUP(A2202,'HUMAN RESOURCES processed'!$A$2:$M$2692,5,0))</f>
        <v>0.013</v>
      </c>
      <c r="O2202" s="24">
        <f t="shared" si="1269"/>
        <v>0</v>
      </c>
      <c r="P2202" s="24">
        <f>IFNA(VLOOKUP(A2202,'HUMAN RESOURCES processed'!$A$2:$M$2692,7,0))</f>
        <v>81</v>
      </c>
      <c r="Q2202" s="24">
        <f>IFNA(VLOOKUP(A2202,'HUMAN RESOURCES processed'!$A$2:$M$2692,8,0))</f>
        <v>76</v>
      </c>
      <c r="R2202" s="24">
        <f t="shared" si="6"/>
        <v>78.5</v>
      </c>
      <c r="S2202" s="24">
        <f t="shared" si="1270"/>
        <v>0</v>
      </c>
      <c r="T2202" s="24">
        <f t="shared" si="1271"/>
        <v>0</v>
      </c>
      <c r="U2202" s="24">
        <f t="shared" si="1272"/>
        <v>0</v>
      </c>
      <c r="V2202" s="24">
        <f>IFNA(VLOOKUP(A2202,'HUMAN RESOURCES processed'!$A$2:$M$2692,12,0))</f>
        <v>63740</v>
      </c>
      <c r="W2202" s="24">
        <f>IFNA(VLOOKUP(A2202,'HUMAN RESOURCES processed'!$A$2:$M$2692,13,0))</f>
        <v>1</v>
      </c>
      <c r="X2202" s="24">
        <f>IFNA(VLOOKUP(A2202,'TOURISM processed'!$A$2:$F$2692,5,0))</f>
        <v>426000000</v>
      </c>
      <c r="Y2202" s="24">
        <f>IFNA(VLOOKUP(A2202,'TOURISM processed'!$A$2:$F$2692,6,0))</f>
        <v>217000000</v>
      </c>
      <c r="Z2202" s="24">
        <f t="shared" si="7"/>
        <v>3404.455601</v>
      </c>
      <c r="AA2202" s="24">
        <f t="shared" si="1274"/>
        <v>0</v>
      </c>
      <c r="AB2202" s="24">
        <f t="shared" si="1275"/>
        <v>0</v>
      </c>
      <c r="AC2202" s="24">
        <f t="shared" si="1276"/>
        <v>0</v>
      </c>
      <c r="AD2202" s="24">
        <f t="shared" si="1277"/>
        <v>0</v>
      </c>
      <c r="AE2202" s="24">
        <f>IFNA(VLOOKUP(A2202,'BUSINESS processed'!A2202:J4892,9,0))</f>
        <v>0.61</v>
      </c>
      <c r="AF2202" s="27">
        <f>IFNA(VLOOKUP(A2202,'BUSINESS processed'!A2202:J4892,10,0))</f>
        <v>0.767</v>
      </c>
      <c r="AG2202" s="26"/>
      <c r="AH2202" s="26"/>
      <c r="AI2202" s="26"/>
      <c r="AJ2202" s="26"/>
      <c r="AK2202" s="26"/>
      <c r="AL2202" s="26"/>
      <c r="AM2202" s="26"/>
      <c r="AN2202" s="26"/>
      <c r="AO2202" s="26"/>
      <c r="AP2202" s="26"/>
      <c r="AQ2202" s="26"/>
      <c r="AR2202" s="26"/>
      <c r="AS2202" s="26"/>
      <c r="AT2202" s="26"/>
      <c r="AU2202" s="26"/>
      <c r="AV2202" s="26"/>
      <c r="AW2202" s="26"/>
      <c r="AX2202" s="26"/>
      <c r="AY2202" s="26"/>
      <c r="AZ2202" s="26"/>
      <c r="BA2202" s="26"/>
      <c r="BB2202" s="26"/>
      <c r="BC2202" s="26"/>
      <c r="BD2202" s="26"/>
      <c r="BE2202" s="26"/>
      <c r="BF2202" s="26"/>
      <c r="BG2202" s="26"/>
      <c r="BH2202" s="26"/>
    </row>
    <row r="2203">
      <c r="A2203" s="18" t="str">
        <f t="shared" si="1"/>
        <v>The Americas_Bermuda-The Americas_2005</v>
      </c>
      <c r="B2203" s="19" t="s">
        <v>258</v>
      </c>
      <c r="C2203" s="20" t="s">
        <v>265</v>
      </c>
      <c r="D2203" s="21" t="s">
        <v>84</v>
      </c>
      <c r="E2203" s="22">
        <v>4.484703E9</v>
      </c>
      <c r="F2203" s="22">
        <f t="shared" si="2"/>
        <v>69905.27481</v>
      </c>
      <c r="G2203" s="39">
        <f t="shared" si="1264"/>
        <v>0</v>
      </c>
      <c r="H2203" s="39">
        <f t="shared" si="1265"/>
        <v>0</v>
      </c>
      <c r="I2203" s="39">
        <f t="shared" si="1266"/>
        <v>0</v>
      </c>
      <c r="J2203" s="24">
        <f t="shared" si="1267"/>
        <v>0</v>
      </c>
      <c r="K2203" s="24">
        <f t="shared" si="3"/>
        <v>0</v>
      </c>
      <c r="L2203" s="24">
        <f>IFNA(VLOOKUP(A2203,'ENERGY processed'!$A$2:$H$2692,8,0),"")</f>
        <v>524</v>
      </c>
      <c r="M2203" s="24">
        <f t="shared" si="5"/>
        <v>0.00816784612</v>
      </c>
      <c r="N2203" s="24">
        <f>IFNA(VLOOKUP(A2203,'HUMAN RESOURCES processed'!$A$2:$M$2692,5,0))</f>
        <v>0.013</v>
      </c>
      <c r="O2203" s="24">
        <f t="shared" si="1269"/>
        <v>0</v>
      </c>
      <c r="P2203" s="24">
        <f>IFNA(VLOOKUP(A2203,'HUMAN RESOURCES processed'!$A$2:$M$2692,7,0))</f>
        <v>81</v>
      </c>
      <c r="Q2203" s="24">
        <f>IFNA(VLOOKUP(A2203,'HUMAN RESOURCES processed'!$A$2:$M$2692,8,0))</f>
        <v>76</v>
      </c>
      <c r="R2203" s="24">
        <f t="shared" si="6"/>
        <v>78.5</v>
      </c>
      <c r="S2203" s="24">
        <f t="shared" si="1270"/>
        <v>0</v>
      </c>
      <c r="T2203" s="24">
        <f t="shared" si="1271"/>
        <v>0</v>
      </c>
      <c r="U2203" s="24">
        <f t="shared" si="1272"/>
        <v>0</v>
      </c>
      <c r="V2203" s="24">
        <f>IFNA(VLOOKUP(A2203,'HUMAN RESOURCES processed'!$A$2:$M$2692,12,0))</f>
        <v>64154</v>
      </c>
      <c r="W2203" s="24">
        <f>IFNA(VLOOKUP(A2203,'HUMAN RESOURCES processed'!$A$2:$M$2692,13,0))</f>
        <v>1</v>
      </c>
      <c r="X2203" s="24">
        <f>IFNA(VLOOKUP(A2203,'TOURISM processed'!$A$2:$F$2692,5,0))</f>
        <v>429000000</v>
      </c>
      <c r="Y2203" s="24">
        <f>IFNA(VLOOKUP(A2203,'TOURISM processed'!$A$2:$F$2692,6,0))</f>
        <v>239000000</v>
      </c>
      <c r="Z2203" s="24">
        <f t="shared" si="7"/>
        <v>3725.41073</v>
      </c>
      <c r="AA2203" s="24">
        <f t="shared" si="1274"/>
        <v>0</v>
      </c>
      <c r="AB2203" s="24">
        <f t="shared" si="1275"/>
        <v>0</v>
      </c>
      <c r="AC2203" s="24">
        <f t="shared" si="1276"/>
        <v>0</v>
      </c>
      <c r="AD2203" s="24">
        <f t="shared" si="1277"/>
        <v>0</v>
      </c>
      <c r="AE2203" s="24">
        <f>IFNA(VLOOKUP(A2203,'BUSINESS processed'!A2203:J4893,9,0))</f>
        <v>0.654</v>
      </c>
      <c r="AF2203" s="27">
        <f>IFNA(VLOOKUP(A2203,'BUSINESS processed'!A2203:J4893,10,0))</f>
        <v>0.822</v>
      </c>
      <c r="AG2203" s="26"/>
      <c r="AH2203" s="26"/>
      <c r="AI2203" s="26"/>
      <c r="AJ2203" s="26"/>
      <c r="AK2203" s="26"/>
      <c r="AL2203" s="26"/>
      <c r="AM2203" s="26"/>
      <c r="AN2203" s="26"/>
      <c r="AO2203" s="26"/>
      <c r="AP2203" s="26"/>
      <c r="AQ2203" s="26"/>
      <c r="AR2203" s="26"/>
      <c r="AS2203" s="26"/>
      <c r="AT2203" s="26"/>
      <c r="AU2203" s="26"/>
      <c r="AV2203" s="26"/>
      <c r="AW2203" s="26"/>
      <c r="AX2203" s="26"/>
      <c r="AY2203" s="26"/>
      <c r="AZ2203" s="26"/>
      <c r="BA2203" s="26"/>
      <c r="BB2203" s="26"/>
      <c r="BC2203" s="26"/>
      <c r="BD2203" s="26"/>
      <c r="BE2203" s="26"/>
      <c r="BF2203" s="26"/>
      <c r="BG2203" s="26"/>
      <c r="BH2203" s="26"/>
    </row>
    <row r="2204">
      <c r="A2204" s="18" t="str">
        <f t="shared" si="1"/>
        <v>The Americas_Bermuda-The Americas_2006</v>
      </c>
      <c r="B2204" s="19" t="s">
        <v>258</v>
      </c>
      <c r="C2204" s="20" t="s">
        <v>265</v>
      </c>
      <c r="D2204" s="21" t="s">
        <v>85</v>
      </c>
      <c r="E2204" s="22">
        <v>4.868136E9</v>
      </c>
      <c r="F2204" s="22">
        <f t="shared" si="2"/>
        <v>75448.07278</v>
      </c>
      <c r="G2204" s="39">
        <f t="shared" si="1264"/>
        <v>0</v>
      </c>
      <c r="H2204" s="39">
        <f t="shared" si="1265"/>
        <v>0</v>
      </c>
      <c r="I2204" s="39">
        <f t="shared" si="1266"/>
        <v>0</v>
      </c>
      <c r="J2204" s="24">
        <f t="shared" si="1267"/>
        <v>0</v>
      </c>
      <c r="K2204" s="24">
        <f t="shared" si="3"/>
        <v>0</v>
      </c>
      <c r="L2204" s="24">
        <f>IFNA(VLOOKUP(A2204,'ENERGY processed'!$A$2:$H$2692,8,0),"")</f>
        <v>480.5</v>
      </c>
      <c r="M2204" s="24">
        <f t="shared" si="5"/>
        <v>0.007446956899</v>
      </c>
      <c r="N2204" s="24">
        <f>IFNA(VLOOKUP(A2204,'HUMAN RESOURCES processed'!$A$2:$M$2692,5,0))</f>
        <v>0.013</v>
      </c>
      <c r="O2204" s="24">
        <f t="shared" si="1269"/>
        <v>0</v>
      </c>
      <c r="P2204" s="24">
        <f>IFNA(VLOOKUP(A2204,'HUMAN RESOURCES processed'!$A$2:$M$2692,7,0))</f>
        <v>82</v>
      </c>
      <c r="Q2204" s="24">
        <f>IFNA(VLOOKUP(A2204,'HUMAN RESOURCES processed'!$A$2:$M$2692,8,0))</f>
        <v>76</v>
      </c>
      <c r="R2204" s="24">
        <f t="shared" si="6"/>
        <v>79</v>
      </c>
      <c r="S2204" s="24">
        <f t="shared" si="1270"/>
        <v>0</v>
      </c>
      <c r="T2204" s="24">
        <f t="shared" si="1271"/>
        <v>0</v>
      </c>
      <c r="U2204" s="24">
        <f t="shared" si="1272"/>
        <v>0</v>
      </c>
      <c r="V2204" s="24">
        <f>IFNA(VLOOKUP(A2204,'HUMAN RESOURCES processed'!$A$2:$M$2692,12,0))</f>
        <v>64523</v>
      </c>
      <c r="W2204" s="24">
        <f>IFNA(VLOOKUP(A2204,'HUMAN RESOURCES processed'!$A$2:$M$2692,13,0))</f>
        <v>1</v>
      </c>
      <c r="X2204" s="24">
        <f>IFNA(VLOOKUP(A2204,'TOURISM processed'!$A$2:$F$2692,5,0))</f>
        <v>495000000</v>
      </c>
      <c r="Y2204" s="24">
        <f>IFNA(VLOOKUP(A2204,'TOURISM processed'!$A$2:$F$2692,6,0))</f>
        <v>394000000</v>
      </c>
      <c r="Z2204" s="24">
        <f t="shared" si="7"/>
        <v>6106.349674</v>
      </c>
      <c r="AA2204" s="24">
        <f t="shared" si="1274"/>
        <v>0</v>
      </c>
      <c r="AB2204" s="24">
        <f t="shared" si="1275"/>
        <v>0</v>
      </c>
      <c r="AC2204" s="24">
        <f t="shared" si="1276"/>
        <v>0</v>
      </c>
      <c r="AD2204" s="24">
        <f t="shared" si="1277"/>
        <v>0</v>
      </c>
      <c r="AE2204" s="24">
        <f>IFNA(VLOOKUP(A2204,'BUSINESS processed'!A2204:J4894,9,0))</f>
        <v>0.699</v>
      </c>
      <c r="AF2204" s="27">
        <f>IFNA(VLOOKUP(A2204,'BUSINESS processed'!A2204:J4894,10,0))</f>
        <v>0.934</v>
      </c>
      <c r="AG2204" s="26"/>
      <c r="AH2204" s="26"/>
      <c r="AI2204" s="26"/>
      <c r="AJ2204" s="26"/>
      <c r="AK2204" s="26"/>
      <c r="AL2204" s="26"/>
      <c r="AM2204" s="26"/>
      <c r="AN2204" s="26"/>
      <c r="AO2204" s="26"/>
      <c r="AP2204" s="26"/>
      <c r="AQ2204" s="26"/>
      <c r="AR2204" s="26"/>
      <c r="AS2204" s="26"/>
      <c r="AT2204" s="26"/>
      <c r="AU2204" s="26"/>
      <c r="AV2204" s="26"/>
      <c r="AW2204" s="26"/>
      <c r="AX2204" s="26"/>
      <c r="AY2204" s="26"/>
      <c r="AZ2204" s="26"/>
      <c r="BA2204" s="26"/>
      <c r="BB2204" s="26"/>
      <c r="BC2204" s="26"/>
      <c r="BD2204" s="26"/>
      <c r="BE2204" s="26"/>
      <c r="BF2204" s="26"/>
      <c r="BG2204" s="26"/>
      <c r="BH2204" s="26"/>
    </row>
    <row r="2205">
      <c r="A2205" s="18" t="str">
        <f t="shared" si="1"/>
        <v>The Americas_Bermuda-The Americas_2007</v>
      </c>
      <c r="B2205" s="19" t="s">
        <v>258</v>
      </c>
      <c r="C2205" s="20" t="s">
        <v>265</v>
      </c>
      <c r="D2205" s="21" t="s">
        <v>86</v>
      </c>
      <c r="E2205" s="22">
        <v>5.414299E9</v>
      </c>
      <c r="F2205" s="22">
        <f t="shared" si="2"/>
        <v>83440.68241</v>
      </c>
      <c r="G2205" s="39">
        <f t="shared" si="1264"/>
        <v>0</v>
      </c>
      <c r="H2205" s="39">
        <f t="shared" si="1265"/>
        <v>0</v>
      </c>
      <c r="I2205" s="39">
        <f t="shared" si="1266"/>
        <v>0</v>
      </c>
      <c r="J2205" s="24">
        <f t="shared" si="1267"/>
        <v>0</v>
      </c>
      <c r="K2205" s="24">
        <f t="shared" si="3"/>
        <v>0</v>
      </c>
      <c r="L2205" s="24">
        <f>IF(AND(C2205=C2204,C2205&gt;C2204),C2204,0)</f>
        <v>0</v>
      </c>
      <c r="M2205" s="24">
        <f t="shared" si="5"/>
        <v>0</v>
      </c>
      <c r="N2205" s="24">
        <f>IFNA(VLOOKUP(A2205,'HUMAN RESOURCES processed'!$A$2:$M$2692,5,0))</f>
        <v>0.013</v>
      </c>
      <c r="O2205" s="24">
        <f t="shared" si="1269"/>
        <v>0</v>
      </c>
      <c r="P2205" s="24">
        <f>IFNA(VLOOKUP(A2205,'HUMAN RESOURCES processed'!$A$2:$M$2692,7,0))</f>
        <v>82</v>
      </c>
      <c r="Q2205" s="24">
        <f>IFNA(VLOOKUP(A2205,'HUMAN RESOURCES processed'!$A$2:$M$2692,8,0))</f>
        <v>76</v>
      </c>
      <c r="R2205" s="24">
        <f t="shared" si="6"/>
        <v>79</v>
      </c>
      <c r="S2205" s="24">
        <f t="shared" si="1270"/>
        <v>0</v>
      </c>
      <c r="T2205" s="24">
        <f t="shared" si="1271"/>
        <v>0</v>
      </c>
      <c r="U2205" s="24">
        <f t="shared" si="1272"/>
        <v>0</v>
      </c>
      <c r="V2205" s="24">
        <f>IFNA(VLOOKUP(A2205,'HUMAN RESOURCES processed'!$A$2:$M$2692,12,0))</f>
        <v>64888</v>
      </c>
      <c r="W2205" s="24">
        <f>IFNA(VLOOKUP(A2205,'HUMAN RESOURCES processed'!$A$2:$M$2692,13,0))</f>
        <v>1</v>
      </c>
      <c r="X2205" s="24">
        <f>IFNA(VLOOKUP(A2205,'TOURISM processed'!$A$2:$F$2692,5,0))</f>
        <v>569000000</v>
      </c>
      <c r="Y2205" s="24">
        <f>IFNA(VLOOKUP(A2205,'TOURISM processed'!$A$2:$F$2692,6,0))</f>
        <v>453000000</v>
      </c>
      <c r="Z2205" s="24">
        <f t="shared" si="7"/>
        <v>6981.260017</v>
      </c>
      <c r="AA2205" s="24">
        <f t="shared" si="1274"/>
        <v>0</v>
      </c>
      <c r="AB2205" s="24">
        <f t="shared" si="1275"/>
        <v>0</v>
      </c>
      <c r="AC2205" s="24">
        <f t="shared" si="1276"/>
        <v>0</v>
      </c>
      <c r="AD2205" s="24">
        <f t="shared" si="1277"/>
        <v>0</v>
      </c>
      <c r="AE2205" s="24">
        <f>IFNA(VLOOKUP(A2205,'BUSINESS processed'!A2205:J4895,9,0))</f>
        <v>0.744</v>
      </c>
      <c r="AF2205" s="27">
        <f>IFNA(VLOOKUP(A2205,'BUSINESS processed'!A2205:J4895,10,0))</f>
        <v>1.07</v>
      </c>
      <c r="AG2205" s="26"/>
      <c r="AH2205" s="26"/>
      <c r="AI2205" s="26"/>
      <c r="AJ2205" s="26"/>
      <c r="AK2205" s="26"/>
      <c r="AL2205" s="26"/>
      <c r="AM2205" s="26"/>
      <c r="AN2205" s="26"/>
      <c r="AO2205" s="26"/>
      <c r="AP2205" s="26"/>
      <c r="AQ2205" s="26"/>
      <c r="AR2205" s="26"/>
      <c r="AS2205" s="26"/>
      <c r="AT2205" s="26"/>
      <c r="AU2205" s="26"/>
      <c r="AV2205" s="26"/>
      <c r="AW2205" s="26"/>
      <c r="AX2205" s="26"/>
      <c r="AY2205" s="26"/>
      <c r="AZ2205" s="26"/>
      <c r="BA2205" s="26"/>
      <c r="BB2205" s="26"/>
      <c r="BC2205" s="26"/>
      <c r="BD2205" s="26"/>
      <c r="BE2205" s="26"/>
      <c r="BF2205" s="26"/>
      <c r="BG2205" s="26"/>
      <c r="BH2205" s="26"/>
    </row>
    <row r="2206">
      <c r="A2206" s="18" t="str">
        <f t="shared" si="1"/>
        <v>The Americas_Bermuda-The Americas_2008</v>
      </c>
      <c r="B2206" s="19" t="s">
        <v>258</v>
      </c>
      <c r="C2206" s="20" t="s">
        <v>265</v>
      </c>
      <c r="D2206" s="21" t="s">
        <v>87</v>
      </c>
      <c r="E2206" s="22">
        <v>5.895048E9</v>
      </c>
      <c r="F2206" s="22">
        <f t="shared" si="2"/>
        <v>90313.72849</v>
      </c>
      <c r="G2206" s="39">
        <f t="shared" si="1264"/>
        <v>0</v>
      </c>
      <c r="H2206" s="39">
        <f t="shared" si="1265"/>
        <v>0</v>
      </c>
      <c r="I2206" s="39">
        <f t="shared" si="1266"/>
        <v>0</v>
      </c>
      <c r="J2206" s="24">
        <f t="shared" si="1267"/>
        <v>0</v>
      </c>
      <c r="K2206" s="24">
        <f t="shared" si="3"/>
        <v>0</v>
      </c>
      <c r="L2206" s="24">
        <f>IFNA(VLOOKUP(A2206,'ENERGY processed'!$A$2:$H$2692,8,0),"")</f>
        <v>502.5</v>
      </c>
      <c r="M2206" s="24">
        <f t="shared" si="5"/>
        <v>0.0076984358</v>
      </c>
      <c r="N2206" s="24">
        <f>IFNA(VLOOKUP(A2206,'HUMAN RESOURCES processed'!$A$2:$M$2692,5,0))</f>
        <v>0.013</v>
      </c>
      <c r="O2206" s="24">
        <f t="shared" si="1269"/>
        <v>0</v>
      </c>
      <c r="P2206" s="24">
        <f>IFNA(VLOOKUP(A2206,'HUMAN RESOURCES processed'!$A$2:$M$2692,7,0))</f>
        <v>82</v>
      </c>
      <c r="Q2206" s="24">
        <f>IFNA(VLOOKUP(A2206,'HUMAN RESOURCES processed'!$A$2:$M$2692,8,0))</f>
        <v>77</v>
      </c>
      <c r="R2206" s="24">
        <f t="shared" si="6"/>
        <v>79.5</v>
      </c>
      <c r="S2206" s="24">
        <f t="shared" si="1270"/>
        <v>0</v>
      </c>
      <c r="T2206" s="24">
        <f t="shared" si="1271"/>
        <v>0</v>
      </c>
      <c r="U2206" s="24">
        <f t="shared" si="1272"/>
        <v>0</v>
      </c>
      <c r="V2206" s="24">
        <f>IFNA(VLOOKUP(A2206,'HUMAN RESOURCES processed'!$A$2:$M$2692,12,0))</f>
        <v>65273</v>
      </c>
      <c r="W2206" s="24">
        <f>IFNA(VLOOKUP(A2206,'HUMAN RESOURCES processed'!$A$2:$M$2692,13,0))</f>
        <v>1</v>
      </c>
      <c r="X2206" s="24">
        <f>IFNA(VLOOKUP(A2206,'TOURISM processed'!$A$2:$F$2692,5,0))</f>
        <v>431000000</v>
      </c>
      <c r="Y2206" s="24">
        <f>IFNA(VLOOKUP(A2206,'TOURISM processed'!$A$2:$F$2692,6,0))</f>
        <v>459000000</v>
      </c>
      <c r="Z2206" s="24">
        <f t="shared" si="7"/>
        <v>7032.004045</v>
      </c>
      <c r="AA2206" s="24">
        <f t="shared" si="1274"/>
        <v>0</v>
      </c>
      <c r="AB2206" s="24">
        <f t="shared" si="1275"/>
        <v>0</v>
      </c>
      <c r="AC2206" s="24">
        <f t="shared" si="1276"/>
        <v>0</v>
      </c>
      <c r="AD2206" s="24">
        <f t="shared" si="1277"/>
        <v>0</v>
      </c>
      <c r="AE2206" s="24">
        <f>IFNA(VLOOKUP(A2206,'BUSINESS processed'!A2206:J4896,9,0))</f>
        <v>0.823</v>
      </c>
      <c r="AF2206" s="27">
        <f>IFNA(VLOOKUP(A2206,'BUSINESS processed'!A2206:J4896,10,0))</f>
        <v>1.222</v>
      </c>
      <c r="AG2206" s="26"/>
      <c r="AH2206" s="26"/>
      <c r="AI2206" s="26"/>
      <c r="AJ2206" s="26"/>
      <c r="AK2206" s="26"/>
      <c r="AL2206" s="26"/>
      <c r="AM2206" s="26"/>
      <c r="AN2206" s="26"/>
      <c r="AO2206" s="26"/>
      <c r="AP2206" s="26"/>
      <c r="AQ2206" s="26"/>
      <c r="AR2206" s="26"/>
      <c r="AS2206" s="26"/>
      <c r="AT2206" s="26"/>
      <c r="AU2206" s="26"/>
      <c r="AV2206" s="26"/>
      <c r="AW2206" s="26"/>
      <c r="AX2206" s="26"/>
      <c r="AY2206" s="26"/>
      <c r="AZ2206" s="26"/>
      <c r="BA2206" s="26"/>
      <c r="BB2206" s="26"/>
      <c r="BC2206" s="26"/>
      <c r="BD2206" s="26"/>
      <c r="BE2206" s="26"/>
      <c r="BF2206" s="26"/>
      <c r="BG2206" s="26"/>
      <c r="BH2206" s="26"/>
    </row>
    <row r="2207">
      <c r="A2207" s="18" t="str">
        <f t="shared" si="1"/>
        <v>The Americas_Bermuda-The Americas_2009</v>
      </c>
      <c r="B2207" s="19" t="s">
        <v>258</v>
      </c>
      <c r="C2207" s="20" t="s">
        <v>265</v>
      </c>
      <c r="D2207" s="21" t="s">
        <v>88</v>
      </c>
      <c r="E2207" s="22">
        <v>6.109928E9</v>
      </c>
      <c r="F2207" s="22">
        <f t="shared" si="2"/>
        <v>93088.06143</v>
      </c>
      <c r="G2207" s="39">
        <f t="shared" si="1264"/>
        <v>0</v>
      </c>
      <c r="H2207" s="39">
        <f t="shared" si="1265"/>
        <v>0</v>
      </c>
      <c r="I2207" s="39">
        <f t="shared" si="1266"/>
        <v>0</v>
      </c>
      <c r="J2207" s="24">
        <f t="shared" si="1267"/>
        <v>0</v>
      </c>
      <c r="K2207" s="24">
        <f t="shared" si="3"/>
        <v>0</v>
      </c>
      <c r="L2207" s="24">
        <f>IFNA(VLOOKUP(A2207,'ENERGY processed'!$A$2:$H$2692,8,0),"")</f>
        <v>521</v>
      </c>
      <c r="M2207" s="24">
        <f t="shared" si="5"/>
        <v>0.007937717106</v>
      </c>
      <c r="N2207" s="24">
        <f>IFNA(VLOOKUP(A2207,'HUMAN RESOURCES processed'!$A$2:$M$2692,5,0))</f>
        <v>0.012</v>
      </c>
      <c r="O2207" s="24">
        <f t="shared" si="1269"/>
        <v>0</v>
      </c>
      <c r="P2207" s="24">
        <f>IFNA(VLOOKUP(A2207,'HUMAN RESOURCES processed'!$A$2:$M$2692,7,0))</f>
        <v>82</v>
      </c>
      <c r="Q2207" s="24">
        <f>IFNA(VLOOKUP(A2207,'HUMAN RESOURCES processed'!$A$2:$M$2692,8,0))</f>
        <v>77</v>
      </c>
      <c r="R2207" s="24">
        <f t="shared" si="6"/>
        <v>79.5</v>
      </c>
      <c r="S2207" s="24">
        <f t="shared" si="1270"/>
        <v>0</v>
      </c>
      <c r="T2207" s="24">
        <f t="shared" si="1271"/>
        <v>0</v>
      </c>
      <c r="U2207" s="24">
        <f t="shared" si="1272"/>
        <v>0</v>
      </c>
      <c r="V2207" s="24">
        <f>IFNA(VLOOKUP(A2207,'HUMAN RESOURCES processed'!$A$2:$M$2692,12,0))</f>
        <v>65636</v>
      </c>
      <c r="W2207" s="24">
        <f>IFNA(VLOOKUP(A2207,'HUMAN RESOURCES processed'!$A$2:$M$2692,13,0))</f>
        <v>1</v>
      </c>
      <c r="X2207" s="24">
        <f>IFNA(VLOOKUP(A2207,'TOURISM processed'!$A$2:$F$2692,5,0))</f>
        <v>366000000</v>
      </c>
      <c r="Y2207" s="24">
        <f>IFNA(VLOOKUP(A2207,'TOURISM processed'!$A$2:$F$2692,6,0))</f>
        <v>407000000</v>
      </c>
      <c r="Z2207" s="24">
        <f t="shared" si="7"/>
        <v>6200.865379</v>
      </c>
      <c r="AA2207" s="24">
        <f t="shared" si="1274"/>
        <v>0</v>
      </c>
      <c r="AB2207" s="24">
        <f t="shared" si="1275"/>
        <v>0</v>
      </c>
      <c r="AC2207" s="24">
        <f t="shared" si="1276"/>
        <v>0</v>
      </c>
      <c r="AD2207" s="24">
        <f t="shared" si="1277"/>
        <v>0</v>
      </c>
      <c r="AE2207" s="24">
        <f>IFNA(VLOOKUP(A2207,'BUSINESS processed'!A2207:J4897,9,0))</f>
        <v>0.833</v>
      </c>
      <c r="AF2207" s="27">
        <f>IFNA(VLOOKUP(A2207,'BUSINESS processed'!A2207:J4897,10,0))</f>
        <v>1.311</v>
      </c>
      <c r="AG2207" s="26"/>
      <c r="AH2207" s="26"/>
      <c r="AI2207" s="26"/>
      <c r="AJ2207" s="26"/>
      <c r="AK2207" s="26"/>
      <c r="AL2207" s="26"/>
      <c r="AM2207" s="26"/>
      <c r="AN2207" s="26"/>
      <c r="AO2207" s="26"/>
      <c r="AP2207" s="26"/>
      <c r="AQ2207" s="26"/>
      <c r="AR2207" s="26"/>
      <c r="AS2207" s="26"/>
      <c r="AT2207" s="26"/>
      <c r="AU2207" s="26"/>
      <c r="AV2207" s="26"/>
      <c r="AW2207" s="26"/>
      <c r="AX2207" s="26"/>
      <c r="AY2207" s="26"/>
      <c r="AZ2207" s="26"/>
      <c r="BA2207" s="26"/>
      <c r="BB2207" s="26"/>
      <c r="BC2207" s="26"/>
      <c r="BD2207" s="26"/>
      <c r="BE2207" s="26"/>
      <c r="BF2207" s="26"/>
      <c r="BG2207" s="26"/>
      <c r="BH2207" s="26"/>
    </row>
    <row r="2208">
      <c r="A2208" s="18" t="str">
        <f t="shared" si="1"/>
        <v>The Americas_Bermuda-The Americas_2010</v>
      </c>
      <c r="B2208" s="19" t="s">
        <v>258</v>
      </c>
      <c r="C2208" s="20" t="s">
        <v>265</v>
      </c>
      <c r="D2208" s="21" t="s">
        <v>89</v>
      </c>
      <c r="E2208" s="22">
        <v>5.806378E9</v>
      </c>
      <c r="F2208" s="22">
        <f t="shared" si="2"/>
        <v>89158.80474</v>
      </c>
      <c r="G2208" s="39">
        <f t="shared" si="1264"/>
        <v>0</v>
      </c>
      <c r="H2208" s="39">
        <f t="shared" si="1265"/>
        <v>0</v>
      </c>
      <c r="I2208" s="39">
        <f t="shared" si="1266"/>
        <v>0</v>
      </c>
      <c r="J2208" s="24">
        <f t="shared" si="1267"/>
        <v>0</v>
      </c>
      <c r="K2208" s="24">
        <f t="shared" si="3"/>
        <v>0</v>
      </c>
      <c r="L2208" s="24">
        <f t="shared" ref="L2208:L2209" si="1278">IF(AND(C2208=C2207,C2208&gt;C2207),C2207,0)</f>
        <v>0</v>
      </c>
      <c r="M2208" s="24">
        <f t="shared" si="5"/>
        <v>0</v>
      </c>
      <c r="N2208" s="24">
        <f>IFNA(VLOOKUP(A2208,'HUMAN RESOURCES processed'!$A$2:$M$2692,5,0))</f>
        <v>0.012</v>
      </c>
      <c r="O2208" s="24">
        <f t="shared" si="1269"/>
        <v>0</v>
      </c>
      <c r="P2208" s="24">
        <f>IFNA(VLOOKUP(A2208,'HUMAN RESOURCES processed'!$A$2:$M$2692,7,0))</f>
        <v>82</v>
      </c>
      <c r="Q2208" s="24">
        <f>IFNA(VLOOKUP(A2208,'HUMAN RESOURCES processed'!$A$2:$M$2692,8,0))</f>
        <v>77</v>
      </c>
      <c r="R2208" s="24">
        <f t="shared" si="6"/>
        <v>79.5</v>
      </c>
      <c r="S2208" s="24">
        <f t="shared" si="1270"/>
        <v>0</v>
      </c>
      <c r="T2208" s="24">
        <f t="shared" si="1271"/>
        <v>0</v>
      </c>
      <c r="U2208" s="24">
        <f t="shared" si="1272"/>
        <v>0</v>
      </c>
      <c r="V2208" s="24">
        <f>IFNA(VLOOKUP(A2208,'HUMAN RESOURCES processed'!$A$2:$M$2692,12,0))</f>
        <v>65124</v>
      </c>
      <c r="W2208" s="24">
        <f>IFNA(VLOOKUP(A2208,'HUMAN RESOURCES processed'!$A$2:$M$2692,13,0))</f>
        <v>1</v>
      </c>
      <c r="X2208" s="24">
        <f>IFNA(VLOOKUP(A2208,'TOURISM processed'!$A$2:$F$2692,5,0))</f>
        <v>442000000</v>
      </c>
      <c r="Y2208" s="24">
        <f>IFNA(VLOOKUP(A2208,'TOURISM processed'!$A$2:$F$2692,6,0))</f>
        <v>417000000</v>
      </c>
      <c r="Z2208" s="24">
        <f t="shared" si="7"/>
        <v>6403.169338</v>
      </c>
      <c r="AA2208" s="24">
        <f t="shared" si="1274"/>
        <v>0</v>
      </c>
      <c r="AB2208" s="24">
        <f t="shared" si="1275"/>
        <v>0</v>
      </c>
      <c r="AC2208" s="24">
        <f t="shared" si="1276"/>
        <v>0</v>
      </c>
      <c r="AD2208" s="24">
        <f t="shared" si="1277"/>
        <v>0</v>
      </c>
      <c r="AE2208" s="24">
        <f>IFNA(VLOOKUP(A2208,'BUSINESS processed'!A2208:J4898,9,0))</f>
        <v>0.842</v>
      </c>
      <c r="AF2208" s="27">
        <f>IFNA(VLOOKUP(A2208,'BUSINESS processed'!A2208:J4898,10,0))</f>
        <v>1.358</v>
      </c>
      <c r="AG2208" s="26"/>
      <c r="AH2208" s="26"/>
      <c r="AI2208" s="26"/>
      <c r="AJ2208" s="26"/>
      <c r="AK2208" s="26"/>
      <c r="AL2208" s="26"/>
      <c r="AM2208" s="26"/>
      <c r="AN2208" s="26"/>
      <c r="AO2208" s="26"/>
      <c r="AP2208" s="26"/>
      <c r="AQ2208" s="26"/>
      <c r="AR2208" s="26"/>
      <c r="AS2208" s="26"/>
      <c r="AT2208" s="26"/>
      <c r="AU2208" s="26"/>
      <c r="AV2208" s="26"/>
      <c r="AW2208" s="26"/>
      <c r="AX2208" s="26"/>
      <c r="AY2208" s="26"/>
      <c r="AZ2208" s="26"/>
      <c r="BA2208" s="26"/>
      <c r="BB2208" s="26"/>
      <c r="BC2208" s="26"/>
      <c r="BD2208" s="26"/>
      <c r="BE2208" s="26"/>
      <c r="BF2208" s="26"/>
      <c r="BG2208" s="26"/>
      <c r="BH2208" s="26"/>
    </row>
    <row r="2209">
      <c r="A2209" s="18" t="str">
        <f t="shared" si="1"/>
        <v>The Americas_Bermuda-The Americas_2011</v>
      </c>
      <c r="B2209" s="19" t="s">
        <v>258</v>
      </c>
      <c r="C2209" s="20" t="s">
        <v>265</v>
      </c>
      <c r="D2209" s="21" t="s">
        <v>90</v>
      </c>
      <c r="E2209" s="22">
        <v>5.744414E9</v>
      </c>
      <c r="F2209" s="22">
        <f t="shared" si="2"/>
        <v>88972.39948</v>
      </c>
      <c r="G2209" s="39">
        <f t="shared" si="1264"/>
        <v>0</v>
      </c>
      <c r="H2209" s="39">
        <f t="shared" si="1265"/>
        <v>0</v>
      </c>
      <c r="I2209" s="39">
        <f t="shared" si="1266"/>
        <v>0</v>
      </c>
      <c r="J2209" s="24">
        <f t="shared" si="1267"/>
        <v>0</v>
      </c>
      <c r="K2209" s="24">
        <f t="shared" si="3"/>
        <v>0</v>
      </c>
      <c r="L2209" s="24">
        <f t="shared" si="1278"/>
        <v>0</v>
      </c>
      <c r="M2209" s="24">
        <f t="shared" si="5"/>
        <v>0</v>
      </c>
      <c r="N2209" s="24">
        <f>IFNA(VLOOKUP(A2209,'HUMAN RESOURCES processed'!$A$2:$M$2692,5,0))</f>
        <v>0.012</v>
      </c>
      <c r="O2209" s="24">
        <f t="shared" si="1269"/>
        <v>0</v>
      </c>
      <c r="P2209" s="24">
        <f>IFNA(VLOOKUP(A2209,'HUMAN RESOURCES processed'!$A$2:$M$2692,7,0))</f>
        <v>82</v>
      </c>
      <c r="Q2209" s="24">
        <f>IFNA(VLOOKUP(A2209,'HUMAN RESOURCES processed'!$A$2:$M$2692,8,0))</f>
        <v>77</v>
      </c>
      <c r="R2209" s="24">
        <f t="shared" si="6"/>
        <v>79.5</v>
      </c>
      <c r="S2209" s="24">
        <f t="shared" si="1270"/>
        <v>0</v>
      </c>
      <c r="T2209" s="24">
        <f t="shared" si="1271"/>
        <v>0</v>
      </c>
      <c r="U2209" s="24">
        <f t="shared" si="1272"/>
        <v>0</v>
      </c>
      <c r="V2209" s="24">
        <f>IFNA(VLOOKUP(A2209,'HUMAN RESOURCES processed'!$A$2:$M$2692,12,0))</f>
        <v>64564</v>
      </c>
      <c r="W2209" s="24">
        <f>IFNA(VLOOKUP(A2209,'HUMAN RESOURCES processed'!$A$2:$M$2692,13,0))</f>
        <v>1</v>
      </c>
      <c r="X2209" s="24">
        <f>IFNA(VLOOKUP(A2209,'TOURISM processed'!$A$2:$F$2692,5,0))</f>
        <v>472000000</v>
      </c>
      <c r="Y2209" s="24">
        <f>IFNA(VLOOKUP(A2209,'TOURISM processed'!$A$2:$F$2692,6,0))</f>
        <v>413000000</v>
      </c>
      <c r="Z2209" s="24">
        <f t="shared" si="7"/>
        <v>6396.753609</v>
      </c>
      <c r="AA2209" s="24">
        <f t="shared" si="1274"/>
        <v>0</v>
      </c>
      <c r="AB2209" s="24">
        <f t="shared" si="1275"/>
        <v>0</v>
      </c>
      <c r="AC2209" s="24">
        <f t="shared" si="1276"/>
        <v>0</v>
      </c>
      <c r="AD2209" s="24">
        <f t="shared" si="1277"/>
        <v>0</v>
      </c>
      <c r="AE2209" s="24">
        <f>IFNA(VLOOKUP(A2209,'BUSINESS processed'!A2209:J4899,9,0))</f>
        <v>0.883</v>
      </c>
      <c r="AF2209" s="27">
        <f>IF(AND(C2209=C2208,D2209&gt;D2208),AF2208,0)</f>
        <v>1.358</v>
      </c>
      <c r="AG2209" s="26"/>
      <c r="AH2209" s="26"/>
      <c r="AI2209" s="26"/>
      <c r="AJ2209" s="26"/>
      <c r="AK2209" s="26"/>
      <c r="AL2209" s="26"/>
      <c r="AM2209" s="26"/>
      <c r="AN2209" s="26"/>
      <c r="AO2209" s="26"/>
      <c r="AP2209" s="26"/>
      <c r="AQ2209" s="26"/>
      <c r="AR2209" s="26"/>
      <c r="AS2209" s="26"/>
      <c r="AT2209" s="26"/>
      <c r="AU2209" s="26"/>
      <c r="AV2209" s="26"/>
      <c r="AW2209" s="26"/>
      <c r="AX2209" s="26"/>
      <c r="AY2209" s="26"/>
      <c r="AZ2209" s="26"/>
      <c r="BA2209" s="26"/>
      <c r="BB2209" s="26"/>
      <c r="BC2209" s="26"/>
      <c r="BD2209" s="26"/>
      <c r="BE2209" s="26"/>
      <c r="BF2209" s="26"/>
      <c r="BG2209" s="26"/>
      <c r="BH2209" s="26"/>
    </row>
    <row r="2210">
      <c r="A2210" s="18" t="str">
        <f t="shared" si="1"/>
        <v>The Americas_Bermuda-The Americas_2012</v>
      </c>
      <c r="B2210" s="19" t="s">
        <v>258</v>
      </c>
      <c r="C2210" s="20" t="s">
        <v>265</v>
      </c>
      <c r="D2210" s="21" t="s">
        <v>91</v>
      </c>
      <c r="E2210" s="22">
        <v>5.550771E9</v>
      </c>
      <c r="F2210" s="22">
        <f t="shared" si="2"/>
        <v>85662.69021</v>
      </c>
      <c r="G2210" s="39">
        <f t="shared" si="1264"/>
        <v>0</v>
      </c>
      <c r="H2210" s="39">
        <f t="shared" si="1265"/>
        <v>0</v>
      </c>
      <c r="I2210" s="39">
        <f t="shared" si="1266"/>
        <v>0</v>
      </c>
      <c r="J2210" s="24">
        <f t="shared" si="1267"/>
        <v>0</v>
      </c>
      <c r="K2210" s="24">
        <f t="shared" si="3"/>
        <v>0</v>
      </c>
      <c r="L2210" s="24">
        <f>IFNA(VLOOKUP(A2210,'ENERGY processed'!$A$2:$H$2692,8,0),"")</f>
        <v>583</v>
      </c>
      <c r="M2210" s="24">
        <f t="shared" si="5"/>
        <v>0.008997191271</v>
      </c>
      <c r="N2210" s="24">
        <f>IFNA(VLOOKUP(A2210,'HUMAN RESOURCES processed'!$A$2:$M$2692,5,0))</f>
        <v>0.012</v>
      </c>
      <c r="O2210" s="24">
        <f t="shared" si="1269"/>
        <v>0</v>
      </c>
      <c r="P2210" s="24">
        <f>IFNA(VLOOKUP(A2210,'HUMAN RESOURCES processed'!$A$2:$M$2692,7,0))</f>
        <v>82</v>
      </c>
      <c r="Q2210" s="24">
        <f>IFNA(VLOOKUP(A2210,'HUMAN RESOURCES processed'!$A$2:$M$2692,8,0))</f>
        <v>77</v>
      </c>
      <c r="R2210" s="24">
        <f t="shared" si="6"/>
        <v>79.5</v>
      </c>
      <c r="S2210" s="24">
        <f t="shared" si="1270"/>
        <v>0</v>
      </c>
      <c r="T2210" s="24">
        <f t="shared" si="1271"/>
        <v>0</v>
      </c>
      <c r="U2210" s="24">
        <f t="shared" si="1272"/>
        <v>0</v>
      </c>
      <c r="V2210" s="24">
        <f>IFNA(VLOOKUP(A2210,'HUMAN RESOURCES processed'!$A$2:$M$2692,12,0))</f>
        <v>64798</v>
      </c>
      <c r="W2210" s="24">
        <f>IFNA(VLOOKUP(A2210,'HUMAN RESOURCES processed'!$A$2:$M$2692,13,0))</f>
        <v>1</v>
      </c>
      <c r="X2210" s="24">
        <f>IFNA(VLOOKUP(A2210,'TOURISM processed'!$A$2:$F$2692,5,0))</f>
        <v>461000000</v>
      </c>
      <c r="Y2210" s="24">
        <f>IFNA(VLOOKUP(A2210,'TOURISM processed'!$A$2:$F$2692,6,0))</f>
        <v>411000000</v>
      </c>
      <c r="Z2210" s="24">
        <f t="shared" si="7"/>
        <v>6342.788358</v>
      </c>
      <c r="AA2210" s="24">
        <f t="shared" si="1274"/>
        <v>0</v>
      </c>
      <c r="AB2210" s="24">
        <f t="shared" si="1275"/>
        <v>0</v>
      </c>
      <c r="AC2210" s="24">
        <f t="shared" si="1276"/>
        <v>0</v>
      </c>
      <c r="AD2210" s="24">
        <f t="shared" si="1277"/>
        <v>0</v>
      </c>
      <c r="AE2210" s="24">
        <f>IFNA(VLOOKUP(A2210,'BUSINESS processed'!A2210:J4900,9,0))</f>
        <v>0.913</v>
      </c>
      <c r="AF2210" s="27">
        <f>IFNA(VLOOKUP(A2210,'BUSINESS processed'!A2210:J4900,10,0))</f>
        <v>1.395</v>
      </c>
      <c r="AG2210" s="26"/>
      <c r="AH2210" s="26"/>
      <c r="AI2210" s="26"/>
      <c r="AJ2210" s="26"/>
      <c r="AK2210" s="26"/>
      <c r="AL2210" s="26"/>
      <c r="AM2210" s="26"/>
      <c r="AN2210" s="26"/>
      <c r="AO2210" s="26"/>
      <c r="AP2210" s="26"/>
      <c r="AQ2210" s="26"/>
      <c r="AR2210" s="26"/>
      <c r="AS2210" s="26"/>
      <c r="AT2210" s="26"/>
      <c r="AU2210" s="26"/>
      <c r="AV2210" s="26"/>
      <c r="AW2210" s="26"/>
      <c r="AX2210" s="26"/>
      <c r="AY2210" s="26"/>
      <c r="AZ2210" s="26"/>
      <c r="BA2210" s="26"/>
      <c r="BB2210" s="26"/>
      <c r="BC2210" s="26"/>
      <c r="BD2210" s="26"/>
      <c r="BE2210" s="26"/>
      <c r="BF2210" s="26"/>
      <c r="BG2210" s="26"/>
      <c r="BH2210" s="26"/>
    </row>
    <row r="2211">
      <c r="A2211" s="18" t="str">
        <f t="shared" si="1"/>
        <v>The Americas_Bolivia-The Americas_2000</v>
      </c>
      <c r="B2211" s="19" t="s">
        <v>258</v>
      </c>
      <c r="C2211" s="20" t="s">
        <v>266</v>
      </c>
      <c r="D2211" s="21" t="s">
        <v>70</v>
      </c>
      <c r="E2211" s="22">
        <v>2.703511013E10</v>
      </c>
      <c r="F2211" s="22">
        <f t="shared" si="2"/>
        <v>3182.371714</v>
      </c>
      <c r="G2211" s="23">
        <v>0.058</v>
      </c>
      <c r="H2211" s="23">
        <v>149.0</v>
      </c>
      <c r="I2211" s="23">
        <v>0.111</v>
      </c>
      <c r="J2211" s="24">
        <f t="shared" si="1267"/>
        <v>0</v>
      </c>
      <c r="K2211" s="24">
        <f t="shared" si="3"/>
        <v>0</v>
      </c>
      <c r="L2211" s="24">
        <f t="shared" ref="L2211:L2212" si="1279">IF(AND(C2211=C2210,C2211&gt;C2210),C2210,0)</f>
        <v>0</v>
      </c>
      <c r="M2211" s="24">
        <f t="shared" si="5"/>
        <v>0</v>
      </c>
      <c r="N2211" s="24">
        <f>IFNA(VLOOKUP(A2211,'HUMAN RESOURCES processed'!$A$2:$M$2692,5,0))</f>
        <v>0.031</v>
      </c>
      <c r="O2211" s="24">
        <f>IFNA(VLOOKUP(A2211,'HUMAN RESOURCES processed'!$A$2:$M$2692,6,0))</f>
        <v>0.057</v>
      </c>
      <c r="P2211" s="24">
        <f>IFNA(VLOOKUP(A2211,'HUMAN RESOURCES processed'!$A$2:$M$2692,7,0))</f>
        <v>65</v>
      </c>
      <c r="Q2211" s="24">
        <f>IFNA(VLOOKUP(A2211,'HUMAN RESOURCES processed'!$A$2:$M$2692,8,0))</f>
        <v>61</v>
      </c>
      <c r="R2211" s="24">
        <f t="shared" si="6"/>
        <v>63</v>
      </c>
      <c r="S2211" s="24">
        <f>IFNA(VLOOKUP(A2211,'HUMAN RESOURCES processed'!$A$2:$M$2692,9,0))</f>
        <v>0.398</v>
      </c>
      <c r="T2211" s="24">
        <f>IFNA(VLOOKUP(A2211,'HUMAN RESOURCES processed'!$A$2:$M$2692,10,0))</f>
        <v>0.56</v>
      </c>
      <c r="U2211" s="24">
        <f>IFNA(VLOOKUP(A2211,'HUMAN RESOURCES processed'!$A$2:$M$2692,11,0))</f>
        <v>0.042</v>
      </c>
      <c r="V2211" s="24">
        <f>IFNA(VLOOKUP(A2211,'HUMAN RESOURCES processed'!$A$2:$M$2692,12,0))</f>
        <v>8495271</v>
      </c>
      <c r="W2211" s="24">
        <f>IFNA(VLOOKUP(A2211,'HUMAN RESOURCES processed'!$A$2:$M$2692,13,0))</f>
        <v>0.618</v>
      </c>
      <c r="X2211" s="24">
        <f>IFNA(VLOOKUP(A2211,'TOURISM processed'!$A$2:$F$2692,5,0))</f>
        <v>101000000</v>
      </c>
      <c r="Y2211" s="24">
        <f>IFNA(VLOOKUP(A2211,'TOURISM processed'!$A$2:$F$2692,6,0))</f>
        <v>116000000</v>
      </c>
      <c r="Z2211" s="24">
        <f t="shared" si="7"/>
        <v>13.65465563</v>
      </c>
      <c r="AA2211" s="24">
        <f t="shared" si="1274"/>
        <v>0</v>
      </c>
      <c r="AB2211" s="24">
        <f t="shared" si="1275"/>
        <v>0</v>
      </c>
      <c r="AC2211" s="24">
        <f t="shared" si="1276"/>
        <v>0</v>
      </c>
      <c r="AD2211" s="24">
        <f t="shared" si="1277"/>
        <v>0</v>
      </c>
      <c r="AE2211" s="24">
        <f>IFNA(VLOOKUP(A2211,'BUSINESS processed'!A2211:J4901,9,0))</f>
        <v>0.014</v>
      </c>
      <c r="AF2211" s="27">
        <f>IFNA(VLOOKUP(A2211,'BUSINESS processed'!A2211:J4901,10,0))</f>
        <v>0.069</v>
      </c>
      <c r="AG2211" s="26"/>
      <c r="AH2211" s="26"/>
      <c r="AI2211" s="26"/>
      <c r="AJ2211" s="26"/>
      <c r="AK2211" s="26"/>
      <c r="AL2211" s="26"/>
      <c r="AM2211" s="26"/>
      <c r="AN2211" s="26"/>
      <c r="AO2211" s="26"/>
      <c r="AP2211" s="26"/>
      <c r="AQ2211" s="26"/>
      <c r="AR2211" s="26"/>
      <c r="AS2211" s="26"/>
      <c r="AT2211" s="26"/>
      <c r="AU2211" s="26"/>
      <c r="AV2211" s="26"/>
      <c r="AW2211" s="26"/>
      <c r="AX2211" s="26"/>
      <c r="AY2211" s="26"/>
      <c r="AZ2211" s="26"/>
      <c r="BA2211" s="26"/>
      <c r="BB2211" s="26"/>
      <c r="BC2211" s="26"/>
      <c r="BD2211" s="26"/>
      <c r="BE2211" s="26"/>
      <c r="BF2211" s="26"/>
      <c r="BG2211" s="26"/>
      <c r="BH2211" s="26"/>
    </row>
    <row r="2212">
      <c r="A2212" s="18" t="str">
        <f t="shared" si="1"/>
        <v>The Americas_Bolivia-The Americas_2001</v>
      </c>
      <c r="B2212" s="19" t="s">
        <v>258</v>
      </c>
      <c r="C2212" s="20" t="s">
        <v>266</v>
      </c>
      <c r="D2212" s="21" t="s">
        <v>71</v>
      </c>
      <c r="E2212" s="22">
        <v>8.397858185E9</v>
      </c>
      <c r="F2212" s="22">
        <f t="shared" si="2"/>
        <v>968.7154516</v>
      </c>
      <c r="G2212" s="23">
        <v>0.061</v>
      </c>
      <c r="H2212" s="23">
        <v>60.0</v>
      </c>
      <c r="I2212" s="23">
        <v>0.346</v>
      </c>
      <c r="J2212" s="24">
        <f>IFNA(VLOOKUP(A2212,'ENERGY processed'!$A$2:$H$2692,7,0),"")</f>
        <v>7704</v>
      </c>
      <c r="K2212" s="24">
        <f t="shared" si="3"/>
        <v>0.0008886770501</v>
      </c>
      <c r="L2212" s="24">
        <f t="shared" si="1279"/>
        <v>0</v>
      </c>
      <c r="M2212" s="24">
        <f t="shared" si="5"/>
        <v>0</v>
      </c>
      <c r="N2212" s="24">
        <f>IFNA(VLOOKUP(A2212,'HUMAN RESOURCES processed'!$A$2:$M$2692,5,0))</f>
        <v>0.031</v>
      </c>
      <c r="O2212" s="24">
        <f>IFNA(VLOOKUP(A2212,'HUMAN RESOURCES processed'!$A$2:$M$2692,6,0))</f>
        <v>0.054</v>
      </c>
      <c r="P2212" s="24">
        <f>IFNA(VLOOKUP(A2212,'HUMAN RESOURCES processed'!$A$2:$M$2692,7,0))</f>
        <v>65</v>
      </c>
      <c r="Q2212" s="24">
        <f>IFNA(VLOOKUP(A2212,'HUMAN RESOURCES processed'!$A$2:$M$2692,8,0))</f>
        <v>61</v>
      </c>
      <c r="R2212" s="24">
        <f t="shared" si="6"/>
        <v>63</v>
      </c>
      <c r="S2212" s="24">
        <f>IFNA(VLOOKUP(A2212,'HUMAN RESOURCES processed'!$A$2:$M$2692,9,0))</f>
        <v>0.396</v>
      </c>
      <c r="T2212" s="24">
        <f>IFNA(VLOOKUP(A2212,'HUMAN RESOURCES processed'!$A$2:$M$2692,10,0))</f>
        <v>0.562</v>
      </c>
      <c r="U2212" s="24">
        <f>IFNA(VLOOKUP(A2212,'HUMAN RESOURCES processed'!$A$2:$M$2692,11,0))</f>
        <v>0.042</v>
      </c>
      <c r="V2212" s="24">
        <f>IFNA(VLOOKUP(A2212,'HUMAN RESOURCES processed'!$A$2:$M$2692,12,0))</f>
        <v>8669066</v>
      </c>
      <c r="W2212" s="24">
        <f>IFNA(VLOOKUP(A2212,'HUMAN RESOURCES processed'!$A$2:$M$2692,13,0))</f>
        <v>0.623</v>
      </c>
      <c r="X2212" s="24">
        <f>IFNA(VLOOKUP(A2212,'TOURISM processed'!$A$2:$F$2692,5,0))</f>
        <v>119000000</v>
      </c>
      <c r="Y2212" s="24">
        <f>IFNA(VLOOKUP(A2212,'TOURISM processed'!$A$2:$F$2692,6,0))</f>
        <v>114000000</v>
      </c>
      <c r="Z2212" s="24">
        <f t="shared" si="7"/>
        <v>13.15020557</v>
      </c>
      <c r="AA2212" s="24">
        <f t="shared" si="1274"/>
        <v>0</v>
      </c>
      <c r="AB2212" s="24">
        <f t="shared" si="1275"/>
        <v>0</v>
      </c>
      <c r="AC2212" s="24">
        <f t="shared" si="1276"/>
        <v>0</v>
      </c>
      <c r="AD2212" s="24">
        <f t="shared" si="1277"/>
        <v>0</v>
      </c>
      <c r="AE2212" s="24">
        <f>IFNA(VLOOKUP(A2212,'BUSINESS processed'!A2212:J4902,9,0))</f>
        <v>0.021</v>
      </c>
      <c r="AF2212" s="27">
        <f>IFNA(VLOOKUP(A2212,'BUSINESS processed'!A2212:J4902,10,0))</f>
        <v>0.09</v>
      </c>
      <c r="AG2212" s="26"/>
      <c r="AH2212" s="26"/>
      <c r="AI2212" s="26"/>
      <c r="AJ2212" s="26"/>
      <c r="AK2212" s="26"/>
      <c r="AL2212" s="26"/>
      <c r="AM2212" s="26"/>
      <c r="AN2212" s="26"/>
      <c r="AO2212" s="26"/>
      <c r="AP2212" s="26"/>
      <c r="AQ2212" s="26"/>
      <c r="AR2212" s="26"/>
      <c r="AS2212" s="26"/>
      <c r="AT2212" s="26"/>
      <c r="AU2212" s="26"/>
      <c r="AV2212" s="26"/>
      <c r="AW2212" s="26"/>
      <c r="AX2212" s="26"/>
      <c r="AY2212" s="26"/>
      <c r="AZ2212" s="26"/>
      <c r="BA2212" s="26"/>
      <c r="BB2212" s="26"/>
      <c r="BC2212" s="26"/>
      <c r="BD2212" s="26"/>
      <c r="BE2212" s="26"/>
      <c r="BF2212" s="26"/>
      <c r="BG2212" s="26"/>
      <c r="BH2212" s="26"/>
    </row>
    <row r="2213">
      <c r="A2213" s="18" t="str">
        <f t="shared" si="1"/>
        <v>The Americas_Bolivia-The Americas_2002</v>
      </c>
      <c r="B2213" s="19" t="s">
        <v>258</v>
      </c>
      <c r="C2213" s="20" t="s">
        <v>266</v>
      </c>
      <c r="D2213" s="21" t="s">
        <v>72</v>
      </c>
      <c r="E2213" s="22">
        <v>8.141513292E9</v>
      </c>
      <c r="F2213" s="22">
        <f t="shared" si="2"/>
        <v>920.6367827</v>
      </c>
      <c r="G2213" s="23">
        <v>0.063</v>
      </c>
      <c r="H2213" s="23">
        <v>59.0</v>
      </c>
      <c r="I2213" s="23">
        <v>0.201</v>
      </c>
      <c r="J2213" s="24">
        <f>IFNA(VLOOKUP(A2213,'ENERGY processed'!$A$2:$H$2692,7,0),"")</f>
        <v>7341</v>
      </c>
      <c r="K2213" s="24">
        <f t="shared" si="3"/>
        <v>0.0008301152844</v>
      </c>
      <c r="L2213" s="24">
        <f>IFNA(VLOOKUP(A2213,'ENERGY processed'!$A$2:$H$2692,8,0),"")</f>
        <v>15456</v>
      </c>
      <c r="M2213" s="24">
        <f t="shared" si="5"/>
        <v>0.001747753962</v>
      </c>
      <c r="N2213" s="24">
        <f>IFNA(VLOOKUP(A2213,'HUMAN RESOURCES processed'!$A$2:$M$2692,5,0))</f>
        <v>0.03</v>
      </c>
      <c r="O2213" s="24">
        <f>IFNA(VLOOKUP(A2213,'HUMAN RESOURCES processed'!$A$2:$M$2692,6,0))</f>
        <v>0.052</v>
      </c>
      <c r="P2213" s="24">
        <f>IFNA(VLOOKUP(A2213,'HUMAN RESOURCES processed'!$A$2:$M$2692,7,0))</f>
        <v>66</v>
      </c>
      <c r="Q2213" s="24">
        <f>IFNA(VLOOKUP(A2213,'HUMAN RESOURCES processed'!$A$2:$M$2692,8,0))</f>
        <v>62</v>
      </c>
      <c r="R2213" s="24">
        <f t="shared" si="6"/>
        <v>64</v>
      </c>
      <c r="S2213" s="24">
        <f>IFNA(VLOOKUP(A2213,'HUMAN RESOURCES processed'!$A$2:$M$2692,9,0))</f>
        <v>0.393</v>
      </c>
      <c r="T2213" s="24">
        <f>IFNA(VLOOKUP(A2213,'HUMAN RESOURCES processed'!$A$2:$M$2692,10,0))</f>
        <v>0.564</v>
      </c>
      <c r="U2213" s="24">
        <f>IFNA(VLOOKUP(A2213,'HUMAN RESOURCES processed'!$A$2:$M$2692,11,0))</f>
        <v>0.043</v>
      </c>
      <c r="V2213" s="24">
        <f>IFNA(VLOOKUP(A2213,'HUMAN RESOURCES processed'!$A$2:$M$2692,12,0))</f>
        <v>8843350</v>
      </c>
      <c r="W2213" s="24">
        <f>IFNA(VLOOKUP(A2213,'HUMAN RESOURCES processed'!$A$2:$M$2692,13,0))</f>
        <v>0.628</v>
      </c>
      <c r="X2213" s="24">
        <f>IFNA(VLOOKUP(A2213,'TOURISM processed'!$A$2:$F$2692,5,0))</f>
        <v>143000000</v>
      </c>
      <c r="Y2213" s="24">
        <f>IFNA(VLOOKUP(A2213,'TOURISM processed'!$A$2:$F$2692,6,0))</f>
        <v>114000000</v>
      </c>
      <c r="Z2213" s="24">
        <f t="shared" si="7"/>
        <v>12.89104242</v>
      </c>
      <c r="AA2213" s="24">
        <f t="shared" si="1274"/>
        <v>0</v>
      </c>
      <c r="AB2213" s="24">
        <f t="shared" si="1275"/>
        <v>0</v>
      </c>
      <c r="AC2213" s="24">
        <f t="shared" si="1276"/>
        <v>0</v>
      </c>
      <c r="AD2213" s="24">
        <f t="shared" si="1277"/>
        <v>0</v>
      </c>
      <c r="AE2213" s="24">
        <f>IFNA(VLOOKUP(A2213,'BUSINESS processed'!A2213:J4903,9,0))</f>
        <v>0.031</v>
      </c>
      <c r="AF2213" s="27">
        <f>IFNA(VLOOKUP(A2213,'BUSINESS processed'!A2213:J4903,10,0))</f>
        <v>0.116</v>
      </c>
      <c r="AG2213" s="26"/>
      <c r="AH2213" s="26"/>
      <c r="AI2213" s="26"/>
      <c r="AJ2213" s="26"/>
      <c r="AK2213" s="26"/>
      <c r="AL2213" s="26"/>
      <c r="AM2213" s="26"/>
      <c r="AN2213" s="26"/>
      <c r="AO2213" s="26"/>
      <c r="AP2213" s="26"/>
      <c r="AQ2213" s="26"/>
      <c r="AR2213" s="26"/>
      <c r="AS2213" s="26"/>
      <c r="AT2213" s="26"/>
      <c r="AU2213" s="26"/>
      <c r="AV2213" s="26"/>
      <c r="AW2213" s="26"/>
      <c r="AX2213" s="26"/>
      <c r="AY2213" s="26"/>
      <c r="AZ2213" s="26"/>
      <c r="BA2213" s="26"/>
      <c r="BB2213" s="26"/>
      <c r="BC2213" s="26"/>
      <c r="BD2213" s="26"/>
      <c r="BE2213" s="26"/>
      <c r="BF2213" s="26"/>
      <c r="BG2213" s="26"/>
      <c r="BH2213" s="26"/>
    </row>
    <row r="2214">
      <c r="A2214" s="18" t="str">
        <f t="shared" si="1"/>
        <v>The Americas_Bolivia-The Americas_2003</v>
      </c>
      <c r="B2214" s="19" t="s">
        <v>258</v>
      </c>
      <c r="C2214" s="20" t="s">
        <v>266</v>
      </c>
      <c r="D2214" s="21" t="s">
        <v>74</v>
      </c>
      <c r="E2214" s="22">
        <v>7.905485216E9</v>
      </c>
      <c r="F2214" s="22">
        <f t="shared" si="2"/>
        <v>876.7519091</v>
      </c>
      <c r="G2214" s="23">
        <v>0.065</v>
      </c>
      <c r="H2214" s="23">
        <v>58.0</v>
      </c>
      <c r="I2214" s="23">
        <v>0.206</v>
      </c>
      <c r="J2214" s="24">
        <f>IFNA(VLOOKUP(A2214,'ENERGY processed'!$A$2:$H$2692,7,0),"")</f>
        <v>6203</v>
      </c>
      <c r="K2214" s="24">
        <f t="shared" si="3"/>
        <v>0.000687939063</v>
      </c>
      <c r="L2214" s="24">
        <f>IFNA(VLOOKUP(A2214,'ENERGY processed'!$A$2:$H$2692,8,0),"")</f>
        <v>14408</v>
      </c>
      <c r="M2214" s="24">
        <f t="shared" si="5"/>
        <v>0.001597908435</v>
      </c>
      <c r="N2214" s="24">
        <f>IFNA(VLOOKUP(A2214,'HUMAN RESOURCES processed'!$A$2:$M$2692,5,0))</f>
        <v>0.03</v>
      </c>
      <c r="O2214" s="24">
        <f>IFNA(VLOOKUP(A2214,'HUMAN RESOURCES processed'!$A$2:$M$2692,6,0))</f>
        <v>0.049</v>
      </c>
      <c r="P2214" s="24">
        <f>IFNA(VLOOKUP(A2214,'HUMAN RESOURCES processed'!$A$2:$M$2692,7,0))</f>
        <v>66</v>
      </c>
      <c r="Q2214" s="24">
        <f>IFNA(VLOOKUP(A2214,'HUMAN RESOURCES processed'!$A$2:$M$2692,8,0))</f>
        <v>62</v>
      </c>
      <c r="R2214" s="24">
        <f t="shared" si="6"/>
        <v>64</v>
      </c>
      <c r="S2214" s="24">
        <f>IFNA(VLOOKUP(A2214,'HUMAN RESOURCES processed'!$A$2:$M$2692,9,0))</f>
        <v>0.39</v>
      </c>
      <c r="T2214" s="24">
        <f>IFNA(VLOOKUP(A2214,'HUMAN RESOURCES processed'!$A$2:$M$2692,10,0))</f>
        <v>0.567</v>
      </c>
      <c r="U2214" s="24">
        <f>IFNA(VLOOKUP(A2214,'HUMAN RESOURCES processed'!$A$2:$M$2692,11,0))</f>
        <v>0.043</v>
      </c>
      <c r="V2214" s="24">
        <f>IFNA(VLOOKUP(A2214,'HUMAN RESOURCES processed'!$A$2:$M$2692,12,0))</f>
        <v>9016787</v>
      </c>
      <c r="W2214" s="24">
        <f>IFNA(VLOOKUP(A2214,'HUMAN RESOURCES processed'!$A$2:$M$2692,13,0))</f>
        <v>0.633</v>
      </c>
      <c r="X2214" s="24">
        <f>IFNA(VLOOKUP(A2214,'TOURISM processed'!$A$2:$F$2692,5,0))</f>
        <v>243000000</v>
      </c>
      <c r="Y2214" s="24">
        <f>IFNA(VLOOKUP(A2214,'TOURISM processed'!$A$2:$F$2692,6,0))</f>
        <v>197000000</v>
      </c>
      <c r="Z2214" s="24">
        <f t="shared" si="7"/>
        <v>21.84813726</v>
      </c>
      <c r="AA2214" s="24">
        <f t="shared" si="1274"/>
        <v>0</v>
      </c>
      <c r="AB2214" s="24">
        <f>IFNA(VLOOKUP(A2214,'BUSINESS processed'!A2214:J4904,6,0))</f>
        <v>60</v>
      </c>
      <c r="AC2214" s="24">
        <f t="shared" si="1276"/>
        <v>0</v>
      </c>
      <c r="AD2214" s="24">
        <f t="shared" si="1277"/>
        <v>0</v>
      </c>
      <c r="AE2214" s="24">
        <f>IFNA(VLOOKUP(A2214,'BUSINESS processed'!A2214:J4904,9,0))</f>
        <v>0.035</v>
      </c>
      <c r="AF2214" s="27">
        <f>IFNA(VLOOKUP(A2214,'BUSINESS processed'!A2214:J4904,10,0))</f>
        <v>0.142</v>
      </c>
      <c r="AG2214" s="26"/>
      <c r="AH2214" s="26"/>
      <c r="AI2214" s="26"/>
      <c r="AJ2214" s="26"/>
      <c r="AK2214" s="26"/>
      <c r="AL2214" s="26"/>
      <c r="AM2214" s="26"/>
      <c r="AN2214" s="26"/>
      <c r="AO2214" s="26"/>
      <c r="AP2214" s="26"/>
      <c r="AQ2214" s="26"/>
      <c r="AR2214" s="26"/>
      <c r="AS2214" s="26"/>
      <c r="AT2214" s="26"/>
      <c r="AU2214" s="26"/>
      <c r="AV2214" s="26"/>
      <c r="AW2214" s="26"/>
      <c r="AX2214" s="26"/>
      <c r="AY2214" s="26"/>
      <c r="AZ2214" s="26"/>
      <c r="BA2214" s="26"/>
      <c r="BB2214" s="26"/>
      <c r="BC2214" s="26"/>
      <c r="BD2214" s="26"/>
      <c r="BE2214" s="26"/>
      <c r="BF2214" s="26"/>
      <c r="BG2214" s="26"/>
      <c r="BH2214" s="26"/>
    </row>
    <row r="2215">
      <c r="A2215" s="18" t="str">
        <f t="shared" si="1"/>
        <v>The Americas_Bolivia-The Americas_2004</v>
      </c>
      <c r="B2215" s="19" t="s">
        <v>258</v>
      </c>
      <c r="C2215" s="20" t="s">
        <v>266</v>
      </c>
      <c r="D2215" s="21" t="s">
        <v>83</v>
      </c>
      <c r="E2215" s="22">
        <v>8.082396526E9</v>
      </c>
      <c r="F2215" s="22">
        <f t="shared" si="2"/>
        <v>879.7060961</v>
      </c>
      <c r="G2215" s="23">
        <v>0.056</v>
      </c>
      <c r="H2215" s="23">
        <v>50.0</v>
      </c>
      <c r="I2215" s="23">
        <v>0.177</v>
      </c>
      <c r="J2215" s="24">
        <f>IFNA(VLOOKUP(A2215,'ENERGY processed'!$A$2:$H$2692,7,0),"")</f>
        <v>5973</v>
      </c>
      <c r="K2215" s="24">
        <f t="shared" si="3"/>
        <v>0.0006501146653</v>
      </c>
      <c r="L2215" s="24">
        <f>IFNA(VLOOKUP(A2215,'ENERGY processed'!$A$2:$H$2692,8,0),"")</f>
        <v>13773</v>
      </c>
      <c r="M2215" s="24">
        <f t="shared" si="5"/>
        <v>0.001499084093</v>
      </c>
      <c r="N2215" s="24">
        <f>IFNA(VLOOKUP(A2215,'HUMAN RESOURCES processed'!$A$2:$M$2692,5,0))</f>
        <v>0.029</v>
      </c>
      <c r="O2215" s="24">
        <f>IFNA(VLOOKUP(A2215,'HUMAN RESOURCES processed'!$A$2:$M$2692,6,0))</f>
        <v>0.046</v>
      </c>
      <c r="P2215" s="24">
        <f>IFNA(VLOOKUP(A2215,'HUMAN RESOURCES processed'!$A$2:$M$2692,7,0))</f>
        <v>67</v>
      </c>
      <c r="Q2215" s="24">
        <f>IFNA(VLOOKUP(A2215,'HUMAN RESOURCES processed'!$A$2:$M$2692,8,0))</f>
        <v>62</v>
      </c>
      <c r="R2215" s="24">
        <f t="shared" si="6"/>
        <v>64.5</v>
      </c>
      <c r="S2215" s="24">
        <f>IFNA(VLOOKUP(A2215,'HUMAN RESOURCES processed'!$A$2:$M$2692,9,0))</f>
        <v>0.387</v>
      </c>
      <c r="T2215" s="24">
        <f>IFNA(VLOOKUP(A2215,'HUMAN RESOURCES processed'!$A$2:$M$2692,10,0))</f>
        <v>0.569</v>
      </c>
      <c r="U2215" s="24">
        <f>IFNA(VLOOKUP(A2215,'HUMAN RESOURCES processed'!$A$2:$M$2692,11,0))</f>
        <v>0.044</v>
      </c>
      <c r="V2215" s="24">
        <f>IFNA(VLOOKUP(A2215,'HUMAN RESOURCES processed'!$A$2:$M$2692,12,0))</f>
        <v>9187610</v>
      </c>
      <c r="W2215" s="24">
        <f>IFNA(VLOOKUP(A2215,'HUMAN RESOURCES processed'!$A$2:$M$2692,13,0))</f>
        <v>0.637</v>
      </c>
      <c r="X2215" s="24">
        <f>IFNA(VLOOKUP(A2215,'TOURISM processed'!$A$2:$F$2692,5,0))</f>
        <v>283000000</v>
      </c>
      <c r="Y2215" s="24">
        <f>IFNA(VLOOKUP(A2215,'TOURISM processed'!$A$2:$F$2692,6,0))</f>
        <v>232000000</v>
      </c>
      <c r="Z2215" s="24">
        <f t="shared" si="7"/>
        <v>25.25139835</v>
      </c>
      <c r="AA2215" s="24">
        <f t="shared" si="1274"/>
        <v>0</v>
      </c>
      <c r="AB2215" s="24">
        <f>IFNA(VLOOKUP(A2215,'BUSINESS processed'!A2215:J4905,6,0))</f>
        <v>60</v>
      </c>
      <c r="AC2215" s="24">
        <f t="shared" si="1276"/>
        <v>0</v>
      </c>
      <c r="AD2215" s="24">
        <f t="shared" si="1277"/>
        <v>0</v>
      </c>
      <c r="AE2215" s="24">
        <f>IFNA(VLOOKUP(A2215,'BUSINESS processed'!A2215:J4905,9,0))</f>
        <v>0.044</v>
      </c>
      <c r="AF2215" s="27">
        <f>IFNA(VLOOKUP(A2215,'BUSINESS processed'!A2215:J4905,10,0))</f>
        <v>0.196</v>
      </c>
      <c r="AG2215" s="26"/>
      <c r="AH2215" s="26"/>
      <c r="AI2215" s="26"/>
      <c r="AJ2215" s="26"/>
      <c r="AK2215" s="26"/>
      <c r="AL2215" s="26"/>
      <c r="AM2215" s="26"/>
      <c r="AN2215" s="26"/>
      <c r="AO2215" s="26"/>
      <c r="AP2215" s="26"/>
      <c r="AQ2215" s="26"/>
      <c r="AR2215" s="26"/>
      <c r="AS2215" s="26"/>
      <c r="AT2215" s="26"/>
      <c r="AU2215" s="26"/>
      <c r="AV2215" s="26"/>
      <c r="AW2215" s="26"/>
      <c r="AX2215" s="26"/>
      <c r="AY2215" s="26"/>
      <c r="AZ2215" s="26"/>
      <c r="BA2215" s="26"/>
      <c r="BB2215" s="26"/>
      <c r="BC2215" s="26"/>
      <c r="BD2215" s="26"/>
      <c r="BE2215" s="26"/>
      <c r="BF2215" s="26"/>
      <c r="BG2215" s="26"/>
      <c r="BH2215" s="26"/>
    </row>
    <row r="2216">
      <c r="A2216" s="18" t="str">
        <f t="shared" si="1"/>
        <v>The Americas_Bolivia-The Americas_2005</v>
      </c>
      <c r="B2216" s="19" t="s">
        <v>258</v>
      </c>
      <c r="C2216" s="20" t="s">
        <v>266</v>
      </c>
      <c r="D2216" s="21" t="s">
        <v>84</v>
      </c>
      <c r="E2216" s="22">
        <v>8.773451739E9</v>
      </c>
      <c r="F2216" s="22">
        <f t="shared" si="2"/>
        <v>937.8647416</v>
      </c>
      <c r="G2216" s="23">
        <v>0.053</v>
      </c>
      <c r="H2216" s="23">
        <v>51.0</v>
      </c>
      <c r="I2216" s="23">
        <v>0.145</v>
      </c>
      <c r="J2216" s="24">
        <f>IF(AND( C2216=C2215,D2216&gt;D2215),J2215,"")</f>
        <v>5973</v>
      </c>
      <c r="K2216" s="24">
        <f t="shared" si="3"/>
        <v>0.0006385019566</v>
      </c>
      <c r="L2216" s="24">
        <f>IF(AND(C2216=C2215,C2216&gt;C2215),C2215,0)</f>
        <v>0</v>
      </c>
      <c r="M2216" s="24">
        <f t="shared" si="5"/>
        <v>0</v>
      </c>
      <c r="N2216" s="24">
        <f>IFNA(VLOOKUP(A2216,'HUMAN RESOURCES processed'!$A$2:$M$2692,5,0))</f>
        <v>0.029</v>
      </c>
      <c r="O2216" s="24">
        <f>IFNA(VLOOKUP(A2216,'HUMAN RESOURCES processed'!$A$2:$M$2692,6,0))</f>
        <v>0.044</v>
      </c>
      <c r="P2216" s="24">
        <f>IFNA(VLOOKUP(A2216,'HUMAN RESOURCES processed'!$A$2:$M$2692,7,0))</f>
        <v>67</v>
      </c>
      <c r="Q2216" s="24">
        <f>IFNA(VLOOKUP(A2216,'HUMAN RESOURCES processed'!$A$2:$M$2692,8,0))</f>
        <v>63</v>
      </c>
      <c r="R2216" s="24">
        <f t="shared" si="6"/>
        <v>65</v>
      </c>
      <c r="S2216" s="24">
        <f>IFNA(VLOOKUP(A2216,'HUMAN RESOURCES processed'!$A$2:$M$2692,9,0))</f>
        <v>0.383</v>
      </c>
      <c r="T2216" s="24">
        <f>IFNA(VLOOKUP(A2216,'HUMAN RESOURCES processed'!$A$2:$M$2692,10,0))</f>
        <v>0.573</v>
      </c>
      <c r="U2216" s="24">
        <f>IFNA(VLOOKUP(A2216,'HUMAN RESOURCES processed'!$A$2:$M$2692,11,0))</f>
        <v>0.044</v>
      </c>
      <c r="V2216" s="24">
        <f>IFNA(VLOOKUP(A2216,'HUMAN RESOURCES processed'!$A$2:$M$2692,12,0))</f>
        <v>9354709</v>
      </c>
      <c r="W2216" s="24">
        <f>IFNA(VLOOKUP(A2216,'HUMAN RESOURCES processed'!$A$2:$M$2692,13,0))</f>
        <v>0.642</v>
      </c>
      <c r="X2216" s="24">
        <f>IFNA(VLOOKUP(A2216,'TOURISM processed'!$A$2:$F$2692,5,0))</f>
        <v>345000000</v>
      </c>
      <c r="Y2216" s="24">
        <f>IFNA(VLOOKUP(A2216,'TOURISM processed'!$A$2:$F$2692,6,0))</f>
        <v>257000000</v>
      </c>
      <c r="Z2216" s="24">
        <f t="shared" si="7"/>
        <v>27.47279472</v>
      </c>
      <c r="AA2216" s="24">
        <f>IFNA(VLOOKUP(A2216,'BUSINESS processed'!A2216:J4906,5,0))</f>
        <v>0.8</v>
      </c>
      <c r="AB2216" s="24">
        <f>IFNA(VLOOKUP(A2216,'BUSINESS processed'!A2216:J4906,6,0))</f>
        <v>50</v>
      </c>
      <c r="AC2216" s="24">
        <f t="shared" si="1276"/>
        <v>0</v>
      </c>
      <c r="AD2216" s="24">
        <f>IFNA(VLOOKUP(A2216,'BUSINESS processed'!A2216:J4906,8,0))</f>
        <v>1080</v>
      </c>
      <c r="AE2216" s="24">
        <f>IFNA(VLOOKUP(A2216,'BUSINESS processed'!A2216:J4906,9,0))</f>
        <v>0.052</v>
      </c>
      <c r="AF2216" s="27">
        <f>IFNA(VLOOKUP(A2216,'BUSINESS processed'!A2216:J4906,10,0))</f>
        <v>0.259</v>
      </c>
      <c r="AG2216" s="26"/>
      <c r="AH2216" s="26"/>
      <c r="AI2216" s="26"/>
      <c r="AJ2216" s="26"/>
      <c r="AK2216" s="26"/>
      <c r="AL2216" s="26"/>
      <c r="AM2216" s="26"/>
      <c r="AN2216" s="26"/>
      <c r="AO2216" s="26"/>
      <c r="AP2216" s="26"/>
      <c r="AQ2216" s="26"/>
      <c r="AR2216" s="26"/>
      <c r="AS2216" s="26"/>
      <c r="AT2216" s="26"/>
      <c r="AU2216" s="26"/>
      <c r="AV2216" s="26"/>
      <c r="AW2216" s="26"/>
      <c r="AX2216" s="26"/>
      <c r="AY2216" s="26"/>
      <c r="AZ2216" s="26"/>
      <c r="BA2216" s="26"/>
      <c r="BB2216" s="26"/>
      <c r="BC2216" s="26"/>
      <c r="BD2216" s="26"/>
      <c r="BE2216" s="26"/>
      <c r="BF2216" s="26"/>
      <c r="BG2216" s="26"/>
      <c r="BH2216" s="26"/>
    </row>
    <row r="2217">
      <c r="A2217" s="18" t="str">
        <f t="shared" si="1"/>
        <v>The Americas_Bolivia-The Americas_2006</v>
      </c>
      <c r="B2217" s="19" t="s">
        <v>258</v>
      </c>
      <c r="C2217" s="20" t="s">
        <v>266</v>
      </c>
      <c r="D2217" s="21" t="s">
        <v>85</v>
      </c>
      <c r="E2217" s="22">
        <v>9.549196256E9</v>
      </c>
      <c r="F2217" s="22">
        <f t="shared" si="2"/>
        <v>1003.341382</v>
      </c>
      <c r="G2217" s="23">
        <v>0.056</v>
      </c>
      <c r="H2217" s="23">
        <v>57.0</v>
      </c>
      <c r="I2217" s="23">
        <v>0.166</v>
      </c>
      <c r="J2217" s="24">
        <f>IFNA(VLOOKUP(A2217,'ENERGY processed'!$A$2:$H$2692,7,0),"")</f>
        <v>5277.5</v>
      </c>
      <c r="K2217" s="24">
        <f t="shared" si="3"/>
        <v>0.000554510977</v>
      </c>
      <c r="L2217" s="24">
        <f>IFNA(VLOOKUP(A2217,'ENERGY processed'!$A$2:$H$2692,8,0),"")</f>
        <v>12541</v>
      </c>
      <c r="M2217" s="24">
        <f t="shared" si="5"/>
        <v>0.001317692499</v>
      </c>
      <c r="N2217" s="24">
        <f>IFNA(VLOOKUP(A2217,'HUMAN RESOURCES processed'!$A$2:$M$2692,5,0))</f>
        <v>0.028</v>
      </c>
      <c r="O2217" s="24">
        <f>IFNA(VLOOKUP(A2217,'HUMAN RESOURCES processed'!$A$2:$M$2692,6,0))</f>
        <v>0.042</v>
      </c>
      <c r="P2217" s="24">
        <f>IFNA(VLOOKUP(A2217,'HUMAN RESOURCES processed'!$A$2:$M$2692,7,0))</f>
        <v>67</v>
      </c>
      <c r="Q2217" s="24">
        <f>IFNA(VLOOKUP(A2217,'HUMAN RESOURCES processed'!$A$2:$M$2692,8,0))</f>
        <v>63</v>
      </c>
      <c r="R2217" s="24">
        <f t="shared" si="6"/>
        <v>65</v>
      </c>
      <c r="S2217" s="24">
        <f>IFNA(VLOOKUP(A2217,'HUMAN RESOURCES processed'!$A$2:$M$2692,9,0))</f>
        <v>0.379</v>
      </c>
      <c r="T2217" s="24">
        <f>IFNA(VLOOKUP(A2217,'HUMAN RESOURCES processed'!$A$2:$M$2692,10,0))</f>
        <v>0.576</v>
      </c>
      <c r="U2217" s="24">
        <f>IFNA(VLOOKUP(A2217,'HUMAN RESOURCES processed'!$A$2:$M$2692,11,0))</f>
        <v>0.045</v>
      </c>
      <c r="V2217" s="24">
        <f>IFNA(VLOOKUP(A2217,'HUMAN RESOURCES processed'!$A$2:$M$2692,12,0))</f>
        <v>9517395</v>
      </c>
      <c r="W2217" s="24">
        <f>IFNA(VLOOKUP(A2217,'HUMAN RESOURCES processed'!$A$2:$M$2692,13,0))</f>
        <v>0.647</v>
      </c>
      <c r="X2217" s="24">
        <f>IFNA(VLOOKUP(A2217,'TOURISM processed'!$A$2:$F$2692,5,0))</f>
        <v>330000000</v>
      </c>
      <c r="Y2217" s="24">
        <f>IFNA(VLOOKUP(A2217,'TOURISM processed'!$A$2:$F$2692,6,0))</f>
        <v>360000000</v>
      </c>
      <c r="Z2217" s="24">
        <f t="shared" si="7"/>
        <v>37.8254764</v>
      </c>
      <c r="AA2217" s="24">
        <f>IFNA(VLOOKUP(A2217,'BUSINESS processed'!A2217:J4907,5,0))</f>
        <v>0.8</v>
      </c>
      <c r="AB2217" s="24">
        <f>IFNA(VLOOKUP(A2217,'BUSINESS processed'!A2217:J4907,6,0))</f>
        <v>50</v>
      </c>
      <c r="AC2217" s="24">
        <f t="shared" si="1276"/>
        <v>0</v>
      </c>
      <c r="AD2217" s="24">
        <f>IFNA(VLOOKUP(A2217,'BUSINESS processed'!A2217:J4907,8,0))</f>
        <v>1080</v>
      </c>
      <c r="AE2217" s="24">
        <f>IFNA(VLOOKUP(A2217,'BUSINESS processed'!A2217:J4907,9,0))</f>
        <v>0.062</v>
      </c>
      <c r="AF2217" s="27">
        <f>IFNA(VLOOKUP(A2217,'BUSINESS processed'!A2217:J4907,10,0))</f>
        <v>0.302</v>
      </c>
      <c r="AG2217" s="26"/>
      <c r="AH2217" s="26"/>
      <c r="AI2217" s="26"/>
      <c r="AJ2217" s="26"/>
      <c r="AK2217" s="26"/>
      <c r="AL2217" s="26"/>
      <c r="AM2217" s="26"/>
      <c r="AN2217" s="26"/>
      <c r="AO2217" s="26"/>
      <c r="AP2217" s="26"/>
      <c r="AQ2217" s="26"/>
      <c r="AR2217" s="26"/>
      <c r="AS2217" s="26"/>
      <c r="AT2217" s="26"/>
      <c r="AU2217" s="26"/>
      <c r="AV2217" s="26"/>
      <c r="AW2217" s="26"/>
      <c r="AX2217" s="26"/>
      <c r="AY2217" s="26"/>
      <c r="AZ2217" s="26"/>
      <c r="BA2217" s="26"/>
      <c r="BB2217" s="26"/>
      <c r="BC2217" s="26"/>
      <c r="BD2217" s="26"/>
      <c r="BE2217" s="26"/>
      <c r="BF2217" s="26"/>
      <c r="BG2217" s="26"/>
      <c r="BH2217" s="26"/>
    </row>
    <row r="2218">
      <c r="A2218" s="18" t="str">
        <f t="shared" si="1"/>
        <v>The Americas_Bolivia-The Americas_2007</v>
      </c>
      <c r="B2218" s="19" t="s">
        <v>258</v>
      </c>
      <c r="C2218" s="20" t="s">
        <v>266</v>
      </c>
      <c r="D2218" s="21" t="s">
        <v>86</v>
      </c>
      <c r="E2218" s="22">
        <v>1.1451845341E10</v>
      </c>
      <c r="F2218" s="22">
        <f t="shared" si="2"/>
        <v>1183.475163</v>
      </c>
      <c r="G2218" s="23">
        <v>0.048</v>
      </c>
      <c r="H2218" s="23">
        <v>58.0</v>
      </c>
      <c r="I2218" s="23">
        <v>0.119</v>
      </c>
      <c r="J2218" s="24">
        <f>IF(AND( C2218=C2217,D2218&gt;D2217),J2217,"")</f>
        <v>5277.5</v>
      </c>
      <c r="K2218" s="24">
        <f t="shared" si="3"/>
        <v>0.000545395959</v>
      </c>
      <c r="L2218" s="24">
        <f>IF(AND(C2218=C2217,C2218&gt;C2217),C2217,0)</f>
        <v>0</v>
      </c>
      <c r="M2218" s="24">
        <f t="shared" si="5"/>
        <v>0</v>
      </c>
      <c r="N2218" s="24">
        <f>IFNA(VLOOKUP(A2218,'HUMAN RESOURCES processed'!$A$2:$M$2692,5,0))</f>
        <v>0.028</v>
      </c>
      <c r="O2218" s="24">
        <f>IFNA(VLOOKUP(A2218,'HUMAN RESOURCES processed'!$A$2:$M$2692,6,0))</f>
        <v>0.04</v>
      </c>
      <c r="P2218" s="24">
        <f>IFNA(VLOOKUP(A2218,'HUMAN RESOURCES processed'!$A$2:$M$2692,7,0))</f>
        <v>68</v>
      </c>
      <c r="Q2218" s="24">
        <f>IFNA(VLOOKUP(A2218,'HUMAN RESOURCES processed'!$A$2:$M$2692,8,0))</f>
        <v>63</v>
      </c>
      <c r="R2218" s="24">
        <f t="shared" si="6"/>
        <v>65.5</v>
      </c>
      <c r="S2218" s="24">
        <f>IFNA(VLOOKUP(A2218,'HUMAN RESOURCES processed'!$A$2:$M$2692,9,0))</f>
        <v>0.374</v>
      </c>
      <c r="T2218" s="24">
        <f>IFNA(VLOOKUP(A2218,'HUMAN RESOURCES processed'!$A$2:$M$2692,10,0))</f>
        <v>0.58</v>
      </c>
      <c r="U2218" s="24">
        <f>IFNA(VLOOKUP(A2218,'HUMAN RESOURCES processed'!$A$2:$M$2692,11,0))</f>
        <v>0.045</v>
      </c>
      <c r="V2218" s="24">
        <f>IFNA(VLOOKUP(A2218,'HUMAN RESOURCES processed'!$A$2:$M$2692,12,0))</f>
        <v>9676456</v>
      </c>
      <c r="W2218" s="24">
        <f>IFNA(VLOOKUP(A2218,'HUMAN RESOURCES processed'!$A$2:$M$2692,13,0))</f>
        <v>0.651</v>
      </c>
      <c r="X2218" s="24">
        <f>IFNA(VLOOKUP(A2218,'TOURISM processed'!$A$2:$F$2692,5,0))</f>
        <v>326000000</v>
      </c>
      <c r="Y2218" s="24">
        <f>IFNA(VLOOKUP(A2218,'TOURISM processed'!$A$2:$F$2692,6,0))</f>
        <v>385000000</v>
      </c>
      <c r="Z2218" s="24">
        <f t="shared" si="7"/>
        <v>39.78729403</v>
      </c>
      <c r="AA2218" s="24">
        <f>IFNA(VLOOKUP(A2218,'BUSINESS processed'!A2218:J4908,5,0))</f>
        <v>0.8</v>
      </c>
      <c r="AB2218" s="24">
        <f>IFNA(VLOOKUP(A2218,'BUSINESS processed'!A2218:J4908,6,0))</f>
        <v>50</v>
      </c>
      <c r="AC2218" s="24">
        <f t="shared" si="1276"/>
        <v>0</v>
      </c>
      <c r="AD2218" s="24">
        <f>IFNA(VLOOKUP(A2218,'BUSINESS processed'!A2218:J4908,8,0))</f>
        <v>1080</v>
      </c>
      <c r="AE2218" s="24">
        <f>IFNA(VLOOKUP(A2218,'BUSINESS processed'!A2218:J4908,9,0))</f>
        <v>0.105</v>
      </c>
      <c r="AF2218" s="27">
        <f>IFNA(VLOOKUP(A2218,'BUSINESS processed'!A2218:J4908,10,0))</f>
        <v>0.336</v>
      </c>
      <c r="AG2218" s="26"/>
      <c r="AH2218" s="26"/>
      <c r="AI2218" s="26"/>
      <c r="AJ2218" s="26"/>
      <c r="AK2218" s="26"/>
      <c r="AL2218" s="26"/>
      <c r="AM2218" s="26"/>
      <c r="AN2218" s="26"/>
      <c r="AO2218" s="26"/>
      <c r="AP2218" s="26"/>
      <c r="AQ2218" s="26"/>
      <c r="AR2218" s="26"/>
      <c r="AS2218" s="26"/>
      <c r="AT2218" s="26"/>
      <c r="AU2218" s="26"/>
      <c r="AV2218" s="26"/>
      <c r="AW2218" s="26"/>
      <c r="AX2218" s="26"/>
      <c r="AY2218" s="26"/>
      <c r="AZ2218" s="26"/>
      <c r="BA2218" s="26"/>
      <c r="BB2218" s="26"/>
      <c r="BC2218" s="26"/>
      <c r="BD2218" s="26"/>
      <c r="BE2218" s="26"/>
      <c r="BF2218" s="26"/>
      <c r="BG2218" s="26"/>
      <c r="BH2218" s="26"/>
    </row>
    <row r="2219">
      <c r="A2219" s="18" t="str">
        <f t="shared" si="1"/>
        <v>The Americas_Bolivia-The Americas_2008</v>
      </c>
      <c r="B2219" s="19" t="s">
        <v>258</v>
      </c>
      <c r="C2219" s="20" t="s">
        <v>266</v>
      </c>
      <c r="D2219" s="21" t="s">
        <v>87</v>
      </c>
      <c r="E2219" s="22">
        <v>1.3120183157E10</v>
      </c>
      <c r="F2219" s="22">
        <f t="shared" si="2"/>
        <v>1334.152167</v>
      </c>
      <c r="G2219" s="23">
        <v>0.047</v>
      </c>
      <c r="H2219" s="23">
        <v>64.0</v>
      </c>
      <c r="I2219" s="23">
        <v>0.129</v>
      </c>
      <c r="J2219" s="24">
        <f>IFNA(VLOOKUP(A2219,'ENERGY processed'!$A$2:$H$2692,7,0),"")</f>
        <v>3712.5</v>
      </c>
      <c r="K2219" s="24">
        <f t="shared" si="3"/>
        <v>0.0003775130164</v>
      </c>
      <c r="L2219" s="24">
        <f>IFNA(VLOOKUP(A2219,'ENERGY processed'!$A$2:$H$2692,8,0),"")</f>
        <v>12176.5</v>
      </c>
      <c r="M2219" s="24">
        <f t="shared" si="5"/>
        <v>0.00123819185</v>
      </c>
      <c r="N2219" s="24">
        <f>IFNA(VLOOKUP(A2219,'HUMAN RESOURCES processed'!$A$2:$M$2692,5,0))</f>
        <v>0.027</v>
      </c>
      <c r="O2219" s="24">
        <f>IFNA(VLOOKUP(A2219,'HUMAN RESOURCES processed'!$A$2:$M$2692,6,0))</f>
        <v>0.038</v>
      </c>
      <c r="P2219" s="24">
        <f>IFNA(VLOOKUP(A2219,'HUMAN RESOURCES processed'!$A$2:$M$2692,7,0))</f>
        <v>68</v>
      </c>
      <c r="Q2219" s="24">
        <f>IFNA(VLOOKUP(A2219,'HUMAN RESOURCES processed'!$A$2:$M$2692,8,0))</f>
        <v>64</v>
      </c>
      <c r="R2219" s="24">
        <f t="shared" si="6"/>
        <v>66</v>
      </c>
      <c r="S2219" s="24">
        <f>IFNA(VLOOKUP(A2219,'HUMAN RESOURCES processed'!$A$2:$M$2692,9,0))</f>
        <v>0.37</v>
      </c>
      <c r="T2219" s="24">
        <f>IFNA(VLOOKUP(A2219,'HUMAN RESOURCES processed'!$A$2:$M$2692,10,0))</f>
        <v>0.585</v>
      </c>
      <c r="U2219" s="24">
        <f>IFNA(VLOOKUP(A2219,'HUMAN RESOURCES processed'!$A$2:$M$2692,11,0))</f>
        <v>0.046</v>
      </c>
      <c r="V2219" s="24">
        <f>IFNA(VLOOKUP(A2219,'HUMAN RESOURCES processed'!$A$2:$M$2692,12,0))</f>
        <v>9834098</v>
      </c>
      <c r="W2219" s="24">
        <f>IFNA(VLOOKUP(A2219,'HUMAN RESOURCES processed'!$A$2:$M$2692,13,0))</f>
        <v>0.656</v>
      </c>
      <c r="X2219" s="24">
        <f>IFNA(VLOOKUP(A2219,'TOURISM processed'!$A$2:$F$2692,5,0))</f>
        <v>302000000</v>
      </c>
      <c r="Y2219" s="24">
        <f>IFNA(VLOOKUP(A2219,'TOURISM processed'!$A$2:$F$2692,6,0))</f>
        <v>381000000</v>
      </c>
      <c r="Z2219" s="24">
        <f t="shared" si="7"/>
        <v>38.74274997</v>
      </c>
      <c r="AA2219" s="24">
        <f>IFNA(VLOOKUP(A2219,'BUSINESS processed'!A2219:J4909,5,0))</f>
        <v>0.8</v>
      </c>
      <c r="AB2219" s="24">
        <f>IFNA(VLOOKUP(A2219,'BUSINESS processed'!A2219:J4909,6,0))</f>
        <v>50</v>
      </c>
      <c r="AC2219" s="24">
        <f t="shared" si="1276"/>
        <v>0</v>
      </c>
      <c r="AD2219" s="24">
        <f>IFNA(VLOOKUP(A2219,'BUSINESS processed'!A2219:J4909,8,0))</f>
        <v>1080</v>
      </c>
      <c r="AE2219" s="24">
        <f>IFNA(VLOOKUP(A2219,'BUSINESS processed'!A2219:J4909,9,0))</f>
        <v>0.125</v>
      </c>
      <c r="AF2219" s="27">
        <f>IFNA(VLOOKUP(A2219,'BUSINESS processed'!A2219:J4909,10,0))</f>
        <v>0.512</v>
      </c>
      <c r="AG2219" s="26"/>
      <c r="AH2219" s="26"/>
      <c r="AI2219" s="26"/>
      <c r="AJ2219" s="26"/>
      <c r="AK2219" s="26"/>
      <c r="AL2219" s="26"/>
      <c r="AM2219" s="26"/>
      <c r="AN2219" s="26"/>
      <c r="AO2219" s="26"/>
      <c r="AP2219" s="26"/>
      <c r="AQ2219" s="26"/>
      <c r="AR2219" s="26"/>
      <c r="AS2219" s="26"/>
      <c r="AT2219" s="26"/>
      <c r="AU2219" s="26"/>
      <c r="AV2219" s="26"/>
      <c r="AW2219" s="26"/>
      <c r="AX2219" s="26"/>
      <c r="AY2219" s="26"/>
      <c r="AZ2219" s="26"/>
      <c r="BA2219" s="26"/>
      <c r="BB2219" s="26"/>
      <c r="BC2219" s="26"/>
      <c r="BD2219" s="26"/>
      <c r="BE2219" s="26"/>
      <c r="BF2219" s="26"/>
      <c r="BG2219" s="26"/>
      <c r="BH2219" s="26"/>
    </row>
    <row r="2220">
      <c r="A2220" s="18" t="str">
        <f t="shared" si="1"/>
        <v>The Americas_Bolivia-The Americas_2009</v>
      </c>
      <c r="B2220" s="19" t="s">
        <v>258</v>
      </c>
      <c r="C2220" s="20" t="s">
        <v>266</v>
      </c>
      <c r="D2220" s="21" t="s">
        <v>88</v>
      </c>
      <c r="E2220" s="22">
        <v>1.6674324634E10</v>
      </c>
      <c r="F2220" s="22">
        <f t="shared" si="2"/>
        <v>1668.532694</v>
      </c>
      <c r="G2220" s="23">
        <v>0.049</v>
      </c>
      <c r="H2220" s="23">
        <v>84.0</v>
      </c>
      <c r="I2220" s="23">
        <v>0.139</v>
      </c>
      <c r="J2220" s="24">
        <f>IF(AND( C2220=C2219,D2220&gt;D2219),J2219,"")</f>
        <v>3712.5</v>
      </c>
      <c r="K2220" s="24">
        <f t="shared" si="3"/>
        <v>0.0003714949638</v>
      </c>
      <c r="L2220" s="24">
        <f>IF(AND(C2220=C2219,C2220&gt;C2219),C2219,0)</f>
        <v>0</v>
      </c>
      <c r="M2220" s="24">
        <f t="shared" si="5"/>
        <v>0</v>
      </c>
      <c r="N2220" s="24">
        <f>IFNA(VLOOKUP(A2220,'HUMAN RESOURCES processed'!$A$2:$M$2692,5,0))</f>
        <v>0.027</v>
      </c>
      <c r="O2220" s="24">
        <f>IFNA(VLOOKUP(A2220,'HUMAN RESOURCES processed'!$A$2:$M$2692,6,0))</f>
        <v>0.036</v>
      </c>
      <c r="P2220" s="24">
        <f>IFNA(VLOOKUP(A2220,'HUMAN RESOURCES processed'!$A$2:$M$2692,7,0))</f>
        <v>68</v>
      </c>
      <c r="Q2220" s="24">
        <f>IFNA(VLOOKUP(A2220,'HUMAN RESOURCES processed'!$A$2:$M$2692,8,0))</f>
        <v>64</v>
      </c>
      <c r="R2220" s="24">
        <f t="shared" si="6"/>
        <v>66</v>
      </c>
      <c r="S2220" s="24">
        <f>IFNA(VLOOKUP(A2220,'HUMAN RESOURCES processed'!$A$2:$M$2692,9,0))</f>
        <v>0.365</v>
      </c>
      <c r="T2220" s="24">
        <f>IFNA(VLOOKUP(A2220,'HUMAN RESOURCES processed'!$A$2:$M$2692,10,0))</f>
        <v>0.589</v>
      </c>
      <c r="U2220" s="24">
        <f>IFNA(VLOOKUP(A2220,'HUMAN RESOURCES processed'!$A$2:$M$2692,11,0))</f>
        <v>0.046</v>
      </c>
      <c r="V2220" s="24">
        <f>IFNA(VLOOKUP(A2220,'HUMAN RESOURCES processed'!$A$2:$M$2692,12,0))</f>
        <v>9993406</v>
      </c>
      <c r="W2220" s="24">
        <f>IFNA(VLOOKUP(A2220,'HUMAN RESOURCES processed'!$A$2:$M$2692,13,0))</f>
        <v>0.66</v>
      </c>
      <c r="X2220" s="24">
        <f>IFNA(VLOOKUP(A2220,'TOURISM processed'!$A$2:$F$2692,5,0))</f>
        <v>306000000</v>
      </c>
      <c r="Y2220" s="24">
        <f>IFNA(VLOOKUP(A2220,'TOURISM processed'!$A$2:$F$2692,6,0))</f>
        <v>388000000</v>
      </c>
      <c r="Z2220" s="24">
        <f t="shared" si="7"/>
        <v>38.8256016</v>
      </c>
      <c r="AA2220" s="24">
        <f>IFNA(VLOOKUP(A2220,'BUSINESS processed'!A2220:J4910,5,0))</f>
        <v>0.8</v>
      </c>
      <c r="AB2220" s="24">
        <f>IFNA(VLOOKUP(A2220,'BUSINESS processed'!A2220:J4910,6,0))</f>
        <v>50</v>
      </c>
      <c r="AC2220" s="24">
        <f t="shared" si="1276"/>
        <v>0</v>
      </c>
      <c r="AD2220" s="24">
        <f>IFNA(VLOOKUP(A2220,'BUSINESS processed'!A2220:J4910,8,0))</f>
        <v>1080</v>
      </c>
      <c r="AE2220" s="24">
        <f>IFNA(VLOOKUP(A2220,'BUSINESS processed'!A2220:J4910,9,0))</f>
        <v>0.168</v>
      </c>
      <c r="AF2220" s="27">
        <f>IFNA(VLOOKUP(A2220,'BUSINESS processed'!A2220:J4910,10,0))</f>
        <v>0.647</v>
      </c>
      <c r="AG2220" s="26"/>
      <c r="AH2220" s="26"/>
      <c r="AI2220" s="26"/>
      <c r="AJ2220" s="26"/>
      <c r="AK2220" s="26"/>
      <c r="AL2220" s="26"/>
      <c r="AM2220" s="26"/>
      <c r="AN2220" s="26"/>
      <c r="AO2220" s="26"/>
      <c r="AP2220" s="26"/>
      <c r="AQ2220" s="26"/>
      <c r="AR2220" s="26"/>
      <c r="AS2220" s="26"/>
      <c r="AT2220" s="26"/>
      <c r="AU2220" s="26"/>
      <c r="AV2220" s="26"/>
      <c r="AW2220" s="26"/>
      <c r="AX2220" s="26"/>
      <c r="AY2220" s="26"/>
      <c r="AZ2220" s="26"/>
      <c r="BA2220" s="26"/>
      <c r="BB2220" s="26"/>
      <c r="BC2220" s="26"/>
      <c r="BD2220" s="26"/>
      <c r="BE2220" s="26"/>
      <c r="BF2220" s="26"/>
      <c r="BG2220" s="26"/>
      <c r="BH2220" s="26"/>
    </row>
    <row r="2221">
      <c r="A2221" s="18" t="str">
        <f t="shared" si="1"/>
        <v>The Americas_Bolivia-The Americas_2010</v>
      </c>
      <c r="B2221" s="19" t="s">
        <v>258</v>
      </c>
      <c r="C2221" s="20" t="s">
        <v>266</v>
      </c>
      <c r="D2221" s="21" t="s">
        <v>89</v>
      </c>
      <c r="E2221" s="22">
        <v>1.7339992165E10</v>
      </c>
      <c r="F2221" s="22">
        <f t="shared" si="2"/>
        <v>1707.263302</v>
      </c>
      <c r="G2221" s="23">
        <v>0.058</v>
      </c>
      <c r="H2221" s="23">
        <v>100.0</v>
      </c>
      <c r="I2221" s="23">
        <v>0.124</v>
      </c>
      <c r="J2221" s="24">
        <f>IFNA(VLOOKUP(A2221,'ENERGY processed'!$A$2:$H$2692,7,0),"")</f>
        <v>6439</v>
      </c>
      <c r="K2221" s="24">
        <f t="shared" si="3"/>
        <v>0.0006339719361</v>
      </c>
      <c r="L2221" s="24">
        <f>IFNA(VLOOKUP(A2221,'ENERGY processed'!$A$2:$H$2692,8,0),"")</f>
        <v>14910</v>
      </c>
      <c r="M2221" s="24">
        <f t="shared" si="5"/>
        <v>0.001468010804</v>
      </c>
      <c r="N2221" s="24">
        <f>IFNA(VLOOKUP(A2221,'HUMAN RESOURCES processed'!$A$2:$M$2692,5,0))</f>
        <v>0.026</v>
      </c>
      <c r="O2221" s="24">
        <f>IFNA(VLOOKUP(A2221,'HUMAN RESOURCES processed'!$A$2:$M$2692,6,0))</f>
        <v>0.035</v>
      </c>
      <c r="P2221" s="24">
        <f>IFNA(VLOOKUP(A2221,'HUMAN RESOURCES processed'!$A$2:$M$2692,7,0))</f>
        <v>69</v>
      </c>
      <c r="Q2221" s="24">
        <f>IFNA(VLOOKUP(A2221,'HUMAN RESOURCES processed'!$A$2:$M$2692,8,0))</f>
        <v>64</v>
      </c>
      <c r="R2221" s="24">
        <f t="shared" si="6"/>
        <v>66.5</v>
      </c>
      <c r="S2221" s="24">
        <f>IFNA(VLOOKUP(A2221,'HUMAN RESOURCES processed'!$A$2:$M$2692,9,0))</f>
        <v>0.36</v>
      </c>
      <c r="T2221" s="24">
        <f>IFNA(VLOOKUP(A2221,'HUMAN RESOURCES processed'!$A$2:$M$2692,10,0))</f>
        <v>0.593</v>
      </c>
      <c r="U2221" s="24">
        <f>IFNA(VLOOKUP(A2221,'HUMAN RESOURCES processed'!$A$2:$M$2692,11,0))</f>
        <v>0.047</v>
      </c>
      <c r="V2221" s="24">
        <f>IFNA(VLOOKUP(A2221,'HUMAN RESOURCES processed'!$A$2:$M$2692,12,0))</f>
        <v>10156601</v>
      </c>
      <c r="W2221" s="24">
        <f>IFNA(VLOOKUP(A2221,'HUMAN RESOURCES processed'!$A$2:$M$2692,13,0))</f>
        <v>0.664</v>
      </c>
      <c r="X2221" s="24">
        <f>IFNA(VLOOKUP(A2221,'TOURISM processed'!$A$2:$F$2692,5,0))</f>
        <v>339000000</v>
      </c>
      <c r="Y2221" s="24">
        <f>IFNA(VLOOKUP(A2221,'TOURISM processed'!$A$2:$F$2692,6,0))</f>
        <v>421000000</v>
      </c>
      <c r="Z2221" s="24">
        <f t="shared" si="7"/>
        <v>41.45087515</v>
      </c>
      <c r="AA2221" s="24">
        <f>IFNA(VLOOKUP(A2221,'BUSINESS processed'!A2221:J4911,5,0))</f>
        <v>0.8</v>
      </c>
      <c r="AB2221" s="24">
        <f>IFNA(VLOOKUP(A2221,'BUSINESS processed'!A2221:J4911,6,0))</f>
        <v>49</v>
      </c>
      <c r="AC2221" s="24">
        <f t="shared" si="1276"/>
        <v>0</v>
      </c>
      <c r="AD2221" s="24">
        <f>IFNA(VLOOKUP(A2221,'BUSINESS processed'!A2221:J4911,8,0))</f>
        <v>1080</v>
      </c>
      <c r="AE2221" s="24">
        <f>IFNA(VLOOKUP(A2221,'BUSINESS processed'!A2221:J4911,9,0))</f>
        <v>0.224</v>
      </c>
      <c r="AF2221" s="27">
        <f>IFNA(VLOOKUP(A2221,'BUSINESS processed'!A2221:J4911,10,0))</f>
        <v>0.707</v>
      </c>
      <c r="AG2221" s="26"/>
      <c r="AH2221" s="26"/>
      <c r="AI2221" s="26"/>
      <c r="AJ2221" s="26"/>
      <c r="AK2221" s="26"/>
      <c r="AL2221" s="26"/>
      <c r="AM2221" s="26"/>
      <c r="AN2221" s="26"/>
      <c r="AO2221" s="26"/>
      <c r="AP2221" s="26"/>
      <c r="AQ2221" s="26"/>
      <c r="AR2221" s="26"/>
      <c r="AS2221" s="26"/>
      <c r="AT2221" s="26"/>
      <c r="AU2221" s="26"/>
      <c r="AV2221" s="26"/>
      <c r="AW2221" s="26"/>
      <c r="AX2221" s="26"/>
      <c r="AY2221" s="26"/>
      <c r="AZ2221" s="26"/>
      <c r="BA2221" s="26"/>
      <c r="BB2221" s="26"/>
      <c r="BC2221" s="26"/>
      <c r="BD2221" s="26"/>
      <c r="BE2221" s="26"/>
      <c r="BF2221" s="26"/>
      <c r="BG2221" s="26"/>
      <c r="BH2221" s="26"/>
    </row>
    <row r="2222">
      <c r="A2222" s="18" t="str">
        <f t="shared" si="1"/>
        <v>The Americas_Bolivia-The Americas_2011</v>
      </c>
      <c r="B2222" s="19" t="s">
        <v>258</v>
      </c>
      <c r="C2222" s="20" t="s">
        <v>266</v>
      </c>
      <c r="D2222" s="21" t="s">
        <v>90</v>
      </c>
      <c r="E2222" s="22">
        <v>1.9649631308E10</v>
      </c>
      <c r="F2222" s="22">
        <f t="shared" si="2"/>
        <v>1903.214295</v>
      </c>
      <c r="G2222" s="23">
        <v>0.055</v>
      </c>
      <c r="H2222" s="23">
        <v>106.0</v>
      </c>
      <c r="I2222" s="23">
        <v>0.099</v>
      </c>
      <c r="J2222" s="24">
        <f>IF(AND( C2222=C2221,D2222&gt;D2221),J2221,"")</f>
        <v>6439</v>
      </c>
      <c r="K2222" s="24">
        <f t="shared" si="3"/>
        <v>0.0006236654852</v>
      </c>
      <c r="L2222" s="24">
        <f>IF(AND(C2222=C2221,C2222&gt;C2221),C2221,0)</f>
        <v>0</v>
      </c>
      <c r="M2222" s="24">
        <f t="shared" si="5"/>
        <v>0</v>
      </c>
      <c r="N2222" s="24">
        <f>IFNA(VLOOKUP(A2222,'HUMAN RESOURCES processed'!$A$2:$M$2692,5,0))</f>
        <v>0.026</v>
      </c>
      <c r="O2222" s="24">
        <f>IFNA(VLOOKUP(A2222,'HUMAN RESOURCES processed'!$A$2:$M$2692,6,0))</f>
        <v>0.033</v>
      </c>
      <c r="P2222" s="24">
        <f>IFNA(VLOOKUP(A2222,'HUMAN RESOURCES processed'!$A$2:$M$2692,7,0))</f>
        <v>69</v>
      </c>
      <c r="Q2222" s="24">
        <f>IFNA(VLOOKUP(A2222,'HUMAN RESOURCES processed'!$A$2:$M$2692,8,0))</f>
        <v>65</v>
      </c>
      <c r="R2222" s="24">
        <f t="shared" si="6"/>
        <v>67</v>
      </c>
      <c r="S2222" s="24">
        <f>IFNA(VLOOKUP(A2222,'HUMAN RESOURCES processed'!$A$2:$M$2692,9,0))</f>
        <v>0.356</v>
      </c>
      <c r="T2222" s="24">
        <f>IFNA(VLOOKUP(A2222,'HUMAN RESOURCES processed'!$A$2:$M$2692,10,0))</f>
        <v>0.596</v>
      </c>
      <c r="U2222" s="24">
        <f>IFNA(VLOOKUP(A2222,'HUMAN RESOURCES processed'!$A$2:$M$2692,11,0))</f>
        <v>0.048</v>
      </c>
      <c r="V2222" s="24">
        <f>IFNA(VLOOKUP(A2222,'HUMAN RESOURCES processed'!$A$2:$M$2692,12,0))</f>
        <v>10324445</v>
      </c>
      <c r="W2222" s="24">
        <f>IFNA(VLOOKUP(A2222,'HUMAN RESOURCES processed'!$A$2:$M$2692,13,0))</f>
        <v>0.669</v>
      </c>
      <c r="X2222" s="24">
        <f>IFNA(VLOOKUP(A2222,'TOURISM processed'!$A$2:$F$2692,5,0))</f>
        <v>499000000</v>
      </c>
      <c r="Y2222" s="24">
        <f>IFNA(VLOOKUP(A2222,'TOURISM processed'!$A$2:$F$2692,6,0))</f>
        <v>410000000</v>
      </c>
      <c r="Z2222" s="24">
        <f t="shared" si="7"/>
        <v>39.71157772</v>
      </c>
      <c r="AA2222" s="24">
        <f>IFNA(VLOOKUP(A2222,'BUSINESS processed'!A2222:J4912,5,0))</f>
        <v>0.8</v>
      </c>
      <c r="AB2222" s="24">
        <f>IFNA(VLOOKUP(A2222,'BUSINESS processed'!A2222:J4912,6,0))</f>
        <v>49</v>
      </c>
      <c r="AC2222" s="24">
        <f t="shared" si="1276"/>
        <v>0</v>
      </c>
      <c r="AD2222" s="24">
        <f>IFNA(VLOOKUP(A2222,'BUSINESS processed'!A2222:J4912,8,0))</f>
        <v>1080</v>
      </c>
      <c r="AE2222" s="24">
        <f>IFNA(VLOOKUP(A2222,'BUSINESS processed'!A2222:J4912,9,0))</f>
        <v>0.3</v>
      </c>
      <c r="AF2222" s="27">
        <f>IFNA(VLOOKUP(A2222,'BUSINESS processed'!A2222:J4912,10,0))</f>
        <v>0.809</v>
      </c>
      <c r="AG2222" s="26"/>
      <c r="AH2222" s="26"/>
      <c r="AI2222" s="26"/>
      <c r="AJ2222" s="26"/>
      <c r="AK2222" s="26"/>
      <c r="AL2222" s="26"/>
      <c r="AM2222" s="26"/>
      <c r="AN2222" s="26"/>
      <c r="AO2222" s="26"/>
      <c r="AP2222" s="26"/>
      <c r="AQ2222" s="26"/>
      <c r="AR2222" s="26"/>
      <c r="AS2222" s="26"/>
      <c r="AT2222" s="26"/>
      <c r="AU2222" s="26"/>
      <c r="AV2222" s="26"/>
      <c r="AW2222" s="26"/>
      <c r="AX2222" s="26"/>
      <c r="AY2222" s="26"/>
      <c r="AZ2222" s="26"/>
      <c r="BA2222" s="26"/>
      <c r="BB2222" s="26"/>
      <c r="BC2222" s="26"/>
      <c r="BD2222" s="26"/>
      <c r="BE2222" s="26"/>
      <c r="BF2222" s="26"/>
      <c r="BG2222" s="26"/>
      <c r="BH2222" s="26"/>
    </row>
    <row r="2223">
      <c r="A2223" s="18" t="str">
        <f t="shared" si="1"/>
        <v>The Americas_Bolivia-The Americas_2012</v>
      </c>
      <c r="B2223" s="19" t="s">
        <v>258</v>
      </c>
      <c r="C2223" s="20" t="s">
        <v>266</v>
      </c>
      <c r="D2223" s="21" t="s">
        <v>91</v>
      </c>
      <c r="E2223" s="22">
        <v>2.3948541156E10</v>
      </c>
      <c r="F2223" s="22">
        <f t="shared" si="2"/>
        <v>2281.620703</v>
      </c>
      <c r="G2223" s="23">
        <v>0.05</v>
      </c>
      <c r="H2223" s="23">
        <v>115.0</v>
      </c>
      <c r="I2223" s="23">
        <v>0.109</v>
      </c>
      <c r="J2223" s="24">
        <f>IFNA(VLOOKUP(A2223,'ENERGY processed'!$A$2:$H$2692,7,0),"")</f>
        <v>3262.5</v>
      </c>
      <c r="K2223" s="24">
        <f t="shared" si="3"/>
        <v>0.0003108242583</v>
      </c>
      <c r="L2223" s="24">
        <f>IFNA(VLOOKUP(A2223,'ENERGY processed'!$A$2:$H$2692,8,0),"")</f>
        <v>11454</v>
      </c>
      <c r="M2223" s="24">
        <f t="shared" si="5"/>
        <v>0.001091243235</v>
      </c>
      <c r="N2223" s="24">
        <f>IFNA(VLOOKUP(A2223,'HUMAN RESOURCES processed'!$A$2:$M$2692,5,0))</f>
        <v>0.026</v>
      </c>
      <c r="O2223" s="24">
        <f>IFNA(VLOOKUP(A2223,'HUMAN RESOURCES processed'!$A$2:$M$2692,6,0))</f>
        <v>0.032</v>
      </c>
      <c r="P2223" s="24">
        <f>IFNA(VLOOKUP(A2223,'HUMAN RESOURCES processed'!$A$2:$M$2692,7,0))</f>
        <v>69</v>
      </c>
      <c r="Q2223" s="24">
        <f>IFNA(VLOOKUP(A2223,'HUMAN RESOURCES processed'!$A$2:$M$2692,8,0))</f>
        <v>65</v>
      </c>
      <c r="R2223" s="24">
        <f t="shared" si="6"/>
        <v>67</v>
      </c>
      <c r="S2223" s="24">
        <f>IFNA(VLOOKUP(A2223,'HUMAN RESOURCES processed'!$A$2:$M$2692,9,0))</f>
        <v>0.352</v>
      </c>
      <c r="T2223" s="24">
        <f>IFNA(VLOOKUP(A2223,'HUMAN RESOURCES processed'!$A$2:$M$2692,10,0))</f>
        <v>0.599</v>
      </c>
      <c r="U2223" s="24">
        <f>IFNA(VLOOKUP(A2223,'HUMAN RESOURCES processed'!$A$2:$M$2692,11,0))</f>
        <v>0.048</v>
      </c>
      <c r="V2223" s="24">
        <f>IFNA(VLOOKUP(A2223,'HUMAN RESOURCES processed'!$A$2:$M$2692,12,0))</f>
        <v>10496285</v>
      </c>
      <c r="W2223" s="24">
        <f>IFNA(VLOOKUP(A2223,'HUMAN RESOURCES processed'!$A$2:$M$2692,13,0))</f>
        <v>0.673</v>
      </c>
      <c r="X2223" s="24">
        <f>IFNA(VLOOKUP(A2223,'TOURISM processed'!$A$2:$F$2692,5,0))</f>
        <v>581000000</v>
      </c>
      <c r="Y2223" s="24">
        <f>IFNA(VLOOKUP(A2223,'TOURISM processed'!$A$2:$F$2692,6,0))</f>
        <v>559000000</v>
      </c>
      <c r="Z2223" s="24">
        <f t="shared" si="7"/>
        <v>53.25693805</v>
      </c>
      <c r="AA2223" s="24">
        <f>IFNA(VLOOKUP(A2223,'BUSINESS processed'!A2223:J4913,5,0))</f>
        <v>0.834</v>
      </c>
      <c r="AB2223" s="24">
        <f>IFNA(VLOOKUP(A2223,'BUSINESS processed'!A2223:J4913,6,0))</f>
        <v>49</v>
      </c>
      <c r="AC2223" s="24">
        <f>IFNA(VLOOKUP(A2223,'BUSINESS processed'!A2223:J4913,7,0))</f>
        <v>158</v>
      </c>
      <c r="AD2223" s="24">
        <f>IFNA(VLOOKUP(A2223,'BUSINESS processed'!A2223:J4913,8,0))</f>
        <v>1025</v>
      </c>
      <c r="AE2223" s="24">
        <f>IFNA(VLOOKUP(A2223,'BUSINESS processed'!A2223:J4913,9,0))</f>
        <v>0.355</v>
      </c>
      <c r="AF2223" s="27">
        <f>IFNA(VLOOKUP(A2223,'BUSINESS processed'!A2223:J4913,10,0))</f>
        <v>0.904</v>
      </c>
      <c r="AG2223" s="26"/>
      <c r="AH2223" s="26"/>
      <c r="AI2223" s="26"/>
      <c r="AJ2223" s="26"/>
      <c r="AK2223" s="26"/>
      <c r="AL2223" s="26"/>
      <c r="AM2223" s="26"/>
      <c r="AN2223" s="26"/>
      <c r="AO2223" s="26"/>
      <c r="AP2223" s="26"/>
      <c r="AQ2223" s="26"/>
      <c r="AR2223" s="26"/>
      <c r="AS2223" s="26"/>
      <c r="AT2223" s="26"/>
      <c r="AU2223" s="26"/>
      <c r="AV2223" s="26"/>
      <c r="AW2223" s="26"/>
      <c r="AX2223" s="26"/>
      <c r="AY2223" s="26"/>
      <c r="AZ2223" s="26"/>
      <c r="BA2223" s="26"/>
      <c r="BB2223" s="26"/>
      <c r="BC2223" s="26"/>
      <c r="BD2223" s="26"/>
      <c r="BE2223" s="26"/>
      <c r="BF2223" s="26"/>
      <c r="BG2223" s="26"/>
      <c r="BH2223" s="26"/>
    </row>
    <row r="2224">
      <c r="A2224" s="18" t="str">
        <f t="shared" si="1"/>
        <v>The Americas_Brazil-The Americas_2000</v>
      </c>
      <c r="B2224" s="19" t="s">
        <v>258</v>
      </c>
      <c r="C2224" s="20" t="s">
        <v>267</v>
      </c>
      <c r="D2224" s="21" t="s">
        <v>70</v>
      </c>
      <c r="E2224" s="22">
        <v>2.25E12</v>
      </c>
      <c r="F2224" s="22">
        <f t="shared" si="2"/>
        <v>12893.6209</v>
      </c>
      <c r="G2224" s="23">
        <v>0.093</v>
      </c>
      <c r="H2224" s="23">
        <v>1056.0</v>
      </c>
      <c r="I2224" s="23">
        <v>0.366</v>
      </c>
      <c r="J2224" s="24">
        <f>IF(AND( C2224=C2223,D2224&gt;D2223),J2223,0)</f>
        <v>0</v>
      </c>
      <c r="K2224" s="24">
        <f t="shared" si="3"/>
        <v>0</v>
      </c>
      <c r="L2224" s="24">
        <f t="shared" ref="L2224:L2225" si="1280">IF(AND(C2224=C2223,C2224&gt;C2223),C2223,0)</f>
        <v>0</v>
      </c>
      <c r="M2224" s="24">
        <f t="shared" si="5"/>
        <v>0</v>
      </c>
      <c r="N2224" s="24">
        <f>IFNA(VLOOKUP(A2224,'HUMAN RESOURCES processed'!$A$2:$M$2692,5,0))</f>
        <v>0.021</v>
      </c>
      <c r="O2224" s="24">
        <f>IFNA(VLOOKUP(A2224,'HUMAN RESOURCES processed'!$A$2:$M$2692,6,0))</f>
        <v>0.029</v>
      </c>
      <c r="P2224" s="24">
        <f>IFNA(VLOOKUP(A2224,'HUMAN RESOURCES processed'!$A$2:$M$2692,7,0))</f>
        <v>74</v>
      </c>
      <c r="Q2224" s="24">
        <f>IFNA(VLOOKUP(A2224,'HUMAN RESOURCES processed'!$A$2:$M$2692,8,0))</f>
        <v>67</v>
      </c>
      <c r="R2224" s="24">
        <f t="shared" si="6"/>
        <v>70.5</v>
      </c>
      <c r="S2224" s="24">
        <f>IFNA(VLOOKUP(A2224,'HUMAN RESOURCES processed'!$A$2:$M$2692,9,0))</f>
        <v>0.296</v>
      </c>
      <c r="T2224" s="24">
        <f>IFNA(VLOOKUP(A2224,'HUMAN RESOURCES processed'!$A$2:$M$2692,10,0))</f>
        <v>0.649</v>
      </c>
      <c r="U2224" s="24">
        <f>IFNA(VLOOKUP(A2224,'HUMAN RESOURCES processed'!$A$2:$M$2692,11,0))</f>
        <v>0.055</v>
      </c>
      <c r="V2224" s="24">
        <f>IFNA(VLOOKUP(A2224,'HUMAN RESOURCES processed'!$A$2:$M$2692,12,0))</f>
        <v>174504898</v>
      </c>
      <c r="W2224" s="24">
        <f>IFNA(VLOOKUP(A2224,'HUMAN RESOURCES processed'!$A$2:$M$2692,13,0))</f>
        <v>0.812</v>
      </c>
      <c r="X2224" s="24">
        <f>IFNA(VLOOKUP(A2224,'TOURISM processed'!$A$2:$F$2692,5,0))</f>
        <v>1969000000</v>
      </c>
      <c r="Y2224" s="24">
        <f>IFNA(VLOOKUP(A2224,'TOURISM processed'!$A$2:$F$2692,6,0))</f>
        <v>4548000000</v>
      </c>
      <c r="Z2224" s="24">
        <f t="shared" si="7"/>
        <v>26.06230571</v>
      </c>
      <c r="AA2224" s="24">
        <f t="shared" ref="AA2224:AA2228" si="1281">IF(AND(C2224=C2223,D2224&gt;D2223),AA2223,0)</f>
        <v>0</v>
      </c>
      <c r="AB2224" s="24">
        <f t="shared" ref="AB2224:AB2226" si="1282">IF(AND(C2224=C2223,D2224&gt;D2223),AB2223,0)</f>
        <v>0</v>
      </c>
      <c r="AC2224" s="24">
        <f t="shared" ref="AC2224:AC2235" si="1283">IF(AND(C2224=C2223,D2224&gt;D2223),AC2223,0)</f>
        <v>0</v>
      </c>
      <c r="AD2224" s="24">
        <f t="shared" ref="AD2224:AD2228" si="1284">IF(AND(C2224=C2223,D2224&gt;D2223),AD2223,0)</f>
        <v>0</v>
      </c>
      <c r="AE2224" s="24">
        <f>IFNA(VLOOKUP(A2224,'BUSINESS processed'!A2224:J4914,9,0))</f>
        <v>0.029</v>
      </c>
      <c r="AF2224" s="27">
        <f>IFNA(VLOOKUP(A2224,'BUSINESS processed'!A2224:J4914,10,0))</f>
        <v>0.133</v>
      </c>
      <c r="AG2224" s="26"/>
      <c r="AH2224" s="26"/>
      <c r="AI2224" s="26"/>
      <c r="AJ2224" s="26"/>
      <c r="AK2224" s="26"/>
      <c r="AL2224" s="26"/>
      <c r="AM2224" s="26"/>
      <c r="AN2224" s="26"/>
      <c r="AO2224" s="26"/>
      <c r="AP2224" s="26"/>
      <c r="AQ2224" s="26"/>
      <c r="AR2224" s="26"/>
      <c r="AS2224" s="26"/>
      <c r="AT2224" s="26"/>
      <c r="AU2224" s="26"/>
      <c r="AV2224" s="26"/>
      <c r="AW2224" s="26"/>
      <c r="AX2224" s="26"/>
      <c r="AY2224" s="26"/>
      <c r="AZ2224" s="26"/>
      <c r="BA2224" s="26"/>
      <c r="BB2224" s="26"/>
      <c r="BC2224" s="26"/>
      <c r="BD2224" s="26"/>
      <c r="BE2224" s="26"/>
      <c r="BF2224" s="26"/>
      <c r="BG2224" s="26"/>
      <c r="BH2224" s="26"/>
    </row>
    <row r="2225">
      <c r="A2225" s="18" t="str">
        <f t="shared" si="1"/>
        <v>The Americas_Brazil-The Americas_2001</v>
      </c>
      <c r="B2225" s="19" t="s">
        <v>258</v>
      </c>
      <c r="C2225" s="20" t="s">
        <v>267</v>
      </c>
      <c r="D2225" s="21" t="s">
        <v>71</v>
      </c>
      <c r="E2225" s="22">
        <v>6.45E11</v>
      </c>
      <c r="F2225" s="22">
        <f t="shared" si="2"/>
        <v>3644.722508</v>
      </c>
      <c r="G2225" s="23">
        <v>0.072</v>
      </c>
      <c r="H2225" s="23">
        <v>265.0</v>
      </c>
      <c r="I2225" s="23">
        <v>0.568</v>
      </c>
      <c r="J2225" s="24">
        <f>IFNA(VLOOKUP(A2225,'ENERGY processed'!$A$2:$H$2692,7,0),"")</f>
        <v>270028</v>
      </c>
      <c r="K2225" s="24">
        <f t="shared" si="3"/>
        <v>0.001525856015</v>
      </c>
      <c r="L2225" s="24">
        <f t="shared" si="1280"/>
        <v>0</v>
      </c>
      <c r="M2225" s="24">
        <f t="shared" si="5"/>
        <v>0</v>
      </c>
      <c r="N2225" s="24">
        <f>IFNA(VLOOKUP(A2225,'HUMAN RESOURCES processed'!$A$2:$M$2692,5,0))</f>
        <v>0.02</v>
      </c>
      <c r="O2225" s="24">
        <f>IFNA(VLOOKUP(A2225,'HUMAN RESOURCES processed'!$A$2:$M$2692,6,0))</f>
        <v>0.027</v>
      </c>
      <c r="P2225" s="24">
        <f>IFNA(VLOOKUP(A2225,'HUMAN RESOURCES processed'!$A$2:$M$2692,7,0))</f>
        <v>74</v>
      </c>
      <c r="Q2225" s="24">
        <f>IFNA(VLOOKUP(A2225,'HUMAN RESOURCES processed'!$A$2:$M$2692,8,0))</f>
        <v>67</v>
      </c>
      <c r="R2225" s="24">
        <f t="shared" si="6"/>
        <v>70.5</v>
      </c>
      <c r="S2225" s="24">
        <f>IFNA(VLOOKUP(A2225,'HUMAN RESOURCES processed'!$A$2:$M$2692,9,0))</f>
        <v>0.291</v>
      </c>
      <c r="T2225" s="24">
        <f>IFNA(VLOOKUP(A2225,'HUMAN RESOURCES processed'!$A$2:$M$2692,10,0))</f>
        <v>0.653</v>
      </c>
      <c r="U2225" s="24">
        <f>IFNA(VLOOKUP(A2225,'HUMAN RESOURCES processed'!$A$2:$M$2692,11,0))</f>
        <v>0.056</v>
      </c>
      <c r="V2225" s="24">
        <f>IFNA(VLOOKUP(A2225,'HUMAN RESOURCES processed'!$A$2:$M$2692,12,0))</f>
        <v>176968205</v>
      </c>
      <c r="W2225" s="24">
        <f>IFNA(VLOOKUP(A2225,'HUMAN RESOURCES processed'!$A$2:$M$2692,13,0))</f>
        <v>0.816</v>
      </c>
      <c r="X2225" s="24">
        <f>IFNA(VLOOKUP(A2225,'TOURISM processed'!$A$2:$F$2692,5,0))</f>
        <v>1844000000</v>
      </c>
      <c r="Y2225" s="24">
        <f>IFNA(VLOOKUP(A2225,'TOURISM processed'!$A$2:$F$2692,6,0))</f>
        <v>3765000000</v>
      </c>
      <c r="Z2225" s="24">
        <f t="shared" si="7"/>
        <v>21.27500813</v>
      </c>
      <c r="AA2225" s="24">
        <f t="shared" si="1281"/>
        <v>0</v>
      </c>
      <c r="AB2225" s="24">
        <f t="shared" si="1282"/>
        <v>0</v>
      </c>
      <c r="AC2225" s="24">
        <f t="shared" si="1283"/>
        <v>0</v>
      </c>
      <c r="AD2225" s="24">
        <f t="shared" si="1284"/>
        <v>0</v>
      </c>
      <c r="AE2225" s="24">
        <f>IFNA(VLOOKUP(A2225,'BUSINESS processed'!A2225:J4915,9,0))</f>
        <v>0.045</v>
      </c>
      <c r="AF2225" s="27">
        <f>IFNA(VLOOKUP(A2225,'BUSINESS processed'!A2225:J4915,10,0))</f>
        <v>0.162</v>
      </c>
      <c r="AG2225" s="26"/>
      <c r="AH2225" s="26"/>
      <c r="AI2225" s="26"/>
      <c r="AJ2225" s="26"/>
      <c r="AK2225" s="26"/>
      <c r="AL2225" s="26"/>
      <c r="AM2225" s="26"/>
      <c r="AN2225" s="26"/>
      <c r="AO2225" s="26"/>
      <c r="AP2225" s="26"/>
      <c r="AQ2225" s="26"/>
      <c r="AR2225" s="26"/>
      <c r="AS2225" s="26"/>
      <c r="AT2225" s="26"/>
      <c r="AU2225" s="26"/>
      <c r="AV2225" s="26"/>
      <c r="AW2225" s="26"/>
      <c r="AX2225" s="26"/>
      <c r="AY2225" s="26"/>
      <c r="AZ2225" s="26"/>
      <c r="BA2225" s="26"/>
      <c r="BB2225" s="26"/>
      <c r="BC2225" s="26"/>
      <c r="BD2225" s="26"/>
      <c r="BE2225" s="26"/>
      <c r="BF2225" s="26"/>
      <c r="BG2225" s="26"/>
      <c r="BH2225" s="26"/>
    </row>
    <row r="2226">
      <c r="A2226" s="18" t="str">
        <f t="shared" si="1"/>
        <v>The Americas_Brazil-The Americas_2002</v>
      </c>
      <c r="B2226" s="19" t="s">
        <v>258</v>
      </c>
      <c r="C2226" s="20" t="s">
        <v>267</v>
      </c>
      <c r="D2226" s="21" t="s">
        <v>72</v>
      </c>
      <c r="E2226" s="22">
        <v>5.54E11</v>
      </c>
      <c r="F2226" s="22">
        <f t="shared" si="2"/>
        <v>3088.178626</v>
      </c>
      <c r="G2226" s="23">
        <v>0.073</v>
      </c>
      <c r="H2226" s="23">
        <v>228.0</v>
      </c>
      <c r="I2226" s="23">
        <v>0.576</v>
      </c>
      <c r="J2226" s="24">
        <f>IFNA(VLOOKUP(A2226,'ENERGY processed'!$A$2:$H$2692,7,0),"")</f>
        <v>265887</v>
      </c>
      <c r="K2226" s="24">
        <f t="shared" si="3"/>
        <v>0.001482141788</v>
      </c>
      <c r="L2226" s="24">
        <f>IFNA(VLOOKUP(A2226,'ENERGY processed'!$A$2:$H$2692,8,0),"")</f>
        <v>419754</v>
      </c>
      <c r="M2226" s="24">
        <f t="shared" si="5"/>
        <v>0.002339847168</v>
      </c>
      <c r="N2226" s="24">
        <f>IFNA(VLOOKUP(A2226,'HUMAN RESOURCES processed'!$A$2:$M$2692,5,0))</f>
        <v>0.02</v>
      </c>
      <c r="O2226" s="24">
        <f>IFNA(VLOOKUP(A2226,'HUMAN RESOURCES processed'!$A$2:$M$2692,6,0))</f>
        <v>0.025</v>
      </c>
      <c r="P2226" s="24">
        <f>IFNA(VLOOKUP(A2226,'HUMAN RESOURCES processed'!$A$2:$M$2692,7,0))</f>
        <v>75</v>
      </c>
      <c r="Q2226" s="24">
        <f>IFNA(VLOOKUP(A2226,'HUMAN RESOURCES processed'!$A$2:$M$2692,8,0))</f>
        <v>67</v>
      </c>
      <c r="R2226" s="24">
        <f t="shared" si="6"/>
        <v>71</v>
      </c>
      <c r="S2226" s="24">
        <f>IFNA(VLOOKUP(A2226,'HUMAN RESOURCES processed'!$A$2:$M$2692,9,0))</f>
        <v>0.287</v>
      </c>
      <c r="T2226" s="24">
        <f>IFNA(VLOOKUP(A2226,'HUMAN RESOURCES processed'!$A$2:$M$2692,10,0))</f>
        <v>0.655</v>
      </c>
      <c r="U2226" s="24">
        <f>IFNA(VLOOKUP(A2226,'HUMAN RESOURCES processed'!$A$2:$M$2692,11,0))</f>
        <v>0.057</v>
      </c>
      <c r="V2226" s="24">
        <f>IFNA(VLOOKUP(A2226,'HUMAN RESOURCES processed'!$A$2:$M$2692,12,0))</f>
        <v>179393768</v>
      </c>
      <c r="W2226" s="24">
        <f>IFNA(VLOOKUP(A2226,'HUMAN RESOURCES processed'!$A$2:$M$2692,13,0))</f>
        <v>0.819</v>
      </c>
      <c r="X2226" s="24">
        <f>IFNA(VLOOKUP(A2226,'TOURISM processed'!$A$2:$F$2692,5,0))</f>
        <v>2142000000</v>
      </c>
      <c r="Y2226" s="24">
        <f>IFNA(VLOOKUP(A2226,'TOURISM processed'!$A$2:$F$2692,6,0))</f>
        <v>2929000000</v>
      </c>
      <c r="Z2226" s="24">
        <f t="shared" si="7"/>
        <v>16.32721155</v>
      </c>
      <c r="AA2226" s="24">
        <f t="shared" si="1281"/>
        <v>0</v>
      </c>
      <c r="AB2226" s="24">
        <f t="shared" si="1282"/>
        <v>0</v>
      </c>
      <c r="AC2226" s="24">
        <f t="shared" si="1283"/>
        <v>0</v>
      </c>
      <c r="AD2226" s="24">
        <f t="shared" si="1284"/>
        <v>0</v>
      </c>
      <c r="AE2226" s="24">
        <f>IFNA(VLOOKUP(A2226,'BUSINESS processed'!A2226:J4916,9,0))</f>
        <v>0.091</v>
      </c>
      <c r="AF2226" s="27">
        <f>IFNA(VLOOKUP(A2226,'BUSINESS processed'!A2226:J4916,10,0))</f>
        <v>0.194</v>
      </c>
      <c r="AG2226" s="26"/>
      <c r="AH2226" s="26"/>
      <c r="AI2226" s="26"/>
      <c r="AJ2226" s="26"/>
      <c r="AK2226" s="26"/>
      <c r="AL2226" s="26"/>
      <c r="AM2226" s="26"/>
      <c r="AN2226" s="26"/>
      <c r="AO2226" s="26"/>
      <c r="AP2226" s="26"/>
      <c r="AQ2226" s="26"/>
      <c r="AR2226" s="26"/>
      <c r="AS2226" s="26"/>
      <c r="AT2226" s="26"/>
      <c r="AU2226" s="26"/>
      <c r="AV2226" s="26"/>
      <c r="AW2226" s="26"/>
      <c r="AX2226" s="26"/>
      <c r="AY2226" s="26"/>
      <c r="AZ2226" s="26"/>
      <c r="BA2226" s="26"/>
      <c r="BB2226" s="26"/>
      <c r="BC2226" s="26"/>
      <c r="BD2226" s="26"/>
      <c r="BE2226" s="26"/>
      <c r="BF2226" s="26"/>
      <c r="BG2226" s="26"/>
      <c r="BH2226" s="26"/>
    </row>
    <row r="2227">
      <c r="A2227" s="18" t="str">
        <f t="shared" si="1"/>
        <v>The Americas_Brazil-The Americas_2003</v>
      </c>
      <c r="B2227" s="19" t="s">
        <v>258</v>
      </c>
      <c r="C2227" s="20" t="s">
        <v>267</v>
      </c>
      <c r="D2227" s="21" t="s">
        <v>74</v>
      </c>
      <c r="E2227" s="22">
        <v>5.04E11</v>
      </c>
      <c r="F2227" s="22">
        <f t="shared" si="2"/>
        <v>2772.994866</v>
      </c>
      <c r="G2227" s="23">
        <v>0.072</v>
      </c>
      <c r="H2227" s="23">
        <v>203.0</v>
      </c>
      <c r="I2227" s="23">
        <v>0.629</v>
      </c>
      <c r="J2227" s="24">
        <f>IFNA(VLOOKUP(A2227,'ENERGY processed'!$A$2:$H$2692,7,0),"")</f>
        <v>240464</v>
      </c>
      <c r="K2227" s="24">
        <f t="shared" si="3"/>
        <v>0.001323026662</v>
      </c>
      <c r="L2227" s="24">
        <f>IFNA(VLOOKUP(A2227,'ENERGY processed'!$A$2:$H$2692,8,0),"")</f>
        <v>367147</v>
      </c>
      <c r="M2227" s="24">
        <f t="shared" si="5"/>
        <v>0.002020033226</v>
      </c>
      <c r="N2227" s="24">
        <f>IFNA(VLOOKUP(A2227,'HUMAN RESOURCES processed'!$A$2:$M$2692,5,0))</f>
        <v>0.019</v>
      </c>
      <c r="O2227" s="24">
        <f>IFNA(VLOOKUP(A2227,'HUMAN RESOURCES processed'!$A$2:$M$2692,6,0))</f>
        <v>0.024</v>
      </c>
      <c r="P2227" s="24">
        <f>IFNA(VLOOKUP(A2227,'HUMAN RESOURCES processed'!$A$2:$M$2692,7,0))</f>
        <v>75</v>
      </c>
      <c r="Q2227" s="24">
        <f>IFNA(VLOOKUP(A2227,'HUMAN RESOURCES processed'!$A$2:$M$2692,8,0))</f>
        <v>67</v>
      </c>
      <c r="R2227" s="24">
        <f t="shared" si="6"/>
        <v>71</v>
      </c>
      <c r="S2227" s="24">
        <f>IFNA(VLOOKUP(A2227,'HUMAN RESOURCES processed'!$A$2:$M$2692,9,0))</f>
        <v>0.283</v>
      </c>
      <c r="T2227" s="24">
        <f>IFNA(VLOOKUP(A2227,'HUMAN RESOURCES processed'!$A$2:$M$2692,10,0))</f>
        <v>0.658</v>
      </c>
      <c r="U2227" s="24">
        <f>IFNA(VLOOKUP(A2227,'HUMAN RESOURCES processed'!$A$2:$M$2692,11,0))</f>
        <v>0.059</v>
      </c>
      <c r="V2227" s="24">
        <f>IFNA(VLOOKUP(A2227,'HUMAN RESOURCES processed'!$A$2:$M$2692,12,0))</f>
        <v>181752951</v>
      </c>
      <c r="W2227" s="24">
        <f>IFNA(VLOOKUP(A2227,'HUMAN RESOURCES processed'!$A$2:$M$2692,13,0))</f>
        <v>0.822</v>
      </c>
      <c r="X2227" s="24">
        <f>IFNA(VLOOKUP(A2227,'TOURISM processed'!$A$2:$F$2692,5,0))</f>
        <v>2673000000</v>
      </c>
      <c r="Y2227" s="24">
        <f>IFNA(VLOOKUP(A2227,'TOURISM processed'!$A$2:$F$2692,6,0))</f>
        <v>2874000000</v>
      </c>
      <c r="Z2227" s="24">
        <f t="shared" si="7"/>
        <v>15.8126731</v>
      </c>
      <c r="AA2227" s="24">
        <f t="shared" si="1281"/>
        <v>0</v>
      </c>
      <c r="AB2227" s="24">
        <f>IFNA(VLOOKUP(A2227,'BUSINESS processed'!A2227:J4917,6,0))</f>
        <v>152</v>
      </c>
      <c r="AC2227" s="24">
        <f t="shared" si="1283"/>
        <v>0</v>
      </c>
      <c r="AD2227" s="24">
        <f t="shared" si="1284"/>
        <v>0</v>
      </c>
      <c r="AE2227" s="24">
        <f>IFNA(VLOOKUP(A2227,'BUSINESS processed'!A2227:J4917,9,0))</f>
        <v>0.132</v>
      </c>
      <c r="AF2227" s="27">
        <f>IFNA(VLOOKUP(A2227,'BUSINESS processed'!A2227:J4917,10,0))</f>
        <v>0.255</v>
      </c>
      <c r="AG2227" s="26"/>
      <c r="AH2227" s="26"/>
      <c r="AI2227" s="26"/>
      <c r="AJ2227" s="26"/>
      <c r="AK2227" s="26"/>
      <c r="AL2227" s="26"/>
      <c r="AM2227" s="26"/>
      <c r="AN2227" s="26"/>
      <c r="AO2227" s="26"/>
      <c r="AP2227" s="26"/>
      <c r="AQ2227" s="26"/>
      <c r="AR2227" s="26"/>
      <c r="AS2227" s="26"/>
      <c r="AT2227" s="26"/>
      <c r="AU2227" s="26"/>
      <c r="AV2227" s="26"/>
      <c r="AW2227" s="26"/>
      <c r="AX2227" s="26"/>
      <c r="AY2227" s="26"/>
      <c r="AZ2227" s="26"/>
      <c r="BA2227" s="26"/>
      <c r="BB2227" s="26"/>
      <c r="BC2227" s="26"/>
      <c r="BD2227" s="26"/>
      <c r="BE2227" s="26"/>
      <c r="BF2227" s="26"/>
      <c r="BG2227" s="26"/>
      <c r="BH2227" s="26"/>
    </row>
    <row r="2228">
      <c r="A2228" s="18" t="str">
        <f t="shared" si="1"/>
        <v>The Americas_Brazil-The Americas_2004</v>
      </c>
      <c r="B2228" s="19" t="s">
        <v>258</v>
      </c>
      <c r="C2228" s="20" t="s">
        <v>267</v>
      </c>
      <c r="D2228" s="21" t="s">
        <v>83</v>
      </c>
      <c r="E2228" s="22">
        <v>5.52E11</v>
      </c>
      <c r="F2228" s="22">
        <f t="shared" si="2"/>
        <v>2999.832352</v>
      </c>
      <c r="G2228" s="23">
        <v>0.07</v>
      </c>
      <c r="H2228" s="23">
        <v>214.0</v>
      </c>
      <c r="I2228" s="23">
        <v>0.671</v>
      </c>
      <c r="J2228" s="24">
        <f>IFNA(VLOOKUP(A2228,'ENERGY processed'!$A$2:$H$2692,7,0),"")</f>
        <v>248594</v>
      </c>
      <c r="K2228" s="24">
        <f t="shared" si="3"/>
        <v>0.001350978847</v>
      </c>
      <c r="L2228" s="24">
        <f>IFNA(VLOOKUP(A2228,'ENERGY processed'!$A$2:$H$2692,8,0),"")</f>
        <v>387675</v>
      </c>
      <c r="M2228" s="24">
        <f t="shared" si="5"/>
        <v>0.002106811607</v>
      </c>
      <c r="N2228" s="24">
        <f>IFNA(VLOOKUP(A2228,'HUMAN RESOURCES processed'!$A$2:$M$2692,5,0))</f>
        <v>0.019</v>
      </c>
      <c r="O2228" s="24">
        <f>IFNA(VLOOKUP(A2228,'HUMAN RESOURCES processed'!$A$2:$M$2692,6,0))</f>
        <v>0.022</v>
      </c>
      <c r="P2228" s="24">
        <f>IFNA(VLOOKUP(A2228,'HUMAN RESOURCES processed'!$A$2:$M$2692,7,0))</f>
        <v>75</v>
      </c>
      <c r="Q2228" s="24">
        <f>IFNA(VLOOKUP(A2228,'HUMAN RESOURCES processed'!$A$2:$M$2692,8,0))</f>
        <v>68</v>
      </c>
      <c r="R2228" s="24">
        <f t="shared" si="6"/>
        <v>71.5</v>
      </c>
      <c r="S2228" s="24">
        <f>IFNA(VLOOKUP(A2228,'HUMAN RESOURCES processed'!$A$2:$M$2692,9,0))</f>
        <v>0.28</v>
      </c>
      <c r="T2228" s="24">
        <f>IFNA(VLOOKUP(A2228,'HUMAN RESOURCES processed'!$A$2:$M$2692,10,0))</f>
        <v>0.66</v>
      </c>
      <c r="U2228" s="24">
        <f>IFNA(VLOOKUP(A2228,'HUMAN RESOURCES processed'!$A$2:$M$2692,11,0))</f>
        <v>0.06</v>
      </c>
      <c r="V2228" s="24">
        <f>IFNA(VLOOKUP(A2228,'HUMAN RESOURCES processed'!$A$2:$M$2692,12,0))</f>
        <v>184010283</v>
      </c>
      <c r="W2228" s="24">
        <f>IFNA(VLOOKUP(A2228,'HUMAN RESOURCES processed'!$A$2:$M$2692,13,0))</f>
        <v>0.825</v>
      </c>
      <c r="X2228" s="24">
        <f>IFNA(VLOOKUP(A2228,'TOURISM processed'!$A$2:$F$2692,5,0))</f>
        <v>3389000000</v>
      </c>
      <c r="Y2228" s="24">
        <f>IFNA(VLOOKUP(A2228,'TOURISM processed'!$A$2:$F$2692,6,0))</f>
        <v>3752000000</v>
      </c>
      <c r="Z2228" s="24">
        <f t="shared" si="7"/>
        <v>20.39016483</v>
      </c>
      <c r="AA2228" s="24">
        <f t="shared" si="1281"/>
        <v>0</v>
      </c>
      <c r="AB2228" s="24">
        <f>IFNA(VLOOKUP(A2228,'BUSINESS processed'!A2228:J4918,6,0))</f>
        <v>152</v>
      </c>
      <c r="AC2228" s="24">
        <f t="shared" si="1283"/>
        <v>0</v>
      </c>
      <c r="AD2228" s="24">
        <f t="shared" si="1284"/>
        <v>0</v>
      </c>
      <c r="AE2228" s="24">
        <f>IFNA(VLOOKUP(A2228,'BUSINESS processed'!A2228:J4918,9,0))</f>
        <v>0.191</v>
      </c>
      <c r="AF2228" s="27">
        <f>IFNA(VLOOKUP(A2228,'BUSINESS processed'!A2228:J4918,10,0))</f>
        <v>0.357</v>
      </c>
      <c r="AG2228" s="26"/>
      <c r="AH2228" s="26"/>
      <c r="AI2228" s="26"/>
      <c r="AJ2228" s="26"/>
      <c r="AK2228" s="26"/>
      <c r="AL2228" s="26"/>
      <c r="AM2228" s="26"/>
      <c r="AN2228" s="26"/>
      <c r="AO2228" s="26"/>
      <c r="AP2228" s="26"/>
      <c r="AQ2228" s="26"/>
      <c r="AR2228" s="26"/>
      <c r="AS2228" s="26"/>
      <c r="AT2228" s="26"/>
      <c r="AU2228" s="26"/>
      <c r="AV2228" s="26"/>
      <c r="AW2228" s="26"/>
      <c r="AX2228" s="26"/>
      <c r="AY2228" s="26"/>
      <c r="AZ2228" s="26"/>
      <c r="BA2228" s="26"/>
      <c r="BB2228" s="26"/>
      <c r="BC2228" s="26"/>
      <c r="BD2228" s="26"/>
      <c r="BE2228" s="26"/>
      <c r="BF2228" s="26"/>
      <c r="BG2228" s="26"/>
      <c r="BH2228" s="26"/>
    </row>
    <row r="2229">
      <c r="A2229" s="18" t="str">
        <f t="shared" si="1"/>
        <v>The Americas_Brazil-The Americas_2005</v>
      </c>
      <c r="B2229" s="19" t="s">
        <v>258</v>
      </c>
      <c r="C2229" s="20" t="s">
        <v>267</v>
      </c>
      <c r="D2229" s="21" t="s">
        <v>84</v>
      </c>
      <c r="E2229" s="22">
        <v>6.64E11</v>
      </c>
      <c r="F2229" s="22">
        <f t="shared" si="2"/>
        <v>3567.161427</v>
      </c>
      <c r="G2229" s="23">
        <v>0.071</v>
      </c>
      <c r="H2229" s="23">
        <v>257.0</v>
      </c>
      <c r="I2229" s="23">
        <v>0.549</v>
      </c>
      <c r="J2229" s="24">
        <f>IF(AND( C2229=C2228,D2229&gt;D2228),J2228,"")</f>
        <v>248594</v>
      </c>
      <c r="K2229" s="24">
        <f t="shared" si="3"/>
        <v>0.001335504409</v>
      </c>
      <c r="L2229" s="24">
        <f>IF(AND(C2229=C2228,C2229&gt;C2228),C2228,0)</f>
        <v>0</v>
      </c>
      <c r="M2229" s="24">
        <f t="shared" si="5"/>
        <v>0</v>
      </c>
      <c r="N2229" s="24">
        <f>IFNA(VLOOKUP(A2229,'HUMAN RESOURCES processed'!$A$2:$M$2692,5,0))</f>
        <v>0.018</v>
      </c>
      <c r="O2229" s="24">
        <f>IFNA(VLOOKUP(A2229,'HUMAN RESOURCES processed'!$A$2:$M$2692,6,0))</f>
        <v>0.02</v>
      </c>
      <c r="P2229" s="24">
        <f>IFNA(VLOOKUP(A2229,'HUMAN RESOURCES processed'!$A$2:$M$2692,7,0))</f>
        <v>76</v>
      </c>
      <c r="Q2229" s="24">
        <f>IFNA(VLOOKUP(A2229,'HUMAN RESOURCES processed'!$A$2:$M$2692,8,0))</f>
        <v>68</v>
      </c>
      <c r="R2229" s="24">
        <f t="shared" si="6"/>
        <v>72</v>
      </c>
      <c r="S2229" s="24">
        <f>IFNA(VLOOKUP(A2229,'HUMAN RESOURCES processed'!$A$2:$M$2692,9,0))</f>
        <v>0.276</v>
      </c>
      <c r="T2229" s="24">
        <f>IFNA(VLOOKUP(A2229,'HUMAN RESOURCES processed'!$A$2:$M$2692,10,0))</f>
        <v>0.663</v>
      </c>
      <c r="U2229" s="24">
        <f>IFNA(VLOOKUP(A2229,'HUMAN RESOURCES processed'!$A$2:$M$2692,11,0))</f>
        <v>0.062</v>
      </c>
      <c r="V2229" s="24">
        <f>IFNA(VLOOKUP(A2229,'HUMAN RESOURCES processed'!$A$2:$M$2692,12,0))</f>
        <v>186142403</v>
      </c>
      <c r="W2229" s="24">
        <f>IFNA(VLOOKUP(A2229,'HUMAN RESOURCES processed'!$A$2:$M$2692,13,0))</f>
        <v>0.828</v>
      </c>
      <c r="X2229" s="24">
        <f>IFNA(VLOOKUP(A2229,'TOURISM processed'!$A$2:$F$2692,5,0))</f>
        <v>4168000000</v>
      </c>
      <c r="Y2229" s="24">
        <f>IFNA(VLOOKUP(A2229,'TOURISM processed'!$A$2:$F$2692,6,0))</f>
        <v>5905000000</v>
      </c>
      <c r="Z2229" s="24">
        <f t="shared" si="7"/>
        <v>31.72302444</v>
      </c>
      <c r="AA2229" s="24">
        <f>IFNA(VLOOKUP(A2229,'BUSINESS processed'!A2229:J4919,5,0))</f>
        <v>0.69</v>
      </c>
      <c r="AB2229" s="24">
        <f>IFNA(VLOOKUP(A2229,'BUSINESS processed'!A2229:J4919,6,0))</f>
        <v>152</v>
      </c>
      <c r="AC2229" s="24">
        <f t="shared" si="1283"/>
        <v>0</v>
      </c>
      <c r="AD2229" s="24">
        <f>IFNA(VLOOKUP(A2229,'BUSINESS processed'!A2229:J4919,8,0))</f>
        <v>2600</v>
      </c>
      <c r="AE2229" s="24">
        <f>IFNA(VLOOKUP(A2229,'BUSINESS processed'!A2229:J4919,9,0))</f>
        <v>0.21</v>
      </c>
      <c r="AF2229" s="27">
        <f>IFNA(VLOOKUP(A2229,'BUSINESS processed'!A2229:J4919,10,0))</f>
        <v>0.463</v>
      </c>
      <c r="AG2229" s="26"/>
      <c r="AH2229" s="26"/>
      <c r="AI2229" s="26"/>
      <c r="AJ2229" s="26"/>
      <c r="AK2229" s="26"/>
      <c r="AL2229" s="26"/>
      <c r="AM2229" s="26"/>
      <c r="AN2229" s="26"/>
      <c r="AO2229" s="26"/>
      <c r="AP2229" s="26"/>
      <c r="AQ2229" s="26"/>
      <c r="AR2229" s="26"/>
      <c r="AS2229" s="26"/>
      <c r="AT2229" s="26"/>
      <c r="AU2229" s="26"/>
      <c r="AV2229" s="26"/>
      <c r="AW2229" s="26"/>
      <c r="AX2229" s="26"/>
      <c r="AY2229" s="26"/>
      <c r="AZ2229" s="26"/>
      <c r="BA2229" s="26"/>
      <c r="BB2229" s="26"/>
      <c r="BC2229" s="26"/>
      <c r="BD2229" s="26"/>
      <c r="BE2229" s="26"/>
      <c r="BF2229" s="26"/>
      <c r="BG2229" s="26"/>
      <c r="BH2229" s="26"/>
    </row>
    <row r="2230">
      <c r="A2230" s="18" t="str">
        <f t="shared" si="1"/>
        <v>The Americas_Brazil-The Americas_2006</v>
      </c>
      <c r="B2230" s="19" t="s">
        <v>258</v>
      </c>
      <c r="C2230" s="20" t="s">
        <v>267</v>
      </c>
      <c r="D2230" s="21" t="s">
        <v>85</v>
      </c>
      <c r="E2230" s="22">
        <v>8.82E11</v>
      </c>
      <c r="F2230" s="22">
        <f t="shared" si="2"/>
        <v>4688.13996</v>
      </c>
      <c r="G2230" s="23">
        <v>0.082</v>
      </c>
      <c r="H2230" s="23">
        <v>387.0</v>
      </c>
      <c r="I2230" s="23">
        <v>0.554</v>
      </c>
      <c r="J2230" s="24">
        <f>IFNA(VLOOKUP(A2230,'ENERGY processed'!$A$2:$H$2692,7,0),"")</f>
        <v>225396</v>
      </c>
      <c r="K2230" s="24">
        <f t="shared" si="3"/>
        <v>0.001198058951</v>
      </c>
      <c r="L2230" s="24">
        <f>IFNA(VLOOKUP(A2230,'ENERGY processed'!$A$2:$H$2692,8,0),"")</f>
        <v>355261</v>
      </c>
      <c r="M2230" s="24">
        <f t="shared" si="5"/>
        <v>0.001888337064</v>
      </c>
      <c r="N2230" s="24">
        <f>IFNA(VLOOKUP(A2230,'HUMAN RESOURCES processed'!$A$2:$M$2692,5,0))</f>
        <v>0.017</v>
      </c>
      <c r="O2230" s="24">
        <f>IFNA(VLOOKUP(A2230,'HUMAN RESOURCES processed'!$A$2:$M$2692,6,0))</f>
        <v>0.019</v>
      </c>
      <c r="P2230" s="24">
        <f>IFNA(VLOOKUP(A2230,'HUMAN RESOURCES processed'!$A$2:$M$2692,7,0))</f>
        <v>76</v>
      </c>
      <c r="Q2230" s="24">
        <f>IFNA(VLOOKUP(A2230,'HUMAN RESOURCES processed'!$A$2:$M$2692,8,0))</f>
        <v>68</v>
      </c>
      <c r="R2230" s="24">
        <f t="shared" si="6"/>
        <v>72</v>
      </c>
      <c r="S2230" s="24">
        <f>IFNA(VLOOKUP(A2230,'HUMAN RESOURCES processed'!$A$2:$M$2692,9,0))</f>
        <v>0.272</v>
      </c>
      <c r="T2230" s="24">
        <f>IFNA(VLOOKUP(A2230,'HUMAN RESOURCES processed'!$A$2:$M$2692,10,0))</f>
        <v>0.665</v>
      </c>
      <c r="U2230" s="24">
        <f>IFNA(VLOOKUP(A2230,'HUMAN RESOURCES processed'!$A$2:$M$2692,11,0))</f>
        <v>0.063</v>
      </c>
      <c r="V2230" s="24">
        <f>IFNA(VLOOKUP(A2230,'HUMAN RESOURCES processed'!$A$2:$M$2692,12,0))</f>
        <v>188134315</v>
      </c>
      <c r="W2230" s="24">
        <f>IFNA(VLOOKUP(A2230,'HUMAN RESOURCES processed'!$A$2:$M$2692,13,0))</f>
        <v>0.831</v>
      </c>
      <c r="X2230" s="24">
        <f>IFNA(VLOOKUP(A2230,'TOURISM processed'!$A$2:$F$2692,5,0))</f>
        <v>4577000000</v>
      </c>
      <c r="Y2230" s="24">
        <f>IFNA(VLOOKUP(A2230,'TOURISM processed'!$A$2:$F$2692,6,0))</f>
        <v>7501000000</v>
      </c>
      <c r="Z2230" s="24">
        <f t="shared" si="7"/>
        <v>39.87045107</v>
      </c>
      <c r="AA2230" s="24">
        <f>IFNA(VLOOKUP(A2230,'BUSINESS processed'!A2230:J4920,5,0))</f>
        <v>0.69</v>
      </c>
      <c r="AB2230" s="24">
        <f>IFNA(VLOOKUP(A2230,'BUSINESS processed'!A2230:J4920,6,0))</f>
        <v>149</v>
      </c>
      <c r="AC2230" s="24">
        <f t="shared" si="1283"/>
        <v>0</v>
      </c>
      <c r="AD2230" s="24">
        <f>IFNA(VLOOKUP(A2230,'BUSINESS processed'!A2230:J4920,8,0))</f>
        <v>2600</v>
      </c>
      <c r="AE2230" s="24">
        <f>IFNA(VLOOKUP(A2230,'BUSINESS processed'!A2230:J4920,9,0))</f>
        <v>0.282</v>
      </c>
      <c r="AF2230" s="27">
        <f>IFNA(VLOOKUP(A2230,'BUSINESS processed'!A2230:J4920,10,0))</f>
        <v>0.531</v>
      </c>
      <c r="AG2230" s="26"/>
      <c r="AH2230" s="26"/>
      <c r="AI2230" s="26"/>
      <c r="AJ2230" s="26"/>
      <c r="AK2230" s="26"/>
      <c r="AL2230" s="26"/>
      <c r="AM2230" s="26"/>
      <c r="AN2230" s="26"/>
      <c r="AO2230" s="26"/>
      <c r="AP2230" s="26"/>
      <c r="AQ2230" s="26"/>
      <c r="AR2230" s="26"/>
      <c r="AS2230" s="26"/>
      <c r="AT2230" s="26"/>
      <c r="AU2230" s="26"/>
      <c r="AV2230" s="26"/>
      <c r="AW2230" s="26"/>
      <c r="AX2230" s="26"/>
      <c r="AY2230" s="26"/>
      <c r="AZ2230" s="26"/>
      <c r="BA2230" s="26"/>
      <c r="BB2230" s="26"/>
      <c r="BC2230" s="26"/>
      <c r="BD2230" s="26"/>
      <c r="BE2230" s="26"/>
      <c r="BF2230" s="26"/>
      <c r="BG2230" s="26"/>
      <c r="BH2230" s="26"/>
    </row>
    <row r="2231">
      <c r="A2231" s="18" t="str">
        <f t="shared" si="1"/>
        <v>The Americas_Brazil-The Americas_2007</v>
      </c>
      <c r="B2231" s="19" t="s">
        <v>258</v>
      </c>
      <c r="C2231" s="20" t="s">
        <v>267</v>
      </c>
      <c r="D2231" s="21" t="s">
        <v>86</v>
      </c>
      <c r="E2231" s="22">
        <v>1.09E12</v>
      </c>
      <c r="F2231" s="22">
        <f t="shared" si="2"/>
        <v>5736.933413</v>
      </c>
      <c r="G2231" s="23">
        <v>0.085</v>
      </c>
      <c r="H2231" s="23">
        <v>491.0</v>
      </c>
      <c r="I2231" s="23">
        <v>0.508</v>
      </c>
      <c r="J2231" s="24">
        <f>IF(AND( C2231=C2230,D2231&gt;D2230),J2230,"")</f>
        <v>225396</v>
      </c>
      <c r="K2231" s="24">
        <f t="shared" si="3"/>
        <v>0.001186313618</v>
      </c>
      <c r="L2231" s="24">
        <f>IF(AND(C2231=C2230,C2231&gt;C2230),C2230,0)</f>
        <v>0</v>
      </c>
      <c r="M2231" s="24">
        <f t="shared" si="5"/>
        <v>0</v>
      </c>
      <c r="N2231" s="24">
        <f>IFNA(VLOOKUP(A2231,'HUMAN RESOURCES processed'!$A$2:$M$2692,5,0))</f>
        <v>0.017</v>
      </c>
      <c r="O2231" s="24">
        <f>IFNA(VLOOKUP(A2231,'HUMAN RESOURCES processed'!$A$2:$M$2692,6,0))</f>
        <v>0.018</v>
      </c>
      <c r="P2231" s="24">
        <f>IFNA(VLOOKUP(A2231,'HUMAN RESOURCES processed'!$A$2:$M$2692,7,0))</f>
        <v>76</v>
      </c>
      <c r="Q2231" s="24">
        <f>IFNA(VLOOKUP(A2231,'HUMAN RESOURCES processed'!$A$2:$M$2692,8,0))</f>
        <v>69</v>
      </c>
      <c r="R2231" s="24">
        <f t="shared" si="6"/>
        <v>72.5</v>
      </c>
      <c r="S2231" s="24">
        <f>IFNA(VLOOKUP(A2231,'HUMAN RESOURCES processed'!$A$2:$M$2692,9,0))</f>
        <v>0.268</v>
      </c>
      <c r="T2231" s="24">
        <f>IFNA(VLOOKUP(A2231,'HUMAN RESOURCES processed'!$A$2:$M$2692,10,0))</f>
        <v>0.668</v>
      </c>
      <c r="U2231" s="24">
        <f>IFNA(VLOOKUP(A2231,'HUMAN RESOURCES processed'!$A$2:$M$2692,11,0))</f>
        <v>0.064</v>
      </c>
      <c r="V2231" s="24">
        <f>IFNA(VLOOKUP(A2231,'HUMAN RESOURCES processed'!$A$2:$M$2692,12,0))</f>
        <v>189996976</v>
      </c>
      <c r="W2231" s="24">
        <f>IFNA(VLOOKUP(A2231,'HUMAN RESOURCES processed'!$A$2:$M$2692,13,0))</f>
        <v>0.834</v>
      </c>
      <c r="X2231" s="24">
        <f>IFNA(VLOOKUP(A2231,'TOURISM processed'!$A$2:$F$2692,5,0))</f>
        <v>5284000000</v>
      </c>
      <c r="Y2231" s="24">
        <f>IFNA(VLOOKUP(A2231,'TOURISM processed'!$A$2:$F$2692,6,0))</f>
        <v>10434000000</v>
      </c>
      <c r="Z2231" s="24">
        <f t="shared" si="7"/>
        <v>54.91666352</v>
      </c>
      <c r="AA2231" s="24">
        <f>IFNA(VLOOKUP(A2231,'BUSINESS processed'!A2231:J4921,5,0))</f>
        <v>0.69</v>
      </c>
      <c r="AB2231" s="24">
        <f>IFNA(VLOOKUP(A2231,'BUSINESS processed'!A2231:J4921,6,0))</f>
        <v>149</v>
      </c>
      <c r="AC2231" s="24">
        <f t="shared" si="1283"/>
        <v>0</v>
      </c>
      <c r="AD2231" s="24">
        <f>IFNA(VLOOKUP(A2231,'BUSINESS processed'!A2231:J4921,8,0))</f>
        <v>2600</v>
      </c>
      <c r="AE2231" s="24">
        <f>IFNA(VLOOKUP(A2231,'BUSINESS processed'!A2231:J4921,9,0))</f>
        <v>0.309</v>
      </c>
      <c r="AF2231" s="27">
        <f>IFNA(VLOOKUP(A2231,'BUSINESS processed'!A2231:J4921,10,0))</f>
        <v>0.637</v>
      </c>
      <c r="AG2231" s="26"/>
      <c r="AH2231" s="26"/>
      <c r="AI2231" s="26"/>
      <c r="AJ2231" s="26"/>
      <c r="AK2231" s="26"/>
      <c r="AL2231" s="26"/>
      <c r="AM2231" s="26"/>
      <c r="AN2231" s="26"/>
      <c r="AO2231" s="26"/>
      <c r="AP2231" s="26"/>
      <c r="AQ2231" s="26"/>
      <c r="AR2231" s="26"/>
      <c r="AS2231" s="26"/>
      <c r="AT2231" s="26"/>
      <c r="AU2231" s="26"/>
      <c r="AV2231" s="26"/>
      <c r="AW2231" s="26"/>
      <c r="AX2231" s="26"/>
      <c r="AY2231" s="26"/>
      <c r="AZ2231" s="26"/>
      <c r="BA2231" s="26"/>
      <c r="BB2231" s="26"/>
      <c r="BC2231" s="26"/>
      <c r="BD2231" s="26"/>
      <c r="BE2231" s="26"/>
      <c r="BF2231" s="26"/>
      <c r="BG2231" s="26"/>
      <c r="BH2231" s="26"/>
    </row>
    <row r="2232">
      <c r="A2232" s="18" t="str">
        <f t="shared" si="1"/>
        <v>The Americas_Brazil-The Americas_2008</v>
      </c>
      <c r="B2232" s="19" t="s">
        <v>258</v>
      </c>
      <c r="C2232" s="20" t="s">
        <v>267</v>
      </c>
      <c r="D2232" s="21" t="s">
        <v>87</v>
      </c>
      <c r="E2232" s="22">
        <v>1.37E12</v>
      </c>
      <c r="F2232" s="22">
        <f t="shared" si="2"/>
        <v>7144.139698</v>
      </c>
      <c r="G2232" s="23">
        <v>0.085</v>
      </c>
      <c r="H2232" s="23">
        <v>609.0</v>
      </c>
      <c r="I2232" s="23">
        <v>0.437</v>
      </c>
      <c r="J2232" s="24">
        <f>IFNA(VLOOKUP(A2232,'ENERGY processed'!$A$2:$H$2692,7,0),"")</f>
        <v>187442</v>
      </c>
      <c r="K2232" s="24">
        <f t="shared" si="3"/>
        <v>0.000977453893</v>
      </c>
      <c r="L2232" s="24">
        <f>IFNA(VLOOKUP(A2232,'ENERGY processed'!$A$2:$H$2692,8,0),"")</f>
        <v>327984</v>
      </c>
      <c r="M2232" s="24">
        <f t="shared" si="5"/>
        <v>0.001710338332</v>
      </c>
      <c r="N2232" s="24">
        <f>IFNA(VLOOKUP(A2232,'HUMAN RESOURCES processed'!$A$2:$M$2692,5,0))</f>
        <v>0.016</v>
      </c>
      <c r="O2232" s="24">
        <f>IFNA(VLOOKUP(A2232,'HUMAN RESOURCES processed'!$A$2:$M$2692,6,0))</f>
        <v>0.017</v>
      </c>
      <c r="P2232" s="24">
        <f>IFNA(VLOOKUP(A2232,'HUMAN RESOURCES processed'!$A$2:$M$2692,7,0))</f>
        <v>76</v>
      </c>
      <c r="Q2232" s="24">
        <f>IFNA(VLOOKUP(A2232,'HUMAN RESOURCES processed'!$A$2:$M$2692,8,0))</f>
        <v>69</v>
      </c>
      <c r="R2232" s="24">
        <f t="shared" si="6"/>
        <v>72.5</v>
      </c>
      <c r="S2232" s="24">
        <f>IFNA(VLOOKUP(A2232,'HUMAN RESOURCES processed'!$A$2:$M$2692,9,0))</f>
        <v>0.264</v>
      </c>
      <c r="T2232" s="24">
        <f>IFNA(VLOOKUP(A2232,'HUMAN RESOURCES processed'!$A$2:$M$2692,10,0))</f>
        <v>0.671</v>
      </c>
      <c r="U2232" s="24">
        <f>IFNA(VLOOKUP(A2232,'HUMAN RESOURCES processed'!$A$2:$M$2692,11,0))</f>
        <v>0.066</v>
      </c>
      <c r="V2232" s="24">
        <f>IFNA(VLOOKUP(A2232,'HUMAN RESOURCES processed'!$A$2:$M$2692,12,0))</f>
        <v>191765567</v>
      </c>
      <c r="W2232" s="24">
        <f>IFNA(VLOOKUP(A2232,'HUMAN RESOURCES processed'!$A$2:$M$2692,13,0))</f>
        <v>0.837</v>
      </c>
      <c r="X2232" s="24">
        <f>IFNA(VLOOKUP(A2232,'TOURISM processed'!$A$2:$F$2692,5,0))</f>
        <v>6109000000</v>
      </c>
      <c r="Y2232" s="24">
        <f>IFNA(VLOOKUP(A2232,'TOURISM processed'!$A$2:$F$2692,6,0))</f>
        <v>13269000000</v>
      </c>
      <c r="Z2232" s="24">
        <f t="shared" si="7"/>
        <v>69.19386106</v>
      </c>
      <c r="AA2232" s="24">
        <f>IFNA(VLOOKUP(A2232,'BUSINESS processed'!A2232:J4922,5,0))</f>
        <v>0.684</v>
      </c>
      <c r="AB2232" s="24">
        <f>IFNA(VLOOKUP(A2232,'BUSINESS processed'!A2232:J4922,6,0))</f>
        <v>149</v>
      </c>
      <c r="AC2232" s="24">
        <f t="shared" si="1283"/>
        <v>0</v>
      </c>
      <c r="AD2232" s="24">
        <f>IFNA(VLOOKUP(A2232,'BUSINESS processed'!A2232:J4922,8,0))</f>
        <v>2600</v>
      </c>
      <c r="AE2232" s="24">
        <f>IFNA(VLOOKUP(A2232,'BUSINESS processed'!A2232:J4922,9,0))</f>
        <v>0.338</v>
      </c>
      <c r="AF2232" s="27">
        <f>IFNA(VLOOKUP(A2232,'BUSINESS processed'!A2232:J4922,10,0))</f>
        <v>0.786</v>
      </c>
      <c r="AG2232" s="26"/>
      <c r="AH2232" s="26"/>
      <c r="AI2232" s="26"/>
      <c r="AJ2232" s="26"/>
      <c r="AK2232" s="26"/>
      <c r="AL2232" s="26"/>
      <c r="AM2232" s="26"/>
      <c r="AN2232" s="26"/>
      <c r="AO2232" s="26"/>
      <c r="AP2232" s="26"/>
      <c r="AQ2232" s="26"/>
      <c r="AR2232" s="26"/>
      <c r="AS2232" s="26"/>
      <c r="AT2232" s="26"/>
      <c r="AU2232" s="26"/>
      <c r="AV2232" s="26"/>
      <c r="AW2232" s="26"/>
      <c r="AX2232" s="26"/>
      <c r="AY2232" s="26"/>
      <c r="AZ2232" s="26"/>
      <c r="BA2232" s="26"/>
      <c r="BB2232" s="26"/>
      <c r="BC2232" s="26"/>
      <c r="BD2232" s="26"/>
      <c r="BE2232" s="26"/>
      <c r="BF2232" s="26"/>
      <c r="BG2232" s="26"/>
      <c r="BH2232" s="26"/>
    </row>
    <row r="2233">
      <c r="A2233" s="18" t="str">
        <f t="shared" si="1"/>
        <v>The Americas_Brazil-The Americas_2009</v>
      </c>
      <c r="B2233" s="19" t="s">
        <v>258</v>
      </c>
      <c r="C2233" s="20" t="s">
        <v>267</v>
      </c>
      <c r="D2233" s="21" t="s">
        <v>88</v>
      </c>
      <c r="E2233" s="22">
        <v>1.65E12</v>
      </c>
      <c r="F2233" s="22">
        <f t="shared" si="2"/>
        <v>8527.53185</v>
      </c>
      <c r="G2233" s="23">
        <v>0.083</v>
      </c>
      <c r="H2233" s="23">
        <v>714.0</v>
      </c>
      <c r="I2233" s="23">
        <v>0.473</v>
      </c>
      <c r="J2233" s="24">
        <f>IFNA(VLOOKUP(A2233,'ENERGY processed'!$A$2:$H$2692,7,0),"")</f>
        <v>198976</v>
      </c>
      <c r="K2233" s="24">
        <f t="shared" si="3"/>
        <v>0.001028347986</v>
      </c>
      <c r="L2233" s="24">
        <f>IFNA(VLOOKUP(A2233,'ENERGY processed'!$A$2:$H$2692,8,0),"")</f>
        <v>321622</v>
      </c>
      <c r="M2233" s="24">
        <f t="shared" si="5"/>
        <v>0.001662207181</v>
      </c>
      <c r="N2233" s="24">
        <f>IFNA(VLOOKUP(A2233,'HUMAN RESOURCES processed'!$A$2:$M$2692,5,0))</f>
        <v>0.016</v>
      </c>
      <c r="O2233" s="24">
        <f>IFNA(VLOOKUP(A2233,'HUMAN RESOURCES processed'!$A$2:$M$2692,6,0))</f>
        <v>0.016</v>
      </c>
      <c r="P2233" s="24">
        <f>IFNA(VLOOKUP(A2233,'HUMAN RESOURCES processed'!$A$2:$M$2692,7,0))</f>
        <v>77</v>
      </c>
      <c r="Q2233" s="24">
        <f>IFNA(VLOOKUP(A2233,'HUMAN RESOURCES processed'!$A$2:$M$2692,8,0))</f>
        <v>69</v>
      </c>
      <c r="R2233" s="24">
        <f t="shared" si="6"/>
        <v>73</v>
      </c>
      <c r="S2233" s="24">
        <f>IFNA(VLOOKUP(A2233,'HUMAN RESOURCES processed'!$A$2:$M$2692,9,0))</f>
        <v>0.259</v>
      </c>
      <c r="T2233" s="24">
        <f>IFNA(VLOOKUP(A2233,'HUMAN RESOURCES processed'!$A$2:$M$2692,10,0))</f>
        <v>0.673</v>
      </c>
      <c r="U2233" s="24">
        <f>IFNA(VLOOKUP(A2233,'HUMAN RESOURCES processed'!$A$2:$M$2692,11,0))</f>
        <v>0.067</v>
      </c>
      <c r="V2233" s="24">
        <f>IFNA(VLOOKUP(A2233,'HUMAN RESOURCES processed'!$A$2:$M$2692,12,0))</f>
        <v>193490922</v>
      </c>
      <c r="W2233" s="24">
        <f>IFNA(VLOOKUP(A2233,'HUMAN RESOURCES processed'!$A$2:$M$2692,13,0))</f>
        <v>0.84</v>
      </c>
      <c r="X2233" s="24">
        <f>IFNA(VLOOKUP(A2233,'TOURISM processed'!$A$2:$F$2692,5,0))</f>
        <v>5635000000</v>
      </c>
      <c r="Y2233" s="24">
        <f>IFNA(VLOOKUP(A2233,'TOURISM processed'!$A$2:$F$2692,6,0))</f>
        <v>12897000000</v>
      </c>
      <c r="Z2233" s="24">
        <f t="shared" si="7"/>
        <v>66.65428986</v>
      </c>
      <c r="AA2233" s="24">
        <f>IFNA(VLOOKUP(A2233,'BUSINESS processed'!A2233:J4923,5,0))</f>
        <v>0.656</v>
      </c>
      <c r="AB2233" s="24">
        <f>IFNA(VLOOKUP(A2233,'BUSINESS processed'!A2233:J4923,6,0))</f>
        <v>119</v>
      </c>
      <c r="AC2233" s="24">
        <f t="shared" si="1283"/>
        <v>0</v>
      </c>
      <c r="AD2233" s="24">
        <f>IFNA(VLOOKUP(A2233,'BUSINESS processed'!A2233:J4923,8,0))</f>
        <v>2600</v>
      </c>
      <c r="AE2233" s="24">
        <f>IFNA(VLOOKUP(A2233,'BUSINESS processed'!A2233:J4923,9,0))</f>
        <v>0.392</v>
      </c>
      <c r="AF2233" s="27">
        <f>IFNA(VLOOKUP(A2233,'BUSINESS processed'!A2233:J4923,10,0))</f>
        <v>0.875</v>
      </c>
      <c r="AG2233" s="26"/>
      <c r="AH2233" s="26"/>
      <c r="AI2233" s="26"/>
      <c r="AJ2233" s="26"/>
      <c r="AK2233" s="26"/>
      <c r="AL2233" s="26"/>
      <c r="AM2233" s="26"/>
      <c r="AN2233" s="26"/>
      <c r="AO2233" s="26"/>
      <c r="AP2233" s="26"/>
      <c r="AQ2233" s="26"/>
      <c r="AR2233" s="26"/>
      <c r="AS2233" s="26"/>
      <c r="AT2233" s="26"/>
      <c r="AU2233" s="26"/>
      <c r="AV2233" s="26"/>
      <c r="AW2233" s="26"/>
      <c r="AX2233" s="26"/>
      <c r="AY2233" s="26"/>
      <c r="AZ2233" s="26"/>
      <c r="BA2233" s="26"/>
      <c r="BB2233" s="26"/>
      <c r="BC2233" s="26"/>
      <c r="BD2233" s="26"/>
      <c r="BE2233" s="26"/>
      <c r="BF2233" s="26"/>
      <c r="BG2233" s="26"/>
      <c r="BH2233" s="26"/>
    </row>
    <row r="2234">
      <c r="A2234" s="18" t="str">
        <f t="shared" si="1"/>
        <v>The Americas_Brazil-The Americas_2010</v>
      </c>
      <c r="B2234" s="19" t="s">
        <v>258</v>
      </c>
      <c r="C2234" s="20" t="s">
        <v>267</v>
      </c>
      <c r="D2234" s="21" t="s">
        <v>89</v>
      </c>
      <c r="E2234" s="22">
        <v>1.62E12</v>
      </c>
      <c r="F2234" s="22">
        <f t="shared" si="2"/>
        <v>8298.74864</v>
      </c>
      <c r="G2234" s="23">
        <v>0.088</v>
      </c>
      <c r="H2234" s="23">
        <v>733.0</v>
      </c>
      <c r="I2234" s="23">
        <v>0.447</v>
      </c>
      <c r="J2234" s="24">
        <f>IFNA(VLOOKUP(A2234,'ENERGY processed'!$A$2:$H$2692,7,0),"")</f>
        <v>222818</v>
      </c>
      <c r="K2234" s="24">
        <f t="shared" si="3"/>
        <v>0.001141426281</v>
      </c>
      <c r="L2234" s="24">
        <f>IFNA(VLOOKUP(A2234,'ENERGY processed'!$A$2:$H$2692,8,0),"")</f>
        <v>347668</v>
      </c>
      <c r="M2234" s="24">
        <f t="shared" si="5"/>
        <v>0.001780993421</v>
      </c>
      <c r="N2234" s="24">
        <f>IFNA(VLOOKUP(A2234,'HUMAN RESOURCES processed'!$A$2:$M$2692,5,0))</f>
        <v>0.016</v>
      </c>
      <c r="O2234" s="24">
        <f>IFNA(VLOOKUP(A2234,'HUMAN RESOURCES processed'!$A$2:$M$2692,6,0))</f>
        <v>0.015</v>
      </c>
      <c r="P2234" s="24">
        <f>IFNA(VLOOKUP(A2234,'HUMAN RESOURCES processed'!$A$2:$M$2692,7,0))</f>
        <v>77</v>
      </c>
      <c r="Q2234" s="24">
        <f>IFNA(VLOOKUP(A2234,'HUMAN RESOURCES processed'!$A$2:$M$2692,8,0))</f>
        <v>70</v>
      </c>
      <c r="R2234" s="24">
        <f t="shared" si="6"/>
        <v>73.5</v>
      </c>
      <c r="S2234" s="24">
        <f>IFNA(VLOOKUP(A2234,'HUMAN RESOURCES processed'!$A$2:$M$2692,9,0))</f>
        <v>0.255</v>
      </c>
      <c r="T2234" s="24">
        <f>IFNA(VLOOKUP(A2234,'HUMAN RESOURCES processed'!$A$2:$M$2692,10,0))</f>
        <v>0.676</v>
      </c>
      <c r="U2234" s="24">
        <f>IFNA(VLOOKUP(A2234,'HUMAN RESOURCES processed'!$A$2:$M$2692,11,0))</f>
        <v>0.069</v>
      </c>
      <c r="V2234" s="24">
        <f>IFNA(VLOOKUP(A2234,'HUMAN RESOURCES processed'!$A$2:$M$2692,12,0))</f>
        <v>195210154</v>
      </c>
      <c r="W2234" s="24">
        <f>IFNA(VLOOKUP(A2234,'HUMAN RESOURCES processed'!$A$2:$M$2692,13,0))</f>
        <v>0.843</v>
      </c>
      <c r="X2234" s="24">
        <f>IFNA(VLOOKUP(A2234,'TOURISM processed'!$A$2:$F$2692,5,0))</f>
        <v>6180000000</v>
      </c>
      <c r="Y2234" s="24">
        <f>IFNA(VLOOKUP(A2234,'TOURISM processed'!$A$2:$F$2692,6,0))</f>
        <v>19340000000</v>
      </c>
      <c r="Z2234" s="24">
        <f t="shared" si="7"/>
        <v>99.07271524</v>
      </c>
      <c r="AA2234" s="24">
        <f>IFNA(VLOOKUP(A2234,'BUSINESS processed'!A2234:J4924,5,0))</f>
        <v>0.663</v>
      </c>
      <c r="AB2234" s="24">
        <f>IFNA(VLOOKUP(A2234,'BUSINESS processed'!A2234:J4924,6,0))</f>
        <v>119</v>
      </c>
      <c r="AC2234" s="24">
        <f t="shared" si="1283"/>
        <v>0</v>
      </c>
      <c r="AD2234" s="24">
        <f>IFNA(VLOOKUP(A2234,'BUSINESS processed'!A2234:J4924,8,0))</f>
        <v>2600</v>
      </c>
      <c r="AE2234" s="24">
        <f>IFNA(VLOOKUP(A2234,'BUSINESS processed'!A2234:J4924,9,0))</f>
        <v>0.407</v>
      </c>
      <c r="AF2234" s="27">
        <f>IFNA(VLOOKUP(A2234,'BUSINESS processed'!A2234:J4924,10,0))</f>
        <v>1.009</v>
      </c>
      <c r="AG2234" s="26"/>
      <c r="AH2234" s="26"/>
      <c r="AI2234" s="26"/>
      <c r="AJ2234" s="26"/>
      <c r="AK2234" s="26"/>
      <c r="AL2234" s="26"/>
      <c r="AM2234" s="26"/>
      <c r="AN2234" s="26"/>
      <c r="AO2234" s="26"/>
      <c r="AP2234" s="26"/>
      <c r="AQ2234" s="26"/>
      <c r="AR2234" s="26"/>
      <c r="AS2234" s="26"/>
      <c r="AT2234" s="26"/>
      <c r="AU2234" s="26"/>
      <c r="AV2234" s="26"/>
      <c r="AW2234" s="26"/>
      <c r="AX2234" s="26"/>
      <c r="AY2234" s="26"/>
      <c r="AZ2234" s="26"/>
      <c r="BA2234" s="26"/>
      <c r="BB2234" s="26"/>
      <c r="BC2234" s="26"/>
      <c r="BD2234" s="26"/>
      <c r="BE2234" s="26"/>
      <c r="BF2234" s="26"/>
      <c r="BG2234" s="26"/>
      <c r="BH2234" s="26"/>
    </row>
    <row r="2235">
      <c r="A2235" s="18" t="str">
        <f t="shared" si="1"/>
        <v>The Americas_Brazil-The Americas_2011</v>
      </c>
      <c r="B2235" s="19" t="s">
        <v>258</v>
      </c>
      <c r="C2235" s="20" t="s">
        <v>267</v>
      </c>
      <c r="D2235" s="21" t="s">
        <v>90</v>
      </c>
      <c r="E2235" s="22">
        <v>2.14E12</v>
      </c>
      <c r="F2235" s="22">
        <f t="shared" si="2"/>
        <v>10866.52217</v>
      </c>
      <c r="G2235" s="23">
        <v>0.09</v>
      </c>
      <c r="H2235" s="23">
        <v>989.0</v>
      </c>
      <c r="I2235" s="23">
        <v>0.4</v>
      </c>
      <c r="J2235" s="24">
        <f>IF(AND( C2235=C2234,D2235&gt;D2234),J2234,"")</f>
        <v>222818</v>
      </c>
      <c r="K2235" s="24">
        <f t="shared" si="3"/>
        <v>0.001131428382</v>
      </c>
      <c r="L2235" s="24">
        <f>IF(AND(C2235=C2234,C2235&gt;C2234),C2234,0)</f>
        <v>0</v>
      </c>
      <c r="M2235" s="24">
        <f t="shared" si="5"/>
        <v>0</v>
      </c>
      <c r="N2235" s="24">
        <f>IFNA(VLOOKUP(A2235,'HUMAN RESOURCES processed'!$A$2:$M$2692,5,0))</f>
        <v>0.015</v>
      </c>
      <c r="O2235" s="24">
        <f>IFNA(VLOOKUP(A2235,'HUMAN RESOURCES processed'!$A$2:$M$2692,6,0))</f>
        <v>0.014</v>
      </c>
      <c r="P2235" s="24">
        <f>IFNA(VLOOKUP(A2235,'HUMAN RESOURCES processed'!$A$2:$M$2692,7,0))</f>
        <v>77</v>
      </c>
      <c r="Q2235" s="24">
        <f>IFNA(VLOOKUP(A2235,'HUMAN RESOURCES processed'!$A$2:$M$2692,8,0))</f>
        <v>70</v>
      </c>
      <c r="R2235" s="24">
        <f t="shared" si="6"/>
        <v>73.5</v>
      </c>
      <c r="S2235" s="24">
        <f>IFNA(VLOOKUP(A2235,'HUMAN RESOURCES processed'!$A$2:$M$2692,9,0))</f>
        <v>0.25</v>
      </c>
      <c r="T2235" s="24">
        <f>IFNA(VLOOKUP(A2235,'HUMAN RESOURCES processed'!$A$2:$M$2692,10,0))</f>
        <v>0.679</v>
      </c>
      <c r="U2235" s="24">
        <f>IFNA(VLOOKUP(A2235,'HUMAN RESOURCES processed'!$A$2:$M$2692,11,0))</f>
        <v>0.071</v>
      </c>
      <c r="V2235" s="24">
        <f>IFNA(VLOOKUP(A2235,'HUMAN RESOURCES processed'!$A$2:$M$2692,12,0))</f>
        <v>196935134</v>
      </c>
      <c r="W2235" s="24">
        <f>IFNA(VLOOKUP(A2235,'HUMAN RESOURCES processed'!$A$2:$M$2692,13,0))</f>
        <v>0.846</v>
      </c>
      <c r="X2235" s="24">
        <f>IFNA(VLOOKUP(A2235,'TOURISM processed'!$A$2:$F$2692,5,0))</f>
        <v>6830000000</v>
      </c>
      <c r="Y2235" s="24">
        <f>IFNA(VLOOKUP(A2235,'TOURISM processed'!$A$2:$F$2692,6,0))</f>
        <v>25070000000</v>
      </c>
      <c r="Z2235" s="24">
        <f t="shared" si="7"/>
        <v>127.3007995</v>
      </c>
      <c r="AA2235" s="24">
        <f>IFNA(VLOOKUP(A2235,'BUSINESS processed'!A2235:J4925,5,0))</f>
        <v>0.663</v>
      </c>
      <c r="AB2235" s="24">
        <f>IFNA(VLOOKUP(A2235,'BUSINESS processed'!A2235:J4925,6,0))</f>
        <v>119</v>
      </c>
      <c r="AC2235" s="24">
        <f t="shared" si="1283"/>
        <v>0</v>
      </c>
      <c r="AD2235" s="24">
        <f>IFNA(VLOOKUP(A2235,'BUSINESS processed'!A2235:J4925,8,0))</f>
        <v>2600</v>
      </c>
      <c r="AE2235" s="24">
        <f>IFNA(VLOOKUP(A2235,'BUSINESS processed'!A2235:J4925,9,0))</f>
        <v>0.457</v>
      </c>
      <c r="AF2235" s="27">
        <f>IFNA(VLOOKUP(A2235,'BUSINESS processed'!A2235:J4925,10,0))</f>
        <v>1.19</v>
      </c>
      <c r="AG2235" s="26"/>
      <c r="AH2235" s="26"/>
      <c r="AI2235" s="26"/>
      <c r="AJ2235" s="26"/>
      <c r="AK2235" s="26"/>
      <c r="AL2235" s="26"/>
      <c r="AM2235" s="26"/>
      <c r="AN2235" s="26"/>
      <c r="AO2235" s="26"/>
      <c r="AP2235" s="26"/>
      <c r="AQ2235" s="26"/>
      <c r="AR2235" s="26"/>
      <c r="AS2235" s="26"/>
      <c r="AT2235" s="26"/>
      <c r="AU2235" s="26"/>
      <c r="AV2235" s="26"/>
      <c r="AW2235" s="26"/>
      <c r="AX2235" s="26"/>
      <c r="AY2235" s="26"/>
      <c r="AZ2235" s="26"/>
      <c r="BA2235" s="26"/>
      <c r="BB2235" s="26"/>
      <c r="BC2235" s="26"/>
      <c r="BD2235" s="26"/>
      <c r="BE2235" s="26"/>
      <c r="BF2235" s="26"/>
      <c r="BG2235" s="26"/>
      <c r="BH2235" s="26"/>
    </row>
    <row r="2236">
      <c r="A2236" s="18" t="str">
        <f t="shared" si="1"/>
        <v>The Americas_Brazil-The Americas_2012</v>
      </c>
      <c r="B2236" s="19" t="s">
        <v>258</v>
      </c>
      <c r="C2236" s="20" t="s">
        <v>267</v>
      </c>
      <c r="D2236" s="21" t="s">
        <v>91</v>
      </c>
      <c r="E2236" s="22">
        <v>2.48E12</v>
      </c>
      <c r="F2236" s="22">
        <f t="shared" si="2"/>
        <v>12483.89056</v>
      </c>
      <c r="G2236" s="23">
        <v>0.089</v>
      </c>
      <c r="H2236" s="23">
        <v>1119.0</v>
      </c>
      <c r="I2236" s="23">
        <v>0.439</v>
      </c>
      <c r="J2236" s="24">
        <f>IFNA(VLOOKUP(A2236,'ENERGY processed'!$A$2:$H$2692,7,0),"")</f>
        <v>200377</v>
      </c>
      <c r="K2236" s="24">
        <f t="shared" si="3"/>
        <v>0.00100866312</v>
      </c>
      <c r="L2236" s="24">
        <f>IFNA(VLOOKUP(A2236,'ENERGY processed'!$A$2:$H$2692,8,0),"")</f>
        <v>337630</v>
      </c>
      <c r="M2236" s="24">
        <f t="shared" si="5"/>
        <v>0.001699570955</v>
      </c>
      <c r="N2236" s="24">
        <f>IFNA(VLOOKUP(A2236,'HUMAN RESOURCES processed'!$A$2:$M$2692,5,0))</f>
        <v>0.015</v>
      </c>
      <c r="O2236" s="24">
        <f>IFNA(VLOOKUP(A2236,'HUMAN RESOURCES processed'!$A$2:$M$2692,6,0))</f>
        <v>0.013</v>
      </c>
      <c r="P2236" s="24">
        <f>IFNA(VLOOKUP(A2236,'HUMAN RESOURCES processed'!$A$2:$M$2692,7,0))</f>
        <v>77</v>
      </c>
      <c r="Q2236" s="24">
        <f>IFNA(VLOOKUP(A2236,'HUMAN RESOURCES processed'!$A$2:$M$2692,8,0))</f>
        <v>70</v>
      </c>
      <c r="R2236" s="24">
        <f t="shared" si="6"/>
        <v>73.5</v>
      </c>
      <c r="S2236" s="24">
        <f>IFNA(VLOOKUP(A2236,'HUMAN RESOURCES processed'!$A$2:$M$2692,9,0))</f>
        <v>0.246</v>
      </c>
      <c r="T2236" s="24">
        <f>IFNA(VLOOKUP(A2236,'HUMAN RESOURCES processed'!$A$2:$M$2692,10,0))</f>
        <v>0.681</v>
      </c>
      <c r="U2236" s="24">
        <f>IFNA(VLOOKUP(A2236,'HUMAN RESOURCES processed'!$A$2:$M$2692,11,0))</f>
        <v>0.073</v>
      </c>
      <c r="V2236" s="24">
        <f>IFNA(VLOOKUP(A2236,'HUMAN RESOURCES processed'!$A$2:$M$2692,12,0))</f>
        <v>198656019</v>
      </c>
      <c r="W2236" s="24">
        <f>IFNA(VLOOKUP(A2236,'HUMAN RESOURCES processed'!$A$2:$M$2692,13,0))</f>
        <v>0.849</v>
      </c>
      <c r="X2236" s="24">
        <f>IFNA(VLOOKUP(A2236,'TOURISM processed'!$A$2:$F$2692,5,0))</f>
        <v>6890000000</v>
      </c>
      <c r="Y2236" s="24">
        <f>IFNA(VLOOKUP(A2236,'TOURISM processed'!$A$2:$F$2692,6,0))</f>
        <v>26202000000</v>
      </c>
      <c r="Z2236" s="24">
        <f t="shared" si="7"/>
        <v>131.8963308</v>
      </c>
      <c r="AA2236" s="24">
        <f>IFNA(VLOOKUP(A2236,'BUSINESS processed'!A2236:J4926,5,0))</f>
        <v>0.685</v>
      </c>
      <c r="AB2236" s="24">
        <f>IFNA(VLOOKUP(A2236,'BUSINESS processed'!A2236:J4926,6,0))</f>
        <v>119</v>
      </c>
      <c r="AC2236" s="24">
        <f>IFNA(VLOOKUP(A2236,'BUSINESS processed'!A2236:J4926,7,0))</f>
        <v>118</v>
      </c>
      <c r="AD2236" s="24">
        <f>IFNA(VLOOKUP(A2236,'BUSINESS processed'!A2236:J4926,8,0))</f>
        <v>2600</v>
      </c>
      <c r="AE2236" s="24">
        <f>IFNA(VLOOKUP(A2236,'BUSINESS processed'!A2236:J4926,9,0))</f>
        <v>0.486</v>
      </c>
      <c r="AF2236" s="27">
        <f>IFNA(VLOOKUP(A2236,'BUSINESS processed'!A2236:J4926,10,0))</f>
        <v>1.25</v>
      </c>
      <c r="AG2236" s="26"/>
      <c r="AH2236" s="26"/>
      <c r="AI2236" s="26"/>
      <c r="AJ2236" s="26"/>
      <c r="AK2236" s="26"/>
      <c r="AL2236" s="26"/>
      <c r="AM2236" s="26"/>
      <c r="AN2236" s="26"/>
      <c r="AO2236" s="26"/>
      <c r="AP2236" s="26"/>
      <c r="AQ2236" s="26"/>
      <c r="AR2236" s="26"/>
      <c r="AS2236" s="26"/>
      <c r="AT2236" s="26"/>
      <c r="AU2236" s="26"/>
      <c r="AV2236" s="26"/>
      <c r="AW2236" s="26"/>
      <c r="AX2236" s="26"/>
      <c r="AY2236" s="26"/>
      <c r="AZ2236" s="26"/>
      <c r="BA2236" s="26"/>
      <c r="BB2236" s="26"/>
      <c r="BC2236" s="26"/>
      <c r="BD2236" s="26"/>
      <c r="BE2236" s="26"/>
      <c r="BF2236" s="26"/>
      <c r="BG2236" s="26"/>
      <c r="BH2236" s="26"/>
    </row>
    <row r="2237">
      <c r="A2237" s="18" t="str">
        <f t="shared" si="1"/>
        <v>The Americas_Canada-The Americas_2000</v>
      </c>
      <c r="B2237" s="19" t="s">
        <v>258</v>
      </c>
      <c r="C2237" s="20" t="s">
        <v>268</v>
      </c>
      <c r="D2237" s="21" t="s">
        <v>70</v>
      </c>
      <c r="E2237" s="22">
        <v>1.82E12</v>
      </c>
      <c r="F2237" s="22">
        <f t="shared" si="2"/>
        <v>59149.09798</v>
      </c>
      <c r="G2237" s="23">
        <v>0.109</v>
      </c>
      <c r="H2237" s="23">
        <v>5741.0</v>
      </c>
      <c r="I2237" s="23">
        <v>0.03</v>
      </c>
      <c r="J2237" s="24">
        <f>IFNA(VLOOKUP(A2237,'ENERGY processed'!$A$2:$H$2692,7,0),"")</f>
        <v>252651</v>
      </c>
      <c r="K2237" s="24">
        <f t="shared" si="3"/>
        <v>0.008211032282</v>
      </c>
      <c r="L2237" s="24">
        <f t="shared" ref="L2237:L2238" si="1285">IF(AND(C2237=C2236,C2237&gt;C2236),C2236,0)</f>
        <v>0</v>
      </c>
      <c r="M2237" s="24">
        <f t="shared" si="5"/>
        <v>0</v>
      </c>
      <c r="N2237" s="24">
        <f>IFNA(VLOOKUP(A2237,'HUMAN RESOURCES processed'!$A$2:$M$2692,5,0))</f>
        <v>0.011</v>
      </c>
      <c r="O2237" s="24">
        <f>IFNA(VLOOKUP(A2237,'HUMAN RESOURCES processed'!$A$2:$M$2692,6,0))</f>
        <v>0.005</v>
      </c>
      <c r="P2237" s="24">
        <f>IFNA(VLOOKUP(A2237,'HUMAN RESOURCES processed'!$A$2:$M$2692,7,0))</f>
        <v>82</v>
      </c>
      <c r="Q2237" s="24">
        <f>IFNA(VLOOKUP(A2237,'HUMAN RESOURCES processed'!$A$2:$M$2692,8,0))</f>
        <v>77</v>
      </c>
      <c r="R2237" s="24">
        <f t="shared" si="6"/>
        <v>79.5</v>
      </c>
      <c r="S2237" s="24">
        <f>IFNA(VLOOKUP(A2237,'HUMAN RESOURCES processed'!$A$2:$M$2692,9,0))</f>
        <v>0.192</v>
      </c>
      <c r="T2237" s="24">
        <f>IFNA(VLOOKUP(A2237,'HUMAN RESOURCES processed'!$A$2:$M$2692,10,0))</f>
        <v>0.683</v>
      </c>
      <c r="U2237" s="24">
        <f>IFNA(VLOOKUP(A2237,'HUMAN RESOURCES processed'!$A$2:$M$2692,11,0))</f>
        <v>0.125</v>
      </c>
      <c r="V2237" s="24">
        <f>IFNA(VLOOKUP(A2237,'HUMAN RESOURCES processed'!$A$2:$M$2692,12,0))</f>
        <v>30769700</v>
      </c>
      <c r="W2237" s="24">
        <f>IFNA(VLOOKUP(A2237,'HUMAN RESOURCES processed'!$A$2:$M$2692,13,0))</f>
        <v>0.795</v>
      </c>
      <c r="X2237" s="24">
        <f>IFNA(VLOOKUP(A2237,'TOURISM processed'!$A$2:$F$2692,5,0))</f>
        <v>13035000000</v>
      </c>
      <c r="Y2237" s="24">
        <f>IFNA(VLOOKUP(A2237,'TOURISM processed'!$A$2:$F$2692,6,0))</f>
        <v>15125000000</v>
      </c>
      <c r="Z2237" s="24">
        <f t="shared" si="7"/>
        <v>491.5550038</v>
      </c>
      <c r="AA2237" s="24">
        <f t="shared" ref="AA2237:AA2241" si="1286">IF(AND(C2237=C2236,D2237&gt;D2236),AA2236,0)</f>
        <v>0</v>
      </c>
      <c r="AB2237" s="24">
        <f t="shared" ref="AB2237:AB2239" si="1287">IF(AND(C2237=C2236,D2237&gt;D2236),AB2236,0)</f>
        <v>0</v>
      </c>
      <c r="AC2237" s="24">
        <f t="shared" ref="AC2237:AC2248" si="1288">IF(AND(C2237=C2236,D2237&gt;D2236),AC2236,0)</f>
        <v>0</v>
      </c>
      <c r="AD2237" s="24">
        <f t="shared" ref="AD2237:AD2241" si="1289">IF(AND(C2237=C2236,D2237&gt;D2236),AD2236,0)</f>
        <v>0</v>
      </c>
      <c r="AE2237" s="24">
        <f>IFNA(VLOOKUP(A2237,'BUSINESS processed'!A2237:J4927,9,0))</f>
        <v>0.513</v>
      </c>
      <c r="AF2237" s="27">
        <f>IFNA(VLOOKUP(A2237,'BUSINESS processed'!A2237:J4927,10,0))</f>
        <v>0.284</v>
      </c>
      <c r="AG2237" s="26"/>
      <c r="AH2237" s="26"/>
      <c r="AI2237" s="26"/>
      <c r="AJ2237" s="26"/>
      <c r="AK2237" s="26"/>
      <c r="AL2237" s="26"/>
      <c r="AM2237" s="26"/>
      <c r="AN2237" s="26"/>
      <c r="AO2237" s="26"/>
      <c r="AP2237" s="26"/>
      <c r="AQ2237" s="26"/>
      <c r="AR2237" s="26"/>
      <c r="AS2237" s="26"/>
      <c r="AT2237" s="26"/>
      <c r="AU2237" s="26"/>
      <c r="AV2237" s="26"/>
      <c r="AW2237" s="26"/>
      <c r="AX2237" s="26"/>
      <c r="AY2237" s="26"/>
      <c r="AZ2237" s="26"/>
      <c r="BA2237" s="26"/>
      <c r="BB2237" s="26"/>
      <c r="BC2237" s="26"/>
      <c r="BD2237" s="26"/>
      <c r="BE2237" s="26"/>
      <c r="BF2237" s="26"/>
      <c r="BG2237" s="26"/>
      <c r="BH2237" s="26"/>
    </row>
    <row r="2238">
      <c r="A2238" s="18" t="str">
        <f t="shared" si="1"/>
        <v>The Americas_Canada-The Americas_2001</v>
      </c>
      <c r="B2238" s="19" t="s">
        <v>258</v>
      </c>
      <c r="C2238" s="20" t="s">
        <v>268</v>
      </c>
      <c r="D2238" s="21" t="s">
        <v>71</v>
      </c>
      <c r="E2238" s="22">
        <v>7.39E11</v>
      </c>
      <c r="F2238" s="22">
        <f t="shared" si="2"/>
        <v>23775.8953</v>
      </c>
      <c r="G2238" s="23">
        <v>0.088</v>
      </c>
      <c r="H2238" s="23">
        <v>2090.0</v>
      </c>
      <c r="I2238" s="23">
        <v>0.073</v>
      </c>
      <c r="J2238" s="24">
        <f>IFNA(VLOOKUP(A2238,'ENERGY processed'!$A$2:$H$2692,7,0),"")</f>
        <v>251845</v>
      </c>
      <c r="K2238" s="24">
        <f t="shared" si="3"/>
        <v>0.008102625644</v>
      </c>
      <c r="L2238" s="24">
        <f t="shared" si="1285"/>
        <v>0</v>
      </c>
      <c r="M2238" s="24">
        <f t="shared" si="5"/>
        <v>0</v>
      </c>
      <c r="N2238" s="24">
        <f>IFNA(VLOOKUP(A2238,'HUMAN RESOURCES processed'!$A$2:$M$2692,5,0))</f>
        <v>0.011</v>
      </c>
      <c r="O2238" s="24">
        <f>IFNA(VLOOKUP(A2238,'HUMAN RESOURCES processed'!$A$2:$M$2692,6,0))</f>
        <v>0.005</v>
      </c>
      <c r="P2238" s="24">
        <f>IFNA(VLOOKUP(A2238,'HUMAN RESOURCES processed'!$A$2:$M$2692,7,0))</f>
        <v>82</v>
      </c>
      <c r="Q2238" s="24">
        <f>IFNA(VLOOKUP(A2238,'HUMAN RESOURCES processed'!$A$2:$M$2692,8,0))</f>
        <v>77</v>
      </c>
      <c r="R2238" s="24">
        <f t="shared" si="6"/>
        <v>79.5</v>
      </c>
      <c r="S2238" s="24">
        <f>IFNA(VLOOKUP(A2238,'HUMAN RESOURCES processed'!$A$2:$M$2692,9,0))</f>
        <v>0.189</v>
      </c>
      <c r="T2238" s="24">
        <f>IFNA(VLOOKUP(A2238,'HUMAN RESOURCES processed'!$A$2:$M$2692,10,0))</f>
        <v>0.685</v>
      </c>
      <c r="U2238" s="24">
        <f>IFNA(VLOOKUP(A2238,'HUMAN RESOURCES processed'!$A$2:$M$2692,11,0))</f>
        <v>0.127</v>
      </c>
      <c r="V2238" s="24">
        <f>IFNA(VLOOKUP(A2238,'HUMAN RESOURCES processed'!$A$2:$M$2692,12,0))</f>
        <v>31081900</v>
      </c>
      <c r="W2238" s="24">
        <f>IFNA(VLOOKUP(A2238,'HUMAN RESOURCES processed'!$A$2:$M$2692,13,0))</f>
        <v>0.798</v>
      </c>
      <c r="X2238" s="24">
        <f>IFNA(VLOOKUP(A2238,'TOURISM processed'!$A$2:$F$2692,5,0))</f>
        <v>12680000000</v>
      </c>
      <c r="Y2238" s="24">
        <f>IFNA(VLOOKUP(A2238,'TOURISM processed'!$A$2:$F$2692,6,0))</f>
        <v>14634000000</v>
      </c>
      <c r="Z2238" s="24">
        <f t="shared" si="7"/>
        <v>470.8206384</v>
      </c>
      <c r="AA2238" s="24">
        <f t="shared" si="1286"/>
        <v>0</v>
      </c>
      <c r="AB2238" s="24">
        <f t="shared" si="1287"/>
        <v>0</v>
      </c>
      <c r="AC2238" s="24">
        <f t="shared" si="1288"/>
        <v>0</v>
      </c>
      <c r="AD2238" s="24">
        <f t="shared" si="1289"/>
        <v>0</v>
      </c>
      <c r="AE2238" s="24">
        <f>IFNA(VLOOKUP(A2238,'BUSINESS processed'!A2238:J4928,9,0))</f>
        <v>0.602</v>
      </c>
      <c r="AF2238" s="27">
        <f>IFNA(VLOOKUP(A2238,'BUSINESS processed'!A2238:J4928,10,0))</f>
        <v>0.344</v>
      </c>
      <c r="AG2238" s="26"/>
      <c r="AH2238" s="26"/>
      <c r="AI2238" s="26"/>
      <c r="AJ2238" s="26"/>
      <c r="AK2238" s="26"/>
      <c r="AL2238" s="26"/>
      <c r="AM2238" s="26"/>
      <c r="AN2238" s="26"/>
      <c r="AO2238" s="26"/>
      <c r="AP2238" s="26"/>
      <c r="AQ2238" s="26"/>
      <c r="AR2238" s="26"/>
      <c r="AS2238" s="26"/>
      <c r="AT2238" s="26"/>
      <c r="AU2238" s="26"/>
      <c r="AV2238" s="26"/>
      <c r="AW2238" s="26"/>
      <c r="AX2238" s="26"/>
      <c r="AY2238" s="26"/>
      <c r="AZ2238" s="26"/>
      <c r="BA2238" s="26"/>
      <c r="BB2238" s="26"/>
      <c r="BC2238" s="26"/>
      <c r="BD2238" s="26"/>
      <c r="BE2238" s="26"/>
      <c r="BF2238" s="26"/>
      <c r="BG2238" s="26"/>
      <c r="BH2238" s="26"/>
    </row>
    <row r="2239">
      <c r="A2239" s="18" t="str">
        <f t="shared" si="1"/>
        <v>The Americas_Canada-The Americas_2002</v>
      </c>
      <c r="B2239" s="19" t="s">
        <v>258</v>
      </c>
      <c r="C2239" s="20" t="s">
        <v>268</v>
      </c>
      <c r="D2239" s="21" t="s">
        <v>72</v>
      </c>
      <c r="E2239" s="22">
        <v>7.33E11</v>
      </c>
      <c r="F2239" s="22">
        <f t="shared" si="2"/>
        <v>23372.23391</v>
      </c>
      <c r="G2239" s="23">
        <v>0.093</v>
      </c>
      <c r="H2239" s="23">
        <v>2152.0</v>
      </c>
      <c r="I2239" s="23">
        <v>0.058</v>
      </c>
      <c r="J2239" s="24">
        <f>IFNA(VLOOKUP(A2239,'ENERGY processed'!$A$2:$H$2692,7,0),"")</f>
        <v>250992</v>
      </c>
      <c r="K2239" s="24">
        <f t="shared" si="3"/>
        <v>0.008003061029</v>
      </c>
      <c r="L2239" s="24">
        <f>IFNA(VLOOKUP(A2239,'ENERGY processed'!$A$2:$H$2692,8,0),"")</f>
        <v>499137</v>
      </c>
      <c r="M2239" s="24">
        <f t="shared" si="5"/>
        <v>0.01591534341</v>
      </c>
      <c r="N2239" s="24">
        <f>IFNA(VLOOKUP(A2239,'HUMAN RESOURCES processed'!$A$2:$M$2692,5,0))</f>
        <v>0.011</v>
      </c>
      <c r="O2239" s="24">
        <f>IFNA(VLOOKUP(A2239,'HUMAN RESOURCES processed'!$A$2:$M$2692,6,0))</f>
        <v>0.005</v>
      </c>
      <c r="P2239" s="24">
        <f>IFNA(VLOOKUP(A2239,'HUMAN RESOURCES processed'!$A$2:$M$2692,7,0))</f>
        <v>82</v>
      </c>
      <c r="Q2239" s="24">
        <f>IFNA(VLOOKUP(A2239,'HUMAN RESOURCES processed'!$A$2:$M$2692,8,0))</f>
        <v>77</v>
      </c>
      <c r="R2239" s="24">
        <f t="shared" si="6"/>
        <v>79.5</v>
      </c>
      <c r="S2239" s="24">
        <f>IFNA(VLOOKUP(A2239,'HUMAN RESOURCES processed'!$A$2:$M$2692,9,0))</f>
        <v>0.186</v>
      </c>
      <c r="T2239" s="24">
        <f>IFNA(VLOOKUP(A2239,'HUMAN RESOURCES processed'!$A$2:$M$2692,10,0))</f>
        <v>0.687</v>
      </c>
      <c r="U2239" s="24">
        <f>IFNA(VLOOKUP(A2239,'HUMAN RESOURCES processed'!$A$2:$M$2692,11,0))</f>
        <v>0.128</v>
      </c>
      <c r="V2239" s="24">
        <f>IFNA(VLOOKUP(A2239,'HUMAN RESOURCES processed'!$A$2:$M$2692,12,0))</f>
        <v>31362000</v>
      </c>
      <c r="W2239" s="24">
        <f>IFNA(VLOOKUP(A2239,'HUMAN RESOURCES processed'!$A$2:$M$2692,13,0))</f>
        <v>0.799</v>
      </c>
      <c r="X2239" s="24">
        <f>IFNA(VLOOKUP(A2239,'TOURISM processed'!$A$2:$F$2692,5,0))</f>
        <v>12744000000</v>
      </c>
      <c r="Y2239" s="24">
        <f>IFNA(VLOOKUP(A2239,'TOURISM processed'!$A$2:$F$2692,6,0))</f>
        <v>14257000000</v>
      </c>
      <c r="Z2239" s="24">
        <f t="shared" si="7"/>
        <v>454.5947325</v>
      </c>
      <c r="AA2239" s="24">
        <f t="shared" si="1286"/>
        <v>0</v>
      </c>
      <c r="AB2239" s="24">
        <f t="shared" si="1287"/>
        <v>0</v>
      </c>
      <c r="AC2239" s="24">
        <f t="shared" si="1288"/>
        <v>0</v>
      </c>
      <c r="AD2239" s="24">
        <f t="shared" si="1289"/>
        <v>0</v>
      </c>
      <c r="AE2239" s="24">
        <f>IFNA(VLOOKUP(A2239,'BUSINESS processed'!A2239:J4929,9,0))</f>
        <v>0.616</v>
      </c>
      <c r="AF2239" s="27">
        <f>IFNA(VLOOKUP(A2239,'BUSINESS processed'!A2239:J4929,10,0))</f>
        <v>0.379</v>
      </c>
      <c r="AG2239" s="26"/>
      <c r="AH2239" s="26"/>
      <c r="AI2239" s="26"/>
      <c r="AJ2239" s="26"/>
      <c r="AK2239" s="26"/>
      <c r="AL2239" s="26"/>
      <c r="AM2239" s="26"/>
      <c r="AN2239" s="26"/>
      <c r="AO2239" s="26"/>
      <c r="AP2239" s="26"/>
      <c r="AQ2239" s="26"/>
      <c r="AR2239" s="26"/>
      <c r="AS2239" s="26"/>
      <c r="AT2239" s="26"/>
      <c r="AU2239" s="26"/>
      <c r="AV2239" s="26"/>
      <c r="AW2239" s="26"/>
      <c r="AX2239" s="26"/>
      <c r="AY2239" s="26"/>
      <c r="AZ2239" s="26"/>
      <c r="BA2239" s="26"/>
      <c r="BB2239" s="26"/>
      <c r="BC2239" s="26"/>
      <c r="BD2239" s="26"/>
      <c r="BE2239" s="26"/>
      <c r="BF2239" s="26"/>
      <c r="BG2239" s="26"/>
      <c r="BH2239" s="26"/>
    </row>
    <row r="2240">
      <c r="A2240" s="18" t="str">
        <f t="shared" si="1"/>
        <v>The Americas_Canada-The Americas_2003</v>
      </c>
      <c r="B2240" s="19" t="s">
        <v>258</v>
      </c>
      <c r="C2240" s="20" t="s">
        <v>268</v>
      </c>
      <c r="D2240" s="21" t="s">
        <v>74</v>
      </c>
      <c r="E2240" s="22">
        <v>7.53E11</v>
      </c>
      <c r="F2240" s="22">
        <f t="shared" si="2"/>
        <v>23771.9409</v>
      </c>
      <c r="G2240" s="23">
        <v>0.096</v>
      </c>
      <c r="H2240" s="23">
        <v>2254.0</v>
      </c>
      <c r="I2240" s="23">
        <v>0.042</v>
      </c>
      <c r="J2240" s="24">
        <f>IFNA(VLOOKUP(A2240,'ENERGY processed'!$A$2:$H$2692,7,0),"")</f>
        <v>251326</v>
      </c>
      <c r="K2240" s="24">
        <f t="shared" si="3"/>
        <v>0.007934272004</v>
      </c>
      <c r="L2240" s="24">
        <f>IFNA(VLOOKUP(A2240,'ENERGY processed'!$A$2:$H$2692,8,0),"")</f>
        <v>513937</v>
      </c>
      <c r="M2240" s="24">
        <f t="shared" si="5"/>
        <v>0.01622480743</v>
      </c>
      <c r="N2240" s="24">
        <f>IFNA(VLOOKUP(A2240,'HUMAN RESOURCES processed'!$A$2:$M$2692,5,0))</f>
        <v>0.011</v>
      </c>
      <c r="O2240" s="24">
        <f>IFNA(VLOOKUP(A2240,'HUMAN RESOURCES processed'!$A$2:$M$2692,6,0))</f>
        <v>0.005</v>
      </c>
      <c r="P2240" s="24">
        <f>IFNA(VLOOKUP(A2240,'HUMAN RESOURCES processed'!$A$2:$M$2692,7,0))</f>
        <v>82</v>
      </c>
      <c r="Q2240" s="24">
        <f>IFNA(VLOOKUP(A2240,'HUMAN RESOURCES processed'!$A$2:$M$2692,8,0))</f>
        <v>77</v>
      </c>
      <c r="R2240" s="24">
        <f t="shared" si="6"/>
        <v>79.5</v>
      </c>
      <c r="S2240" s="24">
        <f>IFNA(VLOOKUP(A2240,'HUMAN RESOURCES processed'!$A$2:$M$2692,9,0))</f>
        <v>0.183</v>
      </c>
      <c r="T2240" s="24">
        <f>IFNA(VLOOKUP(A2240,'HUMAN RESOURCES processed'!$A$2:$M$2692,10,0))</f>
        <v>0.689</v>
      </c>
      <c r="U2240" s="24">
        <f>IFNA(VLOOKUP(A2240,'HUMAN RESOURCES processed'!$A$2:$M$2692,11,0))</f>
        <v>0.129</v>
      </c>
      <c r="V2240" s="24">
        <f>IFNA(VLOOKUP(A2240,'HUMAN RESOURCES processed'!$A$2:$M$2692,12,0))</f>
        <v>31676000</v>
      </c>
      <c r="W2240" s="24">
        <f>IFNA(VLOOKUP(A2240,'HUMAN RESOURCES processed'!$A$2:$M$2692,13,0))</f>
        <v>0.8</v>
      </c>
      <c r="X2240" s="24">
        <f>IFNA(VLOOKUP(A2240,'TOURISM processed'!$A$2:$F$2692,5,0))</f>
        <v>12236000000</v>
      </c>
      <c r="Y2240" s="24">
        <f>IFNA(VLOOKUP(A2240,'TOURISM processed'!$A$2:$F$2692,6,0))</f>
        <v>16309000000</v>
      </c>
      <c r="Z2240" s="24">
        <f t="shared" si="7"/>
        <v>514.8693017</v>
      </c>
      <c r="AA2240" s="24">
        <f t="shared" si="1286"/>
        <v>0</v>
      </c>
      <c r="AB2240" s="24">
        <f>IFNA(VLOOKUP(A2240,'BUSINESS processed'!A2240:J4930,6,0))</f>
        <v>3</v>
      </c>
      <c r="AC2240" s="24">
        <f t="shared" si="1288"/>
        <v>0</v>
      </c>
      <c r="AD2240" s="24">
        <f t="shared" si="1289"/>
        <v>0</v>
      </c>
      <c r="AE2240" s="24">
        <f>IFNA(VLOOKUP(A2240,'BUSINESS processed'!A2240:J4930,9,0))</f>
        <v>0.642</v>
      </c>
      <c r="AF2240" s="27">
        <f>IFNA(VLOOKUP(A2240,'BUSINESS processed'!A2240:J4930,10,0))</f>
        <v>0.421</v>
      </c>
      <c r="AG2240" s="26"/>
      <c r="AH2240" s="26"/>
      <c r="AI2240" s="26"/>
      <c r="AJ2240" s="26"/>
      <c r="AK2240" s="26"/>
      <c r="AL2240" s="26"/>
      <c r="AM2240" s="26"/>
      <c r="AN2240" s="26"/>
      <c r="AO2240" s="26"/>
      <c r="AP2240" s="26"/>
      <c r="AQ2240" s="26"/>
      <c r="AR2240" s="26"/>
      <c r="AS2240" s="26"/>
      <c r="AT2240" s="26"/>
      <c r="AU2240" s="26"/>
      <c r="AV2240" s="26"/>
      <c r="AW2240" s="26"/>
      <c r="AX2240" s="26"/>
      <c r="AY2240" s="26"/>
      <c r="AZ2240" s="26"/>
      <c r="BA2240" s="26"/>
      <c r="BB2240" s="26"/>
      <c r="BC2240" s="26"/>
      <c r="BD2240" s="26"/>
      <c r="BE2240" s="26"/>
      <c r="BF2240" s="26"/>
      <c r="BG2240" s="26"/>
      <c r="BH2240" s="26"/>
    </row>
    <row r="2241">
      <c r="A2241" s="18" t="str">
        <f t="shared" si="1"/>
        <v>The Americas_Canada-The Americas_2004</v>
      </c>
      <c r="B2241" s="19" t="s">
        <v>258</v>
      </c>
      <c r="C2241" s="20" t="s">
        <v>268</v>
      </c>
      <c r="D2241" s="21" t="s">
        <v>83</v>
      </c>
      <c r="E2241" s="22">
        <v>8.88E11</v>
      </c>
      <c r="F2241" s="22">
        <f t="shared" si="2"/>
        <v>27754.33662</v>
      </c>
      <c r="G2241" s="23">
        <v>0.098</v>
      </c>
      <c r="H2241" s="23">
        <v>2680.0</v>
      </c>
      <c r="I2241" s="23">
        <v>0.047</v>
      </c>
      <c r="J2241" s="24">
        <f>IFNA(VLOOKUP(A2241,'ENERGY processed'!$A$2:$H$2692,7,0),"")</f>
        <v>256301</v>
      </c>
      <c r="K2241" s="24">
        <f t="shared" si="3"/>
        <v>0.008010657915</v>
      </c>
      <c r="L2241" s="24">
        <f>IFNA(VLOOKUP(A2241,'ENERGY processed'!$A$2:$H$2692,8,0),"")</f>
        <v>535332.5</v>
      </c>
      <c r="M2241" s="24">
        <f t="shared" si="5"/>
        <v>0.01673175496</v>
      </c>
      <c r="N2241" s="24">
        <f>IFNA(VLOOKUP(A2241,'HUMAN RESOURCES processed'!$A$2:$M$2692,5,0))</f>
        <v>0.011</v>
      </c>
      <c r="O2241" s="24">
        <f>IFNA(VLOOKUP(A2241,'HUMAN RESOURCES processed'!$A$2:$M$2692,6,0))</f>
        <v>0.005</v>
      </c>
      <c r="P2241" s="24">
        <f>IFNA(VLOOKUP(A2241,'HUMAN RESOURCES processed'!$A$2:$M$2692,7,0))</f>
        <v>83</v>
      </c>
      <c r="Q2241" s="24">
        <f>IFNA(VLOOKUP(A2241,'HUMAN RESOURCES processed'!$A$2:$M$2692,8,0))</f>
        <v>78</v>
      </c>
      <c r="R2241" s="24">
        <f t="shared" si="6"/>
        <v>80.5</v>
      </c>
      <c r="S2241" s="24">
        <f>IFNA(VLOOKUP(A2241,'HUMAN RESOURCES processed'!$A$2:$M$2692,9,0))</f>
        <v>0.18</v>
      </c>
      <c r="T2241" s="24">
        <f>IFNA(VLOOKUP(A2241,'HUMAN RESOURCES processed'!$A$2:$M$2692,10,0))</f>
        <v>0.691</v>
      </c>
      <c r="U2241" s="24">
        <f>IFNA(VLOOKUP(A2241,'HUMAN RESOURCES processed'!$A$2:$M$2692,11,0))</f>
        <v>0.13</v>
      </c>
      <c r="V2241" s="24">
        <f>IFNA(VLOOKUP(A2241,'HUMAN RESOURCES processed'!$A$2:$M$2692,12,0))</f>
        <v>31995000</v>
      </c>
      <c r="W2241" s="24">
        <f>IFNA(VLOOKUP(A2241,'HUMAN RESOURCES processed'!$A$2:$M$2692,13,0))</f>
        <v>0.8</v>
      </c>
      <c r="X2241" s="24">
        <f>IFNA(VLOOKUP(A2241,'TOURISM processed'!$A$2:$F$2692,5,0))</f>
        <v>15135000000</v>
      </c>
      <c r="Y2241" s="24">
        <f>IFNA(VLOOKUP(A2241,'TOURISM processed'!$A$2:$F$2692,6,0))</f>
        <v>19267000000</v>
      </c>
      <c r="Z2241" s="24">
        <f t="shared" si="7"/>
        <v>602.1878419</v>
      </c>
      <c r="AA2241" s="24">
        <f t="shared" si="1286"/>
        <v>0</v>
      </c>
      <c r="AB2241" s="24">
        <f>IFNA(VLOOKUP(A2241,'BUSINESS processed'!A2241:J4931,6,0))</f>
        <v>3</v>
      </c>
      <c r="AC2241" s="24">
        <f t="shared" si="1288"/>
        <v>0</v>
      </c>
      <c r="AD2241" s="24">
        <f t="shared" si="1289"/>
        <v>0</v>
      </c>
      <c r="AE2241" s="24">
        <f>IFNA(VLOOKUP(A2241,'BUSINESS processed'!A2241:J4931,9,0))</f>
        <v>0.66</v>
      </c>
      <c r="AF2241" s="27">
        <f>IFNA(VLOOKUP(A2241,'BUSINESS processed'!A2241:J4931,10,0))</f>
        <v>0.471</v>
      </c>
      <c r="AG2241" s="26"/>
      <c r="AH2241" s="26"/>
      <c r="AI2241" s="26"/>
      <c r="AJ2241" s="26"/>
      <c r="AK2241" s="26"/>
      <c r="AL2241" s="26"/>
      <c r="AM2241" s="26"/>
      <c r="AN2241" s="26"/>
      <c r="AO2241" s="26"/>
      <c r="AP2241" s="26"/>
      <c r="AQ2241" s="26"/>
      <c r="AR2241" s="26"/>
      <c r="AS2241" s="26"/>
      <c r="AT2241" s="26"/>
      <c r="AU2241" s="26"/>
      <c r="AV2241" s="26"/>
      <c r="AW2241" s="26"/>
      <c r="AX2241" s="26"/>
      <c r="AY2241" s="26"/>
      <c r="AZ2241" s="26"/>
      <c r="BA2241" s="26"/>
      <c r="BB2241" s="26"/>
      <c r="BC2241" s="26"/>
      <c r="BD2241" s="26"/>
      <c r="BE2241" s="26"/>
      <c r="BF2241" s="26"/>
      <c r="BG2241" s="26"/>
      <c r="BH2241" s="26"/>
    </row>
    <row r="2242">
      <c r="A2242" s="18" t="str">
        <f t="shared" si="1"/>
        <v>The Americas_Canada-The Americas_2005</v>
      </c>
      <c r="B2242" s="19" t="s">
        <v>258</v>
      </c>
      <c r="C2242" s="20" t="s">
        <v>268</v>
      </c>
      <c r="D2242" s="21" t="s">
        <v>84</v>
      </c>
      <c r="E2242" s="22">
        <v>1.02E12</v>
      </c>
      <c r="F2242" s="22">
        <f t="shared" si="2"/>
        <v>31567.21961</v>
      </c>
      <c r="G2242" s="23">
        <v>0.098</v>
      </c>
      <c r="H2242" s="23">
        <v>3047.0</v>
      </c>
      <c r="I2242" s="23">
        <v>0.04</v>
      </c>
      <c r="J2242" s="24">
        <f>IF(AND( C2242=C2241,D2242&gt;D2241),J2241,"")</f>
        <v>256301</v>
      </c>
      <c r="K2242" s="24">
        <f t="shared" si="3"/>
        <v>0.007932068581</v>
      </c>
      <c r="L2242" s="24">
        <f>IF(AND(C2242=C2241,C2242&gt;C2241),C2241,0)</f>
        <v>0</v>
      </c>
      <c r="M2242" s="24">
        <f t="shared" si="5"/>
        <v>0</v>
      </c>
      <c r="N2242" s="24">
        <f>IFNA(VLOOKUP(A2242,'HUMAN RESOURCES processed'!$A$2:$M$2692,5,0))</f>
        <v>0.011</v>
      </c>
      <c r="O2242" s="24">
        <f>IFNA(VLOOKUP(A2242,'HUMAN RESOURCES processed'!$A$2:$M$2692,6,0))</f>
        <v>0.005</v>
      </c>
      <c r="P2242" s="24">
        <f>IFNA(VLOOKUP(A2242,'HUMAN RESOURCES processed'!$A$2:$M$2692,7,0))</f>
        <v>83</v>
      </c>
      <c r="Q2242" s="24">
        <f>IFNA(VLOOKUP(A2242,'HUMAN RESOURCES processed'!$A$2:$M$2692,8,0))</f>
        <v>78</v>
      </c>
      <c r="R2242" s="24">
        <f t="shared" si="6"/>
        <v>80.5</v>
      </c>
      <c r="S2242" s="24">
        <f>IFNA(VLOOKUP(A2242,'HUMAN RESOURCES processed'!$A$2:$M$2692,9,0))</f>
        <v>0.177</v>
      </c>
      <c r="T2242" s="24">
        <f>IFNA(VLOOKUP(A2242,'HUMAN RESOURCES processed'!$A$2:$M$2692,10,0))</f>
        <v>0.692</v>
      </c>
      <c r="U2242" s="24">
        <f>IFNA(VLOOKUP(A2242,'HUMAN RESOURCES processed'!$A$2:$M$2692,11,0))</f>
        <v>0.131</v>
      </c>
      <c r="V2242" s="24">
        <f>IFNA(VLOOKUP(A2242,'HUMAN RESOURCES processed'!$A$2:$M$2692,12,0))</f>
        <v>32312000</v>
      </c>
      <c r="W2242" s="24">
        <f>IFNA(VLOOKUP(A2242,'HUMAN RESOURCES processed'!$A$2:$M$2692,13,0))</f>
        <v>0.801</v>
      </c>
      <c r="X2242" s="24">
        <f>IFNA(VLOOKUP(A2242,'TOURISM processed'!$A$2:$F$2692,5,0))</f>
        <v>15887000000</v>
      </c>
      <c r="Y2242" s="24">
        <f>IFNA(VLOOKUP(A2242,'TOURISM processed'!$A$2:$F$2692,6,0))</f>
        <v>22739000000</v>
      </c>
      <c r="Z2242" s="24">
        <f t="shared" si="7"/>
        <v>703.7323595</v>
      </c>
      <c r="AA2242" s="24">
        <f>IFNA(VLOOKUP(A2242,'BUSINESS processed'!A2242:J4932,5,0))</f>
        <v>0.475</v>
      </c>
      <c r="AB2242" s="24">
        <f>IFNA(VLOOKUP(A2242,'BUSINESS processed'!A2242:J4932,6,0))</f>
        <v>3</v>
      </c>
      <c r="AC2242" s="24">
        <f t="shared" si="1288"/>
        <v>0</v>
      </c>
      <c r="AD2242" s="24">
        <f>IFNA(VLOOKUP(A2242,'BUSINESS processed'!A2242:J4932,8,0))</f>
        <v>119</v>
      </c>
      <c r="AE2242" s="24">
        <f>IFNA(VLOOKUP(A2242,'BUSINESS processed'!A2242:J4932,9,0))</f>
        <v>0.717</v>
      </c>
      <c r="AF2242" s="27">
        <f>IFNA(VLOOKUP(A2242,'BUSINESS processed'!A2242:J4932,10,0))</f>
        <v>0.528</v>
      </c>
      <c r="AG2242" s="26"/>
      <c r="AH2242" s="26"/>
      <c r="AI2242" s="26"/>
      <c r="AJ2242" s="26"/>
      <c r="AK2242" s="26"/>
      <c r="AL2242" s="26"/>
      <c r="AM2242" s="26"/>
      <c r="AN2242" s="26"/>
      <c r="AO2242" s="26"/>
      <c r="AP2242" s="26"/>
      <c r="AQ2242" s="26"/>
      <c r="AR2242" s="26"/>
      <c r="AS2242" s="26"/>
      <c r="AT2242" s="26"/>
      <c r="AU2242" s="26"/>
      <c r="AV2242" s="26"/>
      <c r="AW2242" s="26"/>
      <c r="AX2242" s="26"/>
      <c r="AY2242" s="26"/>
      <c r="AZ2242" s="26"/>
      <c r="BA2242" s="26"/>
      <c r="BB2242" s="26"/>
      <c r="BC2242" s="26"/>
      <c r="BD2242" s="26"/>
      <c r="BE2242" s="26"/>
      <c r="BF2242" s="26"/>
      <c r="BG2242" s="26"/>
      <c r="BH2242" s="26"/>
    </row>
    <row r="2243">
      <c r="A2243" s="18" t="str">
        <f t="shared" si="1"/>
        <v>The Americas_Canada-The Americas_2006</v>
      </c>
      <c r="B2243" s="19" t="s">
        <v>258</v>
      </c>
      <c r="C2243" s="20" t="s">
        <v>268</v>
      </c>
      <c r="D2243" s="21" t="s">
        <v>85</v>
      </c>
      <c r="E2243" s="22">
        <v>1.16E12</v>
      </c>
      <c r="F2243" s="22">
        <f t="shared" si="2"/>
        <v>35615.04496</v>
      </c>
      <c r="G2243" s="23">
        <v>0.098</v>
      </c>
      <c r="H2243" s="23">
        <v>3452.0</v>
      </c>
      <c r="I2243" s="23">
        <v>0.044</v>
      </c>
      <c r="J2243" s="24">
        <f>IFNA(VLOOKUP(A2243,'ENERGY processed'!$A$2:$H$2692,7,0),"")</f>
        <v>271967</v>
      </c>
      <c r="K2243" s="24">
        <f t="shared" si="3"/>
        <v>0.008350100804</v>
      </c>
      <c r="L2243" s="24">
        <f>IFNA(VLOOKUP(A2243,'ENERGY processed'!$A$2:$H$2692,8,0),"")</f>
        <v>561937</v>
      </c>
      <c r="M2243" s="24">
        <f t="shared" si="5"/>
        <v>0.01725294097</v>
      </c>
      <c r="N2243" s="24">
        <f>IFNA(VLOOKUP(A2243,'HUMAN RESOURCES processed'!$A$2:$M$2692,5,0))</f>
        <v>0.011</v>
      </c>
      <c r="O2243" s="24">
        <f>IFNA(VLOOKUP(A2243,'HUMAN RESOURCES processed'!$A$2:$M$2692,6,0))</f>
        <v>0.005</v>
      </c>
      <c r="P2243" s="24">
        <f>IFNA(VLOOKUP(A2243,'HUMAN RESOURCES processed'!$A$2:$M$2692,7,0))</f>
        <v>83</v>
      </c>
      <c r="Q2243" s="24">
        <f>IFNA(VLOOKUP(A2243,'HUMAN RESOURCES processed'!$A$2:$M$2692,8,0))</f>
        <v>78</v>
      </c>
      <c r="R2243" s="24">
        <f t="shared" si="6"/>
        <v>80.5</v>
      </c>
      <c r="S2243" s="24">
        <f>IFNA(VLOOKUP(A2243,'HUMAN RESOURCES processed'!$A$2:$M$2692,9,0))</f>
        <v>0.174</v>
      </c>
      <c r="T2243" s="24">
        <f>IFNA(VLOOKUP(A2243,'HUMAN RESOURCES processed'!$A$2:$M$2692,10,0))</f>
        <v>0.694</v>
      </c>
      <c r="U2243" s="24">
        <f>IFNA(VLOOKUP(A2243,'HUMAN RESOURCES processed'!$A$2:$M$2692,11,0))</f>
        <v>0.133</v>
      </c>
      <c r="V2243" s="24">
        <f>IFNA(VLOOKUP(A2243,'HUMAN RESOURCES processed'!$A$2:$M$2692,12,0))</f>
        <v>32570505</v>
      </c>
      <c r="W2243" s="24">
        <f>IFNA(VLOOKUP(A2243,'HUMAN RESOURCES processed'!$A$2:$M$2692,13,0))</f>
        <v>0.802</v>
      </c>
      <c r="X2243" s="24">
        <f>IFNA(VLOOKUP(A2243,'TOURISM processed'!$A$2:$F$2692,5,0))</f>
        <v>16837000000</v>
      </c>
      <c r="Y2243" s="24">
        <f>IFNA(VLOOKUP(A2243,'TOURISM processed'!$A$2:$F$2692,6,0))</f>
        <v>26067000000</v>
      </c>
      <c r="Z2243" s="24">
        <f t="shared" si="7"/>
        <v>800.325325</v>
      </c>
      <c r="AA2243" s="24">
        <f>IFNA(VLOOKUP(A2243,'BUSINESS processed'!A2243:J4933,5,0))</f>
        <v>0.45</v>
      </c>
      <c r="AB2243" s="24">
        <f>IFNA(VLOOKUP(A2243,'BUSINESS processed'!A2243:J4933,6,0))</f>
        <v>3</v>
      </c>
      <c r="AC2243" s="24">
        <f t="shared" si="1288"/>
        <v>0</v>
      </c>
      <c r="AD2243" s="24">
        <f>IFNA(VLOOKUP(A2243,'BUSINESS processed'!A2243:J4933,8,0))</f>
        <v>119</v>
      </c>
      <c r="AE2243" s="24">
        <f>IFNA(VLOOKUP(A2243,'BUSINESS processed'!A2243:J4933,9,0))</f>
        <v>0.724</v>
      </c>
      <c r="AF2243" s="27">
        <f>IFNA(VLOOKUP(A2243,'BUSINESS processed'!A2243:J4933,10,0))</f>
        <v>0.575</v>
      </c>
      <c r="AG2243" s="26"/>
      <c r="AH2243" s="26"/>
      <c r="AI2243" s="26"/>
      <c r="AJ2243" s="26"/>
      <c r="AK2243" s="26"/>
      <c r="AL2243" s="26"/>
      <c r="AM2243" s="26"/>
      <c r="AN2243" s="26"/>
      <c r="AO2243" s="26"/>
      <c r="AP2243" s="26"/>
      <c r="AQ2243" s="26"/>
      <c r="AR2243" s="26"/>
      <c r="AS2243" s="26"/>
      <c r="AT2243" s="26"/>
      <c r="AU2243" s="26"/>
      <c r="AV2243" s="26"/>
      <c r="AW2243" s="26"/>
      <c r="AX2243" s="26"/>
      <c r="AY2243" s="26"/>
      <c r="AZ2243" s="26"/>
      <c r="BA2243" s="26"/>
      <c r="BB2243" s="26"/>
      <c r="BC2243" s="26"/>
      <c r="BD2243" s="26"/>
      <c r="BE2243" s="26"/>
      <c r="BF2243" s="26"/>
      <c r="BG2243" s="26"/>
      <c r="BH2243" s="26"/>
    </row>
    <row r="2244">
      <c r="A2244" s="18" t="str">
        <f t="shared" si="1"/>
        <v>The Americas_Canada-The Americas_2007</v>
      </c>
      <c r="B2244" s="19" t="s">
        <v>258</v>
      </c>
      <c r="C2244" s="20" t="s">
        <v>268</v>
      </c>
      <c r="D2244" s="21" t="s">
        <v>86</v>
      </c>
      <c r="E2244" s="22">
        <v>1.31E12</v>
      </c>
      <c r="F2244" s="22">
        <f t="shared" si="2"/>
        <v>39832.24483</v>
      </c>
      <c r="G2244" s="23">
        <v>0.1</v>
      </c>
      <c r="H2244" s="23">
        <v>3904.0</v>
      </c>
      <c r="I2244" s="23">
        <v>0.058</v>
      </c>
      <c r="J2244" s="24">
        <f t="shared" ref="J2244:J2245" si="1290">IF(AND( C2244=C2243,D2244&gt;D2243),J2243,"")</f>
        <v>271967</v>
      </c>
      <c r="K2244" s="24">
        <f t="shared" si="3"/>
        <v>0.008269508496</v>
      </c>
      <c r="L2244" s="24">
        <f t="shared" ref="L2244:L2245" si="1291">IF(AND(C2244=C2243,C2244&gt;C2243),C2243,0)</f>
        <v>0</v>
      </c>
      <c r="M2244" s="24">
        <f t="shared" si="5"/>
        <v>0</v>
      </c>
      <c r="N2244" s="24">
        <f>IFNA(VLOOKUP(A2244,'HUMAN RESOURCES processed'!$A$2:$M$2692,5,0))</f>
        <v>0.011</v>
      </c>
      <c r="O2244" s="24">
        <f>IFNA(VLOOKUP(A2244,'HUMAN RESOURCES processed'!$A$2:$M$2692,6,0))</f>
        <v>0.005</v>
      </c>
      <c r="P2244" s="24">
        <f>IFNA(VLOOKUP(A2244,'HUMAN RESOURCES processed'!$A$2:$M$2692,7,0))</f>
        <v>83</v>
      </c>
      <c r="Q2244" s="24">
        <f>IFNA(VLOOKUP(A2244,'HUMAN RESOURCES processed'!$A$2:$M$2692,8,0))</f>
        <v>78</v>
      </c>
      <c r="R2244" s="24">
        <f t="shared" si="6"/>
        <v>80.5</v>
      </c>
      <c r="S2244" s="24">
        <f>IFNA(VLOOKUP(A2244,'HUMAN RESOURCES processed'!$A$2:$M$2692,9,0))</f>
        <v>0.171</v>
      </c>
      <c r="T2244" s="24">
        <f>IFNA(VLOOKUP(A2244,'HUMAN RESOURCES processed'!$A$2:$M$2692,10,0))</f>
        <v>0.695</v>
      </c>
      <c r="U2244" s="24">
        <f>IFNA(VLOOKUP(A2244,'HUMAN RESOURCES processed'!$A$2:$M$2692,11,0))</f>
        <v>0.134</v>
      </c>
      <c r="V2244" s="24">
        <f>IFNA(VLOOKUP(A2244,'HUMAN RESOURCES processed'!$A$2:$M$2692,12,0))</f>
        <v>32887928</v>
      </c>
      <c r="W2244" s="24">
        <f>IFNA(VLOOKUP(A2244,'HUMAN RESOURCES processed'!$A$2:$M$2692,13,0))</f>
        <v>0.804</v>
      </c>
      <c r="X2244" s="24">
        <f>IFNA(VLOOKUP(A2244,'TOURISM processed'!$A$2:$F$2692,5,0))</f>
        <v>17961000000</v>
      </c>
      <c r="Y2244" s="24">
        <f>IFNA(VLOOKUP(A2244,'TOURISM processed'!$A$2:$F$2692,6,0))</f>
        <v>31099000000</v>
      </c>
      <c r="Z2244" s="24">
        <f t="shared" si="7"/>
        <v>945.6053297</v>
      </c>
      <c r="AA2244" s="24">
        <f>IFNA(VLOOKUP(A2244,'BUSINESS processed'!A2244:J4934,5,0))</f>
        <v>0.443</v>
      </c>
      <c r="AB2244" s="24">
        <f>IFNA(VLOOKUP(A2244,'BUSINESS processed'!A2244:J4934,6,0))</f>
        <v>3</v>
      </c>
      <c r="AC2244" s="24">
        <f t="shared" si="1288"/>
        <v>0</v>
      </c>
      <c r="AD2244" s="24">
        <f>IFNA(VLOOKUP(A2244,'BUSINESS processed'!A2244:J4934,8,0))</f>
        <v>119</v>
      </c>
      <c r="AE2244" s="24">
        <f>IFNA(VLOOKUP(A2244,'BUSINESS processed'!A2244:J4934,9,0))</f>
        <v>0.732</v>
      </c>
      <c r="AF2244" s="27">
        <f>IFNA(VLOOKUP(A2244,'BUSINESS processed'!A2244:J4934,10,0))</f>
        <v>0.615</v>
      </c>
      <c r="AG2244" s="26"/>
      <c r="AH2244" s="26"/>
      <c r="AI2244" s="26"/>
      <c r="AJ2244" s="26"/>
      <c r="AK2244" s="26"/>
      <c r="AL2244" s="26"/>
      <c r="AM2244" s="26"/>
      <c r="AN2244" s="26"/>
      <c r="AO2244" s="26"/>
      <c r="AP2244" s="26"/>
      <c r="AQ2244" s="26"/>
      <c r="AR2244" s="26"/>
      <c r="AS2244" s="26"/>
      <c r="AT2244" s="26"/>
      <c r="AU2244" s="26"/>
      <c r="AV2244" s="26"/>
      <c r="AW2244" s="26"/>
      <c r="AX2244" s="26"/>
      <c r="AY2244" s="26"/>
      <c r="AZ2244" s="26"/>
      <c r="BA2244" s="26"/>
      <c r="BB2244" s="26"/>
      <c r="BC2244" s="26"/>
      <c r="BD2244" s="26"/>
      <c r="BE2244" s="26"/>
      <c r="BF2244" s="26"/>
      <c r="BG2244" s="26"/>
      <c r="BH2244" s="26"/>
    </row>
    <row r="2245">
      <c r="A2245" s="18" t="str">
        <f t="shared" si="1"/>
        <v>The Americas_Canada-The Americas_2008</v>
      </c>
      <c r="B2245" s="19" t="s">
        <v>258</v>
      </c>
      <c r="C2245" s="20" t="s">
        <v>268</v>
      </c>
      <c r="D2245" s="21" t="s">
        <v>87</v>
      </c>
      <c r="E2245" s="22">
        <v>1.46E12</v>
      </c>
      <c r="F2245" s="22">
        <f t="shared" si="2"/>
        <v>43915.3573</v>
      </c>
      <c r="G2245" s="23">
        <v>0.1</v>
      </c>
      <c r="H2245" s="23">
        <v>4330.0</v>
      </c>
      <c r="I2245" s="23">
        <v>0.061</v>
      </c>
      <c r="J2245" s="24">
        <f t="shared" si="1290"/>
        <v>271967</v>
      </c>
      <c r="K2245" s="24">
        <f t="shared" si="3"/>
        <v>0.008180498616</v>
      </c>
      <c r="L2245" s="24">
        <f t="shared" si="1291"/>
        <v>0</v>
      </c>
      <c r="M2245" s="24">
        <f t="shared" si="5"/>
        <v>0</v>
      </c>
      <c r="N2245" s="24">
        <f>IFNA(VLOOKUP(A2245,'HUMAN RESOURCES processed'!$A$2:$M$2692,5,0))</f>
        <v>0.011</v>
      </c>
      <c r="O2245" s="24">
        <f>IFNA(VLOOKUP(A2245,'HUMAN RESOURCES processed'!$A$2:$M$2692,6,0))</f>
        <v>0.005</v>
      </c>
      <c r="P2245" s="24">
        <f>IFNA(VLOOKUP(A2245,'HUMAN RESOURCES processed'!$A$2:$M$2692,7,0))</f>
        <v>83</v>
      </c>
      <c r="Q2245" s="24">
        <f>IFNA(VLOOKUP(A2245,'HUMAN RESOURCES processed'!$A$2:$M$2692,8,0))</f>
        <v>78</v>
      </c>
      <c r="R2245" s="24">
        <f t="shared" si="6"/>
        <v>80.5</v>
      </c>
      <c r="S2245" s="24">
        <f>IFNA(VLOOKUP(A2245,'HUMAN RESOURCES processed'!$A$2:$M$2692,9,0))</f>
        <v>0.168</v>
      </c>
      <c r="T2245" s="24">
        <f>IFNA(VLOOKUP(A2245,'HUMAN RESOURCES processed'!$A$2:$M$2692,10,0))</f>
        <v>0.695</v>
      </c>
      <c r="U2245" s="24">
        <f>IFNA(VLOOKUP(A2245,'HUMAN RESOURCES processed'!$A$2:$M$2692,11,0))</f>
        <v>0.136</v>
      </c>
      <c r="V2245" s="24">
        <f>IFNA(VLOOKUP(A2245,'HUMAN RESOURCES processed'!$A$2:$M$2692,12,0))</f>
        <v>33245773</v>
      </c>
      <c r="W2245" s="24">
        <f>IFNA(VLOOKUP(A2245,'HUMAN RESOURCES processed'!$A$2:$M$2692,13,0))</f>
        <v>0.806</v>
      </c>
      <c r="X2245" s="24">
        <f>IFNA(VLOOKUP(A2245,'TOURISM processed'!$A$2:$F$2692,5,0))</f>
        <v>18191000000</v>
      </c>
      <c r="Y2245" s="24">
        <f>IFNA(VLOOKUP(A2245,'TOURISM processed'!$A$2:$F$2692,6,0))</f>
        <v>33844000000</v>
      </c>
      <c r="Z2245" s="24">
        <f t="shared" si="7"/>
        <v>1017.994077</v>
      </c>
      <c r="AA2245" s="24">
        <f>IFNA(VLOOKUP(A2245,'BUSINESS processed'!A2245:J4935,5,0))</f>
        <v>0.441</v>
      </c>
      <c r="AB2245" s="24">
        <f>IFNA(VLOOKUP(A2245,'BUSINESS processed'!A2245:J4935,6,0))</f>
        <v>5</v>
      </c>
      <c r="AC2245" s="24">
        <f t="shared" si="1288"/>
        <v>0</v>
      </c>
      <c r="AD2245" s="24">
        <f>IFNA(VLOOKUP(A2245,'BUSINESS processed'!A2245:J4935,8,0))</f>
        <v>119</v>
      </c>
      <c r="AE2245" s="24">
        <f>IFNA(VLOOKUP(A2245,'BUSINESS processed'!A2245:J4935,9,0))</f>
        <v>0.767</v>
      </c>
      <c r="AF2245" s="27">
        <f>IFNA(VLOOKUP(A2245,'BUSINESS processed'!A2245:J4935,10,0))</f>
        <v>0.662</v>
      </c>
      <c r="AG2245" s="26"/>
      <c r="AH2245" s="26"/>
      <c r="AI2245" s="26"/>
      <c r="AJ2245" s="26"/>
      <c r="AK2245" s="26"/>
      <c r="AL2245" s="26"/>
      <c r="AM2245" s="26"/>
      <c r="AN2245" s="26"/>
      <c r="AO2245" s="26"/>
      <c r="AP2245" s="26"/>
      <c r="AQ2245" s="26"/>
      <c r="AR2245" s="26"/>
      <c r="AS2245" s="26"/>
      <c r="AT2245" s="26"/>
      <c r="AU2245" s="26"/>
      <c r="AV2245" s="26"/>
      <c r="AW2245" s="26"/>
      <c r="AX2245" s="26"/>
      <c r="AY2245" s="26"/>
      <c r="AZ2245" s="26"/>
      <c r="BA2245" s="26"/>
      <c r="BB2245" s="26"/>
      <c r="BC2245" s="26"/>
      <c r="BD2245" s="26"/>
      <c r="BE2245" s="26"/>
      <c r="BF2245" s="26"/>
      <c r="BG2245" s="26"/>
      <c r="BH2245" s="26"/>
    </row>
    <row r="2246">
      <c r="A2246" s="18" t="str">
        <f t="shared" si="1"/>
        <v>The Americas_Canada-The Americas_2009</v>
      </c>
      <c r="B2246" s="19" t="s">
        <v>258</v>
      </c>
      <c r="C2246" s="20" t="s">
        <v>268</v>
      </c>
      <c r="D2246" s="21" t="s">
        <v>88</v>
      </c>
      <c r="E2246" s="22">
        <v>1.54E12</v>
      </c>
      <c r="F2246" s="22">
        <f t="shared" si="2"/>
        <v>45794.39311</v>
      </c>
      <c r="G2246" s="23">
        <v>0.103</v>
      </c>
      <c r="H2246" s="23">
        <v>4623.0</v>
      </c>
      <c r="I2246" s="23">
        <v>0.047</v>
      </c>
      <c r="J2246" s="24">
        <f>IFNA(VLOOKUP(A2246,'ENERGY processed'!$A$2:$H$2692,7,0),"")</f>
        <v>256744</v>
      </c>
      <c r="K2246" s="24">
        <f t="shared" si="3"/>
        <v>0.007634698483</v>
      </c>
      <c r="L2246" s="24">
        <f>IFNA(VLOOKUP(A2246,'ENERGY processed'!$A$2:$H$2692,8,0),"")</f>
        <v>543834.5</v>
      </c>
      <c r="M2246" s="24">
        <f t="shared" si="5"/>
        <v>0.01617179927</v>
      </c>
      <c r="N2246" s="24">
        <f>IFNA(VLOOKUP(A2246,'HUMAN RESOURCES processed'!$A$2:$M$2692,5,0))</f>
        <v>0.011</v>
      </c>
      <c r="O2246" s="24">
        <f>IFNA(VLOOKUP(A2246,'HUMAN RESOURCES processed'!$A$2:$M$2692,6,0))</f>
        <v>0.005</v>
      </c>
      <c r="P2246" s="24">
        <f>IFNA(VLOOKUP(A2246,'HUMAN RESOURCES processed'!$A$2:$M$2692,7,0))</f>
        <v>83</v>
      </c>
      <c r="Q2246" s="24">
        <f>IFNA(VLOOKUP(A2246,'HUMAN RESOURCES processed'!$A$2:$M$2692,8,0))</f>
        <v>79</v>
      </c>
      <c r="R2246" s="24">
        <f t="shared" si="6"/>
        <v>81</v>
      </c>
      <c r="S2246" s="24">
        <f>IFNA(VLOOKUP(A2246,'HUMAN RESOURCES processed'!$A$2:$M$2692,9,0))</f>
        <v>0.166</v>
      </c>
      <c r="T2246" s="24">
        <f>IFNA(VLOOKUP(A2246,'HUMAN RESOURCES processed'!$A$2:$M$2692,10,0))</f>
        <v>0.695</v>
      </c>
      <c r="U2246" s="24">
        <f>IFNA(VLOOKUP(A2246,'HUMAN RESOURCES processed'!$A$2:$M$2692,11,0))</f>
        <v>0.139</v>
      </c>
      <c r="V2246" s="24">
        <f>IFNA(VLOOKUP(A2246,'HUMAN RESOURCES processed'!$A$2:$M$2692,12,0))</f>
        <v>33628571</v>
      </c>
      <c r="W2246" s="24">
        <f>IFNA(VLOOKUP(A2246,'HUMAN RESOURCES processed'!$A$2:$M$2692,13,0))</f>
        <v>0.808</v>
      </c>
      <c r="X2246" s="24">
        <f>IFNA(VLOOKUP(A2246,'TOURISM processed'!$A$2:$F$2692,5,0))</f>
        <v>15568000000</v>
      </c>
      <c r="Y2246" s="24">
        <f>IFNA(VLOOKUP(A2246,'TOURISM processed'!$A$2:$F$2692,6,0))</f>
        <v>30065000000</v>
      </c>
      <c r="Z2246" s="24">
        <f t="shared" si="7"/>
        <v>894.0314472</v>
      </c>
      <c r="AA2246" s="24">
        <f>IFNA(VLOOKUP(A2246,'BUSINESS processed'!A2246:J4936,5,0))</f>
        <v>0.423</v>
      </c>
      <c r="AB2246" s="24">
        <f>IFNA(VLOOKUP(A2246,'BUSINESS processed'!A2246:J4936,6,0))</f>
        <v>5</v>
      </c>
      <c r="AC2246" s="24">
        <f t="shared" si="1288"/>
        <v>0</v>
      </c>
      <c r="AD2246" s="24">
        <f>IFNA(VLOOKUP(A2246,'BUSINESS processed'!A2246:J4936,8,0))</f>
        <v>119</v>
      </c>
      <c r="AE2246" s="24">
        <f>IFNA(VLOOKUP(A2246,'BUSINESS processed'!A2246:J4936,9,0))</f>
        <v>0.803</v>
      </c>
      <c r="AF2246" s="27">
        <f>IFNA(VLOOKUP(A2246,'BUSINESS processed'!A2246:J4936,10,0))</f>
        <v>0.705</v>
      </c>
      <c r="AG2246" s="26"/>
      <c r="AH2246" s="26"/>
      <c r="AI2246" s="26"/>
      <c r="AJ2246" s="26"/>
      <c r="AK2246" s="26"/>
      <c r="AL2246" s="26"/>
      <c r="AM2246" s="26"/>
      <c r="AN2246" s="26"/>
      <c r="AO2246" s="26"/>
      <c r="AP2246" s="26"/>
      <c r="AQ2246" s="26"/>
      <c r="AR2246" s="26"/>
      <c r="AS2246" s="26"/>
      <c r="AT2246" s="26"/>
      <c r="AU2246" s="26"/>
      <c r="AV2246" s="26"/>
      <c r="AW2246" s="26"/>
      <c r="AX2246" s="26"/>
      <c r="AY2246" s="26"/>
      <c r="AZ2246" s="26"/>
      <c r="BA2246" s="26"/>
      <c r="BB2246" s="26"/>
      <c r="BC2246" s="26"/>
      <c r="BD2246" s="26"/>
      <c r="BE2246" s="26"/>
      <c r="BF2246" s="26"/>
      <c r="BG2246" s="26"/>
      <c r="BH2246" s="26"/>
    </row>
    <row r="2247">
      <c r="A2247" s="18" t="str">
        <f t="shared" si="1"/>
        <v>The Americas_Canada-The Americas_2010</v>
      </c>
      <c r="B2247" s="19" t="s">
        <v>258</v>
      </c>
      <c r="C2247" s="20" t="s">
        <v>268</v>
      </c>
      <c r="D2247" s="21" t="s">
        <v>89</v>
      </c>
      <c r="E2247" s="22">
        <v>1.37E12</v>
      </c>
      <c r="F2247" s="22">
        <f t="shared" si="2"/>
        <v>40287.86829</v>
      </c>
      <c r="G2247" s="23">
        <v>0.114</v>
      </c>
      <c r="H2247" s="23">
        <v>4528.0</v>
      </c>
      <c r="I2247" s="23">
        <v>0.024</v>
      </c>
      <c r="J2247" s="24">
        <f>IFNA(VLOOKUP(A2247,'ENERGY processed'!$A$2:$H$2692,7,0),"")</f>
        <v>268302</v>
      </c>
      <c r="K2247" s="24">
        <f t="shared" si="3"/>
        <v>0.007890011414</v>
      </c>
      <c r="L2247" s="24">
        <f>IFNA(VLOOKUP(A2247,'ENERGY processed'!$A$2:$H$2692,8,0),"")</f>
        <v>550233</v>
      </c>
      <c r="M2247" s="24">
        <f t="shared" si="5"/>
        <v>0.0161808136</v>
      </c>
      <c r="N2247" s="24">
        <f>IFNA(VLOOKUP(A2247,'HUMAN RESOURCES processed'!$A$2:$M$2692,5,0))</f>
        <v>0.011</v>
      </c>
      <c r="O2247" s="24">
        <f>IFNA(VLOOKUP(A2247,'HUMAN RESOURCES processed'!$A$2:$M$2692,6,0))</f>
        <v>0.005</v>
      </c>
      <c r="P2247" s="24">
        <f>IFNA(VLOOKUP(A2247,'HUMAN RESOURCES processed'!$A$2:$M$2692,7,0))</f>
        <v>83</v>
      </c>
      <c r="Q2247" s="24">
        <f>IFNA(VLOOKUP(A2247,'HUMAN RESOURCES processed'!$A$2:$M$2692,8,0))</f>
        <v>79</v>
      </c>
      <c r="R2247" s="24">
        <f t="shared" si="6"/>
        <v>81</v>
      </c>
      <c r="S2247" s="24">
        <f>IFNA(VLOOKUP(A2247,'HUMAN RESOURCES processed'!$A$2:$M$2692,9,0))</f>
        <v>0.165</v>
      </c>
      <c r="T2247" s="24">
        <f>IFNA(VLOOKUP(A2247,'HUMAN RESOURCES processed'!$A$2:$M$2692,10,0))</f>
        <v>0.694</v>
      </c>
      <c r="U2247" s="24">
        <f>IFNA(VLOOKUP(A2247,'HUMAN RESOURCES processed'!$A$2:$M$2692,11,0))</f>
        <v>0.142</v>
      </c>
      <c r="V2247" s="24">
        <f>IFNA(VLOOKUP(A2247,'HUMAN RESOURCES processed'!$A$2:$M$2692,12,0))</f>
        <v>34005274</v>
      </c>
      <c r="W2247" s="24">
        <f>IFNA(VLOOKUP(A2247,'HUMAN RESOURCES processed'!$A$2:$M$2692,13,0))</f>
        <v>0.809</v>
      </c>
      <c r="X2247" s="24">
        <f>IFNA(VLOOKUP(A2247,'TOURISM processed'!$A$2:$F$2692,5,0))</f>
        <v>18438000000</v>
      </c>
      <c r="Y2247" s="24">
        <f>IFNA(VLOOKUP(A2247,'TOURISM processed'!$A$2:$F$2692,6,0))</f>
        <v>36975000000</v>
      </c>
      <c r="Z2247" s="24">
        <f t="shared" si="7"/>
        <v>1087.331336</v>
      </c>
      <c r="AA2247" s="24">
        <f>IFNA(VLOOKUP(A2247,'BUSINESS processed'!A2247:J4937,5,0))</f>
        <v>0.277</v>
      </c>
      <c r="AB2247" s="24">
        <f>IFNA(VLOOKUP(A2247,'BUSINESS processed'!A2247:J4937,6,0))</f>
        <v>5</v>
      </c>
      <c r="AC2247" s="24">
        <f t="shared" si="1288"/>
        <v>0</v>
      </c>
      <c r="AD2247" s="24">
        <f>IFNA(VLOOKUP(A2247,'BUSINESS processed'!A2247:J4937,8,0))</f>
        <v>131</v>
      </c>
      <c r="AE2247" s="24">
        <f>IFNA(VLOOKUP(A2247,'BUSINESS processed'!A2247:J4937,9,0))</f>
        <v>0.803</v>
      </c>
      <c r="AF2247" s="27">
        <f>IFNA(VLOOKUP(A2247,'BUSINESS processed'!A2247:J4937,10,0))</f>
        <v>0.757</v>
      </c>
      <c r="AG2247" s="26"/>
      <c r="AH2247" s="26"/>
      <c r="AI2247" s="26"/>
      <c r="AJ2247" s="26"/>
      <c r="AK2247" s="26"/>
      <c r="AL2247" s="26"/>
      <c r="AM2247" s="26"/>
      <c r="AN2247" s="26"/>
      <c r="AO2247" s="26"/>
      <c r="AP2247" s="26"/>
      <c r="AQ2247" s="26"/>
      <c r="AR2247" s="26"/>
      <c r="AS2247" s="26"/>
      <c r="AT2247" s="26"/>
      <c r="AU2247" s="26"/>
      <c r="AV2247" s="26"/>
      <c r="AW2247" s="26"/>
      <c r="AX2247" s="26"/>
      <c r="AY2247" s="26"/>
      <c r="AZ2247" s="26"/>
      <c r="BA2247" s="26"/>
      <c r="BB2247" s="26"/>
      <c r="BC2247" s="26"/>
      <c r="BD2247" s="26"/>
      <c r="BE2247" s="26"/>
      <c r="BF2247" s="26"/>
      <c r="BG2247" s="26"/>
      <c r="BH2247" s="26"/>
    </row>
    <row r="2248">
      <c r="A2248" s="18" t="str">
        <f t="shared" si="1"/>
        <v>The Americas_Canada-The Americas_2011</v>
      </c>
      <c r="B2248" s="19" t="s">
        <v>258</v>
      </c>
      <c r="C2248" s="20" t="s">
        <v>268</v>
      </c>
      <c r="D2248" s="21" t="s">
        <v>90</v>
      </c>
      <c r="E2248" s="22">
        <v>1.61E12</v>
      </c>
      <c r="F2248" s="22">
        <f t="shared" si="2"/>
        <v>46880.30497</v>
      </c>
      <c r="G2248" s="23">
        <v>0.114</v>
      </c>
      <c r="H2248" s="23">
        <v>5273.0</v>
      </c>
      <c r="I2248" s="23">
        <v>0.026</v>
      </c>
      <c r="J2248" s="24">
        <f>IF(AND( C2248=C2247,D2248&gt;D2247),J2247,"")</f>
        <v>268302</v>
      </c>
      <c r="K2248" s="24">
        <f t="shared" si="3"/>
        <v>0.007812471792</v>
      </c>
      <c r="L2248" s="24">
        <f>IF(AND(C2248=C2247,C2248&gt;C2247),C2247,0)</f>
        <v>0</v>
      </c>
      <c r="M2248" s="24">
        <f t="shared" si="5"/>
        <v>0</v>
      </c>
      <c r="N2248" s="24">
        <f>IFNA(VLOOKUP(A2248,'HUMAN RESOURCES processed'!$A$2:$M$2692,5,0))</f>
        <v>0.011</v>
      </c>
      <c r="O2248" s="24">
        <f>IFNA(VLOOKUP(A2248,'HUMAN RESOURCES processed'!$A$2:$M$2692,6,0))</f>
        <v>0.005</v>
      </c>
      <c r="P2248" s="24">
        <f>IFNA(VLOOKUP(A2248,'HUMAN RESOURCES processed'!$A$2:$M$2692,7,0))</f>
        <v>83</v>
      </c>
      <c r="Q2248" s="24">
        <f>IFNA(VLOOKUP(A2248,'HUMAN RESOURCES processed'!$A$2:$M$2692,8,0))</f>
        <v>79</v>
      </c>
      <c r="R2248" s="24">
        <f t="shared" si="6"/>
        <v>81</v>
      </c>
      <c r="S2248" s="24">
        <f>IFNA(VLOOKUP(A2248,'HUMAN RESOURCES processed'!$A$2:$M$2692,9,0))</f>
        <v>0.164</v>
      </c>
      <c r="T2248" s="24">
        <f>IFNA(VLOOKUP(A2248,'HUMAN RESOURCES processed'!$A$2:$M$2692,10,0))</f>
        <v>0.691</v>
      </c>
      <c r="U2248" s="24">
        <f>IFNA(VLOOKUP(A2248,'HUMAN RESOURCES processed'!$A$2:$M$2692,11,0))</f>
        <v>0.145</v>
      </c>
      <c r="V2248" s="24">
        <f>IFNA(VLOOKUP(A2248,'HUMAN RESOURCES processed'!$A$2:$M$2692,12,0))</f>
        <v>34342780</v>
      </c>
      <c r="W2248" s="24">
        <f>IFNA(VLOOKUP(A2248,'HUMAN RESOURCES processed'!$A$2:$M$2692,13,0))</f>
        <v>0.811</v>
      </c>
      <c r="X2248" s="24">
        <f>IFNA(VLOOKUP(A2248,'TOURISM processed'!$A$2:$F$2692,5,0))</f>
        <v>19989000000</v>
      </c>
      <c r="Y2248" s="24">
        <f>IFNA(VLOOKUP(A2248,'TOURISM processed'!$A$2:$F$2692,6,0))</f>
        <v>41234000000</v>
      </c>
      <c r="Z2248" s="24">
        <f t="shared" si="7"/>
        <v>1200.659935</v>
      </c>
      <c r="AA2248" s="24">
        <f>IFNA(VLOOKUP(A2248,'BUSINESS processed'!A2248:J4938,5,0))</f>
        <v>0.261</v>
      </c>
      <c r="AB2248" s="24">
        <f>IFNA(VLOOKUP(A2248,'BUSINESS processed'!A2248:J4938,6,0))</f>
        <v>5</v>
      </c>
      <c r="AC2248" s="24">
        <f t="shared" si="1288"/>
        <v>0</v>
      </c>
      <c r="AD2248" s="24">
        <f>IFNA(VLOOKUP(A2248,'BUSINESS processed'!A2248:J4938,8,0))</f>
        <v>131</v>
      </c>
      <c r="AE2248" s="24">
        <f>IFNA(VLOOKUP(A2248,'BUSINESS processed'!A2248:J4938,9,0))</f>
        <v>0.83</v>
      </c>
      <c r="AF2248" s="27">
        <f>IFNA(VLOOKUP(A2248,'BUSINESS processed'!A2248:J4938,10,0))</f>
        <v>0.794</v>
      </c>
      <c r="AG2248" s="26"/>
      <c r="AH2248" s="26"/>
      <c r="AI2248" s="26"/>
      <c r="AJ2248" s="26"/>
      <c r="AK2248" s="26"/>
      <c r="AL2248" s="26"/>
      <c r="AM2248" s="26"/>
      <c r="AN2248" s="26"/>
      <c r="AO2248" s="26"/>
      <c r="AP2248" s="26"/>
      <c r="AQ2248" s="26"/>
      <c r="AR2248" s="26"/>
      <c r="AS2248" s="26"/>
      <c r="AT2248" s="26"/>
      <c r="AU2248" s="26"/>
      <c r="AV2248" s="26"/>
      <c r="AW2248" s="26"/>
      <c r="AX2248" s="26"/>
      <c r="AY2248" s="26"/>
      <c r="AZ2248" s="26"/>
      <c r="BA2248" s="26"/>
      <c r="BB2248" s="26"/>
      <c r="BC2248" s="26"/>
      <c r="BD2248" s="26"/>
      <c r="BE2248" s="26"/>
      <c r="BF2248" s="26"/>
      <c r="BG2248" s="26"/>
      <c r="BH2248" s="26"/>
    </row>
    <row r="2249">
      <c r="A2249" s="18" t="str">
        <f t="shared" si="1"/>
        <v>The Americas_Canada-The Americas_2012</v>
      </c>
      <c r="B2249" s="19" t="s">
        <v>258</v>
      </c>
      <c r="C2249" s="20" t="s">
        <v>268</v>
      </c>
      <c r="D2249" s="21" t="s">
        <v>91</v>
      </c>
      <c r="E2249" s="22">
        <v>1.78E12</v>
      </c>
      <c r="F2249" s="22">
        <f t="shared" si="2"/>
        <v>51216.66629</v>
      </c>
      <c r="G2249" s="23">
        <v>0.109</v>
      </c>
      <c r="H2249" s="23">
        <v>5656.0</v>
      </c>
      <c r="I2249" s="23">
        <v>0.03</v>
      </c>
      <c r="J2249" s="24">
        <f>IFNA(VLOOKUP(A2249,'ENERGY processed'!$A$2:$H$2692,7,0),"")</f>
        <v>267619</v>
      </c>
      <c r="K2249" s="24">
        <f t="shared" si="3"/>
        <v>0.007700310684</v>
      </c>
      <c r="L2249" s="24">
        <f>IFNA(VLOOKUP(A2249,'ENERGY processed'!$A$2:$H$2692,8,0),"")</f>
        <v>552349</v>
      </c>
      <c r="M2249" s="24">
        <f t="shared" si="5"/>
        <v>0.01589296315</v>
      </c>
      <c r="N2249" s="24">
        <f>IFNA(VLOOKUP(A2249,'HUMAN RESOURCES processed'!$A$2:$M$2692,5,0))</f>
        <v>0.011</v>
      </c>
      <c r="O2249" s="24">
        <f>IFNA(VLOOKUP(A2249,'HUMAN RESOURCES processed'!$A$2:$M$2692,6,0))</f>
        <v>0.005</v>
      </c>
      <c r="P2249" s="24">
        <f>IFNA(VLOOKUP(A2249,'HUMAN RESOURCES processed'!$A$2:$M$2692,7,0))</f>
        <v>83</v>
      </c>
      <c r="Q2249" s="24">
        <f>IFNA(VLOOKUP(A2249,'HUMAN RESOURCES processed'!$A$2:$M$2692,8,0))</f>
        <v>79</v>
      </c>
      <c r="R2249" s="24">
        <f t="shared" si="6"/>
        <v>81</v>
      </c>
      <c r="S2249" s="24">
        <f>IFNA(VLOOKUP(A2249,'HUMAN RESOURCES processed'!$A$2:$M$2692,9,0))</f>
        <v>0.164</v>
      </c>
      <c r="T2249" s="24">
        <f>IFNA(VLOOKUP(A2249,'HUMAN RESOURCES processed'!$A$2:$M$2692,10,0))</f>
        <v>0.688</v>
      </c>
      <c r="U2249" s="24">
        <f>IFNA(VLOOKUP(A2249,'HUMAN RESOURCES processed'!$A$2:$M$2692,11,0))</f>
        <v>0.148</v>
      </c>
      <c r="V2249" s="24">
        <f>IFNA(VLOOKUP(A2249,'HUMAN RESOURCES processed'!$A$2:$M$2692,12,0))</f>
        <v>34754312</v>
      </c>
      <c r="W2249" s="24">
        <f>IFNA(VLOOKUP(A2249,'HUMAN RESOURCES processed'!$A$2:$M$2692,13,0))</f>
        <v>0.813</v>
      </c>
      <c r="X2249" s="24">
        <f>IFNA(VLOOKUP(A2249,'TOURISM processed'!$A$2:$F$2692,5,0))</f>
        <v>20696000000</v>
      </c>
      <c r="Y2249" s="24">
        <f>IFNA(VLOOKUP(A2249,'TOURISM processed'!$A$2:$F$2692,6,0))</f>
        <v>43010000000</v>
      </c>
      <c r="Z2249" s="24">
        <f t="shared" si="7"/>
        <v>1237.544279</v>
      </c>
      <c r="AA2249" s="24">
        <f>IFNA(VLOOKUP(A2249,'BUSINESS processed'!A2249:J4939,5,0))</f>
        <v>0.246</v>
      </c>
      <c r="AB2249" s="24">
        <f>IFNA(VLOOKUP(A2249,'BUSINESS processed'!A2249:J4939,6,0))</f>
        <v>5</v>
      </c>
      <c r="AC2249" s="24">
        <f>IFNA(VLOOKUP(A2249,'BUSINESS processed'!A2249:J4939,7,0))</f>
        <v>17</v>
      </c>
      <c r="AD2249" s="24">
        <f>IFNA(VLOOKUP(A2249,'BUSINESS processed'!A2249:J4939,8,0))</f>
        <v>131</v>
      </c>
      <c r="AE2249" s="24">
        <f>IFNA(VLOOKUP(A2249,'BUSINESS processed'!A2249:J4939,9,0))</f>
        <v>0.83</v>
      </c>
      <c r="AF2249" s="27">
        <f>IFNA(VLOOKUP(A2249,'BUSINESS processed'!A2249:J4939,10,0))</f>
        <v>0.801</v>
      </c>
      <c r="AG2249" s="26"/>
      <c r="AH2249" s="26"/>
      <c r="AI2249" s="26"/>
      <c r="AJ2249" s="26"/>
      <c r="AK2249" s="26"/>
      <c r="AL2249" s="26"/>
      <c r="AM2249" s="26"/>
      <c r="AN2249" s="26"/>
      <c r="AO2249" s="26"/>
      <c r="AP2249" s="26"/>
      <c r="AQ2249" s="26"/>
      <c r="AR2249" s="26"/>
      <c r="AS2249" s="26"/>
      <c r="AT2249" s="26"/>
      <c r="AU2249" s="26"/>
      <c r="AV2249" s="26"/>
      <c r="AW2249" s="26"/>
      <c r="AX2249" s="26"/>
      <c r="AY2249" s="26"/>
      <c r="AZ2249" s="26"/>
      <c r="BA2249" s="26"/>
      <c r="BB2249" s="26"/>
      <c r="BC2249" s="26"/>
      <c r="BD2249" s="26"/>
      <c r="BE2249" s="26"/>
      <c r="BF2249" s="26"/>
      <c r="BG2249" s="26"/>
      <c r="BH2249" s="26"/>
    </row>
    <row r="2250">
      <c r="A2250" s="18" t="str">
        <f t="shared" si="1"/>
        <v>The Americas_Cayman Islands-The Americas_2000</v>
      </c>
      <c r="B2250" s="19" t="s">
        <v>258</v>
      </c>
      <c r="C2250" s="20" t="s">
        <v>269</v>
      </c>
      <c r="D2250" s="21" t="s">
        <v>70</v>
      </c>
      <c r="E2250" s="20">
        <f t="shared" ref="E2250:E2262" si="1292">IF(AND(C2250=C2249,D2250&gt;D2249),E2249,0)</f>
        <v>0</v>
      </c>
      <c r="F2250" s="22">
        <f t="shared" si="2"/>
        <v>0</v>
      </c>
      <c r="G2250" s="39">
        <f t="shared" ref="G2250:G2262" si="1293">IF(AND(C2250=C2249,D2250&gt;D2249),G2249,0)</f>
        <v>0</v>
      </c>
      <c r="H2250" s="39">
        <f t="shared" ref="H2250:H2262" si="1294">IF(AND(C2250=C2249,C2250&gt;C2249),C2249,0)</f>
        <v>0</v>
      </c>
      <c r="I2250" s="39">
        <f t="shared" ref="I2250:I2262" si="1295">IF(AND(C2250=C2249,D2250&gt;D2249),I2249,0)</f>
        <v>0</v>
      </c>
      <c r="J2250" s="24">
        <f t="shared" ref="J2250:J2262" si="1296">IF(AND( C2250=C2249,D2250&gt;D2249),J2249,0)</f>
        <v>0</v>
      </c>
      <c r="K2250" s="24">
        <f t="shared" si="3"/>
        <v>0</v>
      </c>
      <c r="L2250" s="24">
        <f t="shared" ref="L2250:L2251" si="1297">IF(AND(C2250=C2249,C2250&gt;C2249),C2249,0)</f>
        <v>0</v>
      </c>
      <c r="M2250" s="24">
        <f t="shared" si="5"/>
        <v>0</v>
      </c>
      <c r="N2250" s="24">
        <f t="shared" ref="N2250:N2256" si="1298">IF(AND(C2250=C2249,D2250&gt;D2249),K2249,0)</f>
        <v>0</v>
      </c>
      <c r="O2250" s="24">
        <f t="shared" ref="O2250:O2262" si="1299">IF(AND(C2250=C2249,D2250&gt;806),O2249,0)</f>
        <v>0</v>
      </c>
      <c r="P2250" s="24">
        <f t="shared" ref="P2250:P2262" si="1300">IF(AND(C2250=C2249,D2250&gt;D2249),P2249,0)</f>
        <v>0</v>
      </c>
      <c r="Q2250" s="24">
        <f t="shared" ref="Q2250:Q2262" si="1301">IF(AND(C2250=C2249,D2250&gt;D2249),Q2249,0)</f>
        <v>0</v>
      </c>
      <c r="R2250" s="24">
        <f t="shared" si="6"/>
        <v>0</v>
      </c>
      <c r="S2250" s="24">
        <f t="shared" ref="S2250:S2262" si="1302">IF(AND(C2250=C2249,D2250&gt;D2249),S2249,0)</f>
        <v>0</v>
      </c>
      <c r="T2250" s="24">
        <f t="shared" ref="T2250:T2262" si="1303">IF(AND(C2250=C2249,D2250&gt;D2249),T2249,0)</f>
        <v>0</v>
      </c>
      <c r="U2250" s="24">
        <f t="shared" ref="U2250:U2262" si="1304">IF(AND(C2250=C2249,D2250&gt;D2249),U2249,0)</f>
        <v>0</v>
      </c>
      <c r="V2250" s="24">
        <f>IFNA(VLOOKUP(A2250,'HUMAN RESOURCES processed'!$A$2:$M$2692,12,0))</f>
        <v>41685</v>
      </c>
      <c r="W2250" s="24">
        <f>IFNA(VLOOKUP(A2250,'HUMAN RESOURCES processed'!$A$2:$M$2692,13,0))</f>
        <v>1</v>
      </c>
      <c r="X2250" s="24">
        <f>IFNA(VLOOKUP(A2250,'TOURISM processed'!$A$2:$F$2692,5,0))</f>
        <v>559000000</v>
      </c>
      <c r="Y2250" s="24">
        <f t="shared" ref="Y2250:Y2255" si="1305">IF(AND(C2250=C2249,D2250&gt;D2249),Y2249,0)</f>
        <v>0</v>
      </c>
      <c r="Z2250" s="24">
        <f t="shared" si="7"/>
        <v>0</v>
      </c>
      <c r="AA2250" s="24">
        <f t="shared" ref="AA2250:AA2267" si="1306">IF(AND(C2250=C2249,D2250&gt;D2249),AA2249,0)</f>
        <v>0</v>
      </c>
      <c r="AB2250" s="24">
        <f t="shared" ref="AB2250:AB2265" si="1307">IF(AND(C2250=C2249,D2250&gt;D2249),AB2249,0)</f>
        <v>0</v>
      </c>
      <c r="AC2250" s="24">
        <f t="shared" ref="AC2250:AC2274" si="1308">IF(AND(C2250=C2249,D2250&gt;D2249),AC2249,0)</f>
        <v>0</v>
      </c>
      <c r="AD2250" s="24">
        <f t="shared" ref="AD2250:AD2267" si="1309">IF(AND(C2250=C2249,D2250&gt;D2249),AD2249,0)</f>
        <v>0</v>
      </c>
      <c r="AE2250" s="24">
        <f t="shared" ref="AE2250:AE2254" si="1310">IF(AND(C2250=C2249,D2250&gt;211),AE2249,0)</f>
        <v>0</v>
      </c>
      <c r="AF2250" s="27">
        <f>IFNA(VLOOKUP(A2250,'BUSINESS processed'!A2250:J4940,10,0))</f>
        <v>0.257</v>
      </c>
      <c r="AG2250" s="26"/>
      <c r="AH2250" s="26"/>
      <c r="AI2250" s="26"/>
      <c r="AJ2250" s="26"/>
      <c r="AK2250" s="26"/>
      <c r="AL2250" s="26"/>
      <c r="AM2250" s="26"/>
      <c r="AN2250" s="26"/>
      <c r="AO2250" s="26"/>
      <c r="AP2250" s="26"/>
      <c r="AQ2250" s="26"/>
      <c r="AR2250" s="26"/>
      <c r="AS2250" s="26"/>
      <c r="AT2250" s="26"/>
      <c r="AU2250" s="26"/>
      <c r="AV2250" s="26"/>
      <c r="AW2250" s="26"/>
      <c r="AX2250" s="26"/>
      <c r="AY2250" s="26"/>
      <c r="AZ2250" s="26"/>
      <c r="BA2250" s="26"/>
      <c r="BB2250" s="26"/>
      <c r="BC2250" s="26"/>
      <c r="BD2250" s="26"/>
      <c r="BE2250" s="26"/>
      <c r="BF2250" s="26"/>
      <c r="BG2250" s="26"/>
      <c r="BH2250" s="26"/>
    </row>
    <row r="2251">
      <c r="A2251" s="18" t="str">
        <f t="shared" si="1"/>
        <v>The Americas_Cayman Islands-The Americas_2001</v>
      </c>
      <c r="B2251" s="19" t="s">
        <v>258</v>
      </c>
      <c r="C2251" s="20" t="s">
        <v>269</v>
      </c>
      <c r="D2251" s="21" t="s">
        <v>71</v>
      </c>
      <c r="E2251" s="20">
        <f t="shared" si="1292"/>
        <v>0</v>
      </c>
      <c r="F2251" s="22">
        <f t="shared" si="2"/>
        <v>0</v>
      </c>
      <c r="G2251" s="39">
        <f t="shared" si="1293"/>
        <v>0</v>
      </c>
      <c r="H2251" s="39">
        <f t="shared" si="1294"/>
        <v>0</v>
      </c>
      <c r="I2251" s="39">
        <f t="shared" si="1295"/>
        <v>0</v>
      </c>
      <c r="J2251" s="24">
        <f t="shared" si="1296"/>
        <v>0</v>
      </c>
      <c r="K2251" s="24">
        <f t="shared" si="3"/>
        <v>0</v>
      </c>
      <c r="L2251" s="24">
        <f t="shared" si="1297"/>
        <v>0</v>
      </c>
      <c r="M2251" s="24">
        <f t="shared" si="5"/>
        <v>0</v>
      </c>
      <c r="N2251" s="24">
        <f t="shared" si="1298"/>
        <v>0</v>
      </c>
      <c r="O2251" s="24">
        <f t="shared" si="1299"/>
        <v>0</v>
      </c>
      <c r="P2251" s="24">
        <f t="shared" si="1300"/>
        <v>0</v>
      </c>
      <c r="Q2251" s="24">
        <f t="shared" si="1301"/>
        <v>0</v>
      </c>
      <c r="R2251" s="24">
        <f t="shared" si="6"/>
        <v>0</v>
      </c>
      <c r="S2251" s="24">
        <f t="shared" si="1302"/>
        <v>0</v>
      </c>
      <c r="T2251" s="24">
        <f t="shared" si="1303"/>
        <v>0</v>
      </c>
      <c r="U2251" s="24">
        <f t="shared" si="1304"/>
        <v>0</v>
      </c>
      <c r="V2251" s="24">
        <f>IFNA(VLOOKUP(A2251,'HUMAN RESOURCES processed'!$A$2:$M$2692,12,0))</f>
        <v>43317</v>
      </c>
      <c r="W2251" s="24">
        <f>IFNA(VLOOKUP(A2251,'HUMAN RESOURCES processed'!$A$2:$M$2692,13,0))</f>
        <v>1</v>
      </c>
      <c r="X2251" s="24">
        <f>IFNA(VLOOKUP(A2251,'TOURISM processed'!$A$2:$F$2692,5,0))</f>
        <v>585000000</v>
      </c>
      <c r="Y2251" s="24">
        <f t="shared" si="1305"/>
        <v>0</v>
      </c>
      <c r="Z2251" s="24">
        <f t="shared" si="7"/>
        <v>0</v>
      </c>
      <c r="AA2251" s="24">
        <f t="shared" si="1306"/>
        <v>0</v>
      </c>
      <c r="AB2251" s="24">
        <f t="shared" si="1307"/>
        <v>0</v>
      </c>
      <c r="AC2251" s="24">
        <f t="shared" si="1308"/>
        <v>0</v>
      </c>
      <c r="AD2251" s="24">
        <f t="shared" si="1309"/>
        <v>0</v>
      </c>
      <c r="AE2251" s="24">
        <f t="shared" si="1310"/>
        <v>0</v>
      </c>
      <c r="AF2251" s="27">
        <f>IFNA(VLOOKUP(A2251,'BUSINESS processed'!A2251:J4941,10,0))</f>
        <v>0.392</v>
      </c>
      <c r="AG2251" s="26"/>
      <c r="AH2251" s="26"/>
      <c r="AI2251" s="26"/>
      <c r="AJ2251" s="26"/>
      <c r="AK2251" s="26"/>
      <c r="AL2251" s="26"/>
      <c r="AM2251" s="26"/>
      <c r="AN2251" s="26"/>
      <c r="AO2251" s="26"/>
      <c r="AP2251" s="26"/>
      <c r="AQ2251" s="26"/>
      <c r="AR2251" s="26"/>
      <c r="AS2251" s="26"/>
      <c r="AT2251" s="26"/>
      <c r="AU2251" s="26"/>
      <c r="AV2251" s="26"/>
      <c r="AW2251" s="26"/>
      <c r="AX2251" s="26"/>
      <c r="AY2251" s="26"/>
      <c r="AZ2251" s="26"/>
      <c r="BA2251" s="26"/>
      <c r="BB2251" s="26"/>
      <c r="BC2251" s="26"/>
      <c r="BD2251" s="26"/>
      <c r="BE2251" s="26"/>
      <c r="BF2251" s="26"/>
      <c r="BG2251" s="26"/>
      <c r="BH2251" s="26"/>
    </row>
    <row r="2252">
      <c r="A2252" s="18" t="str">
        <f t="shared" si="1"/>
        <v>The Americas_Cayman Islands-The Americas_2002</v>
      </c>
      <c r="B2252" s="19" t="s">
        <v>258</v>
      </c>
      <c r="C2252" s="20" t="s">
        <v>269</v>
      </c>
      <c r="D2252" s="21" t="s">
        <v>72</v>
      </c>
      <c r="E2252" s="20">
        <f t="shared" si="1292"/>
        <v>0</v>
      </c>
      <c r="F2252" s="22">
        <f t="shared" si="2"/>
        <v>0</v>
      </c>
      <c r="G2252" s="39">
        <f t="shared" si="1293"/>
        <v>0</v>
      </c>
      <c r="H2252" s="39">
        <f t="shared" si="1294"/>
        <v>0</v>
      </c>
      <c r="I2252" s="39">
        <f t="shared" si="1295"/>
        <v>0</v>
      </c>
      <c r="J2252" s="24">
        <f t="shared" si="1296"/>
        <v>0</v>
      </c>
      <c r="K2252" s="24">
        <f t="shared" si="3"/>
        <v>0</v>
      </c>
      <c r="L2252" s="24">
        <f>IFNA(VLOOKUP(A2252,'ENERGY processed'!$A$2:$H$2692,8,0),"")</f>
        <v>590</v>
      </c>
      <c r="M2252" s="24">
        <f t="shared" si="5"/>
        <v>0.01318671494</v>
      </c>
      <c r="N2252" s="24">
        <f t="shared" si="1298"/>
        <v>0</v>
      </c>
      <c r="O2252" s="24">
        <f t="shared" si="1299"/>
        <v>0</v>
      </c>
      <c r="P2252" s="24">
        <f t="shared" si="1300"/>
        <v>0</v>
      </c>
      <c r="Q2252" s="24">
        <f t="shared" si="1301"/>
        <v>0</v>
      </c>
      <c r="R2252" s="24">
        <f t="shared" si="6"/>
        <v>0</v>
      </c>
      <c r="S2252" s="24">
        <f t="shared" si="1302"/>
        <v>0</v>
      </c>
      <c r="T2252" s="24">
        <f t="shared" si="1303"/>
        <v>0</v>
      </c>
      <c r="U2252" s="24">
        <f t="shared" si="1304"/>
        <v>0</v>
      </c>
      <c r="V2252" s="24">
        <f>IFNA(VLOOKUP(A2252,'HUMAN RESOURCES processed'!$A$2:$M$2692,12,0))</f>
        <v>44742</v>
      </c>
      <c r="W2252" s="24">
        <f>IFNA(VLOOKUP(A2252,'HUMAN RESOURCES processed'!$A$2:$M$2692,13,0))</f>
        <v>1</v>
      </c>
      <c r="X2252" s="24">
        <f>IFNA(VLOOKUP(A2252,'TOURISM processed'!$A$2:$F$2692,5,0))</f>
        <v>607000000</v>
      </c>
      <c r="Y2252" s="24">
        <f t="shared" si="1305"/>
        <v>0</v>
      </c>
      <c r="Z2252" s="24">
        <f t="shared" si="7"/>
        <v>0</v>
      </c>
      <c r="AA2252" s="24">
        <f t="shared" si="1306"/>
        <v>0</v>
      </c>
      <c r="AB2252" s="24">
        <f t="shared" si="1307"/>
        <v>0</v>
      </c>
      <c r="AC2252" s="24">
        <f t="shared" si="1308"/>
        <v>0</v>
      </c>
      <c r="AD2252" s="24">
        <f t="shared" si="1309"/>
        <v>0</v>
      </c>
      <c r="AE2252" s="24">
        <f t="shared" si="1310"/>
        <v>0</v>
      </c>
      <c r="AF2252" s="27">
        <f>IFNA(VLOOKUP(A2252,'BUSINESS processed'!A2252:J4942,10,0))</f>
        <v>0.425</v>
      </c>
      <c r="AG2252" s="26"/>
      <c r="AH2252" s="26"/>
      <c r="AI2252" s="26"/>
      <c r="AJ2252" s="26"/>
      <c r="AK2252" s="26"/>
      <c r="AL2252" s="26"/>
      <c r="AM2252" s="26"/>
      <c r="AN2252" s="26"/>
      <c r="AO2252" s="26"/>
      <c r="AP2252" s="26"/>
      <c r="AQ2252" s="26"/>
      <c r="AR2252" s="26"/>
      <c r="AS2252" s="26"/>
      <c r="AT2252" s="26"/>
      <c r="AU2252" s="26"/>
      <c r="AV2252" s="26"/>
      <c r="AW2252" s="26"/>
      <c r="AX2252" s="26"/>
      <c r="AY2252" s="26"/>
      <c r="AZ2252" s="26"/>
      <c r="BA2252" s="26"/>
      <c r="BB2252" s="26"/>
      <c r="BC2252" s="26"/>
      <c r="BD2252" s="26"/>
      <c r="BE2252" s="26"/>
      <c r="BF2252" s="26"/>
      <c r="BG2252" s="26"/>
      <c r="BH2252" s="26"/>
    </row>
    <row r="2253">
      <c r="A2253" s="18" t="str">
        <f t="shared" si="1"/>
        <v>The Americas_Cayman Islands-The Americas_2003</v>
      </c>
      <c r="B2253" s="19" t="s">
        <v>258</v>
      </c>
      <c r="C2253" s="20" t="s">
        <v>269</v>
      </c>
      <c r="D2253" s="21" t="s">
        <v>74</v>
      </c>
      <c r="E2253" s="20">
        <f t="shared" si="1292"/>
        <v>0</v>
      </c>
      <c r="F2253" s="22">
        <f t="shared" si="2"/>
        <v>0</v>
      </c>
      <c r="G2253" s="39">
        <f t="shared" si="1293"/>
        <v>0</v>
      </c>
      <c r="H2253" s="39">
        <f t="shared" si="1294"/>
        <v>0</v>
      </c>
      <c r="I2253" s="39">
        <f t="shared" si="1295"/>
        <v>0</v>
      </c>
      <c r="J2253" s="24">
        <f t="shared" si="1296"/>
        <v>0</v>
      </c>
      <c r="K2253" s="24">
        <f t="shared" si="3"/>
        <v>0</v>
      </c>
      <c r="L2253" s="24">
        <f>IFNA(VLOOKUP(A2253,'ENERGY processed'!$A$2:$H$2692,8,0),"")</f>
        <v>587</v>
      </c>
      <c r="M2253" s="24">
        <f t="shared" si="5"/>
        <v>0.01275199861</v>
      </c>
      <c r="N2253" s="24">
        <f t="shared" si="1298"/>
        <v>0</v>
      </c>
      <c r="O2253" s="24">
        <f t="shared" si="1299"/>
        <v>0</v>
      </c>
      <c r="P2253" s="24">
        <f t="shared" si="1300"/>
        <v>0</v>
      </c>
      <c r="Q2253" s="24">
        <f t="shared" si="1301"/>
        <v>0</v>
      </c>
      <c r="R2253" s="24">
        <f t="shared" si="6"/>
        <v>0</v>
      </c>
      <c r="S2253" s="24">
        <f t="shared" si="1302"/>
        <v>0</v>
      </c>
      <c r="T2253" s="24">
        <f t="shared" si="1303"/>
        <v>0</v>
      </c>
      <c r="U2253" s="24">
        <f t="shared" si="1304"/>
        <v>0</v>
      </c>
      <c r="V2253" s="24">
        <f>IFNA(VLOOKUP(A2253,'HUMAN RESOURCES processed'!$A$2:$M$2692,12,0))</f>
        <v>46032</v>
      </c>
      <c r="W2253" s="24">
        <f>IFNA(VLOOKUP(A2253,'HUMAN RESOURCES processed'!$A$2:$M$2692,13,0))</f>
        <v>1</v>
      </c>
      <c r="X2253" s="24">
        <f>IFNA(VLOOKUP(A2253,'TOURISM processed'!$A$2:$F$2692,5,0))</f>
        <v>518000000</v>
      </c>
      <c r="Y2253" s="24">
        <f t="shared" si="1305"/>
        <v>0</v>
      </c>
      <c r="Z2253" s="24">
        <f t="shared" si="7"/>
        <v>0</v>
      </c>
      <c r="AA2253" s="24">
        <f t="shared" si="1306"/>
        <v>0</v>
      </c>
      <c r="AB2253" s="24">
        <f t="shared" si="1307"/>
        <v>0</v>
      </c>
      <c r="AC2253" s="24">
        <f t="shared" si="1308"/>
        <v>0</v>
      </c>
      <c r="AD2253" s="24">
        <f t="shared" si="1309"/>
        <v>0</v>
      </c>
      <c r="AE2253" s="24">
        <f t="shared" si="1310"/>
        <v>0</v>
      </c>
      <c r="AF2253" s="27">
        <f>IFNA(VLOOKUP(A2253,'BUSINESS processed'!A2253:J4943,10,0))</f>
        <v>0.457</v>
      </c>
      <c r="AG2253" s="26"/>
      <c r="AH2253" s="26"/>
      <c r="AI2253" s="26"/>
      <c r="AJ2253" s="26"/>
      <c r="AK2253" s="26"/>
      <c r="AL2253" s="26"/>
      <c r="AM2253" s="26"/>
      <c r="AN2253" s="26"/>
      <c r="AO2253" s="26"/>
      <c r="AP2253" s="26"/>
      <c r="AQ2253" s="26"/>
      <c r="AR2253" s="26"/>
      <c r="AS2253" s="26"/>
      <c r="AT2253" s="26"/>
      <c r="AU2253" s="26"/>
      <c r="AV2253" s="26"/>
      <c r="AW2253" s="26"/>
      <c r="AX2253" s="26"/>
      <c r="AY2253" s="26"/>
      <c r="AZ2253" s="26"/>
      <c r="BA2253" s="26"/>
      <c r="BB2253" s="26"/>
      <c r="BC2253" s="26"/>
      <c r="BD2253" s="26"/>
      <c r="BE2253" s="26"/>
      <c r="BF2253" s="26"/>
      <c r="BG2253" s="26"/>
      <c r="BH2253" s="26"/>
    </row>
    <row r="2254">
      <c r="A2254" s="18" t="str">
        <f t="shared" si="1"/>
        <v>The Americas_Cayman Islands-The Americas_2004</v>
      </c>
      <c r="B2254" s="19" t="s">
        <v>258</v>
      </c>
      <c r="C2254" s="20" t="s">
        <v>269</v>
      </c>
      <c r="D2254" s="21" t="s">
        <v>83</v>
      </c>
      <c r="E2254" s="20">
        <f t="shared" si="1292"/>
        <v>0</v>
      </c>
      <c r="F2254" s="22">
        <f t="shared" si="2"/>
        <v>0</v>
      </c>
      <c r="G2254" s="39">
        <f t="shared" si="1293"/>
        <v>0</v>
      </c>
      <c r="H2254" s="39">
        <f t="shared" si="1294"/>
        <v>0</v>
      </c>
      <c r="I2254" s="39">
        <f t="shared" si="1295"/>
        <v>0</v>
      </c>
      <c r="J2254" s="24">
        <f t="shared" si="1296"/>
        <v>0</v>
      </c>
      <c r="K2254" s="24">
        <f t="shared" si="3"/>
        <v>0</v>
      </c>
      <c r="L2254" s="24">
        <f>IFNA(VLOOKUP(A2254,'ENERGY processed'!$A$2:$H$2692,8,0),"")</f>
        <v>543</v>
      </c>
      <c r="M2254" s="24">
        <f t="shared" si="5"/>
        <v>0.01148015814</v>
      </c>
      <c r="N2254" s="24">
        <f t="shared" si="1298"/>
        <v>0</v>
      </c>
      <c r="O2254" s="24">
        <f t="shared" si="1299"/>
        <v>0</v>
      </c>
      <c r="P2254" s="24">
        <f t="shared" si="1300"/>
        <v>0</v>
      </c>
      <c r="Q2254" s="24">
        <f t="shared" si="1301"/>
        <v>0</v>
      </c>
      <c r="R2254" s="24">
        <f t="shared" si="6"/>
        <v>0</v>
      </c>
      <c r="S2254" s="24">
        <f t="shared" si="1302"/>
        <v>0</v>
      </c>
      <c r="T2254" s="24">
        <f t="shared" si="1303"/>
        <v>0</v>
      </c>
      <c r="U2254" s="24">
        <f t="shared" si="1304"/>
        <v>0</v>
      </c>
      <c r="V2254" s="24">
        <f>IFNA(VLOOKUP(A2254,'HUMAN RESOURCES processed'!$A$2:$M$2692,12,0))</f>
        <v>47299</v>
      </c>
      <c r="W2254" s="24">
        <f>IFNA(VLOOKUP(A2254,'HUMAN RESOURCES processed'!$A$2:$M$2692,13,0))</f>
        <v>1</v>
      </c>
      <c r="X2254" s="24">
        <f>IFNA(VLOOKUP(A2254,'TOURISM processed'!$A$2:$F$2692,5,0))</f>
        <v>523000000</v>
      </c>
      <c r="Y2254" s="24">
        <f t="shared" si="1305"/>
        <v>0</v>
      </c>
      <c r="Z2254" s="24">
        <f t="shared" si="7"/>
        <v>0</v>
      </c>
      <c r="AA2254" s="24">
        <f t="shared" si="1306"/>
        <v>0</v>
      </c>
      <c r="AB2254" s="24">
        <f t="shared" si="1307"/>
        <v>0</v>
      </c>
      <c r="AC2254" s="24">
        <f t="shared" si="1308"/>
        <v>0</v>
      </c>
      <c r="AD2254" s="24">
        <f t="shared" si="1309"/>
        <v>0</v>
      </c>
      <c r="AE2254" s="24">
        <f t="shared" si="1310"/>
        <v>0</v>
      </c>
      <c r="AF2254" s="27">
        <f>IFNA(VLOOKUP(A2254,'BUSINESS processed'!A2254:J4944,10,0))</f>
        <v>0.715</v>
      </c>
      <c r="AG2254" s="26"/>
      <c r="AH2254" s="26"/>
      <c r="AI2254" s="26"/>
      <c r="AJ2254" s="26"/>
      <c r="AK2254" s="26"/>
      <c r="AL2254" s="26"/>
      <c r="AM2254" s="26"/>
      <c r="AN2254" s="26"/>
      <c r="AO2254" s="26"/>
      <c r="AP2254" s="26"/>
      <c r="AQ2254" s="26"/>
      <c r="AR2254" s="26"/>
      <c r="AS2254" s="26"/>
      <c r="AT2254" s="26"/>
      <c r="AU2254" s="26"/>
      <c r="AV2254" s="26"/>
      <c r="AW2254" s="26"/>
      <c r="AX2254" s="26"/>
      <c r="AY2254" s="26"/>
      <c r="AZ2254" s="26"/>
      <c r="BA2254" s="26"/>
      <c r="BB2254" s="26"/>
      <c r="BC2254" s="26"/>
      <c r="BD2254" s="26"/>
      <c r="BE2254" s="26"/>
      <c r="BF2254" s="26"/>
      <c r="BG2254" s="26"/>
      <c r="BH2254" s="26"/>
    </row>
    <row r="2255">
      <c r="A2255" s="18" t="str">
        <f t="shared" si="1"/>
        <v>The Americas_Cayman Islands-The Americas_2005</v>
      </c>
      <c r="B2255" s="19" t="s">
        <v>258</v>
      </c>
      <c r="C2255" s="20" t="s">
        <v>269</v>
      </c>
      <c r="D2255" s="21" t="s">
        <v>84</v>
      </c>
      <c r="E2255" s="20">
        <f t="shared" si="1292"/>
        <v>0</v>
      </c>
      <c r="F2255" s="22">
        <f t="shared" si="2"/>
        <v>0</v>
      </c>
      <c r="G2255" s="39">
        <f t="shared" si="1293"/>
        <v>0</v>
      </c>
      <c r="H2255" s="39">
        <f t="shared" si="1294"/>
        <v>0</v>
      </c>
      <c r="I2255" s="39">
        <f t="shared" si="1295"/>
        <v>0</v>
      </c>
      <c r="J2255" s="24">
        <f t="shared" si="1296"/>
        <v>0</v>
      </c>
      <c r="K2255" s="24">
        <f t="shared" si="3"/>
        <v>0</v>
      </c>
      <c r="L2255" s="24">
        <f>IF(AND(C2255=C2254,C2255&gt;C2254),C2254,0)</f>
        <v>0</v>
      </c>
      <c r="M2255" s="24">
        <f t="shared" si="5"/>
        <v>0</v>
      </c>
      <c r="N2255" s="24">
        <f t="shared" si="1298"/>
        <v>0</v>
      </c>
      <c r="O2255" s="24">
        <f t="shared" si="1299"/>
        <v>0</v>
      </c>
      <c r="P2255" s="24">
        <f t="shared" si="1300"/>
        <v>0</v>
      </c>
      <c r="Q2255" s="24">
        <f t="shared" si="1301"/>
        <v>0</v>
      </c>
      <c r="R2255" s="24">
        <f t="shared" si="6"/>
        <v>0</v>
      </c>
      <c r="S2255" s="24">
        <f t="shared" si="1302"/>
        <v>0</v>
      </c>
      <c r="T2255" s="24">
        <f t="shared" si="1303"/>
        <v>0</v>
      </c>
      <c r="U2255" s="24">
        <f t="shared" si="1304"/>
        <v>0</v>
      </c>
      <c r="V2255" s="24">
        <f>IFNA(VLOOKUP(A2255,'HUMAN RESOURCES processed'!$A$2:$M$2692,12,0))</f>
        <v>48623</v>
      </c>
      <c r="W2255" s="24">
        <f>IFNA(VLOOKUP(A2255,'HUMAN RESOURCES processed'!$A$2:$M$2692,13,0))</f>
        <v>1</v>
      </c>
      <c r="X2255" s="24">
        <f>IFNA(VLOOKUP(A2255,'TOURISM processed'!$A$2:$F$2692,5,0))</f>
        <v>356000000</v>
      </c>
      <c r="Y2255" s="24">
        <f t="shared" si="1305"/>
        <v>0</v>
      </c>
      <c r="Z2255" s="24">
        <f t="shared" si="7"/>
        <v>0</v>
      </c>
      <c r="AA2255" s="24">
        <f t="shared" si="1306"/>
        <v>0</v>
      </c>
      <c r="AB2255" s="24">
        <f t="shared" si="1307"/>
        <v>0</v>
      </c>
      <c r="AC2255" s="24">
        <f t="shared" si="1308"/>
        <v>0</v>
      </c>
      <c r="AD2255" s="24">
        <f t="shared" si="1309"/>
        <v>0</v>
      </c>
      <c r="AE2255" s="24">
        <f>IFNA(VLOOKUP(A2255,'BUSINESS processed'!A2255:J4945,9,0))</f>
        <v>0.38</v>
      </c>
      <c r="AF2255" s="27">
        <f>IFNA(VLOOKUP(A2255,'BUSINESS processed'!A2255:J4945,10,0))</f>
        <v>1.665</v>
      </c>
      <c r="AG2255" s="26"/>
      <c r="AH2255" s="26"/>
      <c r="AI2255" s="26"/>
      <c r="AJ2255" s="26"/>
      <c r="AK2255" s="26"/>
      <c r="AL2255" s="26"/>
      <c r="AM2255" s="26"/>
      <c r="AN2255" s="26"/>
      <c r="AO2255" s="26"/>
      <c r="AP2255" s="26"/>
      <c r="AQ2255" s="26"/>
      <c r="AR2255" s="26"/>
      <c r="AS2255" s="26"/>
      <c r="AT2255" s="26"/>
      <c r="AU2255" s="26"/>
      <c r="AV2255" s="26"/>
      <c r="AW2255" s="26"/>
      <c r="AX2255" s="26"/>
      <c r="AY2255" s="26"/>
      <c r="AZ2255" s="26"/>
      <c r="BA2255" s="26"/>
      <c r="BB2255" s="26"/>
      <c r="BC2255" s="26"/>
      <c r="BD2255" s="26"/>
      <c r="BE2255" s="26"/>
      <c r="BF2255" s="26"/>
      <c r="BG2255" s="26"/>
      <c r="BH2255" s="26"/>
    </row>
    <row r="2256">
      <c r="A2256" s="18" t="str">
        <f t="shared" si="1"/>
        <v>The Americas_Cayman Islands-The Americas_2006</v>
      </c>
      <c r="B2256" s="19" t="s">
        <v>258</v>
      </c>
      <c r="C2256" s="20" t="s">
        <v>269</v>
      </c>
      <c r="D2256" s="21" t="s">
        <v>85</v>
      </c>
      <c r="E2256" s="20">
        <f t="shared" si="1292"/>
        <v>0</v>
      </c>
      <c r="F2256" s="22">
        <f t="shared" si="2"/>
        <v>0</v>
      </c>
      <c r="G2256" s="39">
        <f t="shared" si="1293"/>
        <v>0</v>
      </c>
      <c r="H2256" s="39">
        <f t="shared" si="1294"/>
        <v>0</v>
      </c>
      <c r="I2256" s="39">
        <f t="shared" si="1295"/>
        <v>0</v>
      </c>
      <c r="J2256" s="24">
        <f t="shared" si="1296"/>
        <v>0</v>
      </c>
      <c r="K2256" s="24">
        <f t="shared" si="3"/>
        <v>0</v>
      </c>
      <c r="L2256" s="24">
        <f>IFNA(VLOOKUP(A2256,'ENERGY processed'!$A$2:$H$2692,8,0),"")</f>
        <v>562.5</v>
      </c>
      <c r="M2256" s="24">
        <f t="shared" si="5"/>
        <v>0.01124415304</v>
      </c>
      <c r="N2256" s="24">
        <f t="shared" si="1298"/>
        <v>0</v>
      </c>
      <c r="O2256" s="24">
        <f t="shared" si="1299"/>
        <v>0</v>
      </c>
      <c r="P2256" s="24">
        <f t="shared" si="1300"/>
        <v>0</v>
      </c>
      <c r="Q2256" s="24">
        <f t="shared" si="1301"/>
        <v>0</v>
      </c>
      <c r="R2256" s="24">
        <f t="shared" si="6"/>
        <v>0</v>
      </c>
      <c r="S2256" s="24">
        <f t="shared" si="1302"/>
        <v>0</v>
      </c>
      <c r="T2256" s="24">
        <f t="shared" si="1303"/>
        <v>0</v>
      </c>
      <c r="U2256" s="24">
        <f t="shared" si="1304"/>
        <v>0</v>
      </c>
      <c r="V2256" s="24">
        <f>IFNA(VLOOKUP(A2256,'HUMAN RESOURCES processed'!$A$2:$M$2692,12,0))</f>
        <v>50026</v>
      </c>
      <c r="W2256" s="24">
        <f>IFNA(VLOOKUP(A2256,'HUMAN RESOURCES processed'!$A$2:$M$2692,13,0))</f>
        <v>1</v>
      </c>
      <c r="X2256" s="24">
        <f>IFNA(VLOOKUP(A2256,'TOURISM processed'!$A$2:$F$2692,5,0))</f>
        <v>509000000</v>
      </c>
      <c r="Y2256" s="24">
        <f>IFNA(VLOOKUP(A2256,'TOURISM processed'!$A$2:$F$2692,6,0))</f>
        <v>164000000</v>
      </c>
      <c r="Z2256" s="24">
        <f t="shared" si="7"/>
        <v>3278.295286</v>
      </c>
      <c r="AA2256" s="24">
        <f t="shared" si="1306"/>
        <v>0</v>
      </c>
      <c r="AB2256" s="24">
        <f t="shared" si="1307"/>
        <v>0</v>
      </c>
      <c r="AC2256" s="24">
        <f t="shared" si="1308"/>
        <v>0</v>
      </c>
      <c r="AD2256" s="24">
        <f t="shared" si="1309"/>
        <v>0</v>
      </c>
      <c r="AE2256" s="24">
        <f>IFNA(VLOOKUP(A2256,'BUSINESS processed'!A2256:J4946,9,0))</f>
        <v>0.445</v>
      </c>
      <c r="AF2256" s="27">
        <f>IFNA(VLOOKUP(A2256,'BUSINESS processed'!A2256:J4946,10,0))</f>
        <v>1.85</v>
      </c>
      <c r="AG2256" s="26"/>
      <c r="AH2256" s="26"/>
      <c r="AI2256" s="26"/>
      <c r="AJ2256" s="26"/>
      <c r="AK2256" s="26"/>
      <c r="AL2256" s="26"/>
      <c r="AM2256" s="26"/>
      <c r="AN2256" s="26"/>
      <c r="AO2256" s="26"/>
      <c r="AP2256" s="26"/>
      <c r="AQ2256" s="26"/>
      <c r="AR2256" s="26"/>
      <c r="AS2256" s="26"/>
      <c r="AT2256" s="26"/>
      <c r="AU2256" s="26"/>
      <c r="AV2256" s="26"/>
      <c r="AW2256" s="26"/>
      <c r="AX2256" s="26"/>
      <c r="AY2256" s="26"/>
      <c r="AZ2256" s="26"/>
      <c r="BA2256" s="26"/>
      <c r="BB2256" s="26"/>
      <c r="BC2256" s="26"/>
      <c r="BD2256" s="26"/>
      <c r="BE2256" s="26"/>
      <c r="BF2256" s="26"/>
      <c r="BG2256" s="26"/>
      <c r="BH2256" s="26"/>
    </row>
    <row r="2257">
      <c r="A2257" s="18" t="str">
        <f t="shared" si="1"/>
        <v>The Americas_Cayman Islands-The Americas_2007</v>
      </c>
      <c r="B2257" s="19" t="s">
        <v>258</v>
      </c>
      <c r="C2257" s="20" t="s">
        <v>269</v>
      </c>
      <c r="D2257" s="21" t="s">
        <v>86</v>
      </c>
      <c r="E2257" s="20">
        <f t="shared" si="1292"/>
        <v>0</v>
      </c>
      <c r="F2257" s="22">
        <f t="shared" si="2"/>
        <v>0</v>
      </c>
      <c r="G2257" s="39">
        <f t="shared" si="1293"/>
        <v>0</v>
      </c>
      <c r="H2257" s="39">
        <f t="shared" si="1294"/>
        <v>0</v>
      </c>
      <c r="I2257" s="39">
        <f t="shared" si="1295"/>
        <v>0</v>
      </c>
      <c r="J2257" s="24">
        <f t="shared" si="1296"/>
        <v>0</v>
      </c>
      <c r="K2257" s="24">
        <f t="shared" si="3"/>
        <v>0</v>
      </c>
      <c r="L2257" s="24">
        <f t="shared" ref="L2257:L2258" si="1311">IF(AND(C2257=C2256,C2257&gt;C2256),C2256,0)</f>
        <v>0</v>
      </c>
      <c r="M2257" s="24">
        <f t="shared" si="5"/>
        <v>0</v>
      </c>
      <c r="N2257" s="24">
        <f>IFNA(VLOOKUP(A2257,'HUMAN RESOURCES processed'!$A$2:$M$2692,5,0))</f>
        <v>0.014</v>
      </c>
      <c r="O2257" s="24">
        <f t="shared" si="1299"/>
        <v>0</v>
      </c>
      <c r="P2257" s="24">
        <f t="shared" si="1300"/>
        <v>0</v>
      </c>
      <c r="Q2257" s="24">
        <f t="shared" si="1301"/>
        <v>0</v>
      </c>
      <c r="R2257" s="24">
        <f t="shared" si="6"/>
        <v>0</v>
      </c>
      <c r="S2257" s="24">
        <f t="shared" si="1302"/>
        <v>0</v>
      </c>
      <c r="T2257" s="24">
        <f t="shared" si="1303"/>
        <v>0</v>
      </c>
      <c r="U2257" s="24">
        <f t="shared" si="1304"/>
        <v>0</v>
      </c>
      <c r="V2257" s="24">
        <f>IFNA(VLOOKUP(A2257,'HUMAN RESOURCES processed'!$A$2:$M$2692,12,0))</f>
        <v>51472</v>
      </c>
      <c r="W2257" s="24">
        <f>IFNA(VLOOKUP(A2257,'HUMAN RESOURCES processed'!$A$2:$M$2692,13,0))</f>
        <v>1</v>
      </c>
      <c r="X2257" s="24">
        <f>IFNA(VLOOKUP(A2257,'TOURISM processed'!$A$2:$F$2692,5,0))</f>
        <v>481000000</v>
      </c>
      <c r="Y2257" s="24">
        <f>IFNA(VLOOKUP(A2257,'TOURISM processed'!$A$2:$F$2692,6,0))</f>
        <v>132000000</v>
      </c>
      <c r="Z2257" s="24">
        <f t="shared" si="7"/>
        <v>2564.501088</v>
      </c>
      <c r="AA2257" s="24">
        <f t="shared" si="1306"/>
        <v>0</v>
      </c>
      <c r="AB2257" s="24">
        <f t="shared" si="1307"/>
        <v>0</v>
      </c>
      <c r="AC2257" s="24">
        <f t="shared" si="1308"/>
        <v>0</v>
      </c>
      <c r="AD2257" s="24">
        <f t="shared" si="1309"/>
        <v>0</v>
      </c>
      <c r="AE2257" s="24">
        <f>IFNA(VLOOKUP(A2257,'BUSINESS processed'!A2257:J4947,9,0))</f>
        <v>0.52</v>
      </c>
      <c r="AF2257" s="27">
        <f>IFNA(VLOOKUP(A2257,'BUSINESS processed'!A2257:J4947,10,0))</f>
        <v>1.972</v>
      </c>
      <c r="AG2257" s="26"/>
      <c r="AH2257" s="26"/>
      <c r="AI2257" s="26"/>
      <c r="AJ2257" s="26"/>
      <c r="AK2257" s="26"/>
      <c r="AL2257" s="26"/>
      <c r="AM2257" s="26"/>
      <c r="AN2257" s="26"/>
      <c r="AO2257" s="26"/>
      <c r="AP2257" s="26"/>
      <c r="AQ2257" s="26"/>
      <c r="AR2257" s="26"/>
      <c r="AS2257" s="26"/>
      <c r="AT2257" s="26"/>
      <c r="AU2257" s="26"/>
      <c r="AV2257" s="26"/>
      <c r="AW2257" s="26"/>
      <c r="AX2257" s="26"/>
      <c r="AY2257" s="26"/>
      <c r="AZ2257" s="26"/>
      <c r="BA2257" s="26"/>
      <c r="BB2257" s="26"/>
      <c r="BC2257" s="26"/>
      <c r="BD2257" s="26"/>
      <c r="BE2257" s="26"/>
      <c r="BF2257" s="26"/>
      <c r="BG2257" s="26"/>
      <c r="BH2257" s="26"/>
    </row>
    <row r="2258">
      <c r="A2258" s="18" t="str">
        <f t="shared" si="1"/>
        <v>The Americas_Cayman Islands-The Americas_2008</v>
      </c>
      <c r="B2258" s="19" t="s">
        <v>258</v>
      </c>
      <c r="C2258" s="20" t="s">
        <v>269</v>
      </c>
      <c r="D2258" s="21" t="s">
        <v>87</v>
      </c>
      <c r="E2258" s="20">
        <f t="shared" si="1292"/>
        <v>0</v>
      </c>
      <c r="F2258" s="22">
        <f t="shared" si="2"/>
        <v>0</v>
      </c>
      <c r="G2258" s="39">
        <f t="shared" si="1293"/>
        <v>0</v>
      </c>
      <c r="H2258" s="39">
        <f t="shared" si="1294"/>
        <v>0</v>
      </c>
      <c r="I2258" s="39">
        <f t="shared" si="1295"/>
        <v>0</v>
      </c>
      <c r="J2258" s="24">
        <f t="shared" si="1296"/>
        <v>0</v>
      </c>
      <c r="K2258" s="24">
        <f t="shared" si="3"/>
        <v>0</v>
      </c>
      <c r="L2258" s="24">
        <f t="shared" si="1311"/>
        <v>0</v>
      </c>
      <c r="M2258" s="24">
        <f t="shared" si="5"/>
        <v>0</v>
      </c>
      <c r="N2258" s="24">
        <f>IF(AND(C2258=C2257,D2258&gt;D2257),K2257,0)</f>
        <v>0</v>
      </c>
      <c r="O2258" s="24">
        <f t="shared" si="1299"/>
        <v>0</v>
      </c>
      <c r="P2258" s="24">
        <f t="shared" si="1300"/>
        <v>0</v>
      </c>
      <c r="Q2258" s="24">
        <f t="shared" si="1301"/>
        <v>0</v>
      </c>
      <c r="R2258" s="24">
        <f t="shared" si="6"/>
        <v>0</v>
      </c>
      <c r="S2258" s="24">
        <f t="shared" si="1302"/>
        <v>0</v>
      </c>
      <c r="T2258" s="24">
        <f t="shared" si="1303"/>
        <v>0</v>
      </c>
      <c r="U2258" s="24">
        <f t="shared" si="1304"/>
        <v>0</v>
      </c>
      <c r="V2258" s="24">
        <f>IFNA(VLOOKUP(A2258,'HUMAN RESOURCES processed'!$A$2:$M$2692,12,0))</f>
        <v>52912</v>
      </c>
      <c r="W2258" s="24">
        <f>IFNA(VLOOKUP(A2258,'HUMAN RESOURCES processed'!$A$2:$M$2692,13,0))</f>
        <v>1</v>
      </c>
      <c r="X2258" s="24">
        <f>IFNA(VLOOKUP(A2258,'TOURISM processed'!$A$2:$F$2692,5,0))</f>
        <v>518000000</v>
      </c>
      <c r="Y2258" s="24">
        <f>IFNA(VLOOKUP(A2258,'TOURISM processed'!$A$2:$F$2692,6,0))</f>
        <v>130000000</v>
      </c>
      <c r="Z2258" s="24">
        <f t="shared" si="7"/>
        <v>2456.909586</v>
      </c>
      <c r="AA2258" s="24">
        <f t="shared" si="1306"/>
        <v>0</v>
      </c>
      <c r="AB2258" s="24">
        <f t="shared" si="1307"/>
        <v>0</v>
      </c>
      <c r="AC2258" s="24">
        <f t="shared" si="1308"/>
        <v>0</v>
      </c>
      <c r="AD2258" s="24">
        <f t="shared" si="1309"/>
        <v>0</v>
      </c>
      <c r="AE2258" s="24">
        <f>IFNA(VLOOKUP(A2258,'BUSINESS processed'!A2258:J4948,9,0))</f>
        <v>0.61</v>
      </c>
      <c r="AF2258" s="27">
        <f>IFNA(VLOOKUP(A2258,'BUSINESS processed'!A2258:J4948,10,0))</f>
        <v>1.858</v>
      </c>
      <c r="AG2258" s="26"/>
      <c r="AH2258" s="26"/>
      <c r="AI2258" s="26"/>
      <c r="AJ2258" s="26"/>
      <c r="AK2258" s="26"/>
      <c r="AL2258" s="26"/>
      <c r="AM2258" s="26"/>
      <c r="AN2258" s="26"/>
      <c r="AO2258" s="26"/>
      <c r="AP2258" s="26"/>
      <c r="AQ2258" s="26"/>
      <c r="AR2258" s="26"/>
      <c r="AS2258" s="26"/>
      <c r="AT2258" s="26"/>
      <c r="AU2258" s="26"/>
      <c r="AV2258" s="26"/>
      <c r="AW2258" s="26"/>
      <c r="AX2258" s="26"/>
      <c r="AY2258" s="26"/>
      <c r="AZ2258" s="26"/>
      <c r="BA2258" s="26"/>
      <c r="BB2258" s="26"/>
      <c r="BC2258" s="26"/>
      <c r="BD2258" s="26"/>
      <c r="BE2258" s="26"/>
      <c r="BF2258" s="26"/>
      <c r="BG2258" s="26"/>
      <c r="BH2258" s="26"/>
    </row>
    <row r="2259">
      <c r="A2259" s="18" t="str">
        <f t="shared" si="1"/>
        <v>The Americas_Cayman Islands-The Americas_2009</v>
      </c>
      <c r="B2259" s="19" t="s">
        <v>258</v>
      </c>
      <c r="C2259" s="20" t="s">
        <v>269</v>
      </c>
      <c r="D2259" s="21" t="s">
        <v>88</v>
      </c>
      <c r="E2259" s="20">
        <f t="shared" si="1292"/>
        <v>0</v>
      </c>
      <c r="F2259" s="22">
        <f t="shared" si="2"/>
        <v>0</v>
      </c>
      <c r="G2259" s="39">
        <f t="shared" si="1293"/>
        <v>0</v>
      </c>
      <c r="H2259" s="39">
        <f t="shared" si="1294"/>
        <v>0</v>
      </c>
      <c r="I2259" s="39">
        <f t="shared" si="1295"/>
        <v>0</v>
      </c>
      <c r="J2259" s="24">
        <f t="shared" si="1296"/>
        <v>0</v>
      </c>
      <c r="K2259" s="24">
        <f t="shared" si="3"/>
        <v>0</v>
      </c>
      <c r="L2259" s="24">
        <f>IFNA(VLOOKUP(A2259,'ENERGY processed'!$A$2:$H$2692,8,0),"")</f>
        <v>467.5</v>
      </c>
      <c r="M2259" s="24">
        <f t="shared" si="5"/>
        <v>0.008613542146</v>
      </c>
      <c r="N2259" s="24">
        <f>IFNA(VLOOKUP(A2259,'HUMAN RESOURCES processed'!$A$2:$M$2692,5,0))</f>
        <v>0.016</v>
      </c>
      <c r="O2259" s="24">
        <f t="shared" si="1299"/>
        <v>0</v>
      </c>
      <c r="P2259" s="24">
        <f t="shared" si="1300"/>
        <v>0</v>
      </c>
      <c r="Q2259" s="24">
        <f t="shared" si="1301"/>
        <v>0</v>
      </c>
      <c r="R2259" s="24">
        <f t="shared" si="6"/>
        <v>0</v>
      </c>
      <c r="S2259" s="24">
        <f t="shared" si="1302"/>
        <v>0</v>
      </c>
      <c r="T2259" s="24">
        <f t="shared" si="1303"/>
        <v>0</v>
      </c>
      <c r="U2259" s="24">
        <f t="shared" si="1304"/>
        <v>0</v>
      </c>
      <c r="V2259" s="24">
        <f>IFNA(VLOOKUP(A2259,'HUMAN RESOURCES processed'!$A$2:$M$2692,12,0))</f>
        <v>54275</v>
      </c>
      <c r="W2259" s="24">
        <f>IFNA(VLOOKUP(A2259,'HUMAN RESOURCES processed'!$A$2:$M$2692,13,0))</f>
        <v>1</v>
      </c>
      <c r="X2259" s="24">
        <f>IFNA(VLOOKUP(A2259,'TOURISM processed'!$A$2:$F$2692,5,0))</f>
        <v>458000000</v>
      </c>
      <c r="Y2259" s="24">
        <f>IFNA(VLOOKUP(A2259,'TOURISM processed'!$A$2:$F$2692,6,0))</f>
        <v>120000000</v>
      </c>
      <c r="Z2259" s="24">
        <f t="shared" si="7"/>
        <v>2210.96269</v>
      </c>
      <c r="AA2259" s="24">
        <f t="shared" si="1306"/>
        <v>0</v>
      </c>
      <c r="AB2259" s="24">
        <f t="shared" si="1307"/>
        <v>0</v>
      </c>
      <c r="AC2259" s="24">
        <f t="shared" si="1308"/>
        <v>0</v>
      </c>
      <c r="AD2259" s="24">
        <f t="shared" si="1309"/>
        <v>0</v>
      </c>
      <c r="AE2259" s="24">
        <f>IFNA(VLOOKUP(A2259,'BUSINESS processed'!A2259:J4949,9,0))</f>
        <v>0.645</v>
      </c>
      <c r="AF2259" s="27">
        <f>IFNA(VLOOKUP(A2259,'BUSINESS processed'!A2259:J4949,10,0))</f>
        <v>2.003</v>
      </c>
      <c r="AG2259" s="26"/>
      <c r="AH2259" s="26"/>
      <c r="AI2259" s="26"/>
      <c r="AJ2259" s="26"/>
      <c r="AK2259" s="26"/>
      <c r="AL2259" s="26"/>
      <c r="AM2259" s="26"/>
      <c r="AN2259" s="26"/>
      <c r="AO2259" s="26"/>
      <c r="AP2259" s="26"/>
      <c r="AQ2259" s="26"/>
      <c r="AR2259" s="26"/>
      <c r="AS2259" s="26"/>
      <c r="AT2259" s="26"/>
      <c r="AU2259" s="26"/>
      <c r="AV2259" s="26"/>
      <c r="AW2259" s="26"/>
      <c r="AX2259" s="26"/>
      <c r="AY2259" s="26"/>
      <c r="AZ2259" s="26"/>
      <c r="BA2259" s="26"/>
      <c r="BB2259" s="26"/>
      <c r="BC2259" s="26"/>
      <c r="BD2259" s="26"/>
      <c r="BE2259" s="26"/>
      <c r="BF2259" s="26"/>
      <c r="BG2259" s="26"/>
      <c r="BH2259" s="26"/>
    </row>
    <row r="2260">
      <c r="A2260" s="18" t="str">
        <f t="shared" si="1"/>
        <v>The Americas_Cayman Islands-The Americas_2010</v>
      </c>
      <c r="B2260" s="19" t="s">
        <v>258</v>
      </c>
      <c r="C2260" s="20" t="s">
        <v>269</v>
      </c>
      <c r="D2260" s="21" t="s">
        <v>89</v>
      </c>
      <c r="E2260" s="20">
        <f t="shared" si="1292"/>
        <v>0</v>
      </c>
      <c r="F2260" s="22">
        <f t="shared" si="2"/>
        <v>0</v>
      </c>
      <c r="G2260" s="39">
        <f t="shared" si="1293"/>
        <v>0</v>
      </c>
      <c r="H2260" s="39">
        <f t="shared" si="1294"/>
        <v>0</v>
      </c>
      <c r="I2260" s="39">
        <f t="shared" si="1295"/>
        <v>0</v>
      </c>
      <c r="J2260" s="24">
        <f t="shared" si="1296"/>
        <v>0</v>
      </c>
      <c r="K2260" s="24">
        <f t="shared" si="3"/>
        <v>0</v>
      </c>
      <c r="L2260" s="24">
        <f>IFNA(VLOOKUP(A2260,'ENERGY processed'!$A$2:$H$2692,8,0),"")</f>
        <v>517</v>
      </c>
      <c r="M2260" s="24">
        <f t="shared" si="5"/>
        <v>0.009313804969</v>
      </c>
      <c r="N2260" s="24">
        <f>IFNA(VLOOKUP(A2260,'HUMAN RESOURCES processed'!$A$2:$M$2692,5,0))</f>
        <v>0.015</v>
      </c>
      <c r="O2260" s="24">
        <f t="shared" si="1299"/>
        <v>0</v>
      </c>
      <c r="P2260" s="24">
        <f t="shared" si="1300"/>
        <v>0</v>
      </c>
      <c r="Q2260" s="24">
        <f t="shared" si="1301"/>
        <v>0</v>
      </c>
      <c r="R2260" s="24">
        <f t="shared" si="6"/>
        <v>0</v>
      </c>
      <c r="S2260" s="24">
        <f t="shared" si="1302"/>
        <v>0</v>
      </c>
      <c r="T2260" s="24">
        <f t="shared" si="1303"/>
        <v>0</v>
      </c>
      <c r="U2260" s="24">
        <f t="shared" si="1304"/>
        <v>0</v>
      </c>
      <c r="V2260" s="24">
        <f>IFNA(VLOOKUP(A2260,'HUMAN RESOURCES processed'!$A$2:$M$2692,12,0))</f>
        <v>55509</v>
      </c>
      <c r="W2260" s="24">
        <f>IFNA(VLOOKUP(A2260,'HUMAN RESOURCES processed'!$A$2:$M$2692,13,0))</f>
        <v>1</v>
      </c>
      <c r="X2260" s="24">
        <f>IFNA(VLOOKUP(A2260,'TOURISM processed'!$A$2:$F$2692,5,0))</f>
        <v>465000000</v>
      </c>
      <c r="Y2260" s="24">
        <f>IFNA(VLOOKUP(A2260,'TOURISM processed'!$A$2:$F$2692,6,0))</f>
        <v>129000000</v>
      </c>
      <c r="Z2260" s="24">
        <f t="shared" si="7"/>
        <v>2323.947468</v>
      </c>
      <c r="AA2260" s="24">
        <f t="shared" si="1306"/>
        <v>0</v>
      </c>
      <c r="AB2260" s="24">
        <f t="shared" si="1307"/>
        <v>0</v>
      </c>
      <c r="AC2260" s="24">
        <f t="shared" si="1308"/>
        <v>0</v>
      </c>
      <c r="AD2260" s="24">
        <f t="shared" si="1309"/>
        <v>0</v>
      </c>
      <c r="AE2260" s="24">
        <f>IFNA(VLOOKUP(A2260,'BUSINESS processed'!A2260:J4950,9,0))</f>
        <v>0.66</v>
      </c>
      <c r="AF2260" s="27">
        <f>IFNA(VLOOKUP(A2260,'BUSINESS processed'!A2260:J4950,10,0))</f>
        <v>1.812</v>
      </c>
      <c r="AG2260" s="26"/>
      <c r="AH2260" s="26"/>
      <c r="AI2260" s="26"/>
      <c r="AJ2260" s="26"/>
      <c r="AK2260" s="26"/>
      <c r="AL2260" s="26"/>
      <c r="AM2260" s="26"/>
      <c r="AN2260" s="26"/>
      <c r="AO2260" s="26"/>
      <c r="AP2260" s="26"/>
      <c r="AQ2260" s="26"/>
      <c r="AR2260" s="26"/>
      <c r="AS2260" s="26"/>
      <c r="AT2260" s="26"/>
      <c r="AU2260" s="26"/>
      <c r="AV2260" s="26"/>
      <c r="AW2260" s="26"/>
      <c r="AX2260" s="26"/>
      <c r="AY2260" s="26"/>
      <c r="AZ2260" s="26"/>
      <c r="BA2260" s="26"/>
      <c r="BB2260" s="26"/>
      <c r="BC2260" s="26"/>
      <c r="BD2260" s="26"/>
      <c r="BE2260" s="26"/>
      <c r="BF2260" s="26"/>
      <c r="BG2260" s="26"/>
      <c r="BH2260" s="26"/>
    </row>
    <row r="2261">
      <c r="A2261" s="18" t="str">
        <f t="shared" si="1"/>
        <v>The Americas_Cayman Islands-The Americas_2011</v>
      </c>
      <c r="B2261" s="19" t="s">
        <v>258</v>
      </c>
      <c r="C2261" s="20" t="s">
        <v>269</v>
      </c>
      <c r="D2261" s="21" t="s">
        <v>90</v>
      </c>
      <c r="E2261" s="20">
        <f t="shared" si="1292"/>
        <v>0</v>
      </c>
      <c r="F2261" s="22">
        <f t="shared" si="2"/>
        <v>0</v>
      </c>
      <c r="G2261" s="39">
        <f t="shared" si="1293"/>
        <v>0</v>
      </c>
      <c r="H2261" s="39">
        <f t="shared" si="1294"/>
        <v>0</v>
      </c>
      <c r="I2261" s="39">
        <f t="shared" si="1295"/>
        <v>0</v>
      </c>
      <c r="J2261" s="24">
        <f t="shared" si="1296"/>
        <v>0</v>
      </c>
      <c r="K2261" s="24">
        <f t="shared" si="3"/>
        <v>0</v>
      </c>
      <c r="L2261" s="24">
        <f>IF(AND(C2261=C2260,C2261&gt;C2260),C2260,0)</f>
        <v>0</v>
      </c>
      <c r="M2261" s="24">
        <f t="shared" si="5"/>
        <v>0</v>
      </c>
      <c r="N2261" s="24">
        <f>IFNA(VLOOKUP(A2261,'HUMAN RESOURCES processed'!$A$2:$M$2692,5,0))</f>
        <v>0.015</v>
      </c>
      <c r="O2261" s="24">
        <f t="shared" si="1299"/>
        <v>0</v>
      </c>
      <c r="P2261" s="24">
        <f t="shared" si="1300"/>
        <v>0</v>
      </c>
      <c r="Q2261" s="24">
        <f t="shared" si="1301"/>
        <v>0</v>
      </c>
      <c r="R2261" s="24">
        <f t="shared" si="6"/>
        <v>0</v>
      </c>
      <c r="S2261" s="24">
        <f t="shared" si="1302"/>
        <v>0</v>
      </c>
      <c r="T2261" s="24">
        <f t="shared" si="1303"/>
        <v>0</v>
      </c>
      <c r="U2261" s="24">
        <f t="shared" si="1304"/>
        <v>0</v>
      </c>
      <c r="V2261" s="24">
        <f>IFNA(VLOOKUP(A2261,'HUMAN RESOURCES processed'!$A$2:$M$2692,12,0))</f>
        <v>56601</v>
      </c>
      <c r="W2261" s="24">
        <f>IFNA(VLOOKUP(A2261,'HUMAN RESOURCES processed'!$A$2:$M$2692,13,0))</f>
        <v>1</v>
      </c>
      <c r="X2261" s="24">
        <f>IFNA(VLOOKUP(A2261,'TOURISM processed'!$A$2:$F$2692,5,0))</f>
        <v>472000000</v>
      </c>
      <c r="Y2261" s="24">
        <f>IFNA(VLOOKUP(A2261,'TOURISM processed'!$A$2:$F$2692,6,0))</f>
        <v>145000000</v>
      </c>
      <c r="Z2261" s="24">
        <f t="shared" si="7"/>
        <v>2561.792194</v>
      </c>
      <c r="AA2261" s="24">
        <f t="shared" si="1306"/>
        <v>0</v>
      </c>
      <c r="AB2261" s="24">
        <f t="shared" si="1307"/>
        <v>0</v>
      </c>
      <c r="AC2261" s="24">
        <f t="shared" si="1308"/>
        <v>0</v>
      </c>
      <c r="AD2261" s="24">
        <f t="shared" si="1309"/>
        <v>0</v>
      </c>
      <c r="AE2261" s="24">
        <f>IFNA(VLOOKUP(A2261,'BUSINESS processed'!A2261:J4951,9,0))</f>
        <v>0.695</v>
      </c>
      <c r="AF2261" s="27">
        <f>IFNA(VLOOKUP(A2261,'BUSINESS processed'!A2261:J4951,10,0))</f>
        <v>1.71</v>
      </c>
      <c r="AG2261" s="26"/>
      <c r="AH2261" s="26"/>
      <c r="AI2261" s="26"/>
      <c r="AJ2261" s="26"/>
      <c r="AK2261" s="26"/>
      <c r="AL2261" s="26"/>
      <c r="AM2261" s="26"/>
      <c r="AN2261" s="26"/>
      <c r="AO2261" s="26"/>
      <c r="AP2261" s="26"/>
      <c r="AQ2261" s="26"/>
      <c r="AR2261" s="26"/>
      <c r="AS2261" s="26"/>
      <c r="AT2261" s="26"/>
      <c r="AU2261" s="26"/>
      <c r="AV2261" s="26"/>
      <c r="AW2261" s="26"/>
      <c r="AX2261" s="26"/>
      <c r="AY2261" s="26"/>
      <c r="AZ2261" s="26"/>
      <c r="BA2261" s="26"/>
      <c r="BB2261" s="26"/>
      <c r="BC2261" s="26"/>
      <c r="BD2261" s="26"/>
      <c r="BE2261" s="26"/>
      <c r="BF2261" s="26"/>
      <c r="BG2261" s="26"/>
      <c r="BH2261" s="26"/>
    </row>
    <row r="2262">
      <c r="A2262" s="18" t="str">
        <f t="shared" si="1"/>
        <v>The Americas_Cayman Islands-The Americas_2012</v>
      </c>
      <c r="B2262" s="19" t="s">
        <v>258</v>
      </c>
      <c r="C2262" s="20" t="s">
        <v>269</v>
      </c>
      <c r="D2262" s="21" t="s">
        <v>91</v>
      </c>
      <c r="E2262" s="20">
        <f t="shared" si="1292"/>
        <v>0</v>
      </c>
      <c r="F2262" s="22">
        <f t="shared" si="2"/>
        <v>0</v>
      </c>
      <c r="G2262" s="39">
        <f t="shared" si="1293"/>
        <v>0</v>
      </c>
      <c r="H2262" s="39">
        <f t="shared" si="1294"/>
        <v>0</v>
      </c>
      <c r="I2262" s="39">
        <f t="shared" si="1295"/>
        <v>0</v>
      </c>
      <c r="J2262" s="24">
        <f t="shared" si="1296"/>
        <v>0</v>
      </c>
      <c r="K2262" s="24">
        <f t="shared" si="3"/>
        <v>0</v>
      </c>
      <c r="L2262" s="24">
        <f>IFNA(VLOOKUP(A2262,'ENERGY processed'!$A$2:$H$2692,8,0),"")</f>
        <v>499</v>
      </c>
      <c r="M2262" s="24">
        <f t="shared" si="5"/>
        <v>0.008667708876</v>
      </c>
      <c r="N2262" s="24">
        <f>IFNA(VLOOKUP(A2262,'HUMAN RESOURCES processed'!$A$2:$M$2692,5,0))</f>
        <v>0.013</v>
      </c>
      <c r="O2262" s="24">
        <f t="shared" si="1299"/>
        <v>0</v>
      </c>
      <c r="P2262" s="24">
        <f t="shared" si="1300"/>
        <v>0</v>
      </c>
      <c r="Q2262" s="24">
        <f t="shared" si="1301"/>
        <v>0</v>
      </c>
      <c r="R2262" s="24">
        <f t="shared" si="6"/>
        <v>0</v>
      </c>
      <c r="S2262" s="24">
        <f t="shared" si="1302"/>
        <v>0</v>
      </c>
      <c r="T2262" s="24">
        <f t="shared" si="1303"/>
        <v>0</v>
      </c>
      <c r="U2262" s="24">
        <f t="shared" si="1304"/>
        <v>0</v>
      </c>
      <c r="V2262" s="24">
        <f>IFNA(VLOOKUP(A2262,'HUMAN RESOURCES processed'!$A$2:$M$2692,12,0))</f>
        <v>57570</v>
      </c>
      <c r="W2262" s="24">
        <f>IFNA(VLOOKUP(A2262,'HUMAN RESOURCES processed'!$A$2:$M$2692,13,0))</f>
        <v>1</v>
      </c>
      <c r="X2262" s="24">
        <f>IF(AND(C2262=C2261,D2262&gt;D2261),X2261,0)</f>
        <v>472000000</v>
      </c>
      <c r="Y2262" s="24">
        <f>IF(AND(C2262=C2261,D2262&gt;D2261),Y2261,0)</f>
        <v>145000000</v>
      </c>
      <c r="Z2262" s="24">
        <f t="shared" si="7"/>
        <v>2518.67292</v>
      </c>
      <c r="AA2262" s="24">
        <f t="shared" si="1306"/>
        <v>0</v>
      </c>
      <c r="AB2262" s="24">
        <f t="shared" si="1307"/>
        <v>0</v>
      </c>
      <c r="AC2262" s="24">
        <f t="shared" si="1308"/>
        <v>0</v>
      </c>
      <c r="AD2262" s="24">
        <f t="shared" si="1309"/>
        <v>0</v>
      </c>
      <c r="AE2262" s="24">
        <f>IFNA(VLOOKUP(A2262,'BUSINESS processed'!A2262:J4952,9,0))</f>
        <v>0.741</v>
      </c>
      <c r="AF2262" s="27">
        <f>IFNA(VLOOKUP(A2262,'BUSINESS processed'!A2262:J4952,10,0))</f>
        <v>1.717</v>
      </c>
      <c r="AG2262" s="26"/>
      <c r="AH2262" s="26"/>
      <c r="AI2262" s="26"/>
      <c r="AJ2262" s="26"/>
      <c r="AK2262" s="26"/>
      <c r="AL2262" s="26"/>
      <c r="AM2262" s="26"/>
      <c r="AN2262" s="26"/>
      <c r="AO2262" s="26"/>
      <c r="AP2262" s="26"/>
      <c r="AQ2262" s="26"/>
      <c r="AR2262" s="26"/>
      <c r="AS2262" s="26"/>
      <c r="AT2262" s="26"/>
      <c r="AU2262" s="26"/>
      <c r="AV2262" s="26"/>
      <c r="AW2262" s="26"/>
      <c r="AX2262" s="26"/>
      <c r="AY2262" s="26"/>
      <c r="AZ2262" s="26"/>
      <c r="BA2262" s="26"/>
      <c r="BB2262" s="26"/>
      <c r="BC2262" s="26"/>
      <c r="BD2262" s="26"/>
      <c r="BE2262" s="26"/>
      <c r="BF2262" s="26"/>
      <c r="BG2262" s="26"/>
      <c r="BH2262" s="26"/>
    </row>
    <row r="2263">
      <c r="A2263" s="18" t="str">
        <f t="shared" si="1"/>
        <v>The Americas_Chile-The Americas_2000</v>
      </c>
      <c r="B2263" s="19" t="s">
        <v>258</v>
      </c>
      <c r="C2263" s="20" t="s">
        <v>270</v>
      </c>
      <c r="D2263" s="21" t="s">
        <v>70</v>
      </c>
      <c r="E2263" s="22">
        <v>2.66E11</v>
      </c>
      <c r="F2263" s="22">
        <f t="shared" si="2"/>
        <v>17211.92447</v>
      </c>
      <c r="G2263" s="23">
        <v>0.072</v>
      </c>
      <c r="H2263" s="23">
        <v>1103.0</v>
      </c>
      <c r="I2263" s="23">
        <v>0.101</v>
      </c>
      <c r="J2263" s="24">
        <f>IFNA(VLOOKUP(A2263,'ENERGY processed'!$A$2:$H$2692,7,0),"")</f>
        <v>32720</v>
      </c>
      <c r="K2263" s="24">
        <f t="shared" si="3"/>
        <v>0.002117196123</v>
      </c>
      <c r="L2263" s="24">
        <f t="shared" ref="L2263:L2264" si="1312">IF(AND(C2263=C2262,C2263&gt;C2262),C2262,0)</f>
        <v>0</v>
      </c>
      <c r="M2263" s="24">
        <f t="shared" si="5"/>
        <v>0</v>
      </c>
      <c r="N2263" s="24">
        <f>IFNA(VLOOKUP(A2263,'HUMAN RESOURCES processed'!$A$2:$M$2692,5,0))</f>
        <v>0.017</v>
      </c>
      <c r="O2263" s="24">
        <f>IFNA(VLOOKUP(A2263,'HUMAN RESOURCES processed'!$A$2:$M$2692,6,0))</f>
        <v>0.009</v>
      </c>
      <c r="P2263" s="24">
        <f>IFNA(VLOOKUP(A2263,'HUMAN RESOURCES processed'!$A$2:$M$2692,7,0))</f>
        <v>80</v>
      </c>
      <c r="Q2263" s="24">
        <f>IFNA(VLOOKUP(A2263,'HUMAN RESOURCES processed'!$A$2:$M$2692,8,0))</f>
        <v>74</v>
      </c>
      <c r="R2263" s="24">
        <f t="shared" si="6"/>
        <v>77</v>
      </c>
      <c r="S2263" s="24">
        <f>IFNA(VLOOKUP(A2263,'HUMAN RESOURCES processed'!$A$2:$M$2692,9,0))</f>
        <v>0.278</v>
      </c>
      <c r="T2263" s="24">
        <f>IFNA(VLOOKUP(A2263,'HUMAN RESOURCES processed'!$A$2:$M$2692,10,0))</f>
        <v>0.65</v>
      </c>
      <c r="U2263" s="24">
        <f>IFNA(VLOOKUP(A2263,'HUMAN RESOURCES processed'!$A$2:$M$2692,11,0))</f>
        <v>0.072</v>
      </c>
      <c r="V2263" s="24">
        <f>IFNA(VLOOKUP(A2263,'HUMAN RESOURCES processed'!$A$2:$M$2692,12,0))</f>
        <v>15454402</v>
      </c>
      <c r="W2263" s="24">
        <f>IFNA(VLOOKUP(A2263,'HUMAN RESOURCES processed'!$A$2:$M$2692,13,0))</f>
        <v>0.861</v>
      </c>
      <c r="X2263" s="24">
        <f>IFNA(VLOOKUP(A2263,'TOURISM processed'!$A$2:$F$2692,5,0))</f>
        <v>1179000000</v>
      </c>
      <c r="Y2263" s="24">
        <f>IFNA(VLOOKUP(A2263,'TOURISM processed'!$A$2:$F$2692,6,0))</f>
        <v>904000000</v>
      </c>
      <c r="Z2263" s="24">
        <f t="shared" si="7"/>
        <v>58.49466062</v>
      </c>
      <c r="AA2263" s="24">
        <f t="shared" si="1306"/>
        <v>0</v>
      </c>
      <c r="AB2263" s="24">
        <f t="shared" si="1307"/>
        <v>0</v>
      </c>
      <c r="AC2263" s="24">
        <f t="shared" si="1308"/>
        <v>0</v>
      </c>
      <c r="AD2263" s="24">
        <f t="shared" si="1309"/>
        <v>0</v>
      </c>
      <c r="AE2263" s="24">
        <f>IFNA(VLOOKUP(A2263,'BUSINESS processed'!A2263:J4953,9,0))</f>
        <v>0.166</v>
      </c>
      <c r="AF2263" s="27">
        <f>IFNA(VLOOKUP(A2263,'BUSINESS processed'!A2263:J4953,10,0))</f>
        <v>0.22</v>
      </c>
      <c r="AG2263" s="26"/>
      <c r="AH2263" s="26"/>
      <c r="AI2263" s="26"/>
      <c r="AJ2263" s="26"/>
      <c r="AK2263" s="26"/>
      <c r="AL2263" s="26"/>
      <c r="AM2263" s="26"/>
      <c r="AN2263" s="26"/>
      <c r="AO2263" s="26"/>
      <c r="AP2263" s="26"/>
      <c r="AQ2263" s="26"/>
      <c r="AR2263" s="26"/>
      <c r="AS2263" s="26"/>
      <c r="AT2263" s="26"/>
      <c r="AU2263" s="26"/>
      <c r="AV2263" s="26"/>
      <c r="AW2263" s="26"/>
      <c r="AX2263" s="26"/>
      <c r="AY2263" s="26"/>
      <c r="AZ2263" s="26"/>
      <c r="BA2263" s="26"/>
      <c r="BB2263" s="26"/>
      <c r="BC2263" s="26"/>
      <c r="BD2263" s="26"/>
      <c r="BE2263" s="26"/>
      <c r="BF2263" s="26"/>
      <c r="BG2263" s="26"/>
      <c r="BH2263" s="26"/>
    </row>
    <row r="2264">
      <c r="A2264" s="18" t="str">
        <f t="shared" si="1"/>
        <v>The Americas_Chile-The Americas_2001</v>
      </c>
      <c r="B2264" s="19" t="s">
        <v>258</v>
      </c>
      <c r="C2264" s="20" t="s">
        <v>270</v>
      </c>
      <c r="D2264" s="21" t="s">
        <v>71</v>
      </c>
      <c r="E2264" s="22">
        <v>7.9328640264E10</v>
      </c>
      <c r="F2264" s="22">
        <f t="shared" si="2"/>
        <v>5072.394293</v>
      </c>
      <c r="G2264" s="23">
        <v>0.077</v>
      </c>
      <c r="H2264" s="23">
        <v>390.0</v>
      </c>
      <c r="I2264" s="23">
        <v>0.148</v>
      </c>
      <c r="J2264" s="24">
        <f>IFNA(VLOOKUP(A2264,'ENERGY processed'!$A$2:$H$2692,7,0),"")</f>
        <v>33574</v>
      </c>
      <c r="K2264" s="24">
        <f t="shared" si="3"/>
        <v>0.002146772785</v>
      </c>
      <c r="L2264" s="24">
        <f t="shared" si="1312"/>
        <v>0</v>
      </c>
      <c r="M2264" s="24">
        <f t="shared" si="5"/>
        <v>0</v>
      </c>
      <c r="N2264" s="24">
        <f>IFNA(VLOOKUP(A2264,'HUMAN RESOURCES processed'!$A$2:$M$2692,5,0))</f>
        <v>0.016</v>
      </c>
      <c r="O2264" s="24">
        <f>IFNA(VLOOKUP(A2264,'HUMAN RESOURCES processed'!$A$2:$M$2692,6,0))</f>
        <v>0.009</v>
      </c>
      <c r="P2264" s="24">
        <f>IFNA(VLOOKUP(A2264,'HUMAN RESOURCES processed'!$A$2:$M$2692,7,0))</f>
        <v>80</v>
      </c>
      <c r="Q2264" s="24">
        <f>IFNA(VLOOKUP(A2264,'HUMAN RESOURCES processed'!$A$2:$M$2692,8,0))</f>
        <v>74</v>
      </c>
      <c r="R2264" s="24">
        <f t="shared" si="6"/>
        <v>77</v>
      </c>
      <c r="S2264" s="24">
        <f>IFNA(VLOOKUP(A2264,'HUMAN RESOURCES processed'!$A$2:$M$2692,9,0))</f>
        <v>0.273</v>
      </c>
      <c r="T2264" s="24">
        <f>IFNA(VLOOKUP(A2264,'HUMAN RESOURCES processed'!$A$2:$M$2692,10,0))</f>
        <v>0.654</v>
      </c>
      <c r="U2264" s="24">
        <f>IFNA(VLOOKUP(A2264,'HUMAN RESOURCES processed'!$A$2:$M$2692,11,0))</f>
        <v>0.074</v>
      </c>
      <c r="V2264" s="24">
        <f>IFNA(VLOOKUP(A2264,'HUMAN RESOURCES processed'!$A$2:$M$2692,12,0))</f>
        <v>15639289</v>
      </c>
      <c r="W2264" s="24">
        <f>IFNA(VLOOKUP(A2264,'HUMAN RESOURCES processed'!$A$2:$M$2692,13,0))</f>
        <v>0.864</v>
      </c>
      <c r="X2264" s="24">
        <f>IFNA(VLOOKUP(A2264,'TOURISM processed'!$A$2:$F$2692,5,0))</f>
        <v>1184000000</v>
      </c>
      <c r="Y2264" s="24">
        <f>IFNA(VLOOKUP(A2264,'TOURISM processed'!$A$2:$F$2692,6,0))</f>
        <v>939000000</v>
      </c>
      <c r="Z2264" s="24">
        <f t="shared" si="7"/>
        <v>60.04109266</v>
      </c>
      <c r="AA2264" s="24">
        <f t="shared" si="1306"/>
        <v>0</v>
      </c>
      <c r="AB2264" s="24">
        <f t="shared" si="1307"/>
        <v>0</v>
      </c>
      <c r="AC2264" s="24">
        <f t="shared" si="1308"/>
        <v>0</v>
      </c>
      <c r="AD2264" s="24">
        <f t="shared" si="1309"/>
        <v>0</v>
      </c>
      <c r="AE2264" s="24">
        <f>IFNA(VLOOKUP(A2264,'BUSINESS processed'!A2264:J4954,9,0))</f>
        <v>0.191</v>
      </c>
      <c r="AF2264" s="27">
        <f>IFNA(VLOOKUP(A2264,'BUSINESS processed'!A2264:J4954,10,0))</f>
        <v>0.326</v>
      </c>
      <c r="AG2264" s="26"/>
      <c r="AH2264" s="26"/>
      <c r="AI2264" s="26"/>
      <c r="AJ2264" s="26"/>
      <c r="AK2264" s="26"/>
      <c r="AL2264" s="26"/>
      <c r="AM2264" s="26"/>
      <c r="AN2264" s="26"/>
      <c r="AO2264" s="26"/>
      <c r="AP2264" s="26"/>
      <c r="AQ2264" s="26"/>
      <c r="AR2264" s="26"/>
      <c r="AS2264" s="26"/>
      <c r="AT2264" s="26"/>
      <c r="AU2264" s="26"/>
      <c r="AV2264" s="26"/>
      <c r="AW2264" s="26"/>
      <c r="AX2264" s="26"/>
      <c r="AY2264" s="26"/>
      <c r="AZ2264" s="26"/>
      <c r="BA2264" s="26"/>
      <c r="BB2264" s="26"/>
      <c r="BC2264" s="26"/>
      <c r="BD2264" s="26"/>
      <c r="BE2264" s="26"/>
      <c r="BF2264" s="26"/>
      <c r="BG2264" s="26"/>
      <c r="BH2264" s="26"/>
    </row>
    <row r="2265">
      <c r="A2265" s="18" t="str">
        <f t="shared" si="1"/>
        <v>The Americas_Chile-The Americas_2002</v>
      </c>
      <c r="B2265" s="19" t="s">
        <v>258</v>
      </c>
      <c r="C2265" s="20" t="s">
        <v>270</v>
      </c>
      <c r="D2265" s="21" t="s">
        <v>72</v>
      </c>
      <c r="E2265" s="22">
        <v>7.2336972322E10</v>
      </c>
      <c r="F2265" s="22">
        <f t="shared" si="2"/>
        <v>4572.639573</v>
      </c>
      <c r="G2265" s="23">
        <v>0.077</v>
      </c>
      <c r="H2265" s="23">
        <v>348.0</v>
      </c>
      <c r="I2265" s="23">
        <v>0.119</v>
      </c>
      <c r="J2265" s="24">
        <f>IFNA(VLOOKUP(A2265,'ENERGY processed'!$A$2:$H$2692,7,0),"")</f>
        <v>30920</v>
      </c>
      <c r="K2265" s="24">
        <f t="shared" si="3"/>
        <v>0.001954547046</v>
      </c>
      <c r="L2265" s="24">
        <f>IFNA(VLOOKUP(A2265,'ENERGY processed'!$A$2:$H$2692,8,0),"")</f>
        <v>72258</v>
      </c>
      <c r="M2265" s="24">
        <f t="shared" si="5"/>
        <v>0.004567647493</v>
      </c>
      <c r="N2265" s="24">
        <f>IFNA(VLOOKUP(A2265,'HUMAN RESOURCES processed'!$A$2:$M$2692,5,0))</f>
        <v>0.016</v>
      </c>
      <c r="O2265" s="24">
        <f>IFNA(VLOOKUP(A2265,'HUMAN RESOURCES processed'!$A$2:$M$2692,6,0))</f>
        <v>0.008</v>
      </c>
      <c r="P2265" s="24">
        <f>IFNA(VLOOKUP(A2265,'HUMAN RESOURCES processed'!$A$2:$M$2692,7,0))</f>
        <v>81</v>
      </c>
      <c r="Q2265" s="24">
        <f>IFNA(VLOOKUP(A2265,'HUMAN RESOURCES processed'!$A$2:$M$2692,8,0))</f>
        <v>75</v>
      </c>
      <c r="R2265" s="24">
        <f t="shared" si="6"/>
        <v>78</v>
      </c>
      <c r="S2265" s="24">
        <f>IFNA(VLOOKUP(A2265,'HUMAN RESOURCES processed'!$A$2:$M$2692,9,0))</f>
        <v>0.267</v>
      </c>
      <c r="T2265" s="24">
        <f>IFNA(VLOOKUP(A2265,'HUMAN RESOURCES processed'!$A$2:$M$2692,10,0))</f>
        <v>0.658</v>
      </c>
      <c r="U2265" s="24">
        <f>IFNA(VLOOKUP(A2265,'HUMAN RESOURCES processed'!$A$2:$M$2692,11,0))</f>
        <v>0.075</v>
      </c>
      <c r="V2265" s="24">
        <f>IFNA(VLOOKUP(A2265,'HUMAN RESOURCES processed'!$A$2:$M$2692,12,0))</f>
        <v>15819522</v>
      </c>
      <c r="W2265" s="24">
        <f>IFNA(VLOOKUP(A2265,'HUMAN RESOURCES processed'!$A$2:$M$2692,13,0))</f>
        <v>0.866</v>
      </c>
      <c r="X2265" s="24">
        <f>IFNA(VLOOKUP(A2265,'TOURISM processed'!$A$2:$F$2692,5,0))</f>
        <v>1221000000</v>
      </c>
      <c r="Y2265" s="24">
        <f>IFNA(VLOOKUP(A2265,'TOURISM processed'!$A$2:$F$2692,6,0))</f>
        <v>932000000</v>
      </c>
      <c r="Z2265" s="24">
        <f t="shared" si="7"/>
        <v>58.91454875</v>
      </c>
      <c r="AA2265" s="24">
        <f t="shared" si="1306"/>
        <v>0</v>
      </c>
      <c r="AB2265" s="24">
        <f t="shared" si="1307"/>
        <v>0</v>
      </c>
      <c r="AC2265" s="24">
        <f t="shared" si="1308"/>
        <v>0</v>
      </c>
      <c r="AD2265" s="24">
        <f t="shared" si="1309"/>
        <v>0</v>
      </c>
      <c r="AE2265" s="24">
        <f>IFNA(VLOOKUP(A2265,'BUSINESS processed'!A2265:J4955,9,0))</f>
        <v>0.221</v>
      </c>
      <c r="AF2265" s="27">
        <f>IFNA(VLOOKUP(A2265,'BUSINESS processed'!A2265:J4955,10,0))</f>
        <v>0.395</v>
      </c>
      <c r="AG2265" s="26"/>
      <c r="AH2265" s="26"/>
      <c r="AI2265" s="26"/>
      <c r="AJ2265" s="26"/>
      <c r="AK2265" s="26"/>
      <c r="AL2265" s="26"/>
      <c r="AM2265" s="26"/>
      <c r="AN2265" s="26"/>
      <c r="AO2265" s="26"/>
      <c r="AP2265" s="26"/>
      <c r="AQ2265" s="26"/>
      <c r="AR2265" s="26"/>
      <c r="AS2265" s="26"/>
      <c r="AT2265" s="26"/>
      <c r="AU2265" s="26"/>
      <c r="AV2265" s="26"/>
      <c r="AW2265" s="26"/>
      <c r="AX2265" s="26"/>
      <c r="AY2265" s="26"/>
      <c r="AZ2265" s="26"/>
      <c r="BA2265" s="26"/>
      <c r="BB2265" s="26"/>
      <c r="BC2265" s="26"/>
      <c r="BD2265" s="26"/>
      <c r="BE2265" s="26"/>
      <c r="BF2265" s="26"/>
      <c r="BG2265" s="26"/>
      <c r="BH2265" s="26"/>
    </row>
    <row r="2266">
      <c r="A2266" s="18" t="str">
        <f t="shared" si="1"/>
        <v>The Americas_Chile-The Americas_2003</v>
      </c>
      <c r="B2266" s="19" t="s">
        <v>258</v>
      </c>
      <c r="C2266" s="20" t="s">
        <v>270</v>
      </c>
      <c r="D2266" s="21" t="s">
        <v>74</v>
      </c>
      <c r="E2266" s="22">
        <v>7.0984568429E10</v>
      </c>
      <c r="F2266" s="22">
        <f t="shared" si="2"/>
        <v>4437.739818</v>
      </c>
      <c r="G2266" s="23">
        <v>0.075</v>
      </c>
      <c r="H2266" s="23">
        <v>331.0</v>
      </c>
      <c r="I2266" s="23">
        <v>0.078</v>
      </c>
      <c r="J2266" s="24">
        <f>IFNA(VLOOKUP(A2266,'ENERGY processed'!$A$2:$H$2692,7,0),"")</f>
        <v>29484</v>
      </c>
      <c r="K2266" s="24">
        <f t="shared" si="3"/>
        <v>0.001843250212</v>
      </c>
      <c r="L2266" s="24">
        <f>IFNA(VLOOKUP(A2266,'ENERGY processed'!$A$2:$H$2692,8,0),"")</f>
        <v>67267</v>
      </c>
      <c r="M2266" s="24">
        <f t="shared" si="5"/>
        <v>0.004205328721</v>
      </c>
      <c r="N2266" s="24">
        <f>IFNA(VLOOKUP(A2266,'HUMAN RESOURCES processed'!$A$2:$M$2692,5,0))</f>
        <v>0.016</v>
      </c>
      <c r="O2266" s="24">
        <f>IFNA(VLOOKUP(A2266,'HUMAN RESOURCES processed'!$A$2:$M$2692,6,0))</f>
        <v>0.008</v>
      </c>
      <c r="P2266" s="24">
        <f>IFNA(VLOOKUP(A2266,'HUMAN RESOURCES processed'!$A$2:$M$2692,7,0))</f>
        <v>81</v>
      </c>
      <c r="Q2266" s="24">
        <f>IFNA(VLOOKUP(A2266,'HUMAN RESOURCES processed'!$A$2:$M$2692,8,0))</f>
        <v>75</v>
      </c>
      <c r="R2266" s="24">
        <f t="shared" si="6"/>
        <v>78</v>
      </c>
      <c r="S2266" s="24">
        <f>IFNA(VLOOKUP(A2266,'HUMAN RESOURCES processed'!$A$2:$M$2692,9,0))</f>
        <v>0.261</v>
      </c>
      <c r="T2266" s="24">
        <f>IFNA(VLOOKUP(A2266,'HUMAN RESOURCES processed'!$A$2:$M$2692,10,0))</f>
        <v>0.662</v>
      </c>
      <c r="U2266" s="24">
        <f>IFNA(VLOOKUP(A2266,'HUMAN RESOURCES processed'!$A$2:$M$2692,11,0))</f>
        <v>0.077</v>
      </c>
      <c r="V2266" s="24">
        <f>IFNA(VLOOKUP(A2266,'HUMAN RESOURCES processed'!$A$2:$M$2692,12,0))</f>
        <v>15995658</v>
      </c>
      <c r="W2266" s="24">
        <f>IFNA(VLOOKUP(A2266,'HUMAN RESOURCES processed'!$A$2:$M$2692,13,0))</f>
        <v>0.869</v>
      </c>
      <c r="X2266" s="24">
        <f>IFNA(VLOOKUP(A2266,'TOURISM processed'!$A$2:$F$2692,5,0))</f>
        <v>1309000000</v>
      </c>
      <c r="Y2266" s="24">
        <f>IFNA(VLOOKUP(A2266,'TOURISM processed'!$A$2:$F$2692,6,0))</f>
        <v>1109000000</v>
      </c>
      <c r="Z2266" s="24">
        <f t="shared" si="7"/>
        <v>69.33131479</v>
      </c>
      <c r="AA2266" s="24">
        <f t="shared" si="1306"/>
        <v>0</v>
      </c>
      <c r="AB2266" s="24">
        <f>IFNA(VLOOKUP(A2266,'BUSINESS processed'!A2266:J4956,6,0))</f>
        <v>27</v>
      </c>
      <c r="AC2266" s="24">
        <f t="shared" si="1308"/>
        <v>0</v>
      </c>
      <c r="AD2266" s="24">
        <f t="shared" si="1309"/>
        <v>0</v>
      </c>
      <c r="AE2266" s="24">
        <f>IFNA(VLOOKUP(A2266,'BUSINESS processed'!A2266:J4956,9,0))</f>
        <v>0.255</v>
      </c>
      <c r="AF2266" s="27">
        <f>IFNA(VLOOKUP(A2266,'BUSINESS processed'!A2266:J4956,10,0))</f>
        <v>0.454</v>
      </c>
      <c r="AG2266" s="26"/>
      <c r="AH2266" s="26"/>
      <c r="AI2266" s="26"/>
      <c r="AJ2266" s="26"/>
      <c r="AK2266" s="26"/>
      <c r="AL2266" s="26"/>
      <c r="AM2266" s="26"/>
      <c r="AN2266" s="26"/>
      <c r="AO2266" s="26"/>
      <c r="AP2266" s="26"/>
      <c r="AQ2266" s="26"/>
      <c r="AR2266" s="26"/>
      <c r="AS2266" s="26"/>
      <c r="AT2266" s="26"/>
      <c r="AU2266" s="26"/>
      <c r="AV2266" s="26"/>
      <c r="AW2266" s="26"/>
      <c r="AX2266" s="26"/>
      <c r="AY2266" s="26"/>
      <c r="AZ2266" s="26"/>
      <c r="BA2266" s="26"/>
      <c r="BB2266" s="26"/>
      <c r="BC2266" s="26"/>
      <c r="BD2266" s="26"/>
      <c r="BE2266" s="26"/>
      <c r="BF2266" s="26"/>
      <c r="BG2266" s="26"/>
      <c r="BH2266" s="26"/>
    </row>
    <row r="2267">
      <c r="A2267" s="18" t="str">
        <f t="shared" si="1"/>
        <v>The Americas_Chile-The Americas_2004</v>
      </c>
      <c r="B2267" s="19" t="s">
        <v>258</v>
      </c>
      <c r="C2267" s="20" t="s">
        <v>270</v>
      </c>
      <c r="D2267" s="21" t="s">
        <v>83</v>
      </c>
      <c r="E2267" s="22">
        <v>7.7840186385E10</v>
      </c>
      <c r="F2267" s="22">
        <f t="shared" si="2"/>
        <v>4814.388058</v>
      </c>
      <c r="G2267" s="23">
        <v>0.071</v>
      </c>
      <c r="H2267" s="23">
        <v>338.0</v>
      </c>
      <c r="I2267" s="23">
        <v>0.062</v>
      </c>
      <c r="J2267" s="24">
        <f>IFNA(VLOOKUP(A2267,'ENERGY processed'!$A$2:$H$2692,7,0),"")</f>
        <v>27503.5</v>
      </c>
      <c r="K2267" s="24">
        <f t="shared" si="3"/>
        <v>0.001701081769</v>
      </c>
      <c r="L2267" s="24">
        <f>IFNA(VLOOKUP(A2267,'ENERGY processed'!$A$2:$H$2692,8,0),"")</f>
        <v>61990.5</v>
      </c>
      <c r="M2267" s="24">
        <f t="shared" si="5"/>
        <v>0.003834090548</v>
      </c>
      <c r="N2267" s="24">
        <f>IFNA(VLOOKUP(A2267,'HUMAN RESOURCES processed'!$A$2:$M$2692,5,0))</f>
        <v>0.015</v>
      </c>
      <c r="O2267" s="24">
        <f>IFNA(VLOOKUP(A2267,'HUMAN RESOURCES processed'!$A$2:$M$2692,6,0))</f>
        <v>0.008</v>
      </c>
      <c r="P2267" s="24">
        <f>IFNA(VLOOKUP(A2267,'HUMAN RESOURCES processed'!$A$2:$M$2692,7,0))</f>
        <v>81</v>
      </c>
      <c r="Q2267" s="24">
        <f>IFNA(VLOOKUP(A2267,'HUMAN RESOURCES processed'!$A$2:$M$2692,8,0))</f>
        <v>75</v>
      </c>
      <c r="R2267" s="24">
        <f t="shared" si="6"/>
        <v>78</v>
      </c>
      <c r="S2267" s="24">
        <f>IFNA(VLOOKUP(A2267,'HUMAN RESOURCES processed'!$A$2:$M$2692,9,0))</f>
        <v>0.255</v>
      </c>
      <c r="T2267" s="24">
        <f>IFNA(VLOOKUP(A2267,'HUMAN RESOURCES processed'!$A$2:$M$2692,10,0))</f>
        <v>0.667</v>
      </c>
      <c r="U2267" s="24">
        <f>IFNA(VLOOKUP(A2267,'HUMAN RESOURCES processed'!$A$2:$M$2692,11,0))</f>
        <v>0.079</v>
      </c>
      <c r="V2267" s="24">
        <f>IFNA(VLOOKUP(A2267,'HUMAN RESOURCES processed'!$A$2:$M$2692,12,0))</f>
        <v>16168241</v>
      </c>
      <c r="W2267" s="24">
        <f>IFNA(VLOOKUP(A2267,'HUMAN RESOURCES processed'!$A$2:$M$2692,13,0))</f>
        <v>0.872</v>
      </c>
      <c r="X2267" s="24">
        <f>IFNA(VLOOKUP(A2267,'TOURISM processed'!$A$2:$F$2692,5,0))</f>
        <v>1571000000</v>
      </c>
      <c r="Y2267" s="24">
        <f>IFNA(VLOOKUP(A2267,'TOURISM processed'!$A$2:$F$2692,6,0))</f>
        <v>1251000000</v>
      </c>
      <c r="Z2267" s="24">
        <f t="shared" si="7"/>
        <v>77.37390852</v>
      </c>
      <c r="AA2267" s="24">
        <f t="shared" si="1306"/>
        <v>0</v>
      </c>
      <c r="AB2267" s="24">
        <f>IFNA(VLOOKUP(A2267,'BUSINESS processed'!A2267:J4957,6,0))</f>
        <v>27</v>
      </c>
      <c r="AC2267" s="24">
        <f t="shared" si="1308"/>
        <v>0</v>
      </c>
      <c r="AD2267" s="24">
        <f t="shared" si="1309"/>
        <v>0</v>
      </c>
      <c r="AE2267" s="24">
        <f>IFNA(VLOOKUP(A2267,'BUSINESS processed'!A2267:J4957,9,0))</f>
        <v>0.282</v>
      </c>
      <c r="AF2267" s="27">
        <f>IFNA(VLOOKUP(A2267,'BUSINESS processed'!A2267:J4957,10,0))</f>
        <v>0.573</v>
      </c>
      <c r="AG2267" s="26"/>
      <c r="AH2267" s="26"/>
      <c r="AI2267" s="26"/>
      <c r="AJ2267" s="26"/>
      <c r="AK2267" s="26"/>
      <c r="AL2267" s="26"/>
      <c r="AM2267" s="26"/>
      <c r="AN2267" s="26"/>
      <c r="AO2267" s="26"/>
      <c r="AP2267" s="26"/>
      <c r="AQ2267" s="26"/>
      <c r="AR2267" s="26"/>
      <c r="AS2267" s="26"/>
      <c r="AT2267" s="26"/>
      <c r="AU2267" s="26"/>
      <c r="AV2267" s="26"/>
      <c r="AW2267" s="26"/>
      <c r="AX2267" s="26"/>
      <c r="AY2267" s="26"/>
      <c r="AZ2267" s="26"/>
      <c r="BA2267" s="26"/>
      <c r="BB2267" s="26"/>
      <c r="BC2267" s="26"/>
      <c r="BD2267" s="26"/>
      <c r="BE2267" s="26"/>
      <c r="BF2267" s="26"/>
      <c r="BG2267" s="26"/>
      <c r="BH2267" s="26"/>
    </row>
    <row r="2268">
      <c r="A2268" s="18" t="str">
        <f t="shared" si="1"/>
        <v>The Americas_Chile-The Americas_2005</v>
      </c>
      <c r="B2268" s="19" t="s">
        <v>258</v>
      </c>
      <c r="C2268" s="20" t="s">
        <v>270</v>
      </c>
      <c r="D2268" s="21" t="s">
        <v>84</v>
      </c>
      <c r="E2268" s="22">
        <v>1.01E11</v>
      </c>
      <c r="F2268" s="22">
        <f t="shared" si="2"/>
        <v>6182.002184</v>
      </c>
      <c r="G2268" s="23">
        <v>0.067</v>
      </c>
      <c r="H2268" s="23">
        <v>414.0</v>
      </c>
      <c r="I2268" s="23">
        <v>0.051</v>
      </c>
      <c r="J2268" s="24">
        <f>IF(AND( C2268=C2267,D2268&gt;D2267),J2267,"")</f>
        <v>27503.5</v>
      </c>
      <c r="K2268" s="24">
        <f t="shared" si="3"/>
        <v>0.001683432644</v>
      </c>
      <c r="L2268" s="24">
        <f>IF(AND(C2268=C2267,C2268&gt;C2267),C2267,0)</f>
        <v>0</v>
      </c>
      <c r="M2268" s="24">
        <f t="shared" si="5"/>
        <v>0</v>
      </c>
      <c r="N2268" s="24">
        <f>IFNA(VLOOKUP(A2268,'HUMAN RESOURCES processed'!$A$2:$M$2692,5,0))</f>
        <v>0.015</v>
      </c>
      <c r="O2268" s="24">
        <f>IFNA(VLOOKUP(A2268,'HUMAN RESOURCES processed'!$A$2:$M$2692,6,0))</f>
        <v>0.008</v>
      </c>
      <c r="P2268" s="24">
        <f>IFNA(VLOOKUP(A2268,'HUMAN RESOURCES processed'!$A$2:$M$2692,7,0))</f>
        <v>81</v>
      </c>
      <c r="Q2268" s="24">
        <f>IFNA(VLOOKUP(A2268,'HUMAN RESOURCES processed'!$A$2:$M$2692,8,0))</f>
        <v>75</v>
      </c>
      <c r="R2268" s="24">
        <f t="shared" si="6"/>
        <v>78</v>
      </c>
      <c r="S2268" s="24">
        <f>IFNA(VLOOKUP(A2268,'HUMAN RESOURCES processed'!$A$2:$M$2692,9,0))</f>
        <v>0.249</v>
      </c>
      <c r="T2268" s="24">
        <f>IFNA(VLOOKUP(A2268,'HUMAN RESOURCES processed'!$A$2:$M$2692,10,0))</f>
        <v>0.671</v>
      </c>
      <c r="U2268" s="24">
        <f>IFNA(VLOOKUP(A2268,'HUMAN RESOURCES processed'!$A$2:$M$2692,11,0))</f>
        <v>0.08</v>
      </c>
      <c r="V2268" s="24">
        <f>IFNA(VLOOKUP(A2268,'HUMAN RESOURCES processed'!$A$2:$M$2692,12,0))</f>
        <v>16337749</v>
      </c>
      <c r="W2268" s="24">
        <f>IFNA(VLOOKUP(A2268,'HUMAN RESOURCES processed'!$A$2:$M$2692,13,0))</f>
        <v>0.874</v>
      </c>
      <c r="X2268" s="24">
        <f>IFNA(VLOOKUP(A2268,'TOURISM processed'!$A$2:$F$2692,5,0))</f>
        <v>1682000000</v>
      </c>
      <c r="Y2268" s="24">
        <f>IFNA(VLOOKUP(A2268,'TOURISM processed'!$A$2:$F$2692,6,0))</f>
        <v>1355000000</v>
      </c>
      <c r="Z2268" s="24">
        <f t="shared" si="7"/>
        <v>82.93676197</v>
      </c>
      <c r="AA2268" s="24">
        <f>IFNA(VLOOKUP(A2268,'BUSINESS processed'!A2268:J4958,5,0))</f>
        <v>0.253</v>
      </c>
      <c r="AB2268" s="24">
        <f>IFNA(VLOOKUP(A2268,'BUSINESS processed'!A2268:J4958,6,0))</f>
        <v>27</v>
      </c>
      <c r="AC2268" s="24">
        <f t="shared" si="1308"/>
        <v>0</v>
      </c>
      <c r="AD2268" s="24">
        <f>IFNA(VLOOKUP(A2268,'BUSINESS processed'!A2268:J4958,8,0))</f>
        <v>316</v>
      </c>
      <c r="AE2268" s="24">
        <f>IFNA(VLOOKUP(A2268,'BUSINESS processed'!A2268:J4958,9,0))</f>
        <v>0.312</v>
      </c>
      <c r="AF2268" s="27">
        <f>IFNA(VLOOKUP(A2268,'BUSINESS processed'!A2268:J4958,10,0))</f>
        <v>0.647</v>
      </c>
      <c r="AG2268" s="26"/>
      <c r="AH2268" s="26"/>
      <c r="AI2268" s="26"/>
      <c r="AJ2268" s="26"/>
      <c r="AK2268" s="26"/>
      <c r="AL2268" s="26"/>
      <c r="AM2268" s="26"/>
      <c r="AN2268" s="26"/>
      <c r="AO2268" s="26"/>
      <c r="AP2268" s="26"/>
      <c r="AQ2268" s="26"/>
      <c r="AR2268" s="26"/>
      <c r="AS2268" s="26"/>
      <c r="AT2268" s="26"/>
      <c r="AU2268" s="26"/>
      <c r="AV2268" s="26"/>
      <c r="AW2268" s="26"/>
      <c r="AX2268" s="26"/>
      <c r="AY2268" s="26"/>
      <c r="AZ2268" s="26"/>
      <c r="BA2268" s="26"/>
      <c r="BB2268" s="26"/>
      <c r="BC2268" s="26"/>
      <c r="BD2268" s="26"/>
      <c r="BE2268" s="26"/>
      <c r="BF2268" s="26"/>
      <c r="BG2268" s="26"/>
      <c r="BH2268" s="26"/>
    </row>
    <row r="2269">
      <c r="A2269" s="18" t="str">
        <f t="shared" si="1"/>
        <v>The Americas_Chile-The Americas_2006</v>
      </c>
      <c r="B2269" s="19" t="s">
        <v>258</v>
      </c>
      <c r="C2269" s="20" t="s">
        <v>270</v>
      </c>
      <c r="D2269" s="21" t="s">
        <v>85</v>
      </c>
      <c r="E2269" s="22">
        <v>1.24E11</v>
      </c>
      <c r="F2269" s="22">
        <f t="shared" si="2"/>
        <v>7513.088831</v>
      </c>
      <c r="G2269" s="23">
        <v>0.066</v>
      </c>
      <c r="H2269" s="23">
        <v>497.0</v>
      </c>
      <c r="I2269" s="23">
        <v>0.067</v>
      </c>
      <c r="J2269" s="24">
        <f>IFNA(VLOOKUP(A2269,'ENERGY processed'!$A$2:$H$2692,7,0),"")</f>
        <v>29458.5</v>
      </c>
      <c r="K2269" s="24">
        <f t="shared" si="3"/>
        <v>0.001784873607</v>
      </c>
      <c r="L2269" s="24">
        <f>IFNA(VLOOKUP(A2269,'ENERGY processed'!$A$2:$H$2692,8,0),"")</f>
        <v>66442</v>
      </c>
      <c r="M2269" s="24">
        <f t="shared" si="5"/>
        <v>0.004025682646</v>
      </c>
      <c r="N2269" s="24">
        <f>IFNA(VLOOKUP(A2269,'HUMAN RESOURCES processed'!$A$2:$M$2692,5,0))</f>
        <v>0.015</v>
      </c>
      <c r="O2269" s="24">
        <f>IFNA(VLOOKUP(A2269,'HUMAN RESOURCES processed'!$A$2:$M$2692,6,0))</f>
        <v>0.008</v>
      </c>
      <c r="P2269" s="24">
        <f>IFNA(VLOOKUP(A2269,'HUMAN RESOURCES processed'!$A$2:$M$2692,7,0))</f>
        <v>81</v>
      </c>
      <c r="Q2269" s="24">
        <f>IFNA(VLOOKUP(A2269,'HUMAN RESOURCES processed'!$A$2:$M$2692,8,0))</f>
        <v>75</v>
      </c>
      <c r="R2269" s="24">
        <f t="shared" si="6"/>
        <v>78</v>
      </c>
      <c r="S2269" s="24">
        <f>IFNA(VLOOKUP(A2269,'HUMAN RESOURCES processed'!$A$2:$M$2692,9,0))</f>
        <v>0.243</v>
      </c>
      <c r="T2269" s="24">
        <f>IFNA(VLOOKUP(A2269,'HUMAN RESOURCES processed'!$A$2:$M$2692,10,0))</f>
        <v>0.675</v>
      </c>
      <c r="U2269" s="24">
        <f>IFNA(VLOOKUP(A2269,'HUMAN RESOURCES processed'!$A$2:$M$2692,11,0))</f>
        <v>0.082</v>
      </c>
      <c r="V2269" s="24">
        <f>IFNA(VLOOKUP(A2269,'HUMAN RESOURCES processed'!$A$2:$M$2692,12,0))</f>
        <v>16504530</v>
      </c>
      <c r="W2269" s="24">
        <f>IFNA(VLOOKUP(A2269,'HUMAN RESOURCES processed'!$A$2:$M$2692,13,0))</f>
        <v>0.877</v>
      </c>
      <c r="X2269" s="24">
        <f>IFNA(VLOOKUP(A2269,'TOURISM processed'!$A$2:$F$2692,5,0))</f>
        <v>1891000000</v>
      </c>
      <c r="Y2269" s="24">
        <f>IFNA(VLOOKUP(A2269,'TOURISM processed'!$A$2:$F$2692,6,0))</f>
        <v>1573000000</v>
      </c>
      <c r="Z2269" s="24">
        <f t="shared" si="7"/>
        <v>95.30716718</v>
      </c>
      <c r="AA2269" s="24">
        <f>IFNA(VLOOKUP(A2269,'BUSINESS processed'!A2269:J4959,5,0))</f>
        <v>0.251</v>
      </c>
      <c r="AB2269" s="24">
        <f>IFNA(VLOOKUP(A2269,'BUSINESS processed'!A2269:J4959,6,0))</f>
        <v>27</v>
      </c>
      <c r="AC2269" s="24">
        <f t="shared" si="1308"/>
        <v>0</v>
      </c>
      <c r="AD2269" s="24">
        <f>IFNA(VLOOKUP(A2269,'BUSINESS processed'!A2269:J4959,8,0))</f>
        <v>316</v>
      </c>
      <c r="AE2269" s="24">
        <f>IFNA(VLOOKUP(A2269,'BUSINESS processed'!A2269:J4959,9,0))</f>
        <v>0.345</v>
      </c>
      <c r="AF2269" s="27">
        <f>IFNA(VLOOKUP(A2269,'BUSINESS processed'!A2269:J4959,10,0))</f>
        <v>0.754</v>
      </c>
      <c r="AG2269" s="26"/>
      <c r="AH2269" s="26"/>
      <c r="AI2269" s="26"/>
      <c r="AJ2269" s="26"/>
      <c r="AK2269" s="26"/>
      <c r="AL2269" s="26"/>
      <c r="AM2269" s="26"/>
      <c r="AN2269" s="26"/>
      <c r="AO2269" s="26"/>
      <c r="AP2269" s="26"/>
      <c r="AQ2269" s="26"/>
      <c r="AR2269" s="26"/>
      <c r="AS2269" s="26"/>
      <c r="AT2269" s="26"/>
      <c r="AU2269" s="26"/>
      <c r="AV2269" s="26"/>
      <c r="AW2269" s="26"/>
      <c r="AX2269" s="26"/>
      <c r="AY2269" s="26"/>
      <c r="AZ2269" s="26"/>
      <c r="BA2269" s="26"/>
      <c r="BB2269" s="26"/>
      <c r="BC2269" s="26"/>
      <c r="BD2269" s="26"/>
      <c r="BE2269" s="26"/>
      <c r="BF2269" s="26"/>
      <c r="BG2269" s="26"/>
      <c r="BH2269" s="26"/>
    </row>
    <row r="2270">
      <c r="A2270" s="18" t="str">
        <f t="shared" si="1"/>
        <v>The Americas_Chile-The Americas_2007</v>
      </c>
      <c r="B2270" s="19" t="s">
        <v>258</v>
      </c>
      <c r="C2270" s="20" t="s">
        <v>270</v>
      </c>
      <c r="D2270" s="21" t="s">
        <v>86</v>
      </c>
      <c r="E2270" s="22">
        <v>1.55E11</v>
      </c>
      <c r="F2270" s="22">
        <f t="shared" si="2"/>
        <v>9298.75843</v>
      </c>
      <c r="G2270" s="23">
        <v>0.062</v>
      </c>
      <c r="H2270" s="23">
        <v>587.0</v>
      </c>
      <c r="I2270" s="23">
        <v>0.08</v>
      </c>
      <c r="J2270" s="24">
        <f>IFNA(VLOOKUP(A2270,'ENERGY processed'!$A$2:$H$2692,7,0),"")</f>
        <v>25568</v>
      </c>
      <c r="K2270" s="24">
        <f t="shared" si="3"/>
        <v>0.001533875197</v>
      </c>
      <c r="L2270" s="24">
        <f>IFNA(VLOOKUP(A2270,'ENERGY processed'!$A$2:$H$2692,8,0),"")</f>
        <v>55361</v>
      </c>
      <c r="M2270" s="24">
        <f t="shared" si="5"/>
        <v>0.003321216551</v>
      </c>
      <c r="N2270" s="24">
        <f>IFNA(VLOOKUP(A2270,'HUMAN RESOURCES processed'!$A$2:$M$2692,5,0))</f>
        <v>0.015</v>
      </c>
      <c r="O2270" s="24">
        <f>IFNA(VLOOKUP(A2270,'HUMAN RESOURCES processed'!$A$2:$M$2692,6,0))</f>
        <v>0.008</v>
      </c>
      <c r="P2270" s="24">
        <f>IFNA(VLOOKUP(A2270,'HUMAN RESOURCES processed'!$A$2:$M$2692,7,0))</f>
        <v>82</v>
      </c>
      <c r="Q2270" s="24">
        <f>IFNA(VLOOKUP(A2270,'HUMAN RESOURCES processed'!$A$2:$M$2692,8,0))</f>
        <v>76</v>
      </c>
      <c r="R2270" s="24">
        <f t="shared" si="6"/>
        <v>79</v>
      </c>
      <c r="S2270" s="24">
        <f>IFNA(VLOOKUP(A2270,'HUMAN RESOURCES processed'!$A$2:$M$2692,9,0))</f>
        <v>0.237</v>
      </c>
      <c r="T2270" s="24">
        <f>IFNA(VLOOKUP(A2270,'HUMAN RESOURCES processed'!$A$2:$M$2692,10,0))</f>
        <v>0.678</v>
      </c>
      <c r="U2270" s="24">
        <f>IFNA(VLOOKUP(A2270,'HUMAN RESOURCES processed'!$A$2:$M$2692,11,0))</f>
        <v>0.085</v>
      </c>
      <c r="V2270" s="24">
        <f>IFNA(VLOOKUP(A2270,'HUMAN RESOURCES processed'!$A$2:$M$2692,12,0))</f>
        <v>16668892</v>
      </c>
      <c r="W2270" s="24">
        <f>IFNA(VLOOKUP(A2270,'HUMAN RESOURCES processed'!$A$2:$M$2692,13,0))</f>
        <v>0.879</v>
      </c>
      <c r="X2270" s="24">
        <f>IFNA(VLOOKUP(A2270,'TOURISM processed'!$A$2:$F$2692,5,0))</f>
        <v>2226000000</v>
      </c>
      <c r="Y2270" s="24">
        <f>IFNA(VLOOKUP(A2270,'TOURISM processed'!$A$2:$F$2692,6,0))</f>
        <v>2042000000</v>
      </c>
      <c r="Z2270" s="24">
        <f t="shared" si="7"/>
        <v>122.5036433</v>
      </c>
      <c r="AA2270" s="24">
        <f>IFNA(VLOOKUP(A2270,'BUSINESS processed'!A2270:J4960,5,0))</f>
        <v>0.251</v>
      </c>
      <c r="AB2270" s="24">
        <f>IFNA(VLOOKUP(A2270,'BUSINESS processed'!A2270:J4960,6,0))</f>
        <v>27</v>
      </c>
      <c r="AC2270" s="24">
        <f t="shared" si="1308"/>
        <v>0</v>
      </c>
      <c r="AD2270" s="24">
        <f>IFNA(VLOOKUP(A2270,'BUSINESS processed'!A2270:J4960,8,0))</f>
        <v>316</v>
      </c>
      <c r="AE2270" s="24">
        <f>IFNA(VLOOKUP(A2270,'BUSINESS processed'!A2270:J4960,9,0))</f>
        <v>0.359</v>
      </c>
      <c r="AF2270" s="27">
        <f>IFNA(VLOOKUP(A2270,'BUSINESS processed'!A2270:J4960,10,0))</f>
        <v>0.837</v>
      </c>
      <c r="AG2270" s="26"/>
      <c r="AH2270" s="26"/>
      <c r="AI2270" s="26"/>
      <c r="AJ2270" s="26"/>
      <c r="AK2270" s="26"/>
      <c r="AL2270" s="26"/>
      <c r="AM2270" s="26"/>
      <c r="AN2270" s="26"/>
      <c r="AO2270" s="26"/>
      <c r="AP2270" s="26"/>
      <c r="AQ2270" s="26"/>
      <c r="AR2270" s="26"/>
      <c r="AS2270" s="26"/>
      <c r="AT2270" s="26"/>
      <c r="AU2270" s="26"/>
      <c r="AV2270" s="26"/>
      <c r="AW2270" s="26"/>
      <c r="AX2270" s="26"/>
      <c r="AY2270" s="26"/>
      <c r="AZ2270" s="26"/>
      <c r="BA2270" s="26"/>
      <c r="BB2270" s="26"/>
      <c r="BC2270" s="26"/>
      <c r="BD2270" s="26"/>
      <c r="BE2270" s="26"/>
      <c r="BF2270" s="26"/>
      <c r="BG2270" s="26"/>
      <c r="BH2270" s="26"/>
    </row>
    <row r="2271">
      <c r="A2271" s="18" t="str">
        <f t="shared" si="1"/>
        <v>The Americas_Chile-The Americas_2008</v>
      </c>
      <c r="B2271" s="19" t="s">
        <v>258</v>
      </c>
      <c r="C2271" s="20" t="s">
        <v>270</v>
      </c>
      <c r="D2271" s="21" t="s">
        <v>87</v>
      </c>
      <c r="E2271" s="22">
        <v>1.73E11</v>
      </c>
      <c r="F2271" s="22">
        <f t="shared" si="2"/>
        <v>10278.54012</v>
      </c>
      <c r="G2271" s="23">
        <v>0.064</v>
      </c>
      <c r="H2271" s="23">
        <v>665.0</v>
      </c>
      <c r="I2271" s="23">
        <v>0.087</v>
      </c>
      <c r="J2271" s="24">
        <f>IF(AND( C2271=C2270,D2271&gt;D2270),J2270,"")</f>
        <v>25568</v>
      </c>
      <c r="K2271" s="24">
        <f t="shared" si="3"/>
        <v>0.001519085051</v>
      </c>
      <c r="L2271" s="24">
        <f>IF(AND(C2271=C2270,C2271&gt;C2270),C2270,0)</f>
        <v>0</v>
      </c>
      <c r="M2271" s="24">
        <f t="shared" si="5"/>
        <v>0</v>
      </c>
      <c r="N2271" s="24">
        <f>IFNA(VLOOKUP(A2271,'HUMAN RESOURCES processed'!$A$2:$M$2692,5,0))</f>
        <v>0.015</v>
      </c>
      <c r="O2271" s="24">
        <f>IFNA(VLOOKUP(A2271,'HUMAN RESOURCES processed'!$A$2:$M$2692,6,0))</f>
        <v>0.008</v>
      </c>
      <c r="P2271" s="24">
        <f>IFNA(VLOOKUP(A2271,'HUMAN RESOURCES processed'!$A$2:$M$2692,7,0))</f>
        <v>82</v>
      </c>
      <c r="Q2271" s="24">
        <f>IFNA(VLOOKUP(A2271,'HUMAN RESOURCES processed'!$A$2:$M$2692,8,0))</f>
        <v>76</v>
      </c>
      <c r="R2271" s="24">
        <f t="shared" si="6"/>
        <v>79</v>
      </c>
      <c r="S2271" s="24">
        <f>IFNA(VLOOKUP(A2271,'HUMAN RESOURCES processed'!$A$2:$M$2692,9,0))</f>
        <v>0.231</v>
      </c>
      <c r="T2271" s="24">
        <f>IFNA(VLOOKUP(A2271,'HUMAN RESOURCES processed'!$A$2:$M$2692,10,0))</f>
        <v>0.682</v>
      </c>
      <c r="U2271" s="24">
        <f>IFNA(VLOOKUP(A2271,'HUMAN RESOURCES processed'!$A$2:$M$2692,11,0))</f>
        <v>0.087</v>
      </c>
      <c r="V2271" s="24">
        <f>IFNA(VLOOKUP(A2271,'HUMAN RESOURCES processed'!$A$2:$M$2692,12,0))</f>
        <v>16831184</v>
      </c>
      <c r="W2271" s="24">
        <f>IFNA(VLOOKUP(A2271,'HUMAN RESOURCES processed'!$A$2:$M$2692,13,0))</f>
        <v>0.882</v>
      </c>
      <c r="X2271" s="24">
        <f>IFNA(VLOOKUP(A2271,'TOURISM processed'!$A$2:$F$2692,5,0))</f>
        <v>2537000000</v>
      </c>
      <c r="Y2271" s="24">
        <f>IFNA(VLOOKUP(A2271,'TOURISM processed'!$A$2:$F$2692,6,0))</f>
        <v>1789000000</v>
      </c>
      <c r="Z2271" s="24">
        <f t="shared" si="7"/>
        <v>106.2907993</v>
      </c>
      <c r="AA2271" s="24">
        <f>IFNA(VLOOKUP(A2271,'BUSINESS processed'!A2271:J4961,5,0))</f>
        <v>0.251</v>
      </c>
      <c r="AB2271" s="24">
        <f>IFNA(VLOOKUP(A2271,'BUSINESS processed'!A2271:J4961,6,0))</f>
        <v>27</v>
      </c>
      <c r="AC2271" s="24">
        <f t="shared" si="1308"/>
        <v>0</v>
      </c>
      <c r="AD2271" s="24">
        <f>IFNA(VLOOKUP(A2271,'BUSINESS processed'!A2271:J4961,8,0))</f>
        <v>316</v>
      </c>
      <c r="AE2271" s="24">
        <f>IFNA(VLOOKUP(A2271,'BUSINESS processed'!A2271:J4961,9,0))</f>
        <v>0.373</v>
      </c>
      <c r="AF2271" s="27">
        <f>IFNA(VLOOKUP(A2271,'BUSINESS processed'!A2271:J4961,10,0))</f>
        <v>0.879</v>
      </c>
      <c r="AG2271" s="26"/>
      <c r="AH2271" s="26"/>
      <c r="AI2271" s="26"/>
      <c r="AJ2271" s="26"/>
      <c r="AK2271" s="26"/>
      <c r="AL2271" s="26"/>
      <c r="AM2271" s="26"/>
      <c r="AN2271" s="26"/>
      <c r="AO2271" s="26"/>
      <c r="AP2271" s="26"/>
      <c r="AQ2271" s="26"/>
      <c r="AR2271" s="26"/>
      <c r="AS2271" s="26"/>
      <c r="AT2271" s="26"/>
      <c r="AU2271" s="26"/>
      <c r="AV2271" s="26"/>
      <c r="AW2271" s="26"/>
      <c r="AX2271" s="26"/>
      <c r="AY2271" s="26"/>
      <c r="AZ2271" s="26"/>
      <c r="BA2271" s="26"/>
      <c r="BB2271" s="26"/>
      <c r="BC2271" s="26"/>
      <c r="BD2271" s="26"/>
      <c r="BE2271" s="26"/>
      <c r="BF2271" s="26"/>
      <c r="BG2271" s="26"/>
      <c r="BH2271" s="26"/>
    </row>
    <row r="2272">
      <c r="A2272" s="18" t="str">
        <f t="shared" si="1"/>
        <v>The Americas_Chile-The Americas_2009</v>
      </c>
      <c r="B2272" s="19" t="s">
        <v>258</v>
      </c>
      <c r="C2272" s="20" t="s">
        <v>270</v>
      </c>
      <c r="D2272" s="21" t="s">
        <v>88</v>
      </c>
      <c r="E2272" s="22">
        <v>1.8E11</v>
      </c>
      <c r="F2272" s="22">
        <f t="shared" si="2"/>
        <v>10593.38929</v>
      </c>
      <c r="G2272" s="23">
        <v>0.068</v>
      </c>
      <c r="H2272" s="23">
        <v>732.0</v>
      </c>
      <c r="I2272" s="23">
        <v>0.133</v>
      </c>
      <c r="J2272" s="24">
        <f>IFNA(VLOOKUP(A2272,'ENERGY processed'!$A$2:$H$2692,7,0),"")</f>
        <v>25503.5</v>
      </c>
      <c r="K2272" s="24">
        <f t="shared" si="3"/>
        <v>0.001500936132</v>
      </c>
      <c r="L2272" s="24">
        <f>IFNA(VLOOKUP(A2272,'ENERGY processed'!$A$2:$H$2692,8,0),"")</f>
        <v>56886</v>
      </c>
      <c r="M2272" s="24">
        <f t="shared" si="5"/>
        <v>0.003347864128</v>
      </c>
      <c r="N2272" s="24">
        <f>IFNA(VLOOKUP(A2272,'HUMAN RESOURCES processed'!$A$2:$M$2692,5,0))</f>
        <v>0.014</v>
      </c>
      <c r="O2272" s="24">
        <f>IFNA(VLOOKUP(A2272,'HUMAN RESOURCES processed'!$A$2:$M$2692,6,0))</f>
        <v>0.008</v>
      </c>
      <c r="P2272" s="24">
        <f>IFNA(VLOOKUP(A2272,'HUMAN RESOURCES processed'!$A$2:$M$2692,7,0))</f>
        <v>82</v>
      </c>
      <c r="Q2272" s="24">
        <f>IFNA(VLOOKUP(A2272,'HUMAN RESOURCES processed'!$A$2:$M$2692,8,0))</f>
        <v>76</v>
      </c>
      <c r="R2272" s="24">
        <f t="shared" si="6"/>
        <v>79</v>
      </c>
      <c r="S2272" s="24">
        <f>IFNA(VLOOKUP(A2272,'HUMAN RESOURCES processed'!$A$2:$M$2692,9,0))</f>
        <v>0.226</v>
      </c>
      <c r="T2272" s="24">
        <f>IFNA(VLOOKUP(A2272,'HUMAN RESOURCES processed'!$A$2:$M$2692,10,0))</f>
        <v>0.685</v>
      </c>
      <c r="U2272" s="24">
        <f>IFNA(VLOOKUP(A2272,'HUMAN RESOURCES processed'!$A$2:$M$2692,11,0))</f>
        <v>0.089</v>
      </c>
      <c r="V2272" s="24">
        <f>IFNA(VLOOKUP(A2272,'HUMAN RESOURCES processed'!$A$2:$M$2692,12,0))</f>
        <v>16991729</v>
      </c>
      <c r="W2272" s="24">
        <f>IFNA(VLOOKUP(A2272,'HUMAN RESOURCES processed'!$A$2:$M$2692,13,0))</f>
        <v>0.884</v>
      </c>
      <c r="X2272" s="24">
        <f>IFNA(VLOOKUP(A2272,'TOURISM processed'!$A$2:$F$2692,5,0))</f>
        <v>2350000000</v>
      </c>
      <c r="Y2272" s="24">
        <f>IFNA(VLOOKUP(A2272,'TOURISM processed'!$A$2:$F$2692,6,0))</f>
        <v>1504000000</v>
      </c>
      <c r="Z2272" s="24">
        <f t="shared" si="7"/>
        <v>88.51365273</v>
      </c>
      <c r="AA2272" s="24">
        <f>IFNA(VLOOKUP(A2272,'BUSINESS processed'!A2272:J4962,5,0))</f>
        <v>0.248</v>
      </c>
      <c r="AB2272" s="24">
        <f>IFNA(VLOOKUP(A2272,'BUSINESS processed'!A2272:J4962,6,0))</f>
        <v>27</v>
      </c>
      <c r="AC2272" s="24">
        <f t="shared" si="1308"/>
        <v>0</v>
      </c>
      <c r="AD2272" s="24">
        <f>IFNA(VLOOKUP(A2272,'BUSINESS processed'!A2272:J4962,8,0))</f>
        <v>316</v>
      </c>
      <c r="AE2272" s="24">
        <f>IFNA(VLOOKUP(A2272,'BUSINESS processed'!A2272:J4962,9,0))</f>
        <v>0.416</v>
      </c>
      <c r="AF2272" s="27">
        <f>IFNA(VLOOKUP(A2272,'BUSINESS processed'!A2272:J4962,10,0))</f>
        <v>0.968</v>
      </c>
      <c r="AG2272" s="26"/>
      <c r="AH2272" s="26"/>
      <c r="AI2272" s="26"/>
      <c r="AJ2272" s="26"/>
      <c r="AK2272" s="26"/>
      <c r="AL2272" s="26"/>
      <c r="AM2272" s="26"/>
      <c r="AN2272" s="26"/>
      <c r="AO2272" s="26"/>
      <c r="AP2272" s="26"/>
      <c r="AQ2272" s="26"/>
      <c r="AR2272" s="26"/>
      <c r="AS2272" s="26"/>
      <c r="AT2272" s="26"/>
      <c r="AU2272" s="26"/>
      <c r="AV2272" s="26"/>
      <c r="AW2272" s="26"/>
      <c r="AX2272" s="26"/>
      <c r="AY2272" s="26"/>
      <c r="AZ2272" s="26"/>
      <c r="BA2272" s="26"/>
      <c r="BB2272" s="26"/>
      <c r="BC2272" s="26"/>
      <c r="BD2272" s="26"/>
      <c r="BE2272" s="26"/>
      <c r="BF2272" s="26"/>
      <c r="BG2272" s="26"/>
      <c r="BH2272" s="26"/>
    </row>
    <row r="2273">
      <c r="A2273" s="18" t="str">
        <f t="shared" si="1"/>
        <v>The Americas_Chile-The Americas_2010</v>
      </c>
      <c r="B2273" s="19" t="s">
        <v>258</v>
      </c>
      <c r="C2273" s="20" t="s">
        <v>270</v>
      </c>
      <c r="D2273" s="21" t="s">
        <v>89</v>
      </c>
      <c r="E2273" s="22">
        <v>1.72E11</v>
      </c>
      <c r="F2273" s="22">
        <f t="shared" si="2"/>
        <v>10028.7101</v>
      </c>
      <c r="G2273" s="23">
        <v>0.075</v>
      </c>
      <c r="H2273" s="23">
        <v>760.0</v>
      </c>
      <c r="I2273" s="23">
        <v>0.073</v>
      </c>
      <c r="J2273" s="24">
        <f>IFNA(VLOOKUP(A2273,'ENERGY processed'!$A$2:$H$2692,7,0),"")</f>
        <v>29507</v>
      </c>
      <c r="K2273" s="24">
        <f t="shared" si="3"/>
        <v>0.00172044854</v>
      </c>
      <c r="L2273" s="24">
        <f>IFNA(VLOOKUP(A2273,'ENERGY processed'!$A$2:$H$2692,8,0),"")</f>
        <v>64393</v>
      </c>
      <c r="M2273" s="24">
        <f t="shared" si="5"/>
        <v>0.003754527496</v>
      </c>
      <c r="N2273" s="24">
        <f>IFNA(VLOOKUP(A2273,'HUMAN RESOURCES processed'!$A$2:$M$2692,5,0))</f>
        <v>0.014</v>
      </c>
      <c r="O2273" s="24">
        <f>IFNA(VLOOKUP(A2273,'HUMAN RESOURCES processed'!$A$2:$M$2692,6,0))</f>
        <v>0.008</v>
      </c>
      <c r="P2273" s="24">
        <f>IFNA(VLOOKUP(A2273,'HUMAN RESOURCES processed'!$A$2:$M$2692,7,0))</f>
        <v>82</v>
      </c>
      <c r="Q2273" s="24">
        <f>IFNA(VLOOKUP(A2273,'HUMAN RESOURCES processed'!$A$2:$M$2692,8,0))</f>
        <v>76</v>
      </c>
      <c r="R2273" s="24">
        <f t="shared" si="6"/>
        <v>79</v>
      </c>
      <c r="S2273" s="24">
        <f>IFNA(VLOOKUP(A2273,'HUMAN RESOURCES processed'!$A$2:$M$2692,9,0))</f>
        <v>0.221</v>
      </c>
      <c r="T2273" s="24">
        <f>IFNA(VLOOKUP(A2273,'HUMAN RESOURCES processed'!$A$2:$M$2692,10,0))</f>
        <v>0.687</v>
      </c>
      <c r="U2273" s="24">
        <f>IFNA(VLOOKUP(A2273,'HUMAN RESOURCES processed'!$A$2:$M$2692,11,0))</f>
        <v>0.092</v>
      </c>
      <c r="V2273" s="24">
        <f>IFNA(VLOOKUP(A2273,'HUMAN RESOURCES processed'!$A$2:$M$2692,12,0))</f>
        <v>17150760</v>
      </c>
      <c r="W2273" s="24">
        <f>IFNA(VLOOKUP(A2273,'HUMAN RESOURCES processed'!$A$2:$M$2692,13,0))</f>
        <v>0.886</v>
      </c>
      <c r="X2273" s="24">
        <f>IFNA(VLOOKUP(A2273,'TOURISM processed'!$A$2:$F$2692,5,0))</f>
        <v>2422000000</v>
      </c>
      <c r="Y2273" s="24">
        <f>IFNA(VLOOKUP(A2273,'TOURISM processed'!$A$2:$F$2692,6,0))</f>
        <v>1808000000</v>
      </c>
      <c r="Z2273" s="24">
        <f t="shared" si="7"/>
        <v>105.4180689</v>
      </c>
      <c r="AA2273" s="24">
        <f>IFNA(VLOOKUP(A2273,'BUSINESS processed'!A2273:J4963,5,0))</f>
        <v>0.245</v>
      </c>
      <c r="AB2273" s="24">
        <f>IFNA(VLOOKUP(A2273,'BUSINESS processed'!A2273:J4963,6,0))</f>
        <v>22</v>
      </c>
      <c r="AC2273" s="24">
        <f t="shared" si="1308"/>
        <v>0</v>
      </c>
      <c r="AD2273" s="24">
        <f>IFNA(VLOOKUP(A2273,'BUSINESS processed'!A2273:J4963,8,0))</f>
        <v>316</v>
      </c>
      <c r="AE2273" s="24">
        <f>IFNA(VLOOKUP(A2273,'BUSINESS processed'!A2273:J4963,9,0))</f>
        <v>0.45</v>
      </c>
      <c r="AF2273" s="27">
        <f>IFNA(VLOOKUP(A2273,'BUSINESS processed'!A2273:J4963,10,0))</f>
        <v>1.158</v>
      </c>
      <c r="AG2273" s="26"/>
      <c r="AH2273" s="26"/>
      <c r="AI2273" s="26"/>
      <c r="AJ2273" s="26"/>
      <c r="AK2273" s="26"/>
      <c r="AL2273" s="26"/>
      <c r="AM2273" s="26"/>
      <c r="AN2273" s="26"/>
      <c r="AO2273" s="26"/>
      <c r="AP2273" s="26"/>
      <c r="AQ2273" s="26"/>
      <c r="AR2273" s="26"/>
      <c r="AS2273" s="26"/>
      <c r="AT2273" s="26"/>
      <c r="AU2273" s="26"/>
      <c r="AV2273" s="26"/>
      <c r="AW2273" s="26"/>
      <c r="AX2273" s="26"/>
      <c r="AY2273" s="26"/>
      <c r="AZ2273" s="26"/>
      <c r="BA2273" s="26"/>
      <c r="BB2273" s="26"/>
      <c r="BC2273" s="26"/>
      <c r="BD2273" s="26"/>
      <c r="BE2273" s="26"/>
      <c r="BF2273" s="26"/>
      <c r="BG2273" s="26"/>
      <c r="BH2273" s="26"/>
    </row>
    <row r="2274">
      <c r="A2274" s="18" t="str">
        <f t="shared" si="1"/>
        <v>The Americas_Chile-The Americas_2011</v>
      </c>
      <c r="B2274" s="19" t="s">
        <v>258</v>
      </c>
      <c r="C2274" s="20" t="s">
        <v>270</v>
      </c>
      <c r="D2274" s="21" t="s">
        <v>90</v>
      </c>
      <c r="E2274" s="22">
        <v>2.18E11</v>
      </c>
      <c r="F2274" s="22">
        <f t="shared" si="2"/>
        <v>12595.0049</v>
      </c>
      <c r="G2274" s="23">
        <v>0.071</v>
      </c>
      <c r="H2274" s="23">
        <v>894.0</v>
      </c>
      <c r="I2274" s="23">
        <v>0.048</v>
      </c>
      <c r="J2274" s="24">
        <f>IF(AND( C2274=C2273,D2274&gt;D2273),J2273,"")</f>
        <v>29507</v>
      </c>
      <c r="K2274" s="24">
        <f t="shared" si="3"/>
        <v>0.001704774356</v>
      </c>
      <c r="L2274" s="24">
        <f>IF(AND(C2274=C2273,C2274&gt;C2273),C2273,0)</f>
        <v>0</v>
      </c>
      <c r="M2274" s="24">
        <f t="shared" si="5"/>
        <v>0</v>
      </c>
      <c r="N2274" s="24">
        <f>IFNA(VLOOKUP(A2274,'HUMAN RESOURCES processed'!$A$2:$M$2692,5,0))</f>
        <v>0.014</v>
      </c>
      <c r="O2274" s="24">
        <f>IFNA(VLOOKUP(A2274,'HUMAN RESOURCES processed'!$A$2:$M$2692,6,0))</f>
        <v>0.007</v>
      </c>
      <c r="P2274" s="24">
        <f>IFNA(VLOOKUP(A2274,'HUMAN RESOURCES processed'!$A$2:$M$2692,7,0))</f>
        <v>82</v>
      </c>
      <c r="Q2274" s="24">
        <f>IFNA(VLOOKUP(A2274,'HUMAN RESOURCES processed'!$A$2:$M$2692,8,0))</f>
        <v>76</v>
      </c>
      <c r="R2274" s="24">
        <f t="shared" si="6"/>
        <v>79</v>
      </c>
      <c r="S2274" s="24">
        <f>IFNA(VLOOKUP(A2274,'HUMAN RESOURCES processed'!$A$2:$M$2692,9,0))</f>
        <v>0.217</v>
      </c>
      <c r="T2274" s="24">
        <f>IFNA(VLOOKUP(A2274,'HUMAN RESOURCES processed'!$A$2:$M$2692,10,0))</f>
        <v>0.688</v>
      </c>
      <c r="U2274" s="24">
        <f>IFNA(VLOOKUP(A2274,'HUMAN RESOURCES processed'!$A$2:$M$2692,11,0))</f>
        <v>0.094</v>
      </c>
      <c r="V2274" s="24">
        <f>IFNA(VLOOKUP(A2274,'HUMAN RESOURCES processed'!$A$2:$M$2692,12,0))</f>
        <v>17308449</v>
      </c>
      <c r="W2274" s="24">
        <f>IFNA(VLOOKUP(A2274,'HUMAN RESOURCES processed'!$A$2:$M$2692,13,0))</f>
        <v>0.888</v>
      </c>
      <c r="X2274" s="24">
        <f>IFNA(VLOOKUP(A2274,'TOURISM processed'!$A$2:$F$2692,5,0))</f>
        <v>2751000000</v>
      </c>
      <c r="Y2274" s="24">
        <f>IFNA(VLOOKUP(A2274,'TOURISM processed'!$A$2:$F$2692,6,0))</f>
        <v>2047000000</v>
      </c>
      <c r="Z2274" s="24">
        <f t="shared" si="7"/>
        <v>118.2659405</v>
      </c>
      <c r="AA2274" s="24">
        <f>IFNA(VLOOKUP(A2274,'BUSINESS processed'!A2274:J4964,5,0))</f>
        <v>0.245</v>
      </c>
      <c r="AB2274" s="24">
        <f>IFNA(VLOOKUP(A2274,'BUSINESS processed'!A2274:J4964,6,0))</f>
        <v>8</v>
      </c>
      <c r="AC2274" s="24">
        <f t="shared" si="1308"/>
        <v>0</v>
      </c>
      <c r="AD2274" s="24">
        <f>IFNA(VLOOKUP(A2274,'BUSINESS processed'!A2274:J4964,8,0))</f>
        <v>316</v>
      </c>
      <c r="AE2274" s="24">
        <f>IFNA(VLOOKUP(A2274,'BUSINESS processed'!A2274:J4964,9,0))</f>
        <v>0.522</v>
      </c>
      <c r="AF2274" s="27">
        <f>IFNA(VLOOKUP(A2274,'BUSINESS processed'!A2274:J4964,10,0))</f>
        <v>1.289</v>
      </c>
      <c r="AG2274" s="26"/>
      <c r="AH2274" s="26"/>
      <c r="AI2274" s="26"/>
      <c r="AJ2274" s="26"/>
      <c r="AK2274" s="26"/>
      <c r="AL2274" s="26"/>
      <c r="AM2274" s="26"/>
      <c r="AN2274" s="26"/>
      <c r="AO2274" s="26"/>
      <c r="AP2274" s="26"/>
      <c r="AQ2274" s="26"/>
      <c r="AR2274" s="26"/>
      <c r="AS2274" s="26"/>
      <c r="AT2274" s="26"/>
      <c r="AU2274" s="26"/>
      <c r="AV2274" s="26"/>
      <c r="AW2274" s="26"/>
      <c r="AX2274" s="26"/>
      <c r="AY2274" s="26"/>
      <c r="AZ2274" s="26"/>
      <c r="BA2274" s="26"/>
      <c r="BB2274" s="26"/>
      <c r="BC2274" s="26"/>
      <c r="BD2274" s="26"/>
      <c r="BE2274" s="26"/>
      <c r="BF2274" s="26"/>
      <c r="BG2274" s="26"/>
      <c r="BH2274" s="26"/>
    </row>
    <row r="2275">
      <c r="A2275" s="18" t="str">
        <f t="shared" si="1"/>
        <v>The Americas_Chile-The Americas_2012</v>
      </c>
      <c r="B2275" s="19" t="s">
        <v>258</v>
      </c>
      <c r="C2275" s="20" t="s">
        <v>270</v>
      </c>
      <c r="D2275" s="21" t="s">
        <v>91</v>
      </c>
      <c r="E2275" s="22">
        <v>2.51E11</v>
      </c>
      <c r="F2275" s="22">
        <f t="shared" si="2"/>
        <v>14371.7534</v>
      </c>
      <c r="G2275" s="23">
        <v>0.071</v>
      </c>
      <c r="H2275" s="23">
        <v>1022.0</v>
      </c>
      <c r="I2275" s="23">
        <v>0.09</v>
      </c>
      <c r="J2275" s="24">
        <f>IFNA(VLOOKUP(A2275,'ENERGY processed'!$A$2:$H$2692,7,0),"")</f>
        <v>27514</v>
      </c>
      <c r="K2275" s="24">
        <f t="shared" si="3"/>
        <v>0.001575396108</v>
      </c>
      <c r="L2275" s="24">
        <f>IFNA(VLOOKUP(A2275,'ENERGY processed'!$A$2:$H$2692,8,0),"")</f>
        <v>60047</v>
      </c>
      <c r="M2275" s="24">
        <f t="shared" si="5"/>
        <v>0.003438170026</v>
      </c>
      <c r="N2275" s="24">
        <f>IFNA(VLOOKUP(A2275,'HUMAN RESOURCES processed'!$A$2:$M$2692,5,0))</f>
        <v>0.014</v>
      </c>
      <c r="O2275" s="24">
        <f>IFNA(VLOOKUP(A2275,'HUMAN RESOURCES processed'!$A$2:$M$2692,6,0))</f>
        <v>0.007</v>
      </c>
      <c r="P2275" s="24">
        <f>IFNA(VLOOKUP(A2275,'HUMAN RESOURCES processed'!$A$2:$M$2692,7,0))</f>
        <v>82</v>
      </c>
      <c r="Q2275" s="24">
        <f>IFNA(VLOOKUP(A2275,'HUMAN RESOURCES processed'!$A$2:$M$2692,8,0))</f>
        <v>77</v>
      </c>
      <c r="R2275" s="24">
        <f t="shared" si="6"/>
        <v>79.5</v>
      </c>
      <c r="S2275" s="24">
        <f>IFNA(VLOOKUP(A2275,'HUMAN RESOURCES processed'!$A$2:$M$2692,9,0))</f>
        <v>0.214</v>
      </c>
      <c r="T2275" s="24">
        <f>IFNA(VLOOKUP(A2275,'HUMAN RESOURCES processed'!$A$2:$M$2692,10,0))</f>
        <v>0.689</v>
      </c>
      <c r="U2275" s="24">
        <f>IFNA(VLOOKUP(A2275,'HUMAN RESOURCES processed'!$A$2:$M$2692,11,0))</f>
        <v>0.097</v>
      </c>
      <c r="V2275" s="24">
        <f>IFNA(VLOOKUP(A2275,'HUMAN RESOURCES processed'!$A$2:$M$2692,12,0))</f>
        <v>17464814</v>
      </c>
      <c r="W2275" s="24">
        <f>IFNA(VLOOKUP(A2275,'HUMAN RESOURCES processed'!$A$2:$M$2692,13,0))</f>
        <v>0.89</v>
      </c>
      <c r="X2275" s="24">
        <f>IFNA(VLOOKUP(A2275,'TOURISM processed'!$A$2:$F$2692,5,0))</f>
        <v>3180000000</v>
      </c>
      <c r="Y2275" s="24">
        <f>IFNA(VLOOKUP(A2275,'TOURISM processed'!$A$2:$F$2692,6,0))</f>
        <v>2348000000</v>
      </c>
      <c r="Z2275" s="24">
        <f t="shared" si="7"/>
        <v>134.441741</v>
      </c>
      <c r="AA2275" s="24">
        <f>IFNA(VLOOKUP(A2275,'BUSINESS processed'!A2275:J4965,5,0))</f>
        <v>0.277</v>
      </c>
      <c r="AB2275" s="24">
        <f>IFNA(VLOOKUP(A2275,'BUSINESS processed'!A2275:J4965,6,0))</f>
        <v>8</v>
      </c>
      <c r="AC2275" s="24">
        <f>IFNA(VLOOKUP(A2275,'BUSINESS processed'!A2275:J4965,7,0))</f>
        <v>34</v>
      </c>
      <c r="AD2275" s="24">
        <f>IFNA(VLOOKUP(A2275,'BUSINESS processed'!A2275:J4965,8,0))</f>
        <v>291</v>
      </c>
      <c r="AE2275" s="24">
        <f>IFNA(VLOOKUP(A2275,'BUSINESS processed'!A2275:J4965,9,0))</f>
        <v>0.614</v>
      </c>
      <c r="AF2275" s="27">
        <f>IFNA(VLOOKUP(A2275,'BUSINESS processed'!A2275:J4965,10,0))</f>
        <v>1.371</v>
      </c>
      <c r="AG2275" s="26"/>
      <c r="AH2275" s="26"/>
      <c r="AI2275" s="26"/>
      <c r="AJ2275" s="26"/>
      <c r="AK2275" s="26"/>
      <c r="AL2275" s="26"/>
      <c r="AM2275" s="26"/>
      <c r="AN2275" s="26"/>
      <c r="AO2275" s="26"/>
      <c r="AP2275" s="26"/>
      <c r="AQ2275" s="26"/>
      <c r="AR2275" s="26"/>
      <c r="AS2275" s="26"/>
      <c r="AT2275" s="26"/>
      <c r="AU2275" s="26"/>
      <c r="AV2275" s="26"/>
      <c r="AW2275" s="26"/>
      <c r="AX2275" s="26"/>
      <c r="AY2275" s="26"/>
      <c r="AZ2275" s="26"/>
      <c r="BA2275" s="26"/>
      <c r="BB2275" s="26"/>
      <c r="BC2275" s="26"/>
      <c r="BD2275" s="26"/>
      <c r="BE2275" s="26"/>
      <c r="BF2275" s="26"/>
      <c r="BG2275" s="26"/>
      <c r="BH2275" s="26"/>
    </row>
    <row r="2276">
      <c r="A2276" s="18" t="str">
        <f t="shared" si="1"/>
        <v>The Americas_Colombia-The Americas_2000</v>
      </c>
      <c r="B2276" s="19" t="s">
        <v>258</v>
      </c>
      <c r="C2276" s="20" t="s">
        <v>271</v>
      </c>
      <c r="D2276" s="21" t="s">
        <v>70</v>
      </c>
      <c r="E2276" s="22">
        <v>3.7E11</v>
      </c>
      <c r="F2276" s="22">
        <f t="shared" si="2"/>
        <v>9273.651521</v>
      </c>
      <c r="G2276" s="23">
        <v>0.068</v>
      </c>
      <c r="H2276" s="23">
        <v>530.0</v>
      </c>
      <c r="I2276" s="23">
        <v>0.126</v>
      </c>
      <c r="J2276" s="24">
        <f>IF(AND( C2276=C2275,D2276&gt;D2275),J2275,0)</f>
        <v>0</v>
      </c>
      <c r="K2276" s="24">
        <f t="shared" si="3"/>
        <v>0</v>
      </c>
      <c r="L2276" s="24">
        <f t="shared" ref="L2276:L2277" si="1313">IF(AND(C2276=C2275,C2276&gt;C2275),C2275,0)</f>
        <v>0</v>
      </c>
      <c r="M2276" s="24">
        <f t="shared" si="5"/>
        <v>0</v>
      </c>
      <c r="N2276" s="24">
        <f>IFNA(VLOOKUP(A2276,'HUMAN RESOURCES processed'!$A$2:$M$2692,5,0))</f>
        <v>0.023</v>
      </c>
      <c r="O2276" s="24">
        <f>IFNA(VLOOKUP(A2276,'HUMAN RESOURCES processed'!$A$2:$M$2692,6,0))</f>
        <v>0.021</v>
      </c>
      <c r="P2276" s="24">
        <f>IFNA(VLOOKUP(A2276,'HUMAN RESOURCES processed'!$A$2:$M$2692,7,0))</f>
        <v>75</v>
      </c>
      <c r="Q2276" s="24">
        <f>IFNA(VLOOKUP(A2276,'HUMAN RESOURCES processed'!$A$2:$M$2692,8,0))</f>
        <v>67</v>
      </c>
      <c r="R2276" s="24">
        <f t="shared" si="6"/>
        <v>71</v>
      </c>
      <c r="S2276" s="24">
        <f>IFNA(VLOOKUP(A2276,'HUMAN RESOURCES processed'!$A$2:$M$2692,9,0))</f>
        <v>0.328</v>
      </c>
      <c r="T2276" s="24">
        <f>IFNA(VLOOKUP(A2276,'HUMAN RESOURCES processed'!$A$2:$M$2692,10,0))</f>
        <v>0.624</v>
      </c>
      <c r="U2276" s="24">
        <f>IFNA(VLOOKUP(A2276,'HUMAN RESOURCES processed'!$A$2:$M$2692,11,0))</f>
        <v>0.047</v>
      </c>
      <c r="V2276" s="24">
        <f>IFNA(VLOOKUP(A2276,'HUMAN RESOURCES processed'!$A$2:$M$2692,12,0))</f>
        <v>39897984</v>
      </c>
      <c r="W2276" s="24">
        <f>IFNA(VLOOKUP(A2276,'HUMAN RESOURCES processed'!$A$2:$M$2692,13,0))</f>
        <v>0.721</v>
      </c>
      <c r="X2276" s="24">
        <f>IFNA(VLOOKUP(A2276,'TOURISM processed'!$A$2:$F$2692,5,0))</f>
        <v>1313000000</v>
      </c>
      <c r="Y2276" s="24">
        <f>IFNA(VLOOKUP(A2276,'TOURISM processed'!$A$2:$F$2692,6,0))</f>
        <v>1452000000</v>
      </c>
      <c r="Z2276" s="24">
        <f t="shared" si="7"/>
        <v>36.39281624</v>
      </c>
      <c r="AA2276" s="24">
        <f t="shared" ref="AA2276:AA2280" si="1314">IF(AND(C2276=C2275,D2276&gt;D2275),AA2275,0)</f>
        <v>0</v>
      </c>
      <c r="AB2276" s="24">
        <f t="shared" ref="AB2276:AB2278" si="1315">IF(AND(C2276=C2275,D2276&gt;D2275),AB2275,0)</f>
        <v>0</v>
      </c>
      <c r="AC2276" s="24">
        <f t="shared" ref="AC2276:AC2287" si="1316">IF(AND(C2276=C2275,D2276&gt;D2275),AC2275,0)</f>
        <v>0</v>
      </c>
      <c r="AD2276" s="24">
        <f t="shared" ref="AD2276:AD2280" si="1317">IF(AND(C2276=C2275,D2276&gt;D2275),AD2275,0)</f>
        <v>0</v>
      </c>
      <c r="AE2276" s="24">
        <f>IFNA(VLOOKUP(A2276,'BUSINESS processed'!A2276:J4966,9,0))</f>
        <v>0.022</v>
      </c>
      <c r="AF2276" s="27">
        <f>IFNA(VLOOKUP(A2276,'BUSINESS processed'!A2276:J4966,10,0))</f>
        <v>0.057</v>
      </c>
      <c r="AG2276" s="26"/>
      <c r="AH2276" s="26"/>
      <c r="AI2276" s="26"/>
      <c r="AJ2276" s="26"/>
      <c r="AK2276" s="26"/>
      <c r="AL2276" s="26"/>
      <c r="AM2276" s="26"/>
      <c r="AN2276" s="26"/>
      <c r="AO2276" s="26"/>
      <c r="AP2276" s="26"/>
      <c r="AQ2276" s="26"/>
      <c r="AR2276" s="26"/>
      <c r="AS2276" s="26"/>
      <c r="AT2276" s="26"/>
      <c r="AU2276" s="26"/>
      <c r="AV2276" s="26"/>
      <c r="AW2276" s="26"/>
      <c r="AX2276" s="26"/>
      <c r="AY2276" s="26"/>
      <c r="AZ2276" s="26"/>
      <c r="BA2276" s="26"/>
      <c r="BB2276" s="26"/>
      <c r="BC2276" s="26"/>
      <c r="BD2276" s="26"/>
      <c r="BE2276" s="26"/>
      <c r="BF2276" s="26"/>
      <c r="BG2276" s="26"/>
      <c r="BH2276" s="26"/>
    </row>
    <row r="2277">
      <c r="A2277" s="18" t="str">
        <f t="shared" si="1"/>
        <v>The Americas_Colombia-The Americas_2001</v>
      </c>
      <c r="B2277" s="19" t="s">
        <v>258</v>
      </c>
      <c r="C2277" s="20" t="s">
        <v>271</v>
      </c>
      <c r="D2277" s="21" t="s">
        <v>71</v>
      </c>
      <c r="E2277" s="22">
        <v>9.9886577576E10</v>
      </c>
      <c r="F2277" s="22">
        <f t="shared" si="2"/>
        <v>2462.768916</v>
      </c>
      <c r="G2277" s="23">
        <v>0.059</v>
      </c>
      <c r="H2277" s="23">
        <v>148.0</v>
      </c>
      <c r="I2277" s="23">
        <v>0.188</v>
      </c>
      <c r="J2277" s="24">
        <f>IFNA(VLOOKUP(A2277,'ENERGY processed'!$A$2:$H$2692,7,0),"")</f>
        <v>31613</v>
      </c>
      <c r="K2277" s="24">
        <f t="shared" si="3"/>
        <v>0.0007794391963</v>
      </c>
      <c r="L2277" s="24">
        <f t="shared" si="1313"/>
        <v>0</v>
      </c>
      <c r="M2277" s="24">
        <f t="shared" si="5"/>
        <v>0</v>
      </c>
      <c r="N2277" s="24">
        <f>IFNA(VLOOKUP(A2277,'HUMAN RESOURCES processed'!$A$2:$M$2692,5,0))</f>
        <v>0.023</v>
      </c>
      <c r="O2277" s="24">
        <f>IFNA(VLOOKUP(A2277,'HUMAN RESOURCES processed'!$A$2:$M$2692,6,0))</f>
        <v>0.021</v>
      </c>
      <c r="P2277" s="24">
        <f>IFNA(VLOOKUP(A2277,'HUMAN RESOURCES processed'!$A$2:$M$2692,7,0))</f>
        <v>75</v>
      </c>
      <c r="Q2277" s="24">
        <f>IFNA(VLOOKUP(A2277,'HUMAN RESOURCES processed'!$A$2:$M$2692,8,0))</f>
        <v>68</v>
      </c>
      <c r="R2277" s="24">
        <f t="shared" si="6"/>
        <v>71.5</v>
      </c>
      <c r="S2277" s="24">
        <f>IFNA(VLOOKUP(A2277,'HUMAN RESOURCES processed'!$A$2:$M$2692,9,0))</f>
        <v>0.324</v>
      </c>
      <c r="T2277" s="24">
        <f>IFNA(VLOOKUP(A2277,'HUMAN RESOURCES processed'!$A$2:$M$2692,10,0))</f>
        <v>0.628</v>
      </c>
      <c r="U2277" s="24">
        <f>IFNA(VLOOKUP(A2277,'HUMAN RESOURCES processed'!$A$2:$M$2692,11,0))</f>
        <v>0.048</v>
      </c>
      <c r="V2277" s="24">
        <f>IFNA(VLOOKUP(A2277,'HUMAN RESOURCES processed'!$A$2:$M$2692,12,0))</f>
        <v>40558648</v>
      </c>
      <c r="W2277" s="24">
        <f>IFNA(VLOOKUP(A2277,'HUMAN RESOURCES processed'!$A$2:$M$2692,13,0))</f>
        <v>0.724</v>
      </c>
      <c r="X2277" s="24">
        <f>IFNA(VLOOKUP(A2277,'TOURISM processed'!$A$2:$F$2692,5,0))</f>
        <v>1483000000</v>
      </c>
      <c r="Y2277" s="24">
        <f>IFNA(VLOOKUP(A2277,'TOURISM processed'!$A$2:$F$2692,6,0))</f>
        <v>1556000000</v>
      </c>
      <c r="Z2277" s="24">
        <f t="shared" si="7"/>
        <v>38.36419794</v>
      </c>
      <c r="AA2277" s="24">
        <f t="shared" si="1314"/>
        <v>0</v>
      </c>
      <c r="AB2277" s="24">
        <f t="shared" si="1315"/>
        <v>0</v>
      </c>
      <c r="AC2277" s="24">
        <f t="shared" si="1316"/>
        <v>0</v>
      </c>
      <c r="AD2277" s="24">
        <f t="shared" si="1317"/>
        <v>0</v>
      </c>
      <c r="AE2277" s="24">
        <f>IFNA(VLOOKUP(A2277,'BUSINESS processed'!A2277:J4967,9,0))</f>
        <v>0.029</v>
      </c>
      <c r="AF2277" s="27">
        <f>IFNA(VLOOKUP(A2277,'BUSINESS processed'!A2277:J4967,10,0))</f>
        <v>0.081</v>
      </c>
      <c r="AG2277" s="26"/>
      <c r="AH2277" s="26"/>
      <c r="AI2277" s="26"/>
      <c r="AJ2277" s="26"/>
      <c r="AK2277" s="26"/>
      <c r="AL2277" s="26"/>
      <c r="AM2277" s="26"/>
      <c r="AN2277" s="26"/>
      <c r="AO2277" s="26"/>
      <c r="AP2277" s="26"/>
      <c r="AQ2277" s="26"/>
      <c r="AR2277" s="26"/>
      <c r="AS2277" s="26"/>
      <c r="AT2277" s="26"/>
      <c r="AU2277" s="26"/>
      <c r="AV2277" s="26"/>
      <c r="AW2277" s="26"/>
      <c r="AX2277" s="26"/>
      <c r="AY2277" s="26"/>
      <c r="AZ2277" s="26"/>
      <c r="BA2277" s="26"/>
      <c r="BB2277" s="26"/>
      <c r="BC2277" s="26"/>
      <c r="BD2277" s="26"/>
      <c r="BE2277" s="26"/>
      <c r="BF2277" s="26"/>
      <c r="BG2277" s="26"/>
      <c r="BH2277" s="26"/>
    </row>
    <row r="2278">
      <c r="A2278" s="18" t="str">
        <f t="shared" si="1"/>
        <v>The Americas_Colombia-The Americas_2002</v>
      </c>
      <c r="B2278" s="19" t="s">
        <v>258</v>
      </c>
      <c r="C2278" s="20" t="s">
        <v>271</v>
      </c>
      <c r="D2278" s="21" t="s">
        <v>72</v>
      </c>
      <c r="E2278" s="22">
        <v>9.8203544965E10</v>
      </c>
      <c r="F2278" s="22">
        <f t="shared" si="2"/>
        <v>2382.638311</v>
      </c>
      <c r="G2278" s="23">
        <v>0.06</v>
      </c>
      <c r="H2278" s="23">
        <v>144.0</v>
      </c>
      <c r="I2278" s="23">
        <v>0.207</v>
      </c>
      <c r="J2278" s="24">
        <f>IFNA(VLOOKUP(A2278,'ENERGY processed'!$A$2:$H$2692,7,0),"")</f>
        <v>32235</v>
      </c>
      <c r="K2278" s="24">
        <f t="shared" si="3"/>
        <v>0.0007820934162</v>
      </c>
      <c r="L2278" s="24">
        <f>IFNA(VLOOKUP(A2278,'ENERGY processed'!$A$2:$H$2692,8,0),"")</f>
        <v>75680</v>
      </c>
      <c r="M2278" s="24">
        <f t="shared" si="5"/>
        <v>0.001836166581</v>
      </c>
      <c r="N2278" s="24">
        <f>IFNA(VLOOKUP(A2278,'HUMAN RESOURCES processed'!$A$2:$M$2692,5,0))</f>
        <v>0.022</v>
      </c>
      <c r="O2278" s="24">
        <f>IFNA(VLOOKUP(A2278,'HUMAN RESOURCES processed'!$A$2:$M$2692,6,0))</f>
        <v>0.02</v>
      </c>
      <c r="P2278" s="24">
        <f>IFNA(VLOOKUP(A2278,'HUMAN RESOURCES processed'!$A$2:$M$2692,7,0))</f>
        <v>75</v>
      </c>
      <c r="Q2278" s="24">
        <f>IFNA(VLOOKUP(A2278,'HUMAN RESOURCES processed'!$A$2:$M$2692,8,0))</f>
        <v>68</v>
      </c>
      <c r="R2278" s="24">
        <f t="shared" si="6"/>
        <v>71.5</v>
      </c>
      <c r="S2278" s="24">
        <f>IFNA(VLOOKUP(A2278,'HUMAN RESOURCES processed'!$A$2:$M$2692,9,0))</f>
        <v>0.32</v>
      </c>
      <c r="T2278" s="24">
        <f>IFNA(VLOOKUP(A2278,'HUMAN RESOURCES processed'!$A$2:$M$2692,10,0))</f>
        <v>0.631</v>
      </c>
      <c r="U2278" s="24">
        <f>IFNA(VLOOKUP(A2278,'HUMAN RESOURCES processed'!$A$2:$M$2692,11,0))</f>
        <v>0.049</v>
      </c>
      <c r="V2278" s="24">
        <f>IFNA(VLOOKUP(A2278,'HUMAN RESOURCES processed'!$A$2:$M$2692,12,0))</f>
        <v>41216304</v>
      </c>
      <c r="W2278" s="24">
        <f>IFNA(VLOOKUP(A2278,'HUMAN RESOURCES processed'!$A$2:$M$2692,13,0))</f>
        <v>0.727</v>
      </c>
      <c r="X2278" s="24">
        <f>IFNA(VLOOKUP(A2278,'TOURISM processed'!$A$2:$F$2692,5,0))</f>
        <v>1237000000</v>
      </c>
      <c r="Y2278" s="24">
        <f>IFNA(VLOOKUP(A2278,'TOURISM processed'!$A$2:$F$2692,6,0))</f>
        <v>1355000000</v>
      </c>
      <c r="Z2278" s="24">
        <f t="shared" si="7"/>
        <v>32.87533982</v>
      </c>
      <c r="AA2278" s="24">
        <f t="shared" si="1314"/>
        <v>0</v>
      </c>
      <c r="AB2278" s="24">
        <f t="shared" si="1315"/>
        <v>0</v>
      </c>
      <c r="AC2278" s="24">
        <f t="shared" si="1316"/>
        <v>0</v>
      </c>
      <c r="AD2278" s="24">
        <f t="shared" si="1317"/>
        <v>0</v>
      </c>
      <c r="AE2278" s="24">
        <f>IFNA(VLOOKUP(A2278,'BUSINESS processed'!A2278:J4968,9,0))</f>
        <v>0.046</v>
      </c>
      <c r="AF2278" s="27">
        <f>IFNA(VLOOKUP(A2278,'BUSINESS processed'!A2278:J4968,10,0))</f>
        <v>0.112</v>
      </c>
      <c r="AG2278" s="26"/>
      <c r="AH2278" s="26"/>
      <c r="AI2278" s="26"/>
      <c r="AJ2278" s="26"/>
      <c r="AK2278" s="26"/>
      <c r="AL2278" s="26"/>
      <c r="AM2278" s="26"/>
      <c r="AN2278" s="26"/>
      <c r="AO2278" s="26"/>
      <c r="AP2278" s="26"/>
      <c r="AQ2278" s="26"/>
      <c r="AR2278" s="26"/>
      <c r="AS2278" s="26"/>
      <c r="AT2278" s="26"/>
      <c r="AU2278" s="26"/>
      <c r="AV2278" s="26"/>
      <c r="AW2278" s="26"/>
      <c r="AX2278" s="26"/>
      <c r="AY2278" s="26"/>
      <c r="AZ2278" s="26"/>
      <c r="BA2278" s="26"/>
      <c r="BB2278" s="26"/>
      <c r="BC2278" s="26"/>
      <c r="BD2278" s="26"/>
      <c r="BE2278" s="26"/>
      <c r="BF2278" s="26"/>
      <c r="BG2278" s="26"/>
      <c r="BH2278" s="26"/>
    </row>
    <row r="2279">
      <c r="A2279" s="18" t="str">
        <f t="shared" si="1"/>
        <v>The Americas_Colombia-The Americas_2003</v>
      </c>
      <c r="B2279" s="19" t="s">
        <v>258</v>
      </c>
      <c r="C2279" s="20" t="s">
        <v>271</v>
      </c>
      <c r="D2279" s="21" t="s">
        <v>74</v>
      </c>
      <c r="E2279" s="22">
        <v>9.7933392356E10</v>
      </c>
      <c r="F2279" s="22">
        <f t="shared" si="2"/>
        <v>2338.87259</v>
      </c>
      <c r="G2279" s="23">
        <v>0.057</v>
      </c>
      <c r="H2279" s="23">
        <v>135.0</v>
      </c>
      <c r="I2279" s="23">
        <v>0.163</v>
      </c>
      <c r="J2279" s="24">
        <f>IFNA(VLOOKUP(A2279,'ENERGY processed'!$A$2:$H$2692,7,0),"")</f>
        <v>30815</v>
      </c>
      <c r="K2279" s="24">
        <f t="shared" si="3"/>
        <v>0.0007359324242</v>
      </c>
      <c r="L2279" s="24">
        <f>IFNA(VLOOKUP(A2279,'ENERGY processed'!$A$2:$H$2692,8,0),"")</f>
        <v>70850</v>
      </c>
      <c r="M2279" s="24">
        <f t="shared" si="5"/>
        <v>0.00169205946</v>
      </c>
      <c r="N2279" s="24">
        <f>IFNA(VLOOKUP(A2279,'HUMAN RESOURCES processed'!$A$2:$M$2692,5,0))</f>
        <v>0.022</v>
      </c>
      <c r="O2279" s="24">
        <f>IFNA(VLOOKUP(A2279,'HUMAN RESOURCES processed'!$A$2:$M$2692,6,0))</f>
        <v>0.02</v>
      </c>
      <c r="P2279" s="24">
        <f>IFNA(VLOOKUP(A2279,'HUMAN RESOURCES processed'!$A$2:$M$2692,7,0))</f>
        <v>76</v>
      </c>
      <c r="Q2279" s="24">
        <f>IFNA(VLOOKUP(A2279,'HUMAN RESOURCES processed'!$A$2:$M$2692,8,0))</f>
        <v>68</v>
      </c>
      <c r="R2279" s="24">
        <f t="shared" si="6"/>
        <v>72</v>
      </c>
      <c r="S2279" s="24">
        <f>IFNA(VLOOKUP(A2279,'HUMAN RESOURCES processed'!$A$2:$M$2692,9,0))</f>
        <v>0.316</v>
      </c>
      <c r="T2279" s="24">
        <f>IFNA(VLOOKUP(A2279,'HUMAN RESOURCES processed'!$A$2:$M$2692,10,0))</f>
        <v>0.635</v>
      </c>
      <c r="U2279" s="24">
        <f>IFNA(VLOOKUP(A2279,'HUMAN RESOURCES processed'!$A$2:$M$2692,11,0))</f>
        <v>0.049</v>
      </c>
      <c r="V2279" s="24">
        <f>IFNA(VLOOKUP(A2279,'HUMAN RESOURCES processed'!$A$2:$M$2692,12,0))</f>
        <v>41872051</v>
      </c>
      <c r="W2279" s="24">
        <f>IFNA(VLOOKUP(A2279,'HUMAN RESOURCES processed'!$A$2:$M$2692,13,0))</f>
        <v>0.73</v>
      </c>
      <c r="X2279" s="24">
        <f>IFNA(VLOOKUP(A2279,'TOURISM processed'!$A$2:$F$2692,5,0))</f>
        <v>1191000000</v>
      </c>
      <c r="Y2279" s="24">
        <f>IFNA(VLOOKUP(A2279,'TOURISM processed'!$A$2:$F$2692,6,0))</f>
        <v>1349000000</v>
      </c>
      <c r="Z2279" s="24">
        <f t="shared" si="7"/>
        <v>32.21719423</v>
      </c>
      <c r="AA2279" s="24">
        <f t="shared" si="1314"/>
        <v>0</v>
      </c>
      <c r="AB2279" s="24">
        <f>IFNA(VLOOKUP(A2279,'BUSINESS processed'!A2279:J4969,6,0))</f>
        <v>60</v>
      </c>
      <c r="AC2279" s="24">
        <f t="shared" si="1316"/>
        <v>0</v>
      </c>
      <c r="AD2279" s="24">
        <f t="shared" si="1317"/>
        <v>0</v>
      </c>
      <c r="AE2279" s="24">
        <f>IFNA(VLOOKUP(A2279,'BUSINESS processed'!A2279:J4969,9,0))</f>
        <v>0.074</v>
      </c>
      <c r="AF2279" s="27">
        <f>IFNA(VLOOKUP(A2279,'BUSINESS processed'!A2279:J4969,10,0))</f>
        <v>0.148</v>
      </c>
      <c r="AG2279" s="26"/>
      <c r="AH2279" s="26"/>
      <c r="AI2279" s="26"/>
      <c r="AJ2279" s="26"/>
      <c r="AK2279" s="26"/>
      <c r="AL2279" s="26"/>
      <c r="AM2279" s="26"/>
      <c r="AN2279" s="26"/>
      <c r="AO2279" s="26"/>
      <c r="AP2279" s="26"/>
      <c r="AQ2279" s="26"/>
      <c r="AR2279" s="26"/>
      <c r="AS2279" s="26"/>
      <c r="AT2279" s="26"/>
      <c r="AU2279" s="26"/>
      <c r="AV2279" s="26"/>
      <c r="AW2279" s="26"/>
      <c r="AX2279" s="26"/>
      <c r="AY2279" s="26"/>
      <c r="AZ2279" s="26"/>
      <c r="BA2279" s="26"/>
      <c r="BB2279" s="26"/>
      <c r="BC2279" s="26"/>
      <c r="BD2279" s="26"/>
      <c r="BE2279" s="26"/>
      <c r="BF2279" s="26"/>
      <c r="BG2279" s="26"/>
      <c r="BH2279" s="26"/>
    </row>
    <row r="2280">
      <c r="A2280" s="18" t="str">
        <f t="shared" si="1"/>
        <v>The Americas_Colombia-The Americas_2004</v>
      </c>
      <c r="B2280" s="19" t="s">
        <v>258</v>
      </c>
      <c r="C2280" s="20" t="s">
        <v>271</v>
      </c>
      <c r="D2280" s="21" t="s">
        <v>83</v>
      </c>
      <c r="E2280" s="22">
        <v>9.4684582573E10</v>
      </c>
      <c r="F2280" s="22">
        <f t="shared" si="2"/>
        <v>2226.425459</v>
      </c>
      <c r="G2280" s="23">
        <v>0.059</v>
      </c>
      <c r="H2280" s="23">
        <v>134.0</v>
      </c>
      <c r="I2280" s="23">
        <v>0.152</v>
      </c>
      <c r="J2280" s="24">
        <f>IFNA(VLOOKUP(A2280,'ENERGY processed'!$A$2:$H$2692,7,0),"")</f>
        <v>27458</v>
      </c>
      <c r="K2280" s="24">
        <f t="shared" si="3"/>
        <v>0.0006456509455</v>
      </c>
      <c r="L2280" s="24">
        <f>IFNA(VLOOKUP(A2280,'ENERGY processed'!$A$2:$H$2692,8,0),"")</f>
        <v>61356.5</v>
      </c>
      <c r="M2280" s="24">
        <f t="shared" si="5"/>
        <v>0.001442744637</v>
      </c>
      <c r="N2280" s="24">
        <f>IFNA(VLOOKUP(A2280,'HUMAN RESOURCES processed'!$A$2:$M$2692,5,0))</f>
        <v>0.022</v>
      </c>
      <c r="O2280" s="24">
        <f>IFNA(VLOOKUP(A2280,'HUMAN RESOURCES processed'!$A$2:$M$2692,6,0))</f>
        <v>0.019</v>
      </c>
      <c r="P2280" s="24">
        <f>IFNA(VLOOKUP(A2280,'HUMAN RESOURCES processed'!$A$2:$M$2692,7,0))</f>
        <v>76</v>
      </c>
      <c r="Q2280" s="24">
        <f>IFNA(VLOOKUP(A2280,'HUMAN RESOURCES processed'!$A$2:$M$2692,8,0))</f>
        <v>68</v>
      </c>
      <c r="R2280" s="24">
        <f t="shared" si="6"/>
        <v>72</v>
      </c>
      <c r="S2280" s="24">
        <f>IFNA(VLOOKUP(A2280,'HUMAN RESOURCES processed'!$A$2:$M$2692,9,0))</f>
        <v>0.312</v>
      </c>
      <c r="T2280" s="24">
        <f>IFNA(VLOOKUP(A2280,'HUMAN RESOURCES processed'!$A$2:$M$2692,10,0))</f>
        <v>0.638</v>
      </c>
      <c r="U2280" s="24">
        <f>IFNA(VLOOKUP(A2280,'HUMAN RESOURCES processed'!$A$2:$M$2692,11,0))</f>
        <v>0.05</v>
      </c>
      <c r="V2280" s="24">
        <f>IFNA(VLOOKUP(A2280,'HUMAN RESOURCES processed'!$A$2:$M$2692,12,0))</f>
        <v>42527623</v>
      </c>
      <c r="W2280" s="24">
        <f>IFNA(VLOOKUP(A2280,'HUMAN RESOURCES processed'!$A$2:$M$2692,13,0))</f>
        <v>0.733</v>
      </c>
      <c r="X2280" s="24">
        <f>IFNA(VLOOKUP(A2280,'TOURISM processed'!$A$2:$F$2692,5,0))</f>
        <v>1369000000</v>
      </c>
      <c r="Y2280" s="24">
        <f>IFNA(VLOOKUP(A2280,'TOURISM processed'!$A$2:$F$2692,6,0))</f>
        <v>1469000000</v>
      </c>
      <c r="Z2280" s="24">
        <f t="shared" si="7"/>
        <v>34.54225504</v>
      </c>
      <c r="AA2280" s="24">
        <f t="shared" si="1314"/>
        <v>0</v>
      </c>
      <c r="AB2280" s="24">
        <f>IFNA(VLOOKUP(A2280,'BUSINESS processed'!A2280:J4970,6,0))</f>
        <v>42</v>
      </c>
      <c r="AC2280" s="24">
        <f t="shared" si="1316"/>
        <v>0</v>
      </c>
      <c r="AD2280" s="24">
        <f t="shared" si="1317"/>
        <v>0</v>
      </c>
      <c r="AE2280" s="24">
        <f>IFNA(VLOOKUP(A2280,'BUSINESS processed'!A2280:J4970,9,0))</f>
        <v>0.091</v>
      </c>
      <c r="AF2280" s="27">
        <f>IFNA(VLOOKUP(A2280,'BUSINESS processed'!A2280:J4970,10,0))</f>
        <v>0.245</v>
      </c>
      <c r="AG2280" s="26"/>
      <c r="AH2280" s="26"/>
      <c r="AI2280" s="26"/>
      <c r="AJ2280" s="26"/>
      <c r="AK2280" s="26"/>
      <c r="AL2280" s="26"/>
      <c r="AM2280" s="26"/>
      <c r="AN2280" s="26"/>
      <c r="AO2280" s="26"/>
      <c r="AP2280" s="26"/>
      <c r="AQ2280" s="26"/>
      <c r="AR2280" s="26"/>
      <c r="AS2280" s="26"/>
      <c r="AT2280" s="26"/>
      <c r="AU2280" s="26"/>
      <c r="AV2280" s="26"/>
      <c r="AW2280" s="26"/>
      <c r="AX2280" s="26"/>
      <c r="AY2280" s="26"/>
      <c r="AZ2280" s="26"/>
      <c r="BA2280" s="26"/>
      <c r="BB2280" s="26"/>
      <c r="BC2280" s="26"/>
      <c r="BD2280" s="26"/>
      <c r="BE2280" s="26"/>
      <c r="BF2280" s="26"/>
      <c r="BG2280" s="26"/>
      <c r="BH2280" s="26"/>
    </row>
    <row r="2281">
      <c r="A2281" s="18" t="str">
        <f t="shared" si="1"/>
        <v>The Americas_Colombia-The Americas_2005</v>
      </c>
      <c r="B2281" s="19" t="s">
        <v>258</v>
      </c>
      <c r="C2281" s="20" t="s">
        <v>271</v>
      </c>
      <c r="D2281" s="21" t="s">
        <v>84</v>
      </c>
      <c r="E2281" s="22">
        <v>1.17E11</v>
      </c>
      <c r="F2281" s="22">
        <f t="shared" si="2"/>
        <v>2709.33516</v>
      </c>
      <c r="G2281" s="23">
        <v>0.054</v>
      </c>
      <c r="H2281" s="23">
        <v>148.0</v>
      </c>
      <c r="I2281" s="23">
        <v>0.151</v>
      </c>
      <c r="J2281" s="24">
        <f>IF(AND( C2281=C2280,D2281&gt;D2280),J2280,"")</f>
        <v>27458</v>
      </c>
      <c r="K2281" s="24">
        <f t="shared" si="3"/>
        <v>0.0006358369643</v>
      </c>
      <c r="L2281" s="24">
        <f>IF(AND(C2281=C2280,C2281&gt;C2280),C2280,0)</f>
        <v>0</v>
      </c>
      <c r="M2281" s="24">
        <f t="shared" si="5"/>
        <v>0</v>
      </c>
      <c r="N2281" s="24">
        <f>IFNA(VLOOKUP(A2281,'HUMAN RESOURCES processed'!$A$2:$M$2692,5,0))</f>
        <v>0.021</v>
      </c>
      <c r="O2281" s="24">
        <f>IFNA(VLOOKUP(A2281,'HUMAN RESOURCES processed'!$A$2:$M$2692,6,0))</f>
        <v>0.018</v>
      </c>
      <c r="P2281" s="24">
        <f>IFNA(VLOOKUP(A2281,'HUMAN RESOURCES processed'!$A$2:$M$2692,7,0))</f>
        <v>76</v>
      </c>
      <c r="Q2281" s="24">
        <f>IFNA(VLOOKUP(A2281,'HUMAN RESOURCES processed'!$A$2:$M$2692,8,0))</f>
        <v>69</v>
      </c>
      <c r="R2281" s="24">
        <f t="shared" si="6"/>
        <v>72.5</v>
      </c>
      <c r="S2281" s="24">
        <f>IFNA(VLOOKUP(A2281,'HUMAN RESOURCES processed'!$A$2:$M$2692,9,0))</f>
        <v>0.308</v>
      </c>
      <c r="T2281" s="24">
        <f>IFNA(VLOOKUP(A2281,'HUMAN RESOURCES processed'!$A$2:$M$2692,10,0))</f>
        <v>0.642</v>
      </c>
      <c r="U2281" s="24">
        <f>IFNA(VLOOKUP(A2281,'HUMAN RESOURCES processed'!$A$2:$M$2692,11,0))</f>
        <v>0.051</v>
      </c>
      <c r="V2281" s="24">
        <f>IFNA(VLOOKUP(A2281,'HUMAN RESOURCES processed'!$A$2:$M$2692,12,0))</f>
        <v>43184026</v>
      </c>
      <c r="W2281" s="24">
        <f>IFNA(VLOOKUP(A2281,'HUMAN RESOURCES processed'!$A$2:$M$2692,13,0))</f>
        <v>0.736</v>
      </c>
      <c r="X2281" s="24">
        <f>IFNA(VLOOKUP(A2281,'TOURISM processed'!$A$2:$F$2692,5,0))</f>
        <v>1574000000</v>
      </c>
      <c r="Y2281" s="24">
        <f>IFNA(VLOOKUP(A2281,'TOURISM processed'!$A$2:$F$2692,6,0))</f>
        <v>1565000000</v>
      </c>
      <c r="Z2281" s="24">
        <f t="shared" si="7"/>
        <v>36.24025236</v>
      </c>
      <c r="AA2281" s="24">
        <f>IFNA(VLOOKUP(A2281,'BUSINESS processed'!A2281:J4971,5,0))</f>
        <v>0.837</v>
      </c>
      <c r="AB2281" s="24">
        <f>IFNA(VLOOKUP(A2281,'BUSINESS processed'!A2281:J4971,6,0))</f>
        <v>42</v>
      </c>
      <c r="AC2281" s="24">
        <f t="shared" si="1316"/>
        <v>0</v>
      </c>
      <c r="AD2281" s="24">
        <f>IFNA(VLOOKUP(A2281,'BUSINESS processed'!A2281:J4971,8,0))</f>
        <v>456</v>
      </c>
      <c r="AE2281" s="24">
        <f>IFNA(VLOOKUP(A2281,'BUSINESS processed'!A2281:J4971,9,0))</f>
        <v>0.11</v>
      </c>
      <c r="AF2281" s="27">
        <f>IFNA(VLOOKUP(A2281,'BUSINESS processed'!A2281:J4971,10,0))</f>
        <v>0.506</v>
      </c>
      <c r="AG2281" s="26"/>
      <c r="AH2281" s="26"/>
      <c r="AI2281" s="26"/>
      <c r="AJ2281" s="26"/>
      <c r="AK2281" s="26"/>
      <c r="AL2281" s="26"/>
      <c r="AM2281" s="26"/>
      <c r="AN2281" s="26"/>
      <c r="AO2281" s="26"/>
      <c r="AP2281" s="26"/>
      <c r="AQ2281" s="26"/>
      <c r="AR2281" s="26"/>
      <c r="AS2281" s="26"/>
      <c r="AT2281" s="26"/>
      <c r="AU2281" s="26"/>
      <c r="AV2281" s="26"/>
      <c r="AW2281" s="26"/>
      <c r="AX2281" s="26"/>
      <c r="AY2281" s="26"/>
      <c r="AZ2281" s="26"/>
      <c r="BA2281" s="26"/>
      <c r="BB2281" s="26"/>
      <c r="BC2281" s="26"/>
      <c r="BD2281" s="26"/>
      <c r="BE2281" s="26"/>
      <c r="BF2281" s="26"/>
      <c r="BG2281" s="26"/>
      <c r="BH2281" s="26"/>
    </row>
    <row r="2282">
      <c r="A2282" s="18" t="str">
        <f t="shared" si="1"/>
        <v>The Americas_Colombia-The Americas_2006</v>
      </c>
      <c r="B2282" s="19" t="s">
        <v>258</v>
      </c>
      <c r="C2282" s="20" t="s">
        <v>271</v>
      </c>
      <c r="D2282" s="21" t="s">
        <v>85</v>
      </c>
      <c r="E2282" s="22">
        <v>1.47E11</v>
      </c>
      <c r="F2282" s="22">
        <f t="shared" si="2"/>
        <v>3352.997409</v>
      </c>
      <c r="G2282" s="23">
        <v>0.058</v>
      </c>
      <c r="H2282" s="23">
        <v>197.0</v>
      </c>
      <c r="I2282" s="23">
        <v>0.146</v>
      </c>
      <c r="J2282" s="24">
        <f>IFNA(VLOOKUP(A2282,'ENERGY processed'!$A$2:$H$2692,7,0),"")</f>
        <v>27502</v>
      </c>
      <c r="K2282" s="24">
        <f t="shared" si="3"/>
        <v>0.000627307039</v>
      </c>
      <c r="L2282" s="24">
        <f>IFNA(VLOOKUP(A2282,'ENERGY processed'!$A$2:$H$2692,8,0),"")</f>
        <v>62192.5</v>
      </c>
      <c r="M2282" s="24">
        <f t="shared" si="5"/>
        <v>0.001418580213</v>
      </c>
      <c r="N2282" s="24">
        <f>IFNA(VLOOKUP(A2282,'HUMAN RESOURCES processed'!$A$2:$M$2692,5,0))</f>
        <v>0.021</v>
      </c>
      <c r="O2282" s="24">
        <f>IFNA(VLOOKUP(A2282,'HUMAN RESOURCES processed'!$A$2:$M$2692,6,0))</f>
        <v>0.018</v>
      </c>
      <c r="P2282" s="24">
        <f>IFNA(VLOOKUP(A2282,'HUMAN RESOURCES processed'!$A$2:$M$2692,7,0))</f>
        <v>76</v>
      </c>
      <c r="Q2282" s="24">
        <f>IFNA(VLOOKUP(A2282,'HUMAN RESOURCES processed'!$A$2:$M$2692,8,0))</f>
        <v>69</v>
      </c>
      <c r="R2282" s="24">
        <f t="shared" si="6"/>
        <v>72.5</v>
      </c>
      <c r="S2282" s="24">
        <f>IFNA(VLOOKUP(A2282,'HUMAN RESOURCES processed'!$A$2:$M$2692,9,0))</f>
        <v>0.304</v>
      </c>
      <c r="T2282" s="24">
        <f>IFNA(VLOOKUP(A2282,'HUMAN RESOURCES processed'!$A$2:$M$2692,10,0))</f>
        <v>0.645</v>
      </c>
      <c r="U2282" s="24">
        <f>IFNA(VLOOKUP(A2282,'HUMAN RESOURCES processed'!$A$2:$M$2692,11,0))</f>
        <v>0.052</v>
      </c>
      <c r="V2282" s="24">
        <f>IFNA(VLOOKUP(A2282,'HUMAN RESOURCES processed'!$A$2:$M$2692,12,0))</f>
        <v>43841370</v>
      </c>
      <c r="W2282" s="24">
        <f>IFNA(VLOOKUP(A2282,'HUMAN RESOURCES processed'!$A$2:$M$2692,13,0))</f>
        <v>0.739</v>
      </c>
      <c r="X2282" s="24">
        <f>IFNA(VLOOKUP(A2282,'TOURISM processed'!$A$2:$F$2692,5,0))</f>
        <v>2009000000</v>
      </c>
      <c r="Y2282" s="24">
        <f>IFNA(VLOOKUP(A2282,'TOURISM processed'!$A$2:$F$2692,6,0))</f>
        <v>1799000000</v>
      </c>
      <c r="Z2282" s="24">
        <f t="shared" si="7"/>
        <v>41.03430162</v>
      </c>
      <c r="AA2282" s="24">
        <f>IFNA(VLOOKUP(A2282,'BUSINESS processed'!A2282:J4972,5,0))</f>
        <v>0.84</v>
      </c>
      <c r="AB2282" s="24">
        <f>IFNA(VLOOKUP(A2282,'BUSINESS processed'!A2282:J4972,6,0))</f>
        <v>43</v>
      </c>
      <c r="AC2282" s="24">
        <f t="shared" si="1316"/>
        <v>0</v>
      </c>
      <c r="AD2282" s="24">
        <f>IFNA(VLOOKUP(A2282,'BUSINESS processed'!A2282:J4972,8,0))</f>
        <v>456</v>
      </c>
      <c r="AE2282" s="24">
        <f>IFNA(VLOOKUP(A2282,'BUSINESS processed'!A2282:J4972,9,0))</f>
        <v>0.153</v>
      </c>
      <c r="AF2282" s="27">
        <f>IFNA(VLOOKUP(A2282,'BUSINESS processed'!A2282:J4972,10,0))</f>
        <v>0.679</v>
      </c>
      <c r="AG2282" s="26"/>
      <c r="AH2282" s="26"/>
      <c r="AI2282" s="26"/>
      <c r="AJ2282" s="26"/>
      <c r="AK2282" s="26"/>
      <c r="AL2282" s="26"/>
      <c r="AM2282" s="26"/>
      <c r="AN2282" s="26"/>
      <c r="AO2282" s="26"/>
      <c r="AP2282" s="26"/>
      <c r="AQ2282" s="26"/>
      <c r="AR2282" s="26"/>
      <c r="AS2282" s="26"/>
      <c r="AT2282" s="26"/>
      <c r="AU2282" s="26"/>
      <c r="AV2282" s="26"/>
      <c r="AW2282" s="26"/>
      <c r="AX2282" s="26"/>
      <c r="AY2282" s="26"/>
      <c r="AZ2282" s="26"/>
      <c r="BA2282" s="26"/>
      <c r="BB2282" s="26"/>
      <c r="BC2282" s="26"/>
      <c r="BD2282" s="26"/>
      <c r="BE2282" s="26"/>
      <c r="BF2282" s="26"/>
      <c r="BG2282" s="26"/>
      <c r="BH2282" s="26"/>
    </row>
    <row r="2283">
      <c r="A2283" s="18" t="str">
        <f t="shared" si="1"/>
        <v>The Americas_Colombia-The Americas_2007</v>
      </c>
      <c r="B2283" s="19" t="s">
        <v>258</v>
      </c>
      <c r="C2283" s="20" t="s">
        <v>271</v>
      </c>
      <c r="D2283" s="21" t="s">
        <v>86</v>
      </c>
      <c r="E2283" s="22">
        <v>1.63E11</v>
      </c>
      <c r="F2283" s="22">
        <f t="shared" si="2"/>
        <v>3663.053877</v>
      </c>
      <c r="G2283" s="23">
        <v>0.061</v>
      </c>
      <c r="H2283" s="23">
        <v>227.0</v>
      </c>
      <c r="I2283" s="23">
        <v>0.129</v>
      </c>
      <c r="J2283" s="24">
        <f>IFNA(VLOOKUP(A2283,'ENERGY processed'!$A$2:$H$2692,7,0),"")</f>
        <v>25205</v>
      </c>
      <c r="K2283" s="24">
        <f t="shared" si="3"/>
        <v>0.0005664249875</v>
      </c>
      <c r="L2283" s="24">
        <f>IFNA(VLOOKUP(A2283,'ENERGY processed'!$A$2:$H$2692,8,0),"")</f>
        <v>55661</v>
      </c>
      <c r="M2283" s="24">
        <f t="shared" si="5"/>
        <v>0.001250854244</v>
      </c>
      <c r="N2283" s="24">
        <f>IFNA(VLOOKUP(A2283,'HUMAN RESOURCES processed'!$A$2:$M$2692,5,0))</f>
        <v>0.021</v>
      </c>
      <c r="O2283" s="24">
        <f>IFNA(VLOOKUP(A2283,'HUMAN RESOURCES processed'!$A$2:$M$2692,6,0))</f>
        <v>0.017</v>
      </c>
      <c r="P2283" s="24">
        <f>IFNA(VLOOKUP(A2283,'HUMAN RESOURCES processed'!$A$2:$M$2692,7,0))</f>
        <v>77</v>
      </c>
      <c r="Q2283" s="24">
        <f>IFNA(VLOOKUP(A2283,'HUMAN RESOURCES processed'!$A$2:$M$2692,8,0))</f>
        <v>69</v>
      </c>
      <c r="R2283" s="24">
        <f t="shared" si="6"/>
        <v>73</v>
      </c>
      <c r="S2283" s="24">
        <f>IFNA(VLOOKUP(A2283,'HUMAN RESOURCES processed'!$A$2:$M$2692,9,0))</f>
        <v>0.3</v>
      </c>
      <c r="T2283" s="24">
        <f>IFNA(VLOOKUP(A2283,'HUMAN RESOURCES processed'!$A$2:$M$2692,10,0))</f>
        <v>0.648</v>
      </c>
      <c r="U2283" s="24">
        <f>IFNA(VLOOKUP(A2283,'HUMAN RESOURCES processed'!$A$2:$M$2692,11,0))</f>
        <v>0.052</v>
      </c>
      <c r="V2283" s="24">
        <f>IFNA(VLOOKUP(A2283,'HUMAN RESOURCES processed'!$A$2:$M$2692,12,0))</f>
        <v>44498390</v>
      </c>
      <c r="W2283" s="24">
        <f>IFNA(VLOOKUP(A2283,'HUMAN RESOURCES processed'!$A$2:$M$2692,13,0))</f>
        <v>0.742</v>
      </c>
      <c r="X2283" s="24">
        <f>IFNA(VLOOKUP(A2283,'TOURISM processed'!$A$2:$F$2692,5,0))</f>
        <v>2262000000</v>
      </c>
      <c r="Y2283" s="24">
        <f>IFNA(VLOOKUP(A2283,'TOURISM processed'!$A$2:$F$2692,6,0))</f>
        <v>2093000000</v>
      </c>
      <c r="Z2283" s="24">
        <f t="shared" si="7"/>
        <v>47.0354096</v>
      </c>
      <c r="AA2283" s="24">
        <f>IFNA(VLOOKUP(A2283,'BUSINESS processed'!A2283:J4973,5,0))</f>
        <v>0.842</v>
      </c>
      <c r="AB2283" s="24">
        <f>IFNA(VLOOKUP(A2283,'BUSINESS processed'!A2283:J4973,6,0))</f>
        <v>42</v>
      </c>
      <c r="AC2283" s="24">
        <f t="shared" si="1316"/>
        <v>0</v>
      </c>
      <c r="AD2283" s="24">
        <f>IFNA(VLOOKUP(A2283,'BUSINESS processed'!A2283:J4973,8,0))</f>
        <v>268</v>
      </c>
      <c r="AE2283" s="24">
        <f>IFNA(VLOOKUP(A2283,'BUSINESS processed'!A2283:J4973,9,0))</f>
        <v>0.218</v>
      </c>
      <c r="AF2283" s="27">
        <f>IFNA(VLOOKUP(A2283,'BUSINESS processed'!A2283:J4973,10,0))</f>
        <v>0.763</v>
      </c>
      <c r="AG2283" s="26"/>
      <c r="AH2283" s="26"/>
      <c r="AI2283" s="26"/>
      <c r="AJ2283" s="26"/>
      <c r="AK2283" s="26"/>
      <c r="AL2283" s="26"/>
      <c r="AM2283" s="26"/>
      <c r="AN2283" s="26"/>
      <c r="AO2283" s="26"/>
      <c r="AP2283" s="26"/>
      <c r="AQ2283" s="26"/>
      <c r="AR2283" s="26"/>
      <c r="AS2283" s="26"/>
      <c r="AT2283" s="26"/>
      <c r="AU2283" s="26"/>
      <c r="AV2283" s="26"/>
      <c r="AW2283" s="26"/>
      <c r="AX2283" s="26"/>
      <c r="AY2283" s="26"/>
      <c r="AZ2283" s="26"/>
      <c r="BA2283" s="26"/>
      <c r="BB2283" s="26"/>
      <c r="BC2283" s="26"/>
      <c r="BD2283" s="26"/>
      <c r="BE2283" s="26"/>
      <c r="BF2283" s="26"/>
      <c r="BG2283" s="26"/>
      <c r="BH2283" s="26"/>
    </row>
    <row r="2284">
      <c r="A2284" s="18" t="str">
        <f t="shared" si="1"/>
        <v>The Americas_Colombia-The Americas_2008</v>
      </c>
      <c r="B2284" s="19" t="s">
        <v>258</v>
      </c>
      <c r="C2284" s="20" t="s">
        <v>271</v>
      </c>
      <c r="D2284" s="21" t="s">
        <v>87</v>
      </c>
      <c r="E2284" s="22">
        <v>2.08E11</v>
      </c>
      <c r="F2284" s="22">
        <f t="shared" si="2"/>
        <v>4606.556144</v>
      </c>
      <c r="G2284" s="23">
        <v>0.063</v>
      </c>
      <c r="H2284" s="23">
        <v>291.0</v>
      </c>
      <c r="I2284" s="23">
        <v>0.154</v>
      </c>
      <c r="J2284" s="24">
        <f>IF(AND( C2284=C2283,D2284&gt;D2283),J2283,"")</f>
        <v>25205</v>
      </c>
      <c r="K2284" s="24">
        <f t="shared" si="3"/>
        <v>0.0005582127289</v>
      </c>
      <c r="L2284" s="24">
        <f>IF(AND(C2284=C2283,C2284&gt;C2283),C2283,0)</f>
        <v>0</v>
      </c>
      <c r="M2284" s="24">
        <f t="shared" si="5"/>
        <v>0</v>
      </c>
      <c r="N2284" s="24">
        <f>IFNA(VLOOKUP(A2284,'HUMAN RESOURCES processed'!$A$2:$M$2692,5,0))</f>
        <v>0.02</v>
      </c>
      <c r="O2284" s="24">
        <f>IFNA(VLOOKUP(A2284,'HUMAN RESOURCES processed'!$A$2:$M$2692,6,0))</f>
        <v>0.017</v>
      </c>
      <c r="P2284" s="24">
        <f>IFNA(VLOOKUP(A2284,'HUMAN RESOURCES processed'!$A$2:$M$2692,7,0))</f>
        <v>77</v>
      </c>
      <c r="Q2284" s="24">
        <f>IFNA(VLOOKUP(A2284,'HUMAN RESOURCES processed'!$A$2:$M$2692,8,0))</f>
        <v>69</v>
      </c>
      <c r="R2284" s="24">
        <f t="shared" si="6"/>
        <v>73</v>
      </c>
      <c r="S2284" s="24">
        <f>IFNA(VLOOKUP(A2284,'HUMAN RESOURCES processed'!$A$2:$M$2692,9,0))</f>
        <v>0.295</v>
      </c>
      <c r="T2284" s="24">
        <f>IFNA(VLOOKUP(A2284,'HUMAN RESOURCES processed'!$A$2:$M$2692,10,0))</f>
        <v>0.651</v>
      </c>
      <c r="U2284" s="24">
        <f>IFNA(VLOOKUP(A2284,'HUMAN RESOURCES processed'!$A$2:$M$2692,11,0))</f>
        <v>0.054</v>
      </c>
      <c r="V2284" s="24">
        <f>IFNA(VLOOKUP(A2284,'HUMAN RESOURCES processed'!$A$2:$M$2692,12,0))</f>
        <v>45153037</v>
      </c>
      <c r="W2284" s="24">
        <f>IFNA(VLOOKUP(A2284,'HUMAN RESOURCES processed'!$A$2:$M$2692,13,0))</f>
        <v>0.745</v>
      </c>
      <c r="X2284" s="24">
        <f>IFNA(VLOOKUP(A2284,'TOURISM processed'!$A$2:$F$2692,5,0))</f>
        <v>2438000000</v>
      </c>
      <c r="Y2284" s="24">
        <f>IFNA(VLOOKUP(A2284,'TOURISM processed'!$A$2:$F$2692,6,0))</f>
        <v>2337000000</v>
      </c>
      <c r="Z2284" s="24">
        <f t="shared" si="7"/>
        <v>51.7573159</v>
      </c>
      <c r="AA2284" s="24">
        <f>IFNA(VLOOKUP(A2284,'BUSINESS processed'!A2284:J4974,5,0))</f>
        <v>0.801</v>
      </c>
      <c r="AB2284" s="24">
        <f>IFNA(VLOOKUP(A2284,'BUSINESS processed'!A2284:J4974,6,0))</f>
        <v>36</v>
      </c>
      <c r="AC2284" s="24">
        <f t="shared" si="1316"/>
        <v>0</v>
      </c>
      <c r="AD2284" s="24">
        <f>IFNA(VLOOKUP(A2284,'BUSINESS processed'!A2284:J4974,8,0))</f>
        <v>256</v>
      </c>
      <c r="AE2284" s="24">
        <f>IFNA(VLOOKUP(A2284,'BUSINESS processed'!A2284:J4974,9,0))</f>
        <v>0.256</v>
      </c>
      <c r="AF2284" s="27">
        <f>IFNA(VLOOKUP(A2284,'BUSINESS processed'!A2284:J4974,10,0))</f>
        <v>0.916</v>
      </c>
      <c r="AG2284" s="26"/>
      <c r="AH2284" s="26"/>
      <c r="AI2284" s="26"/>
      <c r="AJ2284" s="26"/>
      <c r="AK2284" s="26"/>
      <c r="AL2284" s="26"/>
      <c r="AM2284" s="26"/>
      <c r="AN2284" s="26"/>
      <c r="AO2284" s="26"/>
      <c r="AP2284" s="26"/>
      <c r="AQ2284" s="26"/>
      <c r="AR2284" s="26"/>
      <c r="AS2284" s="26"/>
      <c r="AT2284" s="26"/>
      <c r="AU2284" s="26"/>
      <c r="AV2284" s="26"/>
      <c r="AW2284" s="26"/>
      <c r="AX2284" s="26"/>
      <c r="AY2284" s="26"/>
      <c r="AZ2284" s="26"/>
      <c r="BA2284" s="26"/>
      <c r="BB2284" s="26"/>
      <c r="BC2284" s="26"/>
      <c r="BD2284" s="26"/>
      <c r="BE2284" s="26"/>
      <c r="BF2284" s="26"/>
      <c r="BG2284" s="26"/>
      <c r="BH2284" s="26"/>
    </row>
    <row r="2285">
      <c r="A2285" s="18" t="str">
        <f t="shared" si="1"/>
        <v>The Americas_Colombia-The Americas_2009</v>
      </c>
      <c r="B2285" s="19" t="s">
        <v>258</v>
      </c>
      <c r="C2285" s="20" t="s">
        <v>271</v>
      </c>
      <c r="D2285" s="21" t="s">
        <v>88</v>
      </c>
      <c r="E2285" s="22">
        <v>2.44E11</v>
      </c>
      <c r="F2285" s="22">
        <f t="shared" si="2"/>
        <v>5327.213035</v>
      </c>
      <c r="G2285" s="23">
        <v>0.066</v>
      </c>
      <c r="H2285" s="23">
        <v>358.0</v>
      </c>
      <c r="I2285" s="23">
        <v>0.172</v>
      </c>
      <c r="J2285" s="24">
        <f>IFNA(VLOOKUP(A2285,'ENERGY processed'!$A$2:$H$2692,7,0),"")</f>
        <v>25775</v>
      </c>
      <c r="K2285" s="24">
        <f t="shared" si="3"/>
        <v>0.0005627414589</v>
      </c>
      <c r="L2285" s="24">
        <f>IFNA(VLOOKUP(A2285,'ENERGY processed'!$A$2:$H$2692,8,0),"")</f>
        <v>57673</v>
      </c>
      <c r="M2285" s="24">
        <f t="shared" si="5"/>
        <v>0.001259165399</v>
      </c>
      <c r="N2285" s="24">
        <f>IFNA(VLOOKUP(A2285,'HUMAN RESOURCES processed'!$A$2:$M$2692,5,0))</f>
        <v>0.02</v>
      </c>
      <c r="O2285" s="24">
        <f>IFNA(VLOOKUP(A2285,'HUMAN RESOURCES processed'!$A$2:$M$2692,6,0))</f>
        <v>0.016</v>
      </c>
      <c r="P2285" s="24">
        <f>IFNA(VLOOKUP(A2285,'HUMAN RESOURCES processed'!$A$2:$M$2692,7,0))</f>
        <v>77</v>
      </c>
      <c r="Q2285" s="24">
        <f>IFNA(VLOOKUP(A2285,'HUMAN RESOURCES processed'!$A$2:$M$2692,8,0))</f>
        <v>70</v>
      </c>
      <c r="R2285" s="24">
        <f t="shared" si="6"/>
        <v>73.5</v>
      </c>
      <c r="S2285" s="24">
        <f>IFNA(VLOOKUP(A2285,'HUMAN RESOURCES processed'!$A$2:$M$2692,9,0))</f>
        <v>0.291</v>
      </c>
      <c r="T2285" s="24">
        <f>IFNA(VLOOKUP(A2285,'HUMAN RESOURCES processed'!$A$2:$M$2692,10,0))</f>
        <v>0.654</v>
      </c>
      <c r="U2285" s="24">
        <f>IFNA(VLOOKUP(A2285,'HUMAN RESOURCES processed'!$A$2:$M$2692,11,0))</f>
        <v>0.055</v>
      </c>
      <c r="V2285" s="24">
        <f>IFNA(VLOOKUP(A2285,'HUMAN RESOURCES processed'!$A$2:$M$2692,12,0))</f>
        <v>45802561</v>
      </c>
      <c r="W2285" s="24">
        <f>IFNA(VLOOKUP(A2285,'HUMAN RESOURCES processed'!$A$2:$M$2692,13,0))</f>
        <v>0.747</v>
      </c>
      <c r="X2285" s="24">
        <f>IFNA(VLOOKUP(A2285,'TOURISM processed'!$A$2:$F$2692,5,0))</f>
        <v>2609000000</v>
      </c>
      <c r="Y2285" s="24">
        <f>IFNA(VLOOKUP(A2285,'TOURISM processed'!$A$2:$F$2692,6,0))</f>
        <v>2301000000</v>
      </c>
      <c r="Z2285" s="24">
        <f t="shared" si="7"/>
        <v>50.23736555</v>
      </c>
      <c r="AA2285" s="24">
        <f>IFNA(VLOOKUP(A2285,'BUSINESS processed'!A2285:J4975,5,0))</f>
        <v>0.803</v>
      </c>
      <c r="AB2285" s="24">
        <f>IFNA(VLOOKUP(A2285,'BUSINESS processed'!A2285:J4975,6,0))</f>
        <v>20</v>
      </c>
      <c r="AC2285" s="24">
        <f t="shared" si="1316"/>
        <v>0</v>
      </c>
      <c r="AD2285" s="24">
        <f>IFNA(VLOOKUP(A2285,'BUSINESS processed'!A2285:J4975,8,0))</f>
        <v>208</v>
      </c>
      <c r="AE2285" s="24">
        <f>IFNA(VLOOKUP(A2285,'BUSINESS processed'!A2285:J4975,9,0))</f>
        <v>0.3</v>
      </c>
      <c r="AF2285" s="27">
        <f>IFNA(VLOOKUP(A2285,'BUSINESS processed'!A2285:J4975,10,0))</f>
        <v>0.92</v>
      </c>
      <c r="AG2285" s="26"/>
      <c r="AH2285" s="26"/>
      <c r="AI2285" s="26"/>
      <c r="AJ2285" s="26"/>
      <c r="AK2285" s="26"/>
      <c r="AL2285" s="26"/>
      <c r="AM2285" s="26"/>
      <c r="AN2285" s="26"/>
      <c r="AO2285" s="26"/>
      <c r="AP2285" s="26"/>
      <c r="AQ2285" s="26"/>
      <c r="AR2285" s="26"/>
      <c r="AS2285" s="26"/>
      <c r="AT2285" s="26"/>
      <c r="AU2285" s="26"/>
      <c r="AV2285" s="26"/>
      <c r="AW2285" s="26"/>
      <c r="AX2285" s="26"/>
      <c r="AY2285" s="26"/>
      <c r="AZ2285" s="26"/>
      <c r="BA2285" s="26"/>
      <c r="BB2285" s="26"/>
      <c r="BC2285" s="26"/>
      <c r="BD2285" s="26"/>
      <c r="BE2285" s="26"/>
      <c r="BF2285" s="26"/>
      <c r="BG2285" s="26"/>
      <c r="BH2285" s="26"/>
    </row>
    <row r="2286">
      <c r="A2286" s="18" t="str">
        <f t="shared" si="1"/>
        <v>The Americas_Colombia-The Americas_2010</v>
      </c>
      <c r="B2286" s="19" t="s">
        <v>258</v>
      </c>
      <c r="C2286" s="20" t="s">
        <v>271</v>
      </c>
      <c r="D2286" s="21" t="s">
        <v>89</v>
      </c>
      <c r="E2286" s="22">
        <v>2.34E11</v>
      </c>
      <c r="F2286" s="22">
        <f t="shared" si="2"/>
        <v>5038.239159</v>
      </c>
      <c r="G2286" s="23">
        <v>0.07</v>
      </c>
      <c r="H2286" s="23">
        <v>358.0</v>
      </c>
      <c r="I2286" s="23">
        <v>0.13</v>
      </c>
      <c r="J2286" s="24">
        <f>IFNA(VLOOKUP(A2286,'ENERGY processed'!$A$2:$H$2692,7,0),"")</f>
        <v>28568</v>
      </c>
      <c r="K2286" s="24">
        <f t="shared" si="3"/>
        <v>0.0006150957961</v>
      </c>
      <c r="L2286" s="24">
        <f>IFNA(VLOOKUP(A2286,'ENERGY processed'!$A$2:$H$2692,8,0),"")</f>
        <v>62940</v>
      </c>
      <c r="M2286" s="24">
        <f t="shared" si="5"/>
        <v>0.001355157148</v>
      </c>
      <c r="N2286" s="24">
        <f>IFNA(VLOOKUP(A2286,'HUMAN RESOURCES processed'!$A$2:$M$2692,5,0))</f>
        <v>0.02</v>
      </c>
      <c r="O2286" s="24">
        <f>IFNA(VLOOKUP(A2286,'HUMAN RESOURCES processed'!$A$2:$M$2692,6,0))</f>
        <v>0.016</v>
      </c>
      <c r="P2286" s="24">
        <f>IFNA(VLOOKUP(A2286,'HUMAN RESOURCES processed'!$A$2:$M$2692,7,0))</f>
        <v>77</v>
      </c>
      <c r="Q2286" s="24">
        <f>IFNA(VLOOKUP(A2286,'HUMAN RESOURCES processed'!$A$2:$M$2692,8,0))</f>
        <v>70</v>
      </c>
      <c r="R2286" s="24">
        <f t="shared" si="6"/>
        <v>73.5</v>
      </c>
      <c r="S2286" s="24">
        <f>IFNA(VLOOKUP(A2286,'HUMAN RESOURCES processed'!$A$2:$M$2692,9,0))</f>
        <v>0.288</v>
      </c>
      <c r="T2286" s="24">
        <f>IFNA(VLOOKUP(A2286,'HUMAN RESOURCES processed'!$A$2:$M$2692,10,0))</f>
        <v>0.656</v>
      </c>
      <c r="U2286" s="24">
        <f>IFNA(VLOOKUP(A2286,'HUMAN RESOURCES processed'!$A$2:$M$2692,11,0))</f>
        <v>0.056</v>
      </c>
      <c r="V2286" s="24">
        <f>IFNA(VLOOKUP(A2286,'HUMAN RESOURCES processed'!$A$2:$M$2692,12,0))</f>
        <v>46444798</v>
      </c>
      <c r="W2286" s="24">
        <f>IFNA(VLOOKUP(A2286,'HUMAN RESOURCES processed'!$A$2:$M$2692,13,0))</f>
        <v>0.75</v>
      </c>
      <c r="X2286" s="24">
        <f>IFNA(VLOOKUP(A2286,'TOURISM processed'!$A$2:$F$2692,5,0))</f>
        <v>2727000000</v>
      </c>
      <c r="Y2286" s="24">
        <f>IFNA(VLOOKUP(A2286,'TOURISM processed'!$A$2:$F$2692,6,0))</f>
        <v>2373000000</v>
      </c>
      <c r="Z2286" s="24">
        <f t="shared" si="7"/>
        <v>51.09291249</v>
      </c>
      <c r="AA2286" s="24">
        <f>IFNA(VLOOKUP(A2286,'BUSINESS processed'!A2286:J4976,5,0))</f>
        <v>0.803</v>
      </c>
      <c r="AB2286" s="24">
        <f>IFNA(VLOOKUP(A2286,'BUSINESS processed'!A2286:J4976,6,0))</f>
        <v>14</v>
      </c>
      <c r="AC2286" s="24">
        <f t="shared" si="1316"/>
        <v>0</v>
      </c>
      <c r="AD2286" s="24">
        <f>IFNA(VLOOKUP(A2286,'BUSINESS processed'!A2286:J4976,8,0))</f>
        <v>208</v>
      </c>
      <c r="AE2286" s="24">
        <f>IFNA(VLOOKUP(A2286,'BUSINESS processed'!A2286:J4976,9,0))</f>
        <v>0.365</v>
      </c>
      <c r="AF2286" s="27">
        <f>IFNA(VLOOKUP(A2286,'BUSINESS processed'!A2286:J4976,10,0))</f>
        <v>0.958</v>
      </c>
      <c r="AG2286" s="26"/>
      <c r="AH2286" s="26"/>
      <c r="AI2286" s="26"/>
      <c r="AJ2286" s="26"/>
      <c r="AK2286" s="26"/>
      <c r="AL2286" s="26"/>
      <c r="AM2286" s="26"/>
      <c r="AN2286" s="26"/>
      <c r="AO2286" s="26"/>
      <c r="AP2286" s="26"/>
      <c r="AQ2286" s="26"/>
      <c r="AR2286" s="26"/>
      <c r="AS2286" s="26"/>
      <c r="AT2286" s="26"/>
      <c r="AU2286" s="26"/>
      <c r="AV2286" s="26"/>
      <c r="AW2286" s="26"/>
      <c r="AX2286" s="26"/>
      <c r="AY2286" s="26"/>
      <c r="AZ2286" s="26"/>
      <c r="BA2286" s="26"/>
      <c r="BB2286" s="26"/>
      <c r="BC2286" s="26"/>
      <c r="BD2286" s="26"/>
      <c r="BE2286" s="26"/>
      <c r="BF2286" s="26"/>
      <c r="BG2286" s="26"/>
      <c r="BH2286" s="26"/>
    </row>
    <row r="2287">
      <c r="A2287" s="18" t="str">
        <f t="shared" si="1"/>
        <v>The Americas_Colombia-The Americas_2011</v>
      </c>
      <c r="B2287" s="19" t="s">
        <v>258</v>
      </c>
      <c r="C2287" s="20" t="s">
        <v>271</v>
      </c>
      <c r="D2287" s="21" t="s">
        <v>90</v>
      </c>
      <c r="E2287" s="22">
        <v>2.87E11</v>
      </c>
      <c r="F2287" s="22">
        <f t="shared" si="2"/>
        <v>6096.163215</v>
      </c>
      <c r="G2287" s="23">
        <v>0.068</v>
      </c>
      <c r="H2287" s="23">
        <v>418.0</v>
      </c>
      <c r="I2287" s="23">
        <v>0.094</v>
      </c>
      <c r="J2287" s="24">
        <f>IF(AND( C2287=C2286,D2287&gt;D2286),J2286,"")</f>
        <v>28568</v>
      </c>
      <c r="K2287" s="24">
        <f t="shared" si="3"/>
        <v>0.0006068125112</v>
      </c>
      <c r="L2287" s="24">
        <f>IF(AND(C2287=C2286,C2287&gt;C2286),C2286,0)</f>
        <v>0</v>
      </c>
      <c r="M2287" s="24">
        <f t="shared" si="5"/>
        <v>0</v>
      </c>
      <c r="N2287" s="24">
        <f>IFNA(VLOOKUP(A2287,'HUMAN RESOURCES processed'!$A$2:$M$2692,5,0))</f>
        <v>0.019</v>
      </c>
      <c r="O2287" s="24">
        <f>IFNA(VLOOKUP(A2287,'HUMAN RESOURCES processed'!$A$2:$M$2692,6,0))</f>
        <v>0.015</v>
      </c>
      <c r="P2287" s="24">
        <f>IFNA(VLOOKUP(A2287,'HUMAN RESOURCES processed'!$A$2:$M$2692,7,0))</f>
        <v>77</v>
      </c>
      <c r="Q2287" s="24">
        <f>IFNA(VLOOKUP(A2287,'HUMAN RESOURCES processed'!$A$2:$M$2692,8,0))</f>
        <v>70</v>
      </c>
      <c r="R2287" s="24">
        <f t="shared" si="6"/>
        <v>73.5</v>
      </c>
      <c r="S2287" s="24">
        <f>IFNA(VLOOKUP(A2287,'HUMAN RESOURCES processed'!$A$2:$M$2692,9,0))</f>
        <v>0.284</v>
      </c>
      <c r="T2287" s="24">
        <f>IFNA(VLOOKUP(A2287,'HUMAN RESOURCES processed'!$A$2:$M$2692,10,0))</f>
        <v>0.658</v>
      </c>
      <c r="U2287" s="24">
        <f>IFNA(VLOOKUP(A2287,'HUMAN RESOURCES processed'!$A$2:$M$2692,11,0))</f>
        <v>0.058</v>
      </c>
      <c r="V2287" s="24">
        <f>IFNA(VLOOKUP(A2287,'HUMAN RESOURCES processed'!$A$2:$M$2692,12,0))</f>
        <v>47078792</v>
      </c>
      <c r="W2287" s="24">
        <f>IFNA(VLOOKUP(A2287,'HUMAN RESOURCES processed'!$A$2:$M$2692,13,0))</f>
        <v>0.753</v>
      </c>
      <c r="X2287" s="24">
        <f>IFNA(VLOOKUP(A2287,'TOURISM processed'!$A$2:$F$2692,5,0))</f>
        <v>2992000000</v>
      </c>
      <c r="Y2287" s="24">
        <f>IFNA(VLOOKUP(A2287,'TOURISM processed'!$A$2:$F$2692,6,0))</f>
        <v>2842000000</v>
      </c>
      <c r="Z2287" s="24">
        <f t="shared" si="7"/>
        <v>60.36688452</v>
      </c>
      <c r="AA2287" s="24">
        <f>IFNA(VLOOKUP(A2287,'BUSINESS processed'!A2287:J4977,5,0))</f>
        <v>0.764</v>
      </c>
      <c r="AB2287" s="24">
        <f>IFNA(VLOOKUP(A2287,'BUSINESS processed'!A2287:J4977,6,0))</f>
        <v>14</v>
      </c>
      <c r="AC2287" s="24">
        <f t="shared" si="1316"/>
        <v>0</v>
      </c>
      <c r="AD2287" s="24">
        <f>IFNA(VLOOKUP(A2287,'BUSINESS processed'!A2287:J4977,8,0))</f>
        <v>193</v>
      </c>
      <c r="AE2287" s="24">
        <f>IFNA(VLOOKUP(A2287,'BUSINESS processed'!A2287:J4977,9,0))</f>
        <v>0.404</v>
      </c>
      <c r="AF2287" s="27">
        <f>IFNA(VLOOKUP(A2287,'BUSINESS processed'!A2287:J4977,10,0))</f>
        <v>0.981</v>
      </c>
      <c r="AG2287" s="26"/>
      <c r="AH2287" s="26"/>
      <c r="AI2287" s="26"/>
      <c r="AJ2287" s="26"/>
      <c r="AK2287" s="26"/>
      <c r="AL2287" s="26"/>
      <c r="AM2287" s="26"/>
      <c r="AN2287" s="26"/>
      <c r="AO2287" s="26"/>
      <c r="AP2287" s="26"/>
      <c r="AQ2287" s="26"/>
      <c r="AR2287" s="26"/>
      <c r="AS2287" s="26"/>
      <c r="AT2287" s="26"/>
      <c r="AU2287" s="26"/>
      <c r="AV2287" s="26"/>
      <c r="AW2287" s="26"/>
      <c r="AX2287" s="26"/>
      <c r="AY2287" s="26"/>
      <c r="AZ2287" s="26"/>
      <c r="BA2287" s="26"/>
      <c r="BB2287" s="26"/>
      <c r="BC2287" s="26"/>
      <c r="BD2287" s="26"/>
      <c r="BE2287" s="26"/>
      <c r="BF2287" s="26"/>
      <c r="BG2287" s="26"/>
      <c r="BH2287" s="26"/>
    </row>
    <row r="2288">
      <c r="A2288" s="18" t="str">
        <f t="shared" si="1"/>
        <v>The Americas_Colombia-The Americas_2012</v>
      </c>
      <c r="B2288" s="19" t="s">
        <v>258</v>
      </c>
      <c r="C2288" s="20" t="s">
        <v>271</v>
      </c>
      <c r="D2288" s="21" t="s">
        <v>91</v>
      </c>
      <c r="E2288" s="22">
        <v>3.35E11</v>
      </c>
      <c r="F2288" s="22">
        <f t="shared" si="2"/>
        <v>7022.409052</v>
      </c>
      <c r="G2288" s="23">
        <v>0.065</v>
      </c>
      <c r="H2288" s="23">
        <v>466.0</v>
      </c>
      <c r="I2288" s="23">
        <v>0.112</v>
      </c>
      <c r="J2288" s="24">
        <f>IFNA(VLOOKUP(A2288,'ENERGY processed'!$A$2:$H$2692,7,0),"")</f>
        <v>26001</v>
      </c>
      <c r="K2288" s="24">
        <f t="shared" si="3"/>
        <v>0.0005450437545</v>
      </c>
      <c r="L2288" s="24">
        <f>IFNA(VLOOKUP(A2288,'ENERGY processed'!$A$2:$H$2692,8,0),"")</f>
        <v>55071</v>
      </c>
      <c r="M2288" s="24">
        <f t="shared" si="5"/>
        <v>0.001154421161</v>
      </c>
      <c r="N2288" s="24">
        <f>IFNA(VLOOKUP(A2288,'HUMAN RESOURCES processed'!$A$2:$M$2692,5,0))</f>
        <v>0.019</v>
      </c>
      <c r="O2288" s="24">
        <f>IFNA(VLOOKUP(A2288,'HUMAN RESOURCES processed'!$A$2:$M$2692,6,0))</f>
        <v>0.015</v>
      </c>
      <c r="P2288" s="24">
        <f>IFNA(VLOOKUP(A2288,'HUMAN RESOURCES processed'!$A$2:$M$2692,7,0))</f>
        <v>78</v>
      </c>
      <c r="Q2288" s="24">
        <f>IFNA(VLOOKUP(A2288,'HUMAN RESOURCES processed'!$A$2:$M$2692,8,0))</f>
        <v>70</v>
      </c>
      <c r="R2288" s="24">
        <f t="shared" si="6"/>
        <v>74</v>
      </c>
      <c r="S2288" s="24">
        <f>IFNA(VLOOKUP(A2288,'HUMAN RESOURCES processed'!$A$2:$M$2692,9,0))</f>
        <v>0.28</v>
      </c>
      <c r="T2288" s="24">
        <f>IFNA(VLOOKUP(A2288,'HUMAN RESOURCES processed'!$A$2:$M$2692,10,0))</f>
        <v>0.66</v>
      </c>
      <c r="U2288" s="24">
        <f>IFNA(VLOOKUP(A2288,'HUMAN RESOURCES processed'!$A$2:$M$2692,11,0))</f>
        <v>0.06</v>
      </c>
      <c r="V2288" s="24">
        <f>IFNA(VLOOKUP(A2288,'HUMAN RESOURCES processed'!$A$2:$M$2692,12,0))</f>
        <v>47704427</v>
      </c>
      <c r="W2288" s="24">
        <f>IFNA(VLOOKUP(A2288,'HUMAN RESOURCES processed'!$A$2:$M$2692,13,0))</f>
        <v>0.756</v>
      </c>
      <c r="X2288" s="24">
        <f>IFNA(VLOOKUP(A2288,'TOURISM processed'!$A$2:$F$2692,5,0))</f>
        <v>3257000000</v>
      </c>
      <c r="Y2288" s="24">
        <f>IFNA(VLOOKUP(A2288,'TOURISM processed'!$A$2:$F$2692,6,0))</f>
        <v>3364000000</v>
      </c>
      <c r="Z2288" s="24">
        <f t="shared" si="7"/>
        <v>70.51756433</v>
      </c>
      <c r="AA2288" s="24">
        <f>IFNA(VLOOKUP(A2288,'BUSINESS processed'!A2288:J4978,5,0))</f>
        <v>0.76</v>
      </c>
      <c r="AB2288" s="24">
        <f>IFNA(VLOOKUP(A2288,'BUSINESS processed'!A2288:J4978,6,0))</f>
        <v>15</v>
      </c>
      <c r="AC2288" s="24">
        <f>IFNA(VLOOKUP(A2288,'BUSINESS processed'!A2288:J4978,7,0))</f>
        <v>42</v>
      </c>
      <c r="AD2288" s="24">
        <f>IFNA(VLOOKUP(A2288,'BUSINESS processed'!A2288:J4978,8,0))</f>
        <v>203</v>
      </c>
      <c r="AE2288" s="24">
        <f>IFNA(VLOOKUP(A2288,'BUSINESS processed'!A2288:J4978,9,0))</f>
        <v>0.49</v>
      </c>
      <c r="AF2288" s="27">
        <f>IFNA(VLOOKUP(A2288,'BUSINESS processed'!A2288:J4978,10,0))</f>
        <v>1.029</v>
      </c>
      <c r="AG2288" s="26"/>
      <c r="AH2288" s="26"/>
      <c r="AI2288" s="26"/>
      <c r="AJ2288" s="26"/>
      <c r="AK2288" s="26"/>
      <c r="AL2288" s="26"/>
      <c r="AM2288" s="26"/>
      <c r="AN2288" s="26"/>
      <c r="AO2288" s="26"/>
      <c r="AP2288" s="26"/>
      <c r="AQ2288" s="26"/>
      <c r="AR2288" s="26"/>
      <c r="AS2288" s="26"/>
      <c r="AT2288" s="26"/>
      <c r="AU2288" s="26"/>
      <c r="AV2288" s="26"/>
      <c r="AW2288" s="26"/>
      <c r="AX2288" s="26"/>
      <c r="AY2288" s="26"/>
      <c r="AZ2288" s="26"/>
      <c r="BA2288" s="26"/>
      <c r="BB2288" s="26"/>
      <c r="BC2288" s="26"/>
      <c r="BD2288" s="26"/>
      <c r="BE2288" s="26"/>
      <c r="BF2288" s="26"/>
      <c r="BG2288" s="26"/>
      <c r="BH2288" s="26"/>
    </row>
    <row r="2289">
      <c r="A2289" s="18" t="str">
        <f t="shared" si="1"/>
        <v>The Americas_Costa Rica-The Americas_2000</v>
      </c>
      <c r="B2289" s="19" t="s">
        <v>258</v>
      </c>
      <c r="C2289" s="20" t="s">
        <v>272</v>
      </c>
      <c r="D2289" s="21" t="s">
        <v>70</v>
      </c>
      <c r="E2289" s="22">
        <v>4.5374788701E10</v>
      </c>
      <c r="F2289" s="22">
        <f t="shared" si="2"/>
        <v>11546.95828</v>
      </c>
      <c r="G2289" s="23">
        <v>0.101</v>
      </c>
      <c r="H2289" s="23">
        <v>951.0</v>
      </c>
      <c r="I2289" s="23">
        <v>0.182</v>
      </c>
      <c r="J2289" s="24">
        <f>IF(AND( C2289=C2288,D2289&gt;D2288),J2288,0)</f>
        <v>0</v>
      </c>
      <c r="K2289" s="24">
        <f t="shared" si="3"/>
        <v>0</v>
      </c>
      <c r="L2289" s="24">
        <f t="shared" ref="L2289:L2290" si="1318">IF(AND(C2289=C2288,C2289&gt;C2288),C2288,0)</f>
        <v>0</v>
      </c>
      <c r="M2289" s="24">
        <f t="shared" si="5"/>
        <v>0</v>
      </c>
      <c r="N2289" s="24">
        <f>IFNA(VLOOKUP(A2289,'HUMAN RESOURCES processed'!$A$2:$M$2692,5,0))</f>
        <v>0.02</v>
      </c>
      <c r="O2289" s="24">
        <f>IFNA(VLOOKUP(A2289,'HUMAN RESOURCES processed'!$A$2:$M$2692,6,0))</f>
        <v>0.011</v>
      </c>
      <c r="P2289" s="24">
        <f>IFNA(VLOOKUP(A2289,'HUMAN RESOURCES processed'!$A$2:$M$2692,7,0))</f>
        <v>80</v>
      </c>
      <c r="Q2289" s="24">
        <f>IFNA(VLOOKUP(A2289,'HUMAN RESOURCES processed'!$A$2:$M$2692,8,0))</f>
        <v>75</v>
      </c>
      <c r="R2289" s="24">
        <f t="shared" si="6"/>
        <v>77.5</v>
      </c>
      <c r="S2289" s="24">
        <f>IFNA(VLOOKUP(A2289,'HUMAN RESOURCES processed'!$A$2:$M$2692,9,0))</f>
        <v>0.315</v>
      </c>
      <c r="T2289" s="24">
        <f>IFNA(VLOOKUP(A2289,'HUMAN RESOURCES processed'!$A$2:$M$2692,10,0))</f>
        <v>0.631</v>
      </c>
      <c r="U2289" s="24">
        <f>IFNA(VLOOKUP(A2289,'HUMAN RESOURCES processed'!$A$2:$M$2692,11,0))</f>
        <v>0.055</v>
      </c>
      <c r="V2289" s="24">
        <f>IFNA(VLOOKUP(A2289,'HUMAN RESOURCES processed'!$A$2:$M$2692,12,0))</f>
        <v>3929588</v>
      </c>
      <c r="W2289" s="24">
        <f>IFNA(VLOOKUP(A2289,'HUMAN RESOURCES processed'!$A$2:$M$2692,13,0))</f>
        <v>0.59</v>
      </c>
      <c r="X2289" s="24">
        <f>IFNA(VLOOKUP(A2289,'TOURISM processed'!$A$2:$F$2692,5,0))</f>
        <v>1477000000</v>
      </c>
      <c r="Y2289" s="24">
        <f>IFNA(VLOOKUP(A2289,'TOURISM processed'!$A$2:$F$2692,6,0))</f>
        <v>551000000</v>
      </c>
      <c r="Z2289" s="24">
        <f t="shared" si="7"/>
        <v>140.2182621</v>
      </c>
      <c r="AA2289" s="24">
        <f t="shared" ref="AA2289:AA2293" si="1319">IF(AND(C2289=C2288,D2289&gt;D2288),AA2288,0)</f>
        <v>0</v>
      </c>
      <c r="AB2289" s="24">
        <f t="shared" ref="AB2289:AB2291" si="1320">IF(AND(C2289=C2288,D2289&gt;D2288),AB2288,0)</f>
        <v>0</v>
      </c>
      <c r="AC2289" s="24">
        <f t="shared" ref="AC2289:AC2300" si="1321">IF(AND(C2289=C2288,D2289&gt;D2288),AC2288,0)</f>
        <v>0</v>
      </c>
      <c r="AD2289" s="24">
        <f t="shared" ref="AD2289:AD2293" si="1322">IF(AND(C2289=C2288,D2289&gt;D2288),AD2288,0)</f>
        <v>0</v>
      </c>
      <c r="AE2289" s="24">
        <f>IFNA(VLOOKUP(A2289,'BUSINESS processed'!A2289:J4979,9,0))</f>
        <v>0.058</v>
      </c>
      <c r="AF2289" s="27">
        <f>IFNA(VLOOKUP(A2289,'BUSINESS processed'!A2289:J4979,10,0))</f>
        <v>0.054</v>
      </c>
      <c r="AG2289" s="26"/>
      <c r="AH2289" s="26"/>
      <c r="AI2289" s="26"/>
      <c r="AJ2289" s="26"/>
      <c r="AK2289" s="26"/>
      <c r="AL2289" s="26"/>
      <c r="AM2289" s="26"/>
      <c r="AN2289" s="26"/>
      <c r="AO2289" s="26"/>
      <c r="AP2289" s="26"/>
      <c r="AQ2289" s="26"/>
      <c r="AR2289" s="26"/>
      <c r="AS2289" s="26"/>
      <c r="AT2289" s="26"/>
      <c r="AU2289" s="26"/>
      <c r="AV2289" s="26"/>
      <c r="AW2289" s="26"/>
      <c r="AX2289" s="26"/>
      <c r="AY2289" s="26"/>
      <c r="AZ2289" s="26"/>
      <c r="BA2289" s="26"/>
      <c r="BB2289" s="26"/>
      <c r="BC2289" s="26"/>
      <c r="BD2289" s="26"/>
      <c r="BE2289" s="26"/>
      <c r="BF2289" s="26"/>
      <c r="BG2289" s="26"/>
      <c r="BH2289" s="26"/>
    </row>
    <row r="2290">
      <c r="A2290" s="18" t="str">
        <f t="shared" si="1"/>
        <v>The Americas_Costa Rica-The Americas_2001</v>
      </c>
      <c r="B2290" s="19" t="s">
        <v>258</v>
      </c>
      <c r="C2290" s="20" t="s">
        <v>272</v>
      </c>
      <c r="D2290" s="21" t="s">
        <v>71</v>
      </c>
      <c r="E2290" s="22">
        <v>1.5946443103E10</v>
      </c>
      <c r="F2290" s="22">
        <f t="shared" si="2"/>
        <v>3973.213101</v>
      </c>
      <c r="G2290" s="23">
        <v>0.071</v>
      </c>
      <c r="H2290" s="23">
        <v>287.0</v>
      </c>
      <c r="I2290" s="23">
        <v>0.249</v>
      </c>
      <c r="J2290" s="24">
        <f>IFNA(VLOOKUP(A2290,'ENERGY processed'!$A$2:$H$2692,7,0),"")</f>
        <v>4655</v>
      </c>
      <c r="K2290" s="24">
        <f t="shared" si="3"/>
        <v>0.001159839023</v>
      </c>
      <c r="L2290" s="24">
        <f t="shared" si="1318"/>
        <v>0</v>
      </c>
      <c r="M2290" s="24">
        <f t="shared" si="5"/>
        <v>0</v>
      </c>
      <c r="N2290" s="24">
        <f>IFNA(VLOOKUP(A2290,'HUMAN RESOURCES processed'!$A$2:$M$2692,5,0))</f>
        <v>0.02</v>
      </c>
      <c r="O2290" s="24">
        <f>IFNA(VLOOKUP(A2290,'HUMAN RESOURCES processed'!$A$2:$M$2692,6,0))</f>
        <v>0.011</v>
      </c>
      <c r="P2290" s="24">
        <f>IFNA(VLOOKUP(A2290,'HUMAN RESOURCES processed'!$A$2:$M$2692,7,0))</f>
        <v>80</v>
      </c>
      <c r="Q2290" s="24">
        <f>IFNA(VLOOKUP(A2290,'HUMAN RESOURCES processed'!$A$2:$M$2692,8,0))</f>
        <v>76</v>
      </c>
      <c r="R2290" s="24">
        <f t="shared" si="6"/>
        <v>78</v>
      </c>
      <c r="S2290" s="24">
        <f>IFNA(VLOOKUP(A2290,'HUMAN RESOURCES processed'!$A$2:$M$2692,9,0))</f>
        <v>0.308</v>
      </c>
      <c r="T2290" s="24">
        <f>IFNA(VLOOKUP(A2290,'HUMAN RESOURCES processed'!$A$2:$M$2692,10,0))</f>
        <v>0.637</v>
      </c>
      <c r="U2290" s="24">
        <f>IFNA(VLOOKUP(A2290,'HUMAN RESOURCES processed'!$A$2:$M$2692,11,0))</f>
        <v>0.055</v>
      </c>
      <c r="V2290" s="24">
        <f>IFNA(VLOOKUP(A2290,'HUMAN RESOURCES processed'!$A$2:$M$2692,12,0))</f>
        <v>4013488</v>
      </c>
      <c r="W2290" s="24">
        <f>IFNA(VLOOKUP(A2290,'HUMAN RESOURCES processed'!$A$2:$M$2692,13,0))</f>
        <v>0.604</v>
      </c>
      <c r="X2290" s="24">
        <f>IFNA(VLOOKUP(A2290,'TOURISM processed'!$A$2:$F$2692,5,0))</f>
        <v>1339000000</v>
      </c>
      <c r="Y2290" s="24">
        <f>IFNA(VLOOKUP(A2290,'TOURISM processed'!$A$2:$F$2692,6,0))</f>
        <v>434000000</v>
      </c>
      <c r="Z2290" s="24">
        <f t="shared" si="7"/>
        <v>108.1353675</v>
      </c>
      <c r="AA2290" s="24">
        <f t="shared" si="1319"/>
        <v>0</v>
      </c>
      <c r="AB2290" s="24">
        <f t="shared" si="1320"/>
        <v>0</v>
      </c>
      <c r="AC2290" s="24">
        <f t="shared" si="1321"/>
        <v>0</v>
      </c>
      <c r="AD2290" s="24">
        <f t="shared" si="1322"/>
        <v>0</v>
      </c>
      <c r="AE2290" s="24">
        <f>IFNA(VLOOKUP(A2290,'BUSINESS processed'!A2290:J4980,9,0))</f>
        <v>0.096</v>
      </c>
      <c r="AF2290" s="27">
        <f>IFNA(VLOOKUP(A2290,'BUSINESS processed'!A2290:J4980,10,0))</f>
        <v>0.081</v>
      </c>
      <c r="AG2290" s="26"/>
      <c r="AH2290" s="26"/>
      <c r="AI2290" s="26"/>
      <c r="AJ2290" s="26"/>
      <c r="AK2290" s="26"/>
      <c r="AL2290" s="26"/>
      <c r="AM2290" s="26"/>
      <c r="AN2290" s="26"/>
      <c r="AO2290" s="26"/>
      <c r="AP2290" s="26"/>
      <c r="AQ2290" s="26"/>
      <c r="AR2290" s="26"/>
      <c r="AS2290" s="26"/>
      <c r="AT2290" s="26"/>
      <c r="AU2290" s="26"/>
      <c r="AV2290" s="26"/>
      <c r="AW2290" s="26"/>
      <c r="AX2290" s="26"/>
      <c r="AY2290" s="26"/>
      <c r="AZ2290" s="26"/>
      <c r="BA2290" s="26"/>
      <c r="BB2290" s="26"/>
      <c r="BC2290" s="26"/>
      <c r="BD2290" s="26"/>
      <c r="BE2290" s="26"/>
      <c r="BF2290" s="26"/>
      <c r="BG2290" s="26"/>
      <c r="BH2290" s="26"/>
    </row>
    <row r="2291">
      <c r="A2291" s="18" t="str">
        <f t="shared" si="1"/>
        <v>The Americas_Costa Rica-The Americas_2002</v>
      </c>
      <c r="B2291" s="19" t="s">
        <v>258</v>
      </c>
      <c r="C2291" s="20" t="s">
        <v>272</v>
      </c>
      <c r="D2291" s="21" t="s">
        <v>72</v>
      </c>
      <c r="E2291" s="22">
        <v>1.6403602943E10</v>
      </c>
      <c r="F2291" s="22">
        <f t="shared" si="2"/>
        <v>4006.898888</v>
      </c>
      <c r="G2291" s="23">
        <v>0.071</v>
      </c>
      <c r="H2291" s="23">
        <v>291.0</v>
      </c>
      <c r="I2291" s="23">
        <v>0.238</v>
      </c>
      <c r="J2291" s="24">
        <f>IFNA(VLOOKUP(A2291,'ENERGY processed'!$A$2:$H$2692,7,0),"")</f>
        <v>4646</v>
      </c>
      <c r="K2291" s="24">
        <f t="shared" si="3"/>
        <v>0.001134875813</v>
      </c>
      <c r="L2291" s="24">
        <f>IFNA(VLOOKUP(A2291,'ENERGY processed'!$A$2:$H$2692,8,0),"")</f>
        <v>7770</v>
      </c>
      <c r="M2291" s="24">
        <f t="shared" si="5"/>
        <v>0.001897973541</v>
      </c>
      <c r="N2291" s="24">
        <f>IFNA(VLOOKUP(A2291,'HUMAN RESOURCES processed'!$A$2:$M$2692,5,0))</f>
        <v>0.019</v>
      </c>
      <c r="O2291" s="24">
        <f>IFNA(VLOOKUP(A2291,'HUMAN RESOURCES processed'!$A$2:$M$2692,6,0))</f>
        <v>0.01</v>
      </c>
      <c r="P2291" s="24">
        <f>IFNA(VLOOKUP(A2291,'HUMAN RESOURCES processed'!$A$2:$M$2692,7,0))</f>
        <v>80</v>
      </c>
      <c r="Q2291" s="24">
        <f>IFNA(VLOOKUP(A2291,'HUMAN RESOURCES processed'!$A$2:$M$2692,8,0))</f>
        <v>76</v>
      </c>
      <c r="R2291" s="24">
        <f t="shared" si="6"/>
        <v>78</v>
      </c>
      <c r="S2291" s="24">
        <f>IFNA(VLOOKUP(A2291,'HUMAN RESOURCES processed'!$A$2:$M$2692,9,0))</f>
        <v>0.3</v>
      </c>
      <c r="T2291" s="24">
        <f>IFNA(VLOOKUP(A2291,'HUMAN RESOURCES processed'!$A$2:$M$2692,10,0))</f>
        <v>0.644</v>
      </c>
      <c r="U2291" s="24">
        <f>IFNA(VLOOKUP(A2291,'HUMAN RESOURCES processed'!$A$2:$M$2692,11,0))</f>
        <v>0.056</v>
      </c>
      <c r="V2291" s="24">
        <f>IFNA(VLOOKUP(A2291,'HUMAN RESOURCES processed'!$A$2:$M$2692,12,0))</f>
        <v>4093840</v>
      </c>
      <c r="W2291" s="24">
        <f>IFNA(VLOOKUP(A2291,'HUMAN RESOURCES processed'!$A$2:$M$2692,13,0))</f>
        <v>0.618</v>
      </c>
      <c r="X2291" s="24">
        <f>IFNA(VLOOKUP(A2291,'TOURISM processed'!$A$2:$F$2692,5,0))</f>
        <v>1292000000</v>
      </c>
      <c r="Y2291" s="24">
        <f>IFNA(VLOOKUP(A2291,'TOURISM processed'!$A$2:$F$2692,6,0))</f>
        <v>430000000</v>
      </c>
      <c r="Z2291" s="24">
        <f t="shared" si="7"/>
        <v>105.0358588</v>
      </c>
      <c r="AA2291" s="24">
        <f t="shared" si="1319"/>
        <v>0</v>
      </c>
      <c r="AB2291" s="24">
        <f t="shared" si="1320"/>
        <v>0</v>
      </c>
      <c r="AC2291" s="24">
        <f t="shared" si="1321"/>
        <v>0</v>
      </c>
      <c r="AD2291" s="24">
        <f t="shared" si="1322"/>
        <v>0</v>
      </c>
      <c r="AE2291" s="24">
        <f>IFNA(VLOOKUP(A2291,'BUSINESS processed'!A2291:J4981,9,0))</f>
        <v>0.199</v>
      </c>
      <c r="AF2291" s="27">
        <f>IFNA(VLOOKUP(A2291,'BUSINESS processed'!A2291:J4981,10,0))</f>
        <v>0.123</v>
      </c>
      <c r="AG2291" s="26"/>
      <c r="AH2291" s="26"/>
      <c r="AI2291" s="26"/>
      <c r="AJ2291" s="26"/>
      <c r="AK2291" s="26"/>
      <c r="AL2291" s="26"/>
      <c r="AM2291" s="26"/>
      <c r="AN2291" s="26"/>
      <c r="AO2291" s="26"/>
      <c r="AP2291" s="26"/>
      <c r="AQ2291" s="26"/>
      <c r="AR2291" s="26"/>
      <c r="AS2291" s="26"/>
      <c r="AT2291" s="26"/>
      <c r="AU2291" s="26"/>
      <c r="AV2291" s="26"/>
      <c r="AW2291" s="26"/>
      <c r="AX2291" s="26"/>
      <c r="AY2291" s="26"/>
      <c r="AZ2291" s="26"/>
      <c r="BA2291" s="26"/>
      <c r="BB2291" s="26"/>
      <c r="BC2291" s="26"/>
      <c r="BD2291" s="26"/>
      <c r="BE2291" s="26"/>
      <c r="BF2291" s="26"/>
      <c r="BG2291" s="26"/>
      <c r="BH2291" s="26"/>
    </row>
    <row r="2292">
      <c r="A2292" s="18" t="str">
        <f t="shared" si="1"/>
        <v>The Americas_Costa Rica-The Americas_2003</v>
      </c>
      <c r="B2292" s="19" t="s">
        <v>258</v>
      </c>
      <c r="C2292" s="20" t="s">
        <v>272</v>
      </c>
      <c r="D2292" s="21" t="s">
        <v>74</v>
      </c>
      <c r="E2292" s="22">
        <v>1.6844378578E10</v>
      </c>
      <c r="F2292" s="22">
        <f t="shared" si="2"/>
        <v>4038.310483</v>
      </c>
      <c r="G2292" s="23">
        <v>0.08</v>
      </c>
      <c r="H2292" s="23">
        <v>332.0</v>
      </c>
      <c r="I2292" s="23">
        <v>0.264</v>
      </c>
      <c r="J2292" s="24">
        <f>IFNA(VLOOKUP(A2292,'ENERGY processed'!$A$2:$H$2692,7,0),"")</f>
        <v>4561</v>
      </c>
      <c r="K2292" s="24">
        <f t="shared" si="3"/>
        <v>0.001093464744</v>
      </c>
      <c r="L2292" s="24">
        <f>IFNA(VLOOKUP(A2292,'ENERGY processed'!$A$2:$H$2692,8,0),"")</f>
        <v>7818</v>
      </c>
      <c r="M2292" s="24">
        <f t="shared" si="5"/>
        <v>0.001874305496</v>
      </c>
      <c r="N2292" s="24">
        <f>IFNA(VLOOKUP(A2292,'HUMAN RESOURCES processed'!$A$2:$M$2692,5,0))</f>
        <v>0.018</v>
      </c>
      <c r="O2292" s="24">
        <f>IFNA(VLOOKUP(A2292,'HUMAN RESOURCES processed'!$A$2:$M$2692,6,0))</f>
        <v>0.009</v>
      </c>
      <c r="P2292" s="24">
        <f>IFNA(VLOOKUP(A2292,'HUMAN RESOURCES processed'!$A$2:$M$2692,7,0))</f>
        <v>81</v>
      </c>
      <c r="Q2292" s="24">
        <f>IFNA(VLOOKUP(A2292,'HUMAN RESOURCES processed'!$A$2:$M$2692,8,0))</f>
        <v>76</v>
      </c>
      <c r="R2292" s="24">
        <f t="shared" si="6"/>
        <v>78.5</v>
      </c>
      <c r="S2292" s="24">
        <f>IFNA(VLOOKUP(A2292,'HUMAN RESOURCES processed'!$A$2:$M$2692,9,0))</f>
        <v>0.293</v>
      </c>
      <c r="T2292" s="24">
        <f>IFNA(VLOOKUP(A2292,'HUMAN RESOURCES processed'!$A$2:$M$2692,10,0))</f>
        <v>0.65</v>
      </c>
      <c r="U2292" s="24">
        <f>IFNA(VLOOKUP(A2292,'HUMAN RESOURCES processed'!$A$2:$M$2692,11,0))</f>
        <v>0.057</v>
      </c>
      <c r="V2292" s="24">
        <f>IFNA(VLOOKUP(A2292,'HUMAN RESOURCES processed'!$A$2:$M$2692,12,0))</f>
        <v>4171145</v>
      </c>
      <c r="W2292" s="24">
        <f>IFNA(VLOOKUP(A2292,'HUMAN RESOURCES processed'!$A$2:$M$2692,13,0))</f>
        <v>0.631</v>
      </c>
      <c r="X2292" s="24">
        <f>IFNA(VLOOKUP(A2292,'TOURISM processed'!$A$2:$F$2692,5,0))</f>
        <v>1424000000</v>
      </c>
      <c r="Y2292" s="24">
        <f>IFNA(VLOOKUP(A2292,'TOURISM processed'!$A$2:$F$2692,6,0))</f>
        <v>434000000</v>
      </c>
      <c r="Z2292" s="24">
        <f t="shared" si="7"/>
        <v>104.048169</v>
      </c>
      <c r="AA2292" s="24">
        <f t="shared" si="1319"/>
        <v>0</v>
      </c>
      <c r="AB2292" s="24">
        <f>IFNA(VLOOKUP(A2292,'BUSINESS processed'!A2292:J4982,6,0))</f>
        <v>77</v>
      </c>
      <c r="AC2292" s="24">
        <f t="shared" si="1321"/>
        <v>0</v>
      </c>
      <c r="AD2292" s="24">
        <f t="shared" si="1322"/>
        <v>0</v>
      </c>
      <c r="AE2292" s="24">
        <f>IFNA(VLOOKUP(A2292,'BUSINESS processed'!A2292:J4982,9,0))</f>
        <v>0.203</v>
      </c>
      <c r="AF2292" s="27">
        <f>IFNA(VLOOKUP(A2292,'BUSINESS processed'!A2292:J4982,10,0))</f>
        <v>0.187</v>
      </c>
      <c r="AG2292" s="26"/>
      <c r="AH2292" s="26"/>
      <c r="AI2292" s="26"/>
      <c r="AJ2292" s="26"/>
      <c r="AK2292" s="26"/>
      <c r="AL2292" s="26"/>
      <c r="AM2292" s="26"/>
      <c r="AN2292" s="26"/>
      <c r="AO2292" s="26"/>
      <c r="AP2292" s="26"/>
      <c r="AQ2292" s="26"/>
      <c r="AR2292" s="26"/>
      <c r="AS2292" s="26"/>
      <c r="AT2292" s="26"/>
      <c r="AU2292" s="26"/>
      <c r="AV2292" s="26"/>
      <c r="AW2292" s="26"/>
      <c r="AX2292" s="26"/>
      <c r="AY2292" s="26"/>
      <c r="AZ2292" s="26"/>
      <c r="BA2292" s="26"/>
      <c r="BB2292" s="26"/>
      <c r="BC2292" s="26"/>
      <c r="BD2292" s="26"/>
      <c r="BE2292" s="26"/>
      <c r="BF2292" s="26"/>
      <c r="BG2292" s="26"/>
      <c r="BH2292" s="26"/>
    </row>
    <row r="2293">
      <c r="A2293" s="18" t="str">
        <f t="shared" si="1"/>
        <v>The Americas_Costa Rica-The Americas_2004</v>
      </c>
      <c r="B2293" s="19" t="s">
        <v>258</v>
      </c>
      <c r="C2293" s="20" t="s">
        <v>272</v>
      </c>
      <c r="D2293" s="21" t="s">
        <v>83</v>
      </c>
      <c r="E2293" s="22">
        <v>1.7517536016E10</v>
      </c>
      <c r="F2293" s="22">
        <f t="shared" si="2"/>
        <v>4125.3297</v>
      </c>
      <c r="G2293" s="23">
        <v>0.081</v>
      </c>
      <c r="H2293" s="23">
        <v>343.0</v>
      </c>
      <c r="I2293" s="23">
        <v>0.256</v>
      </c>
      <c r="J2293" s="24">
        <f>IFNA(VLOOKUP(A2293,'ENERGY processed'!$A$2:$H$2692,7,0),"")</f>
        <v>3737.5</v>
      </c>
      <c r="K2293" s="24">
        <f t="shared" si="3"/>
        <v>0.0008801705753</v>
      </c>
      <c r="L2293" s="24">
        <f>IFNA(VLOOKUP(A2293,'ENERGY processed'!$A$2:$H$2692,8,0),"")</f>
        <v>7204</v>
      </c>
      <c r="M2293" s="24">
        <f t="shared" si="5"/>
        <v>0.001696521425</v>
      </c>
      <c r="N2293" s="24">
        <f>IFNA(VLOOKUP(A2293,'HUMAN RESOURCES processed'!$A$2:$M$2692,5,0))</f>
        <v>0.018</v>
      </c>
      <c r="O2293" s="24">
        <f>IFNA(VLOOKUP(A2293,'HUMAN RESOURCES processed'!$A$2:$M$2692,6,0))</f>
        <v>0.009</v>
      </c>
      <c r="P2293" s="24">
        <f>IFNA(VLOOKUP(A2293,'HUMAN RESOURCES processed'!$A$2:$M$2692,7,0))</f>
        <v>81</v>
      </c>
      <c r="Q2293" s="24">
        <f>IFNA(VLOOKUP(A2293,'HUMAN RESOURCES processed'!$A$2:$M$2692,8,0))</f>
        <v>76</v>
      </c>
      <c r="R2293" s="24">
        <f t="shared" si="6"/>
        <v>78.5</v>
      </c>
      <c r="S2293" s="24">
        <f>IFNA(VLOOKUP(A2293,'HUMAN RESOURCES processed'!$A$2:$M$2692,9,0))</f>
        <v>0.286</v>
      </c>
      <c r="T2293" s="24">
        <f>IFNA(VLOOKUP(A2293,'HUMAN RESOURCES processed'!$A$2:$M$2692,10,0))</f>
        <v>0.656</v>
      </c>
      <c r="U2293" s="24">
        <f>IFNA(VLOOKUP(A2293,'HUMAN RESOURCES processed'!$A$2:$M$2692,11,0))</f>
        <v>0.058</v>
      </c>
      <c r="V2293" s="24">
        <f>IFNA(VLOOKUP(A2293,'HUMAN RESOURCES processed'!$A$2:$M$2692,12,0))</f>
        <v>4246336</v>
      </c>
      <c r="W2293" s="24">
        <f>IFNA(VLOOKUP(A2293,'HUMAN RESOURCES processed'!$A$2:$M$2692,13,0))</f>
        <v>0.644</v>
      </c>
      <c r="X2293" s="24">
        <f>IFNA(VLOOKUP(A2293,'TOURISM processed'!$A$2:$F$2692,5,0))</f>
        <v>1586000000</v>
      </c>
      <c r="Y2293" s="24">
        <f>IFNA(VLOOKUP(A2293,'TOURISM processed'!$A$2:$F$2692,6,0))</f>
        <v>481000000</v>
      </c>
      <c r="Z2293" s="24">
        <f t="shared" si="7"/>
        <v>113.2741262</v>
      </c>
      <c r="AA2293" s="24">
        <f t="shared" si="1319"/>
        <v>0</v>
      </c>
      <c r="AB2293" s="24">
        <f>IFNA(VLOOKUP(A2293,'BUSINESS processed'!A2293:J4983,6,0))</f>
        <v>77</v>
      </c>
      <c r="AC2293" s="24">
        <f t="shared" si="1321"/>
        <v>0</v>
      </c>
      <c r="AD2293" s="24">
        <f t="shared" si="1322"/>
        <v>0</v>
      </c>
      <c r="AE2293" s="24">
        <f>IFNA(VLOOKUP(A2293,'BUSINESS processed'!A2293:J4983,9,0))</f>
        <v>0.208</v>
      </c>
      <c r="AF2293" s="27">
        <f>IFNA(VLOOKUP(A2293,'BUSINESS processed'!A2293:J4983,10,0))</f>
        <v>0.217</v>
      </c>
      <c r="AG2293" s="26"/>
      <c r="AH2293" s="26"/>
      <c r="AI2293" s="26"/>
      <c r="AJ2293" s="26"/>
      <c r="AK2293" s="26"/>
      <c r="AL2293" s="26"/>
      <c r="AM2293" s="26"/>
      <c r="AN2293" s="26"/>
      <c r="AO2293" s="26"/>
      <c r="AP2293" s="26"/>
      <c r="AQ2293" s="26"/>
      <c r="AR2293" s="26"/>
      <c r="AS2293" s="26"/>
      <c r="AT2293" s="26"/>
      <c r="AU2293" s="26"/>
      <c r="AV2293" s="26"/>
      <c r="AW2293" s="26"/>
      <c r="AX2293" s="26"/>
      <c r="AY2293" s="26"/>
      <c r="AZ2293" s="26"/>
      <c r="BA2293" s="26"/>
      <c r="BB2293" s="26"/>
      <c r="BC2293" s="26"/>
      <c r="BD2293" s="26"/>
      <c r="BE2293" s="26"/>
      <c r="BF2293" s="26"/>
      <c r="BG2293" s="26"/>
      <c r="BH2293" s="26"/>
    </row>
    <row r="2294">
      <c r="A2294" s="18" t="str">
        <f t="shared" si="1"/>
        <v>The Americas_Costa Rica-The Americas_2005</v>
      </c>
      <c r="B2294" s="19" t="s">
        <v>258</v>
      </c>
      <c r="C2294" s="20" t="s">
        <v>272</v>
      </c>
      <c r="D2294" s="21" t="s">
        <v>84</v>
      </c>
      <c r="E2294" s="22">
        <v>1.8596365927E10</v>
      </c>
      <c r="F2294" s="22">
        <f t="shared" si="2"/>
        <v>4304.584799</v>
      </c>
      <c r="G2294" s="23">
        <v>0.078</v>
      </c>
      <c r="H2294" s="23">
        <v>346.0</v>
      </c>
      <c r="I2294" s="23">
        <v>0.234</v>
      </c>
      <c r="J2294" s="24">
        <f>IFNA(VLOOKUP(A2294,'ENERGY processed'!$A$2:$H$2692,7,0),"")</f>
        <v>3880</v>
      </c>
      <c r="K2294" s="24">
        <f t="shared" si="3"/>
        <v>0.0008981211214</v>
      </c>
      <c r="L2294" s="24">
        <f>IFNA(VLOOKUP(A2294,'ENERGY processed'!$A$2:$H$2692,8,0),"")</f>
        <v>6931</v>
      </c>
      <c r="M2294" s="24">
        <f t="shared" si="5"/>
        <v>0.001604349869</v>
      </c>
      <c r="N2294" s="24">
        <f>IFNA(VLOOKUP(A2294,'HUMAN RESOURCES processed'!$A$2:$M$2692,5,0))</f>
        <v>0.017</v>
      </c>
      <c r="O2294" s="24">
        <f>IFNA(VLOOKUP(A2294,'HUMAN RESOURCES processed'!$A$2:$M$2692,6,0))</f>
        <v>0.009</v>
      </c>
      <c r="P2294" s="24">
        <f>IFNA(VLOOKUP(A2294,'HUMAN RESOURCES processed'!$A$2:$M$2692,7,0))</f>
        <v>81</v>
      </c>
      <c r="Q2294" s="24">
        <f>IFNA(VLOOKUP(A2294,'HUMAN RESOURCES processed'!$A$2:$M$2692,8,0))</f>
        <v>76</v>
      </c>
      <c r="R2294" s="24">
        <f t="shared" si="6"/>
        <v>78.5</v>
      </c>
      <c r="S2294" s="24">
        <f>IFNA(VLOOKUP(A2294,'HUMAN RESOURCES processed'!$A$2:$M$2692,9,0))</f>
        <v>0.279</v>
      </c>
      <c r="T2294" s="24">
        <f>IFNA(VLOOKUP(A2294,'HUMAN RESOURCES processed'!$A$2:$M$2692,10,0))</f>
        <v>0.662</v>
      </c>
      <c r="U2294" s="24">
        <f>IFNA(VLOOKUP(A2294,'HUMAN RESOURCES processed'!$A$2:$M$2692,11,0))</f>
        <v>0.059</v>
      </c>
      <c r="V2294" s="24">
        <f>IFNA(VLOOKUP(A2294,'HUMAN RESOURCES processed'!$A$2:$M$2692,12,0))</f>
        <v>4320130</v>
      </c>
      <c r="W2294" s="24">
        <f>IFNA(VLOOKUP(A2294,'HUMAN RESOURCES processed'!$A$2:$M$2692,13,0))</f>
        <v>0.657</v>
      </c>
      <c r="X2294" s="24">
        <f>IFNA(VLOOKUP(A2294,'TOURISM processed'!$A$2:$F$2692,5,0))</f>
        <v>1810000000</v>
      </c>
      <c r="Y2294" s="24">
        <f>IFNA(VLOOKUP(A2294,'TOURISM processed'!$A$2:$F$2692,6,0))</f>
        <v>556000000</v>
      </c>
      <c r="Z2294" s="24">
        <f t="shared" si="7"/>
        <v>128.6998308</v>
      </c>
      <c r="AA2294" s="24">
        <f>IFNA(VLOOKUP(A2294,'BUSINESS processed'!A2294:J4984,5,0))</f>
        <v>0.552</v>
      </c>
      <c r="AB2294" s="24">
        <f>IFNA(VLOOKUP(A2294,'BUSINESS processed'!A2294:J4984,6,0))</f>
        <v>77</v>
      </c>
      <c r="AC2294" s="24">
        <f t="shared" si="1321"/>
        <v>0</v>
      </c>
      <c r="AD2294" s="24">
        <f>IFNA(VLOOKUP(A2294,'BUSINESS processed'!A2294:J4984,8,0))</f>
        <v>402</v>
      </c>
      <c r="AE2294" s="24">
        <f>IFNA(VLOOKUP(A2294,'BUSINESS processed'!A2294:J4984,9,0))</f>
        <v>0.221</v>
      </c>
      <c r="AF2294" s="27">
        <f>IFNA(VLOOKUP(A2294,'BUSINESS processed'!A2294:J4984,10,0))</f>
        <v>0.255</v>
      </c>
      <c r="AG2294" s="26"/>
      <c r="AH2294" s="26"/>
      <c r="AI2294" s="26"/>
      <c r="AJ2294" s="26"/>
      <c r="AK2294" s="26"/>
      <c r="AL2294" s="26"/>
      <c r="AM2294" s="26"/>
      <c r="AN2294" s="26"/>
      <c r="AO2294" s="26"/>
      <c r="AP2294" s="26"/>
      <c r="AQ2294" s="26"/>
      <c r="AR2294" s="26"/>
      <c r="AS2294" s="26"/>
      <c r="AT2294" s="26"/>
      <c r="AU2294" s="26"/>
      <c r="AV2294" s="26"/>
      <c r="AW2294" s="26"/>
      <c r="AX2294" s="26"/>
      <c r="AY2294" s="26"/>
      <c r="AZ2294" s="26"/>
      <c r="BA2294" s="26"/>
      <c r="BB2294" s="26"/>
      <c r="BC2294" s="26"/>
      <c r="BD2294" s="26"/>
      <c r="BE2294" s="26"/>
      <c r="BF2294" s="26"/>
      <c r="BG2294" s="26"/>
      <c r="BH2294" s="26"/>
    </row>
    <row r="2295">
      <c r="A2295" s="18" t="str">
        <f t="shared" si="1"/>
        <v>The Americas_Costa Rica-The Americas_2006</v>
      </c>
      <c r="B2295" s="19" t="s">
        <v>258</v>
      </c>
      <c r="C2295" s="20" t="s">
        <v>272</v>
      </c>
      <c r="D2295" s="21" t="s">
        <v>85</v>
      </c>
      <c r="E2295" s="22">
        <v>1.9964893807E10</v>
      </c>
      <c r="F2295" s="22">
        <f t="shared" si="2"/>
        <v>4545.230649</v>
      </c>
      <c r="G2295" s="23">
        <v>0.077</v>
      </c>
      <c r="H2295" s="23">
        <v>364.0</v>
      </c>
      <c r="I2295" s="23">
        <v>0.247</v>
      </c>
      <c r="J2295" s="24">
        <f>IFNA(VLOOKUP(A2295,'ENERGY processed'!$A$2:$H$2692,7,0),"")</f>
        <v>4508</v>
      </c>
      <c r="K2295" s="24">
        <f t="shared" si="3"/>
        <v>0.001026296456</v>
      </c>
      <c r="L2295" s="24">
        <f>IFNA(VLOOKUP(A2295,'ENERGY processed'!$A$2:$H$2692,8,0),"")</f>
        <v>8573</v>
      </c>
      <c r="M2295" s="24">
        <f t="shared" si="5"/>
        <v>0.001951739024</v>
      </c>
      <c r="N2295" s="24">
        <f>IFNA(VLOOKUP(A2295,'HUMAN RESOURCES processed'!$A$2:$M$2692,5,0))</f>
        <v>0.017</v>
      </c>
      <c r="O2295" s="24">
        <f>IFNA(VLOOKUP(A2295,'HUMAN RESOURCES processed'!$A$2:$M$2692,6,0))</f>
        <v>0.009</v>
      </c>
      <c r="P2295" s="24">
        <f>IFNA(VLOOKUP(A2295,'HUMAN RESOURCES processed'!$A$2:$M$2692,7,0))</f>
        <v>81</v>
      </c>
      <c r="Q2295" s="24">
        <f>IFNA(VLOOKUP(A2295,'HUMAN RESOURCES processed'!$A$2:$M$2692,8,0))</f>
        <v>76</v>
      </c>
      <c r="R2295" s="24">
        <f t="shared" si="6"/>
        <v>78.5</v>
      </c>
      <c r="S2295" s="24">
        <f>IFNA(VLOOKUP(A2295,'HUMAN RESOURCES processed'!$A$2:$M$2692,9,0))</f>
        <v>0.272</v>
      </c>
      <c r="T2295" s="24">
        <f>IFNA(VLOOKUP(A2295,'HUMAN RESOURCES processed'!$A$2:$M$2692,10,0))</f>
        <v>0.668</v>
      </c>
      <c r="U2295" s="24">
        <f>IFNA(VLOOKUP(A2295,'HUMAN RESOURCES processed'!$A$2:$M$2692,11,0))</f>
        <v>0.06</v>
      </c>
      <c r="V2295" s="24">
        <f>IFNA(VLOOKUP(A2295,'HUMAN RESOURCES processed'!$A$2:$M$2692,12,0))</f>
        <v>4392493</v>
      </c>
      <c r="W2295" s="24">
        <f>IFNA(VLOOKUP(A2295,'HUMAN RESOURCES processed'!$A$2:$M$2692,13,0))</f>
        <v>0.669</v>
      </c>
      <c r="X2295" s="24">
        <f>IFNA(VLOOKUP(A2295,'TOURISM processed'!$A$2:$F$2692,5,0))</f>
        <v>1865000000</v>
      </c>
      <c r="Y2295" s="24">
        <f>IFNA(VLOOKUP(A2295,'TOURISM processed'!$A$2:$F$2692,6,0))</f>
        <v>577000000</v>
      </c>
      <c r="Z2295" s="24">
        <f t="shared" si="7"/>
        <v>131.3604825</v>
      </c>
      <c r="AA2295" s="24">
        <f>IFNA(VLOOKUP(A2295,'BUSINESS processed'!A2295:J4985,5,0))</f>
        <v>0.552</v>
      </c>
      <c r="AB2295" s="24">
        <f>IFNA(VLOOKUP(A2295,'BUSINESS processed'!A2295:J4985,6,0))</f>
        <v>77</v>
      </c>
      <c r="AC2295" s="24">
        <f t="shared" si="1321"/>
        <v>0</v>
      </c>
      <c r="AD2295" s="24">
        <f>IFNA(VLOOKUP(A2295,'BUSINESS processed'!A2295:J4985,8,0))</f>
        <v>402</v>
      </c>
      <c r="AE2295" s="24">
        <f>IFNA(VLOOKUP(A2295,'BUSINESS processed'!A2295:J4985,9,0))</f>
        <v>0.251</v>
      </c>
      <c r="AF2295" s="27">
        <f>IFNA(VLOOKUP(A2295,'BUSINESS processed'!A2295:J4985,10,0))</f>
        <v>0.329</v>
      </c>
      <c r="AG2295" s="26"/>
      <c r="AH2295" s="26"/>
      <c r="AI2295" s="26"/>
      <c r="AJ2295" s="26"/>
      <c r="AK2295" s="26"/>
      <c r="AL2295" s="26"/>
      <c r="AM2295" s="26"/>
      <c r="AN2295" s="26"/>
      <c r="AO2295" s="26"/>
      <c r="AP2295" s="26"/>
      <c r="AQ2295" s="26"/>
      <c r="AR2295" s="26"/>
      <c r="AS2295" s="26"/>
      <c r="AT2295" s="26"/>
      <c r="AU2295" s="26"/>
      <c r="AV2295" s="26"/>
      <c r="AW2295" s="26"/>
      <c r="AX2295" s="26"/>
      <c r="AY2295" s="26"/>
      <c r="AZ2295" s="26"/>
      <c r="BA2295" s="26"/>
      <c r="BB2295" s="26"/>
      <c r="BC2295" s="26"/>
      <c r="BD2295" s="26"/>
      <c r="BE2295" s="26"/>
      <c r="BF2295" s="26"/>
      <c r="BG2295" s="26"/>
      <c r="BH2295" s="26"/>
    </row>
    <row r="2296">
      <c r="A2296" s="18" t="str">
        <f t="shared" si="1"/>
        <v>The Americas_Costa Rica-The Americas_2007</v>
      </c>
      <c r="B2296" s="19" t="s">
        <v>258</v>
      </c>
      <c r="C2296" s="20" t="s">
        <v>272</v>
      </c>
      <c r="D2296" s="21" t="s">
        <v>86</v>
      </c>
      <c r="E2296" s="22">
        <v>2.2526464409E10</v>
      </c>
      <c r="F2296" s="22">
        <f t="shared" si="2"/>
        <v>5047.126094</v>
      </c>
      <c r="G2296" s="23">
        <v>0.078</v>
      </c>
      <c r="H2296" s="23">
        <v>410.0</v>
      </c>
      <c r="I2296" s="23">
        <v>0.222</v>
      </c>
      <c r="J2296" s="24">
        <f>IFNA(VLOOKUP(A2296,'ENERGY processed'!$A$2:$H$2692,7,0),"")</f>
        <v>3469</v>
      </c>
      <c r="K2296" s="24">
        <f t="shared" si="3"/>
        <v>0.0007772404982</v>
      </c>
      <c r="L2296" s="24">
        <f>IFNA(VLOOKUP(A2296,'ENERGY processed'!$A$2:$H$2692,8,0),"")</f>
        <v>6707</v>
      </c>
      <c r="M2296" s="24">
        <f t="shared" si="5"/>
        <v>0.001502724711</v>
      </c>
      <c r="N2296" s="24">
        <f>IFNA(VLOOKUP(A2296,'HUMAN RESOURCES processed'!$A$2:$M$2692,5,0))</f>
        <v>0.017</v>
      </c>
      <c r="O2296" s="24">
        <f>IFNA(VLOOKUP(A2296,'HUMAN RESOURCES processed'!$A$2:$M$2692,6,0))</f>
        <v>0.009</v>
      </c>
      <c r="P2296" s="24">
        <f>IFNA(VLOOKUP(A2296,'HUMAN RESOURCES processed'!$A$2:$M$2692,7,0))</f>
        <v>81</v>
      </c>
      <c r="Q2296" s="24">
        <f>IFNA(VLOOKUP(A2296,'HUMAN RESOURCES processed'!$A$2:$M$2692,8,0))</f>
        <v>76</v>
      </c>
      <c r="R2296" s="24">
        <f t="shared" si="6"/>
        <v>78.5</v>
      </c>
      <c r="S2296" s="24">
        <f>IFNA(VLOOKUP(A2296,'HUMAN RESOURCES processed'!$A$2:$M$2692,9,0))</f>
        <v>0.266</v>
      </c>
      <c r="T2296" s="24">
        <f>IFNA(VLOOKUP(A2296,'HUMAN RESOURCES processed'!$A$2:$M$2692,10,0))</f>
        <v>0.673</v>
      </c>
      <c r="U2296" s="24">
        <f>IFNA(VLOOKUP(A2296,'HUMAN RESOURCES processed'!$A$2:$M$2692,11,0))</f>
        <v>0.061</v>
      </c>
      <c r="V2296" s="24">
        <f>IFNA(VLOOKUP(A2296,'HUMAN RESOURCES processed'!$A$2:$M$2692,12,0))</f>
        <v>4463226</v>
      </c>
      <c r="W2296" s="24">
        <f>IFNA(VLOOKUP(A2296,'HUMAN RESOURCES processed'!$A$2:$M$2692,13,0))</f>
        <v>0.682</v>
      </c>
      <c r="X2296" s="24">
        <f>IFNA(VLOOKUP(A2296,'TOURISM processed'!$A$2:$F$2692,5,0))</f>
        <v>2221000000</v>
      </c>
      <c r="Y2296" s="24">
        <f>IFNA(VLOOKUP(A2296,'TOURISM processed'!$A$2:$F$2692,6,0))</f>
        <v>751000000</v>
      </c>
      <c r="Z2296" s="24">
        <f t="shared" si="7"/>
        <v>168.2639418</v>
      </c>
      <c r="AA2296" s="24">
        <f>IFNA(VLOOKUP(A2296,'BUSINESS processed'!A2296:J4986,5,0))</f>
        <v>0.552</v>
      </c>
      <c r="AB2296" s="24">
        <f>IFNA(VLOOKUP(A2296,'BUSINESS processed'!A2296:J4986,6,0))</f>
        <v>77</v>
      </c>
      <c r="AC2296" s="24">
        <f t="shared" si="1321"/>
        <v>0</v>
      </c>
      <c r="AD2296" s="24">
        <f>IFNA(VLOOKUP(A2296,'BUSINESS processed'!A2296:J4986,8,0))</f>
        <v>402</v>
      </c>
      <c r="AE2296" s="24">
        <f>IFNA(VLOOKUP(A2296,'BUSINESS processed'!A2296:J4986,9,0))</f>
        <v>0.284</v>
      </c>
      <c r="AF2296" s="27">
        <f>IFNA(VLOOKUP(A2296,'BUSINESS processed'!A2296:J4986,10,0))</f>
        <v>0.338</v>
      </c>
      <c r="AG2296" s="26"/>
      <c r="AH2296" s="26"/>
      <c r="AI2296" s="26"/>
      <c r="AJ2296" s="26"/>
      <c r="AK2296" s="26"/>
      <c r="AL2296" s="26"/>
      <c r="AM2296" s="26"/>
      <c r="AN2296" s="26"/>
      <c r="AO2296" s="26"/>
      <c r="AP2296" s="26"/>
      <c r="AQ2296" s="26"/>
      <c r="AR2296" s="26"/>
      <c r="AS2296" s="26"/>
      <c r="AT2296" s="26"/>
      <c r="AU2296" s="26"/>
      <c r="AV2296" s="26"/>
      <c r="AW2296" s="26"/>
      <c r="AX2296" s="26"/>
      <c r="AY2296" s="26"/>
      <c r="AZ2296" s="26"/>
      <c r="BA2296" s="26"/>
      <c r="BB2296" s="26"/>
      <c r="BC2296" s="26"/>
      <c r="BD2296" s="26"/>
      <c r="BE2296" s="26"/>
      <c r="BF2296" s="26"/>
      <c r="BG2296" s="26"/>
      <c r="BH2296" s="26"/>
    </row>
    <row r="2297">
      <c r="A2297" s="18" t="str">
        <f t="shared" si="1"/>
        <v>The Americas_Costa Rica-The Americas_2008</v>
      </c>
      <c r="B2297" s="19" t="s">
        <v>258</v>
      </c>
      <c r="C2297" s="20" t="s">
        <v>272</v>
      </c>
      <c r="D2297" s="21" t="s">
        <v>87</v>
      </c>
      <c r="E2297" s="22">
        <v>2.6321999607E10</v>
      </c>
      <c r="F2297" s="22">
        <f t="shared" si="2"/>
        <v>5807.120641</v>
      </c>
      <c r="G2297" s="23">
        <v>0.084</v>
      </c>
      <c r="H2297" s="23">
        <v>525.0</v>
      </c>
      <c r="I2297" s="23">
        <v>0.128</v>
      </c>
      <c r="J2297" s="24">
        <f>IF(AND( C2297=C2296,D2297&gt;D2296),J2296,"")</f>
        <v>3469</v>
      </c>
      <c r="K2297" s="24">
        <f t="shared" si="3"/>
        <v>0.0007653256517</v>
      </c>
      <c r="L2297" s="24">
        <f>IF(AND(C2297=C2296,C2297&gt;C2296),C2296,0)</f>
        <v>0</v>
      </c>
      <c r="M2297" s="24">
        <f t="shared" si="5"/>
        <v>0</v>
      </c>
      <c r="N2297" s="24">
        <f>IFNA(VLOOKUP(A2297,'HUMAN RESOURCES processed'!$A$2:$M$2692,5,0))</f>
        <v>0.016</v>
      </c>
      <c r="O2297" s="24">
        <f>IFNA(VLOOKUP(A2297,'HUMAN RESOURCES processed'!$A$2:$M$2692,6,0))</f>
        <v>0.009</v>
      </c>
      <c r="P2297" s="24">
        <f>IFNA(VLOOKUP(A2297,'HUMAN RESOURCES processed'!$A$2:$M$2692,7,0))</f>
        <v>81</v>
      </c>
      <c r="Q2297" s="24">
        <f>IFNA(VLOOKUP(A2297,'HUMAN RESOURCES processed'!$A$2:$M$2692,8,0))</f>
        <v>77</v>
      </c>
      <c r="R2297" s="24">
        <f t="shared" si="6"/>
        <v>79</v>
      </c>
      <c r="S2297" s="24">
        <f>IFNA(VLOOKUP(A2297,'HUMAN RESOURCES processed'!$A$2:$M$2692,9,0))</f>
        <v>0.26</v>
      </c>
      <c r="T2297" s="24">
        <f>IFNA(VLOOKUP(A2297,'HUMAN RESOURCES processed'!$A$2:$M$2692,10,0))</f>
        <v>0.678</v>
      </c>
      <c r="U2297" s="24">
        <f>IFNA(VLOOKUP(A2297,'HUMAN RESOURCES processed'!$A$2:$M$2692,11,0))</f>
        <v>0.062</v>
      </c>
      <c r="V2297" s="24">
        <f>IFNA(VLOOKUP(A2297,'HUMAN RESOURCES processed'!$A$2:$M$2692,12,0))</f>
        <v>4532711</v>
      </c>
      <c r="W2297" s="24">
        <f>IFNA(VLOOKUP(A2297,'HUMAN RESOURCES processed'!$A$2:$M$2692,13,0))</f>
        <v>0.694</v>
      </c>
      <c r="X2297" s="24">
        <f>IFNA(VLOOKUP(A2297,'TOURISM processed'!$A$2:$F$2692,5,0))</f>
        <v>2533000000</v>
      </c>
      <c r="Y2297" s="24">
        <f>IFNA(VLOOKUP(A2297,'TOURISM processed'!$A$2:$F$2692,6,0))</f>
        <v>718000000</v>
      </c>
      <c r="Z2297" s="24">
        <f t="shared" si="7"/>
        <v>158.4040986</v>
      </c>
      <c r="AA2297" s="24">
        <f>IFNA(VLOOKUP(A2297,'BUSINESS processed'!A2297:J4987,5,0))</f>
        <v>0.552</v>
      </c>
      <c r="AB2297" s="24">
        <f>IFNA(VLOOKUP(A2297,'BUSINESS processed'!A2297:J4987,6,0))</f>
        <v>60</v>
      </c>
      <c r="AC2297" s="24">
        <f t="shared" si="1321"/>
        <v>0</v>
      </c>
      <c r="AD2297" s="24">
        <f>IFNA(VLOOKUP(A2297,'BUSINESS processed'!A2297:J4987,8,0))</f>
        <v>282</v>
      </c>
      <c r="AE2297" s="24">
        <f>IFNA(VLOOKUP(A2297,'BUSINESS processed'!A2297:J4987,9,0))</f>
        <v>0.323</v>
      </c>
      <c r="AF2297" s="27">
        <f>IFNA(VLOOKUP(A2297,'BUSINESS processed'!A2297:J4987,10,0))</f>
        <v>0.416</v>
      </c>
      <c r="AG2297" s="26"/>
      <c r="AH2297" s="26"/>
      <c r="AI2297" s="26"/>
      <c r="AJ2297" s="26"/>
      <c r="AK2297" s="26"/>
      <c r="AL2297" s="26"/>
      <c r="AM2297" s="26"/>
      <c r="AN2297" s="26"/>
      <c r="AO2297" s="26"/>
      <c r="AP2297" s="26"/>
      <c r="AQ2297" s="26"/>
      <c r="AR2297" s="26"/>
      <c r="AS2297" s="26"/>
      <c r="AT2297" s="26"/>
      <c r="AU2297" s="26"/>
      <c r="AV2297" s="26"/>
      <c r="AW2297" s="26"/>
      <c r="AX2297" s="26"/>
      <c r="AY2297" s="26"/>
      <c r="AZ2297" s="26"/>
      <c r="BA2297" s="26"/>
      <c r="BB2297" s="26"/>
      <c r="BC2297" s="26"/>
      <c r="BD2297" s="26"/>
      <c r="BE2297" s="26"/>
      <c r="BF2297" s="26"/>
      <c r="BG2297" s="26"/>
      <c r="BH2297" s="26"/>
    </row>
    <row r="2298">
      <c r="A2298" s="18" t="str">
        <f t="shared" si="1"/>
        <v>The Americas_Costa Rica-The Americas_2009</v>
      </c>
      <c r="B2298" s="19" t="s">
        <v>258</v>
      </c>
      <c r="C2298" s="20" t="s">
        <v>272</v>
      </c>
      <c r="D2298" s="21" t="s">
        <v>88</v>
      </c>
      <c r="E2298" s="22">
        <v>2.9831167681E10</v>
      </c>
      <c r="F2298" s="22">
        <f t="shared" si="2"/>
        <v>6483.029532</v>
      </c>
      <c r="G2298" s="23">
        <v>0.09</v>
      </c>
      <c r="H2298" s="23">
        <v>593.0</v>
      </c>
      <c r="I2298" s="23">
        <v>0.158</v>
      </c>
      <c r="J2298" s="24">
        <f>IFNA(VLOOKUP(A2298,'ENERGY processed'!$A$2:$H$2692,7,0),"")</f>
        <v>3085.5</v>
      </c>
      <c r="K2298" s="24">
        <f t="shared" si="3"/>
        <v>0.0006705532896</v>
      </c>
      <c r="L2298" s="24">
        <f>IFNA(VLOOKUP(A2298,'ENERGY processed'!$A$2:$H$2692,8,0),"")</f>
        <v>6050.5</v>
      </c>
      <c r="M2298" s="24">
        <f t="shared" si="5"/>
        <v>0.001314919034</v>
      </c>
      <c r="N2298" s="24">
        <f>IFNA(VLOOKUP(A2298,'HUMAN RESOURCES processed'!$A$2:$M$2692,5,0))</f>
        <v>0.016</v>
      </c>
      <c r="O2298" s="24">
        <f>IFNA(VLOOKUP(A2298,'HUMAN RESOURCES processed'!$A$2:$M$2692,6,0))</f>
        <v>0.009</v>
      </c>
      <c r="P2298" s="24">
        <f>IFNA(VLOOKUP(A2298,'HUMAN RESOURCES processed'!$A$2:$M$2692,7,0))</f>
        <v>81</v>
      </c>
      <c r="Q2298" s="24">
        <f>IFNA(VLOOKUP(A2298,'HUMAN RESOURCES processed'!$A$2:$M$2692,8,0))</f>
        <v>77</v>
      </c>
      <c r="R2298" s="24">
        <f t="shared" si="6"/>
        <v>79</v>
      </c>
      <c r="S2298" s="24">
        <f>IFNA(VLOOKUP(A2298,'HUMAN RESOURCES processed'!$A$2:$M$2692,9,0))</f>
        <v>0.255</v>
      </c>
      <c r="T2298" s="24">
        <f>IFNA(VLOOKUP(A2298,'HUMAN RESOURCES processed'!$A$2:$M$2692,10,0))</f>
        <v>0.682</v>
      </c>
      <c r="U2298" s="24">
        <f>IFNA(VLOOKUP(A2298,'HUMAN RESOURCES processed'!$A$2:$M$2692,11,0))</f>
        <v>0.064</v>
      </c>
      <c r="V2298" s="24">
        <f>IFNA(VLOOKUP(A2298,'HUMAN RESOURCES processed'!$A$2:$M$2692,12,0))</f>
        <v>4601424</v>
      </c>
      <c r="W2298" s="24">
        <f>IFNA(VLOOKUP(A2298,'HUMAN RESOURCES processed'!$A$2:$M$2692,13,0))</f>
        <v>0.706</v>
      </c>
      <c r="X2298" s="24">
        <f>IFNA(VLOOKUP(A2298,'TOURISM processed'!$A$2:$F$2692,5,0))</f>
        <v>2001000000</v>
      </c>
      <c r="Y2298" s="24">
        <f>IFNA(VLOOKUP(A2298,'TOURISM processed'!$A$2:$F$2692,6,0))</f>
        <v>462000000</v>
      </c>
      <c r="Z2298" s="24">
        <f t="shared" si="7"/>
        <v>100.4037011</v>
      </c>
      <c r="AA2298" s="24">
        <f>IFNA(VLOOKUP(A2298,'BUSINESS processed'!A2298:J4988,5,0))</f>
        <v>0.552</v>
      </c>
      <c r="AB2298" s="24">
        <f>IFNA(VLOOKUP(A2298,'BUSINESS processed'!A2298:J4988,6,0))</f>
        <v>60</v>
      </c>
      <c r="AC2298" s="24">
        <f t="shared" si="1321"/>
        <v>0</v>
      </c>
      <c r="AD2298" s="24">
        <f>IFNA(VLOOKUP(A2298,'BUSINESS processed'!A2298:J4988,8,0))</f>
        <v>282</v>
      </c>
      <c r="AE2298" s="24">
        <f>IFNA(VLOOKUP(A2298,'BUSINESS processed'!A2298:J4988,9,0))</f>
        <v>0.343</v>
      </c>
      <c r="AF2298" s="27">
        <f>IFNA(VLOOKUP(A2298,'BUSINESS processed'!A2298:J4988,10,0))</f>
        <v>0.424</v>
      </c>
      <c r="AG2298" s="26"/>
      <c r="AH2298" s="26"/>
      <c r="AI2298" s="26"/>
      <c r="AJ2298" s="26"/>
      <c r="AK2298" s="26"/>
      <c r="AL2298" s="26"/>
      <c r="AM2298" s="26"/>
      <c r="AN2298" s="26"/>
      <c r="AO2298" s="26"/>
      <c r="AP2298" s="26"/>
      <c r="AQ2298" s="26"/>
      <c r="AR2298" s="26"/>
      <c r="AS2298" s="26"/>
      <c r="AT2298" s="26"/>
      <c r="AU2298" s="26"/>
      <c r="AV2298" s="26"/>
      <c r="AW2298" s="26"/>
      <c r="AX2298" s="26"/>
      <c r="AY2298" s="26"/>
      <c r="AZ2298" s="26"/>
      <c r="BA2298" s="26"/>
      <c r="BB2298" s="26"/>
      <c r="BC2298" s="26"/>
      <c r="BD2298" s="26"/>
      <c r="BE2298" s="26"/>
      <c r="BF2298" s="26"/>
      <c r="BG2298" s="26"/>
      <c r="BH2298" s="26"/>
    </row>
    <row r="2299">
      <c r="A2299" s="18" t="str">
        <f t="shared" si="1"/>
        <v>The Americas_Costa Rica-The Americas_2010</v>
      </c>
      <c r="B2299" s="19" t="s">
        <v>258</v>
      </c>
      <c r="C2299" s="20" t="s">
        <v>272</v>
      </c>
      <c r="D2299" s="21" t="s">
        <v>89</v>
      </c>
      <c r="E2299" s="22">
        <v>2.9382692643E10</v>
      </c>
      <c r="F2299" s="22">
        <f t="shared" si="2"/>
        <v>6292.221562</v>
      </c>
      <c r="G2299" s="23">
        <v>0.097</v>
      </c>
      <c r="H2299" s="23">
        <v>619.0</v>
      </c>
      <c r="I2299" s="23">
        <v>0.197</v>
      </c>
      <c r="J2299" s="24">
        <f>IFNA(VLOOKUP(A2299,'ENERGY processed'!$A$2:$H$2692,7,0),"")</f>
        <v>4182</v>
      </c>
      <c r="K2299" s="24">
        <f t="shared" si="3"/>
        <v>0.0008955636194</v>
      </c>
      <c r="L2299" s="24">
        <f>IFNA(VLOOKUP(A2299,'ENERGY processed'!$A$2:$H$2692,8,0),"")</f>
        <v>7437</v>
      </c>
      <c r="M2299" s="24">
        <f t="shared" si="5"/>
        <v>0.001592612778</v>
      </c>
      <c r="N2299" s="24">
        <f>IFNA(VLOOKUP(A2299,'HUMAN RESOURCES processed'!$A$2:$M$2692,5,0))</f>
        <v>0.016</v>
      </c>
      <c r="O2299" s="24">
        <f>IFNA(VLOOKUP(A2299,'HUMAN RESOURCES processed'!$A$2:$M$2692,6,0))</f>
        <v>0.009</v>
      </c>
      <c r="P2299" s="24">
        <f>IFNA(VLOOKUP(A2299,'HUMAN RESOURCES processed'!$A$2:$M$2692,7,0))</f>
        <v>82</v>
      </c>
      <c r="Q2299" s="24">
        <f>IFNA(VLOOKUP(A2299,'HUMAN RESOURCES processed'!$A$2:$M$2692,8,0))</f>
        <v>77</v>
      </c>
      <c r="R2299" s="24">
        <f t="shared" si="6"/>
        <v>79.5</v>
      </c>
      <c r="S2299" s="24">
        <f>IFNA(VLOOKUP(A2299,'HUMAN RESOURCES processed'!$A$2:$M$2692,9,0))</f>
        <v>0.249</v>
      </c>
      <c r="T2299" s="24">
        <f>IFNA(VLOOKUP(A2299,'HUMAN RESOURCES processed'!$A$2:$M$2692,10,0))</f>
        <v>0.686</v>
      </c>
      <c r="U2299" s="24">
        <f>IFNA(VLOOKUP(A2299,'HUMAN RESOURCES processed'!$A$2:$M$2692,11,0))</f>
        <v>0.065</v>
      </c>
      <c r="V2299" s="24">
        <f>IFNA(VLOOKUP(A2299,'HUMAN RESOURCES processed'!$A$2:$M$2692,12,0))</f>
        <v>4669685</v>
      </c>
      <c r="W2299" s="24">
        <f>IFNA(VLOOKUP(A2299,'HUMAN RESOURCES processed'!$A$2:$M$2692,13,0))</f>
        <v>0.717</v>
      </c>
      <c r="X2299" s="24">
        <f>IFNA(VLOOKUP(A2299,'TOURISM processed'!$A$2:$F$2692,5,0))</f>
        <v>2179000000</v>
      </c>
      <c r="Y2299" s="24">
        <f>IFNA(VLOOKUP(A2299,'TOURISM processed'!$A$2:$F$2692,6,0))</f>
        <v>533000000</v>
      </c>
      <c r="Z2299" s="24">
        <f t="shared" si="7"/>
        <v>114.1404613</v>
      </c>
      <c r="AA2299" s="24">
        <f>IFNA(VLOOKUP(A2299,'BUSINESS processed'!A2299:J4989,5,0))</f>
        <v>0.553</v>
      </c>
      <c r="AB2299" s="24">
        <f>IFNA(VLOOKUP(A2299,'BUSINESS processed'!A2299:J4989,6,0))</f>
        <v>60</v>
      </c>
      <c r="AC2299" s="24">
        <f t="shared" si="1321"/>
        <v>0</v>
      </c>
      <c r="AD2299" s="24">
        <f>IFNA(VLOOKUP(A2299,'BUSINESS processed'!A2299:J4989,8,0))</f>
        <v>272</v>
      </c>
      <c r="AE2299" s="24">
        <f>IFNA(VLOOKUP(A2299,'BUSINESS processed'!A2299:J4989,9,0))</f>
        <v>0.365</v>
      </c>
      <c r="AF2299" s="27">
        <f>IFNA(VLOOKUP(A2299,'BUSINESS processed'!A2299:J4989,10,0))</f>
        <v>0.67</v>
      </c>
      <c r="AG2299" s="26"/>
      <c r="AH2299" s="26"/>
      <c r="AI2299" s="26"/>
      <c r="AJ2299" s="26"/>
      <c r="AK2299" s="26"/>
      <c r="AL2299" s="26"/>
      <c r="AM2299" s="26"/>
      <c r="AN2299" s="26"/>
      <c r="AO2299" s="26"/>
      <c r="AP2299" s="26"/>
      <c r="AQ2299" s="26"/>
      <c r="AR2299" s="26"/>
      <c r="AS2299" s="26"/>
      <c r="AT2299" s="26"/>
      <c r="AU2299" s="26"/>
      <c r="AV2299" s="26"/>
      <c r="AW2299" s="26"/>
      <c r="AX2299" s="26"/>
      <c r="AY2299" s="26"/>
      <c r="AZ2299" s="26"/>
      <c r="BA2299" s="26"/>
      <c r="BB2299" s="26"/>
      <c r="BC2299" s="26"/>
      <c r="BD2299" s="26"/>
      <c r="BE2299" s="26"/>
      <c r="BF2299" s="26"/>
      <c r="BG2299" s="26"/>
      <c r="BH2299" s="26"/>
    </row>
    <row r="2300">
      <c r="A2300" s="18" t="str">
        <f t="shared" si="1"/>
        <v>The Americas_Costa Rica-The Americas_2011</v>
      </c>
      <c r="B2300" s="19" t="s">
        <v>258</v>
      </c>
      <c r="C2300" s="20" t="s">
        <v>272</v>
      </c>
      <c r="D2300" s="21" t="s">
        <v>90</v>
      </c>
      <c r="E2300" s="22">
        <v>3.629832767E10</v>
      </c>
      <c r="F2300" s="22">
        <f t="shared" si="2"/>
        <v>7661.62503</v>
      </c>
      <c r="G2300" s="23">
        <v>0.097</v>
      </c>
      <c r="H2300" s="23">
        <v>750.0</v>
      </c>
      <c r="I2300" s="23">
        <v>0.171</v>
      </c>
      <c r="J2300" s="24">
        <f t="shared" ref="J2300:J2301" si="1323">IF(AND( C2300=C2299,D2300&gt;D2299),J2299,"")</f>
        <v>4182</v>
      </c>
      <c r="K2300" s="24">
        <f t="shared" si="3"/>
        <v>0.000882710525</v>
      </c>
      <c r="L2300" s="24">
        <f t="shared" ref="L2300:L2303" si="1324">IF(AND(C2300=C2299,C2300&gt;C2299),C2299,0)</f>
        <v>0</v>
      </c>
      <c r="M2300" s="24">
        <f t="shared" si="5"/>
        <v>0</v>
      </c>
      <c r="N2300" s="24">
        <f>IFNA(VLOOKUP(A2300,'HUMAN RESOURCES processed'!$A$2:$M$2692,5,0))</f>
        <v>0.016</v>
      </c>
      <c r="O2300" s="24">
        <f>IFNA(VLOOKUP(A2300,'HUMAN RESOURCES processed'!$A$2:$M$2692,6,0))</f>
        <v>0.009</v>
      </c>
      <c r="P2300" s="24">
        <f>IFNA(VLOOKUP(A2300,'HUMAN RESOURCES processed'!$A$2:$M$2692,7,0))</f>
        <v>82</v>
      </c>
      <c r="Q2300" s="24">
        <f>IFNA(VLOOKUP(A2300,'HUMAN RESOURCES processed'!$A$2:$M$2692,8,0))</f>
        <v>77</v>
      </c>
      <c r="R2300" s="24">
        <f t="shared" si="6"/>
        <v>79.5</v>
      </c>
      <c r="S2300" s="24">
        <f>IFNA(VLOOKUP(A2300,'HUMAN RESOURCES processed'!$A$2:$M$2692,9,0))</f>
        <v>0.244</v>
      </c>
      <c r="T2300" s="24">
        <f>IFNA(VLOOKUP(A2300,'HUMAN RESOURCES processed'!$A$2:$M$2692,10,0))</f>
        <v>0.689</v>
      </c>
      <c r="U2300" s="24">
        <f>IFNA(VLOOKUP(A2300,'HUMAN RESOURCES processed'!$A$2:$M$2692,11,0))</f>
        <v>0.067</v>
      </c>
      <c r="V2300" s="24">
        <f>IFNA(VLOOKUP(A2300,'HUMAN RESOURCES processed'!$A$2:$M$2692,12,0))</f>
        <v>4737680</v>
      </c>
      <c r="W2300" s="24">
        <f>IFNA(VLOOKUP(A2300,'HUMAN RESOURCES processed'!$A$2:$M$2692,13,0))</f>
        <v>0.729</v>
      </c>
      <c r="X2300" s="24">
        <f>IFNA(VLOOKUP(A2300,'TOURISM processed'!$A$2:$F$2692,5,0))</f>
        <v>2375000000</v>
      </c>
      <c r="Y2300" s="24">
        <f>IFNA(VLOOKUP(A2300,'TOURISM processed'!$A$2:$F$2692,6,0))</f>
        <v>522000000</v>
      </c>
      <c r="Z2300" s="24">
        <f t="shared" si="7"/>
        <v>110.1805103</v>
      </c>
      <c r="AA2300" s="24">
        <f>IFNA(VLOOKUP(A2300,'BUSINESS processed'!A2300:J4990,5,0))</f>
        <v>0.553</v>
      </c>
      <c r="AB2300" s="24">
        <f>IFNA(VLOOKUP(A2300,'BUSINESS processed'!A2300:J4990,6,0))</f>
        <v>60</v>
      </c>
      <c r="AC2300" s="24">
        <f t="shared" si="1321"/>
        <v>0</v>
      </c>
      <c r="AD2300" s="24">
        <f>IFNA(VLOOKUP(A2300,'BUSINESS processed'!A2300:J4990,8,0))</f>
        <v>246</v>
      </c>
      <c r="AE2300" s="24">
        <f>IFNA(VLOOKUP(A2300,'BUSINESS processed'!A2300:J4990,9,0))</f>
        <v>0.392</v>
      </c>
      <c r="AF2300" s="27">
        <f>IFNA(VLOOKUP(A2300,'BUSINESS processed'!A2300:J4990,10,0))</f>
        <v>0.877</v>
      </c>
      <c r="AG2300" s="26"/>
      <c r="AH2300" s="26"/>
      <c r="AI2300" s="26"/>
      <c r="AJ2300" s="26"/>
      <c r="AK2300" s="26"/>
      <c r="AL2300" s="26"/>
      <c r="AM2300" s="26"/>
      <c r="AN2300" s="26"/>
      <c r="AO2300" s="26"/>
      <c r="AP2300" s="26"/>
      <c r="AQ2300" s="26"/>
      <c r="AR2300" s="26"/>
      <c r="AS2300" s="26"/>
      <c r="AT2300" s="26"/>
      <c r="AU2300" s="26"/>
      <c r="AV2300" s="26"/>
      <c r="AW2300" s="26"/>
      <c r="AX2300" s="26"/>
      <c r="AY2300" s="26"/>
      <c r="AZ2300" s="26"/>
      <c r="BA2300" s="26"/>
      <c r="BB2300" s="26"/>
      <c r="BC2300" s="26"/>
      <c r="BD2300" s="26"/>
      <c r="BE2300" s="26"/>
      <c r="BF2300" s="26"/>
      <c r="BG2300" s="26"/>
      <c r="BH2300" s="26"/>
    </row>
    <row r="2301">
      <c r="A2301" s="18" t="str">
        <f t="shared" si="1"/>
        <v>The Americas_Costa Rica-The Americas_2012</v>
      </c>
      <c r="B2301" s="19" t="s">
        <v>258</v>
      </c>
      <c r="C2301" s="20" t="s">
        <v>272</v>
      </c>
      <c r="D2301" s="21" t="s">
        <v>91</v>
      </c>
      <c r="E2301" s="22">
        <v>4.1237296807E10</v>
      </c>
      <c r="F2301" s="22">
        <f t="shared" si="2"/>
        <v>8581.636883</v>
      </c>
      <c r="G2301" s="23">
        <v>0.102</v>
      </c>
      <c r="H2301" s="23">
        <v>883.0</v>
      </c>
      <c r="I2301" s="23">
        <v>0.161</v>
      </c>
      <c r="J2301" s="24">
        <f t="shared" si="1323"/>
        <v>4182</v>
      </c>
      <c r="K2301" s="24">
        <f t="shared" si="3"/>
        <v>0.0008702899614</v>
      </c>
      <c r="L2301" s="24">
        <f t="shared" si="1324"/>
        <v>0</v>
      </c>
      <c r="M2301" s="24">
        <f t="shared" si="5"/>
        <v>0</v>
      </c>
      <c r="N2301" s="24">
        <f>IFNA(VLOOKUP(A2301,'HUMAN RESOURCES processed'!$A$2:$M$2692,5,0))</f>
        <v>0.015</v>
      </c>
      <c r="O2301" s="24">
        <f>IFNA(VLOOKUP(A2301,'HUMAN RESOURCES processed'!$A$2:$M$2692,6,0))</f>
        <v>0.009</v>
      </c>
      <c r="P2301" s="24">
        <f>IFNA(VLOOKUP(A2301,'HUMAN RESOURCES processed'!$A$2:$M$2692,7,0))</f>
        <v>82</v>
      </c>
      <c r="Q2301" s="24">
        <f>IFNA(VLOOKUP(A2301,'HUMAN RESOURCES processed'!$A$2:$M$2692,8,0))</f>
        <v>78</v>
      </c>
      <c r="R2301" s="24">
        <f t="shared" si="6"/>
        <v>80</v>
      </c>
      <c r="S2301" s="24">
        <f>IFNA(VLOOKUP(A2301,'HUMAN RESOURCES processed'!$A$2:$M$2692,9,0))</f>
        <v>0.239</v>
      </c>
      <c r="T2301" s="24">
        <f>IFNA(VLOOKUP(A2301,'HUMAN RESOURCES processed'!$A$2:$M$2692,10,0))</f>
        <v>0.692</v>
      </c>
      <c r="U2301" s="24">
        <f>IFNA(VLOOKUP(A2301,'HUMAN RESOURCES processed'!$A$2:$M$2692,11,0))</f>
        <v>0.068</v>
      </c>
      <c r="V2301" s="24">
        <f>IFNA(VLOOKUP(A2301,'HUMAN RESOURCES processed'!$A$2:$M$2692,12,0))</f>
        <v>4805295</v>
      </c>
      <c r="W2301" s="24">
        <f>IFNA(VLOOKUP(A2301,'HUMAN RESOURCES processed'!$A$2:$M$2692,13,0))</f>
        <v>0.739</v>
      </c>
      <c r="X2301" s="24">
        <f>IFNA(VLOOKUP(A2301,'TOURISM processed'!$A$2:$F$2692,5,0))</f>
        <v>2544000000</v>
      </c>
      <c r="Y2301" s="24">
        <f>IFNA(VLOOKUP(A2301,'TOURISM processed'!$A$2:$F$2692,6,0))</f>
        <v>567000000</v>
      </c>
      <c r="Z2301" s="24">
        <f t="shared" si="7"/>
        <v>117.9948369</v>
      </c>
      <c r="AA2301" s="24">
        <f>IFNA(VLOOKUP(A2301,'BUSINESS processed'!A2301:J4991,5,0))</f>
        <v>0.553</v>
      </c>
      <c r="AB2301" s="24">
        <f>IFNA(VLOOKUP(A2301,'BUSINESS processed'!A2301:J4991,6,0))</f>
        <v>60</v>
      </c>
      <c r="AC2301" s="24">
        <f>IFNA(VLOOKUP(A2301,'BUSINESS processed'!A2301:J4991,7,0))</f>
        <v>109</v>
      </c>
      <c r="AD2301" s="24">
        <f>IFNA(VLOOKUP(A2301,'BUSINESS processed'!A2301:J4991,8,0))</f>
        <v>226</v>
      </c>
      <c r="AE2301" s="24">
        <f>IFNA(VLOOKUP(A2301,'BUSINESS processed'!A2301:J4991,9,0))</f>
        <v>0.475</v>
      </c>
      <c r="AF2301" s="27">
        <f>IFNA(VLOOKUP(A2301,'BUSINESS processed'!A2301:J4991,10,0))</f>
        <v>1.119</v>
      </c>
      <c r="AG2301" s="26"/>
      <c r="AH2301" s="26"/>
      <c r="AI2301" s="26"/>
      <c r="AJ2301" s="26"/>
      <c r="AK2301" s="26"/>
      <c r="AL2301" s="26"/>
      <c r="AM2301" s="26"/>
      <c r="AN2301" s="26"/>
      <c r="AO2301" s="26"/>
      <c r="AP2301" s="26"/>
      <c r="AQ2301" s="26"/>
      <c r="AR2301" s="26"/>
      <c r="AS2301" s="26"/>
      <c r="AT2301" s="26"/>
      <c r="AU2301" s="26"/>
      <c r="AV2301" s="26"/>
      <c r="AW2301" s="26"/>
      <c r="AX2301" s="26"/>
      <c r="AY2301" s="26"/>
      <c r="AZ2301" s="26"/>
      <c r="BA2301" s="26"/>
      <c r="BB2301" s="26"/>
      <c r="BC2301" s="26"/>
      <c r="BD2301" s="26"/>
      <c r="BE2301" s="26"/>
      <c r="BF2301" s="26"/>
      <c r="BG2301" s="26"/>
      <c r="BH2301" s="26"/>
    </row>
    <row r="2302">
      <c r="A2302" s="18" t="str">
        <f t="shared" si="1"/>
        <v>The Americas_Cuba-The Americas_2000</v>
      </c>
      <c r="B2302" s="19" t="s">
        <v>258</v>
      </c>
      <c r="C2302" s="20" t="s">
        <v>273</v>
      </c>
      <c r="D2302" s="21" t="s">
        <v>70</v>
      </c>
      <c r="E2302" s="22">
        <v>3.05652E10</v>
      </c>
      <c r="F2302" s="22">
        <f t="shared" si="2"/>
        <v>2744.124479</v>
      </c>
      <c r="G2302" s="23">
        <v>0.061</v>
      </c>
      <c r="H2302" s="23">
        <v>166.0</v>
      </c>
      <c r="I2302" s="39">
        <f t="shared" ref="I2302:I2327" si="1325">IF(AND(C2302=C2301,D2302&gt;D2301),I2301,0)</f>
        <v>0</v>
      </c>
      <c r="J2302" s="24">
        <f>IF(AND( C2302=C2301,D2302&gt;D2301),J2301,0)</f>
        <v>0</v>
      </c>
      <c r="K2302" s="24">
        <f t="shared" si="3"/>
        <v>0</v>
      </c>
      <c r="L2302" s="24">
        <f t="shared" si="1324"/>
        <v>0</v>
      </c>
      <c r="M2302" s="24">
        <f t="shared" si="5"/>
        <v>0</v>
      </c>
      <c r="N2302" s="24">
        <f>IFNA(VLOOKUP(A2302,'HUMAN RESOURCES processed'!$A$2:$M$2692,5,0))</f>
        <v>0.013</v>
      </c>
      <c r="O2302" s="24">
        <f>IFNA(VLOOKUP(A2302,'HUMAN RESOURCES processed'!$A$2:$M$2692,6,0))</f>
        <v>0.007</v>
      </c>
      <c r="P2302" s="24">
        <f>IFNA(VLOOKUP(A2302,'HUMAN RESOURCES processed'!$A$2:$M$2692,7,0))</f>
        <v>79</v>
      </c>
      <c r="Q2302" s="24">
        <f>IFNA(VLOOKUP(A2302,'HUMAN RESOURCES processed'!$A$2:$M$2692,8,0))</f>
        <v>75</v>
      </c>
      <c r="R2302" s="24">
        <f t="shared" si="6"/>
        <v>77</v>
      </c>
      <c r="S2302" s="24">
        <f>IFNA(VLOOKUP(A2302,'HUMAN RESOURCES processed'!$A$2:$M$2692,9,0))</f>
        <v>0.216</v>
      </c>
      <c r="T2302" s="24">
        <f>IFNA(VLOOKUP(A2302,'HUMAN RESOURCES processed'!$A$2:$M$2692,10,0))</f>
        <v>0.685</v>
      </c>
      <c r="U2302" s="24">
        <f>IFNA(VLOOKUP(A2302,'HUMAN RESOURCES processed'!$A$2:$M$2692,11,0))</f>
        <v>0.099</v>
      </c>
      <c r="V2302" s="24">
        <f>IFNA(VLOOKUP(A2302,'HUMAN RESOURCES processed'!$A$2:$M$2692,12,0))</f>
        <v>11138416</v>
      </c>
      <c r="W2302" s="24">
        <f>IFNA(VLOOKUP(A2302,'HUMAN RESOURCES processed'!$A$2:$M$2692,13,0))</f>
        <v>0.753</v>
      </c>
      <c r="X2302" s="24">
        <f>IFNA(VLOOKUP(A2302,'TOURISM processed'!$A$2:$F$2692,5,0))</f>
        <v>1948000000</v>
      </c>
      <c r="Y2302" s="24">
        <f t="shared" ref="Y2302:Y2316" si="1326">IF(AND(C2302=C2301,D2302&gt;D2301),Y2301,0)</f>
        <v>0</v>
      </c>
      <c r="Z2302" s="24">
        <f t="shared" si="7"/>
        <v>0</v>
      </c>
      <c r="AA2302" s="24">
        <f t="shared" ref="AA2302:AA2332" si="1327">IF(AND(C2302=C2301,D2302&gt;D2301),AA2301,0)</f>
        <v>0</v>
      </c>
      <c r="AB2302" s="24">
        <f t="shared" ref="AB2302:AB2332" si="1328">IF(AND(C2302=C2301,D2302&gt;D2301),AB2301,0)</f>
        <v>0</v>
      </c>
      <c r="AC2302" s="24">
        <f t="shared" ref="AC2302:AC2339" si="1329">IF(AND(C2302=C2301,D2302&gt;D2301),AC2301,0)</f>
        <v>0</v>
      </c>
      <c r="AD2302" s="24">
        <f t="shared" ref="AD2302:AD2332" si="1330">IF(AND(C2302=C2301,D2302&gt;D2301),AD2301,0)</f>
        <v>0</v>
      </c>
      <c r="AE2302" s="24">
        <f>IFNA(VLOOKUP(A2302,'BUSINESS processed'!A2302:J4992,9,0))</f>
        <v>0.005</v>
      </c>
      <c r="AF2302" s="27">
        <f>IFNA(VLOOKUP(A2302,'BUSINESS processed'!A2302:J4992,10,0))</f>
        <v>0.001</v>
      </c>
      <c r="AG2302" s="26"/>
      <c r="AH2302" s="26"/>
      <c r="AI2302" s="26"/>
      <c r="AJ2302" s="26"/>
      <c r="AK2302" s="26"/>
      <c r="AL2302" s="26"/>
      <c r="AM2302" s="26"/>
      <c r="AN2302" s="26"/>
      <c r="AO2302" s="26"/>
      <c r="AP2302" s="26"/>
      <c r="AQ2302" s="26"/>
      <c r="AR2302" s="26"/>
      <c r="AS2302" s="26"/>
      <c r="AT2302" s="26"/>
      <c r="AU2302" s="26"/>
      <c r="AV2302" s="26"/>
      <c r="AW2302" s="26"/>
      <c r="AX2302" s="26"/>
      <c r="AY2302" s="26"/>
      <c r="AZ2302" s="26"/>
      <c r="BA2302" s="26"/>
      <c r="BB2302" s="26"/>
      <c r="BC2302" s="26"/>
      <c r="BD2302" s="26"/>
      <c r="BE2302" s="26"/>
      <c r="BF2302" s="26"/>
      <c r="BG2302" s="26"/>
      <c r="BH2302" s="26"/>
    </row>
    <row r="2303">
      <c r="A2303" s="18" t="str">
        <f t="shared" si="1"/>
        <v>The Americas_Cuba-The Americas_2001</v>
      </c>
      <c r="B2303" s="19" t="s">
        <v>258</v>
      </c>
      <c r="C2303" s="20" t="s">
        <v>273</v>
      </c>
      <c r="D2303" s="21" t="s">
        <v>71</v>
      </c>
      <c r="E2303" s="22">
        <v>3.16833E10</v>
      </c>
      <c r="F2303" s="22">
        <f t="shared" si="2"/>
        <v>2835.076661</v>
      </c>
      <c r="G2303" s="23">
        <v>0.063</v>
      </c>
      <c r="H2303" s="23">
        <v>178.0</v>
      </c>
      <c r="I2303" s="39">
        <f t="shared" si="1325"/>
        <v>0</v>
      </c>
      <c r="J2303" s="24">
        <f>IFNA(VLOOKUP(A2303,'ENERGY processed'!$A$2:$H$2692,7,0),"")</f>
        <v>11187</v>
      </c>
      <c r="K2303" s="24">
        <f t="shared" si="3"/>
        <v>0.001001032172</v>
      </c>
      <c r="L2303" s="24">
        <f t="shared" si="1324"/>
        <v>0</v>
      </c>
      <c r="M2303" s="24">
        <f t="shared" si="5"/>
        <v>0</v>
      </c>
      <c r="N2303" s="24">
        <f>IFNA(VLOOKUP(A2303,'HUMAN RESOURCES processed'!$A$2:$M$2692,5,0))</f>
        <v>0.013</v>
      </c>
      <c r="O2303" s="24">
        <f>IFNA(VLOOKUP(A2303,'HUMAN RESOURCES processed'!$A$2:$M$2692,6,0))</f>
        <v>0.006</v>
      </c>
      <c r="P2303" s="24">
        <f>IFNA(VLOOKUP(A2303,'HUMAN RESOURCES processed'!$A$2:$M$2692,7,0))</f>
        <v>79</v>
      </c>
      <c r="Q2303" s="24">
        <f>IFNA(VLOOKUP(A2303,'HUMAN RESOURCES processed'!$A$2:$M$2692,8,0))</f>
        <v>75</v>
      </c>
      <c r="R2303" s="24">
        <f t="shared" si="6"/>
        <v>77</v>
      </c>
      <c r="S2303" s="24">
        <f>IFNA(VLOOKUP(A2303,'HUMAN RESOURCES processed'!$A$2:$M$2692,9,0))</f>
        <v>0.213</v>
      </c>
      <c r="T2303" s="24">
        <f>IFNA(VLOOKUP(A2303,'HUMAN RESOURCES processed'!$A$2:$M$2692,10,0))</f>
        <v>0.687</v>
      </c>
      <c r="U2303" s="24">
        <f>IFNA(VLOOKUP(A2303,'HUMAN RESOURCES processed'!$A$2:$M$2692,11,0))</f>
        <v>0.101</v>
      </c>
      <c r="V2303" s="24">
        <f>IFNA(VLOOKUP(A2303,'HUMAN RESOURCES processed'!$A$2:$M$2692,12,0))</f>
        <v>11175465</v>
      </c>
      <c r="W2303" s="24">
        <f>IFNA(VLOOKUP(A2303,'HUMAN RESOURCES processed'!$A$2:$M$2692,13,0))</f>
        <v>0.756</v>
      </c>
      <c r="X2303" s="24">
        <f>IFNA(VLOOKUP(A2303,'TOURISM processed'!$A$2:$F$2692,5,0))</f>
        <v>1840000000</v>
      </c>
      <c r="Y2303" s="24">
        <f t="shared" si="1326"/>
        <v>0</v>
      </c>
      <c r="Z2303" s="24">
        <f t="shared" si="7"/>
        <v>0</v>
      </c>
      <c r="AA2303" s="24">
        <f t="shared" si="1327"/>
        <v>0</v>
      </c>
      <c r="AB2303" s="24">
        <f t="shared" si="1328"/>
        <v>0</v>
      </c>
      <c r="AC2303" s="24">
        <f t="shared" si="1329"/>
        <v>0</v>
      </c>
      <c r="AD2303" s="24">
        <f t="shared" si="1330"/>
        <v>0</v>
      </c>
      <c r="AE2303" s="24">
        <f>IFNA(VLOOKUP(A2303,'BUSINESS processed'!A2303:J4993,9,0))</f>
        <v>0.011</v>
      </c>
      <c r="AF2303" s="27">
        <f>IFNA(VLOOKUP(A2303,'BUSINESS processed'!A2303:J4993,10,0))</f>
        <v>0.001</v>
      </c>
      <c r="AG2303" s="26"/>
      <c r="AH2303" s="26"/>
      <c r="AI2303" s="26"/>
      <c r="AJ2303" s="26"/>
      <c r="AK2303" s="26"/>
      <c r="AL2303" s="26"/>
      <c r="AM2303" s="26"/>
      <c r="AN2303" s="26"/>
      <c r="AO2303" s="26"/>
      <c r="AP2303" s="26"/>
      <c r="AQ2303" s="26"/>
      <c r="AR2303" s="26"/>
      <c r="AS2303" s="26"/>
      <c r="AT2303" s="26"/>
      <c r="AU2303" s="26"/>
      <c r="AV2303" s="26"/>
      <c r="AW2303" s="26"/>
      <c r="AX2303" s="26"/>
      <c r="AY2303" s="26"/>
      <c r="AZ2303" s="26"/>
      <c r="BA2303" s="26"/>
      <c r="BB2303" s="26"/>
      <c r="BC2303" s="26"/>
      <c r="BD2303" s="26"/>
      <c r="BE2303" s="26"/>
      <c r="BF2303" s="26"/>
      <c r="BG2303" s="26"/>
      <c r="BH2303" s="26"/>
    </row>
    <row r="2304">
      <c r="A2304" s="18" t="str">
        <f t="shared" si="1"/>
        <v>The Americas_Cuba-The Americas_2002</v>
      </c>
      <c r="B2304" s="19" t="s">
        <v>258</v>
      </c>
      <c r="C2304" s="20" t="s">
        <v>273</v>
      </c>
      <c r="D2304" s="21" t="s">
        <v>72</v>
      </c>
      <c r="E2304" s="22">
        <v>3.35904E10</v>
      </c>
      <c r="F2304" s="22">
        <f t="shared" si="2"/>
        <v>2995.899528</v>
      </c>
      <c r="G2304" s="23">
        <v>0.065</v>
      </c>
      <c r="H2304" s="23">
        <v>195.0</v>
      </c>
      <c r="I2304" s="39">
        <f t="shared" si="1325"/>
        <v>0</v>
      </c>
      <c r="J2304" s="24">
        <f>IFNA(VLOOKUP(A2304,'ENERGY processed'!$A$2:$H$2692,7,0),"")</f>
        <v>11308</v>
      </c>
      <c r="K2304" s="24">
        <f t="shared" si="3"/>
        <v>0.001008551011</v>
      </c>
      <c r="L2304" s="24">
        <f>IFNA(VLOOKUP(A2304,'ENERGY processed'!$A$2:$H$2692,8,0),"")</f>
        <v>38364</v>
      </c>
      <c r="M2304" s="24">
        <f t="shared" si="5"/>
        <v>0.003421652898</v>
      </c>
      <c r="N2304" s="24">
        <f>IFNA(VLOOKUP(A2304,'HUMAN RESOURCES processed'!$A$2:$M$2692,5,0))</f>
        <v>0.012</v>
      </c>
      <c r="O2304" s="24">
        <f>IFNA(VLOOKUP(A2304,'HUMAN RESOURCES processed'!$A$2:$M$2692,6,0))</f>
        <v>0.006</v>
      </c>
      <c r="P2304" s="24">
        <f>IFNA(VLOOKUP(A2304,'HUMAN RESOURCES processed'!$A$2:$M$2692,7,0))</f>
        <v>79</v>
      </c>
      <c r="Q2304" s="24">
        <f>IFNA(VLOOKUP(A2304,'HUMAN RESOURCES processed'!$A$2:$M$2692,8,0))</f>
        <v>75</v>
      </c>
      <c r="R2304" s="24">
        <f t="shared" si="6"/>
        <v>77</v>
      </c>
      <c r="S2304" s="24">
        <f>IFNA(VLOOKUP(A2304,'HUMAN RESOURCES processed'!$A$2:$M$2692,9,0))</f>
        <v>0.209</v>
      </c>
      <c r="T2304" s="24">
        <f>IFNA(VLOOKUP(A2304,'HUMAN RESOURCES processed'!$A$2:$M$2692,10,0))</f>
        <v>0.689</v>
      </c>
      <c r="U2304" s="24">
        <f>IFNA(VLOOKUP(A2304,'HUMAN RESOURCES processed'!$A$2:$M$2692,11,0))</f>
        <v>0.103</v>
      </c>
      <c r="V2304" s="24">
        <f>IFNA(VLOOKUP(A2304,'HUMAN RESOURCES processed'!$A$2:$M$2692,12,0))</f>
        <v>11212125</v>
      </c>
      <c r="W2304" s="24">
        <f>IFNA(VLOOKUP(A2304,'HUMAN RESOURCES processed'!$A$2:$M$2692,13,0))</f>
        <v>0.758</v>
      </c>
      <c r="X2304" s="24">
        <f>IFNA(VLOOKUP(A2304,'TOURISM processed'!$A$2:$F$2692,5,0))</f>
        <v>1769000000</v>
      </c>
      <c r="Y2304" s="24">
        <f t="shared" si="1326"/>
        <v>0</v>
      </c>
      <c r="Z2304" s="24">
        <f t="shared" si="7"/>
        <v>0</v>
      </c>
      <c r="AA2304" s="24">
        <f t="shared" si="1327"/>
        <v>0</v>
      </c>
      <c r="AB2304" s="24">
        <f t="shared" si="1328"/>
        <v>0</v>
      </c>
      <c r="AC2304" s="24">
        <f t="shared" si="1329"/>
        <v>0</v>
      </c>
      <c r="AD2304" s="24">
        <f t="shared" si="1330"/>
        <v>0</v>
      </c>
      <c r="AE2304" s="24">
        <f>IFNA(VLOOKUP(A2304,'BUSINESS processed'!A2304:J4994,9,0))</f>
        <v>0.038</v>
      </c>
      <c r="AF2304" s="27">
        <f>IFNA(VLOOKUP(A2304,'BUSINESS processed'!A2304:J4994,10,0))</f>
        <v>0.002</v>
      </c>
      <c r="AG2304" s="26"/>
      <c r="AH2304" s="26"/>
      <c r="AI2304" s="26"/>
      <c r="AJ2304" s="26"/>
      <c r="AK2304" s="26"/>
      <c r="AL2304" s="26"/>
      <c r="AM2304" s="26"/>
      <c r="AN2304" s="26"/>
      <c r="AO2304" s="26"/>
      <c r="AP2304" s="26"/>
      <c r="AQ2304" s="26"/>
      <c r="AR2304" s="26"/>
      <c r="AS2304" s="26"/>
      <c r="AT2304" s="26"/>
      <c r="AU2304" s="26"/>
      <c r="AV2304" s="26"/>
      <c r="AW2304" s="26"/>
      <c r="AX2304" s="26"/>
      <c r="AY2304" s="26"/>
      <c r="AZ2304" s="26"/>
      <c r="BA2304" s="26"/>
      <c r="BB2304" s="26"/>
      <c r="BC2304" s="26"/>
      <c r="BD2304" s="26"/>
      <c r="BE2304" s="26"/>
      <c r="BF2304" s="26"/>
      <c r="BG2304" s="26"/>
      <c r="BH2304" s="26"/>
    </row>
    <row r="2305">
      <c r="A2305" s="18" t="str">
        <f t="shared" si="1"/>
        <v>The Americas_Cuba-The Americas_2003</v>
      </c>
      <c r="B2305" s="19" t="s">
        <v>258</v>
      </c>
      <c r="C2305" s="20" t="s">
        <v>273</v>
      </c>
      <c r="D2305" s="21" t="s">
        <v>74</v>
      </c>
      <c r="E2305" s="22">
        <v>3.59015E10</v>
      </c>
      <c r="F2305" s="22">
        <f t="shared" si="2"/>
        <v>3192.400519</v>
      </c>
      <c r="G2305" s="23">
        <v>0.063</v>
      </c>
      <c r="H2305" s="23">
        <v>202.0</v>
      </c>
      <c r="I2305" s="39">
        <f t="shared" si="1325"/>
        <v>0</v>
      </c>
      <c r="J2305" s="24">
        <f>IFNA(VLOOKUP(A2305,'ENERGY processed'!$A$2:$H$2692,7,0),"")</f>
        <v>12346</v>
      </c>
      <c r="K2305" s="24">
        <f t="shared" si="3"/>
        <v>0.001097819779</v>
      </c>
      <c r="L2305" s="24">
        <f>IFNA(VLOOKUP(A2305,'ENERGY processed'!$A$2:$H$2692,8,0),"")</f>
        <v>29901</v>
      </c>
      <c r="M2305" s="24">
        <f t="shared" si="5"/>
        <v>0.002658829517</v>
      </c>
      <c r="N2305" s="24">
        <f>IFNA(VLOOKUP(A2305,'HUMAN RESOURCES processed'!$A$2:$M$2692,5,0))</f>
        <v>0.012</v>
      </c>
      <c r="O2305" s="24">
        <f>IFNA(VLOOKUP(A2305,'HUMAN RESOURCES processed'!$A$2:$M$2692,6,0))</f>
        <v>0.006</v>
      </c>
      <c r="P2305" s="24">
        <f>IFNA(VLOOKUP(A2305,'HUMAN RESOURCES processed'!$A$2:$M$2692,7,0))</f>
        <v>79</v>
      </c>
      <c r="Q2305" s="24">
        <f>IFNA(VLOOKUP(A2305,'HUMAN RESOURCES processed'!$A$2:$M$2692,8,0))</f>
        <v>75</v>
      </c>
      <c r="R2305" s="24">
        <f t="shared" si="6"/>
        <v>77</v>
      </c>
      <c r="S2305" s="24">
        <f>IFNA(VLOOKUP(A2305,'HUMAN RESOURCES processed'!$A$2:$M$2692,9,0))</f>
        <v>0.204</v>
      </c>
      <c r="T2305" s="24">
        <f>IFNA(VLOOKUP(A2305,'HUMAN RESOURCES processed'!$A$2:$M$2692,10,0))</f>
        <v>0.691</v>
      </c>
      <c r="U2305" s="24">
        <f>IFNA(VLOOKUP(A2305,'HUMAN RESOURCES processed'!$A$2:$M$2692,11,0))</f>
        <v>0.105</v>
      </c>
      <c r="V2305" s="24">
        <f>IFNA(VLOOKUP(A2305,'HUMAN RESOURCES processed'!$A$2:$M$2692,12,0))</f>
        <v>11245926</v>
      </c>
      <c r="W2305" s="24">
        <f>IFNA(VLOOKUP(A2305,'HUMAN RESOURCES processed'!$A$2:$M$2692,13,0))</f>
        <v>0.759</v>
      </c>
      <c r="X2305" s="24">
        <f>IFNA(VLOOKUP(A2305,'TOURISM processed'!$A$2:$F$2692,5,0))</f>
        <v>1999000000</v>
      </c>
      <c r="Y2305" s="24">
        <f t="shared" si="1326"/>
        <v>0</v>
      </c>
      <c r="Z2305" s="24">
        <f t="shared" si="7"/>
        <v>0</v>
      </c>
      <c r="AA2305" s="24">
        <f t="shared" si="1327"/>
        <v>0</v>
      </c>
      <c r="AB2305" s="24">
        <f t="shared" si="1328"/>
        <v>0</v>
      </c>
      <c r="AC2305" s="24">
        <f t="shared" si="1329"/>
        <v>0</v>
      </c>
      <c r="AD2305" s="24">
        <f t="shared" si="1330"/>
        <v>0</v>
      </c>
      <c r="AE2305" s="24">
        <f>IFNA(VLOOKUP(A2305,'BUSINESS processed'!A2305:J4995,9,0))</f>
        <v>0.052</v>
      </c>
      <c r="AF2305" s="27">
        <f>IFNA(VLOOKUP(A2305,'BUSINESS processed'!A2305:J4995,10,0))</f>
        <v>0.003</v>
      </c>
      <c r="AG2305" s="26"/>
      <c r="AH2305" s="26"/>
      <c r="AI2305" s="26"/>
      <c r="AJ2305" s="26"/>
      <c r="AK2305" s="26"/>
      <c r="AL2305" s="26"/>
      <c r="AM2305" s="26"/>
      <c r="AN2305" s="26"/>
      <c r="AO2305" s="26"/>
      <c r="AP2305" s="26"/>
      <c r="AQ2305" s="26"/>
      <c r="AR2305" s="26"/>
      <c r="AS2305" s="26"/>
      <c r="AT2305" s="26"/>
      <c r="AU2305" s="26"/>
      <c r="AV2305" s="26"/>
      <c r="AW2305" s="26"/>
      <c r="AX2305" s="26"/>
      <c r="AY2305" s="26"/>
      <c r="AZ2305" s="26"/>
      <c r="BA2305" s="26"/>
      <c r="BB2305" s="26"/>
      <c r="BC2305" s="26"/>
      <c r="BD2305" s="26"/>
      <c r="BE2305" s="26"/>
      <c r="BF2305" s="26"/>
      <c r="BG2305" s="26"/>
      <c r="BH2305" s="26"/>
    </row>
    <row r="2306">
      <c r="A2306" s="18" t="str">
        <f t="shared" si="1"/>
        <v>The Americas_Cuba-The Americas_2004</v>
      </c>
      <c r="B2306" s="19" t="s">
        <v>258</v>
      </c>
      <c r="C2306" s="20" t="s">
        <v>273</v>
      </c>
      <c r="D2306" s="21" t="s">
        <v>83</v>
      </c>
      <c r="E2306" s="22">
        <v>3.82028E10</v>
      </c>
      <c r="F2306" s="22">
        <f t="shared" si="2"/>
        <v>3388.766954</v>
      </c>
      <c r="G2306" s="23">
        <v>0.061</v>
      </c>
      <c r="H2306" s="23">
        <v>209.0</v>
      </c>
      <c r="I2306" s="39">
        <f t="shared" si="1325"/>
        <v>0</v>
      </c>
      <c r="J2306" s="24">
        <f>IFNA(VLOOKUP(A2306,'ENERGY processed'!$A$2:$H$2692,7,0),"")</f>
        <v>11577</v>
      </c>
      <c r="K2306" s="24">
        <f t="shared" si="3"/>
        <v>0.001026934021</v>
      </c>
      <c r="L2306" s="24">
        <f>IFNA(VLOOKUP(A2306,'ENERGY processed'!$A$2:$H$2692,8,0),"")</f>
        <v>27948</v>
      </c>
      <c r="M2306" s="24">
        <f t="shared" si="5"/>
        <v>0.002479118254</v>
      </c>
      <c r="N2306" s="24">
        <f>IFNA(VLOOKUP(A2306,'HUMAN RESOURCES processed'!$A$2:$M$2692,5,0))</f>
        <v>0.012</v>
      </c>
      <c r="O2306" s="24">
        <f>IFNA(VLOOKUP(A2306,'HUMAN RESOURCES processed'!$A$2:$M$2692,6,0))</f>
        <v>0.006</v>
      </c>
      <c r="P2306" s="24">
        <f>IFNA(VLOOKUP(A2306,'HUMAN RESOURCES processed'!$A$2:$M$2692,7,0))</f>
        <v>80</v>
      </c>
      <c r="Q2306" s="24">
        <f>IFNA(VLOOKUP(A2306,'HUMAN RESOURCES processed'!$A$2:$M$2692,8,0))</f>
        <v>76</v>
      </c>
      <c r="R2306" s="24">
        <f t="shared" si="6"/>
        <v>78</v>
      </c>
      <c r="S2306" s="24">
        <f>IFNA(VLOOKUP(A2306,'HUMAN RESOURCES processed'!$A$2:$M$2692,9,0))</f>
        <v>0.199</v>
      </c>
      <c r="T2306" s="24">
        <f>IFNA(VLOOKUP(A2306,'HUMAN RESOURCES processed'!$A$2:$M$2692,10,0))</f>
        <v>0.694</v>
      </c>
      <c r="U2306" s="24">
        <f>IFNA(VLOOKUP(A2306,'HUMAN RESOURCES processed'!$A$2:$M$2692,11,0))</f>
        <v>0.107</v>
      </c>
      <c r="V2306" s="24">
        <f>IFNA(VLOOKUP(A2306,'HUMAN RESOURCES processed'!$A$2:$M$2692,12,0))</f>
        <v>11273363</v>
      </c>
      <c r="W2306" s="24">
        <f>IFNA(VLOOKUP(A2306,'HUMAN RESOURCES processed'!$A$2:$M$2692,13,0))</f>
        <v>0.76</v>
      </c>
      <c r="X2306" s="24">
        <f>IFNA(VLOOKUP(A2306,'TOURISM processed'!$A$2:$F$2692,5,0))</f>
        <v>2114000000</v>
      </c>
      <c r="Y2306" s="24">
        <f t="shared" si="1326"/>
        <v>0</v>
      </c>
      <c r="Z2306" s="24">
        <f t="shared" si="7"/>
        <v>0</v>
      </c>
      <c r="AA2306" s="24">
        <f t="shared" si="1327"/>
        <v>0</v>
      </c>
      <c r="AB2306" s="24">
        <f t="shared" si="1328"/>
        <v>0</v>
      </c>
      <c r="AC2306" s="24">
        <f t="shared" si="1329"/>
        <v>0</v>
      </c>
      <c r="AD2306" s="24">
        <f t="shared" si="1330"/>
        <v>0</v>
      </c>
      <c r="AE2306" s="24">
        <f>IFNA(VLOOKUP(A2306,'BUSINESS processed'!A2306:J4996,9,0))</f>
        <v>0.084</v>
      </c>
      <c r="AF2306" s="27">
        <f>IFNA(VLOOKUP(A2306,'BUSINESS processed'!A2306:J4996,10,0))</f>
        <v>0.007</v>
      </c>
      <c r="AG2306" s="26"/>
      <c r="AH2306" s="26"/>
      <c r="AI2306" s="26"/>
      <c r="AJ2306" s="26"/>
      <c r="AK2306" s="26"/>
      <c r="AL2306" s="26"/>
      <c r="AM2306" s="26"/>
      <c r="AN2306" s="26"/>
      <c r="AO2306" s="26"/>
      <c r="AP2306" s="26"/>
      <c r="AQ2306" s="26"/>
      <c r="AR2306" s="26"/>
      <c r="AS2306" s="26"/>
      <c r="AT2306" s="26"/>
      <c r="AU2306" s="26"/>
      <c r="AV2306" s="26"/>
      <c r="AW2306" s="26"/>
      <c r="AX2306" s="26"/>
      <c r="AY2306" s="26"/>
      <c r="AZ2306" s="26"/>
      <c r="BA2306" s="26"/>
      <c r="BB2306" s="26"/>
      <c r="BC2306" s="26"/>
      <c r="BD2306" s="26"/>
      <c r="BE2306" s="26"/>
      <c r="BF2306" s="26"/>
      <c r="BG2306" s="26"/>
      <c r="BH2306" s="26"/>
    </row>
    <row r="2307">
      <c r="A2307" s="18" t="str">
        <f t="shared" si="1"/>
        <v>The Americas_Cuba-The Americas_2005</v>
      </c>
      <c r="B2307" s="19" t="s">
        <v>258</v>
      </c>
      <c r="C2307" s="20" t="s">
        <v>273</v>
      </c>
      <c r="D2307" s="21" t="s">
        <v>84</v>
      </c>
      <c r="E2307" s="22">
        <v>4.26442E10</v>
      </c>
      <c r="F2307" s="22">
        <f t="shared" si="2"/>
        <v>3776.470549</v>
      </c>
      <c r="G2307" s="23">
        <v>0.081</v>
      </c>
      <c r="H2307" s="23">
        <v>306.0</v>
      </c>
      <c r="I2307" s="39">
        <f t="shared" si="1325"/>
        <v>0</v>
      </c>
      <c r="J2307" s="24">
        <f>IFNA(VLOOKUP(A2307,'ENERGY processed'!$A$2:$H$2692,7,0),"")</f>
        <v>11312</v>
      </c>
      <c r="K2307" s="24">
        <f t="shared" si="3"/>
        <v>0.001001764246</v>
      </c>
      <c r="L2307" s="24">
        <f>IFNA(VLOOKUP(A2307,'ENERGY processed'!$A$2:$H$2692,8,0),"")</f>
        <v>25005</v>
      </c>
      <c r="M2307" s="24">
        <f t="shared" si="5"/>
        <v>0.002214384279</v>
      </c>
      <c r="N2307" s="24">
        <f>IFNA(VLOOKUP(A2307,'HUMAN RESOURCES processed'!$A$2:$M$2692,5,0))</f>
        <v>0.011</v>
      </c>
      <c r="O2307" s="24">
        <f>IFNA(VLOOKUP(A2307,'HUMAN RESOURCES processed'!$A$2:$M$2692,6,0))</f>
        <v>0.005</v>
      </c>
      <c r="P2307" s="24">
        <f>IFNA(VLOOKUP(A2307,'HUMAN RESOURCES processed'!$A$2:$M$2692,7,0))</f>
        <v>80</v>
      </c>
      <c r="Q2307" s="24">
        <f>IFNA(VLOOKUP(A2307,'HUMAN RESOURCES processed'!$A$2:$M$2692,8,0))</f>
        <v>76</v>
      </c>
      <c r="R2307" s="24">
        <f t="shared" si="6"/>
        <v>78</v>
      </c>
      <c r="S2307" s="24">
        <f>IFNA(VLOOKUP(A2307,'HUMAN RESOURCES processed'!$A$2:$M$2692,9,0))</f>
        <v>0.195</v>
      </c>
      <c r="T2307" s="24">
        <f>IFNA(VLOOKUP(A2307,'HUMAN RESOURCES processed'!$A$2:$M$2692,10,0))</f>
        <v>0.696</v>
      </c>
      <c r="U2307" s="24">
        <f>IFNA(VLOOKUP(A2307,'HUMAN RESOURCES processed'!$A$2:$M$2692,11,0))</f>
        <v>0.11</v>
      </c>
      <c r="V2307" s="24">
        <f>IFNA(VLOOKUP(A2307,'HUMAN RESOURCES processed'!$A$2:$M$2692,12,0))</f>
        <v>11292078</v>
      </c>
      <c r="W2307" s="24">
        <f>IFNA(VLOOKUP(A2307,'HUMAN RESOURCES processed'!$A$2:$M$2692,13,0))</f>
        <v>0.761</v>
      </c>
      <c r="X2307" s="24">
        <f>IFNA(VLOOKUP(A2307,'TOURISM processed'!$A$2:$F$2692,5,0))</f>
        <v>2591000000</v>
      </c>
      <c r="Y2307" s="24">
        <f t="shared" si="1326"/>
        <v>0</v>
      </c>
      <c r="Z2307" s="24">
        <f t="shared" si="7"/>
        <v>0</v>
      </c>
      <c r="AA2307" s="24">
        <f t="shared" si="1327"/>
        <v>0</v>
      </c>
      <c r="AB2307" s="24">
        <f t="shared" si="1328"/>
        <v>0</v>
      </c>
      <c r="AC2307" s="24">
        <f t="shared" si="1329"/>
        <v>0</v>
      </c>
      <c r="AD2307" s="24">
        <f t="shared" si="1330"/>
        <v>0</v>
      </c>
      <c r="AE2307" s="24">
        <f>IFNA(VLOOKUP(A2307,'BUSINESS processed'!A2307:J4997,9,0))</f>
        <v>0.097</v>
      </c>
      <c r="AF2307" s="27">
        <f>IFNA(VLOOKUP(A2307,'BUSINESS processed'!A2307:J4997,10,0))</f>
        <v>0.012</v>
      </c>
      <c r="AG2307" s="26"/>
      <c r="AH2307" s="26"/>
      <c r="AI2307" s="26"/>
      <c r="AJ2307" s="26"/>
      <c r="AK2307" s="26"/>
      <c r="AL2307" s="26"/>
      <c r="AM2307" s="26"/>
      <c r="AN2307" s="26"/>
      <c r="AO2307" s="26"/>
      <c r="AP2307" s="26"/>
      <c r="AQ2307" s="26"/>
      <c r="AR2307" s="26"/>
      <c r="AS2307" s="26"/>
      <c r="AT2307" s="26"/>
      <c r="AU2307" s="26"/>
      <c r="AV2307" s="26"/>
      <c r="AW2307" s="26"/>
      <c r="AX2307" s="26"/>
      <c r="AY2307" s="26"/>
      <c r="AZ2307" s="26"/>
      <c r="BA2307" s="26"/>
      <c r="BB2307" s="26"/>
      <c r="BC2307" s="26"/>
      <c r="BD2307" s="26"/>
      <c r="BE2307" s="26"/>
      <c r="BF2307" s="26"/>
      <c r="BG2307" s="26"/>
      <c r="BH2307" s="26"/>
    </row>
    <row r="2308">
      <c r="A2308" s="18" t="str">
        <f t="shared" si="1"/>
        <v>The Americas_Cuba-The Americas_2006</v>
      </c>
      <c r="B2308" s="19" t="s">
        <v>258</v>
      </c>
      <c r="C2308" s="20" t="s">
        <v>273</v>
      </c>
      <c r="D2308" s="21" t="s">
        <v>85</v>
      </c>
      <c r="E2308" s="22">
        <v>5.27421E10</v>
      </c>
      <c r="F2308" s="22">
        <f t="shared" si="2"/>
        <v>4666.988169</v>
      </c>
      <c r="G2308" s="23">
        <v>0.077</v>
      </c>
      <c r="H2308" s="23">
        <v>360.0</v>
      </c>
      <c r="I2308" s="39">
        <f t="shared" si="1325"/>
        <v>0</v>
      </c>
      <c r="J2308" s="24">
        <f>IFNA(VLOOKUP(A2308,'ENERGY processed'!$A$2:$H$2692,7,0),"")</f>
        <v>10137</v>
      </c>
      <c r="K2308" s="24">
        <f t="shared" si="3"/>
        <v>0.0008969923282</v>
      </c>
      <c r="L2308" s="24">
        <f>IFNA(VLOOKUP(A2308,'ENERGY processed'!$A$2:$H$2692,8,0),"")</f>
        <v>26736</v>
      </c>
      <c r="M2308" s="24">
        <f t="shared" si="5"/>
        <v>0.002365787401</v>
      </c>
      <c r="N2308" s="24">
        <f>IFNA(VLOOKUP(A2308,'HUMAN RESOURCES processed'!$A$2:$M$2692,5,0))</f>
        <v>0.011</v>
      </c>
      <c r="O2308" s="24">
        <f>IFNA(VLOOKUP(A2308,'HUMAN RESOURCES processed'!$A$2:$M$2692,6,0))</f>
        <v>0.005</v>
      </c>
      <c r="P2308" s="24">
        <f>IFNA(VLOOKUP(A2308,'HUMAN RESOURCES processed'!$A$2:$M$2692,7,0))</f>
        <v>80</v>
      </c>
      <c r="Q2308" s="24">
        <f>IFNA(VLOOKUP(A2308,'HUMAN RESOURCES processed'!$A$2:$M$2692,8,0))</f>
        <v>76</v>
      </c>
      <c r="R2308" s="24">
        <f t="shared" si="6"/>
        <v>78</v>
      </c>
      <c r="S2308" s="24">
        <f>IFNA(VLOOKUP(A2308,'HUMAN RESOURCES processed'!$A$2:$M$2692,9,0))</f>
        <v>0.19</v>
      </c>
      <c r="T2308" s="24">
        <f>IFNA(VLOOKUP(A2308,'HUMAN RESOURCES processed'!$A$2:$M$2692,10,0))</f>
        <v>0.698</v>
      </c>
      <c r="U2308" s="24">
        <f>IFNA(VLOOKUP(A2308,'HUMAN RESOURCES processed'!$A$2:$M$2692,11,0))</f>
        <v>0.112</v>
      </c>
      <c r="V2308" s="24">
        <f>IFNA(VLOOKUP(A2308,'HUMAN RESOURCES processed'!$A$2:$M$2692,12,0))</f>
        <v>11301100</v>
      </c>
      <c r="W2308" s="24">
        <f>IFNA(VLOOKUP(A2308,'HUMAN RESOURCES processed'!$A$2:$M$2692,13,0))</f>
        <v>0.762</v>
      </c>
      <c r="X2308" s="24">
        <f>IFNA(VLOOKUP(A2308,'TOURISM processed'!$A$2:$F$2692,5,0))</f>
        <v>2414000000</v>
      </c>
      <c r="Y2308" s="24">
        <f t="shared" si="1326"/>
        <v>0</v>
      </c>
      <c r="Z2308" s="24">
        <f t="shared" si="7"/>
        <v>0</v>
      </c>
      <c r="AA2308" s="24">
        <f t="shared" si="1327"/>
        <v>0</v>
      </c>
      <c r="AB2308" s="24">
        <f t="shared" si="1328"/>
        <v>0</v>
      </c>
      <c r="AC2308" s="24">
        <f t="shared" si="1329"/>
        <v>0</v>
      </c>
      <c r="AD2308" s="24">
        <f t="shared" si="1330"/>
        <v>0</v>
      </c>
      <c r="AE2308" s="24">
        <f>IFNA(VLOOKUP(A2308,'BUSINESS processed'!A2308:J4998,9,0))</f>
        <v>0.112</v>
      </c>
      <c r="AF2308" s="27">
        <f>IFNA(VLOOKUP(A2308,'BUSINESS processed'!A2308:J4998,10,0))</f>
        <v>0.014</v>
      </c>
      <c r="AG2308" s="26"/>
      <c r="AH2308" s="26"/>
      <c r="AI2308" s="26"/>
      <c r="AJ2308" s="26"/>
      <c r="AK2308" s="26"/>
      <c r="AL2308" s="26"/>
      <c r="AM2308" s="26"/>
      <c r="AN2308" s="26"/>
      <c r="AO2308" s="26"/>
      <c r="AP2308" s="26"/>
      <c r="AQ2308" s="26"/>
      <c r="AR2308" s="26"/>
      <c r="AS2308" s="26"/>
      <c r="AT2308" s="26"/>
      <c r="AU2308" s="26"/>
      <c r="AV2308" s="26"/>
      <c r="AW2308" s="26"/>
      <c r="AX2308" s="26"/>
      <c r="AY2308" s="26"/>
      <c r="AZ2308" s="26"/>
      <c r="BA2308" s="26"/>
      <c r="BB2308" s="26"/>
      <c r="BC2308" s="26"/>
      <c r="BD2308" s="26"/>
      <c r="BE2308" s="26"/>
      <c r="BF2308" s="26"/>
      <c r="BG2308" s="26"/>
      <c r="BH2308" s="26"/>
    </row>
    <row r="2309">
      <c r="A2309" s="18" t="str">
        <f t="shared" si="1"/>
        <v>The Americas_Cuba-The Americas_2007</v>
      </c>
      <c r="B2309" s="19" t="s">
        <v>258</v>
      </c>
      <c r="C2309" s="20" t="s">
        <v>273</v>
      </c>
      <c r="D2309" s="21" t="s">
        <v>86</v>
      </c>
      <c r="E2309" s="22">
        <v>5.86035E10</v>
      </c>
      <c r="F2309" s="22">
        <f t="shared" si="2"/>
        <v>5185.382272</v>
      </c>
      <c r="G2309" s="23">
        <v>0.104</v>
      </c>
      <c r="H2309" s="23">
        <v>587.0</v>
      </c>
      <c r="I2309" s="39">
        <f t="shared" si="1325"/>
        <v>0</v>
      </c>
      <c r="J2309" s="24">
        <f>IFNA(VLOOKUP(A2309,'ENERGY processed'!$A$2:$H$2692,7,0),"")</f>
        <v>11243.5</v>
      </c>
      <c r="K2309" s="24">
        <f t="shared" si="3"/>
        <v>0.0009948526209</v>
      </c>
      <c r="L2309" s="24">
        <f>IFNA(VLOOKUP(A2309,'ENERGY processed'!$A$2:$H$2692,8,0),"")</f>
        <v>26048.5</v>
      </c>
      <c r="M2309" s="24">
        <f t="shared" si="5"/>
        <v>0.002304835549</v>
      </c>
      <c r="N2309" s="24">
        <f>IFNA(VLOOKUP(A2309,'HUMAN RESOURCES processed'!$A$2:$M$2692,5,0))</f>
        <v>0.011</v>
      </c>
      <c r="O2309" s="24">
        <f>IFNA(VLOOKUP(A2309,'HUMAN RESOURCES processed'!$A$2:$M$2692,6,0))</f>
        <v>0.005</v>
      </c>
      <c r="P2309" s="24">
        <f>IFNA(VLOOKUP(A2309,'HUMAN RESOURCES processed'!$A$2:$M$2692,7,0))</f>
        <v>80</v>
      </c>
      <c r="Q2309" s="24">
        <f>IFNA(VLOOKUP(A2309,'HUMAN RESOURCES processed'!$A$2:$M$2692,8,0))</f>
        <v>76</v>
      </c>
      <c r="R2309" s="24">
        <f t="shared" si="6"/>
        <v>78</v>
      </c>
      <c r="S2309" s="24">
        <f>IFNA(VLOOKUP(A2309,'HUMAN RESOURCES processed'!$A$2:$M$2692,9,0))</f>
        <v>0.186</v>
      </c>
      <c r="T2309" s="24">
        <f>IFNA(VLOOKUP(A2309,'HUMAN RESOURCES processed'!$A$2:$M$2692,10,0))</f>
        <v>0.699</v>
      </c>
      <c r="U2309" s="24">
        <f>IFNA(VLOOKUP(A2309,'HUMAN RESOURCES processed'!$A$2:$M$2692,11,0))</f>
        <v>0.115</v>
      </c>
      <c r="V2309" s="24">
        <f>IFNA(VLOOKUP(A2309,'HUMAN RESOURCES processed'!$A$2:$M$2692,12,0))</f>
        <v>11301674</v>
      </c>
      <c r="W2309" s="24">
        <f>IFNA(VLOOKUP(A2309,'HUMAN RESOURCES processed'!$A$2:$M$2692,13,0))</f>
        <v>0.763</v>
      </c>
      <c r="X2309" s="24">
        <f>IFNA(VLOOKUP(A2309,'TOURISM processed'!$A$2:$F$2692,5,0))</f>
        <v>2415000000</v>
      </c>
      <c r="Y2309" s="24">
        <f t="shared" si="1326"/>
        <v>0</v>
      </c>
      <c r="Z2309" s="24">
        <f t="shared" si="7"/>
        <v>0</v>
      </c>
      <c r="AA2309" s="24">
        <f t="shared" si="1327"/>
        <v>0</v>
      </c>
      <c r="AB2309" s="24">
        <f t="shared" si="1328"/>
        <v>0</v>
      </c>
      <c r="AC2309" s="24">
        <f t="shared" si="1329"/>
        <v>0</v>
      </c>
      <c r="AD2309" s="24">
        <f t="shared" si="1330"/>
        <v>0</v>
      </c>
      <c r="AE2309" s="24">
        <f>IFNA(VLOOKUP(A2309,'BUSINESS processed'!A2309:J4999,9,0))</f>
        <v>0.117</v>
      </c>
      <c r="AF2309" s="27">
        <f>IFNA(VLOOKUP(A2309,'BUSINESS processed'!A2309:J4999,10,0))</f>
        <v>0.018</v>
      </c>
      <c r="AG2309" s="26"/>
      <c r="AH2309" s="26"/>
      <c r="AI2309" s="26"/>
      <c r="AJ2309" s="26"/>
      <c r="AK2309" s="26"/>
      <c r="AL2309" s="26"/>
      <c r="AM2309" s="26"/>
      <c r="AN2309" s="26"/>
      <c r="AO2309" s="26"/>
      <c r="AP2309" s="26"/>
      <c r="AQ2309" s="26"/>
      <c r="AR2309" s="26"/>
      <c r="AS2309" s="26"/>
      <c r="AT2309" s="26"/>
      <c r="AU2309" s="26"/>
      <c r="AV2309" s="26"/>
      <c r="AW2309" s="26"/>
      <c r="AX2309" s="26"/>
      <c r="AY2309" s="26"/>
      <c r="AZ2309" s="26"/>
      <c r="BA2309" s="26"/>
      <c r="BB2309" s="26"/>
      <c r="BC2309" s="26"/>
      <c r="BD2309" s="26"/>
      <c r="BE2309" s="26"/>
      <c r="BF2309" s="26"/>
      <c r="BG2309" s="26"/>
      <c r="BH2309" s="26"/>
    </row>
    <row r="2310">
      <c r="A2310" s="18" t="str">
        <f t="shared" si="1"/>
        <v>The Americas_Cuba-The Americas_2008</v>
      </c>
      <c r="B2310" s="19" t="s">
        <v>258</v>
      </c>
      <c r="C2310" s="20" t="s">
        <v>273</v>
      </c>
      <c r="D2310" s="21" t="s">
        <v>87</v>
      </c>
      <c r="E2310" s="22">
        <v>6.08062E10</v>
      </c>
      <c r="F2310" s="22">
        <f t="shared" si="2"/>
        <v>5382.815961</v>
      </c>
      <c r="G2310" s="23">
        <v>0.108</v>
      </c>
      <c r="H2310" s="23">
        <v>584.0</v>
      </c>
      <c r="I2310" s="39">
        <f t="shared" si="1325"/>
        <v>0</v>
      </c>
      <c r="J2310" s="24">
        <f>IF(AND( C2310=C2309,D2310&gt;D2309),J2309,"")</f>
        <v>11243.5</v>
      </c>
      <c r="K2310" s="24">
        <f t="shared" si="3"/>
        <v>0.0009953210571</v>
      </c>
      <c r="L2310" s="24">
        <f>IF(AND(C2310=C2309,C2310&gt;C2309),C2309,0)</f>
        <v>0</v>
      </c>
      <c r="M2310" s="24">
        <f t="shared" si="5"/>
        <v>0</v>
      </c>
      <c r="N2310" s="24">
        <f>IFNA(VLOOKUP(A2310,'HUMAN RESOURCES processed'!$A$2:$M$2692,5,0))</f>
        <v>0.01</v>
      </c>
      <c r="O2310" s="24">
        <f>IFNA(VLOOKUP(A2310,'HUMAN RESOURCES processed'!$A$2:$M$2692,6,0))</f>
        <v>0.005</v>
      </c>
      <c r="P2310" s="24">
        <f>IFNA(VLOOKUP(A2310,'HUMAN RESOURCES processed'!$A$2:$M$2692,7,0))</f>
        <v>80</v>
      </c>
      <c r="Q2310" s="24">
        <f>IFNA(VLOOKUP(A2310,'HUMAN RESOURCES processed'!$A$2:$M$2692,8,0))</f>
        <v>76</v>
      </c>
      <c r="R2310" s="24">
        <f t="shared" si="6"/>
        <v>78</v>
      </c>
      <c r="S2310" s="24">
        <f>IFNA(VLOOKUP(A2310,'HUMAN RESOURCES processed'!$A$2:$M$2692,9,0))</f>
        <v>0.181</v>
      </c>
      <c r="T2310" s="24">
        <f>IFNA(VLOOKUP(A2310,'HUMAN RESOURCES processed'!$A$2:$M$2692,10,0))</f>
        <v>0.7</v>
      </c>
      <c r="U2310" s="24">
        <f>IFNA(VLOOKUP(A2310,'HUMAN RESOURCES processed'!$A$2:$M$2692,11,0))</f>
        <v>0.118</v>
      </c>
      <c r="V2310" s="24">
        <f>IFNA(VLOOKUP(A2310,'HUMAN RESOURCES processed'!$A$2:$M$2692,12,0))</f>
        <v>11296355</v>
      </c>
      <c r="W2310" s="24">
        <f>IFNA(VLOOKUP(A2310,'HUMAN RESOURCES processed'!$A$2:$M$2692,13,0))</f>
        <v>0.764</v>
      </c>
      <c r="X2310" s="24">
        <f>IFNA(VLOOKUP(A2310,'TOURISM processed'!$A$2:$F$2692,5,0))</f>
        <v>2347000000</v>
      </c>
      <c r="Y2310" s="24">
        <f t="shared" si="1326"/>
        <v>0</v>
      </c>
      <c r="Z2310" s="24">
        <f t="shared" si="7"/>
        <v>0</v>
      </c>
      <c r="AA2310" s="24">
        <f t="shared" si="1327"/>
        <v>0</v>
      </c>
      <c r="AB2310" s="24">
        <f t="shared" si="1328"/>
        <v>0</v>
      </c>
      <c r="AC2310" s="24">
        <f t="shared" si="1329"/>
        <v>0</v>
      </c>
      <c r="AD2310" s="24">
        <f t="shared" si="1330"/>
        <v>0</v>
      </c>
      <c r="AE2310" s="24">
        <f>IFNA(VLOOKUP(A2310,'BUSINESS processed'!A2310:J5000,9,0))</f>
        <v>0.129</v>
      </c>
      <c r="AF2310" s="27">
        <f>IFNA(VLOOKUP(A2310,'BUSINESS processed'!A2310:J5000,10,0))</f>
        <v>0.029</v>
      </c>
      <c r="AG2310" s="26"/>
      <c r="AH2310" s="26"/>
      <c r="AI2310" s="26"/>
      <c r="AJ2310" s="26"/>
      <c r="AK2310" s="26"/>
      <c r="AL2310" s="26"/>
      <c r="AM2310" s="26"/>
      <c r="AN2310" s="26"/>
      <c r="AO2310" s="26"/>
      <c r="AP2310" s="26"/>
      <c r="AQ2310" s="26"/>
      <c r="AR2310" s="26"/>
      <c r="AS2310" s="26"/>
      <c r="AT2310" s="26"/>
      <c r="AU2310" s="26"/>
      <c r="AV2310" s="26"/>
      <c r="AW2310" s="26"/>
      <c r="AX2310" s="26"/>
      <c r="AY2310" s="26"/>
      <c r="AZ2310" s="26"/>
      <c r="BA2310" s="26"/>
      <c r="BB2310" s="26"/>
      <c r="BC2310" s="26"/>
      <c r="BD2310" s="26"/>
      <c r="BE2310" s="26"/>
      <c r="BF2310" s="26"/>
      <c r="BG2310" s="26"/>
      <c r="BH2310" s="26"/>
    </row>
    <row r="2311">
      <c r="A2311" s="18" t="str">
        <f t="shared" si="1"/>
        <v>The Americas_Cuba-The Americas_2009</v>
      </c>
      <c r="B2311" s="19" t="s">
        <v>258</v>
      </c>
      <c r="C2311" s="20" t="s">
        <v>273</v>
      </c>
      <c r="D2311" s="21" t="s">
        <v>88</v>
      </c>
      <c r="E2311" s="22">
        <v>6.207861E10</v>
      </c>
      <c r="F2311" s="22">
        <f t="shared" si="2"/>
        <v>5499.120103</v>
      </c>
      <c r="G2311" s="23">
        <v>0.117</v>
      </c>
      <c r="H2311" s="23">
        <v>651.0</v>
      </c>
      <c r="I2311" s="39">
        <f t="shared" si="1325"/>
        <v>0</v>
      </c>
      <c r="J2311" s="24">
        <f>IFNA(VLOOKUP(A2311,'ENERGY processed'!$A$2:$H$2692,7,0),"")</f>
        <v>12260.5</v>
      </c>
      <c r="K2311" s="24">
        <f t="shared" si="3"/>
        <v>0.001086073964</v>
      </c>
      <c r="L2311" s="24">
        <f>IFNA(VLOOKUP(A2311,'ENERGY processed'!$A$2:$H$2692,8,0),"")</f>
        <v>25762.5</v>
      </c>
      <c r="M2311" s="24">
        <f t="shared" si="5"/>
        <v>0.002282123934</v>
      </c>
      <c r="N2311" s="24">
        <f>IFNA(VLOOKUP(A2311,'HUMAN RESOURCES processed'!$A$2:$M$2692,5,0))</f>
        <v>0.01</v>
      </c>
      <c r="O2311" s="24">
        <f>IFNA(VLOOKUP(A2311,'HUMAN RESOURCES processed'!$A$2:$M$2692,6,0))</f>
        <v>0.005</v>
      </c>
      <c r="P2311" s="24">
        <f>IFNA(VLOOKUP(A2311,'HUMAN RESOURCES processed'!$A$2:$M$2692,7,0))</f>
        <v>81</v>
      </c>
      <c r="Q2311" s="24">
        <f>IFNA(VLOOKUP(A2311,'HUMAN RESOURCES processed'!$A$2:$M$2692,8,0))</f>
        <v>77</v>
      </c>
      <c r="R2311" s="24">
        <f t="shared" si="6"/>
        <v>79</v>
      </c>
      <c r="S2311" s="24">
        <f>IFNA(VLOOKUP(A2311,'HUMAN RESOURCES processed'!$A$2:$M$2692,9,0))</f>
        <v>0.177</v>
      </c>
      <c r="T2311" s="24">
        <f>IFNA(VLOOKUP(A2311,'HUMAN RESOURCES processed'!$A$2:$M$2692,10,0))</f>
        <v>0.701</v>
      </c>
      <c r="U2311" s="24">
        <f>IFNA(VLOOKUP(A2311,'HUMAN RESOURCES processed'!$A$2:$M$2692,11,0))</f>
        <v>0.121</v>
      </c>
      <c r="V2311" s="24">
        <f>IFNA(VLOOKUP(A2311,'HUMAN RESOURCES processed'!$A$2:$M$2692,12,0))</f>
        <v>11288826</v>
      </c>
      <c r="W2311" s="24">
        <f>IFNA(VLOOKUP(A2311,'HUMAN RESOURCES processed'!$A$2:$M$2692,13,0))</f>
        <v>0.765</v>
      </c>
      <c r="X2311" s="24">
        <f>IFNA(VLOOKUP(A2311,'TOURISM processed'!$A$2:$F$2692,5,0))</f>
        <v>2082000000</v>
      </c>
      <c r="Y2311" s="24">
        <f t="shared" si="1326"/>
        <v>0</v>
      </c>
      <c r="Z2311" s="24">
        <f t="shared" si="7"/>
        <v>0</v>
      </c>
      <c r="AA2311" s="24">
        <f t="shared" si="1327"/>
        <v>0</v>
      </c>
      <c r="AB2311" s="24">
        <f t="shared" si="1328"/>
        <v>0</v>
      </c>
      <c r="AC2311" s="24">
        <f t="shared" si="1329"/>
        <v>0</v>
      </c>
      <c r="AD2311" s="24">
        <f t="shared" si="1330"/>
        <v>0</v>
      </c>
      <c r="AE2311" s="24">
        <f>IFNA(VLOOKUP(A2311,'BUSINESS processed'!A2311:J5001,9,0))</f>
        <v>0.143</v>
      </c>
      <c r="AF2311" s="27">
        <f>IFNA(VLOOKUP(A2311,'BUSINESS processed'!A2311:J5001,10,0))</f>
        <v>0.055</v>
      </c>
      <c r="AG2311" s="26"/>
      <c r="AH2311" s="26"/>
      <c r="AI2311" s="26"/>
      <c r="AJ2311" s="26"/>
      <c r="AK2311" s="26"/>
      <c r="AL2311" s="26"/>
      <c r="AM2311" s="26"/>
      <c r="AN2311" s="26"/>
      <c r="AO2311" s="26"/>
      <c r="AP2311" s="26"/>
      <c r="AQ2311" s="26"/>
      <c r="AR2311" s="26"/>
      <c r="AS2311" s="26"/>
      <c r="AT2311" s="26"/>
      <c r="AU2311" s="26"/>
      <c r="AV2311" s="26"/>
      <c r="AW2311" s="26"/>
      <c r="AX2311" s="26"/>
      <c r="AY2311" s="26"/>
      <c r="AZ2311" s="26"/>
      <c r="BA2311" s="26"/>
      <c r="BB2311" s="26"/>
      <c r="BC2311" s="26"/>
      <c r="BD2311" s="26"/>
      <c r="BE2311" s="26"/>
      <c r="BF2311" s="26"/>
      <c r="BG2311" s="26"/>
      <c r="BH2311" s="26"/>
    </row>
    <row r="2312">
      <c r="A2312" s="18" t="str">
        <f t="shared" si="1"/>
        <v>The Americas_Cuba-The Americas_2010</v>
      </c>
      <c r="B2312" s="19" t="s">
        <v>258</v>
      </c>
      <c r="C2312" s="20" t="s">
        <v>273</v>
      </c>
      <c r="D2312" s="21" t="s">
        <v>89</v>
      </c>
      <c r="E2312" s="22">
        <v>6.432822E10</v>
      </c>
      <c r="F2312" s="22">
        <f t="shared" si="2"/>
        <v>5701.962671</v>
      </c>
      <c r="G2312" s="23">
        <v>0.106</v>
      </c>
      <c r="H2312" s="23">
        <v>583.0</v>
      </c>
      <c r="I2312" s="39">
        <f t="shared" si="1325"/>
        <v>0</v>
      </c>
      <c r="J2312" s="24">
        <f>IFNA(VLOOKUP(A2312,'ENERGY processed'!$A$2:$H$2692,7,0),"")</f>
        <v>10847</v>
      </c>
      <c r="K2312" s="24">
        <f t="shared" si="3"/>
        <v>0.0009614627778</v>
      </c>
      <c r="L2312" s="24">
        <f>IFNA(VLOOKUP(A2312,'ENERGY processed'!$A$2:$H$2692,8,0),"")</f>
        <v>27407</v>
      </c>
      <c r="M2312" s="24">
        <f t="shared" si="5"/>
        <v>0.002429317816</v>
      </c>
      <c r="N2312" s="24">
        <f>IFNA(VLOOKUP(A2312,'HUMAN RESOURCES processed'!$A$2:$M$2692,5,0))</f>
        <v>0.01</v>
      </c>
      <c r="O2312" s="24">
        <f>IFNA(VLOOKUP(A2312,'HUMAN RESOURCES processed'!$A$2:$M$2692,6,0))</f>
        <v>0.005</v>
      </c>
      <c r="P2312" s="24">
        <f>IFNA(VLOOKUP(A2312,'HUMAN RESOURCES processed'!$A$2:$M$2692,7,0))</f>
        <v>81</v>
      </c>
      <c r="Q2312" s="24">
        <f>IFNA(VLOOKUP(A2312,'HUMAN RESOURCES processed'!$A$2:$M$2692,8,0))</f>
        <v>77</v>
      </c>
      <c r="R2312" s="24">
        <f t="shared" si="6"/>
        <v>79</v>
      </c>
      <c r="S2312" s="24">
        <f>IFNA(VLOOKUP(A2312,'HUMAN RESOURCES processed'!$A$2:$M$2692,9,0))</f>
        <v>0.173</v>
      </c>
      <c r="T2312" s="24">
        <f>IFNA(VLOOKUP(A2312,'HUMAN RESOURCES processed'!$A$2:$M$2692,10,0))</f>
        <v>0.702</v>
      </c>
      <c r="U2312" s="24">
        <f>IFNA(VLOOKUP(A2312,'HUMAN RESOURCES processed'!$A$2:$M$2692,11,0))</f>
        <v>0.124</v>
      </c>
      <c r="V2312" s="24">
        <f>IFNA(VLOOKUP(A2312,'HUMAN RESOURCES processed'!$A$2:$M$2692,12,0))</f>
        <v>11281768</v>
      </c>
      <c r="W2312" s="24">
        <f>IFNA(VLOOKUP(A2312,'HUMAN RESOURCES processed'!$A$2:$M$2692,13,0))</f>
        <v>0.766</v>
      </c>
      <c r="X2312" s="24">
        <f>IFNA(VLOOKUP(A2312,'TOURISM processed'!$A$2:$F$2692,5,0))</f>
        <v>2218000000</v>
      </c>
      <c r="Y2312" s="24">
        <f t="shared" si="1326"/>
        <v>0</v>
      </c>
      <c r="Z2312" s="24">
        <f t="shared" si="7"/>
        <v>0</v>
      </c>
      <c r="AA2312" s="24">
        <f t="shared" si="1327"/>
        <v>0</v>
      </c>
      <c r="AB2312" s="24">
        <f t="shared" si="1328"/>
        <v>0</v>
      </c>
      <c r="AC2312" s="24">
        <f t="shared" si="1329"/>
        <v>0</v>
      </c>
      <c r="AD2312" s="24">
        <f t="shared" si="1330"/>
        <v>0</v>
      </c>
      <c r="AE2312" s="24">
        <f>IFNA(VLOOKUP(A2312,'BUSINESS processed'!A2312:J5002,9,0))</f>
        <v>0.159</v>
      </c>
      <c r="AF2312" s="27">
        <f>IFNA(VLOOKUP(A2312,'BUSINESS processed'!A2312:J5002,10,0))</f>
        <v>0.089</v>
      </c>
      <c r="AG2312" s="26"/>
      <c r="AH2312" s="26"/>
      <c r="AI2312" s="26"/>
      <c r="AJ2312" s="26"/>
      <c r="AK2312" s="26"/>
      <c r="AL2312" s="26"/>
      <c r="AM2312" s="26"/>
      <c r="AN2312" s="26"/>
      <c r="AO2312" s="26"/>
      <c r="AP2312" s="26"/>
      <c r="AQ2312" s="26"/>
      <c r="AR2312" s="26"/>
      <c r="AS2312" s="26"/>
      <c r="AT2312" s="26"/>
      <c r="AU2312" s="26"/>
      <c r="AV2312" s="26"/>
      <c r="AW2312" s="26"/>
      <c r="AX2312" s="26"/>
      <c r="AY2312" s="26"/>
      <c r="AZ2312" s="26"/>
      <c r="BA2312" s="26"/>
      <c r="BB2312" s="26"/>
      <c r="BC2312" s="26"/>
      <c r="BD2312" s="26"/>
      <c r="BE2312" s="26"/>
      <c r="BF2312" s="26"/>
      <c r="BG2312" s="26"/>
      <c r="BH2312" s="26"/>
    </row>
    <row r="2313">
      <c r="A2313" s="18" t="str">
        <f t="shared" si="1"/>
        <v>The Americas_Cuba-The Americas_2011</v>
      </c>
      <c r="B2313" s="19" t="s">
        <v>258</v>
      </c>
      <c r="C2313" s="20" t="s">
        <v>273</v>
      </c>
      <c r="D2313" s="21" t="s">
        <v>90</v>
      </c>
      <c r="E2313" s="22">
        <v>6.82339E10</v>
      </c>
      <c r="F2313" s="22">
        <f t="shared" si="2"/>
        <v>6051.222001</v>
      </c>
      <c r="G2313" s="23">
        <v>0.106</v>
      </c>
      <c r="H2313" s="23">
        <v>648.0</v>
      </c>
      <c r="I2313" s="39">
        <f t="shared" si="1325"/>
        <v>0</v>
      </c>
      <c r="J2313" s="24">
        <f t="shared" ref="J2313:J2314" si="1331">IF(AND( C2313=C2312,D2313&gt;D2312),J2312,"")</f>
        <v>10847</v>
      </c>
      <c r="K2313" s="24">
        <f t="shared" si="3"/>
        <v>0.0009619500724</v>
      </c>
      <c r="L2313" s="24">
        <f t="shared" ref="L2313:L2329" si="1332">IF(AND(C2313=C2312,C2313&gt;C2312),C2312,0)</f>
        <v>0</v>
      </c>
      <c r="M2313" s="24">
        <f t="shared" si="5"/>
        <v>0</v>
      </c>
      <c r="N2313" s="24">
        <f>IFNA(VLOOKUP(A2313,'HUMAN RESOURCES processed'!$A$2:$M$2692,5,0))</f>
        <v>0.01</v>
      </c>
      <c r="O2313" s="24">
        <f>IFNA(VLOOKUP(A2313,'HUMAN RESOURCES processed'!$A$2:$M$2692,6,0))</f>
        <v>0.006</v>
      </c>
      <c r="P2313" s="24">
        <f>IFNA(VLOOKUP(A2313,'HUMAN RESOURCES processed'!$A$2:$M$2692,7,0))</f>
        <v>81</v>
      </c>
      <c r="Q2313" s="24">
        <f>IFNA(VLOOKUP(A2313,'HUMAN RESOURCES processed'!$A$2:$M$2692,8,0))</f>
        <v>77</v>
      </c>
      <c r="R2313" s="24">
        <f t="shared" si="6"/>
        <v>79</v>
      </c>
      <c r="S2313" s="24">
        <f>IFNA(VLOOKUP(A2313,'HUMAN RESOURCES processed'!$A$2:$M$2692,9,0))</f>
        <v>0.169</v>
      </c>
      <c r="T2313" s="24">
        <f>IFNA(VLOOKUP(A2313,'HUMAN RESOURCES processed'!$A$2:$M$2692,10,0))</f>
        <v>0.703</v>
      </c>
      <c r="U2313" s="24">
        <f>IFNA(VLOOKUP(A2313,'HUMAN RESOURCES processed'!$A$2:$M$2692,11,0))</f>
        <v>0.127</v>
      </c>
      <c r="V2313" s="24">
        <f>IFNA(VLOOKUP(A2313,'HUMAN RESOURCES processed'!$A$2:$M$2692,12,0))</f>
        <v>11276053</v>
      </c>
      <c r="W2313" s="24">
        <f>IFNA(VLOOKUP(A2313,'HUMAN RESOURCES processed'!$A$2:$M$2692,13,0))</f>
        <v>0.767</v>
      </c>
      <c r="X2313" s="24">
        <f>IFNA(VLOOKUP(A2313,'TOURISM processed'!$A$2:$F$2692,5,0))</f>
        <v>2503000000</v>
      </c>
      <c r="Y2313" s="24">
        <f t="shared" si="1326"/>
        <v>0</v>
      </c>
      <c r="Z2313" s="24">
        <f t="shared" si="7"/>
        <v>0</v>
      </c>
      <c r="AA2313" s="24">
        <f t="shared" si="1327"/>
        <v>0</v>
      </c>
      <c r="AB2313" s="24">
        <f t="shared" si="1328"/>
        <v>0</v>
      </c>
      <c r="AC2313" s="24">
        <f t="shared" si="1329"/>
        <v>0</v>
      </c>
      <c r="AD2313" s="24">
        <f t="shared" si="1330"/>
        <v>0</v>
      </c>
      <c r="AE2313" s="24">
        <f>IFNA(VLOOKUP(A2313,'BUSINESS processed'!A2313:J5003,9,0))</f>
        <v>0.16</v>
      </c>
      <c r="AF2313" s="27">
        <f>IFNA(VLOOKUP(A2313,'BUSINESS processed'!A2313:J5003,10,0))</f>
        <v>0.117</v>
      </c>
      <c r="AG2313" s="26"/>
      <c r="AH2313" s="26"/>
      <c r="AI2313" s="26"/>
      <c r="AJ2313" s="26"/>
      <c r="AK2313" s="26"/>
      <c r="AL2313" s="26"/>
      <c r="AM2313" s="26"/>
      <c r="AN2313" s="26"/>
      <c r="AO2313" s="26"/>
      <c r="AP2313" s="26"/>
      <c r="AQ2313" s="26"/>
      <c r="AR2313" s="26"/>
      <c r="AS2313" s="26"/>
      <c r="AT2313" s="26"/>
      <c r="AU2313" s="26"/>
      <c r="AV2313" s="26"/>
      <c r="AW2313" s="26"/>
      <c r="AX2313" s="26"/>
      <c r="AY2313" s="26"/>
      <c r="AZ2313" s="26"/>
      <c r="BA2313" s="26"/>
      <c r="BB2313" s="26"/>
      <c r="BC2313" s="26"/>
      <c r="BD2313" s="26"/>
      <c r="BE2313" s="26"/>
      <c r="BF2313" s="26"/>
      <c r="BG2313" s="26"/>
      <c r="BH2313" s="26"/>
    </row>
    <row r="2314">
      <c r="A2314" s="18" t="str">
        <f t="shared" si="1"/>
        <v>The Americas_Cuba-The Americas_2012</v>
      </c>
      <c r="B2314" s="19" t="s">
        <v>258</v>
      </c>
      <c r="C2314" s="20" t="s">
        <v>273</v>
      </c>
      <c r="D2314" s="21" t="s">
        <v>91</v>
      </c>
      <c r="E2314" s="20">
        <f>IF(AND(C2314=C2313,D2314&gt;D2313),E2313,"")</f>
        <v>68233900000</v>
      </c>
      <c r="F2314" s="22">
        <f t="shared" si="2"/>
        <v>6053.957974</v>
      </c>
      <c r="G2314" s="23">
        <v>0.086</v>
      </c>
      <c r="H2314" s="23">
        <v>558.0</v>
      </c>
      <c r="I2314" s="39">
        <f t="shared" si="1325"/>
        <v>0</v>
      </c>
      <c r="J2314" s="24">
        <f t="shared" si="1331"/>
        <v>10847</v>
      </c>
      <c r="K2314" s="24">
        <f t="shared" si="3"/>
        <v>0.0009623850042</v>
      </c>
      <c r="L2314" s="24">
        <f t="shared" si="1332"/>
        <v>0</v>
      </c>
      <c r="M2314" s="24">
        <f t="shared" si="5"/>
        <v>0</v>
      </c>
      <c r="N2314" s="24">
        <f>IFNA(VLOOKUP(A2314,'HUMAN RESOURCES processed'!$A$2:$M$2692,5,0))</f>
        <v>0.01</v>
      </c>
      <c r="O2314" s="24">
        <f>IFNA(VLOOKUP(A2314,'HUMAN RESOURCES processed'!$A$2:$M$2692,6,0))</f>
        <v>0.005</v>
      </c>
      <c r="P2314" s="24">
        <f>IFNA(VLOOKUP(A2314,'HUMAN RESOURCES processed'!$A$2:$M$2692,7,0))</f>
        <v>81</v>
      </c>
      <c r="Q2314" s="24">
        <f>IFNA(VLOOKUP(A2314,'HUMAN RESOURCES processed'!$A$2:$M$2692,8,0))</f>
        <v>77</v>
      </c>
      <c r="R2314" s="24">
        <f t="shared" si="6"/>
        <v>79</v>
      </c>
      <c r="S2314" s="24">
        <f>IFNA(VLOOKUP(A2314,'HUMAN RESOURCES processed'!$A$2:$M$2692,9,0))</f>
        <v>0.166</v>
      </c>
      <c r="T2314" s="24">
        <f>IFNA(VLOOKUP(A2314,'HUMAN RESOURCES processed'!$A$2:$M$2692,10,0))</f>
        <v>0.704</v>
      </c>
      <c r="U2314" s="24">
        <f>IFNA(VLOOKUP(A2314,'HUMAN RESOURCES processed'!$A$2:$M$2692,11,0))</f>
        <v>0.13</v>
      </c>
      <c r="V2314" s="24">
        <f>IFNA(VLOOKUP(A2314,'HUMAN RESOURCES processed'!$A$2:$M$2692,12,0))</f>
        <v>11270957</v>
      </c>
      <c r="W2314" s="24">
        <f>IFNA(VLOOKUP(A2314,'HUMAN RESOURCES processed'!$A$2:$M$2692,13,0))</f>
        <v>0.768</v>
      </c>
      <c r="X2314" s="24">
        <f>IFNA(VLOOKUP(A2314,'TOURISM processed'!$A$2:$F$2692,5,0))</f>
        <v>2614000000</v>
      </c>
      <c r="Y2314" s="24">
        <f t="shared" si="1326"/>
        <v>0</v>
      </c>
      <c r="Z2314" s="24">
        <f t="shared" si="7"/>
        <v>0</v>
      </c>
      <c r="AA2314" s="24">
        <f t="shared" si="1327"/>
        <v>0</v>
      </c>
      <c r="AB2314" s="24">
        <f t="shared" si="1328"/>
        <v>0</v>
      </c>
      <c r="AC2314" s="24">
        <f t="shared" si="1329"/>
        <v>0</v>
      </c>
      <c r="AD2314" s="24">
        <f t="shared" si="1330"/>
        <v>0</v>
      </c>
      <c r="AE2314" s="24">
        <f>IFNA(VLOOKUP(A2314,'BUSINESS processed'!A2314:J5004,9,0))</f>
        <v>0.256</v>
      </c>
      <c r="AF2314" s="27">
        <f>IFNA(VLOOKUP(A2314,'BUSINESS processed'!A2314:J5004,10,0))</f>
        <v>0.149</v>
      </c>
      <c r="AG2314" s="26"/>
      <c r="AH2314" s="26"/>
      <c r="AI2314" s="26"/>
      <c r="AJ2314" s="26"/>
      <c r="AK2314" s="26"/>
      <c r="AL2314" s="26"/>
      <c r="AM2314" s="26"/>
      <c r="AN2314" s="26"/>
      <c r="AO2314" s="26"/>
      <c r="AP2314" s="26"/>
      <c r="AQ2314" s="26"/>
      <c r="AR2314" s="26"/>
      <c r="AS2314" s="26"/>
      <c r="AT2314" s="26"/>
      <c r="AU2314" s="26"/>
      <c r="AV2314" s="26"/>
      <c r="AW2314" s="26"/>
      <c r="AX2314" s="26"/>
      <c r="AY2314" s="26"/>
      <c r="AZ2314" s="26"/>
      <c r="BA2314" s="26"/>
      <c r="BB2314" s="26"/>
      <c r="BC2314" s="26"/>
      <c r="BD2314" s="26"/>
      <c r="BE2314" s="26"/>
      <c r="BF2314" s="26"/>
      <c r="BG2314" s="26"/>
      <c r="BH2314" s="26"/>
    </row>
    <row r="2315">
      <c r="A2315" s="18" t="str">
        <f t="shared" si="1"/>
        <v>The Americas_Curacao-The Americas_2000</v>
      </c>
      <c r="B2315" s="19" t="s">
        <v>258</v>
      </c>
      <c r="C2315" s="20" t="s">
        <v>274</v>
      </c>
      <c r="D2315" s="21" t="s">
        <v>70</v>
      </c>
      <c r="E2315" s="20">
        <f t="shared" ref="E2315:E2327" si="1333">IF(AND(C2315=C2314,D2315&gt;D2314),E2314,0)</f>
        <v>0</v>
      </c>
      <c r="F2315" s="22">
        <f t="shared" si="2"/>
        <v>0</v>
      </c>
      <c r="G2315" s="39">
        <f t="shared" ref="G2315:G2327" si="1334">IF(AND(C2315=C2314,D2315&gt;D2314),G2314,0)</f>
        <v>0</v>
      </c>
      <c r="H2315" s="39">
        <f t="shared" ref="H2315:H2327" si="1335">IF(AND(C2315=C2314,C2315&gt;C2314),C2314,0)</f>
        <v>0</v>
      </c>
      <c r="I2315" s="39">
        <f t="shared" si="1325"/>
        <v>0</v>
      </c>
      <c r="J2315" s="24">
        <f t="shared" ref="J2315:J2332" si="1336">IF(AND( C2315=C2314,D2315&gt;D2314),J2314,0)</f>
        <v>0</v>
      </c>
      <c r="K2315" s="24">
        <f t="shared" si="3"/>
        <v>0</v>
      </c>
      <c r="L2315" s="24">
        <f t="shared" si="1332"/>
        <v>0</v>
      </c>
      <c r="M2315" s="24">
        <f t="shared" si="5"/>
        <v>0</v>
      </c>
      <c r="N2315" s="24">
        <f t="shared" ref="N2315:N2320" si="1337">IF(AND(C2315=C2314,D2315&gt;D2314),K2314,0)</f>
        <v>0</v>
      </c>
      <c r="O2315" s="24">
        <f t="shared" ref="O2315:O2327" si="1338">IF(AND(C2315=C2314,D2315&gt;806),O2314,0)</f>
        <v>0</v>
      </c>
      <c r="P2315" s="24">
        <f t="shared" ref="P2315:P2320" si="1339">IF(AND(C2315=C2314,D2315&gt;D2314),P2314,0)</f>
        <v>0</v>
      </c>
      <c r="Q2315" s="24">
        <f t="shared" ref="Q2315:Q2320" si="1340">IF(AND(C2315=C2314,D2315&gt;D2314),Q2314,0)</f>
        <v>0</v>
      </c>
      <c r="R2315" s="24">
        <f t="shared" si="6"/>
        <v>0</v>
      </c>
      <c r="S2315" s="24">
        <f>IFNA(VLOOKUP(A2315,'HUMAN RESOURCES processed'!$A$2:$M$2692,9,0))</f>
        <v>0.249</v>
      </c>
      <c r="T2315" s="24">
        <f>IFNA(VLOOKUP(A2315,'HUMAN RESOURCES processed'!$A$2:$M$2692,10,0))</f>
        <v>0.648</v>
      </c>
      <c r="U2315" s="24">
        <f>IFNA(VLOOKUP(A2315,'HUMAN RESOURCES processed'!$A$2:$M$2692,11,0))</f>
        <v>0.103</v>
      </c>
      <c r="V2315" s="24">
        <f>IFNA(VLOOKUP(A2315,'HUMAN RESOURCES processed'!$A$2:$M$2692,12,0))</f>
        <v>133860</v>
      </c>
      <c r="W2315" s="24">
        <f>IFNA(VLOOKUP(A2315,'HUMAN RESOURCES processed'!$A$2:$M$2692,13,0))</f>
        <v>0.908</v>
      </c>
      <c r="X2315" s="24">
        <f>IFNA(VLOOKUP(A2315,'TOURISM processed'!$A$2:$F$2692,5,0))</f>
        <v>227000000</v>
      </c>
      <c r="Y2315" s="24">
        <f t="shared" si="1326"/>
        <v>0</v>
      </c>
      <c r="Z2315" s="24">
        <f t="shared" si="7"/>
        <v>0</v>
      </c>
      <c r="AA2315" s="24">
        <f t="shared" si="1327"/>
        <v>0</v>
      </c>
      <c r="AB2315" s="24">
        <f t="shared" si="1328"/>
        <v>0</v>
      </c>
      <c r="AC2315" s="24">
        <f t="shared" si="1329"/>
        <v>0</v>
      </c>
      <c r="AD2315" s="24">
        <f t="shared" si="1330"/>
        <v>0</v>
      </c>
      <c r="AE2315" s="24">
        <f t="shared" ref="AE2315:AE2327" si="1341">IF(AND(C2315=C2314,D2315&gt;211),AE2314,0)</f>
        <v>0</v>
      </c>
      <c r="AF2315" s="27">
        <f t="shared" ref="AF2315:AF2323" si="1342">IF(AND(C2315=C2314,D2315&gt;D2314),AF2314,0)</f>
        <v>0</v>
      </c>
      <c r="AG2315" s="26"/>
      <c r="AH2315" s="26"/>
      <c r="AI2315" s="26"/>
      <c r="AJ2315" s="26"/>
      <c r="AK2315" s="26"/>
      <c r="AL2315" s="26"/>
      <c r="AM2315" s="26"/>
      <c r="AN2315" s="26"/>
      <c r="AO2315" s="26"/>
      <c r="AP2315" s="26"/>
      <c r="AQ2315" s="26"/>
      <c r="AR2315" s="26"/>
      <c r="AS2315" s="26"/>
      <c r="AT2315" s="26"/>
      <c r="AU2315" s="26"/>
      <c r="AV2315" s="26"/>
      <c r="AW2315" s="26"/>
      <c r="AX2315" s="26"/>
      <c r="AY2315" s="26"/>
      <c r="AZ2315" s="26"/>
      <c r="BA2315" s="26"/>
      <c r="BB2315" s="26"/>
      <c r="BC2315" s="26"/>
      <c r="BD2315" s="26"/>
      <c r="BE2315" s="26"/>
      <c r="BF2315" s="26"/>
      <c r="BG2315" s="26"/>
      <c r="BH2315" s="26"/>
    </row>
    <row r="2316">
      <c r="A2316" s="18" t="str">
        <f t="shared" si="1"/>
        <v>The Americas_Curacao-The Americas_2001</v>
      </c>
      <c r="B2316" s="19" t="s">
        <v>258</v>
      </c>
      <c r="C2316" s="20" t="s">
        <v>274</v>
      </c>
      <c r="D2316" s="21" t="s">
        <v>71</v>
      </c>
      <c r="E2316" s="20">
        <f t="shared" si="1333"/>
        <v>0</v>
      </c>
      <c r="F2316" s="22">
        <f t="shared" si="2"/>
        <v>0</v>
      </c>
      <c r="G2316" s="39">
        <f t="shared" si="1334"/>
        <v>0</v>
      </c>
      <c r="H2316" s="39">
        <f t="shared" si="1335"/>
        <v>0</v>
      </c>
      <c r="I2316" s="39">
        <f t="shared" si="1325"/>
        <v>0</v>
      </c>
      <c r="J2316" s="24">
        <f t="shared" si="1336"/>
        <v>0</v>
      </c>
      <c r="K2316" s="24">
        <f t="shared" si="3"/>
        <v>0</v>
      </c>
      <c r="L2316" s="24">
        <f t="shared" si="1332"/>
        <v>0</v>
      </c>
      <c r="M2316" s="24">
        <f t="shared" si="5"/>
        <v>0</v>
      </c>
      <c r="N2316" s="24">
        <f t="shared" si="1337"/>
        <v>0</v>
      </c>
      <c r="O2316" s="24">
        <f t="shared" si="1338"/>
        <v>0</v>
      </c>
      <c r="P2316" s="24">
        <f t="shared" si="1339"/>
        <v>0</v>
      </c>
      <c r="Q2316" s="24">
        <f t="shared" si="1340"/>
        <v>0</v>
      </c>
      <c r="R2316" s="24">
        <f t="shared" si="6"/>
        <v>0</v>
      </c>
      <c r="S2316" s="24">
        <f>IFNA(VLOOKUP(A2316,'HUMAN RESOURCES processed'!$A$2:$M$2692,9,0))</f>
        <v>0.242</v>
      </c>
      <c r="T2316" s="24">
        <f>IFNA(VLOOKUP(A2316,'HUMAN RESOURCES processed'!$A$2:$M$2692,10,0))</f>
        <v>0.651</v>
      </c>
      <c r="U2316" s="24">
        <f>IFNA(VLOOKUP(A2316,'HUMAN RESOURCES processed'!$A$2:$M$2692,11,0))</f>
        <v>0.107</v>
      </c>
      <c r="V2316" s="24">
        <f>IFNA(VLOOKUP(A2316,'HUMAN RESOURCES processed'!$A$2:$M$2692,12,0))</f>
        <v>128905</v>
      </c>
      <c r="W2316" s="24">
        <f>IFNA(VLOOKUP(A2316,'HUMAN RESOURCES processed'!$A$2:$M$2692,13,0))</f>
        <v>0.91</v>
      </c>
      <c r="X2316" s="24">
        <f>IFNA(VLOOKUP(A2316,'TOURISM processed'!$A$2:$F$2692,5,0))</f>
        <v>271000000</v>
      </c>
      <c r="Y2316" s="24">
        <f t="shared" si="1326"/>
        <v>0</v>
      </c>
      <c r="Z2316" s="24">
        <f t="shared" si="7"/>
        <v>0</v>
      </c>
      <c r="AA2316" s="24">
        <f t="shared" si="1327"/>
        <v>0</v>
      </c>
      <c r="AB2316" s="24">
        <f t="shared" si="1328"/>
        <v>0</v>
      </c>
      <c r="AC2316" s="24">
        <f t="shared" si="1329"/>
        <v>0</v>
      </c>
      <c r="AD2316" s="24">
        <f t="shared" si="1330"/>
        <v>0</v>
      </c>
      <c r="AE2316" s="24">
        <f t="shared" si="1341"/>
        <v>0</v>
      </c>
      <c r="AF2316" s="27">
        <f t="shared" si="1342"/>
        <v>0</v>
      </c>
      <c r="AG2316" s="26"/>
      <c r="AH2316" s="26"/>
      <c r="AI2316" s="26"/>
      <c r="AJ2316" s="26"/>
      <c r="AK2316" s="26"/>
      <c r="AL2316" s="26"/>
      <c r="AM2316" s="26"/>
      <c r="AN2316" s="26"/>
      <c r="AO2316" s="26"/>
      <c r="AP2316" s="26"/>
      <c r="AQ2316" s="26"/>
      <c r="AR2316" s="26"/>
      <c r="AS2316" s="26"/>
      <c r="AT2316" s="26"/>
      <c r="AU2316" s="26"/>
      <c r="AV2316" s="26"/>
      <c r="AW2316" s="26"/>
      <c r="AX2316" s="26"/>
      <c r="AY2316" s="26"/>
      <c r="AZ2316" s="26"/>
      <c r="BA2316" s="26"/>
      <c r="BB2316" s="26"/>
      <c r="BC2316" s="26"/>
      <c r="BD2316" s="26"/>
      <c r="BE2316" s="26"/>
      <c r="BF2316" s="26"/>
      <c r="BG2316" s="26"/>
      <c r="BH2316" s="26"/>
    </row>
    <row r="2317">
      <c r="A2317" s="18" t="str">
        <f t="shared" si="1"/>
        <v>The Americas_Curacao-The Americas_2002</v>
      </c>
      <c r="B2317" s="19" t="s">
        <v>258</v>
      </c>
      <c r="C2317" s="20" t="s">
        <v>274</v>
      </c>
      <c r="D2317" s="21" t="s">
        <v>72</v>
      </c>
      <c r="E2317" s="20">
        <f t="shared" si="1333"/>
        <v>0</v>
      </c>
      <c r="F2317" s="22">
        <f t="shared" si="2"/>
        <v>0</v>
      </c>
      <c r="G2317" s="39">
        <f t="shared" si="1334"/>
        <v>0</v>
      </c>
      <c r="H2317" s="39">
        <f t="shared" si="1335"/>
        <v>0</v>
      </c>
      <c r="I2317" s="39">
        <f t="shared" si="1325"/>
        <v>0</v>
      </c>
      <c r="J2317" s="24">
        <f t="shared" si="1336"/>
        <v>0</v>
      </c>
      <c r="K2317" s="24">
        <f t="shared" si="3"/>
        <v>0</v>
      </c>
      <c r="L2317" s="24">
        <f t="shared" si="1332"/>
        <v>0</v>
      </c>
      <c r="M2317" s="24">
        <f t="shared" si="5"/>
        <v>0</v>
      </c>
      <c r="N2317" s="24">
        <f t="shared" si="1337"/>
        <v>0</v>
      </c>
      <c r="O2317" s="24">
        <f t="shared" si="1338"/>
        <v>0</v>
      </c>
      <c r="P2317" s="24">
        <f t="shared" si="1339"/>
        <v>0</v>
      </c>
      <c r="Q2317" s="24">
        <f t="shared" si="1340"/>
        <v>0</v>
      </c>
      <c r="R2317" s="24">
        <f t="shared" si="6"/>
        <v>0</v>
      </c>
      <c r="S2317" s="24">
        <f>IFNA(VLOOKUP(A2317,'HUMAN RESOURCES processed'!$A$2:$M$2692,9,0))</f>
        <v>0.234</v>
      </c>
      <c r="T2317" s="24">
        <f>IFNA(VLOOKUP(A2317,'HUMAN RESOURCES processed'!$A$2:$M$2692,10,0))</f>
        <v>0.656</v>
      </c>
      <c r="U2317" s="24">
        <f>IFNA(VLOOKUP(A2317,'HUMAN RESOURCES processed'!$A$2:$M$2692,11,0))</f>
        <v>0.11</v>
      </c>
      <c r="V2317" s="24">
        <f>IFNA(VLOOKUP(A2317,'HUMAN RESOURCES processed'!$A$2:$M$2692,12,0))</f>
        <v>128804</v>
      </c>
      <c r="W2317" s="24">
        <f>IFNA(VLOOKUP(A2317,'HUMAN RESOURCES processed'!$A$2:$M$2692,13,0))</f>
        <v>0.909</v>
      </c>
      <c r="X2317" s="24">
        <f>IFNA(VLOOKUP(A2317,'TOURISM processed'!$A$2:$F$2692,5,0))</f>
        <v>217000000</v>
      </c>
      <c r="Y2317" s="24">
        <f>IFNA(VLOOKUP(A2317,'TOURISM processed'!$A$2:$F$2692,6,0))</f>
        <v>137000000</v>
      </c>
      <c r="Z2317" s="24">
        <f t="shared" si="7"/>
        <v>1063.631564</v>
      </c>
      <c r="AA2317" s="24">
        <f t="shared" si="1327"/>
        <v>0</v>
      </c>
      <c r="AB2317" s="24">
        <f t="shared" si="1328"/>
        <v>0</v>
      </c>
      <c r="AC2317" s="24">
        <f t="shared" si="1329"/>
        <v>0</v>
      </c>
      <c r="AD2317" s="24">
        <f t="shared" si="1330"/>
        <v>0</v>
      </c>
      <c r="AE2317" s="24">
        <f t="shared" si="1341"/>
        <v>0</v>
      </c>
      <c r="AF2317" s="27">
        <f t="shared" si="1342"/>
        <v>0</v>
      </c>
      <c r="AG2317" s="26"/>
      <c r="AH2317" s="26"/>
      <c r="AI2317" s="26"/>
      <c r="AJ2317" s="26"/>
      <c r="AK2317" s="26"/>
      <c r="AL2317" s="26"/>
      <c r="AM2317" s="26"/>
      <c r="AN2317" s="26"/>
      <c r="AO2317" s="26"/>
      <c r="AP2317" s="26"/>
      <c r="AQ2317" s="26"/>
      <c r="AR2317" s="26"/>
      <c r="AS2317" s="26"/>
      <c r="AT2317" s="26"/>
      <c r="AU2317" s="26"/>
      <c r="AV2317" s="26"/>
      <c r="AW2317" s="26"/>
      <c r="AX2317" s="26"/>
      <c r="AY2317" s="26"/>
      <c r="AZ2317" s="26"/>
      <c r="BA2317" s="26"/>
      <c r="BB2317" s="26"/>
      <c r="BC2317" s="26"/>
      <c r="BD2317" s="26"/>
      <c r="BE2317" s="26"/>
      <c r="BF2317" s="26"/>
      <c r="BG2317" s="26"/>
      <c r="BH2317" s="26"/>
    </row>
    <row r="2318">
      <c r="A2318" s="18" t="str">
        <f t="shared" si="1"/>
        <v>The Americas_Curacao-The Americas_2003</v>
      </c>
      <c r="B2318" s="19" t="s">
        <v>258</v>
      </c>
      <c r="C2318" s="20" t="s">
        <v>274</v>
      </c>
      <c r="D2318" s="21" t="s">
        <v>74</v>
      </c>
      <c r="E2318" s="20">
        <f t="shared" si="1333"/>
        <v>0</v>
      </c>
      <c r="F2318" s="22">
        <f t="shared" si="2"/>
        <v>0</v>
      </c>
      <c r="G2318" s="39">
        <f t="shared" si="1334"/>
        <v>0</v>
      </c>
      <c r="H2318" s="39">
        <f t="shared" si="1335"/>
        <v>0</v>
      </c>
      <c r="I2318" s="39">
        <f t="shared" si="1325"/>
        <v>0</v>
      </c>
      <c r="J2318" s="24">
        <f t="shared" si="1336"/>
        <v>0</v>
      </c>
      <c r="K2318" s="24">
        <f t="shared" si="3"/>
        <v>0</v>
      </c>
      <c r="L2318" s="24">
        <f t="shared" si="1332"/>
        <v>0</v>
      </c>
      <c r="M2318" s="24">
        <f t="shared" si="5"/>
        <v>0</v>
      </c>
      <c r="N2318" s="24">
        <f t="shared" si="1337"/>
        <v>0</v>
      </c>
      <c r="O2318" s="24">
        <f t="shared" si="1338"/>
        <v>0</v>
      </c>
      <c r="P2318" s="24">
        <f t="shared" si="1339"/>
        <v>0</v>
      </c>
      <c r="Q2318" s="24">
        <f t="shared" si="1340"/>
        <v>0</v>
      </c>
      <c r="R2318" s="24">
        <f t="shared" si="6"/>
        <v>0</v>
      </c>
      <c r="S2318" s="24">
        <f>IFNA(VLOOKUP(A2318,'HUMAN RESOURCES processed'!$A$2:$M$2692,9,0))</f>
        <v>0.225</v>
      </c>
      <c r="T2318" s="24">
        <f>IFNA(VLOOKUP(A2318,'HUMAN RESOURCES processed'!$A$2:$M$2692,10,0))</f>
        <v>0.66</v>
      </c>
      <c r="U2318" s="24">
        <f>IFNA(VLOOKUP(A2318,'HUMAN RESOURCES processed'!$A$2:$M$2692,11,0))</f>
        <v>0.114</v>
      </c>
      <c r="V2318" s="24">
        <f>IFNA(VLOOKUP(A2318,'HUMAN RESOURCES processed'!$A$2:$M$2692,12,0))</f>
        <v>131253</v>
      </c>
      <c r="W2318" s="24">
        <f>IFNA(VLOOKUP(A2318,'HUMAN RESOURCES processed'!$A$2:$M$2692,13,0))</f>
        <v>0.908</v>
      </c>
      <c r="X2318" s="24">
        <f>IFNA(VLOOKUP(A2318,'TOURISM processed'!$A$2:$F$2692,5,0))</f>
        <v>223000000</v>
      </c>
      <c r="Y2318" s="24">
        <f>IFNA(VLOOKUP(A2318,'TOURISM processed'!$A$2:$F$2692,6,0))</f>
        <v>176000000</v>
      </c>
      <c r="Z2318" s="24">
        <f t="shared" si="7"/>
        <v>1340.921731</v>
      </c>
      <c r="AA2318" s="24">
        <f t="shared" si="1327"/>
        <v>0</v>
      </c>
      <c r="AB2318" s="24">
        <f t="shared" si="1328"/>
        <v>0</v>
      </c>
      <c r="AC2318" s="24">
        <f t="shared" si="1329"/>
        <v>0</v>
      </c>
      <c r="AD2318" s="24">
        <f t="shared" si="1330"/>
        <v>0</v>
      </c>
      <c r="AE2318" s="24">
        <f t="shared" si="1341"/>
        <v>0</v>
      </c>
      <c r="AF2318" s="27">
        <f t="shared" si="1342"/>
        <v>0</v>
      </c>
      <c r="AG2318" s="26"/>
      <c r="AH2318" s="26"/>
      <c r="AI2318" s="26"/>
      <c r="AJ2318" s="26"/>
      <c r="AK2318" s="26"/>
      <c r="AL2318" s="26"/>
      <c r="AM2318" s="26"/>
      <c r="AN2318" s="26"/>
      <c r="AO2318" s="26"/>
      <c r="AP2318" s="26"/>
      <c r="AQ2318" s="26"/>
      <c r="AR2318" s="26"/>
      <c r="AS2318" s="26"/>
      <c r="AT2318" s="26"/>
      <c r="AU2318" s="26"/>
      <c r="AV2318" s="26"/>
      <c r="AW2318" s="26"/>
      <c r="AX2318" s="26"/>
      <c r="AY2318" s="26"/>
      <c r="AZ2318" s="26"/>
      <c r="BA2318" s="26"/>
      <c r="BB2318" s="26"/>
      <c r="BC2318" s="26"/>
      <c r="BD2318" s="26"/>
      <c r="BE2318" s="26"/>
      <c r="BF2318" s="26"/>
      <c r="BG2318" s="26"/>
      <c r="BH2318" s="26"/>
    </row>
    <row r="2319">
      <c r="A2319" s="18" t="str">
        <f t="shared" si="1"/>
        <v>The Americas_Curacao-The Americas_2004</v>
      </c>
      <c r="B2319" s="19" t="s">
        <v>258</v>
      </c>
      <c r="C2319" s="20" t="s">
        <v>274</v>
      </c>
      <c r="D2319" s="21" t="s">
        <v>83</v>
      </c>
      <c r="E2319" s="20">
        <f t="shared" si="1333"/>
        <v>0</v>
      </c>
      <c r="F2319" s="22">
        <f t="shared" si="2"/>
        <v>0</v>
      </c>
      <c r="G2319" s="39">
        <f t="shared" si="1334"/>
        <v>0</v>
      </c>
      <c r="H2319" s="39">
        <f t="shared" si="1335"/>
        <v>0</v>
      </c>
      <c r="I2319" s="39">
        <f t="shared" si="1325"/>
        <v>0</v>
      </c>
      <c r="J2319" s="24">
        <f t="shared" si="1336"/>
        <v>0</v>
      </c>
      <c r="K2319" s="24">
        <f t="shared" si="3"/>
        <v>0</v>
      </c>
      <c r="L2319" s="24">
        <f t="shared" si="1332"/>
        <v>0</v>
      </c>
      <c r="M2319" s="24">
        <f t="shared" si="5"/>
        <v>0</v>
      </c>
      <c r="N2319" s="24">
        <f t="shared" si="1337"/>
        <v>0</v>
      </c>
      <c r="O2319" s="24">
        <f t="shared" si="1338"/>
        <v>0</v>
      </c>
      <c r="P2319" s="24">
        <f t="shared" si="1339"/>
        <v>0</v>
      </c>
      <c r="Q2319" s="24">
        <f t="shared" si="1340"/>
        <v>0</v>
      </c>
      <c r="R2319" s="24">
        <f t="shared" si="6"/>
        <v>0</v>
      </c>
      <c r="S2319" s="24">
        <f>IFNA(VLOOKUP(A2319,'HUMAN RESOURCES processed'!$A$2:$M$2692,9,0))</f>
        <v>0.218</v>
      </c>
      <c r="T2319" s="24">
        <f>IFNA(VLOOKUP(A2319,'HUMAN RESOURCES processed'!$A$2:$M$2692,10,0))</f>
        <v>0.665</v>
      </c>
      <c r="U2319" s="24">
        <f>IFNA(VLOOKUP(A2319,'HUMAN RESOURCES processed'!$A$2:$M$2692,11,0))</f>
        <v>0.118</v>
      </c>
      <c r="V2319" s="24">
        <f>IFNA(VLOOKUP(A2319,'HUMAN RESOURCES processed'!$A$2:$M$2692,12,0))</f>
        <v>133363</v>
      </c>
      <c r="W2319" s="24">
        <f>IFNA(VLOOKUP(A2319,'HUMAN RESOURCES processed'!$A$2:$M$2692,13,0))</f>
        <v>0.907</v>
      </c>
      <c r="X2319" s="24">
        <f>IFNA(VLOOKUP(A2319,'TOURISM processed'!$A$2:$F$2692,5,0))</f>
        <v>224000000</v>
      </c>
      <c r="Y2319" s="24">
        <f>IFNA(VLOOKUP(A2319,'TOURISM processed'!$A$2:$F$2692,6,0))</f>
        <v>195000000</v>
      </c>
      <c r="Z2319" s="24">
        <f t="shared" si="7"/>
        <v>1462.174666</v>
      </c>
      <c r="AA2319" s="24">
        <f t="shared" si="1327"/>
        <v>0</v>
      </c>
      <c r="AB2319" s="24">
        <f t="shared" si="1328"/>
        <v>0</v>
      </c>
      <c r="AC2319" s="24">
        <f t="shared" si="1329"/>
        <v>0</v>
      </c>
      <c r="AD2319" s="24">
        <f t="shared" si="1330"/>
        <v>0</v>
      </c>
      <c r="AE2319" s="24">
        <f t="shared" si="1341"/>
        <v>0</v>
      </c>
      <c r="AF2319" s="27">
        <f t="shared" si="1342"/>
        <v>0</v>
      </c>
      <c r="AG2319" s="26"/>
      <c r="AH2319" s="26"/>
      <c r="AI2319" s="26"/>
      <c r="AJ2319" s="26"/>
      <c r="AK2319" s="26"/>
      <c r="AL2319" s="26"/>
      <c r="AM2319" s="26"/>
      <c r="AN2319" s="26"/>
      <c r="AO2319" s="26"/>
      <c r="AP2319" s="26"/>
      <c r="AQ2319" s="26"/>
      <c r="AR2319" s="26"/>
      <c r="AS2319" s="26"/>
      <c r="AT2319" s="26"/>
      <c r="AU2319" s="26"/>
      <c r="AV2319" s="26"/>
      <c r="AW2319" s="26"/>
      <c r="AX2319" s="26"/>
      <c r="AY2319" s="26"/>
      <c r="AZ2319" s="26"/>
      <c r="BA2319" s="26"/>
      <c r="BB2319" s="26"/>
      <c r="BC2319" s="26"/>
      <c r="BD2319" s="26"/>
      <c r="BE2319" s="26"/>
      <c r="BF2319" s="26"/>
      <c r="BG2319" s="26"/>
      <c r="BH2319" s="26"/>
    </row>
    <row r="2320">
      <c r="A2320" s="18" t="str">
        <f t="shared" si="1"/>
        <v>The Americas_Curacao-The Americas_2005</v>
      </c>
      <c r="B2320" s="19" t="s">
        <v>258</v>
      </c>
      <c r="C2320" s="20" t="s">
        <v>274</v>
      </c>
      <c r="D2320" s="21" t="s">
        <v>84</v>
      </c>
      <c r="E2320" s="20">
        <f t="shared" si="1333"/>
        <v>0</v>
      </c>
      <c r="F2320" s="22">
        <f t="shared" si="2"/>
        <v>0</v>
      </c>
      <c r="G2320" s="39">
        <f t="shared" si="1334"/>
        <v>0</v>
      </c>
      <c r="H2320" s="39">
        <f t="shared" si="1335"/>
        <v>0</v>
      </c>
      <c r="I2320" s="39">
        <f t="shared" si="1325"/>
        <v>0</v>
      </c>
      <c r="J2320" s="24">
        <f t="shared" si="1336"/>
        <v>0</v>
      </c>
      <c r="K2320" s="24">
        <f t="shared" si="3"/>
        <v>0</v>
      </c>
      <c r="L2320" s="24">
        <f t="shared" si="1332"/>
        <v>0</v>
      </c>
      <c r="M2320" s="24">
        <f t="shared" si="5"/>
        <v>0</v>
      </c>
      <c r="N2320" s="24">
        <f t="shared" si="1337"/>
        <v>0</v>
      </c>
      <c r="O2320" s="24">
        <f t="shared" si="1338"/>
        <v>0</v>
      </c>
      <c r="P2320" s="24">
        <f t="shared" si="1339"/>
        <v>0</v>
      </c>
      <c r="Q2320" s="24">
        <f t="shared" si="1340"/>
        <v>0</v>
      </c>
      <c r="R2320" s="24">
        <f t="shared" si="6"/>
        <v>0</v>
      </c>
      <c r="S2320" s="24">
        <f>IFNA(VLOOKUP(A2320,'HUMAN RESOURCES processed'!$A$2:$M$2692,9,0))</f>
        <v>0.211</v>
      </c>
      <c r="T2320" s="24">
        <f>IFNA(VLOOKUP(A2320,'HUMAN RESOURCES processed'!$A$2:$M$2692,10,0))</f>
        <v>0.668</v>
      </c>
      <c r="U2320" s="24">
        <f>IFNA(VLOOKUP(A2320,'HUMAN RESOURCES processed'!$A$2:$M$2692,11,0))</f>
        <v>0.121</v>
      </c>
      <c r="V2320" s="24">
        <f>IFNA(VLOOKUP(A2320,'HUMAN RESOURCES processed'!$A$2:$M$2692,12,0))</f>
        <v>136708</v>
      </c>
      <c r="W2320" s="24">
        <f>IFNA(VLOOKUP(A2320,'HUMAN RESOURCES processed'!$A$2:$M$2692,13,0))</f>
        <v>0.905</v>
      </c>
      <c r="X2320" s="24">
        <f>IFNA(VLOOKUP(A2320,'TOURISM processed'!$A$2:$F$2692,5,0))</f>
        <v>244000000</v>
      </c>
      <c r="Y2320" s="24">
        <f>IFNA(VLOOKUP(A2320,'TOURISM processed'!$A$2:$F$2692,6,0))</f>
        <v>164000000</v>
      </c>
      <c r="Z2320" s="24">
        <f t="shared" si="7"/>
        <v>1199.637183</v>
      </c>
      <c r="AA2320" s="24">
        <f t="shared" si="1327"/>
        <v>0</v>
      </c>
      <c r="AB2320" s="24">
        <f t="shared" si="1328"/>
        <v>0</v>
      </c>
      <c r="AC2320" s="24">
        <f t="shared" si="1329"/>
        <v>0</v>
      </c>
      <c r="AD2320" s="24">
        <f t="shared" si="1330"/>
        <v>0</v>
      </c>
      <c r="AE2320" s="24">
        <f t="shared" si="1341"/>
        <v>0</v>
      </c>
      <c r="AF2320" s="27">
        <f t="shared" si="1342"/>
        <v>0</v>
      </c>
      <c r="AG2320" s="26"/>
      <c r="AH2320" s="26"/>
      <c r="AI2320" s="26"/>
      <c r="AJ2320" s="26"/>
      <c r="AK2320" s="26"/>
      <c r="AL2320" s="26"/>
      <c r="AM2320" s="26"/>
      <c r="AN2320" s="26"/>
      <c r="AO2320" s="26"/>
      <c r="AP2320" s="26"/>
      <c r="AQ2320" s="26"/>
      <c r="AR2320" s="26"/>
      <c r="AS2320" s="26"/>
      <c r="AT2320" s="26"/>
      <c r="AU2320" s="26"/>
      <c r="AV2320" s="26"/>
      <c r="AW2320" s="26"/>
      <c r="AX2320" s="26"/>
      <c r="AY2320" s="26"/>
      <c r="AZ2320" s="26"/>
      <c r="BA2320" s="26"/>
      <c r="BB2320" s="26"/>
      <c r="BC2320" s="26"/>
      <c r="BD2320" s="26"/>
      <c r="BE2320" s="26"/>
      <c r="BF2320" s="26"/>
      <c r="BG2320" s="26"/>
      <c r="BH2320" s="26"/>
    </row>
    <row r="2321">
      <c r="A2321" s="18" t="str">
        <f t="shared" si="1"/>
        <v>The Americas_Curacao-The Americas_2006</v>
      </c>
      <c r="B2321" s="19" t="s">
        <v>258</v>
      </c>
      <c r="C2321" s="20" t="s">
        <v>274</v>
      </c>
      <c r="D2321" s="21" t="s">
        <v>85</v>
      </c>
      <c r="E2321" s="20">
        <f t="shared" si="1333"/>
        <v>0</v>
      </c>
      <c r="F2321" s="22">
        <f t="shared" si="2"/>
        <v>0</v>
      </c>
      <c r="G2321" s="39">
        <f t="shared" si="1334"/>
        <v>0</v>
      </c>
      <c r="H2321" s="39">
        <f t="shared" si="1335"/>
        <v>0</v>
      </c>
      <c r="I2321" s="39">
        <f t="shared" si="1325"/>
        <v>0</v>
      </c>
      <c r="J2321" s="24">
        <f t="shared" si="1336"/>
        <v>0</v>
      </c>
      <c r="K2321" s="24">
        <f t="shared" si="3"/>
        <v>0</v>
      </c>
      <c r="L2321" s="24">
        <f t="shared" si="1332"/>
        <v>0</v>
      </c>
      <c r="M2321" s="24">
        <f t="shared" si="5"/>
        <v>0</v>
      </c>
      <c r="N2321" s="24">
        <f>IFNA(VLOOKUP(A2321,'HUMAN RESOURCES processed'!$A$2:$M$2692,5,0))</f>
        <v>0.014</v>
      </c>
      <c r="O2321" s="24">
        <f t="shared" si="1338"/>
        <v>0</v>
      </c>
      <c r="P2321" s="24">
        <f>IFNA(VLOOKUP(A2321,'HUMAN RESOURCES processed'!$A$2:$M$2692,7,0))</f>
        <v>79</v>
      </c>
      <c r="Q2321" s="24">
        <f>IFNA(VLOOKUP(A2321,'HUMAN RESOURCES processed'!$A$2:$M$2692,8,0))</f>
        <v>71</v>
      </c>
      <c r="R2321" s="24">
        <f t="shared" si="6"/>
        <v>75</v>
      </c>
      <c r="S2321" s="24">
        <f>IFNA(VLOOKUP(A2321,'HUMAN RESOURCES processed'!$A$2:$M$2692,9,0))</f>
        <v>0.206</v>
      </c>
      <c r="T2321" s="24">
        <f>IFNA(VLOOKUP(A2321,'HUMAN RESOURCES processed'!$A$2:$M$2692,10,0))</f>
        <v>0.67</v>
      </c>
      <c r="U2321" s="24">
        <f>IFNA(VLOOKUP(A2321,'HUMAN RESOURCES processed'!$A$2:$M$2692,11,0))</f>
        <v>0.124</v>
      </c>
      <c r="V2321" s="24">
        <f>IFNA(VLOOKUP(A2321,'HUMAN RESOURCES processed'!$A$2:$M$2692,12,0))</f>
        <v>140217</v>
      </c>
      <c r="W2321" s="24">
        <f>IFNA(VLOOKUP(A2321,'HUMAN RESOURCES processed'!$A$2:$M$2692,13,0))</f>
        <v>0.904</v>
      </c>
      <c r="X2321" s="24">
        <f>IFNA(VLOOKUP(A2321,'TOURISM processed'!$A$2:$F$2692,5,0))</f>
        <v>277000000</v>
      </c>
      <c r="Y2321" s="24">
        <f>IFNA(VLOOKUP(A2321,'TOURISM processed'!$A$2:$F$2692,6,0))</f>
        <v>191000000</v>
      </c>
      <c r="Z2321" s="24">
        <f t="shared" si="7"/>
        <v>1362.174344</v>
      </c>
      <c r="AA2321" s="24">
        <f t="shared" si="1327"/>
        <v>0</v>
      </c>
      <c r="AB2321" s="24">
        <f t="shared" si="1328"/>
        <v>0</v>
      </c>
      <c r="AC2321" s="24">
        <f t="shared" si="1329"/>
        <v>0</v>
      </c>
      <c r="AD2321" s="24">
        <f t="shared" si="1330"/>
        <v>0</v>
      </c>
      <c r="AE2321" s="24">
        <f t="shared" si="1341"/>
        <v>0</v>
      </c>
      <c r="AF2321" s="27">
        <f t="shared" si="1342"/>
        <v>0</v>
      </c>
      <c r="AG2321" s="26"/>
      <c r="AH2321" s="26"/>
      <c r="AI2321" s="26"/>
      <c r="AJ2321" s="26"/>
      <c r="AK2321" s="26"/>
      <c r="AL2321" s="26"/>
      <c r="AM2321" s="26"/>
      <c r="AN2321" s="26"/>
      <c r="AO2321" s="26"/>
      <c r="AP2321" s="26"/>
      <c r="AQ2321" s="26"/>
      <c r="AR2321" s="26"/>
      <c r="AS2321" s="26"/>
      <c r="AT2321" s="26"/>
      <c r="AU2321" s="26"/>
      <c r="AV2321" s="26"/>
      <c r="AW2321" s="26"/>
      <c r="AX2321" s="26"/>
      <c r="AY2321" s="26"/>
      <c r="AZ2321" s="26"/>
      <c r="BA2321" s="26"/>
      <c r="BB2321" s="26"/>
      <c r="BC2321" s="26"/>
      <c r="BD2321" s="26"/>
      <c r="BE2321" s="26"/>
      <c r="BF2321" s="26"/>
      <c r="BG2321" s="26"/>
      <c r="BH2321" s="26"/>
    </row>
    <row r="2322">
      <c r="A2322" s="18" t="str">
        <f t="shared" si="1"/>
        <v>The Americas_Curacao-The Americas_2007</v>
      </c>
      <c r="B2322" s="19" t="s">
        <v>258</v>
      </c>
      <c r="C2322" s="20" t="s">
        <v>274</v>
      </c>
      <c r="D2322" s="21" t="s">
        <v>86</v>
      </c>
      <c r="E2322" s="20">
        <f t="shared" si="1333"/>
        <v>0</v>
      </c>
      <c r="F2322" s="22">
        <f t="shared" si="2"/>
        <v>0</v>
      </c>
      <c r="G2322" s="39">
        <f t="shared" si="1334"/>
        <v>0</v>
      </c>
      <c r="H2322" s="39">
        <f t="shared" si="1335"/>
        <v>0</v>
      </c>
      <c r="I2322" s="39">
        <f t="shared" si="1325"/>
        <v>0</v>
      </c>
      <c r="J2322" s="24">
        <f t="shared" si="1336"/>
        <v>0</v>
      </c>
      <c r="K2322" s="24">
        <f t="shared" si="3"/>
        <v>0</v>
      </c>
      <c r="L2322" s="24">
        <f t="shared" si="1332"/>
        <v>0</v>
      </c>
      <c r="M2322" s="24">
        <f t="shared" si="5"/>
        <v>0</v>
      </c>
      <c r="N2322" s="24">
        <f>IFNA(VLOOKUP(A2322,'HUMAN RESOURCES processed'!$A$2:$M$2692,5,0))</f>
        <v>0.013</v>
      </c>
      <c r="O2322" s="24">
        <f t="shared" si="1338"/>
        <v>0</v>
      </c>
      <c r="P2322" s="24">
        <f>IFNA(VLOOKUP(A2322,'HUMAN RESOURCES processed'!$A$2:$M$2692,7,0))</f>
        <v>79</v>
      </c>
      <c r="Q2322" s="24">
        <f>IFNA(VLOOKUP(A2322,'HUMAN RESOURCES processed'!$A$2:$M$2692,8,0))</f>
        <v>72</v>
      </c>
      <c r="R2322" s="24">
        <f t="shared" si="6"/>
        <v>75.5</v>
      </c>
      <c r="S2322" s="24">
        <f>IFNA(VLOOKUP(A2322,'HUMAN RESOURCES processed'!$A$2:$M$2692,9,0))</f>
        <v>0.203</v>
      </c>
      <c r="T2322" s="24">
        <f>IFNA(VLOOKUP(A2322,'HUMAN RESOURCES processed'!$A$2:$M$2692,10,0))</f>
        <v>0.671</v>
      </c>
      <c r="U2322" s="24">
        <f>IFNA(VLOOKUP(A2322,'HUMAN RESOURCES processed'!$A$2:$M$2692,11,0))</f>
        <v>0.126</v>
      </c>
      <c r="V2322" s="24">
        <f>IFNA(VLOOKUP(A2322,'HUMAN RESOURCES processed'!$A$2:$M$2692,12,0))</f>
        <v>143026</v>
      </c>
      <c r="W2322" s="24">
        <f>IFNA(VLOOKUP(A2322,'HUMAN RESOURCES processed'!$A$2:$M$2692,13,0))</f>
        <v>0.903</v>
      </c>
      <c r="X2322" s="24">
        <f>IFNA(VLOOKUP(A2322,'TOURISM processed'!$A$2:$F$2692,5,0))</f>
        <v>329000000</v>
      </c>
      <c r="Y2322" s="24">
        <f>IFNA(VLOOKUP(A2322,'TOURISM processed'!$A$2:$F$2692,6,0))</f>
        <v>223000000</v>
      </c>
      <c r="Z2322" s="24">
        <f t="shared" si="7"/>
        <v>1559.157076</v>
      </c>
      <c r="AA2322" s="24">
        <f t="shared" si="1327"/>
        <v>0</v>
      </c>
      <c r="AB2322" s="24">
        <f t="shared" si="1328"/>
        <v>0</v>
      </c>
      <c r="AC2322" s="24">
        <f t="shared" si="1329"/>
        <v>0</v>
      </c>
      <c r="AD2322" s="24">
        <f t="shared" si="1330"/>
        <v>0</v>
      </c>
      <c r="AE2322" s="24">
        <f t="shared" si="1341"/>
        <v>0</v>
      </c>
      <c r="AF2322" s="27">
        <f t="shared" si="1342"/>
        <v>0</v>
      </c>
      <c r="AG2322" s="26"/>
      <c r="AH2322" s="26"/>
      <c r="AI2322" s="26"/>
      <c r="AJ2322" s="26"/>
      <c r="AK2322" s="26"/>
      <c r="AL2322" s="26"/>
      <c r="AM2322" s="26"/>
      <c r="AN2322" s="26"/>
      <c r="AO2322" s="26"/>
      <c r="AP2322" s="26"/>
      <c r="AQ2322" s="26"/>
      <c r="AR2322" s="26"/>
      <c r="AS2322" s="26"/>
      <c r="AT2322" s="26"/>
      <c r="AU2322" s="26"/>
      <c r="AV2322" s="26"/>
      <c r="AW2322" s="26"/>
      <c r="AX2322" s="26"/>
      <c r="AY2322" s="26"/>
      <c r="AZ2322" s="26"/>
      <c r="BA2322" s="26"/>
      <c r="BB2322" s="26"/>
      <c r="BC2322" s="26"/>
      <c r="BD2322" s="26"/>
      <c r="BE2322" s="26"/>
      <c r="BF2322" s="26"/>
      <c r="BG2322" s="26"/>
      <c r="BH2322" s="26"/>
    </row>
    <row r="2323">
      <c r="A2323" s="18" t="str">
        <f t="shared" si="1"/>
        <v>The Americas_Curacao-The Americas_2008</v>
      </c>
      <c r="B2323" s="19" t="s">
        <v>258</v>
      </c>
      <c r="C2323" s="20" t="s">
        <v>274</v>
      </c>
      <c r="D2323" s="21" t="s">
        <v>87</v>
      </c>
      <c r="E2323" s="20">
        <f t="shared" si="1333"/>
        <v>0</v>
      </c>
      <c r="F2323" s="22">
        <f t="shared" si="2"/>
        <v>0</v>
      </c>
      <c r="G2323" s="39">
        <f t="shared" si="1334"/>
        <v>0</v>
      </c>
      <c r="H2323" s="39">
        <f t="shared" si="1335"/>
        <v>0</v>
      </c>
      <c r="I2323" s="39">
        <f t="shared" si="1325"/>
        <v>0</v>
      </c>
      <c r="J2323" s="24">
        <f t="shared" si="1336"/>
        <v>0</v>
      </c>
      <c r="K2323" s="24">
        <f t="shared" si="3"/>
        <v>0</v>
      </c>
      <c r="L2323" s="24">
        <f t="shared" si="1332"/>
        <v>0</v>
      </c>
      <c r="M2323" s="24">
        <f t="shared" si="5"/>
        <v>0</v>
      </c>
      <c r="N2323" s="24">
        <f>IFNA(VLOOKUP(A2323,'HUMAN RESOURCES processed'!$A$2:$M$2692,5,0))</f>
        <v>0.014</v>
      </c>
      <c r="O2323" s="24">
        <f t="shared" si="1338"/>
        <v>0</v>
      </c>
      <c r="P2323" s="24">
        <f>IFNA(VLOOKUP(A2323,'HUMAN RESOURCES processed'!$A$2:$M$2692,7,0))</f>
        <v>79</v>
      </c>
      <c r="Q2323" s="24">
        <f>IFNA(VLOOKUP(A2323,'HUMAN RESOURCES processed'!$A$2:$M$2692,8,0))</f>
        <v>72</v>
      </c>
      <c r="R2323" s="24">
        <f t="shared" si="6"/>
        <v>75.5</v>
      </c>
      <c r="S2323" s="24">
        <f>IFNA(VLOOKUP(A2323,'HUMAN RESOURCES processed'!$A$2:$M$2692,9,0))</f>
        <v>0.201</v>
      </c>
      <c r="T2323" s="24">
        <f>IFNA(VLOOKUP(A2323,'HUMAN RESOURCES processed'!$A$2:$M$2692,10,0))</f>
        <v>0.671</v>
      </c>
      <c r="U2323" s="24">
        <f>IFNA(VLOOKUP(A2323,'HUMAN RESOURCES processed'!$A$2:$M$2692,11,0))</f>
        <v>0.128</v>
      </c>
      <c r="V2323" s="24">
        <f>IFNA(VLOOKUP(A2323,'HUMAN RESOURCES processed'!$A$2:$M$2692,12,0))</f>
        <v>144971</v>
      </c>
      <c r="W2323" s="24">
        <f>IFNA(VLOOKUP(A2323,'HUMAN RESOURCES processed'!$A$2:$M$2692,13,0))</f>
        <v>0.902</v>
      </c>
      <c r="X2323" s="24">
        <f>IFNA(VLOOKUP(A2323,'TOURISM processed'!$A$2:$F$2692,5,0))</f>
        <v>383000000</v>
      </c>
      <c r="Y2323" s="24">
        <f>IFNA(VLOOKUP(A2323,'TOURISM processed'!$A$2:$F$2692,6,0))</f>
        <v>229000000</v>
      </c>
      <c r="Z2323" s="24">
        <f t="shared" si="7"/>
        <v>1579.62627</v>
      </c>
      <c r="AA2323" s="24">
        <f t="shared" si="1327"/>
        <v>0</v>
      </c>
      <c r="AB2323" s="24">
        <f t="shared" si="1328"/>
        <v>0</v>
      </c>
      <c r="AC2323" s="24">
        <f t="shared" si="1329"/>
        <v>0</v>
      </c>
      <c r="AD2323" s="24">
        <f t="shared" si="1330"/>
        <v>0</v>
      </c>
      <c r="AE2323" s="24">
        <f t="shared" si="1341"/>
        <v>0</v>
      </c>
      <c r="AF2323" s="27">
        <f t="shared" si="1342"/>
        <v>0</v>
      </c>
      <c r="AG2323" s="26"/>
      <c r="AH2323" s="26"/>
      <c r="AI2323" s="26"/>
      <c r="AJ2323" s="26"/>
      <c r="AK2323" s="26"/>
      <c r="AL2323" s="26"/>
      <c r="AM2323" s="26"/>
      <c r="AN2323" s="26"/>
      <c r="AO2323" s="26"/>
      <c r="AP2323" s="26"/>
      <c r="AQ2323" s="26"/>
      <c r="AR2323" s="26"/>
      <c r="AS2323" s="26"/>
      <c r="AT2323" s="26"/>
      <c r="AU2323" s="26"/>
      <c r="AV2323" s="26"/>
      <c r="AW2323" s="26"/>
      <c r="AX2323" s="26"/>
      <c r="AY2323" s="26"/>
      <c r="AZ2323" s="26"/>
      <c r="BA2323" s="26"/>
      <c r="BB2323" s="26"/>
      <c r="BC2323" s="26"/>
      <c r="BD2323" s="26"/>
      <c r="BE2323" s="26"/>
      <c r="BF2323" s="26"/>
      <c r="BG2323" s="26"/>
      <c r="BH2323" s="26"/>
    </row>
    <row r="2324">
      <c r="A2324" s="18" t="str">
        <f t="shared" si="1"/>
        <v>The Americas_Curacao-The Americas_2009</v>
      </c>
      <c r="B2324" s="19" t="s">
        <v>258</v>
      </c>
      <c r="C2324" s="20" t="s">
        <v>274</v>
      </c>
      <c r="D2324" s="21" t="s">
        <v>88</v>
      </c>
      <c r="E2324" s="20">
        <f t="shared" si="1333"/>
        <v>0</v>
      </c>
      <c r="F2324" s="22">
        <f t="shared" si="2"/>
        <v>0</v>
      </c>
      <c r="G2324" s="39">
        <f t="shared" si="1334"/>
        <v>0</v>
      </c>
      <c r="H2324" s="39">
        <f t="shared" si="1335"/>
        <v>0</v>
      </c>
      <c r="I2324" s="39">
        <f t="shared" si="1325"/>
        <v>0</v>
      </c>
      <c r="J2324" s="24">
        <f t="shared" si="1336"/>
        <v>0</v>
      </c>
      <c r="K2324" s="24">
        <f t="shared" si="3"/>
        <v>0</v>
      </c>
      <c r="L2324" s="24">
        <f t="shared" si="1332"/>
        <v>0</v>
      </c>
      <c r="M2324" s="24">
        <f t="shared" si="5"/>
        <v>0</v>
      </c>
      <c r="N2324" s="24">
        <f>IFNA(VLOOKUP(A2324,'HUMAN RESOURCES processed'!$A$2:$M$2692,5,0))</f>
        <v>0.013</v>
      </c>
      <c r="O2324" s="24">
        <f t="shared" si="1338"/>
        <v>0</v>
      </c>
      <c r="P2324" s="24">
        <f>IFNA(VLOOKUP(A2324,'HUMAN RESOURCES processed'!$A$2:$M$2692,7,0))</f>
        <v>80</v>
      </c>
      <c r="Q2324" s="24">
        <f>IFNA(VLOOKUP(A2324,'HUMAN RESOURCES processed'!$A$2:$M$2692,8,0))</f>
        <v>72</v>
      </c>
      <c r="R2324" s="24">
        <f t="shared" si="6"/>
        <v>76</v>
      </c>
      <c r="S2324" s="24">
        <f>IFNA(VLOOKUP(A2324,'HUMAN RESOURCES processed'!$A$2:$M$2692,9,0))</f>
        <v>0.2</v>
      </c>
      <c r="T2324" s="24">
        <f>IFNA(VLOOKUP(A2324,'HUMAN RESOURCES processed'!$A$2:$M$2692,10,0))</f>
        <v>0.67</v>
      </c>
      <c r="U2324" s="24">
        <f>IFNA(VLOOKUP(A2324,'HUMAN RESOURCES processed'!$A$2:$M$2692,11,0))</f>
        <v>0.13</v>
      </c>
      <c r="V2324" s="24">
        <f>IFNA(VLOOKUP(A2324,'HUMAN RESOURCES processed'!$A$2:$M$2692,12,0))</f>
        <v>145890</v>
      </c>
      <c r="W2324" s="24">
        <f>IFNA(VLOOKUP(A2324,'HUMAN RESOURCES processed'!$A$2:$M$2692,13,0))</f>
        <v>0.9</v>
      </c>
      <c r="X2324" s="24">
        <f>IFNA(VLOOKUP(A2324,'TOURISM processed'!$A$2:$F$2692,5,0))</f>
        <v>378000000</v>
      </c>
      <c r="Y2324" s="24">
        <f>IFNA(VLOOKUP(A2324,'TOURISM processed'!$A$2:$F$2692,6,0))</f>
        <v>258000000</v>
      </c>
      <c r="Z2324" s="24">
        <f t="shared" si="7"/>
        <v>1768.455686</v>
      </c>
      <c r="AA2324" s="24">
        <f t="shared" si="1327"/>
        <v>0</v>
      </c>
      <c r="AB2324" s="24">
        <f t="shared" si="1328"/>
        <v>0</v>
      </c>
      <c r="AC2324" s="24">
        <f t="shared" si="1329"/>
        <v>0</v>
      </c>
      <c r="AD2324" s="24">
        <f t="shared" si="1330"/>
        <v>0</v>
      </c>
      <c r="AE2324" s="24">
        <f t="shared" si="1341"/>
        <v>0</v>
      </c>
      <c r="AF2324" s="27">
        <f>IFNA(VLOOKUP(A2324,'BUSINESS processed'!A2324:J5014,10,0))</f>
        <v>1.402</v>
      </c>
      <c r="AG2324" s="26"/>
      <c r="AH2324" s="26"/>
      <c r="AI2324" s="26"/>
      <c r="AJ2324" s="26"/>
      <c r="AK2324" s="26"/>
      <c r="AL2324" s="26"/>
      <c r="AM2324" s="26"/>
      <c r="AN2324" s="26"/>
      <c r="AO2324" s="26"/>
      <c r="AP2324" s="26"/>
      <c r="AQ2324" s="26"/>
      <c r="AR2324" s="26"/>
      <c r="AS2324" s="26"/>
      <c r="AT2324" s="26"/>
      <c r="AU2324" s="26"/>
      <c r="AV2324" s="26"/>
      <c r="AW2324" s="26"/>
      <c r="AX2324" s="26"/>
      <c r="AY2324" s="26"/>
      <c r="AZ2324" s="26"/>
      <c r="BA2324" s="26"/>
      <c r="BB2324" s="26"/>
      <c r="BC2324" s="26"/>
      <c r="BD2324" s="26"/>
      <c r="BE2324" s="26"/>
      <c r="BF2324" s="26"/>
      <c r="BG2324" s="26"/>
      <c r="BH2324" s="26"/>
    </row>
    <row r="2325">
      <c r="A2325" s="18" t="str">
        <f t="shared" si="1"/>
        <v>The Americas_Curacao-The Americas_2010</v>
      </c>
      <c r="B2325" s="19" t="s">
        <v>258</v>
      </c>
      <c r="C2325" s="20" t="s">
        <v>274</v>
      </c>
      <c r="D2325" s="21" t="s">
        <v>89</v>
      </c>
      <c r="E2325" s="20">
        <f t="shared" si="1333"/>
        <v>0</v>
      </c>
      <c r="F2325" s="22">
        <f t="shared" si="2"/>
        <v>0</v>
      </c>
      <c r="G2325" s="39">
        <f t="shared" si="1334"/>
        <v>0</v>
      </c>
      <c r="H2325" s="39">
        <f t="shared" si="1335"/>
        <v>0</v>
      </c>
      <c r="I2325" s="39">
        <f t="shared" si="1325"/>
        <v>0</v>
      </c>
      <c r="J2325" s="24">
        <f t="shared" si="1336"/>
        <v>0</v>
      </c>
      <c r="K2325" s="24">
        <f t="shared" si="3"/>
        <v>0</v>
      </c>
      <c r="L2325" s="24">
        <f t="shared" si="1332"/>
        <v>0</v>
      </c>
      <c r="M2325" s="24">
        <f t="shared" si="5"/>
        <v>0</v>
      </c>
      <c r="N2325" s="24">
        <f>IFNA(VLOOKUP(A2325,'HUMAN RESOURCES processed'!$A$2:$M$2692,5,0))</f>
        <v>0.014</v>
      </c>
      <c r="O2325" s="24">
        <f t="shared" si="1338"/>
        <v>0</v>
      </c>
      <c r="P2325" s="24">
        <f>IF(AND(C2325=C2324,D2325&gt;D2324),P2324,0)</f>
        <v>80</v>
      </c>
      <c r="Q2325" s="24">
        <f>IF(AND(C2325=C2324,D2325&gt;D2324),Q2324,0)</f>
        <v>72</v>
      </c>
      <c r="R2325" s="24">
        <f t="shared" si="6"/>
        <v>76</v>
      </c>
      <c r="S2325" s="24">
        <f>IFNA(VLOOKUP(A2325,'HUMAN RESOURCES processed'!$A$2:$M$2692,9,0))</f>
        <v>0.198</v>
      </c>
      <c r="T2325" s="24">
        <f>IFNA(VLOOKUP(A2325,'HUMAN RESOURCES processed'!$A$2:$M$2692,10,0))</f>
        <v>0.67</v>
      </c>
      <c r="U2325" s="24">
        <f>IFNA(VLOOKUP(A2325,'HUMAN RESOURCES processed'!$A$2:$M$2692,11,0))</f>
        <v>0.132</v>
      </c>
      <c r="V2325" s="24">
        <f>IFNA(VLOOKUP(A2325,'HUMAN RESOURCES processed'!$A$2:$M$2692,12,0))</f>
        <v>149311</v>
      </c>
      <c r="W2325" s="24">
        <f>IFNA(VLOOKUP(A2325,'HUMAN RESOURCES processed'!$A$2:$M$2692,13,0))</f>
        <v>0.899</v>
      </c>
      <c r="X2325" s="24">
        <f>IFNA(VLOOKUP(A2325,'TOURISM processed'!$A$2:$F$2692,5,0))</f>
        <v>438000000</v>
      </c>
      <c r="Y2325" s="24">
        <f>IFNA(VLOOKUP(A2325,'TOURISM processed'!$A$2:$F$2692,6,0))</f>
        <v>282000000</v>
      </c>
      <c r="Z2325" s="24">
        <f t="shared" si="7"/>
        <v>1888.675315</v>
      </c>
      <c r="AA2325" s="24">
        <f t="shared" si="1327"/>
        <v>0</v>
      </c>
      <c r="AB2325" s="24">
        <f t="shared" si="1328"/>
        <v>0</v>
      </c>
      <c r="AC2325" s="24">
        <f t="shared" si="1329"/>
        <v>0</v>
      </c>
      <c r="AD2325" s="24">
        <f t="shared" si="1330"/>
        <v>0</v>
      </c>
      <c r="AE2325" s="24">
        <f t="shared" si="1341"/>
        <v>0</v>
      </c>
      <c r="AF2325" s="27">
        <f>IFNA(VLOOKUP(A2325,'BUSINESS processed'!A2325:J5015,10,0))</f>
        <v>1.383</v>
      </c>
      <c r="AG2325" s="26"/>
      <c r="AH2325" s="26"/>
      <c r="AI2325" s="26"/>
      <c r="AJ2325" s="26"/>
      <c r="AK2325" s="26"/>
      <c r="AL2325" s="26"/>
      <c r="AM2325" s="26"/>
      <c r="AN2325" s="26"/>
      <c r="AO2325" s="26"/>
      <c r="AP2325" s="26"/>
      <c r="AQ2325" s="26"/>
      <c r="AR2325" s="26"/>
      <c r="AS2325" s="26"/>
      <c r="AT2325" s="26"/>
      <c r="AU2325" s="26"/>
      <c r="AV2325" s="26"/>
      <c r="AW2325" s="26"/>
      <c r="AX2325" s="26"/>
      <c r="AY2325" s="26"/>
      <c r="AZ2325" s="26"/>
      <c r="BA2325" s="26"/>
      <c r="BB2325" s="26"/>
      <c r="BC2325" s="26"/>
      <c r="BD2325" s="26"/>
      <c r="BE2325" s="26"/>
      <c r="BF2325" s="26"/>
      <c r="BG2325" s="26"/>
      <c r="BH2325" s="26"/>
    </row>
    <row r="2326">
      <c r="A2326" s="18" t="str">
        <f t="shared" si="1"/>
        <v>The Americas_Curacao-The Americas_2011</v>
      </c>
      <c r="B2326" s="19" t="s">
        <v>258</v>
      </c>
      <c r="C2326" s="20" t="s">
        <v>274</v>
      </c>
      <c r="D2326" s="21" t="s">
        <v>90</v>
      </c>
      <c r="E2326" s="20">
        <f t="shared" si="1333"/>
        <v>0</v>
      </c>
      <c r="F2326" s="22">
        <f t="shared" si="2"/>
        <v>0</v>
      </c>
      <c r="G2326" s="39">
        <f t="shared" si="1334"/>
        <v>0</v>
      </c>
      <c r="H2326" s="39">
        <f t="shared" si="1335"/>
        <v>0</v>
      </c>
      <c r="I2326" s="39">
        <f t="shared" si="1325"/>
        <v>0</v>
      </c>
      <c r="J2326" s="24">
        <f t="shared" si="1336"/>
        <v>0</v>
      </c>
      <c r="K2326" s="24">
        <f t="shared" si="3"/>
        <v>0</v>
      </c>
      <c r="L2326" s="24">
        <f t="shared" si="1332"/>
        <v>0</v>
      </c>
      <c r="M2326" s="24">
        <f t="shared" si="5"/>
        <v>0</v>
      </c>
      <c r="N2326" s="24">
        <f>IFNA(VLOOKUP(A2326,'HUMAN RESOURCES processed'!$A$2:$M$2692,5,0))</f>
        <v>0.013</v>
      </c>
      <c r="O2326" s="24">
        <f t="shared" si="1338"/>
        <v>0</v>
      </c>
      <c r="P2326" s="24">
        <f>IFNA(VLOOKUP(A2326,'HUMAN RESOURCES processed'!$A$2:$M$2692,7,0))</f>
        <v>81</v>
      </c>
      <c r="Q2326" s="24">
        <f>IFNA(VLOOKUP(A2326,'HUMAN RESOURCES processed'!$A$2:$M$2692,8,0))</f>
        <v>74</v>
      </c>
      <c r="R2326" s="24">
        <f t="shared" si="6"/>
        <v>77.5</v>
      </c>
      <c r="S2326" s="24">
        <f>IFNA(VLOOKUP(A2326,'HUMAN RESOURCES processed'!$A$2:$M$2692,9,0))</f>
        <v>0.197</v>
      </c>
      <c r="T2326" s="24">
        <f>IFNA(VLOOKUP(A2326,'HUMAN RESOURCES processed'!$A$2:$M$2692,10,0))</f>
        <v>0.669</v>
      </c>
      <c r="U2326" s="24">
        <f>IFNA(VLOOKUP(A2326,'HUMAN RESOURCES processed'!$A$2:$M$2692,11,0))</f>
        <v>0.134</v>
      </c>
      <c r="V2326" s="24">
        <f>IFNA(VLOOKUP(A2326,'HUMAN RESOURCES processed'!$A$2:$M$2692,12,0))</f>
        <v>150612</v>
      </c>
      <c r="W2326" s="24">
        <f>IFNA(VLOOKUP(A2326,'HUMAN RESOURCES processed'!$A$2:$M$2692,13,0))</f>
        <v>0.898</v>
      </c>
      <c r="X2326" s="24">
        <f>IFNA(VLOOKUP(A2326,'TOURISM processed'!$A$2:$F$2692,5,0))</f>
        <v>540000000</v>
      </c>
      <c r="Y2326" s="24">
        <f>IFNA(VLOOKUP(A2326,'TOURISM processed'!$A$2:$F$2692,6,0))</f>
        <v>321000000</v>
      </c>
      <c r="Z2326" s="24">
        <f t="shared" si="7"/>
        <v>2131.304279</v>
      </c>
      <c r="AA2326" s="24">
        <f t="shared" si="1327"/>
        <v>0</v>
      </c>
      <c r="AB2326" s="24">
        <f t="shared" si="1328"/>
        <v>0</v>
      </c>
      <c r="AC2326" s="24">
        <f t="shared" si="1329"/>
        <v>0</v>
      </c>
      <c r="AD2326" s="24">
        <f t="shared" si="1330"/>
        <v>0</v>
      </c>
      <c r="AE2326" s="24">
        <f t="shared" si="1341"/>
        <v>0</v>
      </c>
      <c r="AF2326" s="27">
        <f>IFNA(VLOOKUP(A2326,'BUSINESS processed'!A2326:J5016,10,0))</f>
        <v>1.361</v>
      </c>
      <c r="AG2326" s="26"/>
      <c r="AH2326" s="26"/>
      <c r="AI2326" s="26"/>
      <c r="AJ2326" s="26"/>
      <c r="AK2326" s="26"/>
      <c r="AL2326" s="26"/>
      <c r="AM2326" s="26"/>
      <c r="AN2326" s="26"/>
      <c r="AO2326" s="26"/>
      <c r="AP2326" s="26"/>
      <c r="AQ2326" s="26"/>
      <c r="AR2326" s="26"/>
      <c r="AS2326" s="26"/>
      <c r="AT2326" s="26"/>
      <c r="AU2326" s="26"/>
      <c r="AV2326" s="26"/>
      <c r="AW2326" s="26"/>
      <c r="AX2326" s="26"/>
      <c r="AY2326" s="26"/>
      <c r="AZ2326" s="26"/>
      <c r="BA2326" s="26"/>
      <c r="BB2326" s="26"/>
      <c r="BC2326" s="26"/>
      <c r="BD2326" s="26"/>
      <c r="BE2326" s="26"/>
      <c r="BF2326" s="26"/>
      <c r="BG2326" s="26"/>
      <c r="BH2326" s="26"/>
    </row>
    <row r="2327">
      <c r="A2327" s="18" t="str">
        <f t="shared" si="1"/>
        <v>The Americas_Curacao-The Americas_2012</v>
      </c>
      <c r="B2327" s="19" t="s">
        <v>258</v>
      </c>
      <c r="C2327" s="20" t="s">
        <v>274</v>
      </c>
      <c r="D2327" s="21" t="s">
        <v>91</v>
      </c>
      <c r="E2327" s="20">
        <f t="shared" si="1333"/>
        <v>0</v>
      </c>
      <c r="F2327" s="22">
        <f t="shared" si="2"/>
        <v>0</v>
      </c>
      <c r="G2327" s="39">
        <f t="shared" si="1334"/>
        <v>0</v>
      </c>
      <c r="H2327" s="39">
        <f t="shared" si="1335"/>
        <v>0</v>
      </c>
      <c r="I2327" s="39">
        <f t="shared" si="1325"/>
        <v>0</v>
      </c>
      <c r="J2327" s="24">
        <f t="shared" si="1336"/>
        <v>0</v>
      </c>
      <c r="K2327" s="24">
        <f t="shared" si="3"/>
        <v>0</v>
      </c>
      <c r="L2327" s="24">
        <f t="shared" si="1332"/>
        <v>0</v>
      </c>
      <c r="M2327" s="24">
        <f t="shared" si="5"/>
        <v>0</v>
      </c>
      <c r="N2327" s="24">
        <f>IFNA(VLOOKUP(A2327,'HUMAN RESOURCES processed'!$A$2:$M$2692,5,0))</f>
        <v>0.013</v>
      </c>
      <c r="O2327" s="24">
        <f t="shared" si="1338"/>
        <v>0</v>
      </c>
      <c r="P2327" s="24">
        <f t="shared" ref="P2327:P2329" si="1343">IF(AND(C2327=C2326,D2327&gt;D2326),P2326,0)</f>
        <v>81</v>
      </c>
      <c r="Q2327" s="24">
        <f t="shared" ref="Q2327:Q2329" si="1344">IF(AND(C2327=C2326,D2327&gt;D2326),Q2326,0)</f>
        <v>74</v>
      </c>
      <c r="R2327" s="24">
        <f t="shared" si="6"/>
        <v>77.5</v>
      </c>
      <c r="S2327" s="24">
        <f>IFNA(VLOOKUP(A2327,'HUMAN RESOURCES processed'!$A$2:$M$2692,9,0))</f>
        <v>0.195</v>
      </c>
      <c r="T2327" s="24">
        <f>IFNA(VLOOKUP(A2327,'HUMAN RESOURCES processed'!$A$2:$M$2692,10,0))</f>
        <v>0.668</v>
      </c>
      <c r="U2327" s="24">
        <f>IFNA(VLOOKUP(A2327,'HUMAN RESOURCES processed'!$A$2:$M$2692,11,0))</f>
        <v>0.137</v>
      </c>
      <c r="V2327" s="24">
        <f>IFNA(VLOOKUP(A2327,'HUMAN RESOURCES processed'!$A$2:$M$2692,12,0))</f>
        <v>152056</v>
      </c>
      <c r="W2327" s="24">
        <f>IFNA(VLOOKUP(A2327,'HUMAN RESOURCES processed'!$A$2:$M$2692,13,0))</f>
        <v>0.897</v>
      </c>
      <c r="X2327" s="24">
        <f>IFNA(VLOOKUP(A2327,'TOURISM processed'!$A$2:$F$2692,5,0))</f>
        <v>676000000</v>
      </c>
      <c r="Y2327" s="24">
        <f>IFNA(VLOOKUP(A2327,'TOURISM processed'!$A$2:$F$2692,6,0))</f>
        <v>357000000</v>
      </c>
      <c r="Z2327" s="24">
        <f t="shared" si="7"/>
        <v>2347.819224</v>
      </c>
      <c r="AA2327" s="24">
        <f t="shared" si="1327"/>
        <v>0</v>
      </c>
      <c r="AB2327" s="24">
        <f t="shared" si="1328"/>
        <v>0</v>
      </c>
      <c r="AC2327" s="24">
        <f t="shared" si="1329"/>
        <v>0</v>
      </c>
      <c r="AD2327" s="24">
        <f t="shared" si="1330"/>
        <v>0</v>
      </c>
      <c r="AE2327" s="24">
        <f t="shared" si="1341"/>
        <v>0</v>
      </c>
      <c r="AF2327" s="27">
        <f>IFNA(VLOOKUP(A2327,'BUSINESS processed'!A2327:J5017,10,0))</f>
        <v>1.318</v>
      </c>
      <c r="AG2327" s="26"/>
      <c r="AH2327" s="26"/>
      <c r="AI2327" s="26"/>
      <c r="AJ2327" s="26"/>
      <c r="AK2327" s="26"/>
      <c r="AL2327" s="26"/>
      <c r="AM2327" s="26"/>
      <c r="AN2327" s="26"/>
      <c r="AO2327" s="26"/>
      <c r="AP2327" s="26"/>
      <c r="AQ2327" s="26"/>
      <c r="AR2327" s="26"/>
      <c r="AS2327" s="26"/>
      <c r="AT2327" s="26"/>
      <c r="AU2327" s="26"/>
      <c r="AV2327" s="26"/>
      <c r="AW2327" s="26"/>
      <c r="AX2327" s="26"/>
      <c r="AY2327" s="26"/>
      <c r="AZ2327" s="26"/>
      <c r="BA2327" s="26"/>
      <c r="BB2327" s="26"/>
      <c r="BC2327" s="26"/>
      <c r="BD2327" s="26"/>
      <c r="BE2327" s="26"/>
      <c r="BF2327" s="26"/>
      <c r="BG2327" s="26"/>
      <c r="BH2327" s="26"/>
    </row>
    <row r="2328">
      <c r="A2328" s="18" t="str">
        <f t="shared" si="1"/>
        <v>The Americas_Dominica-The Americas_2000</v>
      </c>
      <c r="B2328" s="19" t="s">
        <v>258</v>
      </c>
      <c r="C2328" s="20" t="s">
        <v>275</v>
      </c>
      <c r="D2328" s="21" t="s">
        <v>70</v>
      </c>
      <c r="E2328" s="22">
        <v>3.24463833E8</v>
      </c>
      <c r="F2328" s="22">
        <f t="shared" si="2"/>
        <v>4656.551228</v>
      </c>
      <c r="G2328" s="23">
        <v>0.05</v>
      </c>
      <c r="H2328" s="23">
        <v>231.0</v>
      </c>
      <c r="I2328" s="23">
        <v>0.117</v>
      </c>
      <c r="J2328" s="24">
        <f t="shared" si="1336"/>
        <v>0</v>
      </c>
      <c r="K2328" s="24">
        <f t="shared" si="3"/>
        <v>0</v>
      </c>
      <c r="L2328" s="24">
        <f t="shared" si="1332"/>
        <v>0</v>
      </c>
      <c r="M2328" s="24">
        <f t="shared" si="5"/>
        <v>0</v>
      </c>
      <c r="N2328" s="24">
        <f t="shared" ref="N2328:N2329" si="1345">IF(AND(C2328=C2327,D2328&gt;D2327),K2327,0)</f>
        <v>0</v>
      </c>
      <c r="O2328" s="24">
        <f>IFNA(VLOOKUP(A2328,'HUMAN RESOURCES processed'!$A$2:$M$2692,6,0))</f>
        <v>0.014</v>
      </c>
      <c r="P2328" s="24">
        <f t="shared" si="1343"/>
        <v>0</v>
      </c>
      <c r="Q2328" s="24">
        <f t="shared" si="1344"/>
        <v>0</v>
      </c>
      <c r="R2328" s="24">
        <f t="shared" si="6"/>
        <v>0</v>
      </c>
      <c r="S2328" s="24">
        <f t="shared" ref="S2328:S2340" si="1346">IF(AND(C2328=C2327,D2328&gt;D2327),S2327,0)</f>
        <v>0</v>
      </c>
      <c r="T2328" s="24">
        <f t="shared" ref="T2328:T2340" si="1347">IF(AND(C2328=C2327,D2328&gt;D2327),T2327,0)</f>
        <v>0</v>
      </c>
      <c r="U2328" s="24">
        <f t="shared" ref="U2328:U2340" si="1348">IF(AND(C2328=C2327,D2328&gt;D2327),U2327,0)</f>
        <v>0</v>
      </c>
      <c r="V2328" s="24">
        <f>IFNA(VLOOKUP(A2328,'HUMAN RESOURCES processed'!$A$2:$M$2692,12,0))</f>
        <v>69679</v>
      </c>
      <c r="W2328" s="24">
        <f>IFNA(VLOOKUP(A2328,'HUMAN RESOURCES processed'!$A$2:$M$2692,13,0))</f>
        <v>0.653</v>
      </c>
      <c r="X2328" s="24">
        <f>IFNA(VLOOKUP(A2328,'TOURISM processed'!$A$2:$F$2692,5,0))</f>
        <v>48000000</v>
      </c>
      <c r="Y2328" s="24">
        <f>IFNA(VLOOKUP(A2328,'TOURISM processed'!$A$2:$F$2692,6,0))</f>
        <v>9000000</v>
      </c>
      <c r="Z2328" s="24">
        <f t="shared" si="7"/>
        <v>129.1637366</v>
      </c>
      <c r="AA2328" s="24">
        <f t="shared" si="1327"/>
        <v>0</v>
      </c>
      <c r="AB2328" s="24">
        <f t="shared" si="1328"/>
        <v>0</v>
      </c>
      <c r="AC2328" s="24">
        <f t="shared" si="1329"/>
        <v>0</v>
      </c>
      <c r="AD2328" s="24">
        <f t="shared" si="1330"/>
        <v>0</v>
      </c>
      <c r="AE2328" s="24">
        <f>IFNA(VLOOKUP(A2328,'BUSINESS processed'!A2328:J5018,9,0))</f>
        <v>0.088</v>
      </c>
      <c r="AF2328" s="27">
        <f>IFNA(VLOOKUP(A2328,'BUSINESS processed'!A2328:J5018,10,0))</f>
        <v>0.017</v>
      </c>
      <c r="AG2328" s="26"/>
      <c r="AH2328" s="26"/>
      <c r="AI2328" s="26"/>
      <c r="AJ2328" s="26"/>
      <c r="AK2328" s="26"/>
      <c r="AL2328" s="26"/>
      <c r="AM2328" s="26"/>
      <c r="AN2328" s="26"/>
      <c r="AO2328" s="26"/>
      <c r="AP2328" s="26"/>
      <c r="AQ2328" s="26"/>
      <c r="AR2328" s="26"/>
      <c r="AS2328" s="26"/>
      <c r="AT2328" s="26"/>
      <c r="AU2328" s="26"/>
      <c r="AV2328" s="26"/>
      <c r="AW2328" s="26"/>
      <c r="AX2328" s="26"/>
      <c r="AY2328" s="26"/>
      <c r="AZ2328" s="26"/>
      <c r="BA2328" s="26"/>
      <c r="BB2328" s="26"/>
      <c r="BC2328" s="26"/>
      <c r="BD2328" s="26"/>
      <c r="BE2328" s="26"/>
      <c r="BF2328" s="26"/>
      <c r="BG2328" s="26"/>
      <c r="BH2328" s="26"/>
    </row>
    <row r="2329">
      <c r="A2329" s="18" t="str">
        <f t="shared" si="1"/>
        <v>The Americas_Dominica-The Americas_2001</v>
      </c>
      <c r="B2329" s="19" t="s">
        <v>258</v>
      </c>
      <c r="C2329" s="20" t="s">
        <v>275</v>
      </c>
      <c r="D2329" s="21" t="s">
        <v>71</v>
      </c>
      <c r="E2329" s="22">
        <v>3.3094985E8</v>
      </c>
      <c r="F2329" s="22">
        <f t="shared" si="2"/>
        <v>4750.93095</v>
      </c>
      <c r="G2329" s="23">
        <v>0.05</v>
      </c>
      <c r="H2329" s="23">
        <v>236.0</v>
      </c>
      <c r="I2329" s="23">
        <v>0.111</v>
      </c>
      <c r="J2329" s="24">
        <f t="shared" si="1336"/>
        <v>0</v>
      </c>
      <c r="K2329" s="24">
        <f t="shared" si="3"/>
        <v>0</v>
      </c>
      <c r="L2329" s="24">
        <f t="shared" si="1332"/>
        <v>0</v>
      </c>
      <c r="M2329" s="24">
        <f t="shared" si="5"/>
        <v>0</v>
      </c>
      <c r="N2329" s="24">
        <f t="shared" si="1345"/>
        <v>0</v>
      </c>
      <c r="O2329" s="24">
        <f>IFNA(VLOOKUP(A2329,'HUMAN RESOURCES processed'!$A$2:$M$2692,6,0))</f>
        <v>0.013</v>
      </c>
      <c r="P2329" s="24">
        <f t="shared" si="1343"/>
        <v>0</v>
      </c>
      <c r="Q2329" s="24">
        <f t="shared" si="1344"/>
        <v>0</v>
      </c>
      <c r="R2329" s="24">
        <f t="shared" si="6"/>
        <v>0</v>
      </c>
      <c r="S2329" s="24">
        <f t="shared" si="1346"/>
        <v>0</v>
      </c>
      <c r="T2329" s="24">
        <f t="shared" si="1347"/>
        <v>0</v>
      </c>
      <c r="U2329" s="24">
        <f t="shared" si="1348"/>
        <v>0</v>
      </c>
      <c r="V2329" s="24">
        <f>IFNA(VLOOKUP(A2329,'HUMAN RESOURCES processed'!$A$2:$M$2692,12,0))</f>
        <v>69660</v>
      </c>
      <c r="W2329" s="24">
        <f>IFNA(VLOOKUP(A2329,'HUMAN RESOURCES processed'!$A$2:$M$2692,13,0))</f>
        <v>0.654</v>
      </c>
      <c r="X2329" s="24">
        <f>IFNA(VLOOKUP(A2329,'TOURISM processed'!$A$2:$F$2692,5,0))</f>
        <v>46000000</v>
      </c>
      <c r="Y2329" s="24">
        <f>IFNA(VLOOKUP(A2329,'TOURISM processed'!$A$2:$F$2692,6,0))</f>
        <v>9000000</v>
      </c>
      <c r="Z2329" s="24">
        <f t="shared" si="7"/>
        <v>129.1989664</v>
      </c>
      <c r="AA2329" s="24">
        <f t="shared" si="1327"/>
        <v>0</v>
      </c>
      <c r="AB2329" s="24">
        <f t="shared" si="1328"/>
        <v>0</v>
      </c>
      <c r="AC2329" s="24">
        <f t="shared" si="1329"/>
        <v>0</v>
      </c>
      <c r="AD2329" s="24">
        <f t="shared" si="1330"/>
        <v>0</v>
      </c>
      <c r="AE2329" s="24">
        <f>IFNA(VLOOKUP(A2329,'BUSINESS processed'!A2329:J5019,9,0))</f>
        <v>0.132</v>
      </c>
      <c r="AF2329" s="27">
        <f>IFNA(VLOOKUP(A2329,'BUSINESS processed'!A2329:J5019,10,0))</f>
        <v>0.111</v>
      </c>
      <c r="AG2329" s="26"/>
      <c r="AH2329" s="26"/>
      <c r="AI2329" s="26"/>
      <c r="AJ2329" s="26"/>
      <c r="AK2329" s="26"/>
      <c r="AL2329" s="26"/>
      <c r="AM2329" s="26"/>
      <c r="AN2329" s="26"/>
      <c r="AO2329" s="26"/>
      <c r="AP2329" s="26"/>
      <c r="AQ2329" s="26"/>
      <c r="AR2329" s="26"/>
      <c r="AS2329" s="26"/>
      <c r="AT2329" s="26"/>
      <c r="AU2329" s="26"/>
      <c r="AV2329" s="26"/>
      <c r="AW2329" s="26"/>
      <c r="AX2329" s="26"/>
      <c r="AY2329" s="26"/>
      <c r="AZ2329" s="26"/>
      <c r="BA2329" s="26"/>
      <c r="BB2329" s="26"/>
      <c r="BC2329" s="26"/>
      <c r="BD2329" s="26"/>
      <c r="BE2329" s="26"/>
      <c r="BF2329" s="26"/>
      <c r="BG2329" s="26"/>
      <c r="BH2329" s="26"/>
    </row>
    <row r="2330">
      <c r="A2330" s="18" t="str">
        <f t="shared" si="1"/>
        <v>The Americas_Dominica-The Americas_2002</v>
      </c>
      <c r="B2330" s="19" t="s">
        <v>258</v>
      </c>
      <c r="C2330" s="20" t="s">
        <v>275</v>
      </c>
      <c r="D2330" s="21" t="s">
        <v>72</v>
      </c>
      <c r="E2330" s="22">
        <v>3.26998081E8</v>
      </c>
      <c r="F2330" s="22">
        <f t="shared" si="2"/>
        <v>4684.383592</v>
      </c>
      <c r="G2330" s="23">
        <v>0.051</v>
      </c>
      <c r="H2330" s="23">
        <v>237.0</v>
      </c>
      <c r="I2330" s="23">
        <v>0.11</v>
      </c>
      <c r="J2330" s="24">
        <f t="shared" si="1336"/>
        <v>0</v>
      </c>
      <c r="K2330" s="24">
        <f t="shared" si="3"/>
        <v>0</v>
      </c>
      <c r="L2330" s="24">
        <f>IFNA(VLOOKUP(A2330,'ENERGY processed'!$A$2:$H$2692,8,0),"")</f>
        <v>136</v>
      </c>
      <c r="M2330" s="24">
        <f t="shared" si="5"/>
        <v>0.001948256597</v>
      </c>
      <c r="N2330" s="24">
        <f>IFNA(VLOOKUP(A2330,'HUMAN RESOURCES processed'!$A$2:$M$2692,5,0))</f>
        <v>0.015</v>
      </c>
      <c r="O2330" s="24">
        <f>IFNA(VLOOKUP(A2330,'HUMAN RESOURCES processed'!$A$2:$M$2692,6,0))</f>
        <v>0.013</v>
      </c>
      <c r="P2330" s="24">
        <f>IFNA(VLOOKUP(A2330,'HUMAN RESOURCES processed'!$A$2:$M$2692,7,0))</f>
        <v>79</v>
      </c>
      <c r="Q2330" s="24">
        <f>IFNA(VLOOKUP(A2330,'HUMAN RESOURCES processed'!$A$2:$M$2692,8,0))</f>
        <v>75</v>
      </c>
      <c r="R2330" s="24">
        <f t="shared" si="6"/>
        <v>77</v>
      </c>
      <c r="S2330" s="24">
        <f t="shared" si="1346"/>
        <v>0</v>
      </c>
      <c r="T2330" s="24">
        <f t="shared" si="1347"/>
        <v>0</v>
      </c>
      <c r="U2330" s="24">
        <f t="shared" si="1348"/>
        <v>0</v>
      </c>
      <c r="V2330" s="24">
        <f>IFNA(VLOOKUP(A2330,'HUMAN RESOURCES processed'!$A$2:$M$2692,12,0))</f>
        <v>69806</v>
      </c>
      <c r="W2330" s="24">
        <f>IFNA(VLOOKUP(A2330,'HUMAN RESOURCES processed'!$A$2:$M$2692,13,0))</f>
        <v>0.657</v>
      </c>
      <c r="X2330" s="24">
        <f>IFNA(VLOOKUP(A2330,'TOURISM processed'!$A$2:$F$2692,5,0))</f>
        <v>46000000</v>
      </c>
      <c r="Y2330" s="24">
        <f>IFNA(VLOOKUP(A2330,'TOURISM processed'!$A$2:$F$2692,6,0))</f>
        <v>9000000</v>
      </c>
      <c r="Z2330" s="24">
        <f t="shared" si="7"/>
        <v>128.9287454</v>
      </c>
      <c r="AA2330" s="24">
        <f t="shared" si="1327"/>
        <v>0</v>
      </c>
      <c r="AB2330" s="24">
        <f t="shared" si="1328"/>
        <v>0</v>
      </c>
      <c r="AC2330" s="24">
        <f t="shared" si="1329"/>
        <v>0</v>
      </c>
      <c r="AD2330" s="24">
        <f t="shared" si="1330"/>
        <v>0</v>
      </c>
      <c r="AE2330" s="24">
        <f>IFNA(VLOOKUP(A2330,'BUSINESS processed'!A2330:J5020,9,0))</f>
        <v>0.184</v>
      </c>
      <c r="AF2330" s="27">
        <f>IFNA(VLOOKUP(A2330,'BUSINESS processed'!A2330:J5020,10,0))</f>
        <v>0.174</v>
      </c>
      <c r="AG2330" s="26"/>
      <c r="AH2330" s="26"/>
      <c r="AI2330" s="26"/>
      <c r="AJ2330" s="26"/>
      <c r="AK2330" s="26"/>
      <c r="AL2330" s="26"/>
      <c r="AM2330" s="26"/>
      <c r="AN2330" s="26"/>
      <c r="AO2330" s="26"/>
      <c r="AP2330" s="26"/>
      <c r="AQ2330" s="26"/>
      <c r="AR2330" s="26"/>
      <c r="AS2330" s="26"/>
      <c r="AT2330" s="26"/>
      <c r="AU2330" s="26"/>
      <c r="AV2330" s="26"/>
      <c r="AW2330" s="26"/>
      <c r="AX2330" s="26"/>
      <c r="AY2330" s="26"/>
      <c r="AZ2330" s="26"/>
      <c r="BA2330" s="26"/>
      <c r="BB2330" s="26"/>
      <c r="BC2330" s="26"/>
      <c r="BD2330" s="26"/>
      <c r="BE2330" s="26"/>
      <c r="BF2330" s="26"/>
      <c r="BG2330" s="26"/>
      <c r="BH2330" s="26"/>
    </row>
    <row r="2331">
      <c r="A2331" s="18" t="str">
        <f t="shared" si="1"/>
        <v>The Americas_Dominica-The Americas_2003</v>
      </c>
      <c r="B2331" s="19" t="s">
        <v>258</v>
      </c>
      <c r="C2331" s="20" t="s">
        <v>275</v>
      </c>
      <c r="D2331" s="21" t="s">
        <v>74</v>
      </c>
      <c r="E2331" s="22">
        <v>3.40803913E8</v>
      </c>
      <c r="F2331" s="22">
        <f t="shared" si="2"/>
        <v>4864.596663</v>
      </c>
      <c r="G2331" s="23">
        <v>0.049</v>
      </c>
      <c r="H2331" s="23">
        <v>240.0</v>
      </c>
      <c r="I2331" s="23">
        <v>0.115</v>
      </c>
      <c r="J2331" s="24">
        <f t="shared" si="1336"/>
        <v>0</v>
      </c>
      <c r="K2331" s="24">
        <f t="shared" si="3"/>
        <v>0</v>
      </c>
      <c r="L2331" s="24">
        <f>IFNA(VLOOKUP(A2331,'ENERGY processed'!$A$2:$H$2692,8,0),"")</f>
        <v>128</v>
      </c>
      <c r="M2331" s="24">
        <f t="shared" si="5"/>
        <v>0.001827057581</v>
      </c>
      <c r="N2331" s="24">
        <f t="shared" ref="N2331:N2333" si="1349">IF(AND(C2331=C2330,D2331&gt;D2330),K2330,0)</f>
        <v>0</v>
      </c>
      <c r="O2331" s="24">
        <f>IFNA(VLOOKUP(A2331,'HUMAN RESOURCES processed'!$A$2:$M$2692,6,0))</f>
        <v>0.013</v>
      </c>
      <c r="P2331" s="24">
        <f t="shared" ref="P2331:P2340" si="1350">IF(AND(C2331=C2330,D2331&gt;D2330),P2330,0)</f>
        <v>79</v>
      </c>
      <c r="Q2331" s="24">
        <f t="shared" ref="Q2331:Q2340" si="1351">IF(AND(C2331=C2330,D2331&gt;D2330),Q2330,0)</f>
        <v>75</v>
      </c>
      <c r="R2331" s="24">
        <f t="shared" si="6"/>
        <v>77</v>
      </c>
      <c r="S2331" s="24">
        <f t="shared" si="1346"/>
        <v>0</v>
      </c>
      <c r="T2331" s="24">
        <f t="shared" si="1347"/>
        <v>0</v>
      </c>
      <c r="U2331" s="24">
        <f t="shared" si="1348"/>
        <v>0</v>
      </c>
      <c r="V2331" s="24">
        <f>IFNA(VLOOKUP(A2331,'HUMAN RESOURCES processed'!$A$2:$M$2692,12,0))</f>
        <v>70058</v>
      </c>
      <c r="W2331" s="24">
        <f>IFNA(VLOOKUP(A2331,'HUMAN RESOURCES processed'!$A$2:$M$2692,13,0))</f>
        <v>0.66</v>
      </c>
      <c r="X2331" s="24">
        <f>IFNA(VLOOKUP(A2331,'TOURISM processed'!$A$2:$F$2692,5,0))</f>
        <v>52000000</v>
      </c>
      <c r="Y2331" s="24">
        <f>IFNA(VLOOKUP(A2331,'TOURISM processed'!$A$2:$F$2692,6,0))</f>
        <v>9000000</v>
      </c>
      <c r="Z2331" s="24">
        <f t="shared" si="7"/>
        <v>128.4649862</v>
      </c>
      <c r="AA2331" s="24">
        <f t="shared" si="1327"/>
        <v>0</v>
      </c>
      <c r="AB2331" s="24">
        <f t="shared" si="1328"/>
        <v>0</v>
      </c>
      <c r="AC2331" s="24">
        <f t="shared" si="1329"/>
        <v>0</v>
      </c>
      <c r="AD2331" s="24">
        <f t="shared" si="1330"/>
        <v>0</v>
      </c>
      <c r="AE2331" s="24">
        <f>IFNA(VLOOKUP(A2331,'BUSINESS processed'!A2331:J5021,9,0))</f>
        <v>0.236</v>
      </c>
      <c r="AF2331" s="27">
        <f>IFNA(VLOOKUP(A2331,'BUSINESS processed'!A2331:J5021,10,0))</f>
        <v>0.34</v>
      </c>
      <c r="AG2331" s="26"/>
      <c r="AH2331" s="26"/>
      <c r="AI2331" s="26"/>
      <c r="AJ2331" s="26"/>
      <c r="AK2331" s="26"/>
      <c r="AL2331" s="26"/>
      <c r="AM2331" s="26"/>
      <c r="AN2331" s="26"/>
      <c r="AO2331" s="26"/>
      <c r="AP2331" s="26"/>
      <c r="AQ2331" s="26"/>
      <c r="AR2331" s="26"/>
      <c r="AS2331" s="26"/>
      <c r="AT2331" s="26"/>
      <c r="AU2331" s="26"/>
      <c r="AV2331" s="26"/>
      <c r="AW2331" s="26"/>
      <c r="AX2331" s="26"/>
      <c r="AY2331" s="26"/>
      <c r="AZ2331" s="26"/>
      <c r="BA2331" s="26"/>
      <c r="BB2331" s="26"/>
      <c r="BC2331" s="26"/>
      <c r="BD2331" s="26"/>
      <c r="BE2331" s="26"/>
      <c r="BF2331" s="26"/>
      <c r="BG2331" s="26"/>
      <c r="BH2331" s="26"/>
    </row>
    <row r="2332">
      <c r="A2332" s="18" t="str">
        <f t="shared" si="1"/>
        <v>The Americas_Dominica-The Americas_2004</v>
      </c>
      <c r="B2332" s="19" t="s">
        <v>258</v>
      </c>
      <c r="C2332" s="20" t="s">
        <v>275</v>
      </c>
      <c r="D2332" s="21" t="s">
        <v>83</v>
      </c>
      <c r="E2332" s="22">
        <v>3.66976849E8</v>
      </c>
      <c r="F2332" s="22">
        <f t="shared" si="2"/>
        <v>5218.298599</v>
      </c>
      <c r="G2332" s="23">
        <v>0.047</v>
      </c>
      <c r="H2332" s="23">
        <v>243.0</v>
      </c>
      <c r="I2332" s="23">
        <v>0.089</v>
      </c>
      <c r="J2332" s="24">
        <f t="shared" si="1336"/>
        <v>0</v>
      </c>
      <c r="K2332" s="24">
        <f t="shared" si="3"/>
        <v>0</v>
      </c>
      <c r="L2332" s="24">
        <f>IFNA(VLOOKUP(A2332,'ENERGY processed'!$A$2:$H$2692,8,0),"")</f>
        <v>121</v>
      </c>
      <c r="M2332" s="24">
        <f t="shared" si="5"/>
        <v>0.001720583007</v>
      </c>
      <c r="N2332" s="24">
        <f t="shared" si="1349"/>
        <v>0</v>
      </c>
      <c r="O2332" s="24">
        <f>IFNA(VLOOKUP(A2332,'HUMAN RESOURCES processed'!$A$2:$M$2692,6,0))</f>
        <v>0.013</v>
      </c>
      <c r="P2332" s="24">
        <f t="shared" si="1350"/>
        <v>79</v>
      </c>
      <c r="Q2332" s="24">
        <f t="shared" si="1351"/>
        <v>75</v>
      </c>
      <c r="R2332" s="24">
        <f t="shared" si="6"/>
        <v>77</v>
      </c>
      <c r="S2332" s="24">
        <f t="shared" si="1346"/>
        <v>0</v>
      </c>
      <c r="T2332" s="24">
        <f t="shared" si="1347"/>
        <v>0</v>
      </c>
      <c r="U2332" s="24">
        <f t="shared" si="1348"/>
        <v>0</v>
      </c>
      <c r="V2332" s="24">
        <f>IFNA(VLOOKUP(A2332,'HUMAN RESOURCES processed'!$A$2:$M$2692,12,0))</f>
        <v>70325</v>
      </c>
      <c r="W2332" s="24">
        <f>IFNA(VLOOKUP(A2332,'HUMAN RESOURCES processed'!$A$2:$M$2692,13,0))</f>
        <v>0.663</v>
      </c>
      <c r="X2332" s="24">
        <f>IFNA(VLOOKUP(A2332,'TOURISM processed'!$A$2:$F$2692,5,0))</f>
        <v>61000000</v>
      </c>
      <c r="Y2332" s="24">
        <f>IFNA(VLOOKUP(A2332,'TOURISM processed'!$A$2:$F$2692,6,0))</f>
        <v>9000000</v>
      </c>
      <c r="Z2332" s="24">
        <f t="shared" si="7"/>
        <v>127.9772485</v>
      </c>
      <c r="AA2332" s="24">
        <f t="shared" si="1327"/>
        <v>0</v>
      </c>
      <c r="AB2332" s="24">
        <f t="shared" si="1328"/>
        <v>0</v>
      </c>
      <c r="AC2332" s="24">
        <f t="shared" si="1329"/>
        <v>0</v>
      </c>
      <c r="AD2332" s="24">
        <f t="shared" si="1330"/>
        <v>0</v>
      </c>
      <c r="AE2332" s="24">
        <f>IFNA(VLOOKUP(A2332,'BUSINESS processed'!A2332:J5022,9,0))</f>
        <v>0.303</v>
      </c>
      <c r="AF2332" s="27">
        <f>IFNA(VLOOKUP(A2332,'BUSINESS processed'!A2332:J5022,10,0))</f>
        <v>0.595</v>
      </c>
      <c r="AG2332" s="26"/>
      <c r="AH2332" s="26"/>
      <c r="AI2332" s="26"/>
      <c r="AJ2332" s="26"/>
      <c r="AK2332" s="26"/>
      <c r="AL2332" s="26"/>
      <c r="AM2332" s="26"/>
      <c r="AN2332" s="26"/>
      <c r="AO2332" s="26"/>
      <c r="AP2332" s="26"/>
      <c r="AQ2332" s="26"/>
      <c r="AR2332" s="26"/>
      <c r="AS2332" s="26"/>
      <c r="AT2332" s="26"/>
      <c r="AU2332" s="26"/>
      <c r="AV2332" s="26"/>
      <c r="AW2332" s="26"/>
      <c r="AX2332" s="26"/>
      <c r="AY2332" s="26"/>
      <c r="AZ2332" s="26"/>
      <c r="BA2332" s="26"/>
      <c r="BB2332" s="26"/>
      <c r="BC2332" s="26"/>
      <c r="BD2332" s="26"/>
      <c r="BE2332" s="26"/>
      <c r="BF2332" s="26"/>
      <c r="BG2332" s="26"/>
      <c r="BH2332" s="26"/>
    </row>
    <row r="2333">
      <c r="A2333" s="18" t="str">
        <f t="shared" si="1"/>
        <v>The Americas_Dominica-The Americas_2005</v>
      </c>
      <c r="B2333" s="19" t="s">
        <v>258</v>
      </c>
      <c r="C2333" s="20" t="s">
        <v>275</v>
      </c>
      <c r="D2333" s="21" t="s">
        <v>84</v>
      </c>
      <c r="E2333" s="22">
        <v>3.61615918E8</v>
      </c>
      <c r="F2333" s="22">
        <f t="shared" si="2"/>
        <v>5126.249865</v>
      </c>
      <c r="G2333" s="23">
        <v>0.05</v>
      </c>
      <c r="H2333" s="23">
        <v>255.0</v>
      </c>
      <c r="I2333" s="23">
        <v>0.099</v>
      </c>
      <c r="J2333" s="24">
        <f>IFNA(VLOOKUP(A2333,'ENERGY processed'!$A$2:$H$2692,7,0),"")</f>
        <v>39</v>
      </c>
      <c r="K2333" s="24">
        <f t="shared" si="3"/>
        <v>0.0005528621247</v>
      </c>
      <c r="L2333" s="24">
        <f>IFNA(VLOOKUP(A2333,'ENERGY processed'!$A$2:$H$2692,8,0),"")</f>
        <v>110</v>
      </c>
      <c r="M2333" s="24">
        <f t="shared" si="5"/>
        <v>0.001559354711</v>
      </c>
      <c r="N2333" s="24">
        <f t="shared" si="1349"/>
        <v>0</v>
      </c>
      <c r="O2333" s="24">
        <f>IFNA(VLOOKUP(A2333,'HUMAN RESOURCES processed'!$A$2:$M$2692,6,0))</f>
        <v>0.012</v>
      </c>
      <c r="P2333" s="24">
        <f t="shared" si="1350"/>
        <v>79</v>
      </c>
      <c r="Q2333" s="24">
        <f t="shared" si="1351"/>
        <v>75</v>
      </c>
      <c r="R2333" s="24">
        <f t="shared" si="6"/>
        <v>77</v>
      </c>
      <c r="S2333" s="24">
        <f t="shared" si="1346"/>
        <v>0</v>
      </c>
      <c r="T2333" s="24">
        <f t="shared" si="1347"/>
        <v>0</v>
      </c>
      <c r="U2333" s="24">
        <f t="shared" si="1348"/>
        <v>0</v>
      </c>
      <c r="V2333" s="24">
        <f>IFNA(VLOOKUP(A2333,'HUMAN RESOURCES processed'!$A$2:$M$2692,12,0))</f>
        <v>70542</v>
      </c>
      <c r="W2333" s="24">
        <f>IFNA(VLOOKUP(A2333,'HUMAN RESOURCES processed'!$A$2:$M$2692,13,0))</f>
        <v>0.666</v>
      </c>
      <c r="X2333" s="24">
        <f>IFNA(VLOOKUP(A2333,'TOURISM processed'!$A$2:$F$2692,5,0))</f>
        <v>57000000</v>
      </c>
      <c r="Y2333" s="24">
        <f>IFNA(VLOOKUP(A2333,'TOURISM processed'!$A$2:$F$2692,6,0))</f>
        <v>10000000</v>
      </c>
      <c r="Z2333" s="24">
        <f t="shared" si="7"/>
        <v>141.7595192</v>
      </c>
      <c r="AA2333" s="24">
        <f>IFNA(VLOOKUP(A2333,'BUSINESS processed'!A2333:J5023,5,0))</f>
        <v>0.37</v>
      </c>
      <c r="AB2333" s="24">
        <f>IFNA(VLOOKUP(A2333,'BUSINESS processed'!A2333:J5023,6,0))</f>
        <v>14</v>
      </c>
      <c r="AC2333" s="24">
        <f t="shared" si="1329"/>
        <v>0</v>
      </c>
      <c r="AD2333" s="24">
        <f>IFNA(VLOOKUP(A2333,'BUSINESS processed'!A2333:J5023,8,0))</f>
        <v>147</v>
      </c>
      <c r="AE2333" s="24">
        <f>IFNA(VLOOKUP(A2333,'BUSINESS processed'!A2333:J5023,9,0))</f>
        <v>0.385</v>
      </c>
      <c r="AF2333" s="27">
        <f>IFNA(VLOOKUP(A2333,'BUSINESS processed'!A2333:J5023,10,0))</f>
        <v>0.737</v>
      </c>
      <c r="AG2333" s="26"/>
      <c r="AH2333" s="26"/>
      <c r="AI2333" s="26"/>
      <c r="AJ2333" s="26"/>
      <c r="AK2333" s="26"/>
      <c r="AL2333" s="26"/>
      <c r="AM2333" s="26"/>
      <c r="AN2333" s="26"/>
      <c r="AO2333" s="26"/>
      <c r="AP2333" s="26"/>
      <c r="AQ2333" s="26"/>
      <c r="AR2333" s="26"/>
      <c r="AS2333" s="26"/>
      <c r="AT2333" s="26"/>
      <c r="AU2333" s="26"/>
      <c r="AV2333" s="26"/>
      <c r="AW2333" s="26"/>
      <c r="AX2333" s="26"/>
      <c r="AY2333" s="26"/>
      <c r="AZ2333" s="26"/>
      <c r="BA2333" s="26"/>
      <c r="BB2333" s="26"/>
      <c r="BC2333" s="26"/>
      <c r="BD2333" s="26"/>
      <c r="BE2333" s="26"/>
      <c r="BF2333" s="26"/>
      <c r="BG2333" s="26"/>
      <c r="BH2333" s="26"/>
    </row>
    <row r="2334">
      <c r="A2334" s="18" t="str">
        <f t="shared" si="1"/>
        <v>The Americas_Dominica-The Americas_2006</v>
      </c>
      <c r="B2334" s="19" t="s">
        <v>258</v>
      </c>
      <c r="C2334" s="20" t="s">
        <v>275</v>
      </c>
      <c r="D2334" s="21" t="s">
        <v>85</v>
      </c>
      <c r="E2334" s="22">
        <v>3.8229914E8</v>
      </c>
      <c r="F2334" s="22">
        <f t="shared" si="2"/>
        <v>5408.107795</v>
      </c>
      <c r="G2334" s="23">
        <v>0.05</v>
      </c>
      <c r="H2334" s="23">
        <v>271.0</v>
      </c>
      <c r="I2334" s="23">
        <v>0.095</v>
      </c>
      <c r="J2334" s="24">
        <f>IFNA(VLOOKUP(A2334,'ENERGY processed'!$A$2:$H$2692,7,0),"")</f>
        <v>43</v>
      </c>
      <c r="K2334" s="24">
        <f t="shared" si="3"/>
        <v>0.0006082897157</v>
      </c>
      <c r="L2334" s="24">
        <f>IFNA(VLOOKUP(A2334,'ENERGY processed'!$A$2:$H$2692,8,0),"")</f>
        <v>150</v>
      </c>
      <c r="M2334" s="24">
        <f t="shared" si="5"/>
        <v>0.002121940869</v>
      </c>
      <c r="N2334" s="24">
        <f>IFNA(VLOOKUP(A2334,'HUMAN RESOURCES processed'!$A$2:$M$2692,5,0))</f>
        <v>0.015</v>
      </c>
      <c r="O2334" s="24">
        <f>IFNA(VLOOKUP(A2334,'HUMAN RESOURCES processed'!$A$2:$M$2692,6,0))</f>
        <v>0.012</v>
      </c>
      <c r="P2334" s="24">
        <f t="shared" si="1350"/>
        <v>79</v>
      </c>
      <c r="Q2334" s="24">
        <f t="shared" si="1351"/>
        <v>75</v>
      </c>
      <c r="R2334" s="24">
        <f t="shared" si="6"/>
        <v>77</v>
      </c>
      <c r="S2334" s="24">
        <f t="shared" si="1346"/>
        <v>0</v>
      </c>
      <c r="T2334" s="24">
        <f t="shared" si="1347"/>
        <v>0</v>
      </c>
      <c r="U2334" s="24">
        <f t="shared" si="1348"/>
        <v>0</v>
      </c>
      <c r="V2334" s="24">
        <f>IFNA(VLOOKUP(A2334,'HUMAN RESOURCES processed'!$A$2:$M$2692,12,0))</f>
        <v>70690</v>
      </c>
      <c r="W2334" s="24">
        <f>IFNA(VLOOKUP(A2334,'HUMAN RESOURCES processed'!$A$2:$M$2692,13,0))</f>
        <v>0.669</v>
      </c>
      <c r="X2334" s="24">
        <f>IFNA(VLOOKUP(A2334,'TOURISM processed'!$A$2:$F$2692,5,0))</f>
        <v>72000000</v>
      </c>
      <c r="Y2334" s="24">
        <f>IFNA(VLOOKUP(A2334,'TOURISM processed'!$A$2:$F$2692,6,0))</f>
        <v>10000000</v>
      </c>
      <c r="Z2334" s="24">
        <f t="shared" si="7"/>
        <v>141.4627246</v>
      </c>
      <c r="AA2334" s="24">
        <f>IFNA(VLOOKUP(A2334,'BUSINESS processed'!A2334:J5024,5,0))</f>
        <v>0.37</v>
      </c>
      <c r="AB2334" s="24">
        <f>IFNA(VLOOKUP(A2334,'BUSINESS processed'!A2334:J5024,6,0))</f>
        <v>14</v>
      </c>
      <c r="AC2334" s="24">
        <f t="shared" si="1329"/>
        <v>0</v>
      </c>
      <c r="AD2334" s="24">
        <f>IFNA(VLOOKUP(A2334,'BUSINESS processed'!A2334:J5024,8,0))</f>
        <v>147</v>
      </c>
      <c r="AE2334" s="24">
        <f>IFNA(VLOOKUP(A2334,'BUSINESS processed'!A2334:J5024,9,0))</f>
        <v>0.394</v>
      </c>
      <c r="AF2334" s="27">
        <f>IFNA(VLOOKUP(A2334,'BUSINESS processed'!A2334:J5024,10,0))</f>
        <v>1.011</v>
      </c>
      <c r="AG2334" s="26"/>
      <c r="AH2334" s="26"/>
      <c r="AI2334" s="26"/>
      <c r="AJ2334" s="26"/>
      <c r="AK2334" s="26"/>
      <c r="AL2334" s="26"/>
      <c r="AM2334" s="26"/>
      <c r="AN2334" s="26"/>
      <c r="AO2334" s="26"/>
      <c r="AP2334" s="26"/>
      <c r="AQ2334" s="26"/>
      <c r="AR2334" s="26"/>
      <c r="AS2334" s="26"/>
      <c r="AT2334" s="26"/>
      <c r="AU2334" s="26"/>
      <c r="AV2334" s="26"/>
      <c r="AW2334" s="26"/>
      <c r="AX2334" s="26"/>
      <c r="AY2334" s="26"/>
      <c r="AZ2334" s="26"/>
      <c r="BA2334" s="26"/>
      <c r="BB2334" s="26"/>
      <c r="BC2334" s="26"/>
      <c r="BD2334" s="26"/>
      <c r="BE2334" s="26"/>
      <c r="BF2334" s="26"/>
      <c r="BG2334" s="26"/>
      <c r="BH2334" s="26"/>
    </row>
    <row r="2335">
      <c r="A2335" s="18" t="str">
        <f t="shared" si="1"/>
        <v>The Americas_Dominica-The Americas_2007</v>
      </c>
      <c r="B2335" s="19" t="s">
        <v>258</v>
      </c>
      <c r="C2335" s="20" t="s">
        <v>275</v>
      </c>
      <c r="D2335" s="21" t="s">
        <v>86</v>
      </c>
      <c r="E2335" s="22">
        <v>4.12592593E8</v>
      </c>
      <c r="F2335" s="22">
        <f t="shared" si="2"/>
        <v>5827.990578</v>
      </c>
      <c r="G2335" s="23">
        <v>0.051</v>
      </c>
      <c r="H2335" s="23">
        <v>298.0</v>
      </c>
      <c r="I2335" s="23">
        <v>0.092</v>
      </c>
      <c r="J2335" s="24">
        <f>IFNA(VLOOKUP(A2335,'ENERGY processed'!$A$2:$H$2692,7,0),"")</f>
        <v>41</v>
      </c>
      <c r="K2335" s="24">
        <f t="shared" si="3"/>
        <v>0.0005791369447</v>
      </c>
      <c r="L2335" s="24">
        <f>IFNA(VLOOKUP(A2335,'ENERGY processed'!$A$2:$H$2692,8,0),"")</f>
        <v>114</v>
      </c>
      <c r="M2335" s="24">
        <f t="shared" si="5"/>
        <v>0.001610283212</v>
      </c>
      <c r="N2335" s="24">
        <f t="shared" ref="N2335:N2337" si="1352">IF(AND(C2335=C2334,D2335&gt;D2334),K2334,0)</f>
        <v>0.0006082897157</v>
      </c>
      <c r="O2335" s="24">
        <f>IFNA(VLOOKUP(A2335,'HUMAN RESOURCES processed'!$A$2:$M$2692,6,0))</f>
        <v>0.012</v>
      </c>
      <c r="P2335" s="24">
        <f t="shared" si="1350"/>
        <v>79</v>
      </c>
      <c r="Q2335" s="24">
        <f t="shared" si="1351"/>
        <v>75</v>
      </c>
      <c r="R2335" s="24">
        <f t="shared" si="6"/>
        <v>77</v>
      </c>
      <c r="S2335" s="24">
        <f t="shared" si="1346"/>
        <v>0</v>
      </c>
      <c r="T2335" s="24">
        <f t="shared" si="1347"/>
        <v>0</v>
      </c>
      <c r="U2335" s="24">
        <f t="shared" si="1348"/>
        <v>0</v>
      </c>
      <c r="V2335" s="24">
        <f>IFNA(VLOOKUP(A2335,'HUMAN RESOURCES processed'!$A$2:$M$2692,12,0))</f>
        <v>70795</v>
      </c>
      <c r="W2335" s="24">
        <f>IFNA(VLOOKUP(A2335,'HUMAN RESOURCES processed'!$A$2:$M$2692,13,0))</f>
        <v>0.672</v>
      </c>
      <c r="X2335" s="24">
        <f>IFNA(VLOOKUP(A2335,'TOURISM processed'!$A$2:$F$2692,5,0))</f>
        <v>74000000</v>
      </c>
      <c r="Y2335" s="24">
        <f>IFNA(VLOOKUP(A2335,'TOURISM processed'!$A$2:$F$2692,6,0))</f>
        <v>11000000</v>
      </c>
      <c r="Z2335" s="24">
        <f t="shared" si="7"/>
        <v>155.3782047</v>
      </c>
      <c r="AA2335" s="24">
        <f>IFNA(VLOOKUP(A2335,'BUSINESS processed'!A2335:J5025,5,0))</f>
        <v>0.37</v>
      </c>
      <c r="AB2335" s="24">
        <f>IFNA(VLOOKUP(A2335,'BUSINESS processed'!A2335:J5025,6,0))</f>
        <v>14</v>
      </c>
      <c r="AC2335" s="24">
        <f t="shared" si="1329"/>
        <v>0</v>
      </c>
      <c r="AD2335" s="24">
        <f>IFNA(VLOOKUP(A2335,'BUSINESS processed'!A2335:J5025,8,0))</f>
        <v>147</v>
      </c>
      <c r="AE2335" s="24">
        <f>IFNA(VLOOKUP(A2335,'BUSINESS processed'!A2335:J5025,9,0))</f>
        <v>0.403</v>
      </c>
      <c r="AF2335" s="27">
        <f>IFNA(VLOOKUP(A2335,'BUSINESS processed'!A2335:J5025,10,0))</f>
        <v>1.257</v>
      </c>
      <c r="AG2335" s="26"/>
      <c r="AH2335" s="26"/>
      <c r="AI2335" s="26"/>
      <c r="AJ2335" s="26"/>
      <c r="AK2335" s="26"/>
      <c r="AL2335" s="26"/>
      <c r="AM2335" s="26"/>
      <c r="AN2335" s="26"/>
      <c r="AO2335" s="26"/>
      <c r="AP2335" s="26"/>
      <c r="AQ2335" s="26"/>
      <c r="AR2335" s="26"/>
      <c r="AS2335" s="26"/>
      <c r="AT2335" s="26"/>
      <c r="AU2335" s="26"/>
      <c r="AV2335" s="26"/>
      <c r="AW2335" s="26"/>
      <c r="AX2335" s="26"/>
      <c r="AY2335" s="26"/>
      <c r="AZ2335" s="26"/>
      <c r="BA2335" s="26"/>
      <c r="BB2335" s="26"/>
      <c r="BC2335" s="26"/>
      <c r="BD2335" s="26"/>
      <c r="BE2335" s="26"/>
      <c r="BF2335" s="26"/>
      <c r="BG2335" s="26"/>
      <c r="BH2335" s="26"/>
    </row>
    <row r="2336">
      <c r="A2336" s="18" t="str">
        <f t="shared" si="1"/>
        <v>The Americas_Dominica-The Americas_2008</v>
      </c>
      <c r="B2336" s="19" t="s">
        <v>258</v>
      </c>
      <c r="C2336" s="20" t="s">
        <v>275</v>
      </c>
      <c r="D2336" s="21" t="s">
        <v>87</v>
      </c>
      <c r="E2336" s="22">
        <v>4.52222222E8</v>
      </c>
      <c r="F2336" s="22">
        <f t="shared" si="2"/>
        <v>6379.840328</v>
      </c>
      <c r="G2336" s="23">
        <v>0.049</v>
      </c>
      <c r="H2336" s="23">
        <v>316.0</v>
      </c>
      <c r="I2336" s="23">
        <v>0.091</v>
      </c>
      <c r="J2336" s="24">
        <f t="shared" ref="J2336:J2337" si="1353">IF(AND( C2336=C2335,D2336&gt;D2335),J2335,"")</f>
        <v>41</v>
      </c>
      <c r="K2336" s="24">
        <f t="shared" si="3"/>
        <v>0.0005784179564</v>
      </c>
      <c r="L2336" s="24">
        <f>IFNA(VLOOKUP(A2336,'ENERGY processed'!$A$2:$H$2692,8,0),"")</f>
        <v>103</v>
      </c>
      <c r="M2336" s="24">
        <f t="shared" si="5"/>
        <v>0.001453098768</v>
      </c>
      <c r="N2336" s="24">
        <f t="shared" si="1352"/>
        <v>0.0005791369447</v>
      </c>
      <c r="O2336" s="24">
        <f>IFNA(VLOOKUP(A2336,'HUMAN RESOURCES processed'!$A$2:$M$2692,6,0))</f>
        <v>0.012</v>
      </c>
      <c r="P2336" s="24">
        <f t="shared" si="1350"/>
        <v>79</v>
      </c>
      <c r="Q2336" s="24">
        <f t="shared" si="1351"/>
        <v>75</v>
      </c>
      <c r="R2336" s="24">
        <f t="shared" si="6"/>
        <v>77</v>
      </c>
      <c r="S2336" s="24">
        <f t="shared" si="1346"/>
        <v>0</v>
      </c>
      <c r="T2336" s="24">
        <f t="shared" si="1347"/>
        <v>0</v>
      </c>
      <c r="U2336" s="24">
        <f t="shared" si="1348"/>
        <v>0</v>
      </c>
      <c r="V2336" s="24">
        <f>IFNA(VLOOKUP(A2336,'HUMAN RESOURCES processed'!$A$2:$M$2692,12,0))</f>
        <v>70883</v>
      </c>
      <c r="W2336" s="24">
        <f>IFNA(VLOOKUP(A2336,'HUMAN RESOURCES processed'!$A$2:$M$2692,13,0))</f>
        <v>0.675</v>
      </c>
      <c r="X2336" s="24">
        <f>IFNA(VLOOKUP(A2336,'TOURISM processed'!$A$2:$F$2692,5,0))</f>
        <v>76000000</v>
      </c>
      <c r="Y2336" s="24">
        <f>IFNA(VLOOKUP(A2336,'TOURISM processed'!$A$2:$F$2692,6,0))</f>
        <v>11000000</v>
      </c>
      <c r="Z2336" s="24">
        <f t="shared" si="7"/>
        <v>155.1853054</v>
      </c>
      <c r="AA2336" s="24">
        <f>IFNA(VLOOKUP(A2336,'BUSINESS processed'!A2336:J5026,5,0))</f>
        <v>0.37</v>
      </c>
      <c r="AB2336" s="24">
        <f>IFNA(VLOOKUP(A2336,'BUSINESS processed'!A2336:J5026,6,0))</f>
        <v>13</v>
      </c>
      <c r="AC2336" s="24">
        <f t="shared" si="1329"/>
        <v>0</v>
      </c>
      <c r="AD2336" s="24">
        <f>IFNA(VLOOKUP(A2336,'BUSINESS processed'!A2336:J5026,8,0))</f>
        <v>117</v>
      </c>
      <c r="AE2336" s="24">
        <f>IFNA(VLOOKUP(A2336,'BUSINESS processed'!A2336:J5026,9,0))</f>
        <v>0.412</v>
      </c>
      <c r="AF2336" s="27">
        <f>IFNA(VLOOKUP(A2336,'BUSINESS processed'!A2336:J5026,10,0))</f>
        <v>1.284</v>
      </c>
      <c r="AG2336" s="26"/>
      <c r="AH2336" s="26"/>
      <c r="AI2336" s="26"/>
      <c r="AJ2336" s="26"/>
      <c r="AK2336" s="26"/>
      <c r="AL2336" s="26"/>
      <c r="AM2336" s="26"/>
      <c r="AN2336" s="26"/>
      <c r="AO2336" s="26"/>
      <c r="AP2336" s="26"/>
      <c r="AQ2336" s="26"/>
      <c r="AR2336" s="26"/>
      <c r="AS2336" s="26"/>
      <c r="AT2336" s="26"/>
      <c r="AU2336" s="26"/>
      <c r="AV2336" s="26"/>
      <c r="AW2336" s="26"/>
      <c r="AX2336" s="26"/>
      <c r="AY2336" s="26"/>
      <c r="AZ2336" s="26"/>
      <c r="BA2336" s="26"/>
      <c r="BB2336" s="26"/>
      <c r="BC2336" s="26"/>
      <c r="BD2336" s="26"/>
      <c r="BE2336" s="26"/>
      <c r="BF2336" s="26"/>
      <c r="BG2336" s="26"/>
      <c r="BH2336" s="26"/>
    </row>
    <row r="2337">
      <c r="A2337" s="18" t="str">
        <f t="shared" si="1"/>
        <v>The Americas_Dominica-The Americas_2009</v>
      </c>
      <c r="B2337" s="19" t="s">
        <v>258</v>
      </c>
      <c r="C2337" s="20" t="s">
        <v>275</v>
      </c>
      <c r="D2337" s="21" t="s">
        <v>88</v>
      </c>
      <c r="E2337" s="22">
        <v>4.82592593E8</v>
      </c>
      <c r="F2337" s="22">
        <f t="shared" si="2"/>
        <v>6797.46173</v>
      </c>
      <c r="G2337" s="23">
        <v>0.05</v>
      </c>
      <c r="H2337" s="23">
        <v>342.0</v>
      </c>
      <c r="I2337" s="23">
        <v>0.1</v>
      </c>
      <c r="J2337" s="24">
        <f t="shared" si="1353"/>
        <v>41</v>
      </c>
      <c r="K2337" s="24">
        <f t="shared" si="3"/>
        <v>0.0005774973238</v>
      </c>
      <c r="L2337" s="24">
        <f>IFNA(VLOOKUP(A2337,'ENERGY processed'!$A$2:$H$2692,8,0),"")</f>
        <v>108.5</v>
      </c>
      <c r="M2337" s="24">
        <f t="shared" si="5"/>
        <v>0.001528255113</v>
      </c>
      <c r="N2337" s="24">
        <f t="shared" si="1352"/>
        <v>0.0005784179564</v>
      </c>
      <c r="O2337" s="24">
        <f>IFNA(VLOOKUP(A2337,'HUMAN RESOURCES processed'!$A$2:$M$2692,6,0))</f>
        <v>0.011</v>
      </c>
      <c r="P2337" s="24">
        <f t="shared" si="1350"/>
        <v>79</v>
      </c>
      <c r="Q2337" s="24">
        <f t="shared" si="1351"/>
        <v>75</v>
      </c>
      <c r="R2337" s="24">
        <f t="shared" si="6"/>
        <v>77</v>
      </c>
      <c r="S2337" s="24">
        <f t="shared" si="1346"/>
        <v>0</v>
      </c>
      <c r="T2337" s="24">
        <f t="shared" si="1347"/>
        <v>0</v>
      </c>
      <c r="U2337" s="24">
        <f t="shared" si="1348"/>
        <v>0</v>
      </c>
      <c r="V2337" s="24">
        <f>IFNA(VLOOKUP(A2337,'HUMAN RESOURCES processed'!$A$2:$M$2692,12,0))</f>
        <v>70996</v>
      </c>
      <c r="W2337" s="24">
        <f>IFNA(VLOOKUP(A2337,'HUMAN RESOURCES processed'!$A$2:$M$2692,13,0))</f>
        <v>0.678</v>
      </c>
      <c r="X2337" s="24">
        <f>IFNA(VLOOKUP(A2337,'TOURISM processed'!$A$2:$F$2692,5,0))</f>
        <v>79000000</v>
      </c>
      <c r="Y2337" s="24">
        <f>IFNA(VLOOKUP(A2337,'TOURISM processed'!$A$2:$F$2692,6,0))</f>
        <v>13000000</v>
      </c>
      <c r="Z2337" s="24">
        <f t="shared" si="7"/>
        <v>183.1089075</v>
      </c>
      <c r="AA2337" s="24">
        <f>IFNA(VLOOKUP(A2337,'BUSINESS processed'!A2337:J5027,5,0))</f>
        <v>0.37</v>
      </c>
      <c r="AB2337" s="24">
        <f>IFNA(VLOOKUP(A2337,'BUSINESS processed'!A2337:J5027,6,0))</f>
        <v>13</v>
      </c>
      <c r="AC2337" s="24">
        <f t="shared" si="1329"/>
        <v>0</v>
      </c>
      <c r="AD2337" s="24">
        <f>IFNA(VLOOKUP(A2337,'BUSINESS processed'!A2337:J5027,8,0))</f>
        <v>117</v>
      </c>
      <c r="AE2337" s="24">
        <f>IFNA(VLOOKUP(A2337,'BUSINESS processed'!A2337:J5027,9,0))</f>
        <v>0.42</v>
      </c>
      <c r="AF2337" s="27">
        <f>IFNA(VLOOKUP(A2337,'BUSINESS processed'!A2337:J5027,10,0))</f>
        <v>1.387</v>
      </c>
      <c r="AG2337" s="26"/>
      <c r="AH2337" s="26"/>
      <c r="AI2337" s="26"/>
      <c r="AJ2337" s="26"/>
      <c r="AK2337" s="26"/>
      <c r="AL2337" s="26"/>
      <c r="AM2337" s="26"/>
      <c r="AN2337" s="26"/>
      <c r="AO2337" s="26"/>
      <c r="AP2337" s="26"/>
      <c r="AQ2337" s="26"/>
      <c r="AR2337" s="26"/>
      <c r="AS2337" s="26"/>
      <c r="AT2337" s="26"/>
      <c r="AU2337" s="26"/>
      <c r="AV2337" s="26"/>
      <c r="AW2337" s="26"/>
      <c r="AX2337" s="26"/>
      <c r="AY2337" s="26"/>
      <c r="AZ2337" s="26"/>
      <c r="BA2337" s="26"/>
      <c r="BB2337" s="26"/>
      <c r="BC2337" s="26"/>
      <c r="BD2337" s="26"/>
      <c r="BE2337" s="26"/>
      <c r="BF2337" s="26"/>
      <c r="BG2337" s="26"/>
      <c r="BH2337" s="26"/>
    </row>
    <row r="2338">
      <c r="A2338" s="18" t="str">
        <f t="shared" si="1"/>
        <v>The Americas_Dominica-The Americas_2010</v>
      </c>
      <c r="B2338" s="19" t="s">
        <v>258</v>
      </c>
      <c r="C2338" s="20" t="s">
        <v>275</v>
      </c>
      <c r="D2338" s="21" t="s">
        <v>89</v>
      </c>
      <c r="E2338" s="22">
        <v>4.75185185E8</v>
      </c>
      <c r="F2338" s="22">
        <f t="shared" si="2"/>
        <v>6677.043925</v>
      </c>
      <c r="G2338" s="23">
        <v>0.06</v>
      </c>
      <c r="H2338" s="23">
        <v>400.0</v>
      </c>
      <c r="I2338" s="23">
        <v>0.095</v>
      </c>
      <c r="J2338" s="24">
        <f>IFNA(VLOOKUP(A2338,'ENERGY processed'!$A$2:$H$2692,7,0),"")</f>
        <v>42</v>
      </c>
      <c r="K2338" s="24">
        <f t="shared" si="3"/>
        <v>0.0005901611702</v>
      </c>
      <c r="L2338" s="24">
        <f>IFNA(VLOOKUP(A2338,'ENERGY processed'!$A$2:$H$2692,8,0),"")</f>
        <v>110</v>
      </c>
      <c r="M2338" s="24">
        <f t="shared" si="5"/>
        <v>0.001545660208</v>
      </c>
      <c r="N2338" s="24">
        <f>IFNA(VLOOKUP(A2338,'HUMAN RESOURCES processed'!$A$2:$M$2692,5,0))</f>
        <v>0.013</v>
      </c>
      <c r="O2338" s="24">
        <f>IFNA(VLOOKUP(A2338,'HUMAN RESOURCES processed'!$A$2:$M$2692,6,0))</f>
        <v>0.011</v>
      </c>
      <c r="P2338" s="24">
        <f t="shared" si="1350"/>
        <v>79</v>
      </c>
      <c r="Q2338" s="24">
        <f t="shared" si="1351"/>
        <v>75</v>
      </c>
      <c r="R2338" s="24">
        <f t="shared" si="6"/>
        <v>77</v>
      </c>
      <c r="S2338" s="24">
        <f t="shared" si="1346"/>
        <v>0</v>
      </c>
      <c r="T2338" s="24">
        <f t="shared" si="1347"/>
        <v>0</v>
      </c>
      <c r="U2338" s="24">
        <f t="shared" si="1348"/>
        <v>0</v>
      </c>
      <c r="V2338" s="24">
        <f>IFNA(VLOOKUP(A2338,'HUMAN RESOURCES processed'!$A$2:$M$2692,12,0))</f>
        <v>71167</v>
      </c>
      <c r="W2338" s="24">
        <f>IFNA(VLOOKUP(A2338,'HUMAN RESOURCES processed'!$A$2:$M$2692,13,0))</f>
        <v>0.681</v>
      </c>
      <c r="X2338" s="24">
        <f>IFNA(VLOOKUP(A2338,'TOURISM processed'!$A$2:$F$2692,5,0))</f>
        <v>95000000</v>
      </c>
      <c r="Y2338" s="24">
        <f>IFNA(VLOOKUP(A2338,'TOURISM processed'!$A$2:$F$2692,6,0))</f>
        <v>13000000</v>
      </c>
      <c r="Z2338" s="24">
        <f t="shared" si="7"/>
        <v>182.6689336</v>
      </c>
      <c r="AA2338" s="24">
        <f>IFNA(VLOOKUP(A2338,'BUSINESS processed'!A2338:J5028,5,0))</f>
        <v>0.37</v>
      </c>
      <c r="AB2338" s="24">
        <f>IFNA(VLOOKUP(A2338,'BUSINESS processed'!A2338:J5028,6,0))</f>
        <v>13</v>
      </c>
      <c r="AC2338" s="24">
        <f t="shared" si="1329"/>
        <v>0</v>
      </c>
      <c r="AD2338" s="24">
        <f>IFNA(VLOOKUP(A2338,'BUSINESS processed'!A2338:J5028,8,0))</f>
        <v>117</v>
      </c>
      <c r="AE2338" s="24">
        <f>IFNA(VLOOKUP(A2338,'BUSINESS processed'!A2338:J5028,9,0))</f>
        <v>0.475</v>
      </c>
      <c r="AF2338" s="27">
        <f>IFNA(VLOOKUP(A2338,'BUSINESS processed'!A2338:J5028,10,0))</f>
        <v>1.483</v>
      </c>
      <c r="AG2338" s="26"/>
      <c r="AH2338" s="26"/>
      <c r="AI2338" s="26"/>
      <c r="AJ2338" s="26"/>
      <c r="AK2338" s="26"/>
      <c r="AL2338" s="26"/>
      <c r="AM2338" s="26"/>
      <c r="AN2338" s="26"/>
      <c r="AO2338" s="26"/>
      <c r="AP2338" s="26"/>
      <c r="AQ2338" s="26"/>
      <c r="AR2338" s="26"/>
      <c r="AS2338" s="26"/>
      <c r="AT2338" s="26"/>
      <c r="AU2338" s="26"/>
      <c r="AV2338" s="26"/>
      <c r="AW2338" s="26"/>
      <c r="AX2338" s="26"/>
      <c r="AY2338" s="26"/>
      <c r="AZ2338" s="26"/>
      <c r="BA2338" s="26"/>
      <c r="BB2338" s="26"/>
      <c r="BC2338" s="26"/>
      <c r="BD2338" s="26"/>
      <c r="BE2338" s="26"/>
      <c r="BF2338" s="26"/>
      <c r="BG2338" s="26"/>
      <c r="BH2338" s="26"/>
    </row>
    <row r="2339">
      <c r="A2339" s="18" t="str">
        <f t="shared" si="1"/>
        <v>The Americas_Dominica-The Americas_2011</v>
      </c>
      <c r="B2339" s="19" t="s">
        <v>258</v>
      </c>
      <c r="C2339" s="20" t="s">
        <v>275</v>
      </c>
      <c r="D2339" s="21" t="s">
        <v>90</v>
      </c>
      <c r="E2339" s="22">
        <v>4.91481481E8</v>
      </c>
      <c r="F2339" s="22">
        <f t="shared" si="2"/>
        <v>6883.397726</v>
      </c>
      <c r="G2339" s="23">
        <v>0.06</v>
      </c>
      <c r="H2339" s="23">
        <v>402.0</v>
      </c>
      <c r="I2339" s="23">
        <v>0.088</v>
      </c>
      <c r="J2339" s="24">
        <f t="shared" ref="J2339:J2340" si="1354">IF(AND( C2339=C2338,D2339&gt;D2338),J2338,"")</f>
        <v>42</v>
      </c>
      <c r="K2339" s="24">
        <f t="shared" si="3"/>
        <v>0.0005882270556</v>
      </c>
      <c r="L2339" s="24">
        <f t="shared" ref="L2339:L2342" si="1355">IF(AND(C2339=C2338,C2339&gt;C2338),C2338,0)</f>
        <v>0</v>
      </c>
      <c r="M2339" s="24">
        <f t="shared" si="5"/>
        <v>0</v>
      </c>
      <c r="N2339" s="24">
        <f t="shared" ref="N2339:N2340" si="1356">IF(AND(C2339=C2338,D2339&gt;D2338),K2338,0)</f>
        <v>0.0005901611702</v>
      </c>
      <c r="O2339" s="24">
        <f>IFNA(VLOOKUP(A2339,'HUMAN RESOURCES processed'!$A$2:$M$2692,6,0))</f>
        <v>0.011</v>
      </c>
      <c r="P2339" s="24">
        <f t="shared" si="1350"/>
        <v>79</v>
      </c>
      <c r="Q2339" s="24">
        <f t="shared" si="1351"/>
        <v>75</v>
      </c>
      <c r="R2339" s="24">
        <f t="shared" si="6"/>
        <v>77</v>
      </c>
      <c r="S2339" s="24">
        <f t="shared" si="1346"/>
        <v>0</v>
      </c>
      <c r="T2339" s="24">
        <f t="shared" si="1347"/>
        <v>0</v>
      </c>
      <c r="U2339" s="24">
        <f t="shared" si="1348"/>
        <v>0</v>
      </c>
      <c r="V2339" s="24">
        <f>IFNA(VLOOKUP(A2339,'HUMAN RESOURCES processed'!$A$2:$M$2692,12,0))</f>
        <v>71401</v>
      </c>
      <c r="W2339" s="24">
        <f>IFNA(VLOOKUP(A2339,'HUMAN RESOURCES processed'!$A$2:$M$2692,13,0))</f>
        <v>0.684</v>
      </c>
      <c r="X2339" s="24">
        <f>IFNA(VLOOKUP(A2339,'TOURISM processed'!$A$2:$F$2692,5,0))</f>
        <v>113000000</v>
      </c>
      <c r="Y2339" s="24">
        <f>IFNA(VLOOKUP(A2339,'TOURISM processed'!$A$2:$F$2692,6,0))</f>
        <v>12000000</v>
      </c>
      <c r="Z2339" s="24">
        <f t="shared" si="7"/>
        <v>168.064873</v>
      </c>
      <c r="AA2339" s="24">
        <f>IFNA(VLOOKUP(A2339,'BUSINESS processed'!A2339:J5029,5,0))</f>
        <v>0.371</v>
      </c>
      <c r="AB2339" s="24">
        <f>IFNA(VLOOKUP(A2339,'BUSINESS processed'!A2339:J5029,6,0))</f>
        <v>12</v>
      </c>
      <c r="AC2339" s="24">
        <f t="shared" si="1329"/>
        <v>0</v>
      </c>
      <c r="AD2339" s="24">
        <f>IFNA(VLOOKUP(A2339,'BUSINESS processed'!A2339:J5029,8,0))</f>
        <v>117</v>
      </c>
      <c r="AE2339" s="24">
        <f>IFNA(VLOOKUP(A2339,'BUSINESS processed'!A2339:J5029,9,0))</f>
        <v>0.513</v>
      </c>
      <c r="AF2339" s="27">
        <f>IFNA(VLOOKUP(A2339,'BUSINESS processed'!A2339:J5029,10,0))</f>
        <v>1.526</v>
      </c>
      <c r="AG2339" s="26"/>
      <c r="AH2339" s="26"/>
      <c r="AI2339" s="26"/>
      <c r="AJ2339" s="26"/>
      <c r="AK2339" s="26"/>
      <c r="AL2339" s="26"/>
      <c r="AM2339" s="26"/>
      <c r="AN2339" s="26"/>
      <c r="AO2339" s="26"/>
      <c r="AP2339" s="26"/>
      <c r="AQ2339" s="26"/>
      <c r="AR2339" s="26"/>
      <c r="AS2339" s="26"/>
      <c r="AT2339" s="26"/>
      <c r="AU2339" s="26"/>
      <c r="AV2339" s="26"/>
      <c r="AW2339" s="26"/>
      <c r="AX2339" s="26"/>
      <c r="AY2339" s="26"/>
      <c r="AZ2339" s="26"/>
      <c r="BA2339" s="26"/>
      <c r="BB2339" s="26"/>
      <c r="BC2339" s="26"/>
      <c r="BD2339" s="26"/>
      <c r="BE2339" s="26"/>
      <c r="BF2339" s="26"/>
      <c r="BG2339" s="26"/>
      <c r="BH2339" s="26"/>
    </row>
    <row r="2340">
      <c r="A2340" s="18" t="str">
        <f t="shared" si="1"/>
        <v>The Americas_Dominica-The Americas_2012</v>
      </c>
      <c r="B2340" s="19" t="s">
        <v>258</v>
      </c>
      <c r="C2340" s="20" t="s">
        <v>275</v>
      </c>
      <c r="D2340" s="21" t="s">
        <v>91</v>
      </c>
      <c r="E2340" s="22">
        <v>4.95555556E8</v>
      </c>
      <c r="F2340" s="22">
        <f t="shared" si="2"/>
        <v>6913.056693</v>
      </c>
      <c r="G2340" s="23">
        <v>0.059</v>
      </c>
      <c r="H2340" s="23">
        <v>392.0</v>
      </c>
      <c r="I2340" s="23">
        <v>0.09</v>
      </c>
      <c r="J2340" s="24">
        <f t="shared" si="1354"/>
        <v>42</v>
      </c>
      <c r="K2340" s="24">
        <f t="shared" si="3"/>
        <v>0.0005859048044</v>
      </c>
      <c r="L2340" s="24">
        <f t="shared" si="1355"/>
        <v>0</v>
      </c>
      <c r="M2340" s="24">
        <f t="shared" si="5"/>
        <v>0</v>
      </c>
      <c r="N2340" s="24">
        <f t="shared" si="1356"/>
        <v>0.0005882270556</v>
      </c>
      <c r="O2340" s="24">
        <f>IFNA(VLOOKUP(A2340,'HUMAN RESOURCES processed'!$A$2:$M$2692,6,0))</f>
        <v>0.011</v>
      </c>
      <c r="P2340" s="24">
        <f t="shared" si="1350"/>
        <v>79</v>
      </c>
      <c r="Q2340" s="24">
        <f t="shared" si="1351"/>
        <v>75</v>
      </c>
      <c r="R2340" s="24">
        <f t="shared" si="6"/>
        <v>77</v>
      </c>
      <c r="S2340" s="24">
        <f t="shared" si="1346"/>
        <v>0</v>
      </c>
      <c r="T2340" s="24">
        <f t="shared" si="1347"/>
        <v>0</v>
      </c>
      <c r="U2340" s="24">
        <f t="shared" si="1348"/>
        <v>0</v>
      </c>
      <c r="V2340" s="24">
        <f>IFNA(VLOOKUP(A2340,'HUMAN RESOURCES processed'!$A$2:$M$2692,12,0))</f>
        <v>71684</v>
      </c>
      <c r="W2340" s="24">
        <f>IFNA(VLOOKUP(A2340,'HUMAN RESOURCES processed'!$A$2:$M$2692,13,0))</f>
        <v>0.687</v>
      </c>
      <c r="X2340" s="24">
        <f>IFNA(VLOOKUP(A2340,'TOURISM processed'!$A$2:$F$2692,5,0))</f>
        <v>110000000</v>
      </c>
      <c r="Y2340" s="24">
        <f>IFNA(VLOOKUP(A2340,'TOURISM processed'!$A$2:$F$2692,6,0))</f>
        <v>13000000</v>
      </c>
      <c r="Z2340" s="24">
        <f t="shared" si="7"/>
        <v>181.3514871</v>
      </c>
      <c r="AA2340" s="24">
        <f>IFNA(VLOOKUP(A2340,'BUSINESS processed'!A2340:J5030,5,0))</f>
        <v>0.371</v>
      </c>
      <c r="AB2340" s="24">
        <f>IFNA(VLOOKUP(A2340,'BUSINESS processed'!A2340:J5030,6,0))</f>
        <v>12</v>
      </c>
      <c r="AC2340" s="24">
        <f>IFNA(VLOOKUP(A2340,'BUSINESS processed'!A2340:J5030,7,0))</f>
        <v>69</v>
      </c>
      <c r="AD2340" s="24">
        <f>IFNA(VLOOKUP(A2340,'BUSINESS processed'!A2340:J5030,8,0))</f>
        <v>117</v>
      </c>
      <c r="AE2340" s="24">
        <f>IFNA(VLOOKUP(A2340,'BUSINESS processed'!A2340:J5030,9,0))</f>
        <v>0.552</v>
      </c>
      <c r="AF2340" s="27">
        <f>IFNA(VLOOKUP(A2340,'BUSINESS processed'!A2340:J5030,10,0))</f>
        <v>1.525</v>
      </c>
      <c r="AG2340" s="26"/>
      <c r="AH2340" s="26"/>
      <c r="AI2340" s="26"/>
      <c r="AJ2340" s="26"/>
      <c r="AK2340" s="26"/>
      <c r="AL2340" s="26"/>
      <c r="AM2340" s="26"/>
      <c r="AN2340" s="26"/>
      <c r="AO2340" s="26"/>
      <c r="AP2340" s="26"/>
      <c r="AQ2340" s="26"/>
      <c r="AR2340" s="26"/>
      <c r="AS2340" s="26"/>
      <c r="AT2340" s="26"/>
      <c r="AU2340" s="26"/>
      <c r="AV2340" s="26"/>
      <c r="AW2340" s="26"/>
      <c r="AX2340" s="26"/>
      <c r="AY2340" s="26"/>
      <c r="AZ2340" s="26"/>
      <c r="BA2340" s="26"/>
      <c r="BB2340" s="26"/>
      <c r="BC2340" s="26"/>
      <c r="BD2340" s="26"/>
      <c r="BE2340" s="26"/>
      <c r="BF2340" s="26"/>
      <c r="BG2340" s="26"/>
      <c r="BH2340" s="26"/>
    </row>
    <row r="2341">
      <c r="A2341" s="18" t="str">
        <f t="shared" si="1"/>
        <v>The Americas_Dominican Republic-The Americas_2000</v>
      </c>
      <c r="B2341" s="19" t="s">
        <v>258</v>
      </c>
      <c r="C2341" s="20" t="s">
        <v>276</v>
      </c>
      <c r="D2341" s="21" t="s">
        <v>70</v>
      </c>
      <c r="E2341" s="22">
        <v>2.3996656676E10</v>
      </c>
      <c r="F2341" s="22">
        <f t="shared" si="2"/>
        <v>2769.882322</v>
      </c>
      <c r="G2341" s="23">
        <v>0.063</v>
      </c>
      <c r="H2341" s="23">
        <v>173.0</v>
      </c>
      <c r="I2341" s="23">
        <v>0.268</v>
      </c>
      <c r="J2341" s="24">
        <f>IF(AND( C2341=C2340,D2341&gt;D2340),J2340,0)</f>
        <v>0</v>
      </c>
      <c r="K2341" s="24">
        <f t="shared" si="3"/>
        <v>0</v>
      </c>
      <c r="L2341" s="24">
        <f t="shared" si="1355"/>
        <v>0</v>
      </c>
      <c r="M2341" s="24">
        <f t="shared" si="5"/>
        <v>0</v>
      </c>
      <c r="N2341" s="24">
        <f>IFNA(VLOOKUP(A2341,'HUMAN RESOURCES processed'!$A$2:$M$2692,5,0))</f>
        <v>0.025</v>
      </c>
      <c r="O2341" s="24">
        <f>IFNA(VLOOKUP(A2341,'HUMAN RESOURCES processed'!$A$2:$M$2692,6,0))</f>
        <v>0.033</v>
      </c>
      <c r="P2341" s="24">
        <f>IFNA(VLOOKUP(A2341,'HUMAN RESOURCES processed'!$A$2:$M$2692,7,0))</f>
        <v>74</v>
      </c>
      <c r="Q2341" s="24">
        <f>IFNA(VLOOKUP(A2341,'HUMAN RESOURCES processed'!$A$2:$M$2692,8,0))</f>
        <v>68</v>
      </c>
      <c r="R2341" s="24">
        <f t="shared" si="6"/>
        <v>71</v>
      </c>
      <c r="S2341" s="24">
        <f>IFNA(VLOOKUP(A2341,'HUMAN RESOURCES processed'!$A$2:$M$2692,9,0))</f>
        <v>0.349</v>
      </c>
      <c r="T2341" s="24">
        <f>IFNA(VLOOKUP(A2341,'HUMAN RESOURCES processed'!$A$2:$M$2692,10,0))</f>
        <v>0.599</v>
      </c>
      <c r="U2341" s="24">
        <f>IFNA(VLOOKUP(A2341,'HUMAN RESOURCES processed'!$A$2:$M$2692,11,0))</f>
        <v>0.051</v>
      </c>
      <c r="V2341" s="24">
        <f>IFNA(VLOOKUP(A2341,'HUMAN RESOURCES processed'!$A$2:$M$2692,12,0))</f>
        <v>8663421</v>
      </c>
      <c r="W2341" s="24">
        <f>IFNA(VLOOKUP(A2341,'HUMAN RESOURCES processed'!$A$2:$M$2692,13,0))</f>
        <v>0.617</v>
      </c>
      <c r="X2341" s="24">
        <f>IFNA(VLOOKUP(A2341,'TOURISM processed'!$A$2:$F$2692,5,0))</f>
        <v>2860000000</v>
      </c>
      <c r="Y2341" s="24">
        <f>IFNA(VLOOKUP(A2341,'TOURISM processed'!$A$2:$F$2692,6,0))</f>
        <v>440000000</v>
      </c>
      <c r="Z2341" s="24">
        <f t="shared" si="7"/>
        <v>50.78825097</v>
      </c>
      <c r="AA2341" s="24">
        <f t="shared" ref="AA2341:AA2345" si="1357">IF(AND(C2341=C2340,D2341&gt;D2340),AA2340,0)</f>
        <v>0</v>
      </c>
      <c r="AB2341" s="24">
        <f t="shared" ref="AB2341:AB2343" si="1358">IF(AND(C2341=C2340,D2341&gt;D2340),AB2340,0)</f>
        <v>0</v>
      </c>
      <c r="AC2341" s="24">
        <f t="shared" ref="AC2341:AC2352" si="1359">IF(AND(C2341=C2340,D2341&gt;D2340),AC2340,0)</f>
        <v>0</v>
      </c>
      <c r="AD2341" s="24">
        <f t="shared" ref="AD2341:AD2345" si="1360">IF(AND(C2341=C2340,D2341&gt;D2340),AD2340,0)</f>
        <v>0</v>
      </c>
      <c r="AE2341" s="24">
        <f>IFNA(VLOOKUP(A2341,'BUSINESS processed'!A2341:J5031,9,0))</f>
        <v>0.037</v>
      </c>
      <c r="AF2341" s="27">
        <f>IFNA(VLOOKUP(A2341,'BUSINESS processed'!A2341:J5031,10,0))</f>
        <v>0.081</v>
      </c>
      <c r="AG2341" s="26"/>
      <c r="AH2341" s="26"/>
      <c r="AI2341" s="26"/>
      <c r="AJ2341" s="26"/>
      <c r="AK2341" s="26"/>
      <c r="AL2341" s="26"/>
      <c r="AM2341" s="26"/>
      <c r="AN2341" s="26"/>
      <c r="AO2341" s="26"/>
      <c r="AP2341" s="26"/>
      <c r="AQ2341" s="26"/>
      <c r="AR2341" s="26"/>
      <c r="AS2341" s="26"/>
      <c r="AT2341" s="26"/>
      <c r="AU2341" s="26"/>
      <c r="AV2341" s="26"/>
      <c r="AW2341" s="26"/>
      <c r="AX2341" s="26"/>
      <c r="AY2341" s="26"/>
      <c r="AZ2341" s="26"/>
      <c r="BA2341" s="26"/>
      <c r="BB2341" s="26"/>
      <c r="BC2341" s="26"/>
      <c r="BD2341" s="26"/>
      <c r="BE2341" s="26"/>
      <c r="BF2341" s="26"/>
      <c r="BG2341" s="26"/>
      <c r="BH2341" s="26"/>
    </row>
    <row r="2342">
      <c r="A2342" s="18" t="str">
        <f t="shared" si="1"/>
        <v>The Americas_Dominican Republic-The Americas_2001</v>
      </c>
      <c r="B2342" s="19" t="s">
        <v>258</v>
      </c>
      <c r="C2342" s="20" t="s">
        <v>276</v>
      </c>
      <c r="D2342" s="21" t="s">
        <v>71</v>
      </c>
      <c r="E2342" s="22">
        <v>2.4894907435E10</v>
      </c>
      <c r="F2342" s="22">
        <f t="shared" si="2"/>
        <v>2829.192446</v>
      </c>
      <c r="G2342" s="23">
        <v>0.062</v>
      </c>
      <c r="H2342" s="23">
        <v>173.0</v>
      </c>
      <c r="I2342" s="23">
        <v>0.243</v>
      </c>
      <c r="J2342" s="24">
        <f>IFNA(VLOOKUP(A2342,'ENERGY processed'!$A$2:$H$2692,7,0),"")</f>
        <v>7382</v>
      </c>
      <c r="K2342" s="24">
        <f t="shared" si="3"/>
        <v>0.0008389305601</v>
      </c>
      <c r="L2342" s="24">
        <f t="shared" si="1355"/>
        <v>0</v>
      </c>
      <c r="M2342" s="24">
        <f t="shared" si="5"/>
        <v>0</v>
      </c>
      <c r="N2342" s="24">
        <f>IFNA(VLOOKUP(A2342,'HUMAN RESOURCES processed'!$A$2:$M$2692,5,0))</f>
        <v>0.025</v>
      </c>
      <c r="O2342" s="24">
        <f>IFNA(VLOOKUP(A2342,'HUMAN RESOURCES processed'!$A$2:$M$2692,6,0))</f>
        <v>0.032</v>
      </c>
      <c r="P2342" s="24">
        <f>IFNA(VLOOKUP(A2342,'HUMAN RESOURCES processed'!$A$2:$M$2692,7,0))</f>
        <v>74</v>
      </c>
      <c r="Q2342" s="24">
        <f>IFNA(VLOOKUP(A2342,'HUMAN RESOURCES processed'!$A$2:$M$2692,8,0))</f>
        <v>68</v>
      </c>
      <c r="R2342" s="24">
        <f t="shared" si="6"/>
        <v>71</v>
      </c>
      <c r="S2342" s="24">
        <f>IFNA(VLOOKUP(A2342,'HUMAN RESOURCES processed'!$A$2:$M$2692,9,0))</f>
        <v>0.345</v>
      </c>
      <c r="T2342" s="24">
        <f>IFNA(VLOOKUP(A2342,'HUMAN RESOURCES processed'!$A$2:$M$2692,10,0))</f>
        <v>0.602</v>
      </c>
      <c r="U2342" s="24">
        <f>IFNA(VLOOKUP(A2342,'HUMAN RESOURCES processed'!$A$2:$M$2692,11,0))</f>
        <v>0.053</v>
      </c>
      <c r="V2342" s="24">
        <f>IFNA(VLOOKUP(A2342,'HUMAN RESOURCES processed'!$A$2:$M$2692,12,0))</f>
        <v>8799298</v>
      </c>
      <c r="W2342" s="24">
        <f>IFNA(VLOOKUP(A2342,'HUMAN RESOURCES processed'!$A$2:$M$2692,13,0))</f>
        <v>0.626</v>
      </c>
      <c r="X2342" s="24">
        <f>IFNA(VLOOKUP(A2342,'TOURISM processed'!$A$2:$F$2692,5,0))</f>
        <v>2798000000</v>
      </c>
      <c r="Y2342" s="24">
        <f>IFNA(VLOOKUP(A2342,'TOURISM processed'!$A$2:$F$2692,6,0))</f>
        <v>425000000</v>
      </c>
      <c r="Z2342" s="24">
        <f t="shared" si="7"/>
        <v>48.29930751</v>
      </c>
      <c r="AA2342" s="24">
        <f t="shared" si="1357"/>
        <v>0</v>
      </c>
      <c r="AB2342" s="24">
        <f t="shared" si="1358"/>
        <v>0</v>
      </c>
      <c r="AC2342" s="24">
        <f t="shared" si="1359"/>
        <v>0</v>
      </c>
      <c r="AD2342" s="24">
        <f t="shared" si="1360"/>
        <v>0</v>
      </c>
      <c r="AE2342" s="24">
        <f>IFNA(VLOOKUP(A2342,'BUSINESS processed'!A2342:J5032,9,0))</f>
        <v>0.044</v>
      </c>
      <c r="AF2342" s="27">
        <f>IFNA(VLOOKUP(A2342,'BUSINESS processed'!A2342:J5032,10,0))</f>
        <v>0.144</v>
      </c>
      <c r="AG2342" s="26"/>
      <c r="AH2342" s="26"/>
      <c r="AI2342" s="26"/>
      <c r="AJ2342" s="26"/>
      <c r="AK2342" s="26"/>
      <c r="AL2342" s="26"/>
      <c r="AM2342" s="26"/>
      <c r="AN2342" s="26"/>
      <c r="AO2342" s="26"/>
      <c r="AP2342" s="26"/>
      <c r="AQ2342" s="26"/>
      <c r="AR2342" s="26"/>
      <c r="AS2342" s="26"/>
      <c r="AT2342" s="26"/>
      <c r="AU2342" s="26"/>
      <c r="AV2342" s="26"/>
      <c r="AW2342" s="26"/>
      <c r="AX2342" s="26"/>
      <c r="AY2342" s="26"/>
      <c r="AZ2342" s="26"/>
      <c r="BA2342" s="26"/>
      <c r="BB2342" s="26"/>
      <c r="BC2342" s="26"/>
      <c r="BD2342" s="26"/>
      <c r="BE2342" s="26"/>
      <c r="BF2342" s="26"/>
      <c r="BG2342" s="26"/>
      <c r="BH2342" s="26"/>
    </row>
    <row r="2343">
      <c r="A2343" s="18" t="str">
        <f t="shared" si="1"/>
        <v>The Americas_Dominican Republic-The Americas_2002</v>
      </c>
      <c r="B2343" s="19" t="s">
        <v>258</v>
      </c>
      <c r="C2343" s="20" t="s">
        <v>276</v>
      </c>
      <c r="D2343" s="21" t="s">
        <v>72</v>
      </c>
      <c r="E2343" s="22">
        <v>2.6570402719E10</v>
      </c>
      <c r="F2343" s="22">
        <f t="shared" si="2"/>
        <v>2973.657145</v>
      </c>
      <c r="G2343" s="23">
        <v>0.063</v>
      </c>
      <c r="H2343" s="23">
        <v>176.0</v>
      </c>
      <c r="I2343" s="23">
        <v>0.261</v>
      </c>
      <c r="J2343" s="24">
        <f>IFNA(VLOOKUP(A2343,'ENERGY processed'!$A$2:$H$2692,7,0),"")</f>
        <v>7178</v>
      </c>
      <c r="K2343" s="24">
        <f t="shared" si="3"/>
        <v>0.0008033341164</v>
      </c>
      <c r="L2343" s="24">
        <f>IFNA(VLOOKUP(A2343,'ENERGY processed'!$A$2:$H$2692,8,0),"")</f>
        <v>20964</v>
      </c>
      <c r="M2343" s="24">
        <f t="shared" si="5"/>
        <v>0.002346210144</v>
      </c>
      <c r="N2343" s="24">
        <f>IFNA(VLOOKUP(A2343,'HUMAN RESOURCES processed'!$A$2:$M$2692,5,0))</f>
        <v>0.024</v>
      </c>
      <c r="O2343" s="24">
        <f>IFNA(VLOOKUP(A2343,'HUMAN RESOURCES processed'!$A$2:$M$2692,6,0))</f>
        <v>0.032</v>
      </c>
      <c r="P2343" s="24">
        <f>IFNA(VLOOKUP(A2343,'HUMAN RESOURCES processed'!$A$2:$M$2692,7,0))</f>
        <v>74</v>
      </c>
      <c r="Q2343" s="24">
        <f>IFNA(VLOOKUP(A2343,'HUMAN RESOURCES processed'!$A$2:$M$2692,8,0))</f>
        <v>68</v>
      </c>
      <c r="R2343" s="24">
        <f t="shared" si="6"/>
        <v>71</v>
      </c>
      <c r="S2343" s="24">
        <f>IFNA(VLOOKUP(A2343,'HUMAN RESOURCES processed'!$A$2:$M$2692,9,0))</f>
        <v>0.342</v>
      </c>
      <c r="T2343" s="24">
        <f>IFNA(VLOOKUP(A2343,'HUMAN RESOURCES processed'!$A$2:$M$2692,10,0))</f>
        <v>0.604</v>
      </c>
      <c r="U2343" s="24">
        <f>IFNA(VLOOKUP(A2343,'HUMAN RESOURCES processed'!$A$2:$M$2692,11,0))</f>
        <v>0.054</v>
      </c>
      <c r="V2343" s="24">
        <f>IFNA(VLOOKUP(A2343,'HUMAN RESOURCES processed'!$A$2:$M$2692,12,0))</f>
        <v>8935261</v>
      </c>
      <c r="W2343" s="24">
        <f>IFNA(VLOOKUP(A2343,'HUMAN RESOURCES processed'!$A$2:$M$2692,13,0))</f>
        <v>0.634</v>
      </c>
      <c r="X2343" s="24">
        <f>IFNA(VLOOKUP(A2343,'TOURISM processed'!$A$2:$F$2692,5,0))</f>
        <v>2730000000</v>
      </c>
      <c r="Y2343" s="24">
        <f>IFNA(VLOOKUP(A2343,'TOURISM processed'!$A$2:$F$2692,6,0))</f>
        <v>429000000</v>
      </c>
      <c r="Z2343" s="24">
        <f t="shared" si="7"/>
        <v>48.01202785</v>
      </c>
      <c r="AA2343" s="24">
        <f t="shared" si="1357"/>
        <v>0</v>
      </c>
      <c r="AB2343" s="24">
        <f t="shared" si="1358"/>
        <v>0</v>
      </c>
      <c r="AC2343" s="24">
        <f t="shared" si="1359"/>
        <v>0</v>
      </c>
      <c r="AD2343" s="24">
        <f t="shared" si="1360"/>
        <v>0</v>
      </c>
      <c r="AE2343" s="24">
        <f>IFNA(VLOOKUP(A2343,'BUSINESS processed'!A2343:J5033,9,0))</f>
        <v>0.068</v>
      </c>
      <c r="AF2343" s="27">
        <f>IFNA(VLOOKUP(A2343,'BUSINESS processed'!A2343:J5033,10,0))</f>
        <v>0.19</v>
      </c>
      <c r="AG2343" s="26"/>
      <c r="AH2343" s="26"/>
      <c r="AI2343" s="26"/>
      <c r="AJ2343" s="26"/>
      <c r="AK2343" s="26"/>
      <c r="AL2343" s="26"/>
      <c r="AM2343" s="26"/>
      <c r="AN2343" s="26"/>
      <c r="AO2343" s="26"/>
      <c r="AP2343" s="26"/>
      <c r="AQ2343" s="26"/>
      <c r="AR2343" s="26"/>
      <c r="AS2343" s="26"/>
      <c r="AT2343" s="26"/>
      <c r="AU2343" s="26"/>
      <c r="AV2343" s="26"/>
      <c r="AW2343" s="26"/>
      <c r="AX2343" s="26"/>
      <c r="AY2343" s="26"/>
      <c r="AZ2343" s="26"/>
      <c r="BA2343" s="26"/>
      <c r="BB2343" s="26"/>
      <c r="BC2343" s="26"/>
      <c r="BD2343" s="26"/>
      <c r="BE2343" s="26"/>
      <c r="BF2343" s="26"/>
      <c r="BG2343" s="26"/>
      <c r="BH2343" s="26"/>
    </row>
    <row r="2344">
      <c r="A2344" s="18" t="str">
        <f t="shared" si="1"/>
        <v>The Americas_Dominican Republic-The Americas_2003</v>
      </c>
      <c r="B2344" s="19" t="s">
        <v>258</v>
      </c>
      <c r="C2344" s="20" t="s">
        <v>276</v>
      </c>
      <c r="D2344" s="21" t="s">
        <v>74</v>
      </c>
      <c r="E2344" s="22">
        <v>2.1268012747E10</v>
      </c>
      <c r="F2344" s="22">
        <f t="shared" si="2"/>
        <v>2344.53392</v>
      </c>
      <c r="G2344" s="23">
        <v>0.065</v>
      </c>
      <c r="H2344" s="23">
        <v>143.0</v>
      </c>
      <c r="I2344" s="23">
        <v>0.314</v>
      </c>
      <c r="J2344" s="24">
        <f>IFNA(VLOOKUP(A2344,'ENERGY processed'!$A$2:$H$2692,7,0),"")</f>
        <v>6941</v>
      </c>
      <c r="K2344" s="24">
        <f t="shared" si="3"/>
        <v>0.0007651589328</v>
      </c>
      <c r="L2344" s="24">
        <f>IFNA(VLOOKUP(A2344,'ENERGY processed'!$A$2:$H$2692,8,0),"")</f>
        <v>20323</v>
      </c>
      <c r="M2344" s="24">
        <f t="shared" si="5"/>
        <v>0.002240358016</v>
      </c>
      <c r="N2344" s="24">
        <f>IFNA(VLOOKUP(A2344,'HUMAN RESOURCES processed'!$A$2:$M$2692,5,0))</f>
        <v>0.024</v>
      </c>
      <c r="O2344" s="24">
        <f>IFNA(VLOOKUP(A2344,'HUMAN RESOURCES processed'!$A$2:$M$2692,6,0))</f>
        <v>0.031</v>
      </c>
      <c r="P2344" s="24">
        <f>IFNA(VLOOKUP(A2344,'HUMAN RESOURCES processed'!$A$2:$M$2692,7,0))</f>
        <v>74</v>
      </c>
      <c r="Q2344" s="24">
        <f>IFNA(VLOOKUP(A2344,'HUMAN RESOURCES processed'!$A$2:$M$2692,8,0))</f>
        <v>68</v>
      </c>
      <c r="R2344" s="24">
        <f t="shared" si="6"/>
        <v>71</v>
      </c>
      <c r="S2344" s="24">
        <f>IFNA(VLOOKUP(A2344,'HUMAN RESOURCES processed'!$A$2:$M$2692,9,0))</f>
        <v>0.338</v>
      </c>
      <c r="T2344" s="24">
        <f>IFNA(VLOOKUP(A2344,'HUMAN RESOURCES processed'!$A$2:$M$2692,10,0))</f>
        <v>0.607</v>
      </c>
      <c r="U2344" s="24">
        <f>IFNA(VLOOKUP(A2344,'HUMAN RESOURCES processed'!$A$2:$M$2692,11,0))</f>
        <v>0.055</v>
      </c>
      <c r="V2344" s="24">
        <f>IFNA(VLOOKUP(A2344,'HUMAN RESOURCES processed'!$A$2:$M$2692,12,0))</f>
        <v>9071318</v>
      </c>
      <c r="W2344" s="24">
        <f>IFNA(VLOOKUP(A2344,'HUMAN RESOURCES processed'!$A$2:$M$2692,13,0))</f>
        <v>0.646</v>
      </c>
      <c r="X2344" s="24">
        <f>IFNA(VLOOKUP(A2344,'TOURISM processed'!$A$2:$F$2692,5,0))</f>
        <v>3128000000</v>
      </c>
      <c r="Y2344" s="24">
        <f>IFNA(VLOOKUP(A2344,'TOURISM processed'!$A$2:$F$2692,6,0))</f>
        <v>408000000</v>
      </c>
      <c r="Z2344" s="24">
        <f t="shared" si="7"/>
        <v>44.97692618</v>
      </c>
      <c r="AA2344" s="24">
        <f t="shared" si="1357"/>
        <v>0</v>
      </c>
      <c r="AB2344" s="24">
        <f>IFNA(VLOOKUP(A2344,'BUSINESS processed'!A2344:J5034,6,0))</f>
        <v>77</v>
      </c>
      <c r="AC2344" s="24">
        <f t="shared" si="1359"/>
        <v>0</v>
      </c>
      <c r="AD2344" s="24">
        <f t="shared" si="1360"/>
        <v>0</v>
      </c>
      <c r="AE2344" s="24">
        <f>IFNA(VLOOKUP(A2344,'BUSINESS processed'!A2344:J5034,9,0))</f>
        <v>0.079</v>
      </c>
      <c r="AF2344" s="27">
        <f>IFNA(VLOOKUP(A2344,'BUSINESS processed'!A2344:J5034,10,0))</f>
        <v>0.231</v>
      </c>
      <c r="AG2344" s="26"/>
      <c r="AH2344" s="26"/>
      <c r="AI2344" s="26"/>
      <c r="AJ2344" s="26"/>
      <c r="AK2344" s="26"/>
      <c r="AL2344" s="26"/>
      <c r="AM2344" s="26"/>
      <c r="AN2344" s="26"/>
      <c r="AO2344" s="26"/>
      <c r="AP2344" s="26"/>
      <c r="AQ2344" s="26"/>
      <c r="AR2344" s="26"/>
      <c r="AS2344" s="26"/>
      <c r="AT2344" s="26"/>
      <c r="AU2344" s="26"/>
      <c r="AV2344" s="26"/>
      <c r="AW2344" s="26"/>
      <c r="AX2344" s="26"/>
      <c r="AY2344" s="26"/>
      <c r="AZ2344" s="26"/>
      <c r="BA2344" s="26"/>
      <c r="BB2344" s="26"/>
      <c r="BC2344" s="26"/>
      <c r="BD2344" s="26"/>
      <c r="BE2344" s="26"/>
      <c r="BF2344" s="26"/>
      <c r="BG2344" s="26"/>
      <c r="BH2344" s="26"/>
    </row>
    <row r="2345">
      <c r="A2345" s="18" t="str">
        <f t="shared" si="1"/>
        <v>The Americas_Dominican Republic-The Americas_2004</v>
      </c>
      <c r="B2345" s="19" t="s">
        <v>258</v>
      </c>
      <c r="C2345" s="20" t="s">
        <v>276</v>
      </c>
      <c r="D2345" s="21" t="s">
        <v>83</v>
      </c>
      <c r="E2345" s="22">
        <v>2.2163928097E10</v>
      </c>
      <c r="F2345" s="22">
        <f t="shared" si="2"/>
        <v>2407.18928</v>
      </c>
      <c r="G2345" s="23">
        <v>0.051</v>
      </c>
      <c r="H2345" s="23">
        <v>120.0</v>
      </c>
      <c r="I2345" s="23">
        <v>0.326</v>
      </c>
      <c r="J2345" s="24">
        <f>IFNA(VLOOKUP(A2345,'ENERGY processed'!$A$2:$H$2692,7,0),"")</f>
        <v>7197.5</v>
      </c>
      <c r="K2345" s="24">
        <f t="shared" si="3"/>
        <v>0.0007817091251</v>
      </c>
      <c r="L2345" s="24">
        <f>IFNA(VLOOKUP(A2345,'ENERGY processed'!$A$2:$H$2692,8,0),"")</f>
        <v>20627</v>
      </c>
      <c r="M2345" s="24">
        <f t="shared" si="5"/>
        <v>0.002240265943</v>
      </c>
      <c r="N2345" s="24">
        <f>IFNA(VLOOKUP(A2345,'HUMAN RESOURCES processed'!$A$2:$M$2692,5,0))</f>
        <v>0.024</v>
      </c>
      <c r="O2345" s="24">
        <f>IFNA(VLOOKUP(A2345,'HUMAN RESOURCES processed'!$A$2:$M$2692,6,0))</f>
        <v>0.03</v>
      </c>
      <c r="P2345" s="24">
        <f>IFNA(VLOOKUP(A2345,'HUMAN RESOURCES processed'!$A$2:$M$2692,7,0))</f>
        <v>75</v>
      </c>
      <c r="Q2345" s="24">
        <f>IFNA(VLOOKUP(A2345,'HUMAN RESOURCES processed'!$A$2:$M$2692,8,0))</f>
        <v>68</v>
      </c>
      <c r="R2345" s="24">
        <f t="shared" si="6"/>
        <v>71.5</v>
      </c>
      <c r="S2345" s="24">
        <f>IFNA(VLOOKUP(A2345,'HUMAN RESOURCES processed'!$A$2:$M$2692,9,0))</f>
        <v>0.334</v>
      </c>
      <c r="T2345" s="24">
        <f>IFNA(VLOOKUP(A2345,'HUMAN RESOURCES processed'!$A$2:$M$2692,10,0))</f>
        <v>0.61</v>
      </c>
      <c r="U2345" s="24">
        <f>IFNA(VLOOKUP(A2345,'HUMAN RESOURCES processed'!$A$2:$M$2692,11,0))</f>
        <v>0.056</v>
      </c>
      <c r="V2345" s="24">
        <f>IFNA(VLOOKUP(A2345,'HUMAN RESOURCES processed'!$A$2:$M$2692,12,0))</f>
        <v>9207389</v>
      </c>
      <c r="W2345" s="24">
        <f>IFNA(VLOOKUP(A2345,'HUMAN RESOURCES processed'!$A$2:$M$2692,13,0))</f>
        <v>0.66</v>
      </c>
      <c r="X2345" s="24">
        <f>IFNA(VLOOKUP(A2345,'TOURISM processed'!$A$2:$F$2692,5,0))</f>
        <v>3152000000</v>
      </c>
      <c r="Y2345" s="24">
        <f>IFNA(VLOOKUP(A2345,'TOURISM processed'!$A$2:$F$2692,6,0))</f>
        <v>448000000</v>
      </c>
      <c r="Z2345" s="24">
        <f t="shared" si="7"/>
        <v>48.65657354</v>
      </c>
      <c r="AA2345" s="24">
        <f t="shared" si="1357"/>
        <v>0</v>
      </c>
      <c r="AB2345" s="24">
        <f>IFNA(VLOOKUP(A2345,'BUSINESS processed'!A2345:J5035,6,0))</f>
        <v>77</v>
      </c>
      <c r="AC2345" s="24">
        <f t="shared" si="1359"/>
        <v>0</v>
      </c>
      <c r="AD2345" s="24">
        <f t="shared" si="1360"/>
        <v>0</v>
      </c>
      <c r="AE2345" s="24">
        <f>IFNA(VLOOKUP(A2345,'BUSINESS processed'!A2345:J5035,9,0))</f>
        <v>0.089</v>
      </c>
      <c r="AF2345" s="27">
        <f>IFNA(VLOOKUP(A2345,'BUSINESS processed'!A2345:J5035,10,0))</f>
        <v>0.275</v>
      </c>
      <c r="AG2345" s="26"/>
      <c r="AH2345" s="26"/>
      <c r="AI2345" s="26"/>
      <c r="AJ2345" s="26"/>
      <c r="AK2345" s="26"/>
      <c r="AL2345" s="26"/>
      <c r="AM2345" s="26"/>
      <c r="AN2345" s="26"/>
      <c r="AO2345" s="26"/>
      <c r="AP2345" s="26"/>
      <c r="AQ2345" s="26"/>
      <c r="AR2345" s="26"/>
      <c r="AS2345" s="26"/>
      <c r="AT2345" s="26"/>
      <c r="AU2345" s="26"/>
      <c r="AV2345" s="26"/>
      <c r="AW2345" s="26"/>
      <c r="AX2345" s="26"/>
      <c r="AY2345" s="26"/>
      <c r="AZ2345" s="26"/>
      <c r="BA2345" s="26"/>
      <c r="BB2345" s="26"/>
      <c r="BC2345" s="26"/>
      <c r="BD2345" s="26"/>
      <c r="BE2345" s="26"/>
      <c r="BF2345" s="26"/>
      <c r="BG2345" s="26"/>
      <c r="BH2345" s="26"/>
    </row>
    <row r="2346">
      <c r="A2346" s="18" t="str">
        <f t="shared" si="1"/>
        <v>The Americas_Dominican Republic-The Americas_2005</v>
      </c>
      <c r="B2346" s="19" t="s">
        <v>258</v>
      </c>
      <c r="C2346" s="20" t="s">
        <v>276</v>
      </c>
      <c r="D2346" s="21" t="s">
        <v>84</v>
      </c>
      <c r="E2346" s="22">
        <v>3.3969724872E10</v>
      </c>
      <c r="F2346" s="22">
        <f t="shared" si="2"/>
        <v>3635.706812</v>
      </c>
      <c r="G2346" s="23">
        <v>0.053</v>
      </c>
      <c r="H2346" s="23">
        <v>188.0</v>
      </c>
      <c r="I2346" s="23">
        <v>0.241</v>
      </c>
      <c r="J2346" s="24">
        <f>IFNA(VLOOKUP(A2346,'ENERGY processed'!$A$2:$H$2692,7,0),"")</f>
        <v>6528</v>
      </c>
      <c r="K2346" s="24">
        <f t="shared" si="3"/>
        <v>0.0006986778421</v>
      </c>
      <c r="L2346" s="24">
        <f>IFNA(VLOOKUP(A2346,'ENERGY processed'!$A$2:$H$2692,8,0),"")</f>
        <v>18786</v>
      </c>
      <c r="M2346" s="24">
        <f t="shared" si="5"/>
        <v>0.002010625297</v>
      </c>
      <c r="N2346" s="24">
        <f>IFNA(VLOOKUP(A2346,'HUMAN RESOURCES processed'!$A$2:$M$2692,5,0))</f>
        <v>0.024</v>
      </c>
      <c r="O2346" s="24">
        <f>IFNA(VLOOKUP(A2346,'HUMAN RESOURCES processed'!$A$2:$M$2692,6,0))</f>
        <v>0.029</v>
      </c>
      <c r="P2346" s="24">
        <f>IFNA(VLOOKUP(A2346,'HUMAN RESOURCES processed'!$A$2:$M$2692,7,0))</f>
        <v>75</v>
      </c>
      <c r="Q2346" s="24">
        <f>IFNA(VLOOKUP(A2346,'HUMAN RESOURCES processed'!$A$2:$M$2692,8,0))</f>
        <v>69</v>
      </c>
      <c r="R2346" s="24">
        <f t="shared" si="6"/>
        <v>72</v>
      </c>
      <c r="S2346" s="24">
        <f>IFNA(VLOOKUP(A2346,'HUMAN RESOURCES processed'!$A$2:$M$2692,9,0))</f>
        <v>0.331</v>
      </c>
      <c r="T2346" s="24">
        <f>IFNA(VLOOKUP(A2346,'HUMAN RESOURCES processed'!$A$2:$M$2692,10,0))</f>
        <v>0.613</v>
      </c>
      <c r="U2346" s="24">
        <f>IFNA(VLOOKUP(A2346,'HUMAN RESOURCES processed'!$A$2:$M$2692,11,0))</f>
        <v>0.057</v>
      </c>
      <c r="V2346" s="24">
        <f>IFNA(VLOOKUP(A2346,'HUMAN RESOURCES processed'!$A$2:$M$2692,12,0))</f>
        <v>9343362</v>
      </c>
      <c r="W2346" s="24">
        <f>IFNA(VLOOKUP(A2346,'HUMAN RESOURCES processed'!$A$2:$M$2692,13,0))</f>
        <v>0.674</v>
      </c>
      <c r="X2346" s="24">
        <f>IFNA(VLOOKUP(A2346,'TOURISM processed'!$A$2:$F$2692,5,0))</f>
        <v>3518000000</v>
      </c>
      <c r="Y2346" s="24">
        <f>IFNA(VLOOKUP(A2346,'TOURISM processed'!$A$2:$F$2692,6,0))</f>
        <v>511000000</v>
      </c>
      <c r="Z2346" s="24">
        <f t="shared" si="7"/>
        <v>54.69123427</v>
      </c>
      <c r="AA2346" s="24">
        <f>IFNA(VLOOKUP(A2346,'BUSINESS processed'!A2346:J5036,5,0))</f>
        <v>0.355</v>
      </c>
      <c r="AB2346" s="24">
        <f>IFNA(VLOOKUP(A2346,'BUSINESS processed'!A2346:J5036,6,0))</f>
        <v>74</v>
      </c>
      <c r="AC2346" s="24">
        <f t="shared" si="1359"/>
        <v>0</v>
      </c>
      <c r="AD2346" s="24">
        <f>IFNA(VLOOKUP(A2346,'BUSINESS processed'!A2346:J5036,8,0))</f>
        <v>232</v>
      </c>
      <c r="AE2346" s="24">
        <f>IFNA(VLOOKUP(A2346,'BUSINESS processed'!A2346:J5036,9,0))</f>
        <v>0.115</v>
      </c>
      <c r="AF2346" s="27">
        <f>IFNA(VLOOKUP(A2346,'BUSINESS processed'!A2346:J5036,10,0))</f>
        <v>0.388</v>
      </c>
      <c r="AG2346" s="26"/>
      <c r="AH2346" s="26"/>
      <c r="AI2346" s="26"/>
      <c r="AJ2346" s="26"/>
      <c r="AK2346" s="26"/>
      <c r="AL2346" s="26"/>
      <c r="AM2346" s="26"/>
      <c r="AN2346" s="26"/>
      <c r="AO2346" s="26"/>
      <c r="AP2346" s="26"/>
      <c r="AQ2346" s="26"/>
      <c r="AR2346" s="26"/>
      <c r="AS2346" s="26"/>
      <c r="AT2346" s="26"/>
      <c r="AU2346" s="26"/>
      <c r="AV2346" s="26"/>
      <c r="AW2346" s="26"/>
      <c r="AX2346" s="26"/>
      <c r="AY2346" s="26"/>
      <c r="AZ2346" s="26"/>
      <c r="BA2346" s="26"/>
      <c r="BB2346" s="26"/>
      <c r="BC2346" s="26"/>
      <c r="BD2346" s="26"/>
      <c r="BE2346" s="26"/>
      <c r="BF2346" s="26"/>
      <c r="BG2346" s="26"/>
      <c r="BH2346" s="26"/>
    </row>
    <row r="2347">
      <c r="A2347" s="18" t="str">
        <f t="shared" si="1"/>
        <v>The Americas_Dominican Republic-The Americas_2006</v>
      </c>
      <c r="B2347" s="19" t="s">
        <v>258</v>
      </c>
      <c r="C2347" s="20" t="s">
        <v>276</v>
      </c>
      <c r="D2347" s="21" t="s">
        <v>85</v>
      </c>
      <c r="E2347" s="22">
        <v>3.5965041793E10</v>
      </c>
      <c r="F2347" s="22">
        <f t="shared" si="2"/>
        <v>3794.07334</v>
      </c>
      <c r="G2347" s="23">
        <v>0.052</v>
      </c>
      <c r="H2347" s="23">
        <v>197.0</v>
      </c>
      <c r="I2347" s="23">
        <v>0.195</v>
      </c>
      <c r="J2347" s="24">
        <f>IFNA(VLOOKUP(A2347,'ENERGY processed'!$A$2:$H$2692,7,0),"")</f>
        <v>7058</v>
      </c>
      <c r="K2347" s="24">
        <f t="shared" si="3"/>
        <v>0.0007445721817</v>
      </c>
      <c r="L2347" s="24">
        <f>IFNA(VLOOKUP(A2347,'ENERGY processed'!$A$2:$H$2692,8,0),"")</f>
        <v>21430</v>
      </c>
      <c r="M2347" s="24">
        <f t="shared" si="5"/>
        <v>0.002260722847</v>
      </c>
      <c r="N2347" s="24">
        <f>IFNA(VLOOKUP(A2347,'HUMAN RESOURCES processed'!$A$2:$M$2692,5,0))</f>
        <v>0.023</v>
      </c>
      <c r="O2347" s="24">
        <f>IFNA(VLOOKUP(A2347,'HUMAN RESOURCES processed'!$A$2:$M$2692,6,0))</f>
        <v>0.028</v>
      </c>
      <c r="P2347" s="24">
        <f>IFNA(VLOOKUP(A2347,'HUMAN RESOURCES processed'!$A$2:$M$2692,7,0))</f>
        <v>75</v>
      </c>
      <c r="Q2347" s="24">
        <f>IFNA(VLOOKUP(A2347,'HUMAN RESOURCES processed'!$A$2:$M$2692,8,0))</f>
        <v>69</v>
      </c>
      <c r="R2347" s="24">
        <f t="shared" si="6"/>
        <v>72</v>
      </c>
      <c r="S2347" s="24">
        <f>IFNA(VLOOKUP(A2347,'HUMAN RESOURCES processed'!$A$2:$M$2692,9,0))</f>
        <v>0.327</v>
      </c>
      <c r="T2347" s="24">
        <f>IFNA(VLOOKUP(A2347,'HUMAN RESOURCES processed'!$A$2:$M$2692,10,0))</f>
        <v>0.616</v>
      </c>
      <c r="U2347" s="24">
        <f>IFNA(VLOOKUP(A2347,'HUMAN RESOURCES processed'!$A$2:$M$2692,11,0))</f>
        <v>0.057</v>
      </c>
      <c r="V2347" s="24">
        <f>IFNA(VLOOKUP(A2347,'HUMAN RESOURCES processed'!$A$2:$M$2692,12,0))</f>
        <v>9479269</v>
      </c>
      <c r="W2347" s="24">
        <f>IFNA(VLOOKUP(A2347,'HUMAN RESOURCES processed'!$A$2:$M$2692,13,0))</f>
        <v>0.687</v>
      </c>
      <c r="X2347" s="24">
        <f>IFNA(VLOOKUP(A2347,'TOURISM processed'!$A$2:$F$2692,5,0))</f>
        <v>3917000000</v>
      </c>
      <c r="Y2347" s="24">
        <f>IFNA(VLOOKUP(A2347,'TOURISM processed'!$A$2:$F$2692,6,0))</f>
        <v>495000000</v>
      </c>
      <c r="Z2347" s="24">
        <f t="shared" si="7"/>
        <v>52.21921648</v>
      </c>
      <c r="AA2347" s="24">
        <f>IFNA(VLOOKUP(A2347,'BUSINESS processed'!A2347:J5037,5,0))</f>
        <v>0.358</v>
      </c>
      <c r="AB2347" s="24">
        <f>IFNA(VLOOKUP(A2347,'BUSINESS processed'!A2347:J5037,6,0))</f>
        <v>72</v>
      </c>
      <c r="AC2347" s="24">
        <f t="shared" si="1359"/>
        <v>0</v>
      </c>
      <c r="AD2347" s="24">
        <f>IFNA(VLOOKUP(A2347,'BUSINESS processed'!A2347:J5037,8,0))</f>
        <v>286</v>
      </c>
      <c r="AE2347" s="24">
        <f>IFNA(VLOOKUP(A2347,'BUSINESS processed'!A2347:J5037,9,0))</f>
        <v>0.148</v>
      </c>
      <c r="AF2347" s="27">
        <f>IFNA(VLOOKUP(A2347,'BUSINESS processed'!A2347:J5037,10,0))</f>
        <v>0.486</v>
      </c>
      <c r="AG2347" s="26"/>
      <c r="AH2347" s="26"/>
      <c r="AI2347" s="26"/>
      <c r="AJ2347" s="26"/>
      <c r="AK2347" s="26"/>
      <c r="AL2347" s="26"/>
      <c r="AM2347" s="26"/>
      <c r="AN2347" s="26"/>
      <c r="AO2347" s="26"/>
      <c r="AP2347" s="26"/>
      <c r="AQ2347" s="26"/>
      <c r="AR2347" s="26"/>
      <c r="AS2347" s="26"/>
      <c r="AT2347" s="26"/>
      <c r="AU2347" s="26"/>
      <c r="AV2347" s="26"/>
      <c r="AW2347" s="26"/>
      <c r="AX2347" s="26"/>
      <c r="AY2347" s="26"/>
      <c r="AZ2347" s="26"/>
      <c r="BA2347" s="26"/>
      <c r="BB2347" s="26"/>
      <c r="BC2347" s="26"/>
      <c r="BD2347" s="26"/>
      <c r="BE2347" s="26"/>
      <c r="BF2347" s="26"/>
      <c r="BG2347" s="26"/>
      <c r="BH2347" s="26"/>
    </row>
    <row r="2348">
      <c r="A2348" s="18" t="str">
        <f t="shared" si="1"/>
        <v>The Americas_Dominican Republic-The Americas_2007</v>
      </c>
      <c r="B2348" s="19" t="s">
        <v>258</v>
      </c>
      <c r="C2348" s="20" t="s">
        <v>276</v>
      </c>
      <c r="D2348" s="21" t="s">
        <v>86</v>
      </c>
      <c r="E2348" s="22">
        <v>4.1320673508E10</v>
      </c>
      <c r="F2348" s="22">
        <f t="shared" si="2"/>
        <v>4297.515241</v>
      </c>
      <c r="G2348" s="23">
        <v>0.05</v>
      </c>
      <c r="H2348" s="23">
        <v>212.0</v>
      </c>
      <c r="I2348" s="23">
        <v>0.158</v>
      </c>
      <c r="J2348" s="24">
        <f>IFNA(VLOOKUP(A2348,'ENERGY processed'!$A$2:$H$2692,7,0),"")</f>
        <v>6840</v>
      </c>
      <c r="K2348" s="24">
        <f t="shared" si="3"/>
        <v>0.0007113873457</v>
      </c>
      <c r="L2348" s="24">
        <f>IFNA(VLOOKUP(A2348,'ENERGY processed'!$A$2:$H$2692,8,0),"")</f>
        <v>19651</v>
      </c>
      <c r="M2348" s="24">
        <f t="shared" si="5"/>
        <v>0.002043782563</v>
      </c>
      <c r="N2348" s="24">
        <f>IFNA(VLOOKUP(A2348,'HUMAN RESOURCES processed'!$A$2:$M$2692,5,0))</f>
        <v>0.023</v>
      </c>
      <c r="O2348" s="24">
        <f>IFNA(VLOOKUP(A2348,'HUMAN RESOURCES processed'!$A$2:$M$2692,6,0))</f>
        <v>0.028</v>
      </c>
      <c r="P2348" s="24">
        <f>IFNA(VLOOKUP(A2348,'HUMAN RESOURCES processed'!$A$2:$M$2692,7,0))</f>
        <v>75</v>
      </c>
      <c r="Q2348" s="24">
        <f>IFNA(VLOOKUP(A2348,'HUMAN RESOURCES processed'!$A$2:$M$2692,8,0))</f>
        <v>69</v>
      </c>
      <c r="R2348" s="24">
        <f t="shared" si="6"/>
        <v>72</v>
      </c>
      <c r="S2348" s="24">
        <f>IFNA(VLOOKUP(A2348,'HUMAN RESOURCES processed'!$A$2:$M$2692,9,0))</f>
        <v>0.323</v>
      </c>
      <c r="T2348" s="24">
        <f>IFNA(VLOOKUP(A2348,'HUMAN RESOURCES processed'!$A$2:$M$2692,10,0))</f>
        <v>0.619</v>
      </c>
      <c r="U2348" s="24">
        <f>IFNA(VLOOKUP(A2348,'HUMAN RESOURCES processed'!$A$2:$M$2692,11,0))</f>
        <v>0.058</v>
      </c>
      <c r="V2348" s="24">
        <f>IFNA(VLOOKUP(A2348,'HUMAN RESOURCES processed'!$A$2:$M$2692,12,0))</f>
        <v>9615015</v>
      </c>
      <c r="W2348" s="24">
        <f>IFNA(VLOOKUP(A2348,'HUMAN RESOURCES processed'!$A$2:$M$2692,13,0))</f>
        <v>0.7</v>
      </c>
      <c r="X2348" s="24">
        <f>IFNA(VLOOKUP(A2348,'TOURISM processed'!$A$2:$F$2692,5,0))</f>
        <v>4064000000</v>
      </c>
      <c r="Y2348" s="24">
        <f>IFNA(VLOOKUP(A2348,'TOURISM processed'!$A$2:$F$2692,6,0))</f>
        <v>531000000</v>
      </c>
      <c r="Z2348" s="24">
        <f t="shared" si="7"/>
        <v>55.22612289</v>
      </c>
      <c r="AA2348" s="24">
        <f>IFNA(VLOOKUP(A2348,'BUSINESS processed'!A2348:J5038,5,0))</f>
        <v>0.395</v>
      </c>
      <c r="AB2348" s="24">
        <f>IFNA(VLOOKUP(A2348,'BUSINESS processed'!A2348:J5038,6,0))</f>
        <v>22</v>
      </c>
      <c r="AC2348" s="24">
        <f t="shared" si="1359"/>
        <v>0</v>
      </c>
      <c r="AD2348" s="24">
        <f>IFNA(VLOOKUP(A2348,'BUSINESS processed'!A2348:J5038,8,0))</f>
        <v>286</v>
      </c>
      <c r="AE2348" s="24">
        <f>IFNA(VLOOKUP(A2348,'BUSINESS processed'!A2348:J5038,9,0))</f>
        <v>0.177</v>
      </c>
      <c r="AF2348" s="27">
        <f>IFNA(VLOOKUP(A2348,'BUSINESS processed'!A2348:J5038,10,0))</f>
        <v>0.573</v>
      </c>
      <c r="AG2348" s="26"/>
      <c r="AH2348" s="26"/>
      <c r="AI2348" s="26"/>
      <c r="AJ2348" s="26"/>
      <c r="AK2348" s="26"/>
      <c r="AL2348" s="26"/>
      <c r="AM2348" s="26"/>
      <c r="AN2348" s="26"/>
      <c r="AO2348" s="26"/>
      <c r="AP2348" s="26"/>
      <c r="AQ2348" s="26"/>
      <c r="AR2348" s="26"/>
      <c r="AS2348" s="26"/>
      <c r="AT2348" s="26"/>
      <c r="AU2348" s="26"/>
      <c r="AV2348" s="26"/>
      <c r="AW2348" s="26"/>
      <c r="AX2348" s="26"/>
      <c r="AY2348" s="26"/>
      <c r="AZ2348" s="26"/>
      <c r="BA2348" s="26"/>
      <c r="BB2348" s="26"/>
      <c r="BC2348" s="26"/>
      <c r="BD2348" s="26"/>
      <c r="BE2348" s="26"/>
      <c r="BF2348" s="26"/>
      <c r="BG2348" s="26"/>
      <c r="BH2348" s="26"/>
    </row>
    <row r="2349">
      <c r="A2349" s="18" t="str">
        <f t="shared" si="1"/>
        <v>The Americas_Dominican Republic-The Americas_2008</v>
      </c>
      <c r="B2349" s="19" t="s">
        <v>258</v>
      </c>
      <c r="C2349" s="20" t="s">
        <v>276</v>
      </c>
      <c r="D2349" s="21" t="s">
        <v>87</v>
      </c>
      <c r="E2349" s="22">
        <v>4.5796187338E10</v>
      </c>
      <c r="F2349" s="22">
        <f t="shared" si="2"/>
        <v>4696.950916</v>
      </c>
      <c r="G2349" s="23">
        <v>0.053</v>
      </c>
      <c r="H2349" s="23">
        <v>244.0</v>
      </c>
      <c r="I2349" s="23">
        <v>0.199</v>
      </c>
      <c r="J2349" s="24">
        <f>IFNA(VLOOKUP(A2349,'ENERGY processed'!$A$2:$H$2692,7,0),"")</f>
        <v>7476</v>
      </c>
      <c r="K2349" s="24">
        <f t="shared" si="3"/>
        <v>0.0007667538957</v>
      </c>
      <c r="L2349" s="24">
        <f>IFNA(VLOOKUP(A2349,'ENERGY processed'!$A$2:$H$2692,8,0),"")</f>
        <v>21500</v>
      </c>
      <c r="M2349" s="24">
        <f t="shared" si="5"/>
        <v>0.002205084103</v>
      </c>
      <c r="N2349" s="24">
        <f>IFNA(VLOOKUP(A2349,'HUMAN RESOURCES processed'!$A$2:$M$2692,5,0))</f>
        <v>0.023</v>
      </c>
      <c r="O2349" s="24">
        <f>IFNA(VLOOKUP(A2349,'HUMAN RESOURCES processed'!$A$2:$M$2692,6,0))</f>
        <v>0.027</v>
      </c>
      <c r="P2349" s="24">
        <f>IFNA(VLOOKUP(A2349,'HUMAN RESOURCES processed'!$A$2:$M$2692,7,0))</f>
        <v>76</v>
      </c>
      <c r="Q2349" s="24">
        <f>IFNA(VLOOKUP(A2349,'HUMAN RESOURCES processed'!$A$2:$M$2692,8,0))</f>
        <v>69</v>
      </c>
      <c r="R2349" s="24">
        <f t="shared" si="6"/>
        <v>72.5</v>
      </c>
      <c r="S2349" s="24">
        <f>IFNA(VLOOKUP(A2349,'HUMAN RESOURCES processed'!$A$2:$M$2692,9,0))</f>
        <v>0.319</v>
      </c>
      <c r="T2349" s="24">
        <f>IFNA(VLOOKUP(A2349,'HUMAN RESOURCES processed'!$A$2:$M$2692,10,0))</f>
        <v>0.622</v>
      </c>
      <c r="U2349" s="24">
        <f>IFNA(VLOOKUP(A2349,'HUMAN RESOURCES processed'!$A$2:$M$2692,11,0))</f>
        <v>0.059</v>
      </c>
      <c r="V2349" s="24">
        <f>IFNA(VLOOKUP(A2349,'HUMAN RESOURCES processed'!$A$2:$M$2692,12,0))</f>
        <v>9750195</v>
      </c>
      <c r="W2349" s="24">
        <f>IFNA(VLOOKUP(A2349,'HUMAN RESOURCES processed'!$A$2:$M$2692,13,0))</f>
        <v>0.713</v>
      </c>
      <c r="X2349" s="24">
        <f>IFNA(VLOOKUP(A2349,'TOURISM processed'!$A$2:$F$2692,5,0))</f>
        <v>4166000000</v>
      </c>
      <c r="Y2349" s="24">
        <f>IFNA(VLOOKUP(A2349,'TOURISM processed'!$A$2:$F$2692,6,0))</f>
        <v>532000000</v>
      </c>
      <c r="Z2349" s="24">
        <f t="shared" si="7"/>
        <v>54.5630113</v>
      </c>
      <c r="AA2349" s="24">
        <f>IFNA(VLOOKUP(A2349,'BUSINESS processed'!A2349:J5039,5,0))</f>
        <v>0.352</v>
      </c>
      <c r="AB2349" s="24">
        <f>IFNA(VLOOKUP(A2349,'BUSINESS processed'!A2349:J5039,6,0))</f>
        <v>19</v>
      </c>
      <c r="AC2349" s="24">
        <f t="shared" si="1359"/>
        <v>0</v>
      </c>
      <c r="AD2349" s="24">
        <f>IFNA(VLOOKUP(A2349,'BUSINESS processed'!A2349:J5039,8,0))</f>
        <v>480</v>
      </c>
      <c r="AE2349" s="24">
        <f>IFNA(VLOOKUP(A2349,'BUSINESS processed'!A2349:J5039,9,0))</f>
        <v>0.208</v>
      </c>
      <c r="AF2349" s="27">
        <f>IFNA(VLOOKUP(A2349,'BUSINESS processed'!A2349:J5039,10,0))</f>
        <v>0.74</v>
      </c>
      <c r="AG2349" s="26"/>
      <c r="AH2349" s="26"/>
      <c r="AI2349" s="26"/>
      <c r="AJ2349" s="26"/>
      <c r="AK2349" s="26"/>
      <c r="AL2349" s="26"/>
      <c r="AM2349" s="26"/>
      <c r="AN2349" s="26"/>
      <c r="AO2349" s="26"/>
      <c r="AP2349" s="26"/>
      <c r="AQ2349" s="26"/>
      <c r="AR2349" s="26"/>
      <c r="AS2349" s="26"/>
      <c r="AT2349" s="26"/>
      <c r="AU2349" s="26"/>
      <c r="AV2349" s="26"/>
      <c r="AW2349" s="26"/>
      <c r="AX2349" s="26"/>
      <c r="AY2349" s="26"/>
      <c r="AZ2349" s="26"/>
      <c r="BA2349" s="26"/>
      <c r="BB2349" s="26"/>
      <c r="BC2349" s="26"/>
      <c r="BD2349" s="26"/>
      <c r="BE2349" s="26"/>
      <c r="BF2349" s="26"/>
      <c r="BG2349" s="26"/>
      <c r="BH2349" s="26"/>
    </row>
    <row r="2350">
      <c r="A2350" s="18" t="str">
        <f t="shared" si="1"/>
        <v>The Americas_Dominican Republic-The Americas_2009</v>
      </c>
      <c r="B2350" s="19" t="s">
        <v>258</v>
      </c>
      <c r="C2350" s="20" t="s">
        <v>276</v>
      </c>
      <c r="D2350" s="21" t="s">
        <v>88</v>
      </c>
      <c r="E2350" s="22">
        <v>4.6484962937E10</v>
      </c>
      <c r="F2350" s="22">
        <f t="shared" si="2"/>
        <v>4702.925603</v>
      </c>
      <c r="G2350" s="23">
        <v>0.054</v>
      </c>
      <c r="H2350" s="23">
        <v>256.0</v>
      </c>
      <c r="I2350" s="23">
        <v>0.181</v>
      </c>
      <c r="J2350" s="24">
        <f>IFNA(VLOOKUP(A2350,'ENERGY processed'!$A$2:$H$2692,7,0),"")</f>
        <v>7489</v>
      </c>
      <c r="K2350" s="24">
        <f t="shared" si="3"/>
        <v>0.0007576688808</v>
      </c>
      <c r="L2350" s="24">
        <f>IFNA(VLOOKUP(A2350,'ENERGY processed'!$A$2:$H$2692,8,0),"")</f>
        <v>21002.5</v>
      </c>
      <c r="M2350" s="24">
        <f t="shared" si="5"/>
        <v>0.002124841857</v>
      </c>
      <c r="N2350" s="24">
        <f>IFNA(VLOOKUP(A2350,'HUMAN RESOURCES processed'!$A$2:$M$2692,5,0))</f>
        <v>0.022</v>
      </c>
      <c r="O2350" s="24">
        <f>IFNA(VLOOKUP(A2350,'HUMAN RESOURCES processed'!$A$2:$M$2692,6,0))</f>
        <v>0.026</v>
      </c>
      <c r="P2350" s="24">
        <f>IFNA(VLOOKUP(A2350,'HUMAN RESOURCES processed'!$A$2:$M$2692,7,0))</f>
        <v>76</v>
      </c>
      <c r="Q2350" s="24">
        <f>IFNA(VLOOKUP(A2350,'HUMAN RESOURCES processed'!$A$2:$M$2692,8,0))</f>
        <v>70</v>
      </c>
      <c r="R2350" s="24">
        <f t="shared" si="6"/>
        <v>73</v>
      </c>
      <c r="S2350" s="24">
        <f>IFNA(VLOOKUP(A2350,'HUMAN RESOURCES processed'!$A$2:$M$2692,9,0))</f>
        <v>0.315</v>
      </c>
      <c r="T2350" s="24">
        <f>IFNA(VLOOKUP(A2350,'HUMAN RESOURCES processed'!$A$2:$M$2692,10,0))</f>
        <v>0.625</v>
      </c>
      <c r="U2350" s="24">
        <f>IFNA(VLOOKUP(A2350,'HUMAN RESOURCES processed'!$A$2:$M$2692,11,0))</f>
        <v>0.059</v>
      </c>
      <c r="V2350" s="24">
        <f>IFNA(VLOOKUP(A2350,'HUMAN RESOURCES processed'!$A$2:$M$2692,12,0))</f>
        <v>9884265</v>
      </c>
      <c r="W2350" s="24">
        <f>IFNA(VLOOKUP(A2350,'HUMAN RESOURCES processed'!$A$2:$M$2692,13,0))</f>
        <v>0.725</v>
      </c>
      <c r="X2350" s="24">
        <f>IFNA(VLOOKUP(A2350,'TOURISM processed'!$A$2:$F$2692,5,0))</f>
        <v>4049000000</v>
      </c>
      <c r="Y2350" s="24">
        <f>IFNA(VLOOKUP(A2350,'TOURISM processed'!$A$2:$F$2692,6,0))</f>
        <v>523000000</v>
      </c>
      <c r="Z2350" s="24">
        <f t="shared" si="7"/>
        <v>52.91238145</v>
      </c>
      <c r="AA2350" s="24">
        <f>IFNA(VLOOKUP(A2350,'BUSINESS processed'!A2350:J5040,5,0))</f>
        <v>0.384</v>
      </c>
      <c r="AB2350" s="24">
        <f>IFNA(VLOOKUP(A2350,'BUSINESS processed'!A2350:J5040,6,0))</f>
        <v>13</v>
      </c>
      <c r="AC2350" s="24">
        <f t="shared" si="1359"/>
        <v>0</v>
      </c>
      <c r="AD2350" s="24">
        <f>IFNA(VLOOKUP(A2350,'BUSINESS processed'!A2350:J5040,8,0))</f>
        <v>324</v>
      </c>
      <c r="AE2350" s="24">
        <f>IFNA(VLOOKUP(A2350,'BUSINESS processed'!A2350:J5040,9,0))</f>
        <v>0.277</v>
      </c>
      <c r="AF2350" s="27">
        <f>IFNA(VLOOKUP(A2350,'BUSINESS processed'!A2350:J5040,10,0))</f>
        <v>0.873</v>
      </c>
      <c r="AG2350" s="26"/>
      <c r="AH2350" s="26"/>
      <c r="AI2350" s="26"/>
      <c r="AJ2350" s="26"/>
      <c r="AK2350" s="26"/>
      <c r="AL2350" s="26"/>
      <c r="AM2350" s="26"/>
      <c r="AN2350" s="26"/>
      <c r="AO2350" s="26"/>
      <c r="AP2350" s="26"/>
      <c r="AQ2350" s="26"/>
      <c r="AR2350" s="26"/>
      <c r="AS2350" s="26"/>
      <c r="AT2350" s="26"/>
      <c r="AU2350" s="26"/>
      <c r="AV2350" s="26"/>
      <c r="AW2350" s="26"/>
      <c r="AX2350" s="26"/>
      <c r="AY2350" s="26"/>
      <c r="AZ2350" s="26"/>
      <c r="BA2350" s="26"/>
      <c r="BB2350" s="26"/>
      <c r="BC2350" s="26"/>
      <c r="BD2350" s="26"/>
      <c r="BE2350" s="26"/>
      <c r="BF2350" s="26"/>
      <c r="BG2350" s="26"/>
      <c r="BH2350" s="26"/>
    </row>
    <row r="2351">
      <c r="A2351" s="18" t="str">
        <f t="shared" si="1"/>
        <v>The Americas_Dominican Republic-The Americas_2010</v>
      </c>
      <c r="B2351" s="19" t="s">
        <v>258</v>
      </c>
      <c r="C2351" s="20" t="s">
        <v>276</v>
      </c>
      <c r="D2351" s="21" t="s">
        <v>89</v>
      </c>
      <c r="E2351" s="22">
        <v>5.0980167048E10</v>
      </c>
      <c r="F2351" s="22">
        <f t="shared" si="2"/>
        <v>5089.467926</v>
      </c>
      <c r="G2351" s="23">
        <v>0.055</v>
      </c>
      <c r="H2351" s="23">
        <v>278.0</v>
      </c>
      <c r="I2351" s="23">
        <v>0.121</v>
      </c>
      <c r="J2351" s="24">
        <f>IFNA(VLOOKUP(A2351,'ENERGY processed'!$A$2:$H$2692,7,0),"")</f>
        <v>7068</v>
      </c>
      <c r="K2351" s="24">
        <f t="shared" si="3"/>
        <v>0.0007056147789</v>
      </c>
      <c r="L2351" s="24">
        <f>IFNA(VLOOKUP(A2351,'ENERGY processed'!$A$2:$H$2692,8,0),"")</f>
        <v>20693</v>
      </c>
      <c r="M2351" s="24">
        <f t="shared" si="5"/>
        <v>0.002065830025</v>
      </c>
      <c r="N2351" s="24">
        <f>IFNA(VLOOKUP(A2351,'HUMAN RESOURCES processed'!$A$2:$M$2692,5,0))</f>
        <v>0.022</v>
      </c>
      <c r="O2351" s="24">
        <f>IFNA(VLOOKUP(A2351,'HUMAN RESOURCES processed'!$A$2:$M$2692,6,0))</f>
        <v>0.026</v>
      </c>
      <c r="P2351" s="24">
        <f>IFNA(VLOOKUP(A2351,'HUMAN RESOURCES processed'!$A$2:$M$2692,7,0))</f>
        <v>76</v>
      </c>
      <c r="Q2351" s="24">
        <f>IFNA(VLOOKUP(A2351,'HUMAN RESOURCES processed'!$A$2:$M$2692,8,0))</f>
        <v>70</v>
      </c>
      <c r="R2351" s="24">
        <f t="shared" si="6"/>
        <v>73</v>
      </c>
      <c r="S2351" s="24">
        <f>IFNA(VLOOKUP(A2351,'HUMAN RESOURCES processed'!$A$2:$M$2692,9,0))</f>
        <v>0.312</v>
      </c>
      <c r="T2351" s="24">
        <f>IFNA(VLOOKUP(A2351,'HUMAN RESOURCES processed'!$A$2:$M$2692,10,0))</f>
        <v>0.628</v>
      </c>
      <c r="U2351" s="24">
        <f>IFNA(VLOOKUP(A2351,'HUMAN RESOURCES processed'!$A$2:$M$2692,11,0))</f>
        <v>0.06</v>
      </c>
      <c r="V2351" s="24">
        <f>IFNA(VLOOKUP(A2351,'HUMAN RESOURCES processed'!$A$2:$M$2692,12,0))</f>
        <v>10016797</v>
      </c>
      <c r="W2351" s="24">
        <f>IFNA(VLOOKUP(A2351,'HUMAN RESOURCES processed'!$A$2:$M$2692,13,0))</f>
        <v>0.738</v>
      </c>
      <c r="X2351" s="24">
        <f>IFNA(VLOOKUP(A2351,'TOURISM processed'!$A$2:$F$2692,5,0))</f>
        <v>4209000000</v>
      </c>
      <c r="Y2351" s="24">
        <f>IFNA(VLOOKUP(A2351,'TOURISM processed'!$A$2:$F$2692,6,0))</f>
        <v>554000000</v>
      </c>
      <c r="Z2351" s="24">
        <f t="shared" si="7"/>
        <v>55.30710066</v>
      </c>
      <c r="AA2351" s="24">
        <f>IFNA(VLOOKUP(A2351,'BUSINESS processed'!A2351:J5041,5,0))</f>
        <v>0.401</v>
      </c>
      <c r="AB2351" s="24">
        <f>IFNA(VLOOKUP(A2351,'BUSINESS processed'!A2351:J5041,6,0))</f>
        <v>19</v>
      </c>
      <c r="AC2351" s="24">
        <f t="shared" si="1359"/>
        <v>0</v>
      </c>
      <c r="AD2351" s="24">
        <f>IFNA(VLOOKUP(A2351,'BUSINESS processed'!A2351:J5041,8,0))</f>
        <v>324</v>
      </c>
      <c r="AE2351" s="24">
        <f>IFNA(VLOOKUP(A2351,'BUSINESS processed'!A2351:J5041,9,0))</f>
        <v>0.314</v>
      </c>
      <c r="AF2351" s="27">
        <f>IFNA(VLOOKUP(A2351,'BUSINESS processed'!A2351:J5041,10,0))</f>
        <v>0.888</v>
      </c>
      <c r="AG2351" s="26"/>
      <c r="AH2351" s="26"/>
      <c r="AI2351" s="26"/>
      <c r="AJ2351" s="26"/>
      <c r="AK2351" s="26"/>
      <c r="AL2351" s="26"/>
      <c r="AM2351" s="26"/>
      <c r="AN2351" s="26"/>
      <c r="AO2351" s="26"/>
      <c r="AP2351" s="26"/>
      <c r="AQ2351" s="26"/>
      <c r="AR2351" s="26"/>
      <c r="AS2351" s="26"/>
      <c r="AT2351" s="26"/>
      <c r="AU2351" s="26"/>
      <c r="AV2351" s="26"/>
      <c r="AW2351" s="26"/>
      <c r="AX2351" s="26"/>
      <c r="AY2351" s="26"/>
      <c r="AZ2351" s="26"/>
      <c r="BA2351" s="26"/>
      <c r="BB2351" s="26"/>
      <c r="BC2351" s="26"/>
      <c r="BD2351" s="26"/>
      <c r="BE2351" s="26"/>
      <c r="BF2351" s="26"/>
      <c r="BG2351" s="26"/>
      <c r="BH2351" s="26"/>
    </row>
    <row r="2352">
      <c r="A2352" s="18" t="str">
        <f t="shared" si="1"/>
        <v>The Americas_Dominican Republic-The Americas_2011</v>
      </c>
      <c r="B2352" s="19" t="s">
        <v>258</v>
      </c>
      <c r="C2352" s="20" t="s">
        <v>276</v>
      </c>
      <c r="D2352" s="21" t="s">
        <v>90</v>
      </c>
      <c r="E2352" s="22">
        <v>5.5433248935E10</v>
      </c>
      <c r="F2352" s="22">
        <f t="shared" si="2"/>
        <v>5462.696584</v>
      </c>
      <c r="G2352" s="23">
        <v>0.054</v>
      </c>
      <c r="H2352" s="23">
        <v>293.0</v>
      </c>
      <c r="I2352" s="23">
        <v>0.156</v>
      </c>
      <c r="J2352" s="24">
        <f t="shared" ref="J2352:J2353" si="1361">IF(AND( C2352=C2351,D2352&gt;D2351),J2351,"")</f>
        <v>7068</v>
      </c>
      <c r="K2352" s="24">
        <f t="shared" si="3"/>
        <v>0.0006965195113</v>
      </c>
      <c r="L2352" s="24">
        <f t="shared" ref="L2352:L2355" si="1362">IF(AND(C2352=C2351,C2352&gt;C2351),C2351,0)</f>
        <v>0</v>
      </c>
      <c r="M2352" s="24">
        <f t="shared" si="5"/>
        <v>0</v>
      </c>
      <c r="N2352" s="24">
        <f>IFNA(VLOOKUP(A2352,'HUMAN RESOURCES processed'!$A$2:$M$2692,5,0))</f>
        <v>0.022</v>
      </c>
      <c r="O2352" s="24">
        <f>IFNA(VLOOKUP(A2352,'HUMAN RESOURCES processed'!$A$2:$M$2692,6,0))</f>
        <v>0.025</v>
      </c>
      <c r="P2352" s="24">
        <f>IFNA(VLOOKUP(A2352,'HUMAN RESOURCES processed'!$A$2:$M$2692,7,0))</f>
        <v>76</v>
      </c>
      <c r="Q2352" s="24">
        <f>IFNA(VLOOKUP(A2352,'HUMAN RESOURCES processed'!$A$2:$M$2692,8,0))</f>
        <v>70</v>
      </c>
      <c r="R2352" s="24">
        <f t="shared" si="6"/>
        <v>73</v>
      </c>
      <c r="S2352" s="24">
        <f>IFNA(VLOOKUP(A2352,'HUMAN RESOURCES processed'!$A$2:$M$2692,9,0))</f>
        <v>0.308</v>
      </c>
      <c r="T2352" s="24">
        <f>IFNA(VLOOKUP(A2352,'HUMAN RESOURCES processed'!$A$2:$M$2692,10,0))</f>
        <v>0.631</v>
      </c>
      <c r="U2352" s="24">
        <f>IFNA(VLOOKUP(A2352,'HUMAN RESOURCES processed'!$A$2:$M$2692,11,0))</f>
        <v>0.061</v>
      </c>
      <c r="V2352" s="24">
        <f>IFNA(VLOOKUP(A2352,'HUMAN RESOURCES processed'!$A$2:$M$2692,12,0))</f>
        <v>10147598</v>
      </c>
      <c r="W2352" s="24">
        <f>IFNA(VLOOKUP(A2352,'HUMAN RESOURCES processed'!$A$2:$M$2692,13,0))</f>
        <v>0.749</v>
      </c>
      <c r="X2352" s="24">
        <f>IFNA(VLOOKUP(A2352,'TOURISM processed'!$A$2:$F$2692,5,0))</f>
        <v>4436000000</v>
      </c>
      <c r="Y2352" s="24">
        <f>IFNA(VLOOKUP(A2352,'TOURISM processed'!$A$2:$F$2692,6,0))</f>
        <v>545000000</v>
      </c>
      <c r="Z2352" s="24">
        <f t="shared" si="7"/>
        <v>53.70729112</v>
      </c>
      <c r="AA2352" s="24">
        <f>IFNA(VLOOKUP(A2352,'BUSINESS processed'!A2352:J5042,5,0))</f>
        <v>0.412</v>
      </c>
      <c r="AB2352" s="24">
        <f>IFNA(VLOOKUP(A2352,'BUSINESS processed'!A2352:J5042,6,0))</f>
        <v>19</v>
      </c>
      <c r="AC2352" s="24">
        <f t="shared" si="1359"/>
        <v>0</v>
      </c>
      <c r="AD2352" s="24">
        <f>IFNA(VLOOKUP(A2352,'BUSINESS processed'!A2352:J5042,8,0))</f>
        <v>324</v>
      </c>
      <c r="AE2352" s="24">
        <f>IFNA(VLOOKUP(A2352,'BUSINESS processed'!A2352:J5042,9,0))</f>
        <v>0.38</v>
      </c>
      <c r="AF2352" s="27">
        <f>IFNA(VLOOKUP(A2352,'BUSINESS processed'!A2352:J5042,10,0))</f>
        <v>0.864</v>
      </c>
      <c r="AG2352" s="26"/>
      <c r="AH2352" s="26"/>
      <c r="AI2352" s="26"/>
      <c r="AJ2352" s="26"/>
      <c r="AK2352" s="26"/>
      <c r="AL2352" s="26"/>
      <c r="AM2352" s="26"/>
      <c r="AN2352" s="26"/>
      <c r="AO2352" s="26"/>
      <c r="AP2352" s="26"/>
      <c r="AQ2352" s="26"/>
      <c r="AR2352" s="26"/>
      <c r="AS2352" s="26"/>
      <c r="AT2352" s="26"/>
      <c r="AU2352" s="26"/>
      <c r="AV2352" s="26"/>
      <c r="AW2352" s="26"/>
      <c r="AX2352" s="26"/>
      <c r="AY2352" s="26"/>
      <c r="AZ2352" s="26"/>
      <c r="BA2352" s="26"/>
      <c r="BB2352" s="26"/>
      <c r="BC2352" s="26"/>
      <c r="BD2352" s="26"/>
      <c r="BE2352" s="26"/>
      <c r="BF2352" s="26"/>
      <c r="BG2352" s="26"/>
      <c r="BH2352" s="26"/>
    </row>
    <row r="2353">
      <c r="A2353" s="18" t="str">
        <f t="shared" si="1"/>
        <v>The Americas_Dominican Republic-The Americas_2012</v>
      </c>
      <c r="B2353" s="19" t="s">
        <v>258</v>
      </c>
      <c r="C2353" s="20" t="s">
        <v>276</v>
      </c>
      <c r="D2353" s="21" t="s">
        <v>91</v>
      </c>
      <c r="E2353" s="22">
        <v>5.8920504571E10</v>
      </c>
      <c r="F2353" s="22">
        <f t="shared" si="2"/>
        <v>5733.451158</v>
      </c>
      <c r="G2353" s="23">
        <v>0.054</v>
      </c>
      <c r="H2353" s="23">
        <v>310.0</v>
      </c>
      <c r="I2353" s="23">
        <v>0.155</v>
      </c>
      <c r="J2353" s="24">
        <f t="shared" si="1361"/>
        <v>7068</v>
      </c>
      <c r="K2353" s="24">
        <f t="shared" si="3"/>
        <v>0.0006877747073</v>
      </c>
      <c r="L2353" s="24">
        <f t="shared" si="1362"/>
        <v>0</v>
      </c>
      <c r="M2353" s="24">
        <f t="shared" si="5"/>
        <v>0</v>
      </c>
      <c r="N2353" s="24">
        <f>IFNA(VLOOKUP(A2353,'HUMAN RESOURCES processed'!$A$2:$M$2692,5,0))</f>
        <v>0.021</v>
      </c>
      <c r="O2353" s="24">
        <f>IFNA(VLOOKUP(A2353,'HUMAN RESOURCES processed'!$A$2:$M$2692,6,0))</f>
        <v>0.024</v>
      </c>
      <c r="P2353" s="24">
        <f>IFNA(VLOOKUP(A2353,'HUMAN RESOURCES processed'!$A$2:$M$2692,7,0))</f>
        <v>76</v>
      </c>
      <c r="Q2353" s="24">
        <f>IFNA(VLOOKUP(A2353,'HUMAN RESOURCES processed'!$A$2:$M$2692,8,0))</f>
        <v>70</v>
      </c>
      <c r="R2353" s="24">
        <f t="shared" si="6"/>
        <v>73</v>
      </c>
      <c r="S2353" s="24">
        <f>IFNA(VLOOKUP(A2353,'HUMAN RESOURCES processed'!$A$2:$M$2692,9,0))</f>
        <v>0.305</v>
      </c>
      <c r="T2353" s="24">
        <f>IFNA(VLOOKUP(A2353,'HUMAN RESOURCES processed'!$A$2:$M$2692,10,0))</f>
        <v>0.633</v>
      </c>
      <c r="U2353" s="24">
        <f>IFNA(VLOOKUP(A2353,'HUMAN RESOURCES processed'!$A$2:$M$2692,11,0))</f>
        <v>0.062</v>
      </c>
      <c r="V2353" s="24">
        <f>IFNA(VLOOKUP(A2353,'HUMAN RESOURCES processed'!$A$2:$M$2692,12,0))</f>
        <v>10276621</v>
      </c>
      <c r="W2353" s="24">
        <f>IFNA(VLOOKUP(A2353,'HUMAN RESOURCES processed'!$A$2:$M$2692,13,0))</f>
        <v>0.76</v>
      </c>
      <c r="X2353" s="24">
        <f>IFNA(VLOOKUP(A2353,'TOURISM processed'!$A$2:$F$2692,5,0))</f>
        <v>4736000000</v>
      </c>
      <c r="Y2353" s="24">
        <f>IFNA(VLOOKUP(A2353,'TOURISM processed'!$A$2:$F$2692,6,0))</f>
        <v>545000000</v>
      </c>
      <c r="Z2353" s="24">
        <f t="shared" si="7"/>
        <v>53.03299596</v>
      </c>
      <c r="AA2353" s="24">
        <f>IFNA(VLOOKUP(A2353,'BUSINESS processed'!A2353:J5043,5,0))</f>
        <v>0.434</v>
      </c>
      <c r="AB2353" s="24">
        <f>IFNA(VLOOKUP(A2353,'BUSINESS processed'!A2353:J5043,6,0))</f>
        <v>19</v>
      </c>
      <c r="AC2353" s="24">
        <f>IFNA(VLOOKUP(A2353,'BUSINESS processed'!A2353:J5043,7,0))</f>
        <v>112</v>
      </c>
      <c r="AD2353" s="24">
        <f>IFNA(VLOOKUP(A2353,'BUSINESS processed'!A2353:J5043,8,0))</f>
        <v>324</v>
      </c>
      <c r="AE2353" s="24">
        <f>IFNA(VLOOKUP(A2353,'BUSINESS processed'!A2353:J5043,9,0))</f>
        <v>0.412</v>
      </c>
      <c r="AF2353" s="27">
        <f>IFNA(VLOOKUP(A2353,'BUSINESS processed'!A2353:J5043,10,0))</f>
        <v>0.869</v>
      </c>
      <c r="AG2353" s="26"/>
      <c r="AH2353" s="26"/>
      <c r="AI2353" s="26"/>
      <c r="AJ2353" s="26"/>
      <c r="AK2353" s="26"/>
      <c r="AL2353" s="26"/>
      <c r="AM2353" s="26"/>
      <c r="AN2353" s="26"/>
      <c r="AO2353" s="26"/>
      <c r="AP2353" s="26"/>
      <c r="AQ2353" s="26"/>
      <c r="AR2353" s="26"/>
      <c r="AS2353" s="26"/>
      <c r="AT2353" s="26"/>
      <c r="AU2353" s="26"/>
      <c r="AV2353" s="26"/>
      <c r="AW2353" s="26"/>
      <c r="AX2353" s="26"/>
      <c r="AY2353" s="26"/>
      <c r="AZ2353" s="26"/>
      <c r="BA2353" s="26"/>
      <c r="BB2353" s="26"/>
      <c r="BC2353" s="26"/>
      <c r="BD2353" s="26"/>
      <c r="BE2353" s="26"/>
      <c r="BF2353" s="26"/>
      <c r="BG2353" s="26"/>
      <c r="BH2353" s="26"/>
    </row>
    <row r="2354">
      <c r="A2354" s="18" t="str">
        <f t="shared" si="1"/>
        <v>The Americas_Ecuador-The Americas_2000</v>
      </c>
      <c r="B2354" s="19" t="s">
        <v>258</v>
      </c>
      <c r="C2354" s="20" t="s">
        <v>277</v>
      </c>
      <c r="D2354" s="21" t="s">
        <v>70</v>
      </c>
      <c r="E2354" s="22">
        <v>1.8327386416E10</v>
      </c>
      <c r="F2354" s="22">
        <f t="shared" si="2"/>
        <v>1462.32021</v>
      </c>
      <c r="G2354" s="23">
        <v>0.036</v>
      </c>
      <c r="H2354" s="23">
        <v>53.0</v>
      </c>
      <c r="I2354" s="23">
        <v>0.171</v>
      </c>
      <c r="J2354" s="24">
        <f>IF(AND( C2354=C2353,D2354&gt;D2353),J2353,0)</f>
        <v>0</v>
      </c>
      <c r="K2354" s="24">
        <f t="shared" si="3"/>
        <v>0</v>
      </c>
      <c r="L2354" s="24">
        <f t="shared" si="1362"/>
        <v>0</v>
      </c>
      <c r="M2354" s="24">
        <f t="shared" si="5"/>
        <v>0</v>
      </c>
      <c r="N2354" s="24">
        <f>IFNA(VLOOKUP(A2354,'HUMAN RESOURCES processed'!$A$2:$M$2692,5,0))</f>
        <v>0.025</v>
      </c>
      <c r="O2354" s="24">
        <f>IFNA(VLOOKUP(A2354,'HUMAN RESOURCES processed'!$A$2:$M$2692,6,0))</f>
        <v>0.028</v>
      </c>
      <c r="P2354" s="24">
        <f>IFNA(VLOOKUP(A2354,'HUMAN RESOURCES processed'!$A$2:$M$2692,7,0))</f>
        <v>76</v>
      </c>
      <c r="Q2354" s="24">
        <f>IFNA(VLOOKUP(A2354,'HUMAN RESOURCES processed'!$A$2:$M$2692,8,0))</f>
        <v>71</v>
      </c>
      <c r="R2354" s="24">
        <f t="shared" si="6"/>
        <v>73.5</v>
      </c>
      <c r="S2354" s="24">
        <f>IFNA(VLOOKUP(A2354,'HUMAN RESOURCES processed'!$A$2:$M$2692,9,0))</f>
        <v>0.345</v>
      </c>
      <c r="T2354" s="24">
        <f>IFNA(VLOOKUP(A2354,'HUMAN RESOURCES processed'!$A$2:$M$2692,10,0))</f>
        <v>0.604</v>
      </c>
      <c r="U2354" s="24">
        <f>IFNA(VLOOKUP(A2354,'HUMAN RESOURCES processed'!$A$2:$M$2692,11,0))</f>
        <v>0.051</v>
      </c>
      <c r="V2354" s="24">
        <f>IFNA(VLOOKUP(A2354,'HUMAN RESOURCES processed'!$A$2:$M$2692,12,0))</f>
        <v>12533087</v>
      </c>
      <c r="W2354" s="24">
        <f>IFNA(VLOOKUP(A2354,'HUMAN RESOURCES processed'!$A$2:$M$2692,13,0))</f>
        <v>0.603</v>
      </c>
      <c r="X2354" s="24">
        <f>IFNA(VLOOKUP(A2354,'TOURISM processed'!$A$2:$F$2692,5,0))</f>
        <v>451000000</v>
      </c>
      <c r="Y2354" s="24">
        <f>IFNA(VLOOKUP(A2354,'TOURISM processed'!$A$2:$F$2692,6,0))</f>
        <v>416000000</v>
      </c>
      <c r="Z2354" s="24">
        <f t="shared" si="7"/>
        <v>33.19214173</v>
      </c>
      <c r="AA2354" s="24">
        <f t="shared" ref="AA2354:AA2358" si="1363">IF(AND(C2354=C2353,D2354&gt;D2353),AA2353,0)</f>
        <v>0</v>
      </c>
      <c r="AB2354" s="24">
        <f t="shared" ref="AB2354:AB2356" si="1364">IF(AND(C2354=C2353,D2354&gt;D2353),AB2353,0)</f>
        <v>0</v>
      </c>
      <c r="AC2354" s="24">
        <f t="shared" ref="AC2354:AC2365" si="1365">IF(AND(C2354=C2353,D2354&gt;D2353),AC2353,0)</f>
        <v>0</v>
      </c>
      <c r="AD2354" s="24">
        <f t="shared" ref="AD2354:AD2358" si="1366">IF(AND(C2354=C2353,D2354&gt;D2353),AD2353,0)</f>
        <v>0</v>
      </c>
      <c r="AE2354" s="24">
        <f>IFNA(VLOOKUP(A2354,'BUSINESS processed'!A2354:J5044,9,0))</f>
        <v>0.015</v>
      </c>
      <c r="AF2354" s="27">
        <f>IFNA(VLOOKUP(A2354,'BUSINESS processed'!A2354:J5044,10,0))</f>
        <v>0.038</v>
      </c>
      <c r="AG2354" s="26"/>
      <c r="AH2354" s="26"/>
      <c r="AI2354" s="26"/>
      <c r="AJ2354" s="26"/>
      <c r="AK2354" s="26"/>
      <c r="AL2354" s="26"/>
      <c r="AM2354" s="26"/>
      <c r="AN2354" s="26"/>
      <c r="AO2354" s="26"/>
      <c r="AP2354" s="26"/>
      <c r="AQ2354" s="26"/>
      <c r="AR2354" s="26"/>
      <c r="AS2354" s="26"/>
      <c r="AT2354" s="26"/>
      <c r="AU2354" s="26"/>
      <c r="AV2354" s="26"/>
      <c r="AW2354" s="26"/>
      <c r="AX2354" s="26"/>
      <c r="AY2354" s="26"/>
      <c r="AZ2354" s="26"/>
      <c r="BA2354" s="26"/>
      <c r="BB2354" s="26"/>
      <c r="BC2354" s="26"/>
      <c r="BD2354" s="26"/>
      <c r="BE2354" s="26"/>
      <c r="BF2354" s="26"/>
      <c r="BG2354" s="26"/>
      <c r="BH2354" s="26"/>
    </row>
    <row r="2355">
      <c r="A2355" s="18" t="str">
        <f t="shared" si="1"/>
        <v>The Americas_Ecuador-The Americas_2001</v>
      </c>
      <c r="B2355" s="19" t="s">
        <v>258</v>
      </c>
      <c r="C2355" s="20" t="s">
        <v>277</v>
      </c>
      <c r="D2355" s="21" t="s">
        <v>71</v>
      </c>
      <c r="E2355" s="22">
        <v>2.4468324E10</v>
      </c>
      <c r="F2355" s="22">
        <f t="shared" si="2"/>
        <v>1914.449166</v>
      </c>
      <c r="G2355" s="23">
        <v>0.04</v>
      </c>
      <c r="H2355" s="23">
        <v>77.0</v>
      </c>
      <c r="I2355" s="23">
        <v>0.162</v>
      </c>
      <c r="J2355" s="24">
        <f>IFNA(VLOOKUP(A2355,'ENERGY processed'!$A$2:$H$2692,7,0),"")</f>
        <v>12942</v>
      </c>
      <c r="K2355" s="24">
        <f t="shared" si="3"/>
        <v>0.001012607202</v>
      </c>
      <c r="L2355" s="24">
        <f t="shared" si="1362"/>
        <v>0</v>
      </c>
      <c r="M2355" s="24">
        <f t="shared" si="5"/>
        <v>0</v>
      </c>
      <c r="N2355" s="24">
        <f>IFNA(VLOOKUP(A2355,'HUMAN RESOURCES processed'!$A$2:$M$2692,5,0))</f>
        <v>0.025</v>
      </c>
      <c r="O2355" s="24">
        <f>IFNA(VLOOKUP(A2355,'HUMAN RESOURCES processed'!$A$2:$M$2692,6,0))</f>
        <v>0.027</v>
      </c>
      <c r="P2355" s="24">
        <f>IFNA(VLOOKUP(A2355,'HUMAN RESOURCES processed'!$A$2:$M$2692,7,0))</f>
        <v>77</v>
      </c>
      <c r="Q2355" s="24">
        <f>IFNA(VLOOKUP(A2355,'HUMAN RESOURCES processed'!$A$2:$M$2692,8,0))</f>
        <v>71</v>
      </c>
      <c r="R2355" s="24">
        <f t="shared" si="6"/>
        <v>74</v>
      </c>
      <c r="S2355" s="24">
        <f>IFNA(VLOOKUP(A2355,'HUMAN RESOURCES processed'!$A$2:$M$2692,9,0))</f>
        <v>0.342</v>
      </c>
      <c r="T2355" s="24">
        <f>IFNA(VLOOKUP(A2355,'HUMAN RESOURCES processed'!$A$2:$M$2692,10,0))</f>
        <v>0.606</v>
      </c>
      <c r="U2355" s="24">
        <f>IFNA(VLOOKUP(A2355,'HUMAN RESOURCES processed'!$A$2:$M$2692,11,0))</f>
        <v>0.052</v>
      </c>
      <c r="V2355" s="24">
        <f>IFNA(VLOOKUP(A2355,'HUMAN RESOURCES processed'!$A$2:$M$2692,12,0))</f>
        <v>12780869</v>
      </c>
      <c r="W2355" s="24">
        <f>IFNA(VLOOKUP(A2355,'HUMAN RESOURCES processed'!$A$2:$M$2692,13,0))</f>
        <v>0.608</v>
      </c>
      <c r="X2355" s="24">
        <f>IFNA(VLOOKUP(A2355,'TOURISM processed'!$A$2:$F$2692,5,0))</f>
        <v>438000000</v>
      </c>
      <c r="Y2355" s="24">
        <f>IFNA(VLOOKUP(A2355,'TOURISM processed'!$A$2:$F$2692,6,0))</f>
        <v>465000000</v>
      </c>
      <c r="Z2355" s="24">
        <f t="shared" si="7"/>
        <v>36.38250263</v>
      </c>
      <c r="AA2355" s="24">
        <f t="shared" si="1363"/>
        <v>0</v>
      </c>
      <c r="AB2355" s="24">
        <f t="shared" si="1364"/>
        <v>0</v>
      </c>
      <c r="AC2355" s="24">
        <f t="shared" si="1365"/>
        <v>0</v>
      </c>
      <c r="AD2355" s="24">
        <f t="shared" si="1366"/>
        <v>0</v>
      </c>
      <c r="AE2355" s="24">
        <f>IFNA(VLOOKUP(A2355,'BUSINESS processed'!A2355:J5045,9,0))</f>
        <v>0.027</v>
      </c>
      <c r="AF2355" s="27">
        <f>IFNA(VLOOKUP(A2355,'BUSINESS processed'!A2355:J5045,10,0))</f>
        <v>0.067</v>
      </c>
      <c r="AG2355" s="26"/>
      <c r="AH2355" s="26"/>
      <c r="AI2355" s="26"/>
      <c r="AJ2355" s="26"/>
      <c r="AK2355" s="26"/>
      <c r="AL2355" s="26"/>
      <c r="AM2355" s="26"/>
      <c r="AN2355" s="26"/>
      <c r="AO2355" s="26"/>
      <c r="AP2355" s="26"/>
      <c r="AQ2355" s="26"/>
      <c r="AR2355" s="26"/>
      <c r="AS2355" s="26"/>
      <c r="AT2355" s="26"/>
      <c r="AU2355" s="26"/>
      <c r="AV2355" s="26"/>
      <c r="AW2355" s="26"/>
      <c r="AX2355" s="26"/>
      <c r="AY2355" s="26"/>
      <c r="AZ2355" s="26"/>
      <c r="BA2355" s="26"/>
      <c r="BB2355" s="26"/>
      <c r="BC2355" s="26"/>
      <c r="BD2355" s="26"/>
      <c r="BE2355" s="26"/>
      <c r="BF2355" s="26"/>
      <c r="BG2355" s="26"/>
      <c r="BH2355" s="26"/>
    </row>
    <row r="2356">
      <c r="A2356" s="18" t="str">
        <f t="shared" si="1"/>
        <v>The Americas_Ecuador-The Americas_2002</v>
      </c>
      <c r="B2356" s="19" t="s">
        <v>258</v>
      </c>
      <c r="C2356" s="20" t="s">
        <v>277</v>
      </c>
      <c r="D2356" s="21" t="s">
        <v>72</v>
      </c>
      <c r="E2356" s="22">
        <v>2.8548945E10</v>
      </c>
      <c r="F2356" s="22">
        <f t="shared" si="2"/>
        <v>2191.009606</v>
      </c>
      <c r="G2356" s="23">
        <v>0.048</v>
      </c>
      <c r="H2356" s="23">
        <v>105.0</v>
      </c>
      <c r="I2356" s="23">
        <v>0.158</v>
      </c>
      <c r="J2356" s="24">
        <f>IFNA(VLOOKUP(A2356,'ENERGY processed'!$A$2:$H$2692,7,0),"")</f>
        <v>12428</v>
      </c>
      <c r="K2356" s="24">
        <f t="shared" si="3"/>
        <v>0.0009537959244</v>
      </c>
      <c r="L2356" s="24">
        <f>IFNA(VLOOKUP(A2356,'ENERGY processed'!$A$2:$H$2692,8,0),"")</f>
        <v>32636</v>
      </c>
      <c r="M2356" s="24">
        <f t="shared" si="5"/>
        <v>0.002504673623</v>
      </c>
      <c r="N2356" s="24">
        <f>IFNA(VLOOKUP(A2356,'HUMAN RESOURCES processed'!$A$2:$M$2692,5,0))</f>
        <v>0.025</v>
      </c>
      <c r="O2356" s="24">
        <f>IFNA(VLOOKUP(A2356,'HUMAN RESOURCES processed'!$A$2:$M$2692,6,0))</f>
        <v>0.026</v>
      </c>
      <c r="P2356" s="24">
        <f>IFNA(VLOOKUP(A2356,'HUMAN RESOURCES processed'!$A$2:$M$2692,7,0))</f>
        <v>77</v>
      </c>
      <c r="Q2356" s="24">
        <f>IFNA(VLOOKUP(A2356,'HUMAN RESOURCES processed'!$A$2:$M$2692,8,0))</f>
        <v>71</v>
      </c>
      <c r="R2356" s="24">
        <f t="shared" si="6"/>
        <v>74</v>
      </c>
      <c r="S2356" s="24">
        <f>IFNA(VLOOKUP(A2356,'HUMAN RESOURCES processed'!$A$2:$M$2692,9,0))</f>
        <v>0.338</v>
      </c>
      <c r="T2356" s="24">
        <f>IFNA(VLOOKUP(A2356,'HUMAN RESOURCES processed'!$A$2:$M$2692,10,0))</f>
        <v>0.609</v>
      </c>
      <c r="U2356" s="24">
        <f>IFNA(VLOOKUP(A2356,'HUMAN RESOURCES processed'!$A$2:$M$2692,11,0))</f>
        <v>0.053</v>
      </c>
      <c r="V2356" s="24">
        <f>IFNA(VLOOKUP(A2356,'HUMAN RESOURCES processed'!$A$2:$M$2692,12,0))</f>
        <v>13030041</v>
      </c>
      <c r="W2356" s="24">
        <f>IFNA(VLOOKUP(A2356,'HUMAN RESOURCES processed'!$A$2:$M$2692,13,0))</f>
        <v>0.611</v>
      </c>
      <c r="X2356" s="24">
        <f>IFNA(VLOOKUP(A2356,'TOURISM processed'!$A$2:$F$2692,5,0))</f>
        <v>449000000</v>
      </c>
      <c r="Y2356" s="24">
        <f>IFNA(VLOOKUP(A2356,'TOURISM processed'!$A$2:$F$2692,6,0))</f>
        <v>507000000</v>
      </c>
      <c r="Z2356" s="24">
        <f t="shared" si="7"/>
        <v>38.91008478</v>
      </c>
      <c r="AA2356" s="24">
        <f t="shared" si="1363"/>
        <v>0</v>
      </c>
      <c r="AB2356" s="24">
        <f t="shared" si="1364"/>
        <v>0</v>
      </c>
      <c r="AC2356" s="24">
        <f t="shared" si="1365"/>
        <v>0</v>
      </c>
      <c r="AD2356" s="24">
        <f t="shared" si="1366"/>
        <v>0</v>
      </c>
      <c r="AE2356" s="24">
        <f>IFNA(VLOOKUP(A2356,'BUSINESS processed'!A2356:J5046,9,0))</f>
        <v>0.043</v>
      </c>
      <c r="AF2356" s="27">
        <f>IFNA(VLOOKUP(A2356,'BUSINESS processed'!A2356:J5046,10,0))</f>
        <v>0.12</v>
      </c>
      <c r="AG2356" s="26"/>
      <c r="AH2356" s="26"/>
      <c r="AI2356" s="26"/>
      <c r="AJ2356" s="26"/>
      <c r="AK2356" s="26"/>
      <c r="AL2356" s="26"/>
      <c r="AM2356" s="26"/>
      <c r="AN2356" s="26"/>
      <c r="AO2356" s="26"/>
      <c r="AP2356" s="26"/>
      <c r="AQ2356" s="26"/>
      <c r="AR2356" s="26"/>
      <c r="AS2356" s="26"/>
      <c r="AT2356" s="26"/>
      <c r="AU2356" s="26"/>
      <c r="AV2356" s="26"/>
      <c r="AW2356" s="26"/>
      <c r="AX2356" s="26"/>
      <c r="AY2356" s="26"/>
      <c r="AZ2356" s="26"/>
      <c r="BA2356" s="26"/>
      <c r="BB2356" s="26"/>
      <c r="BC2356" s="26"/>
      <c r="BD2356" s="26"/>
      <c r="BE2356" s="26"/>
      <c r="BF2356" s="26"/>
      <c r="BG2356" s="26"/>
      <c r="BH2356" s="26"/>
    </row>
    <row r="2357">
      <c r="A2357" s="18" t="str">
        <f t="shared" si="1"/>
        <v>The Americas_Ecuador-The Americas_2003</v>
      </c>
      <c r="B2357" s="19" t="s">
        <v>258</v>
      </c>
      <c r="C2357" s="20" t="s">
        <v>277</v>
      </c>
      <c r="D2357" s="21" t="s">
        <v>74</v>
      </c>
      <c r="E2357" s="22">
        <v>3.2432859E10</v>
      </c>
      <c r="F2357" s="22">
        <f t="shared" si="2"/>
        <v>2442.269036</v>
      </c>
      <c r="G2357" s="23">
        <v>0.067</v>
      </c>
      <c r="H2357" s="23">
        <v>164.0</v>
      </c>
      <c r="I2357" s="23">
        <v>0.136</v>
      </c>
      <c r="J2357" s="24">
        <f>IFNA(VLOOKUP(A2357,'ENERGY processed'!$A$2:$H$2692,7,0),"")</f>
        <v>12678</v>
      </c>
      <c r="K2357" s="24">
        <f t="shared" si="3"/>
        <v>0.0009546826211</v>
      </c>
      <c r="L2357" s="24">
        <f>IFNA(VLOOKUP(A2357,'ENERGY processed'!$A$2:$H$2692,8,0),"")</f>
        <v>30473</v>
      </c>
      <c r="M2357" s="24">
        <f t="shared" si="5"/>
        <v>0.002294687136</v>
      </c>
      <c r="N2357" s="24">
        <f>IFNA(VLOOKUP(A2357,'HUMAN RESOURCES processed'!$A$2:$M$2692,5,0))</f>
        <v>0.024</v>
      </c>
      <c r="O2357" s="24">
        <f>IFNA(VLOOKUP(A2357,'HUMAN RESOURCES processed'!$A$2:$M$2692,6,0))</f>
        <v>0.026</v>
      </c>
      <c r="P2357" s="24">
        <f>IFNA(VLOOKUP(A2357,'HUMAN RESOURCES processed'!$A$2:$M$2692,7,0))</f>
        <v>77</v>
      </c>
      <c r="Q2357" s="24">
        <f>IFNA(VLOOKUP(A2357,'HUMAN RESOURCES processed'!$A$2:$M$2692,8,0))</f>
        <v>71</v>
      </c>
      <c r="R2357" s="24">
        <f t="shared" si="6"/>
        <v>74</v>
      </c>
      <c r="S2357" s="24">
        <f>IFNA(VLOOKUP(A2357,'HUMAN RESOURCES processed'!$A$2:$M$2692,9,0))</f>
        <v>0.334</v>
      </c>
      <c r="T2357" s="24">
        <f>IFNA(VLOOKUP(A2357,'HUMAN RESOURCES processed'!$A$2:$M$2692,10,0))</f>
        <v>0.612</v>
      </c>
      <c r="U2357" s="24">
        <f>IFNA(VLOOKUP(A2357,'HUMAN RESOURCES processed'!$A$2:$M$2692,11,0))</f>
        <v>0.054</v>
      </c>
      <c r="V2357" s="24">
        <f>IFNA(VLOOKUP(A2357,'HUMAN RESOURCES processed'!$A$2:$M$2692,12,0))</f>
        <v>13279806</v>
      </c>
      <c r="W2357" s="24">
        <f>IFNA(VLOOKUP(A2357,'HUMAN RESOURCES processed'!$A$2:$M$2692,13,0))</f>
        <v>0.613</v>
      </c>
      <c r="X2357" s="24">
        <f>IFNA(VLOOKUP(A2357,'TOURISM processed'!$A$2:$F$2692,5,0))</f>
        <v>408000000</v>
      </c>
      <c r="Y2357" s="24">
        <f>IFNA(VLOOKUP(A2357,'TOURISM processed'!$A$2:$F$2692,6,0))</f>
        <v>500000000</v>
      </c>
      <c r="Z2357" s="24">
        <f t="shared" si="7"/>
        <v>37.65115243</v>
      </c>
      <c r="AA2357" s="24">
        <f t="shared" si="1363"/>
        <v>0</v>
      </c>
      <c r="AB2357" s="24">
        <f>IFNA(VLOOKUP(A2357,'BUSINESS processed'!A2357:J5047,6,0))</f>
        <v>92</v>
      </c>
      <c r="AC2357" s="24">
        <f t="shared" si="1365"/>
        <v>0</v>
      </c>
      <c r="AD2357" s="24">
        <f t="shared" si="1366"/>
        <v>0</v>
      </c>
      <c r="AE2357" s="24">
        <f>IFNA(VLOOKUP(A2357,'BUSINESS processed'!A2357:J5047,9,0))</f>
        <v>0.045</v>
      </c>
      <c r="AF2357" s="27">
        <f>IFNA(VLOOKUP(A2357,'BUSINESS processed'!A2357:J5047,10,0))</f>
        <v>0.181</v>
      </c>
      <c r="AG2357" s="26"/>
      <c r="AH2357" s="26"/>
      <c r="AI2357" s="26"/>
      <c r="AJ2357" s="26"/>
      <c r="AK2357" s="26"/>
      <c r="AL2357" s="26"/>
      <c r="AM2357" s="26"/>
      <c r="AN2357" s="26"/>
      <c r="AO2357" s="26"/>
      <c r="AP2357" s="26"/>
      <c r="AQ2357" s="26"/>
      <c r="AR2357" s="26"/>
      <c r="AS2357" s="26"/>
      <c r="AT2357" s="26"/>
      <c r="AU2357" s="26"/>
      <c r="AV2357" s="26"/>
      <c r="AW2357" s="26"/>
      <c r="AX2357" s="26"/>
      <c r="AY2357" s="26"/>
      <c r="AZ2357" s="26"/>
      <c r="BA2357" s="26"/>
      <c r="BB2357" s="26"/>
      <c r="BC2357" s="26"/>
      <c r="BD2357" s="26"/>
      <c r="BE2357" s="26"/>
      <c r="BF2357" s="26"/>
      <c r="BG2357" s="26"/>
      <c r="BH2357" s="26"/>
    </row>
    <row r="2358">
      <c r="A2358" s="18" t="str">
        <f t="shared" si="1"/>
        <v>The Americas_Ecuador-The Americas_2004</v>
      </c>
      <c r="B2358" s="19" t="s">
        <v>258</v>
      </c>
      <c r="C2358" s="20" t="s">
        <v>277</v>
      </c>
      <c r="D2358" s="21" t="s">
        <v>83</v>
      </c>
      <c r="E2358" s="22">
        <v>3.6591661E10</v>
      </c>
      <c r="F2358" s="22">
        <f t="shared" si="2"/>
        <v>2704.665155</v>
      </c>
      <c r="G2358" s="23">
        <v>0.066</v>
      </c>
      <c r="H2358" s="23">
        <v>178.0</v>
      </c>
      <c r="I2358" s="23">
        <v>0.1</v>
      </c>
      <c r="J2358" s="24">
        <f>IFNA(VLOOKUP(A2358,'ENERGY processed'!$A$2:$H$2692,7,0),"")</f>
        <v>9707.5</v>
      </c>
      <c r="K2358" s="24">
        <f t="shared" si="3"/>
        <v>0.0007175278812</v>
      </c>
      <c r="L2358" s="24">
        <f>IFNA(VLOOKUP(A2358,'ENERGY processed'!$A$2:$H$2692,8,0),"")</f>
        <v>26558.5</v>
      </c>
      <c r="M2358" s="24">
        <f t="shared" si="5"/>
        <v>0.001963066107</v>
      </c>
      <c r="N2358" s="24">
        <f>IFNA(VLOOKUP(A2358,'HUMAN RESOURCES processed'!$A$2:$M$2692,5,0))</f>
        <v>0.024</v>
      </c>
      <c r="O2358" s="24">
        <f>IFNA(VLOOKUP(A2358,'HUMAN RESOURCES processed'!$A$2:$M$2692,6,0))</f>
        <v>0.025</v>
      </c>
      <c r="P2358" s="24">
        <f>IFNA(VLOOKUP(A2358,'HUMAN RESOURCES processed'!$A$2:$M$2692,7,0))</f>
        <v>77</v>
      </c>
      <c r="Q2358" s="24">
        <f>IFNA(VLOOKUP(A2358,'HUMAN RESOURCES processed'!$A$2:$M$2692,8,0))</f>
        <v>72</v>
      </c>
      <c r="R2358" s="24">
        <f t="shared" si="6"/>
        <v>74.5</v>
      </c>
      <c r="S2358" s="24">
        <f>IFNA(VLOOKUP(A2358,'HUMAN RESOURCES processed'!$A$2:$M$2692,9,0))</f>
        <v>0.33</v>
      </c>
      <c r="T2358" s="24">
        <f>IFNA(VLOOKUP(A2358,'HUMAN RESOURCES processed'!$A$2:$M$2692,10,0))</f>
        <v>0.615</v>
      </c>
      <c r="U2358" s="24">
        <f>IFNA(VLOOKUP(A2358,'HUMAN RESOURCES processed'!$A$2:$M$2692,11,0))</f>
        <v>0.055</v>
      </c>
      <c r="V2358" s="24">
        <f>IFNA(VLOOKUP(A2358,'HUMAN RESOURCES processed'!$A$2:$M$2692,12,0))</f>
        <v>13529091</v>
      </c>
      <c r="W2358" s="24">
        <f>IFNA(VLOOKUP(A2358,'HUMAN RESOURCES processed'!$A$2:$M$2692,13,0))</f>
        <v>0.615</v>
      </c>
      <c r="X2358" s="24">
        <f>IFNA(VLOOKUP(A2358,'TOURISM processed'!$A$2:$F$2692,5,0))</f>
        <v>464000000</v>
      </c>
      <c r="Y2358" s="24">
        <f>IFNA(VLOOKUP(A2358,'TOURISM processed'!$A$2:$F$2692,6,0))</f>
        <v>577000000</v>
      </c>
      <c r="Z2358" s="24">
        <f t="shared" si="7"/>
        <v>42.64883724</v>
      </c>
      <c r="AA2358" s="24">
        <f t="shared" si="1363"/>
        <v>0</v>
      </c>
      <c r="AB2358" s="24">
        <f>IFNA(VLOOKUP(A2358,'BUSINESS processed'!A2358:J5048,6,0))</f>
        <v>92</v>
      </c>
      <c r="AC2358" s="24">
        <f t="shared" si="1365"/>
        <v>0</v>
      </c>
      <c r="AD2358" s="24">
        <f t="shared" si="1366"/>
        <v>0</v>
      </c>
      <c r="AE2358" s="24">
        <f>IFNA(VLOOKUP(A2358,'BUSINESS processed'!A2358:J5048,9,0))</f>
        <v>0.048</v>
      </c>
      <c r="AF2358" s="27">
        <f>IFNA(VLOOKUP(A2358,'BUSINESS processed'!A2358:J5048,10,0))</f>
        <v>0.262</v>
      </c>
      <c r="AG2358" s="26"/>
      <c r="AH2358" s="26"/>
      <c r="AI2358" s="26"/>
      <c r="AJ2358" s="26"/>
      <c r="AK2358" s="26"/>
      <c r="AL2358" s="26"/>
      <c r="AM2358" s="26"/>
      <c r="AN2358" s="26"/>
      <c r="AO2358" s="26"/>
      <c r="AP2358" s="26"/>
      <c r="AQ2358" s="26"/>
      <c r="AR2358" s="26"/>
      <c r="AS2358" s="26"/>
      <c r="AT2358" s="26"/>
      <c r="AU2358" s="26"/>
      <c r="AV2358" s="26"/>
      <c r="AW2358" s="26"/>
      <c r="AX2358" s="26"/>
      <c r="AY2358" s="26"/>
      <c r="AZ2358" s="26"/>
      <c r="BA2358" s="26"/>
      <c r="BB2358" s="26"/>
      <c r="BC2358" s="26"/>
      <c r="BD2358" s="26"/>
      <c r="BE2358" s="26"/>
      <c r="BF2358" s="26"/>
      <c r="BG2358" s="26"/>
      <c r="BH2358" s="26"/>
    </row>
    <row r="2359">
      <c r="A2359" s="18" t="str">
        <f t="shared" si="1"/>
        <v>The Americas_Ecuador-The Americas_2005</v>
      </c>
      <c r="B2359" s="19" t="s">
        <v>258</v>
      </c>
      <c r="C2359" s="20" t="s">
        <v>277</v>
      </c>
      <c r="D2359" s="21" t="s">
        <v>84</v>
      </c>
      <c r="E2359" s="22">
        <v>4.1507085E10</v>
      </c>
      <c r="F2359" s="22">
        <f t="shared" si="2"/>
        <v>3012.752437</v>
      </c>
      <c r="G2359" s="23">
        <v>0.063</v>
      </c>
      <c r="H2359" s="23">
        <v>190.0</v>
      </c>
      <c r="I2359" s="23">
        <v>0.096</v>
      </c>
      <c r="J2359" s="24">
        <f>IFNA(VLOOKUP(A2359,'ENERGY processed'!$A$2:$H$2692,7,0),"")</f>
        <v>10278</v>
      </c>
      <c r="K2359" s="24">
        <f t="shared" si="3"/>
        <v>0.0007460188917</v>
      </c>
      <c r="L2359" s="24">
        <f>IFNA(VLOOKUP(A2359,'ENERGY processed'!$A$2:$H$2692,8,0),"")</f>
        <v>28658</v>
      </c>
      <c r="M2359" s="24">
        <f t="shared" si="5"/>
        <v>0.002080113777</v>
      </c>
      <c r="N2359" s="24">
        <f>IFNA(VLOOKUP(A2359,'HUMAN RESOURCES processed'!$A$2:$M$2692,5,0))</f>
        <v>0.024</v>
      </c>
      <c r="O2359" s="24">
        <f>IFNA(VLOOKUP(A2359,'HUMAN RESOURCES processed'!$A$2:$M$2692,6,0))</f>
        <v>0.024</v>
      </c>
      <c r="P2359" s="24">
        <f>IFNA(VLOOKUP(A2359,'HUMAN RESOURCES processed'!$A$2:$M$2692,7,0))</f>
        <v>78</v>
      </c>
      <c r="Q2359" s="24">
        <f>IFNA(VLOOKUP(A2359,'HUMAN RESOURCES processed'!$A$2:$M$2692,8,0))</f>
        <v>72</v>
      </c>
      <c r="R2359" s="24">
        <f t="shared" si="6"/>
        <v>75</v>
      </c>
      <c r="S2359" s="24">
        <f>IFNA(VLOOKUP(A2359,'HUMAN RESOURCES processed'!$A$2:$M$2692,9,0))</f>
        <v>0.327</v>
      </c>
      <c r="T2359" s="24">
        <f>IFNA(VLOOKUP(A2359,'HUMAN RESOURCES processed'!$A$2:$M$2692,10,0))</f>
        <v>0.617</v>
      </c>
      <c r="U2359" s="24">
        <f>IFNA(VLOOKUP(A2359,'HUMAN RESOURCES processed'!$A$2:$M$2692,11,0))</f>
        <v>0.056</v>
      </c>
      <c r="V2359" s="24">
        <f>IFNA(VLOOKUP(A2359,'HUMAN RESOURCES processed'!$A$2:$M$2692,12,0))</f>
        <v>13777131</v>
      </c>
      <c r="W2359" s="24">
        <f>IFNA(VLOOKUP(A2359,'HUMAN RESOURCES processed'!$A$2:$M$2692,13,0))</f>
        <v>0.617</v>
      </c>
      <c r="X2359" s="24">
        <f>IFNA(VLOOKUP(A2359,'TOURISM processed'!$A$2:$F$2692,5,0))</f>
        <v>488000000</v>
      </c>
      <c r="Y2359" s="24">
        <f>IFNA(VLOOKUP(A2359,'TOURISM processed'!$A$2:$F$2692,6,0))</f>
        <v>644000000</v>
      </c>
      <c r="Z2359" s="24">
        <f t="shared" si="7"/>
        <v>46.74412982</v>
      </c>
      <c r="AA2359" s="24">
        <f>IFNA(VLOOKUP(A2359,'BUSINESS processed'!A2359:J5049,5,0))</f>
        <v>0.353</v>
      </c>
      <c r="AB2359" s="24">
        <f>IFNA(VLOOKUP(A2359,'BUSINESS processed'!A2359:J5049,6,0))</f>
        <v>69</v>
      </c>
      <c r="AC2359" s="24">
        <f t="shared" si="1365"/>
        <v>0</v>
      </c>
      <c r="AD2359" s="24">
        <f>IFNA(VLOOKUP(A2359,'BUSINESS processed'!A2359:J5049,8,0))</f>
        <v>600</v>
      </c>
      <c r="AE2359" s="24">
        <f>IFNA(VLOOKUP(A2359,'BUSINESS processed'!A2359:J5049,9,0))</f>
        <v>0.06</v>
      </c>
      <c r="AF2359" s="27">
        <f>IFNA(VLOOKUP(A2359,'BUSINESS processed'!A2359:J5049,10,0))</f>
        <v>0.453</v>
      </c>
      <c r="AG2359" s="26"/>
      <c r="AH2359" s="26"/>
      <c r="AI2359" s="26"/>
      <c r="AJ2359" s="26"/>
      <c r="AK2359" s="26"/>
      <c r="AL2359" s="26"/>
      <c r="AM2359" s="26"/>
      <c r="AN2359" s="26"/>
      <c r="AO2359" s="26"/>
      <c r="AP2359" s="26"/>
      <c r="AQ2359" s="26"/>
      <c r="AR2359" s="26"/>
      <c r="AS2359" s="26"/>
      <c r="AT2359" s="26"/>
      <c r="AU2359" s="26"/>
      <c r="AV2359" s="26"/>
      <c r="AW2359" s="26"/>
      <c r="AX2359" s="26"/>
      <c r="AY2359" s="26"/>
      <c r="AZ2359" s="26"/>
      <c r="BA2359" s="26"/>
      <c r="BB2359" s="26"/>
      <c r="BC2359" s="26"/>
      <c r="BD2359" s="26"/>
      <c r="BE2359" s="26"/>
      <c r="BF2359" s="26"/>
      <c r="BG2359" s="26"/>
      <c r="BH2359" s="26"/>
    </row>
    <row r="2360">
      <c r="A2360" s="18" t="str">
        <f t="shared" si="1"/>
        <v>The Americas_Ecuador-The Americas_2006</v>
      </c>
      <c r="B2360" s="19" t="s">
        <v>258</v>
      </c>
      <c r="C2360" s="20" t="s">
        <v>277</v>
      </c>
      <c r="D2360" s="21" t="s">
        <v>85</v>
      </c>
      <c r="E2360" s="22">
        <v>4.6802044E10</v>
      </c>
      <c r="F2360" s="22">
        <f t="shared" si="2"/>
        <v>3337.400363</v>
      </c>
      <c r="G2360" s="23">
        <v>0.065</v>
      </c>
      <c r="H2360" s="23">
        <v>216.0</v>
      </c>
      <c r="I2360" s="23">
        <v>0.098</v>
      </c>
      <c r="J2360" s="24">
        <f>IFNA(VLOOKUP(A2360,'ENERGY processed'!$A$2:$H$2692,7,0),"")</f>
        <v>11332</v>
      </c>
      <c r="K2360" s="24">
        <f t="shared" si="3"/>
        <v>0.0008080719917</v>
      </c>
      <c r="L2360" s="24">
        <f>IFNA(VLOOKUP(A2360,'ENERGY processed'!$A$2:$H$2692,8,0),"")</f>
        <v>30759</v>
      </c>
      <c r="M2360" s="24">
        <f t="shared" si="5"/>
        <v>0.002193389198</v>
      </c>
      <c r="N2360" s="24">
        <f>IFNA(VLOOKUP(A2360,'HUMAN RESOURCES processed'!$A$2:$M$2692,5,0))</f>
        <v>0.023</v>
      </c>
      <c r="O2360" s="24">
        <f>IFNA(VLOOKUP(A2360,'HUMAN RESOURCES processed'!$A$2:$M$2692,6,0))</f>
        <v>0.023</v>
      </c>
      <c r="P2360" s="24">
        <f>IFNA(VLOOKUP(A2360,'HUMAN RESOURCES processed'!$A$2:$M$2692,7,0))</f>
        <v>78</v>
      </c>
      <c r="Q2360" s="24">
        <f>IFNA(VLOOKUP(A2360,'HUMAN RESOURCES processed'!$A$2:$M$2692,8,0))</f>
        <v>72</v>
      </c>
      <c r="R2360" s="24">
        <f t="shared" si="6"/>
        <v>75</v>
      </c>
      <c r="S2360" s="24">
        <f>IFNA(VLOOKUP(A2360,'HUMAN RESOURCES processed'!$A$2:$M$2692,9,0))</f>
        <v>0.323</v>
      </c>
      <c r="T2360" s="24">
        <f>IFNA(VLOOKUP(A2360,'HUMAN RESOURCES processed'!$A$2:$M$2692,10,0))</f>
        <v>0.62</v>
      </c>
      <c r="U2360" s="24">
        <f>IFNA(VLOOKUP(A2360,'HUMAN RESOURCES processed'!$A$2:$M$2692,11,0))</f>
        <v>0.057</v>
      </c>
      <c r="V2360" s="24">
        <f>IFNA(VLOOKUP(A2360,'HUMAN RESOURCES processed'!$A$2:$M$2692,12,0))</f>
        <v>14023503</v>
      </c>
      <c r="W2360" s="24">
        <f>IFNA(VLOOKUP(A2360,'HUMAN RESOURCES processed'!$A$2:$M$2692,13,0))</f>
        <v>0.619</v>
      </c>
      <c r="X2360" s="24">
        <f>IFNA(VLOOKUP(A2360,'TOURISM processed'!$A$2:$F$2692,5,0))</f>
        <v>492000000</v>
      </c>
      <c r="Y2360" s="24">
        <f>IFNA(VLOOKUP(A2360,'TOURISM processed'!$A$2:$F$2692,6,0))</f>
        <v>706000000</v>
      </c>
      <c r="Z2360" s="24">
        <f t="shared" si="7"/>
        <v>50.34405455</v>
      </c>
      <c r="AA2360" s="24">
        <f>IFNA(VLOOKUP(A2360,'BUSINESS processed'!A2360:J5050,5,0))</f>
        <v>0.353</v>
      </c>
      <c r="AB2360" s="24">
        <f>IFNA(VLOOKUP(A2360,'BUSINESS processed'!A2360:J5050,6,0))</f>
        <v>65</v>
      </c>
      <c r="AC2360" s="24">
        <f t="shared" si="1365"/>
        <v>0</v>
      </c>
      <c r="AD2360" s="24">
        <f>IFNA(VLOOKUP(A2360,'BUSINESS processed'!A2360:J5050,8,0))</f>
        <v>600</v>
      </c>
      <c r="AE2360" s="24">
        <f>IFNA(VLOOKUP(A2360,'BUSINESS processed'!A2360:J5050,9,0))</f>
        <v>0.072</v>
      </c>
      <c r="AF2360" s="27">
        <f>IFNA(VLOOKUP(A2360,'BUSINESS processed'!A2360:J5050,10,0))</f>
        <v>0.605</v>
      </c>
      <c r="AG2360" s="26"/>
      <c r="AH2360" s="26"/>
      <c r="AI2360" s="26"/>
      <c r="AJ2360" s="26"/>
      <c r="AK2360" s="26"/>
      <c r="AL2360" s="26"/>
      <c r="AM2360" s="26"/>
      <c r="AN2360" s="26"/>
      <c r="AO2360" s="26"/>
      <c r="AP2360" s="26"/>
      <c r="AQ2360" s="26"/>
      <c r="AR2360" s="26"/>
      <c r="AS2360" s="26"/>
      <c r="AT2360" s="26"/>
      <c r="AU2360" s="26"/>
      <c r="AV2360" s="26"/>
      <c r="AW2360" s="26"/>
      <c r="AX2360" s="26"/>
      <c r="AY2360" s="26"/>
      <c r="AZ2360" s="26"/>
      <c r="BA2360" s="26"/>
      <c r="BB2360" s="26"/>
      <c r="BC2360" s="26"/>
      <c r="BD2360" s="26"/>
      <c r="BE2360" s="26"/>
      <c r="BF2360" s="26"/>
      <c r="BG2360" s="26"/>
      <c r="BH2360" s="26"/>
    </row>
    <row r="2361">
      <c r="A2361" s="18" t="str">
        <f t="shared" si="1"/>
        <v>The Americas_Ecuador-The Americas_2007</v>
      </c>
      <c r="B2361" s="19" t="s">
        <v>258</v>
      </c>
      <c r="C2361" s="20" t="s">
        <v>277</v>
      </c>
      <c r="D2361" s="21" t="s">
        <v>86</v>
      </c>
      <c r="E2361" s="22">
        <v>5.1007777E10</v>
      </c>
      <c r="F2361" s="22">
        <f t="shared" si="2"/>
        <v>3574.877893</v>
      </c>
      <c r="G2361" s="23">
        <v>0.067</v>
      </c>
      <c r="H2361" s="23">
        <v>241.0</v>
      </c>
      <c r="I2361" s="39">
        <f t="shared" ref="I2361:I2366" si="1367">IF(AND(C2361=C2360,D2361&gt;D2360),I2360,"")</f>
        <v>0.098</v>
      </c>
      <c r="J2361" s="24">
        <f>IFNA(VLOOKUP(A2361,'ENERGY processed'!$A$2:$H$2692,7,0),"")</f>
        <v>11048</v>
      </c>
      <c r="K2361" s="24">
        <f t="shared" si="3"/>
        <v>0.0007742986125</v>
      </c>
      <c r="L2361" s="24">
        <f>IFNA(VLOOKUP(A2361,'ENERGY processed'!$A$2:$H$2692,8,0),"")</f>
        <v>29908</v>
      </c>
      <c r="M2361" s="24">
        <f t="shared" si="5"/>
        <v>0.002096100914</v>
      </c>
      <c r="N2361" s="24">
        <f>IFNA(VLOOKUP(A2361,'HUMAN RESOURCES processed'!$A$2:$M$2692,5,0))</f>
        <v>0.023</v>
      </c>
      <c r="O2361" s="24">
        <f>IFNA(VLOOKUP(A2361,'HUMAN RESOURCES processed'!$A$2:$M$2692,6,0))</f>
        <v>0.023</v>
      </c>
      <c r="P2361" s="24">
        <f>IFNA(VLOOKUP(A2361,'HUMAN RESOURCES processed'!$A$2:$M$2692,7,0))</f>
        <v>78</v>
      </c>
      <c r="Q2361" s="24">
        <f>IFNA(VLOOKUP(A2361,'HUMAN RESOURCES processed'!$A$2:$M$2692,8,0))</f>
        <v>72</v>
      </c>
      <c r="R2361" s="24">
        <f t="shared" si="6"/>
        <v>75</v>
      </c>
      <c r="S2361" s="24">
        <f>IFNA(VLOOKUP(A2361,'HUMAN RESOURCES processed'!$A$2:$M$2692,9,0))</f>
        <v>0.32</v>
      </c>
      <c r="T2361" s="24">
        <f>IFNA(VLOOKUP(A2361,'HUMAN RESOURCES processed'!$A$2:$M$2692,10,0))</f>
        <v>0.622</v>
      </c>
      <c r="U2361" s="24">
        <f>IFNA(VLOOKUP(A2361,'HUMAN RESOURCES processed'!$A$2:$M$2692,11,0))</f>
        <v>0.058</v>
      </c>
      <c r="V2361" s="24">
        <f>IFNA(VLOOKUP(A2361,'HUMAN RESOURCES processed'!$A$2:$M$2692,12,0))</f>
        <v>14268397</v>
      </c>
      <c r="W2361" s="24">
        <f>IFNA(VLOOKUP(A2361,'HUMAN RESOURCES processed'!$A$2:$M$2692,13,0))</f>
        <v>0.621</v>
      </c>
      <c r="X2361" s="24">
        <f>IFNA(VLOOKUP(A2361,'TOURISM processed'!$A$2:$F$2692,5,0))</f>
        <v>626000000</v>
      </c>
      <c r="Y2361" s="24">
        <f>IFNA(VLOOKUP(A2361,'TOURISM processed'!$A$2:$F$2692,6,0))</f>
        <v>733000000</v>
      </c>
      <c r="Z2361" s="24">
        <f t="shared" si="7"/>
        <v>51.37227398</v>
      </c>
      <c r="AA2361" s="24">
        <f>IFNA(VLOOKUP(A2361,'BUSINESS processed'!A2361:J5051,5,0))</f>
        <v>0.353</v>
      </c>
      <c r="AB2361" s="24">
        <f>IFNA(VLOOKUP(A2361,'BUSINESS processed'!A2361:J5051,6,0))</f>
        <v>65</v>
      </c>
      <c r="AC2361" s="24">
        <f t="shared" si="1365"/>
        <v>0</v>
      </c>
      <c r="AD2361" s="24">
        <f>IFNA(VLOOKUP(A2361,'BUSINESS processed'!A2361:J5051,8,0))</f>
        <v>600</v>
      </c>
      <c r="AE2361" s="24">
        <f>IFNA(VLOOKUP(A2361,'BUSINESS processed'!A2361:J5051,9,0))</f>
        <v>0.108</v>
      </c>
      <c r="AF2361" s="27">
        <f>IFNA(VLOOKUP(A2361,'BUSINESS processed'!A2361:J5051,10,0))</f>
        <v>0.697</v>
      </c>
      <c r="AG2361" s="26"/>
      <c r="AH2361" s="26"/>
      <c r="AI2361" s="26"/>
      <c r="AJ2361" s="26"/>
      <c r="AK2361" s="26"/>
      <c r="AL2361" s="26"/>
      <c r="AM2361" s="26"/>
      <c r="AN2361" s="26"/>
      <c r="AO2361" s="26"/>
      <c r="AP2361" s="26"/>
      <c r="AQ2361" s="26"/>
      <c r="AR2361" s="26"/>
      <c r="AS2361" s="26"/>
      <c r="AT2361" s="26"/>
      <c r="AU2361" s="26"/>
      <c r="AV2361" s="26"/>
      <c r="AW2361" s="26"/>
      <c r="AX2361" s="26"/>
      <c r="AY2361" s="26"/>
      <c r="AZ2361" s="26"/>
      <c r="BA2361" s="26"/>
      <c r="BB2361" s="26"/>
      <c r="BC2361" s="26"/>
      <c r="BD2361" s="26"/>
      <c r="BE2361" s="26"/>
      <c r="BF2361" s="26"/>
      <c r="BG2361" s="26"/>
      <c r="BH2361" s="26"/>
    </row>
    <row r="2362">
      <c r="A2362" s="18" t="str">
        <f t="shared" si="1"/>
        <v>The Americas_Ecuador-The Americas_2008</v>
      </c>
      <c r="B2362" s="19" t="s">
        <v>258</v>
      </c>
      <c r="C2362" s="20" t="s">
        <v>277</v>
      </c>
      <c r="D2362" s="21" t="s">
        <v>87</v>
      </c>
      <c r="E2362" s="22">
        <v>6.1762635E10</v>
      </c>
      <c r="F2362" s="22">
        <f t="shared" si="2"/>
        <v>4255.851995</v>
      </c>
      <c r="G2362" s="23">
        <v>0.063</v>
      </c>
      <c r="H2362" s="23">
        <v>268.0</v>
      </c>
      <c r="I2362" s="39">
        <f t="shared" si="1367"/>
        <v>0.098</v>
      </c>
      <c r="J2362" s="24">
        <f>IFNA(VLOOKUP(A2362,'ENERGY processed'!$A$2:$H$2692,7,0),"")</f>
        <v>9177</v>
      </c>
      <c r="K2362" s="24">
        <f t="shared" si="3"/>
        <v>0.0006323556914</v>
      </c>
      <c r="L2362" s="24">
        <f>IFNA(VLOOKUP(A2362,'ENERGY processed'!$A$2:$H$2692,8,0),"")</f>
        <v>24690</v>
      </c>
      <c r="M2362" s="24">
        <f t="shared" si="5"/>
        <v>0.001701303478</v>
      </c>
      <c r="N2362" s="24">
        <f>IFNA(VLOOKUP(A2362,'HUMAN RESOURCES processed'!$A$2:$M$2692,5,0))</f>
        <v>0.022</v>
      </c>
      <c r="O2362" s="24">
        <f>IFNA(VLOOKUP(A2362,'HUMAN RESOURCES processed'!$A$2:$M$2692,6,0))</f>
        <v>0.022</v>
      </c>
      <c r="P2362" s="24">
        <f>IFNA(VLOOKUP(A2362,'HUMAN RESOURCES processed'!$A$2:$M$2692,7,0))</f>
        <v>78</v>
      </c>
      <c r="Q2362" s="24">
        <f>IFNA(VLOOKUP(A2362,'HUMAN RESOURCES processed'!$A$2:$M$2692,8,0))</f>
        <v>72</v>
      </c>
      <c r="R2362" s="24">
        <f t="shared" si="6"/>
        <v>75</v>
      </c>
      <c r="S2362" s="24">
        <f>IFNA(VLOOKUP(A2362,'HUMAN RESOURCES processed'!$A$2:$M$2692,9,0))</f>
        <v>0.316</v>
      </c>
      <c r="T2362" s="24">
        <f>IFNA(VLOOKUP(A2362,'HUMAN RESOURCES processed'!$A$2:$M$2692,10,0))</f>
        <v>0.624</v>
      </c>
      <c r="U2362" s="24">
        <f>IFNA(VLOOKUP(A2362,'HUMAN RESOURCES processed'!$A$2:$M$2692,11,0))</f>
        <v>0.059</v>
      </c>
      <c r="V2362" s="24">
        <f>IFNA(VLOOKUP(A2362,'HUMAN RESOURCES processed'!$A$2:$M$2692,12,0))</f>
        <v>14512402</v>
      </c>
      <c r="W2362" s="24">
        <f>IFNA(VLOOKUP(A2362,'HUMAN RESOURCES processed'!$A$2:$M$2692,13,0))</f>
        <v>0.623</v>
      </c>
      <c r="X2362" s="24">
        <f>IFNA(VLOOKUP(A2362,'TOURISM processed'!$A$2:$F$2692,5,0))</f>
        <v>745000000</v>
      </c>
      <c r="Y2362" s="24">
        <f>IFNA(VLOOKUP(A2362,'TOURISM processed'!$A$2:$F$2692,6,0))</f>
        <v>790000000</v>
      </c>
      <c r="Z2362" s="24">
        <f t="shared" si="7"/>
        <v>54.43619878</v>
      </c>
      <c r="AA2362" s="24">
        <f>IFNA(VLOOKUP(A2362,'BUSINESS processed'!A2362:J5052,5,0))</f>
        <v>0.349</v>
      </c>
      <c r="AB2362" s="24">
        <f>IFNA(VLOOKUP(A2362,'BUSINESS processed'!A2362:J5052,6,0))</f>
        <v>65</v>
      </c>
      <c r="AC2362" s="24">
        <f t="shared" si="1365"/>
        <v>0</v>
      </c>
      <c r="AD2362" s="24">
        <f>IFNA(VLOOKUP(A2362,'BUSINESS processed'!A2362:J5052,8,0))</f>
        <v>600</v>
      </c>
      <c r="AE2362" s="24">
        <f>IFNA(VLOOKUP(A2362,'BUSINESS processed'!A2362:J5052,9,0))</f>
        <v>0.188</v>
      </c>
      <c r="AF2362" s="27">
        <f>IFNA(VLOOKUP(A2362,'BUSINESS processed'!A2362:J5052,10,0))</f>
        <v>0.805</v>
      </c>
      <c r="AG2362" s="26"/>
      <c r="AH2362" s="26"/>
      <c r="AI2362" s="26"/>
      <c r="AJ2362" s="26"/>
      <c r="AK2362" s="26"/>
      <c r="AL2362" s="26"/>
      <c r="AM2362" s="26"/>
      <c r="AN2362" s="26"/>
      <c r="AO2362" s="26"/>
      <c r="AP2362" s="26"/>
      <c r="AQ2362" s="26"/>
      <c r="AR2362" s="26"/>
      <c r="AS2362" s="26"/>
      <c r="AT2362" s="26"/>
      <c r="AU2362" s="26"/>
      <c r="AV2362" s="26"/>
      <c r="AW2362" s="26"/>
      <c r="AX2362" s="26"/>
      <c r="AY2362" s="26"/>
      <c r="AZ2362" s="26"/>
      <c r="BA2362" s="26"/>
      <c r="BB2362" s="26"/>
      <c r="BC2362" s="26"/>
      <c r="BD2362" s="26"/>
      <c r="BE2362" s="26"/>
      <c r="BF2362" s="26"/>
      <c r="BG2362" s="26"/>
      <c r="BH2362" s="26"/>
    </row>
    <row r="2363">
      <c r="A2363" s="18" t="str">
        <f t="shared" si="1"/>
        <v>The Americas_Ecuador-The Americas_2009</v>
      </c>
      <c r="B2363" s="19" t="s">
        <v>258</v>
      </c>
      <c r="C2363" s="20" t="s">
        <v>277</v>
      </c>
      <c r="D2363" s="21" t="s">
        <v>88</v>
      </c>
      <c r="E2363" s="22">
        <v>6.2519686E10</v>
      </c>
      <c r="F2363" s="22">
        <f t="shared" si="2"/>
        <v>4236.777555</v>
      </c>
      <c r="G2363" s="23">
        <v>0.071</v>
      </c>
      <c r="H2363" s="23">
        <v>302.0</v>
      </c>
      <c r="I2363" s="39">
        <f t="shared" si="1367"/>
        <v>0.098</v>
      </c>
      <c r="J2363" s="24">
        <f>IFNA(VLOOKUP(A2363,'ENERGY processed'!$A$2:$H$2692,7,0),"")</f>
        <v>8763.5</v>
      </c>
      <c r="K2363" s="24">
        <f t="shared" si="3"/>
        <v>0.0005938769447</v>
      </c>
      <c r="L2363" s="24">
        <f>IFNA(VLOOKUP(A2363,'ENERGY processed'!$A$2:$H$2692,8,0),"")</f>
        <v>23732.5</v>
      </c>
      <c r="M2363" s="24">
        <f t="shared" si="5"/>
        <v>0.001608282603</v>
      </c>
      <c r="N2363" s="24">
        <f>IFNA(VLOOKUP(A2363,'HUMAN RESOURCES processed'!$A$2:$M$2692,5,0))</f>
        <v>0.022</v>
      </c>
      <c r="O2363" s="24">
        <f>IFNA(VLOOKUP(A2363,'HUMAN RESOURCES processed'!$A$2:$M$2692,6,0))</f>
        <v>0.022</v>
      </c>
      <c r="P2363" s="24">
        <f>IFNA(VLOOKUP(A2363,'HUMAN RESOURCES processed'!$A$2:$M$2692,7,0))</f>
        <v>78</v>
      </c>
      <c r="Q2363" s="24">
        <f>IFNA(VLOOKUP(A2363,'HUMAN RESOURCES processed'!$A$2:$M$2692,8,0))</f>
        <v>73</v>
      </c>
      <c r="R2363" s="24">
        <f t="shared" si="6"/>
        <v>75.5</v>
      </c>
      <c r="S2363" s="24">
        <f>IFNA(VLOOKUP(A2363,'HUMAN RESOURCES processed'!$A$2:$M$2692,9,0))</f>
        <v>0.313</v>
      </c>
      <c r="T2363" s="24">
        <f>IFNA(VLOOKUP(A2363,'HUMAN RESOURCES processed'!$A$2:$M$2692,10,0))</f>
        <v>0.627</v>
      </c>
      <c r="U2363" s="24">
        <f>IFNA(VLOOKUP(A2363,'HUMAN RESOURCES processed'!$A$2:$M$2692,11,0))</f>
        <v>0.061</v>
      </c>
      <c r="V2363" s="24">
        <f>IFNA(VLOOKUP(A2363,'HUMAN RESOURCES processed'!$A$2:$M$2692,12,0))</f>
        <v>14756424</v>
      </c>
      <c r="W2363" s="24">
        <f>IFNA(VLOOKUP(A2363,'HUMAN RESOURCES processed'!$A$2:$M$2692,13,0))</f>
        <v>0.625</v>
      </c>
      <c r="X2363" s="24">
        <f>IFNA(VLOOKUP(A2363,'TOURISM processed'!$A$2:$F$2692,5,0))</f>
        <v>674000000</v>
      </c>
      <c r="Y2363" s="24">
        <f>IFNA(VLOOKUP(A2363,'TOURISM processed'!$A$2:$F$2692,6,0))</f>
        <v>806000000</v>
      </c>
      <c r="Z2363" s="24">
        <f t="shared" si="7"/>
        <v>54.62027928</v>
      </c>
      <c r="AA2363" s="24">
        <f>IFNA(VLOOKUP(A2363,'BUSINESS processed'!A2363:J5053,5,0))</f>
        <v>0.349</v>
      </c>
      <c r="AB2363" s="24">
        <f>IFNA(VLOOKUP(A2363,'BUSINESS processed'!A2363:J5053,6,0))</f>
        <v>64</v>
      </c>
      <c r="AC2363" s="24">
        <f t="shared" si="1365"/>
        <v>0</v>
      </c>
      <c r="AD2363" s="24">
        <f>IFNA(VLOOKUP(A2363,'BUSINESS processed'!A2363:J5053,8,0))</f>
        <v>600</v>
      </c>
      <c r="AE2363" s="24">
        <f>IFNA(VLOOKUP(A2363,'BUSINESS processed'!A2363:J5053,9,0))</f>
        <v>0.246</v>
      </c>
      <c r="AF2363" s="27">
        <f>IFNA(VLOOKUP(A2363,'BUSINESS processed'!A2363:J5053,10,0))</f>
        <v>0.897</v>
      </c>
      <c r="AG2363" s="26"/>
      <c r="AH2363" s="26"/>
      <c r="AI2363" s="26"/>
      <c r="AJ2363" s="26"/>
      <c r="AK2363" s="26"/>
      <c r="AL2363" s="26"/>
      <c r="AM2363" s="26"/>
      <c r="AN2363" s="26"/>
      <c r="AO2363" s="26"/>
      <c r="AP2363" s="26"/>
      <c r="AQ2363" s="26"/>
      <c r="AR2363" s="26"/>
      <c r="AS2363" s="26"/>
      <c r="AT2363" s="26"/>
      <c r="AU2363" s="26"/>
      <c r="AV2363" s="26"/>
      <c r="AW2363" s="26"/>
      <c r="AX2363" s="26"/>
      <c r="AY2363" s="26"/>
      <c r="AZ2363" s="26"/>
      <c r="BA2363" s="26"/>
      <c r="BB2363" s="26"/>
      <c r="BC2363" s="26"/>
      <c r="BD2363" s="26"/>
      <c r="BE2363" s="26"/>
      <c r="BF2363" s="26"/>
      <c r="BG2363" s="26"/>
      <c r="BH2363" s="26"/>
    </row>
    <row r="2364">
      <c r="A2364" s="18" t="str">
        <f t="shared" si="1"/>
        <v>The Americas_Ecuador-The Americas_2010</v>
      </c>
      <c r="B2364" s="19" t="s">
        <v>258</v>
      </c>
      <c r="C2364" s="20" t="s">
        <v>277</v>
      </c>
      <c r="D2364" s="21" t="s">
        <v>89</v>
      </c>
      <c r="E2364" s="22">
        <v>6.7513698E10</v>
      </c>
      <c r="F2364" s="22">
        <f t="shared" si="2"/>
        <v>4500.591558</v>
      </c>
      <c r="G2364" s="23">
        <v>0.072</v>
      </c>
      <c r="H2364" s="23">
        <v>335.0</v>
      </c>
      <c r="I2364" s="39">
        <f t="shared" si="1367"/>
        <v>0.098</v>
      </c>
      <c r="J2364" s="24">
        <f>IFNA(VLOOKUP(A2364,'ENERGY processed'!$A$2:$H$2692,7,0),"")</f>
        <v>10255</v>
      </c>
      <c r="K2364" s="24">
        <f t="shared" si="3"/>
        <v>0.0006836178108</v>
      </c>
      <c r="L2364" s="24">
        <f>IFNA(VLOOKUP(A2364,'ENERGY processed'!$A$2:$H$2692,8,0),"")</f>
        <v>29688</v>
      </c>
      <c r="M2364" s="24">
        <f t="shared" si="5"/>
        <v>0.001979058563</v>
      </c>
      <c r="N2364" s="24">
        <f>IFNA(VLOOKUP(A2364,'HUMAN RESOURCES processed'!$A$2:$M$2692,5,0))</f>
        <v>0.022</v>
      </c>
      <c r="O2364" s="24">
        <f>IFNA(VLOOKUP(A2364,'HUMAN RESOURCES processed'!$A$2:$M$2692,6,0))</f>
        <v>0.021</v>
      </c>
      <c r="P2364" s="24">
        <f>IFNA(VLOOKUP(A2364,'HUMAN RESOURCES processed'!$A$2:$M$2692,7,0))</f>
        <v>79</v>
      </c>
      <c r="Q2364" s="24">
        <f>IFNA(VLOOKUP(A2364,'HUMAN RESOURCES processed'!$A$2:$M$2692,8,0))</f>
        <v>73</v>
      </c>
      <c r="R2364" s="24">
        <f t="shared" si="6"/>
        <v>76</v>
      </c>
      <c r="S2364" s="24">
        <f>IFNA(VLOOKUP(A2364,'HUMAN RESOURCES processed'!$A$2:$M$2692,9,0))</f>
        <v>0.31</v>
      </c>
      <c r="T2364" s="24">
        <f>IFNA(VLOOKUP(A2364,'HUMAN RESOURCES processed'!$A$2:$M$2692,10,0))</f>
        <v>0.629</v>
      </c>
      <c r="U2364" s="24">
        <f>IFNA(VLOOKUP(A2364,'HUMAN RESOURCES processed'!$A$2:$M$2692,11,0))</f>
        <v>0.062</v>
      </c>
      <c r="V2364" s="24">
        <f>IFNA(VLOOKUP(A2364,'HUMAN RESOURCES processed'!$A$2:$M$2692,12,0))</f>
        <v>15001072</v>
      </c>
      <c r="W2364" s="24">
        <f>IFNA(VLOOKUP(A2364,'HUMAN RESOURCES processed'!$A$2:$M$2692,13,0))</f>
        <v>0.627</v>
      </c>
      <c r="X2364" s="24">
        <f>IFNA(VLOOKUP(A2364,'TOURISM processed'!$A$2:$F$2692,5,0))</f>
        <v>786000000</v>
      </c>
      <c r="Y2364" s="24">
        <f>IFNA(VLOOKUP(A2364,'TOURISM processed'!$A$2:$F$2692,6,0))</f>
        <v>863000000</v>
      </c>
      <c r="Z2364" s="24">
        <f t="shared" si="7"/>
        <v>57.52922191</v>
      </c>
      <c r="AA2364" s="24">
        <f>IFNA(VLOOKUP(A2364,'BUSINESS processed'!A2364:J5054,5,0))</f>
        <v>0.353</v>
      </c>
      <c r="AB2364" s="24">
        <f>IFNA(VLOOKUP(A2364,'BUSINESS processed'!A2364:J5054,6,0))</f>
        <v>56</v>
      </c>
      <c r="AC2364" s="24">
        <f t="shared" si="1365"/>
        <v>0</v>
      </c>
      <c r="AD2364" s="24">
        <f>IFNA(VLOOKUP(A2364,'BUSINESS processed'!A2364:J5054,8,0))</f>
        <v>654</v>
      </c>
      <c r="AE2364" s="24">
        <f>IFNA(VLOOKUP(A2364,'BUSINESS processed'!A2364:J5054,9,0))</f>
        <v>0.29</v>
      </c>
      <c r="AF2364" s="27">
        <f>IFNA(VLOOKUP(A2364,'BUSINESS processed'!A2364:J5054,10,0))</f>
        <v>0.985</v>
      </c>
      <c r="AG2364" s="26"/>
      <c r="AH2364" s="26"/>
      <c r="AI2364" s="26"/>
      <c r="AJ2364" s="26"/>
      <c r="AK2364" s="26"/>
      <c r="AL2364" s="26"/>
      <c r="AM2364" s="26"/>
      <c r="AN2364" s="26"/>
      <c r="AO2364" s="26"/>
      <c r="AP2364" s="26"/>
      <c r="AQ2364" s="26"/>
      <c r="AR2364" s="26"/>
      <c r="AS2364" s="26"/>
      <c r="AT2364" s="26"/>
      <c r="AU2364" s="26"/>
      <c r="AV2364" s="26"/>
      <c r="AW2364" s="26"/>
      <c r="AX2364" s="26"/>
      <c r="AY2364" s="26"/>
      <c r="AZ2364" s="26"/>
      <c r="BA2364" s="26"/>
      <c r="BB2364" s="26"/>
      <c r="BC2364" s="26"/>
      <c r="BD2364" s="26"/>
      <c r="BE2364" s="26"/>
      <c r="BF2364" s="26"/>
      <c r="BG2364" s="26"/>
      <c r="BH2364" s="26"/>
    </row>
    <row r="2365">
      <c r="A2365" s="18" t="str">
        <f t="shared" si="1"/>
        <v>The Americas_Ecuador-The Americas_2011</v>
      </c>
      <c r="B2365" s="19" t="s">
        <v>258</v>
      </c>
      <c r="C2365" s="20" t="s">
        <v>277</v>
      </c>
      <c r="D2365" s="21" t="s">
        <v>90</v>
      </c>
      <c r="E2365" s="22">
        <v>7.6769729E10</v>
      </c>
      <c r="F2365" s="22">
        <f t="shared" si="2"/>
        <v>5035.242493</v>
      </c>
      <c r="G2365" s="23">
        <v>0.069</v>
      </c>
      <c r="H2365" s="23">
        <v>362.0</v>
      </c>
      <c r="I2365" s="39">
        <f t="shared" si="1367"/>
        <v>0.098</v>
      </c>
      <c r="J2365" s="24">
        <f t="shared" ref="J2365:J2366" si="1368">IF(AND( C2365=C2364,D2365&gt;D2364),J2364,"")</f>
        <v>10255</v>
      </c>
      <c r="K2365" s="24">
        <f t="shared" si="3"/>
        <v>0.0006726142249</v>
      </c>
      <c r="L2365" s="24">
        <f t="shared" ref="L2365:L2368" si="1369">IF(AND(C2365=C2364,C2365&gt;C2364),C2364,0)</f>
        <v>0</v>
      </c>
      <c r="M2365" s="24">
        <f t="shared" si="5"/>
        <v>0</v>
      </c>
      <c r="N2365" s="24">
        <f>IFNA(VLOOKUP(A2365,'HUMAN RESOURCES processed'!$A$2:$M$2692,5,0))</f>
        <v>0.021</v>
      </c>
      <c r="O2365" s="24">
        <f>IFNA(VLOOKUP(A2365,'HUMAN RESOURCES processed'!$A$2:$M$2692,6,0))</f>
        <v>0.02</v>
      </c>
      <c r="P2365" s="24">
        <f>IFNA(VLOOKUP(A2365,'HUMAN RESOURCES processed'!$A$2:$M$2692,7,0))</f>
        <v>79</v>
      </c>
      <c r="Q2365" s="24">
        <f>IFNA(VLOOKUP(A2365,'HUMAN RESOURCES processed'!$A$2:$M$2692,8,0))</f>
        <v>73</v>
      </c>
      <c r="R2365" s="24">
        <f t="shared" si="6"/>
        <v>76</v>
      </c>
      <c r="S2365" s="24">
        <f>IFNA(VLOOKUP(A2365,'HUMAN RESOURCES processed'!$A$2:$M$2692,9,0))</f>
        <v>0.306</v>
      </c>
      <c r="T2365" s="24">
        <f>IFNA(VLOOKUP(A2365,'HUMAN RESOURCES processed'!$A$2:$M$2692,10,0))</f>
        <v>0.631</v>
      </c>
      <c r="U2365" s="24">
        <f>IFNA(VLOOKUP(A2365,'HUMAN RESOURCES processed'!$A$2:$M$2692,11,0))</f>
        <v>0.063</v>
      </c>
      <c r="V2365" s="24">
        <f>IFNA(VLOOKUP(A2365,'HUMAN RESOURCES processed'!$A$2:$M$2692,12,0))</f>
        <v>15246481</v>
      </c>
      <c r="W2365" s="24">
        <f>IFNA(VLOOKUP(A2365,'HUMAN RESOURCES processed'!$A$2:$M$2692,13,0))</f>
        <v>0.629</v>
      </c>
      <c r="X2365" s="24">
        <f>IFNA(VLOOKUP(A2365,'TOURISM processed'!$A$2:$F$2692,5,0))</f>
        <v>849000000</v>
      </c>
      <c r="Y2365" s="24">
        <f>IFNA(VLOOKUP(A2365,'TOURISM processed'!$A$2:$F$2692,6,0))</f>
        <v>917000000</v>
      </c>
      <c r="Z2365" s="24">
        <f t="shared" si="7"/>
        <v>60.14502625</v>
      </c>
      <c r="AA2365" s="24">
        <f>IFNA(VLOOKUP(A2365,'BUSINESS processed'!A2365:J5055,5,0))</f>
        <v>0.353</v>
      </c>
      <c r="AB2365" s="24">
        <f>IFNA(VLOOKUP(A2365,'BUSINESS processed'!A2365:J5055,6,0))</f>
        <v>56</v>
      </c>
      <c r="AC2365" s="24">
        <f t="shared" si="1365"/>
        <v>0</v>
      </c>
      <c r="AD2365" s="24">
        <f>IFNA(VLOOKUP(A2365,'BUSINESS processed'!A2365:J5055,8,0))</f>
        <v>654</v>
      </c>
      <c r="AE2365" s="24">
        <f>IFNA(VLOOKUP(A2365,'BUSINESS processed'!A2365:J5055,9,0))</f>
        <v>0.314</v>
      </c>
      <c r="AF2365" s="27">
        <f>IFNA(VLOOKUP(A2365,'BUSINESS processed'!A2365:J5055,10,0))</f>
        <v>1.006</v>
      </c>
      <c r="AG2365" s="26"/>
      <c r="AH2365" s="26"/>
      <c r="AI2365" s="26"/>
      <c r="AJ2365" s="26"/>
      <c r="AK2365" s="26"/>
      <c r="AL2365" s="26"/>
      <c r="AM2365" s="26"/>
      <c r="AN2365" s="26"/>
      <c r="AO2365" s="26"/>
      <c r="AP2365" s="26"/>
      <c r="AQ2365" s="26"/>
      <c r="AR2365" s="26"/>
      <c r="AS2365" s="26"/>
      <c r="AT2365" s="26"/>
      <c r="AU2365" s="26"/>
      <c r="AV2365" s="26"/>
      <c r="AW2365" s="26"/>
      <c r="AX2365" s="26"/>
      <c r="AY2365" s="26"/>
      <c r="AZ2365" s="26"/>
      <c r="BA2365" s="26"/>
      <c r="BB2365" s="26"/>
      <c r="BC2365" s="26"/>
      <c r="BD2365" s="26"/>
      <c r="BE2365" s="26"/>
      <c r="BF2365" s="26"/>
      <c r="BG2365" s="26"/>
      <c r="BH2365" s="26"/>
    </row>
    <row r="2366">
      <c r="A2366" s="18" t="str">
        <f t="shared" si="1"/>
        <v>The Americas_Ecuador-The Americas_2012</v>
      </c>
      <c r="B2366" s="19" t="s">
        <v>258</v>
      </c>
      <c r="C2366" s="20" t="s">
        <v>277</v>
      </c>
      <c r="D2366" s="21" t="s">
        <v>91</v>
      </c>
      <c r="E2366" s="22">
        <v>8.4039856E10</v>
      </c>
      <c r="F2366" s="22">
        <f t="shared" si="2"/>
        <v>5424.633611</v>
      </c>
      <c r="G2366" s="23">
        <v>0.064</v>
      </c>
      <c r="H2366" s="23">
        <v>361.0</v>
      </c>
      <c r="I2366" s="39">
        <f t="shared" si="1367"/>
        <v>0.098</v>
      </c>
      <c r="J2366" s="24">
        <f t="shared" si="1368"/>
        <v>10255</v>
      </c>
      <c r="K2366" s="24">
        <f t="shared" si="3"/>
        <v>0.000661943277</v>
      </c>
      <c r="L2366" s="24">
        <f t="shared" si="1369"/>
        <v>0</v>
      </c>
      <c r="M2366" s="24">
        <f t="shared" si="5"/>
        <v>0</v>
      </c>
      <c r="N2366" s="24">
        <f>IFNA(VLOOKUP(A2366,'HUMAN RESOURCES processed'!$A$2:$M$2692,5,0))</f>
        <v>0.021</v>
      </c>
      <c r="O2366" s="24">
        <f>IFNA(VLOOKUP(A2366,'HUMAN RESOURCES processed'!$A$2:$M$2692,6,0))</f>
        <v>0.02</v>
      </c>
      <c r="P2366" s="24">
        <f>IFNA(VLOOKUP(A2366,'HUMAN RESOURCES processed'!$A$2:$M$2692,7,0))</f>
        <v>79</v>
      </c>
      <c r="Q2366" s="24">
        <f>IFNA(VLOOKUP(A2366,'HUMAN RESOURCES processed'!$A$2:$M$2692,8,0))</f>
        <v>73</v>
      </c>
      <c r="R2366" s="24">
        <f t="shared" si="6"/>
        <v>76</v>
      </c>
      <c r="S2366" s="24">
        <f>IFNA(VLOOKUP(A2366,'HUMAN RESOURCES processed'!$A$2:$M$2692,9,0))</f>
        <v>0.303</v>
      </c>
      <c r="T2366" s="24">
        <f>IFNA(VLOOKUP(A2366,'HUMAN RESOURCES processed'!$A$2:$M$2692,10,0))</f>
        <v>0.633</v>
      </c>
      <c r="U2366" s="24">
        <f>IFNA(VLOOKUP(A2366,'HUMAN RESOURCES processed'!$A$2:$M$2692,11,0))</f>
        <v>0.064</v>
      </c>
      <c r="V2366" s="24">
        <f>IFNA(VLOOKUP(A2366,'HUMAN RESOURCES processed'!$A$2:$M$2692,12,0))</f>
        <v>15492264</v>
      </c>
      <c r="W2366" s="24">
        <f>IFNA(VLOOKUP(A2366,'HUMAN RESOURCES processed'!$A$2:$M$2692,13,0))</f>
        <v>0.631</v>
      </c>
      <c r="X2366" s="24">
        <f>IFNA(VLOOKUP(A2366,'TOURISM processed'!$A$2:$F$2692,5,0))</f>
        <v>1039000000</v>
      </c>
      <c r="Y2366" s="24">
        <f>IFNA(VLOOKUP(A2366,'TOURISM processed'!$A$2:$F$2692,6,0))</f>
        <v>944000000</v>
      </c>
      <c r="Z2366" s="24">
        <f t="shared" si="7"/>
        <v>60.93363759</v>
      </c>
      <c r="AA2366" s="24">
        <f>IFNA(VLOOKUP(A2366,'BUSINESS processed'!A2366:J5056,5,0))</f>
        <v>0.346</v>
      </c>
      <c r="AB2366" s="24">
        <f>IFNA(VLOOKUP(A2366,'BUSINESS processed'!A2366:J5056,6,0))</f>
        <v>56</v>
      </c>
      <c r="AC2366" s="24">
        <f>IFNA(VLOOKUP(A2366,'BUSINESS processed'!A2366:J5056,7,0))</f>
        <v>134</v>
      </c>
      <c r="AD2366" s="24">
        <f>IFNA(VLOOKUP(A2366,'BUSINESS processed'!A2366:J5056,8,0))</f>
        <v>654</v>
      </c>
      <c r="AE2366" s="24">
        <f>IFNA(VLOOKUP(A2366,'BUSINESS processed'!A2366:J5056,9,0))</f>
        <v>0.351</v>
      </c>
      <c r="AF2366" s="27">
        <f>IFNA(VLOOKUP(A2366,'BUSINESS processed'!A2366:J5056,10,0))</f>
        <v>1.062</v>
      </c>
      <c r="AG2366" s="26"/>
      <c r="AH2366" s="26"/>
      <c r="AI2366" s="26"/>
      <c r="AJ2366" s="26"/>
      <c r="AK2366" s="26"/>
      <c r="AL2366" s="26"/>
      <c r="AM2366" s="26"/>
      <c r="AN2366" s="26"/>
      <c r="AO2366" s="26"/>
      <c r="AP2366" s="26"/>
      <c r="AQ2366" s="26"/>
      <c r="AR2366" s="26"/>
      <c r="AS2366" s="26"/>
      <c r="AT2366" s="26"/>
      <c r="AU2366" s="26"/>
      <c r="AV2366" s="26"/>
      <c r="AW2366" s="26"/>
      <c r="AX2366" s="26"/>
      <c r="AY2366" s="26"/>
      <c r="AZ2366" s="26"/>
      <c r="BA2366" s="26"/>
      <c r="BB2366" s="26"/>
      <c r="BC2366" s="26"/>
      <c r="BD2366" s="26"/>
      <c r="BE2366" s="26"/>
      <c r="BF2366" s="26"/>
      <c r="BG2366" s="26"/>
      <c r="BH2366" s="26"/>
    </row>
    <row r="2367">
      <c r="A2367" s="18" t="str">
        <f t="shared" si="1"/>
        <v>The Americas_El Salvador-The Americas_2000</v>
      </c>
      <c r="B2367" s="19" t="s">
        <v>258</v>
      </c>
      <c r="C2367" s="20" t="s">
        <v>278</v>
      </c>
      <c r="D2367" s="21" t="s">
        <v>70</v>
      </c>
      <c r="E2367" s="22">
        <v>1.31341E10</v>
      </c>
      <c r="F2367" s="22">
        <f t="shared" si="2"/>
        <v>2204.154062</v>
      </c>
      <c r="G2367" s="23">
        <v>0.081</v>
      </c>
      <c r="H2367" s="23">
        <v>179.0</v>
      </c>
      <c r="I2367" s="23">
        <v>0.14</v>
      </c>
      <c r="J2367" s="24">
        <f>IF(AND( C2367=C2366,D2367&gt;D2366),J2366,0)</f>
        <v>0</v>
      </c>
      <c r="K2367" s="24">
        <f t="shared" si="3"/>
        <v>0</v>
      </c>
      <c r="L2367" s="24">
        <f t="shared" si="1369"/>
        <v>0</v>
      </c>
      <c r="M2367" s="24">
        <f t="shared" si="5"/>
        <v>0</v>
      </c>
      <c r="N2367" s="24">
        <f>IFNA(VLOOKUP(A2367,'HUMAN RESOURCES processed'!$A$2:$M$2692,5,0))</f>
        <v>0.025</v>
      </c>
      <c r="O2367" s="24">
        <f>IFNA(VLOOKUP(A2367,'HUMAN RESOURCES processed'!$A$2:$M$2692,6,0))</f>
        <v>0.027</v>
      </c>
      <c r="P2367" s="24">
        <f>IFNA(VLOOKUP(A2367,'HUMAN RESOURCES processed'!$A$2:$M$2692,7,0))</f>
        <v>74</v>
      </c>
      <c r="Q2367" s="24">
        <f>IFNA(VLOOKUP(A2367,'HUMAN RESOURCES processed'!$A$2:$M$2692,8,0))</f>
        <v>65</v>
      </c>
      <c r="R2367" s="24">
        <f t="shared" si="6"/>
        <v>69.5</v>
      </c>
      <c r="S2367" s="24">
        <f>IFNA(VLOOKUP(A2367,'HUMAN RESOURCES processed'!$A$2:$M$2692,9,0))</f>
        <v>0.383</v>
      </c>
      <c r="T2367" s="24">
        <f>IFNA(VLOOKUP(A2367,'HUMAN RESOURCES processed'!$A$2:$M$2692,10,0))</f>
        <v>0.562</v>
      </c>
      <c r="U2367" s="24">
        <f>IFNA(VLOOKUP(A2367,'HUMAN RESOURCES processed'!$A$2:$M$2692,11,0))</f>
        <v>0.055</v>
      </c>
      <c r="V2367" s="24">
        <f>IFNA(VLOOKUP(A2367,'HUMAN RESOURCES processed'!$A$2:$M$2692,12,0))</f>
        <v>5958794</v>
      </c>
      <c r="W2367" s="24">
        <f>IFNA(VLOOKUP(A2367,'HUMAN RESOURCES processed'!$A$2:$M$2692,13,0))</f>
        <v>0.589</v>
      </c>
      <c r="X2367" s="24">
        <f>IFNA(VLOOKUP(A2367,'TOURISM processed'!$A$2:$F$2692,5,0))</f>
        <v>437000000</v>
      </c>
      <c r="Y2367" s="24">
        <f>IFNA(VLOOKUP(A2367,'TOURISM processed'!$A$2:$F$2692,6,0))</f>
        <v>219000000</v>
      </c>
      <c r="Z2367" s="24">
        <f t="shared" si="7"/>
        <v>36.75240325</v>
      </c>
      <c r="AA2367" s="24">
        <f t="shared" ref="AA2367:AA2371" si="1370">IF(AND(C2367=C2366,D2367&gt;D2366),AA2366,0)</f>
        <v>0</v>
      </c>
      <c r="AB2367" s="24">
        <f t="shared" ref="AB2367:AB2369" si="1371">IF(AND(C2367=C2366,D2367&gt;D2366),AB2366,0)</f>
        <v>0</v>
      </c>
      <c r="AC2367" s="24">
        <f t="shared" ref="AC2367:AC2378" si="1372">IF(AND(C2367=C2366,D2367&gt;D2366),AC2366,0)</f>
        <v>0</v>
      </c>
      <c r="AD2367" s="24">
        <f t="shared" ref="AD2367:AD2371" si="1373">IF(AND(C2367=C2366,D2367&gt;D2366),AD2366,0)</f>
        <v>0</v>
      </c>
      <c r="AE2367" s="24">
        <f>IFNA(VLOOKUP(A2367,'BUSINESS processed'!A2367:J5057,9,0))</f>
        <v>0.012</v>
      </c>
      <c r="AF2367" s="27">
        <f>IFNA(VLOOKUP(A2367,'BUSINESS processed'!A2367:J5057,10,0))</f>
        <v>0.125</v>
      </c>
      <c r="AG2367" s="26"/>
      <c r="AH2367" s="26"/>
      <c r="AI2367" s="26"/>
      <c r="AJ2367" s="26"/>
      <c r="AK2367" s="26"/>
      <c r="AL2367" s="26"/>
      <c r="AM2367" s="26"/>
      <c r="AN2367" s="26"/>
      <c r="AO2367" s="26"/>
      <c r="AP2367" s="26"/>
      <c r="AQ2367" s="26"/>
      <c r="AR2367" s="26"/>
      <c r="AS2367" s="26"/>
      <c r="AT2367" s="26"/>
      <c r="AU2367" s="26"/>
      <c r="AV2367" s="26"/>
      <c r="AW2367" s="26"/>
      <c r="AX2367" s="26"/>
      <c r="AY2367" s="26"/>
      <c r="AZ2367" s="26"/>
      <c r="BA2367" s="26"/>
      <c r="BB2367" s="26"/>
      <c r="BC2367" s="26"/>
      <c r="BD2367" s="26"/>
      <c r="BE2367" s="26"/>
      <c r="BF2367" s="26"/>
      <c r="BG2367" s="26"/>
      <c r="BH2367" s="26"/>
    </row>
    <row r="2368">
      <c r="A2368" s="18" t="str">
        <f t="shared" si="1"/>
        <v>The Americas_El Salvador-The Americas_2001</v>
      </c>
      <c r="B2368" s="19" t="s">
        <v>258</v>
      </c>
      <c r="C2368" s="20" t="s">
        <v>278</v>
      </c>
      <c r="D2368" s="21" t="s">
        <v>71</v>
      </c>
      <c r="E2368" s="22">
        <v>1.38127E10</v>
      </c>
      <c r="F2368" s="22">
        <f t="shared" si="2"/>
        <v>2307.77109</v>
      </c>
      <c r="G2368" s="23">
        <v>0.08</v>
      </c>
      <c r="H2368" s="23">
        <v>184.0</v>
      </c>
      <c r="I2368" s="39">
        <f t="shared" ref="I2368:I2379" si="1374">IF(AND(C2368=C2367,D2368&gt;D2367),I2367,"")</f>
        <v>0.14</v>
      </c>
      <c r="J2368" s="24">
        <f>IFNA(VLOOKUP(A2368,'ENERGY processed'!$A$2:$H$2692,7,0),"")</f>
        <v>4319</v>
      </c>
      <c r="K2368" s="24">
        <f t="shared" si="3"/>
        <v>0.000721601377</v>
      </c>
      <c r="L2368" s="24">
        <f t="shared" si="1369"/>
        <v>0</v>
      </c>
      <c r="M2368" s="24">
        <f t="shared" si="5"/>
        <v>0</v>
      </c>
      <c r="N2368" s="24">
        <f>IFNA(VLOOKUP(A2368,'HUMAN RESOURCES processed'!$A$2:$M$2692,5,0))</f>
        <v>0.024</v>
      </c>
      <c r="O2368" s="24">
        <f>IFNA(VLOOKUP(A2368,'HUMAN RESOURCES processed'!$A$2:$M$2692,6,0))</f>
        <v>0.025</v>
      </c>
      <c r="P2368" s="24">
        <f>IFNA(VLOOKUP(A2368,'HUMAN RESOURCES processed'!$A$2:$M$2692,7,0))</f>
        <v>75</v>
      </c>
      <c r="Q2368" s="24">
        <f>IFNA(VLOOKUP(A2368,'HUMAN RESOURCES processed'!$A$2:$M$2692,8,0))</f>
        <v>65</v>
      </c>
      <c r="R2368" s="24">
        <f t="shared" si="6"/>
        <v>70</v>
      </c>
      <c r="S2368" s="24">
        <f>IFNA(VLOOKUP(A2368,'HUMAN RESOURCES processed'!$A$2:$M$2692,9,0))</f>
        <v>0.379</v>
      </c>
      <c r="T2368" s="24">
        <f>IFNA(VLOOKUP(A2368,'HUMAN RESOURCES processed'!$A$2:$M$2692,10,0))</f>
        <v>0.564</v>
      </c>
      <c r="U2368" s="24">
        <f>IFNA(VLOOKUP(A2368,'HUMAN RESOURCES processed'!$A$2:$M$2692,11,0))</f>
        <v>0.057</v>
      </c>
      <c r="V2368" s="24">
        <f>IFNA(VLOOKUP(A2368,'HUMAN RESOURCES processed'!$A$2:$M$2692,12,0))</f>
        <v>5985299</v>
      </c>
      <c r="W2368" s="24">
        <f>IFNA(VLOOKUP(A2368,'HUMAN RESOURCES processed'!$A$2:$M$2692,13,0))</f>
        <v>0.595</v>
      </c>
      <c r="X2368" s="24">
        <f>IFNA(VLOOKUP(A2368,'TOURISM processed'!$A$2:$F$2692,5,0))</f>
        <v>452000000</v>
      </c>
      <c r="Y2368" s="24">
        <f>IFNA(VLOOKUP(A2368,'TOURISM processed'!$A$2:$F$2692,6,0))</f>
        <v>247000000</v>
      </c>
      <c r="Z2368" s="24">
        <f t="shared" si="7"/>
        <v>41.2677796</v>
      </c>
      <c r="AA2368" s="24">
        <f t="shared" si="1370"/>
        <v>0</v>
      </c>
      <c r="AB2368" s="24">
        <f t="shared" si="1371"/>
        <v>0</v>
      </c>
      <c r="AC2368" s="24">
        <f t="shared" si="1372"/>
        <v>0</v>
      </c>
      <c r="AD2368" s="24">
        <f t="shared" si="1373"/>
        <v>0</v>
      </c>
      <c r="AE2368" s="24">
        <f>IFNA(VLOOKUP(A2368,'BUSINESS processed'!A2368:J5058,9,0))</f>
        <v>0.015</v>
      </c>
      <c r="AF2368" s="27">
        <f>IFNA(VLOOKUP(A2368,'BUSINESS processed'!A2368:J5058,10,0))</f>
        <v>0.143</v>
      </c>
      <c r="AG2368" s="26"/>
      <c r="AH2368" s="26"/>
      <c r="AI2368" s="26"/>
      <c r="AJ2368" s="26"/>
      <c r="AK2368" s="26"/>
      <c r="AL2368" s="26"/>
      <c r="AM2368" s="26"/>
      <c r="AN2368" s="26"/>
      <c r="AO2368" s="26"/>
      <c r="AP2368" s="26"/>
      <c r="AQ2368" s="26"/>
      <c r="AR2368" s="26"/>
      <c r="AS2368" s="26"/>
      <c r="AT2368" s="26"/>
      <c r="AU2368" s="26"/>
      <c r="AV2368" s="26"/>
      <c r="AW2368" s="26"/>
      <c r="AX2368" s="26"/>
      <c r="AY2368" s="26"/>
      <c r="AZ2368" s="26"/>
      <c r="BA2368" s="26"/>
      <c r="BB2368" s="26"/>
      <c r="BC2368" s="26"/>
      <c r="BD2368" s="26"/>
      <c r="BE2368" s="26"/>
      <c r="BF2368" s="26"/>
      <c r="BG2368" s="26"/>
      <c r="BH2368" s="26"/>
    </row>
    <row r="2369">
      <c r="A2369" s="18" t="str">
        <f t="shared" si="1"/>
        <v>The Americas_El Salvador-The Americas_2002</v>
      </c>
      <c r="B2369" s="19" t="s">
        <v>258</v>
      </c>
      <c r="C2369" s="20" t="s">
        <v>278</v>
      </c>
      <c r="D2369" s="21" t="s">
        <v>72</v>
      </c>
      <c r="E2369" s="22">
        <v>1.43067E10</v>
      </c>
      <c r="F2369" s="22">
        <f t="shared" si="2"/>
        <v>2381.152897</v>
      </c>
      <c r="G2369" s="23">
        <v>0.077</v>
      </c>
      <c r="H2369" s="23">
        <v>184.0</v>
      </c>
      <c r="I2369" s="39">
        <f t="shared" si="1374"/>
        <v>0.14</v>
      </c>
      <c r="J2369" s="24">
        <f>IFNA(VLOOKUP(A2369,'ENERGY processed'!$A$2:$H$2692,7,0),"")</f>
        <v>4210</v>
      </c>
      <c r="K2369" s="24">
        <f t="shared" si="3"/>
        <v>0.0007006964357</v>
      </c>
      <c r="L2369" s="24">
        <f>IFNA(VLOOKUP(A2369,'ENERGY processed'!$A$2:$H$2692,8,0),"")</f>
        <v>6249</v>
      </c>
      <c r="M2369" s="24">
        <f t="shared" si="5"/>
        <v>0.001040059864</v>
      </c>
      <c r="N2369" s="24">
        <f>IFNA(VLOOKUP(A2369,'HUMAN RESOURCES processed'!$A$2:$M$2692,5,0))</f>
        <v>0.023</v>
      </c>
      <c r="O2369" s="24">
        <f>IFNA(VLOOKUP(A2369,'HUMAN RESOURCES processed'!$A$2:$M$2692,6,0))</f>
        <v>0.024</v>
      </c>
      <c r="P2369" s="24">
        <f>IFNA(VLOOKUP(A2369,'HUMAN RESOURCES processed'!$A$2:$M$2692,7,0))</f>
        <v>75</v>
      </c>
      <c r="Q2369" s="24">
        <f>IFNA(VLOOKUP(A2369,'HUMAN RESOURCES processed'!$A$2:$M$2692,8,0))</f>
        <v>65</v>
      </c>
      <c r="R2369" s="24">
        <f t="shared" si="6"/>
        <v>70</v>
      </c>
      <c r="S2369" s="24">
        <f>IFNA(VLOOKUP(A2369,'HUMAN RESOURCES processed'!$A$2:$M$2692,9,0))</f>
        <v>0.374</v>
      </c>
      <c r="T2369" s="24">
        <f>IFNA(VLOOKUP(A2369,'HUMAN RESOURCES processed'!$A$2:$M$2692,10,0))</f>
        <v>0.568</v>
      </c>
      <c r="U2369" s="24">
        <f>IFNA(VLOOKUP(A2369,'HUMAN RESOURCES processed'!$A$2:$M$2692,11,0))</f>
        <v>0.058</v>
      </c>
      <c r="V2369" s="24">
        <f>IFNA(VLOOKUP(A2369,'HUMAN RESOURCES processed'!$A$2:$M$2692,12,0))</f>
        <v>6008308</v>
      </c>
      <c r="W2369" s="24">
        <f>IFNA(VLOOKUP(A2369,'HUMAN RESOURCES processed'!$A$2:$M$2692,13,0))</f>
        <v>0.6</v>
      </c>
      <c r="X2369" s="24">
        <f>IFNA(VLOOKUP(A2369,'TOURISM processed'!$A$2:$F$2692,5,0))</f>
        <v>521000000</v>
      </c>
      <c r="Y2369" s="24">
        <f>IFNA(VLOOKUP(A2369,'TOURISM processed'!$A$2:$F$2692,6,0))</f>
        <v>266000000</v>
      </c>
      <c r="Z2369" s="24">
        <f t="shared" si="7"/>
        <v>44.27203133</v>
      </c>
      <c r="AA2369" s="24">
        <f t="shared" si="1370"/>
        <v>0</v>
      </c>
      <c r="AB2369" s="24">
        <f t="shared" si="1371"/>
        <v>0</v>
      </c>
      <c r="AC2369" s="24">
        <f t="shared" si="1372"/>
        <v>0</v>
      </c>
      <c r="AD2369" s="24">
        <f t="shared" si="1373"/>
        <v>0</v>
      </c>
      <c r="AE2369" s="24">
        <f>IFNA(VLOOKUP(A2369,'BUSINESS processed'!A2369:J5059,9,0))</f>
        <v>0.019</v>
      </c>
      <c r="AF2369" s="27">
        <f>IFNA(VLOOKUP(A2369,'BUSINESS processed'!A2369:J5059,10,0))</f>
        <v>0.148</v>
      </c>
      <c r="AG2369" s="26"/>
      <c r="AH2369" s="26"/>
      <c r="AI2369" s="26"/>
      <c r="AJ2369" s="26"/>
      <c r="AK2369" s="26"/>
      <c r="AL2369" s="26"/>
      <c r="AM2369" s="26"/>
      <c r="AN2369" s="26"/>
      <c r="AO2369" s="26"/>
      <c r="AP2369" s="26"/>
      <c r="AQ2369" s="26"/>
      <c r="AR2369" s="26"/>
      <c r="AS2369" s="26"/>
      <c r="AT2369" s="26"/>
      <c r="AU2369" s="26"/>
      <c r="AV2369" s="26"/>
      <c r="AW2369" s="26"/>
      <c r="AX2369" s="26"/>
      <c r="AY2369" s="26"/>
      <c r="AZ2369" s="26"/>
      <c r="BA2369" s="26"/>
      <c r="BB2369" s="26"/>
      <c r="BC2369" s="26"/>
      <c r="BD2369" s="26"/>
      <c r="BE2369" s="26"/>
      <c r="BF2369" s="26"/>
      <c r="BG2369" s="26"/>
      <c r="BH2369" s="26"/>
    </row>
    <row r="2370">
      <c r="A2370" s="18" t="str">
        <f t="shared" si="1"/>
        <v>The Americas_El Salvador-The Americas_2003</v>
      </c>
      <c r="B2370" s="19" t="s">
        <v>258</v>
      </c>
      <c r="C2370" s="20" t="s">
        <v>278</v>
      </c>
      <c r="D2370" s="21" t="s">
        <v>74</v>
      </c>
      <c r="E2370" s="22">
        <v>1.50467E10</v>
      </c>
      <c r="F2370" s="22">
        <f t="shared" si="2"/>
        <v>2495.569186</v>
      </c>
      <c r="G2370" s="23">
        <v>0.073</v>
      </c>
      <c r="H2370" s="23">
        <v>182.0</v>
      </c>
      <c r="I2370" s="39">
        <f t="shared" si="1374"/>
        <v>0.14</v>
      </c>
      <c r="J2370" s="24">
        <f>IFNA(VLOOKUP(A2370,'ENERGY processed'!$A$2:$H$2692,7,0),"")</f>
        <v>4214</v>
      </c>
      <c r="K2370" s="24">
        <f t="shared" si="3"/>
        <v>0.000698912622</v>
      </c>
      <c r="L2370" s="24">
        <f>IFNA(VLOOKUP(A2370,'ENERGY processed'!$A$2:$H$2692,8,0),"")</f>
        <v>6476</v>
      </c>
      <c r="M2370" s="24">
        <f t="shared" si="5"/>
        <v>0.001074076445</v>
      </c>
      <c r="N2370" s="24">
        <f>IFNA(VLOOKUP(A2370,'HUMAN RESOURCES processed'!$A$2:$M$2692,5,0))</f>
        <v>0.022</v>
      </c>
      <c r="O2370" s="24">
        <f>IFNA(VLOOKUP(A2370,'HUMAN RESOURCES processed'!$A$2:$M$2692,6,0))</f>
        <v>0.023</v>
      </c>
      <c r="P2370" s="24">
        <f>IFNA(VLOOKUP(A2370,'HUMAN RESOURCES processed'!$A$2:$M$2692,7,0))</f>
        <v>75</v>
      </c>
      <c r="Q2370" s="24">
        <f>IFNA(VLOOKUP(A2370,'HUMAN RESOURCES processed'!$A$2:$M$2692,8,0))</f>
        <v>66</v>
      </c>
      <c r="R2370" s="24">
        <f t="shared" si="6"/>
        <v>70.5</v>
      </c>
      <c r="S2370" s="24">
        <f>IFNA(VLOOKUP(A2370,'HUMAN RESOURCES processed'!$A$2:$M$2692,9,0))</f>
        <v>0.369</v>
      </c>
      <c r="T2370" s="24">
        <f>IFNA(VLOOKUP(A2370,'HUMAN RESOURCES processed'!$A$2:$M$2692,10,0))</f>
        <v>0.572</v>
      </c>
      <c r="U2370" s="24">
        <f>IFNA(VLOOKUP(A2370,'HUMAN RESOURCES processed'!$A$2:$M$2692,11,0))</f>
        <v>0.059</v>
      </c>
      <c r="V2370" s="24">
        <f>IFNA(VLOOKUP(A2370,'HUMAN RESOURCES processed'!$A$2:$M$2692,12,0))</f>
        <v>6029366</v>
      </c>
      <c r="W2370" s="24">
        <f>IFNA(VLOOKUP(A2370,'HUMAN RESOURCES processed'!$A$2:$M$2692,13,0))</f>
        <v>0.606</v>
      </c>
      <c r="X2370" s="24">
        <f>IFNA(VLOOKUP(A2370,'TOURISM processed'!$A$2:$F$2692,5,0))</f>
        <v>664000000</v>
      </c>
      <c r="Y2370" s="24">
        <f>IFNA(VLOOKUP(A2370,'TOURISM processed'!$A$2:$F$2692,6,0))</f>
        <v>311000000</v>
      </c>
      <c r="Z2370" s="24">
        <f t="shared" si="7"/>
        <v>51.58087932</v>
      </c>
      <c r="AA2370" s="24">
        <f t="shared" si="1370"/>
        <v>0</v>
      </c>
      <c r="AB2370" s="24">
        <f>IFNA(VLOOKUP(A2370,'BUSINESS processed'!A2370:J5060,6,0))</f>
        <v>115</v>
      </c>
      <c r="AC2370" s="24">
        <f t="shared" si="1372"/>
        <v>0</v>
      </c>
      <c r="AD2370" s="24">
        <f t="shared" si="1373"/>
        <v>0</v>
      </c>
      <c r="AE2370" s="24">
        <f>IFNA(VLOOKUP(A2370,'BUSINESS processed'!A2370:J5060,9,0))</f>
        <v>0.025</v>
      </c>
      <c r="AF2370" s="27">
        <f>IFNA(VLOOKUP(A2370,'BUSINESS processed'!A2370:J5060,10,0))</f>
        <v>0.191</v>
      </c>
      <c r="AG2370" s="26"/>
      <c r="AH2370" s="26"/>
      <c r="AI2370" s="26"/>
      <c r="AJ2370" s="26"/>
      <c r="AK2370" s="26"/>
      <c r="AL2370" s="26"/>
      <c r="AM2370" s="26"/>
      <c r="AN2370" s="26"/>
      <c r="AO2370" s="26"/>
      <c r="AP2370" s="26"/>
      <c r="AQ2370" s="26"/>
      <c r="AR2370" s="26"/>
      <c r="AS2370" s="26"/>
      <c r="AT2370" s="26"/>
      <c r="AU2370" s="26"/>
      <c r="AV2370" s="26"/>
      <c r="AW2370" s="26"/>
      <c r="AX2370" s="26"/>
      <c r="AY2370" s="26"/>
      <c r="AZ2370" s="26"/>
      <c r="BA2370" s="26"/>
      <c r="BB2370" s="26"/>
      <c r="BC2370" s="26"/>
      <c r="BD2370" s="26"/>
      <c r="BE2370" s="26"/>
      <c r="BF2370" s="26"/>
      <c r="BG2370" s="26"/>
      <c r="BH2370" s="26"/>
    </row>
    <row r="2371">
      <c r="A2371" s="18" t="str">
        <f t="shared" si="1"/>
        <v>The Americas_El Salvador-The Americas_2004</v>
      </c>
      <c r="B2371" s="19" t="s">
        <v>258</v>
      </c>
      <c r="C2371" s="20" t="s">
        <v>278</v>
      </c>
      <c r="D2371" s="21" t="s">
        <v>83</v>
      </c>
      <c r="E2371" s="22">
        <v>1.57983E10</v>
      </c>
      <c r="F2371" s="22">
        <f t="shared" si="2"/>
        <v>2611.161072</v>
      </c>
      <c r="G2371" s="23">
        <v>0.073</v>
      </c>
      <c r="H2371" s="23">
        <v>191.0</v>
      </c>
      <c r="I2371" s="39">
        <f t="shared" si="1374"/>
        <v>0.14</v>
      </c>
      <c r="J2371" s="24">
        <f>IFNA(VLOOKUP(A2371,'ENERGY processed'!$A$2:$H$2692,7,0),"")</f>
        <v>4325</v>
      </c>
      <c r="K2371" s="24">
        <f t="shared" si="3"/>
        <v>0.0007148409409</v>
      </c>
      <c r="L2371" s="24">
        <f>IFNA(VLOOKUP(A2371,'ENERGY processed'!$A$2:$H$2692,8,0),"")</f>
        <v>6247</v>
      </c>
      <c r="M2371" s="24">
        <f t="shared" si="5"/>
        <v>0.001032511297</v>
      </c>
      <c r="N2371" s="24">
        <f>IFNA(VLOOKUP(A2371,'HUMAN RESOURCES processed'!$A$2:$M$2692,5,0))</f>
        <v>0.021</v>
      </c>
      <c r="O2371" s="24">
        <f>IFNA(VLOOKUP(A2371,'HUMAN RESOURCES processed'!$A$2:$M$2692,6,0))</f>
        <v>0.021</v>
      </c>
      <c r="P2371" s="24">
        <f>IFNA(VLOOKUP(A2371,'HUMAN RESOURCES processed'!$A$2:$M$2692,7,0))</f>
        <v>75</v>
      </c>
      <c r="Q2371" s="24">
        <f>IFNA(VLOOKUP(A2371,'HUMAN RESOURCES processed'!$A$2:$M$2692,8,0))</f>
        <v>66</v>
      </c>
      <c r="R2371" s="24">
        <f t="shared" si="6"/>
        <v>70.5</v>
      </c>
      <c r="S2371" s="24">
        <f>IFNA(VLOOKUP(A2371,'HUMAN RESOURCES processed'!$A$2:$M$2692,9,0))</f>
        <v>0.363</v>
      </c>
      <c r="T2371" s="24">
        <f>IFNA(VLOOKUP(A2371,'HUMAN RESOURCES processed'!$A$2:$M$2692,10,0))</f>
        <v>0.576</v>
      </c>
      <c r="U2371" s="24">
        <f>IFNA(VLOOKUP(A2371,'HUMAN RESOURCES processed'!$A$2:$M$2692,11,0))</f>
        <v>0.061</v>
      </c>
      <c r="V2371" s="24">
        <f>IFNA(VLOOKUP(A2371,'HUMAN RESOURCES processed'!$A$2:$M$2692,12,0))</f>
        <v>6050297</v>
      </c>
      <c r="W2371" s="24">
        <f>IFNA(VLOOKUP(A2371,'HUMAN RESOURCES processed'!$A$2:$M$2692,13,0))</f>
        <v>0.611</v>
      </c>
      <c r="X2371" s="24">
        <f>IFNA(VLOOKUP(A2371,'TOURISM processed'!$A$2:$F$2692,5,0))</f>
        <v>748000000</v>
      </c>
      <c r="Y2371" s="24">
        <f>IFNA(VLOOKUP(A2371,'TOURISM processed'!$A$2:$F$2692,6,0))</f>
        <v>373000000</v>
      </c>
      <c r="Z2371" s="24">
        <f t="shared" si="7"/>
        <v>61.64986611</v>
      </c>
      <c r="AA2371" s="24">
        <f t="shared" si="1370"/>
        <v>0</v>
      </c>
      <c r="AB2371" s="24">
        <f>IFNA(VLOOKUP(A2371,'BUSINESS processed'!A2371:J5061,6,0))</f>
        <v>115</v>
      </c>
      <c r="AC2371" s="24">
        <f t="shared" si="1372"/>
        <v>0</v>
      </c>
      <c r="AD2371" s="24">
        <f t="shared" si="1373"/>
        <v>0</v>
      </c>
      <c r="AE2371" s="24">
        <f>IFNA(VLOOKUP(A2371,'BUSINESS processed'!A2371:J5061,9,0))</f>
        <v>0.032</v>
      </c>
      <c r="AF2371" s="27">
        <f>IFNA(VLOOKUP(A2371,'BUSINESS processed'!A2371:J5061,10,0))</f>
        <v>0.303</v>
      </c>
      <c r="AG2371" s="26"/>
      <c r="AH2371" s="26"/>
      <c r="AI2371" s="26"/>
      <c r="AJ2371" s="26"/>
      <c r="AK2371" s="26"/>
      <c r="AL2371" s="26"/>
      <c r="AM2371" s="26"/>
      <c r="AN2371" s="26"/>
      <c r="AO2371" s="26"/>
      <c r="AP2371" s="26"/>
      <c r="AQ2371" s="26"/>
      <c r="AR2371" s="26"/>
      <c r="AS2371" s="26"/>
      <c r="AT2371" s="26"/>
      <c r="AU2371" s="26"/>
      <c r="AV2371" s="26"/>
      <c r="AW2371" s="26"/>
      <c r="AX2371" s="26"/>
      <c r="AY2371" s="26"/>
      <c r="AZ2371" s="26"/>
      <c r="BA2371" s="26"/>
      <c r="BB2371" s="26"/>
      <c r="BC2371" s="26"/>
      <c r="BD2371" s="26"/>
      <c r="BE2371" s="26"/>
      <c r="BF2371" s="26"/>
      <c r="BG2371" s="26"/>
      <c r="BH2371" s="26"/>
    </row>
    <row r="2372">
      <c r="A2372" s="18" t="str">
        <f t="shared" si="1"/>
        <v>The Americas_El Salvador-The Americas_2005</v>
      </c>
      <c r="B2372" s="19" t="s">
        <v>258</v>
      </c>
      <c r="C2372" s="20" t="s">
        <v>278</v>
      </c>
      <c r="D2372" s="21" t="s">
        <v>84</v>
      </c>
      <c r="E2372" s="22">
        <v>1.70938E10</v>
      </c>
      <c r="F2372" s="22">
        <f t="shared" si="2"/>
        <v>2814.93504</v>
      </c>
      <c r="G2372" s="23">
        <v>0.072</v>
      </c>
      <c r="H2372" s="23">
        <v>202.0</v>
      </c>
      <c r="I2372" s="39">
        <f t="shared" si="1374"/>
        <v>0.14</v>
      </c>
      <c r="J2372" s="24">
        <f>IFNA(VLOOKUP(A2372,'ENERGY processed'!$A$2:$H$2692,7,0),"")</f>
        <v>4382</v>
      </c>
      <c r="K2372" s="24">
        <f t="shared" si="3"/>
        <v>0.0007216093172</v>
      </c>
      <c r="L2372" s="24">
        <f>IFNA(VLOOKUP(A2372,'ENERGY processed'!$A$2:$H$2692,8,0),"")</f>
        <v>6366</v>
      </c>
      <c r="M2372" s="24">
        <f t="shared" si="5"/>
        <v>0.001048326087</v>
      </c>
      <c r="N2372" s="24">
        <f>IFNA(VLOOKUP(A2372,'HUMAN RESOURCES processed'!$A$2:$M$2692,5,0))</f>
        <v>0.021</v>
      </c>
      <c r="O2372" s="24">
        <f>IFNA(VLOOKUP(A2372,'HUMAN RESOURCES processed'!$A$2:$M$2692,6,0))</f>
        <v>0.02</v>
      </c>
      <c r="P2372" s="24">
        <f>IFNA(VLOOKUP(A2372,'HUMAN RESOURCES processed'!$A$2:$M$2692,7,0))</f>
        <v>75</v>
      </c>
      <c r="Q2372" s="24">
        <f>IFNA(VLOOKUP(A2372,'HUMAN RESOURCES processed'!$A$2:$M$2692,8,0))</f>
        <v>66</v>
      </c>
      <c r="R2372" s="24">
        <f t="shared" si="6"/>
        <v>70.5</v>
      </c>
      <c r="S2372" s="24">
        <f>IFNA(VLOOKUP(A2372,'HUMAN RESOURCES processed'!$A$2:$M$2692,9,0))</f>
        <v>0.357</v>
      </c>
      <c r="T2372" s="24">
        <f>IFNA(VLOOKUP(A2372,'HUMAN RESOURCES processed'!$A$2:$M$2692,10,0))</f>
        <v>0.581</v>
      </c>
      <c r="U2372" s="24">
        <f>IFNA(VLOOKUP(A2372,'HUMAN RESOURCES processed'!$A$2:$M$2692,11,0))</f>
        <v>0.062</v>
      </c>
      <c r="V2372" s="24">
        <f>IFNA(VLOOKUP(A2372,'HUMAN RESOURCES processed'!$A$2:$M$2692,12,0))</f>
        <v>6072538</v>
      </c>
      <c r="W2372" s="24">
        <f>IFNA(VLOOKUP(A2372,'HUMAN RESOURCES processed'!$A$2:$M$2692,13,0))</f>
        <v>0.616</v>
      </c>
      <c r="X2372" s="24">
        <f>IFNA(VLOOKUP(A2372,'TOURISM processed'!$A$2:$F$2692,5,0))</f>
        <v>656000000</v>
      </c>
      <c r="Y2372" s="24">
        <f>IFNA(VLOOKUP(A2372,'TOURISM processed'!$A$2:$F$2692,6,0))</f>
        <v>288000000</v>
      </c>
      <c r="Z2372" s="24">
        <f t="shared" si="7"/>
        <v>47.42662788</v>
      </c>
      <c r="AA2372" s="24">
        <f>IFNA(VLOOKUP(A2372,'BUSINESS processed'!A2372:J5062,5,0))</f>
        <v>0.347</v>
      </c>
      <c r="AB2372" s="24">
        <f>IFNA(VLOOKUP(A2372,'BUSINESS processed'!A2372:J5062,6,0))</f>
        <v>40</v>
      </c>
      <c r="AC2372" s="24">
        <f t="shared" si="1372"/>
        <v>0</v>
      </c>
      <c r="AD2372" s="24">
        <f>IFNA(VLOOKUP(A2372,'BUSINESS processed'!A2372:J5062,8,0))</f>
        <v>320</v>
      </c>
      <c r="AE2372" s="24">
        <f>IFNA(VLOOKUP(A2372,'BUSINESS processed'!A2372:J5062,9,0))</f>
        <v>0.042</v>
      </c>
      <c r="AF2372" s="27">
        <f>IFNA(VLOOKUP(A2372,'BUSINESS processed'!A2372:J5062,10,0))</f>
        <v>0.397</v>
      </c>
      <c r="AG2372" s="26"/>
      <c r="AH2372" s="26"/>
      <c r="AI2372" s="26"/>
      <c r="AJ2372" s="26"/>
      <c r="AK2372" s="26"/>
      <c r="AL2372" s="26"/>
      <c r="AM2372" s="26"/>
      <c r="AN2372" s="26"/>
      <c r="AO2372" s="26"/>
      <c r="AP2372" s="26"/>
      <c r="AQ2372" s="26"/>
      <c r="AR2372" s="26"/>
      <c r="AS2372" s="26"/>
      <c r="AT2372" s="26"/>
      <c r="AU2372" s="26"/>
      <c r="AV2372" s="26"/>
      <c r="AW2372" s="26"/>
      <c r="AX2372" s="26"/>
      <c r="AY2372" s="26"/>
      <c r="AZ2372" s="26"/>
      <c r="BA2372" s="26"/>
      <c r="BB2372" s="26"/>
      <c r="BC2372" s="26"/>
      <c r="BD2372" s="26"/>
      <c r="BE2372" s="26"/>
      <c r="BF2372" s="26"/>
      <c r="BG2372" s="26"/>
      <c r="BH2372" s="26"/>
    </row>
    <row r="2373">
      <c r="A2373" s="18" t="str">
        <f t="shared" si="1"/>
        <v>The Americas_El Salvador-The Americas_2006</v>
      </c>
      <c r="B2373" s="19" t="s">
        <v>258</v>
      </c>
      <c r="C2373" s="20" t="s">
        <v>278</v>
      </c>
      <c r="D2373" s="21" t="s">
        <v>85</v>
      </c>
      <c r="E2373" s="22">
        <v>1.85507E10</v>
      </c>
      <c r="F2373" s="22">
        <f t="shared" si="2"/>
        <v>3042.748428</v>
      </c>
      <c r="G2373" s="23">
        <v>0.067</v>
      </c>
      <c r="H2373" s="23">
        <v>203.0</v>
      </c>
      <c r="I2373" s="39">
        <f t="shared" si="1374"/>
        <v>0.14</v>
      </c>
      <c r="J2373" s="24">
        <f>IFNA(VLOOKUP(A2373,'ENERGY processed'!$A$2:$H$2692,7,0),"")</f>
        <v>4479</v>
      </c>
      <c r="K2373" s="24">
        <f t="shared" si="3"/>
        <v>0.000734660698</v>
      </c>
      <c r="L2373" s="24">
        <f>IFNA(VLOOKUP(A2373,'ENERGY processed'!$A$2:$H$2692,8,0),"")</f>
        <v>6898</v>
      </c>
      <c r="M2373" s="24">
        <f t="shared" si="5"/>
        <v>0.001131433243</v>
      </c>
      <c r="N2373" s="24">
        <f>IFNA(VLOOKUP(A2373,'HUMAN RESOURCES processed'!$A$2:$M$2692,5,0))</f>
        <v>0.021</v>
      </c>
      <c r="O2373" s="24">
        <f>IFNA(VLOOKUP(A2373,'HUMAN RESOURCES processed'!$A$2:$M$2692,6,0))</f>
        <v>0.019</v>
      </c>
      <c r="P2373" s="24">
        <f>IFNA(VLOOKUP(A2373,'HUMAN RESOURCES processed'!$A$2:$M$2692,7,0))</f>
        <v>76</v>
      </c>
      <c r="Q2373" s="24">
        <f>IFNA(VLOOKUP(A2373,'HUMAN RESOURCES processed'!$A$2:$M$2692,8,0))</f>
        <v>66</v>
      </c>
      <c r="R2373" s="24">
        <f t="shared" si="6"/>
        <v>71</v>
      </c>
      <c r="S2373" s="24">
        <f>IFNA(VLOOKUP(A2373,'HUMAN RESOURCES processed'!$A$2:$M$2692,9,0))</f>
        <v>0.35</v>
      </c>
      <c r="T2373" s="24">
        <f>IFNA(VLOOKUP(A2373,'HUMAN RESOURCES processed'!$A$2:$M$2692,10,0))</f>
        <v>0.586</v>
      </c>
      <c r="U2373" s="24">
        <f>IFNA(VLOOKUP(A2373,'HUMAN RESOURCES processed'!$A$2:$M$2692,11,0))</f>
        <v>0.064</v>
      </c>
      <c r="V2373" s="24">
        <f>IFNA(VLOOKUP(A2373,'HUMAN RESOURCES processed'!$A$2:$M$2692,12,0))</f>
        <v>6096692</v>
      </c>
      <c r="W2373" s="24">
        <f>IFNA(VLOOKUP(A2373,'HUMAN RESOURCES processed'!$A$2:$M$2692,13,0))</f>
        <v>0.622</v>
      </c>
      <c r="X2373" s="24">
        <f>IFNA(VLOOKUP(A2373,'TOURISM processed'!$A$2:$F$2692,5,0))</f>
        <v>686000000</v>
      </c>
      <c r="Y2373" s="24">
        <f>IFNA(VLOOKUP(A2373,'TOURISM processed'!$A$2:$F$2692,6,0))</f>
        <v>307000000</v>
      </c>
      <c r="Z2373" s="24">
        <f t="shared" si="7"/>
        <v>50.35517622</v>
      </c>
      <c r="AA2373" s="24">
        <f>IFNA(VLOOKUP(A2373,'BUSINESS processed'!A2373:J5063,5,0))</f>
        <v>0.347</v>
      </c>
      <c r="AB2373" s="24">
        <f>IFNA(VLOOKUP(A2373,'BUSINESS processed'!A2373:J5063,6,0))</f>
        <v>26</v>
      </c>
      <c r="AC2373" s="24">
        <f t="shared" si="1372"/>
        <v>0</v>
      </c>
      <c r="AD2373" s="24">
        <f>IFNA(VLOOKUP(A2373,'BUSINESS processed'!A2373:J5063,8,0))</f>
        <v>320</v>
      </c>
      <c r="AE2373" s="24">
        <f>IFNA(VLOOKUP(A2373,'BUSINESS processed'!A2373:J5063,9,0))</f>
        <v>0.055</v>
      </c>
      <c r="AF2373" s="27">
        <f>IFNA(VLOOKUP(A2373,'BUSINESS processed'!A2373:J5063,10,0))</f>
        <v>0.632</v>
      </c>
      <c r="AG2373" s="26"/>
      <c r="AH2373" s="26"/>
      <c r="AI2373" s="26"/>
      <c r="AJ2373" s="26"/>
      <c r="AK2373" s="26"/>
      <c r="AL2373" s="26"/>
      <c r="AM2373" s="26"/>
      <c r="AN2373" s="26"/>
      <c r="AO2373" s="26"/>
      <c r="AP2373" s="26"/>
      <c r="AQ2373" s="26"/>
      <c r="AR2373" s="26"/>
      <c r="AS2373" s="26"/>
      <c r="AT2373" s="26"/>
      <c r="AU2373" s="26"/>
      <c r="AV2373" s="26"/>
      <c r="AW2373" s="26"/>
      <c r="AX2373" s="26"/>
      <c r="AY2373" s="26"/>
      <c r="AZ2373" s="26"/>
      <c r="BA2373" s="26"/>
      <c r="BB2373" s="26"/>
      <c r="BC2373" s="26"/>
      <c r="BD2373" s="26"/>
      <c r="BE2373" s="26"/>
      <c r="BF2373" s="26"/>
      <c r="BG2373" s="26"/>
      <c r="BH2373" s="26"/>
    </row>
    <row r="2374">
      <c r="A2374" s="18" t="str">
        <f t="shared" si="1"/>
        <v>The Americas_El Salvador-The Americas_2007</v>
      </c>
      <c r="B2374" s="19" t="s">
        <v>258</v>
      </c>
      <c r="C2374" s="20" t="s">
        <v>278</v>
      </c>
      <c r="D2374" s="21" t="s">
        <v>86</v>
      </c>
      <c r="E2374" s="22">
        <v>2.01049E10</v>
      </c>
      <c r="F2374" s="22">
        <f t="shared" si="2"/>
        <v>3283.530558</v>
      </c>
      <c r="G2374" s="23">
        <v>0.063</v>
      </c>
      <c r="H2374" s="23">
        <v>207.0</v>
      </c>
      <c r="I2374" s="39">
        <f t="shared" si="1374"/>
        <v>0.14</v>
      </c>
      <c r="J2374" s="24">
        <f>IFNA(VLOOKUP(A2374,'ENERGY processed'!$A$2:$H$2692,7,0),"")</f>
        <v>4509</v>
      </c>
      <c r="K2374" s="24">
        <f t="shared" si="3"/>
        <v>0.0007364094966</v>
      </c>
      <c r="L2374" s="24">
        <f>IFNA(VLOOKUP(A2374,'ENERGY processed'!$A$2:$H$2692,8,0),"")</f>
        <v>6454</v>
      </c>
      <c r="M2374" s="24">
        <f t="shared" si="5"/>
        <v>0.001054066731</v>
      </c>
      <c r="N2374" s="24">
        <f>IFNA(VLOOKUP(A2374,'HUMAN RESOURCES processed'!$A$2:$M$2692,5,0))</f>
        <v>0.021</v>
      </c>
      <c r="O2374" s="24">
        <f>IFNA(VLOOKUP(A2374,'HUMAN RESOURCES processed'!$A$2:$M$2692,6,0))</f>
        <v>0.018</v>
      </c>
      <c r="P2374" s="24">
        <f>IFNA(VLOOKUP(A2374,'HUMAN RESOURCES processed'!$A$2:$M$2692,7,0))</f>
        <v>76</v>
      </c>
      <c r="Q2374" s="24">
        <f>IFNA(VLOOKUP(A2374,'HUMAN RESOURCES processed'!$A$2:$M$2692,8,0))</f>
        <v>66</v>
      </c>
      <c r="R2374" s="24">
        <f t="shared" si="6"/>
        <v>71</v>
      </c>
      <c r="S2374" s="24">
        <f>IFNA(VLOOKUP(A2374,'HUMAN RESOURCES processed'!$A$2:$M$2692,9,0))</f>
        <v>0.343</v>
      </c>
      <c r="T2374" s="24">
        <f>IFNA(VLOOKUP(A2374,'HUMAN RESOURCES processed'!$A$2:$M$2692,10,0))</f>
        <v>0.592</v>
      </c>
      <c r="U2374" s="24">
        <f>IFNA(VLOOKUP(A2374,'HUMAN RESOURCES processed'!$A$2:$M$2692,11,0))</f>
        <v>0.065</v>
      </c>
      <c r="V2374" s="24">
        <f>IFNA(VLOOKUP(A2374,'HUMAN RESOURCES processed'!$A$2:$M$2692,12,0))</f>
        <v>6122952</v>
      </c>
      <c r="W2374" s="24">
        <f>IFNA(VLOOKUP(A2374,'HUMAN RESOURCES processed'!$A$2:$M$2692,13,0))</f>
        <v>0.627</v>
      </c>
      <c r="X2374" s="24">
        <f>IFNA(VLOOKUP(A2374,'TOURISM processed'!$A$2:$F$2692,5,0))</f>
        <v>793000000</v>
      </c>
      <c r="Y2374" s="24">
        <f>IFNA(VLOOKUP(A2374,'TOURISM processed'!$A$2:$F$2692,6,0))</f>
        <v>363000000</v>
      </c>
      <c r="Z2374" s="24">
        <f t="shared" si="7"/>
        <v>59.28512913</v>
      </c>
      <c r="AA2374" s="24">
        <f>IFNA(VLOOKUP(A2374,'BUSINESS processed'!A2374:J5064,5,0))</f>
        <v>0.347</v>
      </c>
      <c r="AB2374" s="24">
        <f>IFNA(VLOOKUP(A2374,'BUSINESS processed'!A2374:J5064,6,0))</f>
        <v>22</v>
      </c>
      <c r="AC2374" s="24">
        <f t="shared" si="1372"/>
        <v>0</v>
      </c>
      <c r="AD2374" s="24">
        <f>IFNA(VLOOKUP(A2374,'BUSINESS processed'!A2374:J5064,8,0))</f>
        <v>320</v>
      </c>
      <c r="AE2374" s="24">
        <f>IFNA(VLOOKUP(A2374,'BUSINESS processed'!A2374:J5064,9,0))</f>
        <v>0.061</v>
      </c>
      <c r="AF2374" s="27">
        <f>IFNA(VLOOKUP(A2374,'BUSINESS processed'!A2374:J5064,10,0))</f>
        <v>1.002</v>
      </c>
      <c r="AG2374" s="26"/>
      <c r="AH2374" s="26"/>
      <c r="AI2374" s="26"/>
      <c r="AJ2374" s="26"/>
      <c r="AK2374" s="26"/>
      <c r="AL2374" s="26"/>
      <c r="AM2374" s="26"/>
      <c r="AN2374" s="26"/>
      <c r="AO2374" s="26"/>
      <c r="AP2374" s="26"/>
      <c r="AQ2374" s="26"/>
      <c r="AR2374" s="26"/>
      <c r="AS2374" s="26"/>
      <c r="AT2374" s="26"/>
      <c r="AU2374" s="26"/>
      <c r="AV2374" s="26"/>
      <c r="AW2374" s="26"/>
      <c r="AX2374" s="26"/>
      <c r="AY2374" s="26"/>
      <c r="AZ2374" s="26"/>
      <c r="BA2374" s="26"/>
      <c r="BB2374" s="26"/>
      <c r="BC2374" s="26"/>
      <c r="BD2374" s="26"/>
      <c r="BE2374" s="26"/>
      <c r="BF2374" s="26"/>
      <c r="BG2374" s="26"/>
      <c r="BH2374" s="26"/>
    </row>
    <row r="2375">
      <c r="A2375" s="18" t="str">
        <f t="shared" si="1"/>
        <v>The Americas_El Salvador-The Americas_2008</v>
      </c>
      <c r="B2375" s="19" t="s">
        <v>258</v>
      </c>
      <c r="C2375" s="20" t="s">
        <v>278</v>
      </c>
      <c r="D2375" s="21" t="s">
        <v>87</v>
      </c>
      <c r="E2375" s="22">
        <v>2.1431E10</v>
      </c>
      <c r="F2375" s="22">
        <f t="shared" si="2"/>
        <v>3483.70942</v>
      </c>
      <c r="G2375" s="23">
        <v>0.062</v>
      </c>
      <c r="H2375" s="23">
        <v>216.0</v>
      </c>
      <c r="I2375" s="39">
        <f t="shared" si="1374"/>
        <v>0.14</v>
      </c>
      <c r="J2375" s="24">
        <f>IFNA(VLOOKUP(A2375,'ENERGY processed'!$A$2:$H$2692,7,0),"")</f>
        <v>4232</v>
      </c>
      <c r="K2375" s="24">
        <f t="shared" si="3"/>
        <v>0.0006879314201</v>
      </c>
      <c r="L2375" s="24">
        <f>IFNA(VLOOKUP(A2375,'ENERGY processed'!$A$2:$H$2692,8,0),"")</f>
        <v>6040</v>
      </c>
      <c r="M2375" s="24">
        <f t="shared" si="5"/>
        <v>0.0009818302877</v>
      </c>
      <c r="N2375" s="24">
        <f>IFNA(VLOOKUP(A2375,'HUMAN RESOURCES processed'!$A$2:$M$2692,5,0))</f>
        <v>0.021</v>
      </c>
      <c r="O2375" s="24">
        <f>IFNA(VLOOKUP(A2375,'HUMAN RESOURCES processed'!$A$2:$M$2692,6,0))</f>
        <v>0.017</v>
      </c>
      <c r="P2375" s="24">
        <f>IFNA(VLOOKUP(A2375,'HUMAN RESOURCES processed'!$A$2:$M$2692,7,0))</f>
        <v>76</v>
      </c>
      <c r="Q2375" s="24">
        <f>IFNA(VLOOKUP(A2375,'HUMAN RESOURCES processed'!$A$2:$M$2692,8,0))</f>
        <v>67</v>
      </c>
      <c r="R2375" s="24">
        <f t="shared" si="6"/>
        <v>71.5</v>
      </c>
      <c r="S2375" s="24">
        <f>IFNA(VLOOKUP(A2375,'HUMAN RESOURCES processed'!$A$2:$M$2692,9,0))</f>
        <v>0.336</v>
      </c>
      <c r="T2375" s="24">
        <f>IFNA(VLOOKUP(A2375,'HUMAN RESOURCES processed'!$A$2:$M$2692,10,0))</f>
        <v>0.598</v>
      </c>
      <c r="U2375" s="24">
        <f>IFNA(VLOOKUP(A2375,'HUMAN RESOURCES processed'!$A$2:$M$2692,11,0))</f>
        <v>0.066</v>
      </c>
      <c r="V2375" s="24">
        <f>IFNA(VLOOKUP(A2375,'HUMAN RESOURCES processed'!$A$2:$M$2692,12,0))</f>
        <v>6151776</v>
      </c>
      <c r="W2375" s="24">
        <f>IFNA(VLOOKUP(A2375,'HUMAN RESOURCES processed'!$A$2:$M$2692,13,0))</f>
        <v>0.633</v>
      </c>
      <c r="X2375" s="24">
        <f>IFNA(VLOOKUP(A2375,'TOURISM processed'!$A$2:$F$2692,5,0))</f>
        <v>711000000</v>
      </c>
      <c r="Y2375" s="24">
        <f>IFNA(VLOOKUP(A2375,'TOURISM processed'!$A$2:$F$2692,6,0))</f>
        <v>326000000</v>
      </c>
      <c r="Z2375" s="24">
        <f t="shared" si="7"/>
        <v>52.99282679</v>
      </c>
      <c r="AA2375" s="24">
        <f>IFNA(VLOOKUP(A2375,'BUSINESS processed'!A2375:J5065,5,0))</f>
        <v>0.347</v>
      </c>
      <c r="AB2375" s="24">
        <f>IFNA(VLOOKUP(A2375,'BUSINESS processed'!A2375:J5065,6,0))</f>
        <v>17</v>
      </c>
      <c r="AC2375" s="24">
        <f t="shared" si="1372"/>
        <v>0</v>
      </c>
      <c r="AD2375" s="24">
        <f>IFNA(VLOOKUP(A2375,'BUSINESS processed'!A2375:J5065,8,0))</f>
        <v>320</v>
      </c>
      <c r="AE2375" s="24">
        <f>IFNA(VLOOKUP(A2375,'BUSINESS processed'!A2375:J5065,9,0))</f>
        <v>0.101</v>
      </c>
      <c r="AF2375" s="27">
        <f>IFNA(VLOOKUP(A2375,'BUSINESS processed'!A2375:J5065,10,0))</f>
        <v>1.13</v>
      </c>
      <c r="AG2375" s="26"/>
      <c r="AH2375" s="26"/>
      <c r="AI2375" s="26"/>
      <c r="AJ2375" s="26"/>
      <c r="AK2375" s="26"/>
      <c r="AL2375" s="26"/>
      <c r="AM2375" s="26"/>
      <c r="AN2375" s="26"/>
      <c r="AO2375" s="26"/>
      <c r="AP2375" s="26"/>
      <c r="AQ2375" s="26"/>
      <c r="AR2375" s="26"/>
      <c r="AS2375" s="26"/>
      <c r="AT2375" s="26"/>
      <c r="AU2375" s="26"/>
      <c r="AV2375" s="26"/>
      <c r="AW2375" s="26"/>
      <c r="AX2375" s="26"/>
      <c r="AY2375" s="26"/>
      <c r="AZ2375" s="26"/>
      <c r="BA2375" s="26"/>
      <c r="BB2375" s="26"/>
      <c r="BC2375" s="26"/>
      <c r="BD2375" s="26"/>
      <c r="BE2375" s="26"/>
      <c r="BF2375" s="26"/>
      <c r="BG2375" s="26"/>
      <c r="BH2375" s="26"/>
    </row>
    <row r="2376">
      <c r="A2376" s="18" t="str">
        <f t="shared" si="1"/>
        <v>The Americas_El Salvador-The Americas_2009</v>
      </c>
      <c r="B2376" s="19" t="s">
        <v>258</v>
      </c>
      <c r="C2376" s="20" t="s">
        <v>278</v>
      </c>
      <c r="D2376" s="21" t="s">
        <v>88</v>
      </c>
      <c r="E2376" s="22">
        <v>2.0661E10</v>
      </c>
      <c r="F2376" s="22">
        <f t="shared" si="2"/>
        <v>3341.320201</v>
      </c>
      <c r="G2376" s="23">
        <v>0.068</v>
      </c>
      <c r="H2376" s="23">
        <v>228.0</v>
      </c>
      <c r="I2376" s="39">
        <f t="shared" si="1374"/>
        <v>0.14</v>
      </c>
      <c r="J2376" s="24">
        <f>IFNA(VLOOKUP(A2376,'ENERGY processed'!$A$2:$H$2692,7,0),"")</f>
        <v>4193</v>
      </c>
      <c r="K2376" s="24">
        <f t="shared" si="3"/>
        <v>0.0006780966847</v>
      </c>
      <c r="L2376" s="24">
        <f>IFNA(VLOOKUP(A2376,'ENERGY processed'!$A$2:$H$2692,8,0),"")</f>
        <v>6148</v>
      </c>
      <c r="M2376" s="24">
        <f t="shared" si="5"/>
        <v>0.0009942614875</v>
      </c>
      <c r="N2376" s="24">
        <f>IFNA(VLOOKUP(A2376,'HUMAN RESOURCES processed'!$A$2:$M$2692,5,0))</f>
        <v>0.021</v>
      </c>
      <c r="O2376" s="24">
        <f>IFNA(VLOOKUP(A2376,'HUMAN RESOURCES processed'!$A$2:$M$2692,6,0))</f>
        <v>0.016</v>
      </c>
      <c r="P2376" s="24">
        <f>IFNA(VLOOKUP(A2376,'HUMAN RESOURCES processed'!$A$2:$M$2692,7,0))</f>
        <v>76</v>
      </c>
      <c r="Q2376" s="24">
        <f>IFNA(VLOOKUP(A2376,'HUMAN RESOURCES processed'!$A$2:$M$2692,8,0))</f>
        <v>67</v>
      </c>
      <c r="R2376" s="24">
        <f t="shared" si="6"/>
        <v>71.5</v>
      </c>
      <c r="S2376" s="24">
        <f>IFNA(VLOOKUP(A2376,'HUMAN RESOURCES processed'!$A$2:$M$2692,9,0))</f>
        <v>0.328</v>
      </c>
      <c r="T2376" s="24">
        <f>IFNA(VLOOKUP(A2376,'HUMAN RESOURCES processed'!$A$2:$M$2692,10,0))</f>
        <v>0.604</v>
      </c>
      <c r="U2376" s="24">
        <f>IFNA(VLOOKUP(A2376,'HUMAN RESOURCES processed'!$A$2:$M$2692,11,0))</f>
        <v>0.068</v>
      </c>
      <c r="V2376" s="24">
        <f>IFNA(VLOOKUP(A2376,'HUMAN RESOURCES processed'!$A$2:$M$2692,12,0))</f>
        <v>6183484</v>
      </c>
      <c r="W2376" s="24">
        <f>IFNA(VLOOKUP(A2376,'HUMAN RESOURCES processed'!$A$2:$M$2692,13,0))</f>
        <v>0.638</v>
      </c>
      <c r="X2376" s="24">
        <f>IFNA(VLOOKUP(A2376,'TOURISM processed'!$A$2:$F$2692,5,0))</f>
        <v>549000000</v>
      </c>
      <c r="Y2376" s="24">
        <f>IFNA(VLOOKUP(A2376,'TOURISM processed'!$A$2:$F$2692,6,0))</f>
        <v>253000000</v>
      </c>
      <c r="Z2376" s="24">
        <f t="shared" si="7"/>
        <v>40.91544508</v>
      </c>
      <c r="AA2376" s="24">
        <f>IFNA(VLOOKUP(A2376,'BUSINESS processed'!A2376:J5066,5,0))</f>
        <v>0.348</v>
      </c>
      <c r="AB2376" s="24">
        <f>IFNA(VLOOKUP(A2376,'BUSINESS processed'!A2376:J5066,6,0))</f>
        <v>17</v>
      </c>
      <c r="AC2376" s="24">
        <f t="shared" si="1372"/>
        <v>0</v>
      </c>
      <c r="AD2376" s="24">
        <f>IFNA(VLOOKUP(A2376,'BUSINESS processed'!A2376:J5066,8,0))</f>
        <v>320</v>
      </c>
      <c r="AE2376" s="24">
        <f>IFNA(VLOOKUP(A2376,'BUSINESS processed'!A2376:J5066,9,0))</f>
        <v>0.121</v>
      </c>
      <c r="AF2376" s="27">
        <f>IFNA(VLOOKUP(A2376,'BUSINESS processed'!A2376:J5066,10,0))</f>
        <v>1.224</v>
      </c>
      <c r="AG2376" s="26"/>
      <c r="AH2376" s="26"/>
      <c r="AI2376" s="26"/>
      <c r="AJ2376" s="26"/>
      <c r="AK2376" s="26"/>
      <c r="AL2376" s="26"/>
      <c r="AM2376" s="26"/>
      <c r="AN2376" s="26"/>
      <c r="AO2376" s="26"/>
      <c r="AP2376" s="26"/>
      <c r="AQ2376" s="26"/>
      <c r="AR2376" s="26"/>
      <c r="AS2376" s="26"/>
      <c r="AT2376" s="26"/>
      <c r="AU2376" s="26"/>
      <c r="AV2376" s="26"/>
      <c r="AW2376" s="26"/>
      <c r="AX2376" s="26"/>
      <c r="AY2376" s="26"/>
      <c r="AZ2376" s="26"/>
      <c r="BA2376" s="26"/>
      <c r="BB2376" s="26"/>
      <c r="BC2376" s="26"/>
      <c r="BD2376" s="26"/>
      <c r="BE2376" s="26"/>
      <c r="BF2376" s="26"/>
      <c r="BG2376" s="26"/>
      <c r="BH2376" s="26"/>
    </row>
    <row r="2377">
      <c r="A2377" s="18" t="str">
        <f t="shared" si="1"/>
        <v>The Americas_El Salvador-The Americas_2010</v>
      </c>
      <c r="B2377" s="19" t="s">
        <v>258</v>
      </c>
      <c r="C2377" s="20" t="s">
        <v>278</v>
      </c>
      <c r="D2377" s="21" t="s">
        <v>89</v>
      </c>
      <c r="E2377" s="22">
        <v>2.14183E10</v>
      </c>
      <c r="F2377" s="22">
        <f t="shared" si="2"/>
        <v>3444.456148</v>
      </c>
      <c r="G2377" s="23">
        <v>0.069</v>
      </c>
      <c r="H2377" s="23">
        <v>238.0</v>
      </c>
      <c r="I2377" s="39">
        <f t="shared" si="1374"/>
        <v>0.14</v>
      </c>
      <c r="J2377" s="24">
        <f>IFNA(VLOOKUP(A2377,'ENERGY processed'!$A$2:$H$2692,7,0),"")</f>
        <v>4735</v>
      </c>
      <c r="K2377" s="24">
        <f t="shared" si="3"/>
        <v>0.0007614749939</v>
      </c>
      <c r="L2377" s="24">
        <f>IFNA(VLOOKUP(A2377,'ENERGY processed'!$A$2:$H$2692,8,0),"")</f>
        <v>6846</v>
      </c>
      <c r="M2377" s="24">
        <f t="shared" si="5"/>
        <v>0.001100962578</v>
      </c>
      <c r="N2377" s="24">
        <f>IFNA(VLOOKUP(A2377,'HUMAN RESOURCES processed'!$A$2:$M$2692,5,0))</f>
        <v>0.02</v>
      </c>
      <c r="O2377" s="24">
        <f>IFNA(VLOOKUP(A2377,'HUMAN RESOURCES processed'!$A$2:$M$2692,6,0))</f>
        <v>0.015</v>
      </c>
      <c r="P2377" s="24">
        <f>IFNA(VLOOKUP(A2377,'HUMAN RESOURCES processed'!$A$2:$M$2692,7,0))</f>
        <v>76</v>
      </c>
      <c r="Q2377" s="24">
        <f>IFNA(VLOOKUP(A2377,'HUMAN RESOURCES processed'!$A$2:$M$2692,8,0))</f>
        <v>67</v>
      </c>
      <c r="R2377" s="24">
        <f t="shared" si="6"/>
        <v>71.5</v>
      </c>
      <c r="S2377" s="24">
        <f>IFNA(VLOOKUP(A2377,'HUMAN RESOURCES processed'!$A$2:$M$2692,9,0))</f>
        <v>0.321</v>
      </c>
      <c r="T2377" s="24">
        <f>IFNA(VLOOKUP(A2377,'HUMAN RESOURCES processed'!$A$2:$M$2692,10,0))</f>
        <v>0.61</v>
      </c>
      <c r="U2377" s="24">
        <f>IFNA(VLOOKUP(A2377,'HUMAN RESOURCES processed'!$A$2:$M$2692,11,0))</f>
        <v>0.069</v>
      </c>
      <c r="V2377" s="24">
        <f>IFNA(VLOOKUP(A2377,'HUMAN RESOURCES processed'!$A$2:$M$2692,12,0))</f>
        <v>6218195</v>
      </c>
      <c r="W2377" s="24">
        <f>IFNA(VLOOKUP(A2377,'HUMAN RESOURCES processed'!$A$2:$M$2692,13,0))</f>
        <v>0.643</v>
      </c>
      <c r="X2377" s="24">
        <f>IFNA(VLOOKUP(A2377,'TOURISM processed'!$A$2:$F$2692,5,0))</f>
        <v>646000000</v>
      </c>
      <c r="Y2377" s="24">
        <f>IFNA(VLOOKUP(A2377,'TOURISM processed'!$A$2:$F$2692,6,0))</f>
        <v>280000000</v>
      </c>
      <c r="Z2377" s="24">
        <f t="shared" si="7"/>
        <v>45.02914431</v>
      </c>
      <c r="AA2377" s="24">
        <f>IFNA(VLOOKUP(A2377,'BUSINESS processed'!A2377:J5067,5,0))</f>
        <v>0.348</v>
      </c>
      <c r="AB2377" s="24">
        <f>IFNA(VLOOKUP(A2377,'BUSINESS processed'!A2377:J5067,6,0))</f>
        <v>17</v>
      </c>
      <c r="AC2377" s="24">
        <f t="shared" si="1372"/>
        <v>0</v>
      </c>
      <c r="AD2377" s="24">
        <f>IFNA(VLOOKUP(A2377,'BUSINESS processed'!A2377:J5067,8,0))</f>
        <v>320</v>
      </c>
      <c r="AE2377" s="24">
        <f>IFNA(VLOOKUP(A2377,'BUSINESS processed'!A2377:J5067,9,0))</f>
        <v>0.159</v>
      </c>
      <c r="AF2377" s="27">
        <f>IFNA(VLOOKUP(A2377,'BUSINESS processed'!A2377:J5067,10,0))</f>
        <v>1.238</v>
      </c>
      <c r="AG2377" s="26"/>
      <c r="AH2377" s="26"/>
      <c r="AI2377" s="26"/>
      <c r="AJ2377" s="26"/>
      <c r="AK2377" s="26"/>
      <c r="AL2377" s="26"/>
      <c r="AM2377" s="26"/>
      <c r="AN2377" s="26"/>
      <c r="AO2377" s="26"/>
      <c r="AP2377" s="26"/>
      <c r="AQ2377" s="26"/>
      <c r="AR2377" s="26"/>
      <c r="AS2377" s="26"/>
      <c r="AT2377" s="26"/>
      <c r="AU2377" s="26"/>
      <c r="AV2377" s="26"/>
      <c r="AW2377" s="26"/>
      <c r="AX2377" s="26"/>
      <c r="AY2377" s="26"/>
      <c r="AZ2377" s="26"/>
      <c r="BA2377" s="26"/>
      <c r="BB2377" s="26"/>
      <c r="BC2377" s="26"/>
      <c r="BD2377" s="26"/>
      <c r="BE2377" s="26"/>
      <c r="BF2377" s="26"/>
      <c r="BG2377" s="26"/>
      <c r="BH2377" s="26"/>
    </row>
    <row r="2378">
      <c r="A2378" s="18" t="str">
        <f t="shared" si="1"/>
        <v>The Americas_El Salvador-The Americas_2011</v>
      </c>
      <c r="B2378" s="19" t="s">
        <v>258</v>
      </c>
      <c r="C2378" s="20" t="s">
        <v>278</v>
      </c>
      <c r="D2378" s="21" t="s">
        <v>90</v>
      </c>
      <c r="E2378" s="22">
        <v>2.3139E10</v>
      </c>
      <c r="F2378" s="22">
        <f t="shared" si="2"/>
        <v>3698.546188</v>
      </c>
      <c r="G2378" s="23">
        <v>0.068</v>
      </c>
      <c r="H2378" s="23">
        <v>252.0</v>
      </c>
      <c r="I2378" s="39">
        <f t="shared" si="1374"/>
        <v>0.14</v>
      </c>
      <c r="J2378" s="24">
        <f t="shared" ref="J2378:J2379" si="1375">IF(AND( C2378=C2377,D2378&gt;D2377),J2377,"")</f>
        <v>4735</v>
      </c>
      <c r="K2378" s="24">
        <f t="shared" si="3"/>
        <v>0.0007568441246</v>
      </c>
      <c r="L2378" s="24">
        <f t="shared" ref="L2378:L2381" si="1376">IF(AND(C2378=C2377,C2378&gt;C2377),C2377,0)</f>
        <v>0</v>
      </c>
      <c r="M2378" s="24">
        <f t="shared" si="5"/>
        <v>0</v>
      </c>
      <c r="N2378" s="24">
        <f>IFNA(VLOOKUP(A2378,'HUMAN RESOURCES processed'!$A$2:$M$2692,5,0))</f>
        <v>0.02</v>
      </c>
      <c r="O2378" s="24">
        <f>IFNA(VLOOKUP(A2378,'HUMAN RESOURCES processed'!$A$2:$M$2692,6,0))</f>
        <v>0.015</v>
      </c>
      <c r="P2378" s="24">
        <f>IFNA(VLOOKUP(A2378,'HUMAN RESOURCES processed'!$A$2:$M$2692,7,0))</f>
        <v>77</v>
      </c>
      <c r="Q2378" s="24">
        <f>IFNA(VLOOKUP(A2378,'HUMAN RESOURCES processed'!$A$2:$M$2692,8,0))</f>
        <v>67</v>
      </c>
      <c r="R2378" s="24">
        <f t="shared" si="6"/>
        <v>72</v>
      </c>
      <c r="S2378" s="24">
        <f>IFNA(VLOOKUP(A2378,'HUMAN RESOURCES processed'!$A$2:$M$2692,9,0))</f>
        <v>0.313</v>
      </c>
      <c r="T2378" s="24">
        <f>IFNA(VLOOKUP(A2378,'HUMAN RESOURCES processed'!$A$2:$M$2692,10,0))</f>
        <v>0.617</v>
      </c>
      <c r="U2378" s="24">
        <f>IFNA(VLOOKUP(A2378,'HUMAN RESOURCES processed'!$A$2:$M$2692,11,0))</f>
        <v>0.07</v>
      </c>
      <c r="V2378" s="24">
        <f>IFNA(VLOOKUP(A2378,'HUMAN RESOURCES processed'!$A$2:$M$2692,12,0))</f>
        <v>6256242</v>
      </c>
      <c r="W2378" s="24">
        <f>IFNA(VLOOKUP(A2378,'HUMAN RESOURCES processed'!$A$2:$M$2692,13,0))</f>
        <v>0.648</v>
      </c>
      <c r="X2378" s="24">
        <f>IFNA(VLOOKUP(A2378,'TOURISM processed'!$A$2:$F$2692,5,0))</f>
        <v>729000000</v>
      </c>
      <c r="Y2378" s="24">
        <f>IFNA(VLOOKUP(A2378,'TOURISM processed'!$A$2:$F$2692,6,0))</f>
        <v>244000000</v>
      </c>
      <c r="Z2378" s="24">
        <f t="shared" si="7"/>
        <v>39.00104887</v>
      </c>
      <c r="AA2378" s="24">
        <f>IFNA(VLOOKUP(A2378,'BUSINESS processed'!A2378:J5068,5,0))</f>
        <v>0.348</v>
      </c>
      <c r="AB2378" s="24">
        <f>IFNA(VLOOKUP(A2378,'BUSINESS processed'!A2378:J5068,6,0))</f>
        <v>17</v>
      </c>
      <c r="AC2378" s="24">
        <f t="shared" si="1372"/>
        <v>0</v>
      </c>
      <c r="AD2378" s="24">
        <f>IFNA(VLOOKUP(A2378,'BUSINESS processed'!A2378:J5068,8,0))</f>
        <v>320</v>
      </c>
      <c r="AE2378" s="24">
        <f>IFNA(VLOOKUP(A2378,'BUSINESS processed'!A2378:J5068,9,0))</f>
        <v>0.189</v>
      </c>
      <c r="AF2378" s="27">
        <f>IFNA(VLOOKUP(A2378,'BUSINESS processed'!A2378:J5068,10,0))</f>
        <v>1.329</v>
      </c>
      <c r="AG2378" s="26"/>
      <c r="AH2378" s="26"/>
      <c r="AI2378" s="26"/>
      <c r="AJ2378" s="26"/>
      <c r="AK2378" s="26"/>
      <c r="AL2378" s="26"/>
      <c r="AM2378" s="26"/>
      <c r="AN2378" s="26"/>
      <c r="AO2378" s="26"/>
      <c r="AP2378" s="26"/>
      <c r="AQ2378" s="26"/>
      <c r="AR2378" s="26"/>
      <c r="AS2378" s="26"/>
      <c r="AT2378" s="26"/>
      <c r="AU2378" s="26"/>
      <c r="AV2378" s="26"/>
      <c r="AW2378" s="26"/>
      <c r="AX2378" s="26"/>
      <c r="AY2378" s="26"/>
      <c r="AZ2378" s="26"/>
      <c r="BA2378" s="26"/>
      <c r="BB2378" s="26"/>
      <c r="BC2378" s="26"/>
      <c r="BD2378" s="26"/>
      <c r="BE2378" s="26"/>
      <c r="BF2378" s="26"/>
      <c r="BG2378" s="26"/>
      <c r="BH2378" s="26"/>
    </row>
    <row r="2379">
      <c r="A2379" s="18" t="str">
        <f t="shared" si="1"/>
        <v>The Americas_El Salvador-The Americas_2012</v>
      </c>
      <c r="B2379" s="19" t="s">
        <v>258</v>
      </c>
      <c r="C2379" s="20" t="s">
        <v>278</v>
      </c>
      <c r="D2379" s="21" t="s">
        <v>91</v>
      </c>
      <c r="E2379" s="22">
        <v>2.38136E10</v>
      </c>
      <c r="F2379" s="22">
        <f t="shared" si="2"/>
        <v>3781.500729</v>
      </c>
      <c r="G2379" s="23">
        <v>0.067</v>
      </c>
      <c r="H2379" s="23">
        <v>254.0</v>
      </c>
      <c r="I2379" s="39">
        <f t="shared" si="1374"/>
        <v>0.14</v>
      </c>
      <c r="J2379" s="24">
        <f t="shared" si="1375"/>
        <v>4735</v>
      </c>
      <c r="K2379" s="24">
        <f t="shared" si="3"/>
        <v>0.0007518983249</v>
      </c>
      <c r="L2379" s="24">
        <f t="shared" si="1376"/>
        <v>0</v>
      </c>
      <c r="M2379" s="24">
        <f t="shared" si="5"/>
        <v>0</v>
      </c>
      <c r="N2379" s="24">
        <f>IFNA(VLOOKUP(A2379,'HUMAN RESOURCES processed'!$A$2:$M$2692,5,0))</f>
        <v>0.02</v>
      </c>
      <c r="O2379" s="24">
        <f>IFNA(VLOOKUP(A2379,'HUMAN RESOURCES processed'!$A$2:$M$2692,6,0))</f>
        <v>0.014</v>
      </c>
      <c r="P2379" s="24">
        <f>IFNA(VLOOKUP(A2379,'HUMAN RESOURCES processed'!$A$2:$M$2692,7,0))</f>
        <v>77</v>
      </c>
      <c r="Q2379" s="24">
        <f>IFNA(VLOOKUP(A2379,'HUMAN RESOURCES processed'!$A$2:$M$2692,8,0))</f>
        <v>68</v>
      </c>
      <c r="R2379" s="24">
        <f t="shared" si="6"/>
        <v>72.5</v>
      </c>
      <c r="S2379" s="24">
        <f>IFNA(VLOOKUP(A2379,'HUMAN RESOURCES processed'!$A$2:$M$2692,9,0))</f>
        <v>0.306</v>
      </c>
      <c r="T2379" s="24">
        <f>IFNA(VLOOKUP(A2379,'HUMAN RESOURCES processed'!$A$2:$M$2692,10,0))</f>
        <v>0.623</v>
      </c>
      <c r="U2379" s="24">
        <f>IFNA(VLOOKUP(A2379,'HUMAN RESOURCES processed'!$A$2:$M$2692,11,0))</f>
        <v>0.071</v>
      </c>
      <c r="V2379" s="24">
        <f>IFNA(VLOOKUP(A2379,'HUMAN RESOURCES processed'!$A$2:$M$2692,12,0))</f>
        <v>6297394</v>
      </c>
      <c r="W2379" s="24">
        <f>IFNA(VLOOKUP(A2379,'HUMAN RESOURCES processed'!$A$2:$M$2692,13,0))</f>
        <v>0.653</v>
      </c>
      <c r="X2379" s="24">
        <f>IFNA(VLOOKUP(A2379,'TOURISM processed'!$A$2:$F$2692,5,0))</f>
        <v>894000000</v>
      </c>
      <c r="Y2379" s="24">
        <f>IFNA(VLOOKUP(A2379,'TOURISM processed'!$A$2:$F$2692,6,0))</f>
        <v>286000000</v>
      </c>
      <c r="Z2379" s="24">
        <f t="shared" si="7"/>
        <v>45.4156116</v>
      </c>
      <c r="AA2379" s="24">
        <f>IFNA(VLOOKUP(A2379,'BUSINESS processed'!A2379:J5069,5,0))</f>
        <v>0.348</v>
      </c>
      <c r="AB2379" s="24">
        <f>IFNA(VLOOKUP(A2379,'BUSINESS processed'!A2379:J5069,6,0))</f>
        <v>17</v>
      </c>
      <c r="AC2379" s="24">
        <f>IFNA(VLOOKUP(A2379,'BUSINESS processed'!A2379:J5069,7,0))</f>
        <v>115</v>
      </c>
      <c r="AD2379" s="24">
        <f>IFNA(VLOOKUP(A2379,'BUSINESS processed'!A2379:J5069,8,0))</f>
        <v>320</v>
      </c>
      <c r="AE2379" s="24">
        <f>IFNA(VLOOKUP(A2379,'BUSINESS processed'!A2379:J5069,9,0))</f>
        <v>0.203</v>
      </c>
      <c r="AF2379" s="27">
        <f>IFNA(VLOOKUP(A2379,'BUSINESS processed'!A2379:J5069,10,0))</f>
        <v>1.373</v>
      </c>
      <c r="AG2379" s="26"/>
      <c r="AH2379" s="26"/>
      <c r="AI2379" s="26"/>
      <c r="AJ2379" s="26"/>
      <c r="AK2379" s="26"/>
      <c r="AL2379" s="26"/>
      <c r="AM2379" s="26"/>
      <c r="AN2379" s="26"/>
      <c r="AO2379" s="26"/>
      <c r="AP2379" s="26"/>
      <c r="AQ2379" s="26"/>
      <c r="AR2379" s="26"/>
      <c r="AS2379" s="26"/>
      <c r="AT2379" s="26"/>
      <c r="AU2379" s="26"/>
      <c r="AV2379" s="26"/>
      <c r="AW2379" s="26"/>
      <c r="AX2379" s="26"/>
      <c r="AY2379" s="26"/>
      <c r="AZ2379" s="26"/>
      <c r="BA2379" s="26"/>
      <c r="BB2379" s="26"/>
      <c r="BC2379" s="26"/>
      <c r="BD2379" s="26"/>
      <c r="BE2379" s="26"/>
      <c r="BF2379" s="26"/>
      <c r="BG2379" s="26"/>
      <c r="BH2379" s="26"/>
    </row>
    <row r="2380">
      <c r="A2380" s="18" t="str">
        <f t="shared" si="1"/>
        <v>The Americas_Greenland-The Americas_2000</v>
      </c>
      <c r="B2380" s="19" t="s">
        <v>258</v>
      </c>
      <c r="C2380" s="20" t="s">
        <v>279</v>
      </c>
      <c r="D2380" s="21" t="s">
        <v>70</v>
      </c>
      <c r="E2380" s="22">
        <v>1.068024994E9</v>
      </c>
      <c r="F2380" s="22">
        <f t="shared" si="2"/>
        <v>19004.00345</v>
      </c>
      <c r="G2380" s="39">
        <f t="shared" ref="G2380:G2392" si="1377">IF(AND(C2380=C2379,D2380&gt;D2379),G2379,0)</f>
        <v>0</v>
      </c>
      <c r="H2380" s="39">
        <f t="shared" ref="H2380:H2392" si="1378">IF(AND(C2380=C2379,C2380&gt;C2379),C2379,0)</f>
        <v>0</v>
      </c>
      <c r="I2380" s="39">
        <f t="shared" ref="I2380:I2392" si="1379">IF(AND(C2380=C2379,D2380&gt;D2379),I2379,0)</f>
        <v>0</v>
      </c>
      <c r="J2380" s="24">
        <f t="shared" ref="J2380:J2397" si="1380">IF(AND( C2380=C2379,D2380&gt;D2379),J2379,0)</f>
        <v>0</v>
      </c>
      <c r="K2380" s="24">
        <f t="shared" si="3"/>
        <v>0</v>
      </c>
      <c r="L2380" s="24">
        <f t="shared" si="1376"/>
        <v>0</v>
      </c>
      <c r="M2380" s="24">
        <f t="shared" si="5"/>
        <v>0</v>
      </c>
      <c r="N2380" s="24">
        <f>IFNA(VLOOKUP(A2380,'HUMAN RESOURCES processed'!$A$2:$M$2692,5,0))</f>
        <v>0.016</v>
      </c>
      <c r="O2380" s="24">
        <f t="shared" ref="O2380:O2392" si="1381">IF(AND(C2380=C2379,D2380&gt;806),O2379,0)</f>
        <v>0</v>
      </c>
      <c r="P2380" s="24">
        <f>IFNA(VLOOKUP(A2380,'HUMAN RESOURCES processed'!$A$2:$M$2692,7,0))</f>
        <v>70</v>
      </c>
      <c r="Q2380" s="24">
        <f>IFNA(VLOOKUP(A2380,'HUMAN RESOURCES processed'!$A$2:$M$2692,8,0))</f>
        <v>64</v>
      </c>
      <c r="R2380" s="24">
        <f t="shared" si="6"/>
        <v>67</v>
      </c>
      <c r="S2380" s="24">
        <f t="shared" ref="S2380:S2392" si="1382">IF(AND(C2380=C2379,D2380&gt;D2379),S2379,0)</f>
        <v>0</v>
      </c>
      <c r="T2380" s="24">
        <f t="shared" ref="T2380:T2392" si="1383">IF(AND(C2380=C2379,D2380&gt;D2379),T2379,0)</f>
        <v>0</v>
      </c>
      <c r="U2380" s="24">
        <f t="shared" ref="U2380:U2392" si="1384">IF(AND(C2380=C2379,D2380&gt;D2379),U2379,0)</f>
        <v>0</v>
      </c>
      <c r="V2380" s="24">
        <f>IFNA(VLOOKUP(A2380,'HUMAN RESOURCES processed'!$A$2:$M$2692,12,0))</f>
        <v>56200</v>
      </c>
      <c r="W2380" s="24">
        <f>IFNA(VLOOKUP(A2380,'HUMAN RESOURCES processed'!$A$2:$M$2692,13,0))</f>
        <v>0.816</v>
      </c>
      <c r="X2380" s="24">
        <f t="shared" ref="X2380:X2392" si="1385">IF(AND(C2380=C2379,D2380&gt;D2379),X2379,0)</f>
        <v>0</v>
      </c>
      <c r="Y2380" s="24">
        <f t="shared" ref="Y2380:Y2392" si="1386">IF(AND(C2380=C2379,D2380&gt;D2379),Y2379,0)</f>
        <v>0</v>
      </c>
      <c r="Z2380" s="24">
        <f t="shared" si="7"/>
        <v>0</v>
      </c>
      <c r="AA2380" s="24">
        <f t="shared" ref="AA2380:AA2397" si="1387">IF(AND(C2380=C2379,D2380&gt;D2379),AA2379,0)</f>
        <v>0</v>
      </c>
      <c r="AB2380" s="24">
        <f t="shared" ref="AB2380:AB2397" si="1388">IF(AND(C2380=C2379,D2380&gt;D2379),AB2379,0)</f>
        <v>0</v>
      </c>
      <c r="AC2380" s="24">
        <f t="shared" ref="AC2380:AC2404" si="1389">IF(AND(C2380=C2379,D2380&gt;D2379),AC2379,0)</f>
        <v>0</v>
      </c>
      <c r="AD2380" s="24">
        <f t="shared" ref="AD2380:AD2397" si="1390">IF(AND(C2380=C2379,D2380&gt;D2379),AD2379,0)</f>
        <v>0</v>
      </c>
      <c r="AE2380" s="24">
        <f>IFNA(VLOOKUP(A2380,'BUSINESS processed'!A2380:J5070,9,0))</f>
        <v>0.317</v>
      </c>
      <c r="AF2380" s="27">
        <f>IFNA(VLOOKUP(A2380,'BUSINESS processed'!A2380:J5070,10,0))</f>
        <v>0.269</v>
      </c>
      <c r="AG2380" s="26"/>
      <c r="AH2380" s="26"/>
      <c r="AI2380" s="26"/>
      <c r="AJ2380" s="26"/>
      <c r="AK2380" s="26"/>
      <c r="AL2380" s="26"/>
      <c r="AM2380" s="26"/>
      <c r="AN2380" s="26"/>
      <c r="AO2380" s="26"/>
      <c r="AP2380" s="26"/>
      <c r="AQ2380" s="26"/>
      <c r="AR2380" s="26"/>
      <c r="AS2380" s="26"/>
      <c r="AT2380" s="26"/>
      <c r="AU2380" s="26"/>
      <c r="AV2380" s="26"/>
      <c r="AW2380" s="26"/>
      <c r="AX2380" s="26"/>
      <c r="AY2380" s="26"/>
      <c r="AZ2380" s="26"/>
      <c r="BA2380" s="26"/>
      <c r="BB2380" s="26"/>
      <c r="BC2380" s="26"/>
      <c r="BD2380" s="26"/>
      <c r="BE2380" s="26"/>
      <c r="BF2380" s="26"/>
      <c r="BG2380" s="26"/>
      <c r="BH2380" s="26"/>
    </row>
    <row r="2381">
      <c r="A2381" s="18" t="str">
        <f t="shared" si="1"/>
        <v>The Americas_Greenland-The Americas_2001</v>
      </c>
      <c r="B2381" s="19" t="s">
        <v>258</v>
      </c>
      <c r="C2381" s="20" t="s">
        <v>279</v>
      </c>
      <c r="D2381" s="21" t="s">
        <v>71</v>
      </c>
      <c r="E2381" s="22">
        <v>1.086170639E9</v>
      </c>
      <c r="F2381" s="22">
        <f t="shared" si="2"/>
        <v>19275.43281</v>
      </c>
      <c r="G2381" s="39">
        <f t="shared" si="1377"/>
        <v>0</v>
      </c>
      <c r="H2381" s="39">
        <f t="shared" si="1378"/>
        <v>0</v>
      </c>
      <c r="I2381" s="39">
        <f t="shared" si="1379"/>
        <v>0</v>
      </c>
      <c r="J2381" s="24">
        <f t="shared" si="1380"/>
        <v>0</v>
      </c>
      <c r="K2381" s="24">
        <f t="shared" si="3"/>
        <v>0</v>
      </c>
      <c r="L2381" s="24">
        <f t="shared" si="1376"/>
        <v>0</v>
      </c>
      <c r="M2381" s="24">
        <f t="shared" si="5"/>
        <v>0</v>
      </c>
      <c r="N2381" s="24">
        <f>IFNA(VLOOKUP(A2381,'HUMAN RESOURCES processed'!$A$2:$M$2692,5,0))</f>
        <v>0.017</v>
      </c>
      <c r="O2381" s="24">
        <f t="shared" si="1381"/>
        <v>0</v>
      </c>
      <c r="P2381" s="24">
        <f>IFNA(VLOOKUP(A2381,'HUMAN RESOURCES processed'!$A$2:$M$2692,7,0))</f>
        <v>70</v>
      </c>
      <c r="Q2381" s="24">
        <f>IFNA(VLOOKUP(A2381,'HUMAN RESOURCES processed'!$A$2:$M$2692,8,0))</f>
        <v>65</v>
      </c>
      <c r="R2381" s="24">
        <f t="shared" si="6"/>
        <v>67.5</v>
      </c>
      <c r="S2381" s="24">
        <f t="shared" si="1382"/>
        <v>0</v>
      </c>
      <c r="T2381" s="24">
        <f t="shared" si="1383"/>
        <v>0</v>
      </c>
      <c r="U2381" s="24">
        <f t="shared" si="1384"/>
        <v>0</v>
      </c>
      <c r="V2381" s="24">
        <f>IFNA(VLOOKUP(A2381,'HUMAN RESOURCES processed'!$A$2:$M$2692,12,0))</f>
        <v>56350</v>
      </c>
      <c r="W2381" s="24">
        <f>IFNA(VLOOKUP(A2381,'HUMAN RESOURCES processed'!$A$2:$M$2692,13,0))</f>
        <v>0.818</v>
      </c>
      <c r="X2381" s="24">
        <f t="shared" si="1385"/>
        <v>0</v>
      </c>
      <c r="Y2381" s="24">
        <f t="shared" si="1386"/>
        <v>0</v>
      </c>
      <c r="Z2381" s="24">
        <f t="shared" si="7"/>
        <v>0</v>
      </c>
      <c r="AA2381" s="24">
        <f t="shared" si="1387"/>
        <v>0</v>
      </c>
      <c r="AB2381" s="24">
        <f t="shared" si="1388"/>
        <v>0</v>
      </c>
      <c r="AC2381" s="24">
        <f t="shared" si="1389"/>
        <v>0</v>
      </c>
      <c r="AD2381" s="24">
        <f t="shared" si="1390"/>
        <v>0</v>
      </c>
      <c r="AE2381" s="24">
        <f>IFNA(VLOOKUP(A2381,'BUSINESS processed'!A2381:J5071,9,0))</f>
        <v>0.355</v>
      </c>
      <c r="AF2381" s="27">
        <f>IFNA(VLOOKUP(A2381,'BUSINESS processed'!A2381:J5071,10,0))</f>
        <v>0.282</v>
      </c>
      <c r="AG2381" s="26"/>
      <c r="AH2381" s="26"/>
      <c r="AI2381" s="26"/>
      <c r="AJ2381" s="26"/>
      <c r="AK2381" s="26"/>
      <c r="AL2381" s="26"/>
      <c r="AM2381" s="26"/>
      <c r="AN2381" s="26"/>
      <c r="AO2381" s="26"/>
      <c r="AP2381" s="26"/>
      <c r="AQ2381" s="26"/>
      <c r="AR2381" s="26"/>
      <c r="AS2381" s="26"/>
      <c r="AT2381" s="26"/>
      <c r="AU2381" s="26"/>
      <c r="AV2381" s="26"/>
      <c r="AW2381" s="26"/>
      <c r="AX2381" s="26"/>
      <c r="AY2381" s="26"/>
      <c r="AZ2381" s="26"/>
      <c r="BA2381" s="26"/>
      <c r="BB2381" s="26"/>
      <c r="BC2381" s="26"/>
      <c r="BD2381" s="26"/>
      <c r="BE2381" s="26"/>
      <c r="BF2381" s="26"/>
      <c r="BG2381" s="26"/>
      <c r="BH2381" s="26"/>
    </row>
    <row r="2382">
      <c r="A2382" s="18" t="str">
        <f t="shared" si="1"/>
        <v>The Americas_Greenland-The Americas_2002</v>
      </c>
      <c r="B2382" s="19" t="s">
        <v>258</v>
      </c>
      <c r="C2382" s="20" t="s">
        <v>279</v>
      </c>
      <c r="D2382" s="21" t="s">
        <v>72</v>
      </c>
      <c r="E2382" s="22">
        <v>1.169136691E9</v>
      </c>
      <c r="F2382" s="22">
        <f t="shared" si="2"/>
        <v>20652.84126</v>
      </c>
      <c r="G2382" s="39">
        <f t="shared" si="1377"/>
        <v>0</v>
      </c>
      <c r="H2382" s="39">
        <f t="shared" si="1378"/>
        <v>0</v>
      </c>
      <c r="I2382" s="39">
        <f t="shared" si="1379"/>
        <v>0</v>
      </c>
      <c r="J2382" s="24">
        <f t="shared" si="1380"/>
        <v>0</v>
      </c>
      <c r="K2382" s="24">
        <f t="shared" si="3"/>
        <v>0</v>
      </c>
      <c r="L2382" s="24">
        <f>IFNA(VLOOKUP(A2382,'ENERGY processed'!$A$2:$H$2692,8,0),"")</f>
        <v>634</v>
      </c>
      <c r="M2382" s="24">
        <f t="shared" si="5"/>
        <v>0.01119963257</v>
      </c>
      <c r="N2382" s="24">
        <f>IFNA(VLOOKUP(A2382,'HUMAN RESOURCES processed'!$A$2:$M$2692,5,0))</f>
        <v>0.017</v>
      </c>
      <c r="O2382" s="24">
        <f t="shared" si="1381"/>
        <v>0</v>
      </c>
      <c r="P2382" s="24">
        <f>IFNA(VLOOKUP(A2382,'HUMAN RESOURCES processed'!$A$2:$M$2692,7,0))</f>
        <v>71</v>
      </c>
      <c r="Q2382" s="24">
        <f>IFNA(VLOOKUP(A2382,'HUMAN RESOURCES processed'!$A$2:$M$2692,8,0))</f>
        <v>65</v>
      </c>
      <c r="R2382" s="24">
        <f t="shared" si="6"/>
        <v>68</v>
      </c>
      <c r="S2382" s="24">
        <f t="shared" si="1382"/>
        <v>0</v>
      </c>
      <c r="T2382" s="24">
        <f t="shared" si="1383"/>
        <v>0</v>
      </c>
      <c r="U2382" s="24">
        <f t="shared" si="1384"/>
        <v>0</v>
      </c>
      <c r="V2382" s="24">
        <f>IFNA(VLOOKUP(A2382,'HUMAN RESOURCES processed'!$A$2:$M$2692,12,0))</f>
        <v>56609</v>
      </c>
      <c r="W2382" s="24">
        <f>IFNA(VLOOKUP(A2382,'HUMAN RESOURCES processed'!$A$2:$M$2692,13,0))</f>
        <v>0.821</v>
      </c>
      <c r="X2382" s="24">
        <f t="shared" si="1385"/>
        <v>0</v>
      </c>
      <c r="Y2382" s="24">
        <f t="shared" si="1386"/>
        <v>0</v>
      </c>
      <c r="Z2382" s="24">
        <f t="shared" si="7"/>
        <v>0</v>
      </c>
      <c r="AA2382" s="24">
        <f t="shared" si="1387"/>
        <v>0</v>
      </c>
      <c r="AB2382" s="24">
        <f t="shared" si="1388"/>
        <v>0</v>
      </c>
      <c r="AC2382" s="24">
        <f t="shared" si="1389"/>
        <v>0</v>
      </c>
      <c r="AD2382" s="24">
        <f t="shared" si="1390"/>
        <v>0</v>
      </c>
      <c r="AE2382" s="24">
        <f>IFNA(VLOOKUP(A2382,'BUSINESS processed'!A2382:J5072,9,0))</f>
        <v>0.442</v>
      </c>
      <c r="AF2382" s="27">
        <f>IFNA(VLOOKUP(A2382,'BUSINESS processed'!A2382:J5072,10,0))</f>
        <v>0.352</v>
      </c>
      <c r="AG2382" s="26"/>
      <c r="AH2382" s="26"/>
      <c r="AI2382" s="26"/>
      <c r="AJ2382" s="26"/>
      <c r="AK2382" s="26"/>
      <c r="AL2382" s="26"/>
      <c r="AM2382" s="26"/>
      <c r="AN2382" s="26"/>
      <c r="AO2382" s="26"/>
      <c r="AP2382" s="26"/>
      <c r="AQ2382" s="26"/>
      <c r="AR2382" s="26"/>
      <c r="AS2382" s="26"/>
      <c r="AT2382" s="26"/>
      <c r="AU2382" s="26"/>
      <c r="AV2382" s="26"/>
      <c r="AW2382" s="26"/>
      <c r="AX2382" s="26"/>
      <c r="AY2382" s="26"/>
      <c r="AZ2382" s="26"/>
      <c r="BA2382" s="26"/>
      <c r="BB2382" s="26"/>
      <c r="BC2382" s="26"/>
      <c r="BD2382" s="26"/>
      <c r="BE2382" s="26"/>
      <c r="BF2382" s="26"/>
      <c r="BG2382" s="26"/>
      <c r="BH2382" s="26"/>
    </row>
    <row r="2383">
      <c r="A2383" s="18" t="str">
        <f t="shared" si="1"/>
        <v>The Americas_Greenland-The Americas_2003</v>
      </c>
      <c r="B2383" s="19" t="s">
        <v>258</v>
      </c>
      <c r="C2383" s="20" t="s">
        <v>279</v>
      </c>
      <c r="D2383" s="21" t="s">
        <v>74</v>
      </c>
      <c r="E2383" s="22">
        <v>1.42645203E9</v>
      </c>
      <c r="F2383" s="22">
        <f t="shared" si="2"/>
        <v>25129.07654</v>
      </c>
      <c r="G2383" s="39">
        <f t="shared" si="1377"/>
        <v>0</v>
      </c>
      <c r="H2383" s="39">
        <f t="shared" si="1378"/>
        <v>0</v>
      </c>
      <c r="I2383" s="39">
        <f t="shared" si="1379"/>
        <v>0</v>
      </c>
      <c r="J2383" s="24">
        <f t="shared" si="1380"/>
        <v>0</v>
      </c>
      <c r="K2383" s="24">
        <f t="shared" si="3"/>
        <v>0</v>
      </c>
      <c r="L2383" s="24">
        <f>IFNA(VLOOKUP(A2383,'ENERGY processed'!$A$2:$H$2692,8,0),"")</f>
        <v>557</v>
      </c>
      <c r="M2383" s="24">
        <f t="shared" si="5"/>
        <v>0.009812384392</v>
      </c>
      <c r="N2383" s="24">
        <f>IFNA(VLOOKUP(A2383,'HUMAN RESOURCES processed'!$A$2:$M$2692,5,0))</f>
        <v>0.016</v>
      </c>
      <c r="O2383" s="24">
        <f t="shared" si="1381"/>
        <v>0</v>
      </c>
      <c r="P2383" s="24">
        <f>IFNA(VLOOKUP(A2383,'HUMAN RESOURCES processed'!$A$2:$M$2692,7,0))</f>
        <v>71</v>
      </c>
      <c r="Q2383" s="24">
        <f>IFNA(VLOOKUP(A2383,'HUMAN RESOURCES processed'!$A$2:$M$2692,8,0))</f>
        <v>66</v>
      </c>
      <c r="R2383" s="24">
        <f t="shared" si="6"/>
        <v>68.5</v>
      </c>
      <c r="S2383" s="24">
        <f t="shared" si="1382"/>
        <v>0</v>
      </c>
      <c r="T2383" s="24">
        <f t="shared" si="1383"/>
        <v>0</v>
      </c>
      <c r="U2383" s="24">
        <f t="shared" si="1384"/>
        <v>0</v>
      </c>
      <c r="V2383" s="24">
        <f>IFNA(VLOOKUP(A2383,'HUMAN RESOURCES processed'!$A$2:$M$2692,12,0))</f>
        <v>56765</v>
      </c>
      <c r="W2383" s="24">
        <f>IFNA(VLOOKUP(A2383,'HUMAN RESOURCES processed'!$A$2:$M$2692,13,0))</f>
        <v>0.823</v>
      </c>
      <c r="X2383" s="24">
        <f t="shared" si="1385"/>
        <v>0</v>
      </c>
      <c r="Y2383" s="24">
        <f t="shared" si="1386"/>
        <v>0</v>
      </c>
      <c r="Z2383" s="24">
        <f t="shared" si="7"/>
        <v>0</v>
      </c>
      <c r="AA2383" s="24">
        <f t="shared" si="1387"/>
        <v>0</v>
      </c>
      <c r="AB2383" s="24">
        <f t="shared" si="1388"/>
        <v>0</v>
      </c>
      <c r="AC2383" s="24">
        <f t="shared" si="1389"/>
        <v>0</v>
      </c>
      <c r="AD2383" s="24">
        <f t="shared" si="1390"/>
        <v>0</v>
      </c>
      <c r="AE2383" s="24">
        <f>IFNA(VLOOKUP(A2383,'BUSINESS processed'!A2383:J5073,9,0))</f>
        <v>0.545</v>
      </c>
      <c r="AF2383" s="27">
        <f>IFNA(VLOOKUP(A2383,'BUSINESS processed'!A2383:J5073,10,0))</f>
        <v>0.524</v>
      </c>
      <c r="AG2383" s="26"/>
      <c r="AH2383" s="26"/>
      <c r="AI2383" s="26"/>
      <c r="AJ2383" s="26"/>
      <c r="AK2383" s="26"/>
      <c r="AL2383" s="26"/>
      <c r="AM2383" s="26"/>
      <c r="AN2383" s="26"/>
      <c r="AO2383" s="26"/>
      <c r="AP2383" s="26"/>
      <c r="AQ2383" s="26"/>
      <c r="AR2383" s="26"/>
      <c r="AS2383" s="26"/>
      <c r="AT2383" s="26"/>
      <c r="AU2383" s="26"/>
      <c r="AV2383" s="26"/>
      <c r="AW2383" s="26"/>
      <c r="AX2383" s="26"/>
      <c r="AY2383" s="26"/>
      <c r="AZ2383" s="26"/>
      <c r="BA2383" s="26"/>
      <c r="BB2383" s="26"/>
      <c r="BC2383" s="26"/>
      <c r="BD2383" s="26"/>
      <c r="BE2383" s="26"/>
      <c r="BF2383" s="26"/>
      <c r="BG2383" s="26"/>
      <c r="BH2383" s="26"/>
    </row>
    <row r="2384">
      <c r="A2384" s="18" t="str">
        <f t="shared" si="1"/>
        <v>The Americas_Greenland-The Americas_2004</v>
      </c>
      <c r="B2384" s="19" t="s">
        <v>258</v>
      </c>
      <c r="C2384" s="20" t="s">
        <v>279</v>
      </c>
      <c r="D2384" s="21" t="s">
        <v>83</v>
      </c>
      <c r="E2384" s="22">
        <v>1.644951892E9</v>
      </c>
      <c r="F2384" s="22">
        <f t="shared" si="2"/>
        <v>28903.93583</v>
      </c>
      <c r="G2384" s="39">
        <f t="shared" si="1377"/>
        <v>0</v>
      </c>
      <c r="H2384" s="39">
        <f t="shared" si="1378"/>
        <v>0</v>
      </c>
      <c r="I2384" s="39">
        <f t="shared" si="1379"/>
        <v>0</v>
      </c>
      <c r="J2384" s="24">
        <f t="shared" si="1380"/>
        <v>0</v>
      </c>
      <c r="K2384" s="24">
        <f t="shared" si="3"/>
        <v>0</v>
      </c>
      <c r="L2384" s="24">
        <f>IFNA(VLOOKUP(A2384,'ENERGY processed'!$A$2:$H$2692,8,0),"")</f>
        <v>638</v>
      </c>
      <c r="M2384" s="24">
        <f t="shared" si="5"/>
        <v>0.01121048655</v>
      </c>
      <c r="N2384" s="24">
        <f>IFNA(VLOOKUP(A2384,'HUMAN RESOURCES processed'!$A$2:$M$2692,5,0))</f>
        <v>0.016</v>
      </c>
      <c r="O2384" s="24">
        <f t="shared" si="1381"/>
        <v>0</v>
      </c>
      <c r="P2384" s="24">
        <f>IFNA(VLOOKUP(A2384,'HUMAN RESOURCES processed'!$A$2:$M$2692,7,0))</f>
        <v>72</v>
      </c>
      <c r="Q2384" s="24">
        <f>IFNA(VLOOKUP(A2384,'HUMAN RESOURCES processed'!$A$2:$M$2692,8,0))</f>
        <v>66</v>
      </c>
      <c r="R2384" s="24">
        <f t="shared" si="6"/>
        <v>69</v>
      </c>
      <c r="S2384" s="24">
        <f t="shared" si="1382"/>
        <v>0</v>
      </c>
      <c r="T2384" s="24">
        <f t="shared" si="1383"/>
        <v>0</v>
      </c>
      <c r="U2384" s="24">
        <f t="shared" si="1384"/>
        <v>0</v>
      </c>
      <c r="V2384" s="24">
        <f>IFNA(VLOOKUP(A2384,'HUMAN RESOURCES processed'!$A$2:$M$2692,12,0))</f>
        <v>56911</v>
      </c>
      <c r="W2384" s="24">
        <f>IFNA(VLOOKUP(A2384,'HUMAN RESOURCES processed'!$A$2:$M$2692,13,0))</f>
        <v>0.826</v>
      </c>
      <c r="X2384" s="24">
        <f t="shared" si="1385"/>
        <v>0</v>
      </c>
      <c r="Y2384" s="24">
        <f t="shared" si="1386"/>
        <v>0</v>
      </c>
      <c r="Z2384" s="24">
        <f t="shared" si="7"/>
        <v>0</v>
      </c>
      <c r="AA2384" s="24">
        <f t="shared" si="1387"/>
        <v>0</v>
      </c>
      <c r="AB2384" s="24">
        <f t="shared" si="1388"/>
        <v>0</v>
      </c>
      <c r="AC2384" s="24">
        <f t="shared" si="1389"/>
        <v>0</v>
      </c>
      <c r="AD2384" s="24">
        <f t="shared" si="1390"/>
        <v>0</v>
      </c>
      <c r="AE2384" s="24">
        <f>IFNA(VLOOKUP(A2384,'BUSINESS processed'!A2384:J5074,9,0))</f>
        <v>0.561</v>
      </c>
      <c r="AF2384" s="27">
        <f>IFNA(VLOOKUP(A2384,'BUSINESS processed'!A2384:J5074,10,0))</f>
        <v>0.686</v>
      </c>
      <c r="AG2384" s="26"/>
      <c r="AH2384" s="26"/>
      <c r="AI2384" s="26"/>
      <c r="AJ2384" s="26"/>
      <c r="AK2384" s="26"/>
      <c r="AL2384" s="26"/>
      <c r="AM2384" s="26"/>
      <c r="AN2384" s="26"/>
      <c r="AO2384" s="26"/>
      <c r="AP2384" s="26"/>
      <c r="AQ2384" s="26"/>
      <c r="AR2384" s="26"/>
      <c r="AS2384" s="26"/>
      <c r="AT2384" s="26"/>
      <c r="AU2384" s="26"/>
      <c r="AV2384" s="26"/>
      <c r="AW2384" s="26"/>
      <c r="AX2384" s="26"/>
      <c r="AY2384" s="26"/>
      <c r="AZ2384" s="26"/>
      <c r="BA2384" s="26"/>
      <c r="BB2384" s="26"/>
      <c r="BC2384" s="26"/>
      <c r="BD2384" s="26"/>
      <c r="BE2384" s="26"/>
      <c r="BF2384" s="26"/>
      <c r="BG2384" s="26"/>
      <c r="BH2384" s="26"/>
    </row>
    <row r="2385">
      <c r="A2385" s="18" t="str">
        <f t="shared" si="1"/>
        <v>The Americas_Greenland-The Americas_2005</v>
      </c>
      <c r="B2385" s="19" t="s">
        <v>258</v>
      </c>
      <c r="C2385" s="20" t="s">
        <v>279</v>
      </c>
      <c r="D2385" s="21" t="s">
        <v>84</v>
      </c>
      <c r="E2385" s="22">
        <v>1.702543477E9</v>
      </c>
      <c r="F2385" s="22">
        <f t="shared" si="2"/>
        <v>29903.28404</v>
      </c>
      <c r="G2385" s="39">
        <f t="shared" si="1377"/>
        <v>0</v>
      </c>
      <c r="H2385" s="39">
        <f t="shared" si="1378"/>
        <v>0</v>
      </c>
      <c r="I2385" s="39">
        <f t="shared" si="1379"/>
        <v>0</v>
      </c>
      <c r="J2385" s="24">
        <f t="shared" si="1380"/>
        <v>0</v>
      </c>
      <c r="K2385" s="24">
        <f t="shared" si="3"/>
        <v>0</v>
      </c>
      <c r="L2385" s="24">
        <f>IFNA(VLOOKUP(A2385,'ENERGY processed'!$A$2:$H$2692,8,0),"")</f>
        <v>561</v>
      </c>
      <c r="M2385" s="24">
        <f t="shared" si="5"/>
        <v>0.00985334153</v>
      </c>
      <c r="N2385" s="24">
        <f>IFNA(VLOOKUP(A2385,'HUMAN RESOURCES processed'!$A$2:$M$2692,5,0))</f>
        <v>0.016</v>
      </c>
      <c r="O2385" s="24">
        <f t="shared" si="1381"/>
        <v>0</v>
      </c>
      <c r="P2385" s="24">
        <f>IFNA(VLOOKUP(A2385,'HUMAN RESOURCES processed'!$A$2:$M$2692,7,0))</f>
        <v>72</v>
      </c>
      <c r="Q2385" s="24">
        <f>IFNA(VLOOKUP(A2385,'HUMAN RESOURCES processed'!$A$2:$M$2692,8,0))</f>
        <v>67</v>
      </c>
      <c r="R2385" s="24">
        <f t="shared" si="6"/>
        <v>69.5</v>
      </c>
      <c r="S2385" s="24">
        <f t="shared" si="1382"/>
        <v>0</v>
      </c>
      <c r="T2385" s="24">
        <f t="shared" si="1383"/>
        <v>0</v>
      </c>
      <c r="U2385" s="24">
        <f t="shared" si="1384"/>
        <v>0</v>
      </c>
      <c r="V2385" s="24">
        <f>IFNA(VLOOKUP(A2385,'HUMAN RESOURCES processed'!$A$2:$M$2692,12,0))</f>
        <v>56935</v>
      </c>
      <c r="W2385" s="24">
        <f>IFNA(VLOOKUP(A2385,'HUMAN RESOURCES processed'!$A$2:$M$2692,13,0))</f>
        <v>0.829</v>
      </c>
      <c r="X2385" s="24">
        <f t="shared" si="1385"/>
        <v>0</v>
      </c>
      <c r="Y2385" s="24">
        <f t="shared" si="1386"/>
        <v>0</v>
      </c>
      <c r="Z2385" s="24">
        <f t="shared" si="7"/>
        <v>0</v>
      </c>
      <c r="AA2385" s="24">
        <f t="shared" si="1387"/>
        <v>0</v>
      </c>
      <c r="AB2385" s="24">
        <f t="shared" si="1388"/>
        <v>0</v>
      </c>
      <c r="AC2385" s="24">
        <f t="shared" si="1389"/>
        <v>0</v>
      </c>
      <c r="AD2385" s="24">
        <f t="shared" si="1390"/>
        <v>0</v>
      </c>
      <c r="AE2385" s="24">
        <f>IFNA(VLOOKUP(A2385,'BUSINESS processed'!A2385:J5075,9,0))</f>
        <v>0.577</v>
      </c>
      <c r="AF2385" s="27">
        <f>IFNA(VLOOKUP(A2385,'BUSINESS processed'!A2385:J5075,10,0))</f>
        <v>0.816</v>
      </c>
      <c r="AG2385" s="26"/>
      <c r="AH2385" s="26"/>
      <c r="AI2385" s="26"/>
      <c r="AJ2385" s="26"/>
      <c r="AK2385" s="26"/>
      <c r="AL2385" s="26"/>
      <c r="AM2385" s="26"/>
      <c r="AN2385" s="26"/>
      <c r="AO2385" s="26"/>
      <c r="AP2385" s="26"/>
      <c r="AQ2385" s="26"/>
      <c r="AR2385" s="26"/>
      <c r="AS2385" s="26"/>
      <c r="AT2385" s="26"/>
      <c r="AU2385" s="26"/>
      <c r="AV2385" s="26"/>
      <c r="AW2385" s="26"/>
      <c r="AX2385" s="26"/>
      <c r="AY2385" s="26"/>
      <c r="AZ2385" s="26"/>
      <c r="BA2385" s="26"/>
      <c r="BB2385" s="26"/>
      <c r="BC2385" s="26"/>
      <c r="BD2385" s="26"/>
      <c r="BE2385" s="26"/>
      <c r="BF2385" s="26"/>
      <c r="BG2385" s="26"/>
      <c r="BH2385" s="26"/>
    </row>
    <row r="2386">
      <c r="A2386" s="18" t="str">
        <f t="shared" si="1"/>
        <v>The Americas_Greenland-The Americas_2006</v>
      </c>
      <c r="B2386" s="19" t="s">
        <v>258</v>
      </c>
      <c r="C2386" s="20" t="s">
        <v>279</v>
      </c>
      <c r="D2386" s="21" t="s">
        <v>85</v>
      </c>
      <c r="E2386" s="22">
        <v>1.738432116E9</v>
      </c>
      <c r="F2386" s="22">
        <f t="shared" si="2"/>
        <v>30620.21552</v>
      </c>
      <c r="G2386" s="39">
        <f t="shared" si="1377"/>
        <v>0</v>
      </c>
      <c r="H2386" s="39">
        <f t="shared" si="1378"/>
        <v>0</v>
      </c>
      <c r="I2386" s="39">
        <f t="shared" si="1379"/>
        <v>0</v>
      </c>
      <c r="J2386" s="24">
        <f t="shared" si="1380"/>
        <v>0</v>
      </c>
      <c r="K2386" s="24">
        <f t="shared" si="3"/>
        <v>0</v>
      </c>
      <c r="L2386" s="24">
        <f>IF(AND(C2386=C2385,C2386&gt;C2385),C2385,0)</f>
        <v>0</v>
      </c>
      <c r="M2386" s="24">
        <f t="shared" si="5"/>
        <v>0</v>
      </c>
      <c r="N2386" s="24">
        <f>IFNA(VLOOKUP(A2386,'HUMAN RESOURCES processed'!$A$2:$M$2692,5,0))</f>
        <v>0.015</v>
      </c>
      <c r="O2386" s="24">
        <f t="shared" si="1381"/>
        <v>0</v>
      </c>
      <c r="P2386" s="24">
        <f>IFNA(VLOOKUP(A2386,'HUMAN RESOURCES processed'!$A$2:$M$2692,7,0))</f>
        <v>72</v>
      </c>
      <c r="Q2386" s="24">
        <f>IFNA(VLOOKUP(A2386,'HUMAN RESOURCES processed'!$A$2:$M$2692,8,0))</f>
        <v>67</v>
      </c>
      <c r="R2386" s="24">
        <f t="shared" si="6"/>
        <v>69.5</v>
      </c>
      <c r="S2386" s="24">
        <f t="shared" si="1382"/>
        <v>0</v>
      </c>
      <c r="T2386" s="24">
        <f t="shared" si="1383"/>
        <v>0</v>
      </c>
      <c r="U2386" s="24">
        <f t="shared" si="1384"/>
        <v>0</v>
      </c>
      <c r="V2386" s="24">
        <f>IFNA(VLOOKUP(A2386,'HUMAN RESOURCES processed'!$A$2:$M$2692,12,0))</f>
        <v>56774</v>
      </c>
      <c r="W2386" s="24">
        <f>IFNA(VLOOKUP(A2386,'HUMAN RESOURCES processed'!$A$2:$M$2692,13,0))</f>
        <v>0.832</v>
      </c>
      <c r="X2386" s="24">
        <f t="shared" si="1385"/>
        <v>0</v>
      </c>
      <c r="Y2386" s="24">
        <f t="shared" si="1386"/>
        <v>0</v>
      </c>
      <c r="Z2386" s="24">
        <f t="shared" si="7"/>
        <v>0</v>
      </c>
      <c r="AA2386" s="24">
        <f t="shared" si="1387"/>
        <v>0</v>
      </c>
      <c r="AB2386" s="24">
        <f t="shared" si="1388"/>
        <v>0</v>
      </c>
      <c r="AC2386" s="24">
        <f t="shared" si="1389"/>
        <v>0</v>
      </c>
      <c r="AD2386" s="24">
        <f t="shared" si="1390"/>
        <v>0</v>
      </c>
      <c r="AE2386" s="24">
        <f>IFNA(VLOOKUP(A2386,'BUSINESS processed'!A2386:J5076,9,0))</f>
        <v>0.594</v>
      </c>
      <c r="AF2386" s="27">
        <f>IFNA(VLOOKUP(A2386,'BUSINESS processed'!A2386:J5076,10,0))</f>
        <v>0.947</v>
      </c>
      <c r="AG2386" s="26"/>
      <c r="AH2386" s="26"/>
      <c r="AI2386" s="26"/>
      <c r="AJ2386" s="26"/>
      <c r="AK2386" s="26"/>
      <c r="AL2386" s="26"/>
      <c r="AM2386" s="26"/>
      <c r="AN2386" s="26"/>
      <c r="AO2386" s="26"/>
      <c r="AP2386" s="26"/>
      <c r="AQ2386" s="26"/>
      <c r="AR2386" s="26"/>
      <c r="AS2386" s="26"/>
      <c r="AT2386" s="26"/>
      <c r="AU2386" s="26"/>
      <c r="AV2386" s="26"/>
      <c r="AW2386" s="26"/>
      <c r="AX2386" s="26"/>
      <c r="AY2386" s="26"/>
      <c r="AZ2386" s="26"/>
      <c r="BA2386" s="26"/>
      <c r="BB2386" s="26"/>
      <c r="BC2386" s="26"/>
      <c r="BD2386" s="26"/>
      <c r="BE2386" s="26"/>
      <c r="BF2386" s="26"/>
      <c r="BG2386" s="26"/>
      <c r="BH2386" s="26"/>
    </row>
    <row r="2387">
      <c r="A2387" s="18" t="str">
        <f t="shared" si="1"/>
        <v>The Americas_Greenland-The Americas_2007</v>
      </c>
      <c r="B2387" s="19" t="s">
        <v>258</v>
      </c>
      <c r="C2387" s="20" t="s">
        <v>279</v>
      </c>
      <c r="D2387" s="21" t="s">
        <v>86</v>
      </c>
      <c r="E2387" s="22">
        <v>2.121759848E9</v>
      </c>
      <c r="F2387" s="22">
        <f t="shared" si="2"/>
        <v>37516.75092</v>
      </c>
      <c r="G2387" s="39">
        <f t="shared" si="1377"/>
        <v>0</v>
      </c>
      <c r="H2387" s="39">
        <f t="shared" si="1378"/>
        <v>0</v>
      </c>
      <c r="I2387" s="39">
        <f t="shared" si="1379"/>
        <v>0</v>
      </c>
      <c r="J2387" s="24">
        <f t="shared" si="1380"/>
        <v>0</v>
      </c>
      <c r="K2387" s="24">
        <f t="shared" si="3"/>
        <v>0</v>
      </c>
      <c r="L2387" s="24">
        <f>IFNA(VLOOKUP(A2387,'ENERGY processed'!$A$2:$H$2692,8,0),"")</f>
        <v>612.5</v>
      </c>
      <c r="M2387" s="24">
        <f t="shared" si="5"/>
        <v>0.01083016533</v>
      </c>
      <c r="N2387" s="24">
        <f>IFNA(VLOOKUP(A2387,'HUMAN RESOURCES processed'!$A$2:$M$2692,5,0))</f>
        <v>0.015</v>
      </c>
      <c r="O2387" s="24">
        <f t="shared" si="1381"/>
        <v>0</v>
      </c>
      <c r="P2387" s="24">
        <f>IFNA(VLOOKUP(A2387,'HUMAN RESOURCES processed'!$A$2:$M$2692,7,0))</f>
        <v>72</v>
      </c>
      <c r="Q2387" s="24">
        <f>IFNA(VLOOKUP(A2387,'HUMAN RESOURCES processed'!$A$2:$M$2692,8,0))</f>
        <v>68</v>
      </c>
      <c r="R2387" s="24">
        <f t="shared" si="6"/>
        <v>70</v>
      </c>
      <c r="S2387" s="24">
        <f t="shared" si="1382"/>
        <v>0</v>
      </c>
      <c r="T2387" s="24">
        <f t="shared" si="1383"/>
        <v>0</v>
      </c>
      <c r="U2387" s="24">
        <f t="shared" si="1384"/>
        <v>0</v>
      </c>
      <c r="V2387" s="24">
        <f>IFNA(VLOOKUP(A2387,'HUMAN RESOURCES processed'!$A$2:$M$2692,12,0))</f>
        <v>56555</v>
      </c>
      <c r="W2387" s="24">
        <f>IFNA(VLOOKUP(A2387,'HUMAN RESOURCES processed'!$A$2:$M$2692,13,0))</f>
        <v>0.835</v>
      </c>
      <c r="X2387" s="24">
        <f t="shared" si="1385"/>
        <v>0</v>
      </c>
      <c r="Y2387" s="24">
        <f t="shared" si="1386"/>
        <v>0</v>
      </c>
      <c r="Z2387" s="24">
        <f t="shared" si="7"/>
        <v>0</v>
      </c>
      <c r="AA2387" s="24">
        <f t="shared" si="1387"/>
        <v>0</v>
      </c>
      <c r="AB2387" s="24">
        <f t="shared" si="1388"/>
        <v>0</v>
      </c>
      <c r="AC2387" s="24">
        <f t="shared" si="1389"/>
        <v>0</v>
      </c>
      <c r="AD2387" s="24">
        <f t="shared" si="1390"/>
        <v>0</v>
      </c>
      <c r="AE2387" s="24">
        <f>IFNA(VLOOKUP(A2387,'BUSINESS processed'!A2387:J5077,9,0))</f>
        <v>0.611</v>
      </c>
      <c r="AF2387" s="27">
        <f>IFNA(VLOOKUP(A2387,'BUSINESS processed'!A2387:J5077,10,0))</f>
        <v>1.169</v>
      </c>
      <c r="AG2387" s="26"/>
      <c r="AH2387" s="26"/>
      <c r="AI2387" s="26"/>
      <c r="AJ2387" s="26"/>
      <c r="AK2387" s="26"/>
      <c r="AL2387" s="26"/>
      <c r="AM2387" s="26"/>
      <c r="AN2387" s="26"/>
      <c r="AO2387" s="26"/>
      <c r="AP2387" s="26"/>
      <c r="AQ2387" s="26"/>
      <c r="AR2387" s="26"/>
      <c r="AS2387" s="26"/>
      <c r="AT2387" s="26"/>
      <c r="AU2387" s="26"/>
      <c r="AV2387" s="26"/>
      <c r="AW2387" s="26"/>
      <c r="AX2387" s="26"/>
      <c r="AY2387" s="26"/>
      <c r="AZ2387" s="26"/>
      <c r="BA2387" s="26"/>
      <c r="BB2387" s="26"/>
      <c r="BC2387" s="26"/>
      <c r="BD2387" s="26"/>
      <c r="BE2387" s="26"/>
      <c r="BF2387" s="26"/>
      <c r="BG2387" s="26"/>
      <c r="BH2387" s="26"/>
    </row>
    <row r="2388">
      <c r="A2388" s="18" t="str">
        <f t="shared" si="1"/>
        <v>The Americas_Greenland-The Americas_2008</v>
      </c>
      <c r="B2388" s="19" t="s">
        <v>258</v>
      </c>
      <c r="C2388" s="20" t="s">
        <v>279</v>
      </c>
      <c r="D2388" s="21" t="s">
        <v>87</v>
      </c>
      <c r="E2388" s="22">
        <v>1.739579594E9</v>
      </c>
      <c r="F2388" s="22">
        <f t="shared" si="2"/>
        <v>30883.03497</v>
      </c>
      <c r="G2388" s="39">
        <f t="shared" si="1377"/>
        <v>0</v>
      </c>
      <c r="H2388" s="39">
        <f t="shared" si="1378"/>
        <v>0</v>
      </c>
      <c r="I2388" s="39">
        <f t="shared" si="1379"/>
        <v>0</v>
      </c>
      <c r="J2388" s="24">
        <f t="shared" si="1380"/>
        <v>0</v>
      </c>
      <c r="K2388" s="24">
        <f t="shared" si="3"/>
        <v>0</v>
      </c>
      <c r="L2388" s="24">
        <f>IF(AND(C2388=C2387,C2388&gt;C2387),C2387,0)</f>
        <v>0</v>
      </c>
      <c r="M2388" s="24">
        <f t="shared" si="5"/>
        <v>0</v>
      </c>
      <c r="N2388" s="24">
        <f>IFNA(VLOOKUP(A2388,'HUMAN RESOURCES processed'!$A$2:$M$2692,5,0))</f>
        <v>0.015</v>
      </c>
      <c r="O2388" s="24">
        <f t="shared" si="1381"/>
        <v>0</v>
      </c>
      <c r="P2388" s="24">
        <f>IFNA(VLOOKUP(A2388,'HUMAN RESOURCES processed'!$A$2:$M$2692,7,0))</f>
        <v>73</v>
      </c>
      <c r="Q2388" s="24">
        <f>IFNA(VLOOKUP(A2388,'HUMAN RESOURCES processed'!$A$2:$M$2692,8,0))</f>
        <v>68</v>
      </c>
      <c r="R2388" s="24">
        <f t="shared" si="6"/>
        <v>70.5</v>
      </c>
      <c r="S2388" s="24">
        <f t="shared" si="1382"/>
        <v>0</v>
      </c>
      <c r="T2388" s="24">
        <f t="shared" si="1383"/>
        <v>0</v>
      </c>
      <c r="U2388" s="24">
        <f t="shared" si="1384"/>
        <v>0</v>
      </c>
      <c r="V2388" s="24">
        <f>IFNA(VLOOKUP(A2388,'HUMAN RESOURCES processed'!$A$2:$M$2692,12,0))</f>
        <v>56328</v>
      </c>
      <c r="W2388" s="24">
        <f>IFNA(VLOOKUP(A2388,'HUMAN RESOURCES processed'!$A$2:$M$2692,13,0))</f>
        <v>0.838</v>
      </c>
      <c r="X2388" s="24">
        <f t="shared" si="1385"/>
        <v>0</v>
      </c>
      <c r="Y2388" s="24">
        <f t="shared" si="1386"/>
        <v>0</v>
      </c>
      <c r="Z2388" s="24">
        <f t="shared" si="7"/>
        <v>0</v>
      </c>
      <c r="AA2388" s="24">
        <f t="shared" si="1387"/>
        <v>0</v>
      </c>
      <c r="AB2388" s="24">
        <f t="shared" si="1388"/>
        <v>0</v>
      </c>
      <c r="AC2388" s="24">
        <f t="shared" si="1389"/>
        <v>0</v>
      </c>
      <c r="AD2388" s="24">
        <f t="shared" si="1390"/>
        <v>0</v>
      </c>
      <c r="AE2388" s="24">
        <f>IFNA(VLOOKUP(A2388,'BUSINESS processed'!A2388:J5078,9,0))</f>
        <v>0.628</v>
      </c>
      <c r="AF2388" s="27">
        <f>IFNA(VLOOKUP(A2388,'BUSINESS processed'!A2388:J5078,10,0))</f>
        <v>0.985</v>
      </c>
      <c r="AG2388" s="26"/>
      <c r="AH2388" s="26"/>
      <c r="AI2388" s="26"/>
      <c r="AJ2388" s="26"/>
      <c r="AK2388" s="26"/>
      <c r="AL2388" s="26"/>
      <c r="AM2388" s="26"/>
      <c r="AN2388" s="26"/>
      <c r="AO2388" s="26"/>
      <c r="AP2388" s="26"/>
      <c r="AQ2388" s="26"/>
      <c r="AR2388" s="26"/>
      <c r="AS2388" s="26"/>
      <c r="AT2388" s="26"/>
      <c r="AU2388" s="26"/>
      <c r="AV2388" s="26"/>
      <c r="AW2388" s="26"/>
      <c r="AX2388" s="26"/>
      <c r="AY2388" s="26"/>
      <c r="AZ2388" s="26"/>
      <c r="BA2388" s="26"/>
      <c r="BB2388" s="26"/>
      <c r="BC2388" s="26"/>
      <c r="BD2388" s="26"/>
      <c r="BE2388" s="26"/>
      <c r="BF2388" s="26"/>
      <c r="BG2388" s="26"/>
      <c r="BH2388" s="26"/>
    </row>
    <row r="2389">
      <c r="A2389" s="18" t="str">
        <f t="shared" si="1"/>
        <v>The Americas_Greenland-The Americas_2009</v>
      </c>
      <c r="B2389" s="19" t="s">
        <v>258</v>
      </c>
      <c r="C2389" s="20" t="s">
        <v>279</v>
      </c>
      <c r="D2389" s="21" t="s">
        <v>88</v>
      </c>
      <c r="E2389" s="22">
        <v>1.267711816E9</v>
      </c>
      <c r="F2389" s="22">
        <f t="shared" si="2"/>
        <v>22507.88871</v>
      </c>
      <c r="G2389" s="39">
        <f t="shared" si="1377"/>
        <v>0</v>
      </c>
      <c r="H2389" s="39">
        <f t="shared" si="1378"/>
        <v>0</v>
      </c>
      <c r="I2389" s="39">
        <f t="shared" si="1379"/>
        <v>0</v>
      </c>
      <c r="J2389" s="24">
        <f t="shared" si="1380"/>
        <v>0</v>
      </c>
      <c r="K2389" s="24">
        <f t="shared" si="3"/>
        <v>0</v>
      </c>
      <c r="L2389" s="24">
        <f>IFNA(VLOOKUP(A2389,'ENERGY processed'!$A$2:$H$2692,8,0),"")</f>
        <v>535.5</v>
      </c>
      <c r="M2389" s="24">
        <f t="shared" si="5"/>
        <v>0.009507661169</v>
      </c>
      <c r="N2389" s="24">
        <f>IFNA(VLOOKUP(A2389,'HUMAN RESOURCES processed'!$A$2:$M$2692,5,0))</f>
        <v>0.016</v>
      </c>
      <c r="O2389" s="24">
        <f t="shared" si="1381"/>
        <v>0</v>
      </c>
      <c r="P2389" s="24">
        <f>IFNA(VLOOKUP(A2389,'HUMAN RESOURCES processed'!$A$2:$M$2692,7,0))</f>
        <v>73</v>
      </c>
      <c r="Q2389" s="24">
        <f>IFNA(VLOOKUP(A2389,'HUMAN RESOURCES processed'!$A$2:$M$2692,8,0))</f>
        <v>68</v>
      </c>
      <c r="R2389" s="24">
        <f t="shared" si="6"/>
        <v>70.5</v>
      </c>
      <c r="S2389" s="24">
        <f t="shared" si="1382"/>
        <v>0</v>
      </c>
      <c r="T2389" s="24">
        <f t="shared" si="1383"/>
        <v>0</v>
      </c>
      <c r="U2389" s="24">
        <f t="shared" si="1384"/>
        <v>0</v>
      </c>
      <c r="V2389" s="24">
        <f>IFNA(VLOOKUP(A2389,'HUMAN RESOURCES processed'!$A$2:$M$2692,12,0))</f>
        <v>56323</v>
      </c>
      <c r="W2389" s="24">
        <f>IFNA(VLOOKUP(A2389,'HUMAN RESOURCES processed'!$A$2:$M$2692,13,0))</f>
        <v>0.841</v>
      </c>
      <c r="X2389" s="24">
        <f t="shared" si="1385"/>
        <v>0</v>
      </c>
      <c r="Y2389" s="24">
        <f t="shared" si="1386"/>
        <v>0</v>
      </c>
      <c r="Z2389" s="24">
        <f t="shared" si="7"/>
        <v>0</v>
      </c>
      <c r="AA2389" s="24">
        <f t="shared" si="1387"/>
        <v>0</v>
      </c>
      <c r="AB2389" s="24">
        <f t="shared" si="1388"/>
        <v>0</v>
      </c>
      <c r="AC2389" s="24">
        <f t="shared" si="1389"/>
        <v>0</v>
      </c>
      <c r="AD2389" s="24">
        <f t="shared" si="1390"/>
        <v>0</v>
      </c>
      <c r="AE2389" s="24">
        <f>IFNA(VLOOKUP(A2389,'BUSINESS processed'!A2389:J5079,9,0))</f>
        <v>0.628</v>
      </c>
      <c r="AF2389" s="27">
        <f>IFNA(VLOOKUP(A2389,'BUSINESS processed'!A2389:J5079,10,0))</f>
        <v>0.945</v>
      </c>
      <c r="AG2389" s="26"/>
      <c r="AH2389" s="26"/>
      <c r="AI2389" s="26"/>
      <c r="AJ2389" s="26"/>
      <c r="AK2389" s="26"/>
      <c r="AL2389" s="26"/>
      <c r="AM2389" s="26"/>
      <c r="AN2389" s="26"/>
      <c r="AO2389" s="26"/>
      <c r="AP2389" s="26"/>
      <c r="AQ2389" s="26"/>
      <c r="AR2389" s="26"/>
      <c r="AS2389" s="26"/>
      <c r="AT2389" s="26"/>
      <c r="AU2389" s="26"/>
      <c r="AV2389" s="26"/>
      <c r="AW2389" s="26"/>
      <c r="AX2389" s="26"/>
      <c r="AY2389" s="26"/>
      <c r="AZ2389" s="26"/>
      <c r="BA2389" s="26"/>
      <c r="BB2389" s="26"/>
      <c r="BC2389" s="26"/>
      <c r="BD2389" s="26"/>
      <c r="BE2389" s="26"/>
      <c r="BF2389" s="26"/>
      <c r="BG2389" s="26"/>
      <c r="BH2389" s="26"/>
    </row>
    <row r="2390">
      <c r="A2390" s="18" t="str">
        <f t="shared" si="1"/>
        <v>The Americas_Greenland-The Americas_2010</v>
      </c>
      <c r="B2390" s="19" t="s">
        <v>258</v>
      </c>
      <c r="C2390" s="20" t="s">
        <v>279</v>
      </c>
      <c r="D2390" s="21" t="s">
        <v>89</v>
      </c>
      <c r="E2390" s="20">
        <f t="shared" ref="E2390:E2392" si="1391">IF(AND(C2390=C2389,D2390&gt;D2389),E2389,"")</f>
        <v>1267711816</v>
      </c>
      <c r="F2390" s="22">
        <f t="shared" si="2"/>
        <v>22277.68765</v>
      </c>
      <c r="G2390" s="39">
        <f t="shared" si="1377"/>
        <v>0</v>
      </c>
      <c r="H2390" s="39">
        <f t="shared" si="1378"/>
        <v>0</v>
      </c>
      <c r="I2390" s="39">
        <f t="shared" si="1379"/>
        <v>0</v>
      </c>
      <c r="J2390" s="24">
        <f t="shared" si="1380"/>
        <v>0</v>
      </c>
      <c r="K2390" s="24">
        <f t="shared" si="3"/>
        <v>0</v>
      </c>
      <c r="L2390" s="24">
        <f>IFNA(VLOOKUP(A2390,'ENERGY processed'!$A$2:$H$2692,8,0),"")</f>
        <v>627</v>
      </c>
      <c r="M2390" s="24">
        <f t="shared" si="5"/>
        <v>0.01101836394</v>
      </c>
      <c r="N2390" s="24">
        <f>IFNA(VLOOKUP(A2390,'HUMAN RESOURCES processed'!$A$2:$M$2692,5,0))</f>
        <v>0.015</v>
      </c>
      <c r="O2390" s="24">
        <f t="shared" si="1381"/>
        <v>0</v>
      </c>
      <c r="P2390" s="24">
        <f>IFNA(VLOOKUP(A2390,'HUMAN RESOURCES processed'!$A$2:$M$2692,7,0))</f>
        <v>73</v>
      </c>
      <c r="Q2390" s="24">
        <f>IFNA(VLOOKUP(A2390,'HUMAN RESOURCES processed'!$A$2:$M$2692,8,0))</f>
        <v>69</v>
      </c>
      <c r="R2390" s="24">
        <f t="shared" si="6"/>
        <v>71</v>
      </c>
      <c r="S2390" s="24">
        <f t="shared" si="1382"/>
        <v>0</v>
      </c>
      <c r="T2390" s="24">
        <f t="shared" si="1383"/>
        <v>0</v>
      </c>
      <c r="U2390" s="24">
        <f t="shared" si="1384"/>
        <v>0</v>
      </c>
      <c r="V2390" s="24">
        <f>IFNA(VLOOKUP(A2390,'HUMAN RESOURCES processed'!$A$2:$M$2692,12,0))</f>
        <v>56905</v>
      </c>
      <c r="W2390" s="24">
        <f>IFNA(VLOOKUP(A2390,'HUMAN RESOURCES processed'!$A$2:$M$2692,13,0))</f>
        <v>0.844</v>
      </c>
      <c r="X2390" s="24">
        <f t="shared" si="1385"/>
        <v>0</v>
      </c>
      <c r="Y2390" s="24">
        <f t="shared" si="1386"/>
        <v>0</v>
      </c>
      <c r="Z2390" s="24">
        <f t="shared" si="7"/>
        <v>0</v>
      </c>
      <c r="AA2390" s="24">
        <f t="shared" si="1387"/>
        <v>0</v>
      </c>
      <c r="AB2390" s="24">
        <f t="shared" si="1388"/>
        <v>0</v>
      </c>
      <c r="AC2390" s="24">
        <f t="shared" si="1389"/>
        <v>0</v>
      </c>
      <c r="AD2390" s="24">
        <f t="shared" si="1390"/>
        <v>0</v>
      </c>
      <c r="AE2390" s="24">
        <f>IFNA(VLOOKUP(A2390,'BUSINESS processed'!A2390:J5080,9,0))</f>
        <v>0.63</v>
      </c>
      <c r="AF2390" s="27">
        <f>IFNA(VLOOKUP(A2390,'BUSINESS processed'!A2390:J5080,10,0))</f>
        <v>1.014</v>
      </c>
      <c r="AG2390" s="26"/>
      <c r="AH2390" s="26"/>
      <c r="AI2390" s="26"/>
      <c r="AJ2390" s="26"/>
      <c r="AK2390" s="26"/>
      <c r="AL2390" s="26"/>
      <c r="AM2390" s="26"/>
      <c r="AN2390" s="26"/>
      <c r="AO2390" s="26"/>
      <c r="AP2390" s="26"/>
      <c r="AQ2390" s="26"/>
      <c r="AR2390" s="26"/>
      <c r="AS2390" s="26"/>
      <c r="AT2390" s="26"/>
      <c r="AU2390" s="26"/>
      <c r="AV2390" s="26"/>
      <c r="AW2390" s="26"/>
      <c r="AX2390" s="26"/>
      <c r="AY2390" s="26"/>
      <c r="AZ2390" s="26"/>
      <c r="BA2390" s="26"/>
      <c r="BB2390" s="26"/>
      <c r="BC2390" s="26"/>
      <c r="BD2390" s="26"/>
      <c r="BE2390" s="26"/>
      <c r="BF2390" s="26"/>
      <c r="BG2390" s="26"/>
      <c r="BH2390" s="26"/>
    </row>
    <row r="2391">
      <c r="A2391" s="18" t="str">
        <f t="shared" si="1"/>
        <v>The Americas_Greenland-The Americas_2011</v>
      </c>
      <c r="B2391" s="19" t="s">
        <v>258</v>
      </c>
      <c r="C2391" s="20" t="s">
        <v>279</v>
      </c>
      <c r="D2391" s="21" t="s">
        <v>90</v>
      </c>
      <c r="E2391" s="20">
        <f t="shared" si="1391"/>
        <v>1267711816</v>
      </c>
      <c r="F2391" s="22">
        <f t="shared" si="2"/>
        <v>22283.56154</v>
      </c>
      <c r="G2391" s="39">
        <f t="shared" si="1377"/>
        <v>0</v>
      </c>
      <c r="H2391" s="39">
        <f t="shared" si="1378"/>
        <v>0</v>
      </c>
      <c r="I2391" s="39">
        <f t="shared" si="1379"/>
        <v>0</v>
      </c>
      <c r="J2391" s="24">
        <f t="shared" si="1380"/>
        <v>0</v>
      </c>
      <c r="K2391" s="24">
        <f t="shared" si="3"/>
        <v>0</v>
      </c>
      <c r="L2391" s="24">
        <f t="shared" ref="L2391:L2394" si="1392">IF(AND(C2391=C2390,C2391&gt;C2390),C2390,0)</f>
        <v>0</v>
      </c>
      <c r="M2391" s="24">
        <f t="shared" si="5"/>
        <v>0</v>
      </c>
      <c r="N2391" s="24">
        <f>IFNA(VLOOKUP(A2391,'HUMAN RESOURCES processed'!$A$2:$M$2692,5,0))</f>
        <v>0.014</v>
      </c>
      <c r="O2391" s="24">
        <f t="shared" si="1381"/>
        <v>0</v>
      </c>
      <c r="P2391" s="24">
        <f t="shared" ref="P2391:P2392" si="1393">IF(AND(C2391=C2390,D2391&gt;D2390),P2390,0)</f>
        <v>73</v>
      </c>
      <c r="Q2391" s="24">
        <f t="shared" ref="Q2391:Q2392" si="1394">IF(AND(C2391=C2390,D2391&gt;D2390),Q2390,0)</f>
        <v>69</v>
      </c>
      <c r="R2391" s="24">
        <f t="shared" si="6"/>
        <v>71</v>
      </c>
      <c r="S2391" s="24">
        <f t="shared" si="1382"/>
        <v>0</v>
      </c>
      <c r="T2391" s="24">
        <f t="shared" si="1383"/>
        <v>0</v>
      </c>
      <c r="U2391" s="24">
        <f t="shared" si="1384"/>
        <v>0</v>
      </c>
      <c r="V2391" s="24">
        <f>IFNA(VLOOKUP(A2391,'HUMAN RESOURCES processed'!$A$2:$M$2692,12,0))</f>
        <v>56890</v>
      </c>
      <c r="W2391" s="24">
        <f>IFNA(VLOOKUP(A2391,'HUMAN RESOURCES processed'!$A$2:$M$2692,13,0))</f>
        <v>0.848</v>
      </c>
      <c r="X2391" s="24">
        <f t="shared" si="1385"/>
        <v>0</v>
      </c>
      <c r="Y2391" s="24">
        <f t="shared" si="1386"/>
        <v>0</v>
      </c>
      <c r="Z2391" s="24">
        <f t="shared" si="7"/>
        <v>0</v>
      </c>
      <c r="AA2391" s="24">
        <f t="shared" si="1387"/>
        <v>0</v>
      </c>
      <c r="AB2391" s="24">
        <f t="shared" si="1388"/>
        <v>0</v>
      </c>
      <c r="AC2391" s="24">
        <f t="shared" si="1389"/>
        <v>0</v>
      </c>
      <c r="AD2391" s="24">
        <f t="shared" si="1390"/>
        <v>0</v>
      </c>
      <c r="AE2391" s="24">
        <f>IFNA(VLOOKUP(A2391,'BUSINESS processed'!A2391:J5081,9,0))</f>
        <v>0.64</v>
      </c>
      <c r="AF2391" s="27">
        <f>IFNA(VLOOKUP(A2391,'BUSINESS processed'!A2391:J5081,10,0))</f>
        <v>1.037</v>
      </c>
      <c r="AG2391" s="26"/>
      <c r="AH2391" s="26"/>
      <c r="AI2391" s="26"/>
      <c r="AJ2391" s="26"/>
      <c r="AK2391" s="26"/>
      <c r="AL2391" s="26"/>
      <c r="AM2391" s="26"/>
      <c r="AN2391" s="26"/>
      <c r="AO2391" s="26"/>
      <c r="AP2391" s="26"/>
      <c r="AQ2391" s="26"/>
      <c r="AR2391" s="26"/>
      <c r="AS2391" s="26"/>
      <c r="AT2391" s="26"/>
      <c r="AU2391" s="26"/>
      <c r="AV2391" s="26"/>
      <c r="AW2391" s="26"/>
      <c r="AX2391" s="26"/>
      <c r="AY2391" s="26"/>
      <c r="AZ2391" s="26"/>
      <c r="BA2391" s="26"/>
      <c r="BB2391" s="26"/>
      <c r="BC2391" s="26"/>
      <c r="BD2391" s="26"/>
      <c r="BE2391" s="26"/>
      <c r="BF2391" s="26"/>
      <c r="BG2391" s="26"/>
      <c r="BH2391" s="26"/>
    </row>
    <row r="2392">
      <c r="A2392" s="18" t="str">
        <f t="shared" si="1"/>
        <v>The Americas_Greenland-The Americas_2012</v>
      </c>
      <c r="B2392" s="19" t="s">
        <v>258</v>
      </c>
      <c r="C2392" s="20" t="s">
        <v>279</v>
      </c>
      <c r="D2392" s="21" t="s">
        <v>91</v>
      </c>
      <c r="E2392" s="20">
        <f t="shared" si="1391"/>
        <v>1267711816</v>
      </c>
      <c r="F2392" s="22">
        <f t="shared" si="2"/>
        <v>22314.94131</v>
      </c>
      <c r="G2392" s="39">
        <f t="shared" si="1377"/>
        <v>0</v>
      </c>
      <c r="H2392" s="39">
        <f t="shared" si="1378"/>
        <v>0</v>
      </c>
      <c r="I2392" s="39">
        <f t="shared" si="1379"/>
        <v>0</v>
      </c>
      <c r="J2392" s="24">
        <f t="shared" si="1380"/>
        <v>0</v>
      </c>
      <c r="K2392" s="24">
        <f t="shared" si="3"/>
        <v>0</v>
      </c>
      <c r="L2392" s="24">
        <f t="shared" si="1392"/>
        <v>0</v>
      </c>
      <c r="M2392" s="24">
        <f t="shared" si="5"/>
        <v>0</v>
      </c>
      <c r="N2392" s="24">
        <f>IFNA(VLOOKUP(A2392,'HUMAN RESOURCES processed'!$A$2:$M$2692,5,0))</f>
        <v>0.014</v>
      </c>
      <c r="O2392" s="24">
        <f t="shared" si="1381"/>
        <v>0</v>
      </c>
      <c r="P2392" s="24">
        <f t="shared" si="1393"/>
        <v>73</v>
      </c>
      <c r="Q2392" s="24">
        <f t="shared" si="1394"/>
        <v>69</v>
      </c>
      <c r="R2392" s="24">
        <f t="shared" si="6"/>
        <v>71</v>
      </c>
      <c r="S2392" s="24">
        <f t="shared" si="1382"/>
        <v>0</v>
      </c>
      <c r="T2392" s="24">
        <f t="shared" si="1383"/>
        <v>0</v>
      </c>
      <c r="U2392" s="24">
        <f t="shared" si="1384"/>
        <v>0</v>
      </c>
      <c r="V2392" s="24">
        <f>IFNA(VLOOKUP(A2392,'HUMAN RESOURCES processed'!$A$2:$M$2692,12,0))</f>
        <v>56810</v>
      </c>
      <c r="W2392" s="24">
        <f>IFNA(VLOOKUP(A2392,'HUMAN RESOURCES processed'!$A$2:$M$2692,13,0))</f>
        <v>0.852</v>
      </c>
      <c r="X2392" s="24">
        <f t="shared" si="1385"/>
        <v>0</v>
      </c>
      <c r="Y2392" s="24">
        <f t="shared" si="1386"/>
        <v>0</v>
      </c>
      <c r="Z2392" s="24">
        <f t="shared" si="7"/>
        <v>0</v>
      </c>
      <c r="AA2392" s="24">
        <f t="shared" si="1387"/>
        <v>0</v>
      </c>
      <c r="AB2392" s="24">
        <f t="shared" si="1388"/>
        <v>0</v>
      </c>
      <c r="AC2392" s="24">
        <f t="shared" si="1389"/>
        <v>0</v>
      </c>
      <c r="AD2392" s="24">
        <f t="shared" si="1390"/>
        <v>0</v>
      </c>
      <c r="AE2392" s="24">
        <f>IFNA(VLOOKUP(A2392,'BUSINESS processed'!A2392:J5082,9,0))</f>
        <v>0.649</v>
      </c>
      <c r="AF2392" s="27">
        <f>IFNA(VLOOKUP(A2392,'BUSINESS processed'!A2392:J5082,10,0))</f>
        <v>1.047</v>
      </c>
      <c r="AG2392" s="26"/>
      <c r="AH2392" s="26"/>
      <c r="AI2392" s="26"/>
      <c r="AJ2392" s="26"/>
      <c r="AK2392" s="26"/>
      <c r="AL2392" s="26"/>
      <c r="AM2392" s="26"/>
      <c r="AN2392" s="26"/>
      <c r="AO2392" s="26"/>
      <c r="AP2392" s="26"/>
      <c r="AQ2392" s="26"/>
      <c r="AR2392" s="26"/>
      <c r="AS2392" s="26"/>
      <c r="AT2392" s="26"/>
      <c r="AU2392" s="26"/>
      <c r="AV2392" s="26"/>
      <c r="AW2392" s="26"/>
      <c r="AX2392" s="26"/>
      <c r="AY2392" s="26"/>
      <c r="AZ2392" s="26"/>
      <c r="BA2392" s="26"/>
      <c r="BB2392" s="26"/>
      <c r="BC2392" s="26"/>
      <c r="BD2392" s="26"/>
      <c r="BE2392" s="26"/>
      <c r="BF2392" s="26"/>
      <c r="BG2392" s="26"/>
      <c r="BH2392" s="26"/>
    </row>
    <row r="2393">
      <c r="A2393" s="18" t="str">
        <f t="shared" si="1"/>
        <v>The Americas_Grenada-The Americas_2000</v>
      </c>
      <c r="B2393" s="19" t="s">
        <v>258</v>
      </c>
      <c r="C2393" s="20" t="s">
        <v>280</v>
      </c>
      <c r="D2393" s="21" t="s">
        <v>70</v>
      </c>
      <c r="E2393" s="22">
        <v>5.23256355E8</v>
      </c>
      <c r="F2393" s="22">
        <f t="shared" si="2"/>
        <v>5149.147363</v>
      </c>
      <c r="G2393" s="23">
        <v>0.066</v>
      </c>
      <c r="H2393" s="23">
        <v>339.0</v>
      </c>
      <c r="I2393" s="23">
        <v>0.116</v>
      </c>
      <c r="J2393" s="24">
        <f t="shared" si="1380"/>
        <v>0</v>
      </c>
      <c r="K2393" s="24">
        <f t="shared" si="3"/>
        <v>0</v>
      </c>
      <c r="L2393" s="24">
        <f t="shared" si="1392"/>
        <v>0</v>
      </c>
      <c r="M2393" s="24">
        <f t="shared" si="5"/>
        <v>0</v>
      </c>
      <c r="N2393" s="24">
        <f>IFNA(VLOOKUP(A2393,'HUMAN RESOURCES processed'!$A$2:$M$2692,5,0))</f>
        <v>0.019</v>
      </c>
      <c r="O2393" s="24">
        <f>IFNA(VLOOKUP(A2393,'HUMAN RESOURCES processed'!$A$2:$M$2692,6,0))</f>
        <v>0.014</v>
      </c>
      <c r="P2393" s="24">
        <f>IFNA(VLOOKUP(A2393,'HUMAN RESOURCES processed'!$A$2:$M$2692,7,0))</f>
        <v>73</v>
      </c>
      <c r="Q2393" s="24">
        <f>IFNA(VLOOKUP(A2393,'HUMAN RESOURCES processed'!$A$2:$M$2692,8,0))</f>
        <v>68</v>
      </c>
      <c r="R2393" s="24">
        <f t="shared" si="6"/>
        <v>70.5</v>
      </c>
      <c r="S2393" s="24">
        <f>IFNA(VLOOKUP(A2393,'HUMAN RESOURCES processed'!$A$2:$M$2692,9,0))</f>
        <v>0.35</v>
      </c>
      <c r="T2393" s="24">
        <f>IFNA(VLOOKUP(A2393,'HUMAN RESOURCES processed'!$A$2:$M$2692,10,0))</f>
        <v>0.572</v>
      </c>
      <c r="U2393" s="24">
        <f>IFNA(VLOOKUP(A2393,'HUMAN RESOURCES processed'!$A$2:$M$2692,11,0))</f>
        <v>0.078</v>
      </c>
      <c r="V2393" s="24">
        <f>IFNA(VLOOKUP(A2393,'HUMAN RESOURCES processed'!$A$2:$M$2692,12,0))</f>
        <v>101620</v>
      </c>
      <c r="W2393" s="24">
        <f>IFNA(VLOOKUP(A2393,'HUMAN RESOURCES processed'!$A$2:$M$2692,13,0))</f>
        <v>0.359</v>
      </c>
      <c r="X2393" s="24">
        <f>IFNA(VLOOKUP(A2393,'TOURISM processed'!$A$2:$F$2692,5,0))</f>
        <v>93000000</v>
      </c>
      <c r="Y2393" s="24">
        <f>IFNA(VLOOKUP(A2393,'TOURISM processed'!$A$2:$F$2692,6,0))</f>
        <v>8000000</v>
      </c>
      <c r="Z2393" s="24">
        <f t="shared" si="7"/>
        <v>78.7246605</v>
      </c>
      <c r="AA2393" s="24">
        <f t="shared" si="1387"/>
        <v>0</v>
      </c>
      <c r="AB2393" s="24">
        <f t="shared" si="1388"/>
        <v>0</v>
      </c>
      <c r="AC2393" s="24">
        <f t="shared" si="1389"/>
        <v>0</v>
      </c>
      <c r="AD2393" s="24">
        <f t="shared" si="1390"/>
        <v>0</v>
      </c>
      <c r="AE2393" s="24">
        <f>IFNA(VLOOKUP(A2393,'BUSINESS processed'!A2393:J5083,9,0))</f>
        <v>0.041</v>
      </c>
      <c r="AF2393" s="27">
        <f>IFNA(VLOOKUP(A2393,'BUSINESS processed'!A2393:J5083,10,0))</f>
        <v>0.042</v>
      </c>
      <c r="AG2393" s="26"/>
      <c r="AH2393" s="26"/>
      <c r="AI2393" s="26"/>
      <c r="AJ2393" s="26"/>
      <c r="AK2393" s="26"/>
      <c r="AL2393" s="26"/>
      <c r="AM2393" s="26"/>
      <c r="AN2393" s="26"/>
      <c r="AO2393" s="26"/>
      <c r="AP2393" s="26"/>
      <c r="AQ2393" s="26"/>
      <c r="AR2393" s="26"/>
      <c r="AS2393" s="26"/>
      <c r="AT2393" s="26"/>
      <c r="AU2393" s="26"/>
      <c r="AV2393" s="26"/>
      <c r="AW2393" s="26"/>
      <c r="AX2393" s="26"/>
      <c r="AY2393" s="26"/>
      <c r="AZ2393" s="26"/>
      <c r="BA2393" s="26"/>
      <c r="BB2393" s="26"/>
      <c r="BC2393" s="26"/>
      <c r="BD2393" s="26"/>
      <c r="BE2393" s="26"/>
      <c r="BF2393" s="26"/>
      <c r="BG2393" s="26"/>
      <c r="BH2393" s="26"/>
    </row>
    <row r="2394">
      <c r="A2394" s="18" t="str">
        <f t="shared" si="1"/>
        <v>The Americas_Grenada-The Americas_2001</v>
      </c>
      <c r="B2394" s="19" t="s">
        <v>258</v>
      </c>
      <c r="C2394" s="20" t="s">
        <v>280</v>
      </c>
      <c r="D2394" s="21" t="s">
        <v>71</v>
      </c>
      <c r="E2394" s="22">
        <v>5.23279846E8</v>
      </c>
      <c r="F2394" s="22">
        <f t="shared" si="2"/>
        <v>5137.800528</v>
      </c>
      <c r="G2394" s="23">
        <v>0.076</v>
      </c>
      <c r="H2394" s="23">
        <v>392.0</v>
      </c>
      <c r="I2394" s="23">
        <v>0.102</v>
      </c>
      <c r="J2394" s="24">
        <f t="shared" si="1380"/>
        <v>0</v>
      </c>
      <c r="K2394" s="24">
        <f t="shared" si="3"/>
        <v>0</v>
      </c>
      <c r="L2394" s="24">
        <f t="shared" si="1392"/>
        <v>0</v>
      </c>
      <c r="M2394" s="24">
        <f t="shared" si="5"/>
        <v>0</v>
      </c>
      <c r="N2394" s="24">
        <f>IFNA(VLOOKUP(A2394,'HUMAN RESOURCES processed'!$A$2:$M$2692,5,0))</f>
        <v>0.019</v>
      </c>
      <c r="O2394" s="24">
        <f>IFNA(VLOOKUP(A2394,'HUMAN RESOURCES processed'!$A$2:$M$2692,6,0))</f>
        <v>0.013</v>
      </c>
      <c r="P2394" s="24">
        <f>IFNA(VLOOKUP(A2394,'HUMAN RESOURCES processed'!$A$2:$M$2692,7,0))</f>
        <v>73</v>
      </c>
      <c r="Q2394" s="24">
        <f>IFNA(VLOOKUP(A2394,'HUMAN RESOURCES processed'!$A$2:$M$2692,8,0))</f>
        <v>68</v>
      </c>
      <c r="R2394" s="24">
        <f t="shared" si="6"/>
        <v>70.5</v>
      </c>
      <c r="S2394" s="24">
        <f>IFNA(VLOOKUP(A2394,'HUMAN RESOURCES processed'!$A$2:$M$2692,9,0))</f>
        <v>0.341</v>
      </c>
      <c r="T2394" s="24">
        <f>IFNA(VLOOKUP(A2394,'HUMAN RESOURCES processed'!$A$2:$M$2692,10,0))</f>
        <v>0.582</v>
      </c>
      <c r="U2394" s="24">
        <f>IFNA(VLOOKUP(A2394,'HUMAN RESOURCES processed'!$A$2:$M$2692,11,0))</f>
        <v>0.077</v>
      </c>
      <c r="V2394" s="24">
        <f>IFNA(VLOOKUP(A2394,'HUMAN RESOURCES processed'!$A$2:$M$2692,12,0))</f>
        <v>101849</v>
      </c>
      <c r="W2394" s="24">
        <f>IFNA(VLOOKUP(A2394,'HUMAN RESOURCES processed'!$A$2:$M$2692,13,0))</f>
        <v>0.361</v>
      </c>
      <c r="X2394" s="24">
        <f>IFNA(VLOOKUP(A2394,'TOURISM processed'!$A$2:$F$2692,5,0))</f>
        <v>83000000</v>
      </c>
      <c r="Y2394" s="24">
        <f>IFNA(VLOOKUP(A2394,'TOURISM processed'!$A$2:$F$2692,6,0))</f>
        <v>8000000</v>
      </c>
      <c r="Z2394" s="24">
        <f t="shared" si="7"/>
        <v>78.54765388</v>
      </c>
      <c r="AA2394" s="24">
        <f t="shared" si="1387"/>
        <v>0</v>
      </c>
      <c r="AB2394" s="24">
        <f t="shared" si="1388"/>
        <v>0</v>
      </c>
      <c r="AC2394" s="24">
        <f t="shared" si="1389"/>
        <v>0</v>
      </c>
      <c r="AD2394" s="24">
        <f t="shared" si="1390"/>
        <v>0</v>
      </c>
      <c r="AE2394" s="24">
        <f>IFNA(VLOOKUP(A2394,'BUSINESS processed'!A2394:J5084,9,0))</f>
        <v>0.051</v>
      </c>
      <c r="AF2394" s="27">
        <f>IFNA(VLOOKUP(A2394,'BUSINESS processed'!A2394:J5084,10,0))</f>
        <v>0.063</v>
      </c>
      <c r="AG2394" s="26"/>
      <c r="AH2394" s="26"/>
      <c r="AI2394" s="26"/>
      <c r="AJ2394" s="26"/>
      <c r="AK2394" s="26"/>
      <c r="AL2394" s="26"/>
      <c r="AM2394" s="26"/>
      <c r="AN2394" s="26"/>
      <c r="AO2394" s="26"/>
      <c r="AP2394" s="26"/>
      <c r="AQ2394" s="26"/>
      <c r="AR2394" s="26"/>
      <c r="AS2394" s="26"/>
      <c r="AT2394" s="26"/>
      <c r="AU2394" s="26"/>
      <c r="AV2394" s="26"/>
      <c r="AW2394" s="26"/>
      <c r="AX2394" s="26"/>
      <c r="AY2394" s="26"/>
      <c r="AZ2394" s="26"/>
      <c r="BA2394" s="26"/>
      <c r="BB2394" s="26"/>
      <c r="BC2394" s="26"/>
      <c r="BD2394" s="26"/>
      <c r="BE2394" s="26"/>
      <c r="BF2394" s="26"/>
      <c r="BG2394" s="26"/>
      <c r="BH2394" s="26"/>
    </row>
    <row r="2395">
      <c r="A2395" s="18" t="str">
        <f t="shared" si="1"/>
        <v>The Americas_Grenada-The Americas_2002</v>
      </c>
      <c r="B2395" s="19" t="s">
        <v>258</v>
      </c>
      <c r="C2395" s="20" t="s">
        <v>280</v>
      </c>
      <c r="D2395" s="21" t="s">
        <v>72</v>
      </c>
      <c r="E2395" s="22">
        <v>5.44381962E8</v>
      </c>
      <c r="F2395" s="22">
        <f t="shared" si="2"/>
        <v>5331.902977</v>
      </c>
      <c r="G2395" s="23">
        <v>0.066</v>
      </c>
      <c r="H2395" s="23">
        <v>353.0</v>
      </c>
      <c r="I2395" s="23">
        <v>0.113</v>
      </c>
      <c r="J2395" s="24">
        <f t="shared" si="1380"/>
        <v>0</v>
      </c>
      <c r="K2395" s="24">
        <f t="shared" si="3"/>
        <v>0</v>
      </c>
      <c r="L2395" s="24">
        <f>IFNA(VLOOKUP(A2395,'ENERGY processed'!$A$2:$H$2692,8,0),"")</f>
        <v>260</v>
      </c>
      <c r="M2395" s="24">
        <f t="shared" si="5"/>
        <v>0.002546547958</v>
      </c>
      <c r="N2395" s="24">
        <f>IFNA(VLOOKUP(A2395,'HUMAN RESOURCES processed'!$A$2:$M$2692,5,0))</f>
        <v>0.019</v>
      </c>
      <c r="O2395" s="24">
        <f>IFNA(VLOOKUP(A2395,'HUMAN RESOURCES processed'!$A$2:$M$2692,6,0))</f>
        <v>0.013</v>
      </c>
      <c r="P2395" s="24">
        <f>IFNA(VLOOKUP(A2395,'HUMAN RESOURCES processed'!$A$2:$M$2692,7,0))</f>
        <v>73</v>
      </c>
      <c r="Q2395" s="24">
        <f>IFNA(VLOOKUP(A2395,'HUMAN RESOURCES processed'!$A$2:$M$2692,8,0))</f>
        <v>68</v>
      </c>
      <c r="R2395" s="24">
        <f t="shared" si="6"/>
        <v>70.5</v>
      </c>
      <c r="S2395" s="24">
        <f>IFNA(VLOOKUP(A2395,'HUMAN RESOURCES processed'!$A$2:$M$2692,9,0))</f>
        <v>0.33</v>
      </c>
      <c r="T2395" s="24">
        <f>IFNA(VLOOKUP(A2395,'HUMAN RESOURCES processed'!$A$2:$M$2692,10,0))</f>
        <v>0.592</v>
      </c>
      <c r="U2395" s="24">
        <f>IFNA(VLOOKUP(A2395,'HUMAN RESOURCES processed'!$A$2:$M$2692,11,0))</f>
        <v>0.077</v>
      </c>
      <c r="V2395" s="24">
        <f>IFNA(VLOOKUP(A2395,'HUMAN RESOURCES processed'!$A$2:$M$2692,12,0))</f>
        <v>102099</v>
      </c>
      <c r="W2395" s="24">
        <f>IFNA(VLOOKUP(A2395,'HUMAN RESOURCES processed'!$A$2:$M$2692,13,0))</f>
        <v>0.361</v>
      </c>
      <c r="X2395" s="24">
        <f>IFNA(VLOOKUP(A2395,'TOURISM processed'!$A$2:$F$2692,5,0))</f>
        <v>91000000</v>
      </c>
      <c r="Y2395" s="24">
        <f>IFNA(VLOOKUP(A2395,'TOURISM processed'!$A$2:$F$2692,6,0))</f>
        <v>8000000</v>
      </c>
      <c r="Z2395" s="24">
        <f t="shared" si="7"/>
        <v>78.3553218</v>
      </c>
      <c r="AA2395" s="24">
        <f t="shared" si="1387"/>
        <v>0</v>
      </c>
      <c r="AB2395" s="24">
        <f t="shared" si="1388"/>
        <v>0</v>
      </c>
      <c r="AC2395" s="24">
        <f t="shared" si="1389"/>
        <v>0</v>
      </c>
      <c r="AD2395" s="24">
        <f t="shared" si="1390"/>
        <v>0</v>
      </c>
      <c r="AE2395" s="24">
        <f>IFNA(VLOOKUP(A2395,'BUSINESS processed'!A2395:J5085,9,0))</f>
        <v>0.148</v>
      </c>
      <c r="AF2395" s="27">
        <f>IFNA(VLOOKUP(A2395,'BUSINESS processed'!A2395:J5085,10,0))</f>
        <v>0.074</v>
      </c>
      <c r="AG2395" s="26"/>
      <c r="AH2395" s="26"/>
      <c r="AI2395" s="26"/>
      <c r="AJ2395" s="26"/>
      <c r="AK2395" s="26"/>
      <c r="AL2395" s="26"/>
      <c r="AM2395" s="26"/>
      <c r="AN2395" s="26"/>
      <c r="AO2395" s="26"/>
      <c r="AP2395" s="26"/>
      <c r="AQ2395" s="26"/>
      <c r="AR2395" s="26"/>
      <c r="AS2395" s="26"/>
      <c r="AT2395" s="26"/>
      <c r="AU2395" s="26"/>
      <c r="AV2395" s="26"/>
      <c r="AW2395" s="26"/>
      <c r="AX2395" s="26"/>
      <c r="AY2395" s="26"/>
      <c r="AZ2395" s="26"/>
      <c r="BA2395" s="26"/>
      <c r="BB2395" s="26"/>
      <c r="BC2395" s="26"/>
      <c r="BD2395" s="26"/>
      <c r="BE2395" s="26"/>
      <c r="BF2395" s="26"/>
      <c r="BG2395" s="26"/>
      <c r="BH2395" s="26"/>
    </row>
    <row r="2396">
      <c r="A2396" s="18" t="str">
        <f t="shared" si="1"/>
        <v>The Americas_Grenada-The Americas_2003</v>
      </c>
      <c r="B2396" s="19" t="s">
        <v>258</v>
      </c>
      <c r="C2396" s="20" t="s">
        <v>280</v>
      </c>
      <c r="D2396" s="21" t="s">
        <v>74</v>
      </c>
      <c r="E2396" s="22">
        <v>5.96339089E8</v>
      </c>
      <c r="F2396" s="22">
        <f t="shared" si="2"/>
        <v>5825.387461</v>
      </c>
      <c r="G2396" s="23">
        <v>0.062</v>
      </c>
      <c r="H2396" s="23">
        <v>359.0</v>
      </c>
      <c r="I2396" s="23">
        <v>0.12</v>
      </c>
      <c r="J2396" s="24">
        <f t="shared" si="1380"/>
        <v>0</v>
      </c>
      <c r="K2396" s="24">
        <f t="shared" si="3"/>
        <v>0</v>
      </c>
      <c r="L2396" s="24">
        <f>IFNA(VLOOKUP(A2396,'ENERGY processed'!$A$2:$H$2692,8,0),"")</f>
        <v>253</v>
      </c>
      <c r="M2396" s="24">
        <f t="shared" si="5"/>
        <v>0.002471451318</v>
      </c>
      <c r="N2396" s="24">
        <f>IFNA(VLOOKUP(A2396,'HUMAN RESOURCES processed'!$A$2:$M$2692,5,0))</f>
        <v>0.019</v>
      </c>
      <c r="O2396" s="24">
        <f>IFNA(VLOOKUP(A2396,'HUMAN RESOURCES processed'!$A$2:$M$2692,6,0))</f>
        <v>0.013</v>
      </c>
      <c r="P2396" s="24">
        <f>IFNA(VLOOKUP(A2396,'HUMAN RESOURCES processed'!$A$2:$M$2692,7,0))</f>
        <v>73</v>
      </c>
      <c r="Q2396" s="24">
        <f>IFNA(VLOOKUP(A2396,'HUMAN RESOURCES processed'!$A$2:$M$2692,8,0))</f>
        <v>69</v>
      </c>
      <c r="R2396" s="24">
        <f t="shared" si="6"/>
        <v>71</v>
      </c>
      <c r="S2396" s="24">
        <f>IFNA(VLOOKUP(A2396,'HUMAN RESOURCES processed'!$A$2:$M$2692,9,0))</f>
        <v>0.319</v>
      </c>
      <c r="T2396" s="24">
        <f>IFNA(VLOOKUP(A2396,'HUMAN RESOURCES processed'!$A$2:$M$2692,10,0))</f>
        <v>0.603</v>
      </c>
      <c r="U2396" s="24">
        <f>IFNA(VLOOKUP(A2396,'HUMAN RESOURCES processed'!$A$2:$M$2692,11,0))</f>
        <v>0.077</v>
      </c>
      <c r="V2396" s="24">
        <f>IFNA(VLOOKUP(A2396,'HUMAN RESOURCES processed'!$A$2:$M$2692,12,0))</f>
        <v>102369</v>
      </c>
      <c r="W2396" s="24">
        <f>IFNA(VLOOKUP(A2396,'HUMAN RESOURCES processed'!$A$2:$M$2692,13,0))</f>
        <v>0.36</v>
      </c>
      <c r="X2396" s="24">
        <f>IFNA(VLOOKUP(A2396,'TOURISM processed'!$A$2:$F$2692,5,0))</f>
        <v>104000000</v>
      </c>
      <c r="Y2396" s="24">
        <f>IFNA(VLOOKUP(A2396,'TOURISM processed'!$A$2:$F$2692,6,0))</f>
        <v>8000000</v>
      </c>
      <c r="Z2396" s="24">
        <f t="shared" si="7"/>
        <v>78.14865829</v>
      </c>
      <c r="AA2396" s="24">
        <f t="shared" si="1387"/>
        <v>0</v>
      </c>
      <c r="AB2396" s="24">
        <f t="shared" si="1388"/>
        <v>0</v>
      </c>
      <c r="AC2396" s="24">
        <f t="shared" si="1389"/>
        <v>0</v>
      </c>
      <c r="AD2396" s="24">
        <f t="shared" si="1390"/>
        <v>0</v>
      </c>
      <c r="AE2396" s="24">
        <f>IFNA(VLOOKUP(A2396,'BUSINESS processed'!A2396:J5086,9,0))</f>
        <v>0.186</v>
      </c>
      <c r="AF2396" s="27">
        <f>IFNA(VLOOKUP(A2396,'BUSINESS processed'!A2396:J5086,10,0))</f>
        <v>0.413</v>
      </c>
      <c r="AG2396" s="26"/>
      <c r="AH2396" s="26"/>
      <c r="AI2396" s="26"/>
      <c r="AJ2396" s="26"/>
      <c r="AK2396" s="26"/>
      <c r="AL2396" s="26"/>
      <c r="AM2396" s="26"/>
      <c r="AN2396" s="26"/>
      <c r="AO2396" s="26"/>
      <c r="AP2396" s="26"/>
      <c r="AQ2396" s="26"/>
      <c r="AR2396" s="26"/>
      <c r="AS2396" s="26"/>
      <c r="AT2396" s="26"/>
      <c r="AU2396" s="26"/>
      <c r="AV2396" s="26"/>
      <c r="AW2396" s="26"/>
      <c r="AX2396" s="26"/>
      <c r="AY2396" s="26"/>
      <c r="AZ2396" s="26"/>
      <c r="BA2396" s="26"/>
      <c r="BB2396" s="26"/>
      <c r="BC2396" s="26"/>
      <c r="BD2396" s="26"/>
      <c r="BE2396" s="26"/>
      <c r="BF2396" s="26"/>
      <c r="BG2396" s="26"/>
      <c r="BH2396" s="26"/>
    </row>
    <row r="2397">
      <c r="A2397" s="18" t="str">
        <f t="shared" si="1"/>
        <v>The Americas_Grenada-The Americas_2004</v>
      </c>
      <c r="B2397" s="19" t="s">
        <v>258</v>
      </c>
      <c r="C2397" s="20" t="s">
        <v>280</v>
      </c>
      <c r="D2397" s="21" t="s">
        <v>83</v>
      </c>
      <c r="E2397" s="22">
        <v>6.00014341E8</v>
      </c>
      <c r="F2397" s="22">
        <f t="shared" si="2"/>
        <v>5844.959729</v>
      </c>
      <c r="G2397" s="23">
        <v>0.058</v>
      </c>
      <c r="H2397" s="23">
        <v>342.0</v>
      </c>
      <c r="I2397" s="23">
        <v>0.102</v>
      </c>
      <c r="J2397" s="24">
        <f t="shared" si="1380"/>
        <v>0</v>
      </c>
      <c r="K2397" s="24">
        <f t="shared" si="3"/>
        <v>0</v>
      </c>
      <c r="L2397" s="24">
        <f>IFNA(VLOOKUP(A2397,'ENERGY processed'!$A$2:$H$2692,8,0),"")</f>
        <v>260</v>
      </c>
      <c r="M2397" s="24">
        <f t="shared" si="5"/>
        <v>0.002532755346</v>
      </c>
      <c r="N2397" s="24">
        <f>IFNA(VLOOKUP(A2397,'HUMAN RESOURCES processed'!$A$2:$M$2692,5,0))</f>
        <v>0.019</v>
      </c>
      <c r="O2397" s="24">
        <f>IFNA(VLOOKUP(A2397,'HUMAN RESOURCES processed'!$A$2:$M$2692,6,0))</f>
        <v>0.013</v>
      </c>
      <c r="P2397" s="24">
        <f>IFNA(VLOOKUP(A2397,'HUMAN RESOURCES processed'!$A$2:$M$2692,7,0))</f>
        <v>74</v>
      </c>
      <c r="Q2397" s="24">
        <f>IFNA(VLOOKUP(A2397,'HUMAN RESOURCES processed'!$A$2:$M$2692,8,0))</f>
        <v>69</v>
      </c>
      <c r="R2397" s="24">
        <f t="shared" si="6"/>
        <v>71.5</v>
      </c>
      <c r="S2397" s="24">
        <f>IFNA(VLOOKUP(A2397,'HUMAN RESOURCES processed'!$A$2:$M$2692,9,0))</f>
        <v>0.309</v>
      </c>
      <c r="T2397" s="24">
        <f>IFNA(VLOOKUP(A2397,'HUMAN RESOURCES processed'!$A$2:$M$2692,10,0))</f>
        <v>0.614</v>
      </c>
      <c r="U2397" s="24">
        <f>IFNA(VLOOKUP(A2397,'HUMAN RESOURCES processed'!$A$2:$M$2692,11,0))</f>
        <v>0.077</v>
      </c>
      <c r="V2397" s="24">
        <f>IFNA(VLOOKUP(A2397,'HUMAN RESOURCES processed'!$A$2:$M$2692,12,0))</f>
        <v>102655</v>
      </c>
      <c r="W2397" s="24">
        <f>IFNA(VLOOKUP(A2397,'HUMAN RESOURCES processed'!$A$2:$M$2692,13,0))</f>
        <v>0.36</v>
      </c>
      <c r="X2397" s="24">
        <f>IFNA(VLOOKUP(A2397,'TOURISM processed'!$A$2:$F$2692,5,0))</f>
        <v>86000000</v>
      </c>
      <c r="Y2397" s="24">
        <f>IFNA(VLOOKUP(A2397,'TOURISM processed'!$A$2:$F$2692,6,0))</f>
        <v>9000000</v>
      </c>
      <c r="Z2397" s="24">
        <f t="shared" si="7"/>
        <v>87.67230042</v>
      </c>
      <c r="AA2397" s="24">
        <f t="shared" si="1387"/>
        <v>0</v>
      </c>
      <c r="AB2397" s="24">
        <f t="shared" si="1388"/>
        <v>0</v>
      </c>
      <c r="AC2397" s="24">
        <f t="shared" si="1389"/>
        <v>0</v>
      </c>
      <c r="AD2397" s="24">
        <f t="shared" si="1390"/>
        <v>0</v>
      </c>
      <c r="AE2397" s="24">
        <f>IFNA(VLOOKUP(A2397,'BUSINESS processed'!A2397:J5087,9,0))</f>
        <v>0.196</v>
      </c>
      <c r="AF2397" s="27">
        <f>IFNA(VLOOKUP(A2397,'BUSINESS processed'!A2397:J5087,10,0))</f>
        <v>0.422</v>
      </c>
      <c r="AG2397" s="26"/>
      <c r="AH2397" s="26"/>
      <c r="AI2397" s="26"/>
      <c r="AJ2397" s="26"/>
      <c r="AK2397" s="26"/>
      <c r="AL2397" s="26"/>
      <c r="AM2397" s="26"/>
      <c r="AN2397" s="26"/>
      <c r="AO2397" s="26"/>
      <c r="AP2397" s="26"/>
      <c r="AQ2397" s="26"/>
      <c r="AR2397" s="26"/>
      <c r="AS2397" s="26"/>
      <c r="AT2397" s="26"/>
      <c r="AU2397" s="26"/>
      <c r="AV2397" s="26"/>
      <c r="AW2397" s="26"/>
      <c r="AX2397" s="26"/>
      <c r="AY2397" s="26"/>
      <c r="AZ2397" s="26"/>
      <c r="BA2397" s="26"/>
      <c r="BB2397" s="26"/>
      <c r="BC2397" s="26"/>
      <c r="BD2397" s="26"/>
      <c r="BE2397" s="26"/>
      <c r="BF2397" s="26"/>
      <c r="BG2397" s="26"/>
      <c r="BH2397" s="26"/>
    </row>
    <row r="2398">
      <c r="A2398" s="18" t="str">
        <f t="shared" si="1"/>
        <v>The Americas_Grenada-The Americas_2005</v>
      </c>
      <c r="B2398" s="19" t="s">
        <v>258</v>
      </c>
      <c r="C2398" s="20" t="s">
        <v>280</v>
      </c>
      <c r="D2398" s="21" t="s">
        <v>84</v>
      </c>
      <c r="E2398" s="22">
        <v>7.00431791E8</v>
      </c>
      <c r="F2398" s="22">
        <f t="shared" si="2"/>
        <v>6803.545289</v>
      </c>
      <c r="G2398" s="23">
        <v>0.061</v>
      </c>
      <c r="H2398" s="23">
        <v>412.0</v>
      </c>
      <c r="I2398" s="23">
        <v>0.101</v>
      </c>
      <c r="J2398" s="24">
        <f>IFNA(VLOOKUP(A2398,'ENERGY processed'!$A$2:$H$2692,7,0),"")</f>
        <v>74</v>
      </c>
      <c r="K2398" s="24">
        <f t="shared" si="3"/>
        <v>0.0007187885499</v>
      </c>
      <c r="L2398" s="24">
        <f>IFNA(VLOOKUP(A2398,'ENERGY processed'!$A$2:$H$2692,8,0),"")</f>
        <v>199.5</v>
      </c>
      <c r="M2398" s="24">
        <f t="shared" si="5"/>
        <v>0.001937815077</v>
      </c>
      <c r="N2398" s="24">
        <f>IFNA(VLOOKUP(A2398,'HUMAN RESOURCES processed'!$A$2:$M$2692,5,0))</f>
        <v>0.019</v>
      </c>
      <c r="O2398" s="24">
        <f>IFNA(VLOOKUP(A2398,'HUMAN RESOURCES processed'!$A$2:$M$2692,6,0))</f>
        <v>0.013</v>
      </c>
      <c r="P2398" s="24">
        <f>IFNA(VLOOKUP(A2398,'HUMAN RESOURCES processed'!$A$2:$M$2692,7,0))</f>
        <v>74</v>
      </c>
      <c r="Q2398" s="24">
        <f>IFNA(VLOOKUP(A2398,'HUMAN RESOURCES processed'!$A$2:$M$2692,8,0))</f>
        <v>69</v>
      </c>
      <c r="R2398" s="24">
        <f t="shared" si="6"/>
        <v>71.5</v>
      </c>
      <c r="S2398" s="24">
        <f>IFNA(VLOOKUP(A2398,'HUMAN RESOURCES processed'!$A$2:$M$2692,9,0))</f>
        <v>0.3</v>
      </c>
      <c r="T2398" s="24">
        <f>IFNA(VLOOKUP(A2398,'HUMAN RESOURCES processed'!$A$2:$M$2692,10,0))</f>
        <v>0.623</v>
      </c>
      <c r="U2398" s="24">
        <f>IFNA(VLOOKUP(A2398,'HUMAN RESOURCES processed'!$A$2:$M$2692,11,0))</f>
        <v>0.077</v>
      </c>
      <c r="V2398" s="24">
        <f>IFNA(VLOOKUP(A2398,'HUMAN RESOURCES processed'!$A$2:$M$2692,12,0))</f>
        <v>102951</v>
      </c>
      <c r="W2398" s="24">
        <f>IFNA(VLOOKUP(A2398,'HUMAN RESOURCES processed'!$A$2:$M$2692,13,0))</f>
        <v>0.359</v>
      </c>
      <c r="X2398" s="24">
        <f>IFNA(VLOOKUP(A2398,'TOURISM processed'!$A$2:$F$2692,5,0))</f>
        <v>71000000</v>
      </c>
      <c r="Y2398" s="24">
        <f>IFNA(VLOOKUP(A2398,'TOURISM processed'!$A$2:$F$2692,6,0))</f>
        <v>10000000</v>
      </c>
      <c r="Z2398" s="24">
        <f t="shared" si="7"/>
        <v>97.13358782</v>
      </c>
      <c r="AA2398" s="24">
        <f>IFNA(VLOOKUP(A2398,'BUSINESS processed'!A2398:J5088,5,0))</f>
        <v>0.453</v>
      </c>
      <c r="AB2398" s="24">
        <f>IFNA(VLOOKUP(A2398,'BUSINESS processed'!A2398:J5088,6,0))</f>
        <v>20</v>
      </c>
      <c r="AC2398" s="24">
        <f t="shared" si="1389"/>
        <v>0</v>
      </c>
      <c r="AD2398" s="24">
        <f>IFNA(VLOOKUP(A2398,'BUSINESS processed'!A2398:J5088,8,0))</f>
        <v>140</v>
      </c>
      <c r="AE2398" s="24">
        <f>IFNA(VLOOKUP(A2398,'BUSINESS processed'!A2398:J5088,9,0))</f>
        <v>0.205</v>
      </c>
      <c r="AF2398" s="27">
        <f>IFNA(VLOOKUP(A2398,'BUSINESS processed'!A2398:J5088,10,0))</f>
        <v>0.455</v>
      </c>
      <c r="AG2398" s="26"/>
      <c r="AH2398" s="26"/>
      <c r="AI2398" s="26"/>
      <c r="AJ2398" s="26"/>
      <c r="AK2398" s="26"/>
      <c r="AL2398" s="26"/>
      <c r="AM2398" s="26"/>
      <c r="AN2398" s="26"/>
      <c r="AO2398" s="26"/>
      <c r="AP2398" s="26"/>
      <c r="AQ2398" s="26"/>
      <c r="AR2398" s="26"/>
      <c r="AS2398" s="26"/>
      <c r="AT2398" s="26"/>
      <c r="AU2398" s="26"/>
      <c r="AV2398" s="26"/>
      <c r="AW2398" s="26"/>
      <c r="AX2398" s="26"/>
      <c r="AY2398" s="26"/>
      <c r="AZ2398" s="26"/>
      <c r="BA2398" s="26"/>
      <c r="BB2398" s="26"/>
      <c r="BC2398" s="26"/>
      <c r="BD2398" s="26"/>
      <c r="BE2398" s="26"/>
      <c r="BF2398" s="26"/>
      <c r="BG2398" s="26"/>
      <c r="BH2398" s="26"/>
    </row>
    <row r="2399">
      <c r="A2399" s="18" t="str">
        <f t="shared" si="1"/>
        <v>The Americas_Grenada-The Americas_2006</v>
      </c>
      <c r="B2399" s="19" t="s">
        <v>258</v>
      </c>
      <c r="C2399" s="20" t="s">
        <v>280</v>
      </c>
      <c r="D2399" s="21" t="s">
        <v>85</v>
      </c>
      <c r="E2399" s="22">
        <v>7.04762536E8</v>
      </c>
      <c r="F2399" s="22">
        <f t="shared" si="2"/>
        <v>6825.126244</v>
      </c>
      <c r="G2399" s="23">
        <v>0.064</v>
      </c>
      <c r="H2399" s="23">
        <v>435.0</v>
      </c>
      <c r="I2399" s="23">
        <v>0.099</v>
      </c>
      <c r="J2399" s="24">
        <f>IF(AND( C2399=C2398,D2399&gt;D2398),J2398,"")</f>
        <v>74</v>
      </c>
      <c r="K2399" s="24">
        <f t="shared" si="3"/>
        <v>0.0007166376138</v>
      </c>
      <c r="L2399" s="24">
        <f>IF(AND(C2399=C2398,C2399&gt;C2398),C2398,0)</f>
        <v>0</v>
      </c>
      <c r="M2399" s="24">
        <f t="shared" si="5"/>
        <v>0</v>
      </c>
      <c r="N2399" s="24">
        <f>IFNA(VLOOKUP(A2399,'HUMAN RESOURCES processed'!$A$2:$M$2692,5,0))</f>
        <v>0.019</v>
      </c>
      <c r="O2399" s="24">
        <f>IFNA(VLOOKUP(A2399,'HUMAN RESOURCES processed'!$A$2:$M$2692,6,0))</f>
        <v>0.013</v>
      </c>
      <c r="P2399" s="24">
        <f>IFNA(VLOOKUP(A2399,'HUMAN RESOURCES processed'!$A$2:$M$2692,7,0))</f>
        <v>74</v>
      </c>
      <c r="Q2399" s="24">
        <f>IFNA(VLOOKUP(A2399,'HUMAN RESOURCES processed'!$A$2:$M$2692,8,0))</f>
        <v>69</v>
      </c>
      <c r="R2399" s="24">
        <f t="shared" si="6"/>
        <v>71.5</v>
      </c>
      <c r="S2399" s="24">
        <f>IFNA(VLOOKUP(A2399,'HUMAN RESOURCES processed'!$A$2:$M$2692,9,0))</f>
        <v>0.293</v>
      </c>
      <c r="T2399" s="24">
        <f>IFNA(VLOOKUP(A2399,'HUMAN RESOURCES processed'!$A$2:$M$2692,10,0))</f>
        <v>0.631</v>
      </c>
      <c r="U2399" s="24">
        <f>IFNA(VLOOKUP(A2399,'HUMAN RESOURCES processed'!$A$2:$M$2692,11,0))</f>
        <v>0.076</v>
      </c>
      <c r="V2399" s="24">
        <f>IFNA(VLOOKUP(A2399,'HUMAN RESOURCES processed'!$A$2:$M$2692,12,0))</f>
        <v>103260</v>
      </c>
      <c r="W2399" s="24">
        <f>IFNA(VLOOKUP(A2399,'HUMAN RESOURCES processed'!$A$2:$M$2692,13,0))</f>
        <v>0.359</v>
      </c>
      <c r="X2399" s="24">
        <f>IFNA(VLOOKUP(A2399,'TOURISM processed'!$A$2:$F$2692,5,0))</f>
        <v>94000000</v>
      </c>
      <c r="Y2399" s="24">
        <f>IFNA(VLOOKUP(A2399,'TOURISM processed'!$A$2:$F$2692,6,0))</f>
        <v>16000000</v>
      </c>
      <c r="Z2399" s="24">
        <f t="shared" si="7"/>
        <v>154.9486733</v>
      </c>
      <c r="AA2399" s="24">
        <f>IFNA(VLOOKUP(A2399,'BUSINESS processed'!A2399:J5089,5,0))</f>
        <v>0.453</v>
      </c>
      <c r="AB2399" s="24">
        <f>IFNA(VLOOKUP(A2399,'BUSINESS processed'!A2399:J5089,6,0))</f>
        <v>20</v>
      </c>
      <c r="AC2399" s="24">
        <f t="shared" si="1389"/>
        <v>0</v>
      </c>
      <c r="AD2399" s="24">
        <f>IFNA(VLOOKUP(A2399,'BUSINESS processed'!A2399:J5089,8,0))</f>
        <v>140</v>
      </c>
      <c r="AE2399" s="24">
        <f>IFNA(VLOOKUP(A2399,'BUSINESS processed'!A2399:J5089,9,0))</f>
        <v>0.214</v>
      </c>
      <c r="AF2399" s="27">
        <f>IFNA(VLOOKUP(A2399,'BUSINESS processed'!A2399:J5089,10,0))</f>
        <v>0.447</v>
      </c>
      <c r="AG2399" s="26"/>
      <c r="AH2399" s="26"/>
      <c r="AI2399" s="26"/>
      <c r="AJ2399" s="26"/>
      <c r="AK2399" s="26"/>
      <c r="AL2399" s="26"/>
      <c r="AM2399" s="26"/>
      <c r="AN2399" s="26"/>
      <c r="AO2399" s="26"/>
      <c r="AP2399" s="26"/>
      <c r="AQ2399" s="26"/>
      <c r="AR2399" s="26"/>
      <c r="AS2399" s="26"/>
      <c r="AT2399" s="26"/>
      <c r="AU2399" s="26"/>
      <c r="AV2399" s="26"/>
      <c r="AW2399" s="26"/>
      <c r="AX2399" s="26"/>
      <c r="AY2399" s="26"/>
      <c r="AZ2399" s="26"/>
      <c r="BA2399" s="26"/>
      <c r="BB2399" s="26"/>
      <c r="BC2399" s="26"/>
      <c r="BD2399" s="26"/>
      <c r="BE2399" s="26"/>
      <c r="BF2399" s="26"/>
      <c r="BG2399" s="26"/>
      <c r="BH2399" s="26"/>
    </row>
    <row r="2400">
      <c r="A2400" s="18" t="str">
        <f t="shared" si="1"/>
        <v>The Americas_Grenada-The Americas_2007</v>
      </c>
      <c r="B2400" s="19" t="s">
        <v>258</v>
      </c>
      <c r="C2400" s="20" t="s">
        <v>280</v>
      </c>
      <c r="D2400" s="21" t="s">
        <v>86</v>
      </c>
      <c r="E2400" s="22">
        <v>7.58888875E8</v>
      </c>
      <c r="F2400" s="22">
        <f t="shared" si="2"/>
        <v>7326.172214</v>
      </c>
      <c r="G2400" s="23">
        <v>0.061</v>
      </c>
      <c r="H2400" s="23">
        <v>448.0</v>
      </c>
      <c r="I2400" s="23">
        <v>0.098</v>
      </c>
      <c r="J2400" s="24">
        <f>IFNA(VLOOKUP(A2400,'ENERGY processed'!$A$2:$H$2692,7,0),"")</f>
        <v>80</v>
      </c>
      <c r="K2400" s="24">
        <f t="shared" si="3"/>
        <v>0.0007723051378</v>
      </c>
      <c r="L2400" s="24">
        <f>IFNA(VLOOKUP(A2400,'ENERGY processed'!$A$2:$H$2692,8,0),"")</f>
        <v>227</v>
      </c>
      <c r="M2400" s="24">
        <f t="shared" si="5"/>
        <v>0.002191415828</v>
      </c>
      <c r="N2400" s="24">
        <f>IFNA(VLOOKUP(A2400,'HUMAN RESOURCES processed'!$A$2:$M$2692,5,0))</f>
        <v>0.019</v>
      </c>
      <c r="O2400" s="24">
        <f>IFNA(VLOOKUP(A2400,'HUMAN RESOURCES processed'!$A$2:$M$2692,6,0))</f>
        <v>0.012</v>
      </c>
      <c r="P2400" s="24">
        <f>IFNA(VLOOKUP(A2400,'HUMAN RESOURCES processed'!$A$2:$M$2692,7,0))</f>
        <v>74</v>
      </c>
      <c r="Q2400" s="24">
        <f>IFNA(VLOOKUP(A2400,'HUMAN RESOURCES processed'!$A$2:$M$2692,8,0))</f>
        <v>69</v>
      </c>
      <c r="R2400" s="24">
        <f t="shared" si="6"/>
        <v>71.5</v>
      </c>
      <c r="S2400" s="24">
        <f>IFNA(VLOOKUP(A2400,'HUMAN RESOURCES processed'!$A$2:$M$2692,9,0))</f>
        <v>0.287</v>
      </c>
      <c r="T2400" s="24">
        <f>IFNA(VLOOKUP(A2400,'HUMAN RESOURCES processed'!$A$2:$M$2692,10,0))</f>
        <v>0.638</v>
      </c>
      <c r="U2400" s="24">
        <f>IFNA(VLOOKUP(A2400,'HUMAN RESOURCES processed'!$A$2:$M$2692,11,0))</f>
        <v>0.075</v>
      </c>
      <c r="V2400" s="24">
        <f>IFNA(VLOOKUP(A2400,'HUMAN RESOURCES processed'!$A$2:$M$2692,12,0))</f>
        <v>103586</v>
      </c>
      <c r="W2400" s="24">
        <f>IFNA(VLOOKUP(A2400,'HUMAN RESOURCES processed'!$A$2:$M$2692,13,0))</f>
        <v>0.358</v>
      </c>
      <c r="X2400" s="24">
        <f>IFNA(VLOOKUP(A2400,'TOURISM processed'!$A$2:$F$2692,5,0))</f>
        <v>129000000</v>
      </c>
      <c r="Y2400" s="24">
        <f>IFNA(VLOOKUP(A2400,'TOURISM processed'!$A$2:$F$2692,6,0))</f>
        <v>16000000</v>
      </c>
      <c r="Z2400" s="24">
        <f t="shared" si="7"/>
        <v>154.4610276</v>
      </c>
      <c r="AA2400" s="24">
        <f>IFNA(VLOOKUP(A2400,'BUSINESS processed'!A2400:J5090,5,0))</f>
        <v>0.453</v>
      </c>
      <c r="AB2400" s="24">
        <f>IFNA(VLOOKUP(A2400,'BUSINESS processed'!A2400:J5090,6,0))</f>
        <v>20</v>
      </c>
      <c r="AC2400" s="24">
        <f t="shared" si="1389"/>
        <v>0</v>
      </c>
      <c r="AD2400" s="24">
        <f>IFNA(VLOOKUP(A2400,'BUSINESS processed'!A2400:J5090,8,0))</f>
        <v>140</v>
      </c>
      <c r="AE2400" s="24">
        <f>IFNA(VLOOKUP(A2400,'BUSINESS processed'!A2400:J5090,9,0))</f>
        <v>0.223</v>
      </c>
      <c r="AF2400" s="27">
        <f>IFNA(VLOOKUP(A2400,'BUSINESS processed'!A2400:J5090,10,0))</f>
        <v>0.496</v>
      </c>
      <c r="AG2400" s="26"/>
      <c r="AH2400" s="26"/>
      <c r="AI2400" s="26"/>
      <c r="AJ2400" s="26"/>
      <c r="AK2400" s="26"/>
      <c r="AL2400" s="26"/>
      <c r="AM2400" s="26"/>
      <c r="AN2400" s="26"/>
      <c r="AO2400" s="26"/>
      <c r="AP2400" s="26"/>
      <c r="AQ2400" s="26"/>
      <c r="AR2400" s="26"/>
      <c r="AS2400" s="26"/>
      <c r="AT2400" s="26"/>
      <c r="AU2400" s="26"/>
      <c r="AV2400" s="26"/>
      <c r="AW2400" s="26"/>
      <c r="AX2400" s="26"/>
      <c r="AY2400" s="26"/>
      <c r="AZ2400" s="26"/>
      <c r="BA2400" s="26"/>
      <c r="BB2400" s="26"/>
      <c r="BC2400" s="26"/>
      <c r="BD2400" s="26"/>
      <c r="BE2400" s="26"/>
      <c r="BF2400" s="26"/>
      <c r="BG2400" s="26"/>
      <c r="BH2400" s="26"/>
    </row>
    <row r="2401">
      <c r="A2401" s="18" t="str">
        <f t="shared" si="1"/>
        <v>The Americas_Grenada-The Americas_2008</v>
      </c>
      <c r="B2401" s="19" t="s">
        <v>258</v>
      </c>
      <c r="C2401" s="20" t="s">
        <v>280</v>
      </c>
      <c r="D2401" s="21" t="s">
        <v>87</v>
      </c>
      <c r="E2401" s="22">
        <v>8.25925911E8</v>
      </c>
      <c r="F2401" s="22">
        <f t="shared" si="2"/>
        <v>7946.791277</v>
      </c>
      <c r="G2401" s="23">
        <v>0.06</v>
      </c>
      <c r="H2401" s="23">
        <v>474.0</v>
      </c>
      <c r="I2401" s="23">
        <v>0.095</v>
      </c>
      <c r="J2401" s="24">
        <f t="shared" ref="J2401:J2402" si="1395">IF(AND( C2401=C2400,D2401&gt;D2400),J2400,"")</f>
        <v>80</v>
      </c>
      <c r="K2401" s="24">
        <f t="shared" si="3"/>
        <v>0.0007697340569</v>
      </c>
      <c r="L2401" s="24">
        <f>IF(AND(C2401=C2400,C2401&gt;C2400),C2400,0)</f>
        <v>0</v>
      </c>
      <c r="M2401" s="24">
        <f t="shared" si="5"/>
        <v>0</v>
      </c>
      <c r="N2401" s="24">
        <f>IFNA(VLOOKUP(A2401,'HUMAN RESOURCES processed'!$A$2:$M$2692,5,0))</f>
        <v>0.019</v>
      </c>
      <c r="O2401" s="24">
        <f>IFNA(VLOOKUP(A2401,'HUMAN RESOURCES processed'!$A$2:$M$2692,6,0))</f>
        <v>0.012</v>
      </c>
      <c r="P2401" s="24">
        <f>IFNA(VLOOKUP(A2401,'HUMAN RESOURCES processed'!$A$2:$M$2692,7,0))</f>
        <v>74</v>
      </c>
      <c r="Q2401" s="24">
        <f>IFNA(VLOOKUP(A2401,'HUMAN RESOURCES processed'!$A$2:$M$2692,8,0))</f>
        <v>70</v>
      </c>
      <c r="R2401" s="24">
        <f t="shared" si="6"/>
        <v>72</v>
      </c>
      <c r="S2401" s="24">
        <f>IFNA(VLOOKUP(A2401,'HUMAN RESOURCES processed'!$A$2:$M$2692,9,0))</f>
        <v>0.282</v>
      </c>
      <c r="T2401" s="24">
        <f>IFNA(VLOOKUP(A2401,'HUMAN RESOURCES processed'!$A$2:$M$2692,10,0))</f>
        <v>0.643</v>
      </c>
      <c r="U2401" s="24">
        <f>IFNA(VLOOKUP(A2401,'HUMAN RESOURCES processed'!$A$2:$M$2692,11,0))</f>
        <v>0.074</v>
      </c>
      <c r="V2401" s="24">
        <f>IFNA(VLOOKUP(A2401,'HUMAN RESOURCES processed'!$A$2:$M$2692,12,0))</f>
        <v>103932</v>
      </c>
      <c r="W2401" s="24">
        <f>IFNA(VLOOKUP(A2401,'HUMAN RESOURCES processed'!$A$2:$M$2692,13,0))</f>
        <v>0.358</v>
      </c>
      <c r="X2401" s="24">
        <f>IFNA(VLOOKUP(A2401,'TOURISM processed'!$A$2:$F$2692,5,0))</f>
        <v>127000000</v>
      </c>
      <c r="Y2401" s="24">
        <f>IFNA(VLOOKUP(A2401,'TOURISM processed'!$A$2:$F$2692,6,0))</f>
        <v>11000000</v>
      </c>
      <c r="Z2401" s="24">
        <f t="shared" si="7"/>
        <v>105.8384328</v>
      </c>
      <c r="AA2401" s="24">
        <f>IFNA(VLOOKUP(A2401,'BUSINESS processed'!A2401:J5091,5,0))</f>
        <v>0.453</v>
      </c>
      <c r="AB2401" s="24">
        <f>IFNA(VLOOKUP(A2401,'BUSINESS processed'!A2401:J5091,6,0))</f>
        <v>20</v>
      </c>
      <c r="AC2401" s="24">
        <f t="shared" si="1389"/>
        <v>0</v>
      </c>
      <c r="AD2401" s="24">
        <f>IFNA(VLOOKUP(A2401,'BUSINESS processed'!A2401:J5091,8,0))</f>
        <v>140</v>
      </c>
      <c r="AE2401" s="24">
        <f>IFNA(VLOOKUP(A2401,'BUSINESS processed'!A2401:J5091,9,0))</f>
        <v>0.232</v>
      </c>
      <c r="AF2401" s="27">
        <f>IFNA(VLOOKUP(A2401,'BUSINESS processed'!A2401:J5091,10,0))</f>
        <v>0.578</v>
      </c>
      <c r="AG2401" s="26"/>
      <c r="AH2401" s="26"/>
      <c r="AI2401" s="26"/>
      <c r="AJ2401" s="26"/>
      <c r="AK2401" s="26"/>
      <c r="AL2401" s="26"/>
      <c r="AM2401" s="26"/>
      <c r="AN2401" s="26"/>
      <c r="AO2401" s="26"/>
      <c r="AP2401" s="26"/>
      <c r="AQ2401" s="26"/>
      <c r="AR2401" s="26"/>
      <c r="AS2401" s="26"/>
      <c r="AT2401" s="26"/>
      <c r="AU2401" s="26"/>
      <c r="AV2401" s="26"/>
      <c r="AW2401" s="26"/>
      <c r="AX2401" s="26"/>
      <c r="AY2401" s="26"/>
      <c r="AZ2401" s="26"/>
      <c r="BA2401" s="26"/>
      <c r="BB2401" s="26"/>
      <c r="BC2401" s="26"/>
      <c r="BD2401" s="26"/>
      <c r="BE2401" s="26"/>
      <c r="BF2401" s="26"/>
      <c r="BG2401" s="26"/>
      <c r="BH2401" s="26"/>
    </row>
    <row r="2402">
      <c r="A2402" s="18" t="str">
        <f t="shared" si="1"/>
        <v>The Americas_Grenada-The Americas_2009</v>
      </c>
      <c r="B2402" s="19" t="s">
        <v>258</v>
      </c>
      <c r="C2402" s="20" t="s">
        <v>280</v>
      </c>
      <c r="D2402" s="21" t="s">
        <v>88</v>
      </c>
      <c r="E2402" s="22">
        <v>7.71481468E8</v>
      </c>
      <c r="F2402" s="22">
        <f t="shared" si="2"/>
        <v>7397.037931</v>
      </c>
      <c r="G2402" s="23">
        <v>0.062</v>
      </c>
      <c r="H2402" s="23">
        <v>462.0</v>
      </c>
      <c r="I2402" s="23">
        <v>0.11</v>
      </c>
      <c r="J2402" s="24">
        <f t="shared" si="1395"/>
        <v>80</v>
      </c>
      <c r="K2402" s="24">
        <f t="shared" si="3"/>
        <v>0.0007670476337</v>
      </c>
      <c r="L2402" s="24">
        <f>IFNA(VLOOKUP(A2402,'ENERGY processed'!$A$2:$H$2692,8,0),"")</f>
        <v>198</v>
      </c>
      <c r="M2402" s="24">
        <f t="shared" si="5"/>
        <v>0.001898442893</v>
      </c>
      <c r="N2402" s="24">
        <f>IFNA(VLOOKUP(A2402,'HUMAN RESOURCES processed'!$A$2:$M$2692,5,0))</f>
        <v>0.019</v>
      </c>
      <c r="O2402" s="24">
        <f>IFNA(VLOOKUP(A2402,'HUMAN RESOURCES processed'!$A$2:$M$2692,6,0))</f>
        <v>0.012</v>
      </c>
      <c r="P2402" s="24">
        <f>IFNA(VLOOKUP(A2402,'HUMAN RESOURCES processed'!$A$2:$M$2692,7,0))</f>
        <v>75</v>
      </c>
      <c r="Q2402" s="24">
        <f>IFNA(VLOOKUP(A2402,'HUMAN RESOURCES processed'!$A$2:$M$2692,8,0))</f>
        <v>70</v>
      </c>
      <c r="R2402" s="24">
        <f t="shared" si="6"/>
        <v>72.5</v>
      </c>
      <c r="S2402" s="24">
        <f>IFNA(VLOOKUP(A2402,'HUMAN RESOURCES processed'!$A$2:$M$2692,9,0))</f>
        <v>0.279</v>
      </c>
      <c r="T2402" s="24">
        <f>IFNA(VLOOKUP(A2402,'HUMAN RESOURCES processed'!$A$2:$M$2692,10,0))</f>
        <v>0.648</v>
      </c>
      <c r="U2402" s="24">
        <f>IFNA(VLOOKUP(A2402,'HUMAN RESOURCES processed'!$A$2:$M$2692,11,0))</f>
        <v>0.073</v>
      </c>
      <c r="V2402" s="24">
        <f>IFNA(VLOOKUP(A2402,'HUMAN RESOURCES processed'!$A$2:$M$2692,12,0))</f>
        <v>104296</v>
      </c>
      <c r="W2402" s="24">
        <f>IFNA(VLOOKUP(A2402,'HUMAN RESOURCES processed'!$A$2:$M$2692,13,0))</f>
        <v>0.357</v>
      </c>
      <c r="X2402" s="24">
        <f>IFNA(VLOOKUP(A2402,'TOURISM processed'!$A$2:$F$2692,5,0))</f>
        <v>112000000</v>
      </c>
      <c r="Y2402" s="24">
        <f>IFNA(VLOOKUP(A2402,'TOURISM processed'!$A$2:$F$2692,6,0))</f>
        <v>10000000</v>
      </c>
      <c r="Z2402" s="24">
        <f t="shared" si="7"/>
        <v>95.88095421</v>
      </c>
      <c r="AA2402" s="24">
        <f>IFNA(VLOOKUP(A2402,'BUSINESS processed'!A2402:J5092,5,0))</f>
        <v>0.453</v>
      </c>
      <c r="AB2402" s="24">
        <f>IFNA(VLOOKUP(A2402,'BUSINESS processed'!A2402:J5092,6,0))</f>
        <v>20</v>
      </c>
      <c r="AC2402" s="24">
        <f t="shared" si="1389"/>
        <v>0</v>
      </c>
      <c r="AD2402" s="24">
        <f>IFNA(VLOOKUP(A2402,'BUSINESS processed'!A2402:J5092,8,0))</f>
        <v>140</v>
      </c>
      <c r="AE2402" s="24">
        <f>IFNA(VLOOKUP(A2402,'BUSINESS processed'!A2402:J5092,9,0))</f>
        <v>0.241</v>
      </c>
      <c r="AF2402" s="27">
        <f>IFNA(VLOOKUP(A2402,'BUSINESS processed'!A2402:J5092,10,0))</f>
        <v>1.097</v>
      </c>
      <c r="AG2402" s="26"/>
      <c r="AH2402" s="26"/>
      <c r="AI2402" s="26"/>
      <c r="AJ2402" s="26"/>
      <c r="AK2402" s="26"/>
      <c r="AL2402" s="26"/>
      <c r="AM2402" s="26"/>
      <c r="AN2402" s="26"/>
      <c r="AO2402" s="26"/>
      <c r="AP2402" s="26"/>
      <c r="AQ2402" s="26"/>
      <c r="AR2402" s="26"/>
      <c r="AS2402" s="26"/>
      <c r="AT2402" s="26"/>
      <c r="AU2402" s="26"/>
      <c r="AV2402" s="26"/>
      <c r="AW2402" s="26"/>
      <c r="AX2402" s="26"/>
      <c r="AY2402" s="26"/>
      <c r="AZ2402" s="26"/>
      <c r="BA2402" s="26"/>
      <c r="BB2402" s="26"/>
      <c r="BC2402" s="26"/>
      <c r="BD2402" s="26"/>
      <c r="BE2402" s="26"/>
      <c r="BF2402" s="26"/>
      <c r="BG2402" s="26"/>
      <c r="BH2402" s="26"/>
    </row>
    <row r="2403">
      <c r="A2403" s="18" t="str">
        <f t="shared" si="1"/>
        <v>The Americas_Grenada-The Americas_2010</v>
      </c>
      <c r="B2403" s="19" t="s">
        <v>258</v>
      </c>
      <c r="C2403" s="20" t="s">
        <v>280</v>
      </c>
      <c r="D2403" s="21" t="s">
        <v>89</v>
      </c>
      <c r="E2403" s="22">
        <v>7.71111097E8</v>
      </c>
      <c r="F2403" s="22">
        <f t="shared" si="2"/>
        <v>7366.576201</v>
      </c>
      <c r="G2403" s="23">
        <v>0.06</v>
      </c>
      <c r="H2403" s="23">
        <v>438.0</v>
      </c>
      <c r="I2403" s="23">
        <v>0.106</v>
      </c>
      <c r="J2403" s="24">
        <f>IFNA(VLOOKUP(A2403,'ENERGY processed'!$A$2:$H$2692,7,0),"")</f>
        <v>81</v>
      </c>
      <c r="K2403" s="24">
        <f t="shared" si="3"/>
        <v>0.0007738089552</v>
      </c>
      <c r="L2403" s="24">
        <f>IFNA(VLOOKUP(A2403,'ENERGY processed'!$A$2:$H$2692,8,0),"")</f>
        <v>223.5</v>
      </c>
      <c r="M2403" s="24">
        <f t="shared" si="5"/>
        <v>0.002135139524</v>
      </c>
      <c r="N2403" s="24">
        <f>IFNA(VLOOKUP(A2403,'HUMAN RESOURCES processed'!$A$2:$M$2692,5,0))</f>
        <v>0.019</v>
      </c>
      <c r="O2403" s="24">
        <f>IFNA(VLOOKUP(A2403,'HUMAN RESOURCES processed'!$A$2:$M$2692,6,0))</f>
        <v>0.012</v>
      </c>
      <c r="P2403" s="24">
        <f>IFNA(VLOOKUP(A2403,'HUMAN RESOURCES processed'!$A$2:$M$2692,7,0))</f>
        <v>75</v>
      </c>
      <c r="Q2403" s="24">
        <f>IFNA(VLOOKUP(A2403,'HUMAN RESOURCES processed'!$A$2:$M$2692,8,0))</f>
        <v>70</v>
      </c>
      <c r="R2403" s="24">
        <f t="shared" si="6"/>
        <v>72.5</v>
      </c>
      <c r="S2403" s="24">
        <f>IFNA(VLOOKUP(A2403,'HUMAN RESOURCES processed'!$A$2:$M$2692,9,0))</f>
        <v>0.275</v>
      </c>
      <c r="T2403" s="24">
        <f>IFNA(VLOOKUP(A2403,'HUMAN RESOURCES processed'!$A$2:$M$2692,10,0))</f>
        <v>0.652</v>
      </c>
      <c r="U2403" s="24">
        <f>IFNA(VLOOKUP(A2403,'HUMAN RESOURCES processed'!$A$2:$M$2692,11,0))</f>
        <v>0.072</v>
      </c>
      <c r="V2403" s="24">
        <f>IFNA(VLOOKUP(A2403,'HUMAN RESOURCES processed'!$A$2:$M$2692,12,0))</f>
        <v>104677</v>
      </c>
      <c r="W2403" s="24">
        <f>IFNA(VLOOKUP(A2403,'HUMAN RESOURCES processed'!$A$2:$M$2692,13,0))</f>
        <v>0.357</v>
      </c>
      <c r="X2403" s="24">
        <f>IFNA(VLOOKUP(A2403,'TOURISM processed'!$A$2:$F$2692,5,0))</f>
        <v>112000000</v>
      </c>
      <c r="Y2403" s="24">
        <f>IFNA(VLOOKUP(A2403,'TOURISM processed'!$A$2:$F$2692,6,0))</f>
        <v>10000000</v>
      </c>
      <c r="Z2403" s="24">
        <f t="shared" si="7"/>
        <v>95.53196977</v>
      </c>
      <c r="AA2403" s="24">
        <f>IFNA(VLOOKUP(A2403,'BUSINESS processed'!A2403:J5093,5,0))</f>
        <v>0.453</v>
      </c>
      <c r="AB2403" s="24">
        <f>IFNA(VLOOKUP(A2403,'BUSINESS processed'!A2403:J5093,6,0))</f>
        <v>15</v>
      </c>
      <c r="AC2403" s="24">
        <f t="shared" si="1389"/>
        <v>0</v>
      </c>
      <c r="AD2403" s="24">
        <f>IFNA(VLOOKUP(A2403,'BUSINESS processed'!A2403:J5093,8,0))</f>
        <v>140</v>
      </c>
      <c r="AE2403" s="24">
        <f>IFNA(VLOOKUP(A2403,'BUSINESS processed'!A2403:J5093,9,0))</f>
        <v>0.27</v>
      </c>
      <c r="AF2403" s="27">
        <f>IFNA(VLOOKUP(A2403,'BUSINESS processed'!A2403:J5093,10,0))</f>
        <v>1.165</v>
      </c>
      <c r="AG2403" s="26"/>
      <c r="AH2403" s="26"/>
      <c r="AI2403" s="26"/>
      <c r="AJ2403" s="26"/>
      <c r="AK2403" s="26"/>
      <c r="AL2403" s="26"/>
      <c r="AM2403" s="26"/>
      <c r="AN2403" s="26"/>
      <c r="AO2403" s="26"/>
      <c r="AP2403" s="26"/>
      <c r="AQ2403" s="26"/>
      <c r="AR2403" s="26"/>
      <c r="AS2403" s="26"/>
      <c r="AT2403" s="26"/>
      <c r="AU2403" s="26"/>
      <c r="AV2403" s="26"/>
      <c r="AW2403" s="26"/>
      <c r="AX2403" s="26"/>
      <c r="AY2403" s="26"/>
      <c r="AZ2403" s="26"/>
      <c r="BA2403" s="26"/>
      <c r="BB2403" s="26"/>
      <c r="BC2403" s="26"/>
      <c r="BD2403" s="26"/>
      <c r="BE2403" s="26"/>
      <c r="BF2403" s="26"/>
      <c r="BG2403" s="26"/>
      <c r="BH2403" s="26"/>
    </row>
    <row r="2404">
      <c r="A2404" s="18" t="str">
        <f t="shared" si="1"/>
        <v>The Americas_Grenada-The Americas_2011</v>
      </c>
      <c r="B2404" s="19" t="s">
        <v>258</v>
      </c>
      <c r="C2404" s="20" t="s">
        <v>280</v>
      </c>
      <c r="D2404" s="21" t="s">
        <v>90</v>
      </c>
      <c r="E2404" s="22">
        <v>7.78518505E8</v>
      </c>
      <c r="F2404" s="22">
        <f t="shared" si="2"/>
        <v>7409.240202</v>
      </c>
      <c r="G2404" s="23">
        <v>0.065</v>
      </c>
      <c r="H2404" s="23">
        <v>481.0</v>
      </c>
      <c r="I2404" s="23">
        <v>0.107</v>
      </c>
      <c r="J2404" s="24">
        <f t="shared" ref="J2404:J2405" si="1396">IF(AND( C2404=C2403,D2404&gt;D2403),J2403,"")</f>
        <v>81</v>
      </c>
      <c r="K2404" s="24">
        <f t="shared" si="3"/>
        <v>0.0007708852808</v>
      </c>
      <c r="L2404" s="24">
        <f t="shared" ref="L2404:L2407" si="1397">IF(AND(C2404=C2403,C2404&gt;C2403),C2403,0)</f>
        <v>0</v>
      </c>
      <c r="M2404" s="24">
        <f t="shared" si="5"/>
        <v>0</v>
      </c>
      <c r="N2404" s="24">
        <f>IFNA(VLOOKUP(A2404,'HUMAN RESOURCES processed'!$A$2:$M$2692,5,0))</f>
        <v>0.019</v>
      </c>
      <c r="O2404" s="24">
        <f>IFNA(VLOOKUP(A2404,'HUMAN RESOURCES processed'!$A$2:$M$2692,6,0))</f>
        <v>0.011</v>
      </c>
      <c r="P2404" s="24">
        <f>IFNA(VLOOKUP(A2404,'HUMAN RESOURCES processed'!$A$2:$M$2692,7,0))</f>
        <v>75</v>
      </c>
      <c r="Q2404" s="24">
        <f>IFNA(VLOOKUP(A2404,'HUMAN RESOURCES processed'!$A$2:$M$2692,8,0))</f>
        <v>70</v>
      </c>
      <c r="R2404" s="24">
        <f t="shared" si="6"/>
        <v>72.5</v>
      </c>
      <c r="S2404" s="24">
        <f>IFNA(VLOOKUP(A2404,'HUMAN RESOURCES processed'!$A$2:$M$2692,9,0))</f>
        <v>0.272</v>
      </c>
      <c r="T2404" s="24">
        <f>IFNA(VLOOKUP(A2404,'HUMAN RESOURCES processed'!$A$2:$M$2692,10,0))</f>
        <v>0.656</v>
      </c>
      <c r="U2404" s="24">
        <f>IFNA(VLOOKUP(A2404,'HUMAN RESOURCES processed'!$A$2:$M$2692,11,0))</f>
        <v>0.072</v>
      </c>
      <c r="V2404" s="24">
        <f>IFNA(VLOOKUP(A2404,'HUMAN RESOURCES processed'!$A$2:$M$2692,12,0))</f>
        <v>105074</v>
      </c>
      <c r="W2404" s="24">
        <f>IFNA(VLOOKUP(A2404,'HUMAN RESOURCES processed'!$A$2:$M$2692,13,0))</f>
        <v>0.356</v>
      </c>
      <c r="X2404" s="24">
        <f>IFNA(VLOOKUP(A2404,'TOURISM processed'!$A$2:$F$2692,5,0))</f>
        <v>117000000</v>
      </c>
      <c r="Y2404" s="24">
        <f>IFNA(VLOOKUP(A2404,'TOURISM processed'!$A$2:$F$2692,6,0))</f>
        <v>10000000</v>
      </c>
      <c r="Z2404" s="24">
        <f t="shared" si="7"/>
        <v>95.17102233</v>
      </c>
      <c r="AA2404" s="24">
        <f>IFNA(VLOOKUP(A2404,'BUSINESS processed'!A2404:J5094,5,0))</f>
        <v>0.453</v>
      </c>
      <c r="AB2404" s="24">
        <f>IFNA(VLOOKUP(A2404,'BUSINESS processed'!A2404:J5094,6,0))</f>
        <v>15</v>
      </c>
      <c r="AC2404" s="24">
        <f t="shared" si="1389"/>
        <v>0</v>
      </c>
      <c r="AD2404" s="24">
        <f>IFNA(VLOOKUP(A2404,'BUSINESS processed'!A2404:J5094,8,0))</f>
        <v>140</v>
      </c>
      <c r="AE2404" s="24">
        <f>IFNA(VLOOKUP(A2404,'BUSINESS processed'!A2404:J5094,9,0))</f>
        <v>0.3</v>
      </c>
      <c r="AF2404" s="27">
        <f>IFNA(VLOOKUP(A2404,'BUSINESS processed'!A2404:J5094,10,0))</f>
        <v>1.15</v>
      </c>
      <c r="AG2404" s="26"/>
      <c r="AH2404" s="26"/>
      <c r="AI2404" s="26"/>
      <c r="AJ2404" s="26"/>
      <c r="AK2404" s="26"/>
      <c r="AL2404" s="26"/>
      <c r="AM2404" s="26"/>
      <c r="AN2404" s="26"/>
      <c r="AO2404" s="26"/>
      <c r="AP2404" s="26"/>
      <c r="AQ2404" s="26"/>
      <c r="AR2404" s="26"/>
      <c r="AS2404" s="26"/>
      <c r="AT2404" s="26"/>
      <c r="AU2404" s="26"/>
      <c r="AV2404" s="26"/>
      <c r="AW2404" s="26"/>
      <c r="AX2404" s="26"/>
      <c r="AY2404" s="26"/>
      <c r="AZ2404" s="26"/>
      <c r="BA2404" s="26"/>
      <c r="BB2404" s="26"/>
      <c r="BC2404" s="26"/>
      <c r="BD2404" s="26"/>
      <c r="BE2404" s="26"/>
      <c r="BF2404" s="26"/>
      <c r="BG2404" s="26"/>
      <c r="BH2404" s="26"/>
    </row>
    <row r="2405">
      <c r="A2405" s="18" t="str">
        <f t="shared" si="1"/>
        <v>The Americas_Grenada-The Americas_2012</v>
      </c>
      <c r="B2405" s="19" t="s">
        <v>258</v>
      </c>
      <c r="C2405" s="20" t="s">
        <v>280</v>
      </c>
      <c r="D2405" s="21" t="s">
        <v>91</v>
      </c>
      <c r="E2405" s="22">
        <v>8.01481467E8</v>
      </c>
      <c r="F2405" s="22">
        <f t="shared" si="2"/>
        <v>7598.205085</v>
      </c>
      <c r="G2405" s="23">
        <v>0.064</v>
      </c>
      <c r="H2405" s="23">
        <v>478.0</v>
      </c>
      <c r="I2405" s="23">
        <v>0.097</v>
      </c>
      <c r="J2405" s="24">
        <f t="shared" si="1396"/>
        <v>81</v>
      </c>
      <c r="K2405" s="24">
        <f t="shared" si="3"/>
        <v>0.0007678962487</v>
      </c>
      <c r="L2405" s="24">
        <f t="shared" si="1397"/>
        <v>0</v>
      </c>
      <c r="M2405" s="24">
        <f t="shared" si="5"/>
        <v>0</v>
      </c>
      <c r="N2405" s="24">
        <f>IFNA(VLOOKUP(A2405,'HUMAN RESOURCES processed'!$A$2:$M$2692,5,0))</f>
        <v>0.019</v>
      </c>
      <c r="O2405" s="24">
        <f>IFNA(VLOOKUP(A2405,'HUMAN RESOURCES processed'!$A$2:$M$2692,6,0))</f>
        <v>0.011</v>
      </c>
      <c r="P2405" s="24">
        <f>IFNA(VLOOKUP(A2405,'HUMAN RESOURCES processed'!$A$2:$M$2692,7,0))</f>
        <v>75</v>
      </c>
      <c r="Q2405" s="24">
        <f>IFNA(VLOOKUP(A2405,'HUMAN RESOURCES processed'!$A$2:$M$2692,8,0))</f>
        <v>70</v>
      </c>
      <c r="R2405" s="24">
        <f t="shared" si="6"/>
        <v>72.5</v>
      </c>
      <c r="S2405" s="24">
        <f>IFNA(VLOOKUP(A2405,'HUMAN RESOURCES processed'!$A$2:$M$2692,9,0))</f>
        <v>0.27</v>
      </c>
      <c r="T2405" s="24">
        <f>IFNA(VLOOKUP(A2405,'HUMAN RESOURCES processed'!$A$2:$M$2692,10,0))</f>
        <v>0.659</v>
      </c>
      <c r="U2405" s="24">
        <f>IFNA(VLOOKUP(A2405,'HUMAN RESOURCES processed'!$A$2:$M$2692,11,0))</f>
        <v>0.071</v>
      </c>
      <c r="V2405" s="24">
        <f>IFNA(VLOOKUP(A2405,'HUMAN RESOURCES processed'!$A$2:$M$2692,12,0))</f>
        <v>105483</v>
      </c>
      <c r="W2405" s="24">
        <f>IFNA(VLOOKUP(A2405,'HUMAN RESOURCES processed'!$A$2:$M$2692,13,0))</f>
        <v>0.356</v>
      </c>
      <c r="X2405" s="24">
        <f>IFNA(VLOOKUP(A2405,'TOURISM processed'!$A$2:$F$2692,5,0))</f>
        <v>110000000</v>
      </c>
      <c r="Y2405" s="24">
        <f>IFNA(VLOOKUP(A2405,'TOURISM processed'!$A$2:$F$2692,6,0))</f>
        <v>10000000</v>
      </c>
      <c r="Z2405" s="24">
        <f t="shared" si="7"/>
        <v>94.80200601</v>
      </c>
      <c r="AA2405" s="24">
        <f>IFNA(VLOOKUP(A2405,'BUSINESS processed'!A2405:J5095,5,0))</f>
        <v>0.453</v>
      </c>
      <c r="AB2405" s="24">
        <f>IFNA(VLOOKUP(A2405,'BUSINESS processed'!A2405:J5095,6,0))</f>
        <v>15</v>
      </c>
      <c r="AC2405" s="24">
        <f>IFNA(VLOOKUP(A2405,'BUSINESS processed'!A2405:J5095,7,0))</f>
        <v>102</v>
      </c>
      <c r="AD2405" s="24">
        <f>IFNA(VLOOKUP(A2405,'BUSINESS processed'!A2405:J5095,8,0))</f>
        <v>140</v>
      </c>
      <c r="AE2405" s="24">
        <f>IFNA(VLOOKUP(A2405,'BUSINESS processed'!A2405:J5095,9,0))</f>
        <v>0.32</v>
      </c>
      <c r="AF2405" s="27">
        <f>IFNA(VLOOKUP(A2405,'BUSINESS processed'!A2405:J5095,10,0))</f>
        <v>1.232</v>
      </c>
      <c r="AG2405" s="26"/>
      <c r="AH2405" s="26"/>
      <c r="AI2405" s="26"/>
      <c r="AJ2405" s="26"/>
      <c r="AK2405" s="26"/>
      <c r="AL2405" s="26"/>
      <c r="AM2405" s="26"/>
      <c r="AN2405" s="26"/>
      <c r="AO2405" s="26"/>
      <c r="AP2405" s="26"/>
      <c r="AQ2405" s="26"/>
      <c r="AR2405" s="26"/>
      <c r="AS2405" s="26"/>
      <c r="AT2405" s="26"/>
      <c r="AU2405" s="26"/>
      <c r="AV2405" s="26"/>
      <c r="AW2405" s="26"/>
      <c r="AX2405" s="26"/>
      <c r="AY2405" s="26"/>
      <c r="AZ2405" s="26"/>
      <c r="BA2405" s="26"/>
      <c r="BB2405" s="26"/>
      <c r="BC2405" s="26"/>
      <c r="BD2405" s="26"/>
      <c r="BE2405" s="26"/>
      <c r="BF2405" s="26"/>
      <c r="BG2405" s="26"/>
      <c r="BH2405" s="26"/>
    </row>
    <row r="2406">
      <c r="A2406" s="18" t="str">
        <f t="shared" si="1"/>
        <v>The Americas_Guatemala-The Americas_2000</v>
      </c>
      <c r="B2406" s="19" t="s">
        <v>258</v>
      </c>
      <c r="C2406" s="20" t="s">
        <v>281</v>
      </c>
      <c r="D2406" s="21" t="s">
        <v>70</v>
      </c>
      <c r="E2406" s="22">
        <v>1.929056657E10</v>
      </c>
      <c r="F2406" s="22">
        <f t="shared" si="2"/>
        <v>1721.72898</v>
      </c>
      <c r="G2406" s="23">
        <v>0.056</v>
      </c>
      <c r="H2406" s="23">
        <v>96.0</v>
      </c>
      <c r="I2406" s="23">
        <v>0.209</v>
      </c>
      <c r="J2406" s="24">
        <f>IF(AND( C2406=C2405,D2406&gt;D2405),J2405,0)</f>
        <v>0</v>
      </c>
      <c r="K2406" s="24">
        <f t="shared" si="3"/>
        <v>0</v>
      </c>
      <c r="L2406" s="24">
        <f t="shared" si="1397"/>
        <v>0</v>
      </c>
      <c r="M2406" s="24">
        <f t="shared" si="5"/>
        <v>0</v>
      </c>
      <c r="N2406" s="24">
        <f>IFNA(VLOOKUP(A2406,'HUMAN RESOURCES processed'!$A$2:$M$2692,5,0))</f>
        <v>0.037</v>
      </c>
      <c r="O2406" s="24">
        <f>IFNA(VLOOKUP(A2406,'HUMAN RESOURCES processed'!$A$2:$M$2692,6,0))</f>
        <v>0.04</v>
      </c>
      <c r="P2406" s="24">
        <f>IFNA(VLOOKUP(A2406,'HUMAN RESOURCES processed'!$A$2:$M$2692,7,0))</f>
        <v>71</v>
      </c>
      <c r="Q2406" s="24">
        <f>IFNA(VLOOKUP(A2406,'HUMAN RESOURCES processed'!$A$2:$M$2692,8,0))</f>
        <v>64</v>
      </c>
      <c r="R2406" s="24">
        <f t="shared" si="6"/>
        <v>67.5</v>
      </c>
      <c r="S2406" s="24">
        <f>IFNA(VLOOKUP(A2406,'HUMAN RESOURCES processed'!$A$2:$M$2692,9,0))</f>
        <v>0.441</v>
      </c>
      <c r="T2406" s="24">
        <f>IFNA(VLOOKUP(A2406,'HUMAN RESOURCES processed'!$A$2:$M$2692,10,0))</f>
        <v>0.519</v>
      </c>
      <c r="U2406" s="24">
        <f>IFNA(VLOOKUP(A2406,'HUMAN RESOURCES processed'!$A$2:$M$2692,11,0))</f>
        <v>0.04</v>
      </c>
      <c r="V2406" s="24">
        <f>IFNA(VLOOKUP(A2406,'HUMAN RESOURCES processed'!$A$2:$M$2692,12,0))</f>
        <v>11204183</v>
      </c>
      <c r="W2406" s="24">
        <f>IFNA(VLOOKUP(A2406,'HUMAN RESOURCES processed'!$A$2:$M$2692,13,0))</f>
        <v>0.451</v>
      </c>
      <c r="X2406" s="24">
        <f>IFNA(VLOOKUP(A2406,'TOURISM processed'!$A$2:$F$2692,5,0))</f>
        <v>498000000</v>
      </c>
      <c r="Y2406" s="24">
        <f>IFNA(VLOOKUP(A2406,'TOURISM processed'!$A$2:$F$2692,6,0))</f>
        <v>216000000</v>
      </c>
      <c r="Z2406" s="24">
        <f t="shared" si="7"/>
        <v>19.2785141</v>
      </c>
      <c r="AA2406" s="24">
        <f t="shared" ref="AA2406:AA2410" si="1398">IF(AND(C2406=C2405,D2406&gt;D2405),AA2405,0)</f>
        <v>0</v>
      </c>
      <c r="AB2406" s="24">
        <f t="shared" ref="AB2406:AB2408" si="1399">IF(AND(C2406=C2405,D2406&gt;D2405),AB2405,0)</f>
        <v>0</v>
      </c>
      <c r="AC2406" s="24">
        <f t="shared" ref="AC2406:AC2417" si="1400">IF(AND(C2406=C2405,D2406&gt;D2405),AC2405,0)</f>
        <v>0</v>
      </c>
      <c r="AD2406" s="24">
        <f t="shared" ref="AD2406:AD2410" si="1401">IF(AND(C2406=C2405,D2406&gt;D2405),AD2405,0)</f>
        <v>0</v>
      </c>
      <c r="AE2406" s="24">
        <f>IFNA(VLOOKUP(A2406,'BUSINESS processed'!A2406:J5096,9,0))</f>
        <v>0.007</v>
      </c>
      <c r="AF2406" s="27">
        <f>IFNA(VLOOKUP(A2406,'BUSINESS processed'!A2406:J5096,10,0))</f>
        <v>0.076</v>
      </c>
      <c r="AG2406" s="26"/>
      <c r="AH2406" s="26"/>
      <c r="AI2406" s="26"/>
      <c r="AJ2406" s="26"/>
      <c r="AK2406" s="26"/>
      <c r="AL2406" s="26"/>
      <c r="AM2406" s="26"/>
      <c r="AN2406" s="26"/>
      <c r="AO2406" s="26"/>
      <c r="AP2406" s="26"/>
      <c r="AQ2406" s="26"/>
      <c r="AR2406" s="26"/>
      <c r="AS2406" s="26"/>
      <c r="AT2406" s="26"/>
      <c r="AU2406" s="26"/>
      <c r="AV2406" s="26"/>
      <c r="AW2406" s="26"/>
      <c r="AX2406" s="26"/>
      <c r="AY2406" s="26"/>
      <c r="AZ2406" s="26"/>
      <c r="BA2406" s="26"/>
      <c r="BB2406" s="26"/>
      <c r="BC2406" s="26"/>
      <c r="BD2406" s="26"/>
      <c r="BE2406" s="26"/>
      <c r="BF2406" s="26"/>
      <c r="BG2406" s="26"/>
      <c r="BH2406" s="26"/>
    </row>
    <row r="2407">
      <c r="A2407" s="18" t="str">
        <f t="shared" si="1"/>
        <v>The Americas_Guatemala-The Americas_2001</v>
      </c>
      <c r="B2407" s="19" t="s">
        <v>258</v>
      </c>
      <c r="C2407" s="20" t="s">
        <v>281</v>
      </c>
      <c r="D2407" s="21" t="s">
        <v>71</v>
      </c>
      <c r="E2407" s="22">
        <v>1.8702820735E10</v>
      </c>
      <c r="F2407" s="22">
        <f t="shared" si="2"/>
        <v>1629.309766</v>
      </c>
      <c r="G2407" s="23">
        <v>0.064</v>
      </c>
      <c r="H2407" s="23">
        <v>105.0</v>
      </c>
      <c r="I2407" s="23">
        <v>0.19</v>
      </c>
      <c r="J2407" s="24">
        <f>IFNA(VLOOKUP(A2407,'ENERGY processed'!$A$2:$H$2692,7,0),"")</f>
        <v>10163</v>
      </c>
      <c r="K2407" s="24">
        <f t="shared" si="3"/>
        <v>0.0008853571013</v>
      </c>
      <c r="L2407" s="24">
        <f t="shared" si="1397"/>
        <v>0</v>
      </c>
      <c r="M2407" s="24">
        <f t="shared" si="5"/>
        <v>0</v>
      </c>
      <c r="N2407" s="24">
        <f>IFNA(VLOOKUP(A2407,'HUMAN RESOURCES processed'!$A$2:$M$2692,5,0))</f>
        <v>0.036</v>
      </c>
      <c r="O2407" s="24">
        <f>IFNA(VLOOKUP(A2407,'HUMAN RESOURCES processed'!$A$2:$M$2692,6,0))</f>
        <v>0.039</v>
      </c>
      <c r="P2407" s="24">
        <f>IFNA(VLOOKUP(A2407,'HUMAN RESOURCES processed'!$A$2:$M$2692,7,0))</f>
        <v>72</v>
      </c>
      <c r="Q2407" s="24">
        <f>IFNA(VLOOKUP(A2407,'HUMAN RESOURCES processed'!$A$2:$M$2692,8,0))</f>
        <v>65</v>
      </c>
      <c r="R2407" s="24">
        <f t="shared" si="6"/>
        <v>68.5</v>
      </c>
      <c r="S2407" s="24">
        <f>IFNA(VLOOKUP(A2407,'HUMAN RESOURCES processed'!$A$2:$M$2692,9,0))</f>
        <v>0.439</v>
      </c>
      <c r="T2407" s="24">
        <f>IFNA(VLOOKUP(A2407,'HUMAN RESOURCES processed'!$A$2:$M$2692,10,0))</f>
        <v>0.52</v>
      </c>
      <c r="U2407" s="24">
        <f>IFNA(VLOOKUP(A2407,'HUMAN RESOURCES processed'!$A$2:$M$2692,11,0))</f>
        <v>0.041</v>
      </c>
      <c r="V2407" s="24">
        <f>IFNA(VLOOKUP(A2407,'HUMAN RESOURCES processed'!$A$2:$M$2692,12,0))</f>
        <v>11478984</v>
      </c>
      <c r="W2407" s="24">
        <f>IFNA(VLOOKUP(A2407,'HUMAN RESOURCES processed'!$A$2:$M$2692,13,0))</f>
        <v>0.455</v>
      </c>
      <c r="X2407" s="24">
        <f>IFNA(VLOOKUP(A2407,'TOURISM processed'!$A$2:$F$2692,5,0))</f>
        <v>588000000</v>
      </c>
      <c r="Y2407" s="24">
        <f>IFNA(VLOOKUP(A2407,'TOURISM processed'!$A$2:$F$2692,6,0))</f>
        <v>266000000</v>
      </c>
      <c r="Z2407" s="24">
        <f t="shared" si="7"/>
        <v>23.17278254</v>
      </c>
      <c r="AA2407" s="24">
        <f t="shared" si="1398"/>
        <v>0</v>
      </c>
      <c r="AB2407" s="24">
        <f t="shared" si="1399"/>
        <v>0</v>
      </c>
      <c r="AC2407" s="24">
        <f t="shared" si="1400"/>
        <v>0</v>
      </c>
      <c r="AD2407" s="24">
        <f t="shared" si="1401"/>
        <v>0</v>
      </c>
      <c r="AE2407" s="24">
        <f>IFNA(VLOOKUP(A2407,'BUSINESS processed'!A2407:J5097,9,0))</f>
        <v>0.017</v>
      </c>
      <c r="AF2407" s="27">
        <f>IFNA(VLOOKUP(A2407,'BUSINESS processed'!A2407:J5097,10,0))</f>
        <v>0.1</v>
      </c>
      <c r="AG2407" s="26"/>
      <c r="AH2407" s="26"/>
      <c r="AI2407" s="26"/>
      <c r="AJ2407" s="26"/>
      <c r="AK2407" s="26"/>
      <c r="AL2407" s="26"/>
      <c r="AM2407" s="26"/>
      <c r="AN2407" s="26"/>
      <c r="AO2407" s="26"/>
      <c r="AP2407" s="26"/>
      <c r="AQ2407" s="26"/>
      <c r="AR2407" s="26"/>
      <c r="AS2407" s="26"/>
      <c r="AT2407" s="26"/>
      <c r="AU2407" s="26"/>
      <c r="AV2407" s="26"/>
      <c r="AW2407" s="26"/>
      <c r="AX2407" s="26"/>
      <c r="AY2407" s="26"/>
      <c r="AZ2407" s="26"/>
      <c r="BA2407" s="26"/>
      <c r="BB2407" s="26"/>
      <c r="BC2407" s="26"/>
      <c r="BD2407" s="26"/>
      <c r="BE2407" s="26"/>
      <c r="BF2407" s="26"/>
      <c r="BG2407" s="26"/>
      <c r="BH2407" s="26"/>
    </row>
    <row r="2408">
      <c r="A2408" s="18" t="str">
        <f t="shared" si="1"/>
        <v>The Americas_Guatemala-The Americas_2002</v>
      </c>
      <c r="B2408" s="19" t="s">
        <v>258</v>
      </c>
      <c r="C2408" s="20" t="s">
        <v>281</v>
      </c>
      <c r="D2408" s="21" t="s">
        <v>72</v>
      </c>
      <c r="E2408" s="22">
        <v>2.077653692E10</v>
      </c>
      <c r="F2408" s="22">
        <f t="shared" si="2"/>
        <v>1765.85072</v>
      </c>
      <c r="G2408" s="23">
        <v>0.062</v>
      </c>
      <c r="H2408" s="23">
        <v>110.0</v>
      </c>
      <c r="I2408" s="23">
        <v>0.169</v>
      </c>
      <c r="J2408" s="24">
        <f>IFNA(VLOOKUP(A2408,'ENERGY processed'!$A$2:$H$2692,7,0),"")</f>
        <v>10251</v>
      </c>
      <c r="K2408" s="24">
        <f t="shared" si="3"/>
        <v>0.0008712585645</v>
      </c>
      <c r="L2408" s="24">
        <f>IFNA(VLOOKUP(A2408,'ENERGY processed'!$A$2:$H$2692,8,0),"")</f>
        <v>11118</v>
      </c>
      <c r="M2408" s="24">
        <f t="shared" si="5"/>
        <v>0.0009449470998</v>
      </c>
      <c r="N2408" s="24">
        <f>IFNA(VLOOKUP(A2408,'HUMAN RESOURCES processed'!$A$2:$M$2692,5,0))</f>
        <v>0.036</v>
      </c>
      <c r="O2408" s="24">
        <f>IFNA(VLOOKUP(A2408,'HUMAN RESOURCES processed'!$A$2:$M$2692,6,0))</f>
        <v>0.037</v>
      </c>
      <c r="P2408" s="24">
        <f>IFNA(VLOOKUP(A2408,'HUMAN RESOURCES processed'!$A$2:$M$2692,7,0))</f>
        <v>72</v>
      </c>
      <c r="Q2408" s="24">
        <f>IFNA(VLOOKUP(A2408,'HUMAN RESOURCES processed'!$A$2:$M$2692,8,0))</f>
        <v>65</v>
      </c>
      <c r="R2408" s="24">
        <f t="shared" si="6"/>
        <v>68.5</v>
      </c>
      <c r="S2408" s="24">
        <f>IFNA(VLOOKUP(A2408,'HUMAN RESOURCES processed'!$A$2:$M$2692,9,0))</f>
        <v>0.438</v>
      </c>
      <c r="T2408" s="24">
        <f>IFNA(VLOOKUP(A2408,'HUMAN RESOURCES processed'!$A$2:$M$2692,10,0))</f>
        <v>0.521</v>
      </c>
      <c r="U2408" s="24">
        <f>IFNA(VLOOKUP(A2408,'HUMAN RESOURCES processed'!$A$2:$M$2692,11,0))</f>
        <v>0.042</v>
      </c>
      <c r="V2408" s="24">
        <f>IFNA(VLOOKUP(A2408,'HUMAN RESOURCES processed'!$A$2:$M$2692,12,0))</f>
        <v>11765738</v>
      </c>
      <c r="W2408" s="24">
        <f>IFNA(VLOOKUP(A2408,'HUMAN RESOURCES processed'!$A$2:$M$2692,13,0))</f>
        <v>0.459</v>
      </c>
      <c r="X2408" s="24">
        <f>IFNA(VLOOKUP(A2408,'TOURISM processed'!$A$2:$F$2692,5,0))</f>
        <v>647000000</v>
      </c>
      <c r="Y2408" s="24">
        <f>IFNA(VLOOKUP(A2408,'TOURISM processed'!$A$2:$F$2692,6,0))</f>
        <v>329000000</v>
      </c>
      <c r="Z2408" s="24">
        <f t="shared" si="7"/>
        <v>27.96254685</v>
      </c>
      <c r="AA2408" s="24">
        <f t="shared" si="1398"/>
        <v>0</v>
      </c>
      <c r="AB2408" s="24">
        <f t="shared" si="1399"/>
        <v>0</v>
      </c>
      <c r="AC2408" s="24">
        <f t="shared" si="1400"/>
        <v>0</v>
      </c>
      <c r="AD2408" s="24">
        <f t="shared" si="1401"/>
        <v>0</v>
      </c>
      <c r="AE2408" s="24">
        <f>IFNA(VLOOKUP(A2408,'BUSINESS processed'!A2408:J5098,9,0))</f>
        <v>0.034</v>
      </c>
      <c r="AF2408" s="27">
        <f>IFNA(VLOOKUP(A2408,'BUSINESS processed'!A2408:J5098,10,0))</f>
        <v>0.134</v>
      </c>
      <c r="AG2408" s="26"/>
      <c r="AH2408" s="26"/>
      <c r="AI2408" s="26"/>
      <c r="AJ2408" s="26"/>
      <c r="AK2408" s="26"/>
      <c r="AL2408" s="26"/>
      <c r="AM2408" s="26"/>
      <c r="AN2408" s="26"/>
      <c r="AO2408" s="26"/>
      <c r="AP2408" s="26"/>
      <c r="AQ2408" s="26"/>
      <c r="AR2408" s="26"/>
      <c r="AS2408" s="26"/>
      <c r="AT2408" s="26"/>
      <c r="AU2408" s="26"/>
      <c r="AV2408" s="26"/>
      <c r="AW2408" s="26"/>
      <c r="AX2408" s="26"/>
      <c r="AY2408" s="26"/>
      <c r="AZ2408" s="26"/>
      <c r="BA2408" s="26"/>
      <c r="BB2408" s="26"/>
      <c r="BC2408" s="26"/>
      <c r="BD2408" s="26"/>
      <c r="BE2408" s="26"/>
      <c r="BF2408" s="26"/>
      <c r="BG2408" s="26"/>
      <c r="BH2408" s="26"/>
    </row>
    <row r="2409">
      <c r="A2409" s="18" t="str">
        <f t="shared" si="1"/>
        <v>The Americas_Guatemala-The Americas_2003</v>
      </c>
      <c r="B2409" s="19" t="s">
        <v>258</v>
      </c>
      <c r="C2409" s="20" t="s">
        <v>281</v>
      </c>
      <c r="D2409" s="21" t="s">
        <v>74</v>
      </c>
      <c r="E2409" s="22">
        <v>2.19175655E10</v>
      </c>
      <c r="F2409" s="22">
        <f t="shared" si="2"/>
        <v>1816.949788</v>
      </c>
      <c r="G2409" s="23">
        <v>0.064</v>
      </c>
      <c r="H2409" s="23">
        <v>116.0</v>
      </c>
      <c r="I2409" s="23">
        <v>0.15</v>
      </c>
      <c r="J2409" s="24">
        <f>IFNA(VLOOKUP(A2409,'ENERGY processed'!$A$2:$H$2692,7,0),"")</f>
        <v>9318</v>
      </c>
      <c r="K2409" s="24">
        <f t="shared" si="3"/>
        <v>0.0007724552313</v>
      </c>
      <c r="L2409" s="24">
        <f>IFNA(VLOOKUP(A2409,'ENERGY processed'!$A$2:$H$2692,8,0),"")</f>
        <v>11844</v>
      </c>
      <c r="M2409" s="24">
        <f t="shared" si="5"/>
        <v>0.0009818587422</v>
      </c>
      <c r="N2409" s="24">
        <f>IFNA(VLOOKUP(A2409,'HUMAN RESOURCES processed'!$A$2:$M$2692,5,0))</f>
        <v>0.035</v>
      </c>
      <c r="O2409" s="24">
        <f>IFNA(VLOOKUP(A2409,'HUMAN RESOURCES processed'!$A$2:$M$2692,6,0))</f>
        <v>0.036</v>
      </c>
      <c r="P2409" s="24">
        <f>IFNA(VLOOKUP(A2409,'HUMAN RESOURCES processed'!$A$2:$M$2692,7,0))</f>
        <v>73</v>
      </c>
      <c r="Q2409" s="24">
        <f>IFNA(VLOOKUP(A2409,'HUMAN RESOURCES processed'!$A$2:$M$2692,8,0))</f>
        <v>66</v>
      </c>
      <c r="R2409" s="24">
        <f t="shared" si="6"/>
        <v>69.5</v>
      </c>
      <c r="S2409" s="24">
        <f>IFNA(VLOOKUP(A2409,'HUMAN RESOURCES processed'!$A$2:$M$2692,9,0))</f>
        <v>0.436</v>
      </c>
      <c r="T2409" s="24">
        <f>IFNA(VLOOKUP(A2409,'HUMAN RESOURCES processed'!$A$2:$M$2692,10,0))</f>
        <v>0.522</v>
      </c>
      <c r="U2409" s="24">
        <f>IFNA(VLOOKUP(A2409,'HUMAN RESOURCES processed'!$A$2:$M$2692,11,0))</f>
        <v>0.042</v>
      </c>
      <c r="V2409" s="24">
        <f>IFNA(VLOOKUP(A2409,'HUMAN RESOURCES processed'!$A$2:$M$2692,12,0))</f>
        <v>12062835</v>
      </c>
      <c r="W2409" s="24">
        <f>IFNA(VLOOKUP(A2409,'HUMAN RESOURCES processed'!$A$2:$M$2692,13,0))</f>
        <v>0.463</v>
      </c>
      <c r="X2409" s="24">
        <f>IFNA(VLOOKUP(A2409,'TOURISM processed'!$A$2:$F$2692,5,0))</f>
        <v>646000000</v>
      </c>
      <c r="Y2409" s="24">
        <f>IFNA(VLOOKUP(A2409,'TOURISM processed'!$A$2:$F$2692,6,0))</f>
        <v>373000000</v>
      </c>
      <c r="Z2409" s="24">
        <f t="shared" si="7"/>
        <v>30.92142104</v>
      </c>
      <c r="AA2409" s="24">
        <f t="shared" si="1398"/>
        <v>0</v>
      </c>
      <c r="AB2409" s="24">
        <f>IFNA(VLOOKUP(A2409,'BUSINESS processed'!A2409:J5099,6,0))</f>
        <v>39</v>
      </c>
      <c r="AC2409" s="24">
        <f t="shared" si="1400"/>
        <v>0</v>
      </c>
      <c r="AD2409" s="24">
        <f t="shared" si="1401"/>
        <v>0</v>
      </c>
      <c r="AE2409" s="24">
        <f>IFNA(VLOOKUP(A2409,'BUSINESS processed'!A2409:J5099,9,0))</f>
        <v>0.045</v>
      </c>
      <c r="AF2409" s="27">
        <f>IFNA(VLOOKUP(A2409,'BUSINESS processed'!A2409:J5099,10,0))</f>
        <v>0.169</v>
      </c>
      <c r="AG2409" s="26"/>
      <c r="AH2409" s="26"/>
      <c r="AI2409" s="26"/>
      <c r="AJ2409" s="26"/>
      <c r="AK2409" s="26"/>
      <c r="AL2409" s="26"/>
      <c r="AM2409" s="26"/>
      <c r="AN2409" s="26"/>
      <c r="AO2409" s="26"/>
      <c r="AP2409" s="26"/>
      <c r="AQ2409" s="26"/>
      <c r="AR2409" s="26"/>
      <c r="AS2409" s="26"/>
      <c r="AT2409" s="26"/>
      <c r="AU2409" s="26"/>
      <c r="AV2409" s="26"/>
      <c r="AW2409" s="26"/>
      <c r="AX2409" s="26"/>
      <c r="AY2409" s="26"/>
      <c r="AZ2409" s="26"/>
      <c r="BA2409" s="26"/>
      <c r="BB2409" s="26"/>
      <c r="BC2409" s="26"/>
      <c r="BD2409" s="26"/>
      <c r="BE2409" s="26"/>
      <c r="BF2409" s="26"/>
      <c r="BG2409" s="26"/>
      <c r="BH2409" s="26"/>
    </row>
    <row r="2410">
      <c r="A2410" s="18" t="str">
        <f t="shared" si="1"/>
        <v>The Americas_Guatemala-The Americas_2004</v>
      </c>
      <c r="B2410" s="19" t="s">
        <v>258</v>
      </c>
      <c r="C2410" s="20" t="s">
        <v>281</v>
      </c>
      <c r="D2410" s="21" t="s">
        <v>83</v>
      </c>
      <c r="E2410" s="22">
        <v>2.3965280312E10</v>
      </c>
      <c r="F2410" s="22">
        <f t="shared" si="2"/>
        <v>1937.715706</v>
      </c>
      <c r="G2410" s="23">
        <v>0.064</v>
      </c>
      <c r="H2410" s="23">
        <v>124.0</v>
      </c>
      <c r="I2410" s="23">
        <v>0.138</v>
      </c>
      <c r="J2410" s="24">
        <f>IFNA(VLOOKUP(A2410,'ENERGY processed'!$A$2:$H$2692,7,0),"")</f>
        <v>8157</v>
      </c>
      <c r="K2410" s="24">
        <f t="shared" si="3"/>
        <v>0.0006595352447</v>
      </c>
      <c r="L2410" s="24">
        <f>IFNA(VLOOKUP(A2410,'ENERGY processed'!$A$2:$H$2692,8,0),"")</f>
        <v>11441</v>
      </c>
      <c r="M2410" s="24">
        <f t="shared" si="5"/>
        <v>0.0009250634713</v>
      </c>
      <c r="N2410" s="24">
        <f>IFNA(VLOOKUP(A2410,'HUMAN RESOURCES processed'!$A$2:$M$2692,5,0))</f>
        <v>0.035</v>
      </c>
      <c r="O2410" s="24">
        <f>IFNA(VLOOKUP(A2410,'HUMAN RESOURCES processed'!$A$2:$M$2692,6,0))</f>
        <v>0.035</v>
      </c>
      <c r="P2410" s="24">
        <f>IFNA(VLOOKUP(A2410,'HUMAN RESOURCES processed'!$A$2:$M$2692,7,0))</f>
        <v>73</v>
      </c>
      <c r="Q2410" s="24">
        <f>IFNA(VLOOKUP(A2410,'HUMAN RESOURCES processed'!$A$2:$M$2692,8,0))</f>
        <v>66</v>
      </c>
      <c r="R2410" s="24">
        <f t="shared" si="6"/>
        <v>69.5</v>
      </c>
      <c r="S2410" s="24">
        <f>IFNA(VLOOKUP(A2410,'HUMAN RESOURCES processed'!$A$2:$M$2692,9,0))</f>
        <v>0.434</v>
      </c>
      <c r="T2410" s="24">
        <f>IFNA(VLOOKUP(A2410,'HUMAN RESOURCES processed'!$A$2:$M$2692,10,0))</f>
        <v>0.524</v>
      </c>
      <c r="U2410" s="24">
        <f>IFNA(VLOOKUP(A2410,'HUMAN RESOURCES processed'!$A$2:$M$2692,11,0))</f>
        <v>0.043</v>
      </c>
      <c r="V2410" s="24">
        <f>IFNA(VLOOKUP(A2410,'HUMAN RESOURCES processed'!$A$2:$M$2692,12,0))</f>
        <v>12367800</v>
      </c>
      <c r="W2410" s="24">
        <f>IFNA(VLOOKUP(A2410,'HUMAN RESOURCES processed'!$A$2:$M$2692,13,0))</f>
        <v>0.468</v>
      </c>
      <c r="X2410" s="24">
        <f>IFNA(VLOOKUP(A2410,'TOURISM processed'!$A$2:$F$2692,5,0))</f>
        <v>630000000</v>
      </c>
      <c r="Y2410" s="24">
        <f>IFNA(VLOOKUP(A2410,'TOURISM processed'!$A$2:$F$2692,6,0))</f>
        <v>488000000</v>
      </c>
      <c r="Z2410" s="24">
        <f t="shared" si="7"/>
        <v>39.45730041</v>
      </c>
      <c r="AA2410" s="24">
        <f t="shared" si="1398"/>
        <v>0</v>
      </c>
      <c r="AB2410" s="24">
        <f>IFNA(VLOOKUP(A2410,'BUSINESS processed'!A2410:J5100,6,0))</f>
        <v>39</v>
      </c>
      <c r="AC2410" s="24">
        <f t="shared" si="1400"/>
        <v>0</v>
      </c>
      <c r="AD2410" s="24">
        <f t="shared" si="1401"/>
        <v>0</v>
      </c>
      <c r="AE2410" s="24">
        <f>IFNA(VLOOKUP(A2410,'BUSINESS processed'!A2410:J5100,9,0))</f>
        <v>0.051</v>
      </c>
      <c r="AF2410" s="27">
        <f>IFNA(VLOOKUP(A2410,'BUSINESS processed'!A2410:J5100,10,0))</f>
        <v>0.256</v>
      </c>
      <c r="AG2410" s="26"/>
      <c r="AH2410" s="26"/>
      <c r="AI2410" s="26"/>
      <c r="AJ2410" s="26"/>
      <c r="AK2410" s="26"/>
      <c r="AL2410" s="26"/>
      <c r="AM2410" s="26"/>
      <c r="AN2410" s="26"/>
      <c r="AO2410" s="26"/>
      <c r="AP2410" s="26"/>
      <c r="AQ2410" s="26"/>
      <c r="AR2410" s="26"/>
      <c r="AS2410" s="26"/>
      <c r="AT2410" s="26"/>
      <c r="AU2410" s="26"/>
      <c r="AV2410" s="26"/>
      <c r="AW2410" s="26"/>
      <c r="AX2410" s="26"/>
      <c r="AY2410" s="26"/>
      <c r="AZ2410" s="26"/>
      <c r="BA2410" s="26"/>
      <c r="BB2410" s="26"/>
      <c r="BC2410" s="26"/>
      <c r="BD2410" s="26"/>
      <c r="BE2410" s="26"/>
      <c r="BF2410" s="26"/>
      <c r="BG2410" s="26"/>
      <c r="BH2410" s="26"/>
    </row>
    <row r="2411">
      <c r="A2411" s="18" t="str">
        <f t="shared" si="1"/>
        <v>The Americas_Guatemala-The Americas_2005</v>
      </c>
      <c r="B2411" s="19" t="s">
        <v>258</v>
      </c>
      <c r="C2411" s="20" t="s">
        <v>281</v>
      </c>
      <c r="D2411" s="21" t="s">
        <v>84</v>
      </c>
      <c r="E2411" s="22">
        <v>2.7211230374E10</v>
      </c>
      <c r="F2411" s="22">
        <f t="shared" si="2"/>
        <v>2146.179053</v>
      </c>
      <c r="G2411" s="23">
        <v>0.065</v>
      </c>
      <c r="H2411" s="23">
        <v>138.0</v>
      </c>
      <c r="I2411" s="23">
        <v>0.13</v>
      </c>
      <c r="J2411" s="24">
        <f>IFNA(VLOOKUP(A2411,'ENERGY processed'!$A$2:$H$2692,7,0),"")</f>
        <v>7486.5</v>
      </c>
      <c r="K2411" s="24">
        <f t="shared" si="3"/>
        <v>0.0005904683199</v>
      </c>
      <c r="L2411" s="24">
        <f>IFNA(VLOOKUP(A2411,'ENERGY processed'!$A$2:$H$2692,8,0),"")</f>
        <v>11124</v>
      </c>
      <c r="M2411" s="24">
        <f t="shared" si="5"/>
        <v>0.0008773618634</v>
      </c>
      <c r="N2411" s="24">
        <f>IFNA(VLOOKUP(A2411,'HUMAN RESOURCES processed'!$A$2:$M$2692,5,0))</f>
        <v>0.035</v>
      </c>
      <c r="O2411" s="24">
        <f>IFNA(VLOOKUP(A2411,'HUMAN RESOURCES processed'!$A$2:$M$2692,6,0))</f>
        <v>0.033</v>
      </c>
      <c r="P2411" s="24">
        <f>IFNA(VLOOKUP(A2411,'HUMAN RESOURCES processed'!$A$2:$M$2692,7,0))</f>
        <v>73</v>
      </c>
      <c r="Q2411" s="24">
        <f>IFNA(VLOOKUP(A2411,'HUMAN RESOURCES processed'!$A$2:$M$2692,8,0))</f>
        <v>66</v>
      </c>
      <c r="R2411" s="24">
        <f t="shared" si="6"/>
        <v>69.5</v>
      </c>
      <c r="S2411" s="24">
        <f>IFNA(VLOOKUP(A2411,'HUMAN RESOURCES processed'!$A$2:$M$2692,9,0))</f>
        <v>0.432</v>
      </c>
      <c r="T2411" s="24">
        <f>IFNA(VLOOKUP(A2411,'HUMAN RESOURCES processed'!$A$2:$M$2692,10,0))</f>
        <v>0.526</v>
      </c>
      <c r="U2411" s="24">
        <f>IFNA(VLOOKUP(A2411,'HUMAN RESOURCES processed'!$A$2:$M$2692,11,0))</f>
        <v>0.043</v>
      </c>
      <c r="V2411" s="24">
        <f>IFNA(VLOOKUP(A2411,'HUMAN RESOURCES processed'!$A$2:$M$2692,12,0))</f>
        <v>12678919</v>
      </c>
      <c r="W2411" s="24">
        <f>IFNA(VLOOKUP(A2411,'HUMAN RESOURCES processed'!$A$2:$M$2692,13,0))</f>
        <v>0.472</v>
      </c>
      <c r="X2411" s="24">
        <f>IFNA(VLOOKUP(A2411,'TOURISM processed'!$A$2:$F$2692,5,0))</f>
        <v>791000000</v>
      </c>
      <c r="Y2411" s="24">
        <f>IFNA(VLOOKUP(A2411,'TOURISM processed'!$A$2:$F$2692,6,0))</f>
        <v>532000000</v>
      </c>
      <c r="Z2411" s="24">
        <f t="shared" si="7"/>
        <v>41.9594131</v>
      </c>
      <c r="AA2411" s="24">
        <f>IFNA(VLOOKUP(A2411,'BUSINESS processed'!A2411:J5101,5,0))</f>
        <v>0.387</v>
      </c>
      <c r="AB2411" s="24">
        <f>IFNA(VLOOKUP(A2411,'BUSINESS processed'!A2411:J5101,6,0))</f>
        <v>39</v>
      </c>
      <c r="AC2411" s="24">
        <f t="shared" si="1400"/>
        <v>0</v>
      </c>
      <c r="AD2411" s="24">
        <f>IFNA(VLOOKUP(A2411,'BUSINESS processed'!A2411:J5101,8,0))</f>
        <v>344</v>
      </c>
      <c r="AE2411" s="24">
        <f>IFNA(VLOOKUP(A2411,'BUSINESS processed'!A2411:J5101,9,0))</f>
        <v>0.057</v>
      </c>
      <c r="AF2411" s="27">
        <f>IFNA(VLOOKUP(A2411,'BUSINESS processed'!A2411:J5101,10,0))</f>
        <v>0.356</v>
      </c>
      <c r="AG2411" s="26"/>
      <c r="AH2411" s="26"/>
      <c r="AI2411" s="26"/>
      <c r="AJ2411" s="26"/>
      <c r="AK2411" s="26"/>
      <c r="AL2411" s="26"/>
      <c r="AM2411" s="26"/>
      <c r="AN2411" s="26"/>
      <c r="AO2411" s="26"/>
      <c r="AP2411" s="26"/>
      <c r="AQ2411" s="26"/>
      <c r="AR2411" s="26"/>
      <c r="AS2411" s="26"/>
      <c r="AT2411" s="26"/>
      <c r="AU2411" s="26"/>
      <c r="AV2411" s="26"/>
      <c r="AW2411" s="26"/>
      <c r="AX2411" s="26"/>
      <c r="AY2411" s="26"/>
      <c r="AZ2411" s="26"/>
      <c r="BA2411" s="26"/>
      <c r="BB2411" s="26"/>
      <c r="BC2411" s="26"/>
      <c r="BD2411" s="26"/>
      <c r="BE2411" s="26"/>
      <c r="BF2411" s="26"/>
      <c r="BG2411" s="26"/>
      <c r="BH2411" s="26"/>
    </row>
    <row r="2412">
      <c r="A2412" s="18" t="str">
        <f t="shared" si="1"/>
        <v>The Americas_Guatemala-The Americas_2006</v>
      </c>
      <c r="B2412" s="19" t="s">
        <v>258</v>
      </c>
      <c r="C2412" s="20" t="s">
        <v>281</v>
      </c>
      <c r="D2412" s="21" t="s">
        <v>85</v>
      </c>
      <c r="E2412" s="22">
        <v>3.0231130543E10</v>
      </c>
      <c r="F2412" s="22">
        <f t="shared" si="2"/>
        <v>2326.299385</v>
      </c>
      <c r="G2412" s="23">
        <v>0.073</v>
      </c>
      <c r="H2412" s="23">
        <v>171.0</v>
      </c>
      <c r="I2412" s="23">
        <v>0.128</v>
      </c>
      <c r="J2412" s="24">
        <f>IF(AND( C2412=C2411,D2412&gt;D2411),J2411,"")</f>
        <v>7486.5</v>
      </c>
      <c r="K2412" s="24">
        <f t="shared" si="3"/>
        <v>0.0005760896147</v>
      </c>
      <c r="L2412" s="24">
        <f>IF(AND(C2412=C2411,C2412&gt;C2411),C2411,0)</f>
        <v>0</v>
      </c>
      <c r="M2412" s="24">
        <f t="shared" si="5"/>
        <v>0</v>
      </c>
      <c r="N2412" s="24">
        <f>IFNA(VLOOKUP(A2412,'HUMAN RESOURCES processed'!$A$2:$M$2692,5,0))</f>
        <v>0.034</v>
      </c>
      <c r="O2412" s="24">
        <f>IFNA(VLOOKUP(A2412,'HUMAN RESOURCES processed'!$A$2:$M$2692,6,0))</f>
        <v>0.032</v>
      </c>
      <c r="P2412" s="24">
        <f>IFNA(VLOOKUP(A2412,'HUMAN RESOURCES processed'!$A$2:$M$2692,7,0))</f>
        <v>73</v>
      </c>
      <c r="Q2412" s="24">
        <f>IFNA(VLOOKUP(A2412,'HUMAN RESOURCES processed'!$A$2:$M$2692,8,0))</f>
        <v>66</v>
      </c>
      <c r="R2412" s="24">
        <f t="shared" si="6"/>
        <v>69.5</v>
      </c>
      <c r="S2412" s="24">
        <f>IFNA(VLOOKUP(A2412,'HUMAN RESOURCES processed'!$A$2:$M$2692,9,0))</f>
        <v>0.429</v>
      </c>
      <c r="T2412" s="24">
        <f>IFNA(VLOOKUP(A2412,'HUMAN RESOURCES processed'!$A$2:$M$2692,10,0))</f>
        <v>0.528</v>
      </c>
      <c r="U2412" s="24">
        <f>IFNA(VLOOKUP(A2412,'HUMAN RESOURCES processed'!$A$2:$M$2692,11,0))</f>
        <v>0.043</v>
      </c>
      <c r="V2412" s="24">
        <f>IFNA(VLOOKUP(A2412,'HUMAN RESOURCES processed'!$A$2:$M$2692,12,0))</f>
        <v>12995374</v>
      </c>
      <c r="W2412" s="24">
        <f>IFNA(VLOOKUP(A2412,'HUMAN RESOURCES processed'!$A$2:$M$2692,13,0))</f>
        <v>0.476</v>
      </c>
      <c r="X2412" s="24">
        <f>IFNA(VLOOKUP(A2412,'TOURISM processed'!$A$2:$F$2692,5,0))</f>
        <v>919000000</v>
      </c>
      <c r="Y2412" s="24">
        <f>IFNA(VLOOKUP(A2412,'TOURISM processed'!$A$2:$F$2692,6,0))</f>
        <v>655000000</v>
      </c>
      <c r="Z2412" s="24">
        <f t="shared" si="7"/>
        <v>50.40255094</v>
      </c>
      <c r="AA2412" s="24">
        <f>IFNA(VLOOKUP(A2412,'BUSINESS processed'!A2412:J5102,5,0))</f>
        <v>0.387</v>
      </c>
      <c r="AB2412" s="24">
        <f>IFNA(VLOOKUP(A2412,'BUSINESS processed'!A2412:J5102,6,0))</f>
        <v>30</v>
      </c>
      <c r="AC2412" s="24">
        <f t="shared" si="1400"/>
        <v>0</v>
      </c>
      <c r="AD2412" s="24">
        <f>IFNA(VLOOKUP(A2412,'BUSINESS processed'!A2412:J5102,8,0))</f>
        <v>344</v>
      </c>
      <c r="AE2412" s="24">
        <f>IFNA(VLOOKUP(A2412,'BUSINESS processed'!A2412:J5102,9,0))</f>
        <v>0.065</v>
      </c>
      <c r="AF2412" s="27">
        <f>IFNA(VLOOKUP(A2412,'BUSINESS processed'!A2412:J5102,10,0))</f>
        <v>0.552</v>
      </c>
      <c r="AG2412" s="26"/>
      <c r="AH2412" s="26"/>
      <c r="AI2412" s="26"/>
      <c r="AJ2412" s="26"/>
      <c r="AK2412" s="26"/>
      <c r="AL2412" s="26"/>
      <c r="AM2412" s="26"/>
      <c r="AN2412" s="26"/>
      <c r="AO2412" s="26"/>
      <c r="AP2412" s="26"/>
      <c r="AQ2412" s="26"/>
      <c r="AR2412" s="26"/>
      <c r="AS2412" s="26"/>
      <c r="AT2412" s="26"/>
      <c r="AU2412" s="26"/>
      <c r="AV2412" s="26"/>
      <c r="AW2412" s="26"/>
      <c r="AX2412" s="26"/>
      <c r="AY2412" s="26"/>
      <c r="AZ2412" s="26"/>
      <c r="BA2412" s="26"/>
      <c r="BB2412" s="26"/>
      <c r="BC2412" s="26"/>
      <c r="BD2412" s="26"/>
      <c r="BE2412" s="26"/>
      <c r="BF2412" s="26"/>
      <c r="BG2412" s="26"/>
      <c r="BH2412" s="26"/>
    </row>
    <row r="2413">
      <c r="A2413" s="18" t="str">
        <f t="shared" si="1"/>
        <v>The Americas_Guatemala-The Americas_2007</v>
      </c>
      <c r="B2413" s="19" t="s">
        <v>258</v>
      </c>
      <c r="C2413" s="20" t="s">
        <v>281</v>
      </c>
      <c r="D2413" s="21" t="s">
        <v>86</v>
      </c>
      <c r="E2413" s="22">
        <v>3.4113106486E10</v>
      </c>
      <c r="F2413" s="22">
        <f t="shared" si="2"/>
        <v>2561.4419</v>
      </c>
      <c r="G2413" s="23">
        <v>0.072</v>
      </c>
      <c r="H2413" s="23">
        <v>184.0</v>
      </c>
      <c r="I2413" s="23">
        <v>0.128</v>
      </c>
      <c r="J2413" s="24">
        <f>IFNA(VLOOKUP(A2413,'ENERGY processed'!$A$2:$H$2692,7,0),"")</f>
        <v>8191.5</v>
      </c>
      <c r="K2413" s="24">
        <f t="shared" si="3"/>
        <v>0.000615073017</v>
      </c>
      <c r="L2413" s="24">
        <f>IFNA(VLOOKUP(A2413,'ENERGY processed'!$A$2:$H$2692,8,0),"")</f>
        <v>12544.5</v>
      </c>
      <c r="M2413" s="24">
        <f t="shared" si="5"/>
        <v>0.0009419255889</v>
      </c>
      <c r="N2413" s="24">
        <f>IFNA(VLOOKUP(A2413,'HUMAN RESOURCES processed'!$A$2:$M$2692,5,0))</f>
        <v>0.034</v>
      </c>
      <c r="O2413" s="24">
        <f>IFNA(VLOOKUP(A2413,'HUMAN RESOURCES processed'!$A$2:$M$2692,6,0))</f>
        <v>0.031</v>
      </c>
      <c r="P2413" s="24">
        <f>IFNA(VLOOKUP(A2413,'HUMAN RESOURCES processed'!$A$2:$M$2692,7,0))</f>
        <v>74</v>
      </c>
      <c r="Q2413" s="24">
        <f>IFNA(VLOOKUP(A2413,'HUMAN RESOURCES processed'!$A$2:$M$2692,8,0))</f>
        <v>67</v>
      </c>
      <c r="R2413" s="24">
        <f t="shared" si="6"/>
        <v>70.5</v>
      </c>
      <c r="S2413" s="24">
        <f>IFNA(VLOOKUP(A2413,'HUMAN RESOURCES processed'!$A$2:$M$2692,9,0))</f>
        <v>0.426</v>
      </c>
      <c r="T2413" s="24">
        <f>IFNA(VLOOKUP(A2413,'HUMAN RESOURCES processed'!$A$2:$M$2692,10,0))</f>
        <v>0.531</v>
      </c>
      <c r="U2413" s="24">
        <f>IFNA(VLOOKUP(A2413,'HUMAN RESOURCES processed'!$A$2:$M$2692,11,0))</f>
        <v>0.043</v>
      </c>
      <c r="V2413" s="24">
        <f>IFNA(VLOOKUP(A2413,'HUMAN RESOURCES processed'!$A$2:$M$2692,12,0))</f>
        <v>13317931</v>
      </c>
      <c r="W2413" s="24">
        <f>IFNA(VLOOKUP(A2413,'HUMAN RESOURCES processed'!$A$2:$M$2692,13,0))</f>
        <v>0.48</v>
      </c>
      <c r="X2413" s="24">
        <f>IFNA(VLOOKUP(A2413,'TOURISM processed'!$A$2:$F$2692,5,0))</f>
        <v>1055000000</v>
      </c>
      <c r="Y2413" s="24">
        <f>IFNA(VLOOKUP(A2413,'TOURISM processed'!$A$2:$F$2692,6,0))</f>
        <v>737000000</v>
      </c>
      <c r="Z2413" s="24">
        <f t="shared" si="7"/>
        <v>55.33892614</v>
      </c>
      <c r="AA2413" s="24">
        <f>IFNA(VLOOKUP(A2413,'BUSINESS processed'!A2413:J5103,5,0))</f>
        <v>0.365</v>
      </c>
      <c r="AB2413" s="24">
        <f>IFNA(VLOOKUP(A2413,'BUSINESS processed'!A2413:J5103,6,0))</f>
        <v>34</v>
      </c>
      <c r="AC2413" s="24">
        <f t="shared" si="1400"/>
        <v>0</v>
      </c>
      <c r="AD2413" s="24">
        <f>IFNA(VLOOKUP(A2413,'BUSINESS processed'!A2413:J5103,8,0))</f>
        <v>344</v>
      </c>
      <c r="AE2413" s="24">
        <f>IFNA(VLOOKUP(A2413,'BUSINESS processed'!A2413:J5103,9,0))</f>
        <v>0.073</v>
      </c>
      <c r="AF2413" s="27">
        <f>IFNA(VLOOKUP(A2413,'BUSINESS processed'!A2413:J5103,10,0))</f>
        <v>0.893</v>
      </c>
      <c r="AG2413" s="26"/>
      <c r="AH2413" s="26"/>
      <c r="AI2413" s="26"/>
      <c r="AJ2413" s="26"/>
      <c r="AK2413" s="26"/>
      <c r="AL2413" s="26"/>
      <c r="AM2413" s="26"/>
      <c r="AN2413" s="26"/>
      <c r="AO2413" s="26"/>
      <c r="AP2413" s="26"/>
      <c r="AQ2413" s="26"/>
      <c r="AR2413" s="26"/>
      <c r="AS2413" s="26"/>
      <c r="AT2413" s="26"/>
      <c r="AU2413" s="26"/>
      <c r="AV2413" s="26"/>
      <c r="AW2413" s="26"/>
      <c r="AX2413" s="26"/>
      <c r="AY2413" s="26"/>
      <c r="AZ2413" s="26"/>
      <c r="BA2413" s="26"/>
      <c r="BB2413" s="26"/>
      <c r="BC2413" s="26"/>
      <c r="BD2413" s="26"/>
      <c r="BE2413" s="26"/>
      <c r="BF2413" s="26"/>
      <c r="BG2413" s="26"/>
      <c r="BH2413" s="26"/>
    </row>
    <row r="2414">
      <c r="A2414" s="18" t="str">
        <f t="shared" si="1"/>
        <v>The Americas_Guatemala-The Americas_2008</v>
      </c>
      <c r="B2414" s="19" t="s">
        <v>258</v>
      </c>
      <c r="C2414" s="20" t="s">
        <v>281</v>
      </c>
      <c r="D2414" s="21" t="s">
        <v>87</v>
      </c>
      <c r="E2414" s="22">
        <v>3.9136441799E10</v>
      </c>
      <c r="F2414" s="22">
        <f t="shared" si="2"/>
        <v>2867.494247</v>
      </c>
      <c r="G2414" s="23">
        <v>0.069</v>
      </c>
      <c r="H2414" s="23">
        <v>199.0</v>
      </c>
      <c r="I2414" s="23">
        <v>0.134</v>
      </c>
      <c r="J2414" s="24">
        <f t="shared" ref="J2414:J2415" si="1402">IF(AND( C2414=C2413,D2414&gt;D2413),J2413,"")</f>
        <v>8191.5</v>
      </c>
      <c r="K2414" s="24">
        <f t="shared" si="3"/>
        <v>0.0006001843306</v>
      </c>
      <c r="L2414" s="24">
        <f t="shared" ref="L2414:L2415" si="1403">IF(AND(C2414=C2413,C2414&gt;C2413),C2413,0)</f>
        <v>0</v>
      </c>
      <c r="M2414" s="24">
        <f t="shared" si="5"/>
        <v>0</v>
      </c>
      <c r="N2414" s="24">
        <f>IFNA(VLOOKUP(A2414,'HUMAN RESOURCES processed'!$A$2:$M$2692,5,0))</f>
        <v>0.033</v>
      </c>
      <c r="O2414" s="24">
        <f>IFNA(VLOOKUP(A2414,'HUMAN RESOURCES processed'!$A$2:$M$2692,6,0))</f>
        <v>0.03</v>
      </c>
      <c r="P2414" s="24">
        <f>IFNA(VLOOKUP(A2414,'HUMAN RESOURCES processed'!$A$2:$M$2692,7,0))</f>
        <v>74</v>
      </c>
      <c r="Q2414" s="24">
        <f>IFNA(VLOOKUP(A2414,'HUMAN RESOURCES processed'!$A$2:$M$2692,8,0))</f>
        <v>67</v>
      </c>
      <c r="R2414" s="24">
        <f t="shared" si="6"/>
        <v>70.5</v>
      </c>
      <c r="S2414" s="24">
        <f>IFNA(VLOOKUP(A2414,'HUMAN RESOURCES processed'!$A$2:$M$2692,9,0))</f>
        <v>0.422</v>
      </c>
      <c r="T2414" s="24">
        <f>IFNA(VLOOKUP(A2414,'HUMAN RESOURCES processed'!$A$2:$M$2692,10,0))</f>
        <v>0.534</v>
      </c>
      <c r="U2414" s="24">
        <f>IFNA(VLOOKUP(A2414,'HUMAN RESOURCES processed'!$A$2:$M$2692,11,0))</f>
        <v>0.044</v>
      </c>
      <c r="V2414" s="24">
        <f>IFNA(VLOOKUP(A2414,'HUMAN RESOURCES processed'!$A$2:$M$2692,12,0))</f>
        <v>13648307</v>
      </c>
      <c r="W2414" s="24">
        <f>IFNA(VLOOKUP(A2414,'HUMAN RESOURCES processed'!$A$2:$M$2692,13,0))</f>
        <v>0.484</v>
      </c>
      <c r="X2414" s="24">
        <f>IFNA(VLOOKUP(A2414,'TOURISM processed'!$A$2:$F$2692,5,0))</f>
        <v>1068000000</v>
      </c>
      <c r="Y2414" s="24">
        <f>IFNA(VLOOKUP(A2414,'TOURISM processed'!$A$2:$F$2692,6,0))</f>
        <v>741000000</v>
      </c>
      <c r="Z2414" s="24">
        <f t="shared" si="7"/>
        <v>54.29244814</v>
      </c>
      <c r="AA2414" s="24">
        <f>IFNA(VLOOKUP(A2414,'BUSINESS processed'!A2414:J5104,5,0))</f>
        <v>0.409</v>
      </c>
      <c r="AB2414" s="24">
        <f>IFNA(VLOOKUP(A2414,'BUSINESS processed'!A2414:J5104,6,0))</f>
        <v>34</v>
      </c>
      <c r="AC2414" s="24">
        <f t="shared" si="1400"/>
        <v>0</v>
      </c>
      <c r="AD2414" s="24">
        <f>IFNA(VLOOKUP(A2414,'BUSINESS processed'!A2414:J5104,8,0))</f>
        <v>344</v>
      </c>
      <c r="AE2414" s="24">
        <f>IFNA(VLOOKUP(A2414,'BUSINESS processed'!A2414:J5104,9,0))</f>
        <v>0.083</v>
      </c>
      <c r="AF2414" s="27">
        <f>IFNA(VLOOKUP(A2414,'BUSINESS processed'!A2414:J5104,10,0))</f>
        <v>1.095</v>
      </c>
      <c r="AG2414" s="26"/>
      <c r="AH2414" s="26"/>
      <c r="AI2414" s="26"/>
      <c r="AJ2414" s="26"/>
      <c r="AK2414" s="26"/>
      <c r="AL2414" s="26"/>
      <c r="AM2414" s="26"/>
      <c r="AN2414" s="26"/>
      <c r="AO2414" s="26"/>
      <c r="AP2414" s="26"/>
      <c r="AQ2414" s="26"/>
      <c r="AR2414" s="26"/>
      <c r="AS2414" s="26"/>
      <c r="AT2414" s="26"/>
      <c r="AU2414" s="26"/>
      <c r="AV2414" s="26"/>
      <c r="AW2414" s="26"/>
      <c r="AX2414" s="26"/>
      <c r="AY2414" s="26"/>
      <c r="AZ2414" s="26"/>
      <c r="BA2414" s="26"/>
      <c r="BB2414" s="26"/>
      <c r="BC2414" s="26"/>
      <c r="BD2414" s="26"/>
      <c r="BE2414" s="26"/>
      <c r="BF2414" s="26"/>
      <c r="BG2414" s="26"/>
      <c r="BH2414" s="26"/>
    </row>
    <row r="2415">
      <c r="A2415" s="18" t="str">
        <f t="shared" si="1"/>
        <v>The Americas_Guatemala-The Americas_2009</v>
      </c>
      <c r="B2415" s="19" t="s">
        <v>258</v>
      </c>
      <c r="C2415" s="20" t="s">
        <v>281</v>
      </c>
      <c r="D2415" s="21" t="s">
        <v>88</v>
      </c>
      <c r="E2415" s="22">
        <v>3.7733606156E10</v>
      </c>
      <c r="F2415" s="22">
        <f t="shared" si="2"/>
        <v>2697.379264</v>
      </c>
      <c r="G2415" s="23">
        <v>0.071</v>
      </c>
      <c r="H2415" s="23">
        <v>190.0</v>
      </c>
      <c r="I2415" s="23">
        <v>0.138</v>
      </c>
      <c r="J2415" s="24">
        <f t="shared" si="1402"/>
        <v>8191.5</v>
      </c>
      <c r="K2415" s="24">
        <f t="shared" si="3"/>
        <v>0.0005855677337</v>
      </c>
      <c r="L2415" s="24">
        <f t="shared" si="1403"/>
        <v>0</v>
      </c>
      <c r="M2415" s="24">
        <f t="shared" si="5"/>
        <v>0</v>
      </c>
      <c r="N2415" s="24">
        <f>IFNA(VLOOKUP(A2415,'HUMAN RESOURCES processed'!$A$2:$M$2692,5,0))</f>
        <v>0.033</v>
      </c>
      <c r="O2415" s="24">
        <f>IFNA(VLOOKUP(A2415,'HUMAN RESOURCES processed'!$A$2:$M$2692,6,0))</f>
        <v>0.029</v>
      </c>
      <c r="P2415" s="24">
        <f>IFNA(VLOOKUP(A2415,'HUMAN RESOURCES processed'!$A$2:$M$2692,7,0))</f>
        <v>74</v>
      </c>
      <c r="Q2415" s="24">
        <f>IFNA(VLOOKUP(A2415,'HUMAN RESOURCES processed'!$A$2:$M$2692,8,0))</f>
        <v>67</v>
      </c>
      <c r="R2415" s="24">
        <f t="shared" si="6"/>
        <v>70.5</v>
      </c>
      <c r="S2415" s="24">
        <f>IFNA(VLOOKUP(A2415,'HUMAN RESOURCES processed'!$A$2:$M$2692,9,0))</f>
        <v>0.419</v>
      </c>
      <c r="T2415" s="24">
        <f>IFNA(VLOOKUP(A2415,'HUMAN RESOURCES processed'!$A$2:$M$2692,10,0))</f>
        <v>0.537</v>
      </c>
      <c r="U2415" s="24">
        <f>IFNA(VLOOKUP(A2415,'HUMAN RESOURCES processed'!$A$2:$M$2692,11,0))</f>
        <v>0.044</v>
      </c>
      <c r="V2415" s="24">
        <f>IFNA(VLOOKUP(A2415,'HUMAN RESOURCES processed'!$A$2:$M$2692,12,0))</f>
        <v>13988988</v>
      </c>
      <c r="W2415" s="24">
        <f>IFNA(VLOOKUP(A2415,'HUMAN RESOURCES processed'!$A$2:$M$2692,13,0))</f>
        <v>0.489</v>
      </c>
      <c r="X2415" s="24">
        <f>IFNA(VLOOKUP(A2415,'TOURISM processed'!$A$2:$F$2692,5,0))</f>
        <v>1179000000</v>
      </c>
      <c r="Y2415" s="24">
        <f>IFNA(VLOOKUP(A2415,'TOURISM processed'!$A$2:$F$2692,6,0))</f>
        <v>862000000</v>
      </c>
      <c r="Z2415" s="24">
        <f t="shared" si="7"/>
        <v>61.61989702</v>
      </c>
      <c r="AA2415" s="24">
        <f>IFNA(VLOOKUP(A2415,'BUSINESS processed'!A2415:J5105,5,0))</f>
        <v>0.409</v>
      </c>
      <c r="AB2415" s="24">
        <f>IFNA(VLOOKUP(A2415,'BUSINESS processed'!A2415:J5105,6,0))</f>
        <v>37</v>
      </c>
      <c r="AC2415" s="24">
        <f t="shared" si="1400"/>
        <v>0</v>
      </c>
      <c r="AD2415" s="24">
        <f>IFNA(VLOOKUP(A2415,'BUSINESS processed'!A2415:J5105,8,0))</f>
        <v>344</v>
      </c>
      <c r="AE2415" s="24">
        <f>IFNA(VLOOKUP(A2415,'BUSINESS processed'!A2415:J5105,9,0))</f>
        <v>0.093</v>
      </c>
      <c r="AF2415" s="27">
        <f>IFNA(VLOOKUP(A2415,'BUSINESS processed'!A2415:J5105,10,0))</f>
        <v>1.237</v>
      </c>
      <c r="AG2415" s="26"/>
      <c r="AH2415" s="26"/>
      <c r="AI2415" s="26"/>
      <c r="AJ2415" s="26"/>
      <c r="AK2415" s="26"/>
      <c r="AL2415" s="26"/>
      <c r="AM2415" s="26"/>
      <c r="AN2415" s="26"/>
      <c r="AO2415" s="26"/>
      <c r="AP2415" s="26"/>
      <c r="AQ2415" s="26"/>
      <c r="AR2415" s="26"/>
      <c r="AS2415" s="26"/>
      <c r="AT2415" s="26"/>
      <c r="AU2415" s="26"/>
      <c r="AV2415" s="26"/>
      <c r="AW2415" s="26"/>
      <c r="AX2415" s="26"/>
      <c r="AY2415" s="26"/>
      <c r="AZ2415" s="26"/>
      <c r="BA2415" s="26"/>
      <c r="BB2415" s="26"/>
      <c r="BC2415" s="26"/>
      <c r="BD2415" s="26"/>
      <c r="BE2415" s="26"/>
      <c r="BF2415" s="26"/>
      <c r="BG2415" s="26"/>
      <c r="BH2415" s="26"/>
    </row>
    <row r="2416">
      <c r="A2416" s="18" t="str">
        <f t="shared" si="1"/>
        <v>The Americas_Guatemala-The Americas_2010</v>
      </c>
      <c r="B2416" s="19" t="s">
        <v>258</v>
      </c>
      <c r="C2416" s="20" t="s">
        <v>281</v>
      </c>
      <c r="D2416" s="21" t="s">
        <v>89</v>
      </c>
      <c r="E2416" s="22">
        <v>4.1338007893E10</v>
      </c>
      <c r="F2416" s="22">
        <f t="shared" si="2"/>
        <v>2882.389487</v>
      </c>
      <c r="G2416" s="23">
        <v>0.069</v>
      </c>
      <c r="H2416" s="23">
        <v>198.0</v>
      </c>
      <c r="I2416" s="23">
        <v>0.133</v>
      </c>
      <c r="J2416" s="24">
        <f>IFNA(VLOOKUP(A2416,'ENERGY processed'!$A$2:$H$2692,7,0),"")</f>
        <v>7688</v>
      </c>
      <c r="K2416" s="24">
        <f t="shared" si="3"/>
        <v>0.0005360638189</v>
      </c>
      <c r="L2416" s="24">
        <f>IFNA(VLOOKUP(A2416,'ENERGY processed'!$A$2:$H$2692,8,0),"")</f>
        <v>11514</v>
      </c>
      <c r="M2416" s="24">
        <f t="shared" si="5"/>
        <v>0.0008028406362</v>
      </c>
      <c r="N2416" s="24">
        <f>IFNA(VLOOKUP(A2416,'HUMAN RESOURCES processed'!$A$2:$M$2692,5,0))</f>
        <v>0.032</v>
      </c>
      <c r="O2416" s="24">
        <f>IFNA(VLOOKUP(A2416,'HUMAN RESOURCES processed'!$A$2:$M$2692,6,0))</f>
        <v>0.028</v>
      </c>
      <c r="P2416" s="24">
        <f>IFNA(VLOOKUP(A2416,'HUMAN RESOURCES processed'!$A$2:$M$2692,7,0))</f>
        <v>75</v>
      </c>
      <c r="Q2416" s="24">
        <f>IFNA(VLOOKUP(A2416,'HUMAN RESOURCES processed'!$A$2:$M$2692,8,0))</f>
        <v>68</v>
      </c>
      <c r="R2416" s="24">
        <f t="shared" si="6"/>
        <v>71.5</v>
      </c>
      <c r="S2416" s="24">
        <f>IFNA(VLOOKUP(A2416,'HUMAN RESOURCES processed'!$A$2:$M$2692,9,0))</f>
        <v>0.415</v>
      </c>
      <c r="T2416" s="24">
        <f>IFNA(VLOOKUP(A2416,'HUMAN RESOURCES processed'!$A$2:$M$2692,10,0))</f>
        <v>0.541</v>
      </c>
      <c r="U2416" s="24">
        <f>IFNA(VLOOKUP(A2416,'HUMAN RESOURCES processed'!$A$2:$M$2692,11,0))</f>
        <v>0.044</v>
      </c>
      <c r="V2416" s="24">
        <f>IFNA(VLOOKUP(A2416,'HUMAN RESOURCES processed'!$A$2:$M$2692,12,0))</f>
        <v>14341576</v>
      </c>
      <c r="W2416" s="24">
        <f>IFNA(VLOOKUP(A2416,'HUMAN RESOURCES processed'!$A$2:$M$2692,13,0))</f>
        <v>0.493</v>
      </c>
      <c r="X2416" s="24">
        <f>IFNA(VLOOKUP(A2416,'TOURISM processed'!$A$2:$F$2692,5,0))</f>
        <v>1379000000</v>
      </c>
      <c r="Y2416" s="24">
        <f>IFNA(VLOOKUP(A2416,'TOURISM processed'!$A$2:$F$2692,6,0))</f>
        <v>1002000000</v>
      </c>
      <c r="Z2416" s="24">
        <f t="shared" si="7"/>
        <v>69.86679846</v>
      </c>
      <c r="AA2416" s="24">
        <f>IFNA(VLOOKUP(A2416,'BUSINESS processed'!A2416:J5106,5,0))</f>
        <v>0.409</v>
      </c>
      <c r="AB2416" s="24">
        <f>IFNA(VLOOKUP(A2416,'BUSINESS processed'!A2416:J5106,6,0))</f>
        <v>37</v>
      </c>
      <c r="AC2416" s="24">
        <f t="shared" si="1400"/>
        <v>0</v>
      </c>
      <c r="AD2416" s="24">
        <f>IFNA(VLOOKUP(A2416,'BUSINESS processed'!A2416:J5106,8,0))</f>
        <v>344</v>
      </c>
      <c r="AE2416" s="24">
        <f>IFNA(VLOOKUP(A2416,'BUSINESS processed'!A2416:J5106,9,0))</f>
        <v>0.105</v>
      </c>
      <c r="AF2416" s="27">
        <f>IFNA(VLOOKUP(A2416,'BUSINESS processed'!A2416:J5106,10,0))</f>
        <v>1.26</v>
      </c>
      <c r="AG2416" s="26"/>
      <c r="AH2416" s="26"/>
      <c r="AI2416" s="26"/>
      <c r="AJ2416" s="26"/>
      <c r="AK2416" s="26"/>
      <c r="AL2416" s="26"/>
      <c r="AM2416" s="26"/>
      <c r="AN2416" s="26"/>
      <c r="AO2416" s="26"/>
      <c r="AP2416" s="26"/>
      <c r="AQ2416" s="26"/>
      <c r="AR2416" s="26"/>
      <c r="AS2416" s="26"/>
      <c r="AT2416" s="26"/>
      <c r="AU2416" s="26"/>
      <c r="AV2416" s="26"/>
      <c r="AW2416" s="26"/>
      <c r="AX2416" s="26"/>
      <c r="AY2416" s="26"/>
      <c r="AZ2416" s="26"/>
      <c r="BA2416" s="26"/>
      <c r="BB2416" s="26"/>
      <c r="BC2416" s="26"/>
      <c r="BD2416" s="26"/>
      <c r="BE2416" s="26"/>
      <c r="BF2416" s="26"/>
      <c r="BG2416" s="26"/>
      <c r="BH2416" s="26"/>
    </row>
    <row r="2417">
      <c r="A2417" s="18" t="str">
        <f t="shared" si="1"/>
        <v>The Americas_Guatemala-The Americas_2011</v>
      </c>
      <c r="B2417" s="19" t="s">
        <v>258</v>
      </c>
      <c r="C2417" s="20" t="s">
        <v>281</v>
      </c>
      <c r="D2417" s="21" t="s">
        <v>90</v>
      </c>
      <c r="E2417" s="22">
        <v>4.7654789735E10</v>
      </c>
      <c r="F2417" s="22">
        <f t="shared" si="2"/>
        <v>3240.372419</v>
      </c>
      <c r="G2417" s="23">
        <v>0.067</v>
      </c>
      <c r="H2417" s="23">
        <v>215.0</v>
      </c>
      <c r="I2417" s="23">
        <v>0.134</v>
      </c>
      <c r="J2417" s="24">
        <f t="shared" ref="J2417:J2418" si="1404">IF(AND( C2417=C2416,D2417&gt;D2416),J2416,"")</f>
        <v>7688</v>
      </c>
      <c r="K2417" s="24">
        <f t="shared" si="3"/>
        <v>0.0005227592714</v>
      </c>
      <c r="L2417" s="24">
        <f t="shared" ref="L2417:L2420" si="1405">IF(AND(C2417=C2416,C2417&gt;C2416),C2416,0)</f>
        <v>0</v>
      </c>
      <c r="M2417" s="24">
        <f t="shared" si="5"/>
        <v>0</v>
      </c>
      <c r="N2417" s="24">
        <f>IFNA(VLOOKUP(A2417,'HUMAN RESOURCES processed'!$A$2:$M$2692,5,0))</f>
        <v>0.032</v>
      </c>
      <c r="O2417" s="24">
        <f>IFNA(VLOOKUP(A2417,'HUMAN RESOURCES processed'!$A$2:$M$2692,6,0))</f>
        <v>0.028</v>
      </c>
      <c r="P2417" s="24">
        <f>IFNA(VLOOKUP(A2417,'HUMAN RESOURCES processed'!$A$2:$M$2692,7,0))</f>
        <v>75</v>
      </c>
      <c r="Q2417" s="24">
        <f>IFNA(VLOOKUP(A2417,'HUMAN RESOURCES processed'!$A$2:$M$2692,8,0))</f>
        <v>68</v>
      </c>
      <c r="R2417" s="24">
        <f t="shared" si="6"/>
        <v>71.5</v>
      </c>
      <c r="S2417" s="24">
        <f>IFNA(VLOOKUP(A2417,'HUMAN RESOURCES processed'!$A$2:$M$2692,9,0))</f>
        <v>0.412</v>
      </c>
      <c r="T2417" s="24">
        <f>IFNA(VLOOKUP(A2417,'HUMAN RESOURCES processed'!$A$2:$M$2692,10,0))</f>
        <v>0.544</v>
      </c>
      <c r="U2417" s="24">
        <f>IFNA(VLOOKUP(A2417,'HUMAN RESOURCES processed'!$A$2:$M$2692,11,0))</f>
        <v>0.045</v>
      </c>
      <c r="V2417" s="24">
        <f>IFNA(VLOOKUP(A2417,'HUMAN RESOURCES processed'!$A$2:$M$2692,12,0))</f>
        <v>14706578</v>
      </c>
      <c r="W2417" s="24">
        <f>IFNA(VLOOKUP(A2417,'HUMAN RESOURCES processed'!$A$2:$M$2692,13,0))</f>
        <v>0.498</v>
      </c>
      <c r="X2417" s="24">
        <f>IFNA(VLOOKUP(A2417,'TOURISM processed'!$A$2:$F$2692,5,0))</f>
        <v>1350000000</v>
      </c>
      <c r="Y2417" s="24">
        <f>IFNA(VLOOKUP(A2417,'TOURISM processed'!$A$2:$F$2692,6,0))</f>
        <v>935000000</v>
      </c>
      <c r="Z2417" s="24">
        <f t="shared" si="7"/>
        <v>63.57699255</v>
      </c>
      <c r="AA2417" s="24">
        <f>IFNA(VLOOKUP(A2417,'BUSINESS processed'!A2417:J5107,5,0))</f>
        <v>0.409</v>
      </c>
      <c r="AB2417" s="24">
        <f>IFNA(VLOOKUP(A2417,'BUSINESS processed'!A2417:J5107,6,0))</f>
        <v>37</v>
      </c>
      <c r="AC2417" s="24">
        <f t="shared" si="1400"/>
        <v>0</v>
      </c>
      <c r="AD2417" s="24">
        <f>IFNA(VLOOKUP(A2417,'BUSINESS processed'!A2417:J5107,8,0))</f>
        <v>344</v>
      </c>
      <c r="AE2417" s="24">
        <f>IFNA(VLOOKUP(A2417,'BUSINESS processed'!A2417:J5107,9,0))</f>
        <v>0.123</v>
      </c>
      <c r="AF2417" s="27">
        <f>IFNA(VLOOKUP(A2417,'BUSINESS processed'!A2417:J5107,10,0))</f>
        <v>1.325</v>
      </c>
      <c r="AG2417" s="26"/>
      <c r="AH2417" s="26"/>
      <c r="AI2417" s="26"/>
      <c r="AJ2417" s="26"/>
      <c r="AK2417" s="26"/>
      <c r="AL2417" s="26"/>
      <c r="AM2417" s="26"/>
      <c r="AN2417" s="26"/>
      <c r="AO2417" s="26"/>
      <c r="AP2417" s="26"/>
      <c r="AQ2417" s="26"/>
      <c r="AR2417" s="26"/>
      <c r="AS2417" s="26"/>
      <c r="AT2417" s="26"/>
      <c r="AU2417" s="26"/>
      <c r="AV2417" s="26"/>
      <c r="AW2417" s="26"/>
      <c r="AX2417" s="26"/>
      <c r="AY2417" s="26"/>
      <c r="AZ2417" s="26"/>
      <c r="BA2417" s="26"/>
      <c r="BB2417" s="26"/>
      <c r="BC2417" s="26"/>
      <c r="BD2417" s="26"/>
      <c r="BE2417" s="26"/>
      <c r="BF2417" s="26"/>
      <c r="BG2417" s="26"/>
      <c r="BH2417" s="26"/>
    </row>
    <row r="2418">
      <c r="A2418" s="18" t="str">
        <f t="shared" si="1"/>
        <v>The Americas_Guatemala-The Americas_2012</v>
      </c>
      <c r="B2418" s="19" t="s">
        <v>258</v>
      </c>
      <c r="C2418" s="20" t="s">
        <v>281</v>
      </c>
      <c r="D2418" s="21" t="s">
        <v>91</v>
      </c>
      <c r="E2418" s="22">
        <v>5.0388454861E10</v>
      </c>
      <c r="F2418" s="22">
        <f t="shared" si="2"/>
        <v>3340.782301</v>
      </c>
      <c r="G2418" s="23">
        <v>0.067</v>
      </c>
      <c r="H2418" s="23">
        <v>226.0</v>
      </c>
      <c r="I2418" s="23">
        <v>0.135</v>
      </c>
      <c r="J2418" s="24">
        <f t="shared" si="1404"/>
        <v>7688</v>
      </c>
      <c r="K2418" s="24">
        <f t="shared" si="3"/>
        <v>0.0005097186331</v>
      </c>
      <c r="L2418" s="24">
        <f t="shared" si="1405"/>
        <v>0</v>
      </c>
      <c r="M2418" s="24">
        <f t="shared" si="5"/>
        <v>0</v>
      </c>
      <c r="N2418" s="24">
        <f>IFNA(VLOOKUP(A2418,'HUMAN RESOURCES processed'!$A$2:$M$2692,5,0))</f>
        <v>0.031</v>
      </c>
      <c r="O2418" s="24">
        <f>IFNA(VLOOKUP(A2418,'HUMAN RESOURCES processed'!$A$2:$M$2692,6,0))</f>
        <v>0.027</v>
      </c>
      <c r="P2418" s="24">
        <f>IFNA(VLOOKUP(A2418,'HUMAN RESOURCES processed'!$A$2:$M$2692,7,0))</f>
        <v>75</v>
      </c>
      <c r="Q2418" s="24">
        <f>IFNA(VLOOKUP(A2418,'HUMAN RESOURCES processed'!$A$2:$M$2692,8,0))</f>
        <v>68</v>
      </c>
      <c r="R2418" s="24">
        <f t="shared" si="6"/>
        <v>71.5</v>
      </c>
      <c r="S2418" s="24">
        <f>IFNA(VLOOKUP(A2418,'HUMAN RESOURCES processed'!$A$2:$M$2692,9,0))</f>
        <v>0.408</v>
      </c>
      <c r="T2418" s="24">
        <f>IFNA(VLOOKUP(A2418,'HUMAN RESOURCES processed'!$A$2:$M$2692,10,0))</f>
        <v>0.547</v>
      </c>
      <c r="U2418" s="24">
        <f>IFNA(VLOOKUP(A2418,'HUMAN RESOURCES processed'!$A$2:$M$2692,11,0))</f>
        <v>0.045</v>
      </c>
      <c r="V2418" s="24">
        <f>IFNA(VLOOKUP(A2418,'HUMAN RESOURCES processed'!$A$2:$M$2692,12,0))</f>
        <v>15082831</v>
      </c>
      <c r="W2418" s="24">
        <f>IFNA(VLOOKUP(A2418,'HUMAN RESOURCES processed'!$A$2:$M$2692,13,0))</f>
        <v>0.502</v>
      </c>
      <c r="X2418" s="24">
        <f>IFNA(VLOOKUP(A2418,'TOURISM processed'!$A$2:$F$2692,5,0))</f>
        <v>1419000000</v>
      </c>
      <c r="Y2418" s="24">
        <f>IFNA(VLOOKUP(A2418,'TOURISM processed'!$A$2:$F$2692,6,0))</f>
        <v>914000000</v>
      </c>
      <c r="Z2418" s="24">
        <f t="shared" si="7"/>
        <v>60.59870325</v>
      </c>
      <c r="AA2418" s="24">
        <f>IFNA(VLOOKUP(A2418,'BUSINESS processed'!A2418:J5108,5,0))</f>
        <v>0.409</v>
      </c>
      <c r="AB2418" s="24">
        <f>IFNA(VLOOKUP(A2418,'BUSINESS processed'!A2418:J5108,6,0))</f>
        <v>40</v>
      </c>
      <c r="AC2418" s="24">
        <f>IFNA(VLOOKUP(A2418,'BUSINESS processed'!A2418:J5108,7,0))</f>
        <v>93</v>
      </c>
      <c r="AD2418" s="24">
        <f>IFNA(VLOOKUP(A2418,'BUSINESS processed'!A2418:J5108,8,0))</f>
        <v>332</v>
      </c>
      <c r="AE2418" s="24">
        <f>IFNA(VLOOKUP(A2418,'BUSINESS processed'!A2418:J5108,9,0))</f>
        <v>0.16</v>
      </c>
      <c r="AF2418" s="27">
        <f>IFNA(VLOOKUP(A2418,'BUSINESS processed'!A2418:J5108,10,0))</f>
        <v>1.378</v>
      </c>
      <c r="AG2418" s="26"/>
      <c r="AH2418" s="26"/>
      <c r="AI2418" s="26"/>
      <c r="AJ2418" s="26"/>
      <c r="AK2418" s="26"/>
      <c r="AL2418" s="26"/>
      <c r="AM2418" s="26"/>
      <c r="AN2418" s="26"/>
      <c r="AO2418" s="26"/>
      <c r="AP2418" s="26"/>
      <c r="AQ2418" s="26"/>
      <c r="AR2418" s="26"/>
      <c r="AS2418" s="26"/>
      <c r="AT2418" s="26"/>
      <c r="AU2418" s="26"/>
      <c r="AV2418" s="26"/>
      <c r="AW2418" s="26"/>
      <c r="AX2418" s="26"/>
      <c r="AY2418" s="26"/>
      <c r="AZ2418" s="26"/>
      <c r="BA2418" s="26"/>
      <c r="BB2418" s="26"/>
      <c r="BC2418" s="26"/>
      <c r="BD2418" s="26"/>
      <c r="BE2418" s="26"/>
      <c r="BF2418" s="26"/>
      <c r="BG2418" s="26"/>
      <c r="BH2418" s="26"/>
    </row>
    <row r="2419">
      <c r="A2419" s="18" t="str">
        <f t="shared" si="1"/>
        <v>The Americas_Guyana-The Americas_2000</v>
      </c>
      <c r="B2419" s="19" t="s">
        <v>258</v>
      </c>
      <c r="C2419" s="20" t="s">
        <v>282</v>
      </c>
      <c r="D2419" s="21" t="s">
        <v>70</v>
      </c>
      <c r="E2419" s="22">
        <v>7.12667925E8</v>
      </c>
      <c r="F2419" s="22">
        <f t="shared" si="2"/>
        <v>957.2809754</v>
      </c>
      <c r="G2419" s="23">
        <v>0.058</v>
      </c>
      <c r="H2419" s="23">
        <v>56.0</v>
      </c>
      <c r="I2419" s="23">
        <v>0.173</v>
      </c>
      <c r="J2419" s="24">
        <f t="shared" ref="J2419:J2423" si="1406">IF(AND( C2419=C2418,D2419&gt;D2418),J2418,0)</f>
        <v>0</v>
      </c>
      <c r="K2419" s="24">
        <f t="shared" si="3"/>
        <v>0</v>
      </c>
      <c r="L2419" s="24">
        <f t="shared" si="1405"/>
        <v>0</v>
      </c>
      <c r="M2419" s="24">
        <f t="shared" si="5"/>
        <v>0</v>
      </c>
      <c r="N2419" s="24">
        <f>IFNA(VLOOKUP(A2419,'HUMAN RESOURCES processed'!$A$2:$M$2692,5,0))</f>
        <v>0.022</v>
      </c>
      <c r="O2419" s="24">
        <f>IFNA(VLOOKUP(A2419,'HUMAN RESOURCES processed'!$A$2:$M$2692,6,0))</f>
        <v>0.039</v>
      </c>
      <c r="P2419" s="24">
        <f>IFNA(VLOOKUP(A2419,'HUMAN RESOURCES processed'!$A$2:$M$2692,7,0))</f>
        <v>67</v>
      </c>
      <c r="Q2419" s="24">
        <f>IFNA(VLOOKUP(A2419,'HUMAN RESOURCES processed'!$A$2:$M$2692,8,0))</f>
        <v>60</v>
      </c>
      <c r="R2419" s="24">
        <f t="shared" si="6"/>
        <v>63.5</v>
      </c>
      <c r="S2419" s="24">
        <f>IFNA(VLOOKUP(A2419,'HUMAN RESOURCES processed'!$A$2:$M$2692,9,0))</f>
        <v>0.354</v>
      </c>
      <c r="T2419" s="24">
        <f>IFNA(VLOOKUP(A2419,'HUMAN RESOURCES processed'!$A$2:$M$2692,10,0))</f>
        <v>0.602</v>
      </c>
      <c r="U2419" s="24">
        <f>IFNA(VLOOKUP(A2419,'HUMAN RESOURCES processed'!$A$2:$M$2692,11,0))</f>
        <v>0.045</v>
      </c>
      <c r="V2419" s="24">
        <f>IFNA(VLOOKUP(A2419,'HUMAN RESOURCES processed'!$A$2:$M$2692,12,0))</f>
        <v>744471</v>
      </c>
      <c r="W2419" s="24">
        <f>IFNA(VLOOKUP(A2419,'HUMAN RESOURCES processed'!$A$2:$M$2692,13,0))</f>
        <v>0.287</v>
      </c>
      <c r="X2419" s="24">
        <f>IFNA(VLOOKUP(A2419,'TOURISM processed'!$A$2:$F$2692,5,0))</f>
        <v>80000000</v>
      </c>
      <c r="Y2419" s="24">
        <f>IFNA(VLOOKUP(A2419,'TOURISM processed'!$A$2:$F$2692,6,0))</f>
        <v>77000000</v>
      </c>
      <c r="Z2419" s="24">
        <f t="shared" si="7"/>
        <v>103.4291463</v>
      </c>
      <c r="AA2419" s="24">
        <f t="shared" ref="AA2419:AA2423" si="1407">IF(AND(C2419=C2418,D2419&gt;D2418),AA2418,0)</f>
        <v>0</v>
      </c>
      <c r="AB2419" s="24">
        <f t="shared" ref="AB2419:AB2422" si="1408">IF(AND(C2419=C2418,D2419&gt;D2418),AB2418,0)</f>
        <v>0</v>
      </c>
      <c r="AC2419" s="24">
        <f t="shared" ref="AC2419:AC2430" si="1409">IF(AND(C2419=C2418,D2419&gt;D2418),AC2418,0)</f>
        <v>0</v>
      </c>
      <c r="AD2419" s="24">
        <f t="shared" ref="AD2419:AD2423" si="1410">IF(AND(C2419=C2418,D2419&gt;D2418),AD2418,0)</f>
        <v>0</v>
      </c>
      <c r="AE2419" s="24">
        <f>IFNA(VLOOKUP(A2419,'BUSINESS processed'!A2419:J5109,9,0))</f>
        <v>0.066</v>
      </c>
      <c r="AF2419" s="27">
        <f>IFNA(VLOOKUP(A2419,'BUSINESS processed'!A2419:J5109,10,0))</f>
        <v>0.054</v>
      </c>
      <c r="AG2419" s="26"/>
      <c r="AH2419" s="26"/>
      <c r="AI2419" s="26"/>
      <c r="AJ2419" s="26"/>
      <c r="AK2419" s="26"/>
      <c r="AL2419" s="26"/>
      <c r="AM2419" s="26"/>
      <c r="AN2419" s="26"/>
      <c r="AO2419" s="26"/>
      <c r="AP2419" s="26"/>
      <c r="AQ2419" s="26"/>
      <c r="AR2419" s="26"/>
      <c r="AS2419" s="26"/>
      <c r="AT2419" s="26"/>
      <c r="AU2419" s="26"/>
      <c r="AV2419" s="26"/>
      <c r="AW2419" s="26"/>
      <c r="AX2419" s="26"/>
      <c r="AY2419" s="26"/>
      <c r="AZ2419" s="26"/>
      <c r="BA2419" s="26"/>
      <c r="BB2419" s="26"/>
      <c r="BC2419" s="26"/>
      <c r="BD2419" s="26"/>
      <c r="BE2419" s="26"/>
      <c r="BF2419" s="26"/>
      <c r="BG2419" s="26"/>
      <c r="BH2419" s="26"/>
    </row>
    <row r="2420">
      <c r="A2420" s="18" t="str">
        <f t="shared" si="1"/>
        <v>The Americas_Guyana-The Americas_2001</v>
      </c>
      <c r="B2420" s="19" t="s">
        <v>258</v>
      </c>
      <c r="C2420" s="20" t="s">
        <v>282</v>
      </c>
      <c r="D2420" s="21" t="s">
        <v>71</v>
      </c>
      <c r="E2420" s="22">
        <v>6.96281469E8</v>
      </c>
      <c r="F2420" s="22">
        <f t="shared" si="2"/>
        <v>931.2846252</v>
      </c>
      <c r="G2420" s="23">
        <v>0.058</v>
      </c>
      <c r="H2420" s="23">
        <v>54.0</v>
      </c>
      <c r="I2420" s="23">
        <v>0.17</v>
      </c>
      <c r="J2420" s="24">
        <f t="shared" si="1406"/>
        <v>0</v>
      </c>
      <c r="K2420" s="24">
        <f t="shared" si="3"/>
        <v>0</v>
      </c>
      <c r="L2420" s="24">
        <f t="shared" si="1405"/>
        <v>0</v>
      </c>
      <c r="M2420" s="24">
        <f t="shared" si="5"/>
        <v>0</v>
      </c>
      <c r="N2420" s="24">
        <f>IFNA(VLOOKUP(A2420,'HUMAN RESOURCES processed'!$A$2:$M$2692,5,0))</f>
        <v>0.022</v>
      </c>
      <c r="O2420" s="24">
        <f>IFNA(VLOOKUP(A2420,'HUMAN RESOURCES processed'!$A$2:$M$2692,6,0))</f>
        <v>0.038</v>
      </c>
      <c r="P2420" s="24">
        <f>IFNA(VLOOKUP(A2420,'HUMAN RESOURCES processed'!$A$2:$M$2692,7,0))</f>
        <v>67</v>
      </c>
      <c r="Q2420" s="24">
        <f>IFNA(VLOOKUP(A2420,'HUMAN RESOURCES processed'!$A$2:$M$2692,8,0))</f>
        <v>60</v>
      </c>
      <c r="R2420" s="24">
        <f t="shared" si="6"/>
        <v>63.5</v>
      </c>
      <c r="S2420" s="24">
        <f>IFNA(VLOOKUP(A2420,'HUMAN RESOURCES processed'!$A$2:$M$2692,9,0))</f>
        <v>0.356</v>
      </c>
      <c r="T2420" s="24">
        <f>IFNA(VLOOKUP(A2420,'HUMAN RESOURCES processed'!$A$2:$M$2692,10,0))</f>
        <v>0.601</v>
      </c>
      <c r="U2420" s="24">
        <f>IFNA(VLOOKUP(A2420,'HUMAN RESOURCES processed'!$A$2:$M$2692,11,0))</f>
        <v>0.044</v>
      </c>
      <c r="V2420" s="24">
        <f>IFNA(VLOOKUP(A2420,'HUMAN RESOURCES processed'!$A$2:$M$2692,12,0))</f>
        <v>747657</v>
      </c>
      <c r="W2420" s="24">
        <f>IFNA(VLOOKUP(A2420,'HUMAN RESOURCES processed'!$A$2:$M$2692,13,0))</f>
        <v>0.286</v>
      </c>
      <c r="X2420" s="24">
        <f>IFNA(VLOOKUP(A2420,'TOURISM processed'!$A$2:$F$2692,5,0))</f>
        <v>65000000</v>
      </c>
      <c r="Y2420" s="24">
        <f>IFNA(VLOOKUP(A2420,'TOURISM processed'!$A$2:$F$2692,6,0))</f>
        <v>62000000</v>
      </c>
      <c r="Z2420" s="24">
        <f t="shared" si="7"/>
        <v>82.92572664</v>
      </c>
      <c r="AA2420" s="24">
        <f t="shared" si="1407"/>
        <v>0</v>
      </c>
      <c r="AB2420" s="24">
        <f t="shared" si="1408"/>
        <v>0</v>
      </c>
      <c r="AC2420" s="24">
        <f t="shared" si="1409"/>
        <v>0</v>
      </c>
      <c r="AD2420" s="24">
        <f t="shared" si="1410"/>
        <v>0</v>
      </c>
      <c r="AE2420" s="24">
        <f>IFNA(VLOOKUP(A2420,'BUSINESS processed'!A2420:J5110,9,0))</f>
        <v>0.132</v>
      </c>
      <c r="AF2420" s="27">
        <f>IFNA(VLOOKUP(A2420,'BUSINESS processed'!A2420:J5110,10,0))</f>
        <v>0.101</v>
      </c>
      <c r="AG2420" s="26"/>
      <c r="AH2420" s="26"/>
      <c r="AI2420" s="26"/>
      <c r="AJ2420" s="26"/>
      <c r="AK2420" s="26"/>
      <c r="AL2420" s="26"/>
      <c r="AM2420" s="26"/>
      <c r="AN2420" s="26"/>
      <c r="AO2420" s="26"/>
      <c r="AP2420" s="26"/>
      <c r="AQ2420" s="26"/>
      <c r="AR2420" s="26"/>
      <c r="AS2420" s="26"/>
      <c r="AT2420" s="26"/>
      <c r="AU2420" s="26"/>
      <c r="AV2420" s="26"/>
      <c r="AW2420" s="26"/>
      <c r="AX2420" s="26"/>
      <c r="AY2420" s="26"/>
      <c r="AZ2420" s="26"/>
      <c r="BA2420" s="26"/>
      <c r="BB2420" s="26"/>
      <c r="BC2420" s="26"/>
      <c r="BD2420" s="26"/>
      <c r="BE2420" s="26"/>
      <c r="BF2420" s="26"/>
      <c r="BG2420" s="26"/>
      <c r="BH2420" s="26"/>
    </row>
    <row r="2421">
      <c r="A2421" s="18" t="str">
        <f t="shared" si="1"/>
        <v>The Americas_Guyana-The Americas_2002</v>
      </c>
      <c r="B2421" s="19" t="s">
        <v>258</v>
      </c>
      <c r="C2421" s="20" t="s">
        <v>282</v>
      </c>
      <c r="D2421" s="21" t="s">
        <v>72</v>
      </c>
      <c r="E2421" s="22">
        <v>7.22460912E8</v>
      </c>
      <c r="F2421" s="22">
        <f t="shared" si="2"/>
        <v>962.4740211</v>
      </c>
      <c r="G2421" s="23">
        <v>0.058</v>
      </c>
      <c r="H2421" s="23">
        <v>56.0</v>
      </c>
      <c r="I2421" s="23">
        <v>0.163</v>
      </c>
      <c r="J2421" s="24">
        <f t="shared" si="1406"/>
        <v>0</v>
      </c>
      <c r="K2421" s="24">
        <f t="shared" si="3"/>
        <v>0</v>
      </c>
      <c r="L2421" s="24">
        <f>IFNA(VLOOKUP(A2421,'ENERGY processed'!$A$2:$H$2692,8,0),"")</f>
        <v>1701</v>
      </c>
      <c r="M2421" s="24">
        <f t="shared" si="5"/>
        <v>0.002266099498</v>
      </c>
      <c r="N2421" s="24">
        <f>IFNA(VLOOKUP(A2421,'HUMAN RESOURCES processed'!$A$2:$M$2692,5,0))</f>
        <v>0.022</v>
      </c>
      <c r="O2421" s="24">
        <f>IFNA(VLOOKUP(A2421,'HUMAN RESOURCES processed'!$A$2:$M$2692,6,0))</f>
        <v>0.037</v>
      </c>
      <c r="P2421" s="24">
        <f>IFNA(VLOOKUP(A2421,'HUMAN RESOURCES processed'!$A$2:$M$2692,7,0))</f>
        <v>67</v>
      </c>
      <c r="Q2421" s="24">
        <f>IFNA(VLOOKUP(A2421,'HUMAN RESOURCES processed'!$A$2:$M$2692,8,0))</f>
        <v>60</v>
      </c>
      <c r="R2421" s="24">
        <f t="shared" si="6"/>
        <v>63.5</v>
      </c>
      <c r="S2421" s="24">
        <f>IFNA(VLOOKUP(A2421,'HUMAN RESOURCES processed'!$A$2:$M$2692,9,0))</f>
        <v>0.358</v>
      </c>
      <c r="T2421" s="24">
        <f>IFNA(VLOOKUP(A2421,'HUMAN RESOURCES processed'!$A$2:$M$2692,10,0))</f>
        <v>0.6</v>
      </c>
      <c r="U2421" s="24">
        <f>IFNA(VLOOKUP(A2421,'HUMAN RESOURCES processed'!$A$2:$M$2692,11,0))</f>
        <v>0.042</v>
      </c>
      <c r="V2421" s="24">
        <f>IFNA(VLOOKUP(A2421,'HUMAN RESOURCES processed'!$A$2:$M$2692,12,0))</f>
        <v>750629</v>
      </c>
      <c r="W2421" s="24">
        <f>IFNA(VLOOKUP(A2421,'HUMAN RESOURCES processed'!$A$2:$M$2692,13,0))</f>
        <v>0.285</v>
      </c>
      <c r="X2421" s="24">
        <f>IFNA(VLOOKUP(A2421,'TOURISM processed'!$A$2:$F$2692,5,0))</f>
        <v>53000000</v>
      </c>
      <c r="Y2421" s="24">
        <f>IFNA(VLOOKUP(A2421,'TOURISM processed'!$A$2:$F$2692,6,0))</f>
        <v>44000000</v>
      </c>
      <c r="Z2421" s="24">
        <f t="shared" si="7"/>
        <v>58.61750612</v>
      </c>
      <c r="AA2421" s="24">
        <f t="shared" si="1407"/>
        <v>0</v>
      </c>
      <c r="AB2421" s="24">
        <f t="shared" si="1408"/>
        <v>0</v>
      </c>
      <c r="AC2421" s="24">
        <f t="shared" si="1409"/>
        <v>0</v>
      </c>
      <c r="AD2421" s="24">
        <f t="shared" si="1410"/>
        <v>0</v>
      </c>
      <c r="AE2421" s="24">
        <f t="shared" ref="AE2421:AE2425" si="1411">IF(AND(C2421=C2420,D2421&gt;211),AE2420,0)</f>
        <v>0.132</v>
      </c>
      <c r="AF2421" s="27">
        <f>IFNA(VLOOKUP(A2421,'BUSINESS processed'!A2421:J5111,10,0))</f>
        <v>0.106</v>
      </c>
      <c r="AG2421" s="26"/>
      <c r="AH2421" s="26"/>
      <c r="AI2421" s="26"/>
      <c r="AJ2421" s="26"/>
      <c r="AK2421" s="26"/>
      <c r="AL2421" s="26"/>
      <c r="AM2421" s="26"/>
      <c r="AN2421" s="26"/>
      <c r="AO2421" s="26"/>
      <c r="AP2421" s="26"/>
      <c r="AQ2421" s="26"/>
      <c r="AR2421" s="26"/>
      <c r="AS2421" s="26"/>
      <c r="AT2421" s="26"/>
      <c r="AU2421" s="26"/>
      <c r="AV2421" s="26"/>
      <c r="AW2421" s="26"/>
      <c r="AX2421" s="26"/>
      <c r="AY2421" s="26"/>
      <c r="AZ2421" s="26"/>
      <c r="BA2421" s="26"/>
      <c r="BB2421" s="26"/>
      <c r="BC2421" s="26"/>
      <c r="BD2421" s="26"/>
      <c r="BE2421" s="26"/>
      <c r="BF2421" s="26"/>
      <c r="BG2421" s="26"/>
      <c r="BH2421" s="26"/>
    </row>
    <row r="2422">
      <c r="A2422" s="18" t="str">
        <f t="shared" si="1"/>
        <v>The Americas_Guyana-The Americas_2003</v>
      </c>
      <c r="B2422" s="19" t="s">
        <v>258</v>
      </c>
      <c r="C2422" s="20" t="s">
        <v>282</v>
      </c>
      <c r="D2422" s="21" t="s">
        <v>74</v>
      </c>
      <c r="E2422" s="22">
        <v>7.41929343E8</v>
      </c>
      <c r="F2422" s="22">
        <f t="shared" si="2"/>
        <v>984.4977827</v>
      </c>
      <c r="G2422" s="23">
        <v>0.056</v>
      </c>
      <c r="H2422" s="23">
        <v>55.0</v>
      </c>
      <c r="I2422" s="23">
        <v>0.15</v>
      </c>
      <c r="J2422" s="24">
        <f t="shared" si="1406"/>
        <v>0</v>
      </c>
      <c r="K2422" s="24">
        <f t="shared" si="3"/>
        <v>0</v>
      </c>
      <c r="L2422" s="24">
        <f>IFNA(VLOOKUP(A2422,'ENERGY processed'!$A$2:$H$2692,8,0),"")</f>
        <v>1555</v>
      </c>
      <c r="M2422" s="24">
        <f t="shared" si="5"/>
        <v>0.002063396018</v>
      </c>
      <c r="N2422" s="24">
        <f>IFNA(VLOOKUP(A2422,'HUMAN RESOURCES processed'!$A$2:$M$2692,5,0))</f>
        <v>0.022</v>
      </c>
      <c r="O2422" s="24">
        <f>IFNA(VLOOKUP(A2422,'HUMAN RESOURCES processed'!$A$2:$M$2692,6,0))</f>
        <v>0.037</v>
      </c>
      <c r="P2422" s="24">
        <f>IFNA(VLOOKUP(A2422,'HUMAN RESOURCES processed'!$A$2:$M$2692,7,0))</f>
        <v>68</v>
      </c>
      <c r="Q2422" s="24">
        <f>IFNA(VLOOKUP(A2422,'HUMAN RESOURCES processed'!$A$2:$M$2692,8,0))</f>
        <v>61</v>
      </c>
      <c r="R2422" s="24">
        <f t="shared" si="6"/>
        <v>64.5</v>
      </c>
      <c r="S2422" s="24">
        <f>IFNA(VLOOKUP(A2422,'HUMAN RESOURCES processed'!$A$2:$M$2692,9,0))</f>
        <v>0.36</v>
      </c>
      <c r="T2422" s="24">
        <f>IFNA(VLOOKUP(A2422,'HUMAN RESOURCES processed'!$A$2:$M$2692,10,0))</f>
        <v>0.599</v>
      </c>
      <c r="U2422" s="24">
        <f>IFNA(VLOOKUP(A2422,'HUMAN RESOURCES processed'!$A$2:$M$2692,11,0))</f>
        <v>0.041</v>
      </c>
      <c r="V2422" s="24">
        <f>IFNA(VLOOKUP(A2422,'HUMAN RESOURCES processed'!$A$2:$M$2692,12,0))</f>
        <v>753612</v>
      </c>
      <c r="W2422" s="24">
        <f>IFNA(VLOOKUP(A2422,'HUMAN RESOURCES processed'!$A$2:$M$2692,13,0))</f>
        <v>0.284</v>
      </c>
      <c r="X2422" s="24">
        <f>IFNA(VLOOKUP(A2422,'TOURISM processed'!$A$2:$F$2692,5,0))</f>
        <v>28000000</v>
      </c>
      <c r="Y2422" s="24">
        <f>IFNA(VLOOKUP(A2422,'TOURISM processed'!$A$2:$F$2692,6,0))</f>
        <v>30000000</v>
      </c>
      <c r="Z2422" s="24">
        <f t="shared" si="7"/>
        <v>39.80828331</v>
      </c>
      <c r="AA2422" s="24">
        <f t="shared" si="1407"/>
        <v>0</v>
      </c>
      <c r="AB2422" s="24">
        <f t="shared" si="1408"/>
        <v>0</v>
      </c>
      <c r="AC2422" s="24">
        <f t="shared" si="1409"/>
        <v>0</v>
      </c>
      <c r="AD2422" s="24">
        <f t="shared" si="1410"/>
        <v>0</v>
      </c>
      <c r="AE2422" s="24">
        <f t="shared" si="1411"/>
        <v>0.132</v>
      </c>
      <c r="AF2422" s="27">
        <f>IFNA(VLOOKUP(A2422,'BUSINESS processed'!A2422:J5112,10,0))</f>
        <v>0.183</v>
      </c>
      <c r="AG2422" s="26"/>
      <c r="AH2422" s="26"/>
      <c r="AI2422" s="26"/>
      <c r="AJ2422" s="26"/>
      <c r="AK2422" s="26"/>
      <c r="AL2422" s="26"/>
      <c r="AM2422" s="26"/>
      <c r="AN2422" s="26"/>
      <c r="AO2422" s="26"/>
      <c r="AP2422" s="26"/>
      <c r="AQ2422" s="26"/>
      <c r="AR2422" s="26"/>
      <c r="AS2422" s="26"/>
      <c r="AT2422" s="26"/>
      <c r="AU2422" s="26"/>
      <c r="AV2422" s="26"/>
      <c r="AW2422" s="26"/>
      <c r="AX2422" s="26"/>
      <c r="AY2422" s="26"/>
      <c r="AZ2422" s="26"/>
      <c r="BA2422" s="26"/>
      <c r="BB2422" s="26"/>
      <c r="BC2422" s="26"/>
      <c r="BD2422" s="26"/>
      <c r="BE2422" s="26"/>
      <c r="BF2422" s="26"/>
      <c r="BG2422" s="26"/>
      <c r="BH2422" s="26"/>
    </row>
    <row r="2423">
      <c r="A2423" s="18" t="str">
        <f t="shared" si="1"/>
        <v>The Americas_Guyana-The Americas_2004</v>
      </c>
      <c r="B2423" s="19" t="s">
        <v>258</v>
      </c>
      <c r="C2423" s="20" t="s">
        <v>282</v>
      </c>
      <c r="D2423" s="21" t="s">
        <v>83</v>
      </c>
      <c r="E2423" s="22">
        <v>7.8591877E8</v>
      </c>
      <c r="F2423" s="22">
        <f t="shared" si="2"/>
        <v>1038.285476</v>
      </c>
      <c r="G2423" s="23">
        <v>0.053</v>
      </c>
      <c r="H2423" s="23">
        <v>55.0</v>
      </c>
      <c r="I2423" s="23">
        <v>0.145</v>
      </c>
      <c r="J2423" s="24">
        <f t="shared" si="1406"/>
        <v>0</v>
      </c>
      <c r="K2423" s="24">
        <f t="shared" si="3"/>
        <v>0</v>
      </c>
      <c r="L2423" s="24">
        <f>IFNA(VLOOKUP(A2423,'ENERGY processed'!$A$2:$H$2692,8,0),"")</f>
        <v>1558</v>
      </c>
      <c r="M2423" s="24">
        <f t="shared" si="5"/>
        <v>0.002058290034</v>
      </c>
      <c r="N2423" s="24">
        <f>IFNA(VLOOKUP(A2423,'HUMAN RESOURCES processed'!$A$2:$M$2692,5,0))</f>
        <v>0.022</v>
      </c>
      <c r="O2423" s="24">
        <f>IFNA(VLOOKUP(A2423,'HUMAN RESOURCES processed'!$A$2:$M$2692,6,0))</f>
        <v>0.036</v>
      </c>
      <c r="P2423" s="24">
        <f>IFNA(VLOOKUP(A2423,'HUMAN RESOURCES processed'!$A$2:$M$2692,7,0))</f>
        <v>68</v>
      </c>
      <c r="Q2423" s="24">
        <f>IFNA(VLOOKUP(A2423,'HUMAN RESOURCES processed'!$A$2:$M$2692,8,0))</f>
        <v>61</v>
      </c>
      <c r="R2423" s="24">
        <f t="shared" si="6"/>
        <v>64.5</v>
      </c>
      <c r="S2423" s="24">
        <f>IFNA(VLOOKUP(A2423,'HUMAN RESOURCES processed'!$A$2:$M$2692,9,0))</f>
        <v>0.363</v>
      </c>
      <c r="T2423" s="24">
        <f>IFNA(VLOOKUP(A2423,'HUMAN RESOURCES processed'!$A$2:$M$2692,10,0))</f>
        <v>0.598</v>
      </c>
      <c r="U2423" s="24">
        <f>IFNA(VLOOKUP(A2423,'HUMAN RESOURCES processed'!$A$2:$M$2692,11,0))</f>
        <v>0.039</v>
      </c>
      <c r="V2423" s="24">
        <f>IFNA(VLOOKUP(A2423,'HUMAN RESOURCES processed'!$A$2:$M$2692,12,0))</f>
        <v>756939</v>
      </c>
      <c r="W2423" s="24">
        <f>IFNA(VLOOKUP(A2423,'HUMAN RESOURCES processed'!$A$2:$M$2692,13,0))</f>
        <v>0.284</v>
      </c>
      <c r="X2423" s="24">
        <f>IFNA(VLOOKUP(A2423,'TOURISM processed'!$A$2:$F$2692,5,0))</f>
        <v>27000000</v>
      </c>
      <c r="Y2423" s="24">
        <f>IFNA(VLOOKUP(A2423,'TOURISM processed'!$A$2:$F$2692,6,0))</f>
        <v>30000000</v>
      </c>
      <c r="Z2423" s="24">
        <f t="shared" si="7"/>
        <v>39.63331259</v>
      </c>
      <c r="AA2423" s="24">
        <f t="shared" si="1407"/>
        <v>0</v>
      </c>
      <c r="AB2423" s="24">
        <f>IFNA(VLOOKUP(A2423,'BUSINESS processed'!A2423:J5113,6,0))</f>
        <v>46</v>
      </c>
      <c r="AC2423" s="24">
        <f t="shared" si="1409"/>
        <v>0</v>
      </c>
      <c r="AD2423" s="24">
        <f t="shared" si="1410"/>
        <v>0</v>
      </c>
      <c r="AE2423" s="24">
        <f t="shared" si="1411"/>
        <v>0.132</v>
      </c>
      <c r="AF2423" s="27">
        <f>IFNA(VLOOKUP(A2423,'BUSINESS processed'!A2423:J5113,10,0))</f>
        <v>0.227</v>
      </c>
      <c r="AG2423" s="26"/>
      <c r="AH2423" s="26"/>
      <c r="AI2423" s="26"/>
      <c r="AJ2423" s="26"/>
      <c r="AK2423" s="26"/>
      <c r="AL2423" s="26"/>
      <c r="AM2423" s="26"/>
      <c r="AN2423" s="26"/>
      <c r="AO2423" s="26"/>
      <c r="AP2423" s="26"/>
      <c r="AQ2423" s="26"/>
      <c r="AR2423" s="26"/>
      <c r="AS2423" s="26"/>
      <c r="AT2423" s="26"/>
      <c r="AU2423" s="26"/>
      <c r="AV2423" s="26"/>
      <c r="AW2423" s="26"/>
      <c r="AX2423" s="26"/>
      <c r="AY2423" s="26"/>
      <c r="AZ2423" s="26"/>
      <c r="BA2423" s="26"/>
      <c r="BB2423" s="26"/>
      <c r="BC2423" s="26"/>
      <c r="BD2423" s="26"/>
      <c r="BE2423" s="26"/>
      <c r="BF2423" s="26"/>
      <c r="BG2423" s="26"/>
      <c r="BH2423" s="26"/>
    </row>
    <row r="2424">
      <c r="A2424" s="18" t="str">
        <f t="shared" si="1"/>
        <v>The Americas_Guyana-The Americas_2005</v>
      </c>
      <c r="B2424" s="19" t="s">
        <v>258</v>
      </c>
      <c r="C2424" s="20" t="s">
        <v>282</v>
      </c>
      <c r="D2424" s="21" t="s">
        <v>84</v>
      </c>
      <c r="E2424" s="22">
        <v>8.2488055E8</v>
      </c>
      <c r="F2424" s="22">
        <f t="shared" si="2"/>
        <v>1084.1794</v>
      </c>
      <c r="G2424" s="23">
        <v>0.053</v>
      </c>
      <c r="H2424" s="23">
        <v>58.0</v>
      </c>
      <c r="I2424" s="23">
        <v>0.145</v>
      </c>
      <c r="J2424" s="24">
        <f>IFNA(VLOOKUP(A2424,'ENERGY processed'!$A$2:$H$2692,7,0),"")</f>
        <v>479</v>
      </c>
      <c r="K2424" s="24">
        <f t="shared" si="3"/>
        <v>0.0006295722852</v>
      </c>
      <c r="L2424" s="24">
        <f>IFNA(VLOOKUP(A2424,'ENERGY processed'!$A$2:$H$2692,8,0),"")</f>
        <v>1611.5</v>
      </c>
      <c r="M2424" s="24">
        <f t="shared" si="5"/>
        <v>0.002118070433</v>
      </c>
      <c r="N2424" s="24">
        <f>IFNA(VLOOKUP(A2424,'HUMAN RESOURCES processed'!$A$2:$M$2692,5,0))</f>
        <v>0.022</v>
      </c>
      <c r="O2424" s="24">
        <f>IFNA(VLOOKUP(A2424,'HUMAN RESOURCES processed'!$A$2:$M$2692,6,0))</f>
        <v>0.036</v>
      </c>
      <c r="P2424" s="24">
        <f>IFNA(VLOOKUP(A2424,'HUMAN RESOURCES processed'!$A$2:$M$2692,7,0))</f>
        <v>68</v>
      </c>
      <c r="Q2424" s="24">
        <f>IFNA(VLOOKUP(A2424,'HUMAN RESOURCES processed'!$A$2:$M$2692,8,0))</f>
        <v>62</v>
      </c>
      <c r="R2424" s="24">
        <f t="shared" si="6"/>
        <v>65</v>
      </c>
      <c r="S2424" s="24">
        <f>IFNA(VLOOKUP(A2424,'HUMAN RESOURCES processed'!$A$2:$M$2692,9,0))</f>
        <v>0.366</v>
      </c>
      <c r="T2424" s="24">
        <f>IFNA(VLOOKUP(A2424,'HUMAN RESOURCES processed'!$A$2:$M$2692,10,0))</f>
        <v>0.596</v>
      </c>
      <c r="U2424" s="24">
        <f>IFNA(VLOOKUP(A2424,'HUMAN RESOURCES processed'!$A$2:$M$2692,11,0))</f>
        <v>0.038</v>
      </c>
      <c r="V2424" s="24">
        <f>IFNA(VLOOKUP(A2424,'HUMAN RESOURCES processed'!$A$2:$M$2692,12,0))</f>
        <v>760834</v>
      </c>
      <c r="W2424" s="24">
        <f>IFNA(VLOOKUP(A2424,'HUMAN RESOURCES processed'!$A$2:$M$2692,13,0))</f>
        <v>0.283</v>
      </c>
      <c r="X2424" s="24">
        <f>IFNA(VLOOKUP(A2424,'TOURISM processed'!$A$2:$F$2692,5,0))</f>
        <v>35000000</v>
      </c>
      <c r="Y2424" s="24">
        <f>IFNA(VLOOKUP(A2424,'TOURISM processed'!$A$2:$F$2692,6,0))</f>
        <v>40000000</v>
      </c>
      <c r="Z2424" s="24">
        <f t="shared" si="7"/>
        <v>52.57388603</v>
      </c>
      <c r="AA2424" s="24">
        <f>IFNA(VLOOKUP(A2424,'BUSINESS processed'!A2424:J5114,5,0))</f>
        <v>0.39</v>
      </c>
      <c r="AB2424" s="24">
        <f>IFNA(VLOOKUP(A2424,'BUSINESS processed'!A2424:J5114,6,0))</f>
        <v>42</v>
      </c>
      <c r="AC2424" s="24">
        <f t="shared" si="1409"/>
        <v>0</v>
      </c>
      <c r="AD2424" s="24">
        <f>IFNA(VLOOKUP(A2424,'BUSINESS processed'!A2424:J5114,8,0))</f>
        <v>288</v>
      </c>
      <c r="AE2424" s="24">
        <f t="shared" si="1411"/>
        <v>0.132</v>
      </c>
      <c r="AF2424" s="27">
        <f>IFNA(VLOOKUP(A2424,'BUSINESS processed'!A2424:J5114,10,0))</f>
        <v>0.37</v>
      </c>
      <c r="AG2424" s="26"/>
      <c r="AH2424" s="26"/>
      <c r="AI2424" s="26"/>
      <c r="AJ2424" s="26"/>
      <c r="AK2424" s="26"/>
      <c r="AL2424" s="26"/>
      <c r="AM2424" s="26"/>
      <c r="AN2424" s="26"/>
      <c r="AO2424" s="26"/>
      <c r="AP2424" s="26"/>
      <c r="AQ2424" s="26"/>
      <c r="AR2424" s="26"/>
      <c r="AS2424" s="26"/>
      <c r="AT2424" s="26"/>
      <c r="AU2424" s="26"/>
      <c r="AV2424" s="26"/>
      <c r="AW2424" s="26"/>
      <c r="AX2424" s="26"/>
      <c r="AY2424" s="26"/>
      <c r="AZ2424" s="26"/>
      <c r="BA2424" s="26"/>
      <c r="BB2424" s="26"/>
      <c r="BC2424" s="26"/>
      <c r="BD2424" s="26"/>
      <c r="BE2424" s="26"/>
      <c r="BF2424" s="26"/>
      <c r="BG2424" s="26"/>
      <c r="BH2424" s="26"/>
    </row>
    <row r="2425">
      <c r="A2425" s="18" t="str">
        <f t="shared" si="1"/>
        <v>The Americas_Guyana-The Americas_2006</v>
      </c>
      <c r="B2425" s="19" t="s">
        <v>258</v>
      </c>
      <c r="C2425" s="20" t="s">
        <v>282</v>
      </c>
      <c r="D2425" s="21" t="s">
        <v>85</v>
      </c>
      <c r="E2425" s="22">
        <v>1.458449058E9</v>
      </c>
      <c r="F2425" s="22">
        <f t="shared" si="2"/>
        <v>1905.555189</v>
      </c>
      <c r="G2425" s="23">
        <v>0.041</v>
      </c>
      <c r="H2425" s="23">
        <v>79.0</v>
      </c>
      <c r="I2425" s="23">
        <v>0.145</v>
      </c>
      <c r="J2425" s="24">
        <f>IF(AND( C2425=C2424,D2425&gt;D2424),J2424,"")</f>
        <v>479</v>
      </c>
      <c r="K2425" s="24">
        <f t="shared" si="3"/>
        <v>0.0006258435496</v>
      </c>
      <c r="L2425" s="24">
        <f>IF(AND(C2425=C2424,C2425&gt;C2424),C2424,0)</f>
        <v>0</v>
      </c>
      <c r="M2425" s="24">
        <f t="shared" si="5"/>
        <v>0</v>
      </c>
      <c r="N2425" s="24">
        <f>IFNA(VLOOKUP(A2425,'HUMAN RESOURCES processed'!$A$2:$M$2692,5,0))</f>
        <v>0.022</v>
      </c>
      <c r="O2425" s="24">
        <f>IFNA(VLOOKUP(A2425,'HUMAN RESOURCES processed'!$A$2:$M$2692,6,0))</f>
        <v>0.035</v>
      </c>
      <c r="P2425" s="24">
        <f>IFNA(VLOOKUP(A2425,'HUMAN RESOURCES processed'!$A$2:$M$2692,7,0))</f>
        <v>68</v>
      </c>
      <c r="Q2425" s="24">
        <f>IFNA(VLOOKUP(A2425,'HUMAN RESOURCES processed'!$A$2:$M$2692,8,0))</f>
        <v>62</v>
      </c>
      <c r="R2425" s="24">
        <f t="shared" si="6"/>
        <v>65</v>
      </c>
      <c r="S2425" s="24">
        <f>IFNA(VLOOKUP(A2425,'HUMAN RESOURCES processed'!$A$2:$M$2692,9,0))</f>
        <v>0.369</v>
      </c>
      <c r="T2425" s="24">
        <f>IFNA(VLOOKUP(A2425,'HUMAN RESOURCES processed'!$A$2:$M$2692,10,0))</f>
        <v>0.594</v>
      </c>
      <c r="U2425" s="24">
        <f>IFNA(VLOOKUP(A2425,'HUMAN RESOURCES processed'!$A$2:$M$2692,11,0))</f>
        <v>0.037</v>
      </c>
      <c r="V2425" s="24">
        <f>IFNA(VLOOKUP(A2425,'HUMAN RESOURCES processed'!$A$2:$M$2692,12,0))</f>
        <v>765367</v>
      </c>
      <c r="W2425" s="24">
        <f>IFNA(VLOOKUP(A2425,'HUMAN RESOURCES processed'!$A$2:$M$2692,13,0))</f>
        <v>0.283</v>
      </c>
      <c r="X2425" s="24">
        <f>IFNA(VLOOKUP(A2425,'TOURISM processed'!$A$2:$F$2692,5,0))</f>
        <v>37000000</v>
      </c>
      <c r="Y2425" s="24">
        <f>IFNA(VLOOKUP(A2425,'TOURISM processed'!$A$2:$F$2692,6,0))</f>
        <v>49000000</v>
      </c>
      <c r="Z2425" s="24">
        <f t="shared" si="7"/>
        <v>64.02157396</v>
      </c>
      <c r="AA2425" s="24">
        <f>IFNA(VLOOKUP(A2425,'BUSINESS processed'!A2425:J5115,5,0))</f>
        <v>0.39</v>
      </c>
      <c r="AB2425" s="24">
        <f>IFNA(VLOOKUP(A2425,'BUSINESS processed'!A2425:J5115,6,0))</f>
        <v>41</v>
      </c>
      <c r="AC2425" s="24">
        <f t="shared" si="1409"/>
        <v>0</v>
      </c>
      <c r="AD2425" s="24">
        <f>IFNA(VLOOKUP(A2425,'BUSINESS processed'!A2425:J5115,8,0))</f>
        <v>288</v>
      </c>
      <c r="AE2425" s="24">
        <f t="shared" si="1411"/>
        <v>0.132</v>
      </c>
      <c r="AF2425" s="27">
        <f>IFNA(VLOOKUP(A2425,'BUSINESS processed'!A2425:J5115,10,0))</f>
        <v>0.523</v>
      </c>
      <c r="AG2425" s="26"/>
      <c r="AH2425" s="26"/>
      <c r="AI2425" s="26"/>
      <c r="AJ2425" s="26"/>
      <c r="AK2425" s="26"/>
      <c r="AL2425" s="26"/>
      <c r="AM2425" s="26"/>
      <c r="AN2425" s="26"/>
      <c r="AO2425" s="26"/>
      <c r="AP2425" s="26"/>
      <c r="AQ2425" s="26"/>
      <c r="AR2425" s="26"/>
      <c r="AS2425" s="26"/>
      <c r="AT2425" s="26"/>
      <c r="AU2425" s="26"/>
      <c r="AV2425" s="26"/>
      <c r="AW2425" s="26"/>
      <c r="AX2425" s="26"/>
      <c r="AY2425" s="26"/>
      <c r="AZ2425" s="26"/>
      <c r="BA2425" s="26"/>
      <c r="BB2425" s="26"/>
      <c r="BC2425" s="26"/>
      <c r="BD2425" s="26"/>
      <c r="BE2425" s="26"/>
      <c r="BF2425" s="26"/>
      <c r="BG2425" s="26"/>
      <c r="BH2425" s="26"/>
    </row>
    <row r="2426">
      <c r="A2426" s="18" t="str">
        <f t="shared" si="1"/>
        <v>The Americas_Guyana-The Americas_2007</v>
      </c>
      <c r="B2426" s="19" t="s">
        <v>258</v>
      </c>
      <c r="C2426" s="20" t="s">
        <v>282</v>
      </c>
      <c r="D2426" s="21" t="s">
        <v>86</v>
      </c>
      <c r="E2426" s="22">
        <v>1.740334782E9</v>
      </c>
      <c r="F2426" s="22">
        <f t="shared" si="2"/>
        <v>2258.981009</v>
      </c>
      <c r="G2426" s="23">
        <v>0.039</v>
      </c>
      <c r="H2426" s="23">
        <v>89.0</v>
      </c>
      <c r="I2426" s="23">
        <v>0.146</v>
      </c>
      <c r="J2426" s="24">
        <f>IFNA(VLOOKUP(A2426,'ENERGY processed'!$A$2:$H$2692,7,0),"")</f>
        <v>500</v>
      </c>
      <c r="K2426" s="24">
        <f t="shared" si="3"/>
        <v>0.0006490076025</v>
      </c>
      <c r="L2426" s="24">
        <f>IFNA(VLOOKUP(A2426,'ENERGY processed'!$A$2:$H$2692,8,0),"")</f>
        <v>1566</v>
      </c>
      <c r="M2426" s="24">
        <f t="shared" si="5"/>
        <v>0.002032691811</v>
      </c>
      <c r="N2426" s="24">
        <f>IFNA(VLOOKUP(A2426,'HUMAN RESOURCES processed'!$A$2:$M$2692,5,0))</f>
        <v>0.022</v>
      </c>
      <c r="O2426" s="24">
        <f>IFNA(VLOOKUP(A2426,'HUMAN RESOURCES processed'!$A$2:$M$2692,6,0))</f>
        <v>0.034</v>
      </c>
      <c r="P2426" s="24">
        <f>IFNA(VLOOKUP(A2426,'HUMAN RESOURCES processed'!$A$2:$M$2692,7,0))</f>
        <v>68</v>
      </c>
      <c r="Q2426" s="24">
        <f>IFNA(VLOOKUP(A2426,'HUMAN RESOURCES processed'!$A$2:$M$2692,8,0))</f>
        <v>62</v>
      </c>
      <c r="R2426" s="24">
        <f t="shared" si="6"/>
        <v>65</v>
      </c>
      <c r="S2426" s="24">
        <f>IFNA(VLOOKUP(A2426,'HUMAN RESOURCES processed'!$A$2:$M$2692,9,0))</f>
        <v>0.372</v>
      </c>
      <c r="T2426" s="24">
        <f>IFNA(VLOOKUP(A2426,'HUMAN RESOURCES processed'!$A$2:$M$2692,10,0))</f>
        <v>0.592</v>
      </c>
      <c r="U2426" s="24">
        <f>IFNA(VLOOKUP(A2426,'HUMAN RESOURCES processed'!$A$2:$M$2692,11,0))</f>
        <v>0.035</v>
      </c>
      <c r="V2426" s="24">
        <f>IFNA(VLOOKUP(A2426,'HUMAN RESOURCES processed'!$A$2:$M$2692,12,0))</f>
        <v>770407</v>
      </c>
      <c r="W2426" s="24">
        <f>IFNA(VLOOKUP(A2426,'HUMAN RESOURCES processed'!$A$2:$M$2692,13,0))</f>
        <v>0.282</v>
      </c>
      <c r="X2426" s="24">
        <f>IFNA(VLOOKUP(A2426,'TOURISM processed'!$A$2:$F$2692,5,0))</f>
        <v>50000000</v>
      </c>
      <c r="Y2426" s="24">
        <f>IFNA(VLOOKUP(A2426,'TOURISM processed'!$A$2:$F$2692,6,0))</f>
        <v>58000000</v>
      </c>
      <c r="Z2426" s="24">
        <f t="shared" si="7"/>
        <v>75.28488189</v>
      </c>
      <c r="AA2426" s="24">
        <f>IFNA(VLOOKUP(A2426,'BUSINESS processed'!A2426:J5116,5,0))</f>
        <v>0.39</v>
      </c>
      <c r="AB2426" s="24">
        <f>IFNA(VLOOKUP(A2426,'BUSINESS processed'!A2426:J5116,6,0))</f>
        <v>37</v>
      </c>
      <c r="AC2426" s="24">
        <f t="shared" si="1409"/>
        <v>0</v>
      </c>
      <c r="AD2426" s="24">
        <f>IFNA(VLOOKUP(A2426,'BUSINESS processed'!A2426:J5116,8,0))</f>
        <v>288</v>
      </c>
      <c r="AE2426" s="24">
        <f>IFNA(VLOOKUP(A2426,'BUSINESS processed'!A2426:J5116,9,0))</f>
        <v>0.138</v>
      </c>
      <c r="AF2426" s="27">
        <f>IFNA(VLOOKUP(A2426,'BUSINESS processed'!A2426:J5116,10,0))</f>
        <v>0.699</v>
      </c>
      <c r="AG2426" s="26"/>
      <c r="AH2426" s="26"/>
      <c r="AI2426" s="26"/>
      <c r="AJ2426" s="26"/>
      <c r="AK2426" s="26"/>
      <c r="AL2426" s="26"/>
      <c r="AM2426" s="26"/>
      <c r="AN2426" s="26"/>
      <c r="AO2426" s="26"/>
      <c r="AP2426" s="26"/>
      <c r="AQ2426" s="26"/>
      <c r="AR2426" s="26"/>
      <c r="AS2426" s="26"/>
      <c r="AT2426" s="26"/>
      <c r="AU2426" s="26"/>
      <c r="AV2426" s="26"/>
      <c r="AW2426" s="26"/>
      <c r="AX2426" s="26"/>
      <c r="AY2426" s="26"/>
      <c r="AZ2426" s="26"/>
      <c r="BA2426" s="26"/>
      <c r="BB2426" s="26"/>
      <c r="BC2426" s="26"/>
      <c r="BD2426" s="26"/>
      <c r="BE2426" s="26"/>
      <c r="BF2426" s="26"/>
      <c r="BG2426" s="26"/>
      <c r="BH2426" s="26"/>
    </row>
    <row r="2427">
      <c r="A2427" s="18" t="str">
        <f t="shared" si="1"/>
        <v>The Americas_Guyana-The Americas_2008</v>
      </c>
      <c r="B2427" s="19" t="s">
        <v>258</v>
      </c>
      <c r="C2427" s="20" t="s">
        <v>282</v>
      </c>
      <c r="D2427" s="21" t="s">
        <v>87</v>
      </c>
      <c r="E2427" s="22">
        <v>1.922598121E9</v>
      </c>
      <c r="F2427" s="22">
        <f t="shared" si="2"/>
        <v>2478.408487</v>
      </c>
      <c r="G2427" s="23">
        <v>0.066</v>
      </c>
      <c r="H2427" s="23">
        <v>165.0</v>
      </c>
      <c r="I2427" s="23">
        <v>0.146</v>
      </c>
      <c r="J2427" s="24">
        <f>IFNA(VLOOKUP(A2427,'ENERGY processed'!$A$2:$H$2692,7,0),"")</f>
        <v>495</v>
      </c>
      <c r="K2427" s="24">
        <f t="shared" si="3"/>
        <v>0.000638101217</v>
      </c>
      <c r="L2427" s="24">
        <f>IFNA(VLOOKUP(A2427,'ENERGY processed'!$A$2:$H$2692,8,0),"")</f>
        <v>1434</v>
      </c>
      <c r="M2427" s="24">
        <f t="shared" si="5"/>
        <v>0.001848559889</v>
      </c>
      <c r="N2427" s="24">
        <f>IFNA(VLOOKUP(A2427,'HUMAN RESOURCES processed'!$A$2:$M$2692,5,0))</f>
        <v>0.022</v>
      </c>
      <c r="O2427" s="24">
        <f>IFNA(VLOOKUP(A2427,'HUMAN RESOURCES processed'!$A$2:$M$2692,6,0))</f>
        <v>0.034</v>
      </c>
      <c r="P2427" s="24">
        <f>IFNA(VLOOKUP(A2427,'HUMAN RESOURCES processed'!$A$2:$M$2692,7,0))</f>
        <v>68</v>
      </c>
      <c r="Q2427" s="24">
        <f>IFNA(VLOOKUP(A2427,'HUMAN RESOURCES processed'!$A$2:$M$2692,8,0))</f>
        <v>63</v>
      </c>
      <c r="R2427" s="24">
        <f t="shared" si="6"/>
        <v>65.5</v>
      </c>
      <c r="S2427" s="24">
        <f>IFNA(VLOOKUP(A2427,'HUMAN RESOURCES processed'!$A$2:$M$2692,9,0))</f>
        <v>0.375</v>
      </c>
      <c r="T2427" s="24">
        <f>IFNA(VLOOKUP(A2427,'HUMAN RESOURCES processed'!$A$2:$M$2692,10,0))</f>
        <v>0.591</v>
      </c>
      <c r="U2427" s="24">
        <f>IFNA(VLOOKUP(A2427,'HUMAN RESOURCES processed'!$A$2:$M$2692,11,0))</f>
        <v>0.034</v>
      </c>
      <c r="V2427" s="24">
        <f>IFNA(VLOOKUP(A2427,'HUMAN RESOURCES processed'!$A$2:$M$2692,12,0))</f>
        <v>775739</v>
      </c>
      <c r="W2427" s="24">
        <f>IFNA(VLOOKUP(A2427,'HUMAN RESOURCES processed'!$A$2:$M$2692,13,0))</f>
        <v>0.282</v>
      </c>
      <c r="X2427" s="24">
        <f>IFNA(VLOOKUP(A2427,'TOURISM processed'!$A$2:$F$2692,5,0))</f>
        <v>59000000</v>
      </c>
      <c r="Y2427" s="24">
        <f>IFNA(VLOOKUP(A2427,'TOURISM processed'!$A$2:$F$2692,6,0))</f>
        <v>52000000</v>
      </c>
      <c r="Z2427" s="24">
        <f t="shared" si="7"/>
        <v>67.03285512</v>
      </c>
      <c r="AA2427" s="24">
        <f>IFNA(VLOOKUP(A2427,'BUSINESS processed'!A2427:J5117,5,0))</f>
        <v>0.39</v>
      </c>
      <c r="AB2427" s="24">
        <f>IFNA(VLOOKUP(A2427,'BUSINESS processed'!A2427:J5117,6,0))</f>
        <v>39</v>
      </c>
      <c r="AC2427" s="24">
        <f t="shared" si="1409"/>
        <v>0</v>
      </c>
      <c r="AD2427" s="24">
        <f>IFNA(VLOOKUP(A2427,'BUSINESS processed'!A2427:J5117,8,0))</f>
        <v>288</v>
      </c>
      <c r="AE2427" s="24">
        <f>IFNA(VLOOKUP(A2427,'BUSINESS processed'!A2427:J5117,9,0))</f>
        <v>0.182</v>
      </c>
      <c r="AF2427" s="27">
        <f>IFNA(VLOOKUP(A2427,'BUSINESS processed'!A2427:J5117,10,0))</f>
        <v>0.577</v>
      </c>
      <c r="AG2427" s="26"/>
      <c r="AH2427" s="26"/>
      <c r="AI2427" s="26"/>
      <c r="AJ2427" s="26"/>
      <c r="AK2427" s="26"/>
      <c r="AL2427" s="26"/>
      <c r="AM2427" s="26"/>
      <c r="AN2427" s="26"/>
      <c r="AO2427" s="26"/>
      <c r="AP2427" s="26"/>
      <c r="AQ2427" s="26"/>
      <c r="AR2427" s="26"/>
      <c r="AS2427" s="26"/>
      <c r="AT2427" s="26"/>
      <c r="AU2427" s="26"/>
      <c r="AV2427" s="26"/>
      <c r="AW2427" s="26"/>
      <c r="AX2427" s="26"/>
      <c r="AY2427" s="26"/>
      <c r="AZ2427" s="26"/>
      <c r="BA2427" s="26"/>
      <c r="BB2427" s="26"/>
      <c r="BC2427" s="26"/>
      <c r="BD2427" s="26"/>
      <c r="BE2427" s="26"/>
      <c r="BF2427" s="26"/>
      <c r="BG2427" s="26"/>
      <c r="BH2427" s="26"/>
    </row>
    <row r="2428">
      <c r="A2428" s="18" t="str">
        <f t="shared" si="1"/>
        <v>The Americas_Guyana-The Americas_2009</v>
      </c>
      <c r="B2428" s="19" t="s">
        <v>258</v>
      </c>
      <c r="C2428" s="20" t="s">
        <v>282</v>
      </c>
      <c r="D2428" s="21" t="s">
        <v>88</v>
      </c>
      <c r="E2428" s="22">
        <v>2.025565089E9</v>
      </c>
      <c r="F2428" s="22">
        <f t="shared" si="2"/>
        <v>2593.370619</v>
      </c>
      <c r="G2428" s="23">
        <v>0.064</v>
      </c>
      <c r="H2428" s="23">
        <v>165.0</v>
      </c>
      <c r="I2428" s="23">
        <v>0.145</v>
      </c>
      <c r="J2428" s="24">
        <f t="shared" ref="J2428:J2429" si="1412">IF(AND( C2428=C2427,D2428&gt;D2427),J2427,"")</f>
        <v>495</v>
      </c>
      <c r="K2428" s="24">
        <f t="shared" si="3"/>
        <v>0.000633758186</v>
      </c>
      <c r="L2428" s="24">
        <f>IF(AND(C2428=C2427,C2428&gt;C2427),C2427,0)</f>
        <v>0</v>
      </c>
      <c r="M2428" s="24">
        <f t="shared" si="5"/>
        <v>0</v>
      </c>
      <c r="N2428" s="24">
        <f>IFNA(VLOOKUP(A2428,'HUMAN RESOURCES processed'!$A$2:$M$2692,5,0))</f>
        <v>0.022</v>
      </c>
      <c r="O2428" s="24">
        <f>IFNA(VLOOKUP(A2428,'HUMAN RESOURCES processed'!$A$2:$M$2692,6,0))</f>
        <v>0.033</v>
      </c>
      <c r="P2428" s="24">
        <f>IFNA(VLOOKUP(A2428,'HUMAN RESOURCES processed'!$A$2:$M$2692,7,0))</f>
        <v>68</v>
      </c>
      <c r="Q2428" s="24">
        <f>IFNA(VLOOKUP(A2428,'HUMAN RESOURCES processed'!$A$2:$M$2692,8,0))</f>
        <v>63</v>
      </c>
      <c r="R2428" s="24">
        <f t="shared" si="6"/>
        <v>65.5</v>
      </c>
      <c r="S2428" s="24">
        <f>IFNA(VLOOKUP(A2428,'HUMAN RESOURCES processed'!$A$2:$M$2692,9,0))</f>
        <v>0.376</v>
      </c>
      <c r="T2428" s="24">
        <f>IFNA(VLOOKUP(A2428,'HUMAN RESOURCES processed'!$A$2:$M$2692,10,0))</f>
        <v>0.591</v>
      </c>
      <c r="U2428" s="24">
        <f>IFNA(VLOOKUP(A2428,'HUMAN RESOURCES processed'!$A$2:$M$2692,11,0))</f>
        <v>0.033</v>
      </c>
      <c r="V2428" s="24">
        <f>IFNA(VLOOKUP(A2428,'HUMAN RESOURCES processed'!$A$2:$M$2692,12,0))</f>
        <v>781055</v>
      </c>
      <c r="W2428" s="24">
        <f>IFNA(VLOOKUP(A2428,'HUMAN RESOURCES processed'!$A$2:$M$2692,13,0))</f>
        <v>0.282</v>
      </c>
      <c r="X2428" s="24">
        <f>IFNA(VLOOKUP(A2428,'TOURISM processed'!$A$2:$F$2692,5,0))</f>
        <v>35000000</v>
      </c>
      <c r="Y2428" s="24">
        <f>IFNA(VLOOKUP(A2428,'TOURISM processed'!$A$2:$F$2692,6,0))</f>
        <v>52000000</v>
      </c>
      <c r="Z2428" s="24">
        <f t="shared" si="7"/>
        <v>66.57661752</v>
      </c>
      <c r="AA2428" s="24">
        <f>IFNA(VLOOKUP(A2428,'BUSINESS processed'!A2428:J5118,5,0))</f>
        <v>0.388</v>
      </c>
      <c r="AB2428" s="24">
        <f>IFNA(VLOOKUP(A2428,'BUSINESS processed'!A2428:J5118,6,0))</f>
        <v>30</v>
      </c>
      <c r="AC2428" s="24">
        <f t="shared" si="1409"/>
        <v>0</v>
      </c>
      <c r="AD2428" s="24">
        <f>IFNA(VLOOKUP(A2428,'BUSINESS processed'!A2428:J5118,8,0))</f>
        <v>288</v>
      </c>
      <c r="AE2428" s="24">
        <f>IFNA(VLOOKUP(A2428,'BUSINESS processed'!A2428:J5118,9,0))</f>
        <v>0.239</v>
      </c>
      <c r="AF2428" s="27">
        <f>IFNA(VLOOKUP(A2428,'BUSINESS processed'!A2428:J5118,10,0))</f>
        <v>0.625</v>
      </c>
      <c r="AG2428" s="26"/>
      <c r="AH2428" s="26"/>
      <c r="AI2428" s="26"/>
      <c r="AJ2428" s="26"/>
      <c r="AK2428" s="26"/>
      <c r="AL2428" s="26"/>
      <c r="AM2428" s="26"/>
      <c r="AN2428" s="26"/>
      <c r="AO2428" s="26"/>
      <c r="AP2428" s="26"/>
      <c r="AQ2428" s="26"/>
      <c r="AR2428" s="26"/>
      <c r="AS2428" s="26"/>
      <c r="AT2428" s="26"/>
      <c r="AU2428" s="26"/>
      <c r="AV2428" s="26"/>
      <c r="AW2428" s="26"/>
      <c r="AX2428" s="26"/>
      <c r="AY2428" s="26"/>
      <c r="AZ2428" s="26"/>
      <c r="BA2428" s="26"/>
      <c r="BB2428" s="26"/>
      <c r="BC2428" s="26"/>
      <c r="BD2428" s="26"/>
      <c r="BE2428" s="26"/>
      <c r="BF2428" s="26"/>
      <c r="BG2428" s="26"/>
      <c r="BH2428" s="26"/>
    </row>
    <row r="2429">
      <c r="A2429" s="18" t="str">
        <f t="shared" si="1"/>
        <v>The Americas_Guyana-The Americas_2010</v>
      </c>
      <c r="B2429" s="19" t="s">
        <v>258</v>
      </c>
      <c r="C2429" s="20" t="s">
        <v>282</v>
      </c>
      <c r="D2429" s="21" t="s">
        <v>89</v>
      </c>
      <c r="E2429" s="22">
        <v>2.259288396E9</v>
      </c>
      <c r="F2429" s="22">
        <f t="shared" si="2"/>
        <v>2873.952008</v>
      </c>
      <c r="G2429" s="23">
        <v>0.066</v>
      </c>
      <c r="H2429" s="23">
        <v>188.0</v>
      </c>
      <c r="I2429" s="23">
        <v>0.145</v>
      </c>
      <c r="J2429" s="24">
        <f t="shared" si="1412"/>
        <v>495</v>
      </c>
      <c r="K2429" s="24">
        <f t="shared" si="3"/>
        <v>0.0006296700529</v>
      </c>
      <c r="L2429" s="24">
        <f>IFNA(VLOOKUP(A2429,'ENERGY processed'!$A$2:$H$2692,8,0),"")</f>
        <v>1573</v>
      </c>
      <c r="M2429" s="24">
        <f t="shared" si="5"/>
        <v>0.002000951501</v>
      </c>
      <c r="N2429" s="24">
        <f>IFNA(VLOOKUP(A2429,'HUMAN RESOURCES processed'!$A$2:$M$2692,5,0))</f>
        <v>0.022</v>
      </c>
      <c r="O2429" s="24">
        <f>IFNA(VLOOKUP(A2429,'HUMAN RESOURCES processed'!$A$2:$M$2692,6,0))</f>
        <v>0.032</v>
      </c>
      <c r="P2429" s="24">
        <f>IFNA(VLOOKUP(A2429,'HUMAN RESOURCES processed'!$A$2:$M$2692,7,0))</f>
        <v>68</v>
      </c>
      <c r="Q2429" s="24">
        <f>IFNA(VLOOKUP(A2429,'HUMAN RESOURCES processed'!$A$2:$M$2692,8,0))</f>
        <v>63</v>
      </c>
      <c r="R2429" s="24">
        <f t="shared" si="6"/>
        <v>65.5</v>
      </c>
      <c r="S2429" s="24">
        <f>IFNA(VLOOKUP(A2429,'HUMAN RESOURCES processed'!$A$2:$M$2692,9,0))</f>
        <v>0.376</v>
      </c>
      <c r="T2429" s="24">
        <f>IFNA(VLOOKUP(A2429,'HUMAN RESOURCES processed'!$A$2:$M$2692,10,0))</f>
        <v>0.592</v>
      </c>
      <c r="U2429" s="24">
        <f>IFNA(VLOOKUP(A2429,'HUMAN RESOURCES processed'!$A$2:$M$2692,11,0))</f>
        <v>0.033</v>
      </c>
      <c r="V2429" s="24">
        <f>IFNA(VLOOKUP(A2429,'HUMAN RESOURCES processed'!$A$2:$M$2692,12,0))</f>
        <v>786126</v>
      </c>
      <c r="W2429" s="24">
        <f>IFNA(VLOOKUP(A2429,'HUMAN RESOURCES processed'!$A$2:$M$2692,13,0))</f>
        <v>0.282</v>
      </c>
      <c r="X2429" s="24">
        <f>IFNA(VLOOKUP(A2429,'TOURISM processed'!$A$2:$F$2692,5,0))</f>
        <v>80000000</v>
      </c>
      <c r="Y2429" s="24">
        <f>IFNA(VLOOKUP(A2429,'TOURISM processed'!$A$2:$F$2692,6,0))</f>
        <v>73000000</v>
      </c>
      <c r="Z2429" s="24">
        <f t="shared" si="7"/>
        <v>92.86043204</v>
      </c>
      <c r="AA2429" s="24">
        <f>IFNA(VLOOKUP(A2429,'BUSINESS processed'!A2429:J5119,5,0))</f>
        <v>0.388</v>
      </c>
      <c r="AB2429" s="24">
        <f>IFNA(VLOOKUP(A2429,'BUSINESS processed'!A2429:J5119,6,0))</f>
        <v>24</v>
      </c>
      <c r="AC2429" s="24">
        <f t="shared" si="1409"/>
        <v>0</v>
      </c>
      <c r="AD2429" s="24">
        <f>IFNA(VLOOKUP(A2429,'BUSINESS processed'!A2429:J5119,8,0))</f>
        <v>288</v>
      </c>
      <c r="AE2429" s="24">
        <f>IFNA(VLOOKUP(A2429,'BUSINESS processed'!A2429:J5119,9,0))</f>
        <v>0.299</v>
      </c>
      <c r="AF2429" s="27">
        <f>IFNA(VLOOKUP(A2429,'BUSINESS processed'!A2429:J5119,10,0))</f>
        <v>0.713</v>
      </c>
      <c r="AG2429" s="26"/>
      <c r="AH2429" s="26"/>
      <c r="AI2429" s="26"/>
      <c r="AJ2429" s="26"/>
      <c r="AK2429" s="26"/>
      <c r="AL2429" s="26"/>
      <c r="AM2429" s="26"/>
      <c r="AN2429" s="26"/>
      <c r="AO2429" s="26"/>
      <c r="AP2429" s="26"/>
      <c r="AQ2429" s="26"/>
      <c r="AR2429" s="26"/>
      <c r="AS2429" s="26"/>
      <c r="AT2429" s="26"/>
      <c r="AU2429" s="26"/>
      <c r="AV2429" s="26"/>
      <c r="AW2429" s="26"/>
      <c r="AX2429" s="26"/>
      <c r="AY2429" s="26"/>
      <c r="AZ2429" s="26"/>
      <c r="BA2429" s="26"/>
      <c r="BB2429" s="26"/>
      <c r="BC2429" s="26"/>
      <c r="BD2429" s="26"/>
      <c r="BE2429" s="26"/>
      <c r="BF2429" s="26"/>
      <c r="BG2429" s="26"/>
      <c r="BH2429" s="26"/>
    </row>
    <row r="2430">
      <c r="A2430" s="18" t="str">
        <f t="shared" si="1"/>
        <v>The Americas_Guyana-The Americas_2011</v>
      </c>
      <c r="B2430" s="19" t="s">
        <v>258</v>
      </c>
      <c r="C2430" s="20" t="s">
        <v>282</v>
      </c>
      <c r="D2430" s="21" t="s">
        <v>90</v>
      </c>
      <c r="E2430" s="22">
        <v>2.576602497E9</v>
      </c>
      <c r="F2430" s="22">
        <f t="shared" si="2"/>
        <v>3257.884864</v>
      </c>
      <c r="G2430" s="23">
        <v>0.068</v>
      </c>
      <c r="H2430" s="23">
        <v>221.0</v>
      </c>
      <c r="I2430" s="23">
        <v>0.145</v>
      </c>
      <c r="J2430" s="24">
        <f>IFNA(VLOOKUP(A2430,'ENERGY processed'!$A$2:$H$2692,7,0),"")</f>
        <v>500</v>
      </c>
      <c r="K2430" s="24">
        <f t="shared" si="3"/>
        <v>0.0006322055629</v>
      </c>
      <c r="L2430" s="24">
        <f>IFNA(VLOOKUP(A2430,'ENERGY processed'!$A$2:$H$2692,8,0),"")</f>
        <v>1291</v>
      </c>
      <c r="M2430" s="24">
        <f t="shared" si="5"/>
        <v>0.001632354763</v>
      </c>
      <c r="N2430" s="24">
        <f>IFNA(VLOOKUP(A2430,'HUMAN RESOURCES processed'!$A$2:$M$2692,5,0))</f>
        <v>0.021</v>
      </c>
      <c r="O2430" s="24">
        <f>IFNA(VLOOKUP(A2430,'HUMAN RESOURCES processed'!$A$2:$M$2692,6,0))</f>
        <v>0.032</v>
      </c>
      <c r="P2430" s="24">
        <f>IFNA(VLOOKUP(A2430,'HUMAN RESOURCES processed'!$A$2:$M$2692,7,0))</f>
        <v>69</v>
      </c>
      <c r="Q2430" s="24">
        <f>IFNA(VLOOKUP(A2430,'HUMAN RESOURCES processed'!$A$2:$M$2692,8,0))</f>
        <v>63</v>
      </c>
      <c r="R2430" s="24">
        <f t="shared" si="6"/>
        <v>66</v>
      </c>
      <c r="S2430" s="24">
        <f>IFNA(VLOOKUP(A2430,'HUMAN RESOURCES processed'!$A$2:$M$2692,9,0))</f>
        <v>0.373</v>
      </c>
      <c r="T2430" s="24">
        <f>IFNA(VLOOKUP(A2430,'HUMAN RESOURCES processed'!$A$2:$M$2692,10,0))</f>
        <v>0.595</v>
      </c>
      <c r="U2430" s="24">
        <f>IFNA(VLOOKUP(A2430,'HUMAN RESOURCES processed'!$A$2:$M$2692,11,0))</f>
        <v>0.033</v>
      </c>
      <c r="V2430" s="24">
        <f>IFNA(VLOOKUP(A2430,'HUMAN RESOURCES processed'!$A$2:$M$2692,12,0))</f>
        <v>790882</v>
      </c>
      <c r="W2430" s="24">
        <f>IFNA(VLOOKUP(A2430,'HUMAN RESOURCES processed'!$A$2:$M$2692,13,0))</f>
        <v>0.283</v>
      </c>
      <c r="X2430" s="24">
        <f>IFNA(VLOOKUP(A2430,'TOURISM processed'!$A$2:$F$2692,5,0))</f>
        <v>95000000</v>
      </c>
      <c r="Y2430" s="24">
        <f>IFNA(VLOOKUP(A2430,'TOURISM processed'!$A$2:$F$2692,6,0))</f>
        <v>79000000</v>
      </c>
      <c r="Z2430" s="24">
        <f t="shared" si="7"/>
        <v>99.88847894</v>
      </c>
      <c r="AA2430" s="24">
        <f>IFNA(VLOOKUP(A2430,'BUSINESS processed'!A2430:J5120,5,0))</f>
        <v>0.359</v>
      </c>
      <c r="AB2430" s="24">
        <f>IFNA(VLOOKUP(A2430,'BUSINESS processed'!A2430:J5120,6,0))</f>
        <v>20</v>
      </c>
      <c r="AC2430" s="24">
        <f t="shared" si="1409"/>
        <v>0</v>
      </c>
      <c r="AD2430" s="24">
        <f>IFNA(VLOOKUP(A2430,'BUSINESS processed'!A2430:J5120,8,0))</f>
        <v>263</v>
      </c>
      <c r="AE2430" s="24">
        <f>IFNA(VLOOKUP(A2430,'BUSINESS processed'!A2430:J5120,9,0))</f>
        <v>0.31</v>
      </c>
      <c r="AF2430" s="27">
        <f>IFNA(VLOOKUP(A2430,'BUSINESS processed'!A2430:J5120,10,0))</f>
        <v>0.669</v>
      </c>
      <c r="AG2430" s="26"/>
      <c r="AH2430" s="26"/>
      <c r="AI2430" s="26"/>
      <c r="AJ2430" s="26"/>
      <c r="AK2430" s="26"/>
      <c r="AL2430" s="26"/>
      <c r="AM2430" s="26"/>
      <c r="AN2430" s="26"/>
      <c r="AO2430" s="26"/>
      <c r="AP2430" s="26"/>
      <c r="AQ2430" s="26"/>
      <c r="AR2430" s="26"/>
      <c r="AS2430" s="26"/>
      <c r="AT2430" s="26"/>
      <c r="AU2430" s="26"/>
      <c r="AV2430" s="26"/>
      <c r="AW2430" s="26"/>
      <c r="AX2430" s="26"/>
      <c r="AY2430" s="26"/>
      <c r="AZ2430" s="26"/>
      <c r="BA2430" s="26"/>
      <c r="BB2430" s="26"/>
      <c r="BC2430" s="26"/>
      <c r="BD2430" s="26"/>
      <c r="BE2430" s="26"/>
      <c r="BF2430" s="26"/>
      <c r="BG2430" s="26"/>
      <c r="BH2430" s="26"/>
    </row>
    <row r="2431">
      <c r="A2431" s="18" t="str">
        <f t="shared" si="1"/>
        <v>The Americas_Guyana-The Americas_2012</v>
      </c>
      <c r="B2431" s="19" t="s">
        <v>258</v>
      </c>
      <c r="C2431" s="20" t="s">
        <v>282</v>
      </c>
      <c r="D2431" s="21" t="s">
        <v>91</v>
      </c>
      <c r="E2431" s="22">
        <v>2.851154076E9</v>
      </c>
      <c r="F2431" s="22">
        <f t="shared" si="2"/>
        <v>3584.693489</v>
      </c>
      <c r="G2431" s="23">
        <v>0.066</v>
      </c>
      <c r="H2431" s="23">
        <v>235.0</v>
      </c>
      <c r="I2431" s="23">
        <v>0.139</v>
      </c>
      <c r="J2431" s="24">
        <f>IF(AND( C2431=C2430,D2431&gt;D2430),J2430,"")</f>
        <v>500</v>
      </c>
      <c r="K2431" s="24">
        <f t="shared" si="3"/>
        <v>0.0006286390342</v>
      </c>
      <c r="L2431" s="24">
        <f t="shared" ref="L2431:L2433" si="1413">IF(AND(C2431=C2430,C2431&gt;C2430),C2430,0)</f>
        <v>0</v>
      </c>
      <c r="M2431" s="24">
        <f t="shared" si="5"/>
        <v>0</v>
      </c>
      <c r="N2431" s="24">
        <f>IFNA(VLOOKUP(A2431,'HUMAN RESOURCES processed'!$A$2:$M$2692,5,0))</f>
        <v>0.021</v>
      </c>
      <c r="O2431" s="24">
        <f>IFNA(VLOOKUP(A2431,'HUMAN RESOURCES processed'!$A$2:$M$2692,6,0))</f>
        <v>0.031</v>
      </c>
      <c r="P2431" s="24">
        <f>IFNA(VLOOKUP(A2431,'HUMAN RESOURCES processed'!$A$2:$M$2692,7,0))</f>
        <v>69</v>
      </c>
      <c r="Q2431" s="24">
        <f>IFNA(VLOOKUP(A2431,'HUMAN RESOURCES processed'!$A$2:$M$2692,8,0))</f>
        <v>63</v>
      </c>
      <c r="R2431" s="24">
        <f t="shared" si="6"/>
        <v>66</v>
      </c>
      <c r="S2431" s="24">
        <f>IFNA(VLOOKUP(A2431,'HUMAN RESOURCES processed'!$A$2:$M$2692,9,0))</f>
        <v>0.368</v>
      </c>
      <c r="T2431" s="24">
        <f>IFNA(VLOOKUP(A2431,'HUMAN RESOURCES processed'!$A$2:$M$2692,10,0))</f>
        <v>0.599</v>
      </c>
      <c r="U2431" s="24">
        <f>IFNA(VLOOKUP(A2431,'HUMAN RESOURCES processed'!$A$2:$M$2692,11,0))</f>
        <v>0.033</v>
      </c>
      <c r="V2431" s="24">
        <f>IFNA(VLOOKUP(A2431,'HUMAN RESOURCES processed'!$A$2:$M$2692,12,0))</f>
        <v>795369</v>
      </c>
      <c r="W2431" s="24">
        <f>IFNA(VLOOKUP(A2431,'HUMAN RESOURCES processed'!$A$2:$M$2692,13,0))</f>
        <v>0.283</v>
      </c>
      <c r="X2431" s="24">
        <f>IFNA(VLOOKUP(A2431,'TOURISM processed'!$A$2:$F$2692,5,0))</f>
        <v>64000000</v>
      </c>
      <c r="Y2431" s="24">
        <f>IFNA(VLOOKUP(A2431,'TOURISM processed'!$A$2:$F$2692,6,0))</f>
        <v>82000000</v>
      </c>
      <c r="Z2431" s="24">
        <f t="shared" si="7"/>
        <v>103.0968016</v>
      </c>
      <c r="AA2431" s="24">
        <f>IFNA(VLOOKUP(A2431,'BUSINESS processed'!A2431:J5121,5,0))</f>
        <v>0.359</v>
      </c>
      <c r="AB2431" s="24">
        <f>IFNA(VLOOKUP(A2431,'BUSINESS processed'!A2431:J5121,6,0))</f>
        <v>20</v>
      </c>
      <c r="AC2431" s="24">
        <f>IFNA(VLOOKUP(A2431,'BUSINESS processed'!A2431:J5121,7,0))</f>
        <v>113</v>
      </c>
      <c r="AD2431" s="24">
        <f>IFNA(VLOOKUP(A2431,'BUSINESS processed'!A2431:J5121,8,0))</f>
        <v>263</v>
      </c>
      <c r="AE2431" s="24">
        <f>IFNA(VLOOKUP(A2431,'BUSINESS processed'!A2431:J5121,9,0))</f>
        <v>0.33</v>
      </c>
      <c r="AF2431" s="27">
        <f>IFNA(VLOOKUP(A2431,'BUSINESS processed'!A2431:J5121,10,0))</f>
        <v>0.688</v>
      </c>
      <c r="AG2431" s="26"/>
      <c r="AH2431" s="26"/>
      <c r="AI2431" s="26"/>
      <c r="AJ2431" s="26"/>
      <c r="AK2431" s="26"/>
      <c r="AL2431" s="26"/>
      <c r="AM2431" s="26"/>
      <c r="AN2431" s="26"/>
      <c r="AO2431" s="26"/>
      <c r="AP2431" s="26"/>
      <c r="AQ2431" s="26"/>
      <c r="AR2431" s="26"/>
      <c r="AS2431" s="26"/>
      <c r="AT2431" s="26"/>
      <c r="AU2431" s="26"/>
      <c r="AV2431" s="26"/>
      <c r="AW2431" s="26"/>
      <c r="AX2431" s="26"/>
      <c r="AY2431" s="26"/>
      <c r="AZ2431" s="26"/>
      <c r="BA2431" s="26"/>
      <c r="BB2431" s="26"/>
      <c r="BC2431" s="26"/>
      <c r="BD2431" s="26"/>
      <c r="BE2431" s="26"/>
      <c r="BF2431" s="26"/>
      <c r="BG2431" s="26"/>
      <c r="BH2431" s="26"/>
    </row>
    <row r="2432">
      <c r="A2432" s="18" t="str">
        <f t="shared" si="1"/>
        <v>The Americas_Haiti-The Americas_2000</v>
      </c>
      <c r="B2432" s="19" t="s">
        <v>258</v>
      </c>
      <c r="C2432" s="20" t="s">
        <v>283</v>
      </c>
      <c r="D2432" s="21" t="s">
        <v>70</v>
      </c>
      <c r="E2432" s="22">
        <v>3.664503846E9</v>
      </c>
      <c r="F2432" s="22">
        <f t="shared" si="2"/>
        <v>427.186277</v>
      </c>
      <c r="G2432" s="23">
        <v>0.061</v>
      </c>
      <c r="H2432" s="23">
        <v>26.0</v>
      </c>
      <c r="I2432" s="23">
        <v>0.314</v>
      </c>
      <c r="J2432" s="24">
        <f>IF(AND( C2432=C2431,D2432&gt;D2431),J2431,0)</f>
        <v>0</v>
      </c>
      <c r="K2432" s="24">
        <f t="shared" si="3"/>
        <v>0</v>
      </c>
      <c r="L2432" s="24">
        <f t="shared" si="1413"/>
        <v>0</v>
      </c>
      <c r="M2432" s="24">
        <f t="shared" si="5"/>
        <v>0</v>
      </c>
      <c r="N2432" s="24">
        <f>IFNA(VLOOKUP(A2432,'HUMAN RESOURCES processed'!$A$2:$M$2692,5,0))</f>
        <v>0.031</v>
      </c>
      <c r="O2432" s="24">
        <f>IFNA(VLOOKUP(A2432,'HUMAN RESOURCES processed'!$A$2:$M$2692,6,0))</f>
        <v>0.075</v>
      </c>
      <c r="P2432" s="24">
        <f>IFNA(VLOOKUP(A2432,'HUMAN RESOURCES processed'!$A$2:$M$2692,7,0))</f>
        <v>59</v>
      </c>
      <c r="Q2432" s="24">
        <f>IFNA(VLOOKUP(A2432,'HUMAN RESOURCES processed'!$A$2:$M$2692,8,0))</f>
        <v>56</v>
      </c>
      <c r="R2432" s="24">
        <f t="shared" si="6"/>
        <v>57.5</v>
      </c>
      <c r="S2432" s="24">
        <f>IFNA(VLOOKUP(A2432,'HUMAN RESOURCES processed'!$A$2:$M$2692,9,0))</f>
        <v>0.403</v>
      </c>
      <c r="T2432" s="24">
        <f>IFNA(VLOOKUP(A2432,'HUMAN RESOURCES processed'!$A$2:$M$2692,10,0))</f>
        <v>0.557</v>
      </c>
      <c r="U2432" s="24">
        <f>IFNA(VLOOKUP(A2432,'HUMAN RESOURCES processed'!$A$2:$M$2692,11,0))</f>
        <v>0.04</v>
      </c>
      <c r="V2432" s="24">
        <f>IFNA(VLOOKUP(A2432,'HUMAN RESOURCES processed'!$A$2:$M$2692,12,0))</f>
        <v>8578234</v>
      </c>
      <c r="W2432" s="24">
        <f>IFNA(VLOOKUP(A2432,'HUMAN RESOURCES processed'!$A$2:$M$2692,13,0))</f>
        <v>0.356</v>
      </c>
      <c r="X2432" s="24">
        <f>IFNA(VLOOKUP(A2432,'TOURISM processed'!$A$2:$F$2692,5,0))</f>
        <v>128000000</v>
      </c>
      <c r="Y2432" s="24">
        <f>IFNA(VLOOKUP(A2432,'TOURISM processed'!$A$2:$F$2692,6,0))</f>
        <v>173000000</v>
      </c>
      <c r="Z2432" s="24">
        <f t="shared" si="7"/>
        <v>20.16732115</v>
      </c>
      <c r="AA2432" s="24">
        <f t="shared" ref="AA2432:AA2436" si="1414">IF(AND(C2432=C2431,D2432&gt;D2431),AA2431,0)</f>
        <v>0</v>
      </c>
      <c r="AB2432" s="24">
        <f t="shared" ref="AB2432:AB2434" si="1415">IF(AND(C2432=C2431,D2432&gt;D2431),AB2431,0)</f>
        <v>0</v>
      </c>
      <c r="AC2432" s="24">
        <f t="shared" ref="AC2432:AC2443" si="1416">IF(AND(C2432=C2431,D2432&gt;D2431),AC2431,0)</f>
        <v>0</v>
      </c>
      <c r="AD2432" s="24">
        <f t="shared" ref="AD2432:AD2436" si="1417">IF(AND(C2432=C2431,D2432&gt;D2431),AD2431,0)</f>
        <v>0</v>
      </c>
      <c r="AE2432" s="24">
        <f>IFNA(VLOOKUP(A2432,'BUSINESS processed'!A2432:J5122,9,0))</f>
        <v>0.002</v>
      </c>
      <c r="AF2432" s="27">
        <f>IFNA(VLOOKUP(A2432,'BUSINESS processed'!A2432:J5122,10,0))</f>
        <v>0.006</v>
      </c>
      <c r="AG2432" s="26"/>
      <c r="AH2432" s="26"/>
      <c r="AI2432" s="26"/>
      <c r="AJ2432" s="26"/>
      <c r="AK2432" s="26"/>
      <c r="AL2432" s="26"/>
      <c r="AM2432" s="26"/>
      <c r="AN2432" s="26"/>
      <c r="AO2432" s="26"/>
      <c r="AP2432" s="26"/>
      <c r="AQ2432" s="26"/>
      <c r="AR2432" s="26"/>
      <c r="AS2432" s="26"/>
      <c r="AT2432" s="26"/>
      <c r="AU2432" s="26"/>
      <c r="AV2432" s="26"/>
      <c r="AW2432" s="26"/>
      <c r="AX2432" s="26"/>
      <c r="AY2432" s="26"/>
      <c r="AZ2432" s="26"/>
      <c r="BA2432" s="26"/>
      <c r="BB2432" s="26"/>
      <c r="BC2432" s="26"/>
      <c r="BD2432" s="26"/>
      <c r="BE2432" s="26"/>
      <c r="BF2432" s="26"/>
      <c r="BG2432" s="26"/>
      <c r="BH2432" s="26"/>
    </row>
    <row r="2433">
      <c r="A2433" s="18" t="str">
        <f t="shared" si="1"/>
        <v>The Americas_Haiti-The Americas_2001</v>
      </c>
      <c r="B2433" s="19" t="s">
        <v>258</v>
      </c>
      <c r="C2433" s="20" t="s">
        <v>283</v>
      </c>
      <c r="D2433" s="21" t="s">
        <v>71</v>
      </c>
      <c r="E2433" s="22">
        <v>3.507981946E9</v>
      </c>
      <c r="F2433" s="22">
        <f t="shared" si="2"/>
        <v>402.2801127</v>
      </c>
      <c r="G2433" s="23">
        <v>0.056</v>
      </c>
      <c r="H2433" s="23">
        <v>23.0</v>
      </c>
      <c r="I2433" s="23">
        <v>0.34</v>
      </c>
      <c r="J2433" s="24">
        <f>IFNA(VLOOKUP(A2433,'ENERGY processed'!$A$2:$H$2692,7,0),"")</f>
        <v>3211</v>
      </c>
      <c r="K2433" s="24">
        <f t="shared" si="3"/>
        <v>0.0003682235148</v>
      </c>
      <c r="L2433" s="24">
        <f t="shared" si="1413"/>
        <v>0</v>
      </c>
      <c r="M2433" s="24">
        <f t="shared" si="5"/>
        <v>0</v>
      </c>
      <c r="N2433" s="24">
        <f>IFNA(VLOOKUP(A2433,'HUMAN RESOURCES processed'!$A$2:$M$2692,5,0))</f>
        <v>0.031</v>
      </c>
      <c r="O2433" s="24">
        <f>IFNA(VLOOKUP(A2433,'HUMAN RESOURCES processed'!$A$2:$M$2692,6,0))</f>
        <v>0.073</v>
      </c>
      <c r="P2433" s="24">
        <f>IFNA(VLOOKUP(A2433,'HUMAN RESOURCES processed'!$A$2:$M$2692,7,0))</f>
        <v>59</v>
      </c>
      <c r="Q2433" s="24">
        <f>IFNA(VLOOKUP(A2433,'HUMAN RESOURCES processed'!$A$2:$M$2692,8,0))</f>
        <v>56</v>
      </c>
      <c r="R2433" s="24">
        <f t="shared" si="6"/>
        <v>57.5</v>
      </c>
      <c r="S2433" s="24">
        <f>IFNA(VLOOKUP(A2433,'HUMAN RESOURCES processed'!$A$2:$M$2692,9,0))</f>
        <v>0.398</v>
      </c>
      <c r="T2433" s="24">
        <f>IFNA(VLOOKUP(A2433,'HUMAN RESOURCES processed'!$A$2:$M$2692,10,0))</f>
        <v>0.561</v>
      </c>
      <c r="U2433" s="24">
        <f>IFNA(VLOOKUP(A2433,'HUMAN RESOURCES processed'!$A$2:$M$2692,11,0))</f>
        <v>0.04</v>
      </c>
      <c r="V2433" s="24">
        <f>IFNA(VLOOKUP(A2433,'HUMAN RESOURCES processed'!$A$2:$M$2692,12,0))</f>
        <v>8720247</v>
      </c>
      <c r="W2433" s="24">
        <f>IFNA(VLOOKUP(A2433,'HUMAN RESOURCES processed'!$A$2:$M$2692,13,0))</f>
        <v>0.373</v>
      </c>
      <c r="X2433" s="24">
        <f>IFNA(VLOOKUP(A2433,'TOURISM processed'!$A$2:$F$2692,5,0))</f>
        <v>105000000</v>
      </c>
      <c r="Y2433" s="24">
        <f>IFNA(VLOOKUP(A2433,'TOURISM processed'!$A$2:$F$2692,6,0))</f>
        <v>168000000</v>
      </c>
      <c r="Z2433" s="24">
        <f t="shared" si="7"/>
        <v>19.26550934</v>
      </c>
      <c r="AA2433" s="24">
        <f t="shared" si="1414"/>
        <v>0</v>
      </c>
      <c r="AB2433" s="24">
        <f t="shared" si="1415"/>
        <v>0</v>
      </c>
      <c r="AC2433" s="24">
        <f t="shared" si="1416"/>
        <v>0</v>
      </c>
      <c r="AD2433" s="24">
        <f t="shared" si="1417"/>
        <v>0</v>
      </c>
      <c r="AE2433" s="24">
        <f>IFNA(VLOOKUP(A2433,'BUSINESS processed'!A2433:J5123,9,0))</f>
        <v>0.003</v>
      </c>
      <c r="AF2433" s="27">
        <f>IFNA(VLOOKUP(A2433,'BUSINESS processed'!A2433:J5123,10,0))</f>
        <v>0.01</v>
      </c>
      <c r="AG2433" s="26"/>
      <c r="AH2433" s="26"/>
      <c r="AI2433" s="26"/>
      <c r="AJ2433" s="26"/>
      <c r="AK2433" s="26"/>
      <c r="AL2433" s="26"/>
      <c r="AM2433" s="26"/>
      <c r="AN2433" s="26"/>
      <c r="AO2433" s="26"/>
      <c r="AP2433" s="26"/>
      <c r="AQ2433" s="26"/>
      <c r="AR2433" s="26"/>
      <c r="AS2433" s="26"/>
      <c r="AT2433" s="26"/>
      <c r="AU2433" s="26"/>
      <c r="AV2433" s="26"/>
      <c r="AW2433" s="26"/>
      <c r="AX2433" s="26"/>
      <c r="AY2433" s="26"/>
      <c r="AZ2433" s="26"/>
      <c r="BA2433" s="26"/>
      <c r="BB2433" s="26"/>
      <c r="BC2433" s="26"/>
      <c r="BD2433" s="26"/>
      <c r="BE2433" s="26"/>
      <c r="BF2433" s="26"/>
      <c r="BG2433" s="26"/>
      <c r="BH2433" s="26"/>
    </row>
    <row r="2434">
      <c r="A2434" s="18" t="str">
        <f t="shared" si="1"/>
        <v>The Americas_Haiti-The Americas_2002</v>
      </c>
      <c r="B2434" s="19" t="s">
        <v>258</v>
      </c>
      <c r="C2434" s="20" t="s">
        <v>283</v>
      </c>
      <c r="D2434" s="21" t="s">
        <v>72</v>
      </c>
      <c r="E2434" s="22">
        <v>3.214632479E9</v>
      </c>
      <c r="F2434" s="22">
        <f t="shared" si="2"/>
        <v>362.8402839</v>
      </c>
      <c r="G2434" s="23">
        <v>0.055</v>
      </c>
      <c r="H2434" s="23">
        <v>20.0</v>
      </c>
      <c r="I2434" s="23">
        <v>0.342</v>
      </c>
      <c r="J2434" s="24">
        <f>IFNA(VLOOKUP(A2434,'ENERGY processed'!$A$2:$H$2692,7,0),"")</f>
        <v>2409</v>
      </c>
      <c r="K2434" s="24">
        <f t="shared" si="3"/>
        <v>0.0002719073641</v>
      </c>
      <c r="L2434" s="24">
        <f>IFNA(VLOOKUP(A2434,'ENERGY processed'!$A$2:$H$2692,8,0),"")</f>
        <v>2120</v>
      </c>
      <c r="M2434" s="24">
        <f t="shared" si="5"/>
        <v>0.0002392875102</v>
      </c>
      <c r="N2434" s="24">
        <f>IFNA(VLOOKUP(A2434,'HUMAN RESOURCES processed'!$A$2:$M$2692,5,0))</f>
        <v>0.03</v>
      </c>
      <c r="O2434" s="24">
        <f>IFNA(VLOOKUP(A2434,'HUMAN RESOURCES processed'!$A$2:$M$2692,6,0))</f>
        <v>0.071</v>
      </c>
      <c r="P2434" s="24">
        <f>IFNA(VLOOKUP(A2434,'HUMAN RESOURCES processed'!$A$2:$M$2692,7,0))</f>
        <v>60</v>
      </c>
      <c r="Q2434" s="24">
        <f>IFNA(VLOOKUP(A2434,'HUMAN RESOURCES processed'!$A$2:$M$2692,8,0))</f>
        <v>56</v>
      </c>
      <c r="R2434" s="24">
        <f t="shared" si="6"/>
        <v>58</v>
      </c>
      <c r="S2434" s="24">
        <f>IFNA(VLOOKUP(A2434,'HUMAN RESOURCES processed'!$A$2:$M$2692,9,0))</f>
        <v>0.394</v>
      </c>
      <c r="T2434" s="24">
        <f>IFNA(VLOOKUP(A2434,'HUMAN RESOURCES processed'!$A$2:$M$2692,10,0))</f>
        <v>0.566</v>
      </c>
      <c r="U2434" s="24">
        <f>IFNA(VLOOKUP(A2434,'HUMAN RESOURCES processed'!$A$2:$M$2692,11,0))</f>
        <v>0.04</v>
      </c>
      <c r="V2434" s="24">
        <f>IFNA(VLOOKUP(A2434,'HUMAN RESOURCES processed'!$A$2:$M$2692,12,0))</f>
        <v>8859635</v>
      </c>
      <c r="W2434" s="24">
        <f>IFNA(VLOOKUP(A2434,'HUMAN RESOURCES processed'!$A$2:$M$2692,13,0))</f>
        <v>0.389</v>
      </c>
      <c r="X2434" s="24">
        <f>IFNA(VLOOKUP(A2434,'TOURISM processed'!$A$2:$F$2692,5,0))</f>
        <v>108000000</v>
      </c>
      <c r="Y2434" s="24">
        <f>IFNA(VLOOKUP(A2434,'TOURISM processed'!$A$2:$F$2692,6,0))</f>
        <v>172000000</v>
      </c>
      <c r="Z2434" s="24">
        <f t="shared" si="7"/>
        <v>19.41389233</v>
      </c>
      <c r="AA2434" s="24">
        <f t="shared" si="1414"/>
        <v>0</v>
      </c>
      <c r="AB2434" s="24">
        <f t="shared" si="1415"/>
        <v>0</v>
      </c>
      <c r="AC2434" s="24">
        <f t="shared" si="1416"/>
        <v>0</v>
      </c>
      <c r="AD2434" s="24">
        <f t="shared" si="1417"/>
        <v>0</v>
      </c>
      <c r="AE2434" s="24">
        <f>IFNA(VLOOKUP(A2434,'BUSINESS processed'!A2434:J5124,9,0))</f>
        <v>0.009</v>
      </c>
      <c r="AF2434" s="27">
        <f>IFNA(VLOOKUP(A2434,'BUSINESS processed'!A2434:J5124,10,0))</f>
        <v>0.016</v>
      </c>
      <c r="AG2434" s="26"/>
      <c r="AH2434" s="26"/>
      <c r="AI2434" s="26"/>
      <c r="AJ2434" s="26"/>
      <c r="AK2434" s="26"/>
      <c r="AL2434" s="26"/>
      <c r="AM2434" s="26"/>
      <c r="AN2434" s="26"/>
      <c r="AO2434" s="26"/>
      <c r="AP2434" s="26"/>
      <c r="AQ2434" s="26"/>
      <c r="AR2434" s="26"/>
      <c r="AS2434" s="26"/>
      <c r="AT2434" s="26"/>
      <c r="AU2434" s="26"/>
      <c r="AV2434" s="26"/>
      <c r="AW2434" s="26"/>
      <c r="AX2434" s="26"/>
      <c r="AY2434" s="26"/>
      <c r="AZ2434" s="26"/>
      <c r="BA2434" s="26"/>
      <c r="BB2434" s="26"/>
      <c r="BC2434" s="26"/>
      <c r="BD2434" s="26"/>
      <c r="BE2434" s="26"/>
      <c r="BF2434" s="26"/>
      <c r="BG2434" s="26"/>
      <c r="BH2434" s="26"/>
    </row>
    <row r="2435">
      <c r="A2435" s="18" t="str">
        <f t="shared" si="1"/>
        <v>The Americas_Haiti-The Americas_2003</v>
      </c>
      <c r="B2435" s="19" t="s">
        <v>258</v>
      </c>
      <c r="C2435" s="20" t="s">
        <v>283</v>
      </c>
      <c r="D2435" s="21" t="s">
        <v>74</v>
      </c>
      <c r="E2435" s="22">
        <v>2.826481072E9</v>
      </c>
      <c r="F2435" s="22">
        <f t="shared" si="2"/>
        <v>314.185096</v>
      </c>
      <c r="G2435" s="23">
        <v>0.053</v>
      </c>
      <c r="H2435" s="23">
        <v>17.0</v>
      </c>
      <c r="I2435" s="23">
        <v>0.442</v>
      </c>
      <c r="J2435" s="24">
        <f>IFNA(VLOOKUP(A2435,'ENERGY processed'!$A$2:$H$2692,7,0),"")</f>
        <v>2732</v>
      </c>
      <c r="K2435" s="24">
        <f t="shared" si="3"/>
        <v>0.0003036827986</v>
      </c>
      <c r="L2435" s="24">
        <f>IFNA(VLOOKUP(A2435,'ENERGY processed'!$A$2:$H$2692,8,0),"")</f>
        <v>2263</v>
      </c>
      <c r="M2435" s="24">
        <f t="shared" si="5"/>
        <v>0.0002515498438</v>
      </c>
      <c r="N2435" s="24">
        <f>IFNA(VLOOKUP(A2435,'HUMAN RESOURCES processed'!$A$2:$M$2692,5,0))</f>
        <v>0.03</v>
      </c>
      <c r="O2435" s="24">
        <f>IFNA(VLOOKUP(A2435,'HUMAN RESOURCES processed'!$A$2:$M$2692,6,0))</f>
        <v>0.069</v>
      </c>
      <c r="P2435" s="24">
        <f>IFNA(VLOOKUP(A2435,'HUMAN RESOURCES processed'!$A$2:$M$2692,7,0))</f>
        <v>60</v>
      </c>
      <c r="Q2435" s="24">
        <f>IFNA(VLOOKUP(A2435,'HUMAN RESOURCES processed'!$A$2:$M$2692,8,0))</f>
        <v>57</v>
      </c>
      <c r="R2435" s="24">
        <f t="shared" si="6"/>
        <v>58.5</v>
      </c>
      <c r="S2435" s="24">
        <f>IFNA(VLOOKUP(A2435,'HUMAN RESOURCES processed'!$A$2:$M$2692,9,0))</f>
        <v>0.389</v>
      </c>
      <c r="T2435" s="24">
        <f>IFNA(VLOOKUP(A2435,'HUMAN RESOURCES processed'!$A$2:$M$2692,10,0))</f>
        <v>0.57</v>
      </c>
      <c r="U2435" s="24">
        <f>IFNA(VLOOKUP(A2435,'HUMAN RESOURCES processed'!$A$2:$M$2692,11,0))</f>
        <v>0.041</v>
      </c>
      <c r="V2435" s="24">
        <f>IFNA(VLOOKUP(A2435,'HUMAN RESOURCES processed'!$A$2:$M$2692,12,0))</f>
        <v>8996229</v>
      </c>
      <c r="W2435" s="24">
        <f>IFNA(VLOOKUP(A2435,'HUMAN RESOURCES processed'!$A$2:$M$2692,13,0))</f>
        <v>0.406</v>
      </c>
      <c r="X2435" s="24">
        <f>IFNA(VLOOKUP(A2435,'TOURISM processed'!$A$2:$F$2692,5,0))</f>
        <v>96000000</v>
      </c>
      <c r="Y2435" s="24">
        <f>IFNA(VLOOKUP(A2435,'TOURISM processed'!$A$2:$F$2692,6,0))</f>
        <v>202000000</v>
      </c>
      <c r="Z2435" s="24">
        <f t="shared" si="7"/>
        <v>22.45385261</v>
      </c>
      <c r="AA2435" s="24">
        <f t="shared" si="1414"/>
        <v>0</v>
      </c>
      <c r="AB2435" s="24">
        <f>IFNA(VLOOKUP(A2435,'BUSINESS processed'!A2435:J5125,6,0))</f>
        <v>202</v>
      </c>
      <c r="AC2435" s="24">
        <f t="shared" si="1416"/>
        <v>0</v>
      </c>
      <c r="AD2435" s="24">
        <f t="shared" si="1417"/>
        <v>0</v>
      </c>
      <c r="AE2435" s="24">
        <f>IFNA(VLOOKUP(A2435,'BUSINESS processed'!A2435:J5125,9,0))</f>
        <v>0.016</v>
      </c>
      <c r="AF2435" s="27">
        <f>IFNA(VLOOKUP(A2435,'BUSINESS processed'!A2435:J5125,10,0))</f>
        <v>0.036</v>
      </c>
      <c r="AG2435" s="26"/>
      <c r="AH2435" s="26"/>
      <c r="AI2435" s="26"/>
      <c r="AJ2435" s="26"/>
      <c r="AK2435" s="26"/>
      <c r="AL2435" s="26"/>
      <c r="AM2435" s="26"/>
      <c r="AN2435" s="26"/>
      <c r="AO2435" s="26"/>
      <c r="AP2435" s="26"/>
      <c r="AQ2435" s="26"/>
      <c r="AR2435" s="26"/>
      <c r="AS2435" s="26"/>
      <c r="AT2435" s="26"/>
      <c r="AU2435" s="26"/>
      <c r="AV2435" s="26"/>
      <c r="AW2435" s="26"/>
      <c r="AX2435" s="26"/>
      <c r="AY2435" s="26"/>
      <c r="AZ2435" s="26"/>
      <c r="BA2435" s="26"/>
      <c r="BB2435" s="26"/>
      <c r="BC2435" s="26"/>
      <c r="BD2435" s="26"/>
      <c r="BE2435" s="26"/>
      <c r="BF2435" s="26"/>
      <c r="BG2435" s="26"/>
      <c r="BH2435" s="26"/>
    </row>
    <row r="2436">
      <c r="A2436" s="18" t="str">
        <f t="shared" si="1"/>
        <v>The Americas_Haiti-The Americas_2004</v>
      </c>
      <c r="B2436" s="19" t="s">
        <v>258</v>
      </c>
      <c r="C2436" s="20" t="s">
        <v>283</v>
      </c>
      <c r="D2436" s="21" t="s">
        <v>83</v>
      </c>
      <c r="E2436" s="22">
        <v>3.660483886E9</v>
      </c>
      <c r="F2436" s="22">
        <f t="shared" si="2"/>
        <v>400.932174</v>
      </c>
      <c r="G2436" s="23">
        <v>0.056</v>
      </c>
      <c r="H2436" s="23">
        <v>22.0</v>
      </c>
      <c r="I2436" s="23">
        <v>0.48</v>
      </c>
      <c r="J2436" s="24">
        <f>IFNA(VLOOKUP(A2436,'ENERGY processed'!$A$2:$H$2692,7,0),"")</f>
        <v>2927</v>
      </c>
      <c r="K2436" s="24">
        <f t="shared" si="3"/>
        <v>0.0003205938094</v>
      </c>
      <c r="L2436" s="24">
        <f>IFNA(VLOOKUP(A2436,'ENERGY processed'!$A$2:$H$2692,8,0),"")</f>
        <v>2428</v>
      </c>
      <c r="M2436" s="24">
        <f t="shared" si="5"/>
        <v>0.0002659384247</v>
      </c>
      <c r="N2436" s="24">
        <f>IFNA(VLOOKUP(A2436,'HUMAN RESOURCES processed'!$A$2:$M$2692,5,0))</f>
        <v>0.029</v>
      </c>
      <c r="O2436" s="24">
        <f>IFNA(VLOOKUP(A2436,'HUMAN RESOURCES processed'!$A$2:$M$2692,6,0))</f>
        <v>0.067</v>
      </c>
      <c r="P2436" s="24">
        <f>IFNA(VLOOKUP(A2436,'HUMAN RESOURCES processed'!$A$2:$M$2692,7,0))</f>
        <v>61</v>
      </c>
      <c r="Q2436" s="24">
        <f>IFNA(VLOOKUP(A2436,'HUMAN RESOURCES processed'!$A$2:$M$2692,8,0))</f>
        <v>57</v>
      </c>
      <c r="R2436" s="24">
        <f t="shared" si="6"/>
        <v>59</v>
      </c>
      <c r="S2436" s="24">
        <f>IFNA(VLOOKUP(A2436,'HUMAN RESOURCES processed'!$A$2:$M$2692,9,0))</f>
        <v>0.385</v>
      </c>
      <c r="T2436" s="24">
        <f>IFNA(VLOOKUP(A2436,'HUMAN RESOURCES processed'!$A$2:$M$2692,10,0))</f>
        <v>0.574</v>
      </c>
      <c r="U2436" s="24">
        <f>IFNA(VLOOKUP(A2436,'HUMAN RESOURCES processed'!$A$2:$M$2692,11,0))</f>
        <v>0.041</v>
      </c>
      <c r="V2436" s="24">
        <f>IFNA(VLOOKUP(A2436,'HUMAN RESOURCES processed'!$A$2:$M$2692,12,0))</f>
        <v>9129933</v>
      </c>
      <c r="W2436" s="24">
        <f>IFNA(VLOOKUP(A2436,'HUMAN RESOURCES processed'!$A$2:$M$2692,13,0))</f>
        <v>0.424</v>
      </c>
      <c r="X2436" s="24">
        <f>IFNA(VLOOKUP(A2436,'TOURISM processed'!$A$2:$F$2692,5,0))</f>
        <v>93000000</v>
      </c>
      <c r="Y2436" s="24">
        <f>IFNA(VLOOKUP(A2436,'TOURISM processed'!$A$2:$F$2692,6,0))</f>
        <v>206000000</v>
      </c>
      <c r="Z2436" s="24">
        <f t="shared" si="7"/>
        <v>22.56314477</v>
      </c>
      <c r="AA2436" s="24">
        <f t="shared" si="1414"/>
        <v>0</v>
      </c>
      <c r="AB2436" s="24">
        <f>IFNA(VLOOKUP(A2436,'BUSINESS processed'!A2436:J5126,6,0))</f>
        <v>202</v>
      </c>
      <c r="AC2436" s="24">
        <f t="shared" si="1416"/>
        <v>0</v>
      </c>
      <c r="AD2436" s="24">
        <f t="shared" si="1417"/>
        <v>0</v>
      </c>
      <c r="AE2436" s="24">
        <f>IFNA(VLOOKUP(A2436,'BUSINESS processed'!A2436:J5126,9,0))</f>
        <v>0.054</v>
      </c>
      <c r="AF2436" s="27">
        <f>IFNA(VLOOKUP(A2436,'BUSINESS processed'!A2436:J5126,10,0))</f>
        <v>0.044</v>
      </c>
      <c r="AG2436" s="26"/>
      <c r="AH2436" s="26"/>
      <c r="AI2436" s="26"/>
      <c r="AJ2436" s="26"/>
      <c r="AK2436" s="26"/>
      <c r="AL2436" s="26"/>
      <c r="AM2436" s="26"/>
      <c r="AN2436" s="26"/>
      <c r="AO2436" s="26"/>
      <c r="AP2436" s="26"/>
      <c r="AQ2436" s="26"/>
      <c r="AR2436" s="26"/>
      <c r="AS2436" s="26"/>
      <c r="AT2436" s="26"/>
      <c r="AU2436" s="26"/>
      <c r="AV2436" s="26"/>
      <c r="AW2436" s="26"/>
      <c r="AX2436" s="26"/>
      <c r="AY2436" s="26"/>
      <c r="AZ2436" s="26"/>
      <c r="BA2436" s="26"/>
      <c r="BB2436" s="26"/>
      <c r="BC2436" s="26"/>
      <c r="BD2436" s="26"/>
      <c r="BE2436" s="26"/>
      <c r="BF2436" s="26"/>
      <c r="BG2436" s="26"/>
      <c r="BH2436" s="26"/>
    </row>
    <row r="2437">
      <c r="A2437" s="18" t="str">
        <f t="shared" si="1"/>
        <v>The Americas_Haiti-The Americas_2005</v>
      </c>
      <c r="B2437" s="19" t="s">
        <v>258</v>
      </c>
      <c r="C2437" s="20" t="s">
        <v>283</v>
      </c>
      <c r="D2437" s="21" t="s">
        <v>84</v>
      </c>
      <c r="E2437" s="22">
        <v>4.154289832E9</v>
      </c>
      <c r="F2437" s="22">
        <f t="shared" si="2"/>
        <v>448.58483</v>
      </c>
      <c r="G2437" s="23">
        <v>0.044</v>
      </c>
      <c r="H2437" s="23">
        <v>20.0</v>
      </c>
      <c r="I2437" s="23">
        <v>0.41</v>
      </c>
      <c r="J2437" s="24">
        <f>IFNA(VLOOKUP(A2437,'ENERGY processed'!$A$2:$H$2692,7,0),"")</f>
        <v>2171</v>
      </c>
      <c r="K2437" s="24">
        <f t="shared" si="3"/>
        <v>0.0002344269912</v>
      </c>
      <c r="L2437" s="24">
        <f>IFNA(VLOOKUP(A2437,'ENERGY processed'!$A$2:$H$2692,8,0),"")</f>
        <v>1778.5</v>
      </c>
      <c r="M2437" s="24">
        <f t="shared" si="5"/>
        <v>0.0001920444053</v>
      </c>
      <c r="N2437" s="24">
        <f>IFNA(VLOOKUP(A2437,'HUMAN RESOURCES processed'!$A$2:$M$2692,5,0))</f>
        <v>0.029</v>
      </c>
      <c r="O2437" s="24">
        <f>IFNA(VLOOKUP(A2437,'HUMAN RESOURCES processed'!$A$2:$M$2692,6,0))</f>
        <v>0.066</v>
      </c>
      <c r="P2437" s="24">
        <f>IFNA(VLOOKUP(A2437,'HUMAN RESOURCES processed'!$A$2:$M$2692,7,0))</f>
        <v>61</v>
      </c>
      <c r="Q2437" s="24">
        <f>IFNA(VLOOKUP(A2437,'HUMAN RESOURCES processed'!$A$2:$M$2692,8,0))</f>
        <v>58</v>
      </c>
      <c r="R2437" s="24">
        <f t="shared" si="6"/>
        <v>59.5</v>
      </c>
      <c r="S2437" s="24">
        <f>IFNA(VLOOKUP(A2437,'HUMAN RESOURCES processed'!$A$2:$M$2692,9,0))</f>
        <v>0.381</v>
      </c>
      <c r="T2437" s="24">
        <f>IFNA(VLOOKUP(A2437,'HUMAN RESOURCES processed'!$A$2:$M$2692,10,0))</f>
        <v>0.578</v>
      </c>
      <c r="U2437" s="24">
        <f>IFNA(VLOOKUP(A2437,'HUMAN RESOURCES processed'!$A$2:$M$2692,11,0))</f>
        <v>0.042</v>
      </c>
      <c r="V2437" s="24">
        <f>IFNA(VLOOKUP(A2437,'HUMAN RESOURCES processed'!$A$2:$M$2692,12,0))</f>
        <v>9260879</v>
      </c>
      <c r="W2437" s="24">
        <f>IFNA(VLOOKUP(A2437,'HUMAN RESOURCES processed'!$A$2:$M$2692,13,0))</f>
        <v>0.441</v>
      </c>
      <c r="X2437" s="24">
        <f>IFNA(VLOOKUP(A2437,'TOURISM processed'!$A$2:$F$2692,5,0))</f>
        <v>80000000</v>
      </c>
      <c r="Y2437" s="24">
        <f>IFNA(VLOOKUP(A2437,'TOURISM processed'!$A$2:$F$2692,6,0))</f>
        <v>174000000</v>
      </c>
      <c r="Z2437" s="24">
        <f t="shared" si="7"/>
        <v>18.78871325</v>
      </c>
      <c r="AA2437" s="24">
        <f>IFNA(VLOOKUP(A2437,'BUSINESS processed'!A2437:J5127,5,0))</f>
        <v>0.404</v>
      </c>
      <c r="AB2437" s="24">
        <f>IFNA(VLOOKUP(A2437,'BUSINESS processed'!A2437:J5127,6,0))</f>
        <v>202</v>
      </c>
      <c r="AC2437" s="24">
        <f t="shared" si="1416"/>
        <v>0</v>
      </c>
      <c r="AD2437" s="24">
        <f>IFNA(VLOOKUP(A2437,'BUSINESS processed'!A2437:J5127,8,0))</f>
        <v>184</v>
      </c>
      <c r="AE2437" s="24">
        <f>IFNA(VLOOKUP(A2437,'BUSINESS processed'!A2437:J5127,9,0))</f>
        <v>0.064</v>
      </c>
      <c r="AF2437" s="27">
        <f>IFNA(VLOOKUP(A2437,'BUSINESS processed'!A2437:J5127,10,0))</f>
        <v>0.054</v>
      </c>
      <c r="AG2437" s="26"/>
      <c r="AH2437" s="26"/>
      <c r="AI2437" s="26"/>
      <c r="AJ2437" s="26"/>
      <c r="AK2437" s="26"/>
      <c r="AL2437" s="26"/>
      <c r="AM2437" s="26"/>
      <c r="AN2437" s="26"/>
      <c r="AO2437" s="26"/>
      <c r="AP2437" s="26"/>
      <c r="AQ2437" s="26"/>
      <c r="AR2437" s="26"/>
      <c r="AS2437" s="26"/>
      <c r="AT2437" s="26"/>
      <c r="AU2437" s="26"/>
      <c r="AV2437" s="26"/>
      <c r="AW2437" s="26"/>
      <c r="AX2437" s="26"/>
      <c r="AY2437" s="26"/>
      <c r="AZ2437" s="26"/>
      <c r="BA2437" s="26"/>
      <c r="BB2437" s="26"/>
      <c r="BC2437" s="26"/>
      <c r="BD2437" s="26"/>
      <c r="BE2437" s="26"/>
      <c r="BF2437" s="26"/>
      <c r="BG2437" s="26"/>
      <c r="BH2437" s="26"/>
    </row>
    <row r="2438">
      <c r="A2438" s="18" t="str">
        <f t="shared" si="1"/>
        <v>The Americas_Haiti-The Americas_2006</v>
      </c>
      <c r="B2438" s="19" t="s">
        <v>258</v>
      </c>
      <c r="C2438" s="20" t="s">
        <v>283</v>
      </c>
      <c r="D2438" s="21" t="s">
        <v>85</v>
      </c>
      <c r="E2438" s="22">
        <v>4.879738636E9</v>
      </c>
      <c r="F2438" s="22">
        <f t="shared" si="2"/>
        <v>519.7491433</v>
      </c>
      <c r="G2438" s="23">
        <v>0.057</v>
      </c>
      <c r="H2438" s="23">
        <v>30.0</v>
      </c>
      <c r="I2438" s="23">
        <v>0.264</v>
      </c>
      <c r="J2438" s="24">
        <f>IF(AND( C2438=C2437,D2438&gt;D2437),J2437,"")</f>
        <v>2171</v>
      </c>
      <c r="K2438" s="24">
        <f t="shared" si="3"/>
        <v>0.0002312368498</v>
      </c>
      <c r="L2438" s="24">
        <f>IF(AND(C2438=C2437,C2438&gt;C2437),C2437,0)</f>
        <v>0</v>
      </c>
      <c r="M2438" s="24">
        <f t="shared" si="5"/>
        <v>0</v>
      </c>
      <c r="N2438" s="24">
        <f>IFNA(VLOOKUP(A2438,'HUMAN RESOURCES processed'!$A$2:$M$2692,5,0))</f>
        <v>0.028</v>
      </c>
      <c r="O2438" s="24">
        <f>IFNA(VLOOKUP(A2438,'HUMAN RESOURCES processed'!$A$2:$M$2692,6,0))</f>
        <v>0.064</v>
      </c>
      <c r="P2438" s="24">
        <f>IFNA(VLOOKUP(A2438,'HUMAN RESOURCES processed'!$A$2:$M$2692,7,0))</f>
        <v>62</v>
      </c>
      <c r="Q2438" s="24">
        <f>IFNA(VLOOKUP(A2438,'HUMAN RESOURCES processed'!$A$2:$M$2692,8,0))</f>
        <v>58</v>
      </c>
      <c r="R2438" s="24">
        <f t="shared" si="6"/>
        <v>60</v>
      </c>
      <c r="S2438" s="24">
        <f>IFNA(VLOOKUP(A2438,'HUMAN RESOURCES processed'!$A$2:$M$2692,9,0))</f>
        <v>0.377</v>
      </c>
      <c r="T2438" s="24">
        <f>IFNA(VLOOKUP(A2438,'HUMAN RESOURCES processed'!$A$2:$M$2692,10,0))</f>
        <v>0.581</v>
      </c>
      <c r="U2438" s="24">
        <f>IFNA(VLOOKUP(A2438,'HUMAN RESOURCES processed'!$A$2:$M$2692,11,0))</f>
        <v>0.042</v>
      </c>
      <c r="V2438" s="24">
        <f>IFNA(VLOOKUP(A2438,'HUMAN RESOURCES processed'!$A$2:$M$2692,12,0))</f>
        <v>9388642</v>
      </c>
      <c r="W2438" s="24">
        <f>IFNA(VLOOKUP(A2438,'HUMAN RESOURCES processed'!$A$2:$M$2692,13,0))</f>
        <v>0.458</v>
      </c>
      <c r="X2438" s="24">
        <f>IFNA(VLOOKUP(A2438,'TOURISM processed'!$A$2:$F$2692,5,0))</f>
        <v>126000000</v>
      </c>
      <c r="Y2438" s="24">
        <f>IFNA(VLOOKUP(A2438,'TOURISM processed'!$A$2:$F$2692,6,0))</f>
        <v>239000000</v>
      </c>
      <c r="Z2438" s="24">
        <f t="shared" si="7"/>
        <v>25.4562907</v>
      </c>
      <c r="AA2438" s="24">
        <f>IFNA(VLOOKUP(A2438,'BUSINESS processed'!A2438:J5128,5,0))</f>
        <v>0.404</v>
      </c>
      <c r="AB2438" s="24">
        <f>IFNA(VLOOKUP(A2438,'BUSINESS processed'!A2438:J5128,6,0))</f>
        <v>202</v>
      </c>
      <c r="AC2438" s="24">
        <f t="shared" si="1416"/>
        <v>0</v>
      </c>
      <c r="AD2438" s="24">
        <f>IFNA(VLOOKUP(A2438,'BUSINESS processed'!A2438:J5128,8,0))</f>
        <v>184</v>
      </c>
      <c r="AE2438" s="24">
        <f>IFNA(VLOOKUP(A2438,'BUSINESS processed'!A2438:J5128,9,0))</f>
        <v>0.068</v>
      </c>
      <c r="AF2438" s="27">
        <f>IFNA(VLOOKUP(A2438,'BUSINESS processed'!A2438:J5128,10,0))</f>
        <v>0.128</v>
      </c>
      <c r="AG2438" s="26"/>
      <c r="AH2438" s="26"/>
      <c r="AI2438" s="26"/>
      <c r="AJ2438" s="26"/>
      <c r="AK2438" s="26"/>
      <c r="AL2438" s="26"/>
      <c r="AM2438" s="26"/>
      <c r="AN2438" s="26"/>
      <c r="AO2438" s="26"/>
      <c r="AP2438" s="26"/>
      <c r="AQ2438" s="26"/>
      <c r="AR2438" s="26"/>
      <c r="AS2438" s="26"/>
      <c r="AT2438" s="26"/>
      <c r="AU2438" s="26"/>
      <c r="AV2438" s="26"/>
      <c r="AW2438" s="26"/>
      <c r="AX2438" s="26"/>
      <c r="AY2438" s="26"/>
      <c r="AZ2438" s="26"/>
      <c r="BA2438" s="26"/>
      <c r="BB2438" s="26"/>
      <c r="BC2438" s="26"/>
      <c r="BD2438" s="26"/>
      <c r="BE2438" s="26"/>
      <c r="BF2438" s="26"/>
      <c r="BG2438" s="26"/>
      <c r="BH2438" s="26"/>
    </row>
    <row r="2439">
      <c r="A2439" s="18" t="str">
        <f t="shared" si="1"/>
        <v>The Americas_Haiti-The Americas_2007</v>
      </c>
      <c r="B2439" s="19" t="s">
        <v>258</v>
      </c>
      <c r="C2439" s="20" t="s">
        <v>283</v>
      </c>
      <c r="D2439" s="21" t="s">
        <v>86</v>
      </c>
      <c r="E2439" s="22">
        <v>5.88532559E9</v>
      </c>
      <c r="F2439" s="22">
        <f t="shared" si="2"/>
        <v>618.6149373</v>
      </c>
      <c r="G2439" s="23">
        <v>0.054</v>
      </c>
      <c r="H2439" s="23">
        <v>34.0</v>
      </c>
      <c r="I2439" s="23">
        <v>0.231</v>
      </c>
      <c r="J2439" s="24">
        <f>IFNA(VLOOKUP(A2439,'ENERGY processed'!$A$2:$H$2692,7,0),"")</f>
        <v>2509</v>
      </c>
      <c r="K2439" s="24">
        <f t="shared" si="3"/>
        <v>0.0002637245559</v>
      </c>
      <c r="L2439" s="24">
        <f>IFNA(VLOOKUP(A2439,'ENERGY processed'!$A$2:$H$2692,8,0),"")</f>
        <v>2391</v>
      </c>
      <c r="M2439" s="24">
        <f t="shared" si="5"/>
        <v>0.0002513214082</v>
      </c>
      <c r="N2439" s="24">
        <f>IFNA(VLOOKUP(A2439,'HUMAN RESOURCES processed'!$A$2:$M$2692,5,0))</f>
        <v>0.028</v>
      </c>
      <c r="O2439" s="24">
        <f>IFNA(VLOOKUP(A2439,'HUMAN RESOURCES processed'!$A$2:$M$2692,6,0))</f>
        <v>0.063</v>
      </c>
      <c r="P2439" s="24">
        <f>IFNA(VLOOKUP(A2439,'HUMAN RESOURCES processed'!$A$2:$M$2692,7,0))</f>
        <v>62</v>
      </c>
      <c r="Q2439" s="24">
        <f>IFNA(VLOOKUP(A2439,'HUMAN RESOURCES processed'!$A$2:$M$2692,8,0))</f>
        <v>59</v>
      </c>
      <c r="R2439" s="24">
        <f t="shared" si="6"/>
        <v>60.5</v>
      </c>
      <c r="S2439" s="24">
        <f>IFNA(VLOOKUP(A2439,'HUMAN RESOURCES processed'!$A$2:$M$2692,9,0))</f>
        <v>0.373</v>
      </c>
      <c r="T2439" s="24">
        <f>IFNA(VLOOKUP(A2439,'HUMAN RESOURCES processed'!$A$2:$M$2692,10,0))</f>
        <v>0.584</v>
      </c>
      <c r="U2439" s="24">
        <f>IFNA(VLOOKUP(A2439,'HUMAN RESOURCES processed'!$A$2:$M$2692,11,0))</f>
        <v>0.043</v>
      </c>
      <c r="V2439" s="24">
        <f>IFNA(VLOOKUP(A2439,'HUMAN RESOURCES processed'!$A$2:$M$2692,12,0))</f>
        <v>9513714</v>
      </c>
      <c r="W2439" s="24">
        <f>IFNA(VLOOKUP(A2439,'HUMAN RESOURCES processed'!$A$2:$M$2692,13,0))</f>
        <v>0.474</v>
      </c>
      <c r="X2439" s="24">
        <f>IFNA(VLOOKUP(A2439,'TOURISM processed'!$A$2:$F$2692,5,0))</f>
        <v>190000000</v>
      </c>
      <c r="Y2439" s="24">
        <f>IFNA(VLOOKUP(A2439,'TOURISM processed'!$A$2:$F$2692,6,0))</f>
        <v>331000000</v>
      </c>
      <c r="Z2439" s="24">
        <f t="shared" si="7"/>
        <v>34.79188044</v>
      </c>
      <c r="AA2439" s="24">
        <f>IFNA(VLOOKUP(A2439,'BUSINESS processed'!A2439:J5129,5,0))</f>
        <v>0.404</v>
      </c>
      <c r="AB2439" s="24">
        <f>IFNA(VLOOKUP(A2439,'BUSINESS processed'!A2439:J5129,6,0))</f>
        <v>202</v>
      </c>
      <c r="AC2439" s="24">
        <f t="shared" si="1416"/>
        <v>0</v>
      </c>
      <c r="AD2439" s="24">
        <f>IFNA(VLOOKUP(A2439,'BUSINESS processed'!A2439:J5129,8,0))</f>
        <v>184</v>
      </c>
      <c r="AE2439" s="24">
        <f>IFNA(VLOOKUP(A2439,'BUSINESS processed'!A2439:J5129,9,0))</f>
        <v>0.072</v>
      </c>
      <c r="AF2439" s="27">
        <f>IFNA(VLOOKUP(A2439,'BUSINESS processed'!A2439:J5129,10,0))</f>
        <v>0.263</v>
      </c>
      <c r="AG2439" s="26"/>
      <c r="AH2439" s="26"/>
      <c r="AI2439" s="26"/>
      <c r="AJ2439" s="26"/>
      <c r="AK2439" s="26"/>
      <c r="AL2439" s="26"/>
      <c r="AM2439" s="26"/>
      <c r="AN2439" s="26"/>
      <c r="AO2439" s="26"/>
      <c r="AP2439" s="26"/>
      <c r="AQ2439" s="26"/>
      <c r="AR2439" s="26"/>
      <c r="AS2439" s="26"/>
      <c r="AT2439" s="26"/>
      <c r="AU2439" s="26"/>
      <c r="AV2439" s="26"/>
      <c r="AW2439" s="26"/>
      <c r="AX2439" s="26"/>
      <c r="AY2439" s="26"/>
      <c r="AZ2439" s="26"/>
      <c r="BA2439" s="26"/>
      <c r="BB2439" s="26"/>
      <c r="BC2439" s="26"/>
      <c r="BD2439" s="26"/>
      <c r="BE2439" s="26"/>
      <c r="BF2439" s="26"/>
      <c r="BG2439" s="26"/>
      <c r="BH2439" s="26"/>
    </row>
    <row r="2440">
      <c r="A2440" s="18" t="str">
        <f t="shared" si="1"/>
        <v>The Americas_Haiti-The Americas_2008</v>
      </c>
      <c r="B2440" s="19" t="s">
        <v>258</v>
      </c>
      <c r="C2440" s="20" t="s">
        <v>283</v>
      </c>
      <c r="D2440" s="21" t="s">
        <v>87</v>
      </c>
      <c r="E2440" s="22">
        <v>6.548530572E9</v>
      </c>
      <c r="F2440" s="22">
        <f t="shared" si="2"/>
        <v>679.4311389</v>
      </c>
      <c r="G2440" s="23">
        <v>0.055</v>
      </c>
      <c r="H2440" s="23">
        <v>36.0</v>
      </c>
      <c r="I2440" s="23">
        <v>0.178</v>
      </c>
      <c r="J2440" s="24">
        <f>IFNA(VLOOKUP(A2440,'ENERGY processed'!$A$2:$H$2692,7,0),"")</f>
        <v>2585</v>
      </c>
      <c r="K2440" s="24">
        <f t="shared" si="3"/>
        <v>0.000268202076</v>
      </c>
      <c r="L2440" s="24">
        <f>IFNA(VLOOKUP(A2440,'ENERGY processed'!$A$2:$H$2692,8,0),"")</f>
        <v>2076</v>
      </c>
      <c r="M2440" s="24">
        <f t="shared" si="5"/>
        <v>0.0002153916866</v>
      </c>
      <c r="N2440" s="24">
        <f>IFNA(VLOOKUP(A2440,'HUMAN RESOURCES processed'!$A$2:$M$2692,5,0))</f>
        <v>0.027</v>
      </c>
      <c r="O2440" s="24">
        <f>IFNA(VLOOKUP(A2440,'HUMAN RESOURCES processed'!$A$2:$M$2692,6,0))</f>
        <v>0.061</v>
      </c>
      <c r="P2440" s="24">
        <f>IFNA(VLOOKUP(A2440,'HUMAN RESOURCES processed'!$A$2:$M$2692,7,0))</f>
        <v>63</v>
      </c>
      <c r="Q2440" s="24">
        <f>IFNA(VLOOKUP(A2440,'HUMAN RESOURCES processed'!$A$2:$M$2692,8,0))</f>
        <v>59</v>
      </c>
      <c r="R2440" s="24">
        <f t="shared" si="6"/>
        <v>61</v>
      </c>
      <c r="S2440" s="24">
        <f>IFNA(VLOOKUP(A2440,'HUMAN RESOURCES processed'!$A$2:$M$2692,9,0))</f>
        <v>0.369</v>
      </c>
      <c r="T2440" s="24">
        <f>IFNA(VLOOKUP(A2440,'HUMAN RESOURCES processed'!$A$2:$M$2692,10,0))</f>
        <v>0.587</v>
      </c>
      <c r="U2440" s="24">
        <f>IFNA(VLOOKUP(A2440,'HUMAN RESOURCES processed'!$A$2:$M$2692,11,0))</f>
        <v>0.044</v>
      </c>
      <c r="V2440" s="24">
        <f>IFNA(VLOOKUP(A2440,'HUMAN RESOURCES processed'!$A$2:$M$2692,12,0))</f>
        <v>9638255</v>
      </c>
      <c r="W2440" s="24">
        <f>IFNA(VLOOKUP(A2440,'HUMAN RESOURCES processed'!$A$2:$M$2692,13,0))</f>
        <v>0.49</v>
      </c>
      <c r="X2440" s="24">
        <f>IFNA(VLOOKUP(A2440,'TOURISM processed'!$A$2:$F$2692,5,0))</f>
        <v>276000000</v>
      </c>
      <c r="Y2440" s="24">
        <f>IFNA(VLOOKUP(A2440,'TOURISM processed'!$A$2:$F$2692,6,0))</f>
        <v>383000000</v>
      </c>
      <c r="Z2440" s="24">
        <f t="shared" si="7"/>
        <v>39.7374836</v>
      </c>
      <c r="AA2440" s="24">
        <f>IFNA(VLOOKUP(A2440,'BUSINESS processed'!A2440:J5130,5,0))</f>
        <v>0.404</v>
      </c>
      <c r="AB2440" s="24">
        <f>IFNA(VLOOKUP(A2440,'BUSINESS processed'!A2440:J5130,6,0))</f>
        <v>195</v>
      </c>
      <c r="AC2440" s="24">
        <f t="shared" si="1416"/>
        <v>0</v>
      </c>
      <c r="AD2440" s="24">
        <f>IFNA(VLOOKUP(A2440,'BUSINESS processed'!A2440:J5130,8,0))</f>
        <v>184</v>
      </c>
      <c r="AE2440" s="24">
        <f>IFNA(VLOOKUP(A2440,'BUSINESS processed'!A2440:J5130,9,0))</f>
        <v>0.076</v>
      </c>
      <c r="AF2440" s="27">
        <f>IFNA(VLOOKUP(A2440,'BUSINESS processed'!A2440:J5130,10,0))</f>
        <v>0.332</v>
      </c>
      <c r="AG2440" s="26"/>
      <c r="AH2440" s="26"/>
      <c r="AI2440" s="26"/>
      <c r="AJ2440" s="26"/>
      <c r="AK2440" s="26"/>
      <c r="AL2440" s="26"/>
      <c r="AM2440" s="26"/>
      <c r="AN2440" s="26"/>
      <c r="AO2440" s="26"/>
      <c r="AP2440" s="26"/>
      <c r="AQ2440" s="26"/>
      <c r="AR2440" s="26"/>
      <c r="AS2440" s="26"/>
      <c r="AT2440" s="26"/>
      <c r="AU2440" s="26"/>
      <c r="AV2440" s="26"/>
      <c r="AW2440" s="26"/>
      <c r="AX2440" s="26"/>
      <c r="AY2440" s="26"/>
      <c r="AZ2440" s="26"/>
      <c r="BA2440" s="26"/>
      <c r="BB2440" s="26"/>
      <c r="BC2440" s="26"/>
      <c r="BD2440" s="26"/>
      <c r="BE2440" s="26"/>
      <c r="BF2440" s="26"/>
      <c r="BG2440" s="26"/>
      <c r="BH2440" s="26"/>
    </row>
    <row r="2441">
      <c r="A2441" s="18" t="str">
        <f t="shared" si="1"/>
        <v>The Americas_Haiti-The Americas_2009</v>
      </c>
      <c r="B2441" s="19" t="s">
        <v>258</v>
      </c>
      <c r="C2441" s="20" t="s">
        <v>283</v>
      </c>
      <c r="D2441" s="21" t="s">
        <v>88</v>
      </c>
      <c r="E2441" s="22">
        <v>6.584649419E9</v>
      </c>
      <c r="F2441" s="22">
        <f t="shared" si="2"/>
        <v>674.3006913</v>
      </c>
      <c r="G2441" s="23">
        <v>0.065</v>
      </c>
      <c r="H2441" s="23">
        <v>43.0</v>
      </c>
      <c r="I2441" s="23">
        <v>0.173</v>
      </c>
      <c r="J2441" s="24">
        <f>IF(AND( C2441=C2440,D2441&gt;D2440),J2440,"")</f>
        <v>2585</v>
      </c>
      <c r="K2441" s="24">
        <f t="shared" si="3"/>
        <v>0.0002647167945</v>
      </c>
      <c r="L2441" s="24">
        <f>IF(AND(C2441=C2440,C2441&gt;C2440),C2440,0)</f>
        <v>0</v>
      </c>
      <c r="M2441" s="24">
        <f t="shared" si="5"/>
        <v>0</v>
      </c>
      <c r="N2441" s="24">
        <f>IFNA(VLOOKUP(A2441,'HUMAN RESOURCES processed'!$A$2:$M$2692,5,0))</f>
        <v>0.027</v>
      </c>
      <c r="O2441" s="24">
        <f>IFNA(VLOOKUP(A2441,'HUMAN RESOURCES processed'!$A$2:$M$2692,6,0))</f>
        <v>0.06</v>
      </c>
      <c r="P2441" s="24">
        <f>IFNA(VLOOKUP(A2441,'HUMAN RESOURCES processed'!$A$2:$M$2692,7,0))</f>
        <v>63</v>
      </c>
      <c r="Q2441" s="24">
        <f>IFNA(VLOOKUP(A2441,'HUMAN RESOURCES processed'!$A$2:$M$2692,8,0))</f>
        <v>60</v>
      </c>
      <c r="R2441" s="24">
        <f t="shared" si="6"/>
        <v>61.5</v>
      </c>
      <c r="S2441" s="24">
        <f>IFNA(VLOOKUP(A2441,'HUMAN RESOURCES processed'!$A$2:$M$2692,9,0))</f>
        <v>0.365</v>
      </c>
      <c r="T2441" s="24">
        <f>IFNA(VLOOKUP(A2441,'HUMAN RESOURCES processed'!$A$2:$M$2692,10,0))</f>
        <v>0.59</v>
      </c>
      <c r="U2441" s="24">
        <f>IFNA(VLOOKUP(A2441,'HUMAN RESOURCES processed'!$A$2:$M$2692,11,0))</f>
        <v>0.044</v>
      </c>
      <c r="V2441" s="24">
        <f>IFNA(VLOOKUP(A2441,'HUMAN RESOURCES processed'!$A$2:$M$2692,12,0))</f>
        <v>9765153</v>
      </c>
      <c r="W2441" s="24">
        <f>IFNA(VLOOKUP(A2441,'HUMAN RESOURCES processed'!$A$2:$M$2692,13,0))</f>
        <v>0.505</v>
      </c>
      <c r="X2441" s="24">
        <f>IFNA(VLOOKUP(A2441,'TOURISM processed'!$A$2:$F$2692,5,0))</f>
        <v>312000000</v>
      </c>
      <c r="Y2441" s="24">
        <f>IFNA(VLOOKUP(A2441,'TOURISM processed'!$A$2:$F$2692,6,0))</f>
        <v>433000000</v>
      </c>
      <c r="Z2441" s="24">
        <f t="shared" si="7"/>
        <v>44.34134314</v>
      </c>
      <c r="AA2441" s="24">
        <f>IFNA(VLOOKUP(A2441,'BUSINESS processed'!A2441:J5131,5,0))</f>
        <v>0.404</v>
      </c>
      <c r="AB2441" s="24">
        <f>IFNA(VLOOKUP(A2441,'BUSINESS processed'!A2441:J5131,6,0))</f>
        <v>195</v>
      </c>
      <c r="AC2441" s="24">
        <f t="shared" si="1416"/>
        <v>0</v>
      </c>
      <c r="AD2441" s="24">
        <f>IFNA(VLOOKUP(A2441,'BUSINESS processed'!A2441:J5131,8,0))</f>
        <v>184</v>
      </c>
      <c r="AE2441" s="24">
        <f>IFNA(VLOOKUP(A2441,'BUSINESS processed'!A2441:J5131,9,0))</f>
        <v>0.081</v>
      </c>
      <c r="AF2441" s="27">
        <f>IFNA(VLOOKUP(A2441,'BUSINESS processed'!A2441:J5131,10,0))</f>
        <v>0.374</v>
      </c>
      <c r="AG2441" s="26"/>
      <c r="AH2441" s="26"/>
      <c r="AI2441" s="26"/>
      <c r="AJ2441" s="26"/>
      <c r="AK2441" s="26"/>
      <c r="AL2441" s="26"/>
      <c r="AM2441" s="26"/>
      <c r="AN2441" s="26"/>
      <c r="AO2441" s="26"/>
      <c r="AP2441" s="26"/>
      <c r="AQ2441" s="26"/>
      <c r="AR2441" s="26"/>
      <c r="AS2441" s="26"/>
      <c r="AT2441" s="26"/>
      <c r="AU2441" s="26"/>
      <c r="AV2441" s="26"/>
      <c r="AW2441" s="26"/>
      <c r="AX2441" s="26"/>
      <c r="AY2441" s="26"/>
      <c r="AZ2441" s="26"/>
      <c r="BA2441" s="26"/>
      <c r="BB2441" s="26"/>
      <c r="BC2441" s="26"/>
      <c r="BD2441" s="26"/>
      <c r="BE2441" s="26"/>
      <c r="BF2441" s="26"/>
      <c r="BG2441" s="26"/>
      <c r="BH2441" s="26"/>
    </row>
    <row r="2442">
      <c r="A2442" s="18" t="str">
        <f t="shared" si="1"/>
        <v>The Americas_Haiti-The Americas_2010</v>
      </c>
      <c r="B2442" s="19" t="s">
        <v>258</v>
      </c>
      <c r="C2442" s="20" t="s">
        <v>283</v>
      </c>
      <c r="D2442" s="21" t="s">
        <v>89</v>
      </c>
      <c r="E2442" s="22">
        <v>6.622541529E9</v>
      </c>
      <c r="F2442" s="22">
        <f t="shared" si="2"/>
        <v>669.1869295</v>
      </c>
      <c r="G2442" s="23">
        <v>0.067</v>
      </c>
      <c r="H2442" s="23">
        <v>45.0</v>
      </c>
      <c r="I2442" s="23">
        <v>0.175</v>
      </c>
      <c r="J2442" s="24">
        <f>IFNA(VLOOKUP(A2442,'ENERGY processed'!$A$2:$H$2692,7,0),"")</f>
        <v>2263.5</v>
      </c>
      <c r="K2442" s="24">
        <f t="shared" si="3"/>
        <v>0.0002287195344</v>
      </c>
      <c r="L2442" s="24">
        <f>IFNA(VLOOKUP(A2442,'ENERGY processed'!$A$2:$H$2692,8,0),"")</f>
        <v>1780</v>
      </c>
      <c r="M2442" s="24">
        <f t="shared" si="5"/>
        <v>0.0001798633847</v>
      </c>
      <c r="N2442" s="24">
        <f>IFNA(VLOOKUP(A2442,'HUMAN RESOURCES processed'!$A$2:$M$2692,5,0))</f>
        <v>0.027</v>
      </c>
      <c r="O2442" s="24">
        <f>IFNA(VLOOKUP(A2442,'HUMAN RESOURCES processed'!$A$2:$M$2692,6,0))</f>
        <v>0.073</v>
      </c>
      <c r="P2442" s="24">
        <f>IFNA(VLOOKUP(A2442,'HUMAN RESOURCES processed'!$A$2:$M$2692,7,0))</f>
        <v>64</v>
      </c>
      <c r="Q2442" s="24">
        <f>IFNA(VLOOKUP(A2442,'HUMAN RESOURCES processed'!$A$2:$M$2692,8,0))</f>
        <v>60</v>
      </c>
      <c r="R2442" s="24">
        <f t="shared" si="6"/>
        <v>62</v>
      </c>
      <c r="S2442" s="24">
        <f>IFNA(VLOOKUP(A2442,'HUMAN RESOURCES processed'!$A$2:$M$2692,9,0))</f>
        <v>0.362</v>
      </c>
      <c r="T2442" s="24">
        <f>IFNA(VLOOKUP(A2442,'HUMAN RESOURCES processed'!$A$2:$M$2692,10,0))</f>
        <v>0.594</v>
      </c>
      <c r="U2442" s="24">
        <f>IFNA(VLOOKUP(A2442,'HUMAN RESOURCES processed'!$A$2:$M$2692,11,0))</f>
        <v>0.045</v>
      </c>
      <c r="V2442" s="24">
        <f>IFNA(VLOOKUP(A2442,'HUMAN RESOURCES processed'!$A$2:$M$2692,12,0))</f>
        <v>9896400</v>
      </c>
      <c r="W2442" s="24">
        <f>IFNA(VLOOKUP(A2442,'HUMAN RESOURCES processed'!$A$2:$M$2692,13,0))</f>
        <v>0.52</v>
      </c>
      <c r="X2442" s="24">
        <f>IFNA(VLOOKUP(A2442,'TOURISM processed'!$A$2:$F$2692,5,0))</f>
        <v>169000000</v>
      </c>
      <c r="Y2442" s="24">
        <f>IFNA(VLOOKUP(A2442,'TOURISM processed'!$A$2:$F$2692,6,0))</f>
        <v>431000000</v>
      </c>
      <c r="Z2442" s="24">
        <f t="shared" si="7"/>
        <v>43.55119033</v>
      </c>
      <c r="AA2442" s="24">
        <f>IFNA(VLOOKUP(A2442,'BUSINESS processed'!A2442:J5132,5,0))</f>
        <v>0.404</v>
      </c>
      <c r="AB2442" s="24">
        <f>IFNA(VLOOKUP(A2442,'BUSINESS processed'!A2442:J5132,6,0))</f>
        <v>105</v>
      </c>
      <c r="AC2442" s="24">
        <f t="shared" si="1416"/>
        <v>0</v>
      </c>
      <c r="AD2442" s="24">
        <f>IFNA(VLOOKUP(A2442,'BUSINESS processed'!A2442:J5132,8,0))</f>
        <v>184</v>
      </c>
      <c r="AE2442" s="24">
        <f>IFNA(VLOOKUP(A2442,'BUSINESS processed'!A2442:J5132,9,0))</f>
        <v>0.084</v>
      </c>
      <c r="AF2442" s="27">
        <f>IFNA(VLOOKUP(A2442,'BUSINESS processed'!A2442:J5132,10,0))</f>
        <v>0.404</v>
      </c>
      <c r="AG2442" s="26"/>
      <c r="AH2442" s="26"/>
      <c r="AI2442" s="26"/>
      <c r="AJ2442" s="26"/>
      <c r="AK2442" s="26"/>
      <c r="AL2442" s="26"/>
      <c r="AM2442" s="26"/>
      <c r="AN2442" s="26"/>
      <c r="AO2442" s="26"/>
      <c r="AP2442" s="26"/>
      <c r="AQ2442" s="26"/>
      <c r="AR2442" s="26"/>
      <c r="AS2442" s="26"/>
      <c r="AT2442" s="26"/>
      <c r="AU2442" s="26"/>
      <c r="AV2442" s="26"/>
      <c r="AW2442" s="26"/>
      <c r="AX2442" s="26"/>
      <c r="AY2442" s="26"/>
      <c r="AZ2442" s="26"/>
      <c r="BA2442" s="26"/>
      <c r="BB2442" s="26"/>
      <c r="BC2442" s="26"/>
      <c r="BD2442" s="26"/>
      <c r="BE2442" s="26"/>
      <c r="BF2442" s="26"/>
      <c r="BG2442" s="26"/>
      <c r="BH2442" s="26"/>
    </row>
    <row r="2443">
      <c r="A2443" s="18" t="str">
        <f t="shared" si="1"/>
        <v>The Americas_Haiti-The Americas_2011</v>
      </c>
      <c r="B2443" s="19" t="s">
        <v>258</v>
      </c>
      <c r="C2443" s="20" t="s">
        <v>283</v>
      </c>
      <c r="D2443" s="21" t="s">
        <v>90</v>
      </c>
      <c r="E2443" s="22">
        <v>7.51683416E9</v>
      </c>
      <c r="F2443" s="22">
        <f t="shared" si="2"/>
        <v>749.2211755</v>
      </c>
      <c r="G2443" s="23">
        <v>0.085</v>
      </c>
      <c r="H2443" s="23">
        <v>62.0</v>
      </c>
      <c r="I2443" s="23">
        <v>0.116</v>
      </c>
      <c r="J2443" s="24">
        <f>IFNA(VLOOKUP(A2443,'ENERGY processed'!$A$2:$H$2692,7,0),"")</f>
        <v>2645</v>
      </c>
      <c r="K2443" s="24">
        <f t="shared" si="3"/>
        <v>0.0002636335946</v>
      </c>
      <c r="L2443" s="24">
        <f>IFNA(VLOOKUP(A2443,'ENERGY processed'!$A$2:$H$2692,8,0),"")</f>
        <v>2112</v>
      </c>
      <c r="M2443" s="24">
        <f t="shared" si="5"/>
        <v>0.0002105081859</v>
      </c>
      <c r="N2443" s="24">
        <f>IFNA(VLOOKUP(A2443,'HUMAN RESOURCES processed'!$A$2:$M$2692,5,0))</f>
        <v>0.026</v>
      </c>
      <c r="O2443" s="24">
        <f>IFNA(VLOOKUP(A2443,'HUMAN RESOURCES processed'!$A$2:$M$2692,6,0))</f>
        <v>0.057</v>
      </c>
      <c r="P2443" s="24">
        <f>IFNA(VLOOKUP(A2443,'HUMAN RESOURCES processed'!$A$2:$M$2692,7,0))</f>
        <v>64</v>
      </c>
      <c r="Q2443" s="24">
        <f>IFNA(VLOOKUP(A2443,'HUMAN RESOURCES processed'!$A$2:$M$2692,8,0))</f>
        <v>61</v>
      </c>
      <c r="R2443" s="24">
        <f t="shared" si="6"/>
        <v>62.5</v>
      </c>
      <c r="S2443" s="24">
        <f>IFNA(VLOOKUP(A2443,'HUMAN RESOURCES processed'!$A$2:$M$2692,9,0))</f>
        <v>0.358</v>
      </c>
      <c r="T2443" s="24">
        <f>IFNA(VLOOKUP(A2443,'HUMAN RESOURCES processed'!$A$2:$M$2692,10,0))</f>
        <v>0.598</v>
      </c>
      <c r="U2443" s="24">
        <f>IFNA(VLOOKUP(A2443,'HUMAN RESOURCES processed'!$A$2:$M$2692,11,0))</f>
        <v>0.045</v>
      </c>
      <c r="V2443" s="24">
        <f>IFNA(VLOOKUP(A2443,'HUMAN RESOURCES processed'!$A$2:$M$2692,12,0))</f>
        <v>10032864</v>
      </c>
      <c r="W2443" s="24">
        <f>IFNA(VLOOKUP(A2443,'HUMAN RESOURCES processed'!$A$2:$M$2692,13,0))</f>
        <v>0.535</v>
      </c>
      <c r="X2443" s="24">
        <f>IFNA(VLOOKUP(A2443,'TOURISM processed'!$A$2:$F$2692,5,0))</f>
        <v>162000000</v>
      </c>
      <c r="Y2443" s="24">
        <f>IFNA(VLOOKUP(A2443,'TOURISM processed'!$A$2:$F$2692,6,0))</f>
        <v>458000000</v>
      </c>
      <c r="Z2443" s="24">
        <f t="shared" si="7"/>
        <v>45.64997592</v>
      </c>
      <c r="AA2443" s="24">
        <f>IFNA(VLOOKUP(A2443,'BUSINESS processed'!A2443:J5133,5,0))</f>
        <v>0.404</v>
      </c>
      <c r="AB2443" s="24">
        <f>IFNA(VLOOKUP(A2443,'BUSINESS processed'!A2443:J5133,6,0))</f>
        <v>105</v>
      </c>
      <c r="AC2443" s="24">
        <f t="shared" si="1416"/>
        <v>0</v>
      </c>
      <c r="AD2443" s="24">
        <f>IFNA(VLOOKUP(A2443,'BUSINESS processed'!A2443:J5133,8,0))</f>
        <v>184</v>
      </c>
      <c r="AE2443" s="24">
        <f>IFNA(VLOOKUP(A2443,'BUSINESS processed'!A2443:J5133,9,0))</f>
        <v>0.09</v>
      </c>
      <c r="AF2443" s="27">
        <f>IFNA(VLOOKUP(A2443,'BUSINESS processed'!A2443:J5133,10,0))</f>
        <v>0.419</v>
      </c>
      <c r="AG2443" s="26"/>
      <c r="AH2443" s="26"/>
      <c r="AI2443" s="26"/>
      <c r="AJ2443" s="26"/>
      <c r="AK2443" s="26"/>
      <c r="AL2443" s="26"/>
      <c r="AM2443" s="26"/>
      <c r="AN2443" s="26"/>
      <c r="AO2443" s="26"/>
      <c r="AP2443" s="26"/>
      <c r="AQ2443" s="26"/>
      <c r="AR2443" s="26"/>
      <c r="AS2443" s="26"/>
      <c r="AT2443" s="26"/>
      <c r="AU2443" s="26"/>
      <c r="AV2443" s="26"/>
      <c r="AW2443" s="26"/>
      <c r="AX2443" s="26"/>
      <c r="AY2443" s="26"/>
      <c r="AZ2443" s="26"/>
      <c r="BA2443" s="26"/>
      <c r="BB2443" s="26"/>
      <c r="BC2443" s="26"/>
      <c r="BD2443" s="26"/>
      <c r="BE2443" s="26"/>
      <c r="BF2443" s="26"/>
      <c r="BG2443" s="26"/>
      <c r="BH2443" s="26"/>
    </row>
    <row r="2444">
      <c r="A2444" s="18" t="str">
        <f t="shared" si="1"/>
        <v>The Americas_Haiti-The Americas_2012</v>
      </c>
      <c r="B2444" s="19" t="s">
        <v>258</v>
      </c>
      <c r="C2444" s="20" t="s">
        <v>283</v>
      </c>
      <c r="D2444" s="21" t="s">
        <v>91</v>
      </c>
      <c r="E2444" s="22">
        <v>7.890216508E9</v>
      </c>
      <c r="F2444" s="22">
        <f t="shared" si="2"/>
        <v>775.5446241</v>
      </c>
      <c r="G2444" s="23">
        <v>0.064</v>
      </c>
      <c r="H2444" s="23">
        <v>53.0</v>
      </c>
      <c r="I2444" s="23">
        <v>0.089</v>
      </c>
      <c r="J2444" s="24">
        <f>IF(AND( C2444=C2443,D2444&gt;D2443),J2443,"")</f>
        <v>2645</v>
      </c>
      <c r="K2444" s="24">
        <f t="shared" si="3"/>
        <v>0.00025998216</v>
      </c>
      <c r="L2444" s="24">
        <f t="shared" ref="L2444:L2446" si="1418">IF(AND(C2444=C2443,C2444&gt;C2443),C2443,0)</f>
        <v>0</v>
      </c>
      <c r="M2444" s="24">
        <f t="shared" si="5"/>
        <v>0</v>
      </c>
      <c r="N2444" s="24">
        <f>IFNA(VLOOKUP(A2444,'HUMAN RESOURCES processed'!$A$2:$M$2692,5,0))</f>
        <v>0.026</v>
      </c>
      <c r="O2444" s="24">
        <f>IFNA(VLOOKUP(A2444,'HUMAN RESOURCES processed'!$A$2:$M$2692,6,0))</f>
        <v>0.056</v>
      </c>
      <c r="P2444" s="24">
        <f>IFNA(VLOOKUP(A2444,'HUMAN RESOURCES processed'!$A$2:$M$2692,7,0))</f>
        <v>65</v>
      </c>
      <c r="Q2444" s="24">
        <f>IFNA(VLOOKUP(A2444,'HUMAN RESOURCES processed'!$A$2:$M$2692,8,0))</f>
        <v>61</v>
      </c>
      <c r="R2444" s="24">
        <f t="shared" si="6"/>
        <v>63</v>
      </c>
      <c r="S2444" s="24">
        <f>IFNA(VLOOKUP(A2444,'HUMAN RESOURCES processed'!$A$2:$M$2692,9,0))</f>
        <v>0.354</v>
      </c>
      <c r="T2444" s="24">
        <f>IFNA(VLOOKUP(A2444,'HUMAN RESOURCES processed'!$A$2:$M$2692,10,0))</f>
        <v>0.601</v>
      </c>
      <c r="U2444" s="24">
        <f>IFNA(VLOOKUP(A2444,'HUMAN RESOURCES processed'!$A$2:$M$2692,11,0))</f>
        <v>0.045</v>
      </c>
      <c r="V2444" s="24">
        <f>IFNA(VLOOKUP(A2444,'HUMAN RESOURCES processed'!$A$2:$M$2692,12,0))</f>
        <v>10173775</v>
      </c>
      <c r="W2444" s="24">
        <f>IFNA(VLOOKUP(A2444,'HUMAN RESOURCES processed'!$A$2:$M$2692,13,0))</f>
        <v>0.548</v>
      </c>
      <c r="X2444" s="24">
        <f>IFNA(VLOOKUP(A2444,'TOURISM processed'!$A$2:$F$2692,5,0))</f>
        <v>170000000</v>
      </c>
      <c r="Y2444" s="24">
        <f>IFNA(VLOOKUP(A2444,'TOURISM processed'!$A$2:$F$2692,6,0))</f>
        <v>474000000</v>
      </c>
      <c r="Z2444" s="24">
        <f t="shared" si="7"/>
        <v>46.59037575</v>
      </c>
      <c r="AA2444" s="24">
        <f>IFNA(VLOOKUP(A2444,'BUSINESS processed'!A2444:J5134,5,0))</f>
        <v>0.404</v>
      </c>
      <c r="AB2444" s="24">
        <f>IFNA(VLOOKUP(A2444,'BUSINESS processed'!A2444:J5134,6,0))</f>
        <v>105</v>
      </c>
      <c r="AC2444" s="24">
        <f>IFNA(VLOOKUP(A2444,'BUSINESS processed'!A2444:J5134,7,0))</f>
        <v>177</v>
      </c>
      <c r="AD2444" s="24">
        <f>IFNA(VLOOKUP(A2444,'BUSINESS processed'!A2444:J5134,8,0))</f>
        <v>184</v>
      </c>
      <c r="AE2444" s="24">
        <f>IFNA(VLOOKUP(A2444,'BUSINESS processed'!A2444:J5134,9,0))</f>
        <v>0.098</v>
      </c>
      <c r="AF2444" s="27">
        <f>IFNA(VLOOKUP(A2444,'BUSINESS processed'!A2444:J5134,10,0))</f>
        <v>0.599</v>
      </c>
      <c r="AG2444" s="26"/>
      <c r="AH2444" s="26"/>
      <c r="AI2444" s="26"/>
      <c r="AJ2444" s="26"/>
      <c r="AK2444" s="26"/>
      <c r="AL2444" s="26"/>
      <c r="AM2444" s="26"/>
      <c r="AN2444" s="26"/>
      <c r="AO2444" s="26"/>
      <c r="AP2444" s="26"/>
      <c r="AQ2444" s="26"/>
      <c r="AR2444" s="26"/>
      <c r="AS2444" s="26"/>
      <c r="AT2444" s="26"/>
      <c r="AU2444" s="26"/>
      <c r="AV2444" s="26"/>
      <c r="AW2444" s="26"/>
      <c r="AX2444" s="26"/>
      <c r="AY2444" s="26"/>
      <c r="AZ2444" s="26"/>
      <c r="BA2444" s="26"/>
      <c r="BB2444" s="26"/>
      <c r="BC2444" s="26"/>
      <c r="BD2444" s="26"/>
      <c r="BE2444" s="26"/>
      <c r="BF2444" s="26"/>
      <c r="BG2444" s="26"/>
      <c r="BH2444" s="26"/>
    </row>
    <row r="2445">
      <c r="A2445" s="18" t="str">
        <f t="shared" si="1"/>
        <v>The Americas_Honduras-The Americas_2000</v>
      </c>
      <c r="B2445" s="19" t="s">
        <v>258</v>
      </c>
      <c r="C2445" s="20" t="s">
        <v>284</v>
      </c>
      <c r="D2445" s="21" t="s">
        <v>70</v>
      </c>
      <c r="E2445" s="22">
        <v>7.105529647E9</v>
      </c>
      <c r="F2445" s="22">
        <f t="shared" si="2"/>
        <v>1139.517302</v>
      </c>
      <c r="G2445" s="23">
        <v>0.066</v>
      </c>
      <c r="H2445" s="23">
        <v>76.0</v>
      </c>
      <c r="I2445" s="23">
        <v>0.268</v>
      </c>
      <c r="J2445" s="24">
        <f>IF(AND( C2445=C2444,D2445&gt;D2444),J2444,0)</f>
        <v>0</v>
      </c>
      <c r="K2445" s="24">
        <f t="shared" si="3"/>
        <v>0</v>
      </c>
      <c r="L2445" s="24">
        <f t="shared" si="1418"/>
        <v>0</v>
      </c>
      <c r="M2445" s="24">
        <f t="shared" si="5"/>
        <v>0</v>
      </c>
      <c r="N2445" s="24">
        <f>IFNA(VLOOKUP(A2445,'HUMAN RESOURCES processed'!$A$2:$M$2692,5,0))</f>
        <v>0.032</v>
      </c>
      <c r="O2445" s="24">
        <f>IFNA(VLOOKUP(A2445,'HUMAN RESOURCES processed'!$A$2:$M$2692,6,0))</f>
        <v>0.031</v>
      </c>
      <c r="P2445" s="24">
        <f>IFNA(VLOOKUP(A2445,'HUMAN RESOURCES processed'!$A$2:$M$2692,7,0))</f>
        <v>73</v>
      </c>
      <c r="Q2445" s="24">
        <f>IFNA(VLOOKUP(A2445,'HUMAN RESOURCES processed'!$A$2:$M$2692,8,0))</f>
        <v>68</v>
      </c>
      <c r="R2445" s="24">
        <f t="shared" si="6"/>
        <v>70.5</v>
      </c>
      <c r="S2445" s="24">
        <f>IFNA(VLOOKUP(A2445,'HUMAN RESOURCES processed'!$A$2:$M$2692,9,0))</f>
        <v>0.424</v>
      </c>
      <c r="T2445" s="24">
        <f>IFNA(VLOOKUP(A2445,'HUMAN RESOURCES processed'!$A$2:$M$2692,10,0))</f>
        <v>0.537</v>
      </c>
      <c r="U2445" s="24">
        <f>IFNA(VLOOKUP(A2445,'HUMAN RESOURCES processed'!$A$2:$M$2692,11,0))</f>
        <v>0.039</v>
      </c>
      <c r="V2445" s="24">
        <f>IFNA(VLOOKUP(A2445,'HUMAN RESOURCES processed'!$A$2:$M$2692,12,0))</f>
        <v>6235561</v>
      </c>
      <c r="W2445" s="24">
        <f>IFNA(VLOOKUP(A2445,'HUMAN RESOURCES processed'!$A$2:$M$2692,13,0))</f>
        <v>0.455</v>
      </c>
      <c r="X2445" s="24">
        <f>IFNA(VLOOKUP(A2445,'TOURISM processed'!$A$2:$F$2692,5,0))</f>
        <v>263000000</v>
      </c>
      <c r="Y2445" s="24">
        <f>IFNA(VLOOKUP(A2445,'TOURISM processed'!$A$2:$F$2692,6,0))</f>
        <v>198000000</v>
      </c>
      <c r="Z2445" s="24">
        <f t="shared" si="7"/>
        <v>31.75335788</v>
      </c>
      <c r="AA2445" s="24">
        <f t="shared" ref="AA2445:AA2449" si="1419">IF(AND(C2445=C2444,D2445&gt;D2444),AA2444,0)</f>
        <v>0</v>
      </c>
      <c r="AB2445" s="24">
        <f t="shared" ref="AB2445:AB2447" si="1420">IF(AND(C2445=C2444,D2445&gt;D2444),AB2444,0)</f>
        <v>0</v>
      </c>
      <c r="AC2445" s="24">
        <f t="shared" ref="AC2445:AC2456" si="1421">IF(AND(C2445=C2444,D2445&gt;D2444),AC2444,0)</f>
        <v>0</v>
      </c>
      <c r="AD2445" s="24">
        <f t="shared" ref="AD2445:AD2449" si="1422">IF(AND(C2445=C2444,D2445&gt;D2444),AD2444,0)</f>
        <v>0</v>
      </c>
      <c r="AE2445" s="24">
        <f>IFNA(VLOOKUP(A2445,'BUSINESS processed'!A2445:J5135,9,0))</f>
        <v>0.012</v>
      </c>
      <c r="AF2445" s="27">
        <f>IFNA(VLOOKUP(A2445,'BUSINESS processed'!A2445:J5135,10,0))</f>
        <v>0.025</v>
      </c>
      <c r="AG2445" s="26"/>
      <c r="AH2445" s="26"/>
      <c r="AI2445" s="26"/>
      <c r="AJ2445" s="26"/>
      <c r="AK2445" s="26"/>
      <c r="AL2445" s="26"/>
      <c r="AM2445" s="26"/>
      <c r="AN2445" s="26"/>
      <c r="AO2445" s="26"/>
      <c r="AP2445" s="26"/>
      <c r="AQ2445" s="26"/>
      <c r="AR2445" s="26"/>
      <c r="AS2445" s="26"/>
      <c r="AT2445" s="26"/>
      <c r="AU2445" s="26"/>
      <c r="AV2445" s="26"/>
      <c r="AW2445" s="26"/>
      <c r="AX2445" s="26"/>
      <c r="AY2445" s="26"/>
      <c r="AZ2445" s="26"/>
      <c r="BA2445" s="26"/>
      <c r="BB2445" s="26"/>
      <c r="BC2445" s="26"/>
      <c r="BD2445" s="26"/>
      <c r="BE2445" s="26"/>
      <c r="BF2445" s="26"/>
      <c r="BG2445" s="26"/>
      <c r="BH2445" s="26"/>
    </row>
    <row r="2446">
      <c r="A2446" s="18" t="str">
        <f t="shared" si="1"/>
        <v>The Americas_Honduras-The Americas_2001</v>
      </c>
      <c r="B2446" s="19" t="s">
        <v>258</v>
      </c>
      <c r="C2446" s="20" t="s">
        <v>284</v>
      </c>
      <c r="D2446" s="21" t="s">
        <v>71</v>
      </c>
      <c r="E2446" s="22">
        <v>7.566517572E9</v>
      </c>
      <c r="F2446" s="22">
        <f t="shared" si="2"/>
        <v>1188.761983</v>
      </c>
      <c r="G2446" s="23">
        <v>0.069</v>
      </c>
      <c r="H2446" s="23">
        <v>83.0</v>
      </c>
      <c r="I2446" s="23">
        <v>0.238</v>
      </c>
      <c r="J2446" s="24">
        <f>IFNA(VLOOKUP(A2446,'ENERGY processed'!$A$2:$H$2692,7,0),"")</f>
        <v>4740</v>
      </c>
      <c r="K2446" s="24">
        <f t="shared" si="3"/>
        <v>0.0007446928849</v>
      </c>
      <c r="L2446" s="24">
        <f t="shared" si="1418"/>
        <v>0</v>
      </c>
      <c r="M2446" s="24">
        <f t="shared" si="5"/>
        <v>0</v>
      </c>
      <c r="N2446" s="24">
        <f>IFNA(VLOOKUP(A2446,'HUMAN RESOURCES processed'!$A$2:$M$2692,5,0))</f>
        <v>0.031</v>
      </c>
      <c r="O2446" s="24">
        <f>IFNA(VLOOKUP(A2446,'HUMAN RESOURCES processed'!$A$2:$M$2692,6,0))</f>
        <v>0.03</v>
      </c>
      <c r="P2446" s="24">
        <f>IFNA(VLOOKUP(A2446,'HUMAN RESOURCES processed'!$A$2:$M$2692,7,0))</f>
        <v>73</v>
      </c>
      <c r="Q2446" s="24">
        <f>IFNA(VLOOKUP(A2446,'HUMAN RESOURCES processed'!$A$2:$M$2692,8,0))</f>
        <v>68</v>
      </c>
      <c r="R2446" s="24">
        <f t="shared" si="6"/>
        <v>70.5</v>
      </c>
      <c r="S2446" s="24">
        <f>IFNA(VLOOKUP(A2446,'HUMAN RESOURCES processed'!$A$2:$M$2692,9,0))</f>
        <v>0.419</v>
      </c>
      <c r="T2446" s="24">
        <f>IFNA(VLOOKUP(A2446,'HUMAN RESOURCES processed'!$A$2:$M$2692,10,0))</f>
        <v>0.541</v>
      </c>
      <c r="U2446" s="24">
        <f>IFNA(VLOOKUP(A2446,'HUMAN RESOURCES processed'!$A$2:$M$2692,11,0))</f>
        <v>0.04</v>
      </c>
      <c r="V2446" s="24">
        <f>IFNA(VLOOKUP(A2446,'HUMAN RESOURCES processed'!$A$2:$M$2692,12,0))</f>
        <v>6365040</v>
      </c>
      <c r="W2446" s="24">
        <f>IFNA(VLOOKUP(A2446,'HUMAN RESOURCES processed'!$A$2:$M$2692,13,0))</f>
        <v>0.46</v>
      </c>
      <c r="X2446" s="24">
        <f>IFNA(VLOOKUP(A2446,'TOURISM processed'!$A$2:$F$2692,5,0))</f>
        <v>260000000</v>
      </c>
      <c r="Y2446" s="24">
        <f>IFNA(VLOOKUP(A2446,'TOURISM processed'!$A$2:$F$2692,6,0))</f>
        <v>205000000</v>
      </c>
      <c r="Z2446" s="24">
        <f t="shared" si="7"/>
        <v>32.20718173</v>
      </c>
      <c r="AA2446" s="24">
        <f t="shared" si="1419"/>
        <v>0</v>
      </c>
      <c r="AB2446" s="24">
        <f t="shared" si="1420"/>
        <v>0</v>
      </c>
      <c r="AC2446" s="24">
        <f t="shared" si="1421"/>
        <v>0</v>
      </c>
      <c r="AD2446" s="24">
        <f t="shared" si="1422"/>
        <v>0</v>
      </c>
      <c r="AE2446" s="24">
        <f>IFNA(VLOOKUP(A2446,'BUSINESS processed'!A2446:J5136,9,0))</f>
        <v>0.014</v>
      </c>
      <c r="AF2446" s="27">
        <f>IFNA(VLOOKUP(A2446,'BUSINESS processed'!A2446:J5136,10,0))</f>
        <v>0.037</v>
      </c>
      <c r="AG2446" s="26"/>
      <c r="AH2446" s="26"/>
      <c r="AI2446" s="26"/>
      <c r="AJ2446" s="26"/>
      <c r="AK2446" s="26"/>
      <c r="AL2446" s="26"/>
      <c r="AM2446" s="26"/>
      <c r="AN2446" s="26"/>
      <c r="AO2446" s="26"/>
      <c r="AP2446" s="26"/>
      <c r="AQ2446" s="26"/>
      <c r="AR2446" s="26"/>
      <c r="AS2446" s="26"/>
      <c r="AT2446" s="26"/>
      <c r="AU2446" s="26"/>
      <c r="AV2446" s="26"/>
      <c r="AW2446" s="26"/>
      <c r="AX2446" s="26"/>
      <c r="AY2446" s="26"/>
      <c r="AZ2446" s="26"/>
      <c r="BA2446" s="26"/>
      <c r="BB2446" s="26"/>
      <c r="BC2446" s="26"/>
      <c r="BD2446" s="26"/>
      <c r="BE2446" s="26"/>
      <c r="BF2446" s="26"/>
      <c r="BG2446" s="26"/>
      <c r="BH2446" s="26"/>
    </row>
    <row r="2447">
      <c r="A2447" s="18" t="str">
        <f t="shared" si="1"/>
        <v>The Americas_Honduras-The Americas_2002</v>
      </c>
      <c r="B2447" s="19" t="s">
        <v>258</v>
      </c>
      <c r="C2447" s="20" t="s">
        <v>284</v>
      </c>
      <c r="D2447" s="21" t="s">
        <v>72</v>
      </c>
      <c r="E2447" s="22">
        <v>7.776459964E9</v>
      </c>
      <c r="F2447" s="22">
        <f t="shared" si="2"/>
        <v>1197.151816</v>
      </c>
      <c r="G2447" s="23">
        <v>0.073</v>
      </c>
      <c r="H2447" s="23">
        <v>88.0</v>
      </c>
      <c r="I2447" s="23">
        <v>0.227</v>
      </c>
      <c r="J2447" s="24">
        <f>IFNA(VLOOKUP(A2447,'ENERGY processed'!$A$2:$H$2692,7,0),"")</f>
        <v>4567</v>
      </c>
      <c r="K2447" s="24">
        <f t="shared" si="3"/>
        <v>0.0007030695676</v>
      </c>
      <c r="L2447" s="24">
        <f>IFNA(VLOOKUP(A2447,'ENERGY processed'!$A$2:$H$2692,8,0),"")</f>
        <v>8108</v>
      </c>
      <c r="M2447" s="24">
        <f t="shared" si="5"/>
        <v>0.001248190947</v>
      </c>
      <c r="N2447" s="24">
        <f>IFNA(VLOOKUP(A2447,'HUMAN RESOURCES processed'!$A$2:$M$2692,5,0))</f>
        <v>0.03</v>
      </c>
      <c r="O2447" s="24">
        <f>IFNA(VLOOKUP(A2447,'HUMAN RESOURCES processed'!$A$2:$M$2692,6,0))</f>
        <v>0.029</v>
      </c>
      <c r="P2447" s="24">
        <f>IFNA(VLOOKUP(A2447,'HUMAN RESOURCES processed'!$A$2:$M$2692,7,0))</f>
        <v>73</v>
      </c>
      <c r="Q2447" s="24">
        <f>IFNA(VLOOKUP(A2447,'HUMAN RESOURCES processed'!$A$2:$M$2692,8,0))</f>
        <v>69</v>
      </c>
      <c r="R2447" s="24">
        <f t="shared" si="6"/>
        <v>71</v>
      </c>
      <c r="S2447" s="24">
        <f>IFNA(VLOOKUP(A2447,'HUMAN RESOURCES processed'!$A$2:$M$2692,9,0))</f>
        <v>0.414</v>
      </c>
      <c r="T2447" s="24">
        <f>IFNA(VLOOKUP(A2447,'HUMAN RESOURCES processed'!$A$2:$M$2692,10,0))</f>
        <v>0.545</v>
      </c>
      <c r="U2447" s="24">
        <f>IFNA(VLOOKUP(A2447,'HUMAN RESOURCES processed'!$A$2:$M$2692,11,0))</f>
        <v>0.04</v>
      </c>
      <c r="V2447" s="24">
        <f>IFNA(VLOOKUP(A2447,'HUMAN RESOURCES processed'!$A$2:$M$2692,12,0))</f>
        <v>6495801</v>
      </c>
      <c r="W2447" s="24">
        <f>IFNA(VLOOKUP(A2447,'HUMAN RESOURCES processed'!$A$2:$M$2692,13,0))</f>
        <v>0.466</v>
      </c>
      <c r="X2447" s="24">
        <f>IFNA(VLOOKUP(A2447,'TOURISM processed'!$A$2:$F$2692,5,0))</f>
        <v>305000000</v>
      </c>
      <c r="Y2447" s="24">
        <f>IFNA(VLOOKUP(A2447,'TOURISM processed'!$A$2:$F$2692,6,0))</f>
        <v>221000000</v>
      </c>
      <c r="Z2447" s="24">
        <f t="shared" si="7"/>
        <v>34.0219782</v>
      </c>
      <c r="AA2447" s="24">
        <f t="shared" si="1419"/>
        <v>0</v>
      </c>
      <c r="AB2447" s="24">
        <f t="shared" si="1420"/>
        <v>0</v>
      </c>
      <c r="AC2447" s="24">
        <f t="shared" si="1421"/>
        <v>0</v>
      </c>
      <c r="AD2447" s="24">
        <f t="shared" si="1422"/>
        <v>0</v>
      </c>
      <c r="AE2447" s="24">
        <f>IFNA(VLOOKUP(A2447,'BUSINESS processed'!A2447:J5137,9,0))</f>
        <v>0.026</v>
      </c>
      <c r="AF2447" s="27">
        <f>IFNA(VLOOKUP(A2447,'BUSINESS processed'!A2447:J5137,10,0))</f>
        <v>0.05</v>
      </c>
      <c r="AG2447" s="26"/>
      <c r="AH2447" s="26"/>
      <c r="AI2447" s="26"/>
      <c r="AJ2447" s="26"/>
      <c r="AK2447" s="26"/>
      <c r="AL2447" s="26"/>
      <c r="AM2447" s="26"/>
      <c r="AN2447" s="26"/>
      <c r="AO2447" s="26"/>
      <c r="AP2447" s="26"/>
      <c r="AQ2447" s="26"/>
      <c r="AR2447" s="26"/>
      <c r="AS2447" s="26"/>
      <c r="AT2447" s="26"/>
      <c r="AU2447" s="26"/>
      <c r="AV2447" s="26"/>
      <c r="AW2447" s="26"/>
      <c r="AX2447" s="26"/>
      <c r="AY2447" s="26"/>
      <c r="AZ2447" s="26"/>
      <c r="BA2447" s="26"/>
      <c r="BB2447" s="26"/>
      <c r="BC2447" s="26"/>
      <c r="BD2447" s="26"/>
      <c r="BE2447" s="26"/>
      <c r="BF2447" s="26"/>
      <c r="BG2447" s="26"/>
      <c r="BH2447" s="26"/>
    </row>
    <row r="2448">
      <c r="A2448" s="18" t="str">
        <f t="shared" si="1"/>
        <v>The Americas_Honduras-The Americas_2003</v>
      </c>
      <c r="B2448" s="19" t="s">
        <v>258</v>
      </c>
      <c r="C2448" s="20" t="s">
        <v>284</v>
      </c>
      <c r="D2448" s="21" t="s">
        <v>74</v>
      </c>
      <c r="E2448" s="22">
        <v>8.14029408E9</v>
      </c>
      <c r="F2448" s="22">
        <f t="shared" si="2"/>
        <v>1228.135798</v>
      </c>
      <c r="G2448" s="23">
        <v>0.083</v>
      </c>
      <c r="H2448" s="23">
        <v>103.0</v>
      </c>
      <c r="I2448" s="23">
        <v>0.208</v>
      </c>
      <c r="J2448" s="24">
        <f>IFNA(VLOOKUP(A2448,'ENERGY processed'!$A$2:$H$2692,7,0),"")</f>
        <v>4453</v>
      </c>
      <c r="K2448" s="24">
        <f t="shared" si="3"/>
        <v>0.000671829378</v>
      </c>
      <c r="L2448" s="24">
        <f>IFNA(VLOOKUP(A2448,'ENERGY processed'!$A$2:$H$2692,8,0),"")</f>
        <v>7866</v>
      </c>
      <c r="M2448" s="24">
        <f t="shared" si="5"/>
        <v>0.001186752726</v>
      </c>
      <c r="N2448" s="24">
        <f>IFNA(VLOOKUP(A2448,'HUMAN RESOURCES processed'!$A$2:$M$2692,5,0))</f>
        <v>0.03</v>
      </c>
      <c r="O2448" s="24">
        <f>IFNA(VLOOKUP(A2448,'HUMAN RESOURCES processed'!$A$2:$M$2692,6,0))</f>
        <v>0.028</v>
      </c>
      <c r="P2448" s="24">
        <f>IFNA(VLOOKUP(A2448,'HUMAN RESOURCES processed'!$A$2:$M$2692,7,0))</f>
        <v>74</v>
      </c>
      <c r="Q2448" s="24">
        <f>IFNA(VLOOKUP(A2448,'HUMAN RESOURCES processed'!$A$2:$M$2692,8,0))</f>
        <v>69</v>
      </c>
      <c r="R2448" s="24">
        <f t="shared" si="6"/>
        <v>71.5</v>
      </c>
      <c r="S2448" s="24">
        <f>IFNA(VLOOKUP(A2448,'HUMAN RESOURCES processed'!$A$2:$M$2692,9,0))</f>
        <v>0.409</v>
      </c>
      <c r="T2448" s="24">
        <f>IFNA(VLOOKUP(A2448,'HUMAN RESOURCES processed'!$A$2:$M$2692,10,0))</f>
        <v>0.55</v>
      </c>
      <c r="U2448" s="24">
        <f>IFNA(VLOOKUP(A2448,'HUMAN RESOURCES processed'!$A$2:$M$2692,11,0))</f>
        <v>0.041</v>
      </c>
      <c r="V2448" s="24">
        <f>IFNA(VLOOKUP(A2448,'HUMAN RESOURCES processed'!$A$2:$M$2692,12,0))</f>
        <v>6628171</v>
      </c>
      <c r="W2448" s="24">
        <f>IFNA(VLOOKUP(A2448,'HUMAN RESOURCES processed'!$A$2:$M$2692,13,0))</f>
        <v>0.472</v>
      </c>
      <c r="X2448" s="24">
        <f>IFNA(VLOOKUP(A2448,'TOURISM processed'!$A$2:$F$2692,5,0))</f>
        <v>372000000</v>
      </c>
      <c r="Y2448" s="24">
        <f>IFNA(VLOOKUP(A2448,'TOURISM processed'!$A$2:$F$2692,6,0))</f>
        <v>274000000</v>
      </c>
      <c r="Z2448" s="24">
        <f t="shared" si="7"/>
        <v>41.33870415</v>
      </c>
      <c r="AA2448" s="24">
        <f t="shared" si="1419"/>
        <v>0</v>
      </c>
      <c r="AB2448" s="24">
        <f>IFNA(VLOOKUP(A2448,'BUSINESS processed'!A2448:J5138,6,0))</f>
        <v>62</v>
      </c>
      <c r="AC2448" s="24">
        <f t="shared" si="1421"/>
        <v>0</v>
      </c>
      <c r="AD2448" s="24">
        <f t="shared" si="1422"/>
        <v>0</v>
      </c>
      <c r="AE2448" s="24">
        <f>IFNA(VLOOKUP(A2448,'BUSINESS processed'!A2448:J5138,9,0))</f>
        <v>0.048</v>
      </c>
      <c r="AF2448" s="27">
        <f>IFNA(VLOOKUP(A2448,'BUSINESS processed'!A2448:J5138,10,0))</f>
        <v>0.057</v>
      </c>
      <c r="AG2448" s="26"/>
      <c r="AH2448" s="26"/>
      <c r="AI2448" s="26"/>
      <c r="AJ2448" s="26"/>
      <c r="AK2448" s="26"/>
      <c r="AL2448" s="26"/>
      <c r="AM2448" s="26"/>
      <c r="AN2448" s="26"/>
      <c r="AO2448" s="26"/>
      <c r="AP2448" s="26"/>
      <c r="AQ2448" s="26"/>
      <c r="AR2448" s="26"/>
      <c r="AS2448" s="26"/>
      <c r="AT2448" s="26"/>
      <c r="AU2448" s="26"/>
      <c r="AV2448" s="26"/>
      <c r="AW2448" s="26"/>
      <c r="AX2448" s="26"/>
      <c r="AY2448" s="26"/>
      <c r="AZ2448" s="26"/>
      <c r="BA2448" s="26"/>
      <c r="BB2448" s="26"/>
      <c r="BC2448" s="26"/>
      <c r="BD2448" s="26"/>
      <c r="BE2448" s="26"/>
      <c r="BF2448" s="26"/>
      <c r="BG2448" s="26"/>
      <c r="BH2448" s="26"/>
    </row>
    <row r="2449">
      <c r="A2449" s="18" t="str">
        <f t="shared" si="1"/>
        <v>The Americas_Honduras-The Americas_2004</v>
      </c>
      <c r="B2449" s="19" t="s">
        <v>258</v>
      </c>
      <c r="C2449" s="20" t="s">
        <v>284</v>
      </c>
      <c r="D2449" s="21" t="s">
        <v>83</v>
      </c>
      <c r="E2449" s="22">
        <v>8.772197585E9</v>
      </c>
      <c r="F2449" s="22">
        <f t="shared" si="2"/>
        <v>1297.196832</v>
      </c>
      <c r="G2449" s="23">
        <v>0.079</v>
      </c>
      <c r="H2449" s="23">
        <v>103.0</v>
      </c>
      <c r="I2449" s="23">
        <v>0.199</v>
      </c>
      <c r="J2449" s="24">
        <f>IFNA(VLOOKUP(A2449,'ENERGY processed'!$A$2:$H$2692,7,0),"")</f>
        <v>4648</v>
      </c>
      <c r="K2449" s="24">
        <f t="shared" si="3"/>
        <v>0.0006873272994</v>
      </c>
      <c r="L2449" s="24">
        <f>IFNA(VLOOKUP(A2449,'ENERGY processed'!$A$2:$H$2692,8,0),"")</f>
        <v>8672</v>
      </c>
      <c r="M2449" s="24">
        <f t="shared" si="5"/>
        <v>0.001282380022</v>
      </c>
      <c r="N2449" s="24">
        <f>IFNA(VLOOKUP(A2449,'HUMAN RESOURCES processed'!$A$2:$M$2692,5,0))</f>
        <v>0.029</v>
      </c>
      <c r="O2449" s="24">
        <f>IFNA(VLOOKUP(A2449,'HUMAN RESOURCES processed'!$A$2:$M$2692,6,0))</f>
        <v>0.027</v>
      </c>
      <c r="P2449" s="24">
        <f>IFNA(VLOOKUP(A2449,'HUMAN RESOURCES processed'!$A$2:$M$2692,7,0))</f>
        <v>74</v>
      </c>
      <c r="Q2449" s="24">
        <f>IFNA(VLOOKUP(A2449,'HUMAN RESOURCES processed'!$A$2:$M$2692,8,0))</f>
        <v>69</v>
      </c>
      <c r="R2449" s="24">
        <f t="shared" si="6"/>
        <v>71.5</v>
      </c>
      <c r="S2449" s="24">
        <f>IFNA(VLOOKUP(A2449,'HUMAN RESOURCES processed'!$A$2:$M$2692,9,0))</f>
        <v>0.404</v>
      </c>
      <c r="T2449" s="24">
        <f>IFNA(VLOOKUP(A2449,'HUMAN RESOURCES processed'!$A$2:$M$2692,10,0))</f>
        <v>0.555</v>
      </c>
      <c r="U2449" s="24">
        <f>IFNA(VLOOKUP(A2449,'HUMAN RESOURCES processed'!$A$2:$M$2692,11,0))</f>
        <v>0.041</v>
      </c>
      <c r="V2449" s="24">
        <f>IFNA(VLOOKUP(A2449,'HUMAN RESOURCES processed'!$A$2:$M$2692,12,0))</f>
        <v>6762426</v>
      </c>
      <c r="W2449" s="24">
        <f>IFNA(VLOOKUP(A2449,'HUMAN RESOURCES processed'!$A$2:$M$2692,13,0))</f>
        <v>0.479</v>
      </c>
      <c r="X2449" s="24">
        <f>IFNA(VLOOKUP(A2449,'TOURISM processed'!$A$2:$F$2692,5,0))</f>
        <v>420000000</v>
      </c>
      <c r="Y2449" s="24">
        <f>IFNA(VLOOKUP(A2449,'TOURISM processed'!$A$2:$F$2692,6,0))</f>
        <v>300000000</v>
      </c>
      <c r="Z2449" s="24">
        <f t="shared" si="7"/>
        <v>44.3627775</v>
      </c>
      <c r="AA2449" s="24">
        <f t="shared" si="1419"/>
        <v>0</v>
      </c>
      <c r="AB2449" s="24">
        <f>IFNA(VLOOKUP(A2449,'BUSINESS processed'!A2449:J5139,6,0))</f>
        <v>62</v>
      </c>
      <c r="AC2449" s="24">
        <f t="shared" si="1421"/>
        <v>0</v>
      </c>
      <c r="AD2449" s="24">
        <f t="shared" si="1422"/>
        <v>0</v>
      </c>
      <c r="AE2449" s="24">
        <f>IFNA(VLOOKUP(A2449,'BUSINESS processed'!A2449:J5139,9,0))</f>
        <v>0.056</v>
      </c>
      <c r="AF2449" s="27">
        <f>IFNA(VLOOKUP(A2449,'BUSINESS processed'!A2449:J5139,10,0))</f>
        <v>0.105</v>
      </c>
      <c r="AG2449" s="26"/>
      <c r="AH2449" s="26"/>
      <c r="AI2449" s="26"/>
      <c r="AJ2449" s="26"/>
      <c r="AK2449" s="26"/>
      <c r="AL2449" s="26"/>
      <c r="AM2449" s="26"/>
      <c r="AN2449" s="26"/>
      <c r="AO2449" s="26"/>
      <c r="AP2449" s="26"/>
      <c r="AQ2449" s="26"/>
      <c r="AR2449" s="26"/>
      <c r="AS2449" s="26"/>
      <c r="AT2449" s="26"/>
      <c r="AU2449" s="26"/>
      <c r="AV2449" s="26"/>
      <c r="AW2449" s="26"/>
      <c r="AX2449" s="26"/>
      <c r="AY2449" s="26"/>
      <c r="AZ2449" s="26"/>
      <c r="BA2449" s="26"/>
      <c r="BB2449" s="26"/>
      <c r="BC2449" s="26"/>
      <c r="BD2449" s="26"/>
      <c r="BE2449" s="26"/>
      <c r="BF2449" s="26"/>
      <c r="BG2449" s="26"/>
      <c r="BH2449" s="26"/>
    </row>
    <row r="2450">
      <c r="A2450" s="18" t="str">
        <f t="shared" si="1"/>
        <v>The Americas_Honduras-The Americas_2005</v>
      </c>
      <c r="B2450" s="19" t="s">
        <v>258</v>
      </c>
      <c r="C2450" s="20" t="s">
        <v>284</v>
      </c>
      <c r="D2450" s="21" t="s">
        <v>84</v>
      </c>
      <c r="E2450" s="22">
        <v>9.672006169E9</v>
      </c>
      <c r="F2450" s="22">
        <f t="shared" si="2"/>
        <v>1401.978767</v>
      </c>
      <c r="G2450" s="23">
        <v>0.077</v>
      </c>
      <c r="H2450" s="23">
        <v>109.0</v>
      </c>
      <c r="I2450" s="23">
        <v>0.188</v>
      </c>
      <c r="J2450" s="24">
        <f>IFNA(VLOOKUP(A2450,'ENERGY processed'!$A$2:$H$2692,7,0),"")</f>
        <v>3538.5</v>
      </c>
      <c r="K2450" s="24">
        <f t="shared" si="3"/>
        <v>0.0005129134309</v>
      </c>
      <c r="L2450" s="24">
        <f>IFNA(VLOOKUP(A2450,'ENERGY processed'!$A$2:$H$2692,8,0),"")</f>
        <v>6540</v>
      </c>
      <c r="M2450" s="24">
        <f t="shared" si="5"/>
        <v>0.0009479875196</v>
      </c>
      <c r="N2450" s="24">
        <f>IFNA(VLOOKUP(A2450,'HUMAN RESOURCES processed'!$A$2:$M$2692,5,0))</f>
        <v>0.029</v>
      </c>
      <c r="O2450" s="24">
        <f>IFNA(VLOOKUP(A2450,'HUMAN RESOURCES processed'!$A$2:$M$2692,6,0))</f>
        <v>0.026</v>
      </c>
      <c r="P2450" s="24">
        <f>IFNA(VLOOKUP(A2450,'HUMAN RESOURCES processed'!$A$2:$M$2692,7,0))</f>
        <v>74</v>
      </c>
      <c r="Q2450" s="24">
        <f>IFNA(VLOOKUP(A2450,'HUMAN RESOURCES processed'!$A$2:$M$2692,8,0))</f>
        <v>69</v>
      </c>
      <c r="R2450" s="24">
        <f t="shared" si="6"/>
        <v>71.5</v>
      </c>
      <c r="S2450" s="24">
        <f>IFNA(VLOOKUP(A2450,'HUMAN RESOURCES processed'!$A$2:$M$2692,9,0))</f>
        <v>0.398</v>
      </c>
      <c r="T2450" s="24">
        <f>IFNA(VLOOKUP(A2450,'HUMAN RESOURCES processed'!$A$2:$M$2692,10,0))</f>
        <v>0.56</v>
      </c>
      <c r="U2450" s="24">
        <f>IFNA(VLOOKUP(A2450,'HUMAN RESOURCES processed'!$A$2:$M$2692,11,0))</f>
        <v>0.041</v>
      </c>
      <c r="V2450" s="24">
        <f>IFNA(VLOOKUP(A2450,'HUMAN RESOURCES processed'!$A$2:$M$2692,12,0))</f>
        <v>6898825</v>
      </c>
      <c r="W2450" s="24">
        <f>IFNA(VLOOKUP(A2450,'HUMAN RESOURCES processed'!$A$2:$M$2692,13,0))</f>
        <v>0.485</v>
      </c>
      <c r="X2450" s="24">
        <f>IFNA(VLOOKUP(A2450,'TOURISM processed'!$A$2:$F$2692,5,0))</f>
        <v>465000000</v>
      </c>
      <c r="Y2450" s="24">
        <f>IFNA(VLOOKUP(A2450,'TOURISM processed'!$A$2:$F$2692,6,0))</f>
        <v>321000000</v>
      </c>
      <c r="Z2450" s="24">
        <f t="shared" si="7"/>
        <v>46.52966266</v>
      </c>
      <c r="AA2450" s="24">
        <f>IFNA(VLOOKUP(A2450,'BUSINESS processed'!A2450:J5140,5,0))</f>
        <v>0.44</v>
      </c>
      <c r="AB2450" s="24">
        <f>IFNA(VLOOKUP(A2450,'BUSINESS processed'!A2450:J5140,6,0))</f>
        <v>62</v>
      </c>
      <c r="AC2450" s="24">
        <f t="shared" si="1421"/>
        <v>0</v>
      </c>
      <c r="AD2450" s="24">
        <f>IFNA(VLOOKUP(A2450,'BUSINESS processed'!A2450:J5140,8,0))</f>
        <v>424</v>
      </c>
      <c r="AE2450" s="24">
        <f>IFNA(VLOOKUP(A2450,'BUSINESS processed'!A2450:J5140,9,0))</f>
        <v>0.065</v>
      </c>
      <c r="AF2450" s="27">
        <f>IFNA(VLOOKUP(A2450,'BUSINESS processed'!A2450:J5140,10,0))</f>
        <v>0.186</v>
      </c>
      <c r="AG2450" s="26"/>
      <c r="AH2450" s="26"/>
      <c r="AI2450" s="26"/>
      <c r="AJ2450" s="26"/>
      <c r="AK2450" s="26"/>
      <c r="AL2450" s="26"/>
      <c r="AM2450" s="26"/>
      <c r="AN2450" s="26"/>
      <c r="AO2450" s="26"/>
      <c r="AP2450" s="26"/>
      <c r="AQ2450" s="26"/>
      <c r="AR2450" s="26"/>
      <c r="AS2450" s="26"/>
      <c r="AT2450" s="26"/>
      <c r="AU2450" s="26"/>
      <c r="AV2450" s="26"/>
      <c r="AW2450" s="26"/>
      <c r="AX2450" s="26"/>
      <c r="AY2450" s="26"/>
      <c r="AZ2450" s="26"/>
      <c r="BA2450" s="26"/>
      <c r="BB2450" s="26"/>
      <c r="BC2450" s="26"/>
      <c r="BD2450" s="26"/>
      <c r="BE2450" s="26"/>
      <c r="BF2450" s="26"/>
      <c r="BG2450" s="26"/>
      <c r="BH2450" s="26"/>
    </row>
    <row r="2451">
      <c r="A2451" s="18" t="str">
        <f t="shared" si="1"/>
        <v>The Americas_Honduras-The Americas_2006</v>
      </c>
      <c r="B2451" s="19" t="s">
        <v>258</v>
      </c>
      <c r="C2451" s="20" t="s">
        <v>284</v>
      </c>
      <c r="D2451" s="21" t="s">
        <v>85</v>
      </c>
      <c r="E2451" s="22">
        <v>1.0841723354E10</v>
      </c>
      <c r="F2451" s="22">
        <f t="shared" si="2"/>
        <v>1540.580359</v>
      </c>
      <c r="G2451" s="23">
        <v>0.076</v>
      </c>
      <c r="H2451" s="23">
        <v>118.0</v>
      </c>
      <c r="I2451" s="23">
        <v>0.174</v>
      </c>
      <c r="J2451" s="24">
        <f>IF(AND( C2451=C2450,D2451&gt;D2450),J2450,"")</f>
        <v>3538.5</v>
      </c>
      <c r="K2451" s="24">
        <f t="shared" si="3"/>
        <v>0.0005028115385</v>
      </c>
      <c r="L2451" s="24">
        <f>IF(AND(C2451=C2450,C2451&gt;C2450),C2450,0)</f>
        <v>0</v>
      </c>
      <c r="M2451" s="24">
        <f t="shared" si="5"/>
        <v>0</v>
      </c>
      <c r="N2451" s="24">
        <f>IFNA(VLOOKUP(A2451,'HUMAN RESOURCES processed'!$A$2:$M$2692,5,0))</f>
        <v>0.028</v>
      </c>
      <c r="O2451" s="24">
        <f>IFNA(VLOOKUP(A2451,'HUMAN RESOURCES processed'!$A$2:$M$2692,6,0))</f>
        <v>0.025</v>
      </c>
      <c r="P2451" s="24">
        <f>IFNA(VLOOKUP(A2451,'HUMAN RESOURCES processed'!$A$2:$M$2692,7,0))</f>
        <v>74</v>
      </c>
      <c r="Q2451" s="24">
        <f>IFNA(VLOOKUP(A2451,'HUMAN RESOURCES processed'!$A$2:$M$2692,8,0))</f>
        <v>69</v>
      </c>
      <c r="R2451" s="24">
        <f t="shared" si="6"/>
        <v>71.5</v>
      </c>
      <c r="S2451" s="24">
        <f>IFNA(VLOOKUP(A2451,'HUMAN RESOURCES processed'!$A$2:$M$2692,9,0))</f>
        <v>0.392</v>
      </c>
      <c r="T2451" s="24">
        <f>IFNA(VLOOKUP(A2451,'HUMAN RESOURCES processed'!$A$2:$M$2692,10,0))</f>
        <v>0.566</v>
      </c>
      <c r="U2451" s="24">
        <f>IFNA(VLOOKUP(A2451,'HUMAN RESOURCES processed'!$A$2:$M$2692,11,0))</f>
        <v>0.042</v>
      </c>
      <c r="V2451" s="24">
        <f>IFNA(VLOOKUP(A2451,'HUMAN RESOURCES processed'!$A$2:$M$2692,12,0))</f>
        <v>7037428</v>
      </c>
      <c r="W2451" s="24">
        <f>IFNA(VLOOKUP(A2451,'HUMAN RESOURCES processed'!$A$2:$M$2692,13,0))</f>
        <v>0.492</v>
      </c>
      <c r="X2451" s="24">
        <f>IFNA(VLOOKUP(A2451,'TOURISM processed'!$A$2:$F$2692,5,0))</f>
        <v>516000000</v>
      </c>
      <c r="Y2451" s="24">
        <f>IFNA(VLOOKUP(A2451,'TOURISM processed'!$A$2:$F$2692,6,0))</f>
        <v>425000000</v>
      </c>
      <c r="Z2451" s="24">
        <f t="shared" si="7"/>
        <v>60.39138162</v>
      </c>
      <c r="AA2451" s="24">
        <f>IFNA(VLOOKUP(A2451,'BUSINESS processed'!A2451:J5141,5,0))</f>
        <v>0.44</v>
      </c>
      <c r="AB2451" s="24">
        <f>IFNA(VLOOKUP(A2451,'BUSINESS processed'!A2451:J5141,6,0))</f>
        <v>44</v>
      </c>
      <c r="AC2451" s="24">
        <f t="shared" si="1421"/>
        <v>0</v>
      </c>
      <c r="AD2451" s="24">
        <f>IFNA(VLOOKUP(A2451,'BUSINESS processed'!A2451:J5141,8,0))</f>
        <v>424</v>
      </c>
      <c r="AE2451" s="24">
        <f>IFNA(VLOOKUP(A2451,'BUSINESS processed'!A2451:J5141,9,0))</f>
        <v>0.078</v>
      </c>
      <c r="AF2451" s="27">
        <f>IFNA(VLOOKUP(A2451,'BUSINESS processed'!A2451:J5141,10,0))</f>
        <v>0.318</v>
      </c>
      <c r="AG2451" s="26"/>
      <c r="AH2451" s="26"/>
      <c r="AI2451" s="26"/>
      <c r="AJ2451" s="26"/>
      <c r="AK2451" s="26"/>
      <c r="AL2451" s="26"/>
      <c r="AM2451" s="26"/>
      <c r="AN2451" s="26"/>
      <c r="AO2451" s="26"/>
      <c r="AP2451" s="26"/>
      <c r="AQ2451" s="26"/>
      <c r="AR2451" s="26"/>
      <c r="AS2451" s="26"/>
      <c r="AT2451" s="26"/>
      <c r="AU2451" s="26"/>
      <c r="AV2451" s="26"/>
      <c r="AW2451" s="26"/>
      <c r="AX2451" s="26"/>
      <c r="AY2451" s="26"/>
      <c r="AZ2451" s="26"/>
      <c r="BA2451" s="26"/>
      <c r="BB2451" s="26"/>
      <c r="BC2451" s="26"/>
      <c r="BD2451" s="26"/>
      <c r="BE2451" s="26"/>
      <c r="BF2451" s="26"/>
      <c r="BG2451" s="26"/>
      <c r="BH2451" s="26"/>
    </row>
    <row r="2452">
      <c r="A2452" s="18" t="str">
        <f t="shared" si="1"/>
        <v>The Americas_Honduras-The Americas_2007</v>
      </c>
      <c r="B2452" s="19" t="s">
        <v>258</v>
      </c>
      <c r="C2452" s="20" t="s">
        <v>284</v>
      </c>
      <c r="D2452" s="21" t="s">
        <v>86</v>
      </c>
      <c r="E2452" s="22">
        <v>1.2275491273E10</v>
      </c>
      <c r="F2452" s="22">
        <f t="shared" si="2"/>
        <v>1710.050946</v>
      </c>
      <c r="G2452" s="23">
        <v>0.079</v>
      </c>
      <c r="H2452" s="23">
        <v>136.0</v>
      </c>
      <c r="I2452" s="23">
        <v>0.166</v>
      </c>
      <c r="J2452" s="24">
        <f>IFNA(VLOOKUP(A2452,'ENERGY processed'!$A$2:$H$2692,7,0),"")</f>
        <v>4692</v>
      </c>
      <c r="K2452" s="24">
        <f t="shared" si="3"/>
        <v>0.0006536242714</v>
      </c>
      <c r="L2452" s="24">
        <f>IFNA(VLOOKUP(A2452,'ENERGY processed'!$A$2:$H$2692,8,0),"")</f>
        <v>8779</v>
      </c>
      <c r="M2452" s="24">
        <f t="shared" si="5"/>
        <v>0.001222968346</v>
      </c>
      <c r="N2452" s="24">
        <f>IFNA(VLOOKUP(A2452,'HUMAN RESOURCES processed'!$A$2:$M$2692,5,0))</f>
        <v>0.028</v>
      </c>
      <c r="O2452" s="24">
        <f>IFNA(VLOOKUP(A2452,'HUMAN RESOURCES processed'!$A$2:$M$2692,6,0))</f>
        <v>0.024</v>
      </c>
      <c r="P2452" s="24">
        <f>IFNA(VLOOKUP(A2452,'HUMAN RESOURCES processed'!$A$2:$M$2692,7,0))</f>
        <v>74</v>
      </c>
      <c r="Q2452" s="24">
        <f>IFNA(VLOOKUP(A2452,'HUMAN RESOURCES processed'!$A$2:$M$2692,8,0))</f>
        <v>70</v>
      </c>
      <c r="R2452" s="24">
        <f t="shared" si="6"/>
        <v>72</v>
      </c>
      <c r="S2452" s="24">
        <f>IFNA(VLOOKUP(A2452,'HUMAN RESOURCES processed'!$A$2:$M$2692,9,0))</f>
        <v>0.386</v>
      </c>
      <c r="T2452" s="24">
        <f>IFNA(VLOOKUP(A2452,'HUMAN RESOURCES processed'!$A$2:$M$2692,10,0))</f>
        <v>0.572</v>
      </c>
      <c r="U2452" s="24">
        <f>IFNA(VLOOKUP(A2452,'HUMAN RESOURCES processed'!$A$2:$M$2692,11,0))</f>
        <v>0.042</v>
      </c>
      <c r="V2452" s="24">
        <f>IFNA(VLOOKUP(A2452,'HUMAN RESOURCES processed'!$A$2:$M$2692,12,0))</f>
        <v>7178436</v>
      </c>
      <c r="W2452" s="24">
        <f>IFNA(VLOOKUP(A2452,'HUMAN RESOURCES processed'!$A$2:$M$2692,13,0))</f>
        <v>0.498</v>
      </c>
      <c r="X2452" s="24">
        <f>IFNA(VLOOKUP(A2452,'TOURISM processed'!$A$2:$F$2692,5,0))</f>
        <v>547000000</v>
      </c>
      <c r="Y2452" s="24">
        <f>IFNA(VLOOKUP(A2452,'TOURISM processed'!$A$2:$F$2692,6,0))</f>
        <v>309000000</v>
      </c>
      <c r="Z2452" s="24">
        <f t="shared" si="7"/>
        <v>43.0455882</v>
      </c>
      <c r="AA2452" s="24">
        <f>IFNA(VLOOKUP(A2452,'BUSINESS processed'!A2452:J5142,5,0))</f>
        <v>0.44</v>
      </c>
      <c r="AB2452" s="24">
        <f>IFNA(VLOOKUP(A2452,'BUSINESS processed'!A2452:J5142,6,0))</f>
        <v>21</v>
      </c>
      <c r="AC2452" s="24">
        <f t="shared" si="1421"/>
        <v>0</v>
      </c>
      <c r="AD2452" s="24">
        <f>IFNA(VLOOKUP(A2452,'BUSINESS processed'!A2452:J5142,8,0))</f>
        <v>424</v>
      </c>
      <c r="AE2452" s="24">
        <f>IFNA(VLOOKUP(A2452,'BUSINESS processed'!A2452:J5142,9,0))</f>
        <v>0.094</v>
      </c>
      <c r="AF2452" s="27">
        <f>IFNA(VLOOKUP(A2452,'BUSINESS processed'!A2452:J5142,10,0))</f>
        <v>0.583</v>
      </c>
      <c r="AG2452" s="26"/>
      <c r="AH2452" s="26"/>
      <c r="AI2452" s="26"/>
      <c r="AJ2452" s="26"/>
      <c r="AK2452" s="26"/>
      <c r="AL2452" s="26"/>
      <c r="AM2452" s="26"/>
      <c r="AN2452" s="26"/>
      <c r="AO2452" s="26"/>
      <c r="AP2452" s="26"/>
      <c r="AQ2452" s="26"/>
      <c r="AR2452" s="26"/>
      <c r="AS2452" s="26"/>
      <c r="AT2452" s="26"/>
      <c r="AU2452" s="26"/>
      <c r="AV2452" s="26"/>
      <c r="AW2452" s="26"/>
      <c r="AX2452" s="26"/>
      <c r="AY2452" s="26"/>
      <c r="AZ2452" s="26"/>
      <c r="BA2452" s="26"/>
      <c r="BB2452" s="26"/>
      <c r="BC2452" s="26"/>
      <c r="BD2452" s="26"/>
      <c r="BE2452" s="26"/>
      <c r="BF2452" s="26"/>
      <c r="BG2452" s="26"/>
      <c r="BH2452" s="26"/>
    </row>
    <row r="2453">
      <c r="A2453" s="18" t="str">
        <f t="shared" si="1"/>
        <v>The Americas_Honduras-The Americas_2008</v>
      </c>
      <c r="B2453" s="19" t="s">
        <v>258</v>
      </c>
      <c r="C2453" s="20" t="s">
        <v>284</v>
      </c>
      <c r="D2453" s="21" t="s">
        <v>87</v>
      </c>
      <c r="E2453" s="22">
        <v>1.3789720387E10</v>
      </c>
      <c r="F2453" s="22">
        <f t="shared" si="2"/>
        <v>1883.232362</v>
      </c>
      <c r="G2453" s="23">
        <v>0.084</v>
      </c>
      <c r="H2453" s="23">
        <v>159.0</v>
      </c>
      <c r="I2453" s="23">
        <v>0.179</v>
      </c>
      <c r="J2453" s="24">
        <f>IFNA(VLOOKUP(A2453,'ENERGY processed'!$A$2:$H$2692,7,0),"")</f>
        <v>3997</v>
      </c>
      <c r="K2453" s="24">
        <f t="shared" si="3"/>
        <v>0.0005458616666</v>
      </c>
      <c r="L2453" s="24">
        <f>IFNA(VLOOKUP(A2453,'ENERGY processed'!$A$2:$H$2692,8,0),"")</f>
        <v>7554</v>
      </c>
      <c r="M2453" s="24">
        <f t="shared" si="5"/>
        <v>0.001031633483</v>
      </c>
      <c r="N2453" s="24">
        <f>IFNA(VLOOKUP(A2453,'HUMAN RESOURCES processed'!$A$2:$M$2692,5,0))</f>
        <v>0.028</v>
      </c>
      <c r="O2453" s="24">
        <f>IFNA(VLOOKUP(A2453,'HUMAN RESOURCES processed'!$A$2:$M$2692,6,0))</f>
        <v>0.023</v>
      </c>
      <c r="P2453" s="24">
        <f>IFNA(VLOOKUP(A2453,'HUMAN RESOURCES processed'!$A$2:$M$2692,7,0))</f>
        <v>75</v>
      </c>
      <c r="Q2453" s="24">
        <f>IFNA(VLOOKUP(A2453,'HUMAN RESOURCES processed'!$A$2:$M$2692,8,0))</f>
        <v>70</v>
      </c>
      <c r="R2453" s="24">
        <f t="shared" si="6"/>
        <v>72.5</v>
      </c>
      <c r="S2453" s="24">
        <f>IFNA(VLOOKUP(A2453,'HUMAN RESOURCES processed'!$A$2:$M$2692,9,0))</f>
        <v>0.38</v>
      </c>
      <c r="T2453" s="24">
        <f>IFNA(VLOOKUP(A2453,'HUMAN RESOURCES processed'!$A$2:$M$2692,10,0))</f>
        <v>0.578</v>
      </c>
      <c r="U2453" s="24">
        <f>IFNA(VLOOKUP(A2453,'HUMAN RESOURCES processed'!$A$2:$M$2692,11,0))</f>
        <v>0.042</v>
      </c>
      <c r="V2453" s="24">
        <f>IFNA(VLOOKUP(A2453,'HUMAN RESOURCES processed'!$A$2:$M$2692,12,0))</f>
        <v>7322368</v>
      </c>
      <c r="W2453" s="24">
        <f>IFNA(VLOOKUP(A2453,'HUMAN RESOURCES processed'!$A$2:$M$2692,13,0))</f>
        <v>0.504</v>
      </c>
      <c r="X2453" s="24">
        <f>IFNA(VLOOKUP(A2453,'TOURISM processed'!$A$2:$F$2692,5,0))</f>
        <v>620000000</v>
      </c>
      <c r="Y2453" s="24">
        <f>IFNA(VLOOKUP(A2453,'TOURISM processed'!$A$2:$F$2692,6,0))</f>
        <v>385000000</v>
      </c>
      <c r="Z2453" s="24">
        <f t="shared" si="7"/>
        <v>52.57861938</v>
      </c>
      <c r="AA2453" s="24">
        <f>IFNA(VLOOKUP(A2453,'BUSINESS processed'!A2453:J5143,5,0))</f>
        <v>0.441</v>
      </c>
      <c r="AB2453" s="24">
        <f>IFNA(VLOOKUP(A2453,'BUSINESS processed'!A2453:J5143,6,0))</f>
        <v>20</v>
      </c>
      <c r="AC2453" s="24">
        <f t="shared" si="1421"/>
        <v>0</v>
      </c>
      <c r="AD2453" s="24">
        <f>IFNA(VLOOKUP(A2453,'BUSINESS processed'!A2453:J5143,8,0))</f>
        <v>224</v>
      </c>
      <c r="AE2453" s="24">
        <f>IFNA(VLOOKUP(A2453,'BUSINESS processed'!A2453:J5143,9,0))</f>
        <v>0.096</v>
      </c>
      <c r="AF2453" s="27">
        <f>IFNA(VLOOKUP(A2453,'BUSINESS processed'!A2453:J5143,10,0))</f>
        <v>0.848</v>
      </c>
      <c r="AG2453" s="26"/>
      <c r="AH2453" s="26"/>
      <c r="AI2453" s="26"/>
      <c r="AJ2453" s="26"/>
      <c r="AK2453" s="26"/>
      <c r="AL2453" s="26"/>
      <c r="AM2453" s="26"/>
      <c r="AN2453" s="26"/>
      <c r="AO2453" s="26"/>
      <c r="AP2453" s="26"/>
      <c r="AQ2453" s="26"/>
      <c r="AR2453" s="26"/>
      <c r="AS2453" s="26"/>
      <c r="AT2453" s="26"/>
      <c r="AU2453" s="26"/>
      <c r="AV2453" s="26"/>
      <c r="AW2453" s="26"/>
      <c r="AX2453" s="26"/>
      <c r="AY2453" s="26"/>
      <c r="AZ2453" s="26"/>
      <c r="BA2453" s="26"/>
      <c r="BB2453" s="26"/>
      <c r="BC2453" s="26"/>
      <c r="BD2453" s="26"/>
      <c r="BE2453" s="26"/>
      <c r="BF2453" s="26"/>
      <c r="BG2453" s="26"/>
      <c r="BH2453" s="26"/>
    </row>
    <row r="2454">
      <c r="A2454" s="18" t="str">
        <f t="shared" si="1"/>
        <v>The Americas_Honduras-The Americas_2009</v>
      </c>
      <c r="B2454" s="19" t="s">
        <v>258</v>
      </c>
      <c r="C2454" s="20" t="s">
        <v>284</v>
      </c>
      <c r="D2454" s="21" t="s">
        <v>88</v>
      </c>
      <c r="E2454" s="22">
        <v>1.4587485644E10</v>
      </c>
      <c r="F2454" s="22">
        <f t="shared" si="2"/>
        <v>1952.850106</v>
      </c>
      <c r="G2454" s="23">
        <v>0.091</v>
      </c>
      <c r="H2454" s="23">
        <v>173.0</v>
      </c>
      <c r="I2454" s="23">
        <v>0.194</v>
      </c>
      <c r="J2454" s="24">
        <f>IF(AND( C2454=C2453,D2454&gt;D2453),J2453,"")</f>
        <v>3997</v>
      </c>
      <c r="K2454" s="24">
        <f t="shared" si="3"/>
        <v>0.0005350848023</v>
      </c>
      <c r="L2454" s="24">
        <f>IF(AND(C2454=C2453,C2454&gt;C2453),C2453,0)</f>
        <v>0</v>
      </c>
      <c r="M2454" s="24">
        <f t="shared" si="5"/>
        <v>0</v>
      </c>
      <c r="N2454" s="24">
        <f>IFNA(VLOOKUP(A2454,'HUMAN RESOURCES processed'!$A$2:$M$2692,5,0))</f>
        <v>0.027</v>
      </c>
      <c r="O2454" s="24">
        <f>IFNA(VLOOKUP(A2454,'HUMAN RESOURCES processed'!$A$2:$M$2692,6,0))</f>
        <v>0.022</v>
      </c>
      <c r="P2454" s="24">
        <f>IFNA(VLOOKUP(A2454,'HUMAN RESOURCES processed'!$A$2:$M$2692,7,0))</f>
        <v>75</v>
      </c>
      <c r="Q2454" s="24">
        <f>IFNA(VLOOKUP(A2454,'HUMAN RESOURCES processed'!$A$2:$M$2692,8,0))</f>
        <v>70</v>
      </c>
      <c r="R2454" s="24">
        <f t="shared" si="6"/>
        <v>72.5</v>
      </c>
      <c r="S2454" s="24">
        <f>IFNA(VLOOKUP(A2454,'HUMAN RESOURCES processed'!$A$2:$M$2692,9,0))</f>
        <v>0.374</v>
      </c>
      <c r="T2454" s="24">
        <f>IFNA(VLOOKUP(A2454,'HUMAN RESOURCES processed'!$A$2:$M$2692,10,0))</f>
        <v>0.584</v>
      </c>
      <c r="U2454" s="24">
        <f>IFNA(VLOOKUP(A2454,'HUMAN RESOURCES processed'!$A$2:$M$2692,11,0))</f>
        <v>0.043</v>
      </c>
      <c r="V2454" s="24">
        <f>IFNA(VLOOKUP(A2454,'HUMAN RESOURCES processed'!$A$2:$M$2692,12,0))</f>
        <v>7469844</v>
      </c>
      <c r="W2454" s="24">
        <f>IFNA(VLOOKUP(A2454,'HUMAN RESOURCES processed'!$A$2:$M$2692,13,0))</f>
        <v>0.511</v>
      </c>
      <c r="X2454" s="24">
        <f>IFNA(VLOOKUP(A2454,'TOURISM processed'!$A$2:$F$2692,5,0))</f>
        <v>616000000</v>
      </c>
      <c r="Y2454" s="24">
        <f>IFNA(VLOOKUP(A2454,'TOURISM processed'!$A$2:$F$2692,6,0))</f>
        <v>361000000</v>
      </c>
      <c r="Z2454" s="24">
        <f t="shared" si="7"/>
        <v>48.32764915</v>
      </c>
      <c r="AA2454" s="24">
        <f>IFNA(VLOOKUP(A2454,'BUSINESS processed'!A2454:J5144,5,0))</f>
        <v>0.441</v>
      </c>
      <c r="AB2454" s="24">
        <f>IFNA(VLOOKUP(A2454,'BUSINESS processed'!A2454:J5144,6,0))</f>
        <v>14</v>
      </c>
      <c r="AC2454" s="24">
        <f t="shared" si="1421"/>
        <v>0</v>
      </c>
      <c r="AD2454" s="24">
        <f>IFNA(VLOOKUP(A2454,'BUSINESS processed'!A2454:J5144,8,0))</f>
        <v>224</v>
      </c>
      <c r="AE2454" s="24">
        <f>IFNA(VLOOKUP(A2454,'BUSINESS processed'!A2454:J5144,9,0))</f>
        <v>0.098</v>
      </c>
      <c r="AF2454" s="27">
        <f>IFNA(VLOOKUP(A2454,'BUSINESS processed'!A2454:J5144,10,0))</f>
        <v>1.123</v>
      </c>
      <c r="AG2454" s="26"/>
      <c r="AH2454" s="26"/>
      <c r="AI2454" s="26"/>
      <c r="AJ2454" s="26"/>
      <c r="AK2454" s="26"/>
      <c r="AL2454" s="26"/>
      <c r="AM2454" s="26"/>
      <c r="AN2454" s="26"/>
      <c r="AO2454" s="26"/>
      <c r="AP2454" s="26"/>
      <c r="AQ2454" s="26"/>
      <c r="AR2454" s="26"/>
      <c r="AS2454" s="26"/>
      <c r="AT2454" s="26"/>
      <c r="AU2454" s="26"/>
      <c r="AV2454" s="26"/>
      <c r="AW2454" s="26"/>
      <c r="AX2454" s="26"/>
      <c r="AY2454" s="26"/>
      <c r="AZ2454" s="26"/>
      <c r="BA2454" s="26"/>
      <c r="BB2454" s="26"/>
      <c r="BC2454" s="26"/>
      <c r="BD2454" s="26"/>
      <c r="BE2454" s="26"/>
      <c r="BF2454" s="26"/>
      <c r="BG2454" s="26"/>
      <c r="BH2454" s="26"/>
    </row>
    <row r="2455">
      <c r="A2455" s="18" t="str">
        <f t="shared" si="1"/>
        <v>The Americas_Honduras-The Americas_2010</v>
      </c>
      <c r="B2455" s="19" t="s">
        <v>258</v>
      </c>
      <c r="C2455" s="20" t="s">
        <v>284</v>
      </c>
      <c r="D2455" s="21" t="s">
        <v>89</v>
      </c>
      <c r="E2455" s="22">
        <v>1.5839344592E10</v>
      </c>
      <c r="F2455" s="22">
        <f t="shared" si="2"/>
        <v>2078.32576</v>
      </c>
      <c r="G2455" s="23">
        <v>0.087</v>
      </c>
      <c r="H2455" s="23">
        <v>176.0</v>
      </c>
      <c r="I2455" s="23">
        <v>0.189</v>
      </c>
      <c r="J2455" s="24">
        <f>IFNA(VLOOKUP(A2455,'ENERGY processed'!$A$2:$H$2692,7,0),"")</f>
        <v>3513.5</v>
      </c>
      <c r="K2455" s="24">
        <f t="shared" si="3"/>
        <v>0.0004610163958</v>
      </c>
      <c r="L2455" s="24">
        <f>IFNA(VLOOKUP(A2455,'ENERGY processed'!$A$2:$H$2692,8,0),"")</f>
        <v>6430</v>
      </c>
      <c r="M2455" s="24">
        <f t="shared" si="5"/>
        <v>0.0008436987122</v>
      </c>
      <c r="N2455" s="24">
        <f>IFNA(VLOOKUP(A2455,'HUMAN RESOURCES processed'!$A$2:$M$2692,5,0))</f>
        <v>0.027</v>
      </c>
      <c r="O2455" s="24">
        <f>IFNA(VLOOKUP(A2455,'HUMAN RESOURCES processed'!$A$2:$M$2692,6,0))</f>
        <v>0.021</v>
      </c>
      <c r="P2455" s="24">
        <f>IFNA(VLOOKUP(A2455,'HUMAN RESOURCES processed'!$A$2:$M$2692,7,0))</f>
        <v>75</v>
      </c>
      <c r="Q2455" s="24">
        <f>IFNA(VLOOKUP(A2455,'HUMAN RESOURCES processed'!$A$2:$M$2692,8,0))</f>
        <v>70</v>
      </c>
      <c r="R2455" s="24">
        <f t="shared" si="6"/>
        <v>72.5</v>
      </c>
      <c r="S2455" s="24">
        <f>IFNA(VLOOKUP(A2455,'HUMAN RESOURCES processed'!$A$2:$M$2692,9,0))</f>
        <v>0.368</v>
      </c>
      <c r="T2455" s="24">
        <f>IFNA(VLOOKUP(A2455,'HUMAN RESOURCES processed'!$A$2:$M$2692,10,0))</f>
        <v>0.589</v>
      </c>
      <c r="U2455" s="24">
        <f>IFNA(VLOOKUP(A2455,'HUMAN RESOURCES processed'!$A$2:$M$2692,11,0))</f>
        <v>0.043</v>
      </c>
      <c r="V2455" s="24">
        <f>IFNA(VLOOKUP(A2455,'HUMAN RESOURCES processed'!$A$2:$M$2692,12,0))</f>
        <v>7621204</v>
      </c>
      <c r="W2455" s="24">
        <f>IFNA(VLOOKUP(A2455,'HUMAN RESOURCES processed'!$A$2:$M$2692,13,0))</f>
        <v>0.517</v>
      </c>
      <c r="X2455" s="24">
        <f>IFNA(VLOOKUP(A2455,'TOURISM processed'!$A$2:$F$2692,5,0))</f>
        <v>627000000</v>
      </c>
      <c r="Y2455" s="24">
        <f>IFNA(VLOOKUP(A2455,'TOURISM processed'!$A$2:$F$2692,6,0))</f>
        <v>406000000</v>
      </c>
      <c r="Z2455" s="24">
        <f t="shared" si="7"/>
        <v>53.27242257</v>
      </c>
      <c r="AA2455" s="24">
        <f>IFNA(VLOOKUP(A2455,'BUSINESS processed'!A2455:J5145,5,0))</f>
        <v>0.441</v>
      </c>
      <c r="AB2455" s="24">
        <f>IFNA(VLOOKUP(A2455,'BUSINESS processed'!A2455:J5145,6,0))</f>
        <v>14</v>
      </c>
      <c r="AC2455" s="24">
        <f t="shared" si="1421"/>
        <v>0</v>
      </c>
      <c r="AD2455" s="24">
        <f>IFNA(VLOOKUP(A2455,'BUSINESS processed'!A2455:J5145,8,0))</f>
        <v>224</v>
      </c>
      <c r="AE2455" s="24">
        <f>IFNA(VLOOKUP(A2455,'BUSINESS processed'!A2455:J5145,9,0))</f>
        <v>0.111</v>
      </c>
      <c r="AF2455" s="27">
        <f>IFNA(VLOOKUP(A2455,'BUSINESS processed'!A2455:J5145,10,0))</f>
        <v>1.247</v>
      </c>
      <c r="AG2455" s="26"/>
      <c r="AH2455" s="26"/>
      <c r="AI2455" s="26"/>
      <c r="AJ2455" s="26"/>
      <c r="AK2455" s="26"/>
      <c r="AL2455" s="26"/>
      <c r="AM2455" s="26"/>
      <c r="AN2455" s="26"/>
      <c r="AO2455" s="26"/>
      <c r="AP2455" s="26"/>
      <c r="AQ2455" s="26"/>
      <c r="AR2455" s="26"/>
      <c r="AS2455" s="26"/>
      <c r="AT2455" s="26"/>
      <c r="AU2455" s="26"/>
      <c r="AV2455" s="26"/>
      <c r="AW2455" s="26"/>
      <c r="AX2455" s="26"/>
      <c r="AY2455" s="26"/>
      <c r="AZ2455" s="26"/>
      <c r="BA2455" s="26"/>
      <c r="BB2455" s="26"/>
      <c r="BC2455" s="26"/>
      <c r="BD2455" s="26"/>
      <c r="BE2455" s="26"/>
      <c r="BF2455" s="26"/>
      <c r="BG2455" s="26"/>
      <c r="BH2455" s="26"/>
    </row>
    <row r="2456">
      <c r="A2456" s="18" t="str">
        <f t="shared" si="1"/>
        <v>The Americas_Honduras-The Americas_2011</v>
      </c>
      <c r="B2456" s="19" t="s">
        <v>258</v>
      </c>
      <c r="C2456" s="20" t="s">
        <v>284</v>
      </c>
      <c r="D2456" s="21" t="s">
        <v>90</v>
      </c>
      <c r="E2456" s="22">
        <v>1.7710325578E10</v>
      </c>
      <c r="F2456" s="22">
        <f t="shared" si="2"/>
        <v>2277.366515</v>
      </c>
      <c r="G2456" s="23">
        <v>0.084</v>
      </c>
      <c r="H2456" s="23">
        <v>187.0</v>
      </c>
      <c r="I2456" s="23">
        <v>0.186</v>
      </c>
      <c r="J2456" s="24">
        <f>IFNA(VLOOKUP(A2456,'ENERGY processed'!$A$2:$H$2692,7,0),"")</f>
        <v>3993</v>
      </c>
      <c r="K2456" s="24">
        <f t="shared" si="3"/>
        <v>0.0005134589115</v>
      </c>
      <c r="L2456" s="24">
        <f>IFNA(VLOOKUP(A2456,'ENERGY processed'!$A$2:$H$2692,8,0),"")</f>
        <v>7008</v>
      </c>
      <c r="M2456" s="24">
        <f t="shared" si="5"/>
        <v>0.0009011570378</v>
      </c>
      <c r="N2456" s="24">
        <f>IFNA(VLOOKUP(A2456,'HUMAN RESOURCES processed'!$A$2:$M$2692,5,0))</f>
        <v>0.026</v>
      </c>
      <c r="O2456" s="24">
        <f>IFNA(VLOOKUP(A2456,'HUMAN RESOURCES processed'!$A$2:$M$2692,6,0))</f>
        <v>0.02</v>
      </c>
      <c r="P2456" s="24">
        <f>IFNA(VLOOKUP(A2456,'HUMAN RESOURCES processed'!$A$2:$M$2692,7,0))</f>
        <v>76</v>
      </c>
      <c r="Q2456" s="24">
        <f>IFNA(VLOOKUP(A2456,'HUMAN RESOURCES processed'!$A$2:$M$2692,8,0))</f>
        <v>71</v>
      </c>
      <c r="R2456" s="24">
        <f t="shared" si="6"/>
        <v>73.5</v>
      </c>
      <c r="S2456" s="24">
        <f>IFNA(VLOOKUP(A2456,'HUMAN RESOURCES processed'!$A$2:$M$2692,9,0))</f>
        <v>0.362</v>
      </c>
      <c r="T2456" s="24">
        <f>IFNA(VLOOKUP(A2456,'HUMAN RESOURCES processed'!$A$2:$M$2692,10,0))</f>
        <v>0.594</v>
      </c>
      <c r="U2456" s="24">
        <f>IFNA(VLOOKUP(A2456,'HUMAN RESOURCES processed'!$A$2:$M$2692,11,0))</f>
        <v>0.043</v>
      </c>
      <c r="V2456" s="24">
        <f>IFNA(VLOOKUP(A2456,'HUMAN RESOURCES processed'!$A$2:$M$2692,12,0))</f>
        <v>7776669</v>
      </c>
      <c r="W2456" s="24">
        <f>IFNA(VLOOKUP(A2456,'HUMAN RESOURCES processed'!$A$2:$M$2692,13,0))</f>
        <v>0.523</v>
      </c>
      <c r="X2456" s="24">
        <f>IFNA(VLOOKUP(A2456,'TOURISM processed'!$A$2:$F$2692,5,0))</f>
        <v>642000000</v>
      </c>
      <c r="Y2456" s="24">
        <f>IFNA(VLOOKUP(A2456,'TOURISM processed'!$A$2:$F$2692,6,0))</f>
        <v>446000000</v>
      </c>
      <c r="Z2456" s="24">
        <f t="shared" si="7"/>
        <v>57.35103294</v>
      </c>
      <c r="AA2456" s="24">
        <f>IFNA(VLOOKUP(A2456,'BUSINESS processed'!A2456:J5146,5,0))</f>
        <v>0.436</v>
      </c>
      <c r="AB2456" s="24">
        <f>IFNA(VLOOKUP(A2456,'BUSINESS processed'!A2456:J5146,6,0))</f>
        <v>14</v>
      </c>
      <c r="AC2456" s="24">
        <f t="shared" si="1421"/>
        <v>0</v>
      </c>
      <c r="AD2456" s="24">
        <f>IFNA(VLOOKUP(A2456,'BUSINESS processed'!A2456:J5146,8,0))</f>
        <v>224</v>
      </c>
      <c r="AE2456" s="24">
        <f>IFNA(VLOOKUP(A2456,'BUSINESS processed'!A2456:J5146,9,0))</f>
        <v>0.159</v>
      </c>
      <c r="AF2456" s="27">
        <f>IFNA(VLOOKUP(A2456,'BUSINESS processed'!A2456:J5146,10,0))</f>
        <v>1.037</v>
      </c>
      <c r="AG2456" s="26"/>
      <c r="AH2456" s="26"/>
      <c r="AI2456" s="26"/>
      <c r="AJ2456" s="26"/>
      <c r="AK2456" s="26"/>
      <c r="AL2456" s="26"/>
      <c r="AM2456" s="26"/>
      <c r="AN2456" s="26"/>
      <c r="AO2456" s="26"/>
      <c r="AP2456" s="26"/>
      <c r="AQ2456" s="26"/>
      <c r="AR2456" s="26"/>
      <c r="AS2456" s="26"/>
      <c r="AT2456" s="26"/>
      <c r="AU2456" s="26"/>
      <c r="AV2456" s="26"/>
      <c r="AW2456" s="26"/>
      <c r="AX2456" s="26"/>
      <c r="AY2456" s="26"/>
      <c r="AZ2456" s="26"/>
      <c r="BA2456" s="26"/>
      <c r="BB2456" s="26"/>
      <c r="BC2456" s="26"/>
      <c r="BD2456" s="26"/>
      <c r="BE2456" s="26"/>
      <c r="BF2456" s="26"/>
      <c r="BG2456" s="26"/>
      <c r="BH2456" s="26"/>
    </row>
    <row r="2457">
      <c r="A2457" s="18" t="str">
        <f t="shared" si="1"/>
        <v>The Americas_Honduras-The Americas_2012</v>
      </c>
      <c r="B2457" s="19" t="s">
        <v>258</v>
      </c>
      <c r="C2457" s="20" t="s">
        <v>284</v>
      </c>
      <c r="D2457" s="21" t="s">
        <v>91</v>
      </c>
      <c r="E2457" s="22">
        <v>1.8564264545E10</v>
      </c>
      <c r="F2457" s="22">
        <f t="shared" si="2"/>
        <v>2339.292439</v>
      </c>
      <c r="G2457" s="23">
        <v>0.086</v>
      </c>
      <c r="H2457" s="23">
        <v>195.0</v>
      </c>
      <c r="I2457" s="23">
        <v>0.185</v>
      </c>
      <c r="J2457" s="24">
        <f>IF(AND( C2457=C2456,D2457&gt;D2456),J2456,"")</f>
        <v>3993</v>
      </c>
      <c r="K2457" s="24">
        <f t="shared" si="3"/>
        <v>0.0005031599656</v>
      </c>
      <c r="L2457" s="24">
        <f t="shared" ref="L2457:L2459" si="1423">IF(AND(C2457=C2456,C2457&gt;C2456),C2456,0)</f>
        <v>0</v>
      </c>
      <c r="M2457" s="24">
        <f t="shared" si="5"/>
        <v>0</v>
      </c>
      <c r="N2457" s="24">
        <f>IFNA(VLOOKUP(A2457,'HUMAN RESOURCES processed'!$A$2:$M$2692,5,0))</f>
        <v>0.026</v>
      </c>
      <c r="O2457" s="24">
        <f>IFNA(VLOOKUP(A2457,'HUMAN RESOURCES processed'!$A$2:$M$2692,6,0))</f>
        <v>0.02</v>
      </c>
      <c r="P2457" s="24">
        <f>IFNA(VLOOKUP(A2457,'HUMAN RESOURCES processed'!$A$2:$M$2692,7,0))</f>
        <v>76</v>
      </c>
      <c r="Q2457" s="24">
        <f>IFNA(VLOOKUP(A2457,'HUMAN RESOURCES processed'!$A$2:$M$2692,8,0))</f>
        <v>71</v>
      </c>
      <c r="R2457" s="24">
        <f t="shared" si="6"/>
        <v>73.5</v>
      </c>
      <c r="S2457" s="24">
        <f>IFNA(VLOOKUP(A2457,'HUMAN RESOURCES processed'!$A$2:$M$2692,9,0))</f>
        <v>0.357</v>
      </c>
      <c r="T2457" s="24">
        <f>IFNA(VLOOKUP(A2457,'HUMAN RESOURCES processed'!$A$2:$M$2692,10,0))</f>
        <v>0.599</v>
      </c>
      <c r="U2457" s="24">
        <f>IFNA(VLOOKUP(A2457,'HUMAN RESOURCES processed'!$A$2:$M$2692,11,0))</f>
        <v>0.044</v>
      </c>
      <c r="V2457" s="24">
        <f>IFNA(VLOOKUP(A2457,'HUMAN RESOURCES processed'!$A$2:$M$2692,12,0))</f>
        <v>7935846</v>
      </c>
      <c r="W2457" s="24">
        <f>IFNA(VLOOKUP(A2457,'HUMAN RESOURCES processed'!$A$2:$M$2692,13,0))</f>
        <v>0.529</v>
      </c>
      <c r="X2457" s="24">
        <f>IFNA(VLOOKUP(A2457,'TOURISM processed'!$A$2:$F$2692,5,0))</f>
        <v>666000000</v>
      </c>
      <c r="Y2457" s="24">
        <f>IFNA(VLOOKUP(A2457,'TOURISM processed'!$A$2:$F$2692,6,0))</f>
        <v>464000000</v>
      </c>
      <c r="Z2457" s="24">
        <f t="shared" si="7"/>
        <v>58.46887654</v>
      </c>
      <c r="AA2457" s="24">
        <f>IFNA(VLOOKUP(A2457,'BUSINESS processed'!A2457:J5147,5,0))</f>
        <v>0.4</v>
      </c>
      <c r="AB2457" s="24">
        <f>IFNA(VLOOKUP(A2457,'BUSINESS processed'!A2457:J5147,6,0))</f>
        <v>14</v>
      </c>
      <c r="AC2457" s="24">
        <f>IFNA(VLOOKUP(A2457,'BUSINESS processed'!A2457:J5147,7,0))</f>
        <v>125</v>
      </c>
      <c r="AD2457" s="24">
        <f>IFNA(VLOOKUP(A2457,'BUSINESS processed'!A2457:J5147,8,0))</f>
        <v>224</v>
      </c>
      <c r="AE2457" s="24">
        <f>IFNA(VLOOKUP(A2457,'BUSINESS processed'!A2457:J5147,9,0))</f>
        <v>0.181</v>
      </c>
      <c r="AF2457" s="27">
        <f>IFNA(VLOOKUP(A2457,'BUSINESS processed'!A2457:J5147,10,0))</f>
        <v>0.929</v>
      </c>
      <c r="AG2457" s="26"/>
      <c r="AH2457" s="26"/>
      <c r="AI2457" s="26"/>
      <c r="AJ2457" s="26"/>
      <c r="AK2457" s="26"/>
      <c r="AL2457" s="26"/>
      <c r="AM2457" s="26"/>
      <c r="AN2457" s="26"/>
      <c r="AO2457" s="26"/>
      <c r="AP2457" s="26"/>
      <c r="AQ2457" s="26"/>
      <c r="AR2457" s="26"/>
      <c r="AS2457" s="26"/>
      <c r="AT2457" s="26"/>
      <c r="AU2457" s="26"/>
      <c r="AV2457" s="26"/>
      <c r="AW2457" s="26"/>
      <c r="AX2457" s="26"/>
      <c r="AY2457" s="26"/>
      <c r="AZ2457" s="26"/>
      <c r="BA2457" s="26"/>
      <c r="BB2457" s="26"/>
      <c r="BC2457" s="26"/>
      <c r="BD2457" s="26"/>
      <c r="BE2457" s="26"/>
      <c r="BF2457" s="26"/>
      <c r="BG2457" s="26"/>
      <c r="BH2457" s="26"/>
    </row>
    <row r="2458">
      <c r="A2458" s="18" t="str">
        <f t="shared" si="1"/>
        <v>The Americas_Jamaica-The Americas_2000</v>
      </c>
      <c r="B2458" s="19" t="s">
        <v>258</v>
      </c>
      <c r="C2458" s="20" t="s">
        <v>285</v>
      </c>
      <c r="D2458" s="21" t="s">
        <v>70</v>
      </c>
      <c r="E2458" s="22">
        <v>9.008629729E9</v>
      </c>
      <c r="F2458" s="22">
        <f t="shared" si="2"/>
        <v>3479.056151</v>
      </c>
      <c r="G2458" s="23">
        <v>0.055</v>
      </c>
      <c r="H2458" s="23">
        <v>189.0</v>
      </c>
      <c r="I2458" s="23">
        <v>0.233</v>
      </c>
      <c r="J2458" s="24">
        <f>IF(AND( C2458=C2457,D2458&gt;D2457),J2457,0)</f>
        <v>0</v>
      </c>
      <c r="K2458" s="24">
        <f t="shared" si="3"/>
        <v>0</v>
      </c>
      <c r="L2458" s="24">
        <f t="shared" si="1423"/>
        <v>0</v>
      </c>
      <c r="M2458" s="24">
        <f t="shared" si="5"/>
        <v>0</v>
      </c>
      <c r="N2458" s="24">
        <f>IFNA(VLOOKUP(A2458,'HUMAN RESOURCES processed'!$A$2:$M$2692,5,0))</f>
        <v>0.021</v>
      </c>
      <c r="O2458" s="24">
        <f>IFNA(VLOOKUP(A2458,'HUMAN RESOURCES processed'!$A$2:$M$2692,6,0))</f>
        <v>0.02</v>
      </c>
      <c r="P2458" s="24">
        <f>IFNA(VLOOKUP(A2458,'HUMAN RESOURCES processed'!$A$2:$M$2692,7,0))</f>
        <v>73</v>
      </c>
      <c r="Q2458" s="24">
        <f>IFNA(VLOOKUP(A2458,'HUMAN RESOURCES processed'!$A$2:$M$2692,8,0))</f>
        <v>68</v>
      </c>
      <c r="R2458" s="24">
        <f t="shared" si="6"/>
        <v>70.5</v>
      </c>
      <c r="S2458" s="24">
        <f>IFNA(VLOOKUP(A2458,'HUMAN RESOURCES processed'!$A$2:$M$2692,9,0))</f>
        <v>0.327</v>
      </c>
      <c r="T2458" s="24">
        <f>IFNA(VLOOKUP(A2458,'HUMAN RESOURCES processed'!$A$2:$M$2692,10,0))</f>
        <v>0.599</v>
      </c>
      <c r="U2458" s="24">
        <f>IFNA(VLOOKUP(A2458,'HUMAN RESOURCES processed'!$A$2:$M$2692,11,0))</f>
        <v>0.075</v>
      </c>
      <c r="V2458" s="24">
        <f>IFNA(VLOOKUP(A2458,'HUMAN RESOURCES processed'!$A$2:$M$2692,12,0))</f>
        <v>2589389</v>
      </c>
      <c r="W2458" s="24">
        <f>IFNA(VLOOKUP(A2458,'HUMAN RESOURCES processed'!$A$2:$M$2692,13,0))</f>
        <v>0.518</v>
      </c>
      <c r="X2458" s="24">
        <f>IFNA(VLOOKUP(A2458,'TOURISM processed'!$A$2:$F$2692,5,0))</f>
        <v>1577000000</v>
      </c>
      <c r="Y2458" s="24">
        <f>IFNA(VLOOKUP(A2458,'TOURISM processed'!$A$2:$F$2692,6,0))</f>
        <v>238000000</v>
      </c>
      <c r="Z2458" s="24">
        <f t="shared" si="7"/>
        <v>91.91357498</v>
      </c>
      <c r="AA2458" s="24">
        <f t="shared" ref="AA2458:AA2462" si="1424">IF(AND(C2458=C2457,D2458&gt;D2457),AA2457,0)</f>
        <v>0</v>
      </c>
      <c r="AB2458" s="24">
        <f t="shared" ref="AB2458:AB2460" si="1425">IF(AND(C2458=C2457,D2458&gt;D2457),AB2457,0)</f>
        <v>0</v>
      </c>
      <c r="AC2458" s="24">
        <f t="shared" ref="AC2458:AC2469" si="1426">IF(AND(C2458=C2457,D2458&gt;D2457),AC2457,0)</f>
        <v>0</v>
      </c>
      <c r="AD2458" s="24">
        <f t="shared" ref="AD2458:AD2462" si="1427">IF(AND(C2458=C2457,D2458&gt;D2457),AD2457,0)</f>
        <v>0</v>
      </c>
      <c r="AE2458" s="24">
        <f>IFNA(VLOOKUP(A2458,'BUSINESS processed'!A2458:J5148,9,0))</f>
        <v>0.031</v>
      </c>
      <c r="AF2458" s="27">
        <f>IFNA(VLOOKUP(A2458,'BUSINESS processed'!A2458:J5148,10,0))</f>
        <v>0.142</v>
      </c>
      <c r="AG2458" s="26"/>
      <c r="AH2458" s="26"/>
      <c r="AI2458" s="26"/>
      <c r="AJ2458" s="26"/>
      <c r="AK2458" s="26"/>
      <c r="AL2458" s="26"/>
      <c r="AM2458" s="26"/>
      <c r="AN2458" s="26"/>
      <c r="AO2458" s="26"/>
      <c r="AP2458" s="26"/>
      <c r="AQ2458" s="26"/>
      <c r="AR2458" s="26"/>
      <c r="AS2458" s="26"/>
      <c r="AT2458" s="26"/>
      <c r="AU2458" s="26"/>
      <c r="AV2458" s="26"/>
      <c r="AW2458" s="26"/>
      <c r="AX2458" s="26"/>
      <c r="AY2458" s="26"/>
      <c r="AZ2458" s="26"/>
      <c r="BA2458" s="26"/>
      <c r="BB2458" s="26"/>
      <c r="BC2458" s="26"/>
      <c r="BD2458" s="26"/>
      <c r="BE2458" s="26"/>
      <c r="BF2458" s="26"/>
      <c r="BG2458" s="26"/>
      <c r="BH2458" s="26"/>
    </row>
    <row r="2459">
      <c r="A2459" s="18" t="str">
        <f t="shared" si="1"/>
        <v>The Americas_Jamaica-The Americas_2001</v>
      </c>
      <c r="B2459" s="19" t="s">
        <v>258</v>
      </c>
      <c r="C2459" s="20" t="s">
        <v>285</v>
      </c>
      <c r="D2459" s="21" t="s">
        <v>71</v>
      </c>
      <c r="E2459" s="22">
        <v>9.10451593E9</v>
      </c>
      <c r="F2459" s="22">
        <f t="shared" si="2"/>
        <v>3494.26991</v>
      </c>
      <c r="G2459" s="23">
        <v>0.051</v>
      </c>
      <c r="H2459" s="23">
        <v>178.0</v>
      </c>
      <c r="I2459" s="23">
        <v>0.206</v>
      </c>
      <c r="J2459" s="24">
        <f>IFNA(VLOOKUP(A2459,'ENERGY processed'!$A$2:$H$2692,7,0),"")</f>
        <v>3066</v>
      </c>
      <c r="K2459" s="24">
        <f t="shared" si="3"/>
        <v>0.001176716217</v>
      </c>
      <c r="L2459" s="24">
        <f t="shared" si="1423"/>
        <v>0</v>
      </c>
      <c r="M2459" s="24">
        <f t="shared" si="5"/>
        <v>0</v>
      </c>
      <c r="N2459" s="24">
        <f>IFNA(VLOOKUP(A2459,'HUMAN RESOURCES processed'!$A$2:$M$2692,5,0))</f>
        <v>0.019</v>
      </c>
      <c r="O2459" s="24">
        <f>IFNA(VLOOKUP(A2459,'HUMAN RESOURCES processed'!$A$2:$M$2692,6,0))</f>
        <v>0.02</v>
      </c>
      <c r="P2459" s="24">
        <f>IFNA(VLOOKUP(A2459,'HUMAN RESOURCES processed'!$A$2:$M$2692,7,0))</f>
        <v>74</v>
      </c>
      <c r="Q2459" s="24">
        <f>IFNA(VLOOKUP(A2459,'HUMAN RESOURCES processed'!$A$2:$M$2692,8,0))</f>
        <v>68</v>
      </c>
      <c r="R2459" s="24">
        <f t="shared" si="6"/>
        <v>71</v>
      </c>
      <c r="S2459" s="24">
        <f>IFNA(VLOOKUP(A2459,'HUMAN RESOURCES processed'!$A$2:$M$2692,9,0))</f>
        <v>0.324</v>
      </c>
      <c r="T2459" s="24">
        <f>IFNA(VLOOKUP(A2459,'HUMAN RESOURCES processed'!$A$2:$M$2692,10,0))</f>
        <v>0.601</v>
      </c>
      <c r="U2459" s="24">
        <f>IFNA(VLOOKUP(A2459,'HUMAN RESOURCES processed'!$A$2:$M$2692,11,0))</f>
        <v>0.075</v>
      </c>
      <c r="V2459" s="24">
        <f>IFNA(VLOOKUP(A2459,'HUMAN RESOURCES processed'!$A$2:$M$2692,12,0))</f>
        <v>2605556</v>
      </c>
      <c r="W2459" s="24">
        <f>IFNA(VLOOKUP(A2459,'HUMAN RESOURCES processed'!$A$2:$M$2692,13,0))</f>
        <v>0.521</v>
      </c>
      <c r="X2459" s="24">
        <f>IFNA(VLOOKUP(A2459,'TOURISM processed'!$A$2:$F$2692,5,0))</f>
        <v>1494000000</v>
      </c>
      <c r="Y2459" s="24">
        <f>IFNA(VLOOKUP(A2459,'TOURISM processed'!$A$2:$F$2692,6,0))</f>
        <v>227000000</v>
      </c>
      <c r="Z2459" s="24">
        <f t="shared" si="7"/>
        <v>87.12152032</v>
      </c>
      <c r="AA2459" s="24">
        <f t="shared" si="1424"/>
        <v>0</v>
      </c>
      <c r="AB2459" s="24">
        <f t="shared" si="1425"/>
        <v>0</v>
      </c>
      <c r="AC2459" s="24">
        <f t="shared" si="1426"/>
        <v>0</v>
      </c>
      <c r="AD2459" s="24">
        <f t="shared" si="1427"/>
        <v>0</v>
      </c>
      <c r="AE2459" s="24">
        <f>IFNA(VLOOKUP(A2459,'BUSINESS processed'!A2459:J5149,9,0))</f>
        <v>0.039</v>
      </c>
      <c r="AF2459" s="27">
        <f>IFNA(VLOOKUP(A2459,'BUSINESS processed'!A2459:J5149,10,0))</f>
        <v>0.229</v>
      </c>
      <c r="AG2459" s="26"/>
      <c r="AH2459" s="26"/>
      <c r="AI2459" s="26"/>
      <c r="AJ2459" s="26"/>
      <c r="AK2459" s="26"/>
      <c r="AL2459" s="26"/>
      <c r="AM2459" s="26"/>
      <c r="AN2459" s="26"/>
      <c r="AO2459" s="26"/>
      <c r="AP2459" s="26"/>
      <c r="AQ2459" s="26"/>
      <c r="AR2459" s="26"/>
      <c r="AS2459" s="26"/>
      <c r="AT2459" s="26"/>
      <c r="AU2459" s="26"/>
      <c r="AV2459" s="26"/>
      <c r="AW2459" s="26"/>
      <c r="AX2459" s="26"/>
      <c r="AY2459" s="26"/>
      <c r="AZ2459" s="26"/>
      <c r="BA2459" s="26"/>
      <c r="BB2459" s="26"/>
      <c r="BC2459" s="26"/>
      <c r="BD2459" s="26"/>
      <c r="BE2459" s="26"/>
      <c r="BF2459" s="26"/>
      <c r="BG2459" s="26"/>
      <c r="BH2459" s="26"/>
    </row>
    <row r="2460">
      <c r="A2460" s="18" t="str">
        <f t="shared" si="1"/>
        <v>The Americas_Jamaica-The Americas_2002</v>
      </c>
      <c r="B2460" s="19" t="s">
        <v>258</v>
      </c>
      <c r="C2460" s="20" t="s">
        <v>285</v>
      </c>
      <c r="D2460" s="21" t="s">
        <v>72</v>
      </c>
      <c r="E2460" s="22">
        <v>9.718989517E9</v>
      </c>
      <c r="F2460" s="22">
        <f t="shared" si="2"/>
        <v>3716.271243</v>
      </c>
      <c r="G2460" s="23">
        <v>0.049</v>
      </c>
      <c r="H2460" s="23">
        <v>180.0</v>
      </c>
      <c r="I2460" s="23">
        <v>0.185</v>
      </c>
      <c r="J2460" s="24">
        <f>IFNA(VLOOKUP(A2460,'ENERGY processed'!$A$2:$H$2692,7,0),"")</f>
        <v>2830</v>
      </c>
      <c r="K2460" s="24">
        <f t="shared" si="3"/>
        <v>0.001082113279</v>
      </c>
      <c r="L2460" s="24">
        <f>IFNA(VLOOKUP(A2460,'ENERGY processed'!$A$2:$H$2692,8,0),"")</f>
        <v>7158</v>
      </c>
      <c r="M2460" s="24">
        <f t="shared" si="5"/>
        <v>0.002737020089</v>
      </c>
      <c r="N2460" s="24">
        <f>IFNA(VLOOKUP(A2460,'HUMAN RESOURCES processed'!$A$2:$M$2692,5,0))</f>
        <v>0.018</v>
      </c>
      <c r="O2460" s="24">
        <f>IFNA(VLOOKUP(A2460,'HUMAN RESOURCES processed'!$A$2:$M$2692,6,0))</f>
        <v>0.019</v>
      </c>
      <c r="P2460" s="24">
        <f>IFNA(VLOOKUP(A2460,'HUMAN RESOURCES processed'!$A$2:$M$2692,7,0))</f>
        <v>74</v>
      </c>
      <c r="Q2460" s="24">
        <f>IFNA(VLOOKUP(A2460,'HUMAN RESOURCES processed'!$A$2:$M$2692,8,0))</f>
        <v>68</v>
      </c>
      <c r="R2460" s="24">
        <f t="shared" si="6"/>
        <v>71</v>
      </c>
      <c r="S2460" s="24">
        <f>IFNA(VLOOKUP(A2460,'HUMAN RESOURCES processed'!$A$2:$M$2692,9,0))</f>
        <v>0.321</v>
      </c>
      <c r="T2460" s="24">
        <f>IFNA(VLOOKUP(A2460,'HUMAN RESOURCES processed'!$A$2:$M$2692,10,0))</f>
        <v>0.604</v>
      </c>
      <c r="U2460" s="24">
        <f>IFNA(VLOOKUP(A2460,'HUMAN RESOURCES processed'!$A$2:$M$2692,11,0))</f>
        <v>0.076</v>
      </c>
      <c r="V2460" s="24">
        <f>IFNA(VLOOKUP(A2460,'HUMAN RESOURCES processed'!$A$2:$M$2692,12,0))</f>
        <v>2615253</v>
      </c>
      <c r="W2460" s="24">
        <f>IFNA(VLOOKUP(A2460,'HUMAN RESOURCES processed'!$A$2:$M$2692,13,0))</f>
        <v>0.523</v>
      </c>
      <c r="X2460" s="24">
        <f>IFNA(VLOOKUP(A2460,'TOURISM processed'!$A$2:$F$2692,5,0))</f>
        <v>1482000000</v>
      </c>
      <c r="Y2460" s="24">
        <f>IFNA(VLOOKUP(A2460,'TOURISM processed'!$A$2:$F$2692,6,0))</f>
        <v>274000000</v>
      </c>
      <c r="Z2460" s="24">
        <f t="shared" si="7"/>
        <v>104.7699783</v>
      </c>
      <c r="AA2460" s="24">
        <f t="shared" si="1424"/>
        <v>0</v>
      </c>
      <c r="AB2460" s="24">
        <f t="shared" si="1425"/>
        <v>0</v>
      </c>
      <c r="AC2460" s="24">
        <f t="shared" si="1426"/>
        <v>0</v>
      </c>
      <c r="AD2460" s="24">
        <f t="shared" si="1427"/>
        <v>0</v>
      </c>
      <c r="AE2460" s="24">
        <f>IFNA(VLOOKUP(A2460,'BUSINESS processed'!A2460:J5150,9,0))</f>
        <v>0.061</v>
      </c>
      <c r="AF2460" s="27">
        <f>IFNA(VLOOKUP(A2460,'BUSINESS processed'!A2460:J5150,10,0))</f>
        <v>0.474</v>
      </c>
      <c r="AG2460" s="26"/>
      <c r="AH2460" s="26"/>
      <c r="AI2460" s="26"/>
      <c r="AJ2460" s="26"/>
      <c r="AK2460" s="26"/>
      <c r="AL2460" s="26"/>
      <c r="AM2460" s="26"/>
      <c r="AN2460" s="26"/>
      <c r="AO2460" s="26"/>
      <c r="AP2460" s="26"/>
      <c r="AQ2460" s="26"/>
      <c r="AR2460" s="26"/>
      <c r="AS2460" s="26"/>
      <c r="AT2460" s="26"/>
      <c r="AU2460" s="26"/>
      <c r="AV2460" s="26"/>
      <c r="AW2460" s="26"/>
      <c r="AX2460" s="26"/>
      <c r="AY2460" s="26"/>
      <c r="AZ2460" s="26"/>
      <c r="BA2460" s="26"/>
      <c r="BB2460" s="26"/>
      <c r="BC2460" s="26"/>
      <c r="BD2460" s="26"/>
      <c r="BE2460" s="26"/>
      <c r="BF2460" s="26"/>
      <c r="BG2460" s="26"/>
      <c r="BH2460" s="26"/>
    </row>
    <row r="2461">
      <c r="A2461" s="18" t="str">
        <f t="shared" si="1"/>
        <v>The Americas_Jamaica-The Americas_2003</v>
      </c>
      <c r="B2461" s="19" t="s">
        <v>258</v>
      </c>
      <c r="C2461" s="20" t="s">
        <v>285</v>
      </c>
      <c r="D2461" s="21" t="s">
        <v>74</v>
      </c>
      <c r="E2461" s="22">
        <v>9.430236065E9</v>
      </c>
      <c r="F2461" s="22">
        <f t="shared" si="2"/>
        <v>3592.888341</v>
      </c>
      <c r="G2461" s="23">
        <v>0.046</v>
      </c>
      <c r="H2461" s="23">
        <v>162.0</v>
      </c>
      <c r="I2461" s="23">
        <v>0.189</v>
      </c>
      <c r="J2461" s="24">
        <f>IFNA(VLOOKUP(A2461,'ENERGY processed'!$A$2:$H$2692,7,0),"")</f>
        <v>3022</v>
      </c>
      <c r="K2461" s="24">
        <f t="shared" si="3"/>
        <v>0.001151371874</v>
      </c>
      <c r="L2461" s="24">
        <f>IFNA(VLOOKUP(A2461,'ENERGY processed'!$A$2:$H$2692,8,0),"")</f>
        <v>8592</v>
      </c>
      <c r="M2461" s="24">
        <f t="shared" si="5"/>
        <v>0.003273523209</v>
      </c>
      <c r="N2461" s="24">
        <f>IFNA(VLOOKUP(A2461,'HUMAN RESOURCES processed'!$A$2:$M$2692,5,0))</f>
        <v>0.017</v>
      </c>
      <c r="O2461" s="24">
        <f>IFNA(VLOOKUP(A2461,'HUMAN RESOURCES processed'!$A$2:$M$2692,6,0))</f>
        <v>0.019</v>
      </c>
      <c r="P2461" s="24">
        <f>IFNA(VLOOKUP(A2461,'HUMAN RESOURCES processed'!$A$2:$M$2692,7,0))</f>
        <v>74</v>
      </c>
      <c r="Q2461" s="24">
        <f>IFNA(VLOOKUP(A2461,'HUMAN RESOURCES processed'!$A$2:$M$2692,8,0))</f>
        <v>68</v>
      </c>
      <c r="R2461" s="24">
        <f t="shared" si="6"/>
        <v>71</v>
      </c>
      <c r="S2461" s="24">
        <f>IFNA(VLOOKUP(A2461,'HUMAN RESOURCES processed'!$A$2:$M$2692,9,0))</f>
        <v>0.318</v>
      </c>
      <c r="T2461" s="24">
        <f>IFNA(VLOOKUP(A2461,'HUMAN RESOURCES processed'!$A$2:$M$2692,10,0))</f>
        <v>0.606</v>
      </c>
      <c r="U2461" s="24">
        <f>IFNA(VLOOKUP(A2461,'HUMAN RESOURCES processed'!$A$2:$M$2692,11,0))</f>
        <v>0.076</v>
      </c>
      <c r="V2461" s="24">
        <f>IFNA(VLOOKUP(A2461,'HUMAN RESOURCES processed'!$A$2:$M$2692,12,0))</f>
        <v>2624695</v>
      </c>
      <c r="W2461" s="24">
        <f>IFNA(VLOOKUP(A2461,'HUMAN RESOURCES processed'!$A$2:$M$2692,13,0))</f>
        <v>0.524</v>
      </c>
      <c r="X2461" s="24">
        <f>IFNA(VLOOKUP(A2461,'TOURISM processed'!$A$2:$F$2692,5,0))</f>
        <v>1621000000</v>
      </c>
      <c r="Y2461" s="24">
        <f>IFNA(VLOOKUP(A2461,'TOURISM processed'!$A$2:$F$2692,6,0))</f>
        <v>269000000</v>
      </c>
      <c r="Z2461" s="24">
        <f t="shared" si="7"/>
        <v>102.4880986</v>
      </c>
      <c r="AA2461" s="24">
        <f t="shared" si="1424"/>
        <v>0</v>
      </c>
      <c r="AB2461" s="24">
        <f>IFNA(VLOOKUP(A2461,'BUSINESS processed'!A2461:J5151,6,0))</f>
        <v>31</v>
      </c>
      <c r="AC2461" s="24">
        <f t="shared" si="1426"/>
        <v>0</v>
      </c>
      <c r="AD2461" s="24">
        <f t="shared" si="1427"/>
        <v>0</v>
      </c>
      <c r="AE2461" s="24">
        <f>IFNA(VLOOKUP(A2461,'BUSINESS processed'!A2461:J5151,9,0))</f>
        <v>0.078</v>
      </c>
      <c r="AF2461" s="27">
        <f>IFNA(VLOOKUP(A2461,'BUSINESS processed'!A2461:J5151,10,0))</f>
        <v>0.596</v>
      </c>
      <c r="AG2461" s="26"/>
      <c r="AH2461" s="26"/>
      <c r="AI2461" s="26"/>
      <c r="AJ2461" s="26"/>
      <c r="AK2461" s="26"/>
      <c r="AL2461" s="26"/>
      <c r="AM2461" s="26"/>
      <c r="AN2461" s="26"/>
      <c r="AO2461" s="26"/>
      <c r="AP2461" s="26"/>
      <c r="AQ2461" s="26"/>
      <c r="AR2461" s="26"/>
      <c r="AS2461" s="26"/>
      <c r="AT2461" s="26"/>
      <c r="AU2461" s="26"/>
      <c r="AV2461" s="26"/>
      <c r="AW2461" s="26"/>
      <c r="AX2461" s="26"/>
      <c r="AY2461" s="26"/>
      <c r="AZ2461" s="26"/>
      <c r="BA2461" s="26"/>
      <c r="BB2461" s="26"/>
      <c r="BC2461" s="26"/>
      <c r="BD2461" s="26"/>
      <c r="BE2461" s="26"/>
      <c r="BF2461" s="26"/>
      <c r="BG2461" s="26"/>
      <c r="BH2461" s="26"/>
    </row>
    <row r="2462">
      <c r="A2462" s="18" t="str">
        <f t="shared" si="1"/>
        <v>The Americas_Jamaica-The Americas_2004</v>
      </c>
      <c r="B2462" s="19" t="s">
        <v>258</v>
      </c>
      <c r="C2462" s="20" t="s">
        <v>285</v>
      </c>
      <c r="D2462" s="21" t="s">
        <v>83</v>
      </c>
      <c r="E2462" s="22">
        <v>1.0173234921E10</v>
      </c>
      <c r="F2462" s="22">
        <f t="shared" si="2"/>
        <v>3862.063372</v>
      </c>
      <c r="G2462" s="23">
        <v>0.048</v>
      </c>
      <c r="H2462" s="23">
        <v>183.0</v>
      </c>
      <c r="I2462" s="23">
        <v>0.181</v>
      </c>
      <c r="J2462" s="24">
        <f>IFNA(VLOOKUP(A2462,'ENERGY processed'!$A$2:$H$2692,7,0),"")</f>
        <v>4078</v>
      </c>
      <c r="K2462" s="24">
        <f t="shared" si="3"/>
        <v>0.001548130418</v>
      </c>
      <c r="L2462" s="24">
        <f>IFNA(VLOOKUP(A2462,'ENERGY processed'!$A$2:$H$2692,8,0),"")</f>
        <v>11947</v>
      </c>
      <c r="M2462" s="24">
        <f t="shared" si="5"/>
        <v>0.004535437495</v>
      </c>
      <c r="N2462" s="24">
        <f>IFNA(VLOOKUP(A2462,'HUMAN RESOURCES processed'!$A$2:$M$2692,5,0))</f>
        <v>0.017</v>
      </c>
      <c r="O2462" s="24">
        <f>IFNA(VLOOKUP(A2462,'HUMAN RESOURCES processed'!$A$2:$M$2692,6,0))</f>
        <v>0.018</v>
      </c>
      <c r="P2462" s="24">
        <f>IFNA(VLOOKUP(A2462,'HUMAN RESOURCES processed'!$A$2:$M$2692,7,0))</f>
        <v>74</v>
      </c>
      <c r="Q2462" s="24">
        <f>IFNA(VLOOKUP(A2462,'HUMAN RESOURCES processed'!$A$2:$M$2692,8,0))</f>
        <v>68</v>
      </c>
      <c r="R2462" s="24">
        <f t="shared" si="6"/>
        <v>71</v>
      </c>
      <c r="S2462" s="24">
        <f>IFNA(VLOOKUP(A2462,'HUMAN RESOURCES processed'!$A$2:$M$2692,9,0))</f>
        <v>0.315</v>
      </c>
      <c r="T2462" s="24">
        <f>IFNA(VLOOKUP(A2462,'HUMAN RESOURCES processed'!$A$2:$M$2692,10,0))</f>
        <v>0.609</v>
      </c>
      <c r="U2462" s="24">
        <f>IFNA(VLOOKUP(A2462,'HUMAN RESOURCES processed'!$A$2:$M$2692,11,0))</f>
        <v>0.076</v>
      </c>
      <c r="V2462" s="24">
        <f>IFNA(VLOOKUP(A2462,'HUMAN RESOURCES processed'!$A$2:$M$2692,12,0))</f>
        <v>2634145</v>
      </c>
      <c r="W2462" s="24">
        <f>IFNA(VLOOKUP(A2462,'HUMAN RESOURCES processed'!$A$2:$M$2692,13,0))</f>
        <v>0.526</v>
      </c>
      <c r="X2462" s="24">
        <f>IFNA(VLOOKUP(A2462,'TOURISM processed'!$A$2:$F$2692,5,0))</f>
        <v>1733000000</v>
      </c>
      <c r="Y2462" s="24">
        <f>IFNA(VLOOKUP(A2462,'TOURISM processed'!$A$2:$F$2692,6,0))</f>
        <v>318000000</v>
      </c>
      <c r="Z2462" s="24">
        <f t="shared" si="7"/>
        <v>120.7222837</v>
      </c>
      <c r="AA2462" s="24">
        <f t="shared" si="1424"/>
        <v>0</v>
      </c>
      <c r="AB2462" s="24">
        <f>IFNA(VLOOKUP(A2462,'BUSINESS processed'!A2462:J5152,6,0))</f>
        <v>31</v>
      </c>
      <c r="AC2462" s="24">
        <f t="shared" si="1426"/>
        <v>0</v>
      </c>
      <c r="AD2462" s="24">
        <f t="shared" si="1427"/>
        <v>0</v>
      </c>
      <c r="AE2462" s="24">
        <f>IFNA(VLOOKUP(A2462,'BUSINESS processed'!A2462:J5152,9,0))</f>
        <v>0.1</v>
      </c>
      <c r="AF2462" s="27">
        <f>IFNA(VLOOKUP(A2462,'BUSINESS processed'!A2462:J5152,10,0))</f>
        <v>0.689</v>
      </c>
      <c r="AG2462" s="26"/>
      <c r="AH2462" s="26"/>
      <c r="AI2462" s="26"/>
      <c r="AJ2462" s="26"/>
      <c r="AK2462" s="26"/>
      <c r="AL2462" s="26"/>
      <c r="AM2462" s="26"/>
      <c r="AN2462" s="26"/>
      <c r="AO2462" s="26"/>
      <c r="AP2462" s="26"/>
      <c r="AQ2462" s="26"/>
      <c r="AR2462" s="26"/>
      <c r="AS2462" s="26"/>
      <c r="AT2462" s="26"/>
      <c r="AU2462" s="26"/>
      <c r="AV2462" s="26"/>
      <c r="AW2462" s="26"/>
      <c r="AX2462" s="26"/>
      <c r="AY2462" s="26"/>
      <c r="AZ2462" s="26"/>
      <c r="BA2462" s="26"/>
      <c r="BB2462" s="26"/>
      <c r="BC2462" s="26"/>
      <c r="BD2462" s="26"/>
      <c r="BE2462" s="26"/>
      <c r="BF2462" s="26"/>
      <c r="BG2462" s="26"/>
      <c r="BH2462" s="26"/>
    </row>
    <row r="2463">
      <c r="A2463" s="18" t="str">
        <f t="shared" si="1"/>
        <v>The Americas_Jamaica-The Americas_2005</v>
      </c>
      <c r="B2463" s="19" t="s">
        <v>258</v>
      </c>
      <c r="C2463" s="20" t="s">
        <v>285</v>
      </c>
      <c r="D2463" s="21" t="s">
        <v>84</v>
      </c>
      <c r="E2463" s="22">
        <v>1.1075778481E10</v>
      </c>
      <c r="F2463" s="22">
        <f t="shared" si="2"/>
        <v>4189.655883</v>
      </c>
      <c r="G2463" s="23">
        <v>0.041</v>
      </c>
      <c r="H2463" s="23">
        <v>170.0</v>
      </c>
      <c r="I2463" s="23">
        <v>0.174</v>
      </c>
      <c r="J2463" s="24">
        <f>IFNA(VLOOKUP(A2463,'ENERGY processed'!$A$2:$H$2692,7,0),"")</f>
        <v>3841</v>
      </c>
      <c r="K2463" s="24">
        <f t="shared" si="3"/>
        <v>0.001452942407</v>
      </c>
      <c r="L2463" s="24">
        <f>IFNA(VLOOKUP(A2463,'ENERGY processed'!$A$2:$H$2692,8,0),"")</f>
        <v>10627</v>
      </c>
      <c r="M2463" s="24">
        <f t="shared" si="5"/>
        <v>0.004019895589</v>
      </c>
      <c r="N2463" s="24">
        <f>IFNA(VLOOKUP(A2463,'HUMAN RESOURCES processed'!$A$2:$M$2692,5,0))</f>
        <v>0.018</v>
      </c>
      <c r="O2463" s="24">
        <f>IFNA(VLOOKUP(A2463,'HUMAN RESOURCES processed'!$A$2:$M$2692,6,0))</f>
        <v>0.018</v>
      </c>
      <c r="P2463" s="24">
        <f>IFNA(VLOOKUP(A2463,'HUMAN RESOURCES processed'!$A$2:$M$2692,7,0))</f>
        <v>74</v>
      </c>
      <c r="Q2463" s="24">
        <f>IFNA(VLOOKUP(A2463,'HUMAN RESOURCES processed'!$A$2:$M$2692,8,0))</f>
        <v>69</v>
      </c>
      <c r="R2463" s="24">
        <f t="shared" si="6"/>
        <v>71.5</v>
      </c>
      <c r="S2463" s="24">
        <f>IFNA(VLOOKUP(A2463,'HUMAN RESOURCES processed'!$A$2:$M$2692,9,0))</f>
        <v>0.311</v>
      </c>
      <c r="T2463" s="24">
        <f>IFNA(VLOOKUP(A2463,'HUMAN RESOURCES processed'!$A$2:$M$2692,10,0))</f>
        <v>0.612</v>
      </c>
      <c r="U2463" s="24">
        <f>IFNA(VLOOKUP(A2463,'HUMAN RESOURCES processed'!$A$2:$M$2692,11,0))</f>
        <v>0.077</v>
      </c>
      <c r="V2463" s="24">
        <f>IFNA(VLOOKUP(A2463,'HUMAN RESOURCES processed'!$A$2:$M$2692,12,0))</f>
        <v>2643601</v>
      </c>
      <c r="W2463" s="24">
        <f>IFNA(VLOOKUP(A2463,'HUMAN RESOURCES processed'!$A$2:$M$2692,13,0))</f>
        <v>0.528</v>
      </c>
      <c r="X2463" s="24">
        <f>IFNA(VLOOKUP(A2463,'TOURISM processed'!$A$2:$F$2692,5,0))</f>
        <v>1783000000</v>
      </c>
      <c r="Y2463" s="24">
        <f>IFNA(VLOOKUP(A2463,'TOURISM processed'!$A$2:$F$2692,6,0))</f>
        <v>290000000</v>
      </c>
      <c r="Z2463" s="24">
        <f t="shared" si="7"/>
        <v>109.6988539</v>
      </c>
      <c r="AA2463" s="24">
        <f>IFNA(VLOOKUP(A2463,'BUSINESS processed'!A2463:J5153,5,0))</f>
        <v>0.499</v>
      </c>
      <c r="AB2463" s="24">
        <f>IFNA(VLOOKUP(A2463,'BUSINESS processed'!A2463:J5153,6,0))</f>
        <v>8</v>
      </c>
      <c r="AC2463" s="24">
        <f t="shared" si="1426"/>
        <v>0</v>
      </c>
      <c r="AD2463" s="24">
        <f>IFNA(VLOOKUP(A2463,'BUSINESS processed'!A2463:J5153,8,0))</f>
        <v>414</v>
      </c>
      <c r="AE2463" s="24">
        <f>IFNA(VLOOKUP(A2463,'BUSINESS processed'!A2463:J5153,9,0))</f>
        <v>0.128</v>
      </c>
      <c r="AF2463" s="27">
        <f>IFNA(VLOOKUP(A2463,'BUSINESS processed'!A2463:J5153,10,0))</f>
        <v>0.739</v>
      </c>
      <c r="AG2463" s="26"/>
      <c r="AH2463" s="26"/>
      <c r="AI2463" s="26"/>
      <c r="AJ2463" s="26"/>
      <c r="AK2463" s="26"/>
      <c r="AL2463" s="26"/>
      <c r="AM2463" s="26"/>
      <c r="AN2463" s="26"/>
      <c r="AO2463" s="26"/>
      <c r="AP2463" s="26"/>
      <c r="AQ2463" s="26"/>
      <c r="AR2463" s="26"/>
      <c r="AS2463" s="26"/>
      <c r="AT2463" s="26"/>
      <c r="AU2463" s="26"/>
      <c r="AV2463" s="26"/>
      <c r="AW2463" s="26"/>
      <c r="AX2463" s="26"/>
      <c r="AY2463" s="26"/>
      <c r="AZ2463" s="26"/>
      <c r="BA2463" s="26"/>
      <c r="BB2463" s="26"/>
      <c r="BC2463" s="26"/>
      <c r="BD2463" s="26"/>
      <c r="BE2463" s="26"/>
      <c r="BF2463" s="26"/>
      <c r="BG2463" s="26"/>
      <c r="BH2463" s="26"/>
    </row>
    <row r="2464">
      <c r="A2464" s="18" t="str">
        <f t="shared" si="1"/>
        <v>The Americas_Jamaica-The Americas_2006</v>
      </c>
      <c r="B2464" s="19" t="s">
        <v>258</v>
      </c>
      <c r="C2464" s="20" t="s">
        <v>285</v>
      </c>
      <c r="D2464" s="21" t="s">
        <v>85</v>
      </c>
      <c r="E2464" s="22">
        <v>1.1903020644E10</v>
      </c>
      <c r="F2464" s="22">
        <f t="shared" si="2"/>
        <v>4486.555676</v>
      </c>
      <c r="G2464" s="23">
        <v>0.042</v>
      </c>
      <c r="H2464" s="23">
        <v>187.0</v>
      </c>
      <c r="I2464" s="23">
        <v>0.176</v>
      </c>
      <c r="J2464" s="24">
        <f>IFNA(VLOOKUP(A2464,'ENERGY processed'!$A$2:$H$2692,7,0),"")</f>
        <v>3769</v>
      </c>
      <c r="K2464" s="24">
        <f t="shared" si="3"/>
        <v>0.001420633371</v>
      </c>
      <c r="L2464" s="24">
        <f>IFNA(VLOOKUP(A2464,'ENERGY processed'!$A$2:$H$2692,8,0),"")</f>
        <v>10715</v>
      </c>
      <c r="M2464" s="24">
        <f t="shared" si="5"/>
        <v>0.004038760035</v>
      </c>
      <c r="N2464" s="24">
        <f>IFNA(VLOOKUP(A2464,'HUMAN RESOURCES processed'!$A$2:$M$2692,5,0))</f>
        <v>0.016</v>
      </c>
      <c r="O2464" s="24">
        <f>IFNA(VLOOKUP(A2464,'HUMAN RESOURCES processed'!$A$2:$M$2692,6,0))</f>
        <v>0.018</v>
      </c>
      <c r="P2464" s="24">
        <f>IFNA(VLOOKUP(A2464,'HUMAN RESOURCES processed'!$A$2:$M$2692,7,0))</f>
        <v>75</v>
      </c>
      <c r="Q2464" s="24">
        <f>IFNA(VLOOKUP(A2464,'HUMAN RESOURCES processed'!$A$2:$M$2692,8,0))</f>
        <v>69</v>
      </c>
      <c r="R2464" s="24">
        <f t="shared" si="6"/>
        <v>72</v>
      </c>
      <c r="S2464" s="24">
        <f>IFNA(VLOOKUP(A2464,'HUMAN RESOURCES processed'!$A$2:$M$2692,9,0))</f>
        <v>0.308</v>
      </c>
      <c r="T2464" s="24">
        <f>IFNA(VLOOKUP(A2464,'HUMAN RESOURCES processed'!$A$2:$M$2692,10,0))</f>
        <v>0.615</v>
      </c>
      <c r="U2464" s="24">
        <f>IFNA(VLOOKUP(A2464,'HUMAN RESOURCES processed'!$A$2:$M$2692,11,0))</f>
        <v>0.077</v>
      </c>
      <c r="V2464" s="24">
        <f>IFNA(VLOOKUP(A2464,'HUMAN RESOURCES processed'!$A$2:$M$2692,12,0))</f>
        <v>2653042</v>
      </c>
      <c r="W2464" s="24">
        <f>IFNA(VLOOKUP(A2464,'HUMAN RESOURCES processed'!$A$2:$M$2692,13,0))</f>
        <v>0.53</v>
      </c>
      <c r="X2464" s="24">
        <f>IFNA(VLOOKUP(A2464,'TOURISM processed'!$A$2:$F$2692,5,0))</f>
        <v>2094000000</v>
      </c>
      <c r="Y2464" s="24">
        <f>IFNA(VLOOKUP(A2464,'TOURISM processed'!$A$2:$F$2692,6,0))</f>
        <v>315000000</v>
      </c>
      <c r="Z2464" s="24">
        <f t="shared" si="7"/>
        <v>118.7316296</v>
      </c>
      <c r="AA2464" s="24">
        <f>IFNA(VLOOKUP(A2464,'BUSINESS processed'!A2464:J5154,5,0))</f>
        <v>0.499</v>
      </c>
      <c r="AB2464" s="24">
        <f>IFNA(VLOOKUP(A2464,'BUSINESS processed'!A2464:J5154,6,0))</f>
        <v>8</v>
      </c>
      <c r="AC2464" s="24">
        <f t="shared" si="1426"/>
        <v>0</v>
      </c>
      <c r="AD2464" s="24">
        <f>IFNA(VLOOKUP(A2464,'BUSINESS processed'!A2464:J5154,8,0))</f>
        <v>414</v>
      </c>
      <c r="AE2464" s="24">
        <f>IFNA(VLOOKUP(A2464,'BUSINESS processed'!A2464:J5154,9,0))</f>
        <v>0.164</v>
      </c>
      <c r="AF2464" s="27">
        <f>IFNA(VLOOKUP(A2464,'BUSINESS processed'!A2464:J5154,10,0))</f>
        <v>0.844</v>
      </c>
      <c r="AG2464" s="26"/>
      <c r="AH2464" s="26"/>
      <c r="AI2464" s="26"/>
      <c r="AJ2464" s="26"/>
      <c r="AK2464" s="26"/>
      <c r="AL2464" s="26"/>
      <c r="AM2464" s="26"/>
      <c r="AN2464" s="26"/>
      <c r="AO2464" s="26"/>
      <c r="AP2464" s="26"/>
      <c r="AQ2464" s="26"/>
      <c r="AR2464" s="26"/>
      <c r="AS2464" s="26"/>
      <c r="AT2464" s="26"/>
      <c r="AU2464" s="26"/>
      <c r="AV2464" s="26"/>
      <c r="AW2464" s="26"/>
      <c r="AX2464" s="26"/>
      <c r="AY2464" s="26"/>
      <c r="AZ2464" s="26"/>
      <c r="BA2464" s="26"/>
      <c r="BB2464" s="26"/>
      <c r="BC2464" s="26"/>
      <c r="BD2464" s="26"/>
      <c r="BE2464" s="26"/>
      <c r="BF2464" s="26"/>
      <c r="BG2464" s="26"/>
      <c r="BH2464" s="26"/>
    </row>
    <row r="2465">
      <c r="A2465" s="18" t="str">
        <f t="shared" si="1"/>
        <v>The Americas_Jamaica-The Americas_2007</v>
      </c>
      <c r="B2465" s="19" t="s">
        <v>258</v>
      </c>
      <c r="C2465" s="20" t="s">
        <v>285</v>
      </c>
      <c r="D2465" s="21" t="s">
        <v>86</v>
      </c>
      <c r="E2465" s="22">
        <v>1.2820055025E10</v>
      </c>
      <c r="F2465" s="22">
        <f t="shared" si="2"/>
        <v>4815.078502</v>
      </c>
      <c r="G2465" s="23">
        <v>0.049</v>
      </c>
      <c r="H2465" s="23">
        <v>230.0</v>
      </c>
      <c r="I2465" s="23">
        <v>0.172</v>
      </c>
      <c r="J2465" s="24">
        <f>IFNA(VLOOKUP(A2465,'ENERGY processed'!$A$2:$H$2692,7,0),"")</f>
        <v>4200</v>
      </c>
      <c r="K2465" s="24">
        <f t="shared" si="3"/>
        <v>0.001577476046</v>
      </c>
      <c r="L2465" s="24">
        <f>IFNA(VLOOKUP(A2465,'ENERGY processed'!$A$2:$H$2692,8,0),"")</f>
        <v>13480</v>
      </c>
      <c r="M2465" s="24">
        <f t="shared" si="5"/>
        <v>0.005062946928</v>
      </c>
      <c r="N2465" s="24">
        <f>IFNA(VLOOKUP(A2465,'HUMAN RESOURCES processed'!$A$2:$M$2692,5,0))</f>
        <v>0.016</v>
      </c>
      <c r="O2465" s="24">
        <f>IFNA(VLOOKUP(A2465,'HUMAN RESOURCES processed'!$A$2:$M$2692,6,0))</f>
        <v>0.017</v>
      </c>
      <c r="P2465" s="24">
        <f>IFNA(VLOOKUP(A2465,'HUMAN RESOURCES processed'!$A$2:$M$2692,7,0))</f>
        <v>75</v>
      </c>
      <c r="Q2465" s="24">
        <f>IFNA(VLOOKUP(A2465,'HUMAN RESOURCES processed'!$A$2:$M$2692,8,0))</f>
        <v>69</v>
      </c>
      <c r="R2465" s="24">
        <f t="shared" si="6"/>
        <v>72</v>
      </c>
      <c r="S2465" s="24">
        <f>IFNA(VLOOKUP(A2465,'HUMAN RESOURCES processed'!$A$2:$M$2692,9,0))</f>
        <v>0.304</v>
      </c>
      <c r="T2465" s="24">
        <f>IFNA(VLOOKUP(A2465,'HUMAN RESOURCES processed'!$A$2:$M$2692,10,0))</f>
        <v>0.618</v>
      </c>
      <c r="U2465" s="24">
        <f>IFNA(VLOOKUP(A2465,'HUMAN RESOURCES processed'!$A$2:$M$2692,11,0))</f>
        <v>0.077</v>
      </c>
      <c r="V2465" s="24">
        <f>IFNA(VLOOKUP(A2465,'HUMAN RESOURCES processed'!$A$2:$M$2692,12,0))</f>
        <v>2662481</v>
      </c>
      <c r="W2465" s="24">
        <f>IFNA(VLOOKUP(A2465,'HUMAN RESOURCES processed'!$A$2:$M$2692,13,0))</f>
        <v>0.532</v>
      </c>
      <c r="X2465" s="24">
        <f>IFNA(VLOOKUP(A2465,'TOURISM processed'!$A$2:$F$2692,5,0))</f>
        <v>2142000000</v>
      </c>
      <c r="Y2465" s="24">
        <f>IFNA(VLOOKUP(A2465,'TOURISM processed'!$A$2:$F$2692,6,0))</f>
        <v>340000000</v>
      </c>
      <c r="Z2465" s="24">
        <f t="shared" si="7"/>
        <v>127.7004418</v>
      </c>
      <c r="AA2465" s="24">
        <f>IFNA(VLOOKUP(A2465,'BUSINESS processed'!A2465:J5155,5,0))</f>
        <v>0.499</v>
      </c>
      <c r="AB2465" s="24">
        <f>IFNA(VLOOKUP(A2465,'BUSINESS processed'!A2465:J5155,6,0))</f>
        <v>8</v>
      </c>
      <c r="AC2465" s="24">
        <f t="shared" si="1426"/>
        <v>0</v>
      </c>
      <c r="AD2465" s="24">
        <f>IFNA(VLOOKUP(A2465,'BUSINESS processed'!A2465:J5155,8,0))</f>
        <v>414</v>
      </c>
      <c r="AE2465" s="24">
        <f>IFNA(VLOOKUP(A2465,'BUSINESS processed'!A2465:J5155,9,0))</f>
        <v>0.211</v>
      </c>
      <c r="AF2465" s="27">
        <f>IFNA(VLOOKUP(A2465,'BUSINESS processed'!A2465:J5155,10,0))</f>
        <v>0.991</v>
      </c>
      <c r="AG2465" s="26"/>
      <c r="AH2465" s="26"/>
      <c r="AI2465" s="26"/>
      <c r="AJ2465" s="26"/>
      <c r="AK2465" s="26"/>
      <c r="AL2465" s="26"/>
      <c r="AM2465" s="26"/>
      <c r="AN2465" s="26"/>
      <c r="AO2465" s="26"/>
      <c r="AP2465" s="26"/>
      <c r="AQ2465" s="26"/>
      <c r="AR2465" s="26"/>
      <c r="AS2465" s="26"/>
      <c r="AT2465" s="26"/>
      <c r="AU2465" s="26"/>
      <c r="AV2465" s="26"/>
      <c r="AW2465" s="26"/>
      <c r="AX2465" s="26"/>
      <c r="AY2465" s="26"/>
      <c r="AZ2465" s="26"/>
      <c r="BA2465" s="26"/>
      <c r="BB2465" s="26"/>
      <c r="BC2465" s="26"/>
      <c r="BD2465" s="26"/>
      <c r="BE2465" s="26"/>
      <c r="BF2465" s="26"/>
      <c r="BG2465" s="26"/>
      <c r="BH2465" s="26"/>
    </row>
    <row r="2466">
      <c r="A2466" s="18" t="str">
        <f t="shared" si="1"/>
        <v>The Americas_Jamaica-The Americas_2008</v>
      </c>
      <c r="B2466" s="19" t="s">
        <v>258</v>
      </c>
      <c r="C2466" s="20" t="s">
        <v>285</v>
      </c>
      <c r="D2466" s="21" t="s">
        <v>87</v>
      </c>
      <c r="E2466" s="22">
        <v>1.367683763E10</v>
      </c>
      <c r="F2466" s="22">
        <f t="shared" si="2"/>
        <v>5118.703392</v>
      </c>
      <c r="G2466" s="23">
        <v>0.054</v>
      </c>
      <c r="H2466" s="23">
        <v>272.0</v>
      </c>
      <c r="I2466" s="23">
        <v>0.168</v>
      </c>
      <c r="J2466" s="24">
        <f>IFNA(VLOOKUP(A2466,'ENERGY processed'!$A$2:$H$2692,7,0),"")</f>
        <v>3717</v>
      </c>
      <c r="K2466" s="24">
        <f t="shared" si="3"/>
        <v>0.001391127176</v>
      </c>
      <c r="L2466" s="24">
        <f>IFNA(VLOOKUP(A2466,'ENERGY processed'!$A$2:$H$2692,8,0),"")</f>
        <v>10645</v>
      </c>
      <c r="M2466" s="24">
        <f t="shared" si="5"/>
        <v>0.003984005593</v>
      </c>
      <c r="N2466" s="24">
        <f>IFNA(VLOOKUP(A2466,'HUMAN RESOURCES processed'!$A$2:$M$2692,5,0))</f>
        <v>0.016</v>
      </c>
      <c r="O2466" s="24">
        <f>IFNA(VLOOKUP(A2466,'HUMAN RESOURCES processed'!$A$2:$M$2692,6,0))</f>
        <v>0.017</v>
      </c>
      <c r="P2466" s="24">
        <f>IFNA(VLOOKUP(A2466,'HUMAN RESOURCES processed'!$A$2:$M$2692,7,0))</f>
        <v>75</v>
      </c>
      <c r="Q2466" s="24">
        <f>IFNA(VLOOKUP(A2466,'HUMAN RESOURCES processed'!$A$2:$M$2692,8,0))</f>
        <v>70</v>
      </c>
      <c r="R2466" s="24">
        <f t="shared" si="6"/>
        <v>72.5</v>
      </c>
      <c r="S2466" s="24">
        <f>IFNA(VLOOKUP(A2466,'HUMAN RESOURCES processed'!$A$2:$M$2692,9,0))</f>
        <v>0.3</v>
      </c>
      <c r="T2466" s="24">
        <f>IFNA(VLOOKUP(A2466,'HUMAN RESOURCES processed'!$A$2:$M$2692,10,0))</f>
        <v>0.622</v>
      </c>
      <c r="U2466" s="24">
        <f>IFNA(VLOOKUP(A2466,'HUMAN RESOURCES processed'!$A$2:$M$2692,11,0))</f>
        <v>0.078</v>
      </c>
      <c r="V2466" s="24">
        <f>IFNA(VLOOKUP(A2466,'HUMAN RESOURCES processed'!$A$2:$M$2692,12,0))</f>
        <v>2671934</v>
      </c>
      <c r="W2466" s="24">
        <f>IFNA(VLOOKUP(A2466,'HUMAN RESOURCES processed'!$A$2:$M$2692,13,0))</f>
        <v>0.534</v>
      </c>
      <c r="X2466" s="24">
        <f>IFNA(VLOOKUP(A2466,'TOURISM processed'!$A$2:$F$2692,5,0))</f>
        <v>2222000000</v>
      </c>
      <c r="Y2466" s="24">
        <f>IFNA(VLOOKUP(A2466,'TOURISM processed'!$A$2:$F$2692,6,0))</f>
        <v>312000000</v>
      </c>
      <c r="Z2466" s="24">
        <f t="shared" si="7"/>
        <v>116.7693513</v>
      </c>
      <c r="AA2466" s="24">
        <f>IFNA(VLOOKUP(A2466,'BUSINESS processed'!A2466:J5156,5,0))</f>
        <v>0.499</v>
      </c>
      <c r="AB2466" s="24">
        <f>IFNA(VLOOKUP(A2466,'BUSINESS processed'!A2466:J5156,6,0))</f>
        <v>8</v>
      </c>
      <c r="AC2466" s="24">
        <f t="shared" si="1426"/>
        <v>0</v>
      </c>
      <c r="AD2466" s="24">
        <f>IFNA(VLOOKUP(A2466,'BUSINESS processed'!A2466:J5156,8,0))</f>
        <v>414</v>
      </c>
      <c r="AE2466" s="24">
        <f>IFNA(VLOOKUP(A2466,'BUSINESS processed'!A2466:J5156,9,0))</f>
        <v>0.236</v>
      </c>
      <c r="AF2466" s="27">
        <f>IFNA(VLOOKUP(A2466,'BUSINESS processed'!A2466:J5156,10,0))</f>
        <v>1.002</v>
      </c>
      <c r="AG2466" s="26"/>
      <c r="AH2466" s="26"/>
      <c r="AI2466" s="26"/>
      <c r="AJ2466" s="26"/>
      <c r="AK2466" s="26"/>
      <c r="AL2466" s="26"/>
      <c r="AM2466" s="26"/>
      <c r="AN2466" s="26"/>
      <c r="AO2466" s="26"/>
      <c r="AP2466" s="26"/>
      <c r="AQ2466" s="26"/>
      <c r="AR2466" s="26"/>
      <c r="AS2466" s="26"/>
      <c r="AT2466" s="26"/>
      <c r="AU2466" s="26"/>
      <c r="AV2466" s="26"/>
      <c r="AW2466" s="26"/>
      <c r="AX2466" s="26"/>
      <c r="AY2466" s="26"/>
      <c r="AZ2466" s="26"/>
      <c r="BA2466" s="26"/>
      <c r="BB2466" s="26"/>
      <c r="BC2466" s="26"/>
      <c r="BD2466" s="26"/>
      <c r="BE2466" s="26"/>
      <c r="BF2466" s="26"/>
      <c r="BG2466" s="26"/>
      <c r="BH2466" s="26"/>
    </row>
    <row r="2467">
      <c r="A2467" s="18" t="str">
        <f t="shared" si="1"/>
        <v>The Americas_Jamaica-The Americas_2009</v>
      </c>
      <c r="B2467" s="19" t="s">
        <v>258</v>
      </c>
      <c r="C2467" s="20" t="s">
        <v>285</v>
      </c>
      <c r="D2467" s="21" t="s">
        <v>88</v>
      </c>
      <c r="E2467" s="22">
        <v>1.2125023181E10</v>
      </c>
      <c r="F2467" s="22">
        <f t="shared" si="2"/>
        <v>4521.923804</v>
      </c>
      <c r="G2467" s="23">
        <v>0.052</v>
      </c>
      <c r="H2467" s="23">
        <v>229.0</v>
      </c>
      <c r="I2467" s="23">
        <v>0.164</v>
      </c>
      <c r="J2467" s="24">
        <f>IF(AND( C2467=C2466,D2467&gt;D2466),J2466,"")</f>
        <v>3717</v>
      </c>
      <c r="K2467" s="24">
        <f t="shared" si="3"/>
        <v>0.001386223393</v>
      </c>
      <c r="L2467" s="24">
        <f>IF(AND(C2467=C2466,C2467&gt;C2466),C2466,0)</f>
        <v>0</v>
      </c>
      <c r="M2467" s="24">
        <f t="shared" si="5"/>
        <v>0</v>
      </c>
      <c r="N2467" s="24">
        <f>IFNA(VLOOKUP(A2467,'HUMAN RESOURCES processed'!$A$2:$M$2692,5,0))</f>
        <v>0.016</v>
      </c>
      <c r="O2467" s="24">
        <f>IFNA(VLOOKUP(A2467,'HUMAN RESOURCES processed'!$A$2:$M$2692,6,0))</f>
        <v>0.016</v>
      </c>
      <c r="P2467" s="24">
        <f>IFNA(VLOOKUP(A2467,'HUMAN RESOURCES processed'!$A$2:$M$2692,7,0))</f>
        <v>75</v>
      </c>
      <c r="Q2467" s="24">
        <f>IFNA(VLOOKUP(A2467,'HUMAN RESOURCES processed'!$A$2:$M$2692,8,0))</f>
        <v>70</v>
      </c>
      <c r="R2467" s="24">
        <f t="shared" si="6"/>
        <v>72.5</v>
      </c>
      <c r="S2467" s="24">
        <f>IFNA(VLOOKUP(A2467,'HUMAN RESOURCES processed'!$A$2:$M$2692,9,0))</f>
        <v>0.296</v>
      </c>
      <c r="T2467" s="24">
        <f>IFNA(VLOOKUP(A2467,'HUMAN RESOURCES processed'!$A$2:$M$2692,10,0))</f>
        <v>0.626</v>
      </c>
      <c r="U2467" s="24">
        <f>IFNA(VLOOKUP(A2467,'HUMAN RESOURCES processed'!$A$2:$M$2692,11,0))</f>
        <v>0.078</v>
      </c>
      <c r="V2467" s="24">
        <f>IFNA(VLOOKUP(A2467,'HUMAN RESOURCES processed'!$A$2:$M$2692,12,0))</f>
        <v>2681386</v>
      </c>
      <c r="W2467" s="24">
        <f>IFNA(VLOOKUP(A2467,'HUMAN RESOURCES processed'!$A$2:$M$2692,13,0))</f>
        <v>0.536</v>
      </c>
      <c r="X2467" s="24">
        <f>IFNA(VLOOKUP(A2467,'TOURISM processed'!$A$2:$F$2692,5,0))</f>
        <v>2070000000</v>
      </c>
      <c r="Y2467" s="24">
        <f>IFNA(VLOOKUP(A2467,'TOURISM processed'!$A$2:$F$2692,6,0))</f>
        <v>259000000</v>
      </c>
      <c r="Z2467" s="24">
        <f t="shared" si="7"/>
        <v>96.59183721</v>
      </c>
      <c r="AA2467" s="24">
        <f>IFNA(VLOOKUP(A2467,'BUSINESS processed'!A2467:J5157,5,0))</f>
        <v>0.499</v>
      </c>
      <c r="AB2467" s="24">
        <f>IFNA(VLOOKUP(A2467,'BUSINESS processed'!A2467:J5157,6,0))</f>
        <v>8</v>
      </c>
      <c r="AC2467" s="24">
        <f t="shared" si="1426"/>
        <v>0</v>
      </c>
      <c r="AD2467" s="24">
        <f>IFNA(VLOOKUP(A2467,'BUSINESS processed'!A2467:J5157,8,0))</f>
        <v>414</v>
      </c>
      <c r="AE2467" s="24">
        <f>IFNA(VLOOKUP(A2467,'BUSINESS processed'!A2467:J5157,9,0))</f>
        <v>0.243</v>
      </c>
      <c r="AF2467" s="27">
        <f>IFNA(VLOOKUP(A2467,'BUSINESS processed'!A2467:J5157,10,0))</f>
        <v>1.083</v>
      </c>
      <c r="AG2467" s="26"/>
      <c r="AH2467" s="26"/>
      <c r="AI2467" s="26"/>
      <c r="AJ2467" s="26"/>
      <c r="AK2467" s="26"/>
      <c r="AL2467" s="26"/>
      <c r="AM2467" s="26"/>
      <c r="AN2467" s="26"/>
      <c r="AO2467" s="26"/>
      <c r="AP2467" s="26"/>
      <c r="AQ2467" s="26"/>
      <c r="AR2467" s="26"/>
      <c r="AS2467" s="26"/>
      <c r="AT2467" s="26"/>
      <c r="AU2467" s="26"/>
      <c r="AV2467" s="26"/>
      <c r="AW2467" s="26"/>
      <c r="AX2467" s="26"/>
      <c r="AY2467" s="26"/>
      <c r="AZ2467" s="26"/>
      <c r="BA2467" s="26"/>
      <c r="BB2467" s="26"/>
      <c r="BC2467" s="26"/>
      <c r="BD2467" s="26"/>
      <c r="BE2467" s="26"/>
      <c r="BF2467" s="26"/>
      <c r="BG2467" s="26"/>
      <c r="BH2467" s="26"/>
    </row>
    <row r="2468">
      <c r="A2468" s="18" t="str">
        <f t="shared" si="1"/>
        <v>The Americas_Jamaica-The Americas_2010</v>
      </c>
      <c r="B2468" s="19" t="s">
        <v>258</v>
      </c>
      <c r="C2468" s="20" t="s">
        <v>285</v>
      </c>
      <c r="D2468" s="21" t="s">
        <v>89</v>
      </c>
      <c r="E2468" s="22">
        <v>1.323084404E10</v>
      </c>
      <c r="F2468" s="22">
        <f t="shared" si="2"/>
        <v>4917.023202</v>
      </c>
      <c r="G2468" s="23">
        <v>0.053</v>
      </c>
      <c r="H2468" s="23">
        <v>255.0</v>
      </c>
      <c r="I2468" s="23">
        <v>0.205</v>
      </c>
      <c r="J2468" s="24">
        <f>IFNA(VLOOKUP(A2468,'ENERGY processed'!$A$2:$H$2692,7,0),"")</f>
        <v>3778.5</v>
      </c>
      <c r="K2468" s="24">
        <f t="shared" si="3"/>
        <v>0.001404216701</v>
      </c>
      <c r="L2468" s="24">
        <f>IFNA(VLOOKUP(A2468,'ENERGY processed'!$A$2:$H$2692,8,0),"")</f>
        <v>10520.5</v>
      </c>
      <c r="M2468" s="24">
        <f t="shared" si="5"/>
        <v>0.003909768904</v>
      </c>
      <c r="N2468" s="24">
        <f>IFNA(VLOOKUP(A2468,'HUMAN RESOURCES processed'!$A$2:$M$2692,5,0))</f>
        <v>0.015</v>
      </c>
      <c r="O2468" s="24">
        <f>IFNA(VLOOKUP(A2468,'HUMAN RESOURCES processed'!$A$2:$M$2692,6,0))</f>
        <v>0.016</v>
      </c>
      <c r="P2468" s="24">
        <f>IFNA(VLOOKUP(A2468,'HUMAN RESOURCES processed'!$A$2:$M$2692,7,0))</f>
        <v>76</v>
      </c>
      <c r="Q2468" s="24">
        <f>IFNA(VLOOKUP(A2468,'HUMAN RESOURCES processed'!$A$2:$M$2692,8,0))</f>
        <v>70</v>
      </c>
      <c r="R2468" s="24">
        <f t="shared" si="6"/>
        <v>73</v>
      </c>
      <c r="S2468" s="24">
        <f>IFNA(VLOOKUP(A2468,'HUMAN RESOURCES processed'!$A$2:$M$2692,9,0))</f>
        <v>0.29</v>
      </c>
      <c r="T2468" s="24">
        <f>IFNA(VLOOKUP(A2468,'HUMAN RESOURCES processed'!$A$2:$M$2692,10,0))</f>
        <v>0.631</v>
      </c>
      <c r="U2468" s="24">
        <f>IFNA(VLOOKUP(A2468,'HUMAN RESOURCES processed'!$A$2:$M$2692,11,0))</f>
        <v>0.078</v>
      </c>
      <c r="V2468" s="24">
        <f>IFNA(VLOOKUP(A2468,'HUMAN RESOURCES processed'!$A$2:$M$2692,12,0))</f>
        <v>2690824</v>
      </c>
      <c r="W2468" s="24">
        <f>IFNA(VLOOKUP(A2468,'HUMAN RESOURCES processed'!$A$2:$M$2692,13,0))</f>
        <v>0.537</v>
      </c>
      <c r="X2468" s="24">
        <f>IFNA(VLOOKUP(A2468,'TOURISM processed'!$A$2:$F$2692,5,0))</f>
        <v>2095000000</v>
      </c>
      <c r="Y2468" s="24">
        <f>IFNA(VLOOKUP(A2468,'TOURISM processed'!$A$2:$F$2692,6,0))</f>
        <v>235000000</v>
      </c>
      <c r="Z2468" s="24">
        <f t="shared" si="7"/>
        <v>87.33384272</v>
      </c>
      <c r="AA2468" s="24">
        <f>IFNA(VLOOKUP(A2468,'BUSINESS processed'!A2468:J5158,5,0))</f>
        <v>0.487</v>
      </c>
      <c r="AB2468" s="24">
        <f>IFNA(VLOOKUP(A2468,'BUSINESS processed'!A2468:J5158,6,0))</f>
        <v>8</v>
      </c>
      <c r="AC2468" s="24">
        <f t="shared" si="1426"/>
        <v>0</v>
      </c>
      <c r="AD2468" s="24">
        <f>IFNA(VLOOKUP(A2468,'BUSINESS processed'!A2468:J5158,8,0))</f>
        <v>414</v>
      </c>
      <c r="AE2468" s="24">
        <f>IFNA(VLOOKUP(A2468,'BUSINESS processed'!A2468:J5158,9,0))</f>
        <v>0.277</v>
      </c>
      <c r="AF2468" s="27">
        <f>IFNA(VLOOKUP(A2468,'BUSINESS processed'!A2468:J5158,10,0))</f>
        <v>1.161</v>
      </c>
      <c r="AG2468" s="26"/>
      <c r="AH2468" s="26"/>
      <c r="AI2468" s="26"/>
      <c r="AJ2468" s="26"/>
      <c r="AK2468" s="26"/>
      <c r="AL2468" s="26"/>
      <c r="AM2468" s="26"/>
      <c r="AN2468" s="26"/>
      <c r="AO2468" s="26"/>
      <c r="AP2468" s="26"/>
      <c r="AQ2468" s="26"/>
      <c r="AR2468" s="26"/>
      <c r="AS2468" s="26"/>
      <c r="AT2468" s="26"/>
      <c r="AU2468" s="26"/>
      <c r="AV2468" s="26"/>
      <c r="AW2468" s="26"/>
      <c r="AX2468" s="26"/>
      <c r="AY2468" s="26"/>
      <c r="AZ2468" s="26"/>
      <c r="BA2468" s="26"/>
      <c r="BB2468" s="26"/>
      <c r="BC2468" s="26"/>
      <c r="BD2468" s="26"/>
      <c r="BE2468" s="26"/>
      <c r="BF2468" s="26"/>
      <c r="BG2468" s="26"/>
      <c r="BH2468" s="26"/>
    </row>
    <row r="2469">
      <c r="A2469" s="18" t="str">
        <f t="shared" si="1"/>
        <v>The Americas_Jamaica-The Americas_2011</v>
      </c>
      <c r="B2469" s="19" t="s">
        <v>258</v>
      </c>
      <c r="C2469" s="20" t="s">
        <v>285</v>
      </c>
      <c r="D2469" s="21" t="s">
        <v>90</v>
      </c>
      <c r="E2469" s="22">
        <v>1.4433926129E10</v>
      </c>
      <c r="F2469" s="22">
        <f t="shared" si="2"/>
        <v>5346.219339</v>
      </c>
      <c r="G2469" s="23">
        <v>0.052</v>
      </c>
      <c r="H2469" s="23">
        <v>273.0</v>
      </c>
      <c r="I2469" s="23">
        <v>0.195</v>
      </c>
      <c r="J2469" s="24">
        <f>IFNA(VLOOKUP(A2469,'ENERGY processed'!$A$2:$H$2692,7,0),"")</f>
        <v>3881</v>
      </c>
      <c r="K2469" s="24">
        <f t="shared" si="3"/>
        <v>0.001437493657</v>
      </c>
      <c r="L2469" s="24">
        <f>IFNA(VLOOKUP(A2469,'ENERGY processed'!$A$2:$H$2692,8,0),"")</f>
        <v>11160.5</v>
      </c>
      <c r="M2469" s="24">
        <f t="shared" si="5"/>
        <v>0.004133766545</v>
      </c>
      <c r="N2469" s="24">
        <f>IFNA(VLOOKUP(A2469,'HUMAN RESOURCES processed'!$A$2:$M$2692,5,0))</f>
        <v>0.015</v>
      </c>
      <c r="O2469" s="24">
        <f>IFNA(VLOOKUP(A2469,'HUMAN RESOURCES processed'!$A$2:$M$2692,6,0))</f>
        <v>0.015</v>
      </c>
      <c r="P2469" s="24">
        <f>IFNA(VLOOKUP(A2469,'HUMAN RESOURCES processed'!$A$2:$M$2692,7,0))</f>
        <v>76</v>
      </c>
      <c r="Q2469" s="24">
        <f>IFNA(VLOOKUP(A2469,'HUMAN RESOURCES processed'!$A$2:$M$2692,8,0))</f>
        <v>71</v>
      </c>
      <c r="R2469" s="24">
        <f t="shared" si="6"/>
        <v>73.5</v>
      </c>
      <c r="S2469" s="24">
        <f>IFNA(VLOOKUP(A2469,'HUMAN RESOURCES processed'!$A$2:$M$2692,9,0))</f>
        <v>0.284</v>
      </c>
      <c r="T2469" s="24">
        <f>IFNA(VLOOKUP(A2469,'HUMAN RESOURCES processed'!$A$2:$M$2692,10,0))</f>
        <v>0.637</v>
      </c>
      <c r="U2469" s="24">
        <f>IFNA(VLOOKUP(A2469,'HUMAN RESOURCES processed'!$A$2:$M$2692,11,0))</f>
        <v>0.079</v>
      </c>
      <c r="V2469" s="24">
        <f>IFNA(VLOOKUP(A2469,'HUMAN RESOURCES processed'!$A$2:$M$2692,12,0))</f>
        <v>2699838</v>
      </c>
      <c r="W2469" s="24">
        <f>IFNA(VLOOKUP(A2469,'HUMAN RESOURCES processed'!$A$2:$M$2692,13,0))</f>
        <v>0.539</v>
      </c>
      <c r="X2469" s="24">
        <f>IFNA(VLOOKUP(A2469,'TOURISM processed'!$A$2:$F$2692,5,0))</f>
        <v>2055000000</v>
      </c>
      <c r="Y2469" s="24">
        <f>IFNA(VLOOKUP(A2469,'TOURISM processed'!$A$2:$F$2692,6,0))</f>
        <v>213000000</v>
      </c>
      <c r="Z2469" s="24">
        <f t="shared" si="7"/>
        <v>78.89362251</v>
      </c>
      <c r="AA2469" s="24">
        <f>IFNA(VLOOKUP(A2469,'BUSINESS processed'!A2469:J5159,5,0))</f>
        <v>0.443</v>
      </c>
      <c r="AB2469" s="24">
        <f>IFNA(VLOOKUP(A2469,'BUSINESS processed'!A2469:J5159,6,0))</f>
        <v>7</v>
      </c>
      <c r="AC2469" s="24">
        <f t="shared" si="1426"/>
        <v>0</v>
      </c>
      <c r="AD2469" s="24">
        <f>IFNA(VLOOKUP(A2469,'BUSINESS processed'!A2469:J5159,8,0))</f>
        <v>414</v>
      </c>
      <c r="AE2469" s="24">
        <f>IFNA(VLOOKUP(A2469,'BUSINESS processed'!A2469:J5159,9,0))</f>
        <v>0.374</v>
      </c>
      <c r="AF2469" s="27">
        <f>IFNA(VLOOKUP(A2469,'BUSINESS processed'!A2469:J5159,10,0))</f>
        <v>1.069</v>
      </c>
      <c r="AG2469" s="26"/>
      <c r="AH2469" s="26"/>
      <c r="AI2469" s="26"/>
      <c r="AJ2469" s="26"/>
      <c r="AK2469" s="26"/>
      <c r="AL2469" s="26"/>
      <c r="AM2469" s="26"/>
      <c r="AN2469" s="26"/>
      <c r="AO2469" s="26"/>
      <c r="AP2469" s="26"/>
      <c r="AQ2469" s="26"/>
      <c r="AR2469" s="26"/>
      <c r="AS2469" s="26"/>
      <c r="AT2469" s="26"/>
      <c r="AU2469" s="26"/>
      <c r="AV2469" s="26"/>
      <c r="AW2469" s="26"/>
      <c r="AX2469" s="26"/>
      <c r="AY2469" s="26"/>
      <c r="AZ2469" s="26"/>
      <c r="BA2469" s="26"/>
      <c r="BB2469" s="26"/>
      <c r="BC2469" s="26"/>
      <c r="BD2469" s="26"/>
      <c r="BE2469" s="26"/>
      <c r="BF2469" s="26"/>
      <c r="BG2469" s="26"/>
      <c r="BH2469" s="26"/>
    </row>
    <row r="2470">
      <c r="A2470" s="18" t="str">
        <f t="shared" si="1"/>
        <v>The Americas_Jamaica-The Americas_2012</v>
      </c>
      <c r="B2470" s="19" t="s">
        <v>258</v>
      </c>
      <c r="C2470" s="20" t="s">
        <v>285</v>
      </c>
      <c r="D2470" s="21" t="s">
        <v>91</v>
      </c>
      <c r="E2470" s="22">
        <v>1.4794802081E10</v>
      </c>
      <c r="F2470" s="22">
        <f t="shared" si="2"/>
        <v>5463.762007</v>
      </c>
      <c r="G2470" s="23">
        <v>0.059</v>
      </c>
      <c r="H2470" s="23">
        <v>318.0</v>
      </c>
      <c r="I2470" s="23">
        <v>0.176</v>
      </c>
      <c r="J2470" s="24">
        <f>IF(AND( C2470=C2469,D2470&gt;D2469),J2469,"")</f>
        <v>3881</v>
      </c>
      <c r="K2470" s="24">
        <f t="shared" si="3"/>
        <v>0.001433264212</v>
      </c>
      <c r="L2470" s="24">
        <f t="shared" ref="L2470:L2472" si="1428">IF(AND(C2470=C2469,C2470&gt;C2469),C2469,0)</f>
        <v>0</v>
      </c>
      <c r="M2470" s="24">
        <f t="shared" si="5"/>
        <v>0</v>
      </c>
      <c r="N2470" s="24">
        <f>IFNA(VLOOKUP(A2470,'HUMAN RESOURCES processed'!$A$2:$M$2692,5,0))</f>
        <v>0.015</v>
      </c>
      <c r="O2470" s="24">
        <f>IFNA(VLOOKUP(A2470,'HUMAN RESOURCES processed'!$A$2:$M$2692,6,0))</f>
        <v>0.015</v>
      </c>
      <c r="P2470" s="24">
        <f>IFNA(VLOOKUP(A2470,'HUMAN RESOURCES processed'!$A$2:$M$2692,7,0))</f>
        <v>76</v>
      </c>
      <c r="Q2470" s="24">
        <f>IFNA(VLOOKUP(A2470,'HUMAN RESOURCES processed'!$A$2:$M$2692,8,0))</f>
        <v>71</v>
      </c>
      <c r="R2470" s="24">
        <f t="shared" si="6"/>
        <v>73.5</v>
      </c>
      <c r="S2470" s="24">
        <f>IFNA(VLOOKUP(A2470,'HUMAN RESOURCES processed'!$A$2:$M$2692,9,0))</f>
        <v>0.278</v>
      </c>
      <c r="T2470" s="24">
        <f>IFNA(VLOOKUP(A2470,'HUMAN RESOURCES processed'!$A$2:$M$2692,10,0))</f>
        <v>0.643</v>
      </c>
      <c r="U2470" s="24">
        <f>IFNA(VLOOKUP(A2470,'HUMAN RESOURCES processed'!$A$2:$M$2692,11,0))</f>
        <v>0.079</v>
      </c>
      <c r="V2470" s="24">
        <f>IFNA(VLOOKUP(A2470,'HUMAN RESOURCES processed'!$A$2:$M$2692,12,0))</f>
        <v>2707805</v>
      </c>
      <c r="W2470" s="24">
        <f>IFNA(VLOOKUP(A2470,'HUMAN RESOURCES processed'!$A$2:$M$2692,13,0))</f>
        <v>0.541</v>
      </c>
      <c r="X2470" s="24">
        <f>IFNA(VLOOKUP(A2470,'TOURISM processed'!$A$2:$F$2692,5,0))</f>
        <v>2070000000</v>
      </c>
      <c r="Y2470" s="24">
        <f>IFNA(VLOOKUP(A2470,'TOURISM processed'!$A$2:$F$2692,6,0))</f>
        <v>165000000</v>
      </c>
      <c r="Z2470" s="24">
        <f t="shared" si="7"/>
        <v>60.93496393</v>
      </c>
      <c r="AA2470" s="24">
        <f>IFNA(VLOOKUP(A2470,'BUSINESS processed'!A2470:J5160,5,0))</f>
        <v>0.443</v>
      </c>
      <c r="AB2470" s="24">
        <f>IFNA(VLOOKUP(A2470,'BUSINESS processed'!A2470:J5160,6,0))</f>
        <v>7</v>
      </c>
      <c r="AC2470" s="24">
        <f>IFNA(VLOOKUP(A2470,'BUSINESS processed'!A2470:J5160,7,0))</f>
        <v>91</v>
      </c>
      <c r="AD2470" s="24">
        <f>IFNA(VLOOKUP(A2470,'BUSINESS processed'!A2470:J5160,8,0))</f>
        <v>368</v>
      </c>
      <c r="AE2470" s="24">
        <f>IFNA(VLOOKUP(A2470,'BUSINESS processed'!A2470:J5160,9,0))</f>
        <v>0.338</v>
      </c>
      <c r="AF2470" s="27">
        <f>IFNA(VLOOKUP(A2470,'BUSINESS processed'!A2470:J5160,10,0))</f>
        <v>0.98</v>
      </c>
      <c r="AG2470" s="26"/>
      <c r="AH2470" s="26"/>
      <c r="AI2470" s="26"/>
      <c r="AJ2470" s="26"/>
      <c r="AK2470" s="26"/>
      <c r="AL2470" s="26"/>
      <c r="AM2470" s="26"/>
      <c r="AN2470" s="26"/>
      <c r="AO2470" s="26"/>
      <c r="AP2470" s="26"/>
      <c r="AQ2470" s="26"/>
      <c r="AR2470" s="26"/>
      <c r="AS2470" s="26"/>
      <c r="AT2470" s="26"/>
      <c r="AU2470" s="26"/>
      <c r="AV2470" s="26"/>
      <c r="AW2470" s="26"/>
      <c r="AX2470" s="26"/>
      <c r="AY2470" s="26"/>
      <c r="AZ2470" s="26"/>
      <c r="BA2470" s="26"/>
      <c r="BB2470" s="26"/>
      <c r="BC2470" s="26"/>
      <c r="BD2470" s="26"/>
      <c r="BE2470" s="26"/>
      <c r="BF2470" s="26"/>
      <c r="BG2470" s="26"/>
      <c r="BH2470" s="26"/>
    </row>
    <row r="2471">
      <c r="A2471" s="18" t="str">
        <f t="shared" si="1"/>
        <v>The Americas_Mexico-The Americas_2000</v>
      </c>
      <c r="B2471" s="19" t="s">
        <v>258</v>
      </c>
      <c r="C2471" s="20" t="s">
        <v>286</v>
      </c>
      <c r="D2471" s="21" t="s">
        <v>70</v>
      </c>
      <c r="E2471" s="22">
        <v>6.84E11</v>
      </c>
      <c r="F2471" s="22">
        <f t="shared" si="2"/>
        <v>6584.925851</v>
      </c>
      <c r="G2471" s="23">
        <v>0.051</v>
      </c>
      <c r="H2471" s="23">
        <v>328.0</v>
      </c>
      <c r="I2471" s="23">
        <v>0.169</v>
      </c>
      <c r="J2471" s="24">
        <f>IFNA(VLOOKUP(A2471,'ENERGY processed'!$A$2:$H$2692,7,0),"")</f>
        <v>191924</v>
      </c>
      <c r="K2471" s="24">
        <f t="shared" si="3"/>
        <v>0.001847668581</v>
      </c>
      <c r="L2471" s="24">
        <f t="shared" si="1428"/>
        <v>0</v>
      </c>
      <c r="M2471" s="24">
        <f t="shared" si="5"/>
        <v>0</v>
      </c>
      <c r="N2471" s="24">
        <f>IFNA(VLOOKUP(A2471,'HUMAN RESOURCES processed'!$A$2:$M$2692,5,0))</f>
        <v>0.024</v>
      </c>
      <c r="O2471" s="24">
        <f>IFNA(VLOOKUP(A2471,'HUMAN RESOURCES processed'!$A$2:$M$2692,6,0))</f>
        <v>0.022</v>
      </c>
      <c r="P2471" s="24">
        <f>IFNA(VLOOKUP(A2471,'HUMAN RESOURCES processed'!$A$2:$M$2692,7,0))</f>
        <v>77</v>
      </c>
      <c r="Q2471" s="24">
        <f>IFNA(VLOOKUP(A2471,'HUMAN RESOURCES processed'!$A$2:$M$2692,8,0))</f>
        <v>72</v>
      </c>
      <c r="R2471" s="24">
        <f t="shared" si="6"/>
        <v>74.5</v>
      </c>
      <c r="S2471" s="24">
        <f>IFNA(VLOOKUP(A2471,'HUMAN RESOURCES processed'!$A$2:$M$2692,9,0))</f>
        <v>0.341</v>
      </c>
      <c r="T2471" s="24">
        <f>IFNA(VLOOKUP(A2471,'HUMAN RESOURCES processed'!$A$2:$M$2692,10,0))</f>
        <v>0.61</v>
      </c>
      <c r="U2471" s="24">
        <f>IFNA(VLOOKUP(A2471,'HUMAN RESOURCES processed'!$A$2:$M$2692,11,0))</f>
        <v>0.049</v>
      </c>
      <c r="V2471" s="24">
        <f>IFNA(VLOOKUP(A2471,'HUMAN RESOURCES processed'!$A$2:$M$2692,12,0))</f>
        <v>103873607</v>
      </c>
      <c r="W2471" s="24">
        <f>IFNA(VLOOKUP(A2471,'HUMAN RESOURCES processed'!$A$2:$M$2692,13,0))</f>
        <v>0.747</v>
      </c>
      <c r="X2471" s="24">
        <f>IFNA(VLOOKUP(A2471,'TOURISM processed'!$A$2:$F$2692,5,0))</f>
        <v>9133000000</v>
      </c>
      <c r="Y2471" s="24">
        <f>IFNA(VLOOKUP(A2471,'TOURISM processed'!$A$2:$F$2692,6,0))</f>
        <v>6365000000</v>
      </c>
      <c r="Z2471" s="24">
        <f t="shared" si="7"/>
        <v>61.27639334</v>
      </c>
      <c r="AA2471" s="24">
        <f t="shared" ref="AA2471:AA2475" si="1429">IF(AND(C2471=C2470,D2471&gt;D2470),AA2470,0)</f>
        <v>0</v>
      </c>
      <c r="AB2471" s="24">
        <f t="shared" ref="AB2471:AB2473" si="1430">IF(AND(C2471=C2470,D2471&gt;D2470),AB2470,0)</f>
        <v>0</v>
      </c>
      <c r="AC2471" s="24">
        <f t="shared" ref="AC2471:AC2482" si="1431">IF(AND(C2471=C2470,D2471&gt;D2470),AC2470,0)</f>
        <v>0</v>
      </c>
      <c r="AD2471" s="24">
        <f t="shared" ref="AD2471:AD2475" si="1432">IF(AND(C2471=C2470,D2471&gt;D2470),AD2470,0)</f>
        <v>0</v>
      </c>
      <c r="AE2471" s="24">
        <f>IFNA(VLOOKUP(A2471,'BUSINESS processed'!A2471:J5161,9,0))</f>
        <v>0.051</v>
      </c>
      <c r="AF2471" s="27">
        <f>IFNA(VLOOKUP(A2471,'BUSINESS processed'!A2471:J5161,10,0))</f>
        <v>0.136</v>
      </c>
      <c r="AG2471" s="26"/>
      <c r="AH2471" s="26"/>
      <c r="AI2471" s="26"/>
      <c r="AJ2471" s="26"/>
      <c r="AK2471" s="26"/>
      <c r="AL2471" s="26"/>
      <c r="AM2471" s="26"/>
      <c r="AN2471" s="26"/>
      <c r="AO2471" s="26"/>
      <c r="AP2471" s="26"/>
      <c r="AQ2471" s="26"/>
      <c r="AR2471" s="26"/>
      <c r="AS2471" s="26"/>
      <c r="AT2471" s="26"/>
      <c r="AU2471" s="26"/>
      <c r="AV2471" s="26"/>
      <c r="AW2471" s="26"/>
      <c r="AX2471" s="26"/>
      <c r="AY2471" s="26"/>
      <c r="AZ2471" s="26"/>
      <c r="BA2471" s="26"/>
      <c r="BB2471" s="26"/>
      <c r="BC2471" s="26"/>
      <c r="BD2471" s="26"/>
      <c r="BE2471" s="26"/>
      <c r="BF2471" s="26"/>
      <c r="BG2471" s="26"/>
      <c r="BH2471" s="26"/>
    </row>
    <row r="2472">
      <c r="A2472" s="18" t="str">
        <f t="shared" si="1"/>
        <v>The Americas_Mexico-The Americas_2001</v>
      </c>
      <c r="B2472" s="19" t="s">
        <v>258</v>
      </c>
      <c r="C2472" s="20" t="s">
        <v>286</v>
      </c>
      <c r="D2472" s="21" t="s">
        <v>71</v>
      </c>
      <c r="E2472" s="22">
        <v>7.25E11</v>
      </c>
      <c r="F2472" s="22">
        <f t="shared" si="2"/>
        <v>6882.483829</v>
      </c>
      <c r="G2472" s="23">
        <v>0.054</v>
      </c>
      <c r="H2472" s="23">
        <v>373.0</v>
      </c>
      <c r="I2472" s="23">
        <v>0.128</v>
      </c>
      <c r="J2472" s="24">
        <f>IFNA(VLOOKUP(A2472,'ENERGY processed'!$A$2:$H$2692,7,0),"")</f>
        <v>186171</v>
      </c>
      <c r="K2472" s="24">
        <f t="shared" si="3"/>
        <v>0.00176733641</v>
      </c>
      <c r="L2472" s="24">
        <f t="shared" si="1428"/>
        <v>0</v>
      </c>
      <c r="M2472" s="24">
        <f t="shared" si="5"/>
        <v>0</v>
      </c>
      <c r="N2472" s="24">
        <f>IFNA(VLOOKUP(A2472,'HUMAN RESOURCES processed'!$A$2:$M$2692,5,0))</f>
        <v>0.024</v>
      </c>
      <c r="O2472" s="24">
        <f>IFNA(VLOOKUP(A2472,'HUMAN RESOURCES processed'!$A$2:$M$2692,6,0))</f>
        <v>0.02</v>
      </c>
      <c r="P2472" s="24">
        <f>IFNA(VLOOKUP(A2472,'HUMAN RESOURCES processed'!$A$2:$M$2692,7,0))</f>
        <v>77</v>
      </c>
      <c r="Q2472" s="24">
        <f>IFNA(VLOOKUP(A2472,'HUMAN RESOURCES processed'!$A$2:$M$2692,8,0))</f>
        <v>72</v>
      </c>
      <c r="R2472" s="24">
        <f t="shared" si="6"/>
        <v>74.5</v>
      </c>
      <c r="S2472" s="24">
        <f>IFNA(VLOOKUP(A2472,'HUMAN RESOURCES processed'!$A$2:$M$2692,9,0))</f>
        <v>0.337</v>
      </c>
      <c r="T2472" s="24">
        <f>IFNA(VLOOKUP(A2472,'HUMAN RESOURCES processed'!$A$2:$M$2692,10,0))</f>
        <v>0.613</v>
      </c>
      <c r="U2472" s="24">
        <f>IFNA(VLOOKUP(A2472,'HUMAN RESOURCES processed'!$A$2:$M$2692,11,0))</f>
        <v>0.05</v>
      </c>
      <c r="V2472" s="24">
        <f>IFNA(VLOOKUP(A2472,'HUMAN RESOURCES processed'!$A$2:$M$2692,12,0))</f>
        <v>105339877</v>
      </c>
      <c r="W2472" s="24">
        <f>IFNA(VLOOKUP(A2472,'HUMAN RESOURCES processed'!$A$2:$M$2692,13,0))</f>
        <v>0.75</v>
      </c>
      <c r="X2472" s="24">
        <f>IFNA(VLOOKUP(A2472,'TOURISM processed'!$A$2:$F$2692,5,0))</f>
        <v>9190000000</v>
      </c>
      <c r="Y2472" s="24">
        <f>IFNA(VLOOKUP(A2472,'TOURISM processed'!$A$2:$F$2692,6,0))</f>
        <v>6685000000</v>
      </c>
      <c r="Z2472" s="24">
        <f t="shared" si="7"/>
        <v>63.46124744</v>
      </c>
      <c r="AA2472" s="24">
        <f t="shared" si="1429"/>
        <v>0</v>
      </c>
      <c r="AB2472" s="24">
        <f t="shared" si="1430"/>
        <v>0</v>
      </c>
      <c r="AC2472" s="24">
        <f t="shared" si="1431"/>
        <v>0</v>
      </c>
      <c r="AD2472" s="24">
        <f t="shared" si="1432"/>
        <v>0</v>
      </c>
      <c r="AE2472" s="24">
        <f>IFNA(VLOOKUP(A2472,'BUSINESS processed'!A2472:J5162,9,0))</f>
        <v>0.07</v>
      </c>
      <c r="AF2472" s="27">
        <f>IFNA(VLOOKUP(A2472,'BUSINESS processed'!A2472:J5162,10,0))</f>
        <v>0.207</v>
      </c>
      <c r="AG2472" s="26"/>
      <c r="AH2472" s="26"/>
      <c r="AI2472" s="26"/>
      <c r="AJ2472" s="26"/>
      <c r="AK2472" s="26"/>
      <c r="AL2472" s="26"/>
      <c r="AM2472" s="26"/>
      <c r="AN2472" s="26"/>
      <c r="AO2472" s="26"/>
      <c r="AP2472" s="26"/>
      <c r="AQ2472" s="26"/>
      <c r="AR2472" s="26"/>
      <c r="AS2472" s="26"/>
      <c r="AT2472" s="26"/>
      <c r="AU2472" s="26"/>
      <c r="AV2472" s="26"/>
      <c r="AW2472" s="26"/>
      <c r="AX2472" s="26"/>
      <c r="AY2472" s="26"/>
      <c r="AZ2472" s="26"/>
      <c r="BA2472" s="26"/>
      <c r="BB2472" s="26"/>
      <c r="BC2472" s="26"/>
      <c r="BD2472" s="26"/>
      <c r="BE2472" s="26"/>
      <c r="BF2472" s="26"/>
      <c r="BG2472" s="26"/>
      <c r="BH2472" s="26"/>
    </row>
    <row r="2473">
      <c r="A2473" s="18" t="str">
        <f t="shared" si="1"/>
        <v>The Americas_Mexico-The Americas_2002</v>
      </c>
      <c r="B2473" s="19" t="s">
        <v>258</v>
      </c>
      <c r="C2473" s="20" t="s">
        <v>286</v>
      </c>
      <c r="D2473" s="21" t="s">
        <v>72</v>
      </c>
      <c r="E2473" s="22">
        <v>7.42E11</v>
      </c>
      <c r="F2473" s="22">
        <f t="shared" si="2"/>
        <v>6952.535108</v>
      </c>
      <c r="G2473" s="23">
        <v>0.056</v>
      </c>
      <c r="H2473" s="23">
        <v>396.0</v>
      </c>
      <c r="I2473" s="23">
        <v>0.082</v>
      </c>
      <c r="J2473" s="24">
        <f>IFNA(VLOOKUP(A2473,'ENERGY processed'!$A$2:$H$2692,7,0),"")</f>
        <v>178924</v>
      </c>
      <c r="K2473" s="24">
        <f t="shared" si="3"/>
        <v>0.0016765167</v>
      </c>
      <c r="L2473" s="24">
        <f>IFNA(VLOOKUP(A2473,'ENERGY processed'!$A$2:$H$2692,8,0),"")</f>
        <v>443674</v>
      </c>
      <c r="M2473" s="24">
        <f t="shared" si="5"/>
        <v>0.004157222455</v>
      </c>
      <c r="N2473" s="24">
        <f>IFNA(VLOOKUP(A2473,'HUMAN RESOURCES processed'!$A$2:$M$2692,5,0))</f>
        <v>0.023</v>
      </c>
      <c r="O2473" s="24">
        <f>IFNA(VLOOKUP(A2473,'HUMAN RESOURCES processed'!$A$2:$M$2692,6,0))</f>
        <v>0.019</v>
      </c>
      <c r="P2473" s="24">
        <f>IFNA(VLOOKUP(A2473,'HUMAN RESOURCES processed'!$A$2:$M$2692,7,0))</f>
        <v>77</v>
      </c>
      <c r="Q2473" s="24">
        <f>IFNA(VLOOKUP(A2473,'HUMAN RESOURCES processed'!$A$2:$M$2692,8,0))</f>
        <v>72</v>
      </c>
      <c r="R2473" s="24">
        <f t="shared" si="6"/>
        <v>74.5</v>
      </c>
      <c r="S2473" s="24">
        <f>IFNA(VLOOKUP(A2473,'HUMAN RESOURCES processed'!$A$2:$M$2692,9,0))</f>
        <v>0.334</v>
      </c>
      <c r="T2473" s="24">
        <f>IFNA(VLOOKUP(A2473,'HUMAN RESOURCES processed'!$A$2:$M$2692,10,0))</f>
        <v>0.615</v>
      </c>
      <c r="U2473" s="24">
        <f>IFNA(VLOOKUP(A2473,'HUMAN RESOURCES processed'!$A$2:$M$2692,11,0))</f>
        <v>0.051</v>
      </c>
      <c r="V2473" s="24">
        <f>IFNA(VLOOKUP(A2473,'HUMAN RESOURCES processed'!$A$2:$M$2692,12,0))</f>
        <v>106723661</v>
      </c>
      <c r="W2473" s="24">
        <f>IFNA(VLOOKUP(A2473,'HUMAN RESOURCES processed'!$A$2:$M$2692,13,0))</f>
        <v>0.754</v>
      </c>
      <c r="X2473" s="24">
        <f>IFNA(VLOOKUP(A2473,'TOURISM processed'!$A$2:$F$2692,5,0))</f>
        <v>9547000000</v>
      </c>
      <c r="Y2473" s="24">
        <f>IFNA(VLOOKUP(A2473,'TOURISM processed'!$A$2:$F$2692,6,0))</f>
        <v>7087000000</v>
      </c>
      <c r="Z2473" s="24">
        <f t="shared" si="7"/>
        <v>66.40514328</v>
      </c>
      <c r="AA2473" s="24">
        <f t="shared" si="1429"/>
        <v>0</v>
      </c>
      <c r="AB2473" s="24">
        <f t="shared" si="1430"/>
        <v>0</v>
      </c>
      <c r="AC2473" s="24">
        <f t="shared" si="1431"/>
        <v>0</v>
      </c>
      <c r="AD2473" s="24">
        <f t="shared" si="1432"/>
        <v>0</v>
      </c>
      <c r="AE2473" s="24">
        <f>IFNA(VLOOKUP(A2473,'BUSINESS processed'!A2473:J5163,9,0))</f>
        <v>0.119</v>
      </c>
      <c r="AF2473" s="27">
        <f>IFNA(VLOOKUP(A2473,'BUSINESS processed'!A2473:J5163,10,0))</f>
        <v>0.243</v>
      </c>
      <c r="AG2473" s="26"/>
      <c r="AH2473" s="26"/>
      <c r="AI2473" s="26"/>
      <c r="AJ2473" s="26"/>
      <c r="AK2473" s="26"/>
      <c r="AL2473" s="26"/>
      <c r="AM2473" s="26"/>
      <c r="AN2473" s="26"/>
      <c r="AO2473" s="26"/>
      <c r="AP2473" s="26"/>
      <c r="AQ2473" s="26"/>
      <c r="AR2473" s="26"/>
      <c r="AS2473" s="26"/>
      <c r="AT2473" s="26"/>
      <c r="AU2473" s="26"/>
      <c r="AV2473" s="26"/>
      <c r="AW2473" s="26"/>
      <c r="AX2473" s="26"/>
      <c r="AY2473" s="26"/>
      <c r="AZ2473" s="26"/>
      <c r="BA2473" s="26"/>
      <c r="BB2473" s="26"/>
      <c r="BC2473" s="26"/>
      <c r="BD2473" s="26"/>
      <c r="BE2473" s="26"/>
      <c r="BF2473" s="26"/>
      <c r="BG2473" s="26"/>
      <c r="BH2473" s="26"/>
    </row>
    <row r="2474">
      <c r="A2474" s="18" t="str">
        <f t="shared" si="1"/>
        <v>The Americas_Mexico-The Americas_2003</v>
      </c>
      <c r="B2474" s="19" t="s">
        <v>258</v>
      </c>
      <c r="C2474" s="20" t="s">
        <v>286</v>
      </c>
      <c r="D2474" s="21" t="s">
        <v>74</v>
      </c>
      <c r="E2474" s="22">
        <v>7.13E11</v>
      </c>
      <c r="F2474" s="22">
        <f t="shared" si="2"/>
        <v>6598.411391</v>
      </c>
      <c r="G2474" s="23">
        <v>0.058</v>
      </c>
      <c r="H2474" s="23">
        <v>397.0</v>
      </c>
      <c r="I2474" s="23">
        <v>0.07</v>
      </c>
      <c r="J2474" s="24">
        <f>IFNA(VLOOKUP(A2474,'ENERGY processed'!$A$2:$H$2692,7,0),"")</f>
        <v>175752</v>
      </c>
      <c r="K2474" s="24">
        <f t="shared" si="3"/>
        <v>0.001626485272</v>
      </c>
      <c r="L2474" s="24">
        <f>IFNA(VLOOKUP(A2474,'ENERGY processed'!$A$2:$H$2692,8,0),"")</f>
        <v>446237</v>
      </c>
      <c r="M2474" s="24">
        <f t="shared" si="5"/>
        <v>0.004129670833</v>
      </c>
      <c r="N2474" s="24">
        <f>IFNA(VLOOKUP(A2474,'HUMAN RESOURCES processed'!$A$2:$M$2692,5,0))</f>
        <v>0.023</v>
      </c>
      <c r="O2474" s="24">
        <f>IFNA(VLOOKUP(A2474,'HUMAN RESOURCES processed'!$A$2:$M$2692,6,0))</f>
        <v>0.018</v>
      </c>
      <c r="P2474" s="24">
        <f>IFNA(VLOOKUP(A2474,'HUMAN RESOURCES processed'!$A$2:$M$2692,7,0))</f>
        <v>78</v>
      </c>
      <c r="Q2474" s="24">
        <f>IFNA(VLOOKUP(A2474,'HUMAN RESOURCES processed'!$A$2:$M$2692,8,0))</f>
        <v>73</v>
      </c>
      <c r="R2474" s="24">
        <f t="shared" si="6"/>
        <v>75.5</v>
      </c>
      <c r="S2474" s="24">
        <f>IFNA(VLOOKUP(A2474,'HUMAN RESOURCES processed'!$A$2:$M$2692,9,0))</f>
        <v>0.33</v>
      </c>
      <c r="T2474" s="24">
        <f>IFNA(VLOOKUP(A2474,'HUMAN RESOURCES processed'!$A$2:$M$2692,10,0))</f>
        <v>0.618</v>
      </c>
      <c r="U2474" s="24">
        <f>IFNA(VLOOKUP(A2474,'HUMAN RESOURCES processed'!$A$2:$M$2692,11,0))</f>
        <v>0.051</v>
      </c>
      <c r="V2474" s="24">
        <f>IFNA(VLOOKUP(A2474,'HUMAN RESOURCES processed'!$A$2:$M$2692,12,0))</f>
        <v>108056312</v>
      </c>
      <c r="W2474" s="24">
        <f>IFNA(VLOOKUP(A2474,'HUMAN RESOURCES processed'!$A$2:$M$2692,13,0))</f>
        <v>0.757</v>
      </c>
      <c r="X2474" s="24">
        <f>IFNA(VLOOKUP(A2474,'TOURISM processed'!$A$2:$F$2692,5,0))</f>
        <v>10058000000</v>
      </c>
      <c r="Y2474" s="24">
        <f>IFNA(VLOOKUP(A2474,'TOURISM processed'!$A$2:$F$2692,6,0))</f>
        <v>7252000000</v>
      </c>
      <c r="Z2474" s="24">
        <f t="shared" si="7"/>
        <v>67.11315485</v>
      </c>
      <c r="AA2474" s="24">
        <f t="shared" si="1429"/>
        <v>0</v>
      </c>
      <c r="AB2474" s="24">
        <f>IFNA(VLOOKUP(A2474,'BUSINESS processed'!A2474:J5164,6,0))</f>
        <v>58</v>
      </c>
      <c r="AC2474" s="24">
        <f t="shared" si="1431"/>
        <v>0</v>
      </c>
      <c r="AD2474" s="24">
        <f t="shared" si="1432"/>
        <v>0</v>
      </c>
      <c r="AE2474" s="24">
        <f>IFNA(VLOOKUP(A2474,'BUSINESS processed'!A2474:J5164,9,0))</f>
        <v>0.129</v>
      </c>
      <c r="AF2474" s="27">
        <f>IFNA(VLOOKUP(A2474,'BUSINESS processed'!A2474:J5164,10,0))</f>
        <v>0.279</v>
      </c>
      <c r="AG2474" s="26"/>
      <c r="AH2474" s="26"/>
      <c r="AI2474" s="26"/>
      <c r="AJ2474" s="26"/>
      <c r="AK2474" s="26"/>
      <c r="AL2474" s="26"/>
      <c r="AM2474" s="26"/>
      <c r="AN2474" s="26"/>
      <c r="AO2474" s="26"/>
      <c r="AP2474" s="26"/>
      <c r="AQ2474" s="26"/>
      <c r="AR2474" s="26"/>
      <c r="AS2474" s="26"/>
      <c r="AT2474" s="26"/>
      <c r="AU2474" s="26"/>
      <c r="AV2474" s="26"/>
      <c r="AW2474" s="26"/>
      <c r="AX2474" s="26"/>
      <c r="AY2474" s="26"/>
      <c r="AZ2474" s="26"/>
      <c r="BA2474" s="26"/>
      <c r="BB2474" s="26"/>
      <c r="BC2474" s="26"/>
      <c r="BD2474" s="26"/>
      <c r="BE2474" s="26"/>
      <c r="BF2474" s="26"/>
      <c r="BG2474" s="26"/>
      <c r="BH2474" s="26"/>
    </row>
    <row r="2475">
      <c r="A2475" s="18" t="str">
        <f t="shared" si="1"/>
        <v>The Americas_Mexico-The Americas_2004</v>
      </c>
      <c r="B2475" s="19" t="s">
        <v>258</v>
      </c>
      <c r="C2475" s="20" t="s">
        <v>286</v>
      </c>
      <c r="D2475" s="21" t="s">
        <v>83</v>
      </c>
      <c r="E2475" s="22">
        <v>7.7E11</v>
      </c>
      <c r="F2475" s="22">
        <f t="shared" si="2"/>
        <v>7039.57843</v>
      </c>
      <c r="G2475" s="23">
        <v>0.06</v>
      </c>
      <c r="H2475" s="23">
        <v>441.0</v>
      </c>
      <c r="I2475" s="23">
        <v>0.074</v>
      </c>
      <c r="J2475" s="24">
        <f>IFNA(VLOOKUP(A2475,'ENERGY processed'!$A$2:$H$2692,7,0),"")</f>
        <v>181876</v>
      </c>
      <c r="K2475" s="24">
        <f t="shared" si="3"/>
        <v>0.00166276671</v>
      </c>
      <c r="L2475" s="24">
        <f>IFNA(VLOOKUP(A2475,'ENERGY processed'!$A$2:$H$2692,8,0),"")</f>
        <v>471444</v>
      </c>
      <c r="M2475" s="24">
        <f t="shared" si="5"/>
        <v>0.00431008703</v>
      </c>
      <c r="N2475" s="24">
        <f>IFNA(VLOOKUP(A2475,'HUMAN RESOURCES processed'!$A$2:$M$2692,5,0))</f>
        <v>0.022</v>
      </c>
      <c r="O2475" s="24">
        <f>IFNA(VLOOKUP(A2475,'HUMAN RESOURCES processed'!$A$2:$M$2692,6,0))</f>
        <v>0.017</v>
      </c>
      <c r="P2475" s="24">
        <f>IFNA(VLOOKUP(A2475,'HUMAN RESOURCES processed'!$A$2:$M$2692,7,0))</f>
        <v>78</v>
      </c>
      <c r="Q2475" s="24">
        <f>IFNA(VLOOKUP(A2475,'HUMAN RESOURCES processed'!$A$2:$M$2692,8,0))</f>
        <v>73</v>
      </c>
      <c r="R2475" s="24">
        <f t="shared" si="6"/>
        <v>75.5</v>
      </c>
      <c r="S2475" s="24">
        <f>IFNA(VLOOKUP(A2475,'HUMAN RESOURCES processed'!$A$2:$M$2692,9,0))</f>
        <v>0.327</v>
      </c>
      <c r="T2475" s="24">
        <f>IFNA(VLOOKUP(A2475,'HUMAN RESOURCES processed'!$A$2:$M$2692,10,0))</f>
        <v>0.621</v>
      </c>
      <c r="U2475" s="24">
        <f>IFNA(VLOOKUP(A2475,'HUMAN RESOURCES processed'!$A$2:$M$2692,11,0))</f>
        <v>0.052</v>
      </c>
      <c r="V2475" s="24">
        <f>IFNA(VLOOKUP(A2475,'HUMAN RESOURCES processed'!$A$2:$M$2692,12,0))</f>
        <v>109381550</v>
      </c>
      <c r="W2475" s="24">
        <f>IFNA(VLOOKUP(A2475,'HUMAN RESOURCES processed'!$A$2:$M$2692,13,0))</f>
        <v>0.76</v>
      </c>
      <c r="X2475" s="24">
        <f>IFNA(VLOOKUP(A2475,'TOURISM processed'!$A$2:$F$2692,5,0))</f>
        <v>11610000000</v>
      </c>
      <c r="Y2475" s="24">
        <f>IFNA(VLOOKUP(A2475,'TOURISM processed'!$A$2:$F$2692,6,0))</f>
        <v>8034000000</v>
      </c>
      <c r="Z2475" s="24">
        <f t="shared" si="7"/>
        <v>73.44931572</v>
      </c>
      <c r="AA2475" s="24">
        <f t="shared" si="1429"/>
        <v>0</v>
      </c>
      <c r="AB2475" s="24">
        <f>IFNA(VLOOKUP(A2475,'BUSINESS processed'!A2475:J5165,6,0))</f>
        <v>58</v>
      </c>
      <c r="AC2475" s="24">
        <f t="shared" si="1431"/>
        <v>0</v>
      </c>
      <c r="AD2475" s="24">
        <f t="shared" si="1432"/>
        <v>0</v>
      </c>
      <c r="AE2475" s="24">
        <f>IFNA(VLOOKUP(A2475,'BUSINESS processed'!A2475:J5165,9,0))</f>
        <v>0.141</v>
      </c>
      <c r="AF2475" s="27">
        <f>IFNA(VLOOKUP(A2475,'BUSINESS processed'!A2475:J5165,10,0))</f>
        <v>0.352</v>
      </c>
      <c r="AG2475" s="26"/>
      <c r="AH2475" s="26"/>
      <c r="AI2475" s="26"/>
      <c r="AJ2475" s="26"/>
      <c r="AK2475" s="26"/>
      <c r="AL2475" s="26"/>
      <c r="AM2475" s="26"/>
      <c r="AN2475" s="26"/>
      <c r="AO2475" s="26"/>
      <c r="AP2475" s="26"/>
      <c r="AQ2475" s="26"/>
      <c r="AR2475" s="26"/>
      <c r="AS2475" s="26"/>
      <c r="AT2475" s="26"/>
      <c r="AU2475" s="26"/>
      <c r="AV2475" s="26"/>
      <c r="AW2475" s="26"/>
      <c r="AX2475" s="26"/>
      <c r="AY2475" s="26"/>
      <c r="AZ2475" s="26"/>
      <c r="BA2475" s="26"/>
      <c r="BB2475" s="26"/>
      <c r="BC2475" s="26"/>
      <c r="BD2475" s="26"/>
      <c r="BE2475" s="26"/>
      <c r="BF2475" s="26"/>
      <c r="BG2475" s="26"/>
      <c r="BH2475" s="26"/>
    </row>
    <row r="2476">
      <c r="A2476" s="18" t="str">
        <f t="shared" si="1"/>
        <v>The Americas_Mexico-The Americas_2005</v>
      </c>
      <c r="B2476" s="19" t="s">
        <v>258</v>
      </c>
      <c r="C2476" s="20" t="s">
        <v>286</v>
      </c>
      <c r="D2476" s="21" t="s">
        <v>84</v>
      </c>
      <c r="E2476" s="22">
        <v>8.66E11</v>
      </c>
      <c r="F2476" s="22">
        <f t="shared" si="2"/>
        <v>7820.696464</v>
      </c>
      <c r="G2476" s="23">
        <v>0.059</v>
      </c>
      <c r="H2476" s="23">
        <v>478.0</v>
      </c>
      <c r="I2476" s="23">
        <v>0.097</v>
      </c>
      <c r="J2476" s="24">
        <f>IFNA(VLOOKUP(A2476,'ENERGY processed'!$A$2:$H$2692,7,0),"")</f>
        <v>150843</v>
      </c>
      <c r="K2476" s="24">
        <f t="shared" si="3"/>
        <v>0.001362237086</v>
      </c>
      <c r="L2476" s="24">
        <f>IFNA(VLOOKUP(A2476,'ENERGY processed'!$A$2:$H$2692,8,0),"")</f>
        <v>391251</v>
      </c>
      <c r="M2476" s="24">
        <f t="shared" si="5"/>
        <v>0.003533320222</v>
      </c>
      <c r="N2476" s="24">
        <f>IFNA(VLOOKUP(A2476,'HUMAN RESOURCES processed'!$A$2:$M$2692,5,0))</f>
        <v>0.022</v>
      </c>
      <c r="O2476" s="24">
        <f>IFNA(VLOOKUP(A2476,'HUMAN RESOURCES processed'!$A$2:$M$2692,6,0))</f>
        <v>0.017</v>
      </c>
      <c r="P2476" s="24">
        <f>IFNA(VLOOKUP(A2476,'HUMAN RESOURCES processed'!$A$2:$M$2692,7,0))</f>
        <v>78</v>
      </c>
      <c r="Q2476" s="24">
        <f>IFNA(VLOOKUP(A2476,'HUMAN RESOURCES processed'!$A$2:$M$2692,8,0))</f>
        <v>73</v>
      </c>
      <c r="R2476" s="24">
        <f t="shared" si="6"/>
        <v>75.5</v>
      </c>
      <c r="S2476" s="24">
        <f>IFNA(VLOOKUP(A2476,'HUMAN RESOURCES processed'!$A$2:$M$2692,9,0))</f>
        <v>0.323</v>
      </c>
      <c r="T2476" s="24">
        <f>IFNA(VLOOKUP(A2476,'HUMAN RESOURCES processed'!$A$2:$M$2692,10,0))</f>
        <v>0.624</v>
      </c>
      <c r="U2476" s="24">
        <f>IFNA(VLOOKUP(A2476,'HUMAN RESOURCES processed'!$A$2:$M$2692,11,0))</f>
        <v>0.053</v>
      </c>
      <c r="V2476" s="24">
        <f>IFNA(VLOOKUP(A2476,'HUMAN RESOURCES processed'!$A$2:$M$2692,12,0))</f>
        <v>110731826</v>
      </c>
      <c r="W2476" s="24">
        <f>IFNA(VLOOKUP(A2476,'HUMAN RESOURCES processed'!$A$2:$M$2692,13,0))</f>
        <v>0.763</v>
      </c>
      <c r="X2476" s="24">
        <f>IFNA(VLOOKUP(A2476,'TOURISM processed'!$A$2:$F$2692,5,0))</f>
        <v>12801000000</v>
      </c>
      <c r="Y2476" s="24">
        <f>IFNA(VLOOKUP(A2476,'TOURISM processed'!$A$2:$F$2692,6,0))</f>
        <v>8951000000</v>
      </c>
      <c r="Z2476" s="24">
        <f t="shared" si="7"/>
        <v>80.83493539</v>
      </c>
      <c r="AA2476" s="24">
        <f>IFNA(VLOOKUP(A2476,'BUSINESS processed'!A2476:J5166,5,0))</f>
        <v>0.557</v>
      </c>
      <c r="AB2476" s="24">
        <f>IFNA(VLOOKUP(A2476,'BUSINESS processed'!A2476:J5166,6,0))</f>
        <v>58</v>
      </c>
      <c r="AC2476" s="24">
        <f t="shared" si="1431"/>
        <v>0</v>
      </c>
      <c r="AD2476" s="24">
        <f>IFNA(VLOOKUP(A2476,'BUSINESS processed'!A2476:J5166,8,0))</f>
        <v>552</v>
      </c>
      <c r="AE2476" s="24">
        <f>IFNA(VLOOKUP(A2476,'BUSINESS processed'!A2476:J5166,9,0))</f>
        <v>0.172</v>
      </c>
      <c r="AF2476" s="27">
        <f>IFNA(VLOOKUP(A2476,'BUSINESS processed'!A2476:J5166,10,0))</f>
        <v>0.426</v>
      </c>
      <c r="AG2476" s="26"/>
      <c r="AH2476" s="26"/>
      <c r="AI2476" s="26"/>
      <c r="AJ2476" s="26"/>
      <c r="AK2476" s="26"/>
      <c r="AL2476" s="26"/>
      <c r="AM2476" s="26"/>
      <c r="AN2476" s="26"/>
      <c r="AO2476" s="26"/>
      <c r="AP2476" s="26"/>
      <c r="AQ2476" s="26"/>
      <c r="AR2476" s="26"/>
      <c r="AS2476" s="26"/>
      <c r="AT2476" s="26"/>
      <c r="AU2476" s="26"/>
      <c r="AV2476" s="26"/>
      <c r="AW2476" s="26"/>
      <c r="AX2476" s="26"/>
      <c r="AY2476" s="26"/>
      <c r="AZ2476" s="26"/>
      <c r="BA2476" s="26"/>
      <c r="BB2476" s="26"/>
      <c r="BC2476" s="26"/>
      <c r="BD2476" s="26"/>
      <c r="BE2476" s="26"/>
      <c r="BF2476" s="26"/>
      <c r="BG2476" s="26"/>
      <c r="BH2476" s="26"/>
    </row>
    <row r="2477">
      <c r="A2477" s="18" t="str">
        <f t="shared" si="1"/>
        <v>The Americas_Mexico-The Americas_2006</v>
      </c>
      <c r="B2477" s="19" t="s">
        <v>258</v>
      </c>
      <c r="C2477" s="20" t="s">
        <v>286</v>
      </c>
      <c r="D2477" s="21" t="s">
        <v>85</v>
      </c>
      <c r="E2477" s="22">
        <v>9.67E11</v>
      </c>
      <c r="F2477" s="22">
        <f t="shared" si="2"/>
        <v>8624.942152</v>
      </c>
      <c r="G2477" s="23">
        <v>0.057</v>
      </c>
      <c r="H2477" s="23">
        <v>515.0</v>
      </c>
      <c r="I2477" s="23">
        <v>0.075</v>
      </c>
      <c r="J2477" s="24">
        <f>IFNA(VLOOKUP(A2477,'ENERGY processed'!$A$2:$H$2692,7,0),"")</f>
        <v>152813</v>
      </c>
      <c r="K2477" s="24">
        <f t="shared" si="3"/>
        <v>0.00136298168</v>
      </c>
      <c r="L2477" s="24">
        <f>IFNA(VLOOKUP(A2477,'ENERGY processed'!$A$2:$H$2692,8,0),"")</f>
        <v>402772</v>
      </c>
      <c r="M2477" s="24">
        <f t="shared" si="5"/>
        <v>0.003592435574</v>
      </c>
      <c r="N2477" s="24">
        <f>IFNA(VLOOKUP(A2477,'HUMAN RESOURCES processed'!$A$2:$M$2692,5,0))</f>
        <v>0.021</v>
      </c>
      <c r="O2477" s="24">
        <f>IFNA(VLOOKUP(A2477,'HUMAN RESOURCES processed'!$A$2:$M$2692,6,0))</f>
        <v>0.016</v>
      </c>
      <c r="P2477" s="24">
        <f>IFNA(VLOOKUP(A2477,'HUMAN RESOURCES processed'!$A$2:$M$2692,7,0))</f>
        <v>78</v>
      </c>
      <c r="Q2477" s="24">
        <f>IFNA(VLOOKUP(A2477,'HUMAN RESOURCES processed'!$A$2:$M$2692,8,0))</f>
        <v>73</v>
      </c>
      <c r="R2477" s="24">
        <f t="shared" si="6"/>
        <v>75.5</v>
      </c>
      <c r="S2477" s="24">
        <f>IFNA(VLOOKUP(A2477,'HUMAN RESOURCES processed'!$A$2:$M$2692,9,0))</f>
        <v>0.319</v>
      </c>
      <c r="T2477" s="24">
        <f>IFNA(VLOOKUP(A2477,'HUMAN RESOURCES processed'!$A$2:$M$2692,10,0))</f>
        <v>0.627</v>
      </c>
      <c r="U2477" s="24">
        <f>IFNA(VLOOKUP(A2477,'HUMAN RESOURCES processed'!$A$2:$M$2692,11,0))</f>
        <v>0.054</v>
      </c>
      <c r="V2477" s="24">
        <f>IFNA(VLOOKUP(A2477,'HUMAN RESOURCES processed'!$A$2:$M$2692,12,0))</f>
        <v>112116694</v>
      </c>
      <c r="W2477" s="24">
        <f>IFNA(VLOOKUP(A2477,'HUMAN RESOURCES processed'!$A$2:$M$2692,13,0))</f>
        <v>0.766</v>
      </c>
      <c r="X2477" s="24">
        <f>IFNA(VLOOKUP(A2477,'TOURISM processed'!$A$2:$F$2692,5,0))</f>
        <v>13329000000</v>
      </c>
      <c r="Y2477" s="24">
        <f>IFNA(VLOOKUP(A2477,'TOURISM processed'!$A$2:$F$2692,6,0))</f>
        <v>9387000000</v>
      </c>
      <c r="Z2477" s="24">
        <f t="shared" si="7"/>
        <v>83.72526575</v>
      </c>
      <c r="AA2477" s="24">
        <f>IFNA(VLOOKUP(A2477,'BUSINESS processed'!A2477:J5167,5,0))</f>
        <v>0.531</v>
      </c>
      <c r="AB2477" s="24">
        <f>IFNA(VLOOKUP(A2477,'BUSINESS processed'!A2477:J5167,6,0))</f>
        <v>25</v>
      </c>
      <c r="AC2477" s="24">
        <f t="shared" si="1431"/>
        <v>0</v>
      </c>
      <c r="AD2477" s="24">
        <f>IFNA(VLOOKUP(A2477,'BUSINESS processed'!A2477:J5167,8,0))</f>
        <v>560</v>
      </c>
      <c r="AE2477" s="24">
        <f>IFNA(VLOOKUP(A2477,'BUSINESS processed'!A2477:J5167,9,0))</f>
        <v>0.195</v>
      </c>
      <c r="AF2477" s="27">
        <f>IFNA(VLOOKUP(A2477,'BUSINESS processed'!A2477:J5167,10,0))</f>
        <v>0.494</v>
      </c>
      <c r="AG2477" s="26"/>
      <c r="AH2477" s="26"/>
      <c r="AI2477" s="26"/>
      <c r="AJ2477" s="26"/>
      <c r="AK2477" s="26"/>
      <c r="AL2477" s="26"/>
      <c r="AM2477" s="26"/>
      <c r="AN2477" s="26"/>
      <c r="AO2477" s="26"/>
      <c r="AP2477" s="26"/>
      <c r="AQ2477" s="26"/>
      <c r="AR2477" s="26"/>
      <c r="AS2477" s="26"/>
      <c r="AT2477" s="26"/>
      <c r="AU2477" s="26"/>
      <c r="AV2477" s="26"/>
      <c r="AW2477" s="26"/>
      <c r="AX2477" s="26"/>
      <c r="AY2477" s="26"/>
      <c r="AZ2477" s="26"/>
      <c r="BA2477" s="26"/>
      <c r="BB2477" s="26"/>
      <c r="BC2477" s="26"/>
      <c r="BD2477" s="26"/>
      <c r="BE2477" s="26"/>
      <c r="BF2477" s="26"/>
      <c r="BG2477" s="26"/>
      <c r="BH2477" s="26"/>
    </row>
    <row r="2478">
      <c r="A2478" s="18" t="str">
        <f t="shared" si="1"/>
        <v>The Americas_Mexico-The Americas_2007</v>
      </c>
      <c r="B2478" s="19" t="s">
        <v>258</v>
      </c>
      <c r="C2478" s="20" t="s">
        <v>286</v>
      </c>
      <c r="D2478" s="21" t="s">
        <v>86</v>
      </c>
      <c r="E2478" s="22">
        <v>1.04E12</v>
      </c>
      <c r="F2478" s="22">
        <f t="shared" si="2"/>
        <v>9160.588902</v>
      </c>
      <c r="G2478" s="23">
        <v>0.058</v>
      </c>
      <c r="H2478" s="23">
        <v>565.0</v>
      </c>
      <c r="I2478" s="23">
        <v>0.076</v>
      </c>
      <c r="J2478" s="24">
        <f>IFNA(VLOOKUP(A2478,'ENERGY processed'!$A$2:$H$2692,7,0),"")</f>
        <v>176711</v>
      </c>
      <c r="K2478" s="24">
        <f t="shared" si="3"/>
        <v>0.001556516178</v>
      </c>
      <c r="L2478" s="24">
        <f>IFNA(VLOOKUP(A2478,'ENERGY processed'!$A$2:$H$2692,8,0),"")</f>
        <v>455845</v>
      </c>
      <c r="M2478" s="24">
        <f t="shared" si="5"/>
        <v>0.004015200623</v>
      </c>
      <c r="N2478" s="24">
        <f>IFNA(VLOOKUP(A2478,'HUMAN RESOURCES processed'!$A$2:$M$2692,5,0))</f>
        <v>0.021</v>
      </c>
      <c r="O2478" s="24">
        <f>IFNA(VLOOKUP(A2478,'HUMAN RESOURCES processed'!$A$2:$M$2692,6,0))</f>
        <v>0.016</v>
      </c>
      <c r="P2478" s="24">
        <f>IFNA(VLOOKUP(A2478,'HUMAN RESOURCES processed'!$A$2:$M$2692,7,0))</f>
        <v>78</v>
      </c>
      <c r="Q2478" s="24">
        <f>IFNA(VLOOKUP(A2478,'HUMAN RESOURCES processed'!$A$2:$M$2692,8,0))</f>
        <v>74</v>
      </c>
      <c r="R2478" s="24">
        <f t="shared" si="6"/>
        <v>76</v>
      </c>
      <c r="S2478" s="24">
        <f>IFNA(VLOOKUP(A2478,'HUMAN RESOURCES processed'!$A$2:$M$2692,9,0))</f>
        <v>0.314</v>
      </c>
      <c r="T2478" s="24">
        <f>IFNA(VLOOKUP(A2478,'HUMAN RESOURCES processed'!$A$2:$M$2692,10,0))</f>
        <v>0.63</v>
      </c>
      <c r="U2478" s="24">
        <f>IFNA(VLOOKUP(A2478,'HUMAN RESOURCES processed'!$A$2:$M$2692,11,0))</f>
        <v>0.056</v>
      </c>
      <c r="V2478" s="24">
        <f>IFNA(VLOOKUP(A2478,'HUMAN RESOURCES processed'!$A$2:$M$2692,12,0))</f>
        <v>113529819</v>
      </c>
      <c r="W2478" s="24">
        <f>IFNA(VLOOKUP(A2478,'HUMAN RESOURCES processed'!$A$2:$M$2692,13,0))</f>
        <v>0.769</v>
      </c>
      <c r="X2478" s="24">
        <f>IFNA(VLOOKUP(A2478,'TOURISM processed'!$A$2:$F$2692,5,0))</f>
        <v>14055000000</v>
      </c>
      <c r="Y2478" s="24">
        <f>IFNA(VLOOKUP(A2478,'TOURISM processed'!$A$2:$F$2692,6,0))</f>
        <v>9918000000</v>
      </c>
      <c r="Z2478" s="24">
        <f t="shared" si="7"/>
        <v>87.3603084</v>
      </c>
      <c r="AA2478" s="24">
        <f>IFNA(VLOOKUP(A2478,'BUSINESS processed'!A2478:J5168,5,0))</f>
        <v>0.523</v>
      </c>
      <c r="AB2478" s="24">
        <f>IFNA(VLOOKUP(A2478,'BUSINESS processed'!A2478:J5168,6,0))</f>
        <v>25</v>
      </c>
      <c r="AC2478" s="24">
        <f t="shared" si="1431"/>
        <v>0</v>
      </c>
      <c r="AD2478" s="24">
        <f>IFNA(VLOOKUP(A2478,'BUSINESS processed'!A2478:J5168,8,0))</f>
        <v>485</v>
      </c>
      <c r="AE2478" s="24">
        <f>IFNA(VLOOKUP(A2478,'BUSINESS processed'!A2478:J5168,9,0))</f>
        <v>0.208</v>
      </c>
      <c r="AF2478" s="27">
        <f>IFNA(VLOOKUP(A2478,'BUSINESS processed'!A2478:J5168,10,0))</f>
        <v>0.586</v>
      </c>
      <c r="AG2478" s="26"/>
      <c r="AH2478" s="26"/>
      <c r="AI2478" s="26"/>
      <c r="AJ2478" s="26"/>
      <c r="AK2478" s="26"/>
      <c r="AL2478" s="26"/>
      <c r="AM2478" s="26"/>
      <c r="AN2478" s="26"/>
      <c r="AO2478" s="26"/>
      <c r="AP2478" s="26"/>
      <c r="AQ2478" s="26"/>
      <c r="AR2478" s="26"/>
      <c r="AS2478" s="26"/>
      <c r="AT2478" s="26"/>
      <c r="AU2478" s="26"/>
      <c r="AV2478" s="26"/>
      <c r="AW2478" s="26"/>
      <c r="AX2478" s="26"/>
      <c r="AY2478" s="26"/>
      <c r="AZ2478" s="26"/>
      <c r="BA2478" s="26"/>
      <c r="BB2478" s="26"/>
      <c r="BC2478" s="26"/>
      <c r="BD2478" s="26"/>
      <c r="BE2478" s="26"/>
      <c r="BF2478" s="26"/>
      <c r="BG2478" s="26"/>
      <c r="BH2478" s="26"/>
    </row>
    <row r="2479">
      <c r="A2479" s="18" t="str">
        <f t="shared" si="1"/>
        <v>The Americas_Mexico-The Americas_2008</v>
      </c>
      <c r="B2479" s="19" t="s">
        <v>258</v>
      </c>
      <c r="C2479" s="20" t="s">
        <v>286</v>
      </c>
      <c r="D2479" s="21" t="s">
        <v>87</v>
      </c>
      <c r="E2479" s="22">
        <v>1.1E12</v>
      </c>
      <c r="F2479" s="22">
        <f t="shared" si="2"/>
        <v>9567.876512</v>
      </c>
      <c r="G2479" s="23">
        <v>0.058</v>
      </c>
      <c r="H2479" s="23">
        <v>598.0</v>
      </c>
      <c r="I2479" s="23">
        <v>0.087</v>
      </c>
      <c r="J2479" s="24">
        <f>IF(AND( C2479=C2478,D2479&gt;D2478),J2478,"")</f>
        <v>176711</v>
      </c>
      <c r="K2479" s="24">
        <f t="shared" si="3"/>
        <v>0.001537044569</v>
      </c>
      <c r="L2479" s="24">
        <f>IF(AND(C2479=C2478,C2479&gt;C2478),C2478,0)</f>
        <v>0</v>
      </c>
      <c r="M2479" s="24">
        <f t="shared" si="5"/>
        <v>0</v>
      </c>
      <c r="N2479" s="24">
        <f>IFNA(VLOOKUP(A2479,'HUMAN RESOURCES processed'!$A$2:$M$2692,5,0))</f>
        <v>0.02</v>
      </c>
      <c r="O2479" s="24">
        <f>IFNA(VLOOKUP(A2479,'HUMAN RESOURCES processed'!$A$2:$M$2692,6,0))</f>
        <v>0.015</v>
      </c>
      <c r="P2479" s="24">
        <f>IFNA(VLOOKUP(A2479,'HUMAN RESOURCES processed'!$A$2:$M$2692,7,0))</f>
        <v>79</v>
      </c>
      <c r="Q2479" s="24">
        <f>IFNA(VLOOKUP(A2479,'HUMAN RESOURCES processed'!$A$2:$M$2692,8,0))</f>
        <v>74</v>
      </c>
      <c r="R2479" s="24">
        <f t="shared" si="6"/>
        <v>76.5</v>
      </c>
      <c r="S2479" s="24">
        <f>IFNA(VLOOKUP(A2479,'HUMAN RESOURCES processed'!$A$2:$M$2692,9,0))</f>
        <v>0.31</v>
      </c>
      <c r="T2479" s="24">
        <f>IFNA(VLOOKUP(A2479,'HUMAN RESOURCES processed'!$A$2:$M$2692,10,0))</f>
        <v>0.633</v>
      </c>
      <c r="U2479" s="24">
        <f>IFNA(VLOOKUP(A2479,'HUMAN RESOURCES processed'!$A$2:$M$2692,11,0))</f>
        <v>0.057</v>
      </c>
      <c r="V2479" s="24">
        <f>IFNA(VLOOKUP(A2479,'HUMAN RESOURCES processed'!$A$2:$M$2692,12,0))</f>
        <v>114968039</v>
      </c>
      <c r="W2479" s="24">
        <f>IFNA(VLOOKUP(A2479,'HUMAN RESOURCES processed'!$A$2:$M$2692,13,0))</f>
        <v>0.772</v>
      </c>
      <c r="X2479" s="24">
        <f>IFNA(VLOOKUP(A2479,'TOURISM processed'!$A$2:$F$2692,5,0))</f>
        <v>14726000000</v>
      </c>
      <c r="Y2479" s="24">
        <f>IFNA(VLOOKUP(A2479,'TOURISM processed'!$A$2:$F$2692,6,0))</f>
        <v>10246000000</v>
      </c>
      <c r="Z2479" s="24">
        <f t="shared" si="7"/>
        <v>89.12042068</v>
      </c>
      <c r="AA2479" s="24">
        <f>IFNA(VLOOKUP(A2479,'BUSINESS processed'!A2479:J5169,5,0))</f>
        <v>0.515</v>
      </c>
      <c r="AB2479" s="24">
        <f>IFNA(VLOOKUP(A2479,'BUSINESS processed'!A2479:J5169,6,0))</f>
        <v>26</v>
      </c>
      <c r="AC2479" s="24">
        <f t="shared" si="1431"/>
        <v>0</v>
      </c>
      <c r="AD2479" s="24">
        <f>IFNA(VLOOKUP(A2479,'BUSINESS processed'!A2479:J5169,8,0))</f>
        <v>549</v>
      </c>
      <c r="AE2479" s="24">
        <f>IFNA(VLOOKUP(A2479,'BUSINESS processed'!A2479:J5169,9,0))</f>
        <v>0.217</v>
      </c>
      <c r="AF2479" s="27">
        <f>IFNA(VLOOKUP(A2479,'BUSINESS processed'!A2479:J5169,10,0))</f>
        <v>0.655</v>
      </c>
      <c r="AG2479" s="26"/>
      <c r="AH2479" s="26"/>
      <c r="AI2479" s="26"/>
      <c r="AJ2479" s="26"/>
      <c r="AK2479" s="26"/>
      <c r="AL2479" s="26"/>
      <c r="AM2479" s="26"/>
      <c r="AN2479" s="26"/>
      <c r="AO2479" s="26"/>
      <c r="AP2479" s="26"/>
      <c r="AQ2479" s="26"/>
      <c r="AR2479" s="26"/>
      <c r="AS2479" s="26"/>
      <c r="AT2479" s="26"/>
      <c r="AU2479" s="26"/>
      <c r="AV2479" s="26"/>
      <c r="AW2479" s="26"/>
      <c r="AX2479" s="26"/>
      <c r="AY2479" s="26"/>
      <c r="AZ2479" s="26"/>
      <c r="BA2479" s="26"/>
      <c r="BB2479" s="26"/>
      <c r="BC2479" s="26"/>
      <c r="BD2479" s="26"/>
      <c r="BE2479" s="26"/>
      <c r="BF2479" s="26"/>
      <c r="BG2479" s="26"/>
      <c r="BH2479" s="26"/>
    </row>
    <row r="2480">
      <c r="A2480" s="18" t="str">
        <f t="shared" si="1"/>
        <v>The Americas_Mexico-The Americas_2009</v>
      </c>
      <c r="B2480" s="19" t="s">
        <v>258</v>
      </c>
      <c r="C2480" s="20" t="s">
        <v>286</v>
      </c>
      <c r="D2480" s="21" t="s">
        <v>88</v>
      </c>
      <c r="E2480" s="22">
        <v>8.95E11</v>
      </c>
      <c r="F2480" s="22">
        <f t="shared" si="2"/>
        <v>7687.500807</v>
      </c>
      <c r="G2480" s="23">
        <v>0.064</v>
      </c>
      <c r="H2480" s="23">
        <v>526.0</v>
      </c>
      <c r="I2480" s="23">
        <v>0.071</v>
      </c>
      <c r="J2480" s="24">
        <f>IFNA(VLOOKUP(A2480,'ENERGY processed'!$A$2:$H$2692,7,0),"")</f>
        <v>170263</v>
      </c>
      <c r="K2480" s="24">
        <f t="shared" si="3"/>
        <v>0.001462454693</v>
      </c>
      <c r="L2480" s="24">
        <f>IFNA(VLOOKUP(A2480,'ENERGY processed'!$A$2:$H$2692,8,0),"")</f>
        <v>435046</v>
      </c>
      <c r="M2480" s="24">
        <f t="shared" si="5"/>
        <v>0.003736778186</v>
      </c>
      <c r="N2480" s="24">
        <f>IFNA(VLOOKUP(A2480,'HUMAN RESOURCES processed'!$A$2:$M$2692,5,0))</f>
        <v>0.02</v>
      </c>
      <c r="O2480" s="24">
        <f>IFNA(VLOOKUP(A2480,'HUMAN RESOURCES processed'!$A$2:$M$2692,6,0))</f>
        <v>0.015</v>
      </c>
      <c r="P2480" s="24">
        <f>IFNA(VLOOKUP(A2480,'HUMAN RESOURCES processed'!$A$2:$M$2692,7,0))</f>
        <v>79</v>
      </c>
      <c r="Q2480" s="24">
        <f>IFNA(VLOOKUP(A2480,'HUMAN RESOURCES processed'!$A$2:$M$2692,8,0))</f>
        <v>74</v>
      </c>
      <c r="R2480" s="24">
        <f t="shared" si="6"/>
        <v>76.5</v>
      </c>
      <c r="S2480" s="24">
        <f>IFNA(VLOOKUP(A2480,'HUMAN RESOURCES processed'!$A$2:$M$2692,9,0))</f>
        <v>0.305</v>
      </c>
      <c r="T2480" s="24">
        <f>IFNA(VLOOKUP(A2480,'HUMAN RESOURCES processed'!$A$2:$M$2692,10,0))</f>
        <v>0.636</v>
      </c>
      <c r="U2480" s="24">
        <f>IFNA(VLOOKUP(A2480,'HUMAN RESOURCES processed'!$A$2:$M$2692,11,0))</f>
        <v>0.058</v>
      </c>
      <c r="V2480" s="24">
        <f>IFNA(VLOOKUP(A2480,'HUMAN RESOURCES processed'!$A$2:$M$2692,12,0))</f>
        <v>116422752</v>
      </c>
      <c r="W2480" s="24">
        <f>IFNA(VLOOKUP(A2480,'HUMAN RESOURCES processed'!$A$2:$M$2692,13,0))</f>
        <v>0.775</v>
      </c>
      <c r="X2480" s="24">
        <f>IFNA(VLOOKUP(A2480,'TOURISM processed'!$A$2:$F$2692,5,0))</f>
        <v>12542000000</v>
      </c>
      <c r="Y2480" s="24">
        <f>IFNA(VLOOKUP(A2480,'TOURISM processed'!$A$2:$F$2692,6,0))</f>
        <v>8737000000</v>
      </c>
      <c r="Z2480" s="24">
        <f t="shared" si="7"/>
        <v>75.04546878</v>
      </c>
      <c r="AA2480" s="24">
        <f>IFNA(VLOOKUP(A2480,'BUSINESS processed'!A2480:J5170,5,0))</f>
        <v>0.51</v>
      </c>
      <c r="AB2480" s="24">
        <f>IFNA(VLOOKUP(A2480,'BUSINESS processed'!A2480:J5170,6,0))</f>
        <v>11</v>
      </c>
      <c r="AC2480" s="24">
        <f t="shared" si="1431"/>
        <v>0</v>
      </c>
      <c r="AD2480" s="24">
        <f>IFNA(VLOOKUP(A2480,'BUSINESS processed'!A2480:J5170,8,0))</f>
        <v>517</v>
      </c>
      <c r="AE2480" s="24">
        <f>IFNA(VLOOKUP(A2480,'BUSINESS processed'!A2480:J5170,9,0))</f>
        <v>0.263</v>
      </c>
      <c r="AF2480" s="27">
        <f>IFNA(VLOOKUP(A2480,'BUSINESS processed'!A2480:J5170,10,0))</f>
        <v>0.715</v>
      </c>
      <c r="AG2480" s="26"/>
      <c r="AH2480" s="26"/>
      <c r="AI2480" s="26"/>
      <c r="AJ2480" s="26"/>
      <c r="AK2480" s="26"/>
      <c r="AL2480" s="26"/>
      <c r="AM2480" s="26"/>
      <c r="AN2480" s="26"/>
      <c r="AO2480" s="26"/>
      <c r="AP2480" s="26"/>
      <c r="AQ2480" s="26"/>
      <c r="AR2480" s="26"/>
      <c r="AS2480" s="26"/>
      <c r="AT2480" s="26"/>
      <c r="AU2480" s="26"/>
      <c r="AV2480" s="26"/>
      <c r="AW2480" s="26"/>
      <c r="AX2480" s="26"/>
      <c r="AY2480" s="26"/>
      <c r="AZ2480" s="26"/>
      <c r="BA2480" s="26"/>
      <c r="BB2480" s="26"/>
      <c r="BC2480" s="26"/>
      <c r="BD2480" s="26"/>
      <c r="BE2480" s="26"/>
      <c r="BF2480" s="26"/>
      <c r="BG2480" s="26"/>
      <c r="BH2480" s="26"/>
    </row>
    <row r="2481">
      <c r="A2481" s="18" t="str">
        <f t="shared" si="1"/>
        <v>The Americas_Mexico-The Americas_2010</v>
      </c>
      <c r="B2481" s="19" t="s">
        <v>258</v>
      </c>
      <c r="C2481" s="20" t="s">
        <v>286</v>
      </c>
      <c r="D2481" s="21" t="s">
        <v>89</v>
      </c>
      <c r="E2481" s="22">
        <v>1.05E12</v>
      </c>
      <c r="F2481" s="22">
        <f t="shared" si="2"/>
        <v>8906.879541</v>
      </c>
      <c r="G2481" s="23">
        <v>0.063</v>
      </c>
      <c r="H2481" s="23">
        <v>603.0</v>
      </c>
      <c r="I2481" s="23">
        <v>0.053</v>
      </c>
      <c r="J2481" s="24">
        <f>IFNA(VLOOKUP(A2481,'ENERGY processed'!$A$2:$H$2692,7,0),"")</f>
        <v>153665</v>
      </c>
      <c r="K2481" s="24">
        <f t="shared" si="3"/>
        <v>0.001303500614</v>
      </c>
      <c r="L2481" s="24">
        <f>IFNA(VLOOKUP(A2481,'ENERGY processed'!$A$2:$H$2692,8,0),"")</f>
        <v>405633</v>
      </c>
      <c r="M2481" s="24">
        <f t="shared" si="5"/>
        <v>0.003440880256</v>
      </c>
      <c r="N2481" s="24">
        <f>IFNA(VLOOKUP(A2481,'HUMAN RESOURCES processed'!$A$2:$M$2692,5,0))</f>
        <v>0.02</v>
      </c>
      <c r="O2481" s="24">
        <f>IFNA(VLOOKUP(A2481,'HUMAN RESOURCES processed'!$A$2:$M$2692,6,0))</f>
        <v>0.014</v>
      </c>
      <c r="P2481" s="24">
        <f>IFNA(VLOOKUP(A2481,'HUMAN RESOURCES processed'!$A$2:$M$2692,7,0))</f>
        <v>79</v>
      </c>
      <c r="Q2481" s="24">
        <f>IFNA(VLOOKUP(A2481,'HUMAN RESOURCES processed'!$A$2:$M$2692,8,0))</f>
        <v>74</v>
      </c>
      <c r="R2481" s="24">
        <f t="shared" si="6"/>
        <v>76.5</v>
      </c>
      <c r="S2481" s="24">
        <f>IFNA(VLOOKUP(A2481,'HUMAN RESOURCES processed'!$A$2:$M$2692,9,0))</f>
        <v>0.3</v>
      </c>
      <c r="T2481" s="24">
        <f>IFNA(VLOOKUP(A2481,'HUMAN RESOURCES processed'!$A$2:$M$2692,10,0))</f>
        <v>0.64</v>
      </c>
      <c r="U2481" s="24">
        <f>IFNA(VLOOKUP(A2481,'HUMAN RESOURCES processed'!$A$2:$M$2692,11,0))</f>
        <v>0.06</v>
      </c>
      <c r="V2481" s="24">
        <f>IFNA(VLOOKUP(A2481,'HUMAN RESOURCES processed'!$A$2:$M$2692,12,0))</f>
        <v>117886404</v>
      </c>
      <c r="W2481" s="24">
        <f>IFNA(VLOOKUP(A2481,'HUMAN RESOURCES processed'!$A$2:$M$2692,13,0))</f>
        <v>0.778</v>
      </c>
      <c r="X2481" s="24">
        <f>IFNA(VLOOKUP(A2481,'TOURISM processed'!$A$2:$F$2692,5,0))</f>
        <v>12628000000</v>
      </c>
      <c r="Y2481" s="24">
        <f>IFNA(VLOOKUP(A2481,'TOURISM processed'!$A$2:$F$2692,6,0))</f>
        <v>9001000000</v>
      </c>
      <c r="Z2481" s="24">
        <f t="shared" si="7"/>
        <v>76.35316453</v>
      </c>
      <c r="AA2481" s="24">
        <f>IFNA(VLOOKUP(A2481,'BUSINESS processed'!A2481:J5171,5,0))</f>
        <v>0.505</v>
      </c>
      <c r="AB2481" s="24">
        <f>IFNA(VLOOKUP(A2481,'BUSINESS processed'!A2481:J5171,6,0))</f>
        <v>7</v>
      </c>
      <c r="AC2481" s="24">
        <f t="shared" si="1431"/>
        <v>0</v>
      </c>
      <c r="AD2481" s="24">
        <f>IFNA(VLOOKUP(A2481,'BUSINESS processed'!A2481:J5171,8,0))</f>
        <v>404</v>
      </c>
      <c r="AE2481" s="24">
        <f>IFNA(VLOOKUP(A2481,'BUSINESS processed'!A2481:J5171,9,0))</f>
        <v>0.311</v>
      </c>
      <c r="AF2481" s="27">
        <f>IFNA(VLOOKUP(A2481,'BUSINESS processed'!A2481:J5171,10,0))</f>
        <v>0.775</v>
      </c>
      <c r="AG2481" s="26"/>
      <c r="AH2481" s="26"/>
      <c r="AI2481" s="26"/>
      <c r="AJ2481" s="26"/>
      <c r="AK2481" s="26"/>
      <c r="AL2481" s="26"/>
      <c r="AM2481" s="26"/>
      <c r="AN2481" s="26"/>
      <c r="AO2481" s="26"/>
      <c r="AP2481" s="26"/>
      <c r="AQ2481" s="26"/>
      <c r="AR2481" s="26"/>
      <c r="AS2481" s="26"/>
      <c r="AT2481" s="26"/>
      <c r="AU2481" s="26"/>
      <c r="AV2481" s="26"/>
      <c r="AW2481" s="26"/>
      <c r="AX2481" s="26"/>
      <c r="AY2481" s="26"/>
      <c r="AZ2481" s="26"/>
      <c r="BA2481" s="26"/>
      <c r="BB2481" s="26"/>
      <c r="BC2481" s="26"/>
      <c r="BD2481" s="26"/>
      <c r="BE2481" s="26"/>
      <c r="BF2481" s="26"/>
      <c r="BG2481" s="26"/>
      <c r="BH2481" s="26"/>
    </row>
    <row r="2482">
      <c r="A2482" s="18" t="str">
        <f t="shared" si="1"/>
        <v>The Americas_Mexico-The Americas_2011</v>
      </c>
      <c r="B2482" s="19" t="s">
        <v>258</v>
      </c>
      <c r="C2482" s="20" t="s">
        <v>286</v>
      </c>
      <c r="D2482" s="21" t="s">
        <v>90</v>
      </c>
      <c r="E2482" s="22">
        <v>1.17E12</v>
      </c>
      <c r="F2482" s="22">
        <f t="shared" si="2"/>
        <v>9802.177563</v>
      </c>
      <c r="G2482" s="23">
        <v>0.06</v>
      </c>
      <c r="H2482" s="23">
        <v>609.0</v>
      </c>
      <c r="I2482" s="23">
        <v>0.049</v>
      </c>
      <c r="J2482" s="24">
        <f>IFNA(VLOOKUP(A2482,'ENERGY processed'!$A$2:$H$2692,7,0),"")</f>
        <v>158845.5</v>
      </c>
      <c r="K2482" s="24">
        <f t="shared" si="3"/>
        <v>0.001330796407</v>
      </c>
      <c r="L2482" s="24">
        <f>IFNA(VLOOKUP(A2482,'ENERGY processed'!$A$2:$H$2692,8,0),"")</f>
        <v>411657</v>
      </c>
      <c r="M2482" s="24">
        <f t="shared" si="5"/>
        <v>0.003448833341</v>
      </c>
      <c r="N2482" s="24">
        <f>IFNA(VLOOKUP(A2482,'HUMAN RESOURCES processed'!$A$2:$M$2692,5,0))</f>
        <v>0.019</v>
      </c>
      <c r="O2482" s="24">
        <f>IFNA(VLOOKUP(A2482,'HUMAN RESOURCES processed'!$A$2:$M$2692,6,0))</f>
        <v>0.014</v>
      </c>
      <c r="P2482" s="24">
        <f>IFNA(VLOOKUP(A2482,'HUMAN RESOURCES processed'!$A$2:$M$2692,7,0))</f>
        <v>79</v>
      </c>
      <c r="Q2482" s="24">
        <f>IFNA(VLOOKUP(A2482,'HUMAN RESOURCES processed'!$A$2:$M$2692,8,0))</f>
        <v>75</v>
      </c>
      <c r="R2482" s="24">
        <f t="shared" si="6"/>
        <v>77</v>
      </c>
      <c r="S2482" s="24">
        <f>IFNA(VLOOKUP(A2482,'HUMAN RESOURCES processed'!$A$2:$M$2692,9,0))</f>
        <v>0.295</v>
      </c>
      <c r="T2482" s="24">
        <f>IFNA(VLOOKUP(A2482,'HUMAN RESOURCES processed'!$A$2:$M$2692,10,0))</f>
        <v>0.643</v>
      </c>
      <c r="U2482" s="24">
        <f>IFNA(VLOOKUP(A2482,'HUMAN RESOURCES processed'!$A$2:$M$2692,11,0))</f>
        <v>0.061</v>
      </c>
      <c r="V2482" s="24">
        <f>IFNA(VLOOKUP(A2482,'HUMAN RESOURCES processed'!$A$2:$M$2692,12,0))</f>
        <v>119361233</v>
      </c>
      <c r="W2482" s="24">
        <f>IFNA(VLOOKUP(A2482,'HUMAN RESOURCES processed'!$A$2:$M$2692,13,0))</f>
        <v>0.781</v>
      </c>
      <c r="X2482" s="24">
        <f>IFNA(VLOOKUP(A2482,'TOURISM processed'!$A$2:$F$2692,5,0))</f>
        <v>12458000000</v>
      </c>
      <c r="Y2482" s="24">
        <f>IFNA(VLOOKUP(A2482,'TOURISM processed'!$A$2:$F$2692,6,0))</f>
        <v>9704000000</v>
      </c>
      <c r="Z2482" s="24">
        <f t="shared" si="7"/>
        <v>81.29942827</v>
      </c>
      <c r="AA2482" s="24">
        <f>IFNA(VLOOKUP(A2482,'BUSINESS processed'!A2482:J5172,5,0))</f>
        <v>0.527</v>
      </c>
      <c r="AB2482" s="24">
        <f>IFNA(VLOOKUP(A2482,'BUSINESS processed'!A2482:J5172,6,0))</f>
        <v>6</v>
      </c>
      <c r="AC2482" s="24">
        <f t="shared" si="1431"/>
        <v>0</v>
      </c>
      <c r="AD2482" s="24">
        <f>IFNA(VLOOKUP(A2482,'BUSINESS processed'!A2482:J5172,8,0))</f>
        <v>347</v>
      </c>
      <c r="AE2482" s="24">
        <f>IFNA(VLOOKUP(A2482,'BUSINESS processed'!A2482:J5172,9,0))</f>
        <v>0.372</v>
      </c>
      <c r="AF2482" s="27">
        <f>IFNA(VLOOKUP(A2482,'BUSINESS processed'!A2482:J5172,10,0))</f>
        <v>0.792</v>
      </c>
      <c r="AG2482" s="26"/>
      <c r="AH2482" s="26"/>
      <c r="AI2482" s="26"/>
      <c r="AJ2482" s="26"/>
      <c r="AK2482" s="26"/>
      <c r="AL2482" s="26"/>
      <c r="AM2482" s="26"/>
      <c r="AN2482" s="26"/>
      <c r="AO2482" s="26"/>
      <c r="AP2482" s="26"/>
      <c r="AQ2482" s="26"/>
      <c r="AR2482" s="26"/>
      <c r="AS2482" s="26"/>
      <c r="AT2482" s="26"/>
      <c r="AU2482" s="26"/>
      <c r="AV2482" s="26"/>
      <c r="AW2482" s="26"/>
      <c r="AX2482" s="26"/>
      <c r="AY2482" s="26"/>
      <c r="AZ2482" s="26"/>
      <c r="BA2482" s="26"/>
      <c r="BB2482" s="26"/>
      <c r="BC2482" s="26"/>
      <c r="BD2482" s="26"/>
      <c r="BE2482" s="26"/>
      <c r="BF2482" s="26"/>
      <c r="BG2482" s="26"/>
      <c r="BH2482" s="26"/>
    </row>
    <row r="2483">
      <c r="A2483" s="18" t="str">
        <f t="shared" si="1"/>
        <v>The Americas_Mexico-The Americas_2012</v>
      </c>
      <c r="B2483" s="19" t="s">
        <v>258</v>
      </c>
      <c r="C2483" s="20" t="s">
        <v>286</v>
      </c>
      <c r="D2483" s="21" t="s">
        <v>91</v>
      </c>
      <c r="E2483" s="22">
        <v>1.19E12</v>
      </c>
      <c r="F2483" s="22">
        <f t="shared" si="2"/>
        <v>9847.123246</v>
      </c>
      <c r="G2483" s="23">
        <v>0.061</v>
      </c>
      <c r="H2483" s="23">
        <v>618.0</v>
      </c>
      <c r="I2483" s="23">
        <v>0.047</v>
      </c>
      <c r="J2483" s="24">
        <f>IF(AND( C2483=C2482,D2483&gt;D2482),J2482,"")</f>
        <v>158845.5</v>
      </c>
      <c r="K2483" s="24">
        <f t="shared" si="3"/>
        <v>0.001314429593</v>
      </c>
      <c r="L2483" s="24">
        <f t="shared" ref="L2483:L2485" si="1433">IF(AND(C2483=C2482,C2483&gt;C2482),C2482,0)</f>
        <v>0</v>
      </c>
      <c r="M2483" s="24">
        <f t="shared" si="5"/>
        <v>0</v>
      </c>
      <c r="N2483" s="24">
        <f>IFNA(VLOOKUP(A2483,'HUMAN RESOURCES processed'!$A$2:$M$2692,5,0))</f>
        <v>0.019</v>
      </c>
      <c r="O2483" s="24">
        <f>IFNA(VLOOKUP(A2483,'HUMAN RESOURCES processed'!$A$2:$M$2692,6,0))</f>
        <v>0.013</v>
      </c>
      <c r="P2483" s="24">
        <f>IFNA(VLOOKUP(A2483,'HUMAN RESOURCES processed'!$A$2:$M$2692,7,0))</f>
        <v>80</v>
      </c>
      <c r="Q2483" s="24">
        <f>IFNA(VLOOKUP(A2483,'HUMAN RESOURCES processed'!$A$2:$M$2692,8,0))</f>
        <v>75</v>
      </c>
      <c r="R2483" s="24">
        <f t="shared" si="6"/>
        <v>77.5</v>
      </c>
      <c r="S2483" s="24">
        <f>IFNA(VLOOKUP(A2483,'HUMAN RESOURCES processed'!$A$2:$M$2692,9,0))</f>
        <v>0.29</v>
      </c>
      <c r="T2483" s="24">
        <f>IFNA(VLOOKUP(A2483,'HUMAN RESOURCES processed'!$A$2:$M$2692,10,0))</f>
        <v>0.647</v>
      </c>
      <c r="U2483" s="24">
        <f>IFNA(VLOOKUP(A2483,'HUMAN RESOURCES processed'!$A$2:$M$2692,11,0))</f>
        <v>0.063</v>
      </c>
      <c r="V2483" s="24">
        <f>IFNA(VLOOKUP(A2483,'HUMAN RESOURCES processed'!$A$2:$M$2692,12,0))</f>
        <v>120847477</v>
      </c>
      <c r="W2483" s="24">
        <f>IFNA(VLOOKUP(A2483,'HUMAN RESOURCES processed'!$A$2:$M$2692,13,0))</f>
        <v>0.784</v>
      </c>
      <c r="X2483" s="24">
        <f>IFNA(VLOOKUP(A2483,'TOURISM processed'!$A$2:$F$2692,5,0))</f>
        <v>13320000000</v>
      </c>
      <c r="Y2483" s="24">
        <f>IFNA(VLOOKUP(A2483,'TOURISM processed'!$A$2:$F$2692,6,0))</f>
        <v>10735000000</v>
      </c>
      <c r="Z2483" s="24">
        <f t="shared" si="7"/>
        <v>88.83098155</v>
      </c>
      <c r="AA2483" s="24">
        <f>IFNA(VLOOKUP(A2483,'BUSINESS processed'!A2483:J5173,5,0))</f>
        <v>0.525</v>
      </c>
      <c r="AB2483" s="24">
        <f>IFNA(VLOOKUP(A2483,'BUSINESS processed'!A2483:J5173,6,0))</f>
        <v>6</v>
      </c>
      <c r="AC2483" s="24">
        <f>IFNA(VLOOKUP(A2483,'BUSINESS processed'!A2483:J5173,7,0))</f>
        <v>51</v>
      </c>
      <c r="AD2483" s="24">
        <f>IFNA(VLOOKUP(A2483,'BUSINESS processed'!A2483:J5173,8,0))</f>
        <v>337</v>
      </c>
      <c r="AE2483" s="24">
        <f>IFNA(VLOOKUP(A2483,'BUSINESS processed'!A2483:J5173,9,0))</f>
        <v>0.398</v>
      </c>
      <c r="AF2483" s="27">
        <f>IFNA(VLOOKUP(A2483,'BUSINESS processed'!A2483:J5173,10,0))</f>
        <v>0.834</v>
      </c>
      <c r="AG2483" s="26"/>
      <c r="AH2483" s="26"/>
      <c r="AI2483" s="26"/>
      <c r="AJ2483" s="26"/>
      <c r="AK2483" s="26"/>
      <c r="AL2483" s="26"/>
      <c r="AM2483" s="26"/>
      <c r="AN2483" s="26"/>
      <c r="AO2483" s="26"/>
      <c r="AP2483" s="26"/>
      <c r="AQ2483" s="26"/>
      <c r="AR2483" s="26"/>
      <c r="AS2483" s="26"/>
      <c r="AT2483" s="26"/>
      <c r="AU2483" s="26"/>
      <c r="AV2483" s="26"/>
      <c r="AW2483" s="26"/>
      <c r="AX2483" s="26"/>
      <c r="AY2483" s="26"/>
      <c r="AZ2483" s="26"/>
      <c r="BA2483" s="26"/>
      <c r="BB2483" s="26"/>
      <c r="BC2483" s="26"/>
      <c r="BD2483" s="26"/>
      <c r="BE2483" s="26"/>
      <c r="BF2483" s="26"/>
      <c r="BG2483" s="26"/>
      <c r="BH2483" s="26"/>
    </row>
    <row r="2484">
      <c r="A2484" s="18" t="str">
        <f t="shared" si="1"/>
        <v>The Americas_Nicaragua-The Americas_2000</v>
      </c>
      <c r="B2484" s="19" t="s">
        <v>258</v>
      </c>
      <c r="C2484" s="20" t="s">
        <v>287</v>
      </c>
      <c r="D2484" s="21" t="s">
        <v>70</v>
      </c>
      <c r="E2484" s="22">
        <v>5.10732901E9</v>
      </c>
      <c r="F2484" s="22">
        <f t="shared" si="2"/>
        <v>1001.256442</v>
      </c>
      <c r="G2484" s="23">
        <v>0.054</v>
      </c>
      <c r="H2484" s="23">
        <v>54.0</v>
      </c>
      <c r="I2484" s="23">
        <v>0.181</v>
      </c>
      <c r="J2484" s="24">
        <f>IF(AND( C2484=C2483,D2484&gt;D2483),J2483,0)</f>
        <v>0</v>
      </c>
      <c r="K2484" s="24">
        <f t="shared" si="3"/>
        <v>0</v>
      </c>
      <c r="L2484" s="24">
        <f t="shared" si="1433"/>
        <v>0</v>
      </c>
      <c r="M2484" s="24">
        <f t="shared" si="5"/>
        <v>0</v>
      </c>
      <c r="N2484" s="24">
        <f>IFNA(VLOOKUP(A2484,'HUMAN RESOURCES processed'!$A$2:$M$2692,5,0))</f>
        <v>0.028</v>
      </c>
      <c r="O2484" s="24">
        <f>IFNA(VLOOKUP(A2484,'HUMAN RESOURCES processed'!$A$2:$M$2692,6,0))</f>
        <v>0.033</v>
      </c>
      <c r="P2484" s="24">
        <f>IFNA(VLOOKUP(A2484,'HUMAN RESOURCES processed'!$A$2:$M$2692,7,0))</f>
        <v>72</v>
      </c>
      <c r="Q2484" s="24">
        <f>IFNA(VLOOKUP(A2484,'HUMAN RESOURCES processed'!$A$2:$M$2692,8,0))</f>
        <v>67</v>
      </c>
      <c r="R2484" s="24">
        <f t="shared" si="6"/>
        <v>69.5</v>
      </c>
      <c r="S2484" s="24">
        <f>IFNA(VLOOKUP(A2484,'HUMAN RESOURCES processed'!$A$2:$M$2692,9,0))</f>
        <v>0.409</v>
      </c>
      <c r="T2484" s="24">
        <f>IFNA(VLOOKUP(A2484,'HUMAN RESOURCES processed'!$A$2:$M$2692,10,0))</f>
        <v>0.554</v>
      </c>
      <c r="U2484" s="24">
        <f>IFNA(VLOOKUP(A2484,'HUMAN RESOURCES processed'!$A$2:$M$2692,11,0))</f>
        <v>0.037</v>
      </c>
      <c r="V2484" s="24">
        <f>IFNA(VLOOKUP(A2484,'HUMAN RESOURCES processed'!$A$2:$M$2692,12,0))</f>
        <v>5100920</v>
      </c>
      <c r="W2484" s="24">
        <f>IFNA(VLOOKUP(A2484,'HUMAN RESOURCES processed'!$A$2:$M$2692,13,0))</f>
        <v>0.547</v>
      </c>
      <c r="X2484" s="24">
        <f>IFNA(VLOOKUP(A2484,'TOURISM processed'!$A$2:$F$2692,5,0))</f>
        <v>129000000</v>
      </c>
      <c r="Y2484" s="24">
        <f>IFNA(VLOOKUP(A2484,'TOURISM processed'!$A$2:$F$2692,6,0))</f>
        <v>126000000</v>
      </c>
      <c r="Z2484" s="24">
        <f t="shared" si="7"/>
        <v>24.70142641</v>
      </c>
      <c r="AA2484" s="24">
        <f t="shared" ref="AA2484:AA2488" si="1434">IF(AND(C2484=C2483,D2484&gt;D2483),AA2483,0)</f>
        <v>0</v>
      </c>
      <c r="AB2484" s="24">
        <f t="shared" ref="AB2484:AB2486" si="1435">IF(AND(C2484=C2483,D2484&gt;D2483),AB2483,0)</f>
        <v>0</v>
      </c>
      <c r="AC2484" s="24">
        <f t="shared" ref="AC2484:AC2495" si="1436">IF(AND(C2484=C2483,D2484&gt;D2483),AC2483,0)</f>
        <v>0</v>
      </c>
      <c r="AD2484" s="24">
        <f t="shared" ref="AD2484:AD2488" si="1437">IF(AND(C2484=C2483,D2484&gt;D2483),AD2483,0)</f>
        <v>0</v>
      </c>
      <c r="AE2484" s="24">
        <f>IFNA(VLOOKUP(A2484,'BUSINESS processed'!A2484:J5174,9,0))</f>
        <v>0.01</v>
      </c>
      <c r="AF2484" s="27">
        <f>IFNA(VLOOKUP(A2484,'BUSINESS processed'!A2484:J5174,10,0))</f>
        <v>0.018</v>
      </c>
      <c r="AG2484" s="26"/>
      <c r="AH2484" s="26"/>
      <c r="AI2484" s="26"/>
      <c r="AJ2484" s="26"/>
      <c r="AK2484" s="26"/>
      <c r="AL2484" s="26"/>
      <c r="AM2484" s="26"/>
      <c r="AN2484" s="26"/>
      <c r="AO2484" s="26"/>
      <c r="AP2484" s="26"/>
      <c r="AQ2484" s="26"/>
      <c r="AR2484" s="26"/>
      <c r="AS2484" s="26"/>
      <c r="AT2484" s="26"/>
      <c r="AU2484" s="26"/>
      <c r="AV2484" s="26"/>
      <c r="AW2484" s="26"/>
      <c r="AX2484" s="26"/>
      <c r="AY2484" s="26"/>
      <c r="AZ2484" s="26"/>
      <c r="BA2484" s="26"/>
      <c r="BB2484" s="26"/>
      <c r="BC2484" s="26"/>
      <c r="BD2484" s="26"/>
      <c r="BE2484" s="26"/>
      <c r="BF2484" s="26"/>
      <c r="BG2484" s="26"/>
      <c r="BH2484" s="26"/>
    </row>
    <row r="2485">
      <c r="A2485" s="18" t="str">
        <f t="shared" si="1"/>
        <v>The Americas_Nicaragua-The Americas_2001</v>
      </c>
      <c r="B2485" s="19" t="s">
        <v>258</v>
      </c>
      <c r="C2485" s="20" t="s">
        <v>287</v>
      </c>
      <c r="D2485" s="21" t="s">
        <v>71</v>
      </c>
      <c r="E2485" s="22">
        <v>5.323146568E9</v>
      </c>
      <c r="F2485" s="22">
        <f t="shared" si="2"/>
        <v>1028.29254</v>
      </c>
      <c r="G2485" s="23">
        <v>0.053</v>
      </c>
      <c r="H2485" s="23">
        <v>54.0</v>
      </c>
      <c r="I2485" s="23">
        <v>0.186</v>
      </c>
      <c r="J2485" s="24">
        <f>IFNA(VLOOKUP(A2485,'ENERGY processed'!$A$2:$H$2692,7,0),"")</f>
        <v>3038</v>
      </c>
      <c r="K2485" s="24">
        <f t="shared" si="3"/>
        <v>0.0005868620555</v>
      </c>
      <c r="L2485" s="24">
        <f t="shared" si="1433"/>
        <v>0</v>
      </c>
      <c r="M2485" s="24">
        <f t="shared" si="5"/>
        <v>0</v>
      </c>
      <c r="N2485" s="24">
        <f>IFNA(VLOOKUP(A2485,'HUMAN RESOURCES processed'!$A$2:$M$2692,5,0))</f>
        <v>0.027</v>
      </c>
      <c r="O2485" s="24">
        <f>IFNA(VLOOKUP(A2485,'HUMAN RESOURCES processed'!$A$2:$M$2692,6,0))</f>
        <v>0.031</v>
      </c>
      <c r="P2485" s="24">
        <f>IFNA(VLOOKUP(A2485,'HUMAN RESOURCES processed'!$A$2:$M$2692,7,0))</f>
        <v>73</v>
      </c>
      <c r="Q2485" s="24">
        <f>IFNA(VLOOKUP(A2485,'HUMAN RESOURCES processed'!$A$2:$M$2692,8,0))</f>
        <v>67</v>
      </c>
      <c r="R2485" s="24">
        <f t="shared" si="6"/>
        <v>70</v>
      </c>
      <c r="S2485" s="24">
        <f>IFNA(VLOOKUP(A2485,'HUMAN RESOURCES processed'!$A$2:$M$2692,9,0))</f>
        <v>0.403</v>
      </c>
      <c r="T2485" s="24">
        <f>IFNA(VLOOKUP(A2485,'HUMAN RESOURCES processed'!$A$2:$M$2692,10,0))</f>
        <v>0.559</v>
      </c>
      <c r="U2485" s="24">
        <f>IFNA(VLOOKUP(A2485,'HUMAN RESOURCES processed'!$A$2:$M$2692,11,0))</f>
        <v>0.038</v>
      </c>
      <c r="V2485" s="24">
        <f>IFNA(VLOOKUP(A2485,'HUMAN RESOURCES processed'!$A$2:$M$2692,12,0))</f>
        <v>5176685</v>
      </c>
      <c r="W2485" s="24">
        <f>IFNA(VLOOKUP(A2485,'HUMAN RESOURCES processed'!$A$2:$M$2692,13,0))</f>
        <v>0.55</v>
      </c>
      <c r="X2485" s="24">
        <f>IFNA(VLOOKUP(A2485,'TOURISM processed'!$A$2:$F$2692,5,0))</f>
        <v>135000000</v>
      </c>
      <c r="Y2485" s="24">
        <f>IFNA(VLOOKUP(A2485,'TOURISM processed'!$A$2:$F$2692,6,0))</f>
        <v>128000000</v>
      </c>
      <c r="Z2485" s="24">
        <f t="shared" si="7"/>
        <v>24.72624855</v>
      </c>
      <c r="AA2485" s="24">
        <f t="shared" si="1434"/>
        <v>0</v>
      </c>
      <c r="AB2485" s="24">
        <f t="shared" si="1435"/>
        <v>0</v>
      </c>
      <c r="AC2485" s="24">
        <f t="shared" si="1436"/>
        <v>0</v>
      </c>
      <c r="AD2485" s="24">
        <f t="shared" si="1437"/>
        <v>0</v>
      </c>
      <c r="AE2485" s="24">
        <f>IFNA(VLOOKUP(A2485,'BUSINESS processed'!A2485:J5175,9,0))</f>
        <v>0.014</v>
      </c>
      <c r="AF2485" s="27">
        <f>IFNA(VLOOKUP(A2485,'BUSINESS processed'!A2485:J5175,10,0))</f>
        <v>0.032</v>
      </c>
      <c r="AG2485" s="26"/>
      <c r="AH2485" s="26"/>
      <c r="AI2485" s="26"/>
      <c r="AJ2485" s="26"/>
      <c r="AK2485" s="26"/>
      <c r="AL2485" s="26"/>
      <c r="AM2485" s="26"/>
      <c r="AN2485" s="26"/>
      <c r="AO2485" s="26"/>
      <c r="AP2485" s="26"/>
      <c r="AQ2485" s="26"/>
      <c r="AR2485" s="26"/>
      <c r="AS2485" s="26"/>
      <c r="AT2485" s="26"/>
      <c r="AU2485" s="26"/>
      <c r="AV2485" s="26"/>
      <c r="AW2485" s="26"/>
      <c r="AX2485" s="26"/>
      <c r="AY2485" s="26"/>
      <c r="AZ2485" s="26"/>
      <c r="BA2485" s="26"/>
      <c r="BB2485" s="26"/>
      <c r="BC2485" s="26"/>
      <c r="BD2485" s="26"/>
      <c r="BE2485" s="26"/>
      <c r="BF2485" s="26"/>
      <c r="BG2485" s="26"/>
      <c r="BH2485" s="26"/>
    </row>
    <row r="2486">
      <c r="A2486" s="18" t="str">
        <f t="shared" si="1"/>
        <v>The Americas_Nicaragua-The Americas_2002</v>
      </c>
      <c r="B2486" s="19" t="s">
        <v>258</v>
      </c>
      <c r="C2486" s="20" t="s">
        <v>287</v>
      </c>
      <c r="D2486" s="21" t="s">
        <v>72</v>
      </c>
      <c r="E2486" s="22">
        <v>5.224213019E9</v>
      </c>
      <c r="F2486" s="22">
        <f t="shared" si="2"/>
        <v>995.3579835</v>
      </c>
      <c r="G2486" s="23">
        <v>0.057</v>
      </c>
      <c r="H2486" s="23">
        <v>57.0</v>
      </c>
      <c r="I2486" s="23">
        <v>0.183</v>
      </c>
      <c r="J2486" s="24">
        <f>IFNA(VLOOKUP(A2486,'ENERGY processed'!$A$2:$H$2692,7,0),"")</f>
        <v>2951</v>
      </c>
      <c r="K2486" s="24">
        <f t="shared" si="3"/>
        <v>0.000562247634</v>
      </c>
      <c r="L2486" s="24">
        <f>IFNA(VLOOKUP(A2486,'ENERGY processed'!$A$2:$H$2692,8,0),"")</f>
        <v>4547</v>
      </c>
      <c r="M2486" s="24">
        <f t="shared" si="5"/>
        <v>0.0008663300548</v>
      </c>
      <c r="N2486" s="24">
        <f>IFNA(VLOOKUP(A2486,'HUMAN RESOURCES processed'!$A$2:$M$2692,5,0))</f>
        <v>0.027</v>
      </c>
      <c r="O2486" s="24">
        <f>IFNA(VLOOKUP(A2486,'HUMAN RESOURCES processed'!$A$2:$M$2692,6,0))</f>
        <v>0.03</v>
      </c>
      <c r="P2486" s="24">
        <f>IFNA(VLOOKUP(A2486,'HUMAN RESOURCES processed'!$A$2:$M$2692,7,0))</f>
        <v>74</v>
      </c>
      <c r="Q2486" s="24">
        <f>IFNA(VLOOKUP(A2486,'HUMAN RESOURCES processed'!$A$2:$M$2692,8,0))</f>
        <v>68</v>
      </c>
      <c r="R2486" s="24">
        <f t="shared" si="6"/>
        <v>71</v>
      </c>
      <c r="S2486" s="24">
        <f>IFNA(VLOOKUP(A2486,'HUMAN RESOURCES processed'!$A$2:$M$2692,9,0))</f>
        <v>0.397</v>
      </c>
      <c r="T2486" s="24">
        <f>IFNA(VLOOKUP(A2486,'HUMAN RESOURCES processed'!$A$2:$M$2692,10,0))</f>
        <v>0.565</v>
      </c>
      <c r="U2486" s="24">
        <f>IFNA(VLOOKUP(A2486,'HUMAN RESOURCES processed'!$A$2:$M$2692,11,0))</f>
        <v>0.039</v>
      </c>
      <c r="V2486" s="24">
        <f>IFNA(VLOOKUP(A2486,'HUMAN RESOURCES processed'!$A$2:$M$2692,12,0))</f>
        <v>5248577</v>
      </c>
      <c r="W2486" s="24">
        <f>IFNA(VLOOKUP(A2486,'HUMAN RESOURCES processed'!$A$2:$M$2692,13,0))</f>
        <v>0.552</v>
      </c>
      <c r="X2486" s="24">
        <f>IFNA(VLOOKUP(A2486,'TOURISM processed'!$A$2:$F$2692,5,0))</f>
        <v>135000000</v>
      </c>
      <c r="Y2486" s="24">
        <f>IFNA(VLOOKUP(A2486,'TOURISM processed'!$A$2:$F$2692,6,0))</f>
        <v>125000000</v>
      </c>
      <c r="Z2486" s="24">
        <f t="shared" si="7"/>
        <v>23.81597907</v>
      </c>
      <c r="AA2486" s="24">
        <f t="shared" si="1434"/>
        <v>0</v>
      </c>
      <c r="AB2486" s="24">
        <f t="shared" si="1435"/>
        <v>0</v>
      </c>
      <c r="AC2486" s="24">
        <f t="shared" si="1436"/>
        <v>0</v>
      </c>
      <c r="AD2486" s="24">
        <f t="shared" si="1437"/>
        <v>0</v>
      </c>
      <c r="AE2486" s="24">
        <f>IFNA(VLOOKUP(A2486,'BUSINESS processed'!A2486:J5176,9,0))</f>
        <v>0.017</v>
      </c>
      <c r="AF2486" s="27">
        <f>IFNA(VLOOKUP(A2486,'BUSINESS processed'!A2486:J5176,10,0))</f>
        <v>0.045</v>
      </c>
      <c r="AG2486" s="26"/>
      <c r="AH2486" s="26"/>
      <c r="AI2486" s="26"/>
      <c r="AJ2486" s="26"/>
      <c r="AK2486" s="26"/>
      <c r="AL2486" s="26"/>
      <c r="AM2486" s="26"/>
      <c r="AN2486" s="26"/>
      <c r="AO2486" s="26"/>
      <c r="AP2486" s="26"/>
      <c r="AQ2486" s="26"/>
      <c r="AR2486" s="26"/>
      <c r="AS2486" s="26"/>
      <c r="AT2486" s="26"/>
      <c r="AU2486" s="26"/>
      <c r="AV2486" s="26"/>
      <c r="AW2486" s="26"/>
      <c r="AX2486" s="26"/>
      <c r="AY2486" s="26"/>
      <c r="AZ2486" s="26"/>
      <c r="BA2486" s="26"/>
      <c r="BB2486" s="26"/>
      <c r="BC2486" s="26"/>
      <c r="BD2486" s="26"/>
      <c r="BE2486" s="26"/>
      <c r="BF2486" s="26"/>
      <c r="BG2486" s="26"/>
      <c r="BH2486" s="26"/>
    </row>
    <row r="2487">
      <c r="A2487" s="18" t="str">
        <f t="shared" si="1"/>
        <v>The Americas_Nicaragua-The Americas_2003</v>
      </c>
      <c r="B2487" s="19" t="s">
        <v>258</v>
      </c>
      <c r="C2487" s="20" t="s">
        <v>287</v>
      </c>
      <c r="D2487" s="21" t="s">
        <v>74</v>
      </c>
      <c r="E2487" s="22">
        <v>5.322437648E9</v>
      </c>
      <c r="F2487" s="22">
        <f t="shared" si="2"/>
        <v>1000.857419</v>
      </c>
      <c r="G2487" s="23">
        <v>0.061</v>
      </c>
      <c r="H2487" s="23">
        <v>61.0</v>
      </c>
      <c r="I2487" s="23">
        <v>0.155</v>
      </c>
      <c r="J2487" s="24">
        <f>IFNA(VLOOKUP(A2487,'ENERGY processed'!$A$2:$H$2692,7,0),"")</f>
        <v>2903</v>
      </c>
      <c r="K2487" s="24">
        <f t="shared" si="3"/>
        <v>0.0005458944338</v>
      </c>
      <c r="L2487" s="24">
        <f>IFNA(VLOOKUP(A2487,'ENERGY processed'!$A$2:$H$2692,8,0),"")</f>
        <v>4496</v>
      </c>
      <c r="M2487" s="24">
        <f t="shared" si="5"/>
        <v>0.0008454500084</v>
      </c>
      <c r="N2487" s="24">
        <f>IFNA(VLOOKUP(A2487,'HUMAN RESOURCES processed'!$A$2:$M$2692,5,0))</f>
        <v>0.026</v>
      </c>
      <c r="O2487" s="24">
        <f>IFNA(VLOOKUP(A2487,'HUMAN RESOURCES processed'!$A$2:$M$2692,6,0))</f>
        <v>0.029</v>
      </c>
      <c r="P2487" s="24">
        <f>IFNA(VLOOKUP(A2487,'HUMAN RESOURCES processed'!$A$2:$M$2692,7,0))</f>
        <v>74</v>
      </c>
      <c r="Q2487" s="24">
        <f>IFNA(VLOOKUP(A2487,'HUMAN RESOURCES processed'!$A$2:$M$2692,8,0))</f>
        <v>68</v>
      </c>
      <c r="R2487" s="24">
        <f t="shared" si="6"/>
        <v>71</v>
      </c>
      <c r="S2487" s="24">
        <f>IFNA(VLOOKUP(A2487,'HUMAN RESOURCES processed'!$A$2:$M$2692,9,0))</f>
        <v>0.391</v>
      </c>
      <c r="T2487" s="24">
        <f>IFNA(VLOOKUP(A2487,'HUMAN RESOURCES processed'!$A$2:$M$2692,10,0))</f>
        <v>0.57</v>
      </c>
      <c r="U2487" s="24">
        <f>IFNA(VLOOKUP(A2487,'HUMAN RESOURCES processed'!$A$2:$M$2692,11,0))</f>
        <v>0.039</v>
      </c>
      <c r="V2487" s="24">
        <f>IFNA(VLOOKUP(A2487,'HUMAN RESOURCES processed'!$A$2:$M$2692,12,0))</f>
        <v>5317878</v>
      </c>
      <c r="W2487" s="24">
        <f>IFNA(VLOOKUP(A2487,'HUMAN RESOURCES processed'!$A$2:$M$2692,13,0))</f>
        <v>0.555</v>
      </c>
      <c r="X2487" s="24">
        <f>IFNA(VLOOKUP(A2487,'TOURISM processed'!$A$2:$F$2692,5,0))</f>
        <v>160000000</v>
      </c>
      <c r="Y2487" s="24">
        <f>IFNA(VLOOKUP(A2487,'TOURISM processed'!$A$2:$F$2692,6,0))</f>
        <v>139000000</v>
      </c>
      <c r="Z2487" s="24">
        <f t="shared" si="7"/>
        <v>26.13824537</v>
      </c>
      <c r="AA2487" s="24">
        <f t="shared" si="1434"/>
        <v>0</v>
      </c>
      <c r="AB2487" s="24">
        <f>IFNA(VLOOKUP(A2487,'BUSINESS processed'!A2487:J5177,6,0))</f>
        <v>46</v>
      </c>
      <c r="AC2487" s="24">
        <f t="shared" si="1436"/>
        <v>0</v>
      </c>
      <c r="AD2487" s="24">
        <f t="shared" si="1437"/>
        <v>0</v>
      </c>
      <c r="AE2487" s="24">
        <f>IFNA(VLOOKUP(A2487,'BUSINESS processed'!A2487:J5177,9,0))</f>
        <v>0.019</v>
      </c>
      <c r="AF2487" s="27">
        <f>IFNA(VLOOKUP(A2487,'BUSINESS processed'!A2487:J5177,10,0))</f>
        <v>0.088</v>
      </c>
      <c r="AG2487" s="26"/>
      <c r="AH2487" s="26"/>
      <c r="AI2487" s="26"/>
      <c r="AJ2487" s="26"/>
      <c r="AK2487" s="26"/>
      <c r="AL2487" s="26"/>
      <c r="AM2487" s="26"/>
      <c r="AN2487" s="26"/>
      <c r="AO2487" s="26"/>
      <c r="AP2487" s="26"/>
      <c r="AQ2487" s="26"/>
      <c r="AR2487" s="26"/>
      <c r="AS2487" s="26"/>
      <c r="AT2487" s="26"/>
      <c r="AU2487" s="26"/>
      <c r="AV2487" s="26"/>
      <c r="AW2487" s="26"/>
      <c r="AX2487" s="26"/>
      <c r="AY2487" s="26"/>
      <c r="AZ2487" s="26"/>
      <c r="BA2487" s="26"/>
      <c r="BB2487" s="26"/>
      <c r="BC2487" s="26"/>
      <c r="BD2487" s="26"/>
      <c r="BE2487" s="26"/>
      <c r="BF2487" s="26"/>
      <c r="BG2487" s="26"/>
      <c r="BH2487" s="26"/>
    </row>
    <row r="2488">
      <c r="A2488" s="18" t="str">
        <f t="shared" si="1"/>
        <v>The Americas_Nicaragua-The Americas_2004</v>
      </c>
      <c r="B2488" s="19" t="s">
        <v>258</v>
      </c>
      <c r="C2488" s="20" t="s">
        <v>287</v>
      </c>
      <c r="D2488" s="21" t="s">
        <v>83</v>
      </c>
      <c r="E2488" s="22">
        <v>5.795568203E9</v>
      </c>
      <c r="F2488" s="22">
        <f t="shared" si="2"/>
        <v>1075.98338</v>
      </c>
      <c r="G2488" s="23">
        <v>0.061</v>
      </c>
      <c r="H2488" s="23">
        <v>66.0</v>
      </c>
      <c r="I2488" s="23">
        <v>0.135</v>
      </c>
      <c r="J2488" s="24">
        <f>IFNA(VLOOKUP(A2488,'ENERGY processed'!$A$2:$H$2692,7,0),"")</f>
        <v>2903</v>
      </c>
      <c r="K2488" s="24">
        <f t="shared" si="3"/>
        <v>0.000538960054</v>
      </c>
      <c r="L2488" s="24">
        <f>IFNA(VLOOKUP(A2488,'ENERGY processed'!$A$2:$H$2692,8,0),"")</f>
        <v>4386</v>
      </c>
      <c r="M2488" s="24">
        <f t="shared" si="5"/>
        <v>0.0008142882525</v>
      </c>
      <c r="N2488" s="24">
        <f>IFNA(VLOOKUP(A2488,'HUMAN RESOURCES processed'!$A$2:$M$2692,5,0))</f>
        <v>0.026</v>
      </c>
      <c r="O2488" s="24">
        <f>IFNA(VLOOKUP(A2488,'HUMAN RESOURCES processed'!$A$2:$M$2692,6,0))</f>
        <v>0.027</v>
      </c>
      <c r="P2488" s="24">
        <f>IFNA(VLOOKUP(A2488,'HUMAN RESOURCES processed'!$A$2:$M$2692,7,0))</f>
        <v>75</v>
      </c>
      <c r="Q2488" s="24">
        <f>IFNA(VLOOKUP(A2488,'HUMAN RESOURCES processed'!$A$2:$M$2692,8,0))</f>
        <v>69</v>
      </c>
      <c r="R2488" s="24">
        <f t="shared" si="6"/>
        <v>72</v>
      </c>
      <c r="S2488" s="24">
        <f>IFNA(VLOOKUP(A2488,'HUMAN RESOURCES processed'!$A$2:$M$2692,9,0))</f>
        <v>0.384</v>
      </c>
      <c r="T2488" s="24">
        <f>IFNA(VLOOKUP(A2488,'HUMAN RESOURCES processed'!$A$2:$M$2692,10,0))</f>
        <v>0.575</v>
      </c>
      <c r="U2488" s="24">
        <f>IFNA(VLOOKUP(A2488,'HUMAN RESOURCES processed'!$A$2:$M$2692,11,0))</f>
        <v>0.04</v>
      </c>
      <c r="V2488" s="24">
        <f>IFNA(VLOOKUP(A2488,'HUMAN RESOURCES processed'!$A$2:$M$2692,12,0))</f>
        <v>5386299</v>
      </c>
      <c r="W2488" s="24">
        <f>IFNA(VLOOKUP(A2488,'HUMAN RESOURCES processed'!$A$2:$M$2692,13,0))</f>
        <v>0.557</v>
      </c>
      <c r="X2488" s="24">
        <f>IFNA(VLOOKUP(A2488,'TOURISM processed'!$A$2:$F$2692,5,0))</f>
        <v>192000000</v>
      </c>
      <c r="Y2488" s="24">
        <f>IFNA(VLOOKUP(A2488,'TOURISM processed'!$A$2:$F$2692,6,0))</f>
        <v>154000000</v>
      </c>
      <c r="Z2488" s="24">
        <f t="shared" si="7"/>
        <v>28.59106039</v>
      </c>
      <c r="AA2488" s="24">
        <f t="shared" si="1434"/>
        <v>0</v>
      </c>
      <c r="AB2488" s="24">
        <f>IFNA(VLOOKUP(A2488,'BUSINESS processed'!A2488:J5178,6,0))</f>
        <v>39</v>
      </c>
      <c r="AC2488" s="24">
        <f t="shared" si="1436"/>
        <v>0</v>
      </c>
      <c r="AD2488" s="24">
        <f t="shared" si="1437"/>
        <v>0</v>
      </c>
      <c r="AE2488" s="24">
        <f>IFNA(VLOOKUP(A2488,'BUSINESS processed'!A2488:J5178,9,0))</f>
        <v>0.023</v>
      </c>
      <c r="AF2488" s="27">
        <f>IFNA(VLOOKUP(A2488,'BUSINESS processed'!A2488:J5178,10,0))</f>
        <v>0.137</v>
      </c>
      <c r="AG2488" s="26"/>
      <c r="AH2488" s="26"/>
      <c r="AI2488" s="26"/>
      <c r="AJ2488" s="26"/>
      <c r="AK2488" s="26"/>
      <c r="AL2488" s="26"/>
      <c r="AM2488" s="26"/>
      <c r="AN2488" s="26"/>
      <c r="AO2488" s="26"/>
      <c r="AP2488" s="26"/>
      <c r="AQ2488" s="26"/>
      <c r="AR2488" s="26"/>
      <c r="AS2488" s="26"/>
      <c r="AT2488" s="26"/>
      <c r="AU2488" s="26"/>
      <c r="AV2488" s="26"/>
      <c r="AW2488" s="26"/>
      <c r="AX2488" s="26"/>
      <c r="AY2488" s="26"/>
      <c r="AZ2488" s="26"/>
      <c r="BA2488" s="26"/>
      <c r="BB2488" s="26"/>
      <c r="BC2488" s="26"/>
      <c r="BD2488" s="26"/>
      <c r="BE2488" s="26"/>
      <c r="BF2488" s="26"/>
      <c r="BG2488" s="26"/>
      <c r="BH2488" s="26"/>
    </row>
    <row r="2489">
      <c r="A2489" s="18" t="str">
        <f t="shared" si="1"/>
        <v>The Americas_Nicaragua-The Americas_2005</v>
      </c>
      <c r="B2489" s="19" t="s">
        <v>258</v>
      </c>
      <c r="C2489" s="20" t="s">
        <v>287</v>
      </c>
      <c r="D2489" s="21" t="s">
        <v>84</v>
      </c>
      <c r="E2489" s="22">
        <v>6.322582497E9</v>
      </c>
      <c r="F2489" s="22">
        <f t="shared" si="2"/>
        <v>1158.997008</v>
      </c>
      <c r="G2489" s="23">
        <v>0.061</v>
      </c>
      <c r="H2489" s="23">
        <v>71.0</v>
      </c>
      <c r="I2489" s="23">
        <v>0.121</v>
      </c>
      <c r="J2489" s="24">
        <f>IF(AND( C2489=C2488,D2489&gt;D2488),J2488,"")</f>
        <v>2903</v>
      </c>
      <c r="K2489" s="24">
        <f t="shared" si="3"/>
        <v>0.0005321509549</v>
      </c>
      <c r="L2489" s="24">
        <f>IF(AND(C2489=C2488,C2489&gt;C2488),C2488,0)</f>
        <v>0</v>
      </c>
      <c r="M2489" s="24">
        <f t="shared" si="5"/>
        <v>0</v>
      </c>
      <c r="N2489" s="24">
        <f>IFNA(VLOOKUP(A2489,'HUMAN RESOURCES processed'!$A$2:$M$2692,5,0))</f>
        <v>0.025</v>
      </c>
      <c r="O2489" s="24">
        <f>IFNA(VLOOKUP(A2489,'HUMAN RESOURCES processed'!$A$2:$M$2692,6,0))</f>
        <v>0.026</v>
      </c>
      <c r="P2489" s="24">
        <f>IFNA(VLOOKUP(A2489,'HUMAN RESOURCES processed'!$A$2:$M$2692,7,0))</f>
        <v>75</v>
      </c>
      <c r="Q2489" s="24">
        <f>IFNA(VLOOKUP(A2489,'HUMAN RESOURCES processed'!$A$2:$M$2692,8,0))</f>
        <v>69</v>
      </c>
      <c r="R2489" s="24">
        <f t="shared" si="6"/>
        <v>72</v>
      </c>
      <c r="S2489" s="24">
        <f>IFNA(VLOOKUP(A2489,'HUMAN RESOURCES processed'!$A$2:$M$2692,9,0))</f>
        <v>0.378</v>
      </c>
      <c r="T2489" s="24">
        <f>IFNA(VLOOKUP(A2489,'HUMAN RESOURCES processed'!$A$2:$M$2692,10,0))</f>
        <v>0.581</v>
      </c>
      <c r="U2489" s="24">
        <f>IFNA(VLOOKUP(A2489,'HUMAN RESOURCES processed'!$A$2:$M$2692,11,0))</f>
        <v>0.041</v>
      </c>
      <c r="V2489" s="24">
        <f>IFNA(VLOOKUP(A2489,'HUMAN RESOURCES processed'!$A$2:$M$2692,12,0))</f>
        <v>5455219</v>
      </c>
      <c r="W2489" s="24">
        <f>IFNA(VLOOKUP(A2489,'HUMAN RESOURCES processed'!$A$2:$M$2692,13,0))</f>
        <v>0.559</v>
      </c>
      <c r="X2489" s="24">
        <f>IFNA(VLOOKUP(A2489,'TOURISM processed'!$A$2:$F$2692,5,0))</f>
        <v>206000000</v>
      </c>
      <c r="Y2489" s="24">
        <f>IFNA(VLOOKUP(A2489,'TOURISM processed'!$A$2:$F$2692,6,0))</f>
        <v>162000000</v>
      </c>
      <c r="Z2489" s="24">
        <f t="shared" si="7"/>
        <v>29.696333</v>
      </c>
      <c r="AA2489" s="24">
        <f>IFNA(VLOOKUP(A2489,'BUSINESS processed'!A2489:J5179,5,0))</f>
        <v>0.635</v>
      </c>
      <c r="AB2489" s="24">
        <f>IFNA(VLOOKUP(A2489,'BUSINESS processed'!A2489:J5179,6,0))</f>
        <v>39</v>
      </c>
      <c r="AC2489" s="24">
        <f t="shared" si="1436"/>
        <v>0</v>
      </c>
      <c r="AD2489" s="24">
        <f>IFNA(VLOOKUP(A2489,'BUSINESS processed'!A2489:J5179,8,0))</f>
        <v>240</v>
      </c>
      <c r="AE2489" s="24">
        <f>IFNA(VLOOKUP(A2489,'BUSINESS processed'!A2489:J5179,9,0))</f>
        <v>0.026</v>
      </c>
      <c r="AF2489" s="27">
        <f>IFNA(VLOOKUP(A2489,'BUSINESS processed'!A2489:J5179,10,0))</f>
        <v>0.205</v>
      </c>
      <c r="AG2489" s="26"/>
      <c r="AH2489" s="26"/>
      <c r="AI2489" s="26"/>
      <c r="AJ2489" s="26"/>
      <c r="AK2489" s="26"/>
      <c r="AL2489" s="26"/>
      <c r="AM2489" s="26"/>
      <c r="AN2489" s="26"/>
      <c r="AO2489" s="26"/>
      <c r="AP2489" s="26"/>
      <c r="AQ2489" s="26"/>
      <c r="AR2489" s="26"/>
      <c r="AS2489" s="26"/>
      <c r="AT2489" s="26"/>
      <c r="AU2489" s="26"/>
      <c r="AV2489" s="26"/>
      <c r="AW2489" s="26"/>
      <c r="AX2489" s="26"/>
      <c r="AY2489" s="26"/>
      <c r="AZ2489" s="26"/>
      <c r="BA2489" s="26"/>
      <c r="BB2489" s="26"/>
      <c r="BC2489" s="26"/>
      <c r="BD2489" s="26"/>
      <c r="BE2489" s="26"/>
      <c r="BF2489" s="26"/>
      <c r="BG2489" s="26"/>
      <c r="BH2489" s="26"/>
    </row>
    <row r="2490">
      <c r="A2490" s="18" t="str">
        <f t="shared" si="1"/>
        <v>The Americas_Nicaragua-The Americas_2006</v>
      </c>
      <c r="B2490" s="19" t="s">
        <v>258</v>
      </c>
      <c r="C2490" s="20" t="s">
        <v>287</v>
      </c>
      <c r="D2490" s="21" t="s">
        <v>85</v>
      </c>
      <c r="E2490" s="22">
        <v>6.786340353E9</v>
      </c>
      <c r="F2490" s="22">
        <f t="shared" si="2"/>
        <v>1228.313126</v>
      </c>
      <c r="G2490" s="23">
        <v>0.063</v>
      </c>
      <c r="H2490" s="23">
        <v>78.0</v>
      </c>
      <c r="I2490" s="23">
        <v>0.116</v>
      </c>
      <c r="J2490" s="24">
        <f>IFNA(VLOOKUP(A2490,'ENERGY processed'!$A$2:$H$2692,7,0),"")</f>
        <v>2728.5</v>
      </c>
      <c r="K2490" s="24">
        <f t="shared" si="3"/>
        <v>0.000493852679</v>
      </c>
      <c r="L2490" s="24">
        <f>IFNA(VLOOKUP(A2490,'ENERGY processed'!$A$2:$H$2692,8,0),"")</f>
        <v>4231.5</v>
      </c>
      <c r="M2490" s="24">
        <f t="shared" si="5"/>
        <v>0.0007658924724</v>
      </c>
      <c r="N2490" s="24">
        <f>IFNA(VLOOKUP(A2490,'HUMAN RESOURCES processed'!$A$2:$M$2692,5,0))</f>
        <v>0.025</v>
      </c>
      <c r="O2490" s="24">
        <f>IFNA(VLOOKUP(A2490,'HUMAN RESOURCES processed'!$A$2:$M$2692,6,0))</f>
        <v>0.025</v>
      </c>
      <c r="P2490" s="24">
        <f>IFNA(VLOOKUP(A2490,'HUMAN RESOURCES processed'!$A$2:$M$2692,7,0))</f>
        <v>75</v>
      </c>
      <c r="Q2490" s="24">
        <f>IFNA(VLOOKUP(A2490,'HUMAN RESOURCES processed'!$A$2:$M$2692,8,0))</f>
        <v>69</v>
      </c>
      <c r="R2490" s="24">
        <f t="shared" si="6"/>
        <v>72</v>
      </c>
      <c r="S2490" s="24">
        <f>IFNA(VLOOKUP(A2490,'HUMAN RESOURCES processed'!$A$2:$M$2692,9,0))</f>
        <v>0.371</v>
      </c>
      <c r="T2490" s="24">
        <f>IFNA(VLOOKUP(A2490,'HUMAN RESOURCES processed'!$A$2:$M$2692,10,0))</f>
        <v>0.587</v>
      </c>
      <c r="U2490" s="24">
        <f>IFNA(VLOOKUP(A2490,'HUMAN RESOURCES processed'!$A$2:$M$2692,11,0))</f>
        <v>0.042</v>
      </c>
      <c r="V2490" s="24">
        <f>IFNA(VLOOKUP(A2490,'HUMAN RESOURCES processed'!$A$2:$M$2692,12,0))</f>
        <v>5524927</v>
      </c>
      <c r="W2490" s="24">
        <f>IFNA(VLOOKUP(A2490,'HUMAN RESOURCES processed'!$A$2:$M$2692,13,0))</f>
        <v>0.562</v>
      </c>
      <c r="X2490" s="24">
        <f>IFNA(VLOOKUP(A2490,'TOURISM processed'!$A$2:$F$2692,5,0))</f>
        <v>231000000</v>
      </c>
      <c r="Y2490" s="24">
        <f>IFNA(VLOOKUP(A2490,'TOURISM processed'!$A$2:$F$2692,6,0))</f>
        <v>188000000</v>
      </c>
      <c r="Z2490" s="24">
        <f t="shared" si="7"/>
        <v>34.02759892</v>
      </c>
      <c r="AA2490" s="24">
        <f>IFNA(VLOOKUP(A2490,'BUSINESS processed'!A2490:J5180,5,0))</f>
        <v>0.635</v>
      </c>
      <c r="AB2490" s="24">
        <f>IFNA(VLOOKUP(A2490,'BUSINESS processed'!A2490:J5180,6,0))</f>
        <v>39</v>
      </c>
      <c r="AC2490" s="24">
        <f t="shared" si="1436"/>
        <v>0</v>
      </c>
      <c r="AD2490" s="24">
        <f>IFNA(VLOOKUP(A2490,'BUSINESS processed'!A2490:J5180,8,0))</f>
        <v>240</v>
      </c>
      <c r="AE2490" s="24">
        <f>IFNA(VLOOKUP(A2490,'BUSINESS processed'!A2490:J5180,9,0))</f>
        <v>0.028</v>
      </c>
      <c r="AF2490" s="27">
        <f>IFNA(VLOOKUP(A2490,'BUSINESS processed'!A2490:J5180,10,0))</f>
        <v>0.331</v>
      </c>
      <c r="AG2490" s="26"/>
      <c r="AH2490" s="26"/>
      <c r="AI2490" s="26"/>
      <c r="AJ2490" s="26"/>
      <c r="AK2490" s="26"/>
      <c r="AL2490" s="26"/>
      <c r="AM2490" s="26"/>
      <c r="AN2490" s="26"/>
      <c r="AO2490" s="26"/>
      <c r="AP2490" s="26"/>
      <c r="AQ2490" s="26"/>
      <c r="AR2490" s="26"/>
      <c r="AS2490" s="26"/>
      <c r="AT2490" s="26"/>
      <c r="AU2490" s="26"/>
      <c r="AV2490" s="26"/>
      <c r="AW2490" s="26"/>
      <c r="AX2490" s="26"/>
      <c r="AY2490" s="26"/>
      <c r="AZ2490" s="26"/>
      <c r="BA2490" s="26"/>
      <c r="BB2490" s="26"/>
      <c r="BC2490" s="26"/>
      <c r="BD2490" s="26"/>
      <c r="BE2490" s="26"/>
      <c r="BF2490" s="26"/>
      <c r="BG2490" s="26"/>
      <c r="BH2490" s="26"/>
    </row>
    <row r="2491">
      <c r="A2491" s="18" t="str">
        <f t="shared" si="1"/>
        <v>The Americas_Nicaragua-The Americas_2007</v>
      </c>
      <c r="B2491" s="19" t="s">
        <v>258</v>
      </c>
      <c r="C2491" s="20" t="s">
        <v>287</v>
      </c>
      <c r="D2491" s="21" t="s">
        <v>86</v>
      </c>
      <c r="E2491" s="22">
        <v>7.458167331E9</v>
      </c>
      <c r="F2491" s="22">
        <f t="shared" si="2"/>
        <v>1332.878804</v>
      </c>
      <c r="G2491" s="23">
        <v>0.069</v>
      </c>
      <c r="H2491" s="23">
        <v>92.0</v>
      </c>
      <c r="I2491" s="23">
        <v>0.13</v>
      </c>
      <c r="J2491" s="24">
        <f>IF(AND( C2491=C2490,D2491&gt;D2490),J2490,"")</f>
        <v>2728.5</v>
      </c>
      <c r="K2491" s="24">
        <f t="shared" si="3"/>
        <v>0.0004876211078</v>
      </c>
      <c r="L2491" s="24">
        <f>IF(AND(C2491=C2490,C2491&gt;C2490),C2490,0)</f>
        <v>0</v>
      </c>
      <c r="M2491" s="24">
        <f t="shared" si="5"/>
        <v>0</v>
      </c>
      <c r="N2491" s="24">
        <f>IFNA(VLOOKUP(A2491,'HUMAN RESOURCES processed'!$A$2:$M$2692,5,0))</f>
        <v>0.025</v>
      </c>
      <c r="O2491" s="24">
        <f>IFNA(VLOOKUP(A2491,'HUMAN RESOURCES processed'!$A$2:$M$2692,6,0))</f>
        <v>0.024</v>
      </c>
      <c r="P2491" s="24">
        <f>IFNA(VLOOKUP(A2491,'HUMAN RESOURCES processed'!$A$2:$M$2692,7,0))</f>
        <v>76</v>
      </c>
      <c r="Q2491" s="24">
        <f>IFNA(VLOOKUP(A2491,'HUMAN RESOURCES processed'!$A$2:$M$2692,8,0))</f>
        <v>70</v>
      </c>
      <c r="R2491" s="24">
        <f t="shared" si="6"/>
        <v>73</v>
      </c>
      <c r="S2491" s="24">
        <f>IFNA(VLOOKUP(A2491,'HUMAN RESOURCES processed'!$A$2:$M$2692,9,0))</f>
        <v>0.364</v>
      </c>
      <c r="T2491" s="24">
        <f>IFNA(VLOOKUP(A2491,'HUMAN RESOURCES processed'!$A$2:$M$2692,10,0))</f>
        <v>0.592</v>
      </c>
      <c r="U2491" s="24">
        <f>IFNA(VLOOKUP(A2491,'HUMAN RESOURCES processed'!$A$2:$M$2692,11,0))</f>
        <v>0.043</v>
      </c>
      <c r="V2491" s="24">
        <f>IFNA(VLOOKUP(A2491,'HUMAN RESOURCES processed'!$A$2:$M$2692,12,0))</f>
        <v>5595533</v>
      </c>
      <c r="W2491" s="24">
        <f>IFNA(VLOOKUP(A2491,'HUMAN RESOURCES processed'!$A$2:$M$2692,13,0))</f>
        <v>0.564</v>
      </c>
      <c r="X2491" s="24">
        <f>IFNA(VLOOKUP(A2491,'TOURISM processed'!$A$2:$F$2692,5,0))</f>
        <v>255000000</v>
      </c>
      <c r="Y2491" s="24">
        <f>IFNA(VLOOKUP(A2491,'TOURISM processed'!$A$2:$F$2692,6,0))</f>
        <v>279000000</v>
      </c>
      <c r="Z2491" s="24">
        <f t="shared" si="7"/>
        <v>49.86120178</v>
      </c>
      <c r="AA2491" s="24">
        <f>IFNA(VLOOKUP(A2491,'BUSINESS processed'!A2491:J5181,5,0))</f>
        <v>0.635</v>
      </c>
      <c r="AB2491" s="24">
        <f>IFNA(VLOOKUP(A2491,'BUSINESS processed'!A2491:J5181,6,0))</f>
        <v>39</v>
      </c>
      <c r="AC2491" s="24">
        <f t="shared" si="1436"/>
        <v>0</v>
      </c>
      <c r="AD2491" s="24">
        <f>IFNA(VLOOKUP(A2491,'BUSINESS processed'!A2491:J5181,8,0))</f>
        <v>240</v>
      </c>
      <c r="AE2491" s="24">
        <f>IFNA(VLOOKUP(A2491,'BUSINESS processed'!A2491:J5181,9,0))</f>
        <v>0.039</v>
      </c>
      <c r="AF2491" s="27">
        <f>IFNA(VLOOKUP(A2491,'BUSINESS processed'!A2491:J5181,10,0))</f>
        <v>0.447</v>
      </c>
      <c r="AG2491" s="26"/>
      <c r="AH2491" s="26"/>
      <c r="AI2491" s="26"/>
      <c r="AJ2491" s="26"/>
      <c r="AK2491" s="26"/>
      <c r="AL2491" s="26"/>
      <c r="AM2491" s="26"/>
      <c r="AN2491" s="26"/>
      <c r="AO2491" s="26"/>
      <c r="AP2491" s="26"/>
      <c r="AQ2491" s="26"/>
      <c r="AR2491" s="26"/>
      <c r="AS2491" s="26"/>
      <c r="AT2491" s="26"/>
      <c r="AU2491" s="26"/>
      <c r="AV2491" s="26"/>
      <c r="AW2491" s="26"/>
      <c r="AX2491" s="26"/>
      <c r="AY2491" s="26"/>
      <c r="AZ2491" s="26"/>
      <c r="BA2491" s="26"/>
      <c r="BB2491" s="26"/>
      <c r="BC2491" s="26"/>
      <c r="BD2491" s="26"/>
      <c r="BE2491" s="26"/>
      <c r="BF2491" s="26"/>
      <c r="BG2491" s="26"/>
      <c r="BH2491" s="26"/>
    </row>
    <row r="2492">
      <c r="A2492" s="18" t="str">
        <f t="shared" si="1"/>
        <v>The Americas_Nicaragua-The Americas_2008</v>
      </c>
      <c r="B2492" s="19" t="s">
        <v>258</v>
      </c>
      <c r="C2492" s="20" t="s">
        <v>287</v>
      </c>
      <c r="D2492" s="21" t="s">
        <v>87</v>
      </c>
      <c r="E2492" s="22">
        <v>8.491371523E9</v>
      </c>
      <c r="F2492" s="22">
        <f t="shared" si="2"/>
        <v>1498.129321</v>
      </c>
      <c r="G2492" s="23">
        <v>0.072</v>
      </c>
      <c r="H2492" s="23">
        <v>105.0</v>
      </c>
      <c r="I2492" s="23">
        <v>0.132</v>
      </c>
      <c r="J2492" s="24">
        <f>IFNA(VLOOKUP(A2492,'ENERGY processed'!$A$2:$H$2692,7,0),"")</f>
        <v>2871</v>
      </c>
      <c r="K2492" s="24">
        <f t="shared" si="3"/>
        <v>0.000506529395</v>
      </c>
      <c r="L2492" s="24">
        <f>IFNA(VLOOKUP(A2492,'ENERGY processed'!$A$2:$H$2692,8,0),"")</f>
        <v>4595</v>
      </c>
      <c r="M2492" s="24">
        <f t="shared" si="5"/>
        <v>0.0008106940335</v>
      </c>
      <c r="N2492" s="24">
        <f>IFNA(VLOOKUP(A2492,'HUMAN RESOURCES processed'!$A$2:$M$2692,5,0))</f>
        <v>0.025</v>
      </c>
      <c r="O2492" s="24">
        <f>IFNA(VLOOKUP(A2492,'HUMAN RESOURCES processed'!$A$2:$M$2692,6,0))</f>
        <v>0.024</v>
      </c>
      <c r="P2492" s="24">
        <f>IFNA(VLOOKUP(A2492,'HUMAN RESOURCES processed'!$A$2:$M$2692,7,0))</f>
        <v>76</v>
      </c>
      <c r="Q2492" s="24">
        <f>IFNA(VLOOKUP(A2492,'HUMAN RESOURCES processed'!$A$2:$M$2692,8,0))</f>
        <v>70</v>
      </c>
      <c r="R2492" s="24">
        <f t="shared" si="6"/>
        <v>73</v>
      </c>
      <c r="S2492" s="24">
        <f>IFNA(VLOOKUP(A2492,'HUMAN RESOURCES processed'!$A$2:$M$2692,9,0))</f>
        <v>0.358</v>
      </c>
      <c r="T2492" s="24">
        <f>IFNA(VLOOKUP(A2492,'HUMAN RESOURCES processed'!$A$2:$M$2692,10,0))</f>
        <v>0.598</v>
      </c>
      <c r="U2492" s="24">
        <f>IFNA(VLOOKUP(A2492,'HUMAN RESOURCES processed'!$A$2:$M$2692,11,0))</f>
        <v>0.044</v>
      </c>
      <c r="V2492" s="24">
        <f>IFNA(VLOOKUP(A2492,'HUMAN RESOURCES processed'!$A$2:$M$2692,12,0))</f>
        <v>5667983</v>
      </c>
      <c r="W2492" s="24">
        <f>IFNA(VLOOKUP(A2492,'HUMAN RESOURCES processed'!$A$2:$M$2692,13,0))</f>
        <v>0.567</v>
      </c>
      <c r="X2492" s="24">
        <f>IFNA(VLOOKUP(A2492,'TOURISM processed'!$A$2:$F$2692,5,0))</f>
        <v>301000000</v>
      </c>
      <c r="Y2492" s="24">
        <f>IFNA(VLOOKUP(A2492,'TOURISM processed'!$A$2:$F$2692,6,0))</f>
        <v>332000000</v>
      </c>
      <c r="Z2492" s="24">
        <f t="shared" si="7"/>
        <v>58.57462875</v>
      </c>
      <c r="AA2492" s="24">
        <f>IFNA(VLOOKUP(A2492,'BUSINESS processed'!A2492:J5182,5,0))</f>
        <v>0.632</v>
      </c>
      <c r="AB2492" s="24">
        <f>IFNA(VLOOKUP(A2492,'BUSINESS processed'!A2492:J5182,6,0))</f>
        <v>39</v>
      </c>
      <c r="AC2492" s="24">
        <f t="shared" si="1436"/>
        <v>0</v>
      </c>
      <c r="AD2492" s="24">
        <f>IFNA(VLOOKUP(A2492,'BUSINESS processed'!A2492:J5182,8,0))</f>
        <v>240</v>
      </c>
      <c r="AE2492" s="24">
        <f>IFNA(VLOOKUP(A2492,'BUSINESS processed'!A2492:J5182,9,0))</f>
        <v>0.053</v>
      </c>
      <c r="AF2492" s="27">
        <f>IFNA(VLOOKUP(A2492,'BUSINESS processed'!A2492:J5182,10,0))</f>
        <v>0.548</v>
      </c>
      <c r="AG2492" s="26"/>
      <c r="AH2492" s="26"/>
      <c r="AI2492" s="26"/>
      <c r="AJ2492" s="26"/>
      <c r="AK2492" s="26"/>
      <c r="AL2492" s="26"/>
      <c r="AM2492" s="26"/>
      <c r="AN2492" s="26"/>
      <c r="AO2492" s="26"/>
      <c r="AP2492" s="26"/>
      <c r="AQ2492" s="26"/>
      <c r="AR2492" s="26"/>
      <c r="AS2492" s="26"/>
      <c r="AT2492" s="26"/>
      <c r="AU2492" s="26"/>
      <c r="AV2492" s="26"/>
      <c r="AW2492" s="26"/>
      <c r="AX2492" s="26"/>
      <c r="AY2492" s="26"/>
      <c r="AZ2492" s="26"/>
      <c r="BA2492" s="26"/>
      <c r="BB2492" s="26"/>
      <c r="BC2492" s="26"/>
      <c r="BD2492" s="26"/>
      <c r="BE2492" s="26"/>
      <c r="BF2492" s="26"/>
      <c r="BG2492" s="26"/>
      <c r="BH2492" s="26"/>
    </row>
    <row r="2493">
      <c r="A2493" s="18" t="str">
        <f t="shared" si="1"/>
        <v>The Americas_Nicaragua-The Americas_2009</v>
      </c>
      <c r="B2493" s="19" t="s">
        <v>258</v>
      </c>
      <c r="C2493" s="20" t="s">
        <v>287</v>
      </c>
      <c r="D2493" s="21" t="s">
        <v>88</v>
      </c>
      <c r="E2493" s="22">
        <v>8.38073699E9</v>
      </c>
      <c r="F2493" s="22">
        <f t="shared" si="2"/>
        <v>1459.212417</v>
      </c>
      <c r="G2493" s="23">
        <v>0.077</v>
      </c>
      <c r="H2493" s="23">
        <v>109.0</v>
      </c>
      <c r="I2493" s="23">
        <v>0.14</v>
      </c>
      <c r="J2493" s="24">
        <f>IFNA(VLOOKUP(A2493,'ENERGY processed'!$A$2:$H$2692,7,0),"")</f>
        <v>2836</v>
      </c>
      <c r="K2493" s="24">
        <f t="shared" si="3"/>
        <v>0.0004937902739</v>
      </c>
      <c r="L2493" s="24">
        <f>IFNA(VLOOKUP(A2493,'ENERGY processed'!$A$2:$H$2692,8,0),"")</f>
        <v>4320</v>
      </c>
      <c r="M2493" s="24">
        <f t="shared" si="5"/>
        <v>0.000752177004</v>
      </c>
      <c r="N2493" s="24">
        <f>IFNA(VLOOKUP(A2493,'HUMAN RESOURCES processed'!$A$2:$M$2692,5,0))</f>
        <v>0.024</v>
      </c>
      <c r="O2493" s="24">
        <f>IFNA(VLOOKUP(A2493,'HUMAN RESOURCES processed'!$A$2:$M$2692,6,0))</f>
        <v>0.023</v>
      </c>
      <c r="P2493" s="24">
        <f>IFNA(VLOOKUP(A2493,'HUMAN RESOURCES processed'!$A$2:$M$2692,7,0))</f>
        <v>77</v>
      </c>
      <c r="Q2493" s="24">
        <f>IFNA(VLOOKUP(A2493,'HUMAN RESOURCES processed'!$A$2:$M$2692,8,0))</f>
        <v>70</v>
      </c>
      <c r="R2493" s="24">
        <f t="shared" si="6"/>
        <v>73.5</v>
      </c>
      <c r="S2493" s="24">
        <f>IFNA(VLOOKUP(A2493,'HUMAN RESOURCES processed'!$A$2:$M$2692,9,0))</f>
        <v>0.351</v>
      </c>
      <c r="T2493" s="24">
        <f>IFNA(VLOOKUP(A2493,'HUMAN RESOURCES processed'!$A$2:$M$2692,10,0))</f>
        <v>0.604</v>
      </c>
      <c r="U2493" s="24">
        <f>IFNA(VLOOKUP(A2493,'HUMAN RESOURCES processed'!$A$2:$M$2692,11,0))</f>
        <v>0.045</v>
      </c>
      <c r="V2493" s="24">
        <f>IFNA(VLOOKUP(A2493,'HUMAN RESOURCES processed'!$A$2:$M$2692,12,0))</f>
        <v>5743329</v>
      </c>
      <c r="W2493" s="24">
        <f>IFNA(VLOOKUP(A2493,'HUMAN RESOURCES processed'!$A$2:$M$2692,13,0))</f>
        <v>0.57</v>
      </c>
      <c r="X2493" s="24">
        <f>IFNA(VLOOKUP(A2493,'TOURISM processed'!$A$2:$F$2692,5,0))</f>
        <v>334000000</v>
      </c>
      <c r="Y2493" s="24">
        <f>IFNA(VLOOKUP(A2493,'TOURISM processed'!$A$2:$F$2692,6,0))</f>
        <v>300000000</v>
      </c>
      <c r="Z2493" s="24">
        <f t="shared" si="7"/>
        <v>52.23451416</v>
      </c>
      <c r="AA2493" s="24">
        <f>IFNA(VLOOKUP(A2493,'BUSINESS processed'!A2493:J5183,5,0))</f>
        <v>0.632</v>
      </c>
      <c r="AB2493" s="24">
        <f>IFNA(VLOOKUP(A2493,'BUSINESS processed'!A2493:J5183,6,0))</f>
        <v>39</v>
      </c>
      <c r="AC2493" s="24">
        <f t="shared" si="1436"/>
        <v>0</v>
      </c>
      <c r="AD2493" s="24">
        <f>IFNA(VLOOKUP(A2493,'BUSINESS processed'!A2493:J5183,8,0))</f>
        <v>240</v>
      </c>
      <c r="AE2493" s="24">
        <f>IFNA(VLOOKUP(A2493,'BUSINESS processed'!A2493:J5183,9,0))</f>
        <v>0.073</v>
      </c>
      <c r="AF2493" s="27">
        <f>IFNA(VLOOKUP(A2493,'BUSINESS processed'!A2493:J5183,10,0))</f>
        <v>0.582</v>
      </c>
      <c r="AG2493" s="26"/>
      <c r="AH2493" s="26"/>
      <c r="AI2493" s="26"/>
      <c r="AJ2493" s="26"/>
      <c r="AK2493" s="26"/>
      <c r="AL2493" s="26"/>
      <c r="AM2493" s="26"/>
      <c r="AN2493" s="26"/>
      <c r="AO2493" s="26"/>
      <c r="AP2493" s="26"/>
      <c r="AQ2493" s="26"/>
      <c r="AR2493" s="26"/>
      <c r="AS2493" s="26"/>
      <c r="AT2493" s="26"/>
      <c r="AU2493" s="26"/>
      <c r="AV2493" s="26"/>
      <c r="AW2493" s="26"/>
      <c r="AX2493" s="26"/>
      <c r="AY2493" s="26"/>
      <c r="AZ2493" s="26"/>
      <c r="BA2493" s="26"/>
      <c r="BB2493" s="26"/>
      <c r="BC2493" s="26"/>
      <c r="BD2493" s="26"/>
      <c r="BE2493" s="26"/>
      <c r="BF2493" s="26"/>
      <c r="BG2493" s="26"/>
      <c r="BH2493" s="26"/>
    </row>
    <row r="2494">
      <c r="A2494" s="18" t="str">
        <f t="shared" si="1"/>
        <v>The Americas_Nicaragua-The Americas_2010</v>
      </c>
      <c r="B2494" s="19" t="s">
        <v>258</v>
      </c>
      <c r="C2494" s="20" t="s">
        <v>287</v>
      </c>
      <c r="D2494" s="21" t="s">
        <v>89</v>
      </c>
      <c r="E2494" s="22">
        <v>8.93821056E9</v>
      </c>
      <c r="F2494" s="22">
        <f t="shared" si="2"/>
        <v>1535.192323</v>
      </c>
      <c r="G2494" s="23">
        <v>0.076</v>
      </c>
      <c r="H2494" s="23">
        <v>112.0</v>
      </c>
      <c r="I2494" s="23">
        <v>0.133</v>
      </c>
      <c r="J2494" s="24">
        <f>IF(AND( C2494=C2493,D2494&gt;D2493),J2493,"")</f>
        <v>2836</v>
      </c>
      <c r="K2494" s="24">
        <f t="shared" si="3"/>
        <v>0.0004871003428</v>
      </c>
      <c r="L2494" s="24">
        <f>IF(AND(C2494=C2493,C2494&gt;C2493),C2493,0)</f>
        <v>0</v>
      </c>
      <c r="M2494" s="24">
        <f t="shared" si="5"/>
        <v>0</v>
      </c>
      <c r="N2494" s="24">
        <f>IFNA(VLOOKUP(A2494,'HUMAN RESOURCES processed'!$A$2:$M$2692,5,0))</f>
        <v>0.024</v>
      </c>
      <c r="O2494" s="24">
        <f>IFNA(VLOOKUP(A2494,'HUMAN RESOURCES processed'!$A$2:$M$2692,6,0))</f>
        <v>0.022</v>
      </c>
      <c r="P2494" s="24">
        <f>IFNA(VLOOKUP(A2494,'HUMAN RESOURCES processed'!$A$2:$M$2692,7,0))</f>
        <v>77</v>
      </c>
      <c r="Q2494" s="24">
        <f>IFNA(VLOOKUP(A2494,'HUMAN RESOURCES processed'!$A$2:$M$2692,8,0))</f>
        <v>71</v>
      </c>
      <c r="R2494" s="24">
        <f t="shared" si="6"/>
        <v>74</v>
      </c>
      <c r="S2494" s="24">
        <f>IFNA(VLOOKUP(A2494,'HUMAN RESOURCES processed'!$A$2:$M$2692,9,0))</f>
        <v>0.345</v>
      </c>
      <c r="T2494" s="24">
        <f>IFNA(VLOOKUP(A2494,'HUMAN RESOURCES processed'!$A$2:$M$2692,10,0))</f>
        <v>0.609</v>
      </c>
      <c r="U2494" s="24">
        <f>IFNA(VLOOKUP(A2494,'HUMAN RESOURCES processed'!$A$2:$M$2692,11,0))</f>
        <v>0.046</v>
      </c>
      <c r="V2494" s="24">
        <f>IFNA(VLOOKUP(A2494,'HUMAN RESOURCES processed'!$A$2:$M$2692,12,0))</f>
        <v>5822209</v>
      </c>
      <c r="W2494" s="24">
        <f>IFNA(VLOOKUP(A2494,'HUMAN RESOURCES processed'!$A$2:$M$2692,13,0))</f>
        <v>0.573</v>
      </c>
      <c r="X2494" s="24">
        <f>IFNA(VLOOKUP(A2494,'TOURISM processed'!$A$2:$F$2692,5,0))</f>
        <v>309000000</v>
      </c>
      <c r="Y2494" s="24">
        <f>IFNA(VLOOKUP(A2494,'TOURISM processed'!$A$2:$F$2692,6,0))</f>
        <v>329000000</v>
      </c>
      <c r="Z2494" s="24">
        <f t="shared" si="7"/>
        <v>56.50776192</v>
      </c>
      <c r="AA2494" s="24">
        <f>IFNA(VLOOKUP(A2494,'BUSINESS processed'!A2494:J5184,5,0))</f>
        <v>0.632</v>
      </c>
      <c r="AB2494" s="24">
        <f>IFNA(VLOOKUP(A2494,'BUSINESS processed'!A2494:J5184,6,0))</f>
        <v>39</v>
      </c>
      <c r="AC2494" s="24">
        <f t="shared" si="1436"/>
        <v>0</v>
      </c>
      <c r="AD2494" s="24">
        <f>IFNA(VLOOKUP(A2494,'BUSINESS processed'!A2494:J5184,8,0))</f>
        <v>222</v>
      </c>
      <c r="AE2494" s="24">
        <f>IFNA(VLOOKUP(A2494,'BUSINESS processed'!A2494:J5184,9,0))</f>
        <v>0.1</v>
      </c>
      <c r="AF2494" s="27">
        <f>IFNA(VLOOKUP(A2494,'BUSINESS processed'!A2494:J5184,10,0))</f>
        <v>0.681</v>
      </c>
      <c r="AG2494" s="26"/>
      <c r="AH2494" s="26"/>
      <c r="AI2494" s="26"/>
      <c r="AJ2494" s="26"/>
      <c r="AK2494" s="26"/>
      <c r="AL2494" s="26"/>
      <c r="AM2494" s="26"/>
      <c r="AN2494" s="26"/>
      <c r="AO2494" s="26"/>
      <c r="AP2494" s="26"/>
      <c r="AQ2494" s="26"/>
      <c r="AR2494" s="26"/>
      <c r="AS2494" s="26"/>
      <c r="AT2494" s="26"/>
      <c r="AU2494" s="26"/>
      <c r="AV2494" s="26"/>
      <c r="AW2494" s="26"/>
      <c r="AX2494" s="26"/>
      <c r="AY2494" s="26"/>
      <c r="AZ2494" s="26"/>
      <c r="BA2494" s="26"/>
      <c r="BB2494" s="26"/>
      <c r="BC2494" s="26"/>
      <c r="BD2494" s="26"/>
      <c r="BE2494" s="26"/>
      <c r="BF2494" s="26"/>
      <c r="BG2494" s="26"/>
      <c r="BH2494" s="26"/>
    </row>
    <row r="2495">
      <c r="A2495" s="18" t="str">
        <f t="shared" si="1"/>
        <v>The Americas_Nicaragua-The Americas_2011</v>
      </c>
      <c r="B2495" s="19" t="s">
        <v>258</v>
      </c>
      <c r="C2495" s="20" t="s">
        <v>287</v>
      </c>
      <c r="D2495" s="21" t="s">
        <v>90</v>
      </c>
      <c r="E2495" s="22">
        <v>9.898547558E9</v>
      </c>
      <c r="F2495" s="22">
        <f t="shared" si="2"/>
        <v>1676.257887</v>
      </c>
      <c r="G2495" s="23">
        <v>0.076</v>
      </c>
      <c r="H2495" s="23">
        <v>124.0</v>
      </c>
      <c r="I2495" s="23">
        <v>0.105</v>
      </c>
      <c r="J2495" s="24">
        <f>IFNA(VLOOKUP(A2495,'ENERGY processed'!$A$2:$H$2692,7,0),"")</f>
        <v>2640</v>
      </c>
      <c r="K2495" s="24">
        <f t="shared" si="3"/>
        <v>0.0004470676932</v>
      </c>
      <c r="L2495" s="24">
        <f>IFNA(VLOOKUP(A2495,'ENERGY processed'!$A$2:$H$2692,8,0),"")</f>
        <v>4086.5</v>
      </c>
      <c r="M2495" s="24">
        <f t="shared" si="5"/>
        <v>0.0006920235334</v>
      </c>
      <c r="N2495" s="24">
        <f>IFNA(VLOOKUP(A2495,'HUMAN RESOURCES processed'!$A$2:$M$2692,5,0))</f>
        <v>0.024</v>
      </c>
      <c r="O2495" s="24">
        <f>IFNA(VLOOKUP(A2495,'HUMAN RESOURCES processed'!$A$2:$M$2692,6,0))</f>
        <v>0.021</v>
      </c>
      <c r="P2495" s="24">
        <f>IFNA(VLOOKUP(A2495,'HUMAN RESOURCES processed'!$A$2:$M$2692,7,0))</f>
        <v>77</v>
      </c>
      <c r="Q2495" s="24">
        <f>IFNA(VLOOKUP(A2495,'HUMAN RESOURCES processed'!$A$2:$M$2692,8,0))</f>
        <v>71</v>
      </c>
      <c r="R2495" s="24">
        <f t="shared" si="6"/>
        <v>74</v>
      </c>
      <c r="S2495" s="24">
        <f>IFNA(VLOOKUP(A2495,'HUMAN RESOURCES processed'!$A$2:$M$2692,9,0))</f>
        <v>0.339</v>
      </c>
      <c r="T2495" s="24">
        <f>IFNA(VLOOKUP(A2495,'HUMAN RESOURCES processed'!$A$2:$M$2692,10,0))</f>
        <v>0.615</v>
      </c>
      <c r="U2495" s="24">
        <f>IFNA(VLOOKUP(A2495,'HUMAN RESOURCES processed'!$A$2:$M$2692,11,0))</f>
        <v>0.046</v>
      </c>
      <c r="V2495" s="24">
        <f>IFNA(VLOOKUP(A2495,'HUMAN RESOURCES processed'!$A$2:$M$2692,12,0))</f>
        <v>5905146</v>
      </c>
      <c r="W2495" s="24">
        <f>IFNA(VLOOKUP(A2495,'HUMAN RESOURCES processed'!$A$2:$M$2692,13,0))</f>
        <v>0.575</v>
      </c>
      <c r="X2495" s="24">
        <f>IFNA(VLOOKUP(A2495,'TOURISM processed'!$A$2:$F$2692,5,0))</f>
        <v>378000000</v>
      </c>
      <c r="Y2495" s="24">
        <f>IFNA(VLOOKUP(A2495,'TOURISM processed'!$A$2:$F$2692,6,0))</f>
        <v>380000000</v>
      </c>
      <c r="Z2495" s="24">
        <f t="shared" si="7"/>
        <v>64.3506528</v>
      </c>
      <c r="AA2495" s="24">
        <f>IFNA(VLOOKUP(A2495,'BUSINESS processed'!A2495:J5185,5,0))</f>
        <v>0.669</v>
      </c>
      <c r="AB2495" s="24">
        <f>IFNA(VLOOKUP(A2495,'BUSINESS processed'!A2495:J5185,6,0))</f>
        <v>39</v>
      </c>
      <c r="AC2495" s="24">
        <f t="shared" si="1436"/>
        <v>0</v>
      </c>
      <c r="AD2495" s="24">
        <f>IFNA(VLOOKUP(A2495,'BUSINESS processed'!A2495:J5185,8,0))</f>
        <v>207</v>
      </c>
      <c r="AE2495" s="24">
        <f>IFNA(VLOOKUP(A2495,'BUSINESS processed'!A2495:J5185,9,0))</f>
        <v>0.106</v>
      </c>
      <c r="AF2495" s="27">
        <f>IFNA(VLOOKUP(A2495,'BUSINESS processed'!A2495:J5185,10,0))</f>
        <v>0.817</v>
      </c>
      <c r="AG2495" s="26"/>
      <c r="AH2495" s="26"/>
      <c r="AI2495" s="26"/>
      <c r="AJ2495" s="26"/>
      <c r="AK2495" s="26"/>
      <c r="AL2495" s="26"/>
      <c r="AM2495" s="26"/>
      <c r="AN2495" s="26"/>
      <c r="AO2495" s="26"/>
      <c r="AP2495" s="26"/>
      <c r="AQ2495" s="26"/>
      <c r="AR2495" s="26"/>
      <c r="AS2495" s="26"/>
      <c r="AT2495" s="26"/>
      <c r="AU2495" s="26"/>
      <c r="AV2495" s="26"/>
      <c r="AW2495" s="26"/>
      <c r="AX2495" s="26"/>
      <c r="AY2495" s="26"/>
      <c r="AZ2495" s="26"/>
      <c r="BA2495" s="26"/>
      <c r="BB2495" s="26"/>
      <c r="BC2495" s="26"/>
      <c r="BD2495" s="26"/>
      <c r="BE2495" s="26"/>
      <c r="BF2495" s="26"/>
      <c r="BG2495" s="26"/>
      <c r="BH2495" s="26"/>
    </row>
    <row r="2496">
      <c r="A2496" s="18" t="str">
        <f t="shared" si="1"/>
        <v>The Americas_Nicaragua-The Americas_2012</v>
      </c>
      <c r="B2496" s="19" t="s">
        <v>258</v>
      </c>
      <c r="C2496" s="20" t="s">
        <v>287</v>
      </c>
      <c r="D2496" s="21" t="s">
        <v>91</v>
      </c>
      <c r="E2496" s="22">
        <v>1.0644973606E10</v>
      </c>
      <c r="F2496" s="22">
        <f t="shared" si="2"/>
        <v>1776.61014</v>
      </c>
      <c r="G2496" s="23">
        <v>0.082</v>
      </c>
      <c r="H2496" s="23">
        <v>144.0</v>
      </c>
      <c r="I2496" s="23">
        <v>0.12</v>
      </c>
      <c r="J2496" s="24">
        <f>IFNA(VLOOKUP(A2496,'ENERGY processed'!$A$2:$H$2692,7,0),"")</f>
        <v>2824</v>
      </c>
      <c r="K2496" s="24">
        <f t="shared" si="3"/>
        <v>0.0004713160616</v>
      </c>
      <c r="L2496" s="24">
        <f>IFNA(VLOOKUP(A2496,'ENERGY processed'!$A$2:$H$2692,8,0),"")</f>
        <v>4466</v>
      </c>
      <c r="M2496" s="24">
        <f t="shared" si="5"/>
        <v>0.0007453603156</v>
      </c>
      <c r="N2496" s="24">
        <f>IFNA(VLOOKUP(A2496,'HUMAN RESOURCES processed'!$A$2:$M$2692,5,0))</f>
        <v>0.023</v>
      </c>
      <c r="O2496" s="24">
        <f>IFNA(VLOOKUP(A2496,'HUMAN RESOURCES processed'!$A$2:$M$2692,6,0))</f>
        <v>0.021</v>
      </c>
      <c r="P2496" s="24">
        <f>IFNA(VLOOKUP(A2496,'HUMAN RESOURCES processed'!$A$2:$M$2692,7,0))</f>
        <v>78</v>
      </c>
      <c r="Q2496" s="24">
        <f>IFNA(VLOOKUP(A2496,'HUMAN RESOURCES processed'!$A$2:$M$2692,8,0))</f>
        <v>71</v>
      </c>
      <c r="R2496" s="24">
        <f t="shared" si="6"/>
        <v>74.5</v>
      </c>
      <c r="S2496" s="24">
        <f>IFNA(VLOOKUP(A2496,'HUMAN RESOURCES processed'!$A$2:$M$2692,9,0))</f>
        <v>0.334</v>
      </c>
      <c r="T2496" s="24">
        <f>IFNA(VLOOKUP(A2496,'HUMAN RESOURCES processed'!$A$2:$M$2692,10,0))</f>
        <v>0.62</v>
      </c>
      <c r="U2496" s="24">
        <f>IFNA(VLOOKUP(A2496,'HUMAN RESOURCES processed'!$A$2:$M$2692,11,0))</f>
        <v>0.046</v>
      </c>
      <c r="V2496" s="24">
        <f>IFNA(VLOOKUP(A2496,'HUMAN RESOURCES processed'!$A$2:$M$2692,12,0))</f>
        <v>5991733</v>
      </c>
      <c r="W2496" s="24">
        <f>IFNA(VLOOKUP(A2496,'HUMAN RESOURCES processed'!$A$2:$M$2692,13,0))</f>
        <v>0.578</v>
      </c>
      <c r="X2496" s="24">
        <f>IFNA(VLOOKUP(A2496,'TOURISM processed'!$A$2:$F$2692,5,0))</f>
        <v>422000000</v>
      </c>
      <c r="Y2496" s="24">
        <f>IFNA(VLOOKUP(A2496,'TOURISM processed'!$A$2:$F$2692,6,0))</f>
        <v>372000000</v>
      </c>
      <c r="Z2496" s="24">
        <f t="shared" si="7"/>
        <v>62.08554353</v>
      </c>
      <c r="AA2496" s="24">
        <f>IFNA(VLOOKUP(A2496,'BUSINESS processed'!A2496:J5186,5,0))</f>
        <v>0.649</v>
      </c>
      <c r="AB2496" s="24">
        <f>IFNA(VLOOKUP(A2496,'BUSINESS processed'!A2496:J5186,6,0))</f>
        <v>39</v>
      </c>
      <c r="AC2496" s="24">
        <f>IFNA(VLOOKUP(A2496,'BUSINESS processed'!A2496:J5186,7,0))</f>
        <v>123</v>
      </c>
      <c r="AD2496" s="24">
        <f>IFNA(VLOOKUP(A2496,'BUSINESS processed'!A2496:J5186,8,0))</f>
        <v>207</v>
      </c>
      <c r="AE2496" s="24">
        <f>IFNA(VLOOKUP(A2496,'BUSINESS processed'!A2496:J5186,9,0))</f>
        <v>0.135</v>
      </c>
      <c r="AF2496" s="27">
        <f>IFNA(VLOOKUP(A2496,'BUSINESS processed'!A2496:J5186,10,0))</f>
        <v>0.977</v>
      </c>
      <c r="AG2496" s="26"/>
      <c r="AH2496" s="26"/>
      <c r="AI2496" s="26"/>
      <c r="AJ2496" s="26"/>
      <c r="AK2496" s="26"/>
      <c r="AL2496" s="26"/>
      <c r="AM2496" s="26"/>
      <c r="AN2496" s="26"/>
      <c r="AO2496" s="26"/>
      <c r="AP2496" s="26"/>
      <c r="AQ2496" s="26"/>
      <c r="AR2496" s="26"/>
      <c r="AS2496" s="26"/>
      <c r="AT2496" s="26"/>
      <c r="AU2496" s="26"/>
      <c r="AV2496" s="26"/>
      <c r="AW2496" s="26"/>
      <c r="AX2496" s="26"/>
      <c r="AY2496" s="26"/>
      <c r="AZ2496" s="26"/>
      <c r="BA2496" s="26"/>
      <c r="BB2496" s="26"/>
      <c r="BC2496" s="26"/>
      <c r="BD2496" s="26"/>
      <c r="BE2496" s="26"/>
      <c r="BF2496" s="26"/>
      <c r="BG2496" s="26"/>
      <c r="BH2496" s="26"/>
    </row>
    <row r="2497">
      <c r="A2497" s="18" t="str">
        <f t="shared" si="1"/>
        <v>The Americas_Panama-The Americas_2000</v>
      </c>
      <c r="B2497" s="19" t="s">
        <v>258</v>
      </c>
      <c r="C2497" s="20" t="s">
        <v>288</v>
      </c>
      <c r="D2497" s="21" t="s">
        <v>70</v>
      </c>
      <c r="E2497" s="22">
        <v>1.16205E10</v>
      </c>
      <c r="F2497" s="22">
        <f t="shared" si="2"/>
        <v>3803.998413</v>
      </c>
      <c r="G2497" s="23">
        <v>0.078</v>
      </c>
      <c r="H2497" s="23">
        <v>295.0</v>
      </c>
      <c r="I2497" s="23">
        <v>0.105</v>
      </c>
      <c r="J2497" s="24">
        <f>IF(AND( C2497=C2496,D2497&gt;D2496),J2496,0)</f>
        <v>0</v>
      </c>
      <c r="K2497" s="24">
        <f t="shared" si="3"/>
        <v>0</v>
      </c>
      <c r="L2497" s="24">
        <f t="shared" ref="L2497:L2498" si="1438">IF(AND(C2497=C2496,C2497&gt;C2496),C2496,0)</f>
        <v>0</v>
      </c>
      <c r="M2497" s="24">
        <f t="shared" si="5"/>
        <v>0</v>
      </c>
      <c r="N2497" s="24">
        <f>IFNA(VLOOKUP(A2497,'HUMAN RESOURCES processed'!$A$2:$M$2692,5,0))</f>
        <v>0.024</v>
      </c>
      <c r="O2497" s="24">
        <f>IFNA(VLOOKUP(A2497,'HUMAN RESOURCES processed'!$A$2:$M$2692,6,0))</f>
        <v>0.022</v>
      </c>
      <c r="P2497" s="24">
        <f>IFNA(VLOOKUP(A2497,'HUMAN RESOURCES processed'!$A$2:$M$2692,7,0))</f>
        <v>78</v>
      </c>
      <c r="Q2497" s="24">
        <f>IFNA(VLOOKUP(A2497,'HUMAN RESOURCES processed'!$A$2:$M$2692,8,0))</f>
        <v>73</v>
      </c>
      <c r="R2497" s="24">
        <f t="shared" si="6"/>
        <v>75.5</v>
      </c>
      <c r="S2497" s="24">
        <f>IFNA(VLOOKUP(A2497,'HUMAN RESOURCES processed'!$A$2:$M$2692,9,0))</f>
        <v>0.321</v>
      </c>
      <c r="T2497" s="24">
        <f>IFNA(VLOOKUP(A2497,'HUMAN RESOURCES processed'!$A$2:$M$2692,10,0))</f>
        <v>0.623</v>
      </c>
      <c r="U2497" s="24">
        <f>IFNA(VLOOKUP(A2497,'HUMAN RESOURCES processed'!$A$2:$M$2692,11,0))</f>
        <v>0.055</v>
      </c>
      <c r="V2497" s="24">
        <f>IFNA(VLOOKUP(A2497,'HUMAN RESOURCES processed'!$A$2:$M$2692,12,0))</f>
        <v>3054812</v>
      </c>
      <c r="W2497" s="24">
        <f>IFNA(VLOOKUP(A2497,'HUMAN RESOURCES processed'!$A$2:$M$2692,13,0))</f>
        <v>0.622</v>
      </c>
      <c r="X2497" s="24">
        <f>IFNA(VLOOKUP(A2497,'TOURISM processed'!$A$2:$F$2692,5,0))</f>
        <v>628000000</v>
      </c>
      <c r="Y2497" s="24">
        <f>IFNA(VLOOKUP(A2497,'TOURISM processed'!$A$2:$F$2692,6,0))</f>
        <v>241000000</v>
      </c>
      <c r="Z2497" s="24">
        <f t="shared" si="7"/>
        <v>78.89192526</v>
      </c>
      <c r="AA2497" s="24">
        <f t="shared" ref="AA2497:AA2501" si="1439">IF(AND(C2497=C2496,D2497&gt;D2496),AA2496,0)</f>
        <v>0</v>
      </c>
      <c r="AB2497" s="24">
        <f t="shared" ref="AB2497:AB2499" si="1440">IF(AND(C2497=C2496,D2497&gt;D2496),AB2496,0)</f>
        <v>0</v>
      </c>
      <c r="AC2497" s="24">
        <f t="shared" ref="AC2497:AC2508" si="1441">IF(AND(C2497=C2496,D2497&gt;D2496),AC2496,0)</f>
        <v>0</v>
      </c>
      <c r="AD2497" s="24">
        <f t="shared" ref="AD2497:AD2501" si="1442">IF(AND(C2497=C2496,D2497&gt;D2496),AD2496,0)</f>
        <v>0</v>
      </c>
      <c r="AE2497" s="24">
        <f>IFNA(VLOOKUP(A2497,'BUSINESS processed'!A2497:J5187,9,0))</f>
        <v>0.066</v>
      </c>
      <c r="AF2497" s="27">
        <f>IFNA(VLOOKUP(A2497,'BUSINESS processed'!A2497:J5187,10,0))</f>
        <v>0.134</v>
      </c>
      <c r="AG2497" s="26"/>
      <c r="AH2497" s="26"/>
      <c r="AI2497" s="26"/>
      <c r="AJ2497" s="26"/>
      <c r="AK2497" s="26"/>
      <c r="AL2497" s="26"/>
      <c r="AM2497" s="26"/>
      <c r="AN2497" s="26"/>
      <c r="AO2497" s="26"/>
      <c r="AP2497" s="26"/>
      <c r="AQ2497" s="26"/>
      <c r="AR2497" s="26"/>
      <c r="AS2497" s="26"/>
      <c r="AT2497" s="26"/>
      <c r="AU2497" s="26"/>
      <c r="AV2497" s="26"/>
      <c r="AW2497" s="26"/>
      <c r="AX2497" s="26"/>
      <c r="AY2497" s="26"/>
      <c r="AZ2497" s="26"/>
      <c r="BA2497" s="26"/>
      <c r="BB2497" s="26"/>
      <c r="BC2497" s="26"/>
      <c r="BD2497" s="26"/>
      <c r="BE2497" s="26"/>
      <c r="BF2497" s="26"/>
      <c r="BG2497" s="26"/>
      <c r="BH2497" s="26"/>
    </row>
    <row r="2498">
      <c r="A2498" s="18" t="str">
        <f t="shared" si="1"/>
        <v>The Americas_Panama-The Americas_2001</v>
      </c>
      <c r="B2498" s="19" t="s">
        <v>258</v>
      </c>
      <c r="C2498" s="20" t="s">
        <v>288</v>
      </c>
      <c r="D2498" s="21" t="s">
        <v>71</v>
      </c>
      <c r="E2498" s="22">
        <v>1.18075E10</v>
      </c>
      <c r="F2498" s="22">
        <f t="shared" si="2"/>
        <v>3788.81591</v>
      </c>
      <c r="G2498" s="23">
        <v>0.077</v>
      </c>
      <c r="H2498" s="23">
        <v>293.0</v>
      </c>
      <c r="I2498" s="23">
        <v>0.11</v>
      </c>
      <c r="J2498" s="24">
        <f>IFNA(VLOOKUP(A2498,'ENERGY processed'!$A$2:$H$2692,7,0),"")</f>
        <v>4058</v>
      </c>
      <c r="K2498" s="24">
        <f t="shared" si="3"/>
        <v>0.001302139738</v>
      </c>
      <c r="L2498" s="24">
        <f t="shared" si="1438"/>
        <v>0</v>
      </c>
      <c r="M2498" s="24">
        <f t="shared" si="5"/>
        <v>0</v>
      </c>
      <c r="N2498" s="24">
        <f>IFNA(VLOOKUP(A2498,'HUMAN RESOURCES processed'!$A$2:$M$2692,5,0))</f>
        <v>0.024</v>
      </c>
      <c r="O2498" s="24">
        <f>IFNA(VLOOKUP(A2498,'HUMAN RESOURCES processed'!$A$2:$M$2692,6,0))</f>
        <v>0.021</v>
      </c>
      <c r="P2498" s="24">
        <f>IFNA(VLOOKUP(A2498,'HUMAN RESOURCES processed'!$A$2:$M$2692,7,0))</f>
        <v>78</v>
      </c>
      <c r="Q2498" s="24">
        <f>IFNA(VLOOKUP(A2498,'HUMAN RESOURCES processed'!$A$2:$M$2692,8,0))</f>
        <v>73</v>
      </c>
      <c r="R2498" s="24">
        <f t="shared" si="6"/>
        <v>75.5</v>
      </c>
      <c r="S2498" s="24">
        <f>IFNA(VLOOKUP(A2498,'HUMAN RESOURCES processed'!$A$2:$M$2692,9,0))</f>
        <v>0.318</v>
      </c>
      <c r="T2498" s="24">
        <f>IFNA(VLOOKUP(A2498,'HUMAN RESOURCES processed'!$A$2:$M$2692,10,0))</f>
        <v>0.625</v>
      </c>
      <c r="U2498" s="24">
        <f>IFNA(VLOOKUP(A2498,'HUMAN RESOURCES processed'!$A$2:$M$2692,11,0))</f>
        <v>0.056</v>
      </c>
      <c r="V2498" s="24">
        <f>IFNA(VLOOKUP(A2498,'HUMAN RESOURCES processed'!$A$2:$M$2692,12,0))</f>
        <v>3116409</v>
      </c>
      <c r="W2498" s="24">
        <f>IFNA(VLOOKUP(A2498,'HUMAN RESOURCES processed'!$A$2:$M$2692,13,0))</f>
        <v>0.625</v>
      </c>
      <c r="X2498" s="24">
        <f>IFNA(VLOOKUP(A2498,'TOURISM processed'!$A$2:$F$2692,5,0))</f>
        <v>665000000</v>
      </c>
      <c r="Y2498" s="24">
        <f>IFNA(VLOOKUP(A2498,'TOURISM processed'!$A$2:$F$2692,6,0))</f>
        <v>227000000</v>
      </c>
      <c r="Z2498" s="24">
        <f t="shared" si="7"/>
        <v>72.84024658</v>
      </c>
      <c r="AA2498" s="24">
        <f t="shared" si="1439"/>
        <v>0</v>
      </c>
      <c r="AB2498" s="24">
        <f t="shared" si="1440"/>
        <v>0</v>
      </c>
      <c r="AC2498" s="24">
        <f t="shared" si="1441"/>
        <v>0</v>
      </c>
      <c r="AD2498" s="24">
        <f t="shared" si="1442"/>
        <v>0</v>
      </c>
      <c r="AE2498" s="24">
        <f>IFNA(VLOOKUP(A2498,'BUSINESS processed'!A2498:J5188,9,0))</f>
        <v>0.073</v>
      </c>
      <c r="AF2498" s="27">
        <f>IFNA(VLOOKUP(A2498,'BUSINESS processed'!A2498:J5188,10,0))</f>
        <v>0.152</v>
      </c>
      <c r="AG2498" s="26"/>
      <c r="AH2498" s="26"/>
      <c r="AI2498" s="26"/>
      <c r="AJ2498" s="26"/>
      <c r="AK2498" s="26"/>
      <c r="AL2498" s="26"/>
      <c r="AM2498" s="26"/>
      <c r="AN2498" s="26"/>
      <c r="AO2498" s="26"/>
      <c r="AP2498" s="26"/>
      <c r="AQ2498" s="26"/>
      <c r="AR2498" s="26"/>
      <c r="AS2498" s="26"/>
      <c r="AT2498" s="26"/>
      <c r="AU2498" s="26"/>
      <c r="AV2498" s="26"/>
      <c r="AW2498" s="26"/>
      <c r="AX2498" s="26"/>
      <c r="AY2498" s="26"/>
      <c r="AZ2498" s="26"/>
      <c r="BA2498" s="26"/>
      <c r="BB2498" s="26"/>
      <c r="BC2498" s="26"/>
      <c r="BD2498" s="26"/>
      <c r="BE2498" s="26"/>
      <c r="BF2498" s="26"/>
      <c r="BG2498" s="26"/>
      <c r="BH2498" s="26"/>
    </row>
    <row r="2499">
      <c r="A2499" s="18" t="str">
        <f t="shared" si="1"/>
        <v>The Americas_Panama-The Americas_2002</v>
      </c>
      <c r="B2499" s="19" t="s">
        <v>258</v>
      </c>
      <c r="C2499" s="20" t="s">
        <v>288</v>
      </c>
      <c r="D2499" s="21" t="s">
        <v>72</v>
      </c>
      <c r="E2499" s="22">
        <v>1.22724E10</v>
      </c>
      <c r="F2499" s="22">
        <f t="shared" si="2"/>
        <v>3861.127279</v>
      </c>
      <c r="G2499" s="23">
        <v>0.08</v>
      </c>
      <c r="H2499" s="23">
        <v>310.0</v>
      </c>
      <c r="I2499" s="23">
        <v>0.106</v>
      </c>
      <c r="J2499" s="24">
        <f>IFNA(VLOOKUP(A2499,'ENERGY processed'!$A$2:$H$2692,7,0),"")</f>
        <v>3710</v>
      </c>
      <c r="K2499" s="24">
        <f t="shared" si="3"/>
        <v>0.001167235602</v>
      </c>
      <c r="L2499" s="24">
        <f>IFNA(VLOOKUP(A2499,'ENERGY processed'!$A$2:$H$2692,8,0),"")</f>
        <v>9633</v>
      </c>
      <c r="M2499" s="24">
        <f t="shared" si="5"/>
        <v>0.003030722522</v>
      </c>
      <c r="N2499" s="24">
        <f>IFNA(VLOOKUP(A2499,'HUMAN RESOURCES processed'!$A$2:$M$2692,5,0))</f>
        <v>0.023</v>
      </c>
      <c r="O2499" s="24">
        <f>IFNA(VLOOKUP(A2499,'HUMAN RESOURCES processed'!$A$2:$M$2692,6,0))</f>
        <v>0.021</v>
      </c>
      <c r="P2499" s="24">
        <f>IFNA(VLOOKUP(A2499,'HUMAN RESOURCES processed'!$A$2:$M$2692,7,0))</f>
        <v>78</v>
      </c>
      <c r="Q2499" s="24">
        <f>IFNA(VLOOKUP(A2499,'HUMAN RESOURCES processed'!$A$2:$M$2692,8,0))</f>
        <v>73</v>
      </c>
      <c r="R2499" s="24">
        <f t="shared" si="6"/>
        <v>75.5</v>
      </c>
      <c r="S2499" s="24">
        <f>IFNA(VLOOKUP(A2499,'HUMAN RESOURCES processed'!$A$2:$M$2692,9,0))</f>
        <v>0.316</v>
      </c>
      <c r="T2499" s="24">
        <f>IFNA(VLOOKUP(A2499,'HUMAN RESOURCES processed'!$A$2:$M$2692,10,0))</f>
        <v>0.627</v>
      </c>
      <c r="U2499" s="24">
        <f>IFNA(VLOOKUP(A2499,'HUMAN RESOURCES processed'!$A$2:$M$2692,11,0))</f>
        <v>0.057</v>
      </c>
      <c r="V2499" s="24">
        <f>IFNA(VLOOKUP(A2499,'HUMAN RESOURCES processed'!$A$2:$M$2692,12,0))</f>
        <v>3178450</v>
      </c>
      <c r="W2499" s="24">
        <f>IFNA(VLOOKUP(A2499,'HUMAN RESOURCES processed'!$A$2:$M$2692,13,0))</f>
        <v>0.628</v>
      </c>
      <c r="X2499" s="24">
        <f>IFNA(VLOOKUP(A2499,'TOURISM processed'!$A$2:$F$2692,5,0))</f>
        <v>710000000</v>
      </c>
      <c r="Y2499" s="24">
        <f>IFNA(VLOOKUP(A2499,'TOURISM processed'!$A$2:$F$2692,6,0))</f>
        <v>252000000</v>
      </c>
      <c r="Z2499" s="24">
        <f t="shared" si="7"/>
        <v>79.2839277</v>
      </c>
      <c r="AA2499" s="24">
        <f t="shared" si="1439"/>
        <v>0</v>
      </c>
      <c r="AB2499" s="24">
        <f t="shared" si="1440"/>
        <v>0</v>
      </c>
      <c r="AC2499" s="24">
        <f t="shared" si="1441"/>
        <v>0</v>
      </c>
      <c r="AD2499" s="24">
        <f t="shared" si="1442"/>
        <v>0</v>
      </c>
      <c r="AE2499" s="24">
        <f>IFNA(VLOOKUP(A2499,'BUSINESS processed'!A2499:J5189,9,0))</f>
        <v>0.085</v>
      </c>
      <c r="AF2499" s="27">
        <f>IFNA(VLOOKUP(A2499,'BUSINESS processed'!A2499:J5189,10,0))</f>
        <v>0.165</v>
      </c>
      <c r="AG2499" s="26"/>
      <c r="AH2499" s="26"/>
      <c r="AI2499" s="26"/>
      <c r="AJ2499" s="26"/>
      <c r="AK2499" s="26"/>
      <c r="AL2499" s="26"/>
      <c r="AM2499" s="26"/>
      <c r="AN2499" s="26"/>
      <c r="AO2499" s="26"/>
      <c r="AP2499" s="26"/>
      <c r="AQ2499" s="26"/>
      <c r="AR2499" s="26"/>
      <c r="AS2499" s="26"/>
      <c r="AT2499" s="26"/>
      <c r="AU2499" s="26"/>
      <c r="AV2499" s="26"/>
      <c r="AW2499" s="26"/>
      <c r="AX2499" s="26"/>
      <c r="AY2499" s="26"/>
      <c r="AZ2499" s="26"/>
      <c r="BA2499" s="26"/>
      <c r="BB2499" s="26"/>
      <c r="BC2499" s="26"/>
      <c r="BD2499" s="26"/>
      <c r="BE2499" s="26"/>
      <c r="BF2499" s="26"/>
      <c r="BG2499" s="26"/>
      <c r="BH2499" s="26"/>
    </row>
    <row r="2500">
      <c r="A2500" s="18" t="str">
        <f t="shared" si="1"/>
        <v>The Americas_Panama-The Americas_2003</v>
      </c>
      <c r="B2500" s="19" t="s">
        <v>258</v>
      </c>
      <c r="C2500" s="20" t="s">
        <v>288</v>
      </c>
      <c r="D2500" s="21" t="s">
        <v>74</v>
      </c>
      <c r="E2500" s="22">
        <v>1.29332E10</v>
      </c>
      <c r="F2500" s="22">
        <f t="shared" si="2"/>
        <v>3990.736869</v>
      </c>
      <c r="G2500" s="23">
        <v>0.076</v>
      </c>
      <c r="H2500" s="23">
        <v>303.0</v>
      </c>
      <c r="I2500" s="23">
        <v>0.099</v>
      </c>
      <c r="J2500" s="24">
        <f>IFNA(VLOOKUP(A2500,'ENERGY processed'!$A$2:$H$2692,7,0),"")</f>
        <v>3367</v>
      </c>
      <c r="K2500" s="24">
        <f t="shared" si="3"/>
        <v>0.001038939399</v>
      </c>
      <c r="L2500" s="24">
        <f>IFNA(VLOOKUP(A2500,'ENERGY processed'!$A$2:$H$2692,8,0),"")</f>
        <v>8636</v>
      </c>
      <c r="M2500" s="24">
        <f t="shared" si="5"/>
        <v>0.002664770019</v>
      </c>
      <c r="N2500" s="24">
        <f>IFNA(VLOOKUP(A2500,'HUMAN RESOURCES processed'!$A$2:$M$2692,5,0))</f>
        <v>0.023</v>
      </c>
      <c r="O2500" s="24">
        <f>IFNA(VLOOKUP(A2500,'HUMAN RESOURCES processed'!$A$2:$M$2692,6,0))</f>
        <v>0.02</v>
      </c>
      <c r="P2500" s="24">
        <f>IFNA(VLOOKUP(A2500,'HUMAN RESOURCES processed'!$A$2:$M$2692,7,0))</f>
        <v>78</v>
      </c>
      <c r="Q2500" s="24">
        <f>IFNA(VLOOKUP(A2500,'HUMAN RESOURCES processed'!$A$2:$M$2692,8,0))</f>
        <v>73</v>
      </c>
      <c r="R2500" s="24">
        <f t="shared" si="6"/>
        <v>75.5</v>
      </c>
      <c r="S2500" s="24">
        <f>IFNA(VLOOKUP(A2500,'HUMAN RESOURCES processed'!$A$2:$M$2692,9,0))</f>
        <v>0.313</v>
      </c>
      <c r="T2500" s="24">
        <f>IFNA(VLOOKUP(A2500,'HUMAN RESOURCES processed'!$A$2:$M$2692,10,0))</f>
        <v>0.629</v>
      </c>
      <c r="U2500" s="24">
        <f>IFNA(VLOOKUP(A2500,'HUMAN RESOURCES processed'!$A$2:$M$2692,11,0))</f>
        <v>0.058</v>
      </c>
      <c r="V2500" s="24">
        <f>IFNA(VLOOKUP(A2500,'HUMAN RESOURCES processed'!$A$2:$M$2692,12,0))</f>
        <v>3240805</v>
      </c>
      <c r="W2500" s="24">
        <f>IFNA(VLOOKUP(A2500,'HUMAN RESOURCES processed'!$A$2:$M$2692,13,0))</f>
        <v>0.631</v>
      </c>
      <c r="X2500" s="24">
        <f>IFNA(VLOOKUP(A2500,'TOURISM processed'!$A$2:$F$2692,5,0))</f>
        <v>804000000</v>
      </c>
      <c r="Y2500" s="24">
        <f>IFNA(VLOOKUP(A2500,'TOURISM processed'!$A$2:$F$2692,6,0))</f>
        <v>267000000</v>
      </c>
      <c r="Z2500" s="24">
        <f t="shared" si="7"/>
        <v>82.38693781</v>
      </c>
      <c r="AA2500" s="24">
        <f t="shared" si="1439"/>
        <v>0</v>
      </c>
      <c r="AB2500" s="24">
        <f>IFNA(VLOOKUP(A2500,'BUSINESS processed'!A2500:J5190,6,0))</f>
        <v>18</v>
      </c>
      <c r="AC2500" s="24">
        <f t="shared" si="1441"/>
        <v>0</v>
      </c>
      <c r="AD2500" s="24">
        <f t="shared" si="1442"/>
        <v>0</v>
      </c>
      <c r="AE2500" s="24">
        <f>IFNA(VLOOKUP(A2500,'BUSINESS processed'!A2500:J5190,9,0))</f>
        <v>0.1</v>
      </c>
      <c r="AF2500" s="27">
        <f>IFNA(VLOOKUP(A2500,'BUSINESS processed'!A2500:J5190,10,0))</f>
        <v>0.214</v>
      </c>
      <c r="AG2500" s="26"/>
      <c r="AH2500" s="26"/>
      <c r="AI2500" s="26"/>
      <c r="AJ2500" s="26"/>
      <c r="AK2500" s="26"/>
      <c r="AL2500" s="26"/>
      <c r="AM2500" s="26"/>
      <c r="AN2500" s="26"/>
      <c r="AO2500" s="26"/>
      <c r="AP2500" s="26"/>
      <c r="AQ2500" s="26"/>
      <c r="AR2500" s="26"/>
      <c r="AS2500" s="26"/>
      <c r="AT2500" s="26"/>
      <c r="AU2500" s="26"/>
      <c r="AV2500" s="26"/>
      <c r="AW2500" s="26"/>
      <c r="AX2500" s="26"/>
      <c r="AY2500" s="26"/>
      <c r="AZ2500" s="26"/>
      <c r="BA2500" s="26"/>
      <c r="BB2500" s="26"/>
      <c r="BC2500" s="26"/>
      <c r="BD2500" s="26"/>
      <c r="BE2500" s="26"/>
      <c r="BF2500" s="26"/>
      <c r="BG2500" s="26"/>
      <c r="BH2500" s="26"/>
    </row>
    <row r="2501">
      <c r="A2501" s="18" t="str">
        <f t="shared" si="1"/>
        <v>The Americas_Panama-The Americas_2004</v>
      </c>
      <c r="B2501" s="19" t="s">
        <v>258</v>
      </c>
      <c r="C2501" s="20" t="s">
        <v>288</v>
      </c>
      <c r="D2501" s="21" t="s">
        <v>83</v>
      </c>
      <c r="E2501" s="22">
        <v>1.41793E10</v>
      </c>
      <c r="F2501" s="22">
        <f t="shared" si="2"/>
        <v>4292.41963</v>
      </c>
      <c r="G2501" s="23">
        <v>0.081</v>
      </c>
      <c r="H2501" s="23">
        <v>347.0</v>
      </c>
      <c r="I2501" s="23">
        <v>0.088</v>
      </c>
      <c r="J2501" s="24">
        <f>IFNA(VLOOKUP(A2501,'ENERGY processed'!$A$2:$H$2692,7,0),"")</f>
        <v>3053</v>
      </c>
      <c r="K2501" s="24">
        <f t="shared" si="3"/>
        <v>0.0009242174953</v>
      </c>
      <c r="L2501" s="24">
        <f>IFNA(VLOOKUP(A2501,'ENERGY processed'!$A$2:$H$2692,8,0),"")</f>
        <v>7576</v>
      </c>
      <c r="M2501" s="24">
        <f t="shared" si="5"/>
        <v>0.002293439812</v>
      </c>
      <c r="N2501" s="24">
        <f>IFNA(VLOOKUP(A2501,'HUMAN RESOURCES processed'!$A$2:$M$2692,5,0))</f>
        <v>0.023</v>
      </c>
      <c r="O2501" s="24">
        <f>IFNA(VLOOKUP(A2501,'HUMAN RESOURCES processed'!$A$2:$M$2692,6,0))</f>
        <v>0.02</v>
      </c>
      <c r="P2501" s="24">
        <f>IFNA(VLOOKUP(A2501,'HUMAN RESOURCES processed'!$A$2:$M$2692,7,0))</f>
        <v>79</v>
      </c>
      <c r="Q2501" s="24">
        <f>IFNA(VLOOKUP(A2501,'HUMAN RESOURCES processed'!$A$2:$M$2692,8,0))</f>
        <v>73</v>
      </c>
      <c r="R2501" s="24">
        <f t="shared" si="6"/>
        <v>76</v>
      </c>
      <c r="S2501" s="24">
        <f>IFNA(VLOOKUP(A2501,'HUMAN RESOURCES processed'!$A$2:$M$2692,9,0))</f>
        <v>0.31</v>
      </c>
      <c r="T2501" s="24">
        <f>IFNA(VLOOKUP(A2501,'HUMAN RESOURCES processed'!$A$2:$M$2692,10,0))</f>
        <v>0.63</v>
      </c>
      <c r="U2501" s="24">
        <f>IFNA(VLOOKUP(A2501,'HUMAN RESOURCES processed'!$A$2:$M$2692,11,0))</f>
        <v>0.06</v>
      </c>
      <c r="V2501" s="24">
        <f>IFNA(VLOOKUP(A2501,'HUMAN RESOURCES processed'!$A$2:$M$2692,12,0))</f>
        <v>3303335</v>
      </c>
      <c r="W2501" s="24">
        <f>IFNA(VLOOKUP(A2501,'HUMAN RESOURCES processed'!$A$2:$M$2692,13,0))</f>
        <v>0.634</v>
      </c>
      <c r="X2501" s="24">
        <f>IFNA(VLOOKUP(A2501,'TOURISM processed'!$A$2:$F$2692,5,0))</f>
        <v>903000000</v>
      </c>
      <c r="Y2501" s="24">
        <f>IFNA(VLOOKUP(A2501,'TOURISM processed'!$A$2:$F$2692,6,0))</f>
        <v>294000000</v>
      </c>
      <c r="Z2501" s="24">
        <f t="shared" si="7"/>
        <v>89.00096418</v>
      </c>
      <c r="AA2501" s="24">
        <f t="shared" si="1439"/>
        <v>0</v>
      </c>
      <c r="AB2501" s="24">
        <f>IFNA(VLOOKUP(A2501,'BUSINESS processed'!A2501:J5191,6,0))</f>
        <v>18</v>
      </c>
      <c r="AC2501" s="24">
        <f t="shared" si="1441"/>
        <v>0</v>
      </c>
      <c r="AD2501" s="24">
        <f t="shared" si="1442"/>
        <v>0</v>
      </c>
      <c r="AE2501" s="24">
        <f>IFNA(VLOOKUP(A2501,'BUSINESS processed'!A2501:J5191,9,0))</f>
        <v>0.111</v>
      </c>
      <c r="AF2501" s="27">
        <f>IFNA(VLOOKUP(A2501,'BUSINESS processed'!A2501:J5191,10,0))</f>
        <v>0.381</v>
      </c>
      <c r="AG2501" s="26"/>
      <c r="AH2501" s="26"/>
      <c r="AI2501" s="26"/>
      <c r="AJ2501" s="26"/>
      <c r="AK2501" s="26"/>
      <c r="AL2501" s="26"/>
      <c r="AM2501" s="26"/>
      <c r="AN2501" s="26"/>
      <c r="AO2501" s="26"/>
      <c r="AP2501" s="26"/>
      <c r="AQ2501" s="26"/>
      <c r="AR2501" s="26"/>
      <c r="AS2501" s="26"/>
      <c r="AT2501" s="26"/>
      <c r="AU2501" s="26"/>
      <c r="AV2501" s="26"/>
      <c r="AW2501" s="26"/>
      <c r="AX2501" s="26"/>
      <c r="AY2501" s="26"/>
      <c r="AZ2501" s="26"/>
      <c r="BA2501" s="26"/>
      <c r="BB2501" s="26"/>
      <c r="BC2501" s="26"/>
      <c r="BD2501" s="26"/>
      <c r="BE2501" s="26"/>
      <c r="BF2501" s="26"/>
      <c r="BG2501" s="26"/>
      <c r="BH2501" s="26"/>
    </row>
    <row r="2502">
      <c r="A2502" s="18" t="str">
        <f t="shared" si="1"/>
        <v>The Americas_Panama-The Americas_2005</v>
      </c>
      <c r="B2502" s="19" t="s">
        <v>258</v>
      </c>
      <c r="C2502" s="20" t="s">
        <v>288</v>
      </c>
      <c r="D2502" s="21" t="s">
        <v>84</v>
      </c>
      <c r="E2502" s="22">
        <v>1.54647E10</v>
      </c>
      <c r="F2502" s="22">
        <f t="shared" si="2"/>
        <v>4594.481939</v>
      </c>
      <c r="G2502" s="23">
        <v>0.075</v>
      </c>
      <c r="H2502" s="23">
        <v>344.0</v>
      </c>
      <c r="I2502" s="23">
        <v>0.087</v>
      </c>
      <c r="J2502" s="24">
        <f>IF(AND( C2502=C2501,D2502&gt;D2501),J2501,"")</f>
        <v>3053</v>
      </c>
      <c r="K2502" s="24">
        <f t="shared" si="3"/>
        <v>0.0009070304216</v>
      </c>
      <c r="L2502" s="24">
        <f>IF(AND(C2502=C2501,C2502&gt;C2501),C2501,0)</f>
        <v>0</v>
      </c>
      <c r="M2502" s="24">
        <f t="shared" si="5"/>
        <v>0</v>
      </c>
      <c r="N2502" s="24">
        <f>IFNA(VLOOKUP(A2502,'HUMAN RESOURCES processed'!$A$2:$M$2692,5,0))</f>
        <v>0.022</v>
      </c>
      <c r="O2502" s="24">
        <f>IFNA(VLOOKUP(A2502,'HUMAN RESOURCES processed'!$A$2:$M$2692,6,0))</f>
        <v>0.019</v>
      </c>
      <c r="P2502" s="24">
        <f>IFNA(VLOOKUP(A2502,'HUMAN RESOURCES processed'!$A$2:$M$2692,7,0))</f>
        <v>79</v>
      </c>
      <c r="Q2502" s="24">
        <f>IFNA(VLOOKUP(A2502,'HUMAN RESOURCES processed'!$A$2:$M$2692,8,0))</f>
        <v>73</v>
      </c>
      <c r="R2502" s="24">
        <f t="shared" si="6"/>
        <v>76</v>
      </c>
      <c r="S2502" s="24">
        <f>IFNA(VLOOKUP(A2502,'HUMAN RESOURCES processed'!$A$2:$M$2692,9,0))</f>
        <v>0.307</v>
      </c>
      <c r="T2502" s="24">
        <f>IFNA(VLOOKUP(A2502,'HUMAN RESOURCES processed'!$A$2:$M$2692,10,0))</f>
        <v>0.632</v>
      </c>
      <c r="U2502" s="24">
        <f>IFNA(VLOOKUP(A2502,'HUMAN RESOURCES processed'!$A$2:$M$2692,11,0))</f>
        <v>0.061</v>
      </c>
      <c r="V2502" s="24">
        <f>IFNA(VLOOKUP(A2502,'HUMAN RESOURCES processed'!$A$2:$M$2692,12,0))</f>
        <v>3365929</v>
      </c>
      <c r="W2502" s="24">
        <f>IFNA(VLOOKUP(A2502,'HUMAN RESOURCES processed'!$A$2:$M$2692,13,0))</f>
        <v>0.637</v>
      </c>
      <c r="X2502" s="24">
        <f>IFNA(VLOOKUP(A2502,'TOURISM processed'!$A$2:$F$2692,5,0))</f>
        <v>1108000000</v>
      </c>
      <c r="Y2502" s="24">
        <f>IFNA(VLOOKUP(A2502,'TOURISM processed'!$A$2:$F$2692,6,0))</f>
        <v>388000000</v>
      </c>
      <c r="Z2502" s="24">
        <f t="shared" si="7"/>
        <v>115.272782</v>
      </c>
      <c r="AA2502" s="24">
        <f>IFNA(VLOOKUP(A2502,'BUSINESS processed'!A2502:J5192,5,0))</f>
        <v>0.439</v>
      </c>
      <c r="AB2502" s="24">
        <f>IFNA(VLOOKUP(A2502,'BUSINESS processed'!A2502:J5192,6,0))</f>
        <v>18</v>
      </c>
      <c r="AC2502" s="24">
        <f t="shared" si="1441"/>
        <v>0</v>
      </c>
      <c r="AD2502" s="24">
        <f>IFNA(VLOOKUP(A2502,'BUSINESS processed'!A2502:J5192,8,0))</f>
        <v>560</v>
      </c>
      <c r="AE2502" s="24">
        <f>IFNA(VLOOKUP(A2502,'BUSINESS processed'!A2502:J5192,9,0))</f>
        <v>0.115</v>
      </c>
      <c r="AF2502" s="27">
        <f>IFNA(VLOOKUP(A2502,'BUSINESS processed'!A2502:J5192,10,0))</f>
        <v>0.52</v>
      </c>
      <c r="AG2502" s="26"/>
      <c r="AH2502" s="26"/>
      <c r="AI2502" s="26"/>
      <c r="AJ2502" s="26"/>
      <c r="AK2502" s="26"/>
      <c r="AL2502" s="26"/>
      <c r="AM2502" s="26"/>
      <c r="AN2502" s="26"/>
      <c r="AO2502" s="26"/>
      <c r="AP2502" s="26"/>
      <c r="AQ2502" s="26"/>
      <c r="AR2502" s="26"/>
      <c r="AS2502" s="26"/>
      <c r="AT2502" s="26"/>
      <c r="AU2502" s="26"/>
      <c r="AV2502" s="26"/>
      <c r="AW2502" s="26"/>
      <c r="AX2502" s="26"/>
      <c r="AY2502" s="26"/>
      <c r="AZ2502" s="26"/>
      <c r="BA2502" s="26"/>
      <c r="BB2502" s="26"/>
      <c r="BC2502" s="26"/>
      <c r="BD2502" s="26"/>
      <c r="BE2502" s="26"/>
      <c r="BF2502" s="26"/>
      <c r="BG2502" s="26"/>
      <c r="BH2502" s="26"/>
    </row>
    <row r="2503">
      <c r="A2503" s="18" t="str">
        <f t="shared" si="1"/>
        <v>The Americas_Panama-The Americas_2006</v>
      </c>
      <c r="B2503" s="19" t="s">
        <v>258</v>
      </c>
      <c r="C2503" s="20" t="s">
        <v>288</v>
      </c>
      <c r="D2503" s="21" t="s">
        <v>85</v>
      </c>
      <c r="E2503" s="22">
        <v>1.7137E10</v>
      </c>
      <c r="F2503" s="22">
        <f t="shared" si="2"/>
        <v>4998.382679</v>
      </c>
      <c r="G2503" s="23">
        <v>0.07</v>
      </c>
      <c r="H2503" s="23">
        <v>350.0</v>
      </c>
      <c r="I2503" s="23">
        <v>0.084</v>
      </c>
      <c r="J2503" s="24">
        <f>IFNA(VLOOKUP(A2503,'ENERGY processed'!$A$2:$H$2692,7,0),"")</f>
        <v>2720.5</v>
      </c>
      <c r="K2503" s="24">
        <f t="shared" si="3"/>
        <v>0.0007934936149</v>
      </c>
      <c r="L2503" s="24">
        <f>IFNA(VLOOKUP(A2503,'ENERGY processed'!$A$2:$H$2692,8,0),"")</f>
        <v>6439.5</v>
      </c>
      <c r="M2503" s="24">
        <f t="shared" si="5"/>
        <v>0.001878221699</v>
      </c>
      <c r="N2503" s="24">
        <f>IFNA(VLOOKUP(A2503,'HUMAN RESOURCES processed'!$A$2:$M$2692,5,0))</f>
        <v>0.022</v>
      </c>
      <c r="O2503" s="24">
        <f>IFNA(VLOOKUP(A2503,'HUMAN RESOURCES processed'!$A$2:$M$2692,6,0))</f>
        <v>0.019</v>
      </c>
      <c r="P2503" s="24">
        <f>IFNA(VLOOKUP(A2503,'HUMAN RESOURCES processed'!$A$2:$M$2692,7,0))</f>
        <v>79</v>
      </c>
      <c r="Q2503" s="24">
        <f>IFNA(VLOOKUP(A2503,'HUMAN RESOURCES processed'!$A$2:$M$2692,8,0))</f>
        <v>73</v>
      </c>
      <c r="R2503" s="24">
        <f t="shared" si="6"/>
        <v>76</v>
      </c>
      <c r="S2503" s="24">
        <f>IFNA(VLOOKUP(A2503,'HUMAN RESOURCES processed'!$A$2:$M$2692,9,0))</f>
        <v>0.305</v>
      </c>
      <c r="T2503" s="24">
        <f>IFNA(VLOOKUP(A2503,'HUMAN RESOURCES processed'!$A$2:$M$2692,10,0))</f>
        <v>0.633</v>
      </c>
      <c r="U2503" s="24">
        <f>IFNA(VLOOKUP(A2503,'HUMAN RESOURCES processed'!$A$2:$M$2692,11,0))</f>
        <v>0.062</v>
      </c>
      <c r="V2503" s="24">
        <f>IFNA(VLOOKUP(A2503,'HUMAN RESOURCES processed'!$A$2:$M$2692,12,0))</f>
        <v>3428509</v>
      </c>
      <c r="W2503" s="24">
        <f>IFNA(VLOOKUP(A2503,'HUMAN RESOURCES processed'!$A$2:$M$2692,13,0))</f>
        <v>0.64</v>
      </c>
      <c r="X2503" s="24">
        <f>IFNA(VLOOKUP(A2503,'TOURISM processed'!$A$2:$F$2692,5,0))</f>
        <v>1425000000</v>
      </c>
      <c r="Y2503" s="24">
        <f>IFNA(VLOOKUP(A2503,'TOURISM processed'!$A$2:$F$2692,6,0))</f>
        <v>403000000</v>
      </c>
      <c r="Z2503" s="24">
        <f t="shared" si="7"/>
        <v>117.5438069</v>
      </c>
      <c r="AA2503" s="24">
        <f>IFNA(VLOOKUP(A2503,'BUSINESS processed'!A2503:J5193,5,0))</f>
        <v>0.441</v>
      </c>
      <c r="AB2503" s="24">
        <f>IFNA(VLOOKUP(A2503,'BUSINESS processed'!A2503:J5193,6,0))</f>
        <v>18</v>
      </c>
      <c r="AC2503" s="24">
        <f t="shared" si="1441"/>
        <v>0</v>
      </c>
      <c r="AD2503" s="24">
        <f>IFNA(VLOOKUP(A2503,'BUSINESS processed'!A2503:J5193,8,0))</f>
        <v>560</v>
      </c>
      <c r="AE2503" s="24">
        <f>IFNA(VLOOKUP(A2503,'BUSINESS processed'!A2503:J5193,9,0))</f>
        <v>0.173</v>
      </c>
      <c r="AF2503" s="27">
        <f>IFNA(VLOOKUP(A2503,'BUSINESS processed'!A2503:J5193,10,0))</f>
        <v>0.634</v>
      </c>
      <c r="AG2503" s="26"/>
      <c r="AH2503" s="26"/>
      <c r="AI2503" s="26"/>
      <c r="AJ2503" s="26"/>
      <c r="AK2503" s="26"/>
      <c r="AL2503" s="26"/>
      <c r="AM2503" s="26"/>
      <c r="AN2503" s="26"/>
      <c r="AO2503" s="26"/>
      <c r="AP2503" s="26"/>
      <c r="AQ2503" s="26"/>
      <c r="AR2503" s="26"/>
      <c r="AS2503" s="26"/>
      <c r="AT2503" s="26"/>
      <c r="AU2503" s="26"/>
      <c r="AV2503" s="26"/>
      <c r="AW2503" s="26"/>
      <c r="AX2503" s="26"/>
      <c r="AY2503" s="26"/>
      <c r="AZ2503" s="26"/>
      <c r="BA2503" s="26"/>
      <c r="BB2503" s="26"/>
      <c r="BC2503" s="26"/>
      <c r="BD2503" s="26"/>
      <c r="BE2503" s="26"/>
      <c r="BF2503" s="26"/>
      <c r="BG2503" s="26"/>
      <c r="BH2503" s="26"/>
    </row>
    <row r="2504">
      <c r="A2504" s="18" t="str">
        <f t="shared" si="1"/>
        <v>The Americas_Panama-The Americas_2007</v>
      </c>
      <c r="B2504" s="19" t="s">
        <v>258</v>
      </c>
      <c r="C2504" s="20" t="s">
        <v>288</v>
      </c>
      <c r="D2504" s="21" t="s">
        <v>86</v>
      </c>
      <c r="E2504" s="22">
        <v>2.11219E10</v>
      </c>
      <c r="F2504" s="22">
        <f t="shared" si="2"/>
        <v>6050.327783</v>
      </c>
      <c r="G2504" s="23">
        <v>0.067</v>
      </c>
      <c r="H2504" s="23">
        <v>382.0</v>
      </c>
      <c r="I2504" s="23">
        <v>0.083</v>
      </c>
      <c r="J2504" s="24">
        <f>IFNA(VLOOKUP(A2504,'ENERGY processed'!$A$2:$H$2692,7,0),"")</f>
        <v>2613</v>
      </c>
      <c r="K2504" s="24">
        <f t="shared" si="3"/>
        <v>0.0007484888431</v>
      </c>
      <c r="L2504" s="24">
        <f>IFNA(VLOOKUP(A2504,'ENERGY processed'!$A$2:$H$2692,8,0),"")</f>
        <v>5805</v>
      </c>
      <c r="M2504" s="24">
        <f t="shared" si="5"/>
        <v>0.001662831127</v>
      </c>
      <c r="N2504" s="24">
        <f>IFNA(VLOOKUP(A2504,'HUMAN RESOURCES processed'!$A$2:$M$2692,5,0))</f>
        <v>0.021</v>
      </c>
      <c r="O2504" s="24">
        <f>IFNA(VLOOKUP(A2504,'HUMAN RESOURCES processed'!$A$2:$M$2692,6,0))</f>
        <v>0.018</v>
      </c>
      <c r="P2504" s="24">
        <f>IFNA(VLOOKUP(A2504,'HUMAN RESOURCES processed'!$A$2:$M$2692,7,0))</f>
        <v>79</v>
      </c>
      <c r="Q2504" s="24">
        <f>IFNA(VLOOKUP(A2504,'HUMAN RESOURCES processed'!$A$2:$M$2692,8,0))</f>
        <v>74</v>
      </c>
      <c r="R2504" s="24">
        <f t="shared" si="6"/>
        <v>76.5</v>
      </c>
      <c r="S2504" s="24">
        <f>IFNA(VLOOKUP(A2504,'HUMAN RESOURCES processed'!$A$2:$M$2692,9,0))</f>
        <v>0.302</v>
      </c>
      <c r="T2504" s="24">
        <f>IFNA(VLOOKUP(A2504,'HUMAN RESOURCES processed'!$A$2:$M$2692,10,0))</f>
        <v>0.635</v>
      </c>
      <c r="U2504" s="24">
        <f>IFNA(VLOOKUP(A2504,'HUMAN RESOURCES processed'!$A$2:$M$2692,11,0))</f>
        <v>0.063</v>
      </c>
      <c r="V2504" s="24">
        <f>IFNA(VLOOKUP(A2504,'HUMAN RESOURCES processed'!$A$2:$M$2692,12,0))</f>
        <v>3491034</v>
      </c>
      <c r="W2504" s="24">
        <f>IFNA(VLOOKUP(A2504,'HUMAN RESOURCES processed'!$A$2:$M$2692,13,0))</f>
        <v>0.643</v>
      </c>
      <c r="X2504" s="24">
        <f>IFNA(VLOOKUP(A2504,'TOURISM processed'!$A$2:$F$2692,5,0))</f>
        <v>1806000000</v>
      </c>
      <c r="Y2504" s="24">
        <f>IFNA(VLOOKUP(A2504,'TOURISM processed'!$A$2:$F$2692,6,0))</f>
        <v>457000000</v>
      </c>
      <c r="Z2504" s="24">
        <f t="shared" si="7"/>
        <v>130.9067743</v>
      </c>
      <c r="AA2504" s="24">
        <f>IFNA(VLOOKUP(A2504,'BUSINESS processed'!A2504:J5194,5,0))</f>
        <v>0.447</v>
      </c>
      <c r="AB2504" s="24">
        <f>IFNA(VLOOKUP(A2504,'BUSINESS processed'!A2504:J5194,6,0))</f>
        <v>18</v>
      </c>
      <c r="AC2504" s="24">
        <f t="shared" si="1441"/>
        <v>0</v>
      </c>
      <c r="AD2504" s="24">
        <f>IFNA(VLOOKUP(A2504,'BUSINESS processed'!A2504:J5194,8,0))</f>
        <v>482</v>
      </c>
      <c r="AE2504" s="24">
        <f>IFNA(VLOOKUP(A2504,'BUSINESS processed'!A2504:J5194,9,0))</f>
        <v>0.223</v>
      </c>
      <c r="AF2504" s="27">
        <f>IFNA(VLOOKUP(A2504,'BUSINESS processed'!A2504:J5194,10,0))</f>
        <v>0.862</v>
      </c>
      <c r="AG2504" s="26"/>
      <c r="AH2504" s="26"/>
      <c r="AI2504" s="26"/>
      <c r="AJ2504" s="26"/>
      <c r="AK2504" s="26"/>
      <c r="AL2504" s="26"/>
      <c r="AM2504" s="26"/>
      <c r="AN2504" s="26"/>
      <c r="AO2504" s="26"/>
      <c r="AP2504" s="26"/>
      <c r="AQ2504" s="26"/>
      <c r="AR2504" s="26"/>
      <c r="AS2504" s="26"/>
      <c r="AT2504" s="26"/>
      <c r="AU2504" s="26"/>
      <c r="AV2504" s="26"/>
      <c r="AW2504" s="26"/>
      <c r="AX2504" s="26"/>
      <c r="AY2504" s="26"/>
      <c r="AZ2504" s="26"/>
      <c r="BA2504" s="26"/>
      <c r="BB2504" s="26"/>
      <c r="BC2504" s="26"/>
      <c r="BD2504" s="26"/>
      <c r="BE2504" s="26"/>
      <c r="BF2504" s="26"/>
      <c r="BG2504" s="26"/>
      <c r="BH2504" s="26"/>
    </row>
    <row r="2505">
      <c r="A2505" s="18" t="str">
        <f t="shared" si="1"/>
        <v>The Americas_Panama-The Americas_2008</v>
      </c>
      <c r="B2505" s="19" t="s">
        <v>258</v>
      </c>
      <c r="C2505" s="20" t="s">
        <v>288</v>
      </c>
      <c r="D2505" s="21" t="s">
        <v>87</v>
      </c>
      <c r="E2505" s="22">
        <v>2.4884E10</v>
      </c>
      <c r="F2505" s="22">
        <f t="shared" si="2"/>
        <v>7002.712834</v>
      </c>
      <c r="G2505" s="23">
        <v>0.073</v>
      </c>
      <c r="H2505" s="23">
        <v>473.0</v>
      </c>
      <c r="I2505" s="23">
        <v>0.082</v>
      </c>
      <c r="J2505" s="24">
        <f>IFNA(VLOOKUP(A2505,'ENERGY processed'!$A$2:$H$2692,7,0),"")</f>
        <v>3024</v>
      </c>
      <c r="K2505" s="24">
        <f t="shared" si="3"/>
        <v>0.0008509967694</v>
      </c>
      <c r="L2505" s="24">
        <f>IFNA(VLOOKUP(A2505,'ENERGY processed'!$A$2:$H$2692,8,0),"")</f>
        <v>7125</v>
      </c>
      <c r="M2505" s="24">
        <f t="shared" si="5"/>
        <v>0.002005076714</v>
      </c>
      <c r="N2505" s="24">
        <f>IFNA(VLOOKUP(A2505,'HUMAN RESOURCES processed'!$A$2:$M$2692,5,0))</f>
        <v>0.021</v>
      </c>
      <c r="O2505" s="24">
        <f>IFNA(VLOOKUP(A2505,'HUMAN RESOURCES processed'!$A$2:$M$2692,6,0))</f>
        <v>0.018</v>
      </c>
      <c r="P2505" s="24">
        <f>IFNA(VLOOKUP(A2505,'HUMAN RESOURCES processed'!$A$2:$M$2692,7,0))</f>
        <v>80</v>
      </c>
      <c r="Q2505" s="24">
        <f>IFNA(VLOOKUP(A2505,'HUMAN RESOURCES processed'!$A$2:$M$2692,8,0))</f>
        <v>74</v>
      </c>
      <c r="R2505" s="24">
        <f t="shared" si="6"/>
        <v>77</v>
      </c>
      <c r="S2505" s="24">
        <f>IFNA(VLOOKUP(A2505,'HUMAN RESOURCES processed'!$A$2:$M$2692,9,0))</f>
        <v>0.299</v>
      </c>
      <c r="T2505" s="24">
        <f>IFNA(VLOOKUP(A2505,'HUMAN RESOURCES processed'!$A$2:$M$2692,10,0))</f>
        <v>0.636</v>
      </c>
      <c r="U2505" s="24">
        <f>IFNA(VLOOKUP(A2505,'HUMAN RESOURCES processed'!$A$2:$M$2692,11,0))</f>
        <v>0.065</v>
      </c>
      <c r="V2505" s="24">
        <f>IFNA(VLOOKUP(A2505,'HUMAN RESOURCES processed'!$A$2:$M$2692,12,0))</f>
        <v>3553480</v>
      </c>
      <c r="W2505" s="24">
        <f>IFNA(VLOOKUP(A2505,'HUMAN RESOURCES processed'!$A$2:$M$2692,13,0))</f>
        <v>0.645</v>
      </c>
      <c r="X2505" s="24">
        <f>IFNA(VLOOKUP(A2505,'TOURISM processed'!$A$2:$F$2692,5,0))</f>
        <v>2208000000</v>
      </c>
      <c r="Y2505" s="24">
        <f>IFNA(VLOOKUP(A2505,'TOURISM processed'!$A$2:$F$2692,6,0))</f>
        <v>560000000</v>
      </c>
      <c r="Z2505" s="24">
        <f t="shared" si="7"/>
        <v>157.5919943</v>
      </c>
      <c r="AA2505" s="24">
        <f>IFNA(VLOOKUP(A2505,'BUSINESS processed'!A2505:J5195,5,0))</f>
        <v>0.438</v>
      </c>
      <c r="AB2505" s="24">
        <f>IFNA(VLOOKUP(A2505,'BUSINESS processed'!A2505:J5195,6,0))</f>
        <v>12</v>
      </c>
      <c r="AC2505" s="24">
        <f t="shared" si="1441"/>
        <v>0</v>
      </c>
      <c r="AD2505" s="24">
        <f>IFNA(VLOOKUP(A2505,'BUSINESS processed'!A2505:J5195,8,0))</f>
        <v>482</v>
      </c>
      <c r="AE2505" s="24">
        <f>IFNA(VLOOKUP(A2505,'BUSINESS processed'!A2505:J5195,9,0))</f>
        <v>0.338</v>
      </c>
      <c r="AF2505" s="27">
        <f>IFNA(VLOOKUP(A2505,'BUSINESS processed'!A2505:J5195,10,0))</f>
        <v>1.102</v>
      </c>
      <c r="AG2505" s="26"/>
      <c r="AH2505" s="26"/>
      <c r="AI2505" s="26"/>
      <c r="AJ2505" s="26"/>
      <c r="AK2505" s="26"/>
      <c r="AL2505" s="26"/>
      <c r="AM2505" s="26"/>
      <c r="AN2505" s="26"/>
      <c r="AO2505" s="26"/>
      <c r="AP2505" s="26"/>
      <c r="AQ2505" s="26"/>
      <c r="AR2505" s="26"/>
      <c r="AS2505" s="26"/>
      <c r="AT2505" s="26"/>
      <c r="AU2505" s="26"/>
      <c r="AV2505" s="26"/>
      <c r="AW2505" s="26"/>
      <c r="AX2505" s="26"/>
      <c r="AY2505" s="26"/>
      <c r="AZ2505" s="26"/>
      <c r="BA2505" s="26"/>
      <c r="BB2505" s="26"/>
      <c r="BC2505" s="26"/>
      <c r="BD2505" s="26"/>
      <c r="BE2505" s="26"/>
      <c r="BF2505" s="26"/>
      <c r="BG2505" s="26"/>
      <c r="BH2505" s="26"/>
    </row>
    <row r="2506">
      <c r="A2506" s="18" t="str">
        <f t="shared" si="1"/>
        <v>The Americas_Panama-The Americas_2009</v>
      </c>
      <c r="B2506" s="19" t="s">
        <v>258</v>
      </c>
      <c r="C2506" s="20" t="s">
        <v>288</v>
      </c>
      <c r="D2506" s="21" t="s">
        <v>88</v>
      </c>
      <c r="E2506" s="22">
        <v>2.59251E10</v>
      </c>
      <c r="F2506" s="22">
        <f t="shared" si="2"/>
        <v>7169.857345</v>
      </c>
      <c r="G2506" s="23">
        <v>0.081</v>
      </c>
      <c r="H2506" s="23">
        <v>541.0</v>
      </c>
      <c r="I2506" s="23">
        <v>0.082</v>
      </c>
      <c r="J2506" s="24">
        <f>IFNA(VLOOKUP(A2506,'ENERGY processed'!$A$2:$H$2692,7,0),"")</f>
        <v>2884</v>
      </c>
      <c r="K2506" s="24">
        <f t="shared" si="3"/>
        <v>0.0007976003403</v>
      </c>
      <c r="L2506" s="24">
        <f>IFNA(VLOOKUP(A2506,'ENERGY processed'!$A$2:$H$2692,8,0),"")</f>
        <v>6839</v>
      </c>
      <c r="M2506" s="24">
        <f t="shared" si="5"/>
        <v>0.001891396923</v>
      </c>
      <c r="N2506" s="24">
        <f>IFNA(VLOOKUP(A2506,'HUMAN RESOURCES processed'!$A$2:$M$2692,5,0))</f>
        <v>0.021</v>
      </c>
      <c r="O2506" s="24">
        <f>IFNA(VLOOKUP(A2506,'HUMAN RESOURCES processed'!$A$2:$M$2692,6,0))</f>
        <v>0.017</v>
      </c>
      <c r="P2506" s="24">
        <f>IFNA(VLOOKUP(A2506,'HUMAN RESOURCES processed'!$A$2:$M$2692,7,0))</f>
        <v>80</v>
      </c>
      <c r="Q2506" s="24">
        <f>IFNA(VLOOKUP(A2506,'HUMAN RESOURCES processed'!$A$2:$M$2692,8,0))</f>
        <v>74</v>
      </c>
      <c r="R2506" s="24">
        <f t="shared" si="6"/>
        <v>77</v>
      </c>
      <c r="S2506" s="24">
        <f>IFNA(VLOOKUP(A2506,'HUMAN RESOURCES processed'!$A$2:$M$2692,9,0))</f>
        <v>0.296</v>
      </c>
      <c r="T2506" s="24">
        <f>IFNA(VLOOKUP(A2506,'HUMAN RESOURCES processed'!$A$2:$M$2692,10,0))</f>
        <v>0.638</v>
      </c>
      <c r="U2506" s="24">
        <f>IFNA(VLOOKUP(A2506,'HUMAN RESOURCES processed'!$A$2:$M$2692,11,0))</f>
        <v>0.066</v>
      </c>
      <c r="V2506" s="24">
        <f>IFNA(VLOOKUP(A2506,'HUMAN RESOURCES processed'!$A$2:$M$2692,12,0))</f>
        <v>3615846</v>
      </c>
      <c r="W2506" s="24">
        <f>IFNA(VLOOKUP(A2506,'HUMAN RESOURCES processed'!$A$2:$M$2692,13,0))</f>
        <v>0.648</v>
      </c>
      <c r="X2506" s="24">
        <f>IFNA(VLOOKUP(A2506,'TOURISM processed'!$A$2:$F$2692,5,0))</f>
        <v>2280000000</v>
      </c>
      <c r="Y2506" s="24">
        <f>IFNA(VLOOKUP(A2506,'TOURISM processed'!$A$2:$F$2692,6,0))</f>
        <v>503000000</v>
      </c>
      <c r="Z2506" s="24">
        <f t="shared" si="7"/>
        <v>139.1099068</v>
      </c>
      <c r="AA2506" s="24">
        <f>IFNA(VLOOKUP(A2506,'BUSINESS processed'!A2506:J5196,5,0))</f>
        <v>0.438</v>
      </c>
      <c r="AB2506" s="24">
        <f>IFNA(VLOOKUP(A2506,'BUSINESS processed'!A2506:J5196,6,0))</f>
        <v>12</v>
      </c>
      <c r="AC2506" s="24">
        <f t="shared" si="1441"/>
        <v>0</v>
      </c>
      <c r="AD2506" s="24">
        <f>IFNA(VLOOKUP(A2506,'BUSINESS processed'!A2506:J5196,8,0))</f>
        <v>482</v>
      </c>
      <c r="AE2506" s="24">
        <f>IFNA(VLOOKUP(A2506,'BUSINESS processed'!A2506:J5196,9,0))</f>
        <v>0.391</v>
      </c>
      <c r="AF2506" s="27">
        <f>IFNA(VLOOKUP(A2506,'BUSINESS processed'!A2506:J5196,10,0))</f>
        <v>1.678</v>
      </c>
      <c r="AG2506" s="26"/>
      <c r="AH2506" s="26"/>
      <c r="AI2506" s="26"/>
      <c r="AJ2506" s="26"/>
      <c r="AK2506" s="26"/>
      <c r="AL2506" s="26"/>
      <c r="AM2506" s="26"/>
      <c r="AN2506" s="26"/>
      <c r="AO2506" s="26"/>
      <c r="AP2506" s="26"/>
      <c r="AQ2506" s="26"/>
      <c r="AR2506" s="26"/>
      <c r="AS2506" s="26"/>
      <c r="AT2506" s="26"/>
      <c r="AU2506" s="26"/>
      <c r="AV2506" s="26"/>
      <c r="AW2506" s="26"/>
      <c r="AX2506" s="26"/>
      <c r="AY2506" s="26"/>
      <c r="AZ2506" s="26"/>
      <c r="BA2506" s="26"/>
      <c r="BB2506" s="26"/>
      <c r="BC2506" s="26"/>
      <c r="BD2506" s="26"/>
      <c r="BE2506" s="26"/>
      <c r="BF2506" s="26"/>
      <c r="BG2506" s="26"/>
      <c r="BH2506" s="26"/>
    </row>
    <row r="2507">
      <c r="A2507" s="18" t="str">
        <f t="shared" si="1"/>
        <v>The Americas_Panama-The Americas_2010</v>
      </c>
      <c r="B2507" s="19" t="s">
        <v>258</v>
      </c>
      <c r="C2507" s="20" t="s">
        <v>288</v>
      </c>
      <c r="D2507" s="21" t="s">
        <v>89</v>
      </c>
      <c r="E2507" s="22">
        <v>2.88141E10</v>
      </c>
      <c r="F2507" s="22">
        <f t="shared" si="2"/>
        <v>7833.903551</v>
      </c>
      <c r="G2507" s="23">
        <v>0.085</v>
      </c>
      <c r="H2507" s="23">
        <v>627.0</v>
      </c>
      <c r="I2507" s="23">
        <v>0.077</v>
      </c>
      <c r="J2507" s="24">
        <f>IF(AND( C2507=C2506,D2507&gt;D2506),J2506,"")</f>
        <v>2884</v>
      </c>
      <c r="K2507" s="24">
        <f t="shared" si="3"/>
        <v>0.0007840945176</v>
      </c>
      <c r="L2507" s="24">
        <f>IF(AND(C2507=C2506,C2507&gt;C2506),C2506,0)</f>
        <v>0</v>
      </c>
      <c r="M2507" s="24">
        <f t="shared" si="5"/>
        <v>0</v>
      </c>
      <c r="N2507" s="24">
        <f>IFNA(VLOOKUP(A2507,'HUMAN RESOURCES processed'!$A$2:$M$2692,5,0))</f>
        <v>0.02</v>
      </c>
      <c r="O2507" s="24">
        <f>IFNA(VLOOKUP(A2507,'HUMAN RESOURCES processed'!$A$2:$M$2692,6,0))</f>
        <v>0.017</v>
      </c>
      <c r="P2507" s="24">
        <f>IFNA(VLOOKUP(A2507,'HUMAN RESOURCES processed'!$A$2:$M$2692,7,0))</f>
        <v>80</v>
      </c>
      <c r="Q2507" s="24">
        <f>IFNA(VLOOKUP(A2507,'HUMAN RESOURCES processed'!$A$2:$M$2692,8,0))</f>
        <v>74</v>
      </c>
      <c r="R2507" s="24">
        <f t="shared" si="6"/>
        <v>77</v>
      </c>
      <c r="S2507" s="24">
        <f>IFNA(VLOOKUP(A2507,'HUMAN RESOURCES processed'!$A$2:$M$2692,9,0))</f>
        <v>0.293</v>
      </c>
      <c r="T2507" s="24">
        <f>IFNA(VLOOKUP(A2507,'HUMAN RESOURCES processed'!$A$2:$M$2692,10,0))</f>
        <v>0.639</v>
      </c>
      <c r="U2507" s="24">
        <f>IFNA(VLOOKUP(A2507,'HUMAN RESOURCES processed'!$A$2:$M$2692,11,0))</f>
        <v>0.068</v>
      </c>
      <c r="V2507" s="24">
        <f>IFNA(VLOOKUP(A2507,'HUMAN RESOURCES processed'!$A$2:$M$2692,12,0))</f>
        <v>3678128</v>
      </c>
      <c r="W2507" s="24">
        <f>IFNA(VLOOKUP(A2507,'HUMAN RESOURCES processed'!$A$2:$M$2692,13,0))</f>
        <v>0.651</v>
      </c>
      <c r="X2507" s="24">
        <f>IFNA(VLOOKUP(A2507,'TOURISM processed'!$A$2:$F$2692,5,0))</f>
        <v>2552000000</v>
      </c>
      <c r="Y2507" s="24">
        <f>IFNA(VLOOKUP(A2507,'TOURISM processed'!$A$2:$F$2692,6,0))</f>
        <v>575000000</v>
      </c>
      <c r="Z2507" s="24">
        <f t="shared" si="7"/>
        <v>156.3295241</v>
      </c>
      <c r="AA2507" s="24">
        <f>IFNA(VLOOKUP(A2507,'BUSINESS processed'!A2507:J5197,5,0))</f>
        <v>0.438</v>
      </c>
      <c r="AB2507" s="24">
        <f>IFNA(VLOOKUP(A2507,'BUSINESS processed'!A2507:J5197,6,0))</f>
        <v>9</v>
      </c>
      <c r="AC2507" s="24">
        <f t="shared" si="1441"/>
        <v>0</v>
      </c>
      <c r="AD2507" s="24">
        <f>IFNA(VLOOKUP(A2507,'BUSINESS processed'!A2507:J5197,8,0))</f>
        <v>482</v>
      </c>
      <c r="AE2507" s="24">
        <f>IFNA(VLOOKUP(A2507,'BUSINESS processed'!A2507:J5197,9,0))</f>
        <v>0.401</v>
      </c>
      <c r="AF2507" s="27">
        <f>IFNA(VLOOKUP(A2507,'BUSINESS processed'!A2507:J5197,10,0))</f>
        <v>1.807</v>
      </c>
      <c r="AG2507" s="26"/>
      <c r="AH2507" s="26"/>
      <c r="AI2507" s="26"/>
      <c r="AJ2507" s="26"/>
      <c r="AK2507" s="26"/>
      <c r="AL2507" s="26"/>
      <c r="AM2507" s="26"/>
      <c r="AN2507" s="26"/>
      <c r="AO2507" s="26"/>
      <c r="AP2507" s="26"/>
      <c r="AQ2507" s="26"/>
      <c r="AR2507" s="26"/>
      <c r="AS2507" s="26"/>
      <c r="AT2507" s="26"/>
      <c r="AU2507" s="26"/>
      <c r="AV2507" s="26"/>
      <c r="AW2507" s="26"/>
      <c r="AX2507" s="26"/>
      <c r="AY2507" s="26"/>
      <c r="AZ2507" s="26"/>
      <c r="BA2507" s="26"/>
      <c r="BB2507" s="26"/>
      <c r="BC2507" s="26"/>
      <c r="BD2507" s="26"/>
      <c r="BE2507" s="26"/>
      <c r="BF2507" s="26"/>
      <c r="BG2507" s="26"/>
      <c r="BH2507" s="26"/>
    </row>
    <row r="2508">
      <c r="A2508" s="18" t="str">
        <f t="shared" si="1"/>
        <v>The Americas_Panama-The Americas_2011</v>
      </c>
      <c r="B2508" s="19" t="s">
        <v>258</v>
      </c>
      <c r="C2508" s="20" t="s">
        <v>288</v>
      </c>
      <c r="D2508" s="21" t="s">
        <v>90</v>
      </c>
      <c r="E2508" s="22">
        <v>3.32705E10</v>
      </c>
      <c r="F2508" s="22">
        <f t="shared" si="2"/>
        <v>8895.184909</v>
      </c>
      <c r="G2508" s="23">
        <v>0.079</v>
      </c>
      <c r="H2508" s="23">
        <v>664.0</v>
      </c>
      <c r="I2508" s="23">
        <v>0.069</v>
      </c>
      <c r="J2508" s="24">
        <f>IFNA(VLOOKUP(A2508,'ENERGY processed'!$A$2:$H$2692,7,0),"")</f>
        <v>2609</v>
      </c>
      <c r="K2508" s="24">
        <f t="shared" si="3"/>
        <v>0.0006975409876</v>
      </c>
      <c r="L2508" s="24">
        <f>IFNA(VLOOKUP(A2508,'ENERGY processed'!$A$2:$H$2692,8,0),"")</f>
        <v>5971.5</v>
      </c>
      <c r="M2508" s="24">
        <f t="shared" si="5"/>
        <v>0.001596537373</v>
      </c>
      <c r="N2508" s="24">
        <f>IFNA(VLOOKUP(A2508,'HUMAN RESOURCES processed'!$A$2:$M$2692,5,0))</f>
        <v>0.02</v>
      </c>
      <c r="O2508" s="24">
        <f>IFNA(VLOOKUP(A2508,'HUMAN RESOURCES processed'!$A$2:$M$2692,6,0))</f>
        <v>0.016</v>
      </c>
      <c r="P2508" s="24">
        <f>IFNA(VLOOKUP(A2508,'HUMAN RESOURCES processed'!$A$2:$M$2692,7,0))</f>
        <v>80</v>
      </c>
      <c r="Q2508" s="24">
        <f>IFNA(VLOOKUP(A2508,'HUMAN RESOURCES processed'!$A$2:$M$2692,8,0))</f>
        <v>74</v>
      </c>
      <c r="R2508" s="24">
        <f t="shared" si="6"/>
        <v>77</v>
      </c>
      <c r="S2508" s="24">
        <f>IFNA(VLOOKUP(A2508,'HUMAN RESOURCES processed'!$A$2:$M$2692,9,0))</f>
        <v>0.29</v>
      </c>
      <c r="T2508" s="24">
        <f>IFNA(VLOOKUP(A2508,'HUMAN RESOURCES processed'!$A$2:$M$2692,10,0))</f>
        <v>0.641</v>
      </c>
      <c r="U2508" s="24">
        <f>IFNA(VLOOKUP(A2508,'HUMAN RESOURCES processed'!$A$2:$M$2692,11,0))</f>
        <v>0.069</v>
      </c>
      <c r="V2508" s="24">
        <f>IFNA(VLOOKUP(A2508,'HUMAN RESOURCES processed'!$A$2:$M$2692,12,0))</f>
        <v>3740282</v>
      </c>
      <c r="W2508" s="24">
        <f>IFNA(VLOOKUP(A2508,'HUMAN RESOURCES processed'!$A$2:$M$2692,13,0))</f>
        <v>0.654</v>
      </c>
      <c r="X2508" s="24">
        <f>IFNA(VLOOKUP(A2508,'TOURISM processed'!$A$2:$F$2692,5,0))</f>
        <v>2925000000</v>
      </c>
      <c r="Y2508" s="24">
        <f>IFNA(VLOOKUP(A2508,'TOURISM processed'!$A$2:$F$2692,6,0))</f>
        <v>665000000</v>
      </c>
      <c r="Z2508" s="24">
        <f t="shared" si="7"/>
        <v>177.7940808</v>
      </c>
      <c r="AA2508" s="24">
        <f>IFNA(VLOOKUP(A2508,'BUSINESS processed'!A2508:J5198,5,0))</f>
        <v>0.436</v>
      </c>
      <c r="AB2508" s="24">
        <f>IFNA(VLOOKUP(A2508,'BUSINESS processed'!A2508:J5198,6,0))</f>
        <v>8</v>
      </c>
      <c r="AC2508" s="24">
        <f t="shared" si="1441"/>
        <v>0</v>
      </c>
      <c r="AD2508" s="24">
        <f>IFNA(VLOOKUP(A2508,'BUSINESS processed'!A2508:J5198,8,0))</f>
        <v>482</v>
      </c>
      <c r="AE2508" s="24">
        <f>IFNA(VLOOKUP(A2508,'BUSINESS processed'!A2508:J5198,9,0))</f>
        <v>0.427</v>
      </c>
      <c r="AF2508" s="27">
        <f>IFNA(VLOOKUP(A2508,'BUSINESS processed'!A2508:J5198,10,0))</f>
        <v>1.801</v>
      </c>
      <c r="AG2508" s="26"/>
      <c r="AH2508" s="26"/>
      <c r="AI2508" s="26"/>
      <c r="AJ2508" s="26"/>
      <c r="AK2508" s="26"/>
      <c r="AL2508" s="26"/>
      <c r="AM2508" s="26"/>
      <c r="AN2508" s="26"/>
      <c r="AO2508" s="26"/>
      <c r="AP2508" s="26"/>
      <c r="AQ2508" s="26"/>
      <c r="AR2508" s="26"/>
      <c r="AS2508" s="26"/>
      <c r="AT2508" s="26"/>
      <c r="AU2508" s="26"/>
      <c r="AV2508" s="26"/>
      <c r="AW2508" s="26"/>
      <c r="AX2508" s="26"/>
      <c r="AY2508" s="26"/>
      <c r="AZ2508" s="26"/>
      <c r="BA2508" s="26"/>
      <c r="BB2508" s="26"/>
      <c r="BC2508" s="26"/>
      <c r="BD2508" s="26"/>
      <c r="BE2508" s="26"/>
      <c r="BF2508" s="26"/>
      <c r="BG2508" s="26"/>
      <c r="BH2508" s="26"/>
    </row>
    <row r="2509">
      <c r="A2509" s="18" t="str">
        <f t="shared" si="1"/>
        <v>The Americas_Panama-The Americas_2012</v>
      </c>
      <c r="B2509" s="19" t="s">
        <v>258</v>
      </c>
      <c r="C2509" s="20" t="s">
        <v>288</v>
      </c>
      <c r="D2509" s="21" t="s">
        <v>91</v>
      </c>
      <c r="E2509" s="22">
        <v>3.79562E10</v>
      </c>
      <c r="F2509" s="22">
        <f t="shared" si="2"/>
        <v>9982.481568</v>
      </c>
      <c r="G2509" s="23">
        <v>0.076</v>
      </c>
      <c r="H2509" s="23">
        <v>723.0</v>
      </c>
      <c r="I2509" s="23">
        <v>0.069</v>
      </c>
      <c r="J2509" s="24">
        <f>IFNA(VLOOKUP(A2509,'ENERGY processed'!$A$2:$H$2692,7,0),"")</f>
        <v>3093</v>
      </c>
      <c r="K2509" s="24">
        <f t="shared" si="3"/>
        <v>0.0008134590789</v>
      </c>
      <c r="L2509" s="24">
        <f>IFNA(VLOOKUP(A2509,'ENERGY processed'!$A$2:$H$2692,8,0),"")</f>
        <v>7371</v>
      </c>
      <c r="M2509" s="24">
        <f t="shared" si="5"/>
        <v>0.001938573188</v>
      </c>
      <c r="N2509" s="24">
        <f>IFNA(VLOOKUP(A2509,'HUMAN RESOURCES processed'!$A$2:$M$2692,5,0))</f>
        <v>0.02</v>
      </c>
      <c r="O2509" s="24">
        <f>IFNA(VLOOKUP(A2509,'HUMAN RESOURCES processed'!$A$2:$M$2692,6,0))</f>
        <v>0.016</v>
      </c>
      <c r="P2509" s="24">
        <f>IFNA(VLOOKUP(A2509,'HUMAN RESOURCES processed'!$A$2:$M$2692,7,0))</f>
        <v>80</v>
      </c>
      <c r="Q2509" s="24">
        <f>IFNA(VLOOKUP(A2509,'HUMAN RESOURCES processed'!$A$2:$M$2692,8,0))</f>
        <v>75</v>
      </c>
      <c r="R2509" s="24">
        <f t="shared" si="6"/>
        <v>77.5</v>
      </c>
      <c r="S2509" s="24">
        <f>IFNA(VLOOKUP(A2509,'HUMAN RESOURCES processed'!$A$2:$M$2692,9,0))</f>
        <v>0.286</v>
      </c>
      <c r="T2509" s="24">
        <f>IFNA(VLOOKUP(A2509,'HUMAN RESOURCES processed'!$A$2:$M$2692,10,0))</f>
        <v>0.643</v>
      </c>
      <c r="U2509" s="24">
        <f>IFNA(VLOOKUP(A2509,'HUMAN RESOURCES processed'!$A$2:$M$2692,11,0))</f>
        <v>0.071</v>
      </c>
      <c r="V2509" s="24">
        <f>IFNA(VLOOKUP(A2509,'HUMAN RESOURCES processed'!$A$2:$M$2692,12,0))</f>
        <v>3802281</v>
      </c>
      <c r="W2509" s="24">
        <f>IFNA(VLOOKUP(A2509,'HUMAN RESOURCES processed'!$A$2:$M$2692,13,0))</f>
        <v>0.657</v>
      </c>
      <c r="X2509" s="24">
        <f>IFNA(VLOOKUP(A2509,'TOURISM processed'!$A$2:$F$2692,5,0))</f>
        <v>3784000000</v>
      </c>
      <c r="Y2509" s="24">
        <f>IFNA(VLOOKUP(A2509,'TOURISM processed'!$A$2:$F$2692,6,0))</f>
        <v>605000000</v>
      </c>
      <c r="Z2509" s="24">
        <f t="shared" si="7"/>
        <v>159.1150154</v>
      </c>
      <c r="AA2509" s="24">
        <f>IFNA(VLOOKUP(A2509,'BUSINESS processed'!A2509:J5199,5,0))</f>
        <v>0.405</v>
      </c>
      <c r="AB2509" s="24">
        <f>IFNA(VLOOKUP(A2509,'BUSINESS processed'!A2509:J5199,6,0))</f>
        <v>7</v>
      </c>
      <c r="AC2509" s="24">
        <f>IFNA(VLOOKUP(A2509,'BUSINESS processed'!A2509:J5199,7,0))</f>
        <v>61</v>
      </c>
      <c r="AD2509" s="24">
        <f>IFNA(VLOOKUP(A2509,'BUSINESS processed'!A2509:J5199,8,0))</f>
        <v>431</v>
      </c>
      <c r="AE2509" s="24">
        <f>IFNA(VLOOKUP(A2509,'BUSINESS processed'!A2509:J5199,9,0))</f>
        <v>0.403</v>
      </c>
      <c r="AF2509" s="27">
        <f>IFNA(VLOOKUP(A2509,'BUSINESS processed'!A2509:J5199,10,0))</f>
        <v>1.634</v>
      </c>
      <c r="AG2509" s="26"/>
      <c r="AH2509" s="26"/>
      <c r="AI2509" s="26"/>
      <c r="AJ2509" s="26"/>
      <c r="AK2509" s="26"/>
      <c r="AL2509" s="26"/>
      <c r="AM2509" s="26"/>
      <c r="AN2509" s="26"/>
      <c r="AO2509" s="26"/>
      <c r="AP2509" s="26"/>
      <c r="AQ2509" s="26"/>
      <c r="AR2509" s="26"/>
      <c r="AS2509" s="26"/>
      <c r="AT2509" s="26"/>
      <c r="AU2509" s="26"/>
      <c r="AV2509" s="26"/>
      <c r="AW2509" s="26"/>
      <c r="AX2509" s="26"/>
      <c r="AY2509" s="26"/>
      <c r="AZ2509" s="26"/>
      <c r="BA2509" s="26"/>
      <c r="BB2509" s="26"/>
      <c r="BC2509" s="26"/>
      <c r="BD2509" s="26"/>
      <c r="BE2509" s="26"/>
      <c r="BF2509" s="26"/>
      <c r="BG2509" s="26"/>
      <c r="BH2509" s="26"/>
    </row>
    <row r="2510">
      <c r="A2510" s="18" t="str">
        <f t="shared" si="1"/>
        <v>The Americas_Paraguay-The Americas_2000</v>
      </c>
      <c r="B2510" s="19" t="s">
        <v>258</v>
      </c>
      <c r="C2510" s="20" t="s">
        <v>289</v>
      </c>
      <c r="D2510" s="21" t="s">
        <v>70</v>
      </c>
      <c r="E2510" s="22">
        <v>8.195993231E9</v>
      </c>
      <c r="F2510" s="22">
        <f t="shared" si="2"/>
        <v>1531.888909</v>
      </c>
      <c r="G2510" s="23">
        <v>0.081</v>
      </c>
      <c r="H2510" s="23">
        <v>124.0</v>
      </c>
      <c r="I2510" s="23">
        <v>0.268</v>
      </c>
      <c r="J2510" s="24">
        <f>IF(AND( C2510=C2509,D2510&gt;D2509),J2509,0)</f>
        <v>0</v>
      </c>
      <c r="K2510" s="24">
        <f t="shared" si="3"/>
        <v>0</v>
      </c>
      <c r="L2510" s="24">
        <f t="shared" ref="L2510:L2511" si="1443">IF(AND(C2510=C2509,C2510&gt;C2509),C2509,0)</f>
        <v>0</v>
      </c>
      <c r="M2510" s="24">
        <f t="shared" si="5"/>
        <v>0</v>
      </c>
      <c r="N2510" s="24">
        <f>IFNA(VLOOKUP(A2510,'HUMAN RESOURCES processed'!$A$2:$M$2692,5,0))</f>
        <v>0.028</v>
      </c>
      <c r="O2510" s="24">
        <f>IFNA(VLOOKUP(A2510,'HUMAN RESOURCES processed'!$A$2:$M$2692,6,0))</f>
        <v>0.028</v>
      </c>
      <c r="P2510" s="24">
        <f>IFNA(VLOOKUP(A2510,'HUMAN RESOURCES processed'!$A$2:$M$2692,7,0))</f>
        <v>72</v>
      </c>
      <c r="Q2510" s="24">
        <f>IFNA(VLOOKUP(A2510,'HUMAN RESOURCES processed'!$A$2:$M$2692,8,0))</f>
        <v>68</v>
      </c>
      <c r="R2510" s="24">
        <f t="shared" si="6"/>
        <v>70</v>
      </c>
      <c r="S2510" s="24">
        <f>IFNA(VLOOKUP(A2510,'HUMAN RESOURCES processed'!$A$2:$M$2692,9,0))</f>
        <v>0.382</v>
      </c>
      <c r="T2510" s="24">
        <f>IFNA(VLOOKUP(A2510,'HUMAN RESOURCES processed'!$A$2:$M$2692,10,0))</f>
        <v>0.574</v>
      </c>
      <c r="U2510" s="24">
        <f>IFNA(VLOOKUP(A2510,'HUMAN RESOURCES processed'!$A$2:$M$2692,11,0))</f>
        <v>0.044</v>
      </c>
      <c r="V2510" s="24">
        <f>IFNA(VLOOKUP(A2510,'HUMAN RESOURCES processed'!$A$2:$M$2692,12,0))</f>
        <v>5350253</v>
      </c>
      <c r="W2510" s="24">
        <f>IFNA(VLOOKUP(A2510,'HUMAN RESOURCES processed'!$A$2:$M$2692,13,0))</f>
        <v>0.553</v>
      </c>
      <c r="X2510" s="24">
        <f>IFNA(VLOOKUP(A2510,'TOURISM processed'!$A$2:$F$2692,5,0))</f>
        <v>88000000</v>
      </c>
      <c r="Y2510" s="24">
        <f>IFNA(VLOOKUP(A2510,'TOURISM processed'!$A$2:$F$2692,6,0))</f>
        <v>154000000</v>
      </c>
      <c r="Z2510" s="24">
        <f t="shared" si="7"/>
        <v>28.78368556</v>
      </c>
      <c r="AA2510" s="24">
        <f t="shared" ref="AA2510:AA2514" si="1444">IF(AND(C2510=C2509,D2510&gt;D2509),AA2509,0)</f>
        <v>0</v>
      </c>
      <c r="AB2510" s="24">
        <f t="shared" ref="AB2510:AB2512" si="1445">IF(AND(C2510=C2509,D2510&gt;D2509),AB2509,0)</f>
        <v>0</v>
      </c>
      <c r="AC2510" s="24">
        <f t="shared" ref="AC2510:AC2521" si="1446">IF(AND(C2510=C2509,D2510&gt;D2509),AC2509,0)</f>
        <v>0</v>
      </c>
      <c r="AD2510" s="24">
        <f t="shared" ref="AD2510:AD2514" si="1447">IF(AND(C2510=C2509,D2510&gt;D2509),AD2509,0)</f>
        <v>0</v>
      </c>
      <c r="AE2510" s="24">
        <f>IFNA(VLOOKUP(A2510,'BUSINESS processed'!A2510:J5200,9,0))</f>
        <v>0.007</v>
      </c>
      <c r="AF2510" s="27">
        <f>IFNA(VLOOKUP(A2510,'BUSINESS processed'!A2510:J5200,10,0))</f>
        <v>0.153</v>
      </c>
      <c r="AG2510" s="26"/>
      <c r="AH2510" s="26"/>
      <c r="AI2510" s="26"/>
      <c r="AJ2510" s="26"/>
      <c r="AK2510" s="26"/>
      <c r="AL2510" s="26"/>
      <c r="AM2510" s="26"/>
      <c r="AN2510" s="26"/>
      <c r="AO2510" s="26"/>
      <c r="AP2510" s="26"/>
      <c r="AQ2510" s="26"/>
      <c r="AR2510" s="26"/>
      <c r="AS2510" s="26"/>
      <c r="AT2510" s="26"/>
      <c r="AU2510" s="26"/>
      <c r="AV2510" s="26"/>
      <c r="AW2510" s="26"/>
      <c r="AX2510" s="26"/>
      <c r="AY2510" s="26"/>
      <c r="AZ2510" s="26"/>
      <c r="BA2510" s="26"/>
      <c r="BB2510" s="26"/>
      <c r="BC2510" s="26"/>
      <c r="BD2510" s="26"/>
      <c r="BE2510" s="26"/>
      <c r="BF2510" s="26"/>
      <c r="BG2510" s="26"/>
      <c r="BH2510" s="26"/>
    </row>
    <row r="2511">
      <c r="A2511" s="18" t="str">
        <f t="shared" si="1"/>
        <v>The Americas_Paraguay-The Americas_2001</v>
      </c>
      <c r="B2511" s="19" t="s">
        <v>258</v>
      </c>
      <c r="C2511" s="20" t="s">
        <v>289</v>
      </c>
      <c r="D2511" s="21" t="s">
        <v>71</v>
      </c>
      <c r="E2511" s="22">
        <v>7.662595076E9</v>
      </c>
      <c r="F2511" s="22">
        <f t="shared" si="2"/>
        <v>1403.246092</v>
      </c>
      <c r="G2511" s="23">
        <v>0.076</v>
      </c>
      <c r="H2511" s="23">
        <v>107.0</v>
      </c>
      <c r="I2511" s="23">
        <v>0.283</v>
      </c>
      <c r="J2511" s="24">
        <f>IFNA(VLOOKUP(A2511,'ENERGY processed'!$A$2:$H$2692,7,0),"")</f>
        <v>4858</v>
      </c>
      <c r="K2511" s="24">
        <f t="shared" si="3"/>
        <v>0.0008896424051</v>
      </c>
      <c r="L2511" s="24">
        <f t="shared" si="1443"/>
        <v>0</v>
      </c>
      <c r="M2511" s="24">
        <f t="shared" si="5"/>
        <v>0</v>
      </c>
      <c r="N2511" s="24">
        <f>IFNA(VLOOKUP(A2511,'HUMAN RESOURCES processed'!$A$2:$M$2692,5,0))</f>
        <v>0.028</v>
      </c>
      <c r="O2511" s="24">
        <f>IFNA(VLOOKUP(A2511,'HUMAN RESOURCES processed'!$A$2:$M$2692,6,0))</f>
        <v>0.027</v>
      </c>
      <c r="P2511" s="24">
        <f>IFNA(VLOOKUP(A2511,'HUMAN RESOURCES processed'!$A$2:$M$2692,7,0))</f>
        <v>73</v>
      </c>
      <c r="Q2511" s="24">
        <f>IFNA(VLOOKUP(A2511,'HUMAN RESOURCES processed'!$A$2:$M$2692,8,0))</f>
        <v>68</v>
      </c>
      <c r="R2511" s="24">
        <f t="shared" si="6"/>
        <v>70.5</v>
      </c>
      <c r="S2511" s="24">
        <f>IFNA(VLOOKUP(A2511,'HUMAN RESOURCES processed'!$A$2:$M$2692,9,0))</f>
        <v>0.377</v>
      </c>
      <c r="T2511" s="24">
        <f>IFNA(VLOOKUP(A2511,'HUMAN RESOURCES processed'!$A$2:$M$2692,10,0))</f>
        <v>0.578</v>
      </c>
      <c r="U2511" s="24">
        <f>IFNA(VLOOKUP(A2511,'HUMAN RESOURCES processed'!$A$2:$M$2692,11,0))</f>
        <v>0.045</v>
      </c>
      <c r="V2511" s="24">
        <f>IFNA(VLOOKUP(A2511,'HUMAN RESOURCES processed'!$A$2:$M$2692,12,0))</f>
        <v>5460621</v>
      </c>
      <c r="W2511" s="24">
        <f>IFNA(VLOOKUP(A2511,'HUMAN RESOURCES processed'!$A$2:$M$2692,13,0))</f>
        <v>0.56</v>
      </c>
      <c r="X2511" s="24">
        <f>IFNA(VLOOKUP(A2511,'TOURISM processed'!$A$2:$F$2692,5,0))</f>
        <v>91000000</v>
      </c>
      <c r="Y2511" s="24">
        <f>IFNA(VLOOKUP(A2511,'TOURISM processed'!$A$2:$F$2692,6,0))</f>
        <v>130000000</v>
      </c>
      <c r="Z2511" s="24">
        <f t="shared" si="7"/>
        <v>23.80681611</v>
      </c>
      <c r="AA2511" s="24">
        <f t="shared" si="1444"/>
        <v>0</v>
      </c>
      <c r="AB2511" s="24">
        <f t="shared" si="1445"/>
        <v>0</v>
      </c>
      <c r="AC2511" s="24">
        <f t="shared" si="1446"/>
        <v>0</v>
      </c>
      <c r="AD2511" s="24">
        <f t="shared" si="1447"/>
        <v>0</v>
      </c>
      <c r="AE2511" s="24">
        <f>IFNA(VLOOKUP(A2511,'BUSINESS processed'!A2511:J5201,9,0))</f>
        <v>0.011</v>
      </c>
      <c r="AF2511" s="27">
        <f>IFNA(VLOOKUP(A2511,'BUSINESS processed'!A2511:J5201,10,0))</f>
        <v>0.211</v>
      </c>
      <c r="AG2511" s="26"/>
      <c r="AH2511" s="26"/>
      <c r="AI2511" s="26"/>
      <c r="AJ2511" s="26"/>
      <c r="AK2511" s="26"/>
      <c r="AL2511" s="26"/>
      <c r="AM2511" s="26"/>
      <c r="AN2511" s="26"/>
      <c r="AO2511" s="26"/>
      <c r="AP2511" s="26"/>
      <c r="AQ2511" s="26"/>
      <c r="AR2511" s="26"/>
      <c r="AS2511" s="26"/>
      <c r="AT2511" s="26"/>
      <c r="AU2511" s="26"/>
      <c r="AV2511" s="26"/>
      <c r="AW2511" s="26"/>
      <c r="AX2511" s="26"/>
      <c r="AY2511" s="26"/>
      <c r="AZ2511" s="26"/>
      <c r="BA2511" s="26"/>
      <c r="BB2511" s="26"/>
      <c r="BC2511" s="26"/>
      <c r="BD2511" s="26"/>
      <c r="BE2511" s="26"/>
      <c r="BF2511" s="26"/>
      <c r="BG2511" s="26"/>
      <c r="BH2511" s="26"/>
    </row>
    <row r="2512">
      <c r="A2512" s="18" t="str">
        <f t="shared" si="1"/>
        <v>The Americas_Paraguay-The Americas_2002</v>
      </c>
      <c r="B2512" s="19" t="s">
        <v>258</v>
      </c>
      <c r="C2512" s="20" t="s">
        <v>289</v>
      </c>
      <c r="D2512" s="21" t="s">
        <v>72</v>
      </c>
      <c r="E2512" s="22">
        <v>6.32515176E9</v>
      </c>
      <c r="F2512" s="22">
        <f t="shared" si="2"/>
        <v>1135.295381</v>
      </c>
      <c r="G2512" s="23">
        <v>0.07</v>
      </c>
      <c r="H2512" s="23">
        <v>79.0</v>
      </c>
      <c r="I2512" s="23">
        <v>0.387</v>
      </c>
      <c r="J2512" s="24">
        <f>IFNA(VLOOKUP(A2512,'ENERGY processed'!$A$2:$H$2692,7,0),"")</f>
        <v>4789</v>
      </c>
      <c r="K2512" s="24">
        <f t="shared" si="3"/>
        <v>0.0008595729848</v>
      </c>
      <c r="L2512" s="24">
        <f>IFNA(VLOOKUP(A2512,'ENERGY processed'!$A$2:$H$2692,8,0),"")</f>
        <v>5075</v>
      </c>
      <c r="M2512" s="24">
        <f t="shared" si="5"/>
        <v>0.0009109068486</v>
      </c>
      <c r="N2512" s="24">
        <f>IFNA(VLOOKUP(A2512,'HUMAN RESOURCES processed'!$A$2:$M$2692,5,0))</f>
        <v>0.027</v>
      </c>
      <c r="O2512" s="24">
        <f>IFNA(VLOOKUP(A2512,'HUMAN RESOURCES processed'!$A$2:$M$2692,6,0))</f>
        <v>0.026</v>
      </c>
      <c r="P2512" s="24">
        <f>IFNA(VLOOKUP(A2512,'HUMAN RESOURCES processed'!$A$2:$M$2692,7,0))</f>
        <v>73</v>
      </c>
      <c r="Q2512" s="24">
        <f>IFNA(VLOOKUP(A2512,'HUMAN RESOURCES processed'!$A$2:$M$2692,8,0))</f>
        <v>69</v>
      </c>
      <c r="R2512" s="24">
        <f t="shared" si="6"/>
        <v>71</v>
      </c>
      <c r="S2512" s="24">
        <f>IFNA(VLOOKUP(A2512,'HUMAN RESOURCES processed'!$A$2:$M$2692,9,0))</f>
        <v>0.372</v>
      </c>
      <c r="T2512" s="24">
        <f>IFNA(VLOOKUP(A2512,'HUMAN RESOURCES processed'!$A$2:$M$2692,10,0))</f>
        <v>0.582</v>
      </c>
      <c r="U2512" s="24">
        <f>IFNA(VLOOKUP(A2512,'HUMAN RESOURCES processed'!$A$2:$M$2692,11,0))</f>
        <v>0.045</v>
      </c>
      <c r="V2512" s="24">
        <f>IFNA(VLOOKUP(A2512,'HUMAN RESOURCES processed'!$A$2:$M$2692,12,0))</f>
        <v>5571371</v>
      </c>
      <c r="W2512" s="24">
        <f>IFNA(VLOOKUP(A2512,'HUMAN RESOURCES processed'!$A$2:$M$2692,13,0))</f>
        <v>0.566</v>
      </c>
      <c r="X2512" s="24">
        <f>IFNA(VLOOKUP(A2512,'TOURISM processed'!$A$2:$F$2692,5,0))</f>
        <v>76000000</v>
      </c>
      <c r="Y2512" s="24">
        <f>IFNA(VLOOKUP(A2512,'TOURISM processed'!$A$2:$F$2692,6,0))</f>
        <v>117000000</v>
      </c>
      <c r="Z2512" s="24">
        <f t="shared" si="7"/>
        <v>21.000217</v>
      </c>
      <c r="AA2512" s="24">
        <f t="shared" si="1444"/>
        <v>0</v>
      </c>
      <c r="AB2512" s="24">
        <f t="shared" si="1445"/>
        <v>0</v>
      </c>
      <c r="AC2512" s="24">
        <f t="shared" si="1446"/>
        <v>0</v>
      </c>
      <c r="AD2512" s="24">
        <f t="shared" si="1447"/>
        <v>0</v>
      </c>
      <c r="AE2512" s="24">
        <f>IFNA(VLOOKUP(A2512,'BUSINESS processed'!A2512:J5202,9,0))</f>
        <v>0.018</v>
      </c>
      <c r="AF2512" s="27">
        <f>IFNA(VLOOKUP(A2512,'BUSINESS processed'!A2512:J5202,10,0))</f>
        <v>0.299</v>
      </c>
      <c r="AG2512" s="26"/>
      <c r="AH2512" s="26"/>
      <c r="AI2512" s="26"/>
      <c r="AJ2512" s="26"/>
      <c r="AK2512" s="26"/>
      <c r="AL2512" s="26"/>
      <c r="AM2512" s="26"/>
      <c r="AN2512" s="26"/>
      <c r="AO2512" s="26"/>
      <c r="AP2512" s="26"/>
      <c r="AQ2512" s="26"/>
      <c r="AR2512" s="26"/>
      <c r="AS2512" s="26"/>
      <c r="AT2512" s="26"/>
      <c r="AU2512" s="26"/>
      <c r="AV2512" s="26"/>
      <c r="AW2512" s="26"/>
      <c r="AX2512" s="26"/>
      <c r="AY2512" s="26"/>
      <c r="AZ2512" s="26"/>
      <c r="BA2512" s="26"/>
      <c r="BB2512" s="26"/>
      <c r="BC2512" s="26"/>
      <c r="BD2512" s="26"/>
      <c r="BE2512" s="26"/>
      <c r="BF2512" s="26"/>
      <c r="BG2512" s="26"/>
      <c r="BH2512" s="26"/>
    </row>
    <row r="2513">
      <c r="A2513" s="18" t="str">
        <f t="shared" si="1"/>
        <v>The Americas_Paraguay-The Americas_2003</v>
      </c>
      <c r="B2513" s="19" t="s">
        <v>258</v>
      </c>
      <c r="C2513" s="20" t="s">
        <v>289</v>
      </c>
      <c r="D2513" s="21" t="s">
        <v>74</v>
      </c>
      <c r="E2513" s="22">
        <v>6.588103836E9</v>
      </c>
      <c r="F2513" s="22">
        <f t="shared" si="2"/>
        <v>1159.397756</v>
      </c>
      <c r="G2513" s="23">
        <v>0.061</v>
      </c>
      <c r="H2513" s="23">
        <v>71.0</v>
      </c>
      <c r="I2513" s="23">
        <v>0.5</v>
      </c>
      <c r="J2513" s="24">
        <f>IFNA(VLOOKUP(A2513,'ENERGY processed'!$A$2:$H$2692,7,0),"")</f>
        <v>4476</v>
      </c>
      <c r="K2513" s="24">
        <f t="shared" si="3"/>
        <v>0.0007877022711</v>
      </c>
      <c r="L2513" s="24">
        <f>IFNA(VLOOKUP(A2513,'ENERGY processed'!$A$2:$H$2692,8,0),"")</f>
        <v>4518</v>
      </c>
      <c r="M2513" s="24">
        <f t="shared" si="5"/>
        <v>0.0007950935792</v>
      </c>
      <c r="N2513" s="24">
        <f>IFNA(VLOOKUP(A2513,'HUMAN RESOURCES processed'!$A$2:$M$2692,5,0))</f>
        <v>0.027</v>
      </c>
      <c r="O2513" s="24">
        <f>IFNA(VLOOKUP(A2513,'HUMAN RESOURCES processed'!$A$2:$M$2692,6,0))</f>
        <v>0.025</v>
      </c>
      <c r="P2513" s="24">
        <f>IFNA(VLOOKUP(A2513,'HUMAN RESOURCES processed'!$A$2:$M$2692,7,0))</f>
        <v>73</v>
      </c>
      <c r="Q2513" s="24">
        <f>IFNA(VLOOKUP(A2513,'HUMAN RESOURCES processed'!$A$2:$M$2692,8,0))</f>
        <v>69</v>
      </c>
      <c r="R2513" s="24">
        <f t="shared" si="6"/>
        <v>71</v>
      </c>
      <c r="S2513" s="24">
        <f>IFNA(VLOOKUP(A2513,'HUMAN RESOURCES processed'!$A$2:$M$2692,9,0))</f>
        <v>0.368</v>
      </c>
      <c r="T2513" s="24">
        <f>IFNA(VLOOKUP(A2513,'HUMAN RESOURCES processed'!$A$2:$M$2692,10,0))</f>
        <v>0.586</v>
      </c>
      <c r="U2513" s="24">
        <f>IFNA(VLOOKUP(A2513,'HUMAN RESOURCES processed'!$A$2:$M$2692,11,0))</f>
        <v>0.046</v>
      </c>
      <c r="V2513" s="24">
        <f>IFNA(VLOOKUP(A2513,'HUMAN RESOURCES processed'!$A$2:$M$2692,12,0))</f>
        <v>5682350</v>
      </c>
      <c r="W2513" s="24">
        <f>IFNA(VLOOKUP(A2513,'HUMAN RESOURCES processed'!$A$2:$M$2692,13,0))</f>
        <v>0.569</v>
      </c>
      <c r="X2513" s="24">
        <f>IFNA(VLOOKUP(A2513,'TOURISM processed'!$A$2:$F$2692,5,0))</f>
        <v>81000000</v>
      </c>
      <c r="Y2513" s="24">
        <f>IFNA(VLOOKUP(A2513,'TOURISM processed'!$A$2:$F$2692,6,0))</f>
        <v>115000000</v>
      </c>
      <c r="Z2513" s="24">
        <f t="shared" si="7"/>
        <v>20.23810571</v>
      </c>
      <c r="AA2513" s="24">
        <f t="shared" si="1444"/>
        <v>0</v>
      </c>
      <c r="AB2513" s="24">
        <f>IFNA(VLOOKUP(A2513,'BUSINESS processed'!A2513:J5203,6,0))</f>
        <v>74</v>
      </c>
      <c r="AC2513" s="24">
        <f t="shared" si="1446"/>
        <v>0</v>
      </c>
      <c r="AD2513" s="24">
        <f t="shared" si="1447"/>
        <v>0</v>
      </c>
      <c r="AE2513" s="24">
        <f>IFNA(VLOOKUP(A2513,'BUSINESS processed'!A2513:J5203,9,0))</f>
        <v>0.021</v>
      </c>
      <c r="AF2513" s="27">
        <f>IFNA(VLOOKUP(A2513,'BUSINESS processed'!A2513:J5203,10,0))</f>
        <v>0.312</v>
      </c>
      <c r="AG2513" s="26"/>
      <c r="AH2513" s="26"/>
      <c r="AI2513" s="26"/>
      <c r="AJ2513" s="26"/>
      <c r="AK2513" s="26"/>
      <c r="AL2513" s="26"/>
      <c r="AM2513" s="26"/>
      <c r="AN2513" s="26"/>
      <c r="AO2513" s="26"/>
      <c r="AP2513" s="26"/>
      <c r="AQ2513" s="26"/>
      <c r="AR2513" s="26"/>
      <c r="AS2513" s="26"/>
      <c r="AT2513" s="26"/>
      <c r="AU2513" s="26"/>
      <c r="AV2513" s="26"/>
      <c r="AW2513" s="26"/>
      <c r="AX2513" s="26"/>
      <c r="AY2513" s="26"/>
      <c r="AZ2513" s="26"/>
      <c r="BA2513" s="26"/>
      <c r="BB2513" s="26"/>
      <c r="BC2513" s="26"/>
      <c r="BD2513" s="26"/>
      <c r="BE2513" s="26"/>
      <c r="BF2513" s="26"/>
      <c r="BG2513" s="26"/>
      <c r="BH2513" s="26"/>
    </row>
    <row r="2514">
      <c r="A2514" s="18" t="str">
        <f t="shared" si="1"/>
        <v>The Americas_Paraguay-The Americas_2004</v>
      </c>
      <c r="B2514" s="19" t="s">
        <v>258</v>
      </c>
      <c r="C2514" s="20" t="s">
        <v>289</v>
      </c>
      <c r="D2514" s="21" t="s">
        <v>83</v>
      </c>
      <c r="E2514" s="22">
        <v>8.03387736E9</v>
      </c>
      <c r="F2514" s="22">
        <f t="shared" si="2"/>
        <v>1386.746027</v>
      </c>
      <c r="G2514" s="23">
        <v>0.059</v>
      </c>
      <c r="H2514" s="23">
        <v>82.0</v>
      </c>
      <c r="I2514" s="23">
        <v>0.335</v>
      </c>
      <c r="J2514" s="24">
        <f>IFNA(VLOOKUP(A2514,'ENERGY processed'!$A$2:$H$2692,7,0),"")</f>
        <v>4348</v>
      </c>
      <c r="K2514" s="24">
        <f t="shared" si="3"/>
        <v>0.0007505182684</v>
      </c>
      <c r="L2514" s="24">
        <f>IFNA(VLOOKUP(A2514,'ENERGY processed'!$A$2:$H$2692,8,0),"")</f>
        <v>4353</v>
      </c>
      <c r="M2514" s="24">
        <f t="shared" si="5"/>
        <v>0.0007513813299</v>
      </c>
      <c r="N2514" s="24">
        <f>IFNA(VLOOKUP(A2514,'HUMAN RESOURCES processed'!$A$2:$M$2692,5,0))</f>
        <v>0.026</v>
      </c>
      <c r="O2514" s="24">
        <f>IFNA(VLOOKUP(A2514,'HUMAN RESOURCES processed'!$A$2:$M$2692,6,0))</f>
        <v>0.025</v>
      </c>
      <c r="P2514" s="24">
        <f>IFNA(VLOOKUP(A2514,'HUMAN RESOURCES processed'!$A$2:$M$2692,7,0))</f>
        <v>73</v>
      </c>
      <c r="Q2514" s="24">
        <f>IFNA(VLOOKUP(A2514,'HUMAN RESOURCES processed'!$A$2:$M$2692,8,0))</f>
        <v>69</v>
      </c>
      <c r="R2514" s="24">
        <f t="shared" si="6"/>
        <v>71</v>
      </c>
      <c r="S2514" s="24">
        <f>IFNA(VLOOKUP(A2514,'HUMAN RESOURCES processed'!$A$2:$M$2692,9,0))</f>
        <v>0.363</v>
      </c>
      <c r="T2514" s="24">
        <f>IFNA(VLOOKUP(A2514,'HUMAN RESOURCES processed'!$A$2:$M$2692,10,0))</f>
        <v>0.59</v>
      </c>
      <c r="U2514" s="24">
        <f>IFNA(VLOOKUP(A2514,'HUMAN RESOURCES processed'!$A$2:$M$2692,11,0))</f>
        <v>0.047</v>
      </c>
      <c r="V2514" s="24">
        <f>IFNA(VLOOKUP(A2514,'HUMAN RESOURCES processed'!$A$2:$M$2692,12,0))</f>
        <v>5793330</v>
      </c>
      <c r="W2514" s="24">
        <f>IFNA(VLOOKUP(A2514,'HUMAN RESOURCES processed'!$A$2:$M$2692,13,0))</f>
        <v>0.571</v>
      </c>
      <c r="X2514" s="24">
        <f>IFNA(VLOOKUP(A2514,'TOURISM processed'!$A$2:$F$2692,5,0))</f>
        <v>87000000</v>
      </c>
      <c r="Y2514" s="24">
        <f>IFNA(VLOOKUP(A2514,'TOURISM processed'!$A$2:$F$2692,6,0))</f>
        <v>121000000</v>
      </c>
      <c r="Z2514" s="24">
        <f t="shared" si="7"/>
        <v>20.88608797</v>
      </c>
      <c r="AA2514" s="24">
        <f t="shared" si="1444"/>
        <v>0</v>
      </c>
      <c r="AB2514" s="24">
        <f>IFNA(VLOOKUP(A2514,'BUSINESS processed'!A2514:J5204,6,0))</f>
        <v>74</v>
      </c>
      <c r="AC2514" s="24">
        <f t="shared" si="1446"/>
        <v>0</v>
      </c>
      <c r="AD2514" s="24">
        <f t="shared" si="1447"/>
        <v>0</v>
      </c>
      <c r="AE2514" s="24">
        <f>IFNA(VLOOKUP(A2514,'BUSINESS processed'!A2514:J5204,9,0))</f>
        <v>0.035</v>
      </c>
      <c r="AF2514" s="27">
        <f>IFNA(VLOOKUP(A2514,'BUSINESS processed'!A2514:J5204,10,0))</f>
        <v>0.302</v>
      </c>
      <c r="AG2514" s="26"/>
      <c r="AH2514" s="26"/>
      <c r="AI2514" s="26"/>
      <c r="AJ2514" s="26"/>
      <c r="AK2514" s="26"/>
      <c r="AL2514" s="26"/>
      <c r="AM2514" s="26"/>
      <c r="AN2514" s="26"/>
      <c r="AO2514" s="26"/>
      <c r="AP2514" s="26"/>
      <c r="AQ2514" s="26"/>
      <c r="AR2514" s="26"/>
      <c r="AS2514" s="26"/>
      <c r="AT2514" s="26"/>
      <c r="AU2514" s="26"/>
      <c r="AV2514" s="26"/>
      <c r="AW2514" s="26"/>
      <c r="AX2514" s="26"/>
      <c r="AY2514" s="26"/>
      <c r="AZ2514" s="26"/>
      <c r="BA2514" s="26"/>
      <c r="BB2514" s="26"/>
      <c r="BC2514" s="26"/>
      <c r="BD2514" s="26"/>
      <c r="BE2514" s="26"/>
      <c r="BF2514" s="26"/>
      <c r="BG2514" s="26"/>
      <c r="BH2514" s="26"/>
    </row>
    <row r="2515">
      <c r="A2515" s="18" t="str">
        <f t="shared" si="1"/>
        <v>The Americas_Paraguay-The Americas_2005</v>
      </c>
      <c r="B2515" s="19" t="s">
        <v>258</v>
      </c>
      <c r="C2515" s="20" t="s">
        <v>289</v>
      </c>
      <c r="D2515" s="21" t="s">
        <v>84</v>
      </c>
      <c r="E2515" s="22">
        <v>8.734651406E9</v>
      </c>
      <c r="F2515" s="22">
        <f t="shared" si="2"/>
        <v>1479.403778</v>
      </c>
      <c r="G2515" s="23">
        <v>0.056</v>
      </c>
      <c r="H2515" s="23">
        <v>82.0</v>
      </c>
      <c r="I2515" s="23">
        <v>0.299</v>
      </c>
      <c r="J2515" s="24">
        <f>IF(AND( C2515=C2514,D2515&gt;D2514),J2514,"")</f>
        <v>4348</v>
      </c>
      <c r="K2515" s="24">
        <f t="shared" si="3"/>
        <v>0.0007364286597</v>
      </c>
      <c r="L2515" s="24">
        <f>IF(AND(C2515=C2514,C2515&gt;C2514),C2514,0)</f>
        <v>0</v>
      </c>
      <c r="M2515" s="24">
        <f t="shared" si="5"/>
        <v>0</v>
      </c>
      <c r="N2515" s="24">
        <f>IFNA(VLOOKUP(A2515,'HUMAN RESOURCES processed'!$A$2:$M$2692,5,0))</f>
        <v>0.026</v>
      </c>
      <c r="O2515" s="24">
        <f>IFNA(VLOOKUP(A2515,'HUMAN RESOURCES processed'!$A$2:$M$2692,6,0))</f>
        <v>0.024</v>
      </c>
      <c r="P2515" s="24">
        <f>IFNA(VLOOKUP(A2515,'HUMAN RESOURCES processed'!$A$2:$M$2692,7,0))</f>
        <v>73</v>
      </c>
      <c r="Q2515" s="24">
        <f>IFNA(VLOOKUP(A2515,'HUMAN RESOURCES processed'!$A$2:$M$2692,8,0))</f>
        <v>69</v>
      </c>
      <c r="R2515" s="24">
        <f t="shared" si="6"/>
        <v>71</v>
      </c>
      <c r="S2515" s="24">
        <f>IFNA(VLOOKUP(A2515,'HUMAN RESOURCES processed'!$A$2:$M$2692,9,0))</f>
        <v>0.358</v>
      </c>
      <c r="T2515" s="24">
        <f>IFNA(VLOOKUP(A2515,'HUMAN RESOURCES processed'!$A$2:$M$2692,10,0))</f>
        <v>0.594</v>
      </c>
      <c r="U2515" s="24">
        <f>IFNA(VLOOKUP(A2515,'HUMAN RESOURCES processed'!$A$2:$M$2692,11,0))</f>
        <v>0.048</v>
      </c>
      <c r="V2515" s="24">
        <f>IFNA(VLOOKUP(A2515,'HUMAN RESOURCES processed'!$A$2:$M$2692,12,0))</f>
        <v>5904170</v>
      </c>
      <c r="W2515" s="24">
        <f>IFNA(VLOOKUP(A2515,'HUMAN RESOURCES processed'!$A$2:$M$2692,13,0))</f>
        <v>0.574</v>
      </c>
      <c r="X2515" s="24">
        <f>IFNA(VLOOKUP(A2515,'TOURISM processed'!$A$2:$F$2692,5,0))</f>
        <v>96000000</v>
      </c>
      <c r="Y2515" s="24">
        <f>IFNA(VLOOKUP(A2515,'TOURISM processed'!$A$2:$F$2692,6,0))</f>
        <v>130000000</v>
      </c>
      <c r="Z2515" s="24">
        <f t="shared" si="7"/>
        <v>22.01833619</v>
      </c>
      <c r="AA2515" s="24">
        <f>IFNA(VLOOKUP(A2515,'BUSINESS processed'!A2515:J5205,5,0))</f>
        <v>0.545</v>
      </c>
      <c r="AB2515" s="24">
        <f>IFNA(VLOOKUP(A2515,'BUSINESS processed'!A2515:J5205,6,0))</f>
        <v>74</v>
      </c>
      <c r="AC2515" s="24">
        <f t="shared" si="1446"/>
        <v>0</v>
      </c>
      <c r="AD2515" s="24">
        <f>IFNA(VLOOKUP(A2515,'BUSINESS processed'!A2515:J5205,8,0))</f>
        <v>328</v>
      </c>
      <c r="AE2515" s="24">
        <f>IFNA(VLOOKUP(A2515,'BUSINESS processed'!A2515:J5205,9,0))</f>
        <v>0.079</v>
      </c>
      <c r="AF2515" s="27">
        <f>IFNA(VLOOKUP(A2515,'BUSINESS processed'!A2515:J5205,10,0))</f>
        <v>0.32</v>
      </c>
      <c r="AG2515" s="26"/>
      <c r="AH2515" s="26"/>
      <c r="AI2515" s="26"/>
      <c r="AJ2515" s="26"/>
      <c r="AK2515" s="26"/>
      <c r="AL2515" s="26"/>
      <c r="AM2515" s="26"/>
      <c r="AN2515" s="26"/>
      <c r="AO2515" s="26"/>
      <c r="AP2515" s="26"/>
      <c r="AQ2515" s="26"/>
      <c r="AR2515" s="26"/>
      <c r="AS2515" s="26"/>
      <c r="AT2515" s="26"/>
      <c r="AU2515" s="26"/>
      <c r="AV2515" s="26"/>
      <c r="AW2515" s="26"/>
      <c r="AX2515" s="26"/>
      <c r="AY2515" s="26"/>
      <c r="AZ2515" s="26"/>
      <c r="BA2515" s="26"/>
      <c r="BB2515" s="26"/>
      <c r="BC2515" s="26"/>
      <c r="BD2515" s="26"/>
      <c r="BE2515" s="26"/>
      <c r="BF2515" s="26"/>
      <c r="BG2515" s="26"/>
      <c r="BH2515" s="26"/>
    </row>
    <row r="2516">
      <c r="A2516" s="18" t="str">
        <f t="shared" si="1"/>
        <v>The Americas_Paraguay-The Americas_2006</v>
      </c>
      <c r="B2516" s="19" t="s">
        <v>258</v>
      </c>
      <c r="C2516" s="20" t="s">
        <v>289</v>
      </c>
      <c r="D2516" s="21" t="s">
        <v>85</v>
      </c>
      <c r="E2516" s="22">
        <v>1.0662013273E10</v>
      </c>
      <c r="F2516" s="22">
        <f t="shared" si="2"/>
        <v>1772.635325</v>
      </c>
      <c r="G2516" s="23">
        <v>0.057</v>
      </c>
      <c r="H2516" s="23">
        <v>101.0</v>
      </c>
      <c r="I2516" s="23">
        <v>0.301</v>
      </c>
      <c r="J2516" s="24">
        <f>IFNA(VLOOKUP(A2516,'ENERGY processed'!$A$2:$H$2692,7,0),"")</f>
        <v>3919</v>
      </c>
      <c r="K2516" s="24">
        <f t="shared" si="3"/>
        <v>0.0006515615448</v>
      </c>
      <c r="L2516" s="24">
        <f>IFNA(VLOOKUP(A2516,'ENERGY processed'!$A$2:$H$2692,8,0),"")</f>
        <v>3821</v>
      </c>
      <c r="M2516" s="24">
        <f t="shared" si="5"/>
        <v>0.0006352683498</v>
      </c>
      <c r="N2516" s="24">
        <f>IFNA(VLOOKUP(A2516,'HUMAN RESOURCES processed'!$A$2:$M$2692,5,0))</f>
        <v>0.025</v>
      </c>
      <c r="O2516" s="24">
        <f>IFNA(VLOOKUP(A2516,'HUMAN RESOURCES processed'!$A$2:$M$2692,6,0))</f>
        <v>0.023</v>
      </c>
      <c r="P2516" s="24">
        <f>IFNA(VLOOKUP(A2516,'HUMAN RESOURCES processed'!$A$2:$M$2692,7,0))</f>
        <v>74</v>
      </c>
      <c r="Q2516" s="24">
        <f>IFNA(VLOOKUP(A2516,'HUMAN RESOURCES processed'!$A$2:$M$2692,8,0))</f>
        <v>69</v>
      </c>
      <c r="R2516" s="24">
        <f t="shared" si="6"/>
        <v>71.5</v>
      </c>
      <c r="S2516" s="24">
        <f>IFNA(VLOOKUP(A2516,'HUMAN RESOURCES processed'!$A$2:$M$2692,9,0))</f>
        <v>0.353</v>
      </c>
      <c r="T2516" s="24">
        <f>IFNA(VLOOKUP(A2516,'HUMAN RESOURCES processed'!$A$2:$M$2692,10,0))</f>
        <v>0.598</v>
      </c>
      <c r="U2516" s="24">
        <f>IFNA(VLOOKUP(A2516,'HUMAN RESOURCES processed'!$A$2:$M$2692,11,0))</f>
        <v>0.048</v>
      </c>
      <c r="V2516" s="24">
        <f>IFNA(VLOOKUP(A2516,'HUMAN RESOURCES processed'!$A$2:$M$2692,12,0))</f>
        <v>6014781</v>
      </c>
      <c r="W2516" s="24">
        <f>IFNA(VLOOKUP(A2516,'HUMAN RESOURCES processed'!$A$2:$M$2692,13,0))</f>
        <v>0.576</v>
      </c>
      <c r="X2516" s="24">
        <f>IFNA(VLOOKUP(A2516,'TOURISM processed'!$A$2:$F$2692,5,0))</f>
        <v>112000000</v>
      </c>
      <c r="Y2516" s="24">
        <f>IFNA(VLOOKUP(A2516,'TOURISM processed'!$A$2:$F$2692,6,0))</f>
        <v>144000000</v>
      </c>
      <c r="Z2516" s="24">
        <f t="shared" si="7"/>
        <v>23.94102129</v>
      </c>
      <c r="AA2516" s="24">
        <f>IFNA(VLOOKUP(A2516,'BUSINESS processed'!A2516:J5206,5,0))</f>
        <v>0.448</v>
      </c>
      <c r="AB2516" s="24">
        <f>IFNA(VLOOKUP(A2516,'BUSINESS processed'!A2516:J5206,6,0))</f>
        <v>74</v>
      </c>
      <c r="AC2516" s="24">
        <f t="shared" si="1446"/>
        <v>0</v>
      </c>
      <c r="AD2516" s="24">
        <f>IFNA(VLOOKUP(A2516,'BUSINESS processed'!A2516:J5206,8,0))</f>
        <v>328</v>
      </c>
      <c r="AE2516" s="24">
        <f>IFNA(VLOOKUP(A2516,'BUSINESS processed'!A2516:J5206,9,0))</f>
        <v>0.08</v>
      </c>
      <c r="AF2516" s="27">
        <f>IFNA(VLOOKUP(A2516,'BUSINESS processed'!A2516:J5206,10,0))</f>
        <v>0.537</v>
      </c>
      <c r="AG2516" s="26"/>
      <c r="AH2516" s="26"/>
      <c r="AI2516" s="26"/>
      <c r="AJ2516" s="26"/>
      <c r="AK2516" s="26"/>
      <c r="AL2516" s="26"/>
      <c r="AM2516" s="26"/>
      <c r="AN2516" s="26"/>
      <c r="AO2516" s="26"/>
      <c r="AP2516" s="26"/>
      <c r="AQ2516" s="26"/>
      <c r="AR2516" s="26"/>
      <c r="AS2516" s="26"/>
      <c r="AT2516" s="26"/>
      <c r="AU2516" s="26"/>
      <c r="AV2516" s="26"/>
      <c r="AW2516" s="26"/>
      <c r="AX2516" s="26"/>
      <c r="AY2516" s="26"/>
      <c r="AZ2516" s="26"/>
      <c r="BA2516" s="26"/>
      <c r="BB2516" s="26"/>
      <c r="BC2516" s="26"/>
      <c r="BD2516" s="26"/>
      <c r="BE2516" s="26"/>
      <c r="BF2516" s="26"/>
      <c r="BG2516" s="26"/>
      <c r="BH2516" s="26"/>
    </row>
    <row r="2517">
      <c r="A2517" s="18" t="str">
        <f t="shared" si="1"/>
        <v>The Americas_Paraguay-The Americas_2007</v>
      </c>
      <c r="B2517" s="19" t="s">
        <v>258</v>
      </c>
      <c r="C2517" s="20" t="s">
        <v>289</v>
      </c>
      <c r="D2517" s="21" t="s">
        <v>86</v>
      </c>
      <c r="E2517" s="22">
        <v>1.3794909537E10</v>
      </c>
      <c r="F2517" s="22">
        <f t="shared" si="2"/>
        <v>2252.125336</v>
      </c>
      <c r="G2517" s="23">
        <v>0.06</v>
      </c>
      <c r="H2517" s="23">
        <v>135.0</v>
      </c>
      <c r="I2517" s="23">
        <v>0.25</v>
      </c>
      <c r="J2517" s="24">
        <f>IFNA(VLOOKUP(A2517,'ENERGY processed'!$A$2:$H$2692,7,0),"")</f>
        <v>3943.5</v>
      </c>
      <c r="K2517" s="24">
        <f t="shared" si="3"/>
        <v>0.000643806778</v>
      </c>
      <c r="L2517" s="24">
        <f>IFNA(VLOOKUP(A2517,'ENERGY processed'!$A$2:$H$2692,8,0),"")</f>
        <v>3993.5</v>
      </c>
      <c r="M2517" s="24">
        <f t="shared" si="5"/>
        <v>0.0006519696635</v>
      </c>
      <c r="N2517" s="24">
        <f>IFNA(VLOOKUP(A2517,'HUMAN RESOURCES processed'!$A$2:$M$2692,5,0))</f>
        <v>0.025</v>
      </c>
      <c r="O2517" s="24">
        <f>IFNA(VLOOKUP(A2517,'HUMAN RESOURCES processed'!$A$2:$M$2692,6,0))</f>
        <v>0.023</v>
      </c>
      <c r="P2517" s="24">
        <f>IFNA(VLOOKUP(A2517,'HUMAN RESOURCES processed'!$A$2:$M$2692,7,0))</f>
        <v>74</v>
      </c>
      <c r="Q2517" s="24">
        <f>IFNA(VLOOKUP(A2517,'HUMAN RESOURCES processed'!$A$2:$M$2692,8,0))</f>
        <v>70</v>
      </c>
      <c r="R2517" s="24">
        <f t="shared" si="6"/>
        <v>72</v>
      </c>
      <c r="S2517" s="24">
        <f>IFNA(VLOOKUP(A2517,'HUMAN RESOURCES processed'!$A$2:$M$2692,9,0))</f>
        <v>0.349</v>
      </c>
      <c r="T2517" s="24">
        <f>IFNA(VLOOKUP(A2517,'HUMAN RESOURCES processed'!$A$2:$M$2692,10,0))</f>
        <v>0.602</v>
      </c>
      <c r="U2517" s="24">
        <f>IFNA(VLOOKUP(A2517,'HUMAN RESOURCES processed'!$A$2:$M$2692,11,0))</f>
        <v>0.049</v>
      </c>
      <c r="V2517" s="24">
        <f>IFNA(VLOOKUP(A2517,'HUMAN RESOURCES processed'!$A$2:$M$2692,12,0))</f>
        <v>6125285</v>
      </c>
      <c r="W2517" s="24">
        <f>IFNA(VLOOKUP(A2517,'HUMAN RESOURCES processed'!$A$2:$M$2692,13,0))</f>
        <v>0.578</v>
      </c>
      <c r="X2517" s="24">
        <f>IFNA(VLOOKUP(A2517,'TOURISM processed'!$A$2:$F$2692,5,0))</f>
        <v>121000000</v>
      </c>
      <c r="Y2517" s="24">
        <f>IFNA(VLOOKUP(A2517,'TOURISM processed'!$A$2:$F$2692,6,0))</f>
        <v>184000000</v>
      </c>
      <c r="Z2517" s="24">
        <f t="shared" si="7"/>
        <v>30.03941857</v>
      </c>
      <c r="AA2517" s="24">
        <f>IFNA(VLOOKUP(A2517,'BUSINESS processed'!A2517:J5207,5,0))</f>
        <v>0.351</v>
      </c>
      <c r="AB2517" s="24">
        <f>IFNA(VLOOKUP(A2517,'BUSINESS processed'!A2517:J5207,6,0))</f>
        <v>35</v>
      </c>
      <c r="AC2517" s="24">
        <f t="shared" si="1446"/>
        <v>0</v>
      </c>
      <c r="AD2517" s="24">
        <f>IFNA(VLOOKUP(A2517,'BUSINESS processed'!A2517:J5207,8,0))</f>
        <v>328</v>
      </c>
      <c r="AE2517" s="24">
        <f>IFNA(VLOOKUP(A2517,'BUSINESS processed'!A2517:J5207,9,0))</f>
        <v>0.112</v>
      </c>
      <c r="AF2517" s="27">
        <f>IFNA(VLOOKUP(A2517,'BUSINESS processed'!A2517:J5207,10,0))</f>
        <v>0.766</v>
      </c>
      <c r="AG2517" s="26"/>
      <c r="AH2517" s="26"/>
      <c r="AI2517" s="26"/>
      <c r="AJ2517" s="26"/>
      <c r="AK2517" s="26"/>
      <c r="AL2517" s="26"/>
      <c r="AM2517" s="26"/>
      <c r="AN2517" s="26"/>
      <c r="AO2517" s="26"/>
      <c r="AP2517" s="26"/>
      <c r="AQ2517" s="26"/>
      <c r="AR2517" s="26"/>
      <c r="AS2517" s="26"/>
      <c r="AT2517" s="26"/>
      <c r="AU2517" s="26"/>
      <c r="AV2517" s="26"/>
      <c r="AW2517" s="26"/>
      <c r="AX2517" s="26"/>
      <c r="AY2517" s="26"/>
      <c r="AZ2517" s="26"/>
      <c r="BA2517" s="26"/>
      <c r="BB2517" s="26"/>
      <c r="BC2517" s="26"/>
      <c r="BD2517" s="26"/>
      <c r="BE2517" s="26"/>
      <c r="BF2517" s="26"/>
      <c r="BG2517" s="26"/>
      <c r="BH2517" s="26"/>
    </row>
    <row r="2518">
      <c r="A2518" s="18" t="str">
        <f t="shared" si="1"/>
        <v>The Americas_Paraguay-The Americas_2008</v>
      </c>
      <c r="B2518" s="19" t="s">
        <v>258</v>
      </c>
      <c r="C2518" s="20" t="s">
        <v>289</v>
      </c>
      <c r="D2518" s="21" t="s">
        <v>87</v>
      </c>
      <c r="E2518" s="22">
        <v>1.8504128632E10</v>
      </c>
      <c r="F2518" s="22">
        <f t="shared" si="2"/>
        <v>2967.30497</v>
      </c>
      <c r="G2518" s="23">
        <v>0.056</v>
      </c>
      <c r="H2518" s="23">
        <v>167.0</v>
      </c>
      <c r="I2518" s="23">
        <v>0.258</v>
      </c>
      <c r="J2518" s="24">
        <f>IFNA(VLOOKUP(A2518,'ENERGY processed'!$A$2:$H$2692,7,0),"")</f>
        <v>4225</v>
      </c>
      <c r="K2518" s="24">
        <f t="shared" si="3"/>
        <v>0.0006775170963</v>
      </c>
      <c r="L2518" s="24">
        <f>IFNA(VLOOKUP(A2518,'ENERGY processed'!$A$2:$H$2692,8,0),"")</f>
        <v>4136</v>
      </c>
      <c r="M2518" s="24">
        <f t="shared" si="5"/>
        <v>0.0006632451385</v>
      </c>
      <c r="N2518" s="24">
        <f>IFNA(VLOOKUP(A2518,'HUMAN RESOURCES processed'!$A$2:$M$2692,5,0))</f>
        <v>0.025</v>
      </c>
      <c r="O2518" s="24">
        <f>IFNA(VLOOKUP(A2518,'HUMAN RESOURCES processed'!$A$2:$M$2692,6,0))</f>
        <v>0.022</v>
      </c>
      <c r="P2518" s="24">
        <f>IFNA(VLOOKUP(A2518,'HUMAN RESOURCES processed'!$A$2:$M$2692,7,0))</f>
        <v>74</v>
      </c>
      <c r="Q2518" s="24">
        <f>IFNA(VLOOKUP(A2518,'HUMAN RESOURCES processed'!$A$2:$M$2692,8,0))</f>
        <v>70</v>
      </c>
      <c r="R2518" s="24">
        <f t="shared" si="6"/>
        <v>72</v>
      </c>
      <c r="S2518" s="24">
        <f>IFNA(VLOOKUP(A2518,'HUMAN RESOURCES processed'!$A$2:$M$2692,9,0))</f>
        <v>0.344</v>
      </c>
      <c r="T2518" s="24">
        <f>IFNA(VLOOKUP(A2518,'HUMAN RESOURCES processed'!$A$2:$M$2692,10,0))</f>
        <v>0.606</v>
      </c>
      <c r="U2518" s="24">
        <f>IFNA(VLOOKUP(A2518,'HUMAN RESOURCES processed'!$A$2:$M$2692,11,0))</f>
        <v>0.05</v>
      </c>
      <c r="V2518" s="24">
        <f>IFNA(VLOOKUP(A2518,'HUMAN RESOURCES processed'!$A$2:$M$2692,12,0))</f>
        <v>6236005</v>
      </c>
      <c r="W2518" s="24">
        <f>IFNA(VLOOKUP(A2518,'HUMAN RESOURCES processed'!$A$2:$M$2692,13,0))</f>
        <v>0.58</v>
      </c>
      <c r="X2518" s="24">
        <f>IFNA(VLOOKUP(A2518,'TOURISM processed'!$A$2:$F$2692,5,0))</f>
        <v>128000000</v>
      </c>
      <c r="Y2518" s="24">
        <f>IFNA(VLOOKUP(A2518,'TOURISM processed'!$A$2:$F$2692,6,0))</f>
        <v>208000000</v>
      </c>
      <c r="Z2518" s="24">
        <f t="shared" si="7"/>
        <v>33.35468782</v>
      </c>
      <c r="AA2518" s="24">
        <f>IFNA(VLOOKUP(A2518,'BUSINESS processed'!A2518:J5208,5,0))</f>
        <v>0.35</v>
      </c>
      <c r="AB2518" s="24">
        <f>IFNA(VLOOKUP(A2518,'BUSINESS processed'!A2518:J5208,6,0))</f>
        <v>35</v>
      </c>
      <c r="AC2518" s="24">
        <f t="shared" si="1446"/>
        <v>0</v>
      </c>
      <c r="AD2518" s="24">
        <f>IFNA(VLOOKUP(A2518,'BUSINESS processed'!A2518:J5208,8,0))</f>
        <v>328</v>
      </c>
      <c r="AE2518" s="24">
        <f>IFNA(VLOOKUP(A2518,'BUSINESS processed'!A2518:J5208,9,0))</f>
        <v>0.143</v>
      </c>
      <c r="AF2518" s="27">
        <f>IFNA(VLOOKUP(A2518,'BUSINESS processed'!A2518:J5208,10,0))</f>
        <v>0.929</v>
      </c>
      <c r="AG2518" s="26"/>
      <c r="AH2518" s="26"/>
      <c r="AI2518" s="26"/>
      <c r="AJ2518" s="26"/>
      <c r="AK2518" s="26"/>
      <c r="AL2518" s="26"/>
      <c r="AM2518" s="26"/>
      <c r="AN2518" s="26"/>
      <c r="AO2518" s="26"/>
      <c r="AP2518" s="26"/>
      <c r="AQ2518" s="26"/>
      <c r="AR2518" s="26"/>
      <c r="AS2518" s="26"/>
      <c r="AT2518" s="26"/>
      <c r="AU2518" s="26"/>
      <c r="AV2518" s="26"/>
      <c r="AW2518" s="26"/>
      <c r="AX2518" s="26"/>
      <c r="AY2518" s="26"/>
      <c r="AZ2518" s="26"/>
      <c r="BA2518" s="26"/>
      <c r="BB2518" s="26"/>
      <c r="BC2518" s="26"/>
      <c r="BD2518" s="26"/>
      <c r="BE2518" s="26"/>
      <c r="BF2518" s="26"/>
      <c r="BG2518" s="26"/>
      <c r="BH2518" s="26"/>
    </row>
    <row r="2519">
      <c r="A2519" s="18" t="str">
        <f t="shared" si="1"/>
        <v>The Americas_Paraguay-The Americas_2009</v>
      </c>
      <c r="B2519" s="19" t="s">
        <v>258</v>
      </c>
      <c r="C2519" s="20" t="s">
        <v>289</v>
      </c>
      <c r="D2519" s="21" t="s">
        <v>88</v>
      </c>
      <c r="E2519" s="22">
        <v>1.59299031E10</v>
      </c>
      <c r="F2519" s="22">
        <f t="shared" si="2"/>
        <v>2509.680462</v>
      </c>
      <c r="G2519" s="23">
        <v>0.075</v>
      </c>
      <c r="H2519" s="23">
        <v>187.0</v>
      </c>
      <c r="I2519" s="23">
        <v>0.283</v>
      </c>
      <c r="J2519" s="24">
        <f>IFNA(VLOOKUP(A2519,'ENERGY processed'!$A$2:$H$2692,7,0),"")</f>
        <v>3954</v>
      </c>
      <c r="K2519" s="24">
        <f t="shared" si="3"/>
        <v>0.0006229338926</v>
      </c>
      <c r="L2519" s="24">
        <f>IFNA(VLOOKUP(A2519,'ENERGY processed'!$A$2:$H$2692,8,0),"")</f>
        <v>3832</v>
      </c>
      <c r="M2519" s="24">
        <f t="shared" si="5"/>
        <v>0.0006037133729</v>
      </c>
      <c r="N2519" s="24">
        <f>IFNA(VLOOKUP(A2519,'HUMAN RESOURCES processed'!$A$2:$M$2692,5,0))</f>
        <v>0.025</v>
      </c>
      <c r="O2519" s="24">
        <f>IFNA(VLOOKUP(A2519,'HUMAN RESOURCES processed'!$A$2:$M$2692,6,0))</f>
        <v>0.021</v>
      </c>
      <c r="P2519" s="24">
        <f>IFNA(VLOOKUP(A2519,'HUMAN RESOURCES processed'!$A$2:$M$2692,7,0))</f>
        <v>74</v>
      </c>
      <c r="Q2519" s="24">
        <f>IFNA(VLOOKUP(A2519,'HUMAN RESOURCES processed'!$A$2:$M$2692,8,0))</f>
        <v>70</v>
      </c>
      <c r="R2519" s="24">
        <f t="shared" si="6"/>
        <v>72</v>
      </c>
      <c r="S2519" s="24">
        <f>IFNA(VLOOKUP(A2519,'HUMAN RESOURCES processed'!$A$2:$M$2692,9,0))</f>
        <v>0.34</v>
      </c>
      <c r="T2519" s="24">
        <f>IFNA(VLOOKUP(A2519,'HUMAN RESOURCES processed'!$A$2:$M$2692,10,0))</f>
        <v>0.61</v>
      </c>
      <c r="U2519" s="24">
        <f>IFNA(VLOOKUP(A2519,'HUMAN RESOURCES processed'!$A$2:$M$2692,11,0))</f>
        <v>0.051</v>
      </c>
      <c r="V2519" s="24">
        <f>IFNA(VLOOKUP(A2519,'HUMAN RESOURCES processed'!$A$2:$M$2692,12,0))</f>
        <v>6347383</v>
      </c>
      <c r="W2519" s="24">
        <f>IFNA(VLOOKUP(A2519,'HUMAN RESOURCES processed'!$A$2:$M$2692,13,0))</f>
        <v>0.583</v>
      </c>
      <c r="X2519" s="24">
        <f>IFNA(VLOOKUP(A2519,'TOURISM processed'!$A$2:$F$2692,5,0))</f>
        <v>225000000</v>
      </c>
      <c r="Y2519" s="24">
        <f>IFNA(VLOOKUP(A2519,'TOURISM processed'!$A$2:$F$2692,6,0))</f>
        <v>229000000</v>
      </c>
      <c r="Z2519" s="24">
        <f t="shared" si="7"/>
        <v>36.07786075</v>
      </c>
      <c r="AA2519" s="24">
        <f>IFNA(VLOOKUP(A2519,'BUSINESS processed'!A2519:J5209,5,0))</f>
        <v>0.35</v>
      </c>
      <c r="AB2519" s="24">
        <f>IFNA(VLOOKUP(A2519,'BUSINESS processed'!A2519:J5209,6,0))</f>
        <v>35</v>
      </c>
      <c r="AC2519" s="24">
        <f t="shared" si="1446"/>
        <v>0</v>
      </c>
      <c r="AD2519" s="24">
        <f>IFNA(VLOOKUP(A2519,'BUSINESS processed'!A2519:J5209,8,0))</f>
        <v>328</v>
      </c>
      <c r="AE2519" s="24">
        <f>IFNA(VLOOKUP(A2519,'BUSINESS processed'!A2519:J5209,9,0))</f>
        <v>0.189</v>
      </c>
      <c r="AF2519" s="27">
        <f>IFNA(VLOOKUP(A2519,'BUSINESS processed'!A2519:J5209,10,0))</f>
        <v>0.885</v>
      </c>
      <c r="AG2519" s="26"/>
      <c r="AH2519" s="26"/>
      <c r="AI2519" s="26"/>
      <c r="AJ2519" s="26"/>
      <c r="AK2519" s="26"/>
      <c r="AL2519" s="26"/>
      <c r="AM2519" s="26"/>
      <c r="AN2519" s="26"/>
      <c r="AO2519" s="26"/>
      <c r="AP2519" s="26"/>
      <c r="AQ2519" s="26"/>
      <c r="AR2519" s="26"/>
      <c r="AS2519" s="26"/>
      <c r="AT2519" s="26"/>
      <c r="AU2519" s="26"/>
      <c r="AV2519" s="26"/>
      <c r="AW2519" s="26"/>
      <c r="AX2519" s="26"/>
      <c r="AY2519" s="26"/>
      <c r="AZ2519" s="26"/>
      <c r="BA2519" s="26"/>
      <c r="BB2519" s="26"/>
      <c r="BC2519" s="26"/>
      <c r="BD2519" s="26"/>
      <c r="BE2519" s="26"/>
      <c r="BF2519" s="26"/>
      <c r="BG2519" s="26"/>
      <c r="BH2519" s="26"/>
    </row>
    <row r="2520">
      <c r="A2520" s="18" t="str">
        <f t="shared" si="1"/>
        <v>The Americas_Paraguay-The Americas_2010</v>
      </c>
      <c r="B2520" s="19" t="s">
        <v>258</v>
      </c>
      <c r="C2520" s="20" t="s">
        <v>289</v>
      </c>
      <c r="D2520" s="21" t="s">
        <v>89</v>
      </c>
      <c r="E2520" s="22">
        <v>2.0030529733E10</v>
      </c>
      <c r="F2520" s="22">
        <f t="shared" si="2"/>
        <v>3100.835119</v>
      </c>
      <c r="G2520" s="23">
        <v>0.087</v>
      </c>
      <c r="H2520" s="23">
        <v>271.0</v>
      </c>
      <c r="I2520" s="23">
        <v>0.26</v>
      </c>
      <c r="J2520" s="24">
        <f>IF(AND( C2520=C2519,D2520&gt;D2519),J2519,"")</f>
        <v>3954</v>
      </c>
      <c r="K2520" s="24">
        <f t="shared" si="3"/>
        <v>0.0006121007393</v>
      </c>
      <c r="L2520" s="24">
        <f>IF(AND(C2520=C2519,C2520&gt;C2519),C2519,0)</f>
        <v>0</v>
      </c>
      <c r="M2520" s="24">
        <f t="shared" si="5"/>
        <v>0</v>
      </c>
      <c r="N2520" s="24">
        <f>IFNA(VLOOKUP(A2520,'HUMAN RESOURCES processed'!$A$2:$M$2692,5,0))</f>
        <v>0.024</v>
      </c>
      <c r="O2520" s="24">
        <f>IFNA(VLOOKUP(A2520,'HUMAN RESOURCES processed'!$A$2:$M$2692,6,0))</f>
        <v>0.021</v>
      </c>
      <c r="P2520" s="24">
        <f>IFNA(VLOOKUP(A2520,'HUMAN RESOURCES processed'!$A$2:$M$2692,7,0))</f>
        <v>74</v>
      </c>
      <c r="Q2520" s="24">
        <f>IFNA(VLOOKUP(A2520,'HUMAN RESOURCES processed'!$A$2:$M$2692,8,0))</f>
        <v>70</v>
      </c>
      <c r="R2520" s="24">
        <f t="shared" si="6"/>
        <v>72</v>
      </c>
      <c r="S2520" s="24">
        <f>IFNA(VLOOKUP(A2520,'HUMAN RESOURCES processed'!$A$2:$M$2692,9,0))</f>
        <v>0.335</v>
      </c>
      <c r="T2520" s="24">
        <f>IFNA(VLOOKUP(A2520,'HUMAN RESOURCES processed'!$A$2:$M$2692,10,0))</f>
        <v>0.613</v>
      </c>
      <c r="U2520" s="24">
        <f>IFNA(VLOOKUP(A2520,'HUMAN RESOURCES processed'!$A$2:$M$2692,11,0))</f>
        <v>0.052</v>
      </c>
      <c r="V2520" s="24">
        <f>IFNA(VLOOKUP(A2520,'HUMAN RESOURCES processed'!$A$2:$M$2692,12,0))</f>
        <v>6459721</v>
      </c>
      <c r="W2520" s="24">
        <f>IFNA(VLOOKUP(A2520,'HUMAN RESOURCES processed'!$A$2:$M$2692,13,0))</f>
        <v>0.585</v>
      </c>
      <c r="X2520" s="24">
        <f>IFNA(VLOOKUP(A2520,'TOURISM processed'!$A$2:$F$2692,5,0))</f>
        <v>243000000</v>
      </c>
      <c r="Y2520" s="24">
        <f>IFNA(VLOOKUP(A2520,'TOURISM processed'!$A$2:$F$2692,6,0))</f>
        <v>269000000</v>
      </c>
      <c r="Z2520" s="24">
        <f t="shared" si="7"/>
        <v>41.64266537</v>
      </c>
      <c r="AA2520" s="24">
        <f>IFNA(VLOOKUP(A2520,'BUSINESS processed'!A2520:J5210,5,0))</f>
        <v>0.35</v>
      </c>
      <c r="AB2520" s="24">
        <f>IFNA(VLOOKUP(A2520,'BUSINESS processed'!A2520:J5210,6,0))</f>
        <v>35</v>
      </c>
      <c r="AC2520" s="24">
        <f t="shared" si="1446"/>
        <v>0</v>
      </c>
      <c r="AD2520" s="24">
        <f>IFNA(VLOOKUP(A2520,'BUSINESS processed'!A2520:J5210,8,0))</f>
        <v>311</v>
      </c>
      <c r="AE2520" s="24">
        <f>IFNA(VLOOKUP(A2520,'BUSINESS processed'!A2520:J5210,9,0))</f>
        <v>0.198</v>
      </c>
      <c r="AF2520" s="27">
        <f>IFNA(VLOOKUP(A2520,'BUSINESS processed'!A2520:J5210,10,0))</f>
        <v>0.917</v>
      </c>
      <c r="AG2520" s="26"/>
      <c r="AH2520" s="26"/>
      <c r="AI2520" s="26"/>
      <c r="AJ2520" s="26"/>
      <c r="AK2520" s="26"/>
      <c r="AL2520" s="26"/>
      <c r="AM2520" s="26"/>
      <c r="AN2520" s="26"/>
      <c r="AO2520" s="26"/>
      <c r="AP2520" s="26"/>
      <c r="AQ2520" s="26"/>
      <c r="AR2520" s="26"/>
      <c r="AS2520" s="26"/>
      <c r="AT2520" s="26"/>
      <c r="AU2520" s="26"/>
      <c r="AV2520" s="26"/>
      <c r="AW2520" s="26"/>
      <c r="AX2520" s="26"/>
      <c r="AY2520" s="26"/>
      <c r="AZ2520" s="26"/>
      <c r="BA2520" s="26"/>
      <c r="BB2520" s="26"/>
      <c r="BC2520" s="26"/>
      <c r="BD2520" s="26"/>
      <c r="BE2520" s="26"/>
      <c r="BF2520" s="26"/>
      <c r="BG2520" s="26"/>
      <c r="BH2520" s="26"/>
    </row>
    <row r="2521">
      <c r="A2521" s="18" t="str">
        <f t="shared" si="1"/>
        <v>The Americas_Paraguay-The Americas_2011</v>
      </c>
      <c r="B2521" s="19" t="s">
        <v>258</v>
      </c>
      <c r="C2521" s="20" t="s">
        <v>289</v>
      </c>
      <c r="D2521" s="21" t="s">
        <v>90</v>
      </c>
      <c r="E2521" s="22">
        <v>2.5071193102E10</v>
      </c>
      <c r="F2521" s="22">
        <f t="shared" si="2"/>
        <v>3814.213163</v>
      </c>
      <c r="G2521" s="23">
        <v>0.089</v>
      </c>
      <c r="H2521" s="23">
        <v>352.0</v>
      </c>
      <c r="I2521" s="23">
        <v>0.174</v>
      </c>
      <c r="J2521" s="24">
        <f>IFNA(VLOOKUP(A2521,'ENERGY processed'!$A$2:$H$2692,7,0),"")</f>
        <v>3907.5</v>
      </c>
      <c r="K2521" s="24">
        <f t="shared" si="3"/>
        <v>0.0005944686348</v>
      </c>
      <c r="L2521" s="24">
        <f>IFNA(VLOOKUP(A2521,'ENERGY processed'!$A$2:$H$2692,8,0),"")</f>
        <v>3879.5</v>
      </c>
      <c r="M2521" s="24">
        <f t="shared" si="5"/>
        <v>0.0005902088468</v>
      </c>
      <c r="N2521" s="24">
        <f>IFNA(VLOOKUP(A2521,'HUMAN RESOURCES processed'!$A$2:$M$2692,5,0))</f>
        <v>0.024</v>
      </c>
      <c r="O2521" s="24">
        <f>IFNA(VLOOKUP(A2521,'HUMAN RESOURCES processed'!$A$2:$M$2692,6,0))</f>
        <v>0.02</v>
      </c>
      <c r="P2521" s="24">
        <f>IFNA(VLOOKUP(A2521,'HUMAN RESOURCES processed'!$A$2:$M$2692,7,0))</f>
        <v>74</v>
      </c>
      <c r="Q2521" s="24">
        <f>IFNA(VLOOKUP(A2521,'HUMAN RESOURCES processed'!$A$2:$M$2692,8,0))</f>
        <v>70</v>
      </c>
      <c r="R2521" s="24">
        <f t="shared" si="6"/>
        <v>72</v>
      </c>
      <c r="S2521" s="24">
        <f>IFNA(VLOOKUP(A2521,'HUMAN RESOURCES processed'!$A$2:$M$2692,9,0))</f>
        <v>0.331</v>
      </c>
      <c r="T2521" s="24">
        <f>IFNA(VLOOKUP(A2521,'HUMAN RESOURCES processed'!$A$2:$M$2692,10,0))</f>
        <v>0.616</v>
      </c>
      <c r="U2521" s="24">
        <f>IFNA(VLOOKUP(A2521,'HUMAN RESOURCES processed'!$A$2:$M$2692,11,0))</f>
        <v>0.053</v>
      </c>
      <c r="V2521" s="24">
        <f>IFNA(VLOOKUP(A2521,'HUMAN RESOURCES processed'!$A$2:$M$2692,12,0))</f>
        <v>6573097</v>
      </c>
      <c r="W2521" s="24">
        <f>IFNA(VLOOKUP(A2521,'HUMAN RESOURCES processed'!$A$2:$M$2692,13,0))</f>
        <v>0.587</v>
      </c>
      <c r="X2521" s="24">
        <f>IFNA(VLOOKUP(A2521,'TOURISM processed'!$A$2:$F$2692,5,0))</f>
        <v>281000000</v>
      </c>
      <c r="Y2521" s="24">
        <f>IFNA(VLOOKUP(A2521,'TOURISM processed'!$A$2:$F$2692,6,0))</f>
        <v>309000000</v>
      </c>
      <c r="Z2521" s="24">
        <f t="shared" si="7"/>
        <v>47.00980375</v>
      </c>
      <c r="AA2521" s="24">
        <f>IFNA(VLOOKUP(A2521,'BUSINESS processed'!A2521:J5211,5,0))</f>
        <v>0.35</v>
      </c>
      <c r="AB2521" s="24">
        <f>IFNA(VLOOKUP(A2521,'BUSINESS processed'!A2521:J5211,6,0))</f>
        <v>35</v>
      </c>
      <c r="AC2521" s="24">
        <f t="shared" si="1446"/>
        <v>0</v>
      </c>
      <c r="AD2521" s="24">
        <f>IFNA(VLOOKUP(A2521,'BUSINESS processed'!A2521:J5211,8,0))</f>
        <v>387</v>
      </c>
      <c r="AE2521" s="24">
        <f>IFNA(VLOOKUP(A2521,'BUSINESS processed'!A2521:J5211,9,0))</f>
        <v>0.248</v>
      </c>
      <c r="AF2521" s="27">
        <f>IFNA(VLOOKUP(A2521,'BUSINESS processed'!A2521:J5211,10,0))</f>
        <v>0.993</v>
      </c>
      <c r="AG2521" s="26"/>
      <c r="AH2521" s="26"/>
      <c r="AI2521" s="26"/>
      <c r="AJ2521" s="26"/>
      <c r="AK2521" s="26"/>
      <c r="AL2521" s="26"/>
      <c r="AM2521" s="26"/>
      <c r="AN2521" s="26"/>
      <c r="AO2521" s="26"/>
      <c r="AP2521" s="26"/>
      <c r="AQ2521" s="26"/>
      <c r="AR2521" s="26"/>
      <c r="AS2521" s="26"/>
      <c r="AT2521" s="26"/>
      <c r="AU2521" s="26"/>
      <c r="AV2521" s="26"/>
      <c r="AW2521" s="26"/>
      <c r="AX2521" s="26"/>
      <c r="AY2521" s="26"/>
      <c r="AZ2521" s="26"/>
      <c r="BA2521" s="26"/>
      <c r="BB2521" s="26"/>
      <c r="BC2521" s="26"/>
      <c r="BD2521" s="26"/>
      <c r="BE2521" s="26"/>
      <c r="BF2521" s="26"/>
      <c r="BG2521" s="26"/>
      <c r="BH2521" s="26"/>
    </row>
    <row r="2522">
      <c r="A2522" s="18" t="str">
        <f t="shared" si="1"/>
        <v>The Americas_Paraguay-The Americas_2012</v>
      </c>
      <c r="B2522" s="19" t="s">
        <v>258</v>
      </c>
      <c r="C2522" s="20" t="s">
        <v>289</v>
      </c>
      <c r="D2522" s="21" t="s">
        <v>91</v>
      </c>
      <c r="E2522" s="22">
        <v>2.4611040343E10</v>
      </c>
      <c r="F2522" s="22">
        <f t="shared" si="2"/>
        <v>3680.232059</v>
      </c>
      <c r="G2522" s="23">
        <v>0.103</v>
      </c>
      <c r="H2522" s="23">
        <v>392.0</v>
      </c>
      <c r="I2522" s="23">
        <v>0.172</v>
      </c>
      <c r="J2522" s="24">
        <f>IFNA(VLOOKUP(A2522,'ENERGY processed'!$A$2:$H$2692,7,0),"")</f>
        <v>4076</v>
      </c>
      <c r="K2522" s="24">
        <f t="shared" si="3"/>
        <v>0.0006095079958</v>
      </c>
      <c r="L2522" s="24">
        <f>IFNA(VLOOKUP(A2522,'ENERGY processed'!$A$2:$H$2692,8,0),"")</f>
        <v>3986</v>
      </c>
      <c r="M2522" s="24">
        <f t="shared" si="5"/>
        <v>0.0005960497721</v>
      </c>
      <c r="N2522" s="24">
        <f>IFNA(VLOOKUP(A2522,'HUMAN RESOURCES processed'!$A$2:$M$2692,5,0))</f>
        <v>0.024</v>
      </c>
      <c r="O2522" s="24">
        <f>IFNA(VLOOKUP(A2522,'HUMAN RESOURCES processed'!$A$2:$M$2692,6,0))</f>
        <v>0.019</v>
      </c>
      <c r="P2522" s="24">
        <f>IFNA(VLOOKUP(A2522,'HUMAN RESOURCES processed'!$A$2:$M$2692,7,0))</f>
        <v>74</v>
      </c>
      <c r="Q2522" s="24">
        <f>IFNA(VLOOKUP(A2522,'HUMAN RESOURCES processed'!$A$2:$M$2692,8,0))</f>
        <v>70</v>
      </c>
      <c r="R2522" s="24">
        <f t="shared" si="6"/>
        <v>72</v>
      </c>
      <c r="S2522" s="24">
        <f>IFNA(VLOOKUP(A2522,'HUMAN RESOURCES processed'!$A$2:$M$2692,9,0))</f>
        <v>0.328</v>
      </c>
      <c r="T2522" s="24">
        <f>IFNA(VLOOKUP(A2522,'HUMAN RESOURCES processed'!$A$2:$M$2692,10,0))</f>
        <v>0.619</v>
      </c>
      <c r="U2522" s="24">
        <f>IFNA(VLOOKUP(A2522,'HUMAN RESOURCES processed'!$A$2:$M$2692,11,0))</f>
        <v>0.054</v>
      </c>
      <c r="V2522" s="24">
        <f>IFNA(VLOOKUP(A2522,'HUMAN RESOURCES processed'!$A$2:$M$2692,12,0))</f>
        <v>6687361</v>
      </c>
      <c r="W2522" s="24">
        <f>IFNA(VLOOKUP(A2522,'HUMAN RESOURCES processed'!$A$2:$M$2692,13,0))</f>
        <v>0.589</v>
      </c>
      <c r="X2522" s="24">
        <f>IFNA(VLOOKUP(A2522,'TOURISM processed'!$A$2:$F$2692,5,0))</f>
        <v>265000000</v>
      </c>
      <c r="Y2522" s="24">
        <f>IFNA(VLOOKUP(A2522,'TOURISM processed'!$A$2:$F$2692,6,0))</f>
        <v>341000000</v>
      </c>
      <c r="Z2522" s="24">
        <f t="shared" si="7"/>
        <v>50.99171407</v>
      </c>
      <c r="AA2522" s="24">
        <f>IFNA(VLOOKUP(A2522,'BUSINESS processed'!A2522:J5212,5,0))</f>
        <v>0.35</v>
      </c>
      <c r="AB2522" s="24">
        <f>IFNA(VLOOKUP(A2522,'BUSINESS processed'!A2522:J5212,6,0))</f>
        <v>35</v>
      </c>
      <c r="AC2522" s="24">
        <f>IFNA(VLOOKUP(A2522,'BUSINESS processed'!A2522:J5212,7,0))</f>
        <v>107</v>
      </c>
      <c r="AD2522" s="24">
        <f>IFNA(VLOOKUP(A2522,'BUSINESS processed'!A2522:J5212,8,0))</f>
        <v>387</v>
      </c>
      <c r="AE2522" s="24">
        <f>IFNA(VLOOKUP(A2522,'BUSINESS processed'!A2522:J5212,9,0))</f>
        <v>0.293</v>
      </c>
      <c r="AF2522" s="27">
        <f>IFNA(VLOOKUP(A2522,'BUSINESS processed'!A2522:J5212,10,0))</f>
        <v>1.016</v>
      </c>
      <c r="AG2522" s="26"/>
      <c r="AH2522" s="26"/>
      <c r="AI2522" s="26"/>
      <c r="AJ2522" s="26"/>
      <c r="AK2522" s="26"/>
      <c r="AL2522" s="26"/>
      <c r="AM2522" s="26"/>
      <c r="AN2522" s="26"/>
      <c r="AO2522" s="26"/>
      <c r="AP2522" s="26"/>
      <c r="AQ2522" s="26"/>
      <c r="AR2522" s="26"/>
      <c r="AS2522" s="26"/>
      <c r="AT2522" s="26"/>
      <c r="AU2522" s="26"/>
      <c r="AV2522" s="26"/>
      <c r="AW2522" s="26"/>
      <c r="AX2522" s="26"/>
      <c r="AY2522" s="26"/>
      <c r="AZ2522" s="26"/>
      <c r="BA2522" s="26"/>
      <c r="BB2522" s="26"/>
      <c r="BC2522" s="26"/>
      <c r="BD2522" s="26"/>
      <c r="BE2522" s="26"/>
      <c r="BF2522" s="26"/>
      <c r="BG2522" s="26"/>
      <c r="BH2522" s="26"/>
    </row>
    <row r="2523">
      <c r="A2523" s="18" t="str">
        <f t="shared" si="1"/>
        <v>The Americas_Peru-The Americas_2000</v>
      </c>
      <c r="B2523" s="19" t="s">
        <v>258</v>
      </c>
      <c r="C2523" s="20" t="s">
        <v>290</v>
      </c>
      <c r="D2523" s="21" t="s">
        <v>70</v>
      </c>
      <c r="E2523" s="22">
        <v>5.0681123109E10</v>
      </c>
      <c r="F2523" s="22">
        <f t="shared" si="2"/>
        <v>1949.267968</v>
      </c>
      <c r="G2523" s="23">
        <v>0.047</v>
      </c>
      <c r="H2523" s="23">
        <v>96.0</v>
      </c>
      <c r="I2523" s="23">
        <v>0.3</v>
      </c>
      <c r="J2523" s="24">
        <f>IF(AND( C2523=C2522,D2523&gt;D2522),J2522,0)</f>
        <v>0</v>
      </c>
      <c r="K2523" s="24">
        <f t="shared" si="3"/>
        <v>0</v>
      </c>
      <c r="L2523" s="24">
        <f t="shared" ref="L2523:L2524" si="1448">IF(AND(C2523=C2522,C2523&gt;C2522),C2522,0)</f>
        <v>0</v>
      </c>
      <c r="M2523" s="24">
        <f t="shared" si="5"/>
        <v>0</v>
      </c>
      <c r="N2523" s="24">
        <f>IFNA(VLOOKUP(A2523,'HUMAN RESOURCES processed'!$A$2:$M$2692,5,0))</f>
        <v>0.024</v>
      </c>
      <c r="O2523" s="24">
        <f>IFNA(VLOOKUP(A2523,'HUMAN RESOURCES processed'!$A$2:$M$2692,6,0))</f>
        <v>0.03</v>
      </c>
      <c r="P2523" s="24">
        <f>IFNA(VLOOKUP(A2523,'HUMAN RESOURCES processed'!$A$2:$M$2692,7,0))</f>
        <v>73</v>
      </c>
      <c r="Q2523" s="24">
        <f>IFNA(VLOOKUP(A2523,'HUMAN RESOURCES processed'!$A$2:$M$2692,8,0))</f>
        <v>68</v>
      </c>
      <c r="R2523" s="24">
        <f t="shared" si="6"/>
        <v>70.5</v>
      </c>
      <c r="S2523" s="24">
        <f>IFNA(VLOOKUP(A2523,'HUMAN RESOURCES processed'!$A$2:$M$2692,9,0))</f>
        <v>0.341</v>
      </c>
      <c r="T2523" s="24">
        <f>IFNA(VLOOKUP(A2523,'HUMAN RESOURCES processed'!$A$2:$M$2692,10,0))</f>
        <v>0.611</v>
      </c>
      <c r="U2523" s="24">
        <f>IFNA(VLOOKUP(A2523,'HUMAN RESOURCES processed'!$A$2:$M$2692,11,0))</f>
        <v>0.048</v>
      </c>
      <c r="V2523" s="24">
        <f>IFNA(VLOOKUP(A2523,'HUMAN RESOURCES processed'!$A$2:$M$2692,12,0))</f>
        <v>26000080</v>
      </c>
      <c r="W2523" s="24">
        <f>IFNA(VLOOKUP(A2523,'HUMAN RESOURCES processed'!$A$2:$M$2692,13,0))</f>
        <v>0.73</v>
      </c>
      <c r="X2523" s="24">
        <f>IFNA(VLOOKUP(A2523,'TOURISM processed'!$A$2:$F$2692,5,0))</f>
        <v>861000000</v>
      </c>
      <c r="Y2523" s="24">
        <f>IFNA(VLOOKUP(A2523,'TOURISM processed'!$A$2:$F$2692,6,0))</f>
        <v>641000000</v>
      </c>
      <c r="Z2523" s="24">
        <f t="shared" si="7"/>
        <v>24.6537703</v>
      </c>
      <c r="AA2523" s="24">
        <f t="shared" ref="AA2523:AA2527" si="1449">IF(AND(C2523=C2522,D2523&gt;D2522),AA2522,0)</f>
        <v>0</v>
      </c>
      <c r="AB2523" s="24">
        <f t="shared" ref="AB2523:AB2525" si="1450">IF(AND(C2523=C2522,D2523&gt;D2522),AB2522,0)</f>
        <v>0</v>
      </c>
      <c r="AC2523" s="24">
        <f t="shared" ref="AC2523:AC2534" si="1451">IF(AND(C2523=C2522,D2523&gt;D2522),AC2522,0)</f>
        <v>0</v>
      </c>
      <c r="AD2523" s="24">
        <f t="shared" ref="AD2523:AD2527" si="1452">IF(AND(C2523=C2522,D2523&gt;D2522),AD2522,0)</f>
        <v>0</v>
      </c>
      <c r="AE2523" s="24">
        <f>IFNA(VLOOKUP(A2523,'BUSINESS processed'!A2523:J5213,9,0))</f>
        <v>0.031</v>
      </c>
      <c r="AF2523" s="27">
        <f>IFNA(VLOOKUP(A2523,'BUSINESS processed'!A2523:J5213,10,0))</f>
        <v>0.049</v>
      </c>
      <c r="AG2523" s="26"/>
      <c r="AH2523" s="26"/>
      <c r="AI2523" s="26"/>
      <c r="AJ2523" s="26"/>
      <c r="AK2523" s="26"/>
      <c r="AL2523" s="26"/>
      <c r="AM2523" s="26"/>
      <c r="AN2523" s="26"/>
      <c r="AO2523" s="26"/>
      <c r="AP2523" s="26"/>
      <c r="AQ2523" s="26"/>
      <c r="AR2523" s="26"/>
      <c r="AS2523" s="26"/>
      <c r="AT2523" s="26"/>
      <c r="AU2523" s="26"/>
      <c r="AV2523" s="26"/>
      <c r="AW2523" s="26"/>
      <c r="AX2523" s="26"/>
      <c r="AY2523" s="26"/>
      <c r="AZ2523" s="26"/>
      <c r="BA2523" s="26"/>
      <c r="BB2523" s="26"/>
      <c r="BC2523" s="26"/>
      <c r="BD2523" s="26"/>
      <c r="BE2523" s="26"/>
      <c r="BF2523" s="26"/>
      <c r="BG2523" s="26"/>
      <c r="BH2523" s="26"/>
    </row>
    <row r="2524">
      <c r="A2524" s="18" t="str">
        <f t="shared" si="1"/>
        <v>The Americas_Peru-The Americas_2001</v>
      </c>
      <c r="B2524" s="19" t="s">
        <v>258</v>
      </c>
      <c r="C2524" s="20" t="s">
        <v>290</v>
      </c>
      <c r="D2524" s="21" t="s">
        <v>71</v>
      </c>
      <c r="E2524" s="22">
        <v>5.1295103189E10</v>
      </c>
      <c r="F2524" s="22">
        <f t="shared" si="2"/>
        <v>1945.032871</v>
      </c>
      <c r="G2524" s="23">
        <v>0.047</v>
      </c>
      <c r="H2524" s="23">
        <v>96.0</v>
      </c>
      <c r="I2524" s="23">
        <v>0.25</v>
      </c>
      <c r="J2524" s="24">
        <f>IFNA(VLOOKUP(A2524,'ENERGY processed'!$A$2:$H$2692,7,0),"")</f>
        <v>20582</v>
      </c>
      <c r="K2524" s="24">
        <f t="shared" si="3"/>
        <v>0.0007804383666</v>
      </c>
      <c r="L2524" s="24">
        <f t="shared" si="1448"/>
        <v>0</v>
      </c>
      <c r="M2524" s="24">
        <f t="shared" si="5"/>
        <v>0</v>
      </c>
      <c r="N2524" s="24">
        <f>IFNA(VLOOKUP(A2524,'HUMAN RESOURCES processed'!$A$2:$M$2692,5,0))</f>
        <v>0.024</v>
      </c>
      <c r="O2524" s="24">
        <f>IFNA(VLOOKUP(A2524,'HUMAN RESOURCES processed'!$A$2:$M$2692,6,0))</f>
        <v>0.028</v>
      </c>
      <c r="P2524" s="24">
        <f>IFNA(VLOOKUP(A2524,'HUMAN RESOURCES processed'!$A$2:$M$2692,7,0))</f>
        <v>74</v>
      </c>
      <c r="Q2524" s="24">
        <f>IFNA(VLOOKUP(A2524,'HUMAN RESOURCES processed'!$A$2:$M$2692,8,0))</f>
        <v>68</v>
      </c>
      <c r="R2524" s="24">
        <f t="shared" si="6"/>
        <v>71</v>
      </c>
      <c r="S2524" s="24">
        <f>IFNA(VLOOKUP(A2524,'HUMAN RESOURCES processed'!$A$2:$M$2692,9,0))</f>
        <v>0.337</v>
      </c>
      <c r="T2524" s="24">
        <f>IFNA(VLOOKUP(A2524,'HUMAN RESOURCES processed'!$A$2:$M$2692,10,0))</f>
        <v>0.614</v>
      </c>
      <c r="U2524" s="24">
        <f>IFNA(VLOOKUP(A2524,'HUMAN RESOURCES processed'!$A$2:$M$2692,11,0))</f>
        <v>0.049</v>
      </c>
      <c r="V2524" s="24">
        <f>IFNA(VLOOKUP(A2524,'HUMAN RESOURCES processed'!$A$2:$M$2692,12,0))</f>
        <v>26372358</v>
      </c>
      <c r="W2524" s="24">
        <f>IFNA(VLOOKUP(A2524,'HUMAN RESOURCES processed'!$A$2:$M$2692,13,0))</f>
        <v>0.734</v>
      </c>
      <c r="X2524" s="24">
        <f>IFNA(VLOOKUP(A2524,'TOURISM processed'!$A$2:$F$2692,5,0))</f>
        <v>763000000</v>
      </c>
      <c r="Y2524" s="24">
        <f>IFNA(VLOOKUP(A2524,'TOURISM processed'!$A$2:$F$2692,6,0))</f>
        <v>773000000</v>
      </c>
      <c r="Z2524" s="24">
        <f t="shared" si="7"/>
        <v>29.31099297</v>
      </c>
      <c r="AA2524" s="24">
        <f t="shared" si="1449"/>
        <v>0</v>
      </c>
      <c r="AB2524" s="24">
        <f t="shared" si="1450"/>
        <v>0</v>
      </c>
      <c r="AC2524" s="24">
        <f t="shared" si="1451"/>
        <v>0</v>
      </c>
      <c r="AD2524" s="24">
        <f t="shared" si="1452"/>
        <v>0</v>
      </c>
      <c r="AE2524" s="24">
        <f>IFNA(VLOOKUP(A2524,'BUSINESS processed'!A2524:J5214,9,0))</f>
        <v>0.076</v>
      </c>
      <c r="AF2524" s="27">
        <f>IFNA(VLOOKUP(A2524,'BUSINESS processed'!A2524:J5214,10,0))</f>
        <v>0.068</v>
      </c>
      <c r="AG2524" s="26"/>
      <c r="AH2524" s="26"/>
      <c r="AI2524" s="26"/>
      <c r="AJ2524" s="26"/>
      <c r="AK2524" s="26"/>
      <c r="AL2524" s="26"/>
      <c r="AM2524" s="26"/>
      <c r="AN2524" s="26"/>
      <c r="AO2524" s="26"/>
      <c r="AP2524" s="26"/>
      <c r="AQ2524" s="26"/>
      <c r="AR2524" s="26"/>
      <c r="AS2524" s="26"/>
      <c r="AT2524" s="26"/>
      <c r="AU2524" s="26"/>
      <c r="AV2524" s="26"/>
      <c r="AW2524" s="26"/>
      <c r="AX2524" s="26"/>
      <c r="AY2524" s="26"/>
      <c r="AZ2524" s="26"/>
      <c r="BA2524" s="26"/>
      <c r="BB2524" s="26"/>
      <c r="BC2524" s="26"/>
      <c r="BD2524" s="26"/>
      <c r="BE2524" s="26"/>
      <c r="BF2524" s="26"/>
      <c r="BG2524" s="26"/>
      <c r="BH2524" s="26"/>
    </row>
    <row r="2525">
      <c r="A2525" s="18" t="str">
        <f t="shared" si="1"/>
        <v>The Americas_Peru-The Americas_2002</v>
      </c>
      <c r="B2525" s="19" t="s">
        <v>258</v>
      </c>
      <c r="C2525" s="20" t="s">
        <v>290</v>
      </c>
      <c r="D2525" s="21" t="s">
        <v>72</v>
      </c>
      <c r="E2525" s="22">
        <v>5.39927551E10</v>
      </c>
      <c r="F2525" s="22">
        <f t="shared" si="2"/>
        <v>2019.937857</v>
      </c>
      <c r="G2525" s="23">
        <v>0.048</v>
      </c>
      <c r="H2525" s="23">
        <v>102.0</v>
      </c>
      <c r="I2525" s="23">
        <v>0.208</v>
      </c>
      <c r="J2525" s="24">
        <f>IFNA(VLOOKUP(A2525,'ENERGY processed'!$A$2:$H$2692,7,0),"")</f>
        <v>19207</v>
      </c>
      <c r="K2525" s="24">
        <f t="shared" si="3"/>
        <v>0.0007185583759</v>
      </c>
      <c r="L2525" s="24">
        <f>IFNA(VLOOKUP(A2525,'ENERGY processed'!$A$2:$H$2692,8,0),"")</f>
        <v>57579</v>
      </c>
      <c r="M2525" s="24">
        <f t="shared" si="5"/>
        <v>0.002154103854</v>
      </c>
      <c r="N2525" s="24">
        <f>IFNA(VLOOKUP(A2525,'HUMAN RESOURCES processed'!$A$2:$M$2692,5,0))</f>
        <v>0.023</v>
      </c>
      <c r="O2525" s="24">
        <f>IFNA(VLOOKUP(A2525,'HUMAN RESOURCES processed'!$A$2:$M$2692,6,0))</f>
        <v>0.026</v>
      </c>
      <c r="P2525" s="24">
        <f>IFNA(VLOOKUP(A2525,'HUMAN RESOURCES processed'!$A$2:$M$2692,7,0))</f>
        <v>74</v>
      </c>
      <c r="Q2525" s="24">
        <f>IFNA(VLOOKUP(A2525,'HUMAN RESOURCES processed'!$A$2:$M$2692,8,0))</f>
        <v>69</v>
      </c>
      <c r="R2525" s="24">
        <f t="shared" si="6"/>
        <v>71.5</v>
      </c>
      <c r="S2525" s="24">
        <f>IFNA(VLOOKUP(A2525,'HUMAN RESOURCES processed'!$A$2:$M$2692,9,0))</f>
        <v>0.333</v>
      </c>
      <c r="T2525" s="24">
        <f>IFNA(VLOOKUP(A2525,'HUMAN RESOURCES processed'!$A$2:$M$2692,10,0))</f>
        <v>0.617</v>
      </c>
      <c r="U2525" s="24">
        <f>IFNA(VLOOKUP(A2525,'HUMAN RESOURCES processed'!$A$2:$M$2692,11,0))</f>
        <v>0.051</v>
      </c>
      <c r="V2525" s="24">
        <f>IFNA(VLOOKUP(A2525,'HUMAN RESOURCES processed'!$A$2:$M$2692,12,0))</f>
        <v>26729909</v>
      </c>
      <c r="W2525" s="24">
        <f>IFNA(VLOOKUP(A2525,'HUMAN RESOURCES processed'!$A$2:$M$2692,13,0))</f>
        <v>0.739</v>
      </c>
      <c r="X2525" s="24">
        <f>IFNA(VLOOKUP(A2525,'TOURISM processed'!$A$2:$F$2692,5,0))</f>
        <v>836000000</v>
      </c>
      <c r="Y2525" s="24">
        <f>IFNA(VLOOKUP(A2525,'TOURISM processed'!$A$2:$F$2692,6,0))</f>
        <v>806000000</v>
      </c>
      <c r="Z2525" s="24">
        <f t="shared" si="7"/>
        <v>30.15348836</v>
      </c>
      <c r="AA2525" s="24">
        <f t="shared" si="1449"/>
        <v>0</v>
      </c>
      <c r="AB2525" s="24">
        <f t="shared" si="1450"/>
        <v>0</v>
      </c>
      <c r="AC2525" s="24">
        <f t="shared" si="1451"/>
        <v>0</v>
      </c>
      <c r="AD2525" s="24">
        <f t="shared" si="1452"/>
        <v>0</v>
      </c>
      <c r="AE2525" s="24">
        <f>IFNA(VLOOKUP(A2525,'BUSINESS processed'!A2525:J5215,9,0))</f>
        <v>0.09</v>
      </c>
      <c r="AF2525" s="27">
        <f>IFNA(VLOOKUP(A2525,'BUSINESS processed'!A2525:J5215,10,0))</f>
        <v>0.086</v>
      </c>
      <c r="AG2525" s="26"/>
      <c r="AH2525" s="26"/>
      <c r="AI2525" s="26"/>
      <c r="AJ2525" s="26"/>
      <c r="AK2525" s="26"/>
      <c r="AL2525" s="26"/>
      <c r="AM2525" s="26"/>
      <c r="AN2525" s="26"/>
      <c r="AO2525" s="26"/>
      <c r="AP2525" s="26"/>
      <c r="AQ2525" s="26"/>
      <c r="AR2525" s="26"/>
      <c r="AS2525" s="26"/>
      <c r="AT2525" s="26"/>
      <c r="AU2525" s="26"/>
      <c r="AV2525" s="26"/>
      <c r="AW2525" s="26"/>
      <c r="AX2525" s="26"/>
      <c r="AY2525" s="26"/>
      <c r="AZ2525" s="26"/>
      <c r="BA2525" s="26"/>
      <c r="BB2525" s="26"/>
      <c r="BC2525" s="26"/>
      <c r="BD2525" s="26"/>
      <c r="BE2525" s="26"/>
      <c r="BF2525" s="26"/>
      <c r="BG2525" s="26"/>
      <c r="BH2525" s="26"/>
    </row>
    <row r="2526">
      <c r="A2526" s="18" t="str">
        <f t="shared" si="1"/>
        <v>The Americas_Peru-The Americas_2003</v>
      </c>
      <c r="B2526" s="19" t="s">
        <v>258</v>
      </c>
      <c r="C2526" s="20" t="s">
        <v>290</v>
      </c>
      <c r="D2526" s="21" t="s">
        <v>74</v>
      </c>
      <c r="E2526" s="22">
        <v>5.7840001637E10</v>
      </c>
      <c r="F2526" s="22">
        <f t="shared" si="2"/>
        <v>2136.419609</v>
      </c>
      <c r="G2526" s="23">
        <v>0.045</v>
      </c>
      <c r="H2526" s="23">
        <v>102.0</v>
      </c>
      <c r="I2526" s="23">
        <v>0.21</v>
      </c>
      <c r="J2526" s="24">
        <f>IFNA(VLOOKUP(A2526,'ENERGY processed'!$A$2:$H$2692,7,0),"")</f>
        <v>17200</v>
      </c>
      <c r="K2526" s="24">
        <f t="shared" si="3"/>
        <v>0.000635311484</v>
      </c>
      <c r="L2526" s="24">
        <f>IFNA(VLOOKUP(A2526,'ENERGY processed'!$A$2:$H$2692,8,0),"")</f>
        <v>47356</v>
      </c>
      <c r="M2526" s="24">
        <f t="shared" si="5"/>
        <v>0.001749175037</v>
      </c>
      <c r="N2526" s="24">
        <f>IFNA(VLOOKUP(A2526,'HUMAN RESOURCES processed'!$A$2:$M$2692,5,0))</f>
        <v>0.023</v>
      </c>
      <c r="O2526" s="24">
        <f>IFNA(VLOOKUP(A2526,'HUMAN RESOURCES processed'!$A$2:$M$2692,6,0))</f>
        <v>0.025</v>
      </c>
      <c r="P2526" s="24">
        <f>IFNA(VLOOKUP(A2526,'HUMAN RESOURCES processed'!$A$2:$M$2692,7,0))</f>
        <v>74</v>
      </c>
      <c r="Q2526" s="24">
        <f>IFNA(VLOOKUP(A2526,'HUMAN RESOURCES processed'!$A$2:$M$2692,8,0))</f>
        <v>69</v>
      </c>
      <c r="R2526" s="24">
        <f t="shared" si="6"/>
        <v>71.5</v>
      </c>
      <c r="S2526" s="24">
        <f>IFNA(VLOOKUP(A2526,'HUMAN RESOURCES processed'!$A$2:$M$2692,9,0))</f>
        <v>0.328</v>
      </c>
      <c r="T2526" s="24">
        <f>IFNA(VLOOKUP(A2526,'HUMAN RESOURCES processed'!$A$2:$M$2692,10,0))</f>
        <v>0.62</v>
      </c>
      <c r="U2526" s="24">
        <f>IFNA(VLOOKUP(A2526,'HUMAN RESOURCES processed'!$A$2:$M$2692,11,0))</f>
        <v>0.052</v>
      </c>
      <c r="V2526" s="24">
        <f>IFNA(VLOOKUP(A2526,'HUMAN RESOURCES processed'!$A$2:$M$2692,12,0))</f>
        <v>27073334</v>
      </c>
      <c r="W2526" s="24">
        <f>IFNA(VLOOKUP(A2526,'HUMAN RESOURCES processed'!$A$2:$M$2692,13,0))</f>
        <v>0.742</v>
      </c>
      <c r="X2526" s="24">
        <f>IFNA(VLOOKUP(A2526,'TOURISM processed'!$A$2:$F$2692,5,0))</f>
        <v>1023000000</v>
      </c>
      <c r="Y2526" s="24">
        <f>IFNA(VLOOKUP(A2526,'TOURISM processed'!$A$2:$F$2692,6,0))</f>
        <v>847000000</v>
      </c>
      <c r="Z2526" s="24">
        <f t="shared" si="7"/>
        <v>31.28539691</v>
      </c>
      <c r="AA2526" s="24">
        <f t="shared" si="1449"/>
        <v>0</v>
      </c>
      <c r="AB2526" s="24">
        <f>IFNA(VLOOKUP(A2526,'BUSINESS processed'!A2526:J5216,6,0))</f>
        <v>98</v>
      </c>
      <c r="AC2526" s="24">
        <f t="shared" si="1451"/>
        <v>0</v>
      </c>
      <c r="AD2526" s="24">
        <f t="shared" si="1452"/>
        <v>0</v>
      </c>
      <c r="AE2526" s="24">
        <f>IFNA(VLOOKUP(A2526,'BUSINESS processed'!A2526:J5216,9,0))</f>
        <v>0.116</v>
      </c>
      <c r="AF2526" s="27">
        <f>IFNA(VLOOKUP(A2526,'BUSINESS processed'!A2526:J5216,10,0))</f>
        <v>0.108</v>
      </c>
      <c r="AG2526" s="26"/>
      <c r="AH2526" s="26"/>
      <c r="AI2526" s="26"/>
      <c r="AJ2526" s="26"/>
      <c r="AK2526" s="26"/>
      <c r="AL2526" s="26"/>
      <c r="AM2526" s="26"/>
      <c r="AN2526" s="26"/>
      <c r="AO2526" s="26"/>
      <c r="AP2526" s="26"/>
      <c r="AQ2526" s="26"/>
      <c r="AR2526" s="26"/>
      <c r="AS2526" s="26"/>
      <c r="AT2526" s="26"/>
      <c r="AU2526" s="26"/>
      <c r="AV2526" s="26"/>
      <c r="AW2526" s="26"/>
      <c r="AX2526" s="26"/>
      <c r="AY2526" s="26"/>
      <c r="AZ2526" s="26"/>
      <c r="BA2526" s="26"/>
      <c r="BB2526" s="26"/>
      <c r="BC2526" s="26"/>
      <c r="BD2526" s="26"/>
      <c r="BE2526" s="26"/>
      <c r="BF2526" s="26"/>
      <c r="BG2526" s="26"/>
      <c r="BH2526" s="26"/>
    </row>
    <row r="2527">
      <c r="A2527" s="18" t="str">
        <f t="shared" si="1"/>
        <v>The Americas_Peru-The Americas_2004</v>
      </c>
      <c r="B2527" s="19" t="s">
        <v>258</v>
      </c>
      <c r="C2527" s="20" t="s">
        <v>290</v>
      </c>
      <c r="D2527" s="21" t="s">
        <v>83</v>
      </c>
      <c r="E2527" s="22">
        <v>6.5702520516E10</v>
      </c>
      <c r="F2527" s="22">
        <f t="shared" si="2"/>
        <v>2397.565762</v>
      </c>
      <c r="G2527" s="23">
        <v>0.044</v>
      </c>
      <c r="H2527" s="23">
        <v>111.0</v>
      </c>
      <c r="I2527" s="23">
        <v>0.247</v>
      </c>
      <c r="J2527" s="24">
        <f>IFNA(VLOOKUP(A2527,'ENERGY processed'!$A$2:$H$2692,7,0),"")</f>
        <v>15044</v>
      </c>
      <c r="K2527" s="24">
        <f t="shared" si="3"/>
        <v>0.0005489740582</v>
      </c>
      <c r="L2527" s="24">
        <f>IFNA(VLOOKUP(A2527,'ENERGY processed'!$A$2:$H$2692,8,0),"")</f>
        <v>41279</v>
      </c>
      <c r="M2527" s="24">
        <f t="shared" si="5"/>
        <v>0.001506321467</v>
      </c>
      <c r="N2527" s="24">
        <f>IFNA(VLOOKUP(A2527,'HUMAN RESOURCES processed'!$A$2:$M$2692,5,0))</f>
        <v>0.022</v>
      </c>
      <c r="O2527" s="24">
        <f>IFNA(VLOOKUP(A2527,'HUMAN RESOURCES processed'!$A$2:$M$2692,6,0))</f>
        <v>0.023</v>
      </c>
      <c r="P2527" s="24">
        <f>IFNA(VLOOKUP(A2527,'HUMAN RESOURCES processed'!$A$2:$M$2692,7,0))</f>
        <v>75</v>
      </c>
      <c r="Q2527" s="24">
        <f>IFNA(VLOOKUP(A2527,'HUMAN RESOURCES processed'!$A$2:$M$2692,8,0))</f>
        <v>69</v>
      </c>
      <c r="R2527" s="24">
        <f t="shared" si="6"/>
        <v>72</v>
      </c>
      <c r="S2527" s="24">
        <f>IFNA(VLOOKUP(A2527,'HUMAN RESOURCES processed'!$A$2:$M$2692,9,0))</f>
        <v>0.324</v>
      </c>
      <c r="T2527" s="24">
        <f>IFNA(VLOOKUP(A2527,'HUMAN RESOURCES processed'!$A$2:$M$2692,10,0))</f>
        <v>0.623</v>
      </c>
      <c r="U2527" s="24">
        <f>IFNA(VLOOKUP(A2527,'HUMAN RESOURCES processed'!$A$2:$M$2692,11,0))</f>
        <v>0.053</v>
      </c>
      <c r="V2527" s="24">
        <f>IFNA(VLOOKUP(A2527,'HUMAN RESOURCES processed'!$A$2:$M$2692,12,0))</f>
        <v>27403845</v>
      </c>
      <c r="W2527" s="24">
        <f>IFNA(VLOOKUP(A2527,'HUMAN RESOURCES processed'!$A$2:$M$2692,13,0))</f>
        <v>0.746</v>
      </c>
      <c r="X2527" s="24">
        <f>IFNA(VLOOKUP(A2527,'TOURISM processed'!$A$2:$F$2692,5,0))</f>
        <v>1232000000</v>
      </c>
      <c r="Y2527" s="24">
        <f>IFNA(VLOOKUP(A2527,'TOURISM processed'!$A$2:$F$2692,6,0))</f>
        <v>852000000</v>
      </c>
      <c r="Z2527" s="24">
        <f t="shared" si="7"/>
        <v>31.09052762</v>
      </c>
      <c r="AA2527" s="24">
        <f t="shared" si="1449"/>
        <v>0</v>
      </c>
      <c r="AB2527" s="24">
        <f>IFNA(VLOOKUP(A2527,'BUSINESS processed'!A2527:J5217,6,0))</f>
        <v>98</v>
      </c>
      <c r="AC2527" s="24">
        <f t="shared" si="1451"/>
        <v>0</v>
      </c>
      <c r="AD2527" s="24">
        <f t="shared" si="1452"/>
        <v>0</v>
      </c>
      <c r="AE2527" s="24">
        <f>IFNA(VLOOKUP(A2527,'BUSINESS processed'!A2527:J5217,9,0))</f>
        <v>0.141</v>
      </c>
      <c r="AF2527" s="27">
        <f>IFNA(VLOOKUP(A2527,'BUSINESS processed'!A2527:J5217,10,0))</f>
        <v>0.149</v>
      </c>
      <c r="AG2527" s="26"/>
      <c r="AH2527" s="26"/>
      <c r="AI2527" s="26"/>
      <c r="AJ2527" s="26"/>
      <c r="AK2527" s="26"/>
      <c r="AL2527" s="26"/>
      <c r="AM2527" s="26"/>
      <c r="AN2527" s="26"/>
      <c r="AO2527" s="26"/>
      <c r="AP2527" s="26"/>
      <c r="AQ2527" s="26"/>
      <c r="AR2527" s="26"/>
      <c r="AS2527" s="26"/>
      <c r="AT2527" s="26"/>
      <c r="AU2527" s="26"/>
      <c r="AV2527" s="26"/>
      <c r="AW2527" s="26"/>
      <c r="AX2527" s="26"/>
      <c r="AY2527" s="26"/>
      <c r="AZ2527" s="26"/>
      <c r="BA2527" s="26"/>
      <c r="BB2527" s="26"/>
      <c r="BC2527" s="26"/>
      <c r="BD2527" s="26"/>
      <c r="BE2527" s="26"/>
      <c r="BF2527" s="26"/>
      <c r="BG2527" s="26"/>
      <c r="BH2527" s="26"/>
    </row>
    <row r="2528">
      <c r="A2528" s="18" t="str">
        <f t="shared" si="1"/>
        <v>The Americas_Peru-The Americas_2005</v>
      </c>
      <c r="B2528" s="19" t="s">
        <v>258</v>
      </c>
      <c r="C2528" s="20" t="s">
        <v>290</v>
      </c>
      <c r="D2528" s="21" t="s">
        <v>84</v>
      </c>
      <c r="E2528" s="22">
        <v>7.4147754854E10</v>
      </c>
      <c r="F2528" s="22">
        <f t="shared" si="2"/>
        <v>2674.566364</v>
      </c>
      <c r="G2528" s="23">
        <v>0.045</v>
      </c>
      <c r="H2528" s="23">
        <v>128.0</v>
      </c>
      <c r="I2528" s="23">
        <v>0.255</v>
      </c>
      <c r="J2528" s="24">
        <f>IF(AND( C2528=C2527,D2528&gt;D2527),J2527,"")</f>
        <v>15044</v>
      </c>
      <c r="K2528" s="24">
        <f t="shared" si="3"/>
        <v>0.0005426486136</v>
      </c>
      <c r="L2528" s="24">
        <f>IF(AND(C2528=C2527,C2528&gt;C2527),C2527,0)</f>
        <v>0</v>
      </c>
      <c r="M2528" s="24">
        <f t="shared" si="5"/>
        <v>0</v>
      </c>
      <c r="N2528" s="24">
        <f>IFNA(VLOOKUP(A2528,'HUMAN RESOURCES processed'!$A$2:$M$2692,5,0))</f>
        <v>0.022</v>
      </c>
      <c r="O2528" s="24">
        <f>IFNA(VLOOKUP(A2528,'HUMAN RESOURCES processed'!$A$2:$M$2692,6,0))</f>
        <v>0.022</v>
      </c>
      <c r="P2528" s="24">
        <f>IFNA(VLOOKUP(A2528,'HUMAN RESOURCES processed'!$A$2:$M$2692,7,0))</f>
        <v>75</v>
      </c>
      <c r="Q2528" s="24">
        <f>IFNA(VLOOKUP(A2528,'HUMAN RESOURCES processed'!$A$2:$M$2692,8,0))</f>
        <v>70</v>
      </c>
      <c r="R2528" s="24">
        <f t="shared" si="6"/>
        <v>72.5</v>
      </c>
      <c r="S2528" s="24">
        <f>IFNA(VLOOKUP(A2528,'HUMAN RESOURCES processed'!$A$2:$M$2692,9,0))</f>
        <v>0.32</v>
      </c>
      <c r="T2528" s="24">
        <f>IFNA(VLOOKUP(A2528,'HUMAN RESOURCES processed'!$A$2:$M$2692,10,0))</f>
        <v>0.626</v>
      </c>
      <c r="U2528" s="24">
        <f>IFNA(VLOOKUP(A2528,'HUMAN RESOURCES processed'!$A$2:$M$2692,11,0))</f>
        <v>0.054</v>
      </c>
      <c r="V2528" s="24">
        <f>IFNA(VLOOKUP(A2528,'HUMAN RESOURCES processed'!$A$2:$M$2692,12,0))</f>
        <v>27723281</v>
      </c>
      <c r="W2528" s="24">
        <f>IFNA(VLOOKUP(A2528,'HUMAN RESOURCES processed'!$A$2:$M$2692,13,0))</f>
        <v>0.75</v>
      </c>
      <c r="X2528" s="24">
        <f>IFNA(VLOOKUP(A2528,'TOURISM processed'!$A$2:$F$2692,5,0))</f>
        <v>1438000000</v>
      </c>
      <c r="Y2528" s="24">
        <f>IFNA(VLOOKUP(A2528,'TOURISM processed'!$A$2:$F$2692,6,0))</f>
        <v>970000000</v>
      </c>
      <c r="Z2528" s="24">
        <f t="shared" si="7"/>
        <v>34.98864366</v>
      </c>
      <c r="AA2528" s="24">
        <f>IFNA(VLOOKUP(A2528,'BUSINESS processed'!A2528:J5218,5,0))</f>
        <v>0.384</v>
      </c>
      <c r="AB2528" s="24">
        <f>IFNA(VLOOKUP(A2528,'BUSINESS processed'!A2528:J5218,6,0))</f>
        <v>102</v>
      </c>
      <c r="AC2528" s="24">
        <f t="shared" si="1451"/>
        <v>0</v>
      </c>
      <c r="AD2528" s="24">
        <f>IFNA(VLOOKUP(A2528,'BUSINESS processed'!A2528:J5218,8,0))</f>
        <v>424</v>
      </c>
      <c r="AE2528" s="24">
        <f>IFNA(VLOOKUP(A2528,'BUSINESS processed'!A2528:J5218,9,0))</f>
        <v>0.171</v>
      </c>
      <c r="AF2528" s="27">
        <f>IFNA(VLOOKUP(A2528,'BUSINESS processed'!A2528:J5218,10,0))</f>
        <v>0.201</v>
      </c>
      <c r="AG2528" s="26"/>
      <c r="AH2528" s="26"/>
      <c r="AI2528" s="26"/>
      <c r="AJ2528" s="26"/>
      <c r="AK2528" s="26"/>
      <c r="AL2528" s="26"/>
      <c r="AM2528" s="26"/>
      <c r="AN2528" s="26"/>
      <c r="AO2528" s="26"/>
      <c r="AP2528" s="26"/>
      <c r="AQ2528" s="26"/>
      <c r="AR2528" s="26"/>
      <c r="AS2528" s="26"/>
      <c r="AT2528" s="26"/>
      <c r="AU2528" s="26"/>
      <c r="AV2528" s="26"/>
      <c r="AW2528" s="26"/>
      <c r="AX2528" s="26"/>
      <c r="AY2528" s="26"/>
      <c r="AZ2528" s="26"/>
      <c r="BA2528" s="26"/>
      <c r="BB2528" s="26"/>
      <c r="BC2528" s="26"/>
      <c r="BD2528" s="26"/>
      <c r="BE2528" s="26"/>
      <c r="BF2528" s="26"/>
      <c r="BG2528" s="26"/>
      <c r="BH2528" s="26"/>
    </row>
    <row r="2529">
      <c r="A2529" s="18" t="str">
        <f t="shared" si="1"/>
        <v>The Americas_Peru-The Americas_2006</v>
      </c>
      <c r="B2529" s="19" t="s">
        <v>258</v>
      </c>
      <c r="C2529" s="20" t="s">
        <v>290</v>
      </c>
      <c r="D2529" s="21" t="s">
        <v>85</v>
      </c>
      <c r="E2529" s="22">
        <v>8.755412844E10</v>
      </c>
      <c r="F2529" s="22">
        <f t="shared" si="2"/>
        <v>3123.509792</v>
      </c>
      <c r="G2529" s="23">
        <v>0.045</v>
      </c>
      <c r="H2529" s="23">
        <v>149.0</v>
      </c>
      <c r="I2529" s="23">
        <v>0.239</v>
      </c>
      <c r="J2529" s="24">
        <f>IFNA(VLOOKUP(A2529,'ENERGY processed'!$A$2:$H$2692,7,0),"")</f>
        <v>11795</v>
      </c>
      <c r="K2529" s="24">
        <f t="shared" si="3"/>
        <v>0.0004207888155</v>
      </c>
      <c r="L2529" s="24">
        <f>IFNA(VLOOKUP(A2529,'ENERGY processed'!$A$2:$H$2692,8,0),"")</f>
        <v>27165</v>
      </c>
      <c r="M2529" s="24">
        <f t="shared" si="5"/>
        <v>0.0009691164198</v>
      </c>
      <c r="N2529" s="24">
        <f>IFNA(VLOOKUP(A2529,'HUMAN RESOURCES processed'!$A$2:$M$2692,5,0))</f>
        <v>0.022</v>
      </c>
      <c r="O2529" s="24">
        <f>IFNA(VLOOKUP(A2529,'HUMAN RESOURCES processed'!$A$2:$M$2692,6,0))</f>
        <v>0.02</v>
      </c>
      <c r="P2529" s="24">
        <f>IFNA(VLOOKUP(A2529,'HUMAN RESOURCES processed'!$A$2:$M$2692,7,0))</f>
        <v>75</v>
      </c>
      <c r="Q2529" s="24">
        <f>IFNA(VLOOKUP(A2529,'HUMAN RESOURCES processed'!$A$2:$M$2692,8,0))</f>
        <v>70</v>
      </c>
      <c r="R2529" s="24">
        <f t="shared" si="6"/>
        <v>72.5</v>
      </c>
      <c r="S2529" s="24">
        <f>IFNA(VLOOKUP(A2529,'HUMAN RESOURCES processed'!$A$2:$M$2692,9,0))</f>
        <v>0.316</v>
      </c>
      <c r="T2529" s="24">
        <f>IFNA(VLOOKUP(A2529,'HUMAN RESOURCES processed'!$A$2:$M$2692,10,0))</f>
        <v>0.629</v>
      </c>
      <c r="U2529" s="24">
        <f>IFNA(VLOOKUP(A2529,'HUMAN RESOURCES processed'!$A$2:$M$2692,11,0))</f>
        <v>0.055</v>
      </c>
      <c r="V2529" s="24">
        <f>IFNA(VLOOKUP(A2529,'HUMAN RESOURCES processed'!$A$2:$M$2692,12,0))</f>
        <v>28030688</v>
      </c>
      <c r="W2529" s="24">
        <f>IFNA(VLOOKUP(A2529,'HUMAN RESOURCES processed'!$A$2:$M$2692,13,0))</f>
        <v>0.754</v>
      </c>
      <c r="X2529" s="24">
        <f>IFNA(VLOOKUP(A2529,'TOURISM processed'!$A$2:$F$2692,5,0))</f>
        <v>1775000000</v>
      </c>
      <c r="Y2529" s="24">
        <f>IFNA(VLOOKUP(A2529,'TOURISM processed'!$A$2:$F$2692,6,0))</f>
        <v>1047000000</v>
      </c>
      <c r="Z2529" s="24">
        <f t="shared" si="7"/>
        <v>37.35191944</v>
      </c>
      <c r="AA2529" s="24">
        <f>IFNA(VLOOKUP(A2529,'BUSINESS processed'!A2529:J5219,5,0))</f>
        <v>0.383</v>
      </c>
      <c r="AB2529" s="24">
        <f>IFNA(VLOOKUP(A2529,'BUSINESS processed'!A2529:J5219,6,0))</f>
        <v>72</v>
      </c>
      <c r="AC2529" s="24">
        <f t="shared" si="1451"/>
        <v>0</v>
      </c>
      <c r="AD2529" s="24">
        <f>IFNA(VLOOKUP(A2529,'BUSINESS processed'!A2529:J5219,8,0))</f>
        <v>424</v>
      </c>
      <c r="AE2529" s="24">
        <f>IFNA(VLOOKUP(A2529,'BUSINESS processed'!A2529:J5219,9,0))</f>
        <v>0.207</v>
      </c>
      <c r="AF2529" s="27">
        <f>IFNA(VLOOKUP(A2529,'BUSINESS processed'!A2529:J5219,10,0))</f>
        <v>0.325</v>
      </c>
      <c r="AG2529" s="26"/>
      <c r="AH2529" s="26"/>
      <c r="AI2529" s="26"/>
      <c r="AJ2529" s="26"/>
      <c r="AK2529" s="26"/>
      <c r="AL2529" s="26"/>
      <c r="AM2529" s="26"/>
      <c r="AN2529" s="26"/>
      <c r="AO2529" s="26"/>
      <c r="AP2529" s="26"/>
      <c r="AQ2529" s="26"/>
      <c r="AR2529" s="26"/>
      <c r="AS2529" s="26"/>
      <c r="AT2529" s="26"/>
      <c r="AU2529" s="26"/>
      <c r="AV2529" s="26"/>
      <c r="AW2529" s="26"/>
      <c r="AX2529" s="26"/>
      <c r="AY2529" s="26"/>
      <c r="AZ2529" s="26"/>
      <c r="BA2529" s="26"/>
      <c r="BB2529" s="26"/>
      <c r="BC2529" s="26"/>
      <c r="BD2529" s="26"/>
      <c r="BE2529" s="26"/>
      <c r="BF2529" s="26"/>
      <c r="BG2529" s="26"/>
      <c r="BH2529" s="26"/>
    </row>
    <row r="2530">
      <c r="A2530" s="18" t="str">
        <f t="shared" si="1"/>
        <v>The Americas_Peru-The Americas_2007</v>
      </c>
      <c r="B2530" s="19" t="s">
        <v>258</v>
      </c>
      <c r="C2530" s="20" t="s">
        <v>290</v>
      </c>
      <c r="D2530" s="21" t="s">
        <v>86</v>
      </c>
      <c r="E2530" s="22">
        <v>1.02E11</v>
      </c>
      <c r="F2530" s="22">
        <f t="shared" si="2"/>
        <v>3600.625662</v>
      </c>
      <c r="G2530" s="23">
        <v>0.051</v>
      </c>
      <c r="H2530" s="23">
        <v>192.0</v>
      </c>
      <c r="I2530" s="23">
        <v>0.229</v>
      </c>
      <c r="J2530" s="24">
        <f>IFNA(VLOOKUP(A2530,'ENERGY processed'!$A$2:$H$2692,7,0),"")</f>
        <v>12374</v>
      </c>
      <c r="K2530" s="24">
        <f t="shared" si="3"/>
        <v>0.0004368053131</v>
      </c>
      <c r="L2530" s="24">
        <f>IFNA(VLOOKUP(A2530,'ENERGY processed'!$A$2:$H$2692,8,0),"")</f>
        <v>29541.5</v>
      </c>
      <c r="M2530" s="24">
        <f t="shared" si="5"/>
        <v>0.001042822382</v>
      </c>
      <c r="N2530" s="24">
        <f>IFNA(VLOOKUP(A2530,'HUMAN RESOURCES processed'!$A$2:$M$2692,5,0))</f>
        <v>0.021</v>
      </c>
      <c r="O2530" s="24">
        <f>IFNA(VLOOKUP(A2530,'HUMAN RESOURCES processed'!$A$2:$M$2692,6,0))</f>
        <v>0.019</v>
      </c>
      <c r="P2530" s="24">
        <f>IFNA(VLOOKUP(A2530,'HUMAN RESOURCES processed'!$A$2:$M$2692,7,0))</f>
        <v>76</v>
      </c>
      <c r="Q2530" s="24">
        <f>IFNA(VLOOKUP(A2530,'HUMAN RESOURCES processed'!$A$2:$M$2692,8,0))</f>
        <v>70</v>
      </c>
      <c r="R2530" s="24">
        <f t="shared" si="6"/>
        <v>73</v>
      </c>
      <c r="S2530" s="24">
        <f>IFNA(VLOOKUP(A2530,'HUMAN RESOURCES processed'!$A$2:$M$2692,9,0))</f>
        <v>0.312</v>
      </c>
      <c r="T2530" s="24">
        <f>IFNA(VLOOKUP(A2530,'HUMAN RESOURCES processed'!$A$2:$M$2692,10,0))</f>
        <v>0.632</v>
      </c>
      <c r="U2530" s="24">
        <f>IFNA(VLOOKUP(A2530,'HUMAN RESOURCES processed'!$A$2:$M$2692,11,0))</f>
        <v>0.056</v>
      </c>
      <c r="V2530" s="24">
        <f>IFNA(VLOOKUP(A2530,'HUMAN RESOURCES processed'!$A$2:$M$2692,12,0))</f>
        <v>28328410</v>
      </c>
      <c r="W2530" s="24">
        <f>IFNA(VLOOKUP(A2530,'HUMAN RESOURCES processed'!$A$2:$M$2692,13,0))</f>
        <v>0.758</v>
      </c>
      <c r="X2530" s="24">
        <f>IFNA(VLOOKUP(A2530,'TOURISM processed'!$A$2:$F$2692,5,0))</f>
        <v>2007000000</v>
      </c>
      <c r="Y2530" s="24">
        <f>IFNA(VLOOKUP(A2530,'TOURISM processed'!$A$2:$F$2692,6,0))</f>
        <v>1243000000</v>
      </c>
      <c r="Z2530" s="24">
        <f t="shared" si="7"/>
        <v>43.87821272</v>
      </c>
      <c r="AA2530" s="24">
        <f>IFNA(VLOOKUP(A2530,'BUSINESS processed'!A2530:J5220,5,0))</f>
        <v>0.383</v>
      </c>
      <c r="AB2530" s="24">
        <f>IFNA(VLOOKUP(A2530,'BUSINESS processed'!A2530:J5220,6,0))</f>
        <v>72</v>
      </c>
      <c r="AC2530" s="24">
        <f t="shared" si="1451"/>
        <v>0</v>
      </c>
      <c r="AD2530" s="24">
        <f>IFNA(VLOOKUP(A2530,'BUSINESS processed'!A2530:J5220,8,0))</f>
        <v>424</v>
      </c>
      <c r="AE2530" s="24">
        <f>IFNA(VLOOKUP(A2530,'BUSINESS processed'!A2530:J5220,9,0))</f>
        <v>0.252</v>
      </c>
      <c r="AF2530" s="27">
        <f>IFNA(VLOOKUP(A2530,'BUSINESS processed'!A2530:J5220,10,0))</f>
        <v>0.544</v>
      </c>
      <c r="AG2530" s="26"/>
      <c r="AH2530" s="26"/>
      <c r="AI2530" s="26"/>
      <c r="AJ2530" s="26"/>
      <c r="AK2530" s="26"/>
      <c r="AL2530" s="26"/>
      <c r="AM2530" s="26"/>
      <c r="AN2530" s="26"/>
      <c r="AO2530" s="26"/>
      <c r="AP2530" s="26"/>
      <c r="AQ2530" s="26"/>
      <c r="AR2530" s="26"/>
      <c r="AS2530" s="26"/>
      <c r="AT2530" s="26"/>
      <c r="AU2530" s="26"/>
      <c r="AV2530" s="26"/>
      <c r="AW2530" s="26"/>
      <c r="AX2530" s="26"/>
      <c r="AY2530" s="26"/>
      <c r="AZ2530" s="26"/>
      <c r="BA2530" s="26"/>
      <c r="BB2530" s="26"/>
      <c r="BC2530" s="26"/>
      <c r="BD2530" s="26"/>
      <c r="BE2530" s="26"/>
      <c r="BF2530" s="26"/>
      <c r="BG2530" s="26"/>
      <c r="BH2530" s="26"/>
    </row>
    <row r="2531">
      <c r="A2531" s="18" t="str">
        <f t="shared" si="1"/>
        <v>The Americas_Peru-The Americas_2008</v>
      </c>
      <c r="B2531" s="19" t="s">
        <v>258</v>
      </c>
      <c r="C2531" s="20" t="s">
        <v>290</v>
      </c>
      <c r="D2531" s="21" t="s">
        <v>87</v>
      </c>
      <c r="E2531" s="22">
        <v>1.21E11</v>
      </c>
      <c r="F2531" s="22">
        <f t="shared" si="2"/>
        <v>4226.981501</v>
      </c>
      <c r="G2531" s="23">
        <v>0.057</v>
      </c>
      <c r="H2531" s="23">
        <v>255.0</v>
      </c>
      <c r="I2531" s="23">
        <v>0.237</v>
      </c>
      <c r="J2531" s="24">
        <f>IFNA(VLOOKUP(A2531,'ENERGY processed'!$A$2:$H$2692,7,0),"")</f>
        <v>14334</v>
      </c>
      <c r="K2531" s="24">
        <f t="shared" si="3"/>
        <v>0.000500740106</v>
      </c>
      <c r="L2531" s="24">
        <f>IFNA(VLOOKUP(A2531,'ENERGY processed'!$A$2:$H$2692,8,0),"")</f>
        <v>43208</v>
      </c>
      <c r="M2531" s="24">
        <f t="shared" si="5"/>
        <v>0.001509416667</v>
      </c>
      <c r="N2531" s="24">
        <f>IFNA(VLOOKUP(A2531,'HUMAN RESOURCES processed'!$A$2:$M$2692,5,0))</f>
        <v>0.021</v>
      </c>
      <c r="O2531" s="24">
        <f>IFNA(VLOOKUP(A2531,'HUMAN RESOURCES processed'!$A$2:$M$2692,6,0))</f>
        <v>0.017</v>
      </c>
      <c r="P2531" s="24">
        <f>IFNA(VLOOKUP(A2531,'HUMAN RESOURCES processed'!$A$2:$M$2692,7,0))</f>
        <v>76</v>
      </c>
      <c r="Q2531" s="24">
        <f>IFNA(VLOOKUP(A2531,'HUMAN RESOURCES processed'!$A$2:$M$2692,8,0))</f>
        <v>71</v>
      </c>
      <c r="R2531" s="24">
        <f t="shared" si="6"/>
        <v>73.5</v>
      </c>
      <c r="S2531" s="24">
        <f>IFNA(VLOOKUP(A2531,'HUMAN RESOURCES processed'!$A$2:$M$2692,9,0))</f>
        <v>0.308</v>
      </c>
      <c r="T2531" s="24">
        <f>IFNA(VLOOKUP(A2531,'HUMAN RESOURCES processed'!$A$2:$M$2692,10,0))</f>
        <v>0.635</v>
      </c>
      <c r="U2531" s="24">
        <f>IFNA(VLOOKUP(A2531,'HUMAN RESOURCES processed'!$A$2:$M$2692,11,0))</f>
        <v>0.057</v>
      </c>
      <c r="V2531" s="24">
        <f>IFNA(VLOOKUP(A2531,'HUMAN RESOURCES processed'!$A$2:$M$2692,12,0))</f>
        <v>28625628</v>
      </c>
      <c r="W2531" s="24">
        <f>IFNA(VLOOKUP(A2531,'HUMAN RESOURCES processed'!$A$2:$M$2692,13,0))</f>
        <v>0.762</v>
      </c>
      <c r="X2531" s="24">
        <f>IFNA(VLOOKUP(A2531,'TOURISM processed'!$A$2:$F$2692,5,0))</f>
        <v>2396000000</v>
      </c>
      <c r="Y2531" s="24">
        <f>IFNA(VLOOKUP(A2531,'TOURISM processed'!$A$2:$F$2692,6,0))</f>
        <v>1432000000</v>
      </c>
      <c r="Z2531" s="24">
        <f t="shared" si="7"/>
        <v>50.02510338</v>
      </c>
      <c r="AA2531" s="24">
        <f>IFNA(VLOOKUP(A2531,'BUSINESS processed'!A2531:J5221,5,0))</f>
        <v>0.381</v>
      </c>
      <c r="AB2531" s="24">
        <f>IFNA(VLOOKUP(A2531,'BUSINESS processed'!A2531:J5221,6,0))</f>
        <v>65</v>
      </c>
      <c r="AC2531" s="24">
        <f t="shared" si="1451"/>
        <v>0</v>
      </c>
      <c r="AD2531" s="24">
        <f>IFNA(VLOOKUP(A2531,'BUSINESS processed'!A2531:J5221,8,0))</f>
        <v>424</v>
      </c>
      <c r="AE2531" s="24">
        <f>IFNA(VLOOKUP(A2531,'BUSINESS processed'!A2531:J5221,9,0))</f>
        <v>0.306</v>
      </c>
      <c r="AF2531" s="27">
        <f>IFNA(VLOOKUP(A2531,'BUSINESS processed'!A2531:J5221,10,0))</f>
        <v>0.732</v>
      </c>
      <c r="AG2531" s="26"/>
      <c r="AH2531" s="26"/>
      <c r="AI2531" s="26"/>
      <c r="AJ2531" s="26"/>
      <c r="AK2531" s="26"/>
      <c r="AL2531" s="26"/>
      <c r="AM2531" s="26"/>
      <c r="AN2531" s="26"/>
      <c r="AO2531" s="26"/>
      <c r="AP2531" s="26"/>
      <c r="AQ2531" s="26"/>
      <c r="AR2531" s="26"/>
      <c r="AS2531" s="26"/>
      <c r="AT2531" s="26"/>
      <c r="AU2531" s="26"/>
      <c r="AV2531" s="26"/>
      <c r="AW2531" s="26"/>
      <c r="AX2531" s="26"/>
      <c r="AY2531" s="26"/>
      <c r="AZ2531" s="26"/>
      <c r="BA2531" s="26"/>
      <c r="BB2531" s="26"/>
      <c r="BC2531" s="26"/>
      <c r="BD2531" s="26"/>
      <c r="BE2531" s="26"/>
      <c r="BF2531" s="26"/>
      <c r="BG2531" s="26"/>
      <c r="BH2531" s="26"/>
    </row>
    <row r="2532">
      <c r="A2532" s="18" t="str">
        <f t="shared" si="1"/>
        <v>The Americas_Peru-The Americas_2009</v>
      </c>
      <c r="B2532" s="19" t="s">
        <v>258</v>
      </c>
      <c r="C2532" s="20" t="s">
        <v>290</v>
      </c>
      <c r="D2532" s="21" t="s">
        <v>88</v>
      </c>
      <c r="E2532" s="22">
        <v>1.21E11</v>
      </c>
      <c r="F2532" s="22">
        <f t="shared" si="2"/>
        <v>4181.887499</v>
      </c>
      <c r="G2532" s="23">
        <v>0.053</v>
      </c>
      <c r="H2532" s="23">
        <v>234.0</v>
      </c>
      <c r="I2532" s="23">
        <v>0.21</v>
      </c>
      <c r="J2532" s="24">
        <f>IF(AND( C2532=C2531,D2532&gt;D2531),J2531,"")</f>
        <v>14334</v>
      </c>
      <c r="K2532" s="24">
        <f t="shared" si="3"/>
        <v>0.0004953981439</v>
      </c>
      <c r="L2532" s="24">
        <f>IF(AND(C2532=C2531,C2532&gt;C2531),C2531,0)</f>
        <v>0</v>
      </c>
      <c r="M2532" s="24">
        <f t="shared" si="5"/>
        <v>0</v>
      </c>
      <c r="N2532" s="24">
        <f>IFNA(VLOOKUP(A2532,'HUMAN RESOURCES processed'!$A$2:$M$2692,5,0))</f>
        <v>0.021</v>
      </c>
      <c r="O2532" s="24">
        <f>IFNA(VLOOKUP(A2532,'HUMAN RESOURCES processed'!$A$2:$M$2692,6,0))</f>
        <v>0.016</v>
      </c>
      <c r="P2532" s="24">
        <f>IFNA(VLOOKUP(A2532,'HUMAN RESOURCES processed'!$A$2:$M$2692,7,0))</f>
        <v>76</v>
      </c>
      <c r="Q2532" s="24">
        <f>IFNA(VLOOKUP(A2532,'HUMAN RESOURCES processed'!$A$2:$M$2692,8,0))</f>
        <v>71</v>
      </c>
      <c r="R2532" s="24">
        <f t="shared" si="6"/>
        <v>73.5</v>
      </c>
      <c r="S2532" s="24">
        <f>IFNA(VLOOKUP(A2532,'HUMAN RESOURCES processed'!$A$2:$M$2692,9,0))</f>
        <v>0.304</v>
      </c>
      <c r="T2532" s="24">
        <f>IFNA(VLOOKUP(A2532,'HUMAN RESOURCES processed'!$A$2:$M$2692,10,0))</f>
        <v>0.637</v>
      </c>
      <c r="U2532" s="24">
        <f>IFNA(VLOOKUP(A2532,'HUMAN RESOURCES processed'!$A$2:$M$2692,11,0))</f>
        <v>0.059</v>
      </c>
      <c r="V2532" s="24">
        <f>IFNA(VLOOKUP(A2532,'HUMAN RESOURCES processed'!$A$2:$M$2692,12,0))</f>
        <v>28934303</v>
      </c>
      <c r="W2532" s="24">
        <f>IFNA(VLOOKUP(A2532,'HUMAN RESOURCES processed'!$A$2:$M$2692,13,0))</f>
        <v>0.766</v>
      </c>
      <c r="X2532" s="24">
        <f>IFNA(VLOOKUP(A2532,'TOURISM processed'!$A$2:$F$2692,5,0))</f>
        <v>2440000000</v>
      </c>
      <c r="Y2532" s="24">
        <f>IFNA(VLOOKUP(A2532,'TOURISM processed'!$A$2:$F$2692,6,0))</f>
        <v>1404000000</v>
      </c>
      <c r="Z2532" s="24">
        <f t="shared" si="7"/>
        <v>48.52371941</v>
      </c>
      <c r="AA2532" s="24">
        <f>IFNA(VLOOKUP(A2532,'BUSINESS processed'!A2532:J5222,5,0))</f>
        <v>0.372</v>
      </c>
      <c r="AB2532" s="24">
        <f>IFNA(VLOOKUP(A2532,'BUSINESS processed'!A2532:J5222,6,0))</f>
        <v>41</v>
      </c>
      <c r="AC2532" s="24">
        <f t="shared" si="1451"/>
        <v>0</v>
      </c>
      <c r="AD2532" s="24">
        <f>IFNA(VLOOKUP(A2532,'BUSINESS processed'!A2532:J5222,8,0))</f>
        <v>380</v>
      </c>
      <c r="AE2532" s="24">
        <f>IFNA(VLOOKUP(A2532,'BUSINESS processed'!A2532:J5222,9,0))</f>
        <v>0.314</v>
      </c>
      <c r="AF2532" s="27">
        <f>IFNA(VLOOKUP(A2532,'BUSINESS processed'!A2532:J5222,10,0))</f>
        <v>0.854</v>
      </c>
      <c r="AG2532" s="26"/>
      <c r="AH2532" s="26"/>
      <c r="AI2532" s="26"/>
      <c r="AJ2532" s="26"/>
      <c r="AK2532" s="26"/>
      <c r="AL2532" s="26"/>
      <c r="AM2532" s="26"/>
      <c r="AN2532" s="26"/>
      <c r="AO2532" s="26"/>
      <c r="AP2532" s="26"/>
      <c r="AQ2532" s="26"/>
      <c r="AR2532" s="26"/>
      <c r="AS2532" s="26"/>
      <c r="AT2532" s="26"/>
      <c r="AU2532" s="26"/>
      <c r="AV2532" s="26"/>
      <c r="AW2532" s="26"/>
      <c r="AX2532" s="26"/>
      <c r="AY2532" s="26"/>
      <c r="AZ2532" s="26"/>
      <c r="BA2532" s="26"/>
      <c r="BB2532" s="26"/>
      <c r="BC2532" s="26"/>
      <c r="BD2532" s="26"/>
      <c r="BE2532" s="26"/>
      <c r="BF2532" s="26"/>
      <c r="BG2532" s="26"/>
      <c r="BH2532" s="26"/>
    </row>
    <row r="2533">
      <c r="A2533" s="18" t="str">
        <f t="shared" si="1"/>
        <v>The Americas_Peru-The Americas_2010</v>
      </c>
      <c r="B2533" s="19" t="s">
        <v>258</v>
      </c>
      <c r="C2533" s="20" t="s">
        <v>290</v>
      </c>
      <c r="D2533" s="21" t="s">
        <v>89</v>
      </c>
      <c r="E2533" s="22">
        <v>1.49E11</v>
      </c>
      <c r="F2533" s="22">
        <f t="shared" si="2"/>
        <v>5091.783672</v>
      </c>
      <c r="G2533" s="23">
        <v>0.049</v>
      </c>
      <c r="H2533" s="23">
        <v>257.0</v>
      </c>
      <c r="I2533" s="23">
        <v>0.19</v>
      </c>
      <c r="J2533" s="24">
        <f>IFNA(VLOOKUP(A2533,'ENERGY processed'!$A$2:$H$2692,7,0),"")</f>
        <v>13646</v>
      </c>
      <c r="K2533" s="24">
        <f t="shared" si="3"/>
        <v>0.0004663253691</v>
      </c>
      <c r="L2533" s="24">
        <f>IFNA(VLOOKUP(A2533,'ENERGY processed'!$A$2:$H$2692,8,0),"")</f>
        <v>37136</v>
      </c>
      <c r="M2533" s="24">
        <f t="shared" si="5"/>
        <v>0.001269050191</v>
      </c>
      <c r="N2533" s="24">
        <f>IFNA(VLOOKUP(A2533,'HUMAN RESOURCES processed'!$A$2:$M$2692,5,0))</f>
        <v>0.021</v>
      </c>
      <c r="O2533" s="24">
        <f>IFNA(VLOOKUP(A2533,'HUMAN RESOURCES processed'!$A$2:$M$2692,6,0))</f>
        <v>0.015</v>
      </c>
      <c r="P2533" s="24">
        <f>IFNA(VLOOKUP(A2533,'HUMAN RESOURCES processed'!$A$2:$M$2692,7,0))</f>
        <v>77</v>
      </c>
      <c r="Q2533" s="24">
        <f>IFNA(VLOOKUP(A2533,'HUMAN RESOURCES processed'!$A$2:$M$2692,8,0))</f>
        <v>71</v>
      </c>
      <c r="R2533" s="24">
        <f t="shared" si="6"/>
        <v>74</v>
      </c>
      <c r="S2533" s="24">
        <f>IFNA(VLOOKUP(A2533,'HUMAN RESOURCES processed'!$A$2:$M$2692,9,0))</f>
        <v>0.3</v>
      </c>
      <c r="T2533" s="24">
        <f>IFNA(VLOOKUP(A2533,'HUMAN RESOURCES processed'!$A$2:$M$2692,10,0))</f>
        <v>0.64</v>
      </c>
      <c r="U2533" s="24">
        <f>IFNA(VLOOKUP(A2533,'HUMAN RESOURCES processed'!$A$2:$M$2692,11,0))</f>
        <v>0.06</v>
      </c>
      <c r="V2533" s="24">
        <f>IFNA(VLOOKUP(A2533,'HUMAN RESOURCES processed'!$A$2:$M$2692,12,0))</f>
        <v>29262830</v>
      </c>
      <c r="W2533" s="24">
        <f>IFNA(VLOOKUP(A2533,'HUMAN RESOURCES processed'!$A$2:$M$2692,13,0))</f>
        <v>0.769</v>
      </c>
      <c r="X2533" s="24">
        <f>IFNA(VLOOKUP(A2533,'TOURISM processed'!$A$2:$F$2692,5,0))</f>
        <v>2475000000</v>
      </c>
      <c r="Y2533" s="24">
        <f>IFNA(VLOOKUP(A2533,'TOURISM processed'!$A$2:$F$2692,6,0))</f>
        <v>1640000000</v>
      </c>
      <c r="Z2533" s="24">
        <f t="shared" si="7"/>
        <v>56.04379344</v>
      </c>
      <c r="AA2533" s="24">
        <f>IFNA(VLOOKUP(A2533,'BUSINESS processed'!A2533:J5223,5,0))</f>
        <v>0.371</v>
      </c>
      <c r="AB2533" s="24">
        <f>IFNA(VLOOKUP(A2533,'BUSINESS processed'!A2533:J5223,6,0))</f>
        <v>26</v>
      </c>
      <c r="AC2533" s="24">
        <f t="shared" si="1451"/>
        <v>0</v>
      </c>
      <c r="AD2533" s="24">
        <f>IFNA(VLOOKUP(A2533,'BUSINESS processed'!A2533:J5223,8,0))</f>
        <v>380</v>
      </c>
      <c r="AE2533" s="24">
        <f>IFNA(VLOOKUP(A2533,'BUSINESS processed'!A2533:J5223,9,0))</f>
        <v>0.348</v>
      </c>
      <c r="AF2533" s="27">
        <f>IFNA(VLOOKUP(A2533,'BUSINESS processed'!A2533:J5223,10,0))</f>
        <v>0.995</v>
      </c>
      <c r="AG2533" s="26"/>
      <c r="AH2533" s="26"/>
      <c r="AI2533" s="26"/>
      <c r="AJ2533" s="26"/>
      <c r="AK2533" s="26"/>
      <c r="AL2533" s="26"/>
      <c r="AM2533" s="26"/>
      <c r="AN2533" s="26"/>
      <c r="AO2533" s="26"/>
      <c r="AP2533" s="26"/>
      <c r="AQ2533" s="26"/>
      <c r="AR2533" s="26"/>
      <c r="AS2533" s="26"/>
      <c r="AT2533" s="26"/>
      <c r="AU2533" s="26"/>
      <c r="AV2533" s="26"/>
      <c r="AW2533" s="26"/>
      <c r="AX2533" s="26"/>
      <c r="AY2533" s="26"/>
      <c r="AZ2533" s="26"/>
      <c r="BA2533" s="26"/>
      <c r="BB2533" s="26"/>
      <c r="BC2533" s="26"/>
      <c r="BD2533" s="26"/>
      <c r="BE2533" s="26"/>
      <c r="BF2533" s="26"/>
      <c r="BG2533" s="26"/>
      <c r="BH2533" s="26"/>
    </row>
    <row r="2534">
      <c r="A2534" s="18" t="str">
        <f t="shared" si="1"/>
        <v>The Americas_Peru-The Americas_2011</v>
      </c>
      <c r="B2534" s="19" t="s">
        <v>258</v>
      </c>
      <c r="C2534" s="20" t="s">
        <v>290</v>
      </c>
      <c r="D2534" s="21" t="s">
        <v>90</v>
      </c>
      <c r="E2534" s="22">
        <v>1.71E11</v>
      </c>
      <c r="F2534" s="22">
        <f t="shared" si="2"/>
        <v>5774.122994</v>
      </c>
      <c r="G2534" s="23">
        <v>0.047</v>
      </c>
      <c r="H2534" s="23">
        <v>283.0</v>
      </c>
      <c r="I2534" s="23">
        <v>0.187</v>
      </c>
      <c r="J2534" s="24">
        <f>IFNA(VLOOKUP(A2534,'ENERGY processed'!$A$2:$H$2692,7,0),"")</f>
        <v>11930</v>
      </c>
      <c r="K2534" s="24">
        <f t="shared" si="3"/>
        <v>0.0004028379376</v>
      </c>
      <c r="L2534" s="24">
        <f>IFNA(VLOOKUP(A2534,'ENERGY processed'!$A$2:$H$2692,8,0),"")</f>
        <v>28338.5</v>
      </c>
      <c r="M2534" s="24">
        <f t="shared" si="5"/>
        <v>0.000956900494</v>
      </c>
      <c r="N2534" s="24">
        <f>IFNA(VLOOKUP(A2534,'HUMAN RESOURCES processed'!$A$2:$M$2692,5,0))</f>
        <v>0.02</v>
      </c>
      <c r="O2534" s="24">
        <f>IFNA(VLOOKUP(A2534,'HUMAN RESOURCES processed'!$A$2:$M$2692,6,0))</f>
        <v>0.014</v>
      </c>
      <c r="P2534" s="24">
        <f>IFNA(VLOOKUP(A2534,'HUMAN RESOURCES processed'!$A$2:$M$2692,7,0))</f>
        <v>77</v>
      </c>
      <c r="Q2534" s="24">
        <f>IFNA(VLOOKUP(A2534,'HUMAN RESOURCES processed'!$A$2:$M$2692,8,0))</f>
        <v>72</v>
      </c>
      <c r="R2534" s="24">
        <f t="shared" si="6"/>
        <v>74.5</v>
      </c>
      <c r="S2534" s="24">
        <f>IFNA(VLOOKUP(A2534,'HUMAN RESOURCES processed'!$A$2:$M$2692,9,0))</f>
        <v>0.296</v>
      </c>
      <c r="T2534" s="24">
        <f>IFNA(VLOOKUP(A2534,'HUMAN RESOURCES processed'!$A$2:$M$2692,10,0))</f>
        <v>0.643</v>
      </c>
      <c r="U2534" s="24">
        <f>IFNA(VLOOKUP(A2534,'HUMAN RESOURCES processed'!$A$2:$M$2692,11,0))</f>
        <v>0.061</v>
      </c>
      <c r="V2534" s="24">
        <f>IFNA(VLOOKUP(A2534,'HUMAN RESOURCES processed'!$A$2:$M$2692,12,0))</f>
        <v>29614887</v>
      </c>
      <c r="W2534" s="24">
        <f>IFNA(VLOOKUP(A2534,'HUMAN RESOURCES processed'!$A$2:$M$2692,13,0))</f>
        <v>0.773</v>
      </c>
      <c r="X2534" s="24">
        <f>IFNA(VLOOKUP(A2534,'TOURISM processed'!$A$2:$F$2692,5,0))</f>
        <v>2912000000</v>
      </c>
      <c r="Y2534" s="24">
        <f>IFNA(VLOOKUP(A2534,'TOURISM processed'!$A$2:$F$2692,6,0))</f>
        <v>1764000000</v>
      </c>
      <c r="Z2534" s="24">
        <f t="shared" si="7"/>
        <v>59.5646372</v>
      </c>
      <c r="AA2534" s="24">
        <f>IFNA(VLOOKUP(A2534,'BUSINESS processed'!A2534:J5224,5,0))</f>
        <v>0.366</v>
      </c>
      <c r="AB2534" s="24">
        <f>IFNA(VLOOKUP(A2534,'BUSINESS processed'!A2534:J5224,6,0))</f>
        <v>25</v>
      </c>
      <c r="AC2534" s="24">
        <f t="shared" si="1451"/>
        <v>0</v>
      </c>
      <c r="AD2534" s="24">
        <f>IFNA(VLOOKUP(A2534,'BUSINESS processed'!A2534:J5224,8,0))</f>
        <v>309</v>
      </c>
      <c r="AE2534" s="24">
        <f>IFNA(VLOOKUP(A2534,'BUSINESS processed'!A2534:J5224,9,0))</f>
        <v>0.36</v>
      </c>
      <c r="AF2534" s="27">
        <f>IFNA(VLOOKUP(A2534,'BUSINESS processed'!A2534:J5224,10,0))</f>
        <v>1.096</v>
      </c>
      <c r="AG2534" s="26"/>
      <c r="AH2534" s="26"/>
      <c r="AI2534" s="26"/>
      <c r="AJ2534" s="26"/>
      <c r="AK2534" s="26"/>
      <c r="AL2534" s="26"/>
      <c r="AM2534" s="26"/>
      <c r="AN2534" s="26"/>
      <c r="AO2534" s="26"/>
      <c r="AP2534" s="26"/>
      <c r="AQ2534" s="26"/>
      <c r="AR2534" s="26"/>
      <c r="AS2534" s="26"/>
      <c r="AT2534" s="26"/>
      <c r="AU2534" s="26"/>
      <c r="AV2534" s="26"/>
      <c r="AW2534" s="26"/>
      <c r="AX2534" s="26"/>
      <c r="AY2534" s="26"/>
      <c r="AZ2534" s="26"/>
      <c r="BA2534" s="26"/>
      <c r="BB2534" s="26"/>
      <c r="BC2534" s="26"/>
      <c r="BD2534" s="26"/>
      <c r="BE2534" s="26"/>
      <c r="BF2534" s="26"/>
      <c r="BG2534" s="26"/>
      <c r="BH2534" s="26"/>
    </row>
    <row r="2535">
      <c r="A2535" s="18" t="str">
        <f t="shared" si="1"/>
        <v>The Americas_Peru-The Americas_2012</v>
      </c>
      <c r="B2535" s="19" t="s">
        <v>258</v>
      </c>
      <c r="C2535" s="20" t="s">
        <v>290</v>
      </c>
      <c r="D2535" s="21" t="s">
        <v>91</v>
      </c>
      <c r="E2535" s="22">
        <v>1.93E11</v>
      </c>
      <c r="F2535" s="22">
        <f t="shared" si="2"/>
        <v>6435.95062</v>
      </c>
      <c r="G2535" s="23">
        <v>0.051</v>
      </c>
      <c r="H2535" s="23">
        <v>337.0</v>
      </c>
      <c r="I2535" s="23">
        <v>0.192</v>
      </c>
      <c r="J2535" s="24">
        <f>IFNA(VLOOKUP(A2535,'ENERGY processed'!$A$2:$H$2692,7,0),"")</f>
        <v>13248</v>
      </c>
      <c r="K2535" s="24">
        <f t="shared" si="3"/>
        <v>0.0004417796571</v>
      </c>
      <c r="L2535" s="24">
        <f>IFNA(VLOOKUP(A2535,'ENERGY processed'!$A$2:$H$2692,8,0),"")</f>
        <v>35064</v>
      </c>
      <c r="M2535" s="24">
        <f t="shared" si="5"/>
        <v>0.001169275505</v>
      </c>
      <c r="N2535" s="24">
        <f>IFNA(VLOOKUP(A2535,'HUMAN RESOURCES processed'!$A$2:$M$2692,5,0))</f>
        <v>0.02</v>
      </c>
      <c r="O2535" s="24">
        <f>IFNA(VLOOKUP(A2535,'HUMAN RESOURCES processed'!$A$2:$M$2692,6,0))</f>
        <v>0.014</v>
      </c>
      <c r="P2535" s="24">
        <f>IFNA(VLOOKUP(A2535,'HUMAN RESOURCES processed'!$A$2:$M$2692,7,0))</f>
        <v>77</v>
      </c>
      <c r="Q2535" s="24">
        <f>IFNA(VLOOKUP(A2535,'HUMAN RESOURCES processed'!$A$2:$M$2692,8,0))</f>
        <v>72</v>
      </c>
      <c r="R2535" s="24">
        <f t="shared" si="6"/>
        <v>74.5</v>
      </c>
      <c r="S2535" s="24">
        <f>IFNA(VLOOKUP(A2535,'HUMAN RESOURCES processed'!$A$2:$M$2692,9,0))</f>
        <v>0.292</v>
      </c>
      <c r="T2535" s="24">
        <f>IFNA(VLOOKUP(A2535,'HUMAN RESOURCES processed'!$A$2:$M$2692,10,0))</f>
        <v>0.646</v>
      </c>
      <c r="U2535" s="24">
        <f>IFNA(VLOOKUP(A2535,'HUMAN RESOURCES processed'!$A$2:$M$2692,11,0))</f>
        <v>0.063</v>
      </c>
      <c r="V2535" s="24">
        <f>IFNA(VLOOKUP(A2535,'HUMAN RESOURCES processed'!$A$2:$M$2692,12,0))</f>
        <v>29987800</v>
      </c>
      <c r="W2535" s="24">
        <f>IFNA(VLOOKUP(A2535,'HUMAN RESOURCES processed'!$A$2:$M$2692,13,0))</f>
        <v>0.776</v>
      </c>
      <c r="X2535" s="24">
        <f>IFNA(VLOOKUP(A2535,'TOURISM processed'!$A$2:$F$2692,5,0))</f>
        <v>3288000000</v>
      </c>
      <c r="Y2535" s="24">
        <f>IFNA(VLOOKUP(A2535,'TOURISM processed'!$A$2:$F$2692,6,0))</f>
        <v>1950000000</v>
      </c>
      <c r="Z2535" s="24">
        <f t="shared" si="7"/>
        <v>65.02644409</v>
      </c>
      <c r="AA2535" s="24">
        <f>IFNA(VLOOKUP(A2535,'BUSINESS processed'!A2535:J5225,5,0))</f>
        <v>0.364</v>
      </c>
      <c r="AB2535" s="24">
        <f>IFNA(VLOOKUP(A2535,'BUSINESS processed'!A2535:J5225,6,0))</f>
        <v>25</v>
      </c>
      <c r="AC2535" s="24">
        <f>IFNA(VLOOKUP(A2535,'BUSINESS processed'!A2535:J5225,7,0))</f>
        <v>39</v>
      </c>
      <c r="AD2535" s="24">
        <f>IFNA(VLOOKUP(A2535,'BUSINESS processed'!A2535:J5225,8,0))</f>
        <v>293</v>
      </c>
      <c r="AE2535" s="24">
        <f>IFNA(VLOOKUP(A2535,'BUSINESS processed'!A2535:J5225,9,0))</f>
        <v>0.382</v>
      </c>
      <c r="AF2535" s="27">
        <f>IFNA(VLOOKUP(A2535,'BUSINESS processed'!A2535:J5225,10,0))</f>
        <v>0.98</v>
      </c>
      <c r="AG2535" s="26"/>
      <c r="AH2535" s="26"/>
      <c r="AI2535" s="26"/>
      <c r="AJ2535" s="26"/>
      <c r="AK2535" s="26"/>
      <c r="AL2535" s="26"/>
      <c r="AM2535" s="26"/>
      <c r="AN2535" s="26"/>
      <c r="AO2535" s="26"/>
      <c r="AP2535" s="26"/>
      <c r="AQ2535" s="26"/>
      <c r="AR2535" s="26"/>
      <c r="AS2535" s="26"/>
      <c r="AT2535" s="26"/>
      <c r="AU2535" s="26"/>
      <c r="AV2535" s="26"/>
      <c r="AW2535" s="26"/>
      <c r="AX2535" s="26"/>
      <c r="AY2535" s="26"/>
      <c r="AZ2535" s="26"/>
      <c r="BA2535" s="26"/>
      <c r="BB2535" s="26"/>
      <c r="BC2535" s="26"/>
      <c r="BD2535" s="26"/>
      <c r="BE2535" s="26"/>
      <c r="BF2535" s="26"/>
      <c r="BG2535" s="26"/>
      <c r="BH2535" s="26"/>
    </row>
    <row r="2536">
      <c r="A2536" s="18" t="str">
        <f t="shared" si="1"/>
        <v>The Americas_Puerto Rico-The Americas_2000</v>
      </c>
      <c r="B2536" s="19" t="s">
        <v>258</v>
      </c>
      <c r="C2536" s="20" t="s">
        <v>291</v>
      </c>
      <c r="D2536" s="21" t="s">
        <v>70</v>
      </c>
      <c r="E2536" s="22">
        <v>6.170181E10</v>
      </c>
      <c r="F2536" s="22">
        <f t="shared" si="2"/>
        <v>16192.1296</v>
      </c>
      <c r="G2536" s="39">
        <f t="shared" ref="G2536:G2561" si="1453">IF(AND(C2536=C2535,D2536&gt;D2535),G2535,0)</f>
        <v>0</v>
      </c>
      <c r="H2536" s="39">
        <f t="shared" ref="H2536:H2561" si="1454">IF(AND(C2536=C2535,C2536&gt;C2535),C2535,0)</f>
        <v>0</v>
      </c>
      <c r="I2536" s="39">
        <f t="shared" ref="I2536:I2561" si="1455">IF(AND(C2536=C2535,D2536&gt;D2535),I2535,0)</f>
        <v>0</v>
      </c>
      <c r="J2536" s="24">
        <f t="shared" ref="J2536:J2568" si="1456">IF(AND( C2536=C2535,D2536&gt;D2535),J2535,0)</f>
        <v>0</v>
      </c>
      <c r="K2536" s="24">
        <f t="shared" si="3"/>
        <v>0</v>
      </c>
      <c r="L2536" s="24">
        <f t="shared" ref="L2536:L2563" si="1457">IF(AND(C2536=C2535,C2536&gt;C2535),C2535,0)</f>
        <v>0</v>
      </c>
      <c r="M2536" s="24">
        <f t="shared" si="5"/>
        <v>0</v>
      </c>
      <c r="N2536" s="24">
        <f>IFNA(VLOOKUP(A2536,'HUMAN RESOURCES processed'!$A$2:$M$2692,5,0))</f>
        <v>0.016</v>
      </c>
      <c r="O2536" s="24">
        <f t="shared" ref="O2536:O2561" si="1458">IF(AND(C2536=C2535,D2536&gt;806),O2535,0)</f>
        <v>0</v>
      </c>
      <c r="P2536" s="24">
        <f>IFNA(VLOOKUP(A2536,'HUMAN RESOURCES processed'!$A$2:$M$2692,7,0))</f>
        <v>81</v>
      </c>
      <c r="Q2536" s="24">
        <f>IFNA(VLOOKUP(A2536,'HUMAN RESOURCES processed'!$A$2:$M$2692,8,0))</f>
        <v>73</v>
      </c>
      <c r="R2536" s="24">
        <f t="shared" si="6"/>
        <v>77</v>
      </c>
      <c r="S2536" s="24">
        <f>IFNA(VLOOKUP(A2536,'HUMAN RESOURCES processed'!$A$2:$M$2692,9,0))</f>
        <v>0.236</v>
      </c>
      <c r="T2536" s="24">
        <f>IFNA(VLOOKUP(A2536,'HUMAN RESOURCES processed'!$A$2:$M$2692,10,0))</f>
        <v>0.651</v>
      </c>
      <c r="U2536" s="24">
        <f>IFNA(VLOOKUP(A2536,'HUMAN RESOURCES processed'!$A$2:$M$2692,11,0))</f>
        <v>0.113</v>
      </c>
      <c r="V2536" s="24">
        <f>IFNA(VLOOKUP(A2536,'HUMAN RESOURCES processed'!$A$2:$M$2692,12,0))</f>
        <v>3810605</v>
      </c>
      <c r="W2536" s="24">
        <f>IFNA(VLOOKUP(A2536,'HUMAN RESOURCES processed'!$A$2:$M$2692,13,0))</f>
        <v>0.944</v>
      </c>
      <c r="X2536" s="24">
        <f>IFNA(VLOOKUP(A2536,'TOURISM processed'!$A$2:$F$2692,5,0))</f>
        <v>2388000000</v>
      </c>
      <c r="Y2536" s="24">
        <f>IFNA(VLOOKUP(A2536,'TOURISM processed'!$A$2:$F$2692,6,0))</f>
        <v>1333000000</v>
      </c>
      <c r="Z2536" s="24">
        <f t="shared" si="7"/>
        <v>349.8132186</v>
      </c>
      <c r="AA2536" s="24">
        <f t="shared" ref="AA2536:AA2540" si="1459">IF(AND(C2536=C2535,D2536&gt;D2535),AA2535,0)</f>
        <v>0</v>
      </c>
      <c r="AB2536" s="24">
        <f t="shared" ref="AB2536:AB2538" si="1460">IF(AND(C2536=C2535,D2536&gt;D2535),AB2535,0)</f>
        <v>0</v>
      </c>
      <c r="AC2536" s="24">
        <f t="shared" ref="AC2536:AC2547" si="1461">IF(AND(C2536=C2535,D2536&gt;D2535),AC2535,0)</f>
        <v>0</v>
      </c>
      <c r="AD2536" s="24">
        <f t="shared" ref="AD2536:AD2540" si="1462">IF(AND(C2536=C2535,D2536&gt;D2535),AD2535,0)</f>
        <v>0</v>
      </c>
      <c r="AE2536" s="24">
        <f>IFNA(VLOOKUP(A2536,'BUSINESS processed'!A2536:J5226,9,0))</f>
        <v>0.105</v>
      </c>
      <c r="AF2536" s="27">
        <f>IFNA(VLOOKUP(A2536,'BUSINESS processed'!A2536:J5226,10,0))</f>
        <v>0.347</v>
      </c>
      <c r="AG2536" s="26"/>
      <c r="AH2536" s="26"/>
      <c r="AI2536" s="26"/>
      <c r="AJ2536" s="26"/>
      <c r="AK2536" s="26"/>
      <c r="AL2536" s="26"/>
      <c r="AM2536" s="26"/>
      <c r="AN2536" s="26"/>
      <c r="AO2536" s="26"/>
      <c r="AP2536" s="26"/>
      <c r="AQ2536" s="26"/>
      <c r="AR2536" s="26"/>
      <c r="AS2536" s="26"/>
      <c r="AT2536" s="26"/>
      <c r="AU2536" s="26"/>
      <c r="AV2536" s="26"/>
      <c r="AW2536" s="26"/>
      <c r="AX2536" s="26"/>
      <c r="AY2536" s="26"/>
      <c r="AZ2536" s="26"/>
      <c r="BA2536" s="26"/>
      <c r="BB2536" s="26"/>
      <c r="BC2536" s="26"/>
      <c r="BD2536" s="26"/>
      <c r="BE2536" s="26"/>
      <c r="BF2536" s="26"/>
      <c r="BG2536" s="26"/>
      <c r="BH2536" s="26"/>
    </row>
    <row r="2537">
      <c r="A2537" s="18" t="str">
        <f t="shared" si="1"/>
        <v>The Americas_Puerto Rico-The Americas_2001</v>
      </c>
      <c r="B2537" s="19" t="s">
        <v>258</v>
      </c>
      <c r="C2537" s="20" t="s">
        <v>291</v>
      </c>
      <c r="D2537" s="21" t="s">
        <v>71</v>
      </c>
      <c r="E2537" s="22">
        <v>6.9668635E10</v>
      </c>
      <c r="F2537" s="22">
        <f t="shared" si="2"/>
        <v>18243.71775</v>
      </c>
      <c r="G2537" s="39">
        <f t="shared" si="1453"/>
        <v>0</v>
      </c>
      <c r="H2537" s="39">
        <f t="shared" si="1454"/>
        <v>0</v>
      </c>
      <c r="I2537" s="39">
        <f t="shared" si="1455"/>
        <v>0</v>
      </c>
      <c r="J2537" s="24">
        <f t="shared" si="1456"/>
        <v>0</v>
      </c>
      <c r="K2537" s="24">
        <f t="shared" si="3"/>
        <v>0</v>
      </c>
      <c r="L2537" s="24">
        <f t="shared" si="1457"/>
        <v>0</v>
      </c>
      <c r="M2537" s="24">
        <f t="shared" si="5"/>
        <v>0</v>
      </c>
      <c r="N2537" s="24">
        <f>IFNA(VLOOKUP(A2537,'HUMAN RESOURCES processed'!$A$2:$M$2692,5,0))</f>
        <v>0.015</v>
      </c>
      <c r="O2537" s="24">
        <f t="shared" si="1458"/>
        <v>0</v>
      </c>
      <c r="P2537" s="24">
        <f>IFNA(VLOOKUP(A2537,'HUMAN RESOURCES processed'!$A$2:$M$2692,7,0))</f>
        <v>81</v>
      </c>
      <c r="Q2537" s="24">
        <f>IFNA(VLOOKUP(A2537,'HUMAN RESOURCES processed'!$A$2:$M$2692,8,0))</f>
        <v>73</v>
      </c>
      <c r="R2537" s="24">
        <f t="shared" si="6"/>
        <v>77</v>
      </c>
      <c r="S2537" s="24">
        <f>IFNA(VLOOKUP(A2537,'HUMAN RESOURCES processed'!$A$2:$M$2692,9,0))</f>
        <v>0.233</v>
      </c>
      <c r="T2537" s="24">
        <f>IFNA(VLOOKUP(A2537,'HUMAN RESOURCES processed'!$A$2:$M$2692,10,0))</f>
        <v>0.652</v>
      </c>
      <c r="U2537" s="24">
        <f>IFNA(VLOOKUP(A2537,'HUMAN RESOURCES processed'!$A$2:$M$2692,11,0))</f>
        <v>0.115</v>
      </c>
      <c r="V2537" s="24">
        <f>IFNA(VLOOKUP(A2537,'HUMAN RESOURCES processed'!$A$2:$M$2692,12,0))</f>
        <v>3818774</v>
      </c>
      <c r="W2537" s="24">
        <f>IFNA(VLOOKUP(A2537,'HUMAN RESOURCES processed'!$A$2:$M$2692,13,0))</f>
        <v>0.943</v>
      </c>
      <c r="X2537" s="24">
        <f>IFNA(VLOOKUP(A2537,'TOURISM processed'!$A$2:$F$2692,5,0))</f>
        <v>2728000000</v>
      </c>
      <c r="Y2537" s="24">
        <f>IFNA(VLOOKUP(A2537,'TOURISM processed'!$A$2:$F$2692,6,0))</f>
        <v>1456000000</v>
      </c>
      <c r="Z2537" s="24">
        <f t="shared" si="7"/>
        <v>381.2741995</v>
      </c>
      <c r="AA2537" s="24">
        <f t="shared" si="1459"/>
        <v>0</v>
      </c>
      <c r="AB2537" s="24">
        <f t="shared" si="1460"/>
        <v>0</v>
      </c>
      <c r="AC2537" s="24">
        <f t="shared" si="1461"/>
        <v>0</v>
      </c>
      <c r="AD2537" s="24">
        <f t="shared" si="1462"/>
        <v>0</v>
      </c>
      <c r="AE2537" s="24">
        <f>IFNA(VLOOKUP(A2537,'BUSINESS processed'!A2537:J5227,9,0))</f>
        <v>0.156</v>
      </c>
      <c r="AF2537" s="27">
        <f>IFNA(VLOOKUP(A2537,'BUSINESS processed'!A2537:J5227,10,0))</f>
        <v>0.429</v>
      </c>
      <c r="AG2537" s="26"/>
      <c r="AH2537" s="26"/>
      <c r="AI2537" s="26"/>
      <c r="AJ2537" s="26"/>
      <c r="AK2537" s="26"/>
      <c r="AL2537" s="26"/>
      <c r="AM2537" s="26"/>
      <c r="AN2537" s="26"/>
      <c r="AO2537" s="26"/>
      <c r="AP2537" s="26"/>
      <c r="AQ2537" s="26"/>
      <c r="AR2537" s="26"/>
      <c r="AS2537" s="26"/>
      <c r="AT2537" s="26"/>
      <c r="AU2537" s="26"/>
      <c r="AV2537" s="26"/>
      <c r="AW2537" s="26"/>
      <c r="AX2537" s="26"/>
      <c r="AY2537" s="26"/>
      <c r="AZ2537" s="26"/>
      <c r="BA2537" s="26"/>
      <c r="BB2537" s="26"/>
      <c r="BC2537" s="26"/>
      <c r="BD2537" s="26"/>
      <c r="BE2537" s="26"/>
      <c r="BF2537" s="26"/>
      <c r="BG2537" s="26"/>
      <c r="BH2537" s="26"/>
    </row>
    <row r="2538">
      <c r="A2538" s="18" t="str">
        <f t="shared" si="1"/>
        <v>The Americas_Puerto Rico-The Americas_2002</v>
      </c>
      <c r="B2538" s="19" t="s">
        <v>258</v>
      </c>
      <c r="C2538" s="20" t="s">
        <v>291</v>
      </c>
      <c r="D2538" s="21" t="s">
        <v>72</v>
      </c>
      <c r="E2538" s="22">
        <v>7.2546194E10</v>
      </c>
      <c r="F2538" s="22">
        <f t="shared" si="2"/>
        <v>18972.76853</v>
      </c>
      <c r="G2538" s="39">
        <f t="shared" si="1453"/>
        <v>0</v>
      </c>
      <c r="H2538" s="39">
        <f t="shared" si="1454"/>
        <v>0</v>
      </c>
      <c r="I2538" s="39">
        <f t="shared" si="1455"/>
        <v>0</v>
      </c>
      <c r="J2538" s="24">
        <f t="shared" si="1456"/>
        <v>0</v>
      </c>
      <c r="K2538" s="24">
        <f t="shared" si="3"/>
        <v>0</v>
      </c>
      <c r="L2538" s="24">
        <f t="shared" si="1457"/>
        <v>0</v>
      </c>
      <c r="M2538" s="24">
        <f t="shared" si="5"/>
        <v>0</v>
      </c>
      <c r="N2538" s="24">
        <f>IFNA(VLOOKUP(A2538,'HUMAN RESOURCES processed'!$A$2:$M$2692,5,0))</f>
        <v>0.014</v>
      </c>
      <c r="O2538" s="24">
        <f t="shared" si="1458"/>
        <v>0</v>
      </c>
      <c r="P2538" s="24">
        <f>IFNA(VLOOKUP(A2538,'HUMAN RESOURCES processed'!$A$2:$M$2692,7,0))</f>
        <v>82</v>
      </c>
      <c r="Q2538" s="24">
        <f>IFNA(VLOOKUP(A2538,'HUMAN RESOURCES processed'!$A$2:$M$2692,8,0))</f>
        <v>74</v>
      </c>
      <c r="R2538" s="24">
        <f t="shared" si="6"/>
        <v>78</v>
      </c>
      <c r="S2538" s="24">
        <f>IFNA(VLOOKUP(A2538,'HUMAN RESOURCES processed'!$A$2:$M$2692,9,0))</f>
        <v>0.23</v>
      </c>
      <c r="T2538" s="24">
        <f>IFNA(VLOOKUP(A2538,'HUMAN RESOURCES processed'!$A$2:$M$2692,10,0))</f>
        <v>0.653</v>
      </c>
      <c r="U2538" s="24">
        <f>IFNA(VLOOKUP(A2538,'HUMAN RESOURCES processed'!$A$2:$M$2692,11,0))</f>
        <v>0.117</v>
      </c>
      <c r="V2538" s="24">
        <f>IFNA(VLOOKUP(A2538,'HUMAN RESOURCES processed'!$A$2:$M$2692,12,0))</f>
        <v>3823701</v>
      </c>
      <c r="W2538" s="24">
        <f>IFNA(VLOOKUP(A2538,'HUMAN RESOURCES processed'!$A$2:$M$2692,13,0))</f>
        <v>0.943</v>
      </c>
      <c r="X2538" s="24">
        <f>IFNA(VLOOKUP(A2538,'TOURISM processed'!$A$2:$F$2692,5,0))</f>
        <v>2486000000</v>
      </c>
      <c r="Y2538" s="24">
        <f>IFNA(VLOOKUP(A2538,'TOURISM processed'!$A$2:$F$2692,6,0))</f>
        <v>1319000000</v>
      </c>
      <c r="Z2538" s="24">
        <f t="shared" si="7"/>
        <v>344.9537503</v>
      </c>
      <c r="AA2538" s="24">
        <f t="shared" si="1459"/>
        <v>0</v>
      </c>
      <c r="AB2538" s="24">
        <f t="shared" si="1460"/>
        <v>0</v>
      </c>
      <c r="AC2538" s="24">
        <f t="shared" si="1461"/>
        <v>0</v>
      </c>
      <c r="AD2538" s="24">
        <f t="shared" si="1462"/>
        <v>0</v>
      </c>
      <c r="AE2538" s="24">
        <f>IFNA(VLOOKUP(A2538,'BUSINESS processed'!A2538:J5228,9,0))</f>
        <v>0.175</v>
      </c>
      <c r="AF2538" s="27">
        <f>IFNA(VLOOKUP(A2538,'BUSINESS processed'!A2538:J5228,10,0))</f>
        <v>0.434</v>
      </c>
      <c r="AG2538" s="26"/>
      <c r="AH2538" s="26"/>
      <c r="AI2538" s="26"/>
      <c r="AJ2538" s="26"/>
      <c r="AK2538" s="26"/>
      <c r="AL2538" s="26"/>
      <c r="AM2538" s="26"/>
      <c r="AN2538" s="26"/>
      <c r="AO2538" s="26"/>
      <c r="AP2538" s="26"/>
      <c r="AQ2538" s="26"/>
      <c r="AR2538" s="26"/>
      <c r="AS2538" s="26"/>
      <c r="AT2538" s="26"/>
      <c r="AU2538" s="26"/>
      <c r="AV2538" s="26"/>
      <c r="AW2538" s="26"/>
      <c r="AX2538" s="26"/>
      <c r="AY2538" s="26"/>
      <c r="AZ2538" s="26"/>
      <c r="BA2538" s="26"/>
      <c r="BB2538" s="26"/>
      <c r="BC2538" s="26"/>
      <c r="BD2538" s="26"/>
      <c r="BE2538" s="26"/>
      <c r="BF2538" s="26"/>
      <c r="BG2538" s="26"/>
      <c r="BH2538" s="26"/>
    </row>
    <row r="2539">
      <c r="A2539" s="18" t="str">
        <f t="shared" si="1"/>
        <v>The Americas_Puerto Rico-The Americas_2003</v>
      </c>
      <c r="B2539" s="19" t="s">
        <v>258</v>
      </c>
      <c r="C2539" s="20" t="s">
        <v>291</v>
      </c>
      <c r="D2539" s="21" t="s">
        <v>74</v>
      </c>
      <c r="E2539" s="22">
        <v>7.5833996E10</v>
      </c>
      <c r="F2539" s="22">
        <f t="shared" si="2"/>
        <v>19820.20729</v>
      </c>
      <c r="G2539" s="39">
        <f t="shared" si="1453"/>
        <v>0</v>
      </c>
      <c r="H2539" s="39">
        <f t="shared" si="1454"/>
        <v>0</v>
      </c>
      <c r="I2539" s="39">
        <f t="shared" si="1455"/>
        <v>0</v>
      </c>
      <c r="J2539" s="24">
        <f t="shared" si="1456"/>
        <v>0</v>
      </c>
      <c r="K2539" s="24">
        <f t="shared" si="3"/>
        <v>0</v>
      </c>
      <c r="L2539" s="24">
        <f t="shared" si="1457"/>
        <v>0</v>
      </c>
      <c r="M2539" s="24">
        <f t="shared" si="5"/>
        <v>0</v>
      </c>
      <c r="N2539" s="24">
        <f>IFNA(VLOOKUP(A2539,'HUMAN RESOURCES processed'!$A$2:$M$2692,5,0))</f>
        <v>0.013</v>
      </c>
      <c r="O2539" s="24">
        <f t="shared" si="1458"/>
        <v>0</v>
      </c>
      <c r="P2539" s="24">
        <f>IFNA(VLOOKUP(A2539,'HUMAN RESOURCES processed'!$A$2:$M$2692,7,0))</f>
        <v>82</v>
      </c>
      <c r="Q2539" s="24">
        <f>IFNA(VLOOKUP(A2539,'HUMAN RESOURCES processed'!$A$2:$M$2692,8,0))</f>
        <v>74</v>
      </c>
      <c r="R2539" s="24">
        <f t="shared" si="6"/>
        <v>78</v>
      </c>
      <c r="S2539" s="24">
        <f>IFNA(VLOOKUP(A2539,'HUMAN RESOURCES processed'!$A$2:$M$2692,9,0))</f>
        <v>0.227</v>
      </c>
      <c r="T2539" s="24">
        <f>IFNA(VLOOKUP(A2539,'HUMAN RESOURCES processed'!$A$2:$M$2692,10,0))</f>
        <v>0.654</v>
      </c>
      <c r="U2539" s="24">
        <f>IFNA(VLOOKUP(A2539,'HUMAN RESOURCES processed'!$A$2:$M$2692,11,0))</f>
        <v>0.118</v>
      </c>
      <c r="V2539" s="24">
        <f>IFNA(VLOOKUP(A2539,'HUMAN RESOURCES processed'!$A$2:$M$2692,12,0))</f>
        <v>3826095</v>
      </c>
      <c r="W2539" s="24">
        <f>IFNA(VLOOKUP(A2539,'HUMAN RESOURCES processed'!$A$2:$M$2692,13,0))</f>
        <v>0.942</v>
      </c>
      <c r="X2539" s="24">
        <f>IFNA(VLOOKUP(A2539,'TOURISM processed'!$A$2:$F$2692,5,0))</f>
        <v>2677000000</v>
      </c>
      <c r="Y2539" s="24">
        <f>IFNA(VLOOKUP(A2539,'TOURISM processed'!$A$2:$F$2692,6,0))</f>
        <v>1420000000</v>
      </c>
      <c r="Z2539" s="24">
        <f t="shared" si="7"/>
        <v>371.1355834</v>
      </c>
      <c r="AA2539" s="24">
        <f t="shared" si="1459"/>
        <v>0</v>
      </c>
      <c r="AB2539" s="24">
        <f>IFNA(VLOOKUP(A2539,'BUSINESS processed'!A2539:J5229,6,0))</f>
        <v>7</v>
      </c>
      <c r="AC2539" s="24">
        <f t="shared" si="1461"/>
        <v>0</v>
      </c>
      <c r="AD2539" s="24">
        <f t="shared" si="1462"/>
        <v>0</v>
      </c>
      <c r="AE2539" s="24">
        <f>IFNA(VLOOKUP(A2539,'BUSINESS processed'!A2539:J5229,9,0))</f>
        <v>0.197</v>
      </c>
      <c r="AF2539" s="27">
        <f>IFNA(VLOOKUP(A2539,'BUSINESS processed'!A2539:J5229,10,0))</f>
        <v>0.452</v>
      </c>
      <c r="AG2539" s="26"/>
      <c r="AH2539" s="26"/>
      <c r="AI2539" s="26"/>
      <c r="AJ2539" s="26"/>
      <c r="AK2539" s="26"/>
      <c r="AL2539" s="26"/>
      <c r="AM2539" s="26"/>
      <c r="AN2539" s="26"/>
      <c r="AO2539" s="26"/>
      <c r="AP2539" s="26"/>
      <c r="AQ2539" s="26"/>
      <c r="AR2539" s="26"/>
      <c r="AS2539" s="26"/>
      <c r="AT2539" s="26"/>
      <c r="AU2539" s="26"/>
      <c r="AV2539" s="26"/>
      <c r="AW2539" s="26"/>
      <c r="AX2539" s="26"/>
      <c r="AY2539" s="26"/>
      <c r="AZ2539" s="26"/>
      <c r="BA2539" s="26"/>
      <c r="BB2539" s="26"/>
      <c r="BC2539" s="26"/>
      <c r="BD2539" s="26"/>
      <c r="BE2539" s="26"/>
      <c r="BF2539" s="26"/>
      <c r="BG2539" s="26"/>
      <c r="BH2539" s="26"/>
    </row>
    <row r="2540">
      <c r="A2540" s="18" t="str">
        <f t="shared" si="1"/>
        <v>The Americas_Puerto Rico-The Americas_2004</v>
      </c>
      <c r="B2540" s="19" t="s">
        <v>258</v>
      </c>
      <c r="C2540" s="20" t="s">
        <v>291</v>
      </c>
      <c r="D2540" s="21" t="s">
        <v>83</v>
      </c>
      <c r="E2540" s="22">
        <v>8.0322313E10</v>
      </c>
      <c r="F2540" s="22">
        <f t="shared" si="2"/>
        <v>20988.99233</v>
      </c>
      <c r="G2540" s="39">
        <f t="shared" si="1453"/>
        <v>0</v>
      </c>
      <c r="H2540" s="39">
        <f t="shared" si="1454"/>
        <v>0</v>
      </c>
      <c r="I2540" s="39">
        <f t="shared" si="1455"/>
        <v>0</v>
      </c>
      <c r="J2540" s="24">
        <f t="shared" si="1456"/>
        <v>0</v>
      </c>
      <c r="K2540" s="24">
        <f t="shared" si="3"/>
        <v>0</v>
      </c>
      <c r="L2540" s="24">
        <f t="shared" si="1457"/>
        <v>0</v>
      </c>
      <c r="M2540" s="24">
        <f t="shared" si="5"/>
        <v>0</v>
      </c>
      <c r="N2540" s="24">
        <f>IFNA(VLOOKUP(A2540,'HUMAN RESOURCES processed'!$A$2:$M$2692,5,0))</f>
        <v>0.013</v>
      </c>
      <c r="O2540" s="24">
        <f t="shared" si="1458"/>
        <v>0</v>
      </c>
      <c r="P2540" s="24">
        <f>IFNA(VLOOKUP(A2540,'HUMAN RESOURCES processed'!$A$2:$M$2692,7,0))</f>
        <v>82</v>
      </c>
      <c r="Q2540" s="24">
        <f>IFNA(VLOOKUP(A2540,'HUMAN RESOURCES processed'!$A$2:$M$2692,8,0))</f>
        <v>74</v>
      </c>
      <c r="R2540" s="24">
        <f t="shared" si="6"/>
        <v>78</v>
      </c>
      <c r="S2540" s="24">
        <f>IFNA(VLOOKUP(A2540,'HUMAN RESOURCES processed'!$A$2:$M$2692,9,0))</f>
        <v>0.225</v>
      </c>
      <c r="T2540" s="24">
        <f>IFNA(VLOOKUP(A2540,'HUMAN RESOURCES processed'!$A$2:$M$2692,10,0))</f>
        <v>0.655</v>
      </c>
      <c r="U2540" s="24">
        <f>IFNA(VLOOKUP(A2540,'HUMAN RESOURCES processed'!$A$2:$M$2692,11,0))</f>
        <v>0.12</v>
      </c>
      <c r="V2540" s="24">
        <f>IFNA(VLOOKUP(A2540,'HUMAN RESOURCES processed'!$A$2:$M$2692,12,0))</f>
        <v>3826878</v>
      </c>
      <c r="W2540" s="24">
        <f>IFNA(VLOOKUP(A2540,'HUMAN RESOURCES processed'!$A$2:$M$2692,13,0))</f>
        <v>0.942</v>
      </c>
      <c r="X2540" s="24">
        <f>IFNA(VLOOKUP(A2540,'TOURISM processed'!$A$2:$F$2692,5,0))</f>
        <v>3024000000</v>
      </c>
      <c r="Y2540" s="24">
        <f>IFNA(VLOOKUP(A2540,'TOURISM processed'!$A$2:$F$2692,6,0))</f>
        <v>1584000000</v>
      </c>
      <c r="Z2540" s="24">
        <f t="shared" si="7"/>
        <v>413.9144232</v>
      </c>
      <c r="AA2540" s="24">
        <f t="shared" si="1459"/>
        <v>0</v>
      </c>
      <c r="AB2540" s="24">
        <f>IFNA(VLOOKUP(A2540,'BUSINESS processed'!A2540:J5230,6,0))</f>
        <v>7</v>
      </c>
      <c r="AC2540" s="24">
        <f t="shared" si="1461"/>
        <v>0</v>
      </c>
      <c r="AD2540" s="24">
        <f t="shared" si="1462"/>
        <v>0</v>
      </c>
      <c r="AE2540" s="24">
        <f>IFNA(VLOOKUP(A2540,'BUSINESS processed'!A2540:J5230,9,0))</f>
        <v>0.221</v>
      </c>
      <c r="AF2540" s="27">
        <f>IFNA(VLOOKUP(A2540,'BUSINESS processed'!A2540:J5230,10,0))</f>
        <v>0.49</v>
      </c>
      <c r="AG2540" s="26"/>
      <c r="AH2540" s="26"/>
      <c r="AI2540" s="26"/>
      <c r="AJ2540" s="26"/>
      <c r="AK2540" s="26"/>
      <c r="AL2540" s="26"/>
      <c r="AM2540" s="26"/>
      <c r="AN2540" s="26"/>
      <c r="AO2540" s="26"/>
      <c r="AP2540" s="26"/>
      <c r="AQ2540" s="26"/>
      <c r="AR2540" s="26"/>
      <c r="AS2540" s="26"/>
      <c r="AT2540" s="26"/>
      <c r="AU2540" s="26"/>
      <c r="AV2540" s="26"/>
      <c r="AW2540" s="26"/>
      <c r="AX2540" s="26"/>
      <c r="AY2540" s="26"/>
      <c r="AZ2540" s="26"/>
      <c r="BA2540" s="26"/>
      <c r="BB2540" s="26"/>
      <c r="BC2540" s="26"/>
      <c r="BD2540" s="26"/>
      <c r="BE2540" s="26"/>
      <c r="BF2540" s="26"/>
      <c r="BG2540" s="26"/>
      <c r="BH2540" s="26"/>
    </row>
    <row r="2541">
      <c r="A2541" s="18" t="str">
        <f t="shared" si="1"/>
        <v>The Americas_Puerto Rico-The Americas_2005</v>
      </c>
      <c r="B2541" s="19" t="s">
        <v>258</v>
      </c>
      <c r="C2541" s="20" t="s">
        <v>291</v>
      </c>
      <c r="D2541" s="21" t="s">
        <v>84</v>
      </c>
      <c r="E2541" s="22">
        <v>8.3914521341E10</v>
      </c>
      <c r="F2541" s="22">
        <f t="shared" si="2"/>
        <v>21959.32271</v>
      </c>
      <c r="G2541" s="39">
        <f t="shared" si="1453"/>
        <v>0</v>
      </c>
      <c r="H2541" s="39">
        <f t="shared" si="1454"/>
        <v>0</v>
      </c>
      <c r="I2541" s="39">
        <f t="shared" si="1455"/>
        <v>0</v>
      </c>
      <c r="J2541" s="24">
        <f t="shared" si="1456"/>
        <v>0</v>
      </c>
      <c r="K2541" s="24">
        <f t="shared" si="3"/>
        <v>0</v>
      </c>
      <c r="L2541" s="24">
        <f t="shared" si="1457"/>
        <v>0</v>
      </c>
      <c r="M2541" s="24">
        <f t="shared" si="5"/>
        <v>0</v>
      </c>
      <c r="N2541" s="24">
        <f>IFNA(VLOOKUP(A2541,'HUMAN RESOURCES processed'!$A$2:$M$2692,5,0))</f>
        <v>0.013</v>
      </c>
      <c r="O2541" s="24">
        <f t="shared" si="1458"/>
        <v>0</v>
      </c>
      <c r="P2541" s="24">
        <f>IFNA(VLOOKUP(A2541,'HUMAN RESOURCES processed'!$A$2:$M$2692,7,0))</f>
        <v>82</v>
      </c>
      <c r="Q2541" s="24">
        <f>IFNA(VLOOKUP(A2541,'HUMAN RESOURCES processed'!$A$2:$M$2692,8,0))</f>
        <v>74</v>
      </c>
      <c r="R2541" s="24">
        <f t="shared" si="6"/>
        <v>78</v>
      </c>
      <c r="S2541" s="24">
        <f>IFNA(VLOOKUP(A2541,'HUMAN RESOURCES processed'!$A$2:$M$2692,9,0))</f>
        <v>0.222</v>
      </c>
      <c r="T2541" s="24">
        <f>IFNA(VLOOKUP(A2541,'HUMAN RESOURCES processed'!$A$2:$M$2692,10,0))</f>
        <v>0.657</v>
      </c>
      <c r="U2541" s="24">
        <f>IFNA(VLOOKUP(A2541,'HUMAN RESOURCES processed'!$A$2:$M$2692,11,0))</f>
        <v>0.122</v>
      </c>
      <c r="V2541" s="24">
        <f>IFNA(VLOOKUP(A2541,'HUMAN RESOURCES processed'!$A$2:$M$2692,12,0))</f>
        <v>3821362</v>
      </c>
      <c r="W2541" s="24">
        <f>IFNA(VLOOKUP(A2541,'HUMAN RESOURCES processed'!$A$2:$M$2692,13,0))</f>
        <v>0.941</v>
      </c>
      <c r="X2541" s="24">
        <f>IFNA(VLOOKUP(A2541,'TOURISM processed'!$A$2:$F$2692,5,0))</f>
        <v>3239000000</v>
      </c>
      <c r="Y2541" s="24">
        <f>IFNA(VLOOKUP(A2541,'TOURISM processed'!$A$2:$F$2692,6,0))</f>
        <v>1663000000</v>
      </c>
      <c r="Z2541" s="24">
        <f t="shared" si="7"/>
        <v>435.1851513</v>
      </c>
      <c r="AA2541" s="24">
        <f>IFNA(VLOOKUP(A2541,'BUSINESS processed'!A2541:J5231,5,0))</f>
        <v>0.576</v>
      </c>
      <c r="AB2541" s="24">
        <f>IFNA(VLOOKUP(A2541,'BUSINESS processed'!A2541:J5231,6,0))</f>
        <v>7</v>
      </c>
      <c r="AC2541" s="24">
        <f t="shared" si="1461"/>
        <v>0</v>
      </c>
      <c r="AD2541" s="24">
        <f>IFNA(VLOOKUP(A2541,'BUSINESS processed'!A2541:J5231,8,0))</f>
        <v>140</v>
      </c>
      <c r="AE2541" s="24">
        <f>IFNA(VLOOKUP(A2541,'BUSINESS processed'!A2541:J5231,9,0))</f>
        <v>0.234</v>
      </c>
      <c r="AF2541" s="27">
        <f>IFNA(VLOOKUP(A2541,'BUSINESS processed'!A2541:J5231,10,0))</f>
        <v>0.53</v>
      </c>
      <c r="AG2541" s="26"/>
      <c r="AH2541" s="26"/>
      <c r="AI2541" s="26"/>
      <c r="AJ2541" s="26"/>
      <c r="AK2541" s="26"/>
      <c r="AL2541" s="26"/>
      <c r="AM2541" s="26"/>
      <c r="AN2541" s="26"/>
      <c r="AO2541" s="26"/>
      <c r="AP2541" s="26"/>
      <c r="AQ2541" s="26"/>
      <c r="AR2541" s="26"/>
      <c r="AS2541" s="26"/>
      <c r="AT2541" s="26"/>
      <c r="AU2541" s="26"/>
      <c r="AV2541" s="26"/>
      <c r="AW2541" s="26"/>
      <c r="AX2541" s="26"/>
      <c r="AY2541" s="26"/>
      <c r="AZ2541" s="26"/>
      <c r="BA2541" s="26"/>
      <c r="BB2541" s="26"/>
      <c r="BC2541" s="26"/>
      <c r="BD2541" s="26"/>
      <c r="BE2541" s="26"/>
      <c r="BF2541" s="26"/>
      <c r="BG2541" s="26"/>
      <c r="BH2541" s="26"/>
    </row>
    <row r="2542">
      <c r="A2542" s="18" t="str">
        <f t="shared" si="1"/>
        <v>The Americas_Puerto Rico-The Americas_2006</v>
      </c>
      <c r="B2542" s="19" t="s">
        <v>258</v>
      </c>
      <c r="C2542" s="20" t="s">
        <v>291</v>
      </c>
      <c r="D2542" s="21" t="s">
        <v>85</v>
      </c>
      <c r="E2542" s="22">
        <v>8.7276164365E10</v>
      </c>
      <c r="F2542" s="22">
        <f t="shared" si="2"/>
        <v>22935.94115</v>
      </c>
      <c r="G2542" s="39">
        <f t="shared" si="1453"/>
        <v>0</v>
      </c>
      <c r="H2542" s="39">
        <f t="shared" si="1454"/>
        <v>0</v>
      </c>
      <c r="I2542" s="39">
        <f t="shared" si="1455"/>
        <v>0</v>
      </c>
      <c r="J2542" s="24">
        <f t="shared" si="1456"/>
        <v>0</v>
      </c>
      <c r="K2542" s="24">
        <f t="shared" si="3"/>
        <v>0</v>
      </c>
      <c r="L2542" s="24">
        <f t="shared" si="1457"/>
        <v>0</v>
      </c>
      <c r="M2542" s="24">
        <f t="shared" si="5"/>
        <v>0</v>
      </c>
      <c r="N2542" s="24">
        <f>IFNA(VLOOKUP(A2542,'HUMAN RESOURCES processed'!$A$2:$M$2692,5,0))</f>
        <v>0.012</v>
      </c>
      <c r="O2542" s="24">
        <f t="shared" si="1458"/>
        <v>0</v>
      </c>
      <c r="P2542" s="24">
        <f>IFNA(VLOOKUP(A2542,'HUMAN RESOURCES processed'!$A$2:$M$2692,7,0))</f>
        <v>83</v>
      </c>
      <c r="Q2542" s="24">
        <f>IFNA(VLOOKUP(A2542,'HUMAN RESOURCES processed'!$A$2:$M$2692,8,0))</f>
        <v>74</v>
      </c>
      <c r="R2542" s="24">
        <f t="shared" si="6"/>
        <v>78.5</v>
      </c>
      <c r="S2542" s="24">
        <f>IFNA(VLOOKUP(A2542,'HUMAN RESOURCES processed'!$A$2:$M$2692,9,0))</f>
        <v>0.219</v>
      </c>
      <c r="T2542" s="24">
        <f>IFNA(VLOOKUP(A2542,'HUMAN RESOURCES processed'!$A$2:$M$2692,10,0))</f>
        <v>0.658</v>
      </c>
      <c r="U2542" s="24">
        <f>IFNA(VLOOKUP(A2542,'HUMAN RESOURCES processed'!$A$2:$M$2692,11,0))</f>
        <v>0.123</v>
      </c>
      <c r="V2542" s="24">
        <f>IFNA(VLOOKUP(A2542,'HUMAN RESOURCES processed'!$A$2:$M$2692,12,0))</f>
        <v>3805214</v>
      </c>
      <c r="W2542" s="24">
        <f>IFNA(VLOOKUP(A2542,'HUMAN RESOURCES processed'!$A$2:$M$2692,13,0))</f>
        <v>0.941</v>
      </c>
      <c r="X2542" s="24">
        <f>IFNA(VLOOKUP(A2542,'TOURISM processed'!$A$2:$F$2692,5,0))</f>
        <v>3369000000</v>
      </c>
      <c r="Y2542" s="24">
        <f>IFNA(VLOOKUP(A2542,'TOURISM processed'!$A$2:$F$2692,6,0))</f>
        <v>1752000000</v>
      </c>
      <c r="Z2542" s="24">
        <f t="shared" si="7"/>
        <v>460.4208857</v>
      </c>
      <c r="AA2542" s="24">
        <f>IFNA(VLOOKUP(A2542,'BUSINESS processed'!A2542:J5232,5,0))</f>
        <v>0.576</v>
      </c>
      <c r="AB2542" s="24">
        <f>IFNA(VLOOKUP(A2542,'BUSINESS processed'!A2542:J5232,6,0))</f>
        <v>7</v>
      </c>
      <c r="AC2542" s="24">
        <f t="shared" si="1461"/>
        <v>0</v>
      </c>
      <c r="AD2542" s="24">
        <f>IFNA(VLOOKUP(A2542,'BUSINESS processed'!A2542:J5232,8,0))</f>
        <v>140</v>
      </c>
      <c r="AE2542" s="24">
        <f>IFNA(VLOOKUP(A2542,'BUSINESS processed'!A2542:J5232,9,0))</f>
        <v>0.254</v>
      </c>
      <c r="AF2542" s="27">
        <f>IFNA(VLOOKUP(A2542,'BUSINESS processed'!A2542:J5232,10,0))</f>
        <v>0.586</v>
      </c>
      <c r="AG2542" s="26"/>
      <c r="AH2542" s="26"/>
      <c r="AI2542" s="26"/>
      <c r="AJ2542" s="26"/>
      <c r="AK2542" s="26"/>
      <c r="AL2542" s="26"/>
      <c r="AM2542" s="26"/>
      <c r="AN2542" s="26"/>
      <c r="AO2542" s="26"/>
      <c r="AP2542" s="26"/>
      <c r="AQ2542" s="26"/>
      <c r="AR2542" s="26"/>
      <c r="AS2542" s="26"/>
      <c r="AT2542" s="26"/>
      <c r="AU2542" s="26"/>
      <c r="AV2542" s="26"/>
      <c r="AW2542" s="26"/>
      <c r="AX2542" s="26"/>
      <c r="AY2542" s="26"/>
      <c r="AZ2542" s="26"/>
      <c r="BA2542" s="26"/>
      <c r="BB2542" s="26"/>
      <c r="BC2542" s="26"/>
      <c r="BD2542" s="26"/>
      <c r="BE2542" s="26"/>
      <c r="BF2542" s="26"/>
      <c r="BG2542" s="26"/>
      <c r="BH2542" s="26"/>
    </row>
    <row r="2543">
      <c r="A2543" s="18" t="str">
        <f t="shared" si="1"/>
        <v>The Americas_Puerto Rico-The Americas_2007</v>
      </c>
      <c r="B2543" s="19" t="s">
        <v>258</v>
      </c>
      <c r="C2543" s="20" t="s">
        <v>291</v>
      </c>
      <c r="D2543" s="21" t="s">
        <v>86</v>
      </c>
      <c r="E2543" s="22">
        <v>8.9524131617E10</v>
      </c>
      <c r="F2543" s="22">
        <f t="shared" si="2"/>
        <v>23664.88235</v>
      </c>
      <c r="G2543" s="39">
        <f t="shared" si="1453"/>
        <v>0</v>
      </c>
      <c r="H2543" s="39">
        <f t="shared" si="1454"/>
        <v>0</v>
      </c>
      <c r="I2543" s="39">
        <f t="shared" si="1455"/>
        <v>0</v>
      </c>
      <c r="J2543" s="24">
        <f t="shared" si="1456"/>
        <v>0</v>
      </c>
      <c r="K2543" s="24">
        <f t="shared" si="3"/>
        <v>0</v>
      </c>
      <c r="L2543" s="24">
        <f t="shared" si="1457"/>
        <v>0</v>
      </c>
      <c r="M2543" s="24">
        <f t="shared" si="5"/>
        <v>0</v>
      </c>
      <c r="N2543" s="24">
        <f>IFNA(VLOOKUP(A2543,'HUMAN RESOURCES processed'!$A$2:$M$2692,5,0))</f>
        <v>0.012</v>
      </c>
      <c r="O2543" s="24">
        <f t="shared" si="1458"/>
        <v>0</v>
      </c>
      <c r="P2543" s="24">
        <f>IFNA(VLOOKUP(A2543,'HUMAN RESOURCES processed'!$A$2:$M$2692,7,0))</f>
        <v>83</v>
      </c>
      <c r="Q2543" s="24">
        <f>IFNA(VLOOKUP(A2543,'HUMAN RESOURCES processed'!$A$2:$M$2692,8,0))</f>
        <v>74</v>
      </c>
      <c r="R2543" s="24">
        <f t="shared" si="6"/>
        <v>78.5</v>
      </c>
      <c r="S2543" s="24">
        <f>IFNA(VLOOKUP(A2543,'HUMAN RESOURCES processed'!$A$2:$M$2692,9,0))</f>
        <v>0.215</v>
      </c>
      <c r="T2543" s="24">
        <f>IFNA(VLOOKUP(A2543,'HUMAN RESOURCES processed'!$A$2:$M$2692,10,0))</f>
        <v>0.66</v>
      </c>
      <c r="U2543" s="24">
        <f>IFNA(VLOOKUP(A2543,'HUMAN RESOURCES processed'!$A$2:$M$2692,11,0))</f>
        <v>0.125</v>
      </c>
      <c r="V2543" s="24">
        <f>IFNA(VLOOKUP(A2543,'HUMAN RESOURCES processed'!$A$2:$M$2692,12,0))</f>
        <v>3782995</v>
      </c>
      <c r="W2543" s="24">
        <f>IFNA(VLOOKUP(A2543,'HUMAN RESOURCES processed'!$A$2:$M$2692,13,0))</f>
        <v>0.94</v>
      </c>
      <c r="X2543" s="24">
        <f>IFNA(VLOOKUP(A2543,'TOURISM processed'!$A$2:$F$2692,5,0))</f>
        <v>3414000000</v>
      </c>
      <c r="Y2543" s="24">
        <f>IFNA(VLOOKUP(A2543,'TOURISM processed'!$A$2:$F$2692,6,0))</f>
        <v>1743000000</v>
      </c>
      <c r="Z2543" s="24">
        <f t="shared" si="7"/>
        <v>460.7460491</v>
      </c>
      <c r="AA2543" s="24">
        <f>IFNA(VLOOKUP(A2543,'BUSINESS processed'!A2543:J5233,5,0))</f>
        <v>0.576</v>
      </c>
      <c r="AB2543" s="24">
        <f>IFNA(VLOOKUP(A2543,'BUSINESS processed'!A2543:J5233,6,0))</f>
        <v>7</v>
      </c>
      <c r="AC2543" s="24">
        <f t="shared" si="1461"/>
        <v>0</v>
      </c>
      <c r="AD2543" s="24">
        <f>IFNA(VLOOKUP(A2543,'BUSINESS processed'!A2543:J5233,8,0))</f>
        <v>140</v>
      </c>
      <c r="AE2543" s="24">
        <f>IFNA(VLOOKUP(A2543,'BUSINESS processed'!A2543:J5233,9,0))</f>
        <v>0.279</v>
      </c>
      <c r="AF2543" s="27">
        <f>IFNA(VLOOKUP(A2543,'BUSINESS processed'!A2543:J5233,10,0))</f>
        <v>0.65</v>
      </c>
      <c r="AG2543" s="26"/>
      <c r="AH2543" s="26"/>
      <c r="AI2543" s="26"/>
      <c r="AJ2543" s="26"/>
      <c r="AK2543" s="26"/>
      <c r="AL2543" s="26"/>
      <c r="AM2543" s="26"/>
      <c r="AN2543" s="26"/>
      <c r="AO2543" s="26"/>
      <c r="AP2543" s="26"/>
      <c r="AQ2543" s="26"/>
      <c r="AR2543" s="26"/>
      <c r="AS2543" s="26"/>
      <c r="AT2543" s="26"/>
      <c r="AU2543" s="26"/>
      <c r="AV2543" s="26"/>
      <c r="AW2543" s="26"/>
      <c r="AX2543" s="26"/>
      <c r="AY2543" s="26"/>
      <c r="AZ2543" s="26"/>
      <c r="BA2543" s="26"/>
      <c r="BB2543" s="26"/>
      <c r="BC2543" s="26"/>
      <c r="BD2543" s="26"/>
      <c r="BE2543" s="26"/>
      <c r="BF2543" s="26"/>
      <c r="BG2543" s="26"/>
      <c r="BH2543" s="26"/>
    </row>
    <row r="2544">
      <c r="A2544" s="18" t="str">
        <f t="shared" si="1"/>
        <v>The Americas_Puerto Rico-The Americas_2008</v>
      </c>
      <c r="B2544" s="19" t="s">
        <v>258</v>
      </c>
      <c r="C2544" s="20" t="s">
        <v>291</v>
      </c>
      <c r="D2544" s="21" t="s">
        <v>87</v>
      </c>
      <c r="E2544" s="22">
        <v>9.3639316E10</v>
      </c>
      <c r="F2544" s="22">
        <f t="shared" si="2"/>
        <v>24898.33884</v>
      </c>
      <c r="G2544" s="39">
        <f t="shared" si="1453"/>
        <v>0</v>
      </c>
      <c r="H2544" s="39">
        <f t="shared" si="1454"/>
        <v>0</v>
      </c>
      <c r="I2544" s="39">
        <f t="shared" si="1455"/>
        <v>0</v>
      </c>
      <c r="J2544" s="24">
        <f t="shared" si="1456"/>
        <v>0</v>
      </c>
      <c r="K2544" s="24">
        <f t="shared" si="3"/>
        <v>0</v>
      </c>
      <c r="L2544" s="24">
        <f t="shared" si="1457"/>
        <v>0</v>
      </c>
      <c r="M2544" s="24">
        <f t="shared" si="5"/>
        <v>0</v>
      </c>
      <c r="N2544" s="24">
        <f>IFNA(VLOOKUP(A2544,'HUMAN RESOURCES processed'!$A$2:$M$2692,5,0))</f>
        <v>0.012</v>
      </c>
      <c r="O2544" s="24">
        <f t="shared" si="1458"/>
        <v>0</v>
      </c>
      <c r="P2544" s="24">
        <f>IFNA(VLOOKUP(A2544,'HUMAN RESOURCES processed'!$A$2:$M$2692,7,0))</f>
        <v>83</v>
      </c>
      <c r="Q2544" s="24">
        <f>IFNA(VLOOKUP(A2544,'HUMAN RESOURCES processed'!$A$2:$M$2692,8,0))</f>
        <v>75</v>
      </c>
      <c r="R2544" s="24">
        <f t="shared" si="6"/>
        <v>79</v>
      </c>
      <c r="S2544" s="24">
        <f>IFNA(VLOOKUP(A2544,'HUMAN RESOURCES processed'!$A$2:$M$2692,9,0))</f>
        <v>0.212</v>
      </c>
      <c r="T2544" s="24">
        <f>IFNA(VLOOKUP(A2544,'HUMAN RESOURCES processed'!$A$2:$M$2692,10,0))</f>
        <v>0.662</v>
      </c>
      <c r="U2544" s="24">
        <f>IFNA(VLOOKUP(A2544,'HUMAN RESOURCES processed'!$A$2:$M$2692,11,0))</f>
        <v>0.126</v>
      </c>
      <c r="V2544" s="24">
        <f>IFNA(VLOOKUP(A2544,'HUMAN RESOURCES processed'!$A$2:$M$2692,12,0))</f>
        <v>3760866</v>
      </c>
      <c r="W2544" s="24">
        <f>IFNA(VLOOKUP(A2544,'HUMAN RESOURCES processed'!$A$2:$M$2692,13,0))</f>
        <v>0.939</v>
      </c>
      <c r="X2544" s="24">
        <f>IFNA(VLOOKUP(A2544,'TOURISM processed'!$A$2:$F$2692,5,0))</f>
        <v>3535000000</v>
      </c>
      <c r="Y2544" s="24">
        <f>IFNA(VLOOKUP(A2544,'TOURISM processed'!$A$2:$F$2692,6,0))</f>
        <v>1761000000</v>
      </c>
      <c r="Z2544" s="24">
        <f t="shared" si="7"/>
        <v>468.2432185</v>
      </c>
      <c r="AA2544" s="24">
        <f>IFNA(VLOOKUP(A2544,'BUSINESS processed'!A2544:J5234,5,0))</f>
        <v>0.606</v>
      </c>
      <c r="AB2544" s="24">
        <f>IFNA(VLOOKUP(A2544,'BUSINESS processed'!A2544:J5234,6,0))</f>
        <v>7</v>
      </c>
      <c r="AC2544" s="24">
        <f t="shared" si="1461"/>
        <v>0</v>
      </c>
      <c r="AD2544" s="24">
        <f>IFNA(VLOOKUP(A2544,'BUSINESS processed'!A2544:J5234,8,0))</f>
        <v>218</v>
      </c>
      <c r="AE2544" s="24">
        <f>IFNA(VLOOKUP(A2544,'BUSINESS processed'!A2544:J5234,9,0))</f>
        <v>0.38</v>
      </c>
      <c r="AF2544" s="27">
        <f>IFNA(VLOOKUP(A2544,'BUSINESS processed'!A2544:J5234,10,0))</f>
        <v>0.682</v>
      </c>
      <c r="AG2544" s="26"/>
      <c r="AH2544" s="26"/>
      <c r="AI2544" s="26"/>
      <c r="AJ2544" s="26"/>
      <c r="AK2544" s="26"/>
      <c r="AL2544" s="26"/>
      <c r="AM2544" s="26"/>
      <c r="AN2544" s="26"/>
      <c r="AO2544" s="26"/>
      <c r="AP2544" s="26"/>
      <c r="AQ2544" s="26"/>
      <c r="AR2544" s="26"/>
      <c r="AS2544" s="26"/>
      <c r="AT2544" s="26"/>
      <c r="AU2544" s="26"/>
      <c r="AV2544" s="26"/>
      <c r="AW2544" s="26"/>
      <c r="AX2544" s="26"/>
      <c r="AY2544" s="26"/>
      <c r="AZ2544" s="26"/>
      <c r="BA2544" s="26"/>
      <c r="BB2544" s="26"/>
      <c r="BC2544" s="26"/>
      <c r="BD2544" s="26"/>
      <c r="BE2544" s="26"/>
      <c r="BF2544" s="26"/>
      <c r="BG2544" s="26"/>
      <c r="BH2544" s="26"/>
    </row>
    <row r="2545">
      <c r="A2545" s="18" t="str">
        <f t="shared" si="1"/>
        <v>The Americas_Puerto Rico-The Americas_2009</v>
      </c>
      <c r="B2545" s="19" t="s">
        <v>258</v>
      </c>
      <c r="C2545" s="20" t="s">
        <v>291</v>
      </c>
      <c r="D2545" s="21" t="s">
        <v>88</v>
      </c>
      <c r="E2545" s="22">
        <v>9.6385638E10</v>
      </c>
      <c r="F2545" s="22">
        <f t="shared" si="2"/>
        <v>25768.73605</v>
      </c>
      <c r="G2545" s="39">
        <f t="shared" si="1453"/>
        <v>0</v>
      </c>
      <c r="H2545" s="39">
        <f t="shared" si="1454"/>
        <v>0</v>
      </c>
      <c r="I2545" s="39">
        <f t="shared" si="1455"/>
        <v>0</v>
      </c>
      <c r="J2545" s="24">
        <f t="shared" si="1456"/>
        <v>0</v>
      </c>
      <c r="K2545" s="24">
        <f t="shared" si="3"/>
        <v>0</v>
      </c>
      <c r="L2545" s="24">
        <f t="shared" si="1457"/>
        <v>0</v>
      </c>
      <c r="M2545" s="24">
        <f t="shared" si="5"/>
        <v>0</v>
      </c>
      <c r="N2545" s="24">
        <f>IFNA(VLOOKUP(A2545,'HUMAN RESOURCES processed'!$A$2:$M$2692,5,0))</f>
        <v>0.012</v>
      </c>
      <c r="O2545" s="24">
        <f t="shared" si="1458"/>
        <v>0</v>
      </c>
      <c r="P2545" s="24">
        <f>IFNA(VLOOKUP(A2545,'HUMAN RESOURCES processed'!$A$2:$M$2692,7,0))</f>
        <v>82</v>
      </c>
      <c r="Q2545" s="24">
        <f>IFNA(VLOOKUP(A2545,'HUMAN RESOURCES processed'!$A$2:$M$2692,8,0))</f>
        <v>74</v>
      </c>
      <c r="R2545" s="24">
        <f t="shared" si="6"/>
        <v>78</v>
      </c>
      <c r="S2545" s="24">
        <f>IFNA(VLOOKUP(A2545,'HUMAN RESOURCES processed'!$A$2:$M$2692,9,0))</f>
        <v>0.208</v>
      </c>
      <c r="T2545" s="24">
        <f>IFNA(VLOOKUP(A2545,'HUMAN RESOURCES processed'!$A$2:$M$2692,10,0))</f>
        <v>0.664</v>
      </c>
      <c r="U2545" s="24">
        <f>IFNA(VLOOKUP(A2545,'HUMAN RESOURCES processed'!$A$2:$M$2692,11,0))</f>
        <v>0.128</v>
      </c>
      <c r="V2545" s="24">
        <f>IFNA(VLOOKUP(A2545,'HUMAN RESOURCES processed'!$A$2:$M$2692,12,0))</f>
        <v>3740410</v>
      </c>
      <c r="W2545" s="24">
        <f>IFNA(VLOOKUP(A2545,'HUMAN RESOURCES processed'!$A$2:$M$2692,13,0))</f>
        <v>0.939</v>
      </c>
      <c r="X2545" s="24">
        <f>IFNA(VLOOKUP(A2545,'TOURISM processed'!$A$2:$F$2692,5,0))</f>
        <v>3176000000</v>
      </c>
      <c r="Y2545" s="24">
        <f>IFNA(VLOOKUP(A2545,'TOURISM processed'!$A$2:$F$2692,6,0))</f>
        <v>1386000000</v>
      </c>
      <c r="Z2545" s="24">
        <f t="shared" si="7"/>
        <v>370.5476138</v>
      </c>
      <c r="AA2545" s="24">
        <f>IFNA(VLOOKUP(A2545,'BUSINESS processed'!A2545:J5235,5,0))</f>
        <v>0.606</v>
      </c>
      <c r="AB2545" s="24">
        <f>IFNA(VLOOKUP(A2545,'BUSINESS processed'!A2545:J5235,6,0))</f>
        <v>7</v>
      </c>
      <c r="AC2545" s="24">
        <f t="shared" si="1461"/>
        <v>0</v>
      </c>
      <c r="AD2545" s="24">
        <f>IFNA(VLOOKUP(A2545,'BUSINESS processed'!A2545:J5235,8,0))</f>
        <v>218</v>
      </c>
      <c r="AE2545" s="24">
        <f>IFNA(VLOOKUP(A2545,'BUSINESS processed'!A2545:J5235,9,0))</f>
        <v>0.415</v>
      </c>
      <c r="AF2545" s="27">
        <f>IFNA(VLOOKUP(A2545,'BUSINESS processed'!A2545:J5235,10,0))</f>
        <v>0.729</v>
      </c>
      <c r="AG2545" s="26"/>
      <c r="AH2545" s="26"/>
      <c r="AI2545" s="26"/>
      <c r="AJ2545" s="26"/>
      <c r="AK2545" s="26"/>
      <c r="AL2545" s="26"/>
      <c r="AM2545" s="26"/>
      <c r="AN2545" s="26"/>
      <c r="AO2545" s="26"/>
      <c r="AP2545" s="26"/>
      <c r="AQ2545" s="26"/>
      <c r="AR2545" s="26"/>
      <c r="AS2545" s="26"/>
      <c r="AT2545" s="26"/>
      <c r="AU2545" s="26"/>
      <c r="AV2545" s="26"/>
      <c r="AW2545" s="26"/>
      <c r="AX2545" s="26"/>
      <c r="AY2545" s="26"/>
      <c r="AZ2545" s="26"/>
      <c r="BA2545" s="26"/>
      <c r="BB2545" s="26"/>
      <c r="BC2545" s="26"/>
      <c r="BD2545" s="26"/>
      <c r="BE2545" s="26"/>
      <c r="BF2545" s="26"/>
      <c r="BG2545" s="26"/>
      <c r="BH2545" s="26"/>
    </row>
    <row r="2546">
      <c r="A2546" s="18" t="str">
        <f t="shared" si="1"/>
        <v>The Americas_Puerto Rico-The Americas_2010</v>
      </c>
      <c r="B2546" s="19" t="s">
        <v>258</v>
      </c>
      <c r="C2546" s="20" t="s">
        <v>291</v>
      </c>
      <c r="D2546" s="21" t="s">
        <v>89</v>
      </c>
      <c r="E2546" s="22">
        <v>9.8381268E10</v>
      </c>
      <c r="F2546" s="22">
        <f t="shared" si="2"/>
        <v>26437.99218</v>
      </c>
      <c r="G2546" s="39">
        <f t="shared" si="1453"/>
        <v>0</v>
      </c>
      <c r="H2546" s="39">
        <f t="shared" si="1454"/>
        <v>0</v>
      </c>
      <c r="I2546" s="39">
        <f t="shared" si="1455"/>
        <v>0</v>
      </c>
      <c r="J2546" s="24">
        <f t="shared" si="1456"/>
        <v>0</v>
      </c>
      <c r="K2546" s="24">
        <f t="shared" si="3"/>
        <v>0</v>
      </c>
      <c r="L2546" s="24">
        <f t="shared" si="1457"/>
        <v>0</v>
      </c>
      <c r="M2546" s="24">
        <f t="shared" si="5"/>
        <v>0</v>
      </c>
      <c r="N2546" s="24">
        <f>IFNA(VLOOKUP(A2546,'HUMAN RESOURCES processed'!$A$2:$M$2692,5,0))</f>
        <v>0.011</v>
      </c>
      <c r="O2546" s="24">
        <f t="shared" si="1458"/>
        <v>0</v>
      </c>
      <c r="P2546" s="24">
        <f>IFNA(VLOOKUP(A2546,'HUMAN RESOURCES processed'!$A$2:$M$2692,7,0))</f>
        <v>82</v>
      </c>
      <c r="Q2546" s="24">
        <f>IFNA(VLOOKUP(A2546,'HUMAN RESOURCES processed'!$A$2:$M$2692,8,0))</f>
        <v>74</v>
      </c>
      <c r="R2546" s="24">
        <f t="shared" si="6"/>
        <v>78</v>
      </c>
      <c r="S2546" s="24">
        <f>IFNA(VLOOKUP(A2546,'HUMAN RESOURCES processed'!$A$2:$M$2692,9,0))</f>
        <v>0.205</v>
      </c>
      <c r="T2546" s="24">
        <f>IFNA(VLOOKUP(A2546,'HUMAN RESOURCES processed'!$A$2:$M$2692,10,0))</f>
        <v>0.665</v>
      </c>
      <c r="U2546" s="24">
        <f>IFNA(VLOOKUP(A2546,'HUMAN RESOURCES processed'!$A$2:$M$2692,11,0))</f>
        <v>0.13</v>
      </c>
      <c r="V2546" s="24">
        <f>IFNA(VLOOKUP(A2546,'HUMAN RESOURCES processed'!$A$2:$M$2692,12,0))</f>
        <v>3721208</v>
      </c>
      <c r="W2546" s="24">
        <f>IFNA(VLOOKUP(A2546,'HUMAN RESOURCES processed'!$A$2:$M$2692,13,0))</f>
        <v>0.938</v>
      </c>
      <c r="X2546" s="24">
        <f>IFNA(VLOOKUP(A2546,'TOURISM processed'!$A$2:$F$2692,5,0))</f>
        <v>3211000000</v>
      </c>
      <c r="Y2546" s="24">
        <f>IFNA(VLOOKUP(A2546,'TOURISM processed'!$A$2:$F$2692,6,0))</f>
        <v>1180000000</v>
      </c>
      <c r="Z2546" s="24">
        <f t="shared" si="7"/>
        <v>317.1013284</v>
      </c>
      <c r="AA2546" s="24">
        <f>IFNA(VLOOKUP(A2546,'BUSINESS processed'!A2546:J5236,5,0))</f>
        <v>0.636</v>
      </c>
      <c r="AB2546" s="24">
        <f>IFNA(VLOOKUP(A2546,'BUSINESS processed'!A2546:J5236,6,0))</f>
        <v>7</v>
      </c>
      <c r="AC2546" s="24">
        <f t="shared" si="1461"/>
        <v>0</v>
      </c>
      <c r="AD2546" s="24">
        <f>IFNA(VLOOKUP(A2546,'BUSINESS processed'!A2546:J5236,8,0))</f>
        <v>218</v>
      </c>
      <c r="AE2546" s="24">
        <f>IFNA(VLOOKUP(A2546,'BUSINESS processed'!A2546:J5236,9,0))</f>
        <v>0.453</v>
      </c>
      <c r="AF2546" s="27">
        <f>IFNA(VLOOKUP(A2546,'BUSINESS processed'!A2546:J5236,10,0))</f>
        <v>0.791</v>
      </c>
      <c r="AG2546" s="26"/>
      <c r="AH2546" s="26"/>
      <c r="AI2546" s="26"/>
      <c r="AJ2546" s="26"/>
      <c r="AK2546" s="26"/>
      <c r="AL2546" s="26"/>
      <c r="AM2546" s="26"/>
      <c r="AN2546" s="26"/>
      <c r="AO2546" s="26"/>
      <c r="AP2546" s="26"/>
      <c r="AQ2546" s="26"/>
      <c r="AR2546" s="26"/>
      <c r="AS2546" s="26"/>
      <c r="AT2546" s="26"/>
      <c r="AU2546" s="26"/>
      <c r="AV2546" s="26"/>
      <c r="AW2546" s="26"/>
      <c r="AX2546" s="26"/>
      <c r="AY2546" s="26"/>
      <c r="AZ2546" s="26"/>
      <c r="BA2546" s="26"/>
      <c r="BB2546" s="26"/>
      <c r="BC2546" s="26"/>
      <c r="BD2546" s="26"/>
      <c r="BE2546" s="26"/>
      <c r="BF2546" s="26"/>
      <c r="BG2546" s="26"/>
      <c r="BH2546" s="26"/>
    </row>
    <row r="2547">
      <c r="A2547" s="18" t="str">
        <f t="shared" si="1"/>
        <v>The Americas_Puerto Rico-The Americas_2011</v>
      </c>
      <c r="B2547" s="19" t="s">
        <v>258</v>
      </c>
      <c r="C2547" s="20" t="s">
        <v>291</v>
      </c>
      <c r="D2547" s="21" t="s">
        <v>90</v>
      </c>
      <c r="E2547" s="22">
        <v>1.0E11</v>
      </c>
      <c r="F2547" s="22">
        <f t="shared" si="2"/>
        <v>27125.41163</v>
      </c>
      <c r="G2547" s="39">
        <f t="shared" si="1453"/>
        <v>0</v>
      </c>
      <c r="H2547" s="39">
        <f t="shared" si="1454"/>
        <v>0</v>
      </c>
      <c r="I2547" s="39">
        <f t="shared" si="1455"/>
        <v>0</v>
      </c>
      <c r="J2547" s="24">
        <f t="shared" si="1456"/>
        <v>0</v>
      </c>
      <c r="K2547" s="24">
        <f t="shared" si="3"/>
        <v>0</v>
      </c>
      <c r="L2547" s="24">
        <f t="shared" si="1457"/>
        <v>0</v>
      </c>
      <c r="M2547" s="24">
        <f t="shared" si="5"/>
        <v>0</v>
      </c>
      <c r="N2547" s="24">
        <f>IFNA(VLOOKUP(A2547,'HUMAN RESOURCES processed'!$A$2:$M$2692,5,0))</f>
        <v>0.011</v>
      </c>
      <c r="O2547" s="24">
        <f t="shared" si="1458"/>
        <v>0</v>
      </c>
      <c r="P2547" s="24">
        <f>IFNA(VLOOKUP(A2547,'HUMAN RESOURCES processed'!$A$2:$M$2692,7,0))</f>
        <v>82</v>
      </c>
      <c r="Q2547" s="24">
        <f>IFNA(VLOOKUP(A2547,'HUMAN RESOURCES processed'!$A$2:$M$2692,8,0))</f>
        <v>75</v>
      </c>
      <c r="R2547" s="24">
        <f t="shared" si="6"/>
        <v>78.5</v>
      </c>
      <c r="S2547" s="24">
        <f>IFNA(VLOOKUP(A2547,'HUMAN RESOURCES processed'!$A$2:$M$2692,9,0))</f>
        <v>0.201</v>
      </c>
      <c r="T2547" s="24">
        <f>IFNA(VLOOKUP(A2547,'HUMAN RESOURCES processed'!$A$2:$M$2692,10,0))</f>
        <v>0.666</v>
      </c>
      <c r="U2547" s="24">
        <f>IFNA(VLOOKUP(A2547,'HUMAN RESOURCES processed'!$A$2:$M$2692,11,0))</f>
        <v>0.132</v>
      </c>
      <c r="V2547" s="24">
        <f>IFNA(VLOOKUP(A2547,'HUMAN RESOURCES processed'!$A$2:$M$2692,12,0))</f>
        <v>3686580</v>
      </c>
      <c r="W2547" s="24">
        <f>IFNA(VLOOKUP(A2547,'HUMAN RESOURCES processed'!$A$2:$M$2692,13,0))</f>
        <v>0.938</v>
      </c>
      <c r="X2547" s="24">
        <f>IFNA(VLOOKUP(A2547,'TOURISM processed'!$A$2:$F$2692,5,0))</f>
        <v>3143000000</v>
      </c>
      <c r="Y2547" s="24">
        <f>IFNA(VLOOKUP(A2547,'TOURISM processed'!$A$2:$F$2692,6,0))</f>
        <v>1196000000</v>
      </c>
      <c r="Z2547" s="24">
        <f t="shared" si="7"/>
        <v>324.4199231</v>
      </c>
      <c r="AA2547" s="24">
        <f>IFNA(VLOOKUP(A2547,'BUSINESS processed'!A2547:J5237,5,0))</f>
        <v>0.631</v>
      </c>
      <c r="AB2547" s="24">
        <f>IFNA(VLOOKUP(A2547,'BUSINESS processed'!A2547:J5237,6,0))</f>
        <v>6</v>
      </c>
      <c r="AC2547" s="24">
        <f t="shared" si="1461"/>
        <v>0</v>
      </c>
      <c r="AD2547" s="24">
        <f>IFNA(VLOOKUP(A2547,'BUSINESS processed'!A2547:J5237,8,0))</f>
        <v>218</v>
      </c>
      <c r="AE2547" s="24">
        <f>IFNA(VLOOKUP(A2547,'BUSINESS processed'!A2547:J5237,9,0))</f>
        <v>0.48</v>
      </c>
      <c r="AF2547" s="27">
        <f>IFNA(VLOOKUP(A2547,'BUSINESS processed'!A2547:J5237,10,0))</f>
        <v>0.84</v>
      </c>
      <c r="AG2547" s="26"/>
      <c r="AH2547" s="26"/>
      <c r="AI2547" s="26"/>
      <c r="AJ2547" s="26"/>
      <c r="AK2547" s="26"/>
      <c r="AL2547" s="26"/>
      <c r="AM2547" s="26"/>
      <c r="AN2547" s="26"/>
      <c r="AO2547" s="26"/>
      <c r="AP2547" s="26"/>
      <c r="AQ2547" s="26"/>
      <c r="AR2547" s="26"/>
      <c r="AS2547" s="26"/>
      <c r="AT2547" s="26"/>
      <c r="AU2547" s="26"/>
      <c r="AV2547" s="26"/>
      <c r="AW2547" s="26"/>
      <c r="AX2547" s="26"/>
      <c r="AY2547" s="26"/>
      <c r="AZ2547" s="26"/>
      <c r="BA2547" s="26"/>
      <c r="BB2547" s="26"/>
      <c r="BC2547" s="26"/>
      <c r="BD2547" s="26"/>
      <c r="BE2547" s="26"/>
      <c r="BF2547" s="26"/>
      <c r="BG2547" s="26"/>
      <c r="BH2547" s="26"/>
    </row>
    <row r="2548">
      <c r="A2548" s="18" t="str">
        <f t="shared" si="1"/>
        <v>The Americas_Puerto Rico-The Americas_2012</v>
      </c>
      <c r="B2548" s="19" t="s">
        <v>258</v>
      </c>
      <c r="C2548" s="20" t="s">
        <v>291</v>
      </c>
      <c r="D2548" s="21" t="s">
        <v>91</v>
      </c>
      <c r="E2548" s="22">
        <v>1.01E11</v>
      </c>
      <c r="F2548" s="22">
        <f t="shared" si="2"/>
        <v>27659.52494</v>
      </c>
      <c r="G2548" s="39">
        <f t="shared" si="1453"/>
        <v>0</v>
      </c>
      <c r="H2548" s="39">
        <f t="shared" si="1454"/>
        <v>0</v>
      </c>
      <c r="I2548" s="39">
        <f t="shared" si="1455"/>
        <v>0</v>
      </c>
      <c r="J2548" s="24">
        <f t="shared" si="1456"/>
        <v>0</v>
      </c>
      <c r="K2548" s="24">
        <f t="shared" si="3"/>
        <v>0</v>
      </c>
      <c r="L2548" s="24">
        <f t="shared" si="1457"/>
        <v>0</v>
      </c>
      <c r="M2548" s="24">
        <f t="shared" si="5"/>
        <v>0</v>
      </c>
      <c r="N2548" s="24">
        <f>IFNA(VLOOKUP(A2548,'HUMAN RESOURCES processed'!$A$2:$M$2692,5,0))</f>
        <v>0.011</v>
      </c>
      <c r="O2548" s="24">
        <f t="shared" si="1458"/>
        <v>0</v>
      </c>
      <c r="P2548" s="24">
        <f>IFNA(VLOOKUP(A2548,'HUMAN RESOURCES processed'!$A$2:$M$2692,7,0))</f>
        <v>82</v>
      </c>
      <c r="Q2548" s="24">
        <f>IFNA(VLOOKUP(A2548,'HUMAN RESOURCES processed'!$A$2:$M$2692,8,0))</f>
        <v>75</v>
      </c>
      <c r="R2548" s="24">
        <f t="shared" si="6"/>
        <v>78.5</v>
      </c>
      <c r="S2548" s="24">
        <f>IFNA(VLOOKUP(A2548,'HUMAN RESOURCES processed'!$A$2:$M$2692,9,0))</f>
        <v>0.198</v>
      </c>
      <c r="T2548" s="24">
        <f>IFNA(VLOOKUP(A2548,'HUMAN RESOURCES processed'!$A$2:$M$2692,10,0))</f>
        <v>0.667</v>
      </c>
      <c r="U2548" s="24">
        <f>IFNA(VLOOKUP(A2548,'HUMAN RESOURCES processed'!$A$2:$M$2692,11,0))</f>
        <v>0.135</v>
      </c>
      <c r="V2548" s="24">
        <f>IFNA(VLOOKUP(A2548,'HUMAN RESOURCES processed'!$A$2:$M$2692,12,0))</f>
        <v>3651545</v>
      </c>
      <c r="W2548" s="24">
        <f>IFNA(VLOOKUP(A2548,'HUMAN RESOURCES processed'!$A$2:$M$2692,13,0))</f>
        <v>0.937</v>
      </c>
      <c r="X2548" s="24">
        <f>IFNA(VLOOKUP(A2548,'TOURISM processed'!$A$2:$F$2692,5,0))</f>
        <v>3193000000</v>
      </c>
      <c r="Y2548" s="24">
        <f>IFNA(VLOOKUP(A2548,'TOURISM processed'!$A$2:$F$2692,6,0))</f>
        <v>1156000000</v>
      </c>
      <c r="Z2548" s="24">
        <f t="shared" si="7"/>
        <v>316.5783251</v>
      </c>
      <c r="AA2548" s="24">
        <f>IFNA(VLOOKUP(A2548,'BUSINESS processed'!A2548:J5238,5,0))</f>
        <v>0.507</v>
      </c>
      <c r="AB2548" s="24">
        <f>IFNA(VLOOKUP(A2548,'BUSINESS processed'!A2548:J5238,6,0))</f>
        <v>6</v>
      </c>
      <c r="AC2548" s="24">
        <f>IFNA(VLOOKUP(A2548,'BUSINESS processed'!A2548:J5238,7,0))</f>
        <v>37</v>
      </c>
      <c r="AD2548" s="24">
        <f>IFNA(VLOOKUP(A2548,'BUSINESS processed'!A2548:J5238,8,0))</f>
        <v>218</v>
      </c>
      <c r="AE2548" s="24">
        <f>IFNA(VLOOKUP(A2548,'BUSINESS processed'!A2548:J5238,9,0))</f>
        <v>0.69</v>
      </c>
      <c r="AF2548" s="27">
        <f>IFNA(VLOOKUP(A2548,'BUSINESS processed'!A2548:J5238,10,0))</f>
        <v>0.826</v>
      </c>
      <c r="AG2548" s="26"/>
      <c r="AH2548" s="26"/>
      <c r="AI2548" s="26"/>
      <c r="AJ2548" s="26"/>
      <c r="AK2548" s="26"/>
      <c r="AL2548" s="26"/>
      <c r="AM2548" s="26"/>
      <c r="AN2548" s="26"/>
      <c r="AO2548" s="26"/>
      <c r="AP2548" s="26"/>
      <c r="AQ2548" s="26"/>
      <c r="AR2548" s="26"/>
      <c r="AS2548" s="26"/>
      <c r="AT2548" s="26"/>
      <c r="AU2548" s="26"/>
      <c r="AV2548" s="26"/>
      <c r="AW2548" s="26"/>
      <c r="AX2548" s="26"/>
      <c r="AY2548" s="26"/>
      <c r="AZ2548" s="26"/>
      <c r="BA2548" s="26"/>
      <c r="BB2548" s="26"/>
      <c r="BC2548" s="26"/>
      <c r="BD2548" s="26"/>
      <c r="BE2548" s="26"/>
      <c r="BF2548" s="26"/>
      <c r="BG2548" s="26"/>
      <c r="BH2548" s="26"/>
    </row>
    <row r="2549">
      <c r="A2549" s="18" t="str">
        <f t="shared" si="1"/>
        <v>The Americas_Sint Maarten (Dutch part)-The Americas_2000</v>
      </c>
      <c r="B2549" s="19" t="s">
        <v>258</v>
      </c>
      <c r="C2549" s="20" t="s">
        <v>292</v>
      </c>
      <c r="D2549" s="21" t="s">
        <v>70</v>
      </c>
      <c r="E2549" s="20">
        <f t="shared" ref="E2549:E2561" si="1463">IF(AND(C2549=C2548,D2549&gt;D2548),E2548,0)</f>
        <v>0</v>
      </c>
      <c r="F2549" s="22">
        <f t="shared" si="2"/>
        <v>0</v>
      </c>
      <c r="G2549" s="39">
        <f t="shared" si="1453"/>
        <v>0</v>
      </c>
      <c r="H2549" s="39">
        <f t="shared" si="1454"/>
        <v>0</v>
      </c>
      <c r="I2549" s="39">
        <f t="shared" si="1455"/>
        <v>0</v>
      </c>
      <c r="J2549" s="24">
        <f t="shared" si="1456"/>
        <v>0</v>
      </c>
      <c r="K2549" s="24">
        <f t="shared" si="3"/>
        <v>0</v>
      </c>
      <c r="L2549" s="24">
        <f t="shared" si="1457"/>
        <v>0</v>
      </c>
      <c r="M2549" s="24">
        <f t="shared" si="5"/>
        <v>0</v>
      </c>
      <c r="N2549" s="24">
        <f t="shared" ref="N2549:N2556" si="1464">IF(AND(C2549=C2548,D2549&gt;D2548),K2548,0)</f>
        <v>0</v>
      </c>
      <c r="O2549" s="24">
        <f t="shared" si="1458"/>
        <v>0</v>
      </c>
      <c r="P2549" s="24">
        <f t="shared" ref="P2549:P2555" si="1465">IF(AND(C2549=C2548,D2549&gt;D2548),P2548,0)</f>
        <v>0</v>
      </c>
      <c r="Q2549" s="24">
        <f t="shared" ref="Q2549:Q2555" si="1466">IF(AND(C2549=C2548,D2549&gt;D2548),Q2548,0)</f>
        <v>0</v>
      </c>
      <c r="R2549" s="24">
        <f t="shared" si="6"/>
        <v>0</v>
      </c>
      <c r="S2549" s="24">
        <f t="shared" ref="S2549:S2574" si="1467">IF(AND(C2549=C2548,D2549&gt;D2548),S2548,0)</f>
        <v>0</v>
      </c>
      <c r="T2549" s="24">
        <f t="shared" ref="T2549:T2574" si="1468">IF(AND(C2549=C2548,D2549&gt;D2548),T2548,0)</f>
        <v>0</v>
      </c>
      <c r="U2549" s="24">
        <f t="shared" ref="U2549:U2574" si="1469">IF(AND(C2549=C2548,D2549&gt;D2548),U2548,0)</f>
        <v>0</v>
      </c>
      <c r="V2549" s="24">
        <f>IFNA(VLOOKUP(A2549,'HUMAN RESOURCES processed'!$A$2:$M$2692,12,0))</f>
        <v>30519</v>
      </c>
      <c r="W2549" s="24">
        <f>IFNA(VLOOKUP(A2549,'HUMAN RESOURCES processed'!$A$2:$M$2692,13,0))</f>
        <v>1</v>
      </c>
      <c r="X2549" s="24">
        <f>IFNA(VLOOKUP(A2549,'TOURISM processed'!$A$2:$F$2692,5,0))</f>
        <v>511000000</v>
      </c>
      <c r="Y2549" s="24">
        <f>IFNA(VLOOKUP(A2549,'TOURISM processed'!$A$2:$F$2692,6,0))</f>
        <v>127000000</v>
      </c>
      <c r="Z2549" s="24">
        <f t="shared" si="7"/>
        <v>4161.342115</v>
      </c>
      <c r="AA2549" s="24">
        <f t="shared" ref="AA2549:AA2566" si="1470">IF(AND(C2549=C2548,D2549&gt;D2548),AA2548,0)</f>
        <v>0</v>
      </c>
      <c r="AB2549" s="24">
        <f t="shared" ref="AB2549:AB2566" si="1471">IF(AND(C2549=C2548,D2549&gt;D2548),AB2548,0)</f>
        <v>0</v>
      </c>
      <c r="AC2549" s="24">
        <f t="shared" ref="AC2549:AC2573" si="1472">IF(AND(C2549=C2548,D2549&gt;D2548),AC2548,0)</f>
        <v>0</v>
      </c>
      <c r="AD2549" s="24">
        <f t="shared" ref="AD2549:AD2566" si="1473">IF(AND(C2549=C2548,D2549&gt;D2548),AD2548,0)</f>
        <v>0</v>
      </c>
      <c r="AE2549" s="24">
        <f t="shared" ref="AE2549:AE2561" si="1474">IF(AND(C2549=C2548,D2549&gt;211),AE2548,0)</f>
        <v>0</v>
      </c>
      <c r="AF2549" s="27">
        <f t="shared" ref="AF2549:AF2561" si="1475">IF(AND(C2549=C2548,D2549&gt;D2548),AF2548,0)</f>
        <v>0</v>
      </c>
      <c r="AG2549" s="26"/>
      <c r="AH2549" s="26"/>
      <c r="AI2549" s="26"/>
      <c r="AJ2549" s="26"/>
      <c r="AK2549" s="26"/>
      <c r="AL2549" s="26"/>
      <c r="AM2549" s="26"/>
      <c r="AN2549" s="26"/>
      <c r="AO2549" s="26"/>
      <c r="AP2549" s="26"/>
      <c r="AQ2549" s="26"/>
      <c r="AR2549" s="26"/>
      <c r="AS2549" s="26"/>
      <c r="AT2549" s="26"/>
      <c r="AU2549" s="26"/>
      <c r="AV2549" s="26"/>
      <c r="AW2549" s="26"/>
      <c r="AX2549" s="26"/>
      <c r="AY2549" s="26"/>
      <c r="AZ2549" s="26"/>
      <c r="BA2549" s="26"/>
      <c r="BB2549" s="26"/>
      <c r="BC2549" s="26"/>
      <c r="BD2549" s="26"/>
      <c r="BE2549" s="26"/>
      <c r="BF2549" s="26"/>
      <c r="BG2549" s="26"/>
      <c r="BH2549" s="26"/>
    </row>
    <row r="2550">
      <c r="A2550" s="18" t="str">
        <f t="shared" si="1"/>
        <v>The Americas_Sint Maarten (Dutch part)-The Americas_2001</v>
      </c>
      <c r="B2550" s="19" t="s">
        <v>258</v>
      </c>
      <c r="C2550" s="20" t="s">
        <v>292</v>
      </c>
      <c r="D2550" s="21" t="s">
        <v>71</v>
      </c>
      <c r="E2550" s="20">
        <f t="shared" si="1463"/>
        <v>0</v>
      </c>
      <c r="F2550" s="22">
        <f t="shared" si="2"/>
        <v>0</v>
      </c>
      <c r="G2550" s="39">
        <f t="shared" si="1453"/>
        <v>0</v>
      </c>
      <c r="H2550" s="39">
        <f t="shared" si="1454"/>
        <v>0</v>
      </c>
      <c r="I2550" s="39">
        <f t="shared" si="1455"/>
        <v>0</v>
      </c>
      <c r="J2550" s="24">
        <f t="shared" si="1456"/>
        <v>0</v>
      </c>
      <c r="K2550" s="24">
        <f t="shared" si="3"/>
        <v>0</v>
      </c>
      <c r="L2550" s="24">
        <f t="shared" si="1457"/>
        <v>0</v>
      </c>
      <c r="M2550" s="24">
        <f t="shared" si="5"/>
        <v>0</v>
      </c>
      <c r="N2550" s="24">
        <f t="shared" si="1464"/>
        <v>0</v>
      </c>
      <c r="O2550" s="24">
        <f t="shared" si="1458"/>
        <v>0</v>
      </c>
      <c r="P2550" s="24">
        <f t="shared" si="1465"/>
        <v>0</v>
      </c>
      <c r="Q2550" s="24">
        <f t="shared" si="1466"/>
        <v>0</v>
      </c>
      <c r="R2550" s="24">
        <f t="shared" si="6"/>
        <v>0</v>
      </c>
      <c r="S2550" s="24">
        <f t="shared" si="1467"/>
        <v>0</v>
      </c>
      <c r="T2550" s="24">
        <f t="shared" si="1468"/>
        <v>0</v>
      </c>
      <c r="U2550" s="24">
        <f t="shared" si="1469"/>
        <v>0</v>
      </c>
      <c r="V2550" s="24">
        <f>IFNA(VLOOKUP(A2550,'HUMAN RESOURCES processed'!$A$2:$M$2692,12,0))</f>
        <v>31189</v>
      </c>
      <c r="W2550" s="24">
        <f>IFNA(VLOOKUP(A2550,'HUMAN RESOURCES processed'!$A$2:$M$2692,13,0))</f>
        <v>1</v>
      </c>
      <c r="X2550" s="24">
        <f>IFNA(VLOOKUP(A2550,'TOURISM processed'!$A$2:$F$2692,5,0))</f>
        <v>484000000</v>
      </c>
      <c r="Y2550" s="24">
        <f>IFNA(VLOOKUP(A2550,'TOURISM processed'!$A$2:$F$2692,6,0))</f>
        <v>137000000</v>
      </c>
      <c r="Z2550" s="24">
        <f t="shared" si="7"/>
        <v>4392.574305</v>
      </c>
      <c r="AA2550" s="24">
        <f t="shared" si="1470"/>
        <v>0</v>
      </c>
      <c r="AB2550" s="24">
        <f t="shared" si="1471"/>
        <v>0</v>
      </c>
      <c r="AC2550" s="24">
        <f t="shared" si="1472"/>
        <v>0</v>
      </c>
      <c r="AD2550" s="24">
        <f t="shared" si="1473"/>
        <v>0</v>
      </c>
      <c r="AE2550" s="24">
        <f t="shared" si="1474"/>
        <v>0</v>
      </c>
      <c r="AF2550" s="27">
        <f t="shared" si="1475"/>
        <v>0</v>
      </c>
      <c r="AG2550" s="26"/>
      <c r="AH2550" s="26"/>
      <c r="AI2550" s="26"/>
      <c r="AJ2550" s="26"/>
      <c r="AK2550" s="26"/>
      <c r="AL2550" s="26"/>
      <c r="AM2550" s="26"/>
      <c r="AN2550" s="26"/>
      <c r="AO2550" s="26"/>
      <c r="AP2550" s="26"/>
      <c r="AQ2550" s="26"/>
      <c r="AR2550" s="26"/>
      <c r="AS2550" s="26"/>
      <c r="AT2550" s="26"/>
      <c r="AU2550" s="26"/>
      <c r="AV2550" s="26"/>
      <c r="AW2550" s="26"/>
      <c r="AX2550" s="26"/>
      <c r="AY2550" s="26"/>
      <c r="AZ2550" s="26"/>
      <c r="BA2550" s="26"/>
      <c r="BB2550" s="26"/>
      <c r="BC2550" s="26"/>
      <c r="BD2550" s="26"/>
      <c r="BE2550" s="26"/>
      <c r="BF2550" s="26"/>
      <c r="BG2550" s="26"/>
      <c r="BH2550" s="26"/>
    </row>
    <row r="2551">
      <c r="A2551" s="18" t="str">
        <f t="shared" si="1"/>
        <v>The Americas_Sint Maarten (Dutch part)-The Americas_2002</v>
      </c>
      <c r="B2551" s="19" t="s">
        <v>258</v>
      </c>
      <c r="C2551" s="20" t="s">
        <v>292</v>
      </c>
      <c r="D2551" s="21" t="s">
        <v>72</v>
      </c>
      <c r="E2551" s="20">
        <f t="shared" si="1463"/>
        <v>0</v>
      </c>
      <c r="F2551" s="22">
        <f t="shared" si="2"/>
        <v>0</v>
      </c>
      <c r="G2551" s="39">
        <f t="shared" si="1453"/>
        <v>0</v>
      </c>
      <c r="H2551" s="39">
        <f t="shared" si="1454"/>
        <v>0</v>
      </c>
      <c r="I2551" s="39">
        <f t="shared" si="1455"/>
        <v>0</v>
      </c>
      <c r="J2551" s="24">
        <f t="shared" si="1456"/>
        <v>0</v>
      </c>
      <c r="K2551" s="24">
        <f t="shared" si="3"/>
        <v>0</v>
      </c>
      <c r="L2551" s="24">
        <f t="shared" si="1457"/>
        <v>0</v>
      </c>
      <c r="M2551" s="24">
        <f t="shared" si="5"/>
        <v>0</v>
      </c>
      <c r="N2551" s="24">
        <f t="shared" si="1464"/>
        <v>0</v>
      </c>
      <c r="O2551" s="24">
        <f t="shared" si="1458"/>
        <v>0</v>
      </c>
      <c r="P2551" s="24">
        <f t="shared" si="1465"/>
        <v>0</v>
      </c>
      <c r="Q2551" s="24">
        <f t="shared" si="1466"/>
        <v>0</v>
      </c>
      <c r="R2551" s="24">
        <f t="shared" si="6"/>
        <v>0</v>
      </c>
      <c r="S2551" s="24">
        <f t="shared" si="1467"/>
        <v>0</v>
      </c>
      <c r="T2551" s="24">
        <f t="shared" si="1468"/>
        <v>0</v>
      </c>
      <c r="U2551" s="24">
        <f t="shared" si="1469"/>
        <v>0</v>
      </c>
      <c r="V2551" s="24">
        <f>IFNA(VLOOKUP(A2551,'HUMAN RESOURCES processed'!$A$2:$M$2692,12,0))</f>
        <v>32566</v>
      </c>
      <c r="W2551" s="24">
        <f>IFNA(VLOOKUP(A2551,'HUMAN RESOURCES processed'!$A$2:$M$2692,13,0))</f>
        <v>1</v>
      </c>
      <c r="X2551" s="24">
        <f>IFNA(VLOOKUP(A2551,'TOURISM processed'!$A$2:$F$2692,5,0))</f>
        <v>489000000</v>
      </c>
      <c r="Y2551" s="24">
        <f>IFNA(VLOOKUP(A2551,'TOURISM processed'!$A$2:$F$2692,6,0))</f>
        <v>140000000</v>
      </c>
      <c r="Z2551" s="24">
        <f t="shared" si="7"/>
        <v>4298.962108</v>
      </c>
      <c r="AA2551" s="24">
        <f t="shared" si="1470"/>
        <v>0</v>
      </c>
      <c r="AB2551" s="24">
        <f t="shared" si="1471"/>
        <v>0</v>
      </c>
      <c r="AC2551" s="24">
        <f t="shared" si="1472"/>
        <v>0</v>
      </c>
      <c r="AD2551" s="24">
        <f t="shared" si="1473"/>
        <v>0</v>
      </c>
      <c r="AE2551" s="24">
        <f t="shared" si="1474"/>
        <v>0</v>
      </c>
      <c r="AF2551" s="27">
        <f t="shared" si="1475"/>
        <v>0</v>
      </c>
      <c r="AG2551" s="26"/>
      <c r="AH2551" s="26"/>
      <c r="AI2551" s="26"/>
      <c r="AJ2551" s="26"/>
      <c r="AK2551" s="26"/>
      <c r="AL2551" s="26"/>
      <c r="AM2551" s="26"/>
      <c r="AN2551" s="26"/>
      <c r="AO2551" s="26"/>
      <c r="AP2551" s="26"/>
      <c r="AQ2551" s="26"/>
      <c r="AR2551" s="26"/>
      <c r="AS2551" s="26"/>
      <c r="AT2551" s="26"/>
      <c r="AU2551" s="26"/>
      <c r="AV2551" s="26"/>
      <c r="AW2551" s="26"/>
      <c r="AX2551" s="26"/>
      <c r="AY2551" s="26"/>
      <c r="AZ2551" s="26"/>
      <c r="BA2551" s="26"/>
      <c r="BB2551" s="26"/>
      <c r="BC2551" s="26"/>
      <c r="BD2551" s="26"/>
      <c r="BE2551" s="26"/>
      <c r="BF2551" s="26"/>
      <c r="BG2551" s="26"/>
      <c r="BH2551" s="26"/>
    </row>
    <row r="2552">
      <c r="A2552" s="18" t="str">
        <f t="shared" si="1"/>
        <v>The Americas_Sint Maarten (Dutch part)-The Americas_2003</v>
      </c>
      <c r="B2552" s="19" t="s">
        <v>258</v>
      </c>
      <c r="C2552" s="20" t="s">
        <v>292</v>
      </c>
      <c r="D2552" s="21" t="s">
        <v>74</v>
      </c>
      <c r="E2552" s="20">
        <f t="shared" si="1463"/>
        <v>0</v>
      </c>
      <c r="F2552" s="22">
        <f t="shared" si="2"/>
        <v>0</v>
      </c>
      <c r="G2552" s="39">
        <f t="shared" si="1453"/>
        <v>0</v>
      </c>
      <c r="H2552" s="39">
        <f t="shared" si="1454"/>
        <v>0</v>
      </c>
      <c r="I2552" s="39">
        <f t="shared" si="1455"/>
        <v>0</v>
      </c>
      <c r="J2552" s="24">
        <f t="shared" si="1456"/>
        <v>0</v>
      </c>
      <c r="K2552" s="24">
        <f t="shared" si="3"/>
        <v>0</v>
      </c>
      <c r="L2552" s="24">
        <f t="shared" si="1457"/>
        <v>0</v>
      </c>
      <c r="M2552" s="24">
        <f t="shared" si="5"/>
        <v>0</v>
      </c>
      <c r="N2552" s="24">
        <f t="shared" si="1464"/>
        <v>0</v>
      </c>
      <c r="O2552" s="24">
        <f t="shared" si="1458"/>
        <v>0</v>
      </c>
      <c r="P2552" s="24">
        <f t="shared" si="1465"/>
        <v>0</v>
      </c>
      <c r="Q2552" s="24">
        <f t="shared" si="1466"/>
        <v>0</v>
      </c>
      <c r="R2552" s="24">
        <f t="shared" si="6"/>
        <v>0</v>
      </c>
      <c r="S2552" s="24">
        <f t="shared" si="1467"/>
        <v>0</v>
      </c>
      <c r="T2552" s="24">
        <f t="shared" si="1468"/>
        <v>0</v>
      </c>
      <c r="U2552" s="24">
        <f t="shared" si="1469"/>
        <v>0</v>
      </c>
      <c r="V2552" s="24">
        <f>IFNA(VLOOKUP(A2552,'HUMAN RESOURCES processed'!$A$2:$M$2692,12,0))</f>
        <v>33791</v>
      </c>
      <c r="W2552" s="24">
        <f>IFNA(VLOOKUP(A2552,'HUMAN RESOURCES processed'!$A$2:$M$2692,13,0))</f>
        <v>1</v>
      </c>
      <c r="X2552" s="24">
        <f>IFNA(VLOOKUP(A2552,'TOURISM processed'!$A$2:$F$2692,5,0))</f>
        <v>538000000</v>
      </c>
      <c r="Y2552" s="24">
        <f>IFNA(VLOOKUP(A2552,'TOURISM processed'!$A$2:$F$2692,6,0))</f>
        <v>144000000</v>
      </c>
      <c r="Z2552" s="24">
        <f t="shared" si="7"/>
        <v>4261.489746</v>
      </c>
      <c r="AA2552" s="24">
        <f t="shared" si="1470"/>
        <v>0</v>
      </c>
      <c r="AB2552" s="24">
        <f t="shared" si="1471"/>
        <v>0</v>
      </c>
      <c r="AC2552" s="24">
        <f t="shared" si="1472"/>
        <v>0</v>
      </c>
      <c r="AD2552" s="24">
        <f t="shared" si="1473"/>
        <v>0</v>
      </c>
      <c r="AE2552" s="24">
        <f t="shared" si="1474"/>
        <v>0</v>
      </c>
      <c r="AF2552" s="27">
        <f t="shared" si="1475"/>
        <v>0</v>
      </c>
      <c r="AG2552" s="26"/>
      <c r="AH2552" s="26"/>
      <c r="AI2552" s="26"/>
      <c r="AJ2552" s="26"/>
      <c r="AK2552" s="26"/>
      <c r="AL2552" s="26"/>
      <c r="AM2552" s="26"/>
      <c r="AN2552" s="26"/>
      <c r="AO2552" s="26"/>
      <c r="AP2552" s="26"/>
      <c r="AQ2552" s="26"/>
      <c r="AR2552" s="26"/>
      <c r="AS2552" s="26"/>
      <c r="AT2552" s="26"/>
      <c r="AU2552" s="26"/>
      <c r="AV2552" s="26"/>
      <c r="AW2552" s="26"/>
      <c r="AX2552" s="26"/>
      <c r="AY2552" s="26"/>
      <c r="AZ2552" s="26"/>
      <c r="BA2552" s="26"/>
      <c r="BB2552" s="26"/>
      <c r="BC2552" s="26"/>
      <c r="BD2552" s="26"/>
      <c r="BE2552" s="26"/>
      <c r="BF2552" s="26"/>
      <c r="BG2552" s="26"/>
      <c r="BH2552" s="26"/>
    </row>
    <row r="2553">
      <c r="A2553" s="18" t="str">
        <f t="shared" si="1"/>
        <v>The Americas_Sint Maarten (Dutch part)-The Americas_2004</v>
      </c>
      <c r="B2553" s="19" t="s">
        <v>258</v>
      </c>
      <c r="C2553" s="20" t="s">
        <v>292</v>
      </c>
      <c r="D2553" s="21" t="s">
        <v>83</v>
      </c>
      <c r="E2553" s="20">
        <f t="shared" si="1463"/>
        <v>0</v>
      </c>
      <c r="F2553" s="22">
        <f t="shared" si="2"/>
        <v>0</v>
      </c>
      <c r="G2553" s="39">
        <f t="shared" si="1453"/>
        <v>0</v>
      </c>
      <c r="H2553" s="39">
        <f t="shared" si="1454"/>
        <v>0</v>
      </c>
      <c r="I2553" s="39">
        <f t="shared" si="1455"/>
        <v>0</v>
      </c>
      <c r="J2553" s="24">
        <f t="shared" si="1456"/>
        <v>0</v>
      </c>
      <c r="K2553" s="24">
        <f t="shared" si="3"/>
        <v>0</v>
      </c>
      <c r="L2553" s="24">
        <f t="shared" si="1457"/>
        <v>0</v>
      </c>
      <c r="M2553" s="24">
        <f t="shared" si="5"/>
        <v>0</v>
      </c>
      <c r="N2553" s="24">
        <f t="shared" si="1464"/>
        <v>0</v>
      </c>
      <c r="O2553" s="24">
        <f t="shared" si="1458"/>
        <v>0</v>
      </c>
      <c r="P2553" s="24">
        <f t="shared" si="1465"/>
        <v>0</v>
      </c>
      <c r="Q2553" s="24">
        <f t="shared" si="1466"/>
        <v>0</v>
      </c>
      <c r="R2553" s="24">
        <f t="shared" si="6"/>
        <v>0</v>
      </c>
      <c r="S2553" s="24">
        <f t="shared" si="1467"/>
        <v>0</v>
      </c>
      <c r="T2553" s="24">
        <f t="shared" si="1468"/>
        <v>0</v>
      </c>
      <c r="U2553" s="24">
        <f t="shared" si="1469"/>
        <v>0</v>
      </c>
      <c r="V2553" s="24">
        <f>IFNA(VLOOKUP(A2553,'HUMAN RESOURCES processed'!$A$2:$M$2692,12,0))</f>
        <v>35318</v>
      </c>
      <c r="W2553" s="24">
        <f>IFNA(VLOOKUP(A2553,'HUMAN RESOURCES processed'!$A$2:$M$2692,13,0))</f>
        <v>1</v>
      </c>
      <c r="X2553" s="24">
        <f>IFNA(VLOOKUP(A2553,'TOURISM processed'!$A$2:$F$2692,5,0))</f>
        <v>626000000</v>
      </c>
      <c r="Y2553" s="24">
        <f>IFNA(VLOOKUP(A2553,'TOURISM processed'!$A$2:$F$2692,6,0))</f>
        <v>80000000</v>
      </c>
      <c r="Z2553" s="24">
        <f t="shared" si="7"/>
        <v>2265.133926</v>
      </c>
      <c r="AA2553" s="24">
        <f t="shared" si="1470"/>
        <v>0</v>
      </c>
      <c r="AB2553" s="24">
        <f t="shared" si="1471"/>
        <v>0</v>
      </c>
      <c r="AC2553" s="24">
        <f t="shared" si="1472"/>
        <v>0</v>
      </c>
      <c r="AD2553" s="24">
        <f t="shared" si="1473"/>
        <v>0</v>
      </c>
      <c r="AE2553" s="24">
        <f t="shared" si="1474"/>
        <v>0</v>
      </c>
      <c r="AF2553" s="27">
        <f t="shared" si="1475"/>
        <v>0</v>
      </c>
      <c r="AG2553" s="26"/>
      <c r="AH2553" s="26"/>
      <c r="AI2553" s="26"/>
      <c r="AJ2553" s="26"/>
      <c r="AK2553" s="26"/>
      <c r="AL2553" s="26"/>
      <c r="AM2553" s="26"/>
      <c r="AN2553" s="26"/>
      <c r="AO2553" s="26"/>
      <c r="AP2553" s="26"/>
      <c r="AQ2553" s="26"/>
      <c r="AR2553" s="26"/>
      <c r="AS2553" s="26"/>
      <c r="AT2553" s="26"/>
      <c r="AU2553" s="26"/>
      <c r="AV2553" s="26"/>
      <c r="AW2553" s="26"/>
      <c r="AX2553" s="26"/>
      <c r="AY2553" s="26"/>
      <c r="AZ2553" s="26"/>
      <c r="BA2553" s="26"/>
      <c r="BB2553" s="26"/>
      <c r="BC2553" s="26"/>
      <c r="BD2553" s="26"/>
      <c r="BE2553" s="26"/>
      <c r="BF2553" s="26"/>
      <c r="BG2553" s="26"/>
      <c r="BH2553" s="26"/>
    </row>
    <row r="2554">
      <c r="A2554" s="18" t="str">
        <f t="shared" si="1"/>
        <v>The Americas_Sint Maarten (Dutch part)-The Americas_2005</v>
      </c>
      <c r="B2554" s="19" t="s">
        <v>258</v>
      </c>
      <c r="C2554" s="20" t="s">
        <v>292</v>
      </c>
      <c r="D2554" s="21" t="s">
        <v>84</v>
      </c>
      <c r="E2554" s="20">
        <f t="shared" si="1463"/>
        <v>0</v>
      </c>
      <c r="F2554" s="22">
        <f t="shared" si="2"/>
        <v>0</v>
      </c>
      <c r="G2554" s="39">
        <f t="shared" si="1453"/>
        <v>0</v>
      </c>
      <c r="H2554" s="39">
        <f t="shared" si="1454"/>
        <v>0</v>
      </c>
      <c r="I2554" s="39">
        <f t="shared" si="1455"/>
        <v>0</v>
      </c>
      <c r="J2554" s="24">
        <f t="shared" si="1456"/>
        <v>0</v>
      </c>
      <c r="K2554" s="24">
        <f t="shared" si="3"/>
        <v>0</v>
      </c>
      <c r="L2554" s="24">
        <f t="shared" si="1457"/>
        <v>0</v>
      </c>
      <c r="M2554" s="24">
        <f t="shared" si="5"/>
        <v>0</v>
      </c>
      <c r="N2554" s="24">
        <f t="shared" si="1464"/>
        <v>0</v>
      </c>
      <c r="O2554" s="24">
        <f t="shared" si="1458"/>
        <v>0</v>
      </c>
      <c r="P2554" s="24">
        <f t="shared" si="1465"/>
        <v>0</v>
      </c>
      <c r="Q2554" s="24">
        <f t="shared" si="1466"/>
        <v>0</v>
      </c>
      <c r="R2554" s="24">
        <f t="shared" si="6"/>
        <v>0</v>
      </c>
      <c r="S2554" s="24">
        <f t="shared" si="1467"/>
        <v>0</v>
      </c>
      <c r="T2554" s="24">
        <f t="shared" si="1468"/>
        <v>0</v>
      </c>
      <c r="U2554" s="24">
        <f t="shared" si="1469"/>
        <v>0</v>
      </c>
      <c r="V2554" s="24">
        <f>IFNA(VLOOKUP(A2554,'HUMAN RESOURCES processed'!$A$2:$M$2692,12,0))</f>
        <v>36936</v>
      </c>
      <c r="W2554" s="24">
        <f>IFNA(VLOOKUP(A2554,'HUMAN RESOURCES processed'!$A$2:$M$2692,13,0))</f>
        <v>1</v>
      </c>
      <c r="X2554" s="24">
        <f>IFNA(VLOOKUP(A2554,'TOURISM processed'!$A$2:$F$2692,5,0))</f>
        <v>659000000</v>
      </c>
      <c r="Y2554" s="24">
        <f>IFNA(VLOOKUP(A2554,'TOURISM processed'!$A$2:$F$2692,6,0))</f>
        <v>94000000</v>
      </c>
      <c r="Z2554" s="24">
        <f t="shared" si="7"/>
        <v>2544.942603</v>
      </c>
      <c r="AA2554" s="24">
        <f t="shared" si="1470"/>
        <v>0</v>
      </c>
      <c r="AB2554" s="24">
        <f t="shared" si="1471"/>
        <v>0</v>
      </c>
      <c r="AC2554" s="24">
        <f t="shared" si="1472"/>
        <v>0</v>
      </c>
      <c r="AD2554" s="24">
        <f t="shared" si="1473"/>
        <v>0</v>
      </c>
      <c r="AE2554" s="24">
        <f t="shared" si="1474"/>
        <v>0</v>
      </c>
      <c r="AF2554" s="27">
        <f t="shared" si="1475"/>
        <v>0</v>
      </c>
      <c r="AG2554" s="26"/>
      <c r="AH2554" s="26"/>
      <c r="AI2554" s="26"/>
      <c r="AJ2554" s="26"/>
      <c r="AK2554" s="26"/>
      <c r="AL2554" s="26"/>
      <c r="AM2554" s="26"/>
      <c r="AN2554" s="26"/>
      <c r="AO2554" s="26"/>
      <c r="AP2554" s="26"/>
      <c r="AQ2554" s="26"/>
      <c r="AR2554" s="26"/>
      <c r="AS2554" s="26"/>
      <c r="AT2554" s="26"/>
      <c r="AU2554" s="26"/>
      <c r="AV2554" s="26"/>
      <c r="AW2554" s="26"/>
      <c r="AX2554" s="26"/>
      <c r="AY2554" s="26"/>
      <c r="AZ2554" s="26"/>
      <c r="BA2554" s="26"/>
      <c r="BB2554" s="26"/>
      <c r="BC2554" s="26"/>
      <c r="BD2554" s="26"/>
      <c r="BE2554" s="26"/>
      <c r="BF2554" s="26"/>
      <c r="BG2554" s="26"/>
      <c r="BH2554" s="26"/>
    </row>
    <row r="2555">
      <c r="A2555" s="18" t="str">
        <f t="shared" si="1"/>
        <v>The Americas_Sint Maarten (Dutch part)-The Americas_2006</v>
      </c>
      <c r="B2555" s="19" t="s">
        <v>258</v>
      </c>
      <c r="C2555" s="20" t="s">
        <v>292</v>
      </c>
      <c r="D2555" s="21" t="s">
        <v>85</v>
      </c>
      <c r="E2555" s="20">
        <f t="shared" si="1463"/>
        <v>0</v>
      </c>
      <c r="F2555" s="22">
        <f t="shared" si="2"/>
        <v>0</v>
      </c>
      <c r="G2555" s="39">
        <f t="shared" si="1453"/>
        <v>0</v>
      </c>
      <c r="H2555" s="39">
        <f t="shared" si="1454"/>
        <v>0</v>
      </c>
      <c r="I2555" s="39">
        <f t="shared" si="1455"/>
        <v>0</v>
      </c>
      <c r="J2555" s="24">
        <f t="shared" si="1456"/>
        <v>0</v>
      </c>
      <c r="K2555" s="24">
        <f t="shared" si="3"/>
        <v>0</v>
      </c>
      <c r="L2555" s="24">
        <f t="shared" si="1457"/>
        <v>0</v>
      </c>
      <c r="M2555" s="24">
        <f t="shared" si="5"/>
        <v>0</v>
      </c>
      <c r="N2555" s="24">
        <f t="shared" si="1464"/>
        <v>0</v>
      </c>
      <c r="O2555" s="24">
        <f t="shared" si="1458"/>
        <v>0</v>
      </c>
      <c r="P2555" s="24">
        <f t="shared" si="1465"/>
        <v>0</v>
      </c>
      <c r="Q2555" s="24">
        <f t="shared" si="1466"/>
        <v>0</v>
      </c>
      <c r="R2555" s="24">
        <f t="shared" si="6"/>
        <v>0</v>
      </c>
      <c r="S2555" s="24">
        <f t="shared" si="1467"/>
        <v>0</v>
      </c>
      <c r="T2555" s="24">
        <f t="shared" si="1468"/>
        <v>0</v>
      </c>
      <c r="U2555" s="24">
        <f t="shared" si="1469"/>
        <v>0</v>
      </c>
      <c r="V2555" s="24">
        <f>IFNA(VLOOKUP(A2555,'HUMAN RESOURCES processed'!$A$2:$M$2692,12,0))</f>
        <v>38272</v>
      </c>
      <c r="W2555" s="24">
        <f>IFNA(VLOOKUP(A2555,'HUMAN RESOURCES processed'!$A$2:$M$2692,13,0))</f>
        <v>1</v>
      </c>
      <c r="X2555" s="24">
        <f>IFNA(VLOOKUP(A2555,'TOURISM processed'!$A$2:$F$2692,5,0))</f>
        <v>651000000</v>
      </c>
      <c r="Y2555" s="24">
        <f>IFNA(VLOOKUP(A2555,'TOURISM processed'!$A$2:$F$2692,6,0))</f>
        <v>86000000</v>
      </c>
      <c r="Z2555" s="24">
        <f t="shared" si="7"/>
        <v>2247.073579</v>
      </c>
      <c r="AA2555" s="24">
        <f t="shared" si="1470"/>
        <v>0</v>
      </c>
      <c r="AB2555" s="24">
        <f t="shared" si="1471"/>
        <v>0</v>
      </c>
      <c r="AC2555" s="24">
        <f t="shared" si="1472"/>
        <v>0</v>
      </c>
      <c r="AD2555" s="24">
        <f t="shared" si="1473"/>
        <v>0</v>
      </c>
      <c r="AE2555" s="24">
        <f t="shared" si="1474"/>
        <v>0</v>
      </c>
      <c r="AF2555" s="27">
        <f t="shared" si="1475"/>
        <v>0</v>
      </c>
      <c r="AG2555" s="26"/>
      <c r="AH2555" s="26"/>
      <c r="AI2555" s="26"/>
      <c r="AJ2555" s="26"/>
      <c r="AK2555" s="26"/>
      <c r="AL2555" s="26"/>
      <c r="AM2555" s="26"/>
      <c r="AN2555" s="26"/>
      <c r="AO2555" s="26"/>
      <c r="AP2555" s="26"/>
      <c r="AQ2555" s="26"/>
      <c r="AR2555" s="26"/>
      <c r="AS2555" s="26"/>
      <c r="AT2555" s="26"/>
      <c r="AU2555" s="26"/>
      <c r="AV2555" s="26"/>
      <c r="AW2555" s="26"/>
      <c r="AX2555" s="26"/>
      <c r="AY2555" s="26"/>
      <c r="AZ2555" s="26"/>
      <c r="BA2555" s="26"/>
      <c r="BB2555" s="26"/>
      <c r="BC2555" s="26"/>
      <c r="BD2555" s="26"/>
      <c r="BE2555" s="26"/>
      <c r="BF2555" s="26"/>
      <c r="BG2555" s="26"/>
      <c r="BH2555" s="26"/>
    </row>
    <row r="2556">
      <c r="A2556" s="18" t="str">
        <f t="shared" si="1"/>
        <v>The Americas_Sint Maarten (Dutch part)-The Americas_2007</v>
      </c>
      <c r="B2556" s="19" t="s">
        <v>258</v>
      </c>
      <c r="C2556" s="20" t="s">
        <v>292</v>
      </c>
      <c r="D2556" s="21" t="s">
        <v>86</v>
      </c>
      <c r="E2556" s="20">
        <f t="shared" si="1463"/>
        <v>0</v>
      </c>
      <c r="F2556" s="22">
        <f t="shared" si="2"/>
        <v>0</v>
      </c>
      <c r="G2556" s="39">
        <f t="shared" si="1453"/>
        <v>0</v>
      </c>
      <c r="H2556" s="39">
        <f t="shared" si="1454"/>
        <v>0</v>
      </c>
      <c r="I2556" s="39">
        <f t="shared" si="1455"/>
        <v>0</v>
      </c>
      <c r="J2556" s="24">
        <f t="shared" si="1456"/>
        <v>0</v>
      </c>
      <c r="K2556" s="24">
        <f t="shared" si="3"/>
        <v>0</v>
      </c>
      <c r="L2556" s="24">
        <f t="shared" si="1457"/>
        <v>0</v>
      </c>
      <c r="M2556" s="24">
        <f t="shared" si="5"/>
        <v>0</v>
      </c>
      <c r="N2556" s="24">
        <f t="shared" si="1464"/>
        <v>0</v>
      </c>
      <c r="O2556" s="24">
        <f t="shared" si="1458"/>
        <v>0</v>
      </c>
      <c r="P2556" s="24">
        <f>IFNA(VLOOKUP(A2556,'HUMAN RESOURCES processed'!$A$2:$M$2692,7,0))</f>
        <v>77</v>
      </c>
      <c r="Q2556" s="24">
        <f>IFNA(VLOOKUP(A2556,'HUMAN RESOURCES processed'!$A$2:$M$2692,8,0))</f>
        <v>72</v>
      </c>
      <c r="R2556" s="24">
        <f t="shared" si="6"/>
        <v>74.5</v>
      </c>
      <c r="S2556" s="24">
        <f t="shared" si="1467"/>
        <v>0</v>
      </c>
      <c r="T2556" s="24">
        <f t="shared" si="1468"/>
        <v>0</v>
      </c>
      <c r="U2556" s="24">
        <f t="shared" si="1469"/>
        <v>0</v>
      </c>
      <c r="V2556" s="24">
        <f>IFNA(VLOOKUP(A2556,'HUMAN RESOURCES processed'!$A$2:$M$2692,12,0))</f>
        <v>39464</v>
      </c>
      <c r="W2556" s="24">
        <f>IFNA(VLOOKUP(A2556,'HUMAN RESOURCES processed'!$A$2:$M$2692,13,0))</f>
        <v>1</v>
      </c>
      <c r="X2556" s="24">
        <f>IFNA(VLOOKUP(A2556,'TOURISM processed'!$A$2:$F$2692,5,0))</f>
        <v>665000000</v>
      </c>
      <c r="Y2556" s="24">
        <f>IFNA(VLOOKUP(A2556,'TOURISM processed'!$A$2:$F$2692,6,0))</f>
        <v>83000000</v>
      </c>
      <c r="Z2556" s="24">
        <f t="shared" si="7"/>
        <v>2103.182647</v>
      </c>
      <c r="AA2556" s="24">
        <f t="shared" si="1470"/>
        <v>0</v>
      </c>
      <c r="AB2556" s="24">
        <f t="shared" si="1471"/>
        <v>0</v>
      </c>
      <c r="AC2556" s="24">
        <f t="shared" si="1472"/>
        <v>0</v>
      </c>
      <c r="AD2556" s="24">
        <f t="shared" si="1473"/>
        <v>0</v>
      </c>
      <c r="AE2556" s="24">
        <f t="shared" si="1474"/>
        <v>0</v>
      </c>
      <c r="AF2556" s="27">
        <f t="shared" si="1475"/>
        <v>0</v>
      </c>
      <c r="AG2556" s="26"/>
      <c r="AH2556" s="26"/>
      <c r="AI2556" s="26"/>
      <c r="AJ2556" s="26"/>
      <c r="AK2556" s="26"/>
      <c r="AL2556" s="26"/>
      <c r="AM2556" s="26"/>
      <c r="AN2556" s="26"/>
      <c r="AO2556" s="26"/>
      <c r="AP2556" s="26"/>
      <c r="AQ2556" s="26"/>
      <c r="AR2556" s="26"/>
      <c r="AS2556" s="26"/>
      <c r="AT2556" s="26"/>
      <c r="AU2556" s="26"/>
      <c r="AV2556" s="26"/>
      <c r="AW2556" s="26"/>
      <c r="AX2556" s="26"/>
      <c r="AY2556" s="26"/>
      <c r="AZ2556" s="26"/>
      <c r="BA2556" s="26"/>
      <c r="BB2556" s="26"/>
      <c r="BC2556" s="26"/>
      <c r="BD2556" s="26"/>
      <c r="BE2556" s="26"/>
      <c r="BF2556" s="26"/>
      <c r="BG2556" s="26"/>
      <c r="BH2556" s="26"/>
    </row>
    <row r="2557">
      <c r="A2557" s="18" t="str">
        <f t="shared" si="1"/>
        <v>The Americas_Sint Maarten (Dutch part)-The Americas_2008</v>
      </c>
      <c r="B2557" s="19" t="s">
        <v>258</v>
      </c>
      <c r="C2557" s="20" t="s">
        <v>292</v>
      </c>
      <c r="D2557" s="21" t="s">
        <v>87</v>
      </c>
      <c r="E2557" s="20">
        <f t="shared" si="1463"/>
        <v>0</v>
      </c>
      <c r="F2557" s="22">
        <f t="shared" si="2"/>
        <v>0</v>
      </c>
      <c r="G2557" s="39">
        <f t="shared" si="1453"/>
        <v>0</v>
      </c>
      <c r="H2557" s="39">
        <f t="shared" si="1454"/>
        <v>0</v>
      </c>
      <c r="I2557" s="39">
        <f t="shared" si="1455"/>
        <v>0</v>
      </c>
      <c r="J2557" s="24">
        <f t="shared" si="1456"/>
        <v>0</v>
      </c>
      <c r="K2557" s="24">
        <f t="shared" si="3"/>
        <v>0</v>
      </c>
      <c r="L2557" s="24">
        <f t="shared" si="1457"/>
        <v>0</v>
      </c>
      <c r="M2557" s="24">
        <f t="shared" si="5"/>
        <v>0</v>
      </c>
      <c r="N2557" s="24">
        <f>IFNA(VLOOKUP(A2557,'HUMAN RESOURCES processed'!$A$2:$M$2692,5,0))</f>
        <v>0.013</v>
      </c>
      <c r="O2557" s="24">
        <f t="shared" si="1458"/>
        <v>0</v>
      </c>
      <c r="P2557" s="24">
        <f>IFNA(VLOOKUP(A2557,'HUMAN RESOURCES processed'!$A$2:$M$2692,7,0))</f>
        <v>77</v>
      </c>
      <c r="Q2557" s="24">
        <f>IFNA(VLOOKUP(A2557,'HUMAN RESOURCES processed'!$A$2:$M$2692,8,0))</f>
        <v>72</v>
      </c>
      <c r="R2557" s="24">
        <f t="shared" si="6"/>
        <v>74.5</v>
      </c>
      <c r="S2557" s="24">
        <f t="shared" si="1467"/>
        <v>0</v>
      </c>
      <c r="T2557" s="24">
        <f t="shared" si="1468"/>
        <v>0</v>
      </c>
      <c r="U2557" s="24">
        <f t="shared" si="1469"/>
        <v>0</v>
      </c>
      <c r="V2557" s="24">
        <f>IFNA(VLOOKUP(A2557,'HUMAN RESOURCES processed'!$A$2:$M$2692,12,0))</f>
        <v>40459</v>
      </c>
      <c r="W2557" s="24">
        <f>IFNA(VLOOKUP(A2557,'HUMAN RESOURCES processed'!$A$2:$M$2692,13,0))</f>
        <v>1</v>
      </c>
      <c r="X2557" s="24">
        <f>IFNA(VLOOKUP(A2557,'TOURISM processed'!$A$2:$F$2692,5,0))</f>
        <v>667000000</v>
      </c>
      <c r="Y2557" s="24">
        <f>IFNA(VLOOKUP(A2557,'TOURISM processed'!$A$2:$F$2692,6,0))</f>
        <v>88000000</v>
      </c>
      <c r="Z2557" s="24">
        <f t="shared" si="7"/>
        <v>2175.0414</v>
      </c>
      <c r="AA2557" s="24">
        <f t="shared" si="1470"/>
        <v>0</v>
      </c>
      <c r="AB2557" s="24">
        <f t="shared" si="1471"/>
        <v>0</v>
      </c>
      <c r="AC2557" s="24">
        <f t="shared" si="1472"/>
        <v>0</v>
      </c>
      <c r="AD2557" s="24">
        <f t="shared" si="1473"/>
        <v>0</v>
      </c>
      <c r="AE2557" s="24">
        <f t="shared" si="1474"/>
        <v>0</v>
      </c>
      <c r="AF2557" s="27">
        <f t="shared" si="1475"/>
        <v>0</v>
      </c>
      <c r="AG2557" s="26"/>
      <c r="AH2557" s="26"/>
      <c r="AI2557" s="26"/>
      <c r="AJ2557" s="26"/>
      <c r="AK2557" s="26"/>
      <c r="AL2557" s="26"/>
      <c r="AM2557" s="26"/>
      <c r="AN2557" s="26"/>
      <c r="AO2557" s="26"/>
      <c r="AP2557" s="26"/>
      <c r="AQ2557" s="26"/>
      <c r="AR2557" s="26"/>
      <c r="AS2557" s="26"/>
      <c r="AT2557" s="26"/>
      <c r="AU2557" s="26"/>
      <c r="AV2557" s="26"/>
      <c r="AW2557" s="26"/>
      <c r="AX2557" s="26"/>
      <c r="AY2557" s="26"/>
      <c r="AZ2557" s="26"/>
      <c r="BA2557" s="26"/>
      <c r="BB2557" s="26"/>
      <c r="BC2557" s="26"/>
      <c r="BD2557" s="26"/>
      <c r="BE2557" s="26"/>
      <c r="BF2557" s="26"/>
      <c r="BG2557" s="26"/>
      <c r="BH2557" s="26"/>
    </row>
    <row r="2558">
      <c r="A2558" s="18" t="str">
        <f t="shared" si="1"/>
        <v>The Americas_Sint Maarten (Dutch part)-The Americas_2009</v>
      </c>
      <c r="B2558" s="19" t="s">
        <v>258</v>
      </c>
      <c r="C2558" s="20" t="s">
        <v>292</v>
      </c>
      <c r="D2558" s="21" t="s">
        <v>88</v>
      </c>
      <c r="E2558" s="20">
        <f t="shared" si="1463"/>
        <v>0</v>
      </c>
      <c r="F2558" s="22">
        <f t="shared" si="2"/>
        <v>0</v>
      </c>
      <c r="G2558" s="39">
        <f t="shared" si="1453"/>
        <v>0</v>
      </c>
      <c r="H2558" s="39">
        <f t="shared" si="1454"/>
        <v>0</v>
      </c>
      <c r="I2558" s="39">
        <f t="shared" si="1455"/>
        <v>0</v>
      </c>
      <c r="J2558" s="24">
        <f t="shared" si="1456"/>
        <v>0</v>
      </c>
      <c r="K2558" s="24">
        <f t="shared" si="3"/>
        <v>0</v>
      </c>
      <c r="L2558" s="24">
        <f t="shared" si="1457"/>
        <v>0</v>
      </c>
      <c r="M2558" s="24">
        <f t="shared" si="5"/>
        <v>0</v>
      </c>
      <c r="N2558" s="24">
        <f t="shared" ref="N2558:N2562" si="1476">IF(AND(C2558=C2557,D2558&gt;D2557),K2557,0)</f>
        <v>0</v>
      </c>
      <c r="O2558" s="24">
        <f t="shared" si="1458"/>
        <v>0</v>
      </c>
      <c r="P2558" s="24">
        <f>IFNA(VLOOKUP(A2558,'HUMAN RESOURCES processed'!$A$2:$M$2692,7,0))</f>
        <v>78</v>
      </c>
      <c r="Q2558" s="24">
        <f>IFNA(VLOOKUP(A2558,'HUMAN RESOURCES processed'!$A$2:$M$2692,8,0))</f>
        <v>73</v>
      </c>
      <c r="R2558" s="24">
        <f t="shared" si="6"/>
        <v>75.5</v>
      </c>
      <c r="S2558" s="24">
        <f t="shared" si="1467"/>
        <v>0</v>
      </c>
      <c r="T2558" s="24">
        <f t="shared" si="1468"/>
        <v>0</v>
      </c>
      <c r="U2558" s="24">
        <f t="shared" si="1469"/>
        <v>0</v>
      </c>
      <c r="V2558" s="24">
        <f>IFNA(VLOOKUP(A2558,'HUMAN RESOURCES processed'!$A$2:$M$2692,12,0))</f>
        <v>39133</v>
      </c>
      <c r="W2558" s="24">
        <f>IFNA(VLOOKUP(A2558,'HUMAN RESOURCES processed'!$A$2:$M$2692,13,0))</f>
        <v>1</v>
      </c>
      <c r="X2558" s="24">
        <f>IFNA(VLOOKUP(A2558,'TOURISM processed'!$A$2:$F$2692,5,0))</f>
        <v>619000000</v>
      </c>
      <c r="Y2558" s="24">
        <f>IFNA(VLOOKUP(A2558,'TOURISM processed'!$A$2:$F$2692,6,0))</f>
        <v>104000000</v>
      </c>
      <c r="Z2558" s="24">
        <f t="shared" si="7"/>
        <v>2657.603557</v>
      </c>
      <c r="AA2558" s="24">
        <f t="shared" si="1470"/>
        <v>0</v>
      </c>
      <c r="AB2558" s="24">
        <f t="shared" si="1471"/>
        <v>0</v>
      </c>
      <c r="AC2558" s="24">
        <f t="shared" si="1472"/>
        <v>0</v>
      </c>
      <c r="AD2558" s="24">
        <f t="shared" si="1473"/>
        <v>0</v>
      </c>
      <c r="AE2558" s="24">
        <f t="shared" si="1474"/>
        <v>0</v>
      </c>
      <c r="AF2558" s="27">
        <f t="shared" si="1475"/>
        <v>0</v>
      </c>
      <c r="AG2558" s="26"/>
      <c r="AH2558" s="26"/>
      <c r="AI2558" s="26"/>
      <c r="AJ2558" s="26"/>
      <c r="AK2558" s="26"/>
      <c r="AL2558" s="26"/>
      <c r="AM2558" s="26"/>
      <c r="AN2558" s="26"/>
      <c r="AO2558" s="26"/>
      <c r="AP2558" s="26"/>
      <c r="AQ2558" s="26"/>
      <c r="AR2558" s="26"/>
      <c r="AS2558" s="26"/>
      <c r="AT2558" s="26"/>
      <c r="AU2558" s="26"/>
      <c r="AV2558" s="26"/>
      <c r="AW2558" s="26"/>
      <c r="AX2558" s="26"/>
      <c r="AY2558" s="26"/>
      <c r="AZ2558" s="26"/>
      <c r="BA2558" s="26"/>
      <c r="BB2558" s="26"/>
      <c r="BC2558" s="26"/>
      <c r="BD2558" s="26"/>
      <c r="BE2558" s="26"/>
      <c r="BF2558" s="26"/>
      <c r="BG2558" s="26"/>
      <c r="BH2558" s="26"/>
    </row>
    <row r="2559">
      <c r="A2559" s="18" t="str">
        <f t="shared" si="1"/>
        <v>The Americas_Sint Maarten (Dutch part)-The Americas_2010</v>
      </c>
      <c r="B2559" s="19" t="s">
        <v>258</v>
      </c>
      <c r="C2559" s="20" t="s">
        <v>292</v>
      </c>
      <c r="D2559" s="21" t="s">
        <v>89</v>
      </c>
      <c r="E2559" s="20">
        <f t="shared" si="1463"/>
        <v>0</v>
      </c>
      <c r="F2559" s="22">
        <f t="shared" si="2"/>
        <v>0</v>
      </c>
      <c r="G2559" s="39">
        <f t="shared" si="1453"/>
        <v>0</v>
      </c>
      <c r="H2559" s="39">
        <f t="shared" si="1454"/>
        <v>0</v>
      </c>
      <c r="I2559" s="39">
        <f t="shared" si="1455"/>
        <v>0</v>
      </c>
      <c r="J2559" s="24">
        <f t="shared" si="1456"/>
        <v>0</v>
      </c>
      <c r="K2559" s="24">
        <f t="shared" si="3"/>
        <v>0</v>
      </c>
      <c r="L2559" s="24">
        <f t="shared" si="1457"/>
        <v>0</v>
      </c>
      <c r="M2559" s="24">
        <f t="shared" si="5"/>
        <v>0</v>
      </c>
      <c r="N2559" s="24">
        <f t="shared" si="1476"/>
        <v>0</v>
      </c>
      <c r="O2559" s="24">
        <f t="shared" si="1458"/>
        <v>0</v>
      </c>
      <c r="P2559" s="24">
        <f t="shared" ref="P2559:P2563" si="1477">IF(AND(C2559=C2558,D2559&gt;D2558),P2558,0)</f>
        <v>78</v>
      </c>
      <c r="Q2559" s="24">
        <f t="shared" ref="Q2559:Q2563" si="1478">IF(AND(C2559=C2558,D2559&gt;D2558),Q2558,0)</f>
        <v>73</v>
      </c>
      <c r="R2559" s="24">
        <f t="shared" si="6"/>
        <v>75.5</v>
      </c>
      <c r="S2559" s="24">
        <f t="shared" si="1467"/>
        <v>0</v>
      </c>
      <c r="T2559" s="24">
        <f t="shared" si="1468"/>
        <v>0</v>
      </c>
      <c r="U2559" s="24">
        <f t="shared" si="1469"/>
        <v>0</v>
      </c>
      <c r="V2559" s="24">
        <f>IFNA(VLOOKUP(A2559,'HUMAN RESOURCES processed'!$A$2:$M$2692,12,0))</f>
        <v>37850</v>
      </c>
      <c r="W2559" s="24">
        <f>IFNA(VLOOKUP(A2559,'HUMAN RESOURCES processed'!$A$2:$M$2692,13,0))</f>
        <v>1</v>
      </c>
      <c r="X2559" s="24">
        <f>IFNA(VLOOKUP(A2559,'TOURISM processed'!$A$2:$F$2692,5,0))</f>
        <v>681000000</v>
      </c>
      <c r="Y2559" s="24">
        <f>IFNA(VLOOKUP(A2559,'TOURISM processed'!$A$2:$F$2692,6,0))</f>
        <v>105000000</v>
      </c>
      <c r="Z2559" s="24">
        <f t="shared" si="7"/>
        <v>2774.108322</v>
      </c>
      <c r="AA2559" s="24">
        <f t="shared" si="1470"/>
        <v>0</v>
      </c>
      <c r="AB2559" s="24">
        <f t="shared" si="1471"/>
        <v>0</v>
      </c>
      <c r="AC2559" s="24">
        <f t="shared" si="1472"/>
        <v>0</v>
      </c>
      <c r="AD2559" s="24">
        <f t="shared" si="1473"/>
        <v>0</v>
      </c>
      <c r="AE2559" s="24">
        <f t="shared" si="1474"/>
        <v>0</v>
      </c>
      <c r="AF2559" s="27">
        <f t="shared" si="1475"/>
        <v>0</v>
      </c>
      <c r="AG2559" s="26"/>
      <c r="AH2559" s="26"/>
      <c r="AI2559" s="26"/>
      <c r="AJ2559" s="26"/>
      <c r="AK2559" s="26"/>
      <c r="AL2559" s="26"/>
      <c r="AM2559" s="26"/>
      <c r="AN2559" s="26"/>
      <c r="AO2559" s="26"/>
      <c r="AP2559" s="26"/>
      <c r="AQ2559" s="26"/>
      <c r="AR2559" s="26"/>
      <c r="AS2559" s="26"/>
      <c r="AT2559" s="26"/>
      <c r="AU2559" s="26"/>
      <c r="AV2559" s="26"/>
      <c r="AW2559" s="26"/>
      <c r="AX2559" s="26"/>
      <c r="AY2559" s="26"/>
      <c r="AZ2559" s="26"/>
      <c r="BA2559" s="26"/>
      <c r="BB2559" s="26"/>
      <c r="BC2559" s="26"/>
      <c r="BD2559" s="26"/>
      <c r="BE2559" s="26"/>
      <c r="BF2559" s="26"/>
      <c r="BG2559" s="26"/>
      <c r="BH2559" s="26"/>
    </row>
    <row r="2560">
      <c r="A2560" s="18" t="str">
        <f t="shared" si="1"/>
        <v>The Americas_Sint Maarten (Dutch part)-The Americas_2011</v>
      </c>
      <c r="B2560" s="19" t="s">
        <v>258</v>
      </c>
      <c r="C2560" s="20" t="s">
        <v>292</v>
      </c>
      <c r="D2560" s="21" t="s">
        <v>90</v>
      </c>
      <c r="E2560" s="20">
        <f t="shared" si="1463"/>
        <v>0</v>
      </c>
      <c r="F2560" s="22">
        <f t="shared" si="2"/>
        <v>0</v>
      </c>
      <c r="G2560" s="39">
        <f t="shared" si="1453"/>
        <v>0</v>
      </c>
      <c r="H2560" s="39">
        <f t="shared" si="1454"/>
        <v>0</v>
      </c>
      <c r="I2560" s="39">
        <f t="shared" si="1455"/>
        <v>0</v>
      </c>
      <c r="J2560" s="24">
        <f t="shared" si="1456"/>
        <v>0</v>
      </c>
      <c r="K2560" s="24">
        <f t="shared" si="3"/>
        <v>0</v>
      </c>
      <c r="L2560" s="24">
        <f t="shared" si="1457"/>
        <v>0</v>
      </c>
      <c r="M2560" s="24">
        <f t="shared" si="5"/>
        <v>0</v>
      </c>
      <c r="N2560" s="24">
        <f t="shared" si="1476"/>
        <v>0</v>
      </c>
      <c r="O2560" s="24">
        <f t="shared" si="1458"/>
        <v>0</v>
      </c>
      <c r="P2560" s="24">
        <f t="shared" si="1477"/>
        <v>78</v>
      </c>
      <c r="Q2560" s="24">
        <f t="shared" si="1478"/>
        <v>73</v>
      </c>
      <c r="R2560" s="24">
        <f t="shared" si="6"/>
        <v>75.5</v>
      </c>
      <c r="S2560" s="24">
        <f t="shared" si="1467"/>
        <v>0</v>
      </c>
      <c r="T2560" s="24">
        <f t="shared" si="1468"/>
        <v>0</v>
      </c>
      <c r="U2560" s="24">
        <f t="shared" si="1469"/>
        <v>0</v>
      </c>
      <c r="V2560" s="24">
        <f>IFNA(VLOOKUP(A2560,'HUMAN RESOURCES processed'!$A$2:$M$2692,12,0))</f>
        <v>38486</v>
      </c>
      <c r="W2560" s="24">
        <f>IFNA(VLOOKUP(A2560,'HUMAN RESOURCES processed'!$A$2:$M$2692,13,0))</f>
        <v>1</v>
      </c>
      <c r="X2560" s="24">
        <f>IFNA(VLOOKUP(A2560,'TOURISM processed'!$A$2:$F$2692,5,0))</f>
        <v>729000000</v>
      </c>
      <c r="Y2560" s="24">
        <f>IFNA(VLOOKUP(A2560,'TOURISM processed'!$A$2:$F$2692,6,0))</f>
        <v>112000000</v>
      </c>
      <c r="Z2560" s="24">
        <f t="shared" si="7"/>
        <v>2910.149145</v>
      </c>
      <c r="AA2560" s="24">
        <f t="shared" si="1470"/>
        <v>0</v>
      </c>
      <c r="AB2560" s="24">
        <f t="shared" si="1471"/>
        <v>0</v>
      </c>
      <c r="AC2560" s="24">
        <f t="shared" si="1472"/>
        <v>0</v>
      </c>
      <c r="AD2560" s="24">
        <f t="shared" si="1473"/>
        <v>0</v>
      </c>
      <c r="AE2560" s="24">
        <f t="shared" si="1474"/>
        <v>0</v>
      </c>
      <c r="AF2560" s="27">
        <f t="shared" si="1475"/>
        <v>0</v>
      </c>
      <c r="AG2560" s="26"/>
      <c r="AH2560" s="26"/>
      <c r="AI2560" s="26"/>
      <c r="AJ2560" s="26"/>
      <c r="AK2560" s="26"/>
      <c r="AL2560" s="26"/>
      <c r="AM2560" s="26"/>
      <c r="AN2560" s="26"/>
      <c r="AO2560" s="26"/>
      <c r="AP2560" s="26"/>
      <c r="AQ2560" s="26"/>
      <c r="AR2560" s="26"/>
      <c r="AS2560" s="26"/>
      <c r="AT2560" s="26"/>
      <c r="AU2560" s="26"/>
      <c r="AV2560" s="26"/>
      <c r="AW2560" s="26"/>
      <c r="AX2560" s="26"/>
      <c r="AY2560" s="26"/>
      <c r="AZ2560" s="26"/>
      <c r="BA2560" s="26"/>
      <c r="BB2560" s="26"/>
      <c r="BC2560" s="26"/>
      <c r="BD2560" s="26"/>
      <c r="BE2560" s="26"/>
      <c r="BF2560" s="26"/>
      <c r="BG2560" s="26"/>
      <c r="BH2560" s="26"/>
    </row>
    <row r="2561">
      <c r="A2561" s="18" t="str">
        <f t="shared" si="1"/>
        <v>The Americas_Sint Maarten (Dutch part)-The Americas_2012</v>
      </c>
      <c r="B2561" s="19" t="s">
        <v>258</v>
      </c>
      <c r="C2561" s="20" t="s">
        <v>292</v>
      </c>
      <c r="D2561" s="21" t="s">
        <v>91</v>
      </c>
      <c r="E2561" s="20">
        <f t="shared" si="1463"/>
        <v>0</v>
      </c>
      <c r="F2561" s="22">
        <f t="shared" si="2"/>
        <v>0</v>
      </c>
      <c r="G2561" s="39">
        <f t="shared" si="1453"/>
        <v>0</v>
      </c>
      <c r="H2561" s="39">
        <f t="shared" si="1454"/>
        <v>0</v>
      </c>
      <c r="I2561" s="39">
        <f t="shared" si="1455"/>
        <v>0</v>
      </c>
      <c r="J2561" s="24">
        <f t="shared" si="1456"/>
        <v>0</v>
      </c>
      <c r="K2561" s="24">
        <f t="shared" si="3"/>
        <v>0</v>
      </c>
      <c r="L2561" s="24">
        <f t="shared" si="1457"/>
        <v>0</v>
      </c>
      <c r="M2561" s="24">
        <f t="shared" si="5"/>
        <v>0</v>
      </c>
      <c r="N2561" s="24">
        <f t="shared" si="1476"/>
        <v>0</v>
      </c>
      <c r="O2561" s="24">
        <f t="shared" si="1458"/>
        <v>0</v>
      </c>
      <c r="P2561" s="24">
        <f t="shared" si="1477"/>
        <v>78</v>
      </c>
      <c r="Q2561" s="24">
        <f t="shared" si="1478"/>
        <v>73</v>
      </c>
      <c r="R2561" s="24">
        <f t="shared" si="6"/>
        <v>75.5</v>
      </c>
      <c r="S2561" s="24">
        <f t="shared" si="1467"/>
        <v>0</v>
      </c>
      <c r="T2561" s="24">
        <f t="shared" si="1468"/>
        <v>0</v>
      </c>
      <c r="U2561" s="24">
        <f t="shared" si="1469"/>
        <v>0</v>
      </c>
      <c r="V2561" s="24">
        <f>IFNA(VLOOKUP(A2561,'HUMAN RESOURCES processed'!$A$2:$M$2692,12,0))</f>
        <v>39088</v>
      </c>
      <c r="W2561" s="24">
        <f>IFNA(VLOOKUP(A2561,'HUMAN RESOURCES processed'!$A$2:$M$2692,13,0))</f>
        <v>1</v>
      </c>
      <c r="X2561" s="24">
        <f>IFNA(VLOOKUP(A2561,'TOURISM processed'!$A$2:$F$2692,5,0))</f>
        <v>854000000</v>
      </c>
      <c r="Y2561" s="24">
        <f>IFNA(VLOOKUP(A2561,'TOURISM processed'!$A$2:$F$2692,6,0))</f>
        <v>120000000</v>
      </c>
      <c r="Z2561" s="24">
        <f t="shared" si="7"/>
        <v>3069.995907</v>
      </c>
      <c r="AA2561" s="24">
        <f t="shared" si="1470"/>
        <v>0</v>
      </c>
      <c r="AB2561" s="24">
        <f t="shared" si="1471"/>
        <v>0</v>
      </c>
      <c r="AC2561" s="24">
        <f t="shared" si="1472"/>
        <v>0</v>
      </c>
      <c r="AD2561" s="24">
        <f t="shared" si="1473"/>
        <v>0</v>
      </c>
      <c r="AE2561" s="24">
        <f t="shared" si="1474"/>
        <v>0</v>
      </c>
      <c r="AF2561" s="27">
        <f t="shared" si="1475"/>
        <v>0</v>
      </c>
      <c r="AG2561" s="26"/>
      <c r="AH2561" s="26"/>
      <c r="AI2561" s="26"/>
      <c r="AJ2561" s="26"/>
      <c r="AK2561" s="26"/>
      <c r="AL2561" s="26"/>
      <c r="AM2561" s="26"/>
      <c r="AN2561" s="26"/>
      <c r="AO2561" s="26"/>
      <c r="AP2561" s="26"/>
      <c r="AQ2561" s="26"/>
      <c r="AR2561" s="26"/>
      <c r="AS2561" s="26"/>
      <c r="AT2561" s="26"/>
      <c r="AU2561" s="26"/>
      <c r="AV2561" s="26"/>
      <c r="AW2561" s="26"/>
      <c r="AX2561" s="26"/>
      <c r="AY2561" s="26"/>
      <c r="AZ2561" s="26"/>
      <c r="BA2561" s="26"/>
      <c r="BB2561" s="26"/>
      <c r="BC2561" s="26"/>
      <c r="BD2561" s="26"/>
      <c r="BE2561" s="26"/>
      <c r="BF2561" s="26"/>
      <c r="BG2561" s="26"/>
      <c r="BH2561" s="26"/>
    </row>
    <row r="2562">
      <c r="A2562" s="18" t="str">
        <f t="shared" si="1"/>
        <v>The Americas_St. Kitts and Nevis-The Americas_2000</v>
      </c>
      <c r="B2562" s="19" t="s">
        <v>258</v>
      </c>
      <c r="C2562" s="20" t="s">
        <v>293</v>
      </c>
      <c r="D2562" s="21" t="s">
        <v>70</v>
      </c>
      <c r="E2562" s="22">
        <v>4.16566954E8</v>
      </c>
      <c r="F2562" s="22">
        <f t="shared" si="2"/>
        <v>9146.47273</v>
      </c>
      <c r="G2562" s="23">
        <v>0.043</v>
      </c>
      <c r="H2562" s="23">
        <v>392.0</v>
      </c>
      <c r="I2562" s="23">
        <v>0.111</v>
      </c>
      <c r="J2562" s="24">
        <f t="shared" si="1456"/>
        <v>0</v>
      </c>
      <c r="K2562" s="24">
        <f t="shared" si="3"/>
        <v>0</v>
      </c>
      <c r="L2562" s="24">
        <f t="shared" si="1457"/>
        <v>0</v>
      </c>
      <c r="M2562" s="24">
        <f t="shared" si="5"/>
        <v>0</v>
      </c>
      <c r="N2562" s="24">
        <f t="shared" si="1476"/>
        <v>0</v>
      </c>
      <c r="O2562" s="24">
        <f>IFNA(VLOOKUP(A2562,'HUMAN RESOURCES processed'!$A$2:$M$2692,6,0))</f>
        <v>0.014</v>
      </c>
      <c r="P2562" s="24">
        <f t="shared" si="1477"/>
        <v>0</v>
      </c>
      <c r="Q2562" s="24">
        <f t="shared" si="1478"/>
        <v>0</v>
      </c>
      <c r="R2562" s="24">
        <f t="shared" si="6"/>
        <v>0</v>
      </c>
      <c r="S2562" s="24">
        <f t="shared" si="1467"/>
        <v>0</v>
      </c>
      <c r="T2562" s="24">
        <f t="shared" si="1468"/>
        <v>0</v>
      </c>
      <c r="U2562" s="24">
        <f t="shared" si="1469"/>
        <v>0</v>
      </c>
      <c r="V2562" s="24">
        <f>IFNA(VLOOKUP(A2562,'HUMAN RESOURCES processed'!$A$2:$M$2692,12,0))</f>
        <v>45544</v>
      </c>
      <c r="W2562" s="24">
        <f>IFNA(VLOOKUP(A2562,'HUMAN RESOURCES processed'!$A$2:$M$2692,13,0))</f>
        <v>0.328</v>
      </c>
      <c r="X2562" s="24">
        <f>IFNA(VLOOKUP(A2562,'TOURISM processed'!$A$2:$F$2692,5,0))</f>
        <v>58000000</v>
      </c>
      <c r="Y2562" s="24">
        <f>IFNA(VLOOKUP(A2562,'TOURISM processed'!$A$2:$F$2692,6,0))</f>
        <v>9000000</v>
      </c>
      <c r="Z2562" s="24">
        <f t="shared" si="7"/>
        <v>197.6111014</v>
      </c>
      <c r="AA2562" s="24">
        <f t="shared" si="1470"/>
        <v>0</v>
      </c>
      <c r="AB2562" s="24">
        <f t="shared" si="1471"/>
        <v>0</v>
      </c>
      <c r="AC2562" s="24">
        <f t="shared" si="1472"/>
        <v>0</v>
      </c>
      <c r="AD2562" s="24">
        <f t="shared" si="1473"/>
        <v>0</v>
      </c>
      <c r="AE2562" s="24">
        <f>IFNA(VLOOKUP(A2562,'BUSINESS processed'!A2562:J5252,9,0))</f>
        <v>0.059</v>
      </c>
      <c r="AF2562" s="27">
        <f>IFNA(VLOOKUP(A2562,'BUSINESS processed'!A2562:J5252,10,0))</f>
        <v>0.026</v>
      </c>
      <c r="AG2562" s="26"/>
      <c r="AH2562" s="26"/>
      <c r="AI2562" s="26"/>
      <c r="AJ2562" s="26"/>
      <c r="AK2562" s="26"/>
      <c r="AL2562" s="26"/>
      <c r="AM2562" s="26"/>
      <c r="AN2562" s="26"/>
      <c r="AO2562" s="26"/>
      <c r="AP2562" s="26"/>
      <c r="AQ2562" s="26"/>
      <c r="AR2562" s="26"/>
      <c r="AS2562" s="26"/>
      <c r="AT2562" s="26"/>
      <c r="AU2562" s="26"/>
      <c r="AV2562" s="26"/>
      <c r="AW2562" s="26"/>
      <c r="AX2562" s="26"/>
      <c r="AY2562" s="26"/>
      <c r="AZ2562" s="26"/>
      <c r="BA2562" s="26"/>
      <c r="BB2562" s="26"/>
      <c r="BC2562" s="26"/>
      <c r="BD2562" s="26"/>
      <c r="BE2562" s="26"/>
      <c r="BF2562" s="26"/>
      <c r="BG2562" s="26"/>
      <c r="BH2562" s="26"/>
    </row>
    <row r="2563">
      <c r="A2563" s="18" t="str">
        <f t="shared" si="1"/>
        <v>The Americas_St. Kitts and Nevis-The Americas_2001</v>
      </c>
      <c r="B2563" s="19" t="s">
        <v>258</v>
      </c>
      <c r="C2563" s="20" t="s">
        <v>293</v>
      </c>
      <c r="D2563" s="21" t="s">
        <v>71</v>
      </c>
      <c r="E2563" s="22">
        <v>4.55905602E8</v>
      </c>
      <c r="F2563" s="22">
        <f t="shared" si="2"/>
        <v>9865.0972</v>
      </c>
      <c r="G2563" s="23">
        <v>0.038</v>
      </c>
      <c r="H2563" s="23">
        <v>378.0</v>
      </c>
      <c r="I2563" s="23">
        <v>0.111</v>
      </c>
      <c r="J2563" s="24">
        <f t="shared" si="1456"/>
        <v>0</v>
      </c>
      <c r="K2563" s="24">
        <f t="shared" si="3"/>
        <v>0</v>
      </c>
      <c r="L2563" s="24">
        <f t="shared" si="1457"/>
        <v>0</v>
      </c>
      <c r="M2563" s="24">
        <f t="shared" si="5"/>
        <v>0</v>
      </c>
      <c r="N2563" s="24">
        <f>IFNA(VLOOKUP(A2563,'HUMAN RESOURCES processed'!$A$2:$M$2692,5,0))</f>
        <v>0.017</v>
      </c>
      <c r="O2563" s="24">
        <f>IFNA(VLOOKUP(A2563,'HUMAN RESOURCES processed'!$A$2:$M$2692,6,0))</f>
        <v>0.013</v>
      </c>
      <c r="P2563" s="24">
        <f t="shared" si="1477"/>
        <v>0</v>
      </c>
      <c r="Q2563" s="24">
        <f t="shared" si="1478"/>
        <v>0</v>
      </c>
      <c r="R2563" s="24">
        <f t="shared" si="6"/>
        <v>0</v>
      </c>
      <c r="S2563" s="24">
        <f t="shared" si="1467"/>
        <v>0</v>
      </c>
      <c r="T2563" s="24">
        <f t="shared" si="1468"/>
        <v>0</v>
      </c>
      <c r="U2563" s="24">
        <f t="shared" si="1469"/>
        <v>0</v>
      </c>
      <c r="V2563" s="24">
        <f>IFNA(VLOOKUP(A2563,'HUMAN RESOURCES processed'!$A$2:$M$2692,12,0))</f>
        <v>46214</v>
      </c>
      <c r="W2563" s="24">
        <f>IFNA(VLOOKUP(A2563,'HUMAN RESOURCES processed'!$A$2:$M$2692,13,0))</f>
        <v>0.326</v>
      </c>
      <c r="X2563" s="24">
        <f>IFNA(VLOOKUP(A2563,'TOURISM processed'!$A$2:$F$2692,5,0))</f>
        <v>62000000</v>
      </c>
      <c r="Y2563" s="24">
        <f>IFNA(VLOOKUP(A2563,'TOURISM processed'!$A$2:$F$2692,6,0))</f>
        <v>8000000</v>
      </c>
      <c r="Z2563" s="24">
        <f t="shared" si="7"/>
        <v>173.1077163</v>
      </c>
      <c r="AA2563" s="24">
        <f t="shared" si="1470"/>
        <v>0</v>
      </c>
      <c r="AB2563" s="24">
        <f t="shared" si="1471"/>
        <v>0</v>
      </c>
      <c r="AC2563" s="24">
        <f t="shared" si="1472"/>
        <v>0</v>
      </c>
      <c r="AD2563" s="24">
        <f t="shared" si="1473"/>
        <v>0</v>
      </c>
      <c r="AE2563" s="24">
        <f>IFNA(VLOOKUP(A2563,'BUSINESS processed'!A2563:J5253,9,0))</f>
        <v>0.077</v>
      </c>
      <c r="AF2563" s="27">
        <f>IFNA(VLOOKUP(A2563,'BUSINESS processed'!A2563:J5253,10,0))</f>
        <v>0.045</v>
      </c>
      <c r="AG2563" s="26"/>
      <c r="AH2563" s="26"/>
      <c r="AI2563" s="26"/>
      <c r="AJ2563" s="26"/>
      <c r="AK2563" s="26"/>
      <c r="AL2563" s="26"/>
      <c r="AM2563" s="26"/>
      <c r="AN2563" s="26"/>
      <c r="AO2563" s="26"/>
      <c r="AP2563" s="26"/>
      <c r="AQ2563" s="26"/>
      <c r="AR2563" s="26"/>
      <c r="AS2563" s="26"/>
      <c r="AT2563" s="26"/>
      <c r="AU2563" s="26"/>
      <c r="AV2563" s="26"/>
      <c r="AW2563" s="26"/>
      <c r="AX2563" s="26"/>
      <c r="AY2563" s="26"/>
      <c r="AZ2563" s="26"/>
      <c r="BA2563" s="26"/>
      <c r="BB2563" s="26"/>
      <c r="BC2563" s="26"/>
      <c r="BD2563" s="26"/>
      <c r="BE2563" s="26"/>
      <c r="BF2563" s="26"/>
      <c r="BG2563" s="26"/>
      <c r="BH2563" s="26"/>
    </row>
    <row r="2564">
      <c r="A2564" s="18" t="str">
        <f t="shared" si="1"/>
        <v>The Americas_St. Kitts and Nevis-The Americas_2002</v>
      </c>
      <c r="B2564" s="19" t="s">
        <v>258</v>
      </c>
      <c r="C2564" s="20" t="s">
        <v>293</v>
      </c>
      <c r="D2564" s="21" t="s">
        <v>72</v>
      </c>
      <c r="E2564" s="22">
        <v>4.78067954E8</v>
      </c>
      <c r="F2564" s="22">
        <f t="shared" si="2"/>
        <v>10185.96229</v>
      </c>
      <c r="G2564" s="23">
        <v>0.037</v>
      </c>
      <c r="H2564" s="23">
        <v>374.0</v>
      </c>
      <c r="I2564" s="23">
        <v>0.109</v>
      </c>
      <c r="J2564" s="24">
        <f t="shared" si="1456"/>
        <v>0</v>
      </c>
      <c r="K2564" s="24">
        <f t="shared" si="3"/>
        <v>0</v>
      </c>
      <c r="L2564" s="24">
        <f>IFNA(VLOOKUP(A2564,'ENERGY processed'!$A$2:$H$2692,8,0),"")</f>
        <v>249</v>
      </c>
      <c r="M2564" s="24">
        <f t="shared" si="5"/>
        <v>0.005305322368</v>
      </c>
      <c r="N2564" s="24">
        <f>IFNA(VLOOKUP(A2564,'HUMAN RESOURCES processed'!$A$2:$M$2692,5,0))</f>
        <v>0.017</v>
      </c>
      <c r="O2564" s="24">
        <f>IFNA(VLOOKUP(A2564,'HUMAN RESOURCES processed'!$A$2:$M$2692,6,0))</f>
        <v>0.012</v>
      </c>
      <c r="P2564" s="24">
        <f>IFNA(VLOOKUP(A2564,'HUMAN RESOURCES processed'!$A$2:$M$2692,7,0))</f>
        <v>74</v>
      </c>
      <c r="Q2564" s="24">
        <f>IFNA(VLOOKUP(A2564,'HUMAN RESOURCES processed'!$A$2:$M$2692,8,0))</f>
        <v>69</v>
      </c>
      <c r="R2564" s="24">
        <f t="shared" si="6"/>
        <v>71.5</v>
      </c>
      <c r="S2564" s="24">
        <f t="shared" si="1467"/>
        <v>0</v>
      </c>
      <c r="T2564" s="24">
        <f t="shared" si="1468"/>
        <v>0</v>
      </c>
      <c r="U2564" s="24">
        <f t="shared" si="1469"/>
        <v>0</v>
      </c>
      <c r="V2564" s="24">
        <f>IFNA(VLOOKUP(A2564,'HUMAN RESOURCES processed'!$A$2:$M$2692,12,0))</f>
        <v>46934</v>
      </c>
      <c r="W2564" s="24">
        <f>IFNA(VLOOKUP(A2564,'HUMAN RESOURCES processed'!$A$2:$M$2692,13,0))</f>
        <v>0.324</v>
      </c>
      <c r="X2564" s="24">
        <f>IFNA(VLOOKUP(A2564,'TOURISM processed'!$A$2:$F$2692,5,0))</f>
        <v>57000000</v>
      </c>
      <c r="Y2564" s="24">
        <f>IFNA(VLOOKUP(A2564,'TOURISM processed'!$A$2:$F$2692,6,0))</f>
        <v>8000000</v>
      </c>
      <c r="Z2564" s="24">
        <f t="shared" si="7"/>
        <v>170.4521243</v>
      </c>
      <c r="AA2564" s="24">
        <f t="shared" si="1470"/>
        <v>0</v>
      </c>
      <c r="AB2564" s="24">
        <f t="shared" si="1471"/>
        <v>0</v>
      </c>
      <c r="AC2564" s="24">
        <f t="shared" si="1472"/>
        <v>0</v>
      </c>
      <c r="AD2564" s="24">
        <f t="shared" si="1473"/>
        <v>0</v>
      </c>
      <c r="AE2564" s="24">
        <f>IFNA(VLOOKUP(A2564,'BUSINESS processed'!A2564:J5254,9,0))</f>
        <v>0.212</v>
      </c>
      <c r="AF2564" s="27">
        <f>IFNA(VLOOKUP(A2564,'BUSINESS processed'!A2564:J5254,10,0))</f>
        <v>0.107</v>
      </c>
      <c r="AG2564" s="26"/>
      <c r="AH2564" s="26"/>
      <c r="AI2564" s="26"/>
      <c r="AJ2564" s="26"/>
      <c r="AK2564" s="26"/>
      <c r="AL2564" s="26"/>
      <c r="AM2564" s="26"/>
      <c r="AN2564" s="26"/>
      <c r="AO2564" s="26"/>
      <c r="AP2564" s="26"/>
      <c r="AQ2564" s="26"/>
      <c r="AR2564" s="26"/>
      <c r="AS2564" s="26"/>
      <c r="AT2564" s="26"/>
      <c r="AU2564" s="26"/>
      <c r="AV2564" s="26"/>
      <c r="AW2564" s="26"/>
      <c r="AX2564" s="26"/>
      <c r="AY2564" s="26"/>
      <c r="AZ2564" s="26"/>
      <c r="BA2564" s="26"/>
      <c r="BB2564" s="26"/>
      <c r="BC2564" s="26"/>
      <c r="BD2564" s="26"/>
      <c r="BE2564" s="26"/>
      <c r="BF2564" s="26"/>
      <c r="BG2564" s="26"/>
      <c r="BH2564" s="26"/>
    </row>
    <row r="2565">
      <c r="A2565" s="18" t="str">
        <f t="shared" si="1"/>
        <v>The Americas_St. Kitts and Nevis-The Americas_2003</v>
      </c>
      <c r="B2565" s="19" t="s">
        <v>258</v>
      </c>
      <c r="C2565" s="20" t="s">
        <v>293</v>
      </c>
      <c r="D2565" s="21" t="s">
        <v>74</v>
      </c>
      <c r="E2565" s="22">
        <v>4.61576906E8</v>
      </c>
      <c r="F2565" s="22">
        <f t="shared" si="2"/>
        <v>9680.926739</v>
      </c>
      <c r="G2565" s="23">
        <v>0.037</v>
      </c>
      <c r="H2565" s="23">
        <v>359.0</v>
      </c>
      <c r="I2565" s="23">
        <v>0.122</v>
      </c>
      <c r="J2565" s="24">
        <f t="shared" si="1456"/>
        <v>0</v>
      </c>
      <c r="K2565" s="24">
        <f t="shared" si="3"/>
        <v>0</v>
      </c>
      <c r="L2565" s="24">
        <f>IFNA(VLOOKUP(A2565,'ENERGY processed'!$A$2:$H$2692,8,0),"")</f>
        <v>260</v>
      </c>
      <c r="M2565" s="24">
        <f t="shared" si="5"/>
        <v>0.005453134504</v>
      </c>
      <c r="N2565" s="24">
        <f t="shared" ref="N2565:N2574" si="1479">IF(AND(C2565=C2564,D2565&gt;D2564),K2564,0)</f>
        <v>0</v>
      </c>
      <c r="O2565" s="24">
        <f>IFNA(VLOOKUP(A2565,'HUMAN RESOURCES processed'!$A$2:$M$2692,6,0))</f>
        <v>0.012</v>
      </c>
      <c r="P2565" s="24">
        <f t="shared" ref="P2565:P2574" si="1480">IF(AND(C2565=C2564,D2565&gt;D2564),P2564,0)</f>
        <v>74</v>
      </c>
      <c r="Q2565" s="24">
        <f t="shared" ref="Q2565:Q2574" si="1481">IF(AND(C2565=C2564,D2565&gt;D2564),Q2564,0)</f>
        <v>69</v>
      </c>
      <c r="R2565" s="24">
        <f t="shared" si="6"/>
        <v>71.5</v>
      </c>
      <c r="S2565" s="24">
        <f t="shared" si="1467"/>
        <v>0</v>
      </c>
      <c r="T2565" s="24">
        <f t="shared" si="1468"/>
        <v>0</v>
      </c>
      <c r="U2565" s="24">
        <f t="shared" si="1469"/>
        <v>0</v>
      </c>
      <c r="V2565" s="24">
        <f>IFNA(VLOOKUP(A2565,'HUMAN RESOURCES processed'!$A$2:$M$2692,12,0))</f>
        <v>47679</v>
      </c>
      <c r="W2565" s="24">
        <f>IFNA(VLOOKUP(A2565,'HUMAN RESOURCES processed'!$A$2:$M$2692,13,0))</f>
        <v>0.323</v>
      </c>
      <c r="X2565" s="24">
        <f>IFNA(VLOOKUP(A2565,'TOURISM processed'!$A$2:$F$2692,5,0))</f>
        <v>75000000</v>
      </c>
      <c r="Y2565" s="24">
        <f>IFNA(VLOOKUP(A2565,'TOURISM processed'!$A$2:$F$2692,6,0))</f>
        <v>8000000</v>
      </c>
      <c r="Z2565" s="24">
        <f t="shared" si="7"/>
        <v>167.788754</v>
      </c>
      <c r="AA2565" s="24">
        <f t="shared" si="1470"/>
        <v>0</v>
      </c>
      <c r="AB2565" s="24">
        <f t="shared" si="1471"/>
        <v>0</v>
      </c>
      <c r="AC2565" s="24">
        <f t="shared" si="1472"/>
        <v>0</v>
      </c>
      <c r="AD2565" s="24">
        <f t="shared" si="1473"/>
        <v>0</v>
      </c>
      <c r="AE2565" s="24">
        <f>IFNA(VLOOKUP(A2565,'BUSINESS processed'!A2565:J5255,9,0))</f>
        <v>0.23</v>
      </c>
      <c r="AF2565" s="27">
        <f>IFNA(VLOOKUP(A2565,'BUSINESS processed'!A2565:J5255,10,0))</f>
        <v>0.461</v>
      </c>
      <c r="AG2565" s="26"/>
      <c r="AH2565" s="26"/>
      <c r="AI2565" s="26"/>
      <c r="AJ2565" s="26"/>
      <c r="AK2565" s="26"/>
      <c r="AL2565" s="26"/>
      <c r="AM2565" s="26"/>
      <c r="AN2565" s="26"/>
      <c r="AO2565" s="26"/>
      <c r="AP2565" s="26"/>
      <c r="AQ2565" s="26"/>
      <c r="AR2565" s="26"/>
      <c r="AS2565" s="26"/>
      <c r="AT2565" s="26"/>
      <c r="AU2565" s="26"/>
      <c r="AV2565" s="26"/>
      <c r="AW2565" s="26"/>
      <c r="AX2565" s="26"/>
      <c r="AY2565" s="26"/>
      <c r="AZ2565" s="26"/>
      <c r="BA2565" s="26"/>
      <c r="BB2565" s="26"/>
      <c r="BC2565" s="26"/>
      <c r="BD2565" s="26"/>
      <c r="BE2565" s="26"/>
      <c r="BF2565" s="26"/>
      <c r="BG2565" s="26"/>
      <c r="BH2565" s="26"/>
    </row>
    <row r="2566">
      <c r="A2566" s="18" t="str">
        <f t="shared" si="1"/>
        <v>The Americas_St. Kitts and Nevis-The Americas_2004</v>
      </c>
      <c r="B2566" s="19" t="s">
        <v>258</v>
      </c>
      <c r="C2566" s="20" t="s">
        <v>293</v>
      </c>
      <c r="D2566" s="21" t="s">
        <v>83</v>
      </c>
      <c r="E2566" s="22">
        <v>4.97548517E8</v>
      </c>
      <c r="F2566" s="22">
        <f t="shared" si="2"/>
        <v>10275.46967</v>
      </c>
      <c r="G2566" s="23">
        <v>0.035</v>
      </c>
      <c r="H2566" s="23">
        <v>363.0</v>
      </c>
      <c r="I2566" s="23">
        <v>0.103</v>
      </c>
      <c r="J2566" s="24">
        <f t="shared" si="1456"/>
        <v>0</v>
      </c>
      <c r="K2566" s="24">
        <f t="shared" si="3"/>
        <v>0</v>
      </c>
      <c r="L2566" s="24">
        <f>IF(AND(C2566=C2565,C2566&gt;C2565),C2565,0)</f>
        <v>0</v>
      </c>
      <c r="M2566" s="24">
        <f t="shared" si="5"/>
        <v>0</v>
      </c>
      <c r="N2566" s="24">
        <f t="shared" si="1479"/>
        <v>0</v>
      </c>
      <c r="O2566" s="24">
        <f>IFNA(VLOOKUP(A2566,'HUMAN RESOURCES processed'!$A$2:$M$2692,6,0))</f>
        <v>0.011</v>
      </c>
      <c r="P2566" s="24">
        <f t="shared" si="1480"/>
        <v>74</v>
      </c>
      <c r="Q2566" s="24">
        <f t="shared" si="1481"/>
        <v>69</v>
      </c>
      <c r="R2566" s="24">
        <f t="shared" si="6"/>
        <v>71.5</v>
      </c>
      <c r="S2566" s="24">
        <f t="shared" si="1467"/>
        <v>0</v>
      </c>
      <c r="T2566" s="24">
        <f t="shared" si="1468"/>
        <v>0</v>
      </c>
      <c r="U2566" s="24">
        <f t="shared" si="1469"/>
        <v>0</v>
      </c>
      <c r="V2566" s="24">
        <f>IFNA(VLOOKUP(A2566,'HUMAN RESOURCES processed'!$A$2:$M$2692,12,0))</f>
        <v>48421</v>
      </c>
      <c r="W2566" s="24">
        <f>IFNA(VLOOKUP(A2566,'HUMAN RESOURCES processed'!$A$2:$M$2692,13,0))</f>
        <v>0.322</v>
      </c>
      <c r="X2566" s="24">
        <f>IFNA(VLOOKUP(A2566,'TOURISM processed'!$A$2:$F$2692,5,0))</f>
        <v>103000000</v>
      </c>
      <c r="Y2566" s="24">
        <f>IFNA(VLOOKUP(A2566,'TOURISM processed'!$A$2:$F$2692,6,0))</f>
        <v>10000000</v>
      </c>
      <c r="Z2566" s="24">
        <f t="shared" si="7"/>
        <v>206.5219636</v>
      </c>
      <c r="AA2566" s="24">
        <f t="shared" si="1470"/>
        <v>0</v>
      </c>
      <c r="AB2566" s="24">
        <f t="shared" si="1471"/>
        <v>0</v>
      </c>
      <c r="AC2566" s="24">
        <f t="shared" si="1472"/>
        <v>0</v>
      </c>
      <c r="AD2566" s="24">
        <f t="shared" si="1473"/>
        <v>0</v>
      </c>
      <c r="AE2566" s="24">
        <f>IFNA(VLOOKUP(A2566,'BUSINESS processed'!A2566:J5256,9,0))</f>
        <v>0.247</v>
      </c>
      <c r="AF2566" s="27">
        <f>IFNA(VLOOKUP(A2566,'BUSINESS processed'!A2566:J5256,10,0))</f>
        <v>0.599</v>
      </c>
      <c r="AG2566" s="26"/>
      <c r="AH2566" s="26"/>
      <c r="AI2566" s="26"/>
      <c r="AJ2566" s="26"/>
      <c r="AK2566" s="26"/>
      <c r="AL2566" s="26"/>
      <c r="AM2566" s="26"/>
      <c r="AN2566" s="26"/>
      <c r="AO2566" s="26"/>
      <c r="AP2566" s="26"/>
      <c r="AQ2566" s="26"/>
      <c r="AR2566" s="26"/>
      <c r="AS2566" s="26"/>
      <c r="AT2566" s="26"/>
      <c r="AU2566" s="26"/>
      <c r="AV2566" s="26"/>
      <c r="AW2566" s="26"/>
      <c r="AX2566" s="26"/>
      <c r="AY2566" s="26"/>
      <c r="AZ2566" s="26"/>
      <c r="BA2566" s="26"/>
      <c r="BB2566" s="26"/>
      <c r="BC2566" s="26"/>
      <c r="BD2566" s="26"/>
      <c r="BE2566" s="26"/>
      <c r="BF2566" s="26"/>
      <c r="BG2566" s="26"/>
      <c r="BH2566" s="26"/>
    </row>
    <row r="2567">
      <c r="A2567" s="18" t="str">
        <f t="shared" si="1"/>
        <v>The Americas_St. Kitts and Nevis-The Americas_2005</v>
      </c>
      <c r="B2567" s="19" t="s">
        <v>258</v>
      </c>
      <c r="C2567" s="20" t="s">
        <v>293</v>
      </c>
      <c r="D2567" s="21" t="s">
        <v>84</v>
      </c>
      <c r="E2567" s="22">
        <v>5.36410666E8</v>
      </c>
      <c r="F2567" s="22">
        <f t="shared" si="2"/>
        <v>10916.19011</v>
      </c>
      <c r="G2567" s="23">
        <v>0.036</v>
      </c>
      <c r="H2567" s="23">
        <v>389.0</v>
      </c>
      <c r="I2567" s="23">
        <v>0.1</v>
      </c>
      <c r="J2567" s="24">
        <f t="shared" si="1456"/>
        <v>0</v>
      </c>
      <c r="K2567" s="24">
        <f t="shared" si="3"/>
        <v>0</v>
      </c>
      <c r="L2567" s="24">
        <f>IFNA(VLOOKUP(A2567,'ENERGY processed'!$A$2:$H$2692,8,0),"")</f>
        <v>249</v>
      </c>
      <c r="M2567" s="24">
        <f t="shared" si="5"/>
        <v>0.005067258186</v>
      </c>
      <c r="N2567" s="24">
        <f t="shared" si="1479"/>
        <v>0</v>
      </c>
      <c r="O2567" s="24">
        <f>IFNA(VLOOKUP(A2567,'HUMAN RESOURCES processed'!$A$2:$M$2692,6,0))</f>
        <v>0.011</v>
      </c>
      <c r="P2567" s="24">
        <f t="shared" si="1480"/>
        <v>74</v>
      </c>
      <c r="Q2567" s="24">
        <f t="shared" si="1481"/>
        <v>69</v>
      </c>
      <c r="R2567" s="24">
        <f t="shared" si="6"/>
        <v>71.5</v>
      </c>
      <c r="S2567" s="24">
        <f t="shared" si="1467"/>
        <v>0</v>
      </c>
      <c r="T2567" s="24">
        <f t="shared" si="1468"/>
        <v>0</v>
      </c>
      <c r="U2567" s="24">
        <f t="shared" si="1469"/>
        <v>0</v>
      </c>
      <c r="V2567" s="24">
        <f>IFNA(VLOOKUP(A2567,'HUMAN RESOURCES processed'!$A$2:$M$2692,12,0))</f>
        <v>49139</v>
      </c>
      <c r="W2567" s="24">
        <f>IFNA(VLOOKUP(A2567,'HUMAN RESOURCES processed'!$A$2:$M$2692,13,0))</f>
        <v>0.32</v>
      </c>
      <c r="X2567" s="24">
        <f>IFNA(VLOOKUP(A2567,'TOURISM processed'!$A$2:$F$2692,5,0))</f>
        <v>121000000</v>
      </c>
      <c r="Y2567" s="24">
        <f>IFNA(VLOOKUP(A2567,'TOURISM processed'!$A$2:$F$2692,6,0))</f>
        <v>11000000</v>
      </c>
      <c r="Z2567" s="24">
        <f t="shared" si="7"/>
        <v>223.8547793</v>
      </c>
      <c r="AA2567" s="24">
        <f>IFNA(VLOOKUP(A2567,'BUSINESS processed'!A2567:J5257,5,0))</f>
        <v>0.523</v>
      </c>
      <c r="AB2567" s="24">
        <f>IFNA(VLOOKUP(A2567,'BUSINESS processed'!A2567:J5257,6,0))</f>
        <v>19</v>
      </c>
      <c r="AC2567" s="24">
        <f t="shared" si="1472"/>
        <v>0</v>
      </c>
      <c r="AD2567" s="24">
        <f>IFNA(VLOOKUP(A2567,'BUSINESS processed'!A2567:J5257,8,0))</f>
        <v>172</v>
      </c>
      <c r="AE2567" s="24">
        <f>IFNA(VLOOKUP(A2567,'BUSINESS processed'!A2567:J5257,9,0))</f>
        <v>0.34</v>
      </c>
      <c r="AF2567" s="27">
        <f>IFNA(VLOOKUP(A2567,'BUSINESS processed'!A2567:J5257,10,0))</f>
        <v>1.038</v>
      </c>
      <c r="AG2567" s="26"/>
      <c r="AH2567" s="26"/>
      <c r="AI2567" s="26"/>
      <c r="AJ2567" s="26"/>
      <c r="AK2567" s="26"/>
      <c r="AL2567" s="26"/>
      <c r="AM2567" s="26"/>
      <c r="AN2567" s="26"/>
      <c r="AO2567" s="26"/>
      <c r="AP2567" s="26"/>
      <c r="AQ2567" s="26"/>
      <c r="AR2567" s="26"/>
      <c r="AS2567" s="26"/>
      <c r="AT2567" s="26"/>
      <c r="AU2567" s="26"/>
      <c r="AV2567" s="26"/>
      <c r="AW2567" s="26"/>
      <c r="AX2567" s="26"/>
      <c r="AY2567" s="26"/>
      <c r="AZ2567" s="26"/>
      <c r="BA2567" s="26"/>
      <c r="BB2567" s="26"/>
      <c r="BC2567" s="26"/>
      <c r="BD2567" s="26"/>
      <c r="BE2567" s="26"/>
      <c r="BF2567" s="26"/>
      <c r="BG2567" s="26"/>
      <c r="BH2567" s="26"/>
    </row>
    <row r="2568">
      <c r="A2568" s="18" t="str">
        <f t="shared" si="1"/>
        <v>The Americas_St. Kitts and Nevis-The Americas_2006</v>
      </c>
      <c r="B2568" s="19" t="s">
        <v>258</v>
      </c>
      <c r="C2568" s="20" t="s">
        <v>293</v>
      </c>
      <c r="D2568" s="21" t="s">
        <v>85</v>
      </c>
      <c r="E2568" s="22">
        <v>6.29511778E8</v>
      </c>
      <c r="F2568" s="22">
        <f t="shared" si="2"/>
        <v>12634.96333</v>
      </c>
      <c r="G2568" s="23">
        <v>0.04</v>
      </c>
      <c r="H2568" s="23">
        <v>517.0</v>
      </c>
      <c r="I2568" s="23">
        <v>0.093</v>
      </c>
      <c r="J2568" s="24">
        <f t="shared" si="1456"/>
        <v>0</v>
      </c>
      <c r="K2568" s="24">
        <f t="shared" si="3"/>
        <v>0</v>
      </c>
      <c r="L2568" s="24">
        <f>IF(AND(C2568=C2567,C2568&gt;C2567),C2567,0)</f>
        <v>0</v>
      </c>
      <c r="M2568" s="24">
        <f t="shared" si="5"/>
        <v>0</v>
      </c>
      <c r="N2568" s="24">
        <f t="shared" si="1479"/>
        <v>0</v>
      </c>
      <c r="O2568" s="24">
        <f>IFNA(VLOOKUP(A2568,'HUMAN RESOURCES processed'!$A$2:$M$2692,6,0))</f>
        <v>0.01</v>
      </c>
      <c r="P2568" s="24">
        <f t="shared" si="1480"/>
        <v>74</v>
      </c>
      <c r="Q2568" s="24">
        <f t="shared" si="1481"/>
        <v>69</v>
      </c>
      <c r="R2568" s="24">
        <f t="shared" si="6"/>
        <v>71.5</v>
      </c>
      <c r="S2568" s="24">
        <f t="shared" si="1467"/>
        <v>0</v>
      </c>
      <c r="T2568" s="24">
        <f t="shared" si="1468"/>
        <v>0</v>
      </c>
      <c r="U2568" s="24">
        <f t="shared" si="1469"/>
        <v>0</v>
      </c>
      <c r="V2568" s="24">
        <f>IFNA(VLOOKUP(A2568,'HUMAN RESOURCES processed'!$A$2:$M$2692,12,0))</f>
        <v>49823</v>
      </c>
      <c r="W2568" s="24">
        <f>IFNA(VLOOKUP(A2568,'HUMAN RESOURCES processed'!$A$2:$M$2692,13,0))</f>
        <v>0.32</v>
      </c>
      <c r="X2568" s="24">
        <f>IFNA(VLOOKUP(A2568,'TOURISM processed'!$A$2:$F$2692,5,0))</f>
        <v>132000000</v>
      </c>
      <c r="Y2568" s="24">
        <f>IFNA(VLOOKUP(A2568,'TOURISM processed'!$A$2:$F$2692,6,0))</f>
        <v>14000000</v>
      </c>
      <c r="Z2568" s="24">
        <f t="shared" si="7"/>
        <v>280.9947213</v>
      </c>
      <c r="AA2568" s="24">
        <f>IFNA(VLOOKUP(A2568,'BUSINESS processed'!A2568:J5258,5,0))</f>
        <v>0.523</v>
      </c>
      <c r="AB2568" s="24">
        <f>IFNA(VLOOKUP(A2568,'BUSINESS processed'!A2568:J5258,6,0))</f>
        <v>19</v>
      </c>
      <c r="AC2568" s="24">
        <f t="shared" si="1472"/>
        <v>0</v>
      </c>
      <c r="AD2568" s="24">
        <f>IFNA(VLOOKUP(A2568,'BUSINESS processed'!A2568:J5258,8,0))</f>
        <v>172</v>
      </c>
      <c r="AE2568" s="24">
        <f>IFNA(VLOOKUP(A2568,'BUSINESS processed'!A2568:J5258,9,0))</f>
        <v>0.49</v>
      </c>
      <c r="AF2568" s="27">
        <f>IFNA(VLOOKUP(A2568,'BUSINESS processed'!A2568:J5258,10,0))</f>
        <v>1.024</v>
      </c>
      <c r="AG2568" s="26"/>
      <c r="AH2568" s="26"/>
      <c r="AI2568" s="26"/>
      <c r="AJ2568" s="26"/>
      <c r="AK2568" s="26"/>
      <c r="AL2568" s="26"/>
      <c r="AM2568" s="26"/>
      <c r="AN2568" s="26"/>
      <c r="AO2568" s="26"/>
      <c r="AP2568" s="26"/>
      <c r="AQ2568" s="26"/>
      <c r="AR2568" s="26"/>
      <c r="AS2568" s="26"/>
      <c r="AT2568" s="26"/>
      <c r="AU2568" s="26"/>
      <c r="AV2568" s="26"/>
      <c r="AW2568" s="26"/>
      <c r="AX2568" s="26"/>
      <c r="AY2568" s="26"/>
      <c r="AZ2568" s="26"/>
      <c r="BA2568" s="26"/>
      <c r="BB2568" s="26"/>
      <c r="BC2568" s="26"/>
      <c r="BD2568" s="26"/>
      <c r="BE2568" s="26"/>
      <c r="BF2568" s="26"/>
      <c r="BG2568" s="26"/>
      <c r="BH2568" s="26"/>
    </row>
    <row r="2569">
      <c r="A2569" s="18" t="str">
        <f t="shared" si="1"/>
        <v>The Americas_St. Kitts and Nevis-The Americas_2007</v>
      </c>
      <c r="B2569" s="19" t="s">
        <v>258</v>
      </c>
      <c r="C2569" s="20" t="s">
        <v>293</v>
      </c>
      <c r="D2569" s="21" t="s">
        <v>86</v>
      </c>
      <c r="E2569" s="22">
        <v>6.84074062E8</v>
      </c>
      <c r="F2569" s="22">
        <f t="shared" si="2"/>
        <v>13551.92484</v>
      </c>
      <c r="G2569" s="23">
        <v>0.041</v>
      </c>
      <c r="H2569" s="23">
        <v>551.0</v>
      </c>
      <c r="I2569" s="23">
        <v>0.093</v>
      </c>
      <c r="J2569" s="24">
        <f>IFNA(VLOOKUP(A2569,'ENERGY processed'!$A$2:$H$2692,7,0),"")</f>
        <v>76</v>
      </c>
      <c r="K2569" s="24">
        <f t="shared" si="3"/>
        <v>0.001505606403</v>
      </c>
      <c r="L2569" s="24">
        <f>IFNA(VLOOKUP(A2569,'ENERGY processed'!$A$2:$H$2692,8,0),"")</f>
        <v>205</v>
      </c>
      <c r="M2569" s="24">
        <f t="shared" si="5"/>
        <v>0.004061175165</v>
      </c>
      <c r="N2569" s="24">
        <f t="shared" si="1479"/>
        <v>0</v>
      </c>
      <c r="O2569" s="24">
        <f>IFNA(VLOOKUP(A2569,'HUMAN RESOURCES processed'!$A$2:$M$2692,6,0))</f>
        <v>0.01</v>
      </c>
      <c r="P2569" s="24">
        <f t="shared" si="1480"/>
        <v>74</v>
      </c>
      <c r="Q2569" s="24">
        <f t="shared" si="1481"/>
        <v>69</v>
      </c>
      <c r="R2569" s="24">
        <f t="shared" si="6"/>
        <v>71.5</v>
      </c>
      <c r="S2569" s="24">
        <f t="shared" si="1467"/>
        <v>0</v>
      </c>
      <c r="T2569" s="24">
        <f t="shared" si="1468"/>
        <v>0</v>
      </c>
      <c r="U2569" s="24">
        <f t="shared" si="1469"/>
        <v>0</v>
      </c>
      <c r="V2569" s="24">
        <f>IFNA(VLOOKUP(A2569,'HUMAN RESOURCES processed'!$A$2:$M$2692,12,0))</f>
        <v>50478</v>
      </c>
      <c r="W2569" s="24">
        <f>IFNA(VLOOKUP(A2569,'HUMAN RESOURCES processed'!$A$2:$M$2692,13,0))</f>
        <v>0.319</v>
      </c>
      <c r="X2569" s="24">
        <f>IFNA(VLOOKUP(A2569,'TOURISM processed'!$A$2:$F$2692,5,0))</f>
        <v>125000000</v>
      </c>
      <c r="Y2569" s="24">
        <f>IFNA(VLOOKUP(A2569,'TOURISM processed'!$A$2:$F$2692,6,0))</f>
        <v>12000000</v>
      </c>
      <c r="Z2569" s="24">
        <f t="shared" si="7"/>
        <v>237.7273268</v>
      </c>
      <c r="AA2569" s="24">
        <f>IFNA(VLOOKUP(A2569,'BUSINESS processed'!A2569:J5259,5,0))</f>
        <v>0.523</v>
      </c>
      <c r="AB2569" s="24">
        <f>IFNA(VLOOKUP(A2569,'BUSINESS processed'!A2569:J5259,6,0))</f>
        <v>19</v>
      </c>
      <c r="AC2569" s="24">
        <f t="shared" si="1472"/>
        <v>0</v>
      </c>
      <c r="AD2569" s="24">
        <f>IFNA(VLOOKUP(A2569,'BUSINESS processed'!A2569:J5259,8,0))</f>
        <v>172</v>
      </c>
      <c r="AE2569" s="24">
        <f>IFNA(VLOOKUP(A2569,'BUSINESS processed'!A2569:J5259,9,0))</f>
        <v>0.52</v>
      </c>
      <c r="AF2569" s="27">
        <f>IFNA(VLOOKUP(A2569,'BUSINESS processed'!A2569:J5259,10,0))</f>
        <v>1.278</v>
      </c>
      <c r="AG2569" s="26"/>
      <c r="AH2569" s="26"/>
      <c r="AI2569" s="26"/>
      <c r="AJ2569" s="26"/>
      <c r="AK2569" s="26"/>
      <c r="AL2569" s="26"/>
      <c r="AM2569" s="26"/>
      <c r="AN2569" s="26"/>
      <c r="AO2569" s="26"/>
      <c r="AP2569" s="26"/>
      <c r="AQ2569" s="26"/>
      <c r="AR2569" s="26"/>
      <c r="AS2569" s="26"/>
      <c r="AT2569" s="26"/>
      <c r="AU2569" s="26"/>
      <c r="AV2569" s="26"/>
      <c r="AW2569" s="26"/>
      <c r="AX2569" s="26"/>
      <c r="AY2569" s="26"/>
      <c r="AZ2569" s="26"/>
      <c r="BA2569" s="26"/>
      <c r="BB2569" s="26"/>
      <c r="BC2569" s="26"/>
      <c r="BD2569" s="26"/>
      <c r="BE2569" s="26"/>
      <c r="BF2569" s="26"/>
      <c r="BG2569" s="26"/>
      <c r="BH2569" s="26"/>
    </row>
    <row r="2570">
      <c r="A2570" s="18" t="str">
        <f t="shared" si="1"/>
        <v>The Americas_St. Kitts and Nevis-The Americas_2008</v>
      </c>
      <c r="B2570" s="19" t="s">
        <v>258</v>
      </c>
      <c r="C2570" s="20" t="s">
        <v>293</v>
      </c>
      <c r="D2570" s="21" t="s">
        <v>87</v>
      </c>
      <c r="E2570" s="22">
        <v>7.34814815E8</v>
      </c>
      <c r="F2570" s="22">
        <f t="shared" si="2"/>
        <v>14377.12414</v>
      </c>
      <c r="G2570" s="23">
        <v>0.042</v>
      </c>
      <c r="H2570" s="23">
        <v>603.0</v>
      </c>
      <c r="I2570" s="23">
        <v>0.087</v>
      </c>
      <c r="J2570" s="24">
        <f>IFNA(VLOOKUP(A2570,'ENERGY processed'!$A$2:$H$2692,7,0),"")</f>
        <v>83</v>
      </c>
      <c r="K2570" s="24">
        <f t="shared" si="3"/>
        <v>0.001623948347</v>
      </c>
      <c r="L2570" s="24">
        <f>IFNA(VLOOKUP(A2570,'ENERGY processed'!$A$2:$H$2692,8,0),"")</f>
        <v>223.5</v>
      </c>
      <c r="M2570" s="24">
        <f t="shared" si="5"/>
        <v>0.00437292115</v>
      </c>
      <c r="N2570" s="24">
        <f t="shared" si="1479"/>
        <v>0.001505606403</v>
      </c>
      <c r="O2570" s="24">
        <f>IFNA(VLOOKUP(A2570,'HUMAN RESOURCES processed'!$A$2:$M$2692,6,0))</f>
        <v>0.009</v>
      </c>
      <c r="P2570" s="24">
        <f t="shared" si="1480"/>
        <v>74</v>
      </c>
      <c r="Q2570" s="24">
        <f t="shared" si="1481"/>
        <v>69</v>
      </c>
      <c r="R2570" s="24">
        <f t="shared" si="6"/>
        <v>71.5</v>
      </c>
      <c r="S2570" s="24">
        <f t="shared" si="1467"/>
        <v>0</v>
      </c>
      <c r="T2570" s="24">
        <f t="shared" si="1468"/>
        <v>0</v>
      </c>
      <c r="U2570" s="24">
        <f t="shared" si="1469"/>
        <v>0</v>
      </c>
      <c r="V2570" s="24">
        <f>IFNA(VLOOKUP(A2570,'HUMAN RESOURCES processed'!$A$2:$M$2692,12,0))</f>
        <v>51110</v>
      </c>
      <c r="W2570" s="24">
        <f>IFNA(VLOOKUP(A2570,'HUMAN RESOURCES processed'!$A$2:$M$2692,13,0))</f>
        <v>0.318</v>
      </c>
      <c r="X2570" s="24">
        <f>IFNA(VLOOKUP(A2570,'TOURISM processed'!$A$2:$F$2692,5,0))</f>
        <v>110000000</v>
      </c>
      <c r="Y2570" s="24">
        <f>IFNA(VLOOKUP(A2570,'TOURISM processed'!$A$2:$F$2692,6,0))</f>
        <v>15000000</v>
      </c>
      <c r="Z2570" s="24">
        <f t="shared" si="7"/>
        <v>293.484641</v>
      </c>
      <c r="AA2570" s="24">
        <f>IFNA(VLOOKUP(A2570,'BUSINESS processed'!A2570:J5260,5,0))</f>
        <v>0.525</v>
      </c>
      <c r="AB2570" s="24">
        <f>IFNA(VLOOKUP(A2570,'BUSINESS processed'!A2570:J5260,6,0))</f>
        <v>19</v>
      </c>
      <c r="AC2570" s="24">
        <f t="shared" si="1472"/>
        <v>0</v>
      </c>
      <c r="AD2570" s="24">
        <f>IFNA(VLOOKUP(A2570,'BUSINESS processed'!A2570:J5260,8,0))</f>
        <v>172</v>
      </c>
      <c r="AE2570" s="24">
        <f>IFNA(VLOOKUP(A2570,'BUSINESS processed'!A2570:J5260,9,0))</f>
        <v>0.6</v>
      </c>
      <c r="AF2570" s="27">
        <f>IFNA(VLOOKUP(A2570,'BUSINESS processed'!A2570:J5260,10,0))</f>
        <v>1.458</v>
      </c>
      <c r="AG2570" s="26"/>
      <c r="AH2570" s="26"/>
      <c r="AI2570" s="26"/>
      <c r="AJ2570" s="26"/>
      <c r="AK2570" s="26"/>
      <c r="AL2570" s="26"/>
      <c r="AM2570" s="26"/>
      <c r="AN2570" s="26"/>
      <c r="AO2570" s="26"/>
      <c r="AP2570" s="26"/>
      <c r="AQ2570" s="26"/>
      <c r="AR2570" s="26"/>
      <c r="AS2570" s="26"/>
      <c r="AT2570" s="26"/>
      <c r="AU2570" s="26"/>
      <c r="AV2570" s="26"/>
      <c r="AW2570" s="26"/>
      <c r="AX2570" s="26"/>
      <c r="AY2570" s="26"/>
      <c r="AZ2570" s="26"/>
      <c r="BA2570" s="26"/>
      <c r="BB2570" s="26"/>
      <c r="BC2570" s="26"/>
      <c r="BD2570" s="26"/>
      <c r="BE2570" s="26"/>
      <c r="BF2570" s="26"/>
      <c r="BG2570" s="26"/>
      <c r="BH2570" s="26"/>
    </row>
    <row r="2571">
      <c r="A2571" s="18" t="str">
        <f t="shared" si="1"/>
        <v>The Americas_St. Kitts and Nevis-The Americas_2009</v>
      </c>
      <c r="B2571" s="19" t="s">
        <v>258</v>
      </c>
      <c r="C2571" s="20" t="s">
        <v>293</v>
      </c>
      <c r="D2571" s="21" t="s">
        <v>88</v>
      </c>
      <c r="E2571" s="22">
        <v>7.08888889E8</v>
      </c>
      <c r="F2571" s="22">
        <f t="shared" si="2"/>
        <v>13703.36721</v>
      </c>
      <c r="G2571" s="23">
        <v>0.05</v>
      </c>
      <c r="H2571" s="23">
        <v>686.0</v>
      </c>
      <c r="I2571" s="23">
        <v>0.088</v>
      </c>
      <c r="J2571" s="24">
        <f>IF(AND( C2571=C2570,D2571&gt;D2570),J2570,"")</f>
        <v>83</v>
      </c>
      <c r="K2571" s="24">
        <f t="shared" si="3"/>
        <v>0.001604453809</v>
      </c>
      <c r="L2571" s="24">
        <f>IF(AND(C2571=C2570,C2571&gt;C2570),C2570,0)</f>
        <v>0</v>
      </c>
      <c r="M2571" s="24">
        <f t="shared" si="5"/>
        <v>0</v>
      </c>
      <c r="N2571" s="24">
        <f t="shared" si="1479"/>
        <v>0.001623948347</v>
      </c>
      <c r="O2571" s="24">
        <f>IFNA(VLOOKUP(A2571,'HUMAN RESOURCES processed'!$A$2:$M$2692,6,0))</f>
        <v>0.009</v>
      </c>
      <c r="P2571" s="24">
        <f t="shared" si="1480"/>
        <v>74</v>
      </c>
      <c r="Q2571" s="24">
        <f t="shared" si="1481"/>
        <v>69</v>
      </c>
      <c r="R2571" s="24">
        <f t="shared" si="6"/>
        <v>71.5</v>
      </c>
      <c r="S2571" s="24">
        <f t="shared" si="1467"/>
        <v>0</v>
      </c>
      <c r="T2571" s="24">
        <f t="shared" si="1468"/>
        <v>0</v>
      </c>
      <c r="U2571" s="24">
        <f t="shared" si="1469"/>
        <v>0</v>
      </c>
      <c r="V2571" s="24">
        <f>IFNA(VLOOKUP(A2571,'HUMAN RESOURCES processed'!$A$2:$M$2692,12,0))</f>
        <v>51731</v>
      </c>
      <c r="W2571" s="24">
        <f>IFNA(VLOOKUP(A2571,'HUMAN RESOURCES processed'!$A$2:$M$2692,13,0))</f>
        <v>0.318</v>
      </c>
      <c r="X2571" s="24">
        <f>IFNA(VLOOKUP(A2571,'TOURISM processed'!$A$2:$F$2692,5,0))</f>
        <v>83000000</v>
      </c>
      <c r="Y2571" s="24">
        <f>IFNA(VLOOKUP(A2571,'TOURISM processed'!$A$2:$F$2692,6,0))</f>
        <v>11000000</v>
      </c>
      <c r="Z2571" s="24">
        <f t="shared" si="7"/>
        <v>212.6384566</v>
      </c>
      <c r="AA2571" s="24">
        <f>IFNA(VLOOKUP(A2571,'BUSINESS processed'!A2571:J5261,5,0))</f>
        <v>0.525</v>
      </c>
      <c r="AB2571" s="24">
        <f>IFNA(VLOOKUP(A2571,'BUSINESS processed'!A2571:J5261,6,0))</f>
        <v>19</v>
      </c>
      <c r="AC2571" s="24">
        <f t="shared" si="1472"/>
        <v>0</v>
      </c>
      <c r="AD2571" s="24">
        <f>IFNA(VLOOKUP(A2571,'BUSINESS processed'!A2571:J5261,8,0))</f>
        <v>155</v>
      </c>
      <c r="AE2571" s="24">
        <f>IFNA(VLOOKUP(A2571,'BUSINESS processed'!A2571:J5261,9,0))</f>
        <v>0.69</v>
      </c>
      <c r="AF2571" s="27">
        <f>IFNA(VLOOKUP(A2571,'BUSINESS processed'!A2571:J5261,10,0))</f>
        <v>1.459</v>
      </c>
      <c r="AG2571" s="26"/>
      <c r="AH2571" s="26"/>
      <c r="AI2571" s="26"/>
      <c r="AJ2571" s="26"/>
      <c r="AK2571" s="26"/>
      <c r="AL2571" s="26"/>
      <c r="AM2571" s="26"/>
      <c r="AN2571" s="26"/>
      <c r="AO2571" s="26"/>
      <c r="AP2571" s="26"/>
      <c r="AQ2571" s="26"/>
      <c r="AR2571" s="26"/>
      <c r="AS2571" s="26"/>
      <c r="AT2571" s="26"/>
      <c r="AU2571" s="26"/>
      <c r="AV2571" s="26"/>
      <c r="AW2571" s="26"/>
      <c r="AX2571" s="26"/>
      <c r="AY2571" s="26"/>
      <c r="AZ2571" s="26"/>
      <c r="BA2571" s="26"/>
      <c r="BB2571" s="26"/>
      <c r="BC2571" s="26"/>
      <c r="BD2571" s="26"/>
      <c r="BE2571" s="26"/>
      <c r="BF2571" s="26"/>
      <c r="BG2571" s="26"/>
      <c r="BH2571" s="26"/>
    </row>
    <row r="2572">
      <c r="A2572" s="18" t="str">
        <f t="shared" si="1"/>
        <v>The Americas_St. Kitts and Nevis-The Americas_2010</v>
      </c>
      <c r="B2572" s="19" t="s">
        <v>258</v>
      </c>
      <c r="C2572" s="20" t="s">
        <v>293</v>
      </c>
      <c r="D2572" s="21" t="s">
        <v>89</v>
      </c>
      <c r="E2572" s="22">
        <v>6.92222222E8</v>
      </c>
      <c r="F2572" s="22">
        <f t="shared" si="2"/>
        <v>13222.45993</v>
      </c>
      <c r="G2572" s="23">
        <v>0.054</v>
      </c>
      <c r="H2572" s="23">
        <v>739.0</v>
      </c>
      <c r="I2572" s="23">
        <v>0.086</v>
      </c>
      <c r="J2572" s="24">
        <f>IFNA(VLOOKUP(A2572,'ENERGY processed'!$A$2:$H$2692,7,0),"")</f>
        <v>79</v>
      </c>
      <c r="K2572" s="24">
        <f t="shared" si="3"/>
        <v>0.001509015892</v>
      </c>
      <c r="L2572" s="24">
        <f>IFNA(VLOOKUP(A2572,'ENERGY processed'!$A$2:$H$2692,8,0),"")</f>
        <v>235</v>
      </c>
      <c r="M2572" s="24">
        <f t="shared" si="5"/>
        <v>0.004488844743</v>
      </c>
      <c r="N2572" s="24">
        <f t="shared" si="1479"/>
        <v>0.001604453809</v>
      </c>
      <c r="O2572" s="24">
        <f>IFNA(VLOOKUP(A2572,'HUMAN RESOURCES processed'!$A$2:$M$2692,6,0))</f>
        <v>0.009</v>
      </c>
      <c r="P2572" s="24">
        <f t="shared" si="1480"/>
        <v>74</v>
      </c>
      <c r="Q2572" s="24">
        <f t="shared" si="1481"/>
        <v>69</v>
      </c>
      <c r="R2572" s="24">
        <f t="shared" si="6"/>
        <v>71.5</v>
      </c>
      <c r="S2572" s="24">
        <f t="shared" si="1467"/>
        <v>0</v>
      </c>
      <c r="T2572" s="24">
        <f t="shared" si="1468"/>
        <v>0</v>
      </c>
      <c r="U2572" s="24">
        <f t="shared" si="1469"/>
        <v>0</v>
      </c>
      <c r="V2572" s="24">
        <f>IFNA(VLOOKUP(A2572,'HUMAN RESOURCES processed'!$A$2:$M$2692,12,0))</f>
        <v>52352</v>
      </c>
      <c r="W2572" s="24">
        <f>IFNA(VLOOKUP(A2572,'HUMAN RESOURCES processed'!$A$2:$M$2692,13,0))</f>
        <v>0.318</v>
      </c>
      <c r="X2572" s="24">
        <f>IFNA(VLOOKUP(A2572,'TOURISM processed'!$A$2:$F$2692,5,0))</f>
        <v>90000000</v>
      </c>
      <c r="Y2572" s="24">
        <f>IFNA(VLOOKUP(A2572,'TOURISM processed'!$A$2:$F$2692,6,0))</f>
        <v>13000000</v>
      </c>
      <c r="Z2572" s="24">
        <f t="shared" si="7"/>
        <v>248.3190709</v>
      </c>
      <c r="AA2572" s="24">
        <f>IFNA(VLOOKUP(A2572,'BUSINESS processed'!A2572:J5262,5,0))</f>
        <v>0.525</v>
      </c>
      <c r="AB2572" s="24">
        <f>IFNA(VLOOKUP(A2572,'BUSINESS processed'!A2572:J5262,6,0))</f>
        <v>19</v>
      </c>
      <c r="AC2572" s="24">
        <f t="shared" si="1472"/>
        <v>0</v>
      </c>
      <c r="AD2572" s="24">
        <f>IFNA(VLOOKUP(A2572,'BUSINESS processed'!A2572:J5262,8,0))</f>
        <v>155</v>
      </c>
      <c r="AE2572" s="24">
        <f>IFNA(VLOOKUP(A2572,'BUSINESS processed'!A2572:J5262,9,0))</f>
        <v>0.76</v>
      </c>
      <c r="AF2572" s="27">
        <f>IFNA(VLOOKUP(A2572,'BUSINESS processed'!A2572:J5262,10,0))</f>
        <v>1.528</v>
      </c>
      <c r="AG2572" s="26"/>
      <c r="AH2572" s="26"/>
      <c r="AI2572" s="26"/>
      <c r="AJ2572" s="26"/>
      <c r="AK2572" s="26"/>
      <c r="AL2572" s="26"/>
      <c r="AM2572" s="26"/>
      <c r="AN2572" s="26"/>
      <c r="AO2572" s="26"/>
      <c r="AP2572" s="26"/>
      <c r="AQ2572" s="26"/>
      <c r="AR2572" s="26"/>
      <c r="AS2572" s="26"/>
      <c r="AT2572" s="26"/>
      <c r="AU2572" s="26"/>
      <c r="AV2572" s="26"/>
      <c r="AW2572" s="26"/>
      <c r="AX2572" s="26"/>
      <c r="AY2572" s="26"/>
      <c r="AZ2572" s="26"/>
      <c r="BA2572" s="26"/>
      <c r="BB2572" s="26"/>
      <c r="BC2572" s="26"/>
      <c r="BD2572" s="26"/>
      <c r="BE2572" s="26"/>
      <c r="BF2572" s="26"/>
      <c r="BG2572" s="26"/>
      <c r="BH2572" s="26"/>
    </row>
    <row r="2573">
      <c r="A2573" s="18" t="str">
        <f t="shared" si="1"/>
        <v>The Americas_St. Kitts and Nevis-The Americas_2011</v>
      </c>
      <c r="B2573" s="19" t="s">
        <v>258</v>
      </c>
      <c r="C2573" s="20" t="s">
        <v>293</v>
      </c>
      <c r="D2573" s="21" t="s">
        <v>90</v>
      </c>
      <c r="E2573" s="22">
        <v>7.28148148E8</v>
      </c>
      <c r="F2573" s="22">
        <f t="shared" si="2"/>
        <v>13746.16579</v>
      </c>
      <c r="G2573" s="23">
        <v>0.058</v>
      </c>
      <c r="H2573" s="23">
        <v>820.0</v>
      </c>
      <c r="I2573" s="23">
        <v>0.094</v>
      </c>
      <c r="J2573" s="24">
        <f>IF(AND( C2573=C2572,D2573&gt;D2572),J2572,"")</f>
        <v>79</v>
      </c>
      <c r="K2573" s="24">
        <f t="shared" si="3"/>
        <v>0.001491382077</v>
      </c>
      <c r="L2573" s="24">
        <f>IF(AND(C2573=C2572,C2573&gt;C2572),C2572,0)</f>
        <v>0</v>
      </c>
      <c r="M2573" s="24">
        <f t="shared" si="5"/>
        <v>0</v>
      </c>
      <c r="N2573" s="24">
        <f t="shared" si="1479"/>
        <v>0.001509015892</v>
      </c>
      <c r="O2573" s="24">
        <f>IFNA(VLOOKUP(A2573,'HUMAN RESOURCES processed'!$A$2:$M$2692,6,0))</f>
        <v>0.008</v>
      </c>
      <c r="P2573" s="24">
        <f t="shared" si="1480"/>
        <v>74</v>
      </c>
      <c r="Q2573" s="24">
        <f t="shared" si="1481"/>
        <v>69</v>
      </c>
      <c r="R2573" s="24">
        <f t="shared" si="6"/>
        <v>71.5</v>
      </c>
      <c r="S2573" s="24">
        <f t="shared" si="1467"/>
        <v>0</v>
      </c>
      <c r="T2573" s="24">
        <f t="shared" si="1468"/>
        <v>0</v>
      </c>
      <c r="U2573" s="24">
        <f t="shared" si="1469"/>
        <v>0</v>
      </c>
      <c r="V2573" s="24">
        <f>IFNA(VLOOKUP(A2573,'HUMAN RESOURCES processed'!$A$2:$M$2692,12,0))</f>
        <v>52971</v>
      </c>
      <c r="W2573" s="24">
        <f>IFNA(VLOOKUP(A2573,'HUMAN RESOURCES processed'!$A$2:$M$2692,13,0))</f>
        <v>0.318</v>
      </c>
      <c r="X2573" s="24">
        <f>IFNA(VLOOKUP(A2573,'TOURISM processed'!$A$2:$F$2692,5,0))</f>
        <v>94000000</v>
      </c>
      <c r="Y2573" s="24">
        <f>IFNA(VLOOKUP(A2573,'TOURISM processed'!$A$2:$F$2692,6,0))</f>
        <v>14000000</v>
      </c>
      <c r="Z2573" s="24">
        <f t="shared" si="7"/>
        <v>264.2955579</v>
      </c>
      <c r="AA2573" s="24">
        <f>IFNA(VLOOKUP(A2573,'BUSINESS processed'!A2573:J5263,5,0))</f>
        <v>0.525</v>
      </c>
      <c r="AB2573" s="24">
        <f>IFNA(VLOOKUP(A2573,'BUSINESS processed'!A2573:J5263,6,0))</f>
        <v>19</v>
      </c>
      <c r="AC2573" s="24">
        <f t="shared" si="1472"/>
        <v>0</v>
      </c>
      <c r="AD2573" s="24">
        <f>IFNA(VLOOKUP(A2573,'BUSINESS processed'!A2573:J5263,8,0))</f>
        <v>203</v>
      </c>
      <c r="AE2573" s="24">
        <f>IFNA(VLOOKUP(A2573,'BUSINESS processed'!A2573:J5263,9,0))</f>
        <v>0.776</v>
      </c>
      <c r="AF2573" s="27">
        <f>IFNA(VLOOKUP(A2573,'BUSINESS processed'!A2573:J5263,10,0))</f>
        <v>1.454</v>
      </c>
      <c r="AG2573" s="26"/>
      <c r="AH2573" s="26"/>
      <c r="AI2573" s="26"/>
      <c r="AJ2573" s="26"/>
      <c r="AK2573" s="26"/>
      <c r="AL2573" s="26"/>
      <c r="AM2573" s="26"/>
      <c r="AN2573" s="26"/>
      <c r="AO2573" s="26"/>
      <c r="AP2573" s="26"/>
      <c r="AQ2573" s="26"/>
      <c r="AR2573" s="26"/>
      <c r="AS2573" s="26"/>
      <c r="AT2573" s="26"/>
      <c r="AU2573" s="26"/>
      <c r="AV2573" s="26"/>
      <c r="AW2573" s="26"/>
      <c r="AX2573" s="26"/>
      <c r="AY2573" s="26"/>
      <c r="AZ2573" s="26"/>
      <c r="BA2573" s="26"/>
      <c r="BB2573" s="26"/>
      <c r="BC2573" s="26"/>
      <c r="BD2573" s="26"/>
      <c r="BE2573" s="26"/>
      <c r="BF2573" s="26"/>
      <c r="BG2573" s="26"/>
      <c r="BH2573" s="26"/>
    </row>
    <row r="2574">
      <c r="A2574" s="18" t="str">
        <f t="shared" si="1"/>
        <v>The Americas_St. Kitts and Nevis-The Americas_2012</v>
      </c>
      <c r="B2574" s="19" t="s">
        <v>258</v>
      </c>
      <c r="C2574" s="20" t="s">
        <v>293</v>
      </c>
      <c r="D2574" s="21" t="s">
        <v>91</v>
      </c>
      <c r="E2574" s="22">
        <v>7.31851852E8</v>
      </c>
      <c r="F2574" s="22">
        <f t="shared" si="2"/>
        <v>13658.02949</v>
      </c>
      <c r="G2574" s="23">
        <v>0.059</v>
      </c>
      <c r="H2574" s="23">
        <v>825.0</v>
      </c>
      <c r="I2574" s="23">
        <v>0.087</v>
      </c>
      <c r="J2574" s="24">
        <f>IFNA(VLOOKUP(A2574,'ENERGY processed'!$A$2:$H$2692,7,0),"")</f>
        <v>79</v>
      </c>
      <c r="K2574" s="24">
        <f t="shared" si="3"/>
        <v>0.001474320693</v>
      </c>
      <c r="L2574" s="24">
        <f>IFNA(VLOOKUP(A2574,'ENERGY processed'!$A$2:$H$2692,8,0),"")</f>
        <v>227.5</v>
      </c>
      <c r="M2574" s="24">
        <f t="shared" si="5"/>
        <v>0.004245670349</v>
      </c>
      <c r="N2574" s="24">
        <f t="shared" si="1479"/>
        <v>0.001491382077</v>
      </c>
      <c r="O2574" s="24">
        <f>IFNA(VLOOKUP(A2574,'HUMAN RESOURCES processed'!$A$2:$M$2692,6,0))</f>
        <v>0.008</v>
      </c>
      <c r="P2574" s="24">
        <f t="shared" si="1480"/>
        <v>74</v>
      </c>
      <c r="Q2574" s="24">
        <f t="shared" si="1481"/>
        <v>69</v>
      </c>
      <c r="R2574" s="24">
        <f t="shared" si="6"/>
        <v>71.5</v>
      </c>
      <c r="S2574" s="24">
        <f t="shared" si="1467"/>
        <v>0</v>
      </c>
      <c r="T2574" s="24">
        <f t="shared" si="1468"/>
        <v>0</v>
      </c>
      <c r="U2574" s="24">
        <f t="shared" si="1469"/>
        <v>0</v>
      </c>
      <c r="V2574" s="24">
        <f>IFNA(VLOOKUP(A2574,'HUMAN RESOURCES processed'!$A$2:$M$2692,12,0))</f>
        <v>53584</v>
      </c>
      <c r="W2574" s="24">
        <f>IFNA(VLOOKUP(A2574,'HUMAN RESOURCES processed'!$A$2:$M$2692,13,0))</f>
        <v>0.318</v>
      </c>
      <c r="X2574" s="24">
        <f>IFNA(VLOOKUP(A2574,'TOURISM processed'!$A$2:$F$2692,5,0))</f>
        <v>94000000</v>
      </c>
      <c r="Y2574" s="24">
        <f>IFNA(VLOOKUP(A2574,'TOURISM processed'!$A$2:$F$2692,6,0))</f>
        <v>14000000</v>
      </c>
      <c r="Z2574" s="24">
        <f t="shared" si="7"/>
        <v>261.2720215</v>
      </c>
      <c r="AA2574" s="24">
        <f>IFNA(VLOOKUP(A2574,'BUSINESS processed'!A2574:J5264,5,0))</f>
        <v>0.519</v>
      </c>
      <c r="AB2574" s="24">
        <f>IFNA(VLOOKUP(A2574,'BUSINESS processed'!A2574:J5264,6,0))</f>
        <v>19</v>
      </c>
      <c r="AC2574" s="24">
        <f>IFNA(VLOOKUP(A2574,'BUSINESS processed'!A2574:J5264,7,0))</f>
        <v>97</v>
      </c>
      <c r="AD2574" s="24">
        <f>IFNA(VLOOKUP(A2574,'BUSINESS processed'!A2574:J5264,8,0))</f>
        <v>203</v>
      </c>
      <c r="AE2574" s="24">
        <f>IFNA(VLOOKUP(A2574,'BUSINESS processed'!A2574:J5264,9,0))</f>
        <v>0.793</v>
      </c>
      <c r="AF2574" s="27">
        <f>IFNA(VLOOKUP(A2574,'BUSINESS processed'!A2574:J5264,10,0))</f>
        <v>1.418</v>
      </c>
      <c r="AG2574" s="26"/>
      <c r="AH2574" s="26"/>
      <c r="AI2574" s="26"/>
      <c r="AJ2574" s="26"/>
      <c r="AK2574" s="26"/>
      <c r="AL2574" s="26"/>
      <c r="AM2574" s="26"/>
      <c r="AN2574" s="26"/>
      <c r="AO2574" s="26"/>
      <c r="AP2574" s="26"/>
      <c r="AQ2574" s="26"/>
      <c r="AR2574" s="26"/>
      <c r="AS2574" s="26"/>
      <c r="AT2574" s="26"/>
      <c r="AU2574" s="26"/>
      <c r="AV2574" s="26"/>
      <c r="AW2574" s="26"/>
      <c r="AX2574" s="26"/>
      <c r="AY2574" s="26"/>
      <c r="AZ2574" s="26"/>
      <c r="BA2574" s="26"/>
      <c r="BB2574" s="26"/>
      <c r="BC2574" s="26"/>
      <c r="BD2574" s="26"/>
      <c r="BE2574" s="26"/>
      <c r="BF2574" s="26"/>
      <c r="BG2574" s="26"/>
      <c r="BH2574" s="26"/>
    </row>
    <row r="2575">
      <c r="A2575" s="18" t="str">
        <f t="shared" si="1"/>
        <v>The Americas_St. Lucia-The Americas_2000</v>
      </c>
      <c r="B2575" s="19" t="s">
        <v>258</v>
      </c>
      <c r="C2575" s="20" t="s">
        <v>294</v>
      </c>
      <c r="D2575" s="21" t="s">
        <v>70</v>
      </c>
      <c r="E2575" s="22">
        <v>7.64457723E8</v>
      </c>
      <c r="F2575" s="22">
        <f t="shared" si="2"/>
        <v>4870.739686</v>
      </c>
      <c r="G2575" s="23">
        <v>0.056</v>
      </c>
      <c r="H2575" s="23">
        <v>272.0</v>
      </c>
      <c r="I2575" s="23">
        <v>0.131</v>
      </c>
      <c r="J2575" s="24">
        <f t="shared" ref="J2575:J2581" si="1482">IF(AND( C2575=C2574,D2575&gt;D2574),J2574,0)</f>
        <v>0</v>
      </c>
      <c r="K2575" s="24">
        <f t="shared" si="3"/>
        <v>0</v>
      </c>
      <c r="L2575" s="24">
        <f t="shared" ref="L2575:L2576" si="1483">IF(AND(C2575=C2574,C2575&gt;C2574),C2574,0)</f>
        <v>0</v>
      </c>
      <c r="M2575" s="24">
        <f t="shared" si="5"/>
        <v>0</v>
      </c>
      <c r="N2575" s="24">
        <f>IFNA(VLOOKUP(A2575,'HUMAN RESOURCES processed'!$A$2:$M$2692,5,0))</f>
        <v>0.02</v>
      </c>
      <c r="O2575" s="24">
        <f>IFNA(VLOOKUP(A2575,'HUMAN RESOURCES processed'!$A$2:$M$2692,6,0))</f>
        <v>0.015</v>
      </c>
      <c r="P2575" s="24">
        <f>IFNA(VLOOKUP(A2575,'HUMAN RESOURCES processed'!$A$2:$M$2692,7,0))</f>
        <v>73</v>
      </c>
      <c r="Q2575" s="24">
        <f>IFNA(VLOOKUP(A2575,'HUMAN RESOURCES processed'!$A$2:$M$2692,8,0))</f>
        <v>70</v>
      </c>
      <c r="R2575" s="24">
        <f t="shared" si="6"/>
        <v>71.5</v>
      </c>
      <c r="S2575" s="24">
        <f>IFNA(VLOOKUP(A2575,'HUMAN RESOURCES processed'!$A$2:$M$2692,9,0))</f>
        <v>0.322</v>
      </c>
      <c r="T2575" s="24">
        <f>IFNA(VLOOKUP(A2575,'HUMAN RESOURCES processed'!$A$2:$M$2692,10,0))</f>
        <v>0.602</v>
      </c>
      <c r="U2575" s="24">
        <f>IFNA(VLOOKUP(A2575,'HUMAN RESOURCES processed'!$A$2:$M$2692,11,0))</f>
        <v>0.076</v>
      </c>
      <c r="V2575" s="24">
        <f>IFNA(VLOOKUP(A2575,'HUMAN RESOURCES processed'!$A$2:$M$2692,12,0))</f>
        <v>156949</v>
      </c>
      <c r="W2575" s="24">
        <f>IFNA(VLOOKUP(A2575,'HUMAN RESOURCES processed'!$A$2:$M$2692,13,0))</f>
        <v>0.278</v>
      </c>
      <c r="X2575" s="24">
        <f>IFNA(VLOOKUP(A2575,'TOURISM processed'!$A$2:$F$2692,5,0))</f>
        <v>281000000</v>
      </c>
      <c r="Y2575" s="24">
        <f>IFNA(VLOOKUP(A2575,'TOURISM processed'!$A$2:$F$2692,6,0))</f>
        <v>33000000</v>
      </c>
      <c r="Z2575" s="24">
        <f t="shared" si="7"/>
        <v>210.2593836</v>
      </c>
      <c r="AA2575" s="24">
        <f t="shared" ref="AA2575:AA2579" si="1484">IF(AND(C2575=C2574,D2575&gt;D2574),AA2574,0)</f>
        <v>0</v>
      </c>
      <c r="AB2575" s="24">
        <f t="shared" ref="AB2575:AB2579" si="1485">IF(AND(C2575=C2574,D2575&gt;D2574),AB2574,0)</f>
        <v>0</v>
      </c>
      <c r="AC2575" s="24">
        <f t="shared" ref="AC2575:AC2586" si="1486">IF(AND(C2575=C2574,D2575&gt;D2574),AC2574,0)</f>
        <v>0</v>
      </c>
      <c r="AD2575" s="24">
        <f t="shared" ref="AD2575:AD2579" si="1487">IF(AND(C2575=C2574,D2575&gt;D2574),AD2574,0)</f>
        <v>0</v>
      </c>
      <c r="AE2575" s="24">
        <f>IFNA(VLOOKUP(A2575,'BUSINESS processed'!A2575:J5265,9,0))</f>
        <v>0.051</v>
      </c>
      <c r="AF2575" s="27">
        <f>IFNA(VLOOKUP(A2575,'BUSINESS processed'!A2575:J5265,10,0))</f>
        <v>0.016</v>
      </c>
      <c r="AG2575" s="26"/>
      <c r="AH2575" s="26"/>
      <c r="AI2575" s="26"/>
      <c r="AJ2575" s="26"/>
      <c r="AK2575" s="26"/>
      <c r="AL2575" s="26"/>
      <c r="AM2575" s="26"/>
      <c r="AN2575" s="26"/>
      <c r="AO2575" s="26"/>
      <c r="AP2575" s="26"/>
      <c r="AQ2575" s="26"/>
      <c r="AR2575" s="26"/>
      <c r="AS2575" s="26"/>
      <c r="AT2575" s="26"/>
      <c r="AU2575" s="26"/>
      <c r="AV2575" s="26"/>
      <c r="AW2575" s="26"/>
      <c r="AX2575" s="26"/>
      <c r="AY2575" s="26"/>
      <c r="AZ2575" s="26"/>
      <c r="BA2575" s="26"/>
      <c r="BB2575" s="26"/>
      <c r="BC2575" s="26"/>
      <c r="BD2575" s="26"/>
      <c r="BE2575" s="26"/>
      <c r="BF2575" s="26"/>
      <c r="BG2575" s="26"/>
      <c r="BH2575" s="26"/>
    </row>
    <row r="2576">
      <c r="A2576" s="18" t="str">
        <f t="shared" si="1"/>
        <v>The Americas_St. Lucia-The Americas_2001</v>
      </c>
      <c r="B2576" s="19" t="s">
        <v>258</v>
      </c>
      <c r="C2576" s="20" t="s">
        <v>294</v>
      </c>
      <c r="D2576" s="21" t="s">
        <v>71</v>
      </c>
      <c r="E2576" s="22">
        <v>7.08290496E8</v>
      </c>
      <c r="F2576" s="22">
        <f t="shared" si="2"/>
        <v>4464.48469</v>
      </c>
      <c r="G2576" s="23">
        <v>0.062</v>
      </c>
      <c r="H2576" s="23">
        <v>278.0</v>
      </c>
      <c r="I2576" s="23">
        <v>0.13</v>
      </c>
      <c r="J2576" s="24">
        <f t="shared" si="1482"/>
        <v>0</v>
      </c>
      <c r="K2576" s="24">
        <f t="shared" si="3"/>
        <v>0</v>
      </c>
      <c r="L2576" s="24">
        <f t="shared" si="1483"/>
        <v>0</v>
      </c>
      <c r="M2576" s="24">
        <f t="shared" si="5"/>
        <v>0</v>
      </c>
      <c r="N2576" s="24">
        <f>IFNA(VLOOKUP(A2576,'HUMAN RESOURCES processed'!$A$2:$M$2692,5,0))</f>
        <v>0.019</v>
      </c>
      <c r="O2576" s="24">
        <f>IFNA(VLOOKUP(A2576,'HUMAN RESOURCES processed'!$A$2:$M$2692,6,0))</f>
        <v>0.015</v>
      </c>
      <c r="P2576" s="24">
        <f>IFNA(VLOOKUP(A2576,'HUMAN RESOURCES processed'!$A$2:$M$2692,7,0))</f>
        <v>74</v>
      </c>
      <c r="Q2576" s="24">
        <f>IFNA(VLOOKUP(A2576,'HUMAN RESOURCES processed'!$A$2:$M$2692,8,0))</f>
        <v>70</v>
      </c>
      <c r="R2576" s="24">
        <f t="shared" si="6"/>
        <v>72</v>
      </c>
      <c r="S2576" s="24">
        <f>IFNA(VLOOKUP(A2576,'HUMAN RESOURCES processed'!$A$2:$M$2692,9,0))</f>
        <v>0.315</v>
      </c>
      <c r="T2576" s="24">
        <f>IFNA(VLOOKUP(A2576,'HUMAN RESOURCES processed'!$A$2:$M$2692,10,0))</f>
        <v>0.61</v>
      </c>
      <c r="U2576" s="24">
        <f>IFNA(VLOOKUP(A2576,'HUMAN RESOURCES processed'!$A$2:$M$2692,11,0))</f>
        <v>0.075</v>
      </c>
      <c r="V2576" s="24">
        <f>IFNA(VLOOKUP(A2576,'HUMAN RESOURCES processed'!$A$2:$M$2692,12,0))</f>
        <v>158650</v>
      </c>
      <c r="W2576" s="24">
        <f>IFNA(VLOOKUP(A2576,'HUMAN RESOURCES processed'!$A$2:$M$2692,13,0))</f>
        <v>0.275</v>
      </c>
      <c r="X2576" s="24">
        <f>IFNA(VLOOKUP(A2576,'TOURISM processed'!$A$2:$F$2692,5,0))</f>
        <v>233000000</v>
      </c>
      <c r="Y2576" s="24">
        <f>IFNA(VLOOKUP(A2576,'TOURISM processed'!$A$2:$F$2692,6,0))</f>
        <v>32000000</v>
      </c>
      <c r="Z2576" s="24">
        <f t="shared" si="7"/>
        <v>201.7018594</v>
      </c>
      <c r="AA2576" s="24">
        <f t="shared" si="1484"/>
        <v>0</v>
      </c>
      <c r="AB2576" s="24">
        <f t="shared" si="1485"/>
        <v>0</v>
      </c>
      <c r="AC2576" s="24">
        <f t="shared" si="1486"/>
        <v>0</v>
      </c>
      <c r="AD2576" s="24">
        <f t="shared" si="1487"/>
        <v>0</v>
      </c>
      <c r="AE2576" s="24">
        <f>IFNA(VLOOKUP(A2576,'BUSINESS processed'!A2576:J5266,9,0))</f>
        <v>0.082</v>
      </c>
      <c r="AF2576" s="27">
        <f>IFNA(VLOOKUP(A2576,'BUSINESS processed'!A2576:J5266,10,0))</f>
        <v>0.017</v>
      </c>
      <c r="AG2576" s="26"/>
      <c r="AH2576" s="26"/>
      <c r="AI2576" s="26"/>
      <c r="AJ2576" s="26"/>
      <c r="AK2576" s="26"/>
      <c r="AL2576" s="26"/>
      <c r="AM2576" s="26"/>
      <c r="AN2576" s="26"/>
      <c r="AO2576" s="26"/>
      <c r="AP2576" s="26"/>
      <c r="AQ2576" s="26"/>
      <c r="AR2576" s="26"/>
      <c r="AS2576" s="26"/>
      <c r="AT2576" s="26"/>
      <c r="AU2576" s="26"/>
      <c r="AV2576" s="26"/>
      <c r="AW2576" s="26"/>
      <c r="AX2576" s="26"/>
      <c r="AY2576" s="26"/>
      <c r="AZ2576" s="26"/>
      <c r="BA2576" s="26"/>
      <c r="BB2576" s="26"/>
      <c r="BC2576" s="26"/>
      <c r="BD2576" s="26"/>
      <c r="BE2576" s="26"/>
      <c r="BF2576" s="26"/>
      <c r="BG2576" s="26"/>
      <c r="BH2576" s="26"/>
    </row>
    <row r="2577">
      <c r="A2577" s="18" t="str">
        <f t="shared" si="1"/>
        <v>The Americas_St. Lucia-The Americas_2002</v>
      </c>
      <c r="B2577" s="19" t="s">
        <v>258</v>
      </c>
      <c r="C2577" s="20" t="s">
        <v>294</v>
      </c>
      <c r="D2577" s="21" t="s">
        <v>72</v>
      </c>
      <c r="E2577" s="22">
        <v>7.23027643E8</v>
      </c>
      <c r="F2577" s="22">
        <f t="shared" si="2"/>
        <v>4512.802281</v>
      </c>
      <c r="G2577" s="23">
        <v>0.064</v>
      </c>
      <c r="H2577" s="23">
        <v>289.0</v>
      </c>
      <c r="I2577" s="23">
        <v>0.126</v>
      </c>
      <c r="J2577" s="24">
        <f t="shared" si="1482"/>
        <v>0</v>
      </c>
      <c r="K2577" s="24">
        <f t="shared" si="3"/>
        <v>0</v>
      </c>
      <c r="L2577" s="24">
        <f>IFNA(VLOOKUP(A2577,'ENERGY processed'!$A$2:$H$2692,8,0),"")</f>
        <v>403</v>
      </c>
      <c r="M2577" s="24">
        <f t="shared" si="5"/>
        <v>0.002515338572</v>
      </c>
      <c r="N2577" s="24">
        <f>IFNA(VLOOKUP(A2577,'HUMAN RESOURCES processed'!$A$2:$M$2692,5,0))</f>
        <v>0.018</v>
      </c>
      <c r="O2577" s="24">
        <f>IFNA(VLOOKUP(A2577,'HUMAN RESOURCES processed'!$A$2:$M$2692,6,0))</f>
        <v>0.015</v>
      </c>
      <c r="P2577" s="24">
        <f>IFNA(VLOOKUP(A2577,'HUMAN RESOURCES processed'!$A$2:$M$2692,7,0))</f>
        <v>74</v>
      </c>
      <c r="Q2577" s="24">
        <f>IFNA(VLOOKUP(A2577,'HUMAN RESOURCES processed'!$A$2:$M$2692,8,0))</f>
        <v>70</v>
      </c>
      <c r="R2577" s="24">
        <f t="shared" si="6"/>
        <v>72</v>
      </c>
      <c r="S2577" s="24">
        <f>IFNA(VLOOKUP(A2577,'HUMAN RESOURCES processed'!$A$2:$M$2692,9,0))</f>
        <v>0.308</v>
      </c>
      <c r="T2577" s="24">
        <f>IFNA(VLOOKUP(A2577,'HUMAN RESOURCES processed'!$A$2:$M$2692,10,0))</f>
        <v>0.619</v>
      </c>
      <c r="U2577" s="24">
        <f>IFNA(VLOOKUP(A2577,'HUMAN RESOURCES processed'!$A$2:$M$2692,11,0))</f>
        <v>0.073</v>
      </c>
      <c r="V2577" s="24">
        <f>IFNA(VLOOKUP(A2577,'HUMAN RESOURCES processed'!$A$2:$M$2692,12,0))</f>
        <v>160217</v>
      </c>
      <c r="W2577" s="24">
        <f>IFNA(VLOOKUP(A2577,'HUMAN RESOURCES processed'!$A$2:$M$2692,13,0))</f>
        <v>0.263</v>
      </c>
      <c r="X2577" s="24">
        <f>IFNA(VLOOKUP(A2577,'TOURISM processed'!$A$2:$F$2692,5,0))</f>
        <v>210000000</v>
      </c>
      <c r="Y2577" s="24">
        <f>IFNA(VLOOKUP(A2577,'TOURISM processed'!$A$2:$F$2692,6,0))</f>
        <v>34000000</v>
      </c>
      <c r="Z2577" s="24">
        <f t="shared" si="7"/>
        <v>212.2121872</v>
      </c>
      <c r="AA2577" s="24">
        <f t="shared" si="1484"/>
        <v>0</v>
      </c>
      <c r="AB2577" s="24">
        <f t="shared" si="1485"/>
        <v>0</v>
      </c>
      <c r="AC2577" s="24">
        <f t="shared" si="1486"/>
        <v>0</v>
      </c>
      <c r="AD2577" s="24">
        <f t="shared" si="1487"/>
        <v>0</v>
      </c>
      <c r="AE2577" s="24">
        <f>IFNA(VLOOKUP(A2577,'BUSINESS processed'!A2577:J5267,9,0))</f>
        <v>0.146</v>
      </c>
      <c r="AF2577" s="27">
        <f>IFNA(VLOOKUP(A2577,'BUSINESS processed'!A2577:J5267,10,0))</f>
        <v>0.089</v>
      </c>
      <c r="AG2577" s="26"/>
      <c r="AH2577" s="26"/>
      <c r="AI2577" s="26"/>
      <c r="AJ2577" s="26"/>
      <c r="AK2577" s="26"/>
      <c r="AL2577" s="26"/>
      <c r="AM2577" s="26"/>
      <c r="AN2577" s="26"/>
      <c r="AO2577" s="26"/>
      <c r="AP2577" s="26"/>
      <c r="AQ2577" s="26"/>
      <c r="AR2577" s="26"/>
      <c r="AS2577" s="26"/>
      <c r="AT2577" s="26"/>
      <c r="AU2577" s="26"/>
      <c r="AV2577" s="26"/>
      <c r="AW2577" s="26"/>
      <c r="AX2577" s="26"/>
      <c r="AY2577" s="26"/>
      <c r="AZ2577" s="26"/>
      <c r="BA2577" s="26"/>
      <c r="BB2577" s="26"/>
      <c r="BC2577" s="26"/>
      <c r="BD2577" s="26"/>
      <c r="BE2577" s="26"/>
      <c r="BF2577" s="26"/>
      <c r="BG2577" s="26"/>
      <c r="BH2577" s="26"/>
    </row>
    <row r="2578">
      <c r="A2578" s="18" t="str">
        <f t="shared" si="1"/>
        <v>The Americas_St. Lucia-The Americas_2003</v>
      </c>
      <c r="B2578" s="19" t="s">
        <v>258</v>
      </c>
      <c r="C2578" s="20" t="s">
        <v>294</v>
      </c>
      <c r="D2578" s="21" t="s">
        <v>74</v>
      </c>
      <c r="E2578" s="22">
        <v>7.81338353E8</v>
      </c>
      <c r="F2578" s="22">
        <f t="shared" si="2"/>
        <v>4830.052996</v>
      </c>
      <c r="G2578" s="23">
        <v>0.062</v>
      </c>
      <c r="H2578" s="23">
        <v>299.0</v>
      </c>
      <c r="I2578" s="23">
        <v>0.15</v>
      </c>
      <c r="J2578" s="24">
        <f t="shared" si="1482"/>
        <v>0</v>
      </c>
      <c r="K2578" s="24">
        <f t="shared" si="3"/>
        <v>0</v>
      </c>
      <c r="L2578" s="24">
        <f>IFNA(VLOOKUP(A2578,'ENERGY processed'!$A$2:$H$2692,8,0),"")</f>
        <v>385</v>
      </c>
      <c r="M2578" s="24">
        <f t="shared" si="5"/>
        <v>0.00237998096</v>
      </c>
      <c r="N2578" s="24">
        <f>IFNA(VLOOKUP(A2578,'HUMAN RESOURCES processed'!$A$2:$M$2692,5,0))</f>
        <v>0.018</v>
      </c>
      <c r="O2578" s="24">
        <f>IFNA(VLOOKUP(A2578,'HUMAN RESOURCES processed'!$A$2:$M$2692,6,0))</f>
        <v>0.015</v>
      </c>
      <c r="P2578" s="24">
        <f>IFNA(VLOOKUP(A2578,'HUMAN RESOURCES processed'!$A$2:$M$2692,7,0))</f>
        <v>74</v>
      </c>
      <c r="Q2578" s="24">
        <f>IFNA(VLOOKUP(A2578,'HUMAN RESOURCES processed'!$A$2:$M$2692,8,0))</f>
        <v>70</v>
      </c>
      <c r="R2578" s="24">
        <f t="shared" si="6"/>
        <v>72</v>
      </c>
      <c r="S2578" s="24">
        <f>IFNA(VLOOKUP(A2578,'HUMAN RESOURCES processed'!$A$2:$M$2692,9,0))</f>
        <v>0.3</v>
      </c>
      <c r="T2578" s="24">
        <f>IFNA(VLOOKUP(A2578,'HUMAN RESOURCES processed'!$A$2:$M$2692,10,0))</f>
        <v>0.628</v>
      </c>
      <c r="U2578" s="24">
        <f>IFNA(VLOOKUP(A2578,'HUMAN RESOURCES processed'!$A$2:$M$2692,11,0))</f>
        <v>0.072</v>
      </c>
      <c r="V2578" s="24">
        <f>IFNA(VLOOKUP(A2578,'HUMAN RESOURCES processed'!$A$2:$M$2692,12,0))</f>
        <v>161766</v>
      </c>
      <c r="W2578" s="24">
        <f>IFNA(VLOOKUP(A2578,'HUMAN RESOURCES processed'!$A$2:$M$2692,13,0))</f>
        <v>0.252</v>
      </c>
      <c r="X2578" s="24">
        <f>IFNA(VLOOKUP(A2578,'TOURISM processed'!$A$2:$F$2692,5,0))</f>
        <v>282000000</v>
      </c>
      <c r="Y2578" s="24">
        <f>IFNA(VLOOKUP(A2578,'TOURISM processed'!$A$2:$F$2692,6,0))</f>
        <v>36000000</v>
      </c>
      <c r="Z2578" s="24">
        <f t="shared" si="7"/>
        <v>222.5436742</v>
      </c>
      <c r="AA2578" s="24">
        <f t="shared" si="1484"/>
        <v>0</v>
      </c>
      <c r="AB2578" s="24">
        <f t="shared" si="1485"/>
        <v>0</v>
      </c>
      <c r="AC2578" s="24">
        <f t="shared" si="1486"/>
        <v>0</v>
      </c>
      <c r="AD2578" s="24">
        <f t="shared" si="1487"/>
        <v>0</v>
      </c>
      <c r="AE2578" s="24">
        <f>IFNA(VLOOKUP(A2578,'BUSINESS processed'!A2578:J5268,9,0))</f>
        <v>0.21</v>
      </c>
      <c r="AF2578" s="27">
        <f>IFNA(VLOOKUP(A2578,'BUSINESS processed'!A2578:J5268,10,0))</f>
        <v>0.612</v>
      </c>
      <c r="AG2578" s="26"/>
      <c r="AH2578" s="26"/>
      <c r="AI2578" s="26"/>
      <c r="AJ2578" s="26"/>
      <c r="AK2578" s="26"/>
      <c r="AL2578" s="26"/>
      <c r="AM2578" s="26"/>
      <c r="AN2578" s="26"/>
      <c r="AO2578" s="26"/>
      <c r="AP2578" s="26"/>
      <c r="AQ2578" s="26"/>
      <c r="AR2578" s="26"/>
      <c r="AS2578" s="26"/>
      <c r="AT2578" s="26"/>
      <c r="AU2578" s="26"/>
      <c r="AV2578" s="26"/>
      <c r="AW2578" s="26"/>
      <c r="AX2578" s="26"/>
      <c r="AY2578" s="26"/>
      <c r="AZ2578" s="26"/>
      <c r="BA2578" s="26"/>
      <c r="BB2578" s="26"/>
      <c r="BC2578" s="26"/>
      <c r="BD2578" s="26"/>
      <c r="BE2578" s="26"/>
      <c r="BF2578" s="26"/>
      <c r="BG2578" s="26"/>
      <c r="BH2578" s="26"/>
    </row>
    <row r="2579">
      <c r="A2579" s="18" t="str">
        <f t="shared" si="1"/>
        <v>The Americas_St. Lucia-The Americas_2004</v>
      </c>
      <c r="B2579" s="19" t="s">
        <v>258</v>
      </c>
      <c r="C2579" s="20" t="s">
        <v>294</v>
      </c>
      <c r="D2579" s="21" t="s">
        <v>83</v>
      </c>
      <c r="E2579" s="22">
        <v>8.5825538E8</v>
      </c>
      <c r="F2579" s="22">
        <f t="shared" si="2"/>
        <v>5250.552918</v>
      </c>
      <c r="G2579" s="23">
        <v>0.063</v>
      </c>
      <c r="H2579" s="23">
        <v>330.0</v>
      </c>
      <c r="I2579" s="23">
        <v>0.111</v>
      </c>
      <c r="J2579" s="24">
        <f t="shared" si="1482"/>
        <v>0</v>
      </c>
      <c r="K2579" s="24">
        <f t="shared" si="3"/>
        <v>0</v>
      </c>
      <c r="L2579" s="24">
        <f>IF(AND(C2579=C2578,C2579&gt;C2578),C2578,0)</f>
        <v>0</v>
      </c>
      <c r="M2579" s="24">
        <f t="shared" si="5"/>
        <v>0</v>
      </c>
      <c r="N2579" s="24">
        <f>IFNA(VLOOKUP(A2579,'HUMAN RESOURCES processed'!$A$2:$M$2692,5,0))</f>
        <v>0.018</v>
      </c>
      <c r="O2579" s="24">
        <f>IFNA(VLOOKUP(A2579,'HUMAN RESOURCES processed'!$A$2:$M$2692,6,0))</f>
        <v>0.015</v>
      </c>
      <c r="P2579" s="24">
        <f>IFNA(VLOOKUP(A2579,'HUMAN RESOURCES processed'!$A$2:$M$2692,7,0))</f>
        <v>75</v>
      </c>
      <c r="Q2579" s="24">
        <f>IFNA(VLOOKUP(A2579,'HUMAN RESOURCES processed'!$A$2:$M$2692,8,0))</f>
        <v>71</v>
      </c>
      <c r="R2579" s="24">
        <f t="shared" si="6"/>
        <v>73</v>
      </c>
      <c r="S2579" s="24">
        <f>IFNA(VLOOKUP(A2579,'HUMAN RESOURCES processed'!$A$2:$M$2692,9,0))</f>
        <v>0.292</v>
      </c>
      <c r="T2579" s="24">
        <f>IFNA(VLOOKUP(A2579,'HUMAN RESOURCES processed'!$A$2:$M$2692,10,0))</f>
        <v>0.636</v>
      </c>
      <c r="U2579" s="24">
        <f>IFNA(VLOOKUP(A2579,'HUMAN RESOURCES processed'!$A$2:$M$2692,11,0))</f>
        <v>0.072</v>
      </c>
      <c r="V2579" s="24">
        <f>IFNA(VLOOKUP(A2579,'HUMAN RESOURCES processed'!$A$2:$M$2692,12,0))</f>
        <v>163460</v>
      </c>
      <c r="W2579" s="24">
        <f>IFNA(VLOOKUP(A2579,'HUMAN RESOURCES processed'!$A$2:$M$2692,13,0))</f>
        <v>0.241</v>
      </c>
      <c r="X2579" s="24">
        <f>IFNA(VLOOKUP(A2579,'TOURISM processed'!$A$2:$F$2692,5,0))</f>
        <v>326000000</v>
      </c>
      <c r="Y2579" s="24">
        <f>IFNA(VLOOKUP(A2579,'TOURISM processed'!$A$2:$F$2692,6,0))</f>
        <v>37000000</v>
      </c>
      <c r="Z2579" s="24">
        <f t="shared" si="7"/>
        <v>226.3550716</v>
      </c>
      <c r="AA2579" s="24">
        <f t="shared" si="1484"/>
        <v>0</v>
      </c>
      <c r="AB2579" s="24">
        <f t="shared" si="1485"/>
        <v>0</v>
      </c>
      <c r="AC2579" s="24">
        <f t="shared" si="1486"/>
        <v>0</v>
      </c>
      <c r="AD2579" s="24">
        <f t="shared" si="1487"/>
        <v>0</v>
      </c>
      <c r="AE2579" s="24">
        <f>IFNA(VLOOKUP(A2579,'BUSINESS processed'!A2579:J5269,9,0))</f>
        <v>0.214</v>
      </c>
      <c r="AF2579" s="27">
        <f>IFNA(VLOOKUP(A2579,'BUSINESS processed'!A2579:J5269,10,0))</f>
        <v>0.618</v>
      </c>
      <c r="AG2579" s="26"/>
      <c r="AH2579" s="26"/>
      <c r="AI2579" s="26"/>
      <c r="AJ2579" s="26"/>
      <c r="AK2579" s="26"/>
      <c r="AL2579" s="26"/>
      <c r="AM2579" s="26"/>
      <c r="AN2579" s="26"/>
      <c r="AO2579" s="26"/>
      <c r="AP2579" s="26"/>
      <c r="AQ2579" s="26"/>
      <c r="AR2579" s="26"/>
      <c r="AS2579" s="26"/>
      <c r="AT2579" s="26"/>
      <c r="AU2579" s="26"/>
      <c r="AV2579" s="26"/>
      <c r="AW2579" s="26"/>
      <c r="AX2579" s="26"/>
      <c r="AY2579" s="26"/>
      <c r="AZ2579" s="26"/>
      <c r="BA2579" s="26"/>
      <c r="BB2579" s="26"/>
      <c r="BC2579" s="26"/>
      <c r="BD2579" s="26"/>
      <c r="BE2579" s="26"/>
      <c r="BF2579" s="26"/>
      <c r="BG2579" s="26"/>
      <c r="BH2579" s="26"/>
    </row>
    <row r="2580">
      <c r="A2580" s="18" t="str">
        <f t="shared" si="1"/>
        <v>The Americas_St. Lucia-The Americas_2005</v>
      </c>
      <c r="B2580" s="19" t="s">
        <v>258</v>
      </c>
      <c r="C2580" s="20" t="s">
        <v>294</v>
      </c>
      <c r="D2580" s="21" t="s">
        <v>84</v>
      </c>
      <c r="E2580" s="22">
        <v>9.08558307E8</v>
      </c>
      <c r="F2580" s="22">
        <f t="shared" si="2"/>
        <v>5492.864915</v>
      </c>
      <c r="G2580" s="23">
        <v>0.063</v>
      </c>
      <c r="H2580" s="23">
        <v>348.0</v>
      </c>
      <c r="I2580" s="23">
        <v>0.106</v>
      </c>
      <c r="J2580" s="24">
        <f t="shared" si="1482"/>
        <v>0</v>
      </c>
      <c r="K2580" s="24">
        <f t="shared" si="3"/>
        <v>0</v>
      </c>
      <c r="L2580" s="24">
        <f>IFNA(VLOOKUP(A2580,'ENERGY processed'!$A$2:$H$2692,8,0),"")</f>
        <v>396</v>
      </c>
      <c r="M2580" s="24">
        <f t="shared" si="5"/>
        <v>0.002394094567</v>
      </c>
      <c r="N2580" s="24">
        <f>IFNA(VLOOKUP(A2580,'HUMAN RESOURCES processed'!$A$2:$M$2692,5,0))</f>
        <v>0.017</v>
      </c>
      <c r="O2580" s="24">
        <f>IFNA(VLOOKUP(A2580,'HUMAN RESOURCES processed'!$A$2:$M$2692,6,0))</f>
        <v>0.015</v>
      </c>
      <c r="P2580" s="24">
        <f>IFNA(VLOOKUP(A2580,'HUMAN RESOURCES processed'!$A$2:$M$2692,7,0))</f>
        <v>75</v>
      </c>
      <c r="Q2580" s="24">
        <f>IFNA(VLOOKUP(A2580,'HUMAN RESOURCES processed'!$A$2:$M$2692,8,0))</f>
        <v>71</v>
      </c>
      <c r="R2580" s="24">
        <f t="shared" si="6"/>
        <v>73</v>
      </c>
      <c r="S2580" s="24">
        <f>IFNA(VLOOKUP(A2580,'HUMAN RESOURCES processed'!$A$2:$M$2692,9,0))</f>
        <v>0.285</v>
      </c>
      <c r="T2580" s="24">
        <f>IFNA(VLOOKUP(A2580,'HUMAN RESOURCES processed'!$A$2:$M$2692,10,0))</f>
        <v>0.643</v>
      </c>
      <c r="U2580" s="24">
        <f>IFNA(VLOOKUP(A2580,'HUMAN RESOURCES processed'!$A$2:$M$2692,11,0))</f>
        <v>0.072</v>
      </c>
      <c r="V2580" s="24">
        <f>IFNA(VLOOKUP(A2580,'HUMAN RESOURCES processed'!$A$2:$M$2692,12,0))</f>
        <v>165407</v>
      </c>
      <c r="W2580" s="24">
        <f>IFNA(VLOOKUP(A2580,'HUMAN RESOURCES processed'!$A$2:$M$2692,13,0))</f>
        <v>0.231</v>
      </c>
      <c r="X2580" s="24">
        <f>IFNA(VLOOKUP(A2580,'TOURISM processed'!$A$2:$F$2692,5,0))</f>
        <v>382000000</v>
      </c>
      <c r="Y2580" s="24">
        <f>IFNA(VLOOKUP(A2580,'TOURISM processed'!$A$2:$F$2692,6,0))</f>
        <v>39000000</v>
      </c>
      <c r="Z2580" s="24">
        <f t="shared" si="7"/>
        <v>235.7820407</v>
      </c>
      <c r="AA2580" s="24">
        <f>IFNA(VLOOKUP(A2580,'BUSINESS processed'!A2580:J5270,5,0))</f>
        <v>0.357</v>
      </c>
      <c r="AB2580" s="24">
        <f>IFNA(VLOOKUP(A2580,'BUSINESS processed'!A2580:J5270,6,0))</f>
        <v>20</v>
      </c>
      <c r="AC2580" s="24">
        <f t="shared" si="1486"/>
        <v>0</v>
      </c>
      <c r="AD2580" s="24">
        <f>IFNA(VLOOKUP(A2580,'BUSINESS processed'!A2580:J5270,8,0))</f>
        <v>71</v>
      </c>
      <c r="AE2580" s="24">
        <f>IFNA(VLOOKUP(A2580,'BUSINESS processed'!A2580:J5270,9,0))</f>
        <v>0.216</v>
      </c>
      <c r="AF2580" s="27">
        <f>IFNA(VLOOKUP(A2580,'BUSINESS processed'!A2580:J5270,10,0))</f>
        <v>0.639</v>
      </c>
      <c r="AG2580" s="26"/>
      <c r="AH2580" s="26"/>
      <c r="AI2580" s="26"/>
      <c r="AJ2580" s="26"/>
      <c r="AK2580" s="26"/>
      <c r="AL2580" s="26"/>
      <c r="AM2580" s="26"/>
      <c r="AN2580" s="26"/>
      <c r="AO2580" s="26"/>
      <c r="AP2580" s="26"/>
      <c r="AQ2580" s="26"/>
      <c r="AR2580" s="26"/>
      <c r="AS2580" s="26"/>
      <c r="AT2580" s="26"/>
      <c r="AU2580" s="26"/>
      <c r="AV2580" s="26"/>
      <c r="AW2580" s="26"/>
      <c r="AX2580" s="26"/>
      <c r="AY2580" s="26"/>
      <c r="AZ2580" s="26"/>
      <c r="BA2580" s="26"/>
      <c r="BB2580" s="26"/>
      <c r="BC2580" s="26"/>
      <c r="BD2580" s="26"/>
      <c r="BE2580" s="26"/>
      <c r="BF2580" s="26"/>
      <c r="BG2580" s="26"/>
      <c r="BH2580" s="26"/>
    </row>
    <row r="2581">
      <c r="A2581" s="18" t="str">
        <f t="shared" si="1"/>
        <v>The Americas_St. Lucia-The Americas_2006</v>
      </c>
      <c r="B2581" s="19" t="s">
        <v>258</v>
      </c>
      <c r="C2581" s="20" t="s">
        <v>294</v>
      </c>
      <c r="D2581" s="21" t="s">
        <v>85</v>
      </c>
      <c r="E2581" s="22">
        <v>1.018069267E9</v>
      </c>
      <c r="F2581" s="22">
        <f t="shared" si="2"/>
        <v>6072.297576</v>
      </c>
      <c r="G2581" s="23">
        <v>0.065</v>
      </c>
      <c r="H2581" s="23">
        <v>393.0</v>
      </c>
      <c r="I2581" s="23">
        <v>0.108</v>
      </c>
      <c r="J2581" s="24">
        <f t="shared" si="1482"/>
        <v>0</v>
      </c>
      <c r="K2581" s="24">
        <f t="shared" si="3"/>
        <v>0</v>
      </c>
      <c r="L2581" s="24">
        <f>IF(AND(C2581=C2580,C2581&gt;C2580),C2580,0)</f>
        <v>0</v>
      </c>
      <c r="M2581" s="24">
        <f t="shared" si="5"/>
        <v>0</v>
      </c>
      <c r="N2581" s="24">
        <f>IFNA(VLOOKUP(A2581,'HUMAN RESOURCES processed'!$A$2:$M$2692,5,0))</f>
        <v>0.017</v>
      </c>
      <c r="O2581" s="24">
        <f>IFNA(VLOOKUP(A2581,'HUMAN RESOURCES processed'!$A$2:$M$2692,6,0))</f>
        <v>0.015</v>
      </c>
      <c r="P2581" s="24">
        <f>IFNA(VLOOKUP(A2581,'HUMAN RESOURCES processed'!$A$2:$M$2692,7,0))</f>
        <v>76</v>
      </c>
      <c r="Q2581" s="24">
        <f>IFNA(VLOOKUP(A2581,'HUMAN RESOURCES processed'!$A$2:$M$2692,8,0))</f>
        <v>71</v>
      </c>
      <c r="R2581" s="24">
        <f t="shared" si="6"/>
        <v>73.5</v>
      </c>
      <c r="S2581" s="24">
        <f>IFNA(VLOOKUP(A2581,'HUMAN RESOURCES processed'!$A$2:$M$2692,9,0))</f>
        <v>0.277</v>
      </c>
      <c r="T2581" s="24">
        <f>IFNA(VLOOKUP(A2581,'HUMAN RESOURCES processed'!$A$2:$M$2692,10,0))</f>
        <v>0.649</v>
      </c>
      <c r="U2581" s="24">
        <f>IFNA(VLOOKUP(A2581,'HUMAN RESOURCES processed'!$A$2:$M$2692,11,0))</f>
        <v>0.074</v>
      </c>
      <c r="V2581" s="24">
        <f>IFNA(VLOOKUP(A2581,'HUMAN RESOURCES processed'!$A$2:$M$2692,12,0))</f>
        <v>167658</v>
      </c>
      <c r="W2581" s="24">
        <f>IFNA(VLOOKUP(A2581,'HUMAN RESOURCES processed'!$A$2:$M$2692,13,0))</f>
        <v>0.221</v>
      </c>
      <c r="X2581" s="24">
        <f>IFNA(VLOOKUP(A2581,'TOURISM processed'!$A$2:$F$2692,5,0))</f>
        <v>294000000</v>
      </c>
      <c r="Y2581" s="24">
        <f>IFNA(VLOOKUP(A2581,'TOURISM processed'!$A$2:$F$2692,6,0))</f>
        <v>39000000</v>
      </c>
      <c r="Z2581" s="24">
        <f t="shared" si="7"/>
        <v>232.6163977</v>
      </c>
      <c r="AA2581" s="24">
        <f>IFNA(VLOOKUP(A2581,'BUSINESS processed'!A2581:J5271,5,0))</f>
        <v>0.34</v>
      </c>
      <c r="AB2581" s="24">
        <f>IFNA(VLOOKUP(A2581,'BUSINESS processed'!A2581:J5271,6,0))</f>
        <v>20</v>
      </c>
      <c r="AC2581" s="24">
        <f t="shared" si="1486"/>
        <v>0</v>
      </c>
      <c r="AD2581" s="24">
        <f>IFNA(VLOOKUP(A2581,'BUSINESS processed'!A2581:J5271,8,0))</f>
        <v>71</v>
      </c>
      <c r="AE2581" s="24">
        <f>IFNA(VLOOKUP(A2581,'BUSINESS processed'!A2581:J5271,9,0))</f>
        <v>0.245</v>
      </c>
      <c r="AF2581" s="27">
        <f>IFNA(VLOOKUP(A2581,'BUSINESS processed'!A2581:J5271,10,0))</f>
        <v>0.63</v>
      </c>
      <c r="AG2581" s="26"/>
      <c r="AH2581" s="26"/>
      <c r="AI2581" s="26"/>
      <c r="AJ2581" s="26"/>
      <c r="AK2581" s="26"/>
      <c r="AL2581" s="26"/>
      <c r="AM2581" s="26"/>
      <c r="AN2581" s="26"/>
      <c r="AO2581" s="26"/>
      <c r="AP2581" s="26"/>
      <c r="AQ2581" s="26"/>
      <c r="AR2581" s="26"/>
      <c r="AS2581" s="26"/>
      <c r="AT2581" s="26"/>
      <c r="AU2581" s="26"/>
      <c r="AV2581" s="26"/>
      <c r="AW2581" s="26"/>
      <c r="AX2581" s="26"/>
      <c r="AY2581" s="26"/>
      <c r="AZ2581" s="26"/>
      <c r="BA2581" s="26"/>
      <c r="BB2581" s="26"/>
      <c r="BC2581" s="26"/>
      <c r="BD2581" s="26"/>
      <c r="BE2581" s="26"/>
      <c r="BF2581" s="26"/>
      <c r="BG2581" s="26"/>
      <c r="BH2581" s="26"/>
    </row>
    <row r="2582">
      <c r="A2582" s="18" t="str">
        <f t="shared" si="1"/>
        <v>The Americas_St. Lucia-The Americas_2007</v>
      </c>
      <c r="B2582" s="19" t="s">
        <v>258</v>
      </c>
      <c r="C2582" s="20" t="s">
        <v>294</v>
      </c>
      <c r="D2582" s="21" t="s">
        <v>86</v>
      </c>
      <c r="E2582" s="22">
        <v>1.145555535E9</v>
      </c>
      <c r="F2582" s="22">
        <f t="shared" si="2"/>
        <v>6732.660991</v>
      </c>
      <c r="G2582" s="23">
        <v>0.068</v>
      </c>
      <c r="H2582" s="23">
        <v>452.0</v>
      </c>
      <c r="I2582" s="23">
        <v>0.101</v>
      </c>
      <c r="J2582" s="24">
        <f>IFNA(VLOOKUP(A2582,'ENERGY processed'!$A$2:$H$2692,7,0),"")</f>
        <v>120</v>
      </c>
      <c r="K2582" s="24">
        <f t="shared" si="3"/>
        <v>0.0007052642096</v>
      </c>
      <c r="L2582" s="24">
        <f>IFNA(VLOOKUP(A2582,'ENERGY processed'!$A$2:$H$2692,8,0),"")</f>
        <v>359.5</v>
      </c>
      <c r="M2582" s="24">
        <f t="shared" si="5"/>
        <v>0.002112854028</v>
      </c>
      <c r="N2582" s="24">
        <f>IFNA(VLOOKUP(A2582,'HUMAN RESOURCES processed'!$A$2:$M$2692,5,0))</f>
        <v>0.017</v>
      </c>
      <c r="O2582" s="24">
        <f>IFNA(VLOOKUP(A2582,'HUMAN RESOURCES processed'!$A$2:$M$2692,6,0))</f>
        <v>0.014</v>
      </c>
      <c r="P2582" s="24">
        <f>IFNA(VLOOKUP(A2582,'HUMAN RESOURCES processed'!$A$2:$M$2692,7,0))</f>
        <v>76</v>
      </c>
      <c r="Q2582" s="24">
        <f>IFNA(VLOOKUP(A2582,'HUMAN RESOURCES processed'!$A$2:$M$2692,8,0))</f>
        <v>71</v>
      </c>
      <c r="R2582" s="24">
        <f t="shared" si="6"/>
        <v>73.5</v>
      </c>
      <c r="S2582" s="24">
        <f>IFNA(VLOOKUP(A2582,'HUMAN RESOURCES processed'!$A$2:$M$2692,9,0))</f>
        <v>0.27</v>
      </c>
      <c r="T2582" s="24">
        <f>IFNA(VLOOKUP(A2582,'HUMAN RESOURCES processed'!$A$2:$M$2692,10,0))</f>
        <v>0.653</v>
      </c>
      <c r="U2582" s="24">
        <f>IFNA(VLOOKUP(A2582,'HUMAN RESOURCES processed'!$A$2:$M$2692,11,0))</f>
        <v>0.077</v>
      </c>
      <c r="V2582" s="24">
        <f>IFNA(VLOOKUP(A2582,'HUMAN RESOURCES processed'!$A$2:$M$2692,12,0))</f>
        <v>170149</v>
      </c>
      <c r="W2582" s="24">
        <f>IFNA(VLOOKUP(A2582,'HUMAN RESOURCES processed'!$A$2:$M$2692,13,0))</f>
        <v>0.211</v>
      </c>
      <c r="X2582" s="24">
        <f>IFNA(VLOOKUP(A2582,'TOURISM processed'!$A$2:$F$2692,5,0))</f>
        <v>302000000</v>
      </c>
      <c r="Y2582" s="24">
        <f>IFNA(VLOOKUP(A2582,'TOURISM processed'!$A$2:$F$2692,6,0))</f>
        <v>42000000</v>
      </c>
      <c r="Z2582" s="24">
        <f t="shared" si="7"/>
        <v>246.8424734</v>
      </c>
      <c r="AA2582" s="24">
        <f>IFNA(VLOOKUP(A2582,'BUSINESS processed'!A2582:J5272,5,0))</f>
        <v>0.34</v>
      </c>
      <c r="AB2582" s="24">
        <f>IFNA(VLOOKUP(A2582,'BUSINESS processed'!A2582:J5272,6,0))</f>
        <v>20</v>
      </c>
      <c r="AC2582" s="24">
        <f t="shared" si="1486"/>
        <v>0</v>
      </c>
      <c r="AD2582" s="24">
        <f>IFNA(VLOOKUP(A2582,'BUSINESS processed'!A2582:J5272,8,0))</f>
        <v>71</v>
      </c>
      <c r="AE2582" s="24">
        <f>IFNA(VLOOKUP(A2582,'BUSINESS processed'!A2582:J5272,9,0))</f>
        <v>0.279</v>
      </c>
      <c r="AF2582" s="27">
        <f>IFNA(VLOOKUP(A2582,'BUSINESS processed'!A2582:J5272,10,0))</f>
        <v>0.864</v>
      </c>
      <c r="AG2582" s="26"/>
      <c r="AH2582" s="26"/>
      <c r="AI2582" s="26"/>
      <c r="AJ2582" s="26"/>
      <c r="AK2582" s="26"/>
      <c r="AL2582" s="26"/>
      <c r="AM2582" s="26"/>
      <c r="AN2582" s="26"/>
      <c r="AO2582" s="26"/>
      <c r="AP2582" s="26"/>
      <c r="AQ2582" s="26"/>
      <c r="AR2582" s="26"/>
      <c r="AS2582" s="26"/>
      <c r="AT2582" s="26"/>
      <c r="AU2582" s="26"/>
      <c r="AV2582" s="26"/>
      <c r="AW2582" s="26"/>
      <c r="AX2582" s="26"/>
      <c r="AY2582" s="26"/>
      <c r="AZ2582" s="26"/>
      <c r="BA2582" s="26"/>
      <c r="BB2582" s="26"/>
      <c r="BC2582" s="26"/>
      <c r="BD2582" s="26"/>
      <c r="BE2582" s="26"/>
      <c r="BF2582" s="26"/>
      <c r="BG2582" s="26"/>
      <c r="BH2582" s="26"/>
    </row>
    <row r="2583">
      <c r="A2583" s="18" t="str">
        <f t="shared" si="1"/>
        <v>The Americas_St. Lucia-The Americas_2008</v>
      </c>
      <c r="B2583" s="19" t="s">
        <v>258</v>
      </c>
      <c r="C2583" s="20" t="s">
        <v>294</v>
      </c>
      <c r="D2583" s="21" t="s">
        <v>87</v>
      </c>
      <c r="E2583" s="22">
        <v>1.184074074E9</v>
      </c>
      <c r="F2583" s="22">
        <f t="shared" si="2"/>
        <v>6854.898711</v>
      </c>
      <c r="G2583" s="23">
        <v>0.075</v>
      </c>
      <c r="H2583" s="23">
        <v>503.0</v>
      </c>
      <c r="I2583" s="23">
        <v>0.101</v>
      </c>
      <c r="J2583" s="24">
        <f>IFNA(VLOOKUP(A2583,'ENERGY processed'!$A$2:$H$2692,7,0),"")</f>
        <v>128</v>
      </c>
      <c r="K2583" s="24">
        <f t="shared" si="3"/>
        <v>0.0007410237707</v>
      </c>
      <c r="L2583" s="24">
        <f>IFNA(VLOOKUP(A2583,'ENERGY processed'!$A$2:$H$2692,8,0),"")</f>
        <v>385</v>
      </c>
      <c r="M2583" s="24">
        <f t="shared" si="5"/>
        <v>0.00222886056</v>
      </c>
      <c r="N2583" s="24">
        <f>IFNA(VLOOKUP(A2583,'HUMAN RESOURCES processed'!$A$2:$M$2692,5,0))</f>
        <v>0.017</v>
      </c>
      <c r="O2583" s="24">
        <f>IFNA(VLOOKUP(A2583,'HUMAN RESOURCES processed'!$A$2:$M$2692,6,0))</f>
        <v>0.014</v>
      </c>
      <c r="P2583" s="24">
        <f>IFNA(VLOOKUP(A2583,'HUMAN RESOURCES processed'!$A$2:$M$2692,7,0))</f>
        <v>77</v>
      </c>
      <c r="Q2583" s="24">
        <f>IFNA(VLOOKUP(A2583,'HUMAN RESOURCES processed'!$A$2:$M$2692,8,0))</f>
        <v>71</v>
      </c>
      <c r="R2583" s="24">
        <f t="shared" si="6"/>
        <v>74</v>
      </c>
      <c r="S2583" s="24">
        <f>IFNA(VLOOKUP(A2583,'HUMAN RESOURCES processed'!$A$2:$M$2692,9,0))</f>
        <v>0.264</v>
      </c>
      <c r="T2583" s="24">
        <f>IFNA(VLOOKUP(A2583,'HUMAN RESOURCES processed'!$A$2:$M$2692,10,0))</f>
        <v>0.656</v>
      </c>
      <c r="U2583" s="24">
        <f>IFNA(VLOOKUP(A2583,'HUMAN RESOURCES processed'!$A$2:$M$2692,11,0))</f>
        <v>0.08</v>
      </c>
      <c r="V2583" s="24">
        <f>IFNA(VLOOKUP(A2583,'HUMAN RESOURCES processed'!$A$2:$M$2692,12,0))</f>
        <v>172734</v>
      </c>
      <c r="W2583" s="24">
        <f>IFNA(VLOOKUP(A2583,'HUMAN RESOURCES processed'!$A$2:$M$2692,13,0))</f>
        <v>0.201</v>
      </c>
      <c r="X2583" s="24">
        <f>IFNA(VLOOKUP(A2583,'TOURISM processed'!$A$2:$F$2692,5,0))</f>
        <v>311000000</v>
      </c>
      <c r="Y2583" s="24">
        <f>IFNA(VLOOKUP(A2583,'TOURISM processed'!$A$2:$F$2692,6,0))</f>
        <v>45000000</v>
      </c>
      <c r="Z2583" s="24">
        <f t="shared" si="7"/>
        <v>260.5161694</v>
      </c>
      <c r="AA2583" s="24">
        <f>IFNA(VLOOKUP(A2583,'BUSINESS processed'!A2583:J5273,5,0))</f>
        <v>0.34</v>
      </c>
      <c r="AB2583" s="24">
        <f>IFNA(VLOOKUP(A2583,'BUSINESS processed'!A2583:J5273,6,0))</f>
        <v>20</v>
      </c>
      <c r="AC2583" s="24">
        <f t="shared" si="1486"/>
        <v>0</v>
      </c>
      <c r="AD2583" s="24">
        <f>IFNA(VLOOKUP(A2583,'BUSINESS processed'!A2583:J5273,8,0))</f>
        <v>61</v>
      </c>
      <c r="AE2583" s="24">
        <f>IFNA(VLOOKUP(A2583,'BUSINESS processed'!A2583:J5273,9,0))</f>
        <v>0.32</v>
      </c>
      <c r="AF2583" s="27">
        <f>IFNA(VLOOKUP(A2583,'BUSINESS processed'!A2583:J5273,10,0))</f>
        <v>1.013</v>
      </c>
      <c r="AG2583" s="26"/>
      <c r="AH2583" s="26"/>
      <c r="AI2583" s="26"/>
      <c r="AJ2583" s="26"/>
      <c r="AK2583" s="26"/>
      <c r="AL2583" s="26"/>
      <c r="AM2583" s="26"/>
      <c r="AN2583" s="26"/>
      <c r="AO2583" s="26"/>
      <c r="AP2583" s="26"/>
      <c r="AQ2583" s="26"/>
      <c r="AR2583" s="26"/>
      <c r="AS2583" s="26"/>
      <c r="AT2583" s="26"/>
      <c r="AU2583" s="26"/>
      <c r="AV2583" s="26"/>
      <c r="AW2583" s="26"/>
      <c r="AX2583" s="26"/>
      <c r="AY2583" s="26"/>
      <c r="AZ2583" s="26"/>
      <c r="BA2583" s="26"/>
      <c r="BB2583" s="26"/>
      <c r="BC2583" s="26"/>
      <c r="BD2583" s="26"/>
      <c r="BE2583" s="26"/>
      <c r="BF2583" s="26"/>
      <c r="BG2583" s="26"/>
      <c r="BH2583" s="26"/>
    </row>
    <row r="2584">
      <c r="A2584" s="18" t="str">
        <f t="shared" si="1"/>
        <v>The Americas_St. Lucia-The Americas_2009</v>
      </c>
      <c r="B2584" s="19" t="s">
        <v>258</v>
      </c>
      <c r="C2584" s="20" t="s">
        <v>294</v>
      </c>
      <c r="D2584" s="21" t="s">
        <v>88</v>
      </c>
      <c r="E2584" s="22">
        <v>1.18E9</v>
      </c>
      <c r="F2584" s="22">
        <f t="shared" si="2"/>
        <v>6735.159817</v>
      </c>
      <c r="G2584" s="23">
        <v>0.081</v>
      </c>
      <c r="H2584" s="23">
        <v>537.0</v>
      </c>
      <c r="I2584" s="23">
        <v>0.106</v>
      </c>
      <c r="J2584" s="24">
        <f>IF(AND( C2584=C2583,D2584&gt;D2583),J2583,"")</f>
        <v>128</v>
      </c>
      <c r="K2584" s="24">
        <f t="shared" si="3"/>
        <v>0.0007305936073</v>
      </c>
      <c r="L2584" s="24">
        <f>IFNA(VLOOKUP(A2584,'ENERGY processed'!$A$2:$H$2692,8,0),"")</f>
        <v>326</v>
      </c>
      <c r="M2584" s="24">
        <f t="shared" si="5"/>
        <v>0.001860730594</v>
      </c>
      <c r="N2584" s="24">
        <f>IFNA(VLOOKUP(A2584,'HUMAN RESOURCES processed'!$A$2:$M$2692,5,0))</f>
        <v>0.017</v>
      </c>
      <c r="O2584" s="24">
        <f>IFNA(VLOOKUP(A2584,'HUMAN RESOURCES processed'!$A$2:$M$2692,6,0))</f>
        <v>0.014</v>
      </c>
      <c r="P2584" s="24">
        <f>IFNA(VLOOKUP(A2584,'HUMAN RESOURCES processed'!$A$2:$M$2692,7,0))</f>
        <v>77</v>
      </c>
      <c r="Q2584" s="24">
        <f>IFNA(VLOOKUP(A2584,'HUMAN RESOURCES processed'!$A$2:$M$2692,8,0))</f>
        <v>72</v>
      </c>
      <c r="R2584" s="24">
        <f t="shared" si="6"/>
        <v>74.5</v>
      </c>
      <c r="S2584" s="24">
        <f>IFNA(VLOOKUP(A2584,'HUMAN RESOURCES processed'!$A$2:$M$2692,9,0))</f>
        <v>0.258</v>
      </c>
      <c r="T2584" s="24">
        <f>IFNA(VLOOKUP(A2584,'HUMAN RESOURCES processed'!$A$2:$M$2692,10,0))</f>
        <v>0.66</v>
      </c>
      <c r="U2584" s="24">
        <f>IFNA(VLOOKUP(A2584,'HUMAN RESOURCES processed'!$A$2:$M$2692,11,0))</f>
        <v>0.083</v>
      </c>
      <c r="V2584" s="24">
        <f>IFNA(VLOOKUP(A2584,'HUMAN RESOURCES processed'!$A$2:$M$2692,12,0))</f>
        <v>175200</v>
      </c>
      <c r="W2584" s="24">
        <f>IFNA(VLOOKUP(A2584,'HUMAN RESOURCES processed'!$A$2:$M$2692,13,0))</f>
        <v>0.192</v>
      </c>
      <c r="X2584" s="24">
        <f>IFNA(VLOOKUP(A2584,'TOURISM processed'!$A$2:$F$2692,5,0))</f>
        <v>296000000</v>
      </c>
      <c r="Y2584" s="24">
        <f>IFNA(VLOOKUP(A2584,'TOURISM processed'!$A$2:$F$2692,6,0))</f>
        <v>47000000</v>
      </c>
      <c r="Z2584" s="24">
        <f t="shared" si="7"/>
        <v>268.2648402</v>
      </c>
      <c r="AA2584" s="24">
        <f>IFNA(VLOOKUP(A2584,'BUSINESS processed'!A2584:J5274,5,0))</f>
        <v>0.344</v>
      </c>
      <c r="AB2584" s="24">
        <f>IFNA(VLOOKUP(A2584,'BUSINESS processed'!A2584:J5274,6,0))</f>
        <v>14</v>
      </c>
      <c r="AC2584" s="24">
        <f t="shared" si="1486"/>
        <v>0</v>
      </c>
      <c r="AD2584" s="24">
        <f>IFNA(VLOOKUP(A2584,'BUSINESS processed'!A2584:J5274,8,0))</f>
        <v>92</v>
      </c>
      <c r="AE2584" s="24">
        <f>IFNA(VLOOKUP(A2584,'BUSINESS processed'!A2584:J5274,9,0))</f>
        <v>0.36</v>
      </c>
      <c r="AF2584" s="27">
        <f>IFNA(VLOOKUP(A2584,'BUSINESS processed'!A2584:J5274,10,0))</f>
        <v>1.083</v>
      </c>
      <c r="AG2584" s="26"/>
      <c r="AH2584" s="26"/>
      <c r="AI2584" s="26"/>
      <c r="AJ2584" s="26"/>
      <c r="AK2584" s="26"/>
      <c r="AL2584" s="26"/>
      <c r="AM2584" s="26"/>
      <c r="AN2584" s="26"/>
      <c r="AO2584" s="26"/>
      <c r="AP2584" s="26"/>
      <c r="AQ2584" s="26"/>
      <c r="AR2584" s="26"/>
      <c r="AS2584" s="26"/>
      <c r="AT2584" s="26"/>
      <c r="AU2584" s="26"/>
      <c r="AV2584" s="26"/>
      <c r="AW2584" s="26"/>
      <c r="AX2584" s="26"/>
      <c r="AY2584" s="26"/>
      <c r="AZ2584" s="26"/>
      <c r="BA2584" s="26"/>
      <c r="BB2584" s="26"/>
      <c r="BC2584" s="26"/>
      <c r="BD2584" s="26"/>
      <c r="BE2584" s="26"/>
      <c r="BF2584" s="26"/>
      <c r="BG2584" s="26"/>
      <c r="BH2584" s="26"/>
    </row>
    <row r="2585">
      <c r="A2585" s="18" t="str">
        <f t="shared" si="1"/>
        <v>The Americas_St. Lucia-The Americas_2010</v>
      </c>
      <c r="B2585" s="19" t="s">
        <v>258</v>
      </c>
      <c r="C2585" s="20" t="s">
        <v>294</v>
      </c>
      <c r="D2585" s="21" t="s">
        <v>89</v>
      </c>
      <c r="E2585" s="22">
        <v>1.252222222E9</v>
      </c>
      <c r="F2585" s="22">
        <f t="shared" si="2"/>
        <v>7058.869214</v>
      </c>
      <c r="G2585" s="23">
        <v>0.078</v>
      </c>
      <c r="H2585" s="23">
        <v>525.0</v>
      </c>
      <c r="I2585" s="23">
        <v>0.106</v>
      </c>
      <c r="J2585" s="24">
        <f>IFNA(VLOOKUP(A2585,'ENERGY processed'!$A$2:$H$2692,7,0),"")</f>
        <v>123</v>
      </c>
      <c r="K2585" s="24">
        <f t="shared" si="3"/>
        <v>0.0006933600906</v>
      </c>
      <c r="L2585" s="24">
        <f>IFNA(VLOOKUP(A2585,'ENERGY processed'!$A$2:$H$2692,8,0),"")</f>
        <v>367</v>
      </c>
      <c r="M2585" s="24">
        <f t="shared" si="5"/>
        <v>0.002068806124</v>
      </c>
      <c r="N2585" s="24">
        <f>IFNA(VLOOKUP(A2585,'HUMAN RESOURCES processed'!$A$2:$M$2692,5,0))</f>
        <v>0.016</v>
      </c>
      <c r="O2585" s="24">
        <f>IFNA(VLOOKUP(A2585,'HUMAN RESOURCES processed'!$A$2:$M$2692,6,0))</f>
        <v>0.014</v>
      </c>
      <c r="P2585" s="24">
        <f>IFNA(VLOOKUP(A2585,'HUMAN RESOURCES processed'!$A$2:$M$2692,7,0))</f>
        <v>77</v>
      </c>
      <c r="Q2585" s="24">
        <f>IFNA(VLOOKUP(A2585,'HUMAN RESOURCES processed'!$A$2:$M$2692,8,0))</f>
        <v>72</v>
      </c>
      <c r="R2585" s="24">
        <f t="shared" si="6"/>
        <v>74.5</v>
      </c>
      <c r="S2585" s="24">
        <f>IFNA(VLOOKUP(A2585,'HUMAN RESOURCES processed'!$A$2:$M$2692,9,0))</f>
        <v>0.253</v>
      </c>
      <c r="T2585" s="24">
        <f>IFNA(VLOOKUP(A2585,'HUMAN RESOURCES processed'!$A$2:$M$2692,10,0))</f>
        <v>0.663</v>
      </c>
      <c r="U2585" s="24">
        <f>IFNA(VLOOKUP(A2585,'HUMAN RESOURCES processed'!$A$2:$M$2692,11,0))</f>
        <v>0.085</v>
      </c>
      <c r="V2585" s="24">
        <f>IFNA(VLOOKUP(A2585,'HUMAN RESOURCES processed'!$A$2:$M$2692,12,0))</f>
        <v>177397</v>
      </c>
      <c r="W2585" s="24">
        <f>IFNA(VLOOKUP(A2585,'HUMAN RESOURCES processed'!$A$2:$M$2692,13,0))</f>
        <v>0.185</v>
      </c>
      <c r="X2585" s="24">
        <f>IFNA(VLOOKUP(A2585,'TOURISM processed'!$A$2:$F$2692,5,0))</f>
        <v>309000000</v>
      </c>
      <c r="Y2585" s="24">
        <f>IFNA(VLOOKUP(A2585,'TOURISM processed'!$A$2:$F$2692,6,0))</f>
        <v>48000000</v>
      </c>
      <c r="Z2585" s="24">
        <f t="shared" si="7"/>
        <v>270.5795476</v>
      </c>
      <c r="AA2585" s="24">
        <f>IFNA(VLOOKUP(A2585,'BUSINESS processed'!A2585:J5275,5,0))</f>
        <v>0.34</v>
      </c>
      <c r="AB2585" s="24">
        <f>IFNA(VLOOKUP(A2585,'BUSINESS processed'!A2585:J5275,6,0))</f>
        <v>14</v>
      </c>
      <c r="AC2585" s="24">
        <f t="shared" si="1486"/>
        <v>0</v>
      </c>
      <c r="AD2585" s="24">
        <f>IFNA(VLOOKUP(A2585,'BUSINESS processed'!A2585:J5275,8,0))</f>
        <v>92</v>
      </c>
      <c r="AE2585" s="24">
        <f>IFNA(VLOOKUP(A2585,'BUSINESS processed'!A2585:J5275,9,0))</f>
        <v>0.433</v>
      </c>
      <c r="AF2585" s="27">
        <f>IFNA(VLOOKUP(A2585,'BUSINESS processed'!A2585:J5275,10,0))</f>
        <v>1.117</v>
      </c>
      <c r="AG2585" s="26"/>
      <c r="AH2585" s="26"/>
      <c r="AI2585" s="26"/>
      <c r="AJ2585" s="26"/>
      <c r="AK2585" s="26"/>
      <c r="AL2585" s="26"/>
      <c r="AM2585" s="26"/>
      <c r="AN2585" s="26"/>
      <c r="AO2585" s="26"/>
      <c r="AP2585" s="26"/>
      <c r="AQ2585" s="26"/>
      <c r="AR2585" s="26"/>
      <c r="AS2585" s="26"/>
      <c r="AT2585" s="26"/>
      <c r="AU2585" s="26"/>
      <c r="AV2585" s="26"/>
      <c r="AW2585" s="26"/>
      <c r="AX2585" s="26"/>
      <c r="AY2585" s="26"/>
      <c r="AZ2585" s="26"/>
      <c r="BA2585" s="26"/>
      <c r="BB2585" s="26"/>
      <c r="BC2585" s="26"/>
      <c r="BD2585" s="26"/>
      <c r="BE2585" s="26"/>
      <c r="BF2585" s="26"/>
      <c r="BG2585" s="26"/>
      <c r="BH2585" s="26"/>
    </row>
    <row r="2586">
      <c r="A2586" s="18" t="str">
        <f t="shared" si="1"/>
        <v>The Americas_St. Lucia-The Americas_2011</v>
      </c>
      <c r="B2586" s="19" t="s">
        <v>258</v>
      </c>
      <c r="C2586" s="20" t="s">
        <v>294</v>
      </c>
      <c r="D2586" s="21" t="s">
        <v>90</v>
      </c>
      <c r="E2586" s="22">
        <v>1.295925926E9</v>
      </c>
      <c r="F2586" s="22">
        <f t="shared" si="2"/>
        <v>7228.865383</v>
      </c>
      <c r="G2586" s="23">
        <v>0.076</v>
      </c>
      <c r="H2586" s="23">
        <v>513.0</v>
      </c>
      <c r="I2586" s="23">
        <v>0.1</v>
      </c>
      <c r="J2586" s="24">
        <f>IF(AND( C2586=C2585,D2586&gt;D2585),J2585,"")</f>
        <v>123</v>
      </c>
      <c r="K2586" s="24">
        <f t="shared" si="3"/>
        <v>0.0006861120873</v>
      </c>
      <c r="L2586" s="24">
        <f>IF(AND(C2586=C2585,C2586&gt;C2585),C2585,0)</f>
        <v>0</v>
      </c>
      <c r="M2586" s="24">
        <f t="shared" si="5"/>
        <v>0</v>
      </c>
      <c r="N2586" s="24">
        <f>IFNA(VLOOKUP(A2586,'HUMAN RESOURCES processed'!$A$2:$M$2692,5,0))</f>
        <v>0.016</v>
      </c>
      <c r="O2586" s="24">
        <f>IFNA(VLOOKUP(A2586,'HUMAN RESOURCES processed'!$A$2:$M$2692,6,0))</f>
        <v>0.013</v>
      </c>
      <c r="P2586" s="24">
        <f>IFNA(VLOOKUP(A2586,'HUMAN RESOURCES processed'!$A$2:$M$2692,7,0))</f>
        <v>77</v>
      </c>
      <c r="Q2586" s="24">
        <f>IFNA(VLOOKUP(A2586,'HUMAN RESOURCES processed'!$A$2:$M$2692,8,0))</f>
        <v>72</v>
      </c>
      <c r="R2586" s="24">
        <f t="shared" si="6"/>
        <v>74.5</v>
      </c>
      <c r="S2586" s="24">
        <f>IFNA(VLOOKUP(A2586,'HUMAN RESOURCES processed'!$A$2:$M$2692,9,0))</f>
        <v>0.248</v>
      </c>
      <c r="T2586" s="24">
        <f>IFNA(VLOOKUP(A2586,'HUMAN RESOURCES processed'!$A$2:$M$2692,10,0))</f>
        <v>0.666</v>
      </c>
      <c r="U2586" s="24">
        <f>IFNA(VLOOKUP(A2586,'HUMAN RESOURCES processed'!$A$2:$M$2692,11,0))</f>
        <v>0.086</v>
      </c>
      <c r="V2586" s="24">
        <f>IFNA(VLOOKUP(A2586,'HUMAN RESOURCES processed'!$A$2:$M$2692,12,0))</f>
        <v>179271</v>
      </c>
      <c r="W2586" s="24">
        <f>IFNA(VLOOKUP(A2586,'HUMAN RESOURCES processed'!$A$2:$M$2692,13,0))</f>
        <v>0.185</v>
      </c>
      <c r="X2586" s="24">
        <f>IFNA(VLOOKUP(A2586,'TOURISM processed'!$A$2:$F$2692,5,0))</f>
        <v>321000000</v>
      </c>
      <c r="Y2586" s="24">
        <f>IFNA(VLOOKUP(A2586,'TOURISM processed'!$A$2:$F$2692,6,0))</f>
        <v>48000000</v>
      </c>
      <c r="Z2586" s="24">
        <f t="shared" si="7"/>
        <v>267.7510585</v>
      </c>
      <c r="AA2586" s="24">
        <f>IFNA(VLOOKUP(A2586,'BUSINESS processed'!A2586:J5276,5,0))</f>
        <v>0.344</v>
      </c>
      <c r="AB2586" s="24">
        <f>IFNA(VLOOKUP(A2586,'BUSINESS processed'!A2586:J5276,6,0))</f>
        <v>15</v>
      </c>
      <c r="AC2586" s="24">
        <f t="shared" si="1486"/>
        <v>0</v>
      </c>
      <c r="AD2586" s="24">
        <f>IFNA(VLOOKUP(A2586,'BUSINESS processed'!A2586:J5276,8,0))</f>
        <v>92</v>
      </c>
      <c r="AE2586" s="24">
        <f>IFNA(VLOOKUP(A2586,'BUSINESS processed'!A2586:J5276,9,0))</f>
        <v>0.45</v>
      </c>
      <c r="AF2586" s="27">
        <f>IFNA(VLOOKUP(A2586,'BUSINESS processed'!A2586:J5276,10,0))</f>
        <v>1.208</v>
      </c>
      <c r="AG2586" s="26"/>
      <c r="AH2586" s="26"/>
      <c r="AI2586" s="26"/>
      <c r="AJ2586" s="26"/>
      <c r="AK2586" s="26"/>
      <c r="AL2586" s="26"/>
      <c r="AM2586" s="26"/>
      <c r="AN2586" s="26"/>
      <c r="AO2586" s="26"/>
      <c r="AP2586" s="26"/>
      <c r="AQ2586" s="26"/>
      <c r="AR2586" s="26"/>
      <c r="AS2586" s="26"/>
      <c r="AT2586" s="26"/>
      <c r="AU2586" s="26"/>
      <c r="AV2586" s="26"/>
      <c r="AW2586" s="26"/>
      <c r="AX2586" s="26"/>
      <c r="AY2586" s="26"/>
      <c r="AZ2586" s="26"/>
      <c r="BA2586" s="26"/>
      <c r="BB2586" s="26"/>
      <c r="BC2586" s="26"/>
      <c r="BD2586" s="26"/>
      <c r="BE2586" s="26"/>
      <c r="BF2586" s="26"/>
      <c r="BG2586" s="26"/>
      <c r="BH2586" s="26"/>
    </row>
    <row r="2587">
      <c r="A2587" s="18" t="str">
        <f t="shared" si="1"/>
        <v>The Americas_St. Lucia-The Americas_2012</v>
      </c>
      <c r="B2587" s="19" t="s">
        <v>258</v>
      </c>
      <c r="C2587" s="20" t="s">
        <v>294</v>
      </c>
      <c r="D2587" s="21" t="s">
        <v>91</v>
      </c>
      <c r="E2587" s="22">
        <v>1.318148148E9</v>
      </c>
      <c r="F2587" s="22">
        <f t="shared" si="2"/>
        <v>7287.820799</v>
      </c>
      <c r="G2587" s="23">
        <v>0.085</v>
      </c>
      <c r="H2587" s="23">
        <v>556.0</v>
      </c>
      <c r="I2587" s="23">
        <v>0.095</v>
      </c>
      <c r="J2587" s="24">
        <f>IFNA(VLOOKUP(A2587,'ENERGY processed'!$A$2:$H$2692,7,0),"")</f>
        <v>119</v>
      </c>
      <c r="K2587" s="24">
        <f t="shared" si="3"/>
        <v>0.0006579311107</v>
      </c>
      <c r="L2587" s="24">
        <f>IFNA(VLOOKUP(A2587,'ENERGY processed'!$A$2:$H$2692,8,0),"")</f>
        <v>363</v>
      </c>
      <c r="M2587" s="24">
        <f t="shared" si="5"/>
        <v>0.002006966329</v>
      </c>
      <c r="N2587" s="24">
        <f>IFNA(VLOOKUP(A2587,'HUMAN RESOURCES processed'!$A$2:$M$2692,5,0))</f>
        <v>0.016</v>
      </c>
      <c r="O2587" s="24">
        <f>IFNA(VLOOKUP(A2587,'HUMAN RESOURCES processed'!$A$2:$M$2692,6,0))</f>
        <v>0.013</v>
      </c>
      <c r="P2587" s="24">
        <f>IFNA(VLOOKUP(A2587,'HUMAN RESOURCES processed'!$A$2:$M$2692,7,0))</f>
        <v>77</v>
      </c>
      <c r="Q2587" s="24">
        <f>IFNA(VLOOKUP(A2587,'HUMAN RESOURCES processed'!$A$2:$M$2692,8,0))</f>
        <v>72</v>
      </c>
      <c r="R2587" s="24">
        <f t="shared" si="6"/>
        <v>74.5</v>
      </c>
      <c r="S2587" s="24">
        <f>IFNA(VLOOKUP(A2587,'HUMAN RESOURCES processed'!$A$2:$M$2692,9,0))</f>
        <v>0.243</v>
      </c>
      <c r="T2587" s="24">
        <f>IFNA(VLOOKUP(A2587,'HUMAN RESOURCES processed'!$A$2:$M$2692,10,0))</f>
        <v>0.67</v>
      </c>
      <c r="U2587" s="24">
        <f>IFNA(VLOOKUP(A2587,'HUMAN RESOURCES processed'!$A$2:$M$2692,11,0))</f>
        <v>0.087</v>
      </c>
      <c r="V2587" s="24">
        <f>IFNA(VLOOKUP(A2587,'HUMAN RESOURCES processed'!$A$2:$M$2692,12,0))</f>
        <v>180870</v>
      </c>
      <c r="W2587" s="24">
        <f>IFNA(VLOOKUP(A2587,'HUMAN RESOURCES processed'!$A$2:$M$2692,13,0))</f>
        <v>0.185</v>
      </c>
      <c r="X2587" s="24">
        <f>IFNA(VLOOKUP(A2587,'TOURISM processed'!$A$2:$F$2692,5,0))</f>
        <v>335000000</v>
      </c>
      <c r="Y2587" s="24">
        <f>IFNA(VLOOKUP(A2587,'TOURISM processed'!$A$2:$F$2692,6,0))</f>
        <v>49000000</v>
      </c>
      <c r="Z2587" s="24">
        <f t="shared" si="7"/>
        <v>270.9128103</v>
      </c>
      <c r="AA2587" s="24">
        <f>IFNA(VLOOKUP(A2587,'BUSINESS processed'!A2587:J5277,5,0))</f>
        <v>0.346</v>
      </c>
      <c r="AB2587" s="24">
        <f>IFNA(VLOOKUP(A2587,'BUSINESS processed'!A2587:J5277,6,0))</f>
        <v>15</v>
      </c>
      <c r="AC2587" s="24">
        <f>IFNA(VLOOKUP(A2587,'BUSINESS processed'!A2587:J5277,7,0))</f>
        <v>59</v>
      </c>
      <c r="AD2587" s="24">
        <f>IFNA(VLOOKUP(A2587,'BUSINESS processed'!A2587:J5277,8,0))</f>
        <v>92</v>
      </c>
      <c r="AE2587" s="24">
        <f>IFNA(VLOOKUP(A2587,'BUSINESS processed'!A2587:J5277,9,0))</f>
        <v>0.348</v>
      </c>
      <c r="AF2587" s="27">
        <f>IFNA(VLOOKUP(A2587,'BUSINESS processed'!A2587:J5277,10,0))</f>
        <v>1.194</v>
      </c>
      <c r="AG2587" s="26"/>
      <c r="AH2587" s="26"/>
      <c r="AI2587" s="26"/>
      <c r="AJ2587" s="26"/>
      <c r="AK2587" s="26"/>
      <c r="AL2587" s="26"/>
      <c r="AM2587" s="26"/>
      <c r="AN2587" s="26"/>
      <c r="AO2587" s="26"/>
      <c r="AP2587" s="26"/>
      <c r="AQ2587" s="26"/>
      <c r="AR2587" s="26"/>
      <c r="AS2587" s="26"/>
      <c r="AT2587" s="26"/>
      <c r="AU2587" s="26"/>
      <c r="AV2587" s="26"/>
      <c r="AW2587" s="26"/>
      <c r="AX2587" s="26"/>
      <c r="AY2587" s="26"/>
      <c r="AZ2587" s="26"/>
      <c r="BA2587" s="26"/>
      <c r="BB2587" s="26"/>
      <c r="BC2587" s="26"/>
      <c r="BD2587" s="26"/>
      <c r="BE2587" s="26"/>
      <c r="BF2587" s="26"/>
      <c r="BG2587" s="26"/>
      <c r="BH2587" s="26"/>
    </row>
    <row r="2588">
      <c r="A2588" s="18" t="str">
        <f t="shared" si="1"/>
        <v>The Americas_St. Martin (French part)-The Americas_2000</v>
      </c>
      <c r="B2588" s="19" t="s">
        <v>258</v>
      </c>
      <c r="C2588" s="20" t="s">
        <v>295</v>
      </c>
      <c r="D2588" s="21" t="s">
        <v>70</v>
      </c>
      <c r="E2588" s="20">
        <f t="shared" ref="E2588:E2600" si="1488">IF(AND(C2588=C2587,D2588&gt;D2587),E2587,0)</f>
        <v>0</v>
      </c>
      <c r="F2588" s="22">
        <f t="shared" si="2"/>
        <v>0</v>
      </c>
      <c r="G2588" s="39">
        <f t="shared" ref="G2588:G2600" si="1489">IF(AND(C2588=C2587,D2588&gt;D2587),G2587,0)</f>
        <v>0</v>
      </c>
      <c r="H2588" s="39">
        <f t="shared" ref="H2588:H2600" si="1490">IF(AND(C2588=C2587,C2588&gt;C2587),C2587,0)</f>
        <v>0</v>
      </c>
      <c r="I2588" s="39">
        <f t="shared" ref="I2588:I2600" si="1491">IF(AND(C2588=C2587,D2588&gt;D2587),I2587,0)</f>
        <v>0</v>
      </c>
      <c r="J2588" s="24">
        <f t="shared" ref="J2588:J2607" si="1492">IF(AND( C2588=C2587,D2588&gt;D2587),J2587,0)</f>
        <v>0</v>
      </c>
      <c r="K2588" s="24">
        <f t="shared" si="3"/>
        <v>0</v>
      </c>
      <c r="L2588" s="24">
        <f t="shared" ref="L2588:L2602" si="1493">IF(AND(C2588=C2587,C2588&gt;C2587),C2587,0)</f>
        <v>0</v>
      </c>
      <c r="M2588" s="24">
        <f t="shared" si="5"/>
        <v>0</v>
      </c>
      <c r="N2588" s="24">
        <f>IFNA(VLOOKUP(A2588,'HUMAN RESOURCES processed'!$A$2:$M$2692,5,0))</f>
        <v>0.017</v>
      </c>
      <c r="O2588" s="24">
        <f t="shared" ref="O2588:O2600" si="1494">IF(AND(C2588=C2587,D2588&gt;806),O2587,0)</f>
        <v>0</v>
      </c>
      <c r="P2588" s="24">
        <f>IFNA(VLOOKUP(A2588,'HUMAN RESOURCES processed'!$A$2:$M$2692,7,0))</f>
        <v>80</v>
      </c>
      <c r="Q2588" s="24">
        <f>IFNA(VLOOKUP(A2588,'HUMAN RESOURCES processed'!$A$2:$M$2692,8,0))</f>
        <v>74</v>
      </c>
      <c r="R2588" s="24">
        <f t="shared" si="6"/>
        <v>77</v>
      </c>
      <c r="S2588" s="24">
        <f t="shared" ref="S2588:S2600" si="1495">IF(AND(C2588=C2587,D2588&gt;D2587),S2587,0)</f>
        <v>0</v>
      </c>
      <c r="T2588" s="24">
        <f t="shared" ref="T2588:T2600" si="1496">IF(AND(C2588=C2587,D2588&gt;D2587),T2587,0)</f>
        <v>0</v>
      </c>
      <c r="U2588" s="24">
        <f t="shared" ref="U2588:U2600" si="1497">IF(AND(C2588=C2587,D2588&gt;D2587),U2587,0)</f>
        <v>0</v>
      </c>
      <c r="V2588" s="24">
        <f>IFNA(VLOOKUP(A2588,'HUMAN RESOURCES processed'!$A$2:$M$2692,12,0))</f>
        <v>28384</v>
      </c>
      <c r="W2588" s="24">
        <f t="shared" ref="W2588:W2600" si="1498">IF(AND(C2588=C2587,D2588&gt;D2587),W2587,0)</f>
        <v>0</v>
      </c>
      <c r="X2588" s="24">
        <f t="shared" ref="X2588:X2600" si="1499">IF(AND(C2588=C2587,D2588&gt;D2587),X2587,0)</f>
        <v>0</v>
      </c>
      <c r="Y2588" s="24">
        <f t="shared" ref="Y2588:Y2600" si="1500">IF(AND(C2588=C2587,D2588&gt;D2587),Y2587,0)</f>
        <v>0</v>
      </c>
      <c r="Z2588" s="24">
        <f t="shared" si="7"/>
        <v>0</v>
      </c>
      <c r="AA2588" s="24">
        <f t="shared" ref="AA2588:AA2605" si="1501">IF(AND(C2588=C2587,D2588&gt;D2587),AA2587,0)</f>
        <v>0</v>
      </c>
      <c r="AB2588" s="24">
        <f t="shared" ref="AB2588:AB2605" si="1502">IF(AND(C2588=C2587,D2588&gt;D2587),AB2587,0)</f>
        <v>0</v>
      </c>
      <c r="AC2588" s="24">
        <f t="shared" ref="AC2588:AC2612" si="1503">IF(AND(C2588=C2587,D2588&gt;D2587),AC2587,0)</f>
        <v>0</v>
      </c>
      <c r="AD2588" s="24">
        <f t="shared" ref="AD2588:AD2605" si="1504">IF(AND(C2588=C2587,D2588&gt;D2587),AD2587,0)</f>
        <v>0</v>
      </c>
      <c r="AE2588" s="24">
        <f t="shared" ref="AE2588:AE2600" si="1505">IF(AND(C2588=C2587,D2588&gt;211),AE2587,0)</f>
        <v>0</v>
      </c>
      <c r="AF2588" s="27">
        <f t="shared" ref="AF2588:AF2600" si="1506">IF(AND(C2588=C2587,D2588&gt;D2587),AF2587,0)</f>
        <v>0</v>
      </c>
      <c r="AG2588" s="26"/>
      <c r="AH2588" s="26"/>
      <c r="AI2588" s="26"/>
      <c r="AJ2588" s="26"/>
      <c r="AK2588" s="26"/>
      <c r="AL2588" s="26"/>
      <c r="AM2588" s="26"/>
      <c r="AN2588" s="26"/>
      <c r="AO2588" s="26"/>
      <c r="AP2588" s="26"/>
      <c r="AQ2588" s="26"/>
      <c r="AR2588" s="26"/>
      <c r="AS2588" s="26"/>
      <c r="AT2588" s="26"/>
      <c r="AU2588" s="26"/>
      <c r="AV2588" s="26"/>
      <c r="AW2588" s="26"/>
      <c r="AX2588" s="26"/>
      <c r="AY2588" s="26"/>
      <c r="AZ2588" s="26"/>
      <c r="BA2588" s="26"/>
      <c r="BB2588" s="26"/>
      <c r="BC2588" s="26"/>
      <c r="BD2588" s="26"/>
      <c r="BE2588" s="26"/>
      <c r="BF2588" s="26"/>
      <c r="BG2588" s="26"/>
      <c r="BH2588" s="26"/>
    </row>
    <row r="2589">
      <c r="A2589" s="18" t="str">
        <f t="shared" si="1"/>
        <v>The Americas_St. Martin (French part)-The Americas_2001</v>
      </c>
      <c r="B2589" s="19" t="s">
        <v>258</v>
      </c>
      <c r="C2589" s="20" t="s">
        <v>295</v>
      </c>
      <c r="D2589" s="21" t="s">
        <v>71</v>
      </c>
      <c r="E2589" s="20">
        <f t="shared" si="1488"/>
        <v>0</v>
      </c>
      <c r="F2589" s="22">
        <f t="shared" si="2"/>
        <v>0</v>
      </c>
      <c r="G2589" s="39">
        <f t="shared" si="1489"/>
        <v>0</v>
      </c>
      <c r="H2589" s="39">
        <f t="shared" si="1490"/>
        <v>0</v>
      </c>
      <c r="I2589" s="39">
        <f t="shared" si="1491"/>
        <v>0</v>
      </c>
      <c r="J2589" s="24">
        <f t="shared" si="1492"/>
        <v>0</v>
      </c>
      <c r="K2589" s="24">
        <f t="shared" si="3"/>
        <v>0</v>
      </c>
      <c r="L2589" s="24">
        <f t="shared" si="1493"/>
        <v>0</v>
      </c>
      <c r="M2589" s="24">
        <f t="shared" si="5"/>
        <v>0</v>
      </c>
      <c r="N2589" s="24">
        <f>IFNA(VLOOKUP(A2589,'HUMAN RESOURCES processed'!$A$2:$M$2692,5,0))</f>
        <v>0.017</v>
      </c>
      <c r="O2589" s="24">
        <f t="shared" si="1494"/>
        <v>0</v>
      </c>
      <c r="P2589" s="24">
        <f>IFNA(VLOOKUP(A2589,'HUMAN RESOURCES processed'!$A$2:$M$2692,7,0))</f>
        <v>81</v>
      </c>
      <c r="Q2589" s="24">
        <f>IFNA(VLOOKUP(A2589,'HUMAN RESOURCES processed'!$A$2:$M$2692,8,0))</f>
        <v>74</v>
      </c>
      <c r="R2589" s="24">
        <f t="shared" si="6"/>
        <v>77.5</v>
      </c>
      <c r="S2589" s="24">
        <f t="shared" si="1495"/>
        <v>0</v>
      </c>
      <c r="T2589" s="24">
        <f t="shared" si="1496"/>
        <v>0</v>
      </c>
      <c r="U2589" s="24">
        <f t="shared" si="1497"/>
        <v>0</v>
      </c>
      <c r="V2589" s="24">
        <f>IFNA(VLOOKUP(A2589,'HUMAN RESOURCES processed'!$A$2:$M$2692,12,0))</f>
        <v>27782</v>
      </c>
      <c r="W2589" s="24">
        <f t="shared" si="1498"/>
        <v>0</v>
      </c>
      <c r="X2589" s="24">
        <f t="shared" si="1499"/>
        <v>0</v>
      </c>
      <c r="Y2589" s="24">
        <f t="shared" si="1500"/>
        <v>0</v>
      </c>
      <c r="Z2589" s="24">
        <f t="shared" si="7"/>
        <v>0</v>
      </c>
      <c r="AA2589" s="24">
        <f t="shared" si="1501"/>
        <v>0</v>
      </c>
      <c r="AB2589" s="24">
        <f t="shared" si="1502"/>
        <v>0</v>
      </c>
      <c r="AC2589" s="24">
        <f t="shared" si="1503"/>
        <v>0</v>
      </c>
      <c r="AD2589" s="24">
        <f t="shared" si="1504"/>
        <v>0</v>
      </c>
      <c r="AE2589" s="24">
        <f t="shared" si="1505"/>
        <v>0</v>
      </c>
      <c r="AF2589" s="27">
        <f t="shared" si="1506"/>
        <v>0</v>
      </c>
      <c r="AG2589" s="26"/>
      <c r="AH2589" s="26"/>
      <c r="AI2589" s="26"/>
      <c r="AJ2589" s="26"/>
      <c r="AK2589" s="26"/>
      <c r="AL2589" s="26"/>
      <c r="AM2589" s="26"/>
      <c r="AN2589" s="26"/>
      <c r="AO2589" s="26"/>
      <c r="AP2589" s="26"/>
      <c r="AQ2589" s="26"/>
      <c r="AR2589" s="26"/>
      <c r="AS2589" s="26"/>
      <c r="AT2589" s="26"/>
      <c r="AU2589" s="26"/>
      <c r="AV2589" s="26"/>
      <c r="AW2589" s="26"/>
      <c r="AX2589" s="26"/>
      <c r="AY2589" s="26"/>
      <c r="AZ2589" s="26"/>
      <c r="BA2589" s="26"/>
      <c r="BB2589" s="26"/>
      <c r="BC2589" s="26"/>
      <c r="BD2589" s="26"/>
      <c r="BE2589" s="26"/>
      <c r="BF2589" s="26"/>
      <c r="BG2589" s="26"/>
      <c r="BH2589" s="26"/>
    </row>
    <row r="2590">
      <c r="A2590" s="18" t="str">
        <f t="shared" si="1"/>
        <v>The Americas_St. Martin (French part)-The Americas_2002</v>
      </c>
      <c r="B2590" s="19" t="s">
        <v>258</v>
      </c>
      <c r="C2590" s="20" t="s">
        <v>295</v>
      </c>
      <c r="D2590" s="21" t="s">
        <v>72</v>
      </c>
      <c r="E2590" s="20">
        <f t="shared" si="1488"/>
        <v>0</v>
      </c>
      <c r="F2590" s="22">
        <f t="shared" si="2"/>
        <v>0</v>
      </c>
      <c r="G2590" s="39">
        <f t="shared" si="1489"/>
        <v>0</v>
      </c>
      <c r="H2590" s="39">
        <f t="shared" si="1490"/>
        <v>0</v>
      </c>
      <c r="I2590" s="39">
        <f t="shared" si="1491"/>
        <v>0</v>
      </c>
      <c r="J2590" s="24">
        <f t="shared" si="1492"/>
        <v>0</v>
      </c>
      <c r="K2590" s="24">
        <f t="shared" si="3"/>
        <v>0</v>
      </c>
      <c r="L2590" s="24">
        <f t="shared" si="1493"/>
        <v>0</v>
      </c>
      <c r="M2590" s="24">
        <f t="shared" si="5"/>
        <v>0</v>
      </c>
      <c r="N2590" s="24">
        <f>IFNA(VLOOKUP(A2590,'HUMAN RESOURCES processed'!$A$2:$M$2692,5,0))</f>
        <v>0.017</v>
      </c>
      <c r="O2590" s="24">
        <f t="shared" si="1494"/>
        <v>0</v>
      </c>
      <c r="P2590" s="24">
        <f>IFNA(VLOOKUP(A2590,'HUMAN RESOURCES processed'!$A$2:$M$2692,7,0))</f>
        <v>81</v>
      </c>
      <c r="Q2590" s="24">
        <f>IFNA(VLOOKUP(A2590,'HUMAN RESOURCES processed'!$A$2:$M$2692,8,0))</f>
        <v>74</v>
      </c>
      <c r="R2590" s="24">
        <f t="shared" si="6"/>
        <v>77.5</v>
      </c>
      <c r="S2590" s="24">
        <f t="shared" si="1495"/>
        <v>0</v>
      </c>
      <c r="T2590" s="24">
        <f t="shared" si="1496"/>
        <v>0</v>
      </c>
      <c r="U2590" s="24">
        <f t="shared" si="1497"/>
        <v>0</v>
      </c>
      <c r="V2590" s="24">
        <f>IFNA(VLOOKUP(A2590,'HUMAN RESOURCES processed'!$A$2:$M$2692,12,0))</f>
        <v>27450</v>
      </c>
      <c r="W2590" s="24">
        <f t="shared" si="1498"/>
        <v>0</v>
      </c>
      <c r="X2590" s="24">
        <f t="shared" si="1499"/>
        <v>0</v>
      </c>
      <c r="Y2590" s="24">
        <f t="shared" si="1500"/>
        <v>0</v>
      </c>
      <c r="Z2590" s="24">
        <f t="shared" si="7"/>
        <v>0</v>
      </c>
      <c r="AA2590" s="24">
        <f t="shared" si="1501"/>
        <v>0</v>
      </c>
      <c r="AB2590" s="24">
        <f t="shared" si="1502"/>
        <v>0</v>
      </c>
      <c r="AC2590" s="24">
        <f t="shared" si="1503"/>
        <v>0</v>
      </c>
      <c r="AD2590" s="24">
        <f t="shared" si="1504"/>
        <v>0</v>
      </c>
      <c r="AE2590" s="24">
        <f t="shared" si="1505"/>
        <v>0</v>
      </c>
      <c r="AF2590" s="27">
        <f t="shared" si="1506"/>
        <v>0</v>
      </c>
      <c r="AG2590" s="26"/>
      <c r="AH2590" s="26"/>
      <c r="AI2590" s="26"/>
      <c r="AJ2590" s="26"/>
      <c r="AK2590" s="26"/>
      <c r="AL2590" s="26"/>
      <c r="AM2590" s="26"/>
      <c r="AN2590" s="26"/>
      <c r="AO2590" s="26"/>
      <c r="AP2590" s="26"/>
      <c r="AQ2590" s="26"/>
      <c r="AR2590" s="26"/>
      <c r="AS2590" s="26"/>
      <c r="AT2590" s="26"/>
      <c r="AU2590" s="26"/>
      <c r="AV2590" s="26"/>
      <c r="AW2590" s="26"/>
      <c r="AX2590" s="26"/>
      <c r="AY2590" s="26"/>
      <c r="AZ2590" s="26"/>
      <c r="BA2590" s="26"/>
      <c r="BB2590" s="26"/>
      <c r="BC2590" s="26"/>
      <c r="BD2590" s="26"/>
      <c r="BE2590" s="26"/>
      <c r="BF2590" s="26"/>
      <c r="BG2590" s="26"/>
      <c r="BH2590" s="26"/>
    </row>
    <row r="2591">
      <c r="A2591" s="18" t="str">
        <f t="shared" si="1"/>
        <v>The Americas_St. Martin (French part)-The Americas_2003</v>
      </c>
      <c r="B2591" s="19" t="s">
        <v>258</v>
      </c>
      <c r="C2591" s="20" t="s">
        <v>295</v>
      </c>
      <c r="D2591" s="21" t="s">
        <v>74</v>
      </c>
      <c r="E2591" s="20">
        <f t="shared" si="1488"/>
        <v>0</v>
      </c>
      <c r="F2591" s="22">
        <f t="shared" si="2"/>
        <v>0</v>
      </c>
      <c r="G2591" s="39">
        <f t="shared" si="1489"/>
        <v>0</v>
      </c>
      <c r="H2591" s="39">
        <f t="shared" si="1490"/>
        <v>0</v>
      </c>
      <c r="I2591" s="39">
        <f t="shared" si="1491"/>
        <v>0</v>
      </c>
      <c r="J2591" s="24">
        <f t="shared" si="1492"/>
        <v>0</v>
      </c>
      <c r="K2591" s="24">
        <f t="shared" si="3"/>
        <v>0</v>
      </c>
      <c r="L2591" s="24">
        <f t="shared" si="1493"/>
        <v>0</v>
      </c>
      <c r="M2591" s="24">
        <f t="shared" si="5"/>
        <v>0</v>
      </c>
      <c r="N2591" s="24">
        <f>IFNA(VLOOKUP(A2591,'HUMAN RESOURCES processed'!$A$2:$M$2692,5,0))</f>
        <v>0.017</v>
      </c>
      <c r="O2591" s="24">
        <f t="shared" si="1494"/>
        <v>0</v>
      </c>
      <c r="P2591" s="24">
        <f>IFNA(VLOOKUP(A2591,'HUMAN RESOURCES processed'!$A$2:$M$2692,7,0))</f>
        <v>81</v>
      </c>
      <c r="Q2591" s="24">
        <f>IFNA(VLOOKUP(A2591,'HUMAN RESOURCES processed'!$A$2:$M$2692,8,0))</f>
        <v>74</v>
      </c>
      <c r="R2591" s="24">
        <f t="shared" si="6"/>
        <v>77.5</v>
      </c>
      <c r="S2591" s="24">
        <f t="shared" si="1495"/>
        <v>0</v>
      </c>
      <c r="T2591" s="24">
        <f t="shared" si="1496"/>
        <v>0</v>
      </c>
      <c r="U2591" s="24">
        <f t="shared" si="1497"/>
        <v>0</v>
      </c>
      <c r="V2591" s="24">
        <f>IFNA(VLOOKUP(A2591,'HUMAN RESOURCES processed'!$A$2:$M$2692,12,0))</f>
        <v>27363</v>
      </c>
      <c r="W2591" s="24">
        <f t="shared" si="1498"/>
        <v>0</v>
      </c>
      <c r="X2591" s="24">
        <f t="shared" si="1499"/>
        <v>0</v>
      </c>
      <c r="Y2591" s="24">
        <f t="shared" si="1500"/>
        <v>0</v>
      </c>
      <c r="Z2591" s="24">
        <f t="shared" si="7"/>
        <v>0</v>
      </c>
      <c r="AA2591" s="24">
        <f t="shared" si="1501"/>
        <v>0</v>
      </c>
      <c r="AB2591" s="24">
        <f t="shared" si="1502"/>
        <v>0</v>
      </c>
      <c r="AC2591" s="24">
        <f t="shared" si="1503"/>
        <v>0</v>
      </c>
      <c r="AD2591" s="24">
        <f t="shared" si="1504"/>
        <v>0</v>
      </c>
      <c r="AE2591" s="24">
        <f t="shared" si="1505"/>
        <v>0</v>
      </c>
      <c r="AF2591" s="27">
        <f t="shared" si="1506"/>
        <v>0</v>
      </c>
      <c r="AG2591" s="26"/>
      <c r="AH2591" s="26"/>
      <c r="AI2591" s="26"/>
      <c r="AJ2591" s="26"/>
      <c r="AK2591" s="26"/>
      <c r="AL2591" s="26"/>
      <c r="AM2591" s="26"/>
      <c r="AN2591" s="26"/>
      <c r="AO2591" s="26"/>
      <c r="AP2591" s="26"/>
      <c r="AQ2591" s="26"/>
      <c r="AR2591" s="26"/>
      <c r="AS2591" s="26"/>
      <c r="AT2591" s="26"/>
      <c r="AU2591" s="26"/>
      <c r="AV2591" s="26"/>
      <c r="AW2591" s="26"/>
      <c r="AX2591" s="26"/>
      <c r="AY2591" s="26"/>
      <c r="AZ2591" s="26"/>
      <c r="BA2591" s="26"/>
      <c r="BB2591" s="26"/>
      <c r="BC2591" s="26"/>
      <c r="BD2591" s="26"/>
      <c r="BE2591" s="26"/>
      <c r="BF2591" s="26"/>
      <c r="BG2591" s="26"/>
      <c r="BH2591" s="26"/>
    </row>
    <row r="2592">
      <c r="A2592" s="18" t="str">
        <f t="shared" si="1"/>
        <v>The Americas_St. Martin (French part)-The Americas_2004</v>
      </c>
      <c r="B2592" s="19" t="s">
        <v>258</v>
      </c>
      <c r="C2592" s="20" t="s">
        <v>295</v>
      </c>
      <c r="D2592" s="21" t="s">
        <v>83</v>
      </c>
      <c r="E2592" s="20">
        <f t="shared" si="1488"/>
        <v>0</v>
      </c>
      <c r="F2592" s="22">
        <f t="shared" si="2"/>
        <v>0</v>
      </c>
      <c r="G2592" s="39">
        <f t="shared" si="1489"/>
        <v>0</v>
      </c>
      <c r="H2592" s="39">
        <f t="shared" si="1490"/>
        <v>0</v>
      </c>
      <c r="I2592" s="39">
        <f t="shared" si="1491"/>
        <v>0</v>
      </c>
      <c r="J2592" s="24">
        <f t="shared" si="1492"/>
        <v>0</v>
      </c>
      <c r="K2592" s="24">
        <f t="shared" si="3"/>
        <v>0</v>
      </c>
      <c r="L2592" s="24">
        <f t="shared" si="1493"/>
        <v>0</v>
      </c>
      <c r="M2592" s="24">
        <f t="shared" si="5"/>
        <v>0</v>
      </c>
      <c r="N2592" s="24">
        <f>IFNA(VLOOKUP(A2592,'HUMAN RESOURCES processed'!$A$2:$M$2692,5,0))</f>
        <v>0.017</v>
      </c>
      <c r="O2592" s="24">
        <f t="shared" si="1494"/>
        <v>0</v>
      </c>
      <c r="P2592" s="24">
        <f>IFNA(VLOOKUP(A2592,'HUMAN RESOURCES processed'!$A$2:$M$2692,7,0))</f>
        <v>81</v>
      </c>
      <c r="Q2592" s="24">
        <f>IFNA(VLOOKUP(A2592,'HUMAN RESOURCES processed'!$A$2:$M$2692,8,0))</f>
        <v>75</v>
      </c>
      <c r="R2592" s="24">
        <f t="shared" si="6"/>
        <v>78</v>
      </c>
      <c r="S2592" s="24">
        <f t="shared" si="1495"/>
        <v>0</v>
      </c>
      <c r="T2592" s="24">
        <f t="shared" si="1496"/>
        <v>0</v>
      </c>
      <c r="U2592" s="24">
        <f t="shared" si="1497"/>
        <v>0</v>
      </c>
      <c r="V2592" s="24">
        <f>IFNA(VLOOKUP(A2592,'HUMAN RESOURCES processed'!$A$2:$M$2692,12,0))</f>
        <v>27514</v>
      </c>
      <c r="W2592" s="24">
        <f t="shared" si="1498"/>
        <v>0</v>
      </c>
      <c r="X2592" s="24">
        <f t="shared" si="1499"/>
        <v>0</v>
      </c>
      <c r="Y2592" s="24">
        <f t="shared" si="1500"/>
        <v>0</v>
      </c>
      <c r="Z2592" s="24">
        <f t="shared" si="7"/>
        <v>0</v>
      </c>
      <c r="AA2592" s="24">
        <f t="shared" si="1501"/>
        <v>0</v>
      </c>
      <c r="AB2592" s="24">
        <f t="shared" si="1502"/>
        <v>0</v>
      </c>
      <c r="AC2592" s="24">
        <f t="shared" si="1503"/>
        <v>0</v>
      </c>
      <c r="AD2592" s="24">
        <f t="shared" si="1504"/>
        <v>0</v>
      </c>
      <c r="AE2592" s="24">
        <f t="shared" si="1505"/>
        <v>0</v>
      </c>
      <c r="AF2592" s="27">
        <f t="shared" si="1506"/>
        <v>0</v>
      </c>
      <c r="AG2592" s="26"/>
      <c r="AH2592" s="26"/>
      <c r="AI2592" s="26"/>
      <c r="AJ2592" s="26"/>
      <c r="AK2592" s="26"/>
      <c r="AL2592" s="26"/>
      <c r="AM2592" s="26"/>
      <c r="AN2592" s="26"/>
      <c r="AO2592" s="26"/>
      <c r="AP2592" s="26"/>
      <c r="AQ2592" s="26"/>
      <c r="AR2592" s="26"/>
      <c r="AS2592" s="26"/>
      <c r="AT2592" s="26"/>
      <c r="AU2592" s="26"/>
      <c r="AV2592" s="26"/>
      <c r="AW2592" s="26"/>
      <c r="AX2592" s="26"/>
      <c r="AY2592" s="26"/>
      <c r="AZ2592" s="26"/>
      <c r="BA2592" s="26"/>
      <c r="BB2592" s="26"/>
      <c r="BC2592" s="26"/>
      <c r="BD2592" s="26"/>
      <c r="BE2592" s="26"/>
      <c r="BF2592" s="26"/>
      <c r="BG2592" s="26"/>
      <c r="BH2592" s="26"/>
    </row>
    <row r="2593">
      <c r="A2593" s="18" t="str">
        <f t="shared" si="1"/>
        <v>The Americas_St. Martin (French part)-The Americas_2005</v>
      </c>
      <c r="B2593" s="19" t="s">
        <v>258</v>
      </c>
      <c r="C2593" s="20" t="s">
        <v>295</v>
      </c>
      <c r="D2593" s="21" t="s">
        <v>84</v>
      </c>
      <c r="E2593" s="20">
        <f t="shared" si="1488"/>
        <v>0</v>
      </c>
      <c r="F2593" s="22">
        <f t="shared" si="2"/>
        <v>0</v>
      </c>
      <c r="G2593" s="39">
        <f t="shared" si="1489"/>
        <v>0</v>
      </c>
      <c r="H2593" s="39">
        <f t="shared" si="1490"/>
        <v>0</v>
      </c>
      <c r="I2593" s="39">
        <f t="shared" si="1491"/>
        <v>0</v>
      </c>
      <c r="J2593" s="24">
        <f t="shared" si="1492"/>
        <v>0</v>
      </c>
      <c r="K2593" s="24">
        <f t="shared" si="3"/>
        <v>0</v>
      </c>
      <c r="L2593" s="24">
        <f t="shared" si="1493"/>
        <v>0</v>
      </c>
      <c r="M2593" s="24">
        <f t="shared" si="5"/>
        <v>0</v>
      </c>
      <c r="N2593" s="24">
        <f>IFNA(VLOOKUP(A2593,'HUMAN RESOURCES processed'!$A$2:$M$2692,5,0))</f>
        <v>0.018</v>
      </c>
      <c r="O2593" s="24">
        <f t="shared" si="1494"/>
        <v>0</v>
      </c>
      <c r="P2593" s="24">
        <f>IFNA(VLOOKUP(A2593,'HUMAN RESOURCES processed'!$A$2:$M$2692,7,0))</f>
        <v>81</v>
      </c>
      <c r="Q2593" s="24">
        <f>IFNA(VLOOKUP(A2593,'HUMAN RESOURCES processed'!$A$2:$M$2692,8,0))</f>
        <v>75</v>
      </c>
      <c r="R2593" s="24">
        <f t="shared" si="6"/>
        <v>78</v>
      </c>
      <c r="S2593" s="24">
        <f t="shared" si="1495"/>
        <v>0</v>
      </c>
      <c r="T2593" s="24">
        <f t="shared" si="1496"/>
        <v>0</v>
      </c>
      <c r="U2593" s="24">
        <f t="shared" si="1497"/>
        <v>0</v>
      </c>
      <c r="V2593" s="24">
        <f>IFNA(VLOOKUP(A2593,'HUMAN RESOURCES processed'!$A$2:$M$2692,12,0))</f>
        <v>27906</v>
      </c>
      <c r="W2593" s="24">
        <f t="shared" si="1498"/>
        <v>0</v>
      </c>
      <c r="X2593" s="24">
        <f t="shared" si="1499"/>
        <v>0</v>
      </c>
      <c r="Y2593" s="24">
        <f t="shared" si="1500"/>
        <v>0</v>
      </c>
      <c r="Z2593" s="24">
        <f t="shared" si="7"/>
        <v>0</v>
      </c>
      <c r="AA2593" s="24">
        <f t="shared" si="1501"/>
        <v>0</v>
      </c>
      <c r="AB2593" s="24">
        <f t="shared" si="1502"/>
        <v>0</v>
      </c>
      <c r="AC2593" s="24">
        <f t="shared" si="1503"/>
        <v>0</v>
      </c>
      <c r="AD2593" s="24">
        <f t="shared" si="1504"/>
        <v>0</v>
      </c>
      <c r="AE2593" s="24">
        <f t="shared" si="1505"/>
        <v>0</v>
      </c>
      <c r="AF2593" s="27">
        <f t="shared" si="1506"/>
        <v>0</v>
      </c>
      <c r="AG2593" s="26"/>
      <c r="AH2593" s="26"/>
      <c r="AI2593" s="26"/>
      <c r="AJ2593" s="26"/>
      <c r="AK2593" s="26"/>
      <c r="AL2593" s="26"/>
      <c r="AM2593" s="26"/>
      <c r="AN2593" s="26"/>
      <c r="AO2593" s="26"/>
      <c r="AP2593" s="26"/>
      <c r="AQ2593" s="26"/>
      <c r="AR2593" s="26"/>
      <c r="AS2593" s="26"/>
      <c r="AT2593" s="26"/>
      <c r="AU2593" s="26"/>
      <c r="AV2593" s="26"/>
      <c r="AW2593" s="26"/>
      <c r="AX2593" s="26"/>
      <c r="AY2593" s="26"/>
      <c r="AZ2593" s="26"/>
      <c r="BA2593" s="26"/>
      <c r="BB2593" s="26"/>
      <c r="BC2593" s="26"/>
      <c r="BD2593" s="26"/>
      <c r="BE2593" s="26"/>
      <c r="BF2593" s="26"/>
      <c r="BG2593" s="26"/>
      <c r="BH2593" s="26"/>
    </row>
    <row r="2594">
      <c r="A2594" s="18" t="str">
        <f t="shared" si="1"/>
        <v>The Americas_St. Martin (French part)-The Americas_2006</v>
      </c>
      <c r="B2594" s="19" t="s">
        <v>258</v>
      </c>
      <c r="C2594" s="20" t="s">
        <v>295</v>
      </c>
      <c r="D2594" s="21" t="s">
        <v>85</v>
      </c>
      <c r="E2594" s="20">
        <f t="shared" si="1488"/>
        <v>0</v>
      </c>
      <c r="F2594" s="22">
        <f t="shared" si="2"/>
        <v>0</v>
      </c>
      <c r="G2594" s="39">
        <f t="shared" si="1489"/>
        <v>0</v>
      </c>
      <c r="H2594" s="39">
        <f t="shared" si="1490"/>
        <v>0</v>
      </c>
      <c r="I2594" s="39">
        <f t="shared" si="1491"/>
        <v>0</v>
      </c>
      <c r="J2594" s="24">
        <f t="shared" si="1492"/>
        <v>0</v>
      </c>
      <c r="K2594" s="24">
        <f t="shared" si="3"/>
        <v>0</v>
      </c>
      <c r="L2594" s="24">
        <f t="shared" si="1493"/>
        <v>0</v>
      </c>
      <c r="M2594" s="24">
        <f t="shared" si="5"/>
        <v>0</v>
      </c>
      <c r="N2594" s="24">
        <f>IFNA(VLOOKUP(A2594,'HUMAN RESOURCES processed'!$A$2:$M$2692,5,0))</f>
        <v>0.018</v>
      </c>
      <c r="O2594" s="24">
        <f t="shared" si="1494"/>
        <v>0</v>
      </c>
      <c r="P2594" s="24">
        <f>IFNA(VLOOKUP(A2594,'HUMAN RESOURCES processed'!$A$2:$M$2692,7,0))</f>
        <v>81</v>
      </c>
      <c r="Q2594" s="24">
        <f>IFNA(VLOOKUP(A2594,'HUMAN RESOURCES processed'!$A$2:$M$2692,8,0))</f>
        <v>75</v>
      </c>
      <c r="R2594" s="24">
        <f t="shared" si="6"/>
        <v>78</v>
      </c>
      <c r="S2594" s="24">
        <f t="shared" si="1495"/>
        <v>0</v>
      </c>
      <c r="T2594" s="24">
        <f t="shared" si="1496"/>
        <v>0</v>
      </c>
      <c r="U2594" s="24">
        <f t="shared" si="1497"/>
        <v>0</v>
      </c>
      <c r="V2594" s="24">
        <f>IFNA(VLOOKUP(A2594,'HUMAN RESOURCES processed'!$A$2:$M$2692,12,0))</f>
        <v>28414</v>
      </c>
      <c r="W2594" s="24">
        <f t="shared" si="1498"/>
        <v>0</v>
      </c>
      <c r="X2594" s="24">
        <f t="shared" si="1499"/>
        <v>0</v>
      </c>
      <c r="Y2594" s="24">
        <f t="shared" si="1500"/>
        <v>0</v>
      </c>
      <c r="Z2594" s="24">
        <f t="shared" si="7"/>
        <v>0</v>
      </c>
      <c r="AA2594" s="24">
        <f t="shared" si="1501"/>
        <v>0</v>
      </c>
      <c r="AB2594" s="24">
        <f t="shared" si="1502"/>
        <v>0</v>
      </c>
      <c r="AC2594" s="24">
        <f t="shared" si="1503"/>
        <v>0</v>
      </c>
      <c r="AD2594" s="24">
        <f t="shared" si="1504"/>
        <v>0</v>
      </c>
      <c r="AE2594" s="24">
        <f t="shared" si="1505"/>
        <v>0</v>
      </c>
      <c r="AF2594" s="27">
        <f t="shared" si="1506"/>
        <v>0</v>
      </c>
      <c r="AG2594" s="26"/>
      <c r="AH2594" s="26"/>
      <c r="AI2594" s="26"/>
      <c r="AJ2594" s="26"/>
      <c r="AK2594" s="26"/>
      <c r="AL2594" s="26"/>
      <c r="AM2594" s="26"/>
      <c r="AN2594" s="26"/>
      <c r="AO2594" s="26"/>
      <c r="AP2594" s="26"/>
      <c r="AQ2594" s="26"/>
      <c r="AR2594" s="26"/>
      <c r="AS2594" s="26"/>
      <c r="AT2594" s="26"/>
      <c r="AU2594" s="26"/>
      <c r="AV2594" s="26"/>
      <c r="AW2594" s="26"/>
      <c r="AX2594" s="26"/>
      <c r="AY2594" s="26"/>
      <c r="AZ2594" s="26"/>
      <c r="BA2594" s="26"/>
      <c r="BB2594" s="26"/>
      <c r="BC2594" s="26"/>
      <c r="BD2594" s="26"/>
      <c r="BE2594" s="26"/>
      <c r="BF2594" s="26"/>
      <c r="BG2594" s="26"/>
      <c r="BH2594" s="26"/>
    </row>
    <row r="2595">
      <c r="A2595" s="18" t="str">
        <f t="shared" si="1"/>
        <v>The Americas_St. Martin (French part)-The Americas_2007</v>
      </c>
      <c r="B2595" s="19" t="s">
        <v>258</v>
      </c>
      <c r="C2595" s="20" t="s">
        <v>295</v>
      </c>
      <c r="D2595" s="21" t="s">
        <v>86</v>
      </c>
      <c r="E2595" s="20">
        <f t="shared" si="1488"/>
        <v>0</v>
      </c>
      <c r="F2595" s="22">
        <f t="shared" si="2"/>
        <v>0</v>
      </c>
      <c r="G2595" s="39">
        <f t="shared" si="1489"/>
        <v>0</v>
      </c>
      <c r="H2595" s="39">
        <f t="shared" si="1490"/>
        <v>0</v>
      </c>
      <c r="I2595" s="39">
        <f t="shared" si="1491"/>
        <v>0</v>
      </c>
      <c r="J2595" s="24">
        <f t="shared" si="1492"/>
        <v>0</v>
      </c>
      <c r="K2595" s="24">
        <f t="shared" si="3"/>
        <v>0</v>
      </c>
      <c r="L2595" s="24">
        <f t="shared" si="1493"/>
        <v>0</v>
      </c>
      <c r="M2595" s="24">
        <f t="shared" si="5"/>
        <v>0</v>
      </c>
      <c r="N2595" s="24">
        <f>IFNA(VLOOKUP(A2595,'HUMAN RESOURCES processed'!$A$2:$M$2692,5,0))</f>
        <v>0.017</v>
      </c>
      <c r="O2595" s="24">
        <f t="shared" si="1494"/>
        <v>0</v>
      </c>
      <c r="P2595" s="24">
        <f>IFNA(VLOOKUP(A2595,'HUMAN RESOURCES processed'!$A$2:$M$2692,7,0))</f>
        <v>82</v>
      </c>
      <c r="Q2595" s="24">
        <f>IFNA(VLOOKUP(A2595,'HUMAN RESOURCES processed'!$A$2:$M$2692,8,0))</f>
        <v>75</v>
      </c>
      <c r="R2595" s="24">
        <f t="shared" si="6"/>
        <v>78.5</v>
      </c>
      <c r="S2595" s="24">
        <f t="shared" si="1495"/>
        <v>0</v>
      </c>
      <c r="T2595" s="24">
        <f t="shared" si="1496"/>
        <v>0</v>
      </c>
      <c r="U2595" s="24">
        <f t="shared" si="1497"/>
        <v>0</v>
      </c>
      <c r="V2595" s="24">
        <f>IFNA(VLOOKUP(A2595,'HUMAN RESOURCES processed'!$A$2:$M$2692,12,0))</f>
        <v>28905</v>
      </c>
      <c r="W2595" s="24">
        <f t="shared" si="1498"/>
        <v>0</v>
      </c>
      <c r="X2595" s="24">
        <f t="shared" si="1499"/>
        <v>0</v>
      </c>
      <c r="Y2595" s="24">
        <f t="shared" si="1500"/>
        <v>0</v>
      </c>
      <c r="Z2595" s="24">
        <f t="shared" si="7"/>
        <v>0</v>
      </c>
      <c r="AA2595" s="24">
        <f t="shared" si="1501"/>
        <v>0</v>
      </c>
      <c r="AB2595" s="24">
        <f t="shared" si="1502"/>
        <v>0</v>
      </c>
      <c r="AC2595" s="24">
        <f t="shared" si="1503"/>
        <v>0</v>
      </c>
      <c r="AD2595" s="24">
        <f t="shared" si="1504"/>
        <v>0</v>
      </c>
      <c r="AE2595" s="24">
        <f t="shared" si="1505"/>
        <v>0</v>
      </c>
      <c r="AF2595" s="27">
        <f t="shared" si="1506"/>
        <v>0</v>
      </c>
      <c r="AG2595" s="26"/>
      <c r="AH2595" s="26"/>
      <c r="AI2595" s="26"/>
      <c r="AJ2595" s="26"/>
      <c r="AK2595" s="26"/>
      <c r="AL2595" s="26"/>
      <c r="AM2595" s="26"/>
      <c r="AN2595" s="26"/>
      <c r="AO2595" s="26"/>
      <c r="AP2595" s="26"/>
      <c r="AQ2595" s="26"/>
      <c r="AR2595" s="26"/>
      <c r="AS2595" s="26"/>
      <c r="AT2595" s="26"/>
      <c r="AU2595" s="26"/>
      <c r="AV2595" s="26"/>
      <c r="AW2595" s="26"/>
      <c r="AX2595" s="26"/>
      <c r="AY2595" s="26"/>
      <c r="AZ2595" s="26"/>
      <c r="BA2595" s="26"/>
      <c r="BB2595" s="26"/>
      <c r="BC2595" s="26"/>
      <c r="BD2595" s="26"/>
      <c r="BE2595" s="26"/>
      <c r="BF2595" s="26"/>
      <c r="BG2595" s="26"/>
      <c r="BH2595" s="26"/>
    </row>
    <row r="2596">
      <c r="A2596" s="18" t="str">
        <f t="shared" si="1"/>
        <v>The Americas_St. Martin (French part)-The Americas_2008</v>
      </c>
      <c r="B2596" s="19" t="s">
        <v>258</v>
      </c>
      <c r="C2596" s="20" t="s">
        <v>295</v>
      </c>
      <c r="D2596" s="21" t="s">
        <v>87</v>
      </c>
      <c r="E2596" s="20">
        <f t="shared" si="1488"/>
        <v>0</v>
      </c>
      <c r="F2596" s="22">
        <f t="shared" si="2"/>
        <v>0</v>
      </c>
      <c r="G2596" s="39">
        <f t="shared" si="1489"/>
        <v>0</v>
      </c>
      <c r="H2596" s="39">
        <f t="shared" si="1490"/>
        <v>0</v>
      </c>
      <c r="I2596" s="39">
        <f t="shared" si="1491"/>
        <v>0</v>
      </c>
      <c r="J2596" s="24">
        <f t="shared" si="1492"/>
        <v>0</v>
      </c>
      <c r="K2596" s="24">
        <f t="shared" si="3"/>
        <v>0</v>
      </c>
      <c r="L2596" s="24">
        <f t="shared" si="1493"/>
        <v>0</v>
      </c>
      <c r="M2596" s="24">
        <f t="shared" si="5"/>
        <v>0</v>
      </c>
      <c r="N2596" s="24">
        <f>IFNA(VLOOKUP(A2596,'HUMAN RESOURCES processed'!$A$2:$M$2692,5,0))</f>
        <v>0.017</v>
      </c>
      <c r="O2596" s="24">
        <f t="shared" si="1494"/>
        <v>0</v>
      </c>
      <c r="P2596" s="24">
        <f>IFNA(VLOOKUP(A2596,'HUMAN RESOURCES processed'!$A$2:$M$2692,7,0))</f>
        <v>82</v>
      </c>
      <c r="Q2596" s="24">
        <f>IFNA(VLOOKUP(A2596,'HUMAN RESOURCES processed'!$A$2:$M$2692,8,0))</f>
        <v>75</v>
      </c>
      <c r="R2596" s="24">
        <f t="shared" si="6"/>
        <v>78.5</v>
      </c>
      <c r="S2596" s="24">
        <f t="shared" si="1495"/>
        <v>0</v>
      </c>
      <c r="T2596" s="24">
        <f t="shared" si="1496"/>
        <v>0</v>
      </c>
      <c r="U2596" s="24">
        <f t="shared" si="1497"/>
        <v>0</v>
      </c>
      <c r="V2596" s="24">
        <f>IFNA(VLOOKUP(A2596,'HUMAN RESOURCES processed'!$A$2:$M$2692,12,0))</f>
        <v>29376</v>
      </c>
      <c r="W2596" s="24">
        <f t="shared" si="1498"/>
        <v>0</v>
      </c>
      <c r="X2596" s="24">
        <f t="shared" si="1499"/>
        <v>0</v>
      </c>
      <c r="Y2596" s="24">
        <f t="shared" si="1500"/>
        <v>0</v>
      </c>
      <c r="Z2596" s="24">
        <f t="shared" si="7"/>
        <v>0</v>
      </c>
      <c r="AA2596" s="24">
        <f t="shared" si="1501"/>
        <v>0</v>
      </c>
      <c r="AB2596" s="24">
        <f t="shared" si="1502"/>
        <v>0</v>
      </c>
      <c r="AC2596" s="24">
        <f t="shared" si="1503"/>
        <v>0</v>
      </c>
      <c r="AD2596" s="24">
        <f t="shared" si="1504"/>
        <v>0</v>
      </c>
      <c r="AE2596" s="24">
        <f t="shared" si="1505"/>
        <v>0</v>
      </c>
      <c r="AF2596" s="27">
        <f t="shared" si="1506"/>
        <v>0</v>
      </c>
      <c r="AG2596" s="26"/>
      <c r="AH2596" s="26"/>
      <c r="AI2596" s="26"/>
      <c r="AJ2596" s="26"/>
      <c r="AK2596" s="26"/>
      <c r="AL2596" s="26"/>
      <c r="AM2596" s="26"/>
      <c r="AN2596" s="26"/>
      <c r="AO2596" s="26"/>
      <c r="AP2596" s="26"/>
      <c r="AQ2596" s="26"/>
      <c r="AR2596" s="26"/>
      <c r="AS2596" s="26"/>
      <c r="AT2596" s="26"/>
      <c r="AU2596" s="26"/>
      <c r="AV2596" s="26"/>
      <c r="AW2596" s="26"/>
      <c r="AX2596" s="26"/>
      <c r="AY2596" s="26"/>
      <c r="AZ2596" s="26"/>
      <c r="BA2596" s="26"/>
      <c r="BB2596" s="26"/>
      <c r="BC2596" s="26"/>
      <c r="BD2596" s="26"/>
      <c r="BE2596" s="26"/>
      <c r="BF2596" s="26"/>
      <c r="BG2596" s="26"/>
      <c r="BH2596" s="26"/>
    </row>
    <row r="2597">
      <c r="A2597" s="18" t="str">
        <f t="shared" si="1"/>
        <v>The Americas_St. Martin (French part)-The Americas_2009</v>
      </c>
      <c r="B2597" s="19" t="s">
        <v>258</v>
      </c>
      <c r="C2597" s="20" t="s">
        <v>295</v>
      </c>
      <c r="D2597" s="21" t="s">
        <v>88</v>
      </c>
      <c r="E2597" s="20">
        <f t="shared" si="1488"/>
        <v>0</v>
      </c>
      <c r="F2597" s="22">
        <f t="shared" si="2"/>
        <v>0</v>
      </c>
      <c r="G2597" s="39">
        <f t="shared" si="1489"/>
        <v>0</v>
      </c>
      <c r="H2597" s="39">
        <f t="shared" si="1490"/>
        <v>0</v>
      </c>
      <c r="I2597" s="39">
        <f t="shared" si="1491"/>
        <v>0</v>
      </c>
      <c r="J2597" s="24">
        <f t="shared" si="1492"/>
        <v>0</v>
      </c>
      <c r="K2597" s="24">
        <f t="shared" si="3"/>
        <v>0</v>
      </c>
      <c r="L2597" s="24">
        <f t="shared" si="1493"/>
        <v>0</v>
      </c>
      <c r="M2597" s="24">
        <f t="shared" si="5"/>
        <v>0</v>
      </c>
      <c r="N2597" s="24">
        <f>IFNA(VLOOKUP(A2597,'HUMAN RESOURCES processed'!$A$2:$M$2692,5,0))</f>
        <v>0.017</v>
      </c>
      <c r="O2597" s="24">
        <f t="shared" si="1494"/>
        <v>0</v>
      </c>
      <c r="P2597" s="24">
        <f>IFNA(VLOOKUP(A2597,'HUMAN RESOURCES processed'!$A$2:$M$2692,7,0))</f>
        <v>82</v>
      </c>
      <c r="Q2597" s="24">
        <f>IFNA(VLOOKUP(A2597,'HUMAN RESOURCES processed'!$A$2:$M$2692,8,0))</f>
        <v>75</v>
      </c>
      <c r="R2597" s="24">
        <f t="shared" si="6"/>
        <v>78.5</v>
      </c>
      <c r="S2597" s="24">
        <f t="shared" si="1495"/>
        <v>0</v>
      </c>
      <c r="T2597" s="24">
        <f t="shared" si="1496"/>
        <v>0</v>
      </c>
      <c r="U2597" s="24">
        <f t="shared" si="1497"/>
        <v>0</v>
      </c>
      <c r="V2597" s="24">
        <f>IFNA(VLOOKUP(A2597,'HUMAN RESOURCES processed'!$A$2:$M$2692,12,0))</f>
        <v>29820</v>
      </c>
      <c r="W2597" s="24">
        <f t="shared" si="1498"/>
        <v>0</v>
      </c>
      <c r="X2597" s="24">
        <f t="shared" si="1499"/>
        <v>0</v>
      </c>
      <c r="Y2597" s="24">
        <f t="shared" si="1500"/>
        <v>0</v>
      </c>
      <c r="Z2597" s="24">
        <f t="shared" si="7"/>
        <v>0</v>
      </c>
      <c r="AA2597" s="24">
        <f t="shared" si="1501"/>
        <v>0</v>
      </c>
      <c r="AB2597" s="24">
        <f t="shared" si="1502"/>
        <v>0</v>
      </c>
      <c r="AC2597" s="24">
        <f t="shared" si="1503"/>
        <v>0</v>
      </c>
      <c r="AD2597" s="24">
        <f t="shared" si="1504"/>
        <v>0</v>
      </c>
      <c r="AE2597" s="24">
        <f t="shared" si="1505"/>
        <v>0</v>
      </c>
      <c r="AF2597" s="27">
        <f t="shared" si="1506"/>
        <v>0</v>
      </c>
      <c r="AG2597" s="26"/>
      <c r="AH2597" s="26"/>
      <c r="AI2597" s="26"/>
      <c r="AJ2597" s="26"/>
      <c r="AK2597" s="26"/>
      <c r="AL2597" s="26"/>
      <c r="AM2597" s="26"/>
      <c r="AN2597" s="26"/>
      <c r="AO2597" s="26"/>
      <c r="AP2597" s="26"/>
      <c r="AQ2597" s="26"/>
      <c r="AR2597" s="26"/>
      <c r="AS2597" s="26"/>
      <c r="AT2597" s="26"/>
      <c r="AU2597" s="26"/>
      <c r="AV2597" s="26"/>
      <c r="AW2597" s="26"/>
      <c r="AX2597" s="26"/>
      <c r="AY2597" s="26"/>
      <c r="AZ2597" s="26"/>
      <c r="BA2597" s="26"/>
      <c r="BB2597" s="26"/>
      <c r="BC2597" s="26"/>
      <c r="BD2597" s="26"/>
      <c r="BE2597" s="26"/>
      <c r="BF2597" s="26"/>
      <c r="BG2597" s="26"/>
      <c r="BH2597" s="26"/>
    </row>
    <row r="2598">
      <c r="A2598" s="18" t="str">
        <f t="shared" si="1"/>
        <v>The Americas_St. Martin (French part)-The Americas_2010</v>
      </c>
      <c r="B2598" s="19" t="s">
        <v>258</v>
      </c>
      <c r="C2598" s="20" t="s">
        <v>295</v>
      </c>
      <c r="D2598" s="21" t="s">
        <v>89</v>
      </c>
      <c r="E2598" s="20">
        <f t="shared" si="1488"/>
        <v>0</v>
      </c>
      <c r="F2598" s="22">
        <f t="shared" si="2"/>
        <v>0</v>
      </c>
      <c r="G2598" s="39">
        <f t="shared" si="1489"/>
        <v>0</v>
      </c>
      <c r="H2598" s="39">
        <f t="shared" si="1490"/>
        <v>0</v>
      </c>
      <c r="I2598" s="39">
        <f t="shared" si="1491"/>
        <v>0</v>
      </c>
      <c r="J2598" s="24">
        <f t="shared" si="1492"/>
        <v>0</v>
      </c>
      <c r="K2598" s="24">
        <f t="shared" si="3"/>
        <v>0</v>
      </c>
      <c r="L2598" s="24">
        <f t="shared" si="1493"/>
        <v>0</v>
      </c>
      <c r="M2598" s="24">
        <f t="shared" si="5"/>
        <v>0</v>
      </c>
      <c r="N2598" s="24">
        <f>IFNA(VLOOKUP(A2598,'HUMAN RESOURCES processed'!$A$2:$M$2692,5,0))</f>
        <v>0.017</v>
      </c>
      <c r="O2598" s="24">
        <f t="shared" si="1494"/>
        <v>0</v>
      </c>
      <c r="P2598" s="24">
        <f>IFNA(VLOOKUP(A2598,'HUMAN RESOURCES processed'!$A$2:$M$2692,7,0))</f>
        <v>82</v>
      </c>
      <c r="Q2598" s="24">
        <f>IFNA(VLOOKUP(A2598,'HUMAN RESOURCES processed'!$A$2:$M$2692,8,0))</f>
        <v>76</v>
      </c>
      <c r="R2598" s="24">
        <f t="shared" si="6"/>
        <v>79</v>
      </c>
      <c r="S2598" s="24">
        <f t="shared" si="1495"/>
        <v>0</v>
      </c>
      <c r="T2598" s="24">
        <f t="shared" si="1496"/>
        <v>0</v>
      </c>
      <c r="U2598" s="24">
        <f t="shared" si="1497"/>
        <v>0</v>
      </c>
      <c r="V2598" s="24">
        <f>IFNA(VLOOKUP(A2598,'HUMAN RESOURCES processed'!$A$2:$M$2692,12,0))</f>
        <v>30235</v>
      </c>
      <c r="W2598" s="24">
        <f t="shared" si="1498"/>
        <v>0</v>
      </c>
      <c r="X2598" s="24">
        <f t="shared" si="1499"/>
        <v>0</v>
      </c>
      <c r="Y2598" s="24">
        <f t="shared" si="1500"/>
        <v>0</v>
      </c>
      <c r="Z2598" s="24">
        <f t="shared" si="7"/>
        <v>0</v>
      </c>
      <c r="AA2598" s="24">
        <f t="shared" si="1501"/>
        <v>0</v>
      </c>
      <c r="AB2598" s="24">
        <f t="shared" si="1502"/>
        <v>0</v>
      </c>
      <c r="AC2598" s="24">
        <f t="shared" si="1503"/>
        <v>0</v>
      </c>
      <c r="AD2598" s="24">
        <f t="shared" si="1504"/>
        <v>0</v>
      </c>
      <c r="AE2598" s="24">
        <f t="shared" si="1505"/>
        <v>0</v>
      </c>
      <c r="AF2598" s="27">
        <f t="shared" si="1506"/>
        <v>0</v>
      </c>
      <c r="AG2598" s="26"/>
      <c r="AH2598" s="26"/>
      <c r="AI2598" s="26"/>
      <c r="AJ2598" s="26"/>
      <c r="AK2598" s="26"/>
      <c r="AL2598" s="26"/>
      <c r="AM2598" s="26"/>
      <c r="AN2598" s="26"/>
      <c r="AO2598" s="26"/>
      <c r="AP2598" s="26"/>
      <c r="AQ2598" s="26"/>
      <c r="AR2598" s="26"/>
      <c r="AS2598" s="26"/>
      <c r="AT2598" s="26"/>
      <c r="AU2598" s="26"/>
      <c r="AV2598" s="26"/>
      <c r="AW2598" s="26"/>
      <c r="AX2598" s="26"/>
      <c r="AY2598" s="26"/>
      <c r="AZ2598" s="26"/>
      <c r="BA2598" s="26"/>
      <c r="BB2598" s="26"/>
      <c r="BC2598" s="26"/>
      <c r="BD2598" s="26"/>
      <c r="BE2598" s="26"/>
      <c r="BF2598" s="26"/>
      <c r="BG2598" s="26"/>
      <c r="BH2598" s="26"/>
    </row>
    <row r="2599">
      <c r="A2599" s="18" t="str">
        <f t="shared" si="1"/>
        <v>The Americas_St. Martin (French part)-The Americas_2011</v>
      </c>
      <c r="B2599" s="19" t="s">
        <v>258</v>
      </c>
      <c r="C2599" s="20" t="s">
        <v>295</v>
      </c>
      <c r="D2599" s="21" t="s">
        <v>90</v>
      </c>
      <c r="E2599" s="20">
        <f t="shared" si="1488"/>
        <v>0</v>
      </c>
      <c r="F2599" s="22">
        <f t="shared" si="2"/>
        <v>0</v>
      </c>
      <c r="G2599" s="39">
        <f t="shared" si="1489"/>
        <v>0</v>
      </c>
      <c r="H2599" s="39">
        <f t="shared" si="1490"/>
        <v>0</v>
      </c>
      <c r="I2599" s="39">
        <f t="shared" si="1491"/>
        <v>0</v>
      </c>
      <c r="J2599" s="24">
        <f t="shared" si="1492"/>
        <v>0</v>
      </c>
      <c r="K2599" s="24">
        <f t="shared" si="3"/>
        <v>0</v>
      </c>
      <c r="L2599" s="24">
        <f t="shared" si="1493"/>
        <v>0</v>
      </c>
      <c r="M2599" s="24">
        <f t="shared" si="5"/>
        <v>0</v>
      </c>
      <c r="N2599" s="24">
        <f>IFNA(VLOOKUP(A2599,'HUMAN RESOURCES processed'!$A$2:$M$2692,5,0))</f>
        <v>0.017</v>
      </c>
      <c r="O2599" s="24">
        <f t="shared" si="1494"/>
        <v>0</v>
      </c>
      <c r="P2599" s="24">
        <f>IFNA(VLOOKUP(A2599,'HUMAN RESOURCES processed'!$A$2:$M$2692,7,0))</f>
        <v>82</v>
      </c>
      <c r="Q2599" s="24">
        <f>IFNA(VLOOKUP(A2599,'HUMAN RESOURCES processed'!$A$2:$M$2692,8,0))</f>
        <v>76</v>
      </c>
      <c r="R2599" s="24">
        <f t="shared" si="6"/>
        <v>79</v>
      </c>
      <c r="S2599" s="24">
        <f t="shared" si="1495"/>
        <v>0</v>
      </c>
      <c r="T2599" s="24">
        <f t="shared" si="1496"/>
        <v>0</v>
      </c>
      <c r="U2599" s="24">
        <f t="shared" si="1497"/>
        <v>0</v>
      </c>
      <c r="V2599" s="24">
        <f>IFNA(VLOOKUP(A2599,'HUMAN RESOURCES processed'!$A$2:$M$2692,12,0))</f>
        <v>30615</v>
      </c>
      <c r="W2599" s="24">
        <f t="shared" si="1498"/>
        <v>0</v>
      </c>
      <c r="X2599" s="24">
        <f t="shared" si="1499"/>
        <v>0</v>
      </c>
      <c r="Y2599" s="24">
        <f t="shared" si="1500"/>
        <v>0</v>
      </c>
      <c r="Z2599" s="24">
        <f t="shared" si="7"/>
        <v>0</v>
      </c>
      <c r="AA2599" s="24">
        <f t="shared" si="1501"/>
        <v>0</v>
      </c>
      <c r="AB2599" s="24">
        <f t="shared" si="1502"/>
        <v>0</v>
      </c>
      <c r="AC2599" s="24">
        <f t="shared" si="1503"/>
        <v>0</v>
      </c>
      <c r="AD2599" s="24">
        <f t="shared" si="1504"/>
        <v>0</v>
      </c>
      <c r="AE2599" s="24">
        <f t="shared" si="1505"/>
        <v>0</v>
      </c>
      <c r="AF2599" s="27">
        <f t="shared" si="1506"/>
        <v>0</v>
      </c>
      <c r="AG2599" s="26"/>
      <c r="AH2599" s="26"/>
      <c r="AI2599" s="26"/>
      <c r="AJ2599" s="26"/>
      <c r="AK2599" s="26"/>
      <c r="AL2599" s="26"/>
      <c r="AM2599" s="26"/>
      <c r="AN2599" s="26"/>
      <c r="AO2599" s="26"/>
      <c r="AP2599" s="26"/>
      <c r="AQ2599" s="26"/>
      <c r="AR2599" s="26"/>
      <c r="AS2599" s="26"/>
      <c r="AT2599" s="26"/>
      <c r="AU2599" s="26"/>
      <c r="AV2599" s="26"/>
      <c r="AW2599" s="26"/>
      <c r="AX2599" s="26"/>
      <c r="AY2599" s="26"/>
      <c r="AZ2599" s="26"/>
      <c r="BA2599" s="26"/>
      <c r="BB2599" s="26"/>
      <c r="BC2599" s="26"/>
      <c r="BD2599" s="26"/>
      <c r="BE2599" s="26"/>
      <c r="BF2599" s="26"/>
      <c r="BG2599" s="26"/>
      <c r="BH2599" s="26"/>
    </row>
    <row r="2600">
      <c r="A2600" s="18" t="str">
        <f t="shared" si="1"/>
        <v>The Americas_St. Martin (French part)-The Americas_2012</v>
      </c>
      <c r="B2600" s="19" t="s">
        <v>258</v>
      </c>
      <c r="C2600" s="20" t="s">
        <v>295</v>
      </c>
      <c r="D2600" s="21" t="s">
        <v>91</v>
      </c>
      <c r="E2600" s="20">
        <f t="shared" si="1488"/>
        <v>0</v>
      </c>
      <c r="F2600" s="22">
        <f t="shared" si="2"/>
        <v>0</v>
      </c>
      <c r="G2600" s="39">
        <f t="shared" si="1489"/>
        <v>0</v>
      </c>
      <c r="H2600" s="39">
        <f t="shared" si="1490"/>
        <v>0</v>
      </c>
      <c r="I2600" s="39">
        <f t="shared" si="1491"/>
        <v>0</v>
      </c>
      <c r="J2600" s="24">
        <f t="shared" si="1492"/>
        <v>0</v>
      </c>
      <c r="K2600" s="24">
        <f t="shared" si="3"/>
        <v>0</v>
      </c>
      <c r="L2600" s="24">
        <f t="shared" si="1493"/>
        <v>0</v>
      </c>
      <c r="M2600" s="24">
        <f t="shared" si="5"/>
        <v>0</v>
      </c>
      <c r="N2600" s="24">
        <f>IFNA(VLOOKUP(A2600,'HUMAN RESOURCES processed'!$A$2:$M$2692,5,0))</f>
        <v>0.016</v>
      </c>
      <c r="O2600" s="24">
        <f t="shared" si="1494"/>
        <v>0</v>
      </c>
      <c r="P2600" s="24">
        <f>IFNA(VLOOKUP(A2600,'HUMAN RESOURCES processed'!$A$2:$M$2692,7,0))</f>
        <v>82</v>
      </c>
      <c r="Q2600" s="24">
        <f>IFNA(VLOOKUP(A2600,'HUMAN RESOURCES processed'!$A$2:$M$2692,8,0))</f>
        <v>76</v>
      </c>
      <c r="R2600" s="24">
        <f t="shared" si="6"/>
        <v>79</v>
      </c>
      <c r="S2600" s="24">
        <f t="shared" si="1495"/>
        <v>0</v>
      </c>
      <c r="T2600" s="24">
        <f t="shared" si="1496"/>
        <v>0</v>
      </c>
      <c r="U2600" s="24">
        <f t="shared" si="1497"/>
        <v>0</v>
      </c>
      <c r="V2600" s="24">
        <f>IFNA(VLOOKUP(A2600,'HUMAN RESOURCES processed'!$A$2:$M$2692,12,0))</f>
        <v>30959</v>
      </c>
      <c r="W2600" s="24">
        <f t="shared" si="1498"/>
        <v>0</v>
      </c>
      <c r="X2600" s="24">
        <f t="shared" si="1499"/>
        <v>0</v>
      </c>
      <c r="Y2600" s="24">
        <f t="shared" si="1500"/>
        <v>0</v>
      </c>
      <c r="Z2600" s="24">
        <f t="shared" si="7"/>
        <v>0</v>
      </c>
      <c r="AA2600" s="24">
        <f t="shared" si="1501"/>
        <v>0</v>
      </c>
      <c r="AB2600" s="24">
        <f t="shared" si="1502"/>
        <v>0</v>
      </c>
      <c r="AC2600" s="24">
        <f t="shared" si="1503"/>
        <v>0</v>
      </c>
      <c r="AD2600" s="24">
        <f t="shared" si="1504"/>
        <v>0</v>
      </c>
      <c r="AE2600" s="24">
        <f t="shared" si="1505"/>
        <v>0</v>
      </c>
      <c r="AF2600" s="27">
        <f t="shared" si="1506"/>
        <v>0</v>
      </c>
      <c r="AG2600" s="26"/>
      <c r="AH2600" s="26"/>
      <c r="AI2600" s="26"/>
      <c r="AJ2600" s="26"/>
      <c r="AK2600" s="26"/>
      <c r="AL2600" s="26"/>
      <c r="AM2600" s="26"/>
      <c r="AN2600" s="26"/>
      <c r="AO2600" s="26"/>
      <c r="AP2600" s="26"/>
      <c r="AQ2600" s="26"/>
      <c r="AR2600" s="26"/>
      <c r="AS2600" s="26"/>
      <c r="AT2600" s="26"/>
      <c r="AU2600" s="26"/>
      <c r="AV2600" s="26"/>
      <c r="AW2600" s="26"/>
      <c r="AX2600" s="26"/>
      <c r="AY2600" s="26"/>
      <c r="AZ2600" s="26"/>
      <c r="BA2600" s="26"/>
      <c r="BB2600" s="26"/>
      <c r="BC2600" s="26"/>
      <c r="BD2600" s="26"/>
      <c r="BE2600" s="26"/>
      <c r="BF2600" s="26"/>
      <c r="BG2600" s="26"/>
      <c r="BH2600" s="26"/>
    </row>
    <row r="2601">
      <c r="A2601" s="18" t="str">
        <f t="shared" si="1"/>
        <v>The Americas_St. Vincent and the Grenadines-The Americas_2000</v>
      </c>
      <c r="B2601" s="19" t="s">
        <v>258</v>
      </c>
      <c r="C2601" s="20" t="s">
        <v>296</v>
      </c>
      <c r="D2601" s="21" t="s">
        <v>70</v>
      </c>
      <c r="E2601" s="22">
        <v>3.97447007E8</v>
      </c>
      <c r="F2601" s="22">
        <f t="shared" si="2"/>
        <v>3683.577922</v>
      </c>
      <c r="G2601" s="23">
        <v>0.037</v>
      </c>
      <c r="H2601" s="23">
        <v>137.0</v>
      </c>
      <c r="I2601" s="23">
        <v>0.115</v>
      </c>
      <c r="J2601" s="24">
        <f t="shared" si="1492"/>
        <v>0</v>
      </c>
      <c r="K2601" s="24">
        <f t="shared" si="3"/>
        <v>0</v>
      </c>
      <c r="L2601" s="24">
        <f t="shared" si="1493"/>
        <v>0</v>
      </c>
      <c r="M2601" s="24">
        <f t="shared" si="5"/>
        <v>0</v>
      </c>
      <c r="N2601" s="24">
        <f>IFNA(VLOOKUP(A2601,'HUMAN RESOURCES processed'!$A$2:$M$2692,5,0))</f>
        <v>0.02</v>
      </c>
      <c r="O2601" s="24">
        <f>IFNA(VLOOKUP(A2601,'HUMAN RESOURCES processed'!$A$2:$M$2692,6,0))</f>
        <v>0.019</v>
      </c>
      <c r="P2601" s="24">
        <f>IFNA(VLOOKUP(A2601,'HUMAN RESOURCES processed'!$A$2:$M$2692,7,0))</f>
        <v>73</v>
      </c>
      <c r="Q2601" s="24">
        <f>IFNA(VLOOKUP(A2601,'HUMAN RESOURCES processed'!$A$2:$M$2692,8,0))</f>
        <v>68</v>
      </c>
      <c r="R2601" s="24">
        <f t="shared" si="6"/>
        <v>70.5</v>
      </c>
      <c r="S2601" s="24">
        <f>IFNA(VLOOKUP(A2601,'HUMAN RESOURCES processed'!$A$2:$M$2692,9,0))</f>
        <v>0.314</v>
      </c>
      <c r="T2601" s="24">
        <f>IFNA(VLOOKUP(A2601,'HUMAN RESOURCES processed'!$A$2:$M$2692,10,0))</f>
        <v>0.616</v>
      </c>
      <c r="U2601" s="24">
        <f>IFNA(VLOOKUP(A2601,'HUMAN RESOURCES processed'!$A$2:$M$2692,11,0))</f>
        <v>0.069</v>
      </c>
      <c r="V2601" s="24">
        <f>IFNA(VLOOKUP(A2601,'HUMAN RESOURCES processed'!$A$2:$M$2692,12,0))</f>
        <v>107897</v>
      </c>
      <c r="W2601" s="24">
        <f>IFNA(VLOOKUP(A2601,'HUMAN RESOURCES processed'!$A$2:$M$2692,13,0))</f>
        <v>0.452</v>
      </c>
      <c r="X2601" s="24">
        <f>IFNA(VLOOKUP(A2601,'TOURISM processed'!$A$2:$F$2692,5,0))</f>
        <v>82000000</v>
      </c>
      <c r="Y2601" s="24">
        <f>IFNA(VLOOKUP(A2601,'TOURISM processed'!$A$2:$F$2692,6,0))</f>
        <v>10000000</v>
      </c>
      <c r="Z2601" s="24">
        <f t="shared" si="7"/>
        <v>92.68098279</v>
      </c>
      <c r="AA2601" s="24">
        <f t="shared" si="1501"/>
        <v>0</v>
      </c>
      <c r="AB2601" s="24">
        <f t="shared" si="1502"/>
        <v>0</v>
      </c>
      <c r="AC2601" s="24">
        <f t="shared" si="1503"/>
        <v>0</v>
      </c>
      <c r="AD2601" s="24">
        <f t="shared" si="1504"/>
        <v>0</v>
      </c>
      <c r="AE2601" s="24">
        <f>IFNA(VLOOKUP(A2601,'BUSINESS processed'!A2601:J5291,9,0))</f>
        <v>0.032</v>
      </c>
      <c r="AF2601" s="27">
        <f>IFNA(VLOOKUP(A2601,'BUSINESS processed'!A2601:J5291,10,0))</f>
        <v>0.022</v>
      </c>
      <c r="AG2601" s="26"/>
      <c r="AH2601" s="26"/>
      <c r="AI2601" s="26"/>
      <c r="AJ2601" s="26"/>
      <c r="AK2601" s="26"/>
      <c r="AL2601" s="26"/>
      <c r="AM2601" s="26"/>
      <c r="AN2601" s="26"/>
      <c r="AO2601" s="26"/>
      <c r="AP2601" s="26"/>
      <c r="AQ2601" s="26"/>
      <c r="AR2601" s="26"/>
      <c r="AS2601" s="26"/>
      <c r="AT2601" s="26"/>
      <c r="AU2601" s="26"/>
      <c r="AV2601" s="26"/>
      <c r="AW2601" s="26"/>
      <c r="AX2601" s="26"/>
      <c r="AY2601" s="26"/>
      <c r="AZ2601" s="26"/>
      <c r="BA2601" s="26"/>
      <c r="BB2601" s="26"/>
      <c r="BC2601" s="26"/>
      <c r="BD2601" s="26"/>
      <c r="BE2601" s="26"/>
      <c r="BF2601" s="26"/>
      <c r="BG2601" s="26"/>
      <c r="BH2601" s="26"/>
    </row>
    <row r="2602">
      <c r="A2602" s="18" t="str">
        <f t="shared" si="1"/>
        <v>The Americas_St. Vincent and the Grenadines-The Americas_2001</v>
      </c>
      <c r="B2602" s="19" t="s">
        <v>258</v>
      </c>
      <c r="C2602" s="20" t="s">
        <v>296</v>
      </c>
      <c r="D2602" s="21" t="s">
        <v>71</v>
      </c>
      <c r="E2602" s="22">
        <v>4.31017935E8</v>
      </c>
      <c r="F2602" s="22">
        <f t="shared" si="2"/>
        <v>3991.313328</v>
      </c>
      <c r="G2602" s="23">
        <v>0.036</v>
      </c>
      <c r="H2602" s="23">
        <v>145.0</v>
      </c>
      <c r="I2602" s="23">
        <v>0.116</v>
      </c>
      <c r="J2602" s="24">
        <f t="shared" si="1492"/>
        <v>0</v>
      </c>
      <c r="K2602" s="24">
        <f t="shared" si="3"/>
        <v>0</v>
      </c>
      <c r="L2602" s="24">
        <f t="shared" si="1493"/>
        <v>0</v>
      </c>
      <c r="M2602" s="24">
        <f t="shared" si="5"/>
        <v>0</v>
      </c>
      <c r="N2602" s="24">
        <f>IFNA(VLOOKUP(A2602,'HUMAN RESOURCES processed'!$A$2:$M$2692,5,0))</f>
        <v>0.019</v>
      </c>
      <c r="O2602" s="24">
        <f>IFNA(VLOOKUP(A2602,'HUMAN RESOURCES processed'!$A$2:$M$2692,6,0))</f>
        <v>0.019</v>
      </c>
      <c r="P2602" s="24">
        <f>IFNA(VLOOKUP(A2602,'HUMAN RESOURCES processed'!$A$2:$M$2692,7,0))</f>
        <v>73</v>
      </c>
      <c r="Q2602" s="24">
        <f>IFNA(VLOOKUP(A2602,'HUMAN RESOURCES processed'!$A$2:$M$2692,8,0))</f>
        <v>68</v>
      </c>
      <c r="R2602" s="24">
        <f t="shared" si="6"/>
        <v>70.5</v>
      </c>
      <c r="S2602" s="24">
        <f>IFNA(VLOOKUP(A2602,'HUMAN RESOURCES processed'!$A$2:$M$2692,9,0))</f>
        <v>0.308</v>
      </c>
      <c r="T2602" s="24">
        <f>IFNA(VLOOKUP(A2602,'HUMAN RESOURCES processed'!$A$2:$M$2692,10,0))</f>
        <v>0.622</v>
      </c>
      <c r="U2602" s="24">
        <f>IFNA(VLOOKUP(A2602,'HUMAN RESOURCES processed'!$A$2:$M$2692,11,0))</f>
        <v>0.07</v>
      </c>
      <c r="V2602" s="24">
        <f>IFNA(VLOOKUP(A2602,'HUMAN RESOURCES processed'!$A$2:$M$2692,12,0))</f>
        <v>107989</v>
      </c>
      <c r="W2602" s="24">
        <f>IFNA(VLOOKUP(A2602,'HUMAN RESOURCES processed'!$A$2:$M$2692,13,0))</f>
        <v>0.455</v>
      </c>
      <c r="X2602" s="24">
        <f>IFNA(VLOOKUP(A2602,'TOURISM processed'!$A$2:$F$2692,5,0))</f>
        <v>89000000</v>
      </c>
      <c r="Y2602" s="24">
        <f>IFNA(VLOOKUP(A2602,'TOURISM processed'!$A$2:$F$2692,6,0))</f>
        <v>12000000</v>
      </c>
      <c r="Z2602" s="24">
        <f t="shared" si="7"/>
        <v>111.1224291</v>
      </c>
      <c r="AA2602" s="24">
        <f t="shared" si="1501"/>
        <v>0</v>
      </c>
      <c r="AB2602" s="24">
        <f t="shared" si="1502"/>
        <v>0</v>
      </c>
      <c r="AC2602" s="24">
        <f t="shared" si="1503"/>
        <v>0</v>
      </c>
      <c r="AD2602" s="24">
        <f t="shared" si="1504"/>
        <v>0</v>
      </c>
      <c r="AE2602" s="24">
        <f>IFNA(VLOOKUP(A2602,'BUSINESS processed'!A2602:J5292,9,0))</f>
        <v>0.051</v>
      </c>
      <c r="AF2602" s="27">
        <f>IFNA(VLOOKUP(A2602,'BUSINESS processed'!A2602:J5292,10,0))</f>
        <v>0.069</v>
      </c>
      <c r="AG2602" s="26"/>
      <c r="AH2602" s="26"/>
      <c r="AI2602" s="26"/>
      <c r="AJ2602" s="26"/>
      <c r="AK2602" s="26"/>
      <c r="AL2602" s="26"/>
      <c r="AM2602" s="26"/>
      <c r="AN2602" s="26"/>
      <c r="AO2602" s="26"/>
      <c r="AP2602" s="26"/>
      <c r="AQ2602" s="26"/>
      <c r="AR2602" s="26"/>
      <c r="AS2602" s="26"/>
      <c r="AT2602" s="26"/>
      <c r="AU2602" s="26"/>
      <c r="AV2602" s="26"/>
      <c r="AW2602" s="26"/>
      <c r="AX2602" s="26"/>
      <c r="AY2602" s="26"/>
      <c r="AZ2602" s="26"/>
      <c r="BA2602" s="26"/>
      <c r="BB2602" s="26"/>
      <c r="BC2602" s="26"/>
      <c r="BD2602" s="26"/>
      <c r="BE2602" s="26"/>
      <c r="BF2602" s="26"/>
      <c r="BG2602" s="26"/>
      <c r="BH2602" s="26"/>
    </row>
    <row r="2603">
      <c r="A2603" s="18" t="str">
        <f t="shared" si="1"/>
        <v>The Americas_St. Vincent and the Grenadines-The Americas_2002</v>
      </c>
      <c r="B2603" s="19" t="s">
        <v>258</v>
      </c>
      <c r="C2603" s="20" t="s">
        <v>296</v>
      </c>
      <c r="D2603" s="21" t="s">
        <v>72</v>
      </c>
      <c r="E2603" s="22">
        <v>4.6264161E8</v>
      </c>
      <c r="F2603" s="22">
        <f t="shared" si="2"/>
        <v>4277.777254</v>
      </c>
      <c r="G2603" s="23">
        <v>0.039</v>
      </c>
      <c r="H2603" s="23">
        <v>168.0</v>
      </c>
      <c r="I2603" s="23">
        <v>0.116</v>
      </c>
      <c r="J2603" s="24">
        <f t="shared" si="1492"/>
        <v>0</v>
      </c>
      <c r="K2603" s="24">
        <f t="shared" si="3"/>
        <v>0</v>
      </c>
      <c r="L2603" s="24">
        <f>IFNA(VLOOKUP(A2603,'ENERGY processed'!$A$2:$H$2692,8,0),"")</f>
        <v>209</v>
      </c>
      <c r="M2603" s="24">
        <f t="shared" si="5"/>
        <v>0.001932501156</v>
      </c>
      <c r="N2603" s="24">
        <f>IFNA(VLOOKUP(A2603,'HUMAN RESOURCES processed'!$A$2:$M$2692,5,0))</f>
        <v>0.019</v>
      </c>
      <c r="O2603" s="24">
        <f>IFNA(VLOOKUP(A2603,'HUMAN RESOURCES processed'!$A$2:$M$2692,6,0))</f>
        <v>0.019</v>
      </c>
      <c r="P2603" s="24">
        <f>IFNA(VLOOKUP(A2603,'HUMAN RESOURCES processed'!$A$2:$M$2692,7,0))</f>
        <v>73</v>
      </c>
      <c r="Q2603" s="24">
        <f>IFNA(VLOOKUP(A2603,'HUMAN RESOURCES processed'!$A$2:$M$2692,8,0))</f>
        <v>68</v>
      </c>
      <c r="R2603" s="24">
        <f t="shared" si="6"/>
        <v>70.5</v>
      </c>
      <c r="S2603" s="24">
        <f>IFNA(VLOOKUP(A2603,'HUMAN RESOURCES processed'!$A$2:$M$2692,9,0))</f>
        <v>0.302</v>
      </c>
      <c r="T2603" s="24">
        <f>IFNA(VLOOKUP(A2603,'HUMAN RESOURCES processed'!$A$2:$M$2692,10,0))</f>
        <v>0.627</v>
      </c>
      <c r="U2603" s="24">
        <f>IFNA(VLOOKUP(A2603,'HUMAN RESOURCES processed'!$A$2:$M$2692,11,0))</f>
        <v>0.071</v>
      </c>
      <c r="V2603" s="24">
        <f>IFNA(VLOOKUP(A2603,'HUMAN RESOURCES processed'!$A$2:$M$2692,12,0))</f>
        <v>108150</v>
      </c>
      <c r="W2603" s="24">
        <f>IFNA(VLOOKUP(A2603,'HUMAN RESOURCES processed'!$A$2:$M$2692,13,0))</f>
        <v>0.459</v>
      </c>
      <c r="X2603" s="24">
        <f>IFNA(VLOOKUP(A2603,'TOURISM processed'!$A$2:$F$2692,5,0))</f>
        <v>91000000</v>
      </c>
      <c r="Y2603" s="24">
        <f>IFNA(VLOOKUP(A2603,'TOURISM processed'!$A$2:$F$2692,6,0))</f>
        <v>10000000</v>
      </c>
      <c r="Z2603" s="24">
        <f t="shared" si="7"/>
        <v>92.46417013</v>
      </c>
      <c r="AA2603" s="24">
        <f t="shared" si="1501"/>
        <v>0</v>
      </c>
      <c r="AB2603" s="24">
        <f t="shared" si="1502"/>
        <v>0</v>
      </c>
      <c r="AC2603" s="24">
        <f t="shared" si="1503"/>
        <v>0</v>
      </c>
      <c r="AD2603" s="24">
        <f t="shared" si="1504"/>
        <v>0</v>
      </c>
      <c r="AE2603" s="24">
        <f>IFNA(VLOOKUP(A2603,'BUSINESS processed'!A2603:J5293,9,0))</f>
        <v>0.055</v>
      </c>
      <c r="AF2603" s="27">
        <f>IFNA(VLOOKUP(A2603,'BUSINESS processed'!A2603:J5293,10,0))</f>
        <v>0.092</v>
      </c>
      <c r="AG2603" s="26"/>
      <c r="AH2603" s="26"/>
      <c r="AI2603" s="26"/>
      <c r="AJ2603" s="26"/>
      <c r="AK2603" s="26"/>
      <c r="AL2603" s="26"/>
      <c r="AM2603" s="26"/>
      <c r="AN2603" s="26"/>
      <c r="AO2603" s="26"/>
      <c r="AP2603" s="26"/>
      <c r="AQ2603" s="26"/>
      <c r="AR2603" s="26"/>
      <c r="AS2603" s="26"/>
      <c r="AT2603" s="26"/>
      <c r="AU2603" s="26"/>
      <c r="AV2603" s="26"/>
      <c r="AW2603" s="26"/>
      <c r="AX2603" s="26"/>
      <c r="AY2603" s="26"/>
      <c r="AZ2603" s="26"/>
      <c r="BA2603" s="26"/>
      <c r="BB2603" s="26"/>
      <c r="BC2603" s="26"/>
      <c r="BD2603" s="26"/>
      <c r="BE2603" s="26"/>
      <c r="BF2603" s="26"/>
      <c r="BG2603" s="26"/>
      <c r="BH2603" s="26"/>
    </row>
    <row r="2604">
      <c r="A2604" s="18" t="str">
        <f t="shared" si="1"/>
        <v>The Americas_St. Vincent and the Grenadines-The Americas_2003</v>
      </c>
      <c r="B2604" s="19" t="s">
        <v>258</v>
      </c>
      <c r="C2604" s="20" t="s">
        <v>296</v>
      </c>
      <c r="D2604" s="21" t="s">
        <v>74</v>
      </c>
      <c r="E2604" s="22">
        <v>4.82397041E8</v>
      </c>
      <c r="F2604" s="22">
        <f t="shared" si="2"/>
        <v>4452.087538</v>
      </c>
      <c r="G2604" s="23">
        <v>0.039</v>
      </c>
      <c r="H2604" s="23">
        <v>174.0</v>
      </c>
      <c r="I2604" s="23">
        <v>0.118</v>
      </c>
      <c r="J2604" s="24">
        <f t="shared" si="1492"/>
        <v>0</v>
      </c>
      <c r="K2604" s="24">
        <f t="shared" si="3"/>
        <v>0</v>
      </c>
      <c r="L2604" s="24">
        <f>IFNA(VLOOKUP(A2604,'ENERGY processed'!$A$2:$H$2692,8,0),"")</f>
        <v>202</v>
      </c>
      <c r="M2604" s="24">
        <f t="shared" si="5"/>
        <v>0.001864276947</v>
      </c>
      <c r="N2604" s="24">
        <f>IFNA(VLOOKUP(A2604,'HUMAN RESOURCES processed'!$A$2:$M$2692,5,0))</f>
        <v>0.019</v>
      </c>
      <c r="O2604" s="24">
        <f>IFNA(VLOOKUP(A2604,'HUMAN RESOURCES processed'!$A$2:$M$2692,6,0))</f>
        <v>0.019</v>
      </c>
      <c r="P2604" s="24">
        <f>IFNA(VLOOKUP(A2604,'HUMAN RESOURCES processed'!$A$2:$M$2692,7,0))</f>
        <v>73</v>
      </c>
      <c r="Q2604" s="24">
        <f>IFNA(VLOOKUP(A2604,'HUMAN RESOURCES processed'!$A$2:$M$2692,8,0))</f>
        <v>69</v>
      </c>
      <c r="R2604" s="24">
        <f t="shared" si="6"/>
        <v>71</v>
      </c>
      <c r="S2604" s="24">
        <f>IFNA(VLOOKUP(A2604,'HUMAN RESOURCES processed'!$A$2:$M$2692,9,0))</f>
        <v>0.296</v>
      </c>
      <c r="T2604" s="24">
        <f>IFNA(VLOOKUP(A2604,'HUMAN RESOURCES processed'!$A$2:$M$2692,10,0))</f>
        <v>0.632</v>
      </c>
      <c r="U2604" s="24">
        <f>IFNA(VLOOKUP(A2604,'HUMAN RESOURCES processed'!$A$2:$M$2692,11,0))</f>
        <v>0.072</v>
      </c>
      <c r="V2604" s="24">
        <f>IFNA(VLOOKUP(A2604,'HUMAN RESOURCES processed'!$A$2:$M$2692,12,0))</f>
        <v>108353</v>
      </c>
      <c r="W2604" s="24">
        <f>IFNA(VLOOKUP(A2604,'HUMAN RESOURCES processed'!$A$2:$M$2692,13,0))</f>
        <v>0.463</v>
      </c>
      <c r="X2604" s="24">
        <f>IFNA(VLOOKUP(A2604,'TOURISM processed'!$A$2:$F$2692,5,0))</f>
        <v>91000000</v>
      </c>
      <c r="Y2604" s="24">
        <f>IFNA(VLOOKUP(A2604,'TOURISM processed'!$A$2:$F$2692,6,0))</f>
        <v>13000000</v>
      </c>
      <c r="Z2604" s="24">
        <f t="shared" si="7"/>
        <v>119.9782193</v>
      </c>
      <c r="AA2604" s="24">
        <f t="shared" si="1501"/>
        <v>0</v>
      </c>
      <c r="AB2604" s="24">
        <f t="shared" si="1502"/>
        <v>0</v>
      </c>
      <c r="AC2604" s="24">
        <f t="shared" si="1503"/>
        <v>0</v>
      </c>
      <c r="AD2604" s="24">
        <f t="shared" si="1504"/>
        <v>0</v>
      </c>
      <c r="AE2604" s="24">
        <f>IFNA(VLOOKUP(A2604,'BUSINESS processed'!A2604:J5294,9,0))</f>
        <v>0.065</v>
      </c>
      <c r="AF2604" s="27">
        <f>IFNA(VLOOKUP(A2604,'BUSINESS processed'!A2604:J5294,10,0))</f>
        <v>0.581</v>
      </c>
      <c r="AG2604" s="26"/>
      <c r="AH2604" s="26"/>
      <c r="AI2604" s="26"/>
      <c r="AJ2604" s="26"/>
      <c r="AK2604" s="26"/>
      <c r="AL2604" s="26"/>
      <c r="AM2604" s="26"/>
      <c r="AN2604" s="26"/>
      <c r="AO2604" s="26"/>
      <c r="AP2604" s="26"/>
      <c r="AQ2604" s="26"/>
      <c r="AR2604" s="26"/>
      <c r="AS2604" s="26"/>
      <c r="AT2604" s="26"/>
      <c r="AU2604" s="26"/>
      <c r="AV2604" s="26"/>
      <c r="AW2604" s="26"/>
      <c r="AX2604" s="26"/>
      <c r="AY2604" s="26"/>
      <c r="AZ2604" s="26"/>
      <c r="BA2604" s="26"/>
      <c r="BB2604" s="26"/>
      <c r="BC2604" s="26"/>
      <c r="BD2604" s="26"/>
      <c r="BE2604" s="26"/>
      <c r="BF2604" s="26"/>
      <c r="BG2604" s="26"/>
      <c r="BH2604" s="26"/>
    </row>
    <row r="2605">
      <c r="A2605" s="18" t="str">
        <f t="shared" si="1"/>
        <v>The Americas_St. Vincent and the Grenadines-The Americas_2004</v>
      </c>
      <c r="B2605" s="19" t="s">
        <v>258</v>
      </c>
      <c r="C2605" s="20" t="s">
        <v>296</v>
      </c>
      <c r="D2605" s="21" t="s">
        <v>83</v>
      </c>
      <c r="E2605" s="22">
        <v>5.22544702E8</v>
      </c>
      <c r="F2605" s="22">
        <f t="shared" si="2"/>
        <v>4813.329729</v>
      </c>
      <c r="G2605" s="23">
        <v>0.037</v>
      </c>
      <c r="H2605" s="23">
        <v>179.0</v>
      </c>
      <c r="I2605" s="23">
        <v>0.097</v>
      </c>
      <c r="J2605" s="24">
        <f t="shared" si="1492"/>
        <v>0</v>
      </c>
      <c r="K2605" s="24">
        <f t="shared" si="3"/>
        <v>0</v>
      </c>
      <c r="L2605" s="24">
        <f>IF(AND(C2605=C2604,C2605&gt;C2604),C2604,0)</f>
        <v>0</v>
      </c>
      <c r="M2605" s="24">
        <f t="shared" si="5"/>
        <v>0</v>
      </c>
      <c r="N2605" s="24">
        <f>IFNA(VLOOKUP(A2605,'HUMAN RESOURCES processed'!$A$2:$M$2692,5,0))</f>
        <v>0.018</v>
      </c>
      <c r="O2605" s="24">
        <f>IFNA(VLOOKUP(A2605,'HUMAN RESOURCES processed'!$A$2:$M$2692,6,0))</f>
        <v>0.019</v>
      </c>
      <c r="P2605" s="24">
        <f>IFNA(VLOOKUP(A2605,'HUMAN RESOURCES processed'!$A$2:$M$2692,7,0))</f>
        <v>73</v>
      </c>
      <c r="Q2605" s="24">
        <f>IFNA(VLOOKUP(A2605,'HUMAN RESOURCES processed'!$A$2:$M$2692,8,0))</f>
        <v>69</v>
      </c>
      <c r="R2605" s="24">
        <f t="shared" si="6"/>
        <v>71</v>
      </c>
      <c r="S2605" s="24">
        <f>IFNA(VLOOKUP(A2605,'HUMAN RESOURCES processed'!$A$2:$M$2692,9,0))</f>
        <v>0.29</v>
      </c>
      <c r="T2605" s="24">
        <f>IFNA(VLOOKUP(A2605,'HUMAN RESOURCES processed'!$A$2:$M$2692,10,0))</f>
        <v>0.638</v>
      </c>
      <c r="U2605" s="24">
        <f>IFNA(VLOOKUP(A2605,'HUMAN RESOURCES processed'!$A$2:$M$2692,11,0))</f>
        <v>0.072</v>
      </c>
      <c r="V2605" s="24">
        <f>IFNA(VLOOKUP(A2605,'HUMAN RESOURCES processed'!$A$2:$M$2692,12,0))</f>
        <v>108562</v>
      </c>
      <c r="W2605" s="24">
        <f>IFNA(VLOOKUP(A2605,'HUMAN RESOURCES processed'!$A$2:$M$2692,13,0))</f>
        <v>0.466</v>
      </c>
      <c r="X2605" s="24">
        <f>IFNA(VLOOKUP(A2605,'TOURISM processed'!$A$2:$F$2692,5,0))</f>
        <v>96000000</v>
      </c>
      <c r="Y2605" s="24">
        <f>IFNA(VLOOKUP(A2605,'TOURISM processed'!$A$2:$F$2692,6,0))</f>
        <v>14000000</v>
      </c>
      <c r="Z2605" s="24">
        <f t="shared" si="7"/>
        <v>128.9585675</v>
      </c>
      <c r="AA2605" s="24">
        <f t="shared" si="1501"/>
        <v>0</v>
      </c>
      <c r="AB2605" s="24">
        <f t="shared" si="1502"/>
        <v>0</v>
      </c>
      <c r="AC2605" s="24">
        <f t="shared" si="1503"/>
        <v>0</v>
      </c>
      <c r="AD2605" s="24">
        <f t="shared" si="1504"/>
        <v>0</v>
      </c>
      <c r="AE2605" s="24">
        <f>IFNA(VLOOKUP(A2605,'BUSINESS processed'!A2605:J5295,9,0))</f>
        <v>0.074</v>
      </c>
      <c r="AF2605" s="27">
        <f>IFNA(VLOOKUP(A2605,'BUSINESS processed'!A2605:J5295,10,0))</f>
        <v>0.663</v>
      </c>
      <c r="AG2605" s="26"/>
      <c r="AH2605" s="26"/>
      <c r="AI2605" s="26"/>
      <c r="AJ2605" s="26"/>
      <c r="AK2605" s="26"/>
      <c r="AL2605" s="26"/>
      <c r="AM2605" s="26"/>
      <c r="AN2605" s="26"/>
      <c r="AO2605" s="26"/>
      <c r="AP2605" s="26"/>
      <c r="AQ2605" s="26"/>
      <c r="AR2605" s="26"/>
      <c r="AS2605" s="26"/>
      <c r="AT2605" s="26"/>
      <c r="AU2605" s="26"/>
      <c r="AV2605" s="26"/>
      <c r="AW2605" s="26"/>
      <c r="AX2605" s="26"/>
      <c r="AY2605" s="26"/>
      <c r="AZ2605" s="26"/>
      <c r="BA2605" s="26"/>
      <c r="BB2605" s="26"/>
      <c r="BC2605" s="26"/>
      <c r="BD2605" s="26"/>
      <c r="BE2605" s="26"/>
      <c r="BF2605" s="26"/>
      <c r="BG2605" s="26"/>
      <c r="BH2605" s="26"/>
    </row>
    <row r="2606">
      <c r="A2606" s="18" t="str">
        <f t="shared" si="1"/>
        <v>The Americas_St. Vincent and the Grenadines-The Americas_2005</v>
      </c>
      <c r="B2606" s="19" t="s">
        <v>258</v>
      </c>
      <c r="C2606" s="20" t="s">
        <v>296</v>
      </c>
      <c r="D2606" s="21" t="s">
        <v>84</v>
      </c>
      <c r="E2606" s="22">
        <v>5.51431645E8</v>
      </c>
      <c r="F2606" s="22">
        <f t="shared" si="2"/>
        <v>5070.682443</v>
      </c>
      <c r="G2606" s="23">
        <v>0.037</v>
      </c>
      <c r="H2606" s="23">
        <v>185.0</v>
      </c>
      <c r="I2606" s="23">
        <v>0.096</v>
      </c>
      <c r="J2606" s="24">
        <f t="shared" si="1492"/>
        <v>0</v>
      </c>
      <c r="K2606" s="24">
        <f t="shared" si="3"/>
        <v>0</v>
      </c>
      <c r="L2606" s="24">
        <f>IFNA(VLOOKUP(A2606,'ENERGY processed'!$A$2:$H$2692,8,0),"")</f>
        <v>202</v>
      </c>
      <c r="M2606" s="24">
        <f t="shared" si="5"/>
        <v>0.001857488345</v>
      </c>
      <c r="N2606" s="24">
        <f>IFNA(VLOOKUP(A2606,'HUMAN RESOURCES processed'!$A$2:$M$2692,5,0))</f>
        <v>0.018</v>
      </c>
      <c r="O2606" s="24">
        <f>IFNA(VLOOKUP(A2606,'HUMAN RESOURCES processed'!$A$2:$M$2692,6,0))</f>
        <v>0.019</v>
      </c>
      <c r="P2606" s="24">
        <f>IFNA(VLOOKUP(A2606,'HUMAN RESOURCES processed'!$A$2:$M$2692,7,0))</f>
        <v>74</v>
      </c>
      <c r="Q2606" s="24">
        <f>IFNA(VLOOKUP(A2606,'HUMAN RESOURCES processed'!$A$2:$M$2692,8,0))</f>
        <v>69</v>
      </c>
      <c r="R2606" s="24">
        <f t="shared" si="6"/>
        <v>71.5</v>
      </c>
      <c r="S2606" s="24">
        <f>IFNA(VLOOKUP(A2606,'HUMAN RESOURCES processed'!$A$2:$M$2692,9,0))</f>
        <v>0.285</v>
      </c>
      <c r="T2606" s="24">
        <f>IFNA(VLOOKUP(A2606,'HUMAN RESOURCES processed'!$A$2:$M$2692,10,0))</f>
        <v>0.643</v>
      </c>
      <c r="U2606" s="24">
        <f>IFNA(VLOOKUP(A2606,'HUMAN RESOURCES processed'!$A$2:$M$2692,11,0))</f>
        <v>0.072</v>
      </c>
      <c r="V2606" s="24">
        <f>IFNA(VLOOKUP(A2606,'HUMAN RESOURCES processed'!$A$2:$M$2692,12,0))</f>
        <v>108749</v>
      </c>
      <c r="W2606" s="24">
        <f>IFNA(VLOOKUP(A2606,'HUMAN RESOURCES processed'!$A$2:$M$2692,13,0))</f>
        <v>0.47</v>
      </c>
      <c r="X2606" s="24">
        <f>IFNA(VLOOKUP(A2606,'TOURISM processed'!$A$2:$F$2692,5,0))</f>
        <v>104000000</v>
      </c>
      <c r="Y2606" s="24">
        <f>IFNA(VLOOKUP(A2606,'TOURISM processed'!$A$2:$F$2692,6,0))</f>
        <v>15000000</v>
      </c>
      <c r="Z2606" s="24">
        <f t="shared" si="7"/>
        <v>137.9323028</v>
      </c>
      <c r="AA2606" s="24">
        <f>IFNA(VLOOKUP(A2606,'BUSINESS processed'!A2606:J5296,5,0))</f>
        <v>0.45</v>
      </c>
      <c r="AB2606" s="24">
        <f>IFNA(VLOOKUP(A2606,'BUSINESS processed'!A2606:J5296,6,0))</f>
        <v>12</v>
      </c>
      <c r="AC2606" s="24">
        <f t="shared" si="1503"/>
        <v>0</v>
      </c>
      <c r="AD2606" s="24">
        <f>IFNA(VLOOKUP(A2606,'BUSINESS processed'!A2606:J5296,8,0))</f>
        <v>76</v>
      </c>
      <c r="AE2606" s="24">
        <f>IFNA(VLOOKUP(A2606,'BUSINESS processed'!A2606:J5296,9,0))</f>
        <v>0.092</v>
      </c>
      <c r="AF2606" s="27">
        <f>IFNA(VLOOKUP(A2606,'BUSINESS processed'!A2606:J5296,10,0))</f>
        <v>0.649</v>
      </c>
      <c r="AG2606" s="26"/>
      <c r="AH2606" s="26"/>
      <c r="AI2606" s="26"/>
      <c r="AJ2606" s="26"/>
      <c r="AK2606" s="26"/>
      <c r="AL2606" s="26"/>
      <c r="AM2606" s="26"/>
      <c r="AN2606" s="26"/>
      <c r="AO2606" s="26"/>
      <c r="AP2606" s="26"/>
      <c r="AQ2606" s="26"/>
      <c r="AR2606" s="26"/>
      <c r="AS2606" s="26"/>
      <c r="AT2606" s="26"/>
      <c r="AU2606" s="26"/>
      <c r="AV2606" s="26"/>
      <c r="AW2606" s="26"/>
      <c r="AX2606" s="26"/>
      <c r="AY2606" s="26"/>
      <c r="AZ2606" s="26"/>
      <c r="BA2606" s="26"/>
      <c r="BB2606" s="26"/>
      <c r="BC2606" s="26"/>
      <c r="BD2606" s="26"/>
      <c r="BE2606" s="26"/>
      <c r="BF2606" s="26"/>
      <c r="BG2606" s="26"/>
      <c r="BH2606" s="26"/>
    </row>
    <row r="2607">
      <c r="A2607" s="18" t="str">
        <f t="shared" si="1"/>
        <v>The Americas_St. Vincent and the Grenadines-The Americas_2006</v>
      </c>
      <c r="B2607" s="19" t="s">
        <v>258</v>
      </c>
      <c r="C2607" s="20" t="s">
        <v>296</v>
      </c>
      <c r="D2607" s="21" t="s">
        <v>85</v>
      </c>
      <c r="E2607" s="22">
        <v>6.11040126E8</v>
      </c>
      <c r="F2607" s="22">
        <f t="shared" si="2"/>
        <v>5610.608275</v>
      </c>
      <c r="G2607" s="23">
        <v>0.039</v>
      </c>
      <c r="H2607" s="23">
        <v>218.0</v>
      </c>
      <c r="I2607" s="23">
        <v>0.097</v>
      </c>
      <c r="J2607" s="24">
        <f t="shared" si="1492"/>
        <v>0</v>
      </c>
      <c r="K2607" s="24">
        <f t="shared" si="3"/>
        <v>0</v>
      </c>
      <c r="L2607" s="24">
        <f>IF(AND(C2607=C2606,C2607&gt;C2606),C2606,0)</f>
        <v>0</v>
      </c>
      <c r="M2607" s="24">
        <f t="shared" si="5"/>
        <v>0</v>
      </c>
      <c r="N2607" s="24">
        <f>IFNA(VLOOKUP(A2607,'HUMAN RESOURCES processed'!$A$2:$M$2692,5,0))</f>
        <v>0.018</v>
      </c>
      <c r="O2607" s="24">
        <f>IFNA(VLOOKUP(A2607,'HUMAN RESOURCES processed'!$A$2:$M$2692,6,0))</f>
        <v>0.019</v>
      </c>
      <c r="P2607" s="24">
        <f>IFNA(VLOOKUP(A2607,'HUMAN RESOURCES processed'!$A$2:$M$2692,7,0))</f>
        <v>74</v>
      </c>
      <c r="Q2607" s="24">
        <f>IFNA(VLOOKUP(A2607,'HUMAN RESOURCES processed'!$A$2:$M$2692,8,0))</f>
        <v>69</v>
      </c>
      <c r="R2607" s="24">
        <f t="shared" si="6"/>
        <v>71.5</v>
      </c>
      <c r="S2607" s="24">
        <f>IFNA(VLOOKUP(A2607,'HUMAN RESOURCES processed'!$A$2:$M$2692,9,0))</f>
        <v>0.281</v>
      </c>
      <c r="T2607" s="24">
        <f>IFNA(VLOOKUP(A2607,'HUMAN RESOURCES processed'!$A$2:$M$2692,10,0))</f>
        <v>0.648</v>
      </c>
      <c r="U2607" s="24">
        <f>IFNA(VLOOKUP(A2607,'HUMAN RESOURCES processed'!$A$2:$M$2692,11,0))</f>
        <v>0.071</v>
      </c>
      <c r="V2607" s="24">
        <f>IFNA(VLOOKUP(A2607,'HUMAN RESOURCES processed'!$A$2:$M$2692,12,0))</f>
        <v>108908</v>
      </c>
      <c r="W2607" s="24">
        <f>IFNA(VLOOKUP(A2607,'HUMAN RESOURCES processed'!$A$2:$M$2692,13,0))</f>
        <v>0.474</v>
      </c>
      <c r="X2607" s="24">
        <f>IFNA(VLOOKUP(A2607,'TOURISM processed'!$A$2:$F$2692,5,0))</f>
        <v>113000000</v>
      </c>
      <c r="Y2607" s="24">
        <f>IFNA(VLOOKUP(A2607,'TOURISM processed'!$A$2:$F$2692,6,0))</f>
        <v>16000000</v>
      </c>
      <c r="Z2607" s="24">
        <f t="shared" si="7"/>
        <v>146.9129908</v>
      </c>
      <c r="AA2607" s="24">
        <f>IFNA(VLOOKUP(A2607,'BUSINESS processed'!A2607:J5297,5,0))</f>
        <v>0.45</v>
      </c>
      <c r="AB2607" s="24">
        <f>IFNA(VLOOKUP(A2607,'BUSINESS processed'!A2607:J5297,6,0))</f>
        <v>12</v>
      </c>
      <c r="AC2607" s="24">
        <f t="shared" si="1503"/>
        <v>0</v>
      </c>
      <c r="AD2607" s="24">
        <f>IFNA(VLOOKUP(A2607,'BUSINESS processed'!A2607:J5297,8,0))</f>
        <v>76</v>
      </c>
      <c r="AE2607" s="24">
        <f>IFNA(VLOOKUP(A2607,'BUSINESS processed'!A2607:J5297,9,0))</f>
        <v>0.12</v>
      </c>
      <c r="AF2607" s="27">
        <f>IFNA(VLOOKUP(A2607,'BUSINESS processed'!A2607:J5297,10,0))</f>
        <v>0.805</v>
      </c>
      <c r="AG2607" s="26"/>
      <c r="AH2607" s="26"/>
      <c r="AI2607" s="26"/>
      <c r="AJ2607" s="26"/>
      <c r="AK2607" s="26"/>
      <c r="AL2607" s="26"/>
      <c r="AM2607" s="26"/>
      <c r="AN2607" s="26"/>
      <c r="AO2607" s="26"/>
      <c r="AP2607" s="26"/>
      <c r="AQ2607" s="26"/>
      <c r="AR2607" s="26"/>
      <c r="AS2607" s="26"/>
      <c r="AT2607" s="26"/>
      <c r="AU2607" s="26"/>
      <c r="AV2607" s="26"/>
      <c r="AW2607" s="26"/>
      <c r="AX2607" s="26"/>
      <c r="AY2607" s="26"/>
      <c r="AZ2607" s="26"/>
      <c r="BA2607" s="26"/>
      <c r="BB2607" s="26"/>
      <c r="BC2607" s="26"/>
      <c r="BD2607" s="26"/>
      <c r="BE2607" s="26"/>
      <c r="BF2607" s="26"/>
      <c r="BG2607" s="26"/>
      <c r="BH2607" s="26"/>
    </row>
    <row r="2608">
      <c r="A2608" s="18" t="str">
        <f t="shared" si="1"/>
        <v>The Americas_St. Vincent and the Grenadines-The Americas_2007</v>
      </c>
      <c r="B2608" s="19" t="s">
        <v>258</v>
      </c>
      <c r="C2608" s="20" t="s">
        <v>296</v>
      </c>
      <c r="D2608" s="21" t="s">
        <v>86</v>
      </c>
      <c r="E2608" s="22">
        <v>6.84074074E8</v>
      </c>
      <c r="F2608" s="22">
        <f t="shared" si="2"/>
        <v>6273.319033</v>
      </c>
      <c r="G2608" s="23">
        <v>0.039</v>
      </c>
      <c r="H2608" s="23">
        <v>246.0</v>
      </c>
      <c r="I2608" s="23">
        <v>0.096</v>
      </c>
      <c r="J2608" s="24">
        <f>IFNA(VLOOKUP(A2608,'ENERGY processed'!$A$2:$H$2692,7,0),"")</f>
        <v>66</v>
      </c>
      <c r="K2608" s="24">
        <f t="shared" si="3"/>
        <v>0.0006052547114</v>
      </c>
      <c r="L2608" s="24">
        <f>IFNA(VLOOKUP(A2608,'ENERGY processed'!$A$2:$H$2692,8,0),"")</f>
        <v>187</v>
      </c>
      <c r="M2608" s="24">
        <f t="shared" si="5"/>
        <v>0.001714888349</v>
      </c>
      <c r="N2608" s="24">
        <f>IFNA(VLOOKUP(A2608,'HUMAN RESOURCES processed'!$A$2:$M$2692,5,0))</f>
        <v>0.018</v>
      </c>
      <c r="O2608" s="24">
        <f>IFNA(VLOOKUP(A2608,'HUMAN RESOURCES processed'!$A$2:$M$2692,6,0))</f>
        <v>0.019</v>
      </c>
      <c r="P2608" s="24">
        <f>IFNA(VLOOKUP(A2608,'HUMAN RESOURCES processed'!$A$2:$M$2692,7,0))</f>
        <v>74</v>
      </c>
      <c r="Q2608" s="24">
        <f>IFNA(VLOOKUP(A2608,'HUMAN RESOURCES processed'!$A$2:$M$2692,8,0))</f>
        <v>70</v>
      </c>
      <c r="R2608" s="24">
        <f t="shared" si="6"/>
        <v>72</v>
      </c>
      <c r="S2608" s="24">
        <f>IFNA(VLOOKUP(A2608,'HUMAN RESOURCES processed'!$A$2:$M$2692,9,0))</f>
        <v>0.276</v>
      </c>
      <c r="T2608" s="24">
        <f>IFNA(VLOOKUP(A2608,'HUMAN RESOURCES processed'!$A$2:$M$2692,10,0))</f>
        <v>0.653</v>
      </c>
      <c r="U2608" s="24">
        <f>IFNA(VLOOKUP(A2608,'HUMAN RESOURCES processed'!$A$2:$M$2692,11,0))</f>
        <v>0.07</v>
      </c>
      <c r="V2608" s="24">
        <f>IFNA(VLOOKUP(A2608,'HUMAN RESOURCES processed'!$A$2:$M$2692,12,0))</f>
        <v>109045</v>
      </c>
      <c r="W2608" s="24">
        <f>IFNA(VLOOKUP(A2608,'HUMAN RESOURCES processed'!$A$2:$M$2692,13,0))</f>
        <v>0.477</v>
      </c>
      <c r="X2608" s="24">
        <f>IFNA(VLOOKUP(A2608,'TOURISM processed'!$A$2:$F$2692,5,0))</f>
        <v>110000000</v>
      </c>
      <c r="Y2608" s="24">
        <f>IFNA(VLOOKUP(A2608,'TOURISM processed'!$A$2:$F$2692,6,0))</f>
        <v>20000000</v>
      </c>
      <c r="Z2608" s="24">
        <f t="shared" si="7"/>
        <v>183.4105186</v>
      </c>
      <c r="AA2608" s="24">
        <f>IFNA(VLOOKUP(A2608,'BUSINESS processed'!A2608:J5298,5,0))</f>
        <v>0.45</v>
      </c>
      <c r="AB2608" s="24">
        <f>IFNA(VLOOKUP(A2608,'BUSINESS processed'!A2608:J5298,6,0))</f>
        <v>12</v>
      </c>
      <c r="AC2608" s="24">
        <f t="shared" si="1503"/>
        <v>0</v>
      </c>
      <c r="AD2608" s="24">
        <f>IFNA(VLOOKUP(A2608,'BUSINESS processed'!A2608:J5298,8,0))</f>
        <v>76</v>
      </c>
      <c r="AE2608" s="24">
        <f>IFNA(VLOOKUP(A2608,'BUSINESS processed'!A2608:J5298,9,0))</f>
        <v>0.16</v>
      </c>
      <c r="AF2608" s="27">
        <f>IFNA(VLOOKUP(A2608,'BUSINESS processed'!A2608:J5298,10,0))</f>
        <v>1.013</v>
      </c>
      <c r="AG2608" s="26"/>
      <c r="AH2608" s="26"/>
      <c r="AI2608" s="26"/>
      <c r="AJ2608" s="26"/>
      <c r="AK2608" s="26"/>
      <c r="AL2608" s="26"/>
      <c r="AM2608" s="26"/>
      <c r="AN2608" s="26"/>
      <c r="AO2608" s="26"/>
      <c r="AP2608" s="26"/>
      <c r="AQ2608" s="26"/>
      <c r="AR2608" s="26"/>
      <c r="AS2608" s="26"/>
      <c r="AT2608" s="26"/>
      <c r="AU2608" s="26"/>
      <c r="AV2608" s="26"/>
      <c r="AW2608" s="26"/>
      <c r="AX2608" s="26"/>
      <c r="AY2608" s="26"/>
      <c r="AZ2608" s="26"/>
      <c r="BA2608" s="26"/>
      <c r="BB2608" s="26"/>
      <c r="BC2608" s="26"/>
      <c r="BD2608" s="26"/>
      <c r="BE2608" s="26"/>
      <c r="BF2608" s="26"/>
      <c r="BG2608" s="26"/>
      <c r="BH2608" s="26"/>
    </row>
    <row r="2609">
      <c r="A2609" s="18" t="str">
        <f t="shared" si="1"/>
        <v>The Americas_St. Vincent and the Grenadines-The Americas_2008</v>
      </c>
      <c r="B2609" s="19" t="s">
        <v>258</v>
      </c>
      <c r="C2609" s="20" t="s">
        <v>296</v>
      </c>
      <c r="D2609" s="21" t="s">
        <v>87</v>
      </c>
      <c r="E2609" s="22">
        <v>6.95555556E8</v>
      </c>
      <c r="F2609" s="22">
        <f t="shared" si="2"/>
        <v>6372.007146</v>
      </c>
      <c r="G2609" s="23">
        <v>0.047</v>
      </c>
      <c r="H2609" s="23">
        <v>299.0</v>
      </c>
      <c r="I2609" s="23">
        <v>0.095</v>
      </c>
      <c r="J2609" s="24">
        <f>IFNA(VLOOKUP(A2609,'ENERGY processed'!$A$2:$H$2692,7,0),"")</f>
        <v>70</v>
      </c>
      <c r="K2609" s="24">
        <f t="shared" si="3"/>
        <v>0.0006412722842</v>
      </c>
      <c r="L2609" s="24">
        <f>IFNA(VLOOKUP(A2609,'ENERGY processed'!$A$2:$H$2692,8,0),"")</f>
        <v>202</v>
      </c>
      <c r="M2609" s="24">
        <f t="shared" si="5"/>
        <v>0.001850528592</v>
      </c>
      <c r="N2609" s="24">
        <f>IFNA(VLOOKUP(A2609,'HUMAN RESOURCES processed'!$A$2:$M$2692,5,0))</f>
        <v>0.018</v>
      </c>
      <c r="O2609" s="24">
        <f>IFNA(VLOOKUP(A2609,'HUMAN RESOURCES processed'!$A$2:$M$2692,6,0))</f>
        <v>0.019</v>
      </c>
      <c r="P2609" s="24">
        <f>IFNA(VLOOKUP(A2609,'HUMAN RESOURCES processed'!$A$2:$M$2692,7,0))</f>
        <v>74</v>
      </c>
      <c r="Q2609" s="24">
        <f>IFNA(VLOOKUP(A2609,'HUMAN RESOURCES processed'!$A$2:$M$2692,8,0))</f>
        <v>70</v>
      </c>
      <c r="R2609" s="24">
        <f t="shared" si="6"/>
        <v>72</v>
      </c>
      <c r="S2609" s="24">
        <f>IFNA(VLOOKUP(A2609,'HUMAN RESOURCES processed'!$A$2:$M$2692,9,0))</f>
        <v>0.273</v>
      </c>
      <c r="T2609" s="24">
        <f>IFNA(VLOOKUP(A2609,'HUMAN RESOURCES processed'!$A$2:$M$2692,10,0))</f>
        <v>0.659</v>
      </c>
      <c r="U2609" s="24">
        <f>IFNA(VLOOKUP(A2609,'HUMAN RESOURCES processed'!$A$2:$M$2692,11,0))</f>
        <v>0.069</v>
      </c>
      <c r="V2609" s="24">
        <f>IFNA(VLOOKUP(A2609,'HUMAN RESOURCES processed'!$A$2:$M$2692,12,0))</f>
        <v>109158</v>
      </c>
      <c r="W2609" s="24">
        <f>IFNA(VLOOKUP(A2609,'HUMAN RESOURCES processed'!$A$2:$M$2692,13,0))</f>
        <v>0.481</v>
      </c>
      <c r="X2609" s="24">
        <f>IFNA(VLOOKUP(A2609,'TOURISM processed'!$A$2:$F$2692,5,0))</f>
        <v>96000000</v>
      </c>
      <c r="Y2609" s="24">
        <f>IFNA(VLOOKUP(A2609,'TOURISM processed'!$A$2:$F$2692,6,0))</f>
        <v>18000000</v>
      </c>
      <c r="Z2609" s="24">
        <f t="shared" si="7"/>
        <v>164.8985874</v>
      </c>
      <c r="AA2609" s="24">
        <f>IFNA(VLOOKUP(A2609,'BUSINESS processed'!A2609:J5299,5,0))</f>
        <v>0.426</v>
      </c>
      <c r="AB2609" s="24">
        <f>IFNA(VLOOKUP(A2609,'BUSINESS processed'!A2609:J5299,6,0))</f>
        <v>12</v>
      </c>
      <c r="AC2609" s="24">
        <f t="shared" si="1503"/>
        <v>0</v>
      </c>
      <c r="AD2609" s="24">
        <f>IFNA(VLOOKUP(A2609,'BUSINESS processed'!A2609:J5299,8,0))</f>
        <v>117</v>
      </c>
      <c r="AE2609" s="24">
        <f>IFNA(VLOOKUP(A2609,'BUSINESS processed'!A2609:J5299,9,0))</f>
        <v>0.21</v>
      </c>
      <c r="AF2609" s="27">
        <f>IFNA(VLOOKUP(A2609,'BUSINESS processed'!A2609:J5299,10,0))</f>
        <v>1.192</v>
      </c>
      <c r="AG2609" s="26"/>
      <c r="AH2609" s="26"/>
      <c r="AI2609" s="26"/>
      <c r="AJ2609" s="26"/>
      <c r="AK2609" s="26"/>
      <c r="AL2609" s="26"/>
      <c r="AM2609" s="26"/>
      <c r="AN2609" s="26"/>
      <c r="AO2609" s="26"/>
      <c r="AP2609" s="26"/>
      <c r="AQ2609" s="26"/>
      <c r="AR2609" s="26"/>
      <c r="AS2609" s="26"/>
      <c r="AT2609" s="26"/>
      <c r="AU2609" s="26"/>
      <c r="AV2609" s="26"/>
      <c r="AW2609" s="26"/>
      <c r="AX2609" s="26"/>
      <c r="AY2609" s="26"/>
      <c r="AZ2609" s="26"/>
      <c r="BA2609" s="26"/>
      <c r="BB2609" s="26"/>
      <c r="BC2609" s="26"/>
      <c r="BD2609" s="26"/>
      <c r="BE2609" s="26"/>
      <c r="BF2609" s="26"/>
      <c r="BG2609" s="26"/>
      <c r="BH2609" s="26"/>
    </row>
    <row r="2610">
      <c r="A2610" s="18" t="str">
        <f t="shared" si="1"/>
        <v>The Americas_St. Vincent and the Grenadines-The Americas_2009</v>
      </c>
      <c r="B2610" s="19" t="s">
        <v>258</v>
      </c>
      <c r="C2610" s="20" t="s">
        <v>296</v>
      </c>
      <c r="D2610" s="21" t="s">
        <v>88</v>
      </c>
      <c r="E2610" s="22">
        <v>6.74814815E8</v>
      </c>
      <c r="F2610" s="22">
        <f t="shared" si="2"/>
        <v>6176.851184</v>
      </c>
      <c r="G2610" s="23">
        <v>0.051</v>
      </c>
      <c r="H2610" s="23">
        <v>317.0</v>
      </c>
      <c r="I2610" s="23">
        <v>0.092</v>
      </c>
      <c r="J2610" s="24">
        <f>IF(AND( C2610=C2609,D2610&gt;D2609),J2609,"")</f>
        <v>70</v>
      </c>
      <c r="K2610" s="24">
        <f t="shared" si="3"/>
        <v>0.0006407381303</v>
      </c>
      <c r="L2610" s="24">
        <f>IFNA(VLOOKUP(A2610,'ENERGY processed'!$A$2:$H$2692,8,0),"")</f>
        <v>187</v>
      </c>
      <c r="M2610" s="24">
        <f t="shared" si="5"/>
        <v>0.001711686148</v>
      </c>
      <c r="N2610" s="24">
        <f>IFNA(VLOOKUP(A2610,'HUMAN RESOURCES processed'!$A$2:$M$2692,5,0))</f>
        <v>0.017</v>
      </c>
      <c r="O2610" s="24">
        <f>IFNA(VLOOKUP(A2610,'HUMAN RESOURCES processed'!$A$2:$M$2692,6,0))</f>
        <v>0.019</v>
      </c>
      <c r="P2610" s="24">
        <f>IFNA(VLOOKUP(A2610,'HUMAN RESOURCES processed'!$A$2:$M$2692,7,0))</f>
        <v>74</v>
      </c>
      <c r="Q2610" s="24">
        <f>IFNA(VLOOKUP(A2610,'HUMAN RESOURCES processed'!$A$2:$M$2692,8,0))</f>
        <v>70</v>
      </c>
      <c r="R2610" s="24">
        <f t="shared" si="6"/>
        <v>72</v>
      </c>
      <c r="S2610" s="24">
        <f>IFNA(VLOOKUP(A2610,'HUMAN RESOURCES processed'!$A$2:$M$2692,9,0))</f>
        <v>0.269</v>
      </c>
      <c r="T2610" s="24">
        <f>IFNA(VLOOKUP(A2610,'HUMAN RESOURCES processed'!$A$2:$M$2692,10,0))</f>
        <v>0.663</v>
      </c>
      <c r="U2610" s="24">
        <f>IFNA(VLOOKUP(A2610,'HUMAN RESOURCES processed'!$A$2:$M$2692,11,0))</f>
        <v>0.068</v>
      </c>
      <c r="V2610" s="24">
        <f>IFNA(VLOOKUP(A2610,'HUMAN RESOURCES processed'!$A$2:$M$2692,12,0))</f>
        <v>109249</v>
      </c>
      <c r="W2610" s="24">
        <f>IFNA(VLOOKUP(A2610,'HUMAN RESOURCES processed'!$A$2:$M$2692,13,0))</f>
        <v>0.484</v>
      </c>
      <c r="X2610" s="24">
        <f>IFNA(VLOOKUP(A2610,'TOURISM processed'!$A$2:$F$2692,5,0))</f>
        <v>88000000</v>
      </c>
      <c r="Y2610" s="24">
        <f>IFNA(VLOOKUP(A2610,'TOURISM processed'!$A$2:$F$2692,6,0))</f>
        <v>14000000</v>
      </c>
      <c r="Z2610" s="24">
        <f t="shared" si="7"/>
        <v>128.1476261</v>
      </c>
      <c r="AA2610" s="24">
        <f>IFNA(VLOOKUP(A2610,'BUSINESS processed'!A2610:J5300,5,0))</f>
        <v>0.41</v>
      </c>
      <c r="AB2610" s="24">
        <f>IFNA(VLOOKUP(A2610,'BUSINESS processed'!A2610:J5300,6,0))</f>
        <v>11</v>
      </c>
      <c r="AC2610" s="24">
        <f t="shared" si="1503"/>
        <v>0</v>
      </c>
      <c r="AD2610" s="24">
        <f>IFNA(VLOOKUP(A2610,'BUSINESS processed'!A2610:J5300,8,0))</f>
        <v>111</v>
      </c>
      <c r="AE2610" s="24">
        <f>IFNA(VLOOKUP(A2610,'BUSINESS processed'!A2610:J5300,9,0))</f>
        <v>0.31</v>
      </c>
      <c r="AF2610" s="27">
        <f>IFNA(VLOOKUP(A2610,'BUSINESS processed'!A2610:J5300,10,0))</f>
        <v>1.109</v>
      </c>
      <c r="AG2610" s="26"/>
      <c r="AH2610" s="26"/>
      <c r="AI2610" s="26"/>
      <c r="AJ2610" s="26"/>
      <c r="AK2610" s="26"/>
      <c r="AL2610" s="26"/>
      <c r="AM2610" s="26"/>
      <c r="AN2610" s="26"/>
      <c r="AO2610" s="26"/>
      <c r="AP2610" s="26"/>
      <c r="AQ2610" s="26"/>
      <c r="AR2610" s="26"/>
      <c r="AS2610" s="26"/>
      <c r="AT2610" s="26"/>
      <c r="AU2610" s="26"/>
      <c r="AV2610" s="26"/>
      <c r="AW2610" s="26"/>
      <c r="AX2610" s="26"/>
      <c r="AY2610" s="26"/>
      <c r="AZ2610" s="26"/>
      <c r="BA2610" s="26"/>
      <c r="BB2610" s="26"/>
      <c r="BC2610" s="26"/>
      <c r="BD2610" s="26"/>
      <c r="BE2610" s="26"/>
      <c r="BF2610" s="26"/>
      <c r="BG2610" s="26"/>
      <c r="BH2610" s="26"/>
    </row>
    <row r="2611">
      <c r="A2611" s="18" t="str">
        <f t="shared" si="1"/>
        <v>The Americas_St. Vincent and the Grenadines-The Americas_2010</v>
      </c>
      <c r="B2611" s="19" t="s">
        <v>258</v>
      </c>
      <c r="C2611" s="20" t="s">
        <v>296</v>
      </c>
      <c r="D2611" s="21" t="s">
        <v>89</v>
      </c>
      <c r="E2611" s="22">
        <v>6.81481481E8</v>
      </c>
      <c r="F2611" s="22">
        <f t="shared" si="2"/>
        <v>6234.050651</v>
      </c>
      <c r="G2611" s="23">
        <v>0.047</v>
      </c>
      <c r="H2611" s="23">
        <v>293.0</v>
      </c>
      <c r="I2611" s="23">
        <v>0.092</v>
      </c>
      <c r="J2611" s="24">
        <f>IFNA(VLOOKUP(A2611,'ENERGY processed'!$A$2:$H$2692,7,0),"")</f>
        <v>67</v>
      </c>
      <c r="K2611" s="24">
        <f t="shared" si="3"/>
        <v>0.0006129020454</v>
      </c>
      <c r="L2611" s="24">
        <f>IFNA(VLOOKUP(A2611,'ENERGY processed'!$A$2:$H$2692,8,0),"")</f>
        <v>198</v>
      </c>
      <c r="M2611" s="24">
        <f t="shared" si="5"/>
        <v>0.001811262761</v>
      </c>
      <c r="N2611" s="24">
        <f>IFNA(VLOOKUP(A2611,'HUMAN RESOURCES processed'!$A$2:$M$2692,5,0))</f>
        <v>0.017</v>
      </c>
      <c r="O2611" s="24">
        <f>IFNA(VLOOKUP(A2611,'HUMAN RESOURCES processed'!$A$2:$M$2692,6,0))</f>
        <v>0.019</v>
      </c>
      <c r="P2611" s="24">
        <f>IFNA(VLOOKUP(A2611,'HUMAN RESOURCES processed'!$A$2:$M$2692,7,0))</f>
        <v>74</v>
      </c>
      <c r="Q2611" s="24">
        <f>IFNA(VLOOKUP(A2611,'HUMAN RESOURCES processed'!$A$2:$M$2692,8,0))</f>
        <v>70</v>
      </c>
      <c r="R2611" s="24">
        <f t="shared" si="6"/>
        <v>72</v>
      </c>
      <c r="S2611" s="24">
        <f>IFNA(VLOOKUP(A2611,'HUMAN RESOURCES processed'!$A$2:$M$2692,9,0))</f>
        <v>0.265</v>
      </c>
      <c r="T2611" s="24">
        <f>IFNA(VLOOKUP(A2611,'HUMAN RESOURCES processed'!$A$2:$M$2692,10,0))</f>
        <v>0.668</v>
      </c>
      <c r="U2611" s="24">
        <f>IFNA(VLOOKUP(A2611,'HUMAN RESOURCES processed'!$A$2:$M$2692,11,0))</f>
        <v>0.067</v>
      </c>
      <c r="V2611" s="24">
        <f>IFNA(VLOOKUP(A2611,'HUMAN RESOURCES processed'!$A$2:$M$2692,12,0))</f>
        <v>109316</v>
      </c>
      <c r="W2611" s="24">
        <f>IFNA(VLOOKUP(A2611,'HUMAN RESOURCES processed'!$A$2:$M$2692,13,0))</f>
        <v>0.488</v>
      </c>
      <c r="X2611" s="24">
        <f>IFNA(VLOOKUP(A2611,'TOURISM processed'!$A$2:$F$2692,5,0))</f>
        <v>86000000</v>
      </c>
      <c r="Y2611" s="24">
        <f>IFNA(VLOOKUP(A2611,'TOURISM processed'!$A$2:$F$2692,6,0))</f>
        <v>15000000</v>
      </c>
      <c r="Z2611" s="24">
        <f t="shared" si="7"/>
        <v>137.2168758</v>
      </c>
      <c r="AA2611" s="24">
        <f>IFNA(VLOOKUP(A2611,'BUSINESS processed'!A2611:J5301,5,0))</f>
        <v>0.387</v>
      </c>
      <c r="AB2611" s="24">
        <f>IFNA(VLOOKUP(A2611,'BUSINESS processed'!A2611:J5301,6,0))</f>
        <v>10</v>
      </c>
      <c r="AC2611" s="24">
        <f t="shared" si="1503"/>
        <v>0</v>
      </c>
      <c r="AD2611" s="24">
        <f>IFNA(VLOOKUP(A2611,'BUSINESS processed'!A2611:J5301,8,0))</f>
        <v>111</v>
      </c>
      <c r="AE2611" s="24">
        <f>IFNA(VLOOKUP(A2611,'BUSINESS processed'!A2611:J5301,9,0))</f>
        <v>0.385</v>
      </c>
      <c r="AF2611" s="27">
        <f>IFNA(VLOOKUP(A2611,'BUSINESS processed'!A2611:J5301,10,0))</f>
        <v>1.206</v>
      </c>
      <c r="AG2611" s="26"/>
      <c r="AH2611" s="26"/>
      <c r="AI2611" s="26"/>
      <c r="AJ2611" s="26"/>
      <c r="AK2611" s="26"/>
      <c r="AL2611" s="26"/>
      <c r="AM2611" s="26"/>
      <c r="AN2611" s="26"/>
      <c r="AO2611" s="26"/>
      <c r="AP2611" s="26"/>
      <c r="AQ2611" s="26"/>
      <c r="AR2611" s="26"/>
      <c r="AS2611" s="26"/>
      <c r="AT2611" s="26"/>
      <c r="AU2611" s="26"/>
      <c r="AV2611" s="26"/>
      <c r="AW2611" s="26"/>
      <c r="AX2611" s="26"/>
      <c r="AY2611" s="26"/>
      <c r="AZ2611" s="26"/>
      <c r="BA2611" s="26"/>
      <c r="BB2611" s="26"/>
      <c r="BC2611" s="26"/>
      <c r="BD2611" s="26"/>
      <c r="BE2611" s="26"/>
      <c r="BF2611" s="26"/>
      <c r="BG2611" s="26"/>
      <c r="BH2611" s="26"/>
    </row>
    <row r="2612">
      <c r="A2612" s="18" t="str">
        <f t="shared" si="1"/>
        <v>The Americas_St. Vincent and the Grenadines-The Americas_2011</v>
      </c>
      <c r="B2612" s="19" t="s">
        <v>258</v>
      </c>
      <c r="C2612" s="20" t="s">
        <v>296</v>
      </c>
      <c r="D2612" s="21" t="s">
        <v>90</v>
      </c>
      <c r="E2612" s="22">
        <v>6.77037037E8</v>
      </c>
      <c r="F2612" s="22">
        <f t="shared" si="2"/>
        <v>6191.071783</v>
      </c>
      <c r="G2612" s="23">
        <v>0.049</v>
      </c>
      <c r="H2612" s="23">
        <v>310.0</v>
      </c>
      <c r="I2612" s="23">
        <v>0.091</v>
      </c>
      <c r="J2612" s="24">
        <f>IF(AND( C2612=C2611,D2612&gt;D2611),J2611,"")</f>
        <v>67</v>
      </c>
      <c r="K2612" s="24">
        <f t="shared" si="3"/>
        <v>0.0006126722569</v>
      </c>
      <c r="L2612" s="24">
        <f>IF(AND(C2612=C2611,C2612&gt;C2611),C2611,0)</f>
        <v>0</v>
      </c>
      <c r="M2612" s="24">
        <f t="shared" si="5"/>
        <v>0</v>
      </c>
      <c r="N2612" s="24">
        <f>IFNA(VLOOKUP(A2612,'HUMAN RESOURCES processed'!$A$2:$M$2692,5,0))</f>
        <v>0.017</v>
      </c>
      <c r="O2612" s="24">
        <f>IFNA(VLOOKUP(A2612,'HUMAN RESOURCES processed'!$A$2:$M$2692,6,0))</f>
        <v>0.018</v>
      </c>
      <c r="P2612" s="24">
        <f>IFNA(VLOOKUP(A2612,'HUMAN RESOURCES processed'!$A$2:$M$2692,7,0))</f>
        <v>74</v>
      </c>
      <c r="Q2612" s="24">
        <f>IFNA(VLOOKUP(A2612,'HUMAN RESOURCES processed'!$A$2:$M$2692,8,0))</f>
        <v>70</v>
      </c>
      <c r="R2612" s="24">
        <f t="shared" si="6"/>
        <v>72</v>
      </c>
      <c r="S2612" s="24">
        <f>IFNA(VLOOKUP(A2612,'HUMAN RESOURCES processed'!$A$2:$M$2692,9,0))</f>
        <v>0.261</v>
      </c>
      <c r="T2612" s="24">
        <f>IFNA(VLOOKUP(A2612,'HUMAN RESOURCES processed'!$A$2:$M$2692,10,0))</f>
        <v>0.671</v>
      </c>
      <c r="U2612" s="24">
        <f>IFNA(VLOOKUP(A2612,'HUMAN RESOURCES processed'!$A$2:$M$2692,11,0))</f>
        <v>0.068</v>
      </c>
      <c r="V2612" s="24">
        <f>IFNA(VLOOKUP(A2612,'HUMAN RESOURCES processed'!$A$2:$M$2692,12,0))</f>
        <v>109357</v>
      </c>
      <c r="W2612" s="24">
        <f>IFNA(VLOOKUP(A2612,'HUMAN RESOURCES processed'!$A$2:$M$2692,13,0))</f>
        <v>0.491</v>
      </c>
      <c r="X2612" s="24">
        <f>IFNA(VLOOKUP(A2612,'TOURISM processed'!$A$2:$F$2692,5,0))</f>
        <v>92000000</v>
      </c>
      <c r="Y2612" s="24">
        <f>IFNA(VLOOKUP(A2612,'TOURISM processed'!$A$2:$F$2692,6,0))</f>
        <v>13000000</v>
      </c>
      <c r="Z2612" s="24">
        <f t="shared" si="7"/>
        <v>118.8767066</v>
      </c>
      <c r="AA2612" s="24">
        <f>IFNA(VLOOKUP(A2612,'BUSINESS processed'!A2612:J5302,5,0))</f>
        <v>0.387</v>
      </c>
      <c r="AB2612" s="24">
        <f>IFNA(VLOOKUP(A2612,'BUSINESS processed'!A2612:J5302,6,0))</f>
        <v>10</v>
      </c>
      <c r="AC2612" s="24">
        <f t="shared" si="1503"/>
        <v>0</v>
      </c>
      <c r="AD2612" s="24">
        <f>IFNA(VLOOKUP(A2612,'BUSINESS processed'!A2612:J5302,8,0))</f>
        <v>111</v>
      </c>
      <c r="AE2612" s="24">
        <f>IFNA(VLOOKUP(A2612,'BUSINESS processed'!A2612:J5302,9,0))</f>
        <v>0.43</v>
      </c>
      <c r="AF2612" s="27">
        <f>IFNA(VLOOKUP(A2612,'BUSINESS processed'!A2612:J5302,10,0))</f>
        <v>1.205</v>
      </c>
      <c r="AG2612" s="26"/>
      <c r="AH2612" s="26"/>
      <c r="AI2612" s="26"/>
      <c r="AJ2612" s="26"/>
      <c r="AK2612" s="26"/>
      <c r="AL2612" s="26"/>
      <c r="AM2612" s="26"/>
      <c r="AN2612" s="26"/>
      <c r="AO2612" s="26"/>
      <c r="AP2612" s="26"/>
      <c r="AQ2612" s="26"/>
      <c r="AR2612" s="26"/>
      <c r="AS2612" s="26"/>
      <c r="AT2612" s="26"/>
      <c r="AU2612" s="26"/>
      <c r="AV2612" s="26"/>
      <c r="AW2612" s="26"/>
      <c r="AX2612" s="26"/>
      <c r="AY2612" s="26"/>
      <c r="AZ2612" s="26"/>
      <c r="BA2612" s="26"/>
      <c r="BB2612" s="26"/>
      <c r="BC2612" s="26"/>
      <c r="BD2612" s="26"/>
      <c r="BE2612" s="26"/>
      <c r="BF2612" s="26"/>
      <c r="BG2612" s="26"/>
      <c r="BH2612" s="26"/>
    </row>
    <row r="2613">
      <c r="A2613" s="18" t="str">
        <f t="shared" si="1"/>
        <v>The Americas_St. Vincent and the Grenadines-The Americas_2012</v>
      </c>
      <c r="B2613" s="19" t="s">
        <v>258</v>
      </c>
      <c r="C2613" s="20" t="s">
        <v>296</v>
      </c>
      <c r="D2613" s="21" t="s">
        <v>91</v>
      </c>
      <c r="E2613" s="22">
        <v>6.94444444E8</v>
      </c>
      <c r="F2613" s="22">
        <f t="shared" si="2"/>
        <v>6349.322447</v>
      </c>
      <c r="G2613" s="23">
        <v>0.052</v>
      </c>
      <c r="H2613" s="23">
        <v>340.0</v>
      </c>
      <c r="I2613" s="23">
        <v>0.094</v>
      </c>
      <c r="J2613" s="24">
        <f>IFNA(VLOOKUP(A2613,'ENERGY processed'!$A$2:$H$2692,7,0),"")</f>
        <v>70</v>
      </c>
      <c r="K2613" s="24">
        <f t="shared" si="3"/>
        <v>0.0006400117031</v>
      </c>
      <c r="L2613" s="24">
        <f>IFNA(VLOOKUP(A2613,'ENERGY processed'!$A$2:$H$2692,8,0),"")</f>
        <v>198</v>
      </c>
      <c r="M2613" s="24">
        <f t="shared" si="5"/>
        <v>0.001810318817</v>
      </c>
      <c r="N2613" s="24">
        <f>IFNA(VLOOKUP(A2613,'HUMAN RESOURCES processed'!$A$2:$M$2692,5,0))</f>
        <v>0.017</v>
      </c>
      <c r="O2613" s="24">
        <f>IFNA(VLOOKUP(A2613,'HUMAN RESOURCES processed'!$A$2:$M$2692,6,0))</f>
        <v>0.018</v>
      </c>
      <c r="P2613" s="24">
        <f>IFNA(VLOOKUP(A2613,'HUMAN RESOURCES processed'!$A$2:$M$2692,7,0))</f>
        <v>75</v>
      </c>
      <c r="Q2613" s="24">
        <f>IFNA(VLOOKUP(A2613,'HUMAN RESOURCES processed'!$A$2:$M$2692,8,0))</f>
        <v>70</v>
      </c>
      <c r="R2613" s="24">
        <f t="shared" si="6"/>
        <v>72.5</v>
      </c>
      <c r="S2613" s="24">
        <f>IFNA(VLOOKUP(A2613,'HUMAN RESOURCES processed'!$A$2:$M$2692,9,0))</f>
        <v>0.257</v>
      </c>
      <c r="T2613" s="24">
        <f>IFNA(VLOOKUP(A2613,'HUMAN RESOURCES processed'!$A$2:$M$2692,10,0))</f>
        <v>0.675</v>
      </c>
      <c r="U2613" s="24">
        <f>IFNA(VLOOKUP(A2613,'HUMAN RESOURCES processed'!$A$2:$M$2692,11,0))</f>
        <v>0.068</v>
      </c>
      <c r="V2613" s="24">
        <f>IFNA(VLOOKUP(A2613,'HUMAN RESOURCES processed'!$A$2:$M$2692,12,0))</f>
        <v>109373</v>
      </c>
      <c r="W2613" s="24">
        <f>IFNA(VLOOKUP(A2613,'HUMAN RESOURCES processed'!$A$2:$M$2692,13,0))</f>
        <v>0.495</v>
      </c>
      <c r="X2613" s="24">
        <f>IFNA(VLOOKUP(A2613,'TOURISM processed'!$A$2:$F$2692,5,0))</f>
        <v>93000000</v>
      </c>
      <c r="Y2613" s="24">
        <f>IFNA(VLOOKUP(A2613,'TOURISM processed'!$A$2:$F$2692,6,0))</f>
        <v>14000000</v>
      </c>
      <c r="Z2613" s="24">
        <f t="shared" si="7"/>
        <v>128.0023406</v>
      </c>
      <c r="AA2613" s="24">
        <f>IFNA(VLOOKUP(A2613,'BUSINESS processed'!A2613:J5303,5,0))</f>
        <v>0.387</v>
      </c>
      <c r="AB2613" s="24">
        <f>IFNA(VLOOKUP(A2613,'BUSINESS processed'!A2613:J5303,6,0))</f>
        <v>10</v>
      </c>
      <c r="AC2613" s="24">
        <f>IFNA(VLOOKUP(A2613,'BUSINESS processed'!A2613:J5303,7,0))</f>
        <v>75</v>
      </c>
      <c r="AD2613" s="24">
        <f>IFNA(VLOOKUP(A2613,'BUSINESS processed'!A2613:J5303,8,0))</f>
        <v>111</v>
      </c>
      <c r="AE2613" s="24">
        <f>IFNA(VLOOKUP(A2613,'BUSINESS processed'!A2613:J5303,9,0))</f>
        <v>0.475</v>
      </c>
      <c r="AF2613" s="27">
        <f>IFNA(VLOOKUP(A2613,'BUSINESS processed'!A2613:J5303,10,0))</f>
        <v>1.161</v>
      </c>
      <c r="AG2613" s="26"/>
      <c r="AH2613" s="26"/>
      <c r="AI2613" s="26"/>
      <c r="AJ2613" s="26"/>
      <c r="AK2613" s="26"/>
      <c r="AL2613" s="26"/>
      <c r="AM2613" s="26"/>
      <c r="AN2613" s="26"/>
      <c r="AO2613" s="26"/>
      <c r="AP2613" s="26"/>
      <c r="AQ2613" s="26"/>
      <c r="AR2613" s="26"/>
      <c r="AS2613" s="26"/>
      <c r="AT2613" s="26"/>
      <c r="AU2613" s="26"/>
      <c r="AV2613" s="26"/>
      <c r="AW2613" s="26"/>
      <c r="AX2613" s="26"/>
      <c r="AY2613" s="26"/>
      <c r="AZ2613" s="26"/>
      <c r="BA2613" s="26"/>
      <c r="BB2613" s="26"/>
      <c r="BC2613" s="26"/>
      <c r="BD2613" s="26"/>
      <c r="BE2613" s="26"/>
      <c r="BF2613" s="26"/>
      <c r="BG2613" s="26"/>
      <c r="BH2613" s="26"/>
    </row>
    <row r="2614">
      <c r="A2614" s="18" t="str">
        <f t="shared" si="1"/>
        <v>The Americas_Suriname-The Americas_2000</v>
      </c>
      <c r="B2614" s="19" t="s">
        <v>258</v>
      </c>
      <c r="C2614" s="20" t="s">
        <v>297</v>
      </c>
      <c r="D2614" s="21" t="s">
        <v>70</v>
      </c>
      <c r="E2614" s="22">
        <v>8.92164364E8</v>
      </c>
      <c r="F2614" s="22">
        <f t="shared" si="2"/>
        <v>1911.775318</v>
      </c>
      <c r="G2614" s="23">
        <v>0.087</v>
      </c>
      <c r="H2614" s="23">
        <v>167.0</v>
      </c>
      <c r="I2614" s="23">
        <v>0.29</v>
      </c>
      <c r="J2614" s="24">
        <f t="shared" ref="J2614:J2620" si="1507">IF(AND( C2614=C2613,D2614&gt;D2613),J2613,0)</f>
        <v>0</v>
      </c>
      <c r="K2614" s="24">
        <f t="shared" si="3"/>
        <v>0</v>
      </c>
      <c r="L2614" s="24">
        <f t="shared" ref="L2614:L2615" si="1508">IF(AND(C2614=C2613,C2614&gt;C2613),C2613,0)</f>
        <v>0</v>
      </c>
      <c r="M2614" s="24">
        <f t="shared" si="5"/>
        <v>0</v>
      </c>
      <c r="N2614" s="24">
        <f>IFNA(VLOOKUP(A2614,'HUMAN RESOURCES processed'!$A$2:$M$2692,5,0))</f>
        <v>0.023</v>
      </c>
      <c r="O2614" s="24">
        <f>IFNA(VLOOKUP(A2614,'HUMAN RESOURCES processed'!$A$2:$M$2692,6,0))</f>
        <v>0.03</v>
      </c>
      <c r="P2614" s="24">
        <f>IFNA(VLOOKUP(A2614,'HUMAN RESOURCES processed'!$A$2:$M$2692,7,0))</f>
        <v>71</v>
      </c>
      <c r="Q2614" s="24">
        <f>IFNA(VLOOKUP(A2614,'HUMAN RESOURCES processed'!$A$2:$M$2692,8,0))</f>
        <v>65</v>
      </c>
      <c r="R2614" s="24">
        <f t="shared" si="6"/>
        <v>68</v>
      </c>
      <c r="S2614" s="24">
        <f>IFNA(VLOOKUP(A2614,'HUMAN RESOURCES processed'!$A$2:$M$2692,9,0))</f>
        <v>0.306</v>
      </c>
      <c r="T2614" s="24">
        <f>IFNA(VLOOKUP(A2614,'HUMAN RESOURCES processed'!$A$2:$M$2692,10,0))</f>
        <v>0.637</v>
      </c>
      <c r="U2614" s="24">
        <f>IFNA(VLOOKUP(A2614,'HUMAN RESOURCES processed'!$A$2:$M$2692,11,0))</f>
        <v>0.057</v>
      </c>
      <c r="V2614" s="24">
        <f>IFNA(VLOOKUP(A2614,'HUMAN RESOURCES processed'!$A$2:$M$2692,12,0))</f>
        <v>466668</v>
      </c>
      <c r="W2614" s="24">
        <f>IFNA(VLOOKUP(A2614,'HUMAN RESOURCES processed'!$A$2:$M$2692,13,0))</f>
        <v>0.664</v>
      </c>
      <c r="X2614" s="24">
        <f>IFNA(VLOOKUP(A2614,'TOURISM processed'!$A$2:$F$2692,5,0))</f>
        <v>42000000</v>
      </c>
      <c r="Y2614" s="24">
        <f>IFNA(VLOOKUP(A2614,'TOURISM processed'!$A$2:$F$2692,6,0))</f>
        <v>67000000</v>
      </c>
      <c r="Z2614" s="24">
        <f t="shared" si="7"/>
        <v>143.5710184</v>
      </c>
      <c r="AA2614" s="24">
        <f t="shared" ref="AA2614:AA2618" si="1509">IF(AND(C2614=C2613,D2614&gt;D2613),AA2613,0)</f>
        <v>0</v>
      </c>
      <c r="AB2614" s="24">
        <f t="shared" ref="AB2614:AB2618" si="1510">IF(AND(C2614=C2613,D2614&gt;D2613),AB2613,0)</f>
        <v>0</v>
      </c>
      <c r="AC2614" s="24">
        <f t="shared" ref="AC2614:AC2625" si="1511">IF(AND(C2614=C2613,D2614&gt;D2613),AC2613,0)</f>
        <v>0</v>
      </c>
      <c r="AD2614" s="24">
        <f t="shared" ref="AD2614:AD2618" si="1512">IF(AND(C2614=C2613,D2614&gt;D2613),AD2613,0)</f>
        <v>0</v>
      </c>
      <c r="AE2614" s="24">
        <f>IFNA(VLOOKUP(A2614,'BUSINESS processed'!A2614:J5304,9,0))</f>
        <v>0.025</v>
      </c>
      <c r="AF2614" s="27">
        <f>IFNA(VLOOKUP(A2614,'BUSINESS processed'!A2614:J5304,10,0))</f>
        <v>0.088</v>
      </c>
      <c r="AG2614" s="26"/>
      <c r="AH2614" s="26"/>
      <c r="AI2614" s="26"/>
      <c r="AJ2614" s="26"/>
      <c r="AK2614" s="26"/>
      <c r="AL2614" s="26"/>
      <c r="AM2614" s="26"/>
      <c r="AN2614" s="26"/>
      <c r="AO2614" s="26"/>
      <c r="AP2614" s="26"/>
      <c r="AQ2614" s="26"/>
      <c r="AR2614" s="26"/>
      <c r="AS2614" s="26"/>
      <c r="AT2614" s="26"/>
      <c r="AU2614" s="26"/>
      <c r="AV2614" s="26"/>
      <c r="AW2614" s="26"/>
      <c r="AX2614" s="26"/>
      <c r="AY2614" s="26"/>
      <c r="AZ2614" s="26"/>
      <c r="BA2614" s="26"/>
      <c r="BB2614" s="26"/>
      <c r="BC2614" s="26"/>
      <c r="BD2614" s="26"/>
      <c r="BE2614" s="26"/>
      <c r="BF2614" s="26"/>
      <c r="BG2614" s="26"/>
      <c r="BH2614" s="26"/>
    </row>
    <row r="2615">
      <c r="A2615" s="18" t="str">
        <f t="shared" si="1"/>
        <v>The Americas_Suriname-The Americas_2001</v>
      </c>
      <c r="B2615" s="19" t="s">
        <v>258</v>
      </c>
      <c r="C2615" s="20" t="s">
        <v>297</v>
      </c>
      <c r="D2615" s="21" t="s">
        <v>71</v>
      </c>
      <c r="E2615" s="22">
        <v>7.63465571E8</v>
      </c>
      <c r="F2615" s="22">
        <f t="shared" si="2"/>
        <v>1613.028132</v>
      </c>
      <c r="G2615" s="23">
        <v>0.084</v>
      </c>
      <c r="H2615" s="23">
        <v>136.0</v>
      </c>
      <c r="I2615" s="23">
        <v>0.257</v>
      </c>
      <c r="J2615" s="24">
        <f t="shared" si="1507"/>
        <v>0</v>
      </c>
      <c r="K2615" s="24">
        <f t="shared" si="3"/>
        <v>0</v>
      </c>
      <c r="L2615" s="24">
        <f t="shared" si="1508"/>
        <v>0</v>
      </c>
      <c r="M2615" s="24">
        <f t="shared" si="5"/>
        <v>0</v>
      </c>
      <c r="N2615" s="24">
        <f>IFNA(VLOOKUP(A2615,'HUMAN RESOURCES processed'!$A$2:$M$2692,5,0))</f>
        <v>0.022</v>
      </c>
      <c r="O2615" s="24">
        <f>IFNA(VLOOKUP(A2615,'HUMAN RESOURCES processed'!$A$2:$M$2692,6,0))</f>
        <v>0.029</v>
      </c>
      <c r="P2615" s="24">
        <f>IFNA(VLOOKUP(A2615,'HUMAN RESOURCES processed'!$A$2:$M$2692,7,0))</f>
        <v>72</v>
      </c>
      <c r="Q2615" s="24">
        <f>IFNA(VLOOKUP(A2615,'HUMAN RESOURCES processed'!$A$2:$M$2692,8,0))</f>
        <v>65</v>
      </c>
      <c r="R2615" s="24">
        <f t="shared" si="6"/>
        <v>68.5</v>
      </c>
      <c r="S2615" s="24">
        <f>IFNA(VLOOKUP(A2615,'HUMAN RESOURCES processed'!$A$2:$M$2692,9,0))</f>
        <v>0.304</v>
      </c>
      <c r="T2615" s="24">
        <f>IFNA(VLOOKUP(A2615,'HUMAN RESOURCES processed'!$A$2:$M$2692,10,0))</f>
        <v>0.638</v>
      </c>
      <c r="U2615" s="24">
        <f>IFNA(VLOOKUP(A2615,'HUMAN RESOURCES processed'!$A$2:$M$2692,11,0))</f>
        <v>0.058</v>
      </c>
      <c r="V2615" s="24">
        <f>IFNA(VLOOKUP(A2615,'HUMAN RESOURCES processed'!$A$2:$M$2692,12,0))</f>
        <v>473312</v>
      </c>
      <c r="W2615" s="24">
        <f>IFNA(VLOOKUP(A2615,'HUMAN RESOURCES processed'!$A$2:$M$2692,13,0))</f>
        <v>0.665</v>
      </c>
      <c r="X2615" s="24">
        <f>IFNA(VLOOKUP(A2615,'TOURISM processed'!$A$2:$F$2692,5,0))</f>
        <v>26000000</v>
      </c>
      <c r="Y2615" s="24">
        <f>IFNA(VLOOKUP(A2615,'TOURISM processed'!$A$2:$F$2692,6,0))</f>
        <v>62000000</v>
      </c>
      <c r="Z2615" s="24">
        <f t="shared" si="7"/>
        <v>130.9918193</v>
      </c>
      <c r="AA2615" s="24">
        <f t="shared" si="1509"/>
        <v>0</v>
      </c>
      <c r="AB2615" s="24">
        <f t="shared" si="1510"/>
        <v>0</v>
      </c>
      <c r="AC2615" s="24">
        <f t="shared" si="1511"/>
        <v>0</v>
      </c>
      <c r="AD2615" s="24">
        <f t="shared" si="1512"/>
        <v>0</v>
      </c>
      <c r="AE2615" s="24">
        <f>IFNA(VLOOKUP(A2615,'BUSINESS processed'!A2615:J5305,9,0))</f>
        <v>0.031</v>
      </c>
      <c r="AF2615" s="27">
        <f>IFNA(VLOOKUP(A2615,'BUSINESS processed'!A2615:J5305,10,0))</f>
        <v>0.184</v>
      </c>
      <c r="AG2615" s="26"/>
      <c r="AH2615" s="26"/>
      <c r="AI2615" s="26"/>
      <c r="AJ2615" s="26"/>
      <c r="AK2615" s="26"/>
      <c r="AL2615" s="26"/>
      <c r="AM2615" s="26"/>
      <c r="AN2615" s="26"/>
      <c r="AO2615" s="26"/>
      <c r="AP2615" s="26"/>
      <c r="AQ2615" s="26"/>
      <c r="AR2615" s="26"/>
      <c r="AS2615" s="26"/>
      <c r="AT2615" s="26"/>
      <c r="AU2615" s="26"/>
      <c r="AV2615" s="26"/>
      <c r="AW2615" s="26"/>
      <c r="AX2615" s="26"/>
      <c r="AY2615" s="26"/>
      <c r="AZ2615" s="26"/>
      <c r="BA2615" s="26"/>
      <c r="BB2615" s="26"/>
      <c r="BC2615" s="26"/>
      <c r="BD2615" s="26"/>
      <c r="BE2615" s="26"/>
      <c r="BF2615" s="26"/>
      <c r="BG2615" s="26"/>
      <c r="BH2615" s="26"/>
    </row>
    <row r="2616">
      <c r="A2616" s="18" t="str">
        <f t="shared" si="1"/>
        <v>The Americas_Suriname-The Americas_2002</v>
      </c>
      <c r="B2616" s="19" t="s">
        <v>258</v>
      </c>
      <c r="C2616" s="20" t="s">
        <v>297</v>
      </c>
      <c r="D2616" s="21" t="s">
        <v>72</v>
      </c>
      <c r="E2616" s="22">
        <v>1.078402128E9</v>
      </c>
      <c r="F2616" s="22">
        <f t="shared" si="2"/>
        <v>2246.20782</v>
      </c>
      <c r="G2616" s="23">
        <v>0.071</v>
      </c>
      <c r="H2616" s="23">
        <v>161.0</v>
      </c>
      <c r="I2616" s="23">
        <v>0.222</v>
      </c>
      <c r="J2616" s="24">
        <f t="shared" si="1507"/>
        <v>0</v>
      </c>
      <c r="K2616" s="24">
        <f t="shared" si="3"/>
        <v>0</v>
      </c>
      <c r="L2616" s="24">
        <f>IFNA(VLOOKUP(A2616,'ENERGY processed'!$A$2:$H$2692,8,0),"")</f>
        <v>2384</v>
      </c>
      <c r="M2616" s="24">
        <f t="shared" si="5"/>
        <v>0.004965642503</v>
      </c>
      <c r="N2616" s="24">
        <f>IFNA(VLOOKUP(A2616,'HUMAN RESOURCES processed'!$A$2:$M$2692,5,0))</f>
        <v>0.022</v>
      </c>
      <c r="O2616" s="24">
        <f>IFNA(VLOOKUP(A2616,'HUMAN RESOURCES processed'!$A$2:$M$2692,6,0))</f>
        <v>0.029</v>
      </c>
      <c r="P2616" s="24">
        <f>IFNA(VLOOKUP(A2616,'HUMAN RESOURCES processed'!$A$2:$M$2692,7,0))</f>
        <v>72</v>
      </c>
      <c r="Q2616" s="24">
        <f>IFNA(VLOOKUP(A2616,'HUMAN RESOURCES processed'!$A$2:$M$2692,8,0))</f>
        <v>65</v>
      </c>
      <c r="R2616" s="24">
        <f t="shared" si="6"/>
        <v>68.5</v>
      </c>
      <c r="S2616" s="24">
        <f>IFNA(VLOOKUP(A2616,'HUMAN RESOURCES processed'!$A$2:$M$2692,9,0))</f>
        <v>0.303</v>
      </c>
      <c r="T2616" s="24">
        <f>IFNA(VLOOKUP(A2616,'HUMAN RESOURCES processed'!$A$2:$M$2692,10,0))</f>
        <v>0.639</v>
      </c>
      <c r="U2616" s="24">
        <f>IFNA(VLOOKUP(A2616,'HUMAN RESOURCES processed'!$A$2:$M$2692,11,0))</f>
        <v>0.059</v>
      </c>
      <c r="V2616" s="24">
        <f>IFNA(VLOOKUP(A2616,'HUMAN RESOURCES processed'!$A$2:$M$2692,12,0))</f>
        <v>480099</v>
      </c>
      <c r="W2616" s="24">
        <f>IFNA(VLOOKUP(A2616,'HUMAN RESOURCES processed'!$A$2:$M$2692,13,0))</f>
        <v>0.666</v>
      </c>
      <c r="X2616" s="24">
        <f>IFNA(VLOOKUP(A2616,'TOURISM processed'!$A$2:$F$2692,5,0))</f>
        <v>17000000</v>
      </c>
      <c r="Y2616" s="24">
        <f>IFNA(VLOOKUP(A2616,'TOURISM processed'!$A$2:$F$2692,6,0))</f>
        <v>54000000</v>
      </c>
      <c r="Z2616" s="24">
        <f t="shared" si="7"/>
        <v>112.4768017</v>
      </c>
      <c r="AA2616" s="24">
        <f t="shared" si="1509"/>
        <v>0</v>
      </c>
      <c r="AB2616" s="24">
        <f t="shared" si="1510"/>
        <v>0</v>
      </c>
      <c r="AC2616" s="24">
        <f t="shared" si="1511"/>
        <v>0</v>
      </c>
      <c r="AD2616" s="24">
        <f t="shared" si="1512"/>
        <v>0</v>
      </c>
      <c r="AE2616" s="24">
        <f>IFNA(VLOOKUP(A2616,'BUSINESS processed'!A2616:J5306,9,0))</f>
        <v>0.042</v>
      </c>
      <c r="AF2616" s="27">
        <f>IFNA(VLOOKUP(A2616,'BUSINESS processed'!A2616:J5306,10,0))</f>
        <v>0.226</v>
      </c>
      <c r="AG2616" s="26"/>
      <c r="AH2616" s="26"/>
      <c r="AI2616" s="26"/>
      <c r="AJ2616" s="26"/>
      <c r="AK2616" s="26"/>
      <c r="AL2616" s="26"/>
      <c r="AM2616" s="26"/>
      <c r="AN2616" s="26"/>
      <c r="AO2616" s="26"/>
      <c r="AP2616" s="26"/>
      <c r="AQ2616" s="26"/>
      <c r="AR2616" s="26"/>
      <c r="AS2616" s="26"/>
      <c r="AT2616" s="26"/>
      <c r="AU2616" s="26"/>
      <c r="AV2616" s="26"/>
      <c r="AW2616" s="26"/>
      <c r="AX2616" s="26"/>
      <c r="AY2616" s="26"/>
      <c r="AZ2616" s="26"/>
      <c r="BA2616" s="26"/>
      <c r="BB2616" s="26"/>
      <c r="BC2616" s="26"/>
      <c r="BD2616" s="26"/>
      <c r="BE2616" s="26"/>
      <c r="BF2616" s="26"/>
      <c r="BG2616" s="26"/>
      <c r="BH2616" s="26"/>
    </row>
    <row r="2617">
      <c r="A2617" s="18" t="str">
        <f t="shared" si="1"/>
        <v>The Americas_Suriname-The Americas_2003</v>
      </c>
      <c r="B2617" s="19" t="s">
        <v>258</v>
      </c>
      <c r="C2617" s="20" t="s">
        <v>297</v>
      </c>
      <c r="D2617" s="21" t="s">
        <v>74</v>
      </c>
      <c r="E2617" s="22">
        <v>1.271196078E9</v>
      </c>
      <c r="F2617" s="22">
        <f t="shared" si="2"/>
        <v>2610.971945</v>
      </c>
      <c r="G2617" s="23">
        <v>0.066</v>
      </c>
      <c r="H2617" s="23">
        <v>173.0</v>
      </c>
      <c r="I2617" s="23">
        <v>0.21</v>
      </c>
      <c r="J2617" s="24">
        <f t="shared" si="1507"/>
        <v>0</v>
      </c>
      <c r="K2617" s="24">
        <f t="shared" si="3"/>
        <v>0</v>
      </c>
      <c r="L2617" s="24">
        <f>IFNA(VLOOKUP(A2617,'ENERGY processed'!$A$2:$H$2692,8,0),"")</f>
        <v>2468</v>
      </c>
      <c r="M2617" s="24">
        <f t="shared" si="5"/>
        <v>0.005069146194</v>
      </c>
      <c r="N2617" s="24">
        <f>IFNA(VLOOKUP(A2617,'HUMAN RESOURCES processed'!$A$2:$M$2692,5,0))</f>
        <v>0.021</v>
      </c>
      <c r="O2617" s="24">
        <f>IFNA(VLOOKUP(A2617,'HUMAN RESOURCES processed'!$A$2:$M$2692,6,0))</f>
        <v>0.028</v>
      </c>
      <c r="P2617" s="24">
        <f>IFNA(VLOOKUP(A2617,'HUMAN RESOURCES processed'!$A$2:$M$2692,7,0))</f>
        <v>72</v>
      </c>
      <c r="Q2617" s="24">
        <f>IFNA(VLOOKUP(A2617,'HUMAN RESOURCES processed'!$A$2:$M$2692,8,0))</f>
        <v>65</v>
      </c>
      <c r="R2617" s="24">
        <f t="shared" si="6"/>
        <v>68.5</v>
      </c>
      <c r="S2617" s="24">
        <f>IFNA(VLOOKUP(A2617,'HUMAN RESOURCES processed'!$A$2:$M$2692,9,0))</f>
        <v>0.301</v>
      </c>
      <c r="T2617" s="24">
        <f>IFNA(VLOOKUP(A2617,'HUMAN RESOURCES processed'!$A$2:$M$2692,10,0))</f>
        <v>0.639</v>
      </c>
      <c r="U2617" s="24">
        <f>IFNA(VLOOKUP(A2617,'HUMAN RESOURCES processed'!$A$2:$M$2692,11,0))</f>
        <v>0.059</v>
      </c>
      <c r="V2617" s="24">
        <f>IFNA(VLOOKUP(A2617,'HUMAN RESOURCES processed'!$A$2:$M$2692,12,0))</f>
        <v>486867</v>
      </c>
      <c r="W2617" s="24">
        <f>IFNA(VLOOKUP(A2617,'HUMAN RESOURCES processed'!$A$2:$M$2692,13,0))</f>
        <v>0.667</v>
      </c>
      <c r="X2617" s="24">
        <f>IFNA(VLOOKUP(A2617,'TOURISM processed'!$A$2:$F$2692,5,0))</f>
        <v>18000000</v>
      </c>
      <c r="Y2617" s="24">
        <f>IFNA(VLOOKUP(A2617,'TOURISM processed'!$A$2:$F$2692,6,0))</f>
        <v>68000000</v>
      </c>
      <c r="Z2617" s="24">
        <f t="shared" si="7"/>
        <v>139.6685337</v>
      </c>
      <c r="AA2617" s="24">
        <f t="shared" si="1509"/>
        <v>0</v>
      </c>
      <c r="AB2617" s="24">
        <f t="shared" si="1510"/>
        <v>0</v>
      </c>
      <c r="AC2617" s="24">
        <f t="shared" si="1511"/>
        <v>0</v>
      </c>
      <c r="AD2617" s="24">
        <f t="shared" si="1512"/>
        <v>0</v>
      </c>
      <c r="AE2617" s="24">
        <f>IFNA(VLOOKUP(A2617,'BUSINESS processed'!A2617:J5307,9,0))</f>
        <v>0.047</v>
      </c>
      <c r="AF2617" s="27">
        <f>IFNA(VLOOKUP(A2617,'BUSINESS processed'!A2617:J5307,10,0))</f>
        <v>0.346</v>
      </c>
      <c r="AG2617" s="26"/>
      <c r="AH2617" s="26"/>
      <c r="AI2617" s="26"/>
      <c r="AJ2617" s="26"/>
      <c r="AK2617" s="26"/>
      <c r="AL2617" s="26"/>
      <c r="AM2617" s="26"/>
      <c r="AN2617" s="26"/>
      <c r="AO2617" s="26"/>
      <c r="AP2617" s="26"/>
      <c r="AQ2617" s="26"/>
      <c r="AR2617" s="26"/>
      <c r="AS2617" s="26"/>
      <c r="AT2617" s="26"/>
      <c r="AU2617" s="26"/>
      <c r="AV2617" s="26"/>
      <c r="AW2617" s="26"/>
      <c r="AX2617" s="26"/>
      <c r="AY2617" s="26"/>
      <c r="AZ2617" s="26"/>
      <c r="BA2617" s="26"/>
      <c r="BB2617" s="26"/>
      <c r="BC2617" s="26"/>
      <c r="BD2617" s="26"/>
      <c r="BE2617" s="26"/>
      <c r="BF2617" s="26"/>
      <c r="BG2617" s="26"/>
      <c r="BH2617" s="26"/>
    </row>
    <row r="2618">
      <c r="A2618" s="18" t="str">
        <f t="shared" si="1"/>
        <v>The Americas_Suriname-The Americas_2004</v>
      </c>
      <c r="B2618" s="19" t="s">
        <v>258</v>
      </c>
      <c r="C2618" s="20" t="s">
        <v>297</v>
      </c>
      <c r="D2618" s="21" t="s">
        <v>83</v>
      </c>
      <c r="E2618" s="22">
        <v>1.484092538E9</v>
      </c>
      <c r="F2618" s="22">
        <f t="shared" si="2"/>
        <v>3007.925792</v>
      </c>
      <c r="G2618" s="23">
        <v>0.069</v>
      </c>
      <c r="H2618" s="23">
        <v>207.0</v>
      </c>
      <c r="I2618" s="23">
        <v>0.204</v>
      </c>
      <c r="J2618" s="24">
        <f t="shared" si="1507"/>
        <v>0</v>
      </c>
      <c r="K2618" s="24">
        <f t="shared" si="3"/>
        <v>0</v>
      </c>
      <c r="L2618" s="24">
        <f>IF(AND(C2618=C2617,C2618&gt;C2617),C2617,0)</f>
        <v>0</v>
      </c>
      <c r="M2618" s="24">
        <f t="shared" si="5"/>
        <v>0</v>
      </c>
      <c r="N2618" s="24">
        <f>IFNA(VLOOKUP(A2618,'HUMAN RESOURCES processed'!$A$2:$M$2692,5,0))</f>
        <v>0.021</v>
      </c>
      <c r="O2618" s="24">
        <f>IFNA(VLOOKUP(A2618,'HUMAN RESOURCES processed'!$A$2:$M$2692,6,0))</f>
        <v>0.027</v>
      </c>
      <c r="P2618" s="24">
        <f>IFNA(VLOOKUP(A2618,'HUMAN RESOURCES processed'!$A$2:$M$2692,7,0))</f>
        <v>72</v>
      </c>
      <c r="Q2618" s="24">
        <f>IFNA(VLOOKUP(A2618,'HUMAN RESOURCES processed'!$A$2:$M$2692,8,0))</f>
        <v>65</v>
      </c>
      <c r="R2618" s="24">
        <f t="shared" si="6"/>
        <v>68.5</v>
      </c>
      <c r="S2618" s="24">
        <f>IFNA(VLOOKUP(A2618,'HUMAN RESOURCES processed'!$A$2:$M$2692,9,0))</f>
        <v>0.3</v>
      </c>
      <c r="T2618" s="24">
        <f>IFNA(VLOOKUP(A2618,'HUMAN RESOURCES processed'!$A$2:$M$2692,10,0))</f>
        <v>0.64</v>
      </c>
      <c r="U2618" s="24">
        <f>IFNA(VLOOKUP(A2618,'HUMAN RESOURCES processed'!$A$2:$M$2692,11,0))</f>
        <v>0.06</v>
      </c>
      <c r="V2618" s="24">
        <f>IFNA(VLOOKUP(A2618,'HUMAN RESOURCES processed'!$A$2:$M$2692,12,0))</f>
        <v>493394</v>
      </c>
      <c r="W2618" s="24">
        <f>IFNA(VLOOKUP(A2618,'HUMAN RESOURCES processed'!$A$2:$M$2692,13,0))</f>
        <v>0.667</v>
      </c>
      <c r="X2618" s="24">
        <f>IFNA(VLOOKUP(A2618,'TOURISM processed'!$A$2:$F$2692,5,0))</f>
        <v>52000000</v>
      </c>
      <c r="Y2618" s="24">
        <f>IFNA(VLOOKUP(A2618,'TOURISM processed'!$A$2:$F$2692,6,0))</f>
        <v>85000000</v>
      </c>
      <c r="Z2618" s="24">
        <f t="shared" si="7"/>
        <v>172.276112</v>
      </c>
      <c r="AA2618" s="24">
        <f t="shared" si="1509"/>
        <v>0</v>
      </c>
      <c r="AB2618" s="24">
        <f t="shared" si="1510"/>
        <v>0</v>
      </c>
      <c r="AC2618" s="24">
        <f t="shared" si="1511"/>
        <v>0</v>
      </c>
      <c r="AD2618" s="24">
        <f t="shared" si="1512"/>
        <v>0</v>
      </c>
      <c r="AE2618" s="24">
        <f>IFNA(VLOOKUP(A2618,'BUSINESS processed'!A2618:J5308,9,0))</f>
        <v>0.061</v>
      </c>
      <c r="AF2618" s="27">
        <f>IFNA(VLOOKUP(A2618,'BUSINESS processed'!A2618:J5308,10,0))</f>
        <v>0.431</v>
      </c>
      <c r="AG2618" s="26"/>
      <c r="AH2618" s="26"/>
      <c r="AI2618" s="26"/>
      <c r="AJ2618" s="26"/>
      <c r="AK2618" s="26"/>
      <c r="AL2618" s="26"/>
      <c r="AM2618" s="26"/>
      <c r="AN2618" s="26"/>
      <c r="AO2618" s="26"/>
      <c r="AP2618" s="26"/>
      <c r="AQ2618" s="26"/>
      <c r="AR2618" s="26"/>
      <c r="AS2618" s="26"/>
      <c r="AT2618" s="26"/>
      <c r="AU2618" s="26"/>
      <c r="AV2618" s="26"/>
      <c r="AW2618" s="26"/>
      <c r="AX2618" s="26"/>
      <c r="AY2618" s="26"/>
      <c r="AZ2618" s="26"/>
      <c r="BA2618" s="26"/>
      <c r="BB2618" s="26"/>
      <c r="BC2618" s="26"/>
      <c r="BD2618" s="26"/>
      <c r="BE2618" s="26"/>
      <c r="BF2618" s="26"/>
      <c r="BG2618" s="26"/>
      <c r="BH2618" s="26"/>
    </row>
    <row r="2619">
      <c r="A2619" s="18" t="str">
        <f t="shared" si="1"/>
        <v>The Americas_Suriname-The Americas_2005</v>
      </c>
      <c r="B2619" s="19" t="s">
        <v>258</v>
      </c>
      <c r="C2619" s="20" t="s">
        <v>297</v>
      </c>
      <c r="D2619" s="21" t="s">
        <v>84</v>
      </c>
      <c r="E2619" s="22">
        <v>1.793557833E9</v>
      </c>
      <c r="F2619" s="22">
        <f t="shared" si="2"/>
        <v>3590.541042</v>
      </c>
      <c r="G2619" s="23">
        <v>0.068</v>
      </c>
      <c r="H2619" s="23">
        <v>243.0</v>
      </c>
      <c r="I2619" s="23">
        <v>0.174</v>
      </c>
      <c r="J2619" s="24">
        <f t="shared" si="1507"/>
        <v>0</v>
      </c>
      <c r="K2619" s="24">
        <f t="shared" si="3"/>
        <v>0</v>
      </c>
      <c r="L2619" s="24">
        <f>IFNA(VLOOKUP(A2619,'ENERGY processed'!$A$2:$H$2692,8,0),"")</f>
        <v>2442</v>
      </c>
      <c r="M2619" s="24">
        <f t="shared" si="5"/>
        <v>0.004888663785</v>
      </c>
      <c r="N2619" s="24">
        <f>IFNA(VLOOKUP(A2619,'HUMAN RESOURCES processed'!$A$2:$M$2692,5,0))</f>
        <v>0.02</v>
      </c>
      <c r="O2619" s="24">
        <f>IFNA(VLOOKUP(A2619,'HUMAN RESOURCES processed'!$A$2:$M$2692,6,0))</f>
        <v>0.026</v>
      </c>
      <c r="P2619" s="24">
        <f>IFNA(VLOOKUP(A2619,'HUMAN RESOURCES processed'!$A$2:$M$2692,7,0))</f>
        <v>72</v>
      </c>
      <c r="Q2619" s="24">
        <f>IFNA(VLOOKUP(A2619,'HUMAN RESOURCES processed'!$A$2:$M$2692,8,0))</f>
        <v>66</v>
      </c>
      <c r="R2619" s="24">
        <f t="shared" si="6"/>
        <v>69</v>
      </c>
      <c r="S2619" s="24">
        <f>IFNA(VLOOKUP(A2619,'HUMAN RESOURCES processed'!$A$2:$M$2692,9,0))</f>
        <v>0.299</v>
      </c>
      <c r="T2619" s="24">
        <f>IFNA(VLOOKUP(A2619,'HUMAN RESOURCES processed'!$A$2:$M$2692,10,0))</f>
        <v>0.64</v>
      </c>
      <c r="U2619" s="24">
        <f>IFNA(VLOOKUP(A2619,'HUMAN RESOURCES processed'!$A$2:$M$2692,11,0))</f>
        <v>0.061</v>
      </c>
      <c r="V2619" s="24">
        <f>IFNA(VLOOKUP(A2619,'HUMAN RESOURCES processed'!$A$2:$M$2692,12,0))</f>
        <v>499523</v>
      </c>
      <c r="W2619" s="24">
        <f>IFNA(VLOOKUP(A2619,'HUMAN RESOURCES processed'!$A$2:$M$2692,13,0))</f>
        <v>0.667</v>
      </c>
      <c r="X2619" s="24">
        <f>IFNA(VLOOKUP(A2619,'TOURISM processed'!$A$2:$F$2692,5,0))</f>
        <v>96000000</v>
      </c>
      <c r="Y2619" s="24">
        <f>IFNA(VLOOKUP(A2619,'TOURISM processed'!$A$2:$F$2692,6,0))</f>
        <v>94000000</v>
      </c>
      <c r="Z2619" s="24">
        <f t="shared" si="7"/>
        <v>188.1795233</v>
      </c>
      <c r="AA2619" s="24">
        <f>IFNA(VLOOKUP(A2619,'BUSINESS processed'!A2619:J5309,5,0))</f>
        <v>0.279</v>
      </c>
      <c r="AB2619" s="24">
        <f>IFNA(VLOOKUP(A2619,'BUSINESS processed'!A2619:J5309,6,0))</f>
        <v>694</v>
      </c>
      <c r="AC2619" s="24">
        <f t="shared" si="1511"/>
        <v>0</v>
      </c>
      <c r="AD2619" s="24">
        <f>IFNA(VLOOKUP(A2619,'BUSINESS processed'!A2619:J5309,8,0))</f>
        <v>199</v>
      </c>
      <c r="AE2619" s="24">
        <f>IFNA(VLOOKUP(A2619,'BUSINESS processed'!A2619:J5309,9,0))</f>
        <v>0.064</v>
      </c>
      <c r="AF2619" s="27">
        <f>IFNA(VLOOKUP(A2619,'BUSINESS processed'!A2619:J5309,10,0))</f>
        <v>0.466</v>
      </c>
      <c r="AG2619" s="26"/>
      <c r="AH2619" s="26"/>
      <c r="AI2619" s="26"/>
      <c r="AJ2619" s="26"/>
      <c r="AK2619" s="26"/>
      <c r="AL2619" s="26"/>
      <c r="AM2619" s="26"/>
      <c r="AN2619" s="26"/>
      <c r="AO2619" s="26"/>
      <c r="AP2619" s="26"/>
      <c r="AQ2619" s="26"/>
      <c r="AR2619" s="26"/>
      <c r="AS2619" s="26"/>
      <c r="AT2619" s="26"/>
      <c r="AU2619" s="26"/>
      <c r="AV2619" s="26"/>
      <c r="AW2619" s="26"/>
      <c r="AX2619" s="26"/>
      <c r="AY2619" s="26"/>
      <c r="AZ2619" s="26"/>
      <c r="BA2619" s="26"/>
      <c r="BB2619" s="26"/>
      <c r="BC2619" s="26"/>
      <c r="BD2619" s="26"/>
      <c r="BE2619" s="26"/>
      <c r="BF2619" s="26"/>
      <c r="BG2619" s="26"/>
      <c r="BH2619" s="26"/>
    </row>
    <row r="2620">
      <c r="A2620" s="18" t="str">
        <f t="shared" si="1"/>
        <v>The Americas_Suriname-The Americas_2006</v>
      </c>
      <c r="B2620" s="19" t="s">
        <v>258</v>
      </c>
      <c r="C2620" s="20" t="s">
        <v>297</v>
      </c>
      <c r="D2620" s="21" t="s">
        <v>85</v>
      </c>
      <c r="E2620" s="22">
        <v>2.626093294E9</v>
      </c>
      <c r="F2620" s="22">
        <f t="shared" si="2"/>
        <v>5198.27013</v>
      </c>
      <c r="G2620" s="23">
        <v>0.062</v>
      </c>
      <c r="H2620" s="23">
        <v>323.0</v>
      </c>
      <c r="I2620" s="23">
        <v>0.156</v>
      </c>
      <c r="J2620" s="24">
        <f t="shared" si="1507"/>
        <v>0</v>
      </c>
      <c r="K2620" s="24">
        <f t="shared" si="3"/>
        <v>0</v>
      </c>
      <c r="L2620" s="24">
        <f>IF(AND(C2620=C2619,C2620&gt;C2619),C2619,0)</f>
        <v>0</v>
      </c>
      <c r="M2620" s="24">
        <f t="shared" si="5"/>
        <v>0</v>
      </c>
      <c r="N2620" s="24">
        <f>IFNA(VLOOKUP(A2620,'HUMAN RESOURCES processed'!$A$2:$M$2692,5,0))</f>
        <v>0.02</v>
      </c>
      <c r="O2620" s="24">
        <f>IFNA(VLOOKUP(A2620,'HUMAN RESOURCES processed'!$A$2:$M$2692,6,0))</f>
        <v>0.025</v>
      </c>
      <c r="P2620" s="24">
        <f>IFNA(VLOOKUP(A2620,'HUMAN RESOURCES processed'!$A$2:$M$2692,7,0))</f>
        <v>73</v>
      </c>
      <c r="Q2620" s="24">
        <f>IFNA(VLOOKUP(A2620,'HUMAN RESOURCES processed'!$A$2:$M$2692,8,0))</f>
        <v>66</v>
      </c>
      <c r="R2620" s="24">
        <f t="shared" si="6"/>
        <v>69.5</v>
      </c>
      <c r="S2620" s="24">
        <f>IFNA(VLOOKUP(A2620,'HUMAN RESOURCES processed'!$A$2:$M$2692,9,0))</f>
        <v>0.297</v>
      </c>
      <c r="T2620" s="24">
        <f>IFNA(VLOOKUP(A2620,'HUMAN RESOURCES processed'!$A$2:$M$2692,10,0))</f>
        <v>0.641</v>
      </c>
      <c r="U2620" s="24">
        <f>IFNA(VLOOKUP(A2620,'HUMAN RESOURCES processed'!$A$2:$M$2692,11,0))</f>
        <v>0.062</v>
      </c>
      <c r="V2620" s="24">
        <f>IFNA(VLOOKUP(A2620,'HUMAN RESOURCES processed'!$A$2:$M$2692,12,0))</f>
        <v>505186</v>
      </c>
      <c r="W2620" s="24">
        <f>IFNA(VLOOKUP(A2620,'HUMAN RESOURCES processed'!$A$2:$M$2692,13,0))</f>
        <v>0.666</v>
      </c>
      <c r="X2620" s="24">
        <f>IFNA(VLOOKUP(A2620,'TOURISM processed'!$A$2:$F$2692,5,0))</f>
        <v>109000000</v>
      </c>
      <c r="Y2620" s="24">
        <f>IFNA(VLOOKUP(A2620,'TOURISM processed'!$A$2:$F$2692,6,0))</f>
        <v>33000000</v>
      </c>
      <c r="Z2620" s="24">
        <f t="shared" si="7"/>
        <v>65.32247529</v>
      </c>
      <c r="AA2620" s="24">
        <f>IFNA(VLOOKUP(A2620,'BUSINESS processed'!A2620:J5310,5,0))</f>
        <v>0.279</v>
      </c>
      <c r="AB2620" s="24">
        <f>IFNA(VLOOKUP(A2620,'BUSINESS processed'!A2620:J5310,6,0))</f>
        <v>694</v>
      </c>
      <c r="AC2620" s="24">
        <f t="shared" si="1511"/>
        <v>0</v>
      </c>
      <c r="AD2620" s="24">
        <f>IFNA(VLOOKUP(A2620,'BUSINESS processed'!A2620:J5310,8,0))</f>
        <v>199</v>
      </c>
      <c r="AE2620" s="24">
        <f>IFNA(VLOOKUP(A2620,'BUSINESS processed'!A2620:J5310,9,0))</f>
        <v>0.095</v>
      </c>
      <c r="AF2620" s="27">
        <f>IFNA(VLOOKUP(A2620,'BUSINESS processed'!A2620:J5310,10,0))</f>
        <v>0.633</v>
      </c>
      <c r="AG2620" s="26"/>
      <c r="AH2620" s="26"/>
      <c r="AI2620" s="26"/>
      <c r="AJ2620" s="26"/>
      <c r="AK2620" s="26"/>
      <c r="AL2620" s="26"/>
      <c r="AM2620" s="26"/>
      <c r="AN2620" s="26"/>
      <c r="AO2620" s="26"/>
      <c r="AP2620" s="26"/>
      <c r="AQ2620" s="26"/>
      <c r="AR2620" s="26"/>
      <c r="AS2620" s="26"/>
      <c r="AT2620" s="26"/>
      <c r="AU2620" s="26"/>
      <c r="AV2620" s="26"/>
      <c r="AW2620" s="26"/>
      <c r="AX2620" s="26"/>
      <c r="AY2620" s="26"/>
      <c r="AZ2620" s="26"/>
      <c r="BA2620" s="26"/>
      <c r="BB2620" s="26"/>
      <c r="BC2620" s="26"/>
      <c r="BD2620" s="26"/>
      <c r="BE2620" s="26"/>
      <c r="BF2620" s="26"/>
      <c r="BG2620" s="26"/>
      <c r="BH2620" s="26"/>
    </row>
    <row r="2621">
      <c r="A2621" s="18" t="str">
        <f t="shared" si="1"/>
        <v>The Americas_Suriname-The Americas_2007</v>
      </c>
      <c r="B2621" s="19" t="s">
        <v>258</v>
      </c>
      <c r="C2621" s="20" t="s">
        <v>297</v>
      </c>
      <c r="D2621" s="21" t="s">
        <v>86</v>
      </c>
      <c r="E2621" s="22">
        <v>2.936612022E9</v>
      </c>
      <c r="F2621" s="22">
        <f t="shared" si="2"/>
        <v>5753.178227</v>
      </c>
      <c r="G2621" s="23">
        <v>0.059</v>
      </c>
      <c r="H2621" s="23">
        <v>341.0</v>
      </c>
      <c r="I2621" s="23">
        <v>0.138</v>
      </c>
      <c r="J2621" s="24">
        <f>IFNA(VLOOKUP(A2621,'ENERGY processed'!$A$2:$H$2692,7,0),"")</f>
        <v>664</v>
      </c>
      <c r="K2621" s="24">
        <f t="shared" si="3"/>
        <v>0.001300856332</v>
      </c>
      <c r="L2621" s="24">
        <f>IFNA(VLOOKUP(A2621,'ENERGY processed'!$A$2:$H$2692,8,0),"")</f>
        <v>2279</v>
      </c>
      <c r="M2621" s="24">
        <f t="shared" si="5"/>
        <v>0.004464836717</v>
      </c>
      <c r="N2621" s="24">
        <f>IFNA(VLOOKUP(A2621,'HUMAN RESOURCES processed'!$A$2:$M$2692,5,0))</f>
        <v>0.019</v>
      </c>
      <c r="O2621" s="24">
        <f>IFNA(VLOOKUP(A2621,'HUMAN RESOURCES processed'!$A$2:$M$2692,6,0))</f>
        <v>0.024</v>
      </c>
      <c r="P2621" s="24">
        <f>IFNA(VLOOKUP(A2621,'HUMAN RESOURCES processed'!$A$2:$M$2692,7,0))</f>
        <v>73</v>
      </c>
      <c r="Q2621" s="24">
        <f>IFNA(VLOOKUP(A2621,'HUMAN RESOURCES processed'!$A$2:$M$2692,8,0))</f>
        <v>66</v>
      </c>
      <c r="R2621" s="24">
        <f t="shared" si="6"/>
        <v>69.5</v>
      </c>
      <c r="S2621" s="24">
        <f>IFNA(VLOOKUP(A2621,'HUMAN RESOURCES processed'!$A$2:$M$2692,9,0))</f>
        <v>0.295</v>
      </c>
      <c r="T2621" s="24">
        <f>IFNA(VLOOKUP(A2621,'HUMAN RESOURCES processed'!$A$2:$M$2692,10,0))</f>
        <v>0.643</v>
      </c>
      <c r="U2621" s="24">
        <f>IFNA(VLOOKUP(A2621,'HUMAN RESOURCES processed'!$A$2:$M$2692,11,0))</f>
        <v>0.062</v>
      </c>
      <c r="V2621" s="24">
        <f>IFNA(VLOOKUP(A2621,'HUMAN RESOURCES processed'!$A$2:$M$2692,12,0))</f>
        <v>510433</v>
      </c>
      <c r="W2621" s="24">
        <f>IFNA(VLOOKUP(A2621,'HUMAN RESOURCES processed'!$A$2:$M$2692,13,0))</f>
        <v>0.665</v>
      </c>
      <c r="X2621" s="24">
        <f>IFNA(VLOOKUP(A2621,'TOURISM processed'!$A$2:$F$2692,5,0))</f>
        <v>73000000</v>
      </c>
      <c r="Y2621" s="24">
        <f>IFNA(VLOOKUP(A2621,'TOURISM processed'!$A$2:$F$2692,6,0))</f>
        <v>28000000</v>
      </c>
      <c r="Z2621" s="24">
        <f t="shared" si="7"/>
        <v>54.85538748</v>
      </c>
      <c r="AA2621" s="24">
        <f>IFNA(VLOOKUP(A2621,'BUSINESS processed'!A2621:J5311,5,0))</f>
        <v>0.279</v>
      </c>
      <c r="AB2621" s="24">
        <f>IFNA(VLOOKUP(A2621,'BUSINESS processed'!A2621:J5311,6,0))</f>
        <v>694</v>
      </c>
      <c r="AC2621" s="24">
        <f t="shared" si="1511"/>
        <v>0</v>
      </c>
      <c r="AD2621" s="24">
        <f>IFNA(VLOOKUP(A2621,'BUSINESS processed'!A2621:J5311,8,0))</f>
        <v>199</v>
      </c>
      <c r="AE2621" s="24">
        <f>IFNA(VLOOKUP(A2621,'BUSINESS processed'!A2621:J5311,9,0))</f>
        <v>0.141</v>
      </c>
      <c r="AF2621" s="27">
        <f>IFNA(VLOOKUP(A2621,'BUSINESS processed'!A2621:J5311,10,0))</f>
        <v>0.744</v>
      </c>
      <c r="AG2621" s="26"/>
      <c r="AH2621" s="26"/>
      <c r="AI2621" s="26"/>
      <c r="AJ2621" s="26"/>
      <c r="AK2621" s="26"/>
      <c r="AL2621" s="26"/>
      <c r="AM2621" s="26"/>
      <c r="AN2621" s="26"/>
      <c r="AO2621" s="26"/>
      <c r="AP2621" s="26"/>
      <c r="AQ2621" s="26"/>
      <c r="AR2621" s="26"/>
      <c r="AS2621" s="26"/>
      <c r="AT2621" s="26"/>
      <c r="AU2621" s="26"/>
      <c r="AV2621" s="26"/>
      <c r="AW2621" s="26"/>
      <c r="AX2621" s="26"/>
      <c r="AY2621" s="26"/>
      <c r="AZ2621" s="26"/>
      <c r="BA2621" s="26"/>
      <c r="BB2621" s="26"/>
      <c r="BC2621" s="26"/>
      <c r="BD2621" s="26"/>
      <c r="BE2621" s="26"/>
      <c r="BF2621" s="26"/>
      <c r="BG2621" s="26"/>
      <c r="BH2621" s="26"/>
    </row>
    <row r="2622">
      <c r="A2622" s="18" t="str">
        <f t="shared" si="1"/>
        <v>The Americas_Suriname-The Americas_2008</v>
      </c>
      <c r="B2622" s="19" t="s">
        <v>258</v>
      </c>
      <c r="C2622" s="20" t="s">
        <v>297</v>
      </c>
      <c r="D2622" s="21" t="s">
        <v>87</v>
      </c>
      <c r="E2622" s="22">
        <v>3.532969035E9</v>
      </c>
      <c r="F2622" s="22">
        <f t="shared" si="2"/>
        <v>6855.182344</v>
      </c>
      <c r="G2622" s="23">
        <v>0.059</v>
      </c>
      <c r="H2622" s="23">
        <v>406.0</v>
      </c>
      <c r="I2622" s="23">
        <v>0.122</v>
      </c>
      <c r="J2622" s="24">
        <f>IF(AND( C2622=C2621,D2622&gt;D2621),J2621,"")</f>
        <v>664</v>
      </c>
      <c r="K2622" s="24">
        <f t="shared" si="3"/>
        <v>0.001288389746</v>
      </c>
      <c r="L2622" s="24">
        <f>IF(AND(C2622=C2621,C2622&gt;C2621),C2621,0)</f>
        <v>0</v>
      </c>
      <c r="M2622" s="24">
        <f t="shared" si="5"/>
        <v>0</v>
      </c>
      <c r="N2622" s="24">
        <f>IFNA(VLOOKUP(A2622,'HUMAN RESOURCES processed'!$A$2:$M$2692,5,0))</f>
        <v>0.019</v>
      </c>
      <c r="O2622" s="24">
        <f>IFNA(VLOOKUP(A2622,'HUMAN RESOURCES processed'!$A$2:$M$2692,6,0))</f>
        <v>0.024</v>
      </c>
      <c r="P2622" s="24">
        <f>IFNA(VLOOKUP(A2622,'HUMAN RESOURCES processed'!$A$2:$M$2692,7,0))</f>
        <v>73</v>
      </c>
      <c r="Q2622" s="24">
        <f>IFNA(VLOOKUP(A2622,'HUMAN RESOURCES processed'!$A$2:$M$2692,8,0))</f>
        <v>67</v>
      </c>
      <c r="R2622" s="24">
        <f t="shared" si="6"/>
        <v>70</v>
      </c>
      <c r="S2622" s="24">
        <f>IFNA(VLOOKUP(A2622,'HUMAN RESOURCES processed'!$A$2:$M$2692,9,0))</f>
        <v>0.293</v>
      </c>
      <c r="T2622" s="24">
        <f>IFNA(VLOOKUP(A2622,'HUMAN RESOURCES processed'!$A$2:$M$2692,10,0))</f>
        <v>0.644</v>
      </c>
      <c r="U2622" s="24">
        <f>IFNA(VLOOKUP(A2622,'HUMAN RESOURCES processed'!$A$2:$M$2692,11,0))</f>
        <v>0.063</v>
      </c>
      <c r="V2622" s="24">
        <f>IFNA(VLOOKUP(A2622,'HUMAN RESOURCES processed'!$A$2:$M$2692,12,0))</f>
        <v>515372</v>
      </c>
      <c r="W2622" s="24">
        <f>IFNA(VLOOKUP(A2622,'HUMAN RESOURCES processed'!$A$2:$M$2692,13,0))</f>
        <v>0.665</v>
      </c>
      <c r="X2622" s="24">
        <f>IFNA(VLOOKUP(A2622,'TOURISM processed'!$A$2:$F$2692,5,0))</f>
        <v>83000000</v>
      </c>
      <c r="Y2622" s="24">
        <f>IFNA(VLOOKUP(A2622,'TOURISM processed'!$A$2:$F$2692,6,0))</f>
        <v>35000000</v>
      </c>
      <c r="Z2622" s="24">
        <f t="shared" si="7"/>
        <v>67.91211009</v>
      </c>
      <c r="AA2622" s="24">
        <f>IFNA(VLOOKUP(A2622,'BUSINESS processed'!A2622:J5312,5,0))</f>
        <v>0.279</v>
      </c>
      <c r="AB2622" s="24">
        <f>IFNA(VLOOKUP(A2622,'BUSINESS processed'!A2622:J5312,6,0))</f>
        <v>694</v>
      </c>
      <c r="AC2622" s="24">
        <f t="shared" si="1511"/>
        <v>0</v>
      </c>
      <c r="AD2622" s="24">
        <f>IFNA(VLOOKUP(A2622,'BUSINESS processed'!A2622:J5312,8,0))</f>
        <v>199</v>
      </c>
      <c r="AE2622" s="24">
        <f>IFNA(VLOOKUP(A2622,'BUSINESS processed'!A2622:J5312,9,0))</f>
        <v>0.211</v>
      </c>
      <c r="AF2622" s="27">
        <f>IFNA(VLOOKUP(A2622,'BUSINESS processed'!A2622:J5312,10,0))</f>
        <v>1.275</v>
      </c>
      <c r="AG2622" s="26"/>
      <c r="AH2622" s="26"/>
      <c r="AI2622" s="26"/>
      <c r="AJ2622" s="26"/>
      <c r="AK2622" s="26"/>
      <c r="AL2622" s="26"/>
      <c r="AM2622" s="26"/>
      <c r="AN2622" s="26"/>
      <c r="AO2622" s="26"/>
      <c r="AP2622" s="26"/>
      <c r="AQ2622" s="26"/>
      <c r="AR2622" s="26"/>
      <c r="AS2622" s="26"/>
      <c r="AT2622" s="26"/>
      <c r="AU2622" s="26"/>
      <c r="AV2622" s="26"/>
      <c r="AW2622" s="26"/>
      <c r="AX2622" s="26"/>
      <c r="AY2622" s="26"/>
      <c r="AZ2622" s="26"/>
      <c r="BA2622" s="26"/>
      <c r="BB2622" s="26"/>
      <c r="BC2622" s="26"/>
      <c r="BD2622" s="26"/>
      <c r="BE2622" s="26"/>
      <c r="BF2622" s="26"/>
      <c r="BG2622" s="26"/>
      <c r="BH2622" s="26"/>
    </row>
    <row r="2623">
      <c r="A2623" s="18" t="str">
        <f t="shared" si="1"/>
        <v>The Americas_Suriname-The Americas_2009</v>
      </c>
      <c r="B2623" s="19" t="s">
        <v>258</v>
      </c>
      <c r="C2623" s="20" t="s">
        <v>297</v>
      </c>
      <c r="D2623" s="21" t="s">
        <v>88</v>
      </c>
      <c r="E2623" s="22">
        <v>3.875409836E9</v>
      </c>
      <c r="F2623" s="22">
        <f t="shared" si="2"/>
        <v>7450.232588</v>
      </c>
      <c r="G2623" s="23">
        <v>0.061</v>
      </c>
      <c r="H2623" s="23">
        <v>457.0</v>
      </c>
      <c r="I2623" s="23">
        <v>0.117</v>
      </c>
      <c r="J2623" s="24">
        <f>IFNA(VLOOKUP(A2623,'ENERGY processed'!$A$2:$H$2692,7,0),"")</f>
        <v>714</v>
      </c>
      <c r="K2623" s="24">
        <f t="shared" si="3"/>
        <v>0.001372620263</v>
      </c>
      <c r="L2623" s="24">
        <f>IFNA(VLOOKUP(A2623,'ENERGY processed'!$A$2:$H$2692,8,0),"")</f>
        <v>2347</v>
      </c>
      <c r="M2623" s="24">
        <f t="shared" si="5"/>
        <v>0.004511960444</v>
      </c>
      <c r="N2623" s="24">
        <f>IFNA(VLOOKUP(A2623,'HUMAN RESOURCES processed'!$A$2:$M$2692,5,0))</f>
        <v>0.019</v>
      </c>
      <c r="O2623" s="24">
        <f>IFNA(VLOOKUP(A2623,'HUMAN RESOURCES processed'!$A$2:$M$2692,6,0))</f>
        <v>0.023</v>
      </c>
      <c r="P2623" s="24">
        <f>IFNA(VLOOKUP(A2623,'HUMAN RESOURCES processed'!$A$2:$M$2692,7,0))</f>
        <v>73</v>
      </c>
      <c r="Q2623" s="24">
        <f>IFNA(VLOOKUP(A2623,'HUMAN RESOURCES processed'!$A$2:$M$2692,8,0))</f>
        <v>67</v>
      </c>
      <c r="R2623" s="24">
        <f t="shared" si="6"/>
        <v>70</v>
      </c>
      <c r="S2623" s="24">
        <f>IFNA(VLOOKUP(A2623,'HUMAN RESOURCES processed'!$A$2:$M$2692,9,0))</f>
        <v>0.29</v>
      </c>
      <c r="T2623" s="24">
        <f>IFNA(VLOOKUP(A2623,'HUMAN RESOURCES processed'!$A$2:$M$2692,10,0))</f>
        <v>0.647</v>
      </c>
      <c r="U2623" s="24">
        <f>IFNA(VLOOKUP(A2623,'HUMAN RESOURCES processed'!$A$2:$M$2692,11,0))</f>
        <v>0.064</v>
      </c>
      <c r="V2623" s="24">
        <f>IFNA(VLOOKUP(A2623,'HUMAN RESOURCES processed'!$A$2:$M$2692,12,0))</f>
        <v>520173</v>
      </c>
      <c r="W2623" s="24">
        <f>IFNA(VLOOKUP(A2623,'HUMAN RESOURCES processed'!$A$2:$M$2692,13,0))</f>
        <v>0.664</v>
      </c>
      <c r="X2623" s="24">
        <f>IFNA(VLOOKUP(A2623,'TOURISM processed'!$A$2:$F$2692,5,0))</f>
        <v>70000000</v>
      </c>
      <c r="Y2623" s="24">
        <f>IFNA(VLOOKUP(A2623,'TOURISM processed'!$A$2:$F$2692,6,0))</f>
        <v>35000000</v>
      </c>
      <c r="Z2623" s="24">
        <f t="shared" si="7"/>
        <v>67.285307</v>
      </c>
      <c r="AA2623" s="24">
        <f>IFNA(VLOOKUP(A2623,'BUSINESS processed'!A2623:J5313,5,0))</f>
        <v>0.279</v>
      </c>
      <c r="AB2623" s="24">
        <f>IFNA(VLOOKUP(A2623,'BUSINESS processed'!A2623:J5313,6,0))</f>
        <v>694</v>
      </c>
      <c r="AC2623" s="24">
        <f t="shared" si="1511"/>
        <v>0</v>
      </c>
      <c r="AD2623" s="24">
        <f>IFNA(VLOOKUP(A2623,'BUSINESS processed'!A2623:J5313,8,0))</f>
        <v>199</v>
      </c>
      <c r="AE2623" s="24">
        <f>IFNA(VLOOKUP(A2623,'BUSINESS processed'!A2623:J5313,9,0))</f>
        <v>0.314</v>
      </c>
      <c r="AF2623" s="27">
        <f>IFNA(VLOOKUP(A2623,'BUSINESS processed'!A2623:J5313,10,0))</f>
        <v>1.469</v>
      </c>
      <c r="AG2623" s="26"/>
      <c r="AH2623" s="26"/>
      <c r="AI2623" s="26"/>
      <c r="AJ2623" s="26"/>
      <c r="AK2623" s="26"/>
      <c r="AL2623" s="26"/>
      <c r="AM2623" s="26"/>
      <c r="AN2623" s="26"/>
      <c r="AO2623" s="26"/>
      <c r="AP2623" s="26"/>
      <c r="AQ2623" s="26"/>
      <c r="AR2623" s="26"/>
      <c r="AS2623" s="26"/>
      <c r="AT2623" s="26"/>
      <c r="AU2623" s="26"/>
      <c r="AV2623" s="26"/>
      <c r="AW2623" s="26"/>
      <c r="AX2623" s="26"/>
      <c r="AY2623" s="26"/>
      <c r="AZ2623" s="26"/>
      <c r="BA2623" s="26"/>
      <c r="BB2623" s="26"/>
      <c r="BC2623" s="26"/>
      <c r="BD2623" s="26"/>
      <c r="BE2623" s="26"/>
      <c r="BF2623" s="26"/>
      <c r="BG2623" s="26"/>
      <c r="BH2623" s="26"/>
    </row>
    <row r="2624">
      <c r="A2624" s="18" t="str">
        <f t="shared" si="1"/>
        <v>The Americas_Suriname-The Americas_2010</v>
      </c>
      <c r="B2624" s="19" t="s">
        <v>258</v>
      </c>
      <c r="C2624" s="20" t="s">
        <v>297</v>
      </c>
      <c r="D2624" s="21" t="s">
        <v>89</v>
      </c>
      <c r="E2624" s="22">
        <v>4.368033802E9</v>
      </c>
      <c r="F2624" s="22">
        <f t="shared" si="2"/>
        <v>8320.698343</v>
      </c>
      <c r="G2624" s="23">
        <v>0.058</v>
      </c>
      <c r="H2624" s="23">
        <v>483.0</v>
      </c>
      <c r="I2624" s="23">
        <v>0.116</v>
      </c>
      <c r="J2624" s="24">
        <f>IFNA(VLOOKUP(A2624,'ENERGY processed'!$A$2:$H$2692,7,0),"")</f>
        <v>696</v>
      </c>
      <c r="K2624" s="24">
        <f t="shared" si="3"/>
        <v>0.0013258153</v>
      </c>
      <c r="L2624" s="24">
        <f>IFNA(VLOOKUP(A2624,'ENERGY processed'!$A$2:$H$2692,8,0),"")</f>
        <v>2380</v>
      </c>
      <c r="M2624" s="24">
        <f t="shared" si="5"/>
        <v>0.004533678756</v>
      </c>
      <c r="N2624" s="24">
        <f>IFNA(VLOOKUP(A2624,'HUMAN RESOURCES processed'!$A$2:$M$2692,5,0))</f>
        <v>0.018</v>
      </c>
      <c r="O2624" s="24">
        <f>IFNA(VLOOKUP(A2624,'HUMAN RESOURCES processed'!$A$2:$M$2692,6,0))</f>
        <v>0.022</v>
      </c>
      <c r="P2624" s="24">
        <f>IFNA(VLOOKUP(A2624,'HUMAN RESOURCES processed'!$A$2:$M$2692,7,0))</f>
        <v>74</v>
      </c>
      <c r="Q2624" s="24">
        <f>IFNA(VLOOKUP(A2624,'HUMAN RESOURCES processed'!$A$2:$M$2692,8,0))</f>
        <v>67</v>
      </c>
      <c r="R2624" s="24">
        <f t="shared" si="6"/>
        <v>70.5</v>
      </c>
      <c r="S2624" s="24">
        <f>IFNA(VLOOKUP(A2624,'HUMAN RESOURCES processed'!$A$2:$M$2692,9,0))</f>
        <v>0.286</v>
      </c>
      <c r="T2624" s="24">
        <f>IFNA(VLOOKUP(A2624,'HUMAN RESOURCES processed'!$A$2:$M$2692,10,0))</f>
        <v>0.649</v>
      </c>
      <c r="U2624" s="24">
        <f>IFNA(VLOOKUP(A2624,'HUMAN RESOURCES processed'!$A$2:$M$2692,11,0))</f>
        <v>0.064</v>
      </c>
      <c r="V2624" s="24">
        <f>IFNA(VLOOKUP(A2624,'HUMAN RESOURCES processed'!$A$2:$M$2692,12,0))</f>
        <v>524960</v>
      </c>
      <c r="W2624" s="24">
        <f>IFNA(VLOOKUP(A2624,'HUMAN RESOURCES processed'!$A$2:$M$2692,13,0))</f>
        <v>0.663</v>
      </c>
      <c r="X2624" s="24">
        <f>IFNA(VLOOKUP(A2624,'TOURISM processed'!$A$2:$F$2692,5,0))</f>
        <v>69000000</v>
      </c>
      <c r="Y2624" s="24">
        <f>IFNA(VLOOKUP(A2624,'TOURISM processed'!$A$2:$F$2692,6,0))</f>
        <v>41000000</v>
      </c>
      <c r="Z2624" s="24">
        <f t="shared" si="7"/>
        <v>78.10118866</v>
      </c>
      <c r="AA2624" s="24">
        <f>IFNA(VLOOKUP(A2624,'BUSINESS processed'!A2624:J5314,5,0))</f>
        <v>0.279</v>
      </c>
      <c r="AB2624" s="24">
        <f>IFNA(VLOOKUP(A2624,'BUSINESS processed'!A2624:J5314,6,0))</f>
        <v>694</v>
      </c>
      <c r="AC2624" s="24">
        <f t="shared" si="1511"/>
        <v>0</v>
      </c>
      <c r="AD2624" s="24">
        <f>IFNA(VLOOKUP(A2624,'BUSINESS processed'!A2624:J5314,8,0))</f>
        <v>199</v>
      </c>
      <c r="AE2624" s="24">
        <f>IFNA(VLOOKUP(A2624,'BUSINESS processed'!A2624:J5314,9,0))</f>
        <v>0.316</v>
      </c>
      <c r="AF2624" s="27">
        <f>IFNA(VLOOKUP(A2624,'BUSINESS processed'!A2624:J5314,10,0))</f>
        <v>0.993</v>
      </c>
      <c r="AG2624" s="26"/>
      <c r="AH2624" s="26"/>
      <c r="AI2624" s="26"/>
      <c r="AJ2624" s="26"/>
      <c r="AK2624" s="26"/>
      <c r="AL2624" s="26"/>
      <c r="AM2624" s="26"/>
      <c r="AN2624" s="26"/>
      <c r="AO2624" s="26"/>
      <c r="AP2624" s="26"/>
      <c r="AQ2624" s="26"/>
      <c r="AR2624" s="26"/>
      <c r="AS2624" s="26"/>
      <c r="AT2624" s="26"/>
      <c r="AU2624" s="26"/>
      <c r="AV2624" s="26"/>
      <c r="AW2624" s="26"/>
      <c r="AX2624" s="26"/>
      <c r="AY2624" s="26"/>
      <c r="AZ2624" s="26"/>
      <c r="BA2624" s="26"/>
      <c r="BB2624" s="26"/>
      <c r="BC2624" s="26"/>
      <c r="BD2624" s="26"/>
      <c r="BE2624" s="26"/>
      <c r="BF2624" s="26"/>
      <c r="BG2624" s="26"/>
      <c r="BH2624" s="26"/>
    </row>
    <row r="2625">
      <c r="A2625" s="18" t="str">
        <f t="shared" si="1"/>
        <v>The Americas_Suriname-The Americas_2011</v>
      </c>
      <c r="B2625" s="19" t="s">
        <v>258</v>
      </c>
      <c r="C2625" s="20" t="s">
        <v>297</v>
      </c>
      <c r="D2625" s="21" t="s">
        <v>90</v>
      </c>
      <c r="E2625" s="22">
        <v>4.363219094E9</v>
      </c>
      <c r="F2625" s="22">
        <f t="shared" si="2"/>
        <v>8236.202918</v>
      </c>
      <c r="G2625" s="23">
        <v>0.06</v>
      </c>
      <c r="H2625" s="23">
        <v>490.0</v>
      </c>
      <c r="I2625" s="23">
        <v>0.118</v>
      </c>
      <c r="J2625" s="24">
        <f>IF(AND( C2625=C2624,D2625&gt;D2624),J2624,"")</f>
        <v>696</v>
      </c>
      <c r="K2625" s="24">
        <f t="shared" si="3"/>
        <v>0.001313799997</v>
      </c>
      <c r="L2625" s="24">
        <f>IF(AND(C2625=C2624,C2625&gt;C2624),C2624,0)</f>
        <v>0</v>
      </c>
      <c r="M2625" s="24">
        <f t="shared" si="5"/>
        <v>0</v>
      </c>
      <c r="N2625" s="24">
        <f>IFNA(VLOOKUP(A2625,'HUMAN RESOURCES processed'!$A$2:$M$2692,5,0))</f>
        <v>0.018</v>
      </c>
      <c r="O2625" s="24">
        <f>IFNA(VLOOKUP(A2625,'HUMAN RESOURCES processed'!$A$2:$M$2692,6,0))</f>
        <v>0.022</v>
      </c>
      <c r="P2625" s="24">
        <f>IFNA(VLOOKUP(A2625,'HUMAN RESOURCES processed'!$A$2:$M$2692,7,0))</f>
        <v>74</v>
      </c>
      <c r="Q2625" s="24">
        <f>IFNA(VLOOKUP(A2625,'HUMAN RESOURCES processed'!$A$2:$M$2692,8,0))</f>
        <v>67</v>
      </c>
      <c r="R2625" s="24">
        <f t="shared" si="6"/>
        <v>70.5</v>
      </c>
      <c r="S2625" s="24">
        <f>IFNA(VLOOKUP(A2625,'HUMAN RESOURCES processed'!$A$2:$M$2692,9,0))</f>
        <v>0.283</v>
      </c>
      <c r="T2625" s="24">
        <f>IFNA(VLOOKUP(A2625,'HUMAN RESOURCES processed'!$A$2:$M$2692,10,0))</f>
        <v>0.652</v>
      </c>
      <c r="U2625" s="24">
        <f>IFNA(VLOOKUP(A2625,'HUMAN RESOURCES processed'!$A$2:$M$2692,11,0))</f>
        <v>0.065</v>
      </c>
      <c r="V2625" s="24">
        <f>IFNA(VLOOKUP(A2625,'HUMAN RESOURCES processed'!$A$2:$M$2692,12,0))</f>
        <v>529761</v>
      </c>
      <c r="W2625" s="24">
        <f>IFNA(VLOOKUP(A2625,'HUMAN RESOURCES processed'!$A$2:$M$2692,13,0))</f>
        <v>0.663</v>
      </c>
      <c r="X2625" s="24">
        <f>IFNA(VLOOKUP(A2625,'TOURISM processed'!$A$2:$F$2692,5,0))</f>
        <v>69000000</v>
      </c>
      <c r="Y2625" s="24">
        <f>IFNA(VLOOKUP(A2625,'TOURISM processed'!$A$2:$F$2692,6,0))</f>
        <v>49000000</v>
      </c>
      <c r="Z2625" s="24">
        <f t="shared" si="7"/>
        <v>92.49453999</v>
      </c>
      <c r="AA2625" s="24">
        <f>IFNA(VLOOKUP(A2625,'BUSINESS processed'!A2625:J5315,5,0))</f>
        <v>0.279</v>
      </c>
      <c r="AB2625" s="24">
        <f>IFNA(VLOOKUP(A2625,'BUSINESS processed'!A2625:J5315,6,0))</f>
        <v>694</v>
      </c>
      <c r="AC2625" s="24">
        <f t="shared" si="1511"/>
        <v>0</v>
      </c>
      <c r="AD2625" s="24">
        <f>IFNA(VLOOKUP(A2625,'BUSINESS processed'!A2625:J5315,8,0))</f>
        <v>199</v>
      </c>
      <c r="AE2625" s="24">
        <f>IFNA(VLOOKUP(A2625,'BUSINESS processed'!A2625:J5315,9,0))</f>
        <v>0.32</v>
      </c>
      <c r="AF2625" s="27">
        <f>IFNA(VLOOKUP(A2625,'BUSINESS processed'!A2625:J5315,10,0))</f>
        <v>1.007</v>
      </c>
      <c r="AG2625" s="26"/>
      <c r="AH2625" s="26"/>
      <c r="AI2625" s="26"/>
      <c r="AJ2625" s="26"/>
      <c r="AK2625" s="26"/>
      <c r="AL2625" s="26"/>
      <c r="AM2625" s="26"/>
      <c r="AN2625" s="26"/>
      <c r="AO2625" s="26"/>
      <c r="AP2625" s="26"/>
      <c r="AQ2625" s="26"/>
      <c r="AR2625" s="26"/>
      <c r="AS2625" s="26"/>
      <c r="AT2625" s="26"/>
      <c r="AU2625" s="26"/>
      <c r="AV2625" s="26"/>
      <c r="AW2625" s="26"/>
      <c r="AX2625" s="26"/>
      <c r="AY2625" s="26"/>
      <c r="AZ2625" s="26"/>
      <c r="BA2625" s="26"/>
      <c r="BB2625" s="26"/>
      <c r="BC2625" s="26"/>
      <c r="BD2625" s="26"/>
      <c r="BE2625" s="26"/>
      <c r="BF2625" s="26"/>
      <c r="BG2625" s="26"/>
      <c r="BH2625" s="26"/>
    </row>
    <row r="2626">
      <c r="A2626" s="18" t="str">
        <f t="shared" si="1"/>
        <v>The Americas_Suriname-The Americas_2012</v>
      </c>
      <c r="B2626" s="19" t="s">
        <v>258</v>
      </c>
      <c r="C2626" s="20" t="s">
        <v>297</v>
      </c>
      <c r="D2626" s="21" t="s">
        <v>91</v>
      </c>
      <c r="E2626" s="22">
        <v>5.012121212E9</v>
      </c>
      <c r="F2626" s="22">
        <f t="shared" si="2"/>
        <v>9376.495371</v>
      </c>
      <c r="G2626" s="23">
        <v>0.059</v>
      </c>
      <c r="H2626" s="23">
        <v>521.0</v>
      </c>
      <c r="I2626" s="23">
        <v>0.117</v>
      </c>
      <c r="J2626" s="24">
        <f>IFNA(VLOOKUP(A2626,'ENERGY processed'!$A$2:$H$2692,7,0),"")</f>
        <v>714</v>
      </c>
      <c r="K2626" s="24">
        <f t="shared" si="3"/>
        <v>0.001335725417</v>
      </c>
      <c r="L2626" s="24">
        <f>IFNA(VLOOKUP(A2626,'ENERGY processed'!$A$2:$H$2692,8,0),"")</f>
        <v>2341.5</v>
      </c>
      <c r="M2626" s="24">
        <f t="shared" si="5"/>
        <v>0.004380393646</v>
      </c>
      <c r="N2626" s="24">
        <f>IFNA(VLOOKUP(A2626,'HUMAN RESOURCES processed'!$A$2:$M$2692,5,0))</f>
        <v>0.018</v>
      </c>
      <c r="O2626" s="24">
        <f>IFNA(VLOOKUP(A2626,'HUMAN RESOURCES processed'!$A$2:$M$2692,6,0))</f>
        <v>0.021</v>
      </c>
      <c r="P2626" s="24">
        <f>IFNA(VLOOKUP(A2626,'HUMAN RESOURCES processed'!$A$2:$M$2692,7,0))</f>
        <v>74</v>
      </c>
      <c r="Q2626" s="24">
        <f>IFNA(VLOOKUP(A2626,'HUMAN RESOURCES processed'!$A$2:$M$2692,8,0))</f>
        <v>68</v>
      </c>
      <c r="R2626" s="24">
        <f t="shared" si="6"/>
        <v>71</v>
      </c>
      <c r="S2626" s="24">
        <f>IFNA(VLOOKUP(A2626,'HUMAN RESOURCES processed'!$A$2:$M$2692,9,0))</f>
        <v>0.278</v>
      </c>
      <c r="T2626" s="24">
        <f>IFNA(VLOOKUP(A2626,'HUMAN RESOURCES processed'!$A$2:$M$2692,10,0))</f>
        <v>0.656</v>
      </c>
      <c r="U2626" s="24">
        <f>IFNA(VLOOKUP(A2626,'HUMAN RESOURCES processed'!$A$2:$M$2692,11,0))</f>
        <v>0.066</v>
      </c>
      <c r="V2626" s="24">
        <f>IFNA(VLOOKUP(A2626,'HUMAN RESOURCES processed'!$A$2:$M$2692,12,0))</f>
        <v>534541</v>
      </c>
      <c r="W2626" s="24">
        <f>IFNA(VLOOKUP(A2626,'HUMAN RESOURCES processed'!$A$2:$M$2692,13,0))</f>
        <v>0.662</v>
      </c>
      <c r="X2626" s="24">
        <f>IFNA(VLOOKUP(A2626,'TOURISM processed'!$A$2:$F$2692,5,0))</f>
        <v>79000000</v>
      </c>
      <c r="Y2626" s="24">
        <f>IFNA(VLOOKUP(A2626,'TOURISM processed'!$A$2:$F$2692,6,0))</f>
        <v>58000000</v>
      </c>
      <c r="Z2626" s="24">
        <f t="shared" si="7"/>
        <v>108.5043056</v>
      </c>
      <c r="AA2626" s="24">
        <f>IFNA(VLOOKUP(A2626,'BUSINESS processed'!A2626:J5316,5,0))</f>
        <v>0.279</v>
      </c>
      <c r="AB2626" s="24">
        <f>IFNA(VLOOKUP(A2626,'BUSINESS processed'!A2626:J5316,6,0))</f>
        <v>694</v>
      </c>
      <c r="AC2626" s="24">
        <f>IFNA(VLOOKUP(A2626,'BUSINESS processed'!A2626:J5316,7,0))</f>
        <v>165</v>
      </c>
      <c r="AD2626" s="24">
        <f>IFNA(VLOOKUP(A2626,'BUSINESS processed'!A2626:J5316,8,0))</f>
        <v>199</v>
      </c>
      <c r="AE2626" s="24">
        <f>IFNA(VLOOKUP(A2626,'BUSINESS processed'!A2626:J5316,9,0))</f>
        <v>0.347</v>
      </c>
      <c r="AF2626" s="27">
        <f>IFNA(VLOOKUP(A2626,'BUSINESS processed'!A2626:J5316,10,0))</f>
        <v>1.065</v>
      </c>
      <c r="AG2626" s="26"/>
      <c r="AH2626" s="26"/>
      <c r="AI2626" s="26"/>
      <c r="AJ2626" s="26"/>
      <c r="AK2626" s="26"/>
      <c r="AL2626" s="26"/>
      <c r="AM2626" s="26"/>
      <c r="AN2626" s="26"/>
      <c r="AO2626" s="26"/>
      <c r="AP2626" s="26"/>
      <c r="AQ2626" s="26"/>
      <c r="AR2626" s="26"/>
      <c r="AS2626" s="26"/>
      <c r="AT2626" s="26"/>
      <c r="AU2626" s="26"/>
      <c r="AV2626" s="26"/>
      <c r="AW2626" s="26"/>
      <c r="AX2626" s="26"/>
      <c r="AY2626" s="26"/>
      <c r="AZ2626" s="26"/>
      <c r="BA2626" s="26"/>
      <c r="BB2626" s="26"/>
      <c r="BC2626" s="26"/>
      <c r="BD2626" s="26"/>
      <c r="BE2626" s="26"/>
      <c r="BF2626" s="26"/>
      <c r="BG2626" s="26"/>
      <c r="BH2626" s="26"/>
    </row>
    <row r="2627">
      <c r="A2627" s="18" t="str">
        <f t="shared" si="1"/>
        <v>The Americas_Trinidad and Tobago-The Americas_2000</v>
      </c>
      <c r="B2627" s="19" t="s">
        <v>258</v>
      </c>
      <c r="C2627" s="20" t="s">
        <v>298</v>
      </c>
      <c r="D2627" s="21" t="s">
        <v>70</v>
      </c>
      <c r="E2627" s="22">
        <v>8.154315708E9</v>
      </c>
      <c r="F2627" s="22">
        <f t="shared" si="2"/>
        <v>6430.949785</v>
      </c>
      <c r="G2627" s="23">
        <v>0.04</v>
      </c>
      <c r="H2627" s="23">
        <v>260.0</v>
      </c>
      <c r="I2627" s="23">
        <v>0.165</v>
      </c>
      <c r="J2627" s="24">
        <f>IF(AND( C2627=C2626,D2627&gt;D2626),J2626,0)</f>
        <v>0</v>
      </c>
      <c r="K2627" s="24">
        <f t="shared" si="3"/>
        <v>0</v>
      </c>
      <c r="L2627" s="24">
        <f t="shared" ref="L2627:L2628" si="1513">IF(AND(C2627=C2626,C2627&gt;C2626),C2626,0)</f>
        <v>0</v>
      </c>
      <c r="M2627" s="24">
        <f t="shared" si="5"/>
        <v>0</v>
      </c>
      <c r="N2627" s="24">
        <f>IFNA(VLOOKUP(A2627,'HUMAN RESOURCES processed'!$A$2:$M$2692,5,0))</f>
        <v>0.015</v>
      </c>
      <c r="O2627" s="24">
        <f>IFNA(VLOOKUP(A2627,'HUMAN RESOURCES processed'!$A$2:$M$2692,6,0))</f>
        <v>0.025</v>
      </c>
      <c r="P2627" s="24">
        <f>IFNA(VLOOKUP(A2627,'HUMAN RESOURCES processed'!$A$2:$M$2692,7,0))</f>
        <v>72</v>
      </c>
      <c r="Q2627" s="24">
        <f>IFNA(VLOOKUP(A2627,'HUMAN RESOURCES processed'!$A$2:$M$2692,8,0))</f>
        <v>65</v>
      </c>
      <c r="R2627" s="24">
        <f t="shared" si="6"/>
        <v>68.5</v>
      </c>
      <c r="S2627" s="24">
        <f>IFNA(VLOOKUP(A2627,'HUMAN RESOURCES processed'!$A$2:$M$2692,9,0))</f>
        <v>0.256</v>
      </c>
      <c r="T2627" s="24">
        <f>IFNA(VLOOKUP(A2627,'HUMAN RESOURCES processed'!$A$2:$M$2692,10,0))</f>
        <v>0.679</v>
      </c>
      <c r="U2627" s="24">
        <f>IFNA(VLOOKUP(A2627,'HUMAN RESOURCES processed'!$A$2:$M$2692,11,0))</f>
        <v>0.065</v>
      </c>
      <c r="V2627" s="24">
        <f>IFNA(VLOOKUP(A2627,'HUMAN RESOURCES processed'!$A$2:$M$2692,12,0))</f>
        <v>1267980</v>
      </c>
      <c r="W2627" s="24">
        <f>IFNA(VLOOKUP(A2627,'HUMAN RESOURCES processed'!$A$2:$M$2692,13,0))</f>
        <v>0.108</v>
      </c>
      <c r="X2627" s="24">
        <f>IFNA(VLOOKUP(A2627,'TOURISM processed'!$A$2:$F$2692,5,0))</f>
        <v>371000000</v>
      </c>
      <c r="Y2627" s="24">
        <f>IFNA(VLOOKUP(A2627,'TOURISM processed'!$A$2:$F$2692,6,0))</f>
        <v>190000000</v>
      </c>
      <c r="Z2627" s="24">
        <f t="shared" si="7"/>
        <v>149.8446348</v>
      </c>
      <c r="AA2627" s="24">
        <f t="shared" ref="AA2627:AA2631" si="1514">IF(AND(C2627=C2626,D2627&gt;D2626),AA2626,0)</f>
        <v>0</v>
      </c>
      <c r="AB2627" s="24">
        <f t="shared" ref="AB2627:AB2631" si="1515">IF(AND(C2627=C2626,D2627&gt;D2626),AB2626,0)</f>
        <v>0</v>
      </c>
      <c r="AC2627" s="24">
        <f t="shared" ref="AC2627:AC2638" si="1516">IF(AND(C2627=C2626,D2627&gt;D2626),AC2626,0)</f>
        <v>0</v>
      </c>
      <c r="AD2627" s="24">
        <f t="shared" ref="AD2627:AD2631" si="1517">IF(AND(C2627=C2626,D2627&gt;D2626),AD2626,0)</f>
        <v>0</v>
      </c>
      <c r="AE2627" s="24">
        <f>IFNA(VLOOKUP(A2627,'BUSINESS processed'!A2627:J5317,9,0))</f>
        <v>0.077</v>
      </c>
      <c r="AF2627" s="27">
        <f>IFNA(VLOOKUP(A2627,'BUSINESS processed'!A2627:J5317,10,0))</f>
        <v>0.128</v>
      </c>
      <c r="AG2627" s="26"/>
      <c r="AH2627" s="26"/>
      <c r="AI2627" s="26"/>
      <c r="AJ2627" s="26"/>
      <c r="AK2627" s="26"/>
      <c r="AL2627" s="26"/>
      <c r="AM2627" s="26"/>
      <c r="AN2627" s="26"/>
      <c r="AO2627" s="26"/>
      <c r="AP2627" s="26"/>
      <c r="AQ2627" s="26"/>
      <c r="AR2627" s="26"/>
      <c r="AS2627" s="26"/>
      <c r="AT2627" s="26"/>
      <c r="AU2627" s="26"/>
      <c r="AV2627" s="26"/>
      <c r="AW2627" s="26"/>
      <c r="AX2627" s="26"/>
      <c r="AY2627" s="26"/>
      <c r="AZ2627" s="26"/>
      <c r="BA2627" s="26"/>
      <c r="BB2627" s="26"/>
      <c r="BC2627" s="26"/>
      <c r="BD2627" s="26"/>
      <c r="BE2627" s="26"/>
      <c r="BF2627" s="26"/>
      <c r="BG2627" s="26"/>
      <c r="BH2627" s="26"/>
    </row>
    <row r="2628">
      <c r="A2628" s="18" t="str">
        <f t="shared" si="1"/>
        <v>The Americas_Trinidad and Tobago-The Americas_2001</v>
      </c>
      <c r="B2628" s="19" t="s">
        <v>258</v>
      </c>
      <c r="C2628" s="20" t="s">
        <v>298</v>
      </c>
      <c r="D2628" s="21" t="s">
        <v>71</v>
      </c>
      <c r="E2628" s="22">
        <v>8.824873156E9</v>
      </c>
      <c r="F2628" s="22">
        <f t="shared" si="2"/>
        <v>6935.901256</v>
      </c>
      <c r="G2628" s="23">
        <v>0.044</v>
      </c>
      <c r="H2628" s="23">
        <v>305.0</v>
      </c>
      <c r="I2628" s="23">
        <v>0.157</v>
      </c>
      <c r="J2628" s="24">
        <f>IFNA(VLOOKUP(A2628,'ENERGY processed'!$A$2:$H$2692,7,0),"")</f>
        <v>20918</v>
      </c>
      <c r="K2628" s="24">
        <f t="shared" si="3"/>
        <v>0.01644048361</v>
      </c>
      <c r="L2628" s="24">
        <f t="shared" si="1513"/>
        <v>0</v>
      </c>
      <c r="M2628" s="24">
        <f t="shared" si="5"/>
        <v>0</v>
      </c>
      <c r="N2628" s="24">
        <f>IFNA(VLOOKUP(A2628,'HUMAN RESOURCES processed'!$A$2:$M$2692,5,0))</f>
        <v>0.015</v>
      </c>
      <c r="O2628" s="24">
        <f>IFNA(VLOOKUP(A2628,'HUMAN RESOURCES processed'!$A$2:$M$2692,6,0))</f>
        <v>0.025</v>
      </c>
      <c r="P2628" s="24">
        <f>IFNA(VLOOKUP(A2628,'HUMAN RESOURCES processed'!$A$2:$M$2692,7,0))</f>
        <v>72</v>
      </c>
      <c r="Q2628" s="24">
        <f>IFNA(VLOOKUP(A2628,'HUMAN RESOURCES processed'!$A$2:$M$2692,8,0))</f>
        <v>65</v>
      </c>
      <c r="R2628" s="24">
        <f t="shared" si="6"/>
        <v>68.5</v>
      </c>
      <c r="S2628" s="24">
        <f>IFNA(VLOOKUP(A2628,'HUMAN RESOURCES processed'!$A$2:$M$2692,9,0))</f>
        <v>0.246</v>
      </c>
      <c r="T2628" s="24">
        <f>IFNA(VLOOKUP(A2628,'HUMAN RESOURCES processed'!$A$2:$M$2692,10,0))</f>
        <v>0.687</v>
      </c>
      <c r="U2628" s="24">
        <f>IFNA(VLOOKUP(A2628,'HUMAN RESOURCES processed'!$A$2:$M$2692,11,0))</f>
        <v>0.067</v>
      </c>
      <c r="V2628" s="24">
        <f>IFNA(VLOOKUP(A2628,'HUMAN RESOURCES processed'!$A$2:$M$2692,12,0))</f>
        <v>1272347</v>
      </c>
      <c r="W2628" s="24">
        <f>IFNA(VLOOKUP(A2628,'HUMAN RESOURCES processed'!$A$2:$M$2692,13,0))</f>
        <v>0.106</v>
      </c>
      <c r="X2628" s="24">
        <f>IFNA(VLOOKUP(A2628,'TOURISM processed'!$A$2:$F$2692,5,0))</f>
        <v>361000000</v>
      </c>
      <c r="Y2628" s="24">
        <f>IFNA(VLOOKUP(A2628,'TOURISM processed'!$A$2:$F$2692,6,0))</f>
        <v>172000000</v>
      </c>
      <c r="Z2628" s="24">
        <f t="shared" si="7"/>
        <v>135.183248</v>
      </c>
      <c r="AA2628" s="24">
        <f t="shared" si="1514"/>
        <v>0</v>
      </c>
      <c r="AB2628" s="24">
        <f t="shared" si="1515"/>
        <v>0</v>
      </c>
      <c r="AC2628" s="24">
        <f t="shared" si="1516"/>
        <v>0</v>
      </c>
      <c r="AD2628" s="24">
        <f t="shared" si="1517"/>
        <v>0</v>
      </c>
      <c r="AE2628" s="24">
        <f>IFNA(VLOOKUP(A2628,'BUSINESS processed'!A2628:J5318,9,0))</f>
        <v>0.154</v>
      </c>
      <c r="AF2628" s="27">
        <f>IFNA(VLOOKUP(A2628,'BUSINESS processed'!A2628:J5318,10,0))</f>
        <v>0.201</v>
      </c>
      <c r="AG2628" s="26"/>
      <c r="AH2628" s="26"/>
      <c r="AI2628" s="26"/>
      <c r="AJ2628" s="26"/>
      <c r="AK2628" s="26"/>
      <c r="AL2628" s="26"/>
      <c r="AM2628" s="26"/>
      <c r="AN2628" s="26"/>
      <c r="AO2628" s="26"/>
      <c r="AP2628" s="26"/>
      <c r="AQ2628" s="26"/>
      <c r="AR2628" s="26"/>
      <c r="AS2628" s="26"/>
      <c r="AT2628" s="26"/>
      <c r="AU2628" s="26"/>
      <c r="AV2628" s="26"/>
      <c r="AW2628" s="26"/>
      <c r="AX2628" s="26"/>
      <c r="AY2628" s="26"/>
      <c r="AZ2628" s="26"/>
      <c r="BA2628" s="26"/>
      <c r="BB2628" s="26"/>
      <c r="BC2628" s="26"/>
      <c r="BD2628" s="26"/>
      <c r="BE2628" s="26"/>
      <c r="BF2628" s="26"/>
      <c r="BG2628" s="26"/>
      <c r="BH2628" s="26"/>
    </row>
    <row r="2629">
      <c r="A2629" s="18" t="str">
        <f t="shared" si="1"/>
        <v>The Americas_Trinidad and Tobago-The Americas_2002</v>
      </c>
      <c r="B2629" s="19" t="s">
        <v>258</v>
      </c>
      <c r="C2629" s="20" t="s">
        <v>298</v>
      </c>
      <c r="D2629" s="21" t="s">
        <v>72</v>
      </c>
      <c r="E2629" s="22">
        <v>9.008273516E9</v>
      </c>
      <c r="F2629" s="22">
        <f t="shared" si="2"/>
        <v>7050.255428</v>
      </c>
      <c r="G2629" s="23">
        <v>0.05</v>
      </c>
      <c r="H2629" s="23">
        <v>352.0</v>
      </c>
      <c r="I2629" s="23">
        <v>0.125</v>
      </c>
      <c r="J2629" s="24">
        <f>IFNA(VLOOKUP(A2629,'ENERGY processed'!$A$2:$H$2692,7,0),"")</f>
        <v>21370</v>
      </c>
      <c r="K2629" s="24">
        <f t="shared" si="3"/>
        <v>0.01672506482</v>
      </c>
      <c r="L2629" s="24">
        <f>IFNA(VLOOKUP(A2629,'ENERGY processed'!$A$2:$H$2692,8,0),"")</f>
        <v>50682</v>
      </c>
      <c r="M2629" s="24">
        <f t="shared" si="5"/>
        <v>0.03966587437</v>
      </c>
      <c r="N2629" s="24">
        <f>IFNA(VLOOKUP(A2629,'HUMAN RESOURCES processed'!$A$2:$M$2692,5,0))</f>
        <v>0.015</v>
      </c>
      <c r="O2629" s="24">
        <f>IFNA(VLOOKUP(A2629,'HUMAN RESOURCES processed'!$A$2:$M$2692,6,0))</f>
        <v>0.025</v>
      </c>
      <c r="P2629" s="24">
        <f>IFNA(VLOOKUP(A2629,'HUMAN RESOURCES processed'!$A$2:$M$2692,7,0))</f>
        <v>73</v>
      </c>
      <c r="Q2629" s="24">
        <f>IFNA(VLOOKUP(A2629,'HUMAN RESOURCES processed'!$A$2:$M$2692,8,0))</f>
        <v>65</v>
      </c>
      <c r="R2629" s="24">
        <f t="shared" si="6"/>
        <v>69</v>
      </c>
      <c r="S2629" s="24">
        <f>IFNA(VLOOKUP(A2629,'HUMAN RESOURCES processed'!$A$2:$M$2692,9,0))</f>
        <v>0.238</v>
      </c>
      <c r="T2629" s="24">
        <f>IFNA(VLOOKUP(A2629,'HUMAN RESOURCES processed'!$A$2:$M$2692,10,0))</f>
        <v>0.694</v>
      </c>
      <c r="U2629" s="24">
        <f>IFNA(VLOOKUP(A2629,'HUMAN RESOURCES processed'!$A$2:$M$2692,11,0))</f>
        <v>0.068</v>
      </c>
      <c r="V2629" s="24">
        <f>IFNA(VLOOKUP(A2629,'HUMAN RESOURCES processed'!$A$2:$M$2692,12,0))</f>
        <v>1277723</v>
      </c>
      <c r="W2629" s="24">
        <f>IFNA(VLOOKUP(A2629,'HUMAN RESOURCES processed'!$A$2:$M$2692,13,0))</f>
        <v>0.104</v>
      </c>
      <c r="X2629" s="24">
        <f>IFNA(VLOOKUP(A2629,'TOURISM processed'!$A$2:$F$2692,5,0))</f>
        <v>402000000</v>
      </c>
      <c r="Y2629" s="24">
        <f>IFNA(VLOOKUP(A2629,'TOURISM processed'!$A$2:$F$2692,6,0))</f>
        <v>208000000</v>
      </c>
      <c r="Z2629" s="24">
        <f t="shared" si="7"/>
        <v>162.7895874</v>
      </c>
      <c r="AA2629" s="24">
        <f t="shared" si="1514"/>
        <v>0</v>
      </c>
      <c r="AB2629" s="24">
        <f t="shared" si="1515"/>
        <v>0</v>
      </c>
      <c r="AC2629" s="24">
        <f t="shared" si="1516"/>
        <v>0</v>
      </c>
      <c r="AD2629" s="24">
        <f t="shared" si="1517"/>
        <v>0</v>
      </c>
      <c r="AE2629" s="24">
        <f>IFNA(VLOOKUP(A2629,'BUSINESS processed'!A2629:J5319,9,0))</f>
        <v>0.22</v>
      </c>
      <c r="AF2629" s="27">
        <f>IFNA(VLOOKUP(A2629,'BUSINESS processed'!A2629:J5319,10,0))</f>
        <v>0.206</v>
      </c>
      <c r="AG2629" s="26"/>
      <c r="AH2629" s="26"/>
      <c r="AI2629" s="26"/>
      <c r="AJ2629" s="26"/>
      <c r="AK2629" s="26"/>
      <c r="AL2629" s="26"/>
      <c r="AM2629" s="26"/>
      <c r="AN2629" s="26"/>
      <c r="AO2629" s="26"/>
      <c r="AP2629" s="26"/>
      <c r="AQ2629" s="26"/>
      <c r="AR2629" s="26"/>
      <c r="AS2629" s="26"/>
      <c r="AT2629" s="26"/>
      <c r="AU2629" s="26"/>
      <c r="AV2629" s="26"/>
      <c r="AW2629" s="26"/>
      <c r="AX2629" s="26"/>
      <c r="AY2629" s="26"/>
      <c r="AZ2629" s="26"/>
      <c r="BA2629" s="26"/>
      <c r="BB2629" s="26"/>
      <c r="BC2629" s="26"/>
      <c r="BD2629" s="26"/>
      <c r="BE2629" s="26"/>
      <c r="BF2629" s="26"/>
      <c r="BG2629" s="26"/>
      <c r="BH2629" s="26"/>
    </row>
    <row r="2630">
      <c r="A2630" s="18" t="str">
        <f t="shared" si="1"/>
        <v>The Americas_Trinidad and Tobago-The Americas_2003</v>
      </c>
      <c r="B2630" s="19" t="s">
        <v>258</v>
      </c>
      <c r="C2630" s="20" t="s">
        <v>298</v>
      </c>
      <c r="D2630" s="21" t="s">
        <v>74</v>
      </c>
      <c r="E2630" s="22">
        <v>1.1235960523E10</v>
      </c>
      <c r="F2630" s="22">
        <f t="shared" si="2"/>
        <v>8751.647773</v>
      </c>
      <c r="G2630" s="23">
        <v>0.051</v>
      </c>
      <c r="H2630" s="23">
        <v>449.0</v>
      </c>
      <c r="I2630" s="23">
        <v>0.112</v>
      </c>
      <c r="J2630" s="24">
        <f>IFNA(VLOOKUP(A2630,'ENERGY processed'!$A$2:$H$2692,7,0),"")</f>
        <v>20277</v>
      </c>
      <c r="K2630" s="24">
        <f t="shared" si="3"/>
        <v>0.01579367972</v>
      </c>
      <c r="L2630" s="24">
        <f>IFNA(VLOOKUP(A2630,'ENERGY processed'!$A$2:$H$2692,8,0),"")</f>
        <v>48177</v>
      </c>
      <c r="M2630" s="24">
        <f t="shared" si="5"/>
        <v>0.03752488574</v>
      </c>
      <c r="N2630" s="24">
        <f>IFNA(VLOOKUP(A2630,'HUMAN RESOURCES processed'!$A$2:$M$2692,5,0))</f>
        <v>0.015</v>
      </c>
      <c r="O2630" s="24">
        <f>IFNA(VLOOKUP(A2630,'HUMAN RESOURCES processed'!$A$2:$M$2692,6,0))</f>
        <v>0.025</v>
      </c>
      <c r="P2630" s="24">
        <f>IFNA(VLOOKUP(A2630,'HUMAN RESOURCES processed'!$A$2:$M$2692,7,0))</f>
        <v>73</v>
      </c>
      <c r="Q2630" s="24">
        <f>IFNA(VLOOKUP(A2630,'HUMAN RESOURCES processed'!$A$2:$M$2692,8,0))</f>
        <v>65</v>
      </c>
      <c r="R2630" s="24">
        <f t="shared" si="6"/>
        <v>69</v>
      </c>
      <c r="S2630" s="24">
        <f>IFNA(VLOOKUP(A2630,'HUMAN RESOURCES processed'!$A$2:$M$2692,9,0))</f>
        <v>0.23</v>
      </c>
      <c r="T2630" s="24">
        <f>IFNA(VLOOKUP(A2630,'HUMAN RESOURCES processed'!$A$2:$M$2692,10,0))</f>
        <v>0.701</v>
      </c>
      <c r="U2630" s="24">
        <f>IFNA(VLOOKUP(A2630,'HUMAN RESOURCES processed'!$A$2:$M$2692,11,0))</f>
        <v>0.069</v>
      </c>
      <c r="V2630" s="24">
        <f>IFNA(VLOOKUP(A2630,'HUMAN RESOURCES processed'!$A$2:$M$2692,12,0))</f>
        <v>1283868</v>
      </c>
      <c r="W2630" s="24">
        <f>IFNA(VLOOKUP(A2630,'HUMAN RESOURCES processed'!$A$2:$M$2692,13,0))</f>
        <v>0.102</v>
      </c>
      <c r="X2630" s="24">
        <f>IFNA(VLOOKUP(A2630,'TOURISM processed'!$A$2:$F$2692,5,0))</f>
        <v>437000000</v>
      </c>
      <c r="Y2630" s="24">
        <f>IFNA(VLOOKUP(A2630,'TOURISM processed'!$A$2:$F$2692,6,0))</f>
        <v>143000000</v>
      </c>
      <c r="Z2630" s="24">
        <f t="shared" si="7"/>
        <v>111.382167</v>
      </c>
      <c r="AA2630" s="24">
        <f t="shared" si="1514"/>
        <v>0</v>
      </c>
      <c r="AB2630" s="24">
        <f t="shared" si="1515"/>
        <v>0</v>
      </c>
      <c r="AC2630" s="24">
        <f t="shared" si="1516"/>
        <v>0</v>
      </c>
      <c r="AD2630" s="24">
        <f t="shared" si="1517"/>
        <v>0</v>
      </c>
      <c r="AE2630" s="24">
        <f>IFNA(VLOOKUP(A2630,'BUSINESS processed'!A2630:J5320,9,0))</f>
        <v>0.26</v>
      </c>
      <c r="AF2630" s="27">
        <f>IFNA(VLOOKUP(A2630,'BUSINESS processed'!A2630:J5320,10,0))</f>
        <v>0.262</v>
      </c>
      <c r="AG2630" s="26"/>
      <c r="AH2630" s="26"/>
      <c r="AI2630" s="26"/>
      <c r="AJ2630" s="26"/>
      <c r="AK2630" s="26"/>
      <c r="AL2630" s="26"/>
      <c r="AM2630" s="26"/>
      <c r="AN2630" s="26"/>
      <c r="AO2630" s="26"/>
      <c r="AP2630" s="26"/>
      <c r="AQ2630" s="26"/>
      <c r="AR2630" s="26"/>
      <c r="AS2630" s="26"/>
      <c r="AT2630" s="26"/>
      <c r="AU2630" s="26"/>
      <c r="AV2630" s="26"/>
      <c r="AW2630" s="26"/>
      <c r="AX2630" s="26"/>
      <c r="AY2630" s="26"/>
      <c r="AZ2630" s="26"/>
      <c r="BA2630" s="26"/>
      <c r="BB2630" s="26"/>
      <c r="BC2630" s="26"/>
      <c r="BD2630" s="26"/>
      <c r="BE2630" s="26"/>
      <c r="BF2630" s="26"/>
      <c r="BG2630" s="26"/>
      <c r="BH2630" s="26"/>
    </row>
    <row r="2631">
      <c r="A2631" s="18" t="str">
        <f t="shared" si="1"/>
        <v>The Americas_Trinidad and Tobago-The Americas_2004</v>
      </c>
      <c r="B2631" s="19" t="s">
        <v>258</v>
      </c>
      <c r="C2631" s="20" t="s">
        <v>298</v>
      </c>
      <c r="D2631" s="21" t="s">
        <v>83</v>
      </c>
      <c r="E2631" s="22">
        <v>1.2884712296E10</v>
      </c>
      <c r="F2631" s="22">
        <f t="shared" si="2"/>
        <v>9985.215426</v>
      </c>
      <c r="G2631" s="23">
        <v>0.052</v>
      </c>
      <c r="H2631" s="23">
        <v>522.0</v>
      </c>
      <c r="I2631" s="23">
        <v>0.093</v>
      </c>
      <c r="J2631" s="24">
        <f>IF(AND( C2631=C2630,D2631&gt;D2630),J2630,"")</f>
        <v>20277</v>
      </c>
      <c r="K2631" s="24">
        <f t="shared" si="3"/>
        <v>0.01571398791</v>
      </c>
      <c r="L2631" s="24">
        <f>IF(AND(C2631=C2630,C2631&gt;C2630),C2630,0)</f>
        <v>0</v>
      </c>
      <c r="M2631" s="24">
        <f t="shared" si="5"/>
        <v>0</v>
      </c>
      <c r="N2631" s="24">
        <f>IFNA(VLOOKUP(A2631,'HUMAN RESOURCES processed'!$A$2:$M$2692,5,0))</f>
        <v>0.015</v>
      </c>
      <c r="O2631" s="24">
        <f>IFNA(VLOOKUP(A2631,'HUMAN RESOURCES processed'!$A$2:$M$2692,6,0))</f>
        <v>0.024</v>
      </c>
      <c r="P2631" s="24">
        <f>IFNA(VLOOKUP(A2631,'HUMAN RESOURCES processed'!$A$2:$M$2692,7,0))</f>
        <v>73</v>
      </c>
      <c r="Q2631" s="24">
        <f>IFNA(VLOOKUP(A2631,'HUMAN RESOURCES processed'!$A$2:$M$2692,8,0))</f>
        <v>65</v>
      </c>
      <c r="R2631" s="24">
        <f t="shared" si="6"/>
        <v>69</v>
      </c>
      <c r="S2631" s="24">
        <f>IFNA(VLOOKUP(A2631,'HUMAN RESOURCES processed'!$A$2:$M$2692,9,0))</f>
        <v>0.224</v>
      </c>
      <c r="T2631" s="24">
        <f>IFNA(VLOOKUP(A2631,'HUMAN RESOURCES processed'!$A$2:$M$2692,10,0))</f>
        <v>0.706</v>
      </c>
      <c r="U2631" s="24">
        <f>IFNA(VLOOKUP(A2631,'HUMAN RESOURCES processed'!$A$2:$M$2692,11,0))</f>
        <v>0.071</v>
      </c>
      <c r="V2631" s="24">
        <f>IFNA(VLOOKUP(A2631,'HUMAN RESOURCES processed'!$A$2:$M$2692,12,0))</f>
        <v>1290379</v>
      </c>
      <c r="W2631" s="24">
        <f>IFNA(VLOOKUP(A2631,'HUMAN RESOURCES processed'!$A$2:$M$2692,13,0))</f>
        <v>0.101</v>
      </c>
      <c r="X2631" s="24">
        <f>IFNA(VLOOKUP(A2631,'TOURISM processed'!$A$2:$F$2692,5,0))</f>
        <v>568000000</v>
      </c>
      <c r="Y2631" s="24">
        <f>IFNA(VLOOKUP(A2631,'TOURISM processed'!$A$2:$F$2692,6,0))</f>
        <v>141000000</v>
      </c>
      <c r="Z2631" s="24">
        <f t="shared" si="7"/>
        <v>109.2702222</v>
      </c>
      <c r="AA2631" s="24">
        <f t="shared" si="1514"/>
        <v>0</v>
      </c>
      <c r="AB2631" s="24">
        <f t="shared" si="1515"/>
        <v>0</v>
      </c>
      <c r="AC2631" s="24">
        <f t="shared" si="1516"/>
        <v>0</v>
      </c>
      <c r="AD2631" s="24">
        <f t="shared" si="1517"/>
        <v>0</v>
      </c>
      <c r="AE2631" s="24">
        <f>IFNA(VLOOKUP(A2631,'BUSINESS processed'!A2631:J5321,9,0))</f>
        <v>0.27</v>
      </c>
      <c r="AF2631" s="27">
        <f>IFNA(VLOOKUP(A2631,'BUSINESS processed'!A2631:J5321,10,0))</f>
        <v>0.505</v>
      </c>
      <c r="AG2631" s="26"/>
      <c r="AH2631" s="26"/>
      <c r="AI2631" s="26"/>
      <c r="AJ2631" s="26"/>
      <c r="AK2631" s="26"/>
      <c r="AL2631" s="26"/>
      <c r="AM2631" s="26"/>
      <c r="AN2631" s="26"/>
      <c r="AO2631" s="26"/>
      <c r="AP2631" s="26"/>
      <c r="AQ2631" s="26"/>
      <c r="AR2631" s="26"/>
      <c r="AS2631" s="26"/>
      <c r="AT2631" s="26"/>
      <c r="AU2631" s="26"/>
      <c r="AV2631" s="26"/>
      <c r="AW2631" s="26"/>
      <c r="AX2631" s="26"/>
      <c r="AY2631" s="26"/>
      <c r="AZ2631" s="26"/>
      <c r="BA2631" s="26"/>
      <c r="BB2631" s="26"/>
      <c r="BC2631" s="26"/>
      <c r="BD2631" s="26"/>
      <c r="BE2631" s="26"/>
      <c r="BF2631" s="26"/>
      <c r="BG2631" s="26"/>
      <c r="BH2631" s="26"/>
    </row>
    <row r="2632">
      <c r="A2632" s="18" t="str">
        <f t="shared" si="1"/>
        <v>The Americas_Trinidad and Tobago-The Americas_2005</v>
      </c>
      <c r="B2632" s="19" t="s">
        <v>258</v>
      </c>
      <c r="C2632" s="20" t="s">
        <v>298</v>
      </c>
      <c r="D2632" s="21" t="s">
        <v>84</v>
      </c>
      <c r="E2632" s="22">
        <v>1.6088526686E10</v>
      </c>
      <c r="F2632" s="22">
        <f t="shared" si="2"/>
        <v>12405.05615</v>
      </c>
      <c r="G2632" s="23">
        <v>0.053</v>
      </c>
      <c r="H2632" s="23">
        <v>648.0</v>
      </c>
      <c r="I2632" s="23">
        <v>0.091</v>
      </c>
      <c r="J2632" s="24">
        <f>IFNA(VLOOKUP(A2632,'ENERGY processed'!$A$2:$H$2692,7,0),"")</f>
        <v>19574</v>
      </c>
      <c r="K2632" s="24">
        <f t="shared" si="3"/>
        <v>0.01509252984</v>
      </c>
      <c r="L2632" s="24">
        <f>IFNA(VLOOKUP(A2632,'ENERGY processed'!$A$2:$H$2692,8,0),"")</f>
        <v>37346.5</v>
      </c>
      <c r="M2632" s="24">
        <f t="shared" si="5"/>
        <v>0.02879601336</v>
      </c>
      <c r="N2632" s="24">
        <f>IFNA(VLOOKUP(A2632,'HUMAN RESOURCES processed'!$A$2:$M$2692,5,0))</f>
        <v>0.015</v>
      </c>
      <c r="O2632" s="24">
        <f>IFNA(VLOOKUP(A2632,'HUMAN RESOURCES processed'!$A$2:$M$2692,6,0))</f>
        <v>0.024</v>
      </c>
      <c r="P2632" s="24">
        <f>IFNA(VLOOKUP(A2632,'HUMAN RESOURCES processed'!$A$2:$M$2692,7,0))</f>
        <v>73</v>
      </c>
      <c r="Q2632" s="24">
        <f>IFNA(VLOOKUP(A2632,'HUMAN RESOURCES processed'!$A$2:$M$2692,8,0))</f>
        <v>65</v>
      </c>
      <c r="R2632" s="24">
        <f t="shared" si="6"/>
        <v>69</v>
      </c>
      <c r="S2632" s="24">
        <f>IFNA(VLOOKUP(A2632,'HUMAN RESOURCES processed'!$A$2:$M$2692,9,0))</f>
        <v>0.218</v>
      </c>
      <c r="T2632" s="24">
        <f>IFNA(VLOOKUP(A2632,'HUMAN RESOURCES processed'!$A$2:$M$2692,10,0))</f>
        <v>0.709</v>
      </c>
      <c r="U2632" s="24">
        <f>IFNA(VLOOKUP(A2632,'HUMAN RESOURCES processed'!$A$2:$M$2692,11,0))</f>
        <v>0.072</v>
      </c>
      <c r="V2632" s="24">
        <f>IFNA(VLOOKUP(A2632,'HUMAN RESOURCES processed'!$A$2:$M$2692,12,0))</f>
        <v>1296933</v>
      </c>
      <c r="W2632" s="24">
        <f>IFNA(VLOOKUP(A2632,'HUMAN RESOURCES processed'!$A$2:$M$2692,13,0))</f>
        <v>0.099</v>
      </c>
      <c r="X2632" s="24">
        <f>IFNA(VLOOKUP(A2632,'TOURISM processed'!$A$2:$F$2692,5,0))</f>
        <v>593000000</v>
      </c>
      <c r="Y2632" s="24">
        <f>IFNA(VLOOKUP(A2632,'TOURISM processed'!$A$2:$F$2692,6,0))</f>
        <v>234000000</v>
      </c>
      <c r="Z2632" s="24">
        <f t="shared" si="7"/>
        <v>180.4256658</v>
      </c>
      <c r="AA2632" s="24">
        <f>IFNA(VLOOKUP(A2632,'BUSINESS processed'!A2632:J5322,5,0))</f>
        <v>0.37</v>
      </c>
      <c r="AB2632" s="24">
        <f>IFNA(VLOOKUP(A2632,'BUSINESS processed'!A2632:J5322,6,0))</f>
        <v>43</v>
      </c>
      <c r="AC2632" s="24">
        <f t="shared" si="1516"/>
        <v>0</v>
      </c>
      <c r="AD2632" s="24">
        <f>IFNA(VLOOKUP(A2632,'BUSINESS processed'!A2632:J5322,8,0))</f>
        <v>210</v>
      </c>
      <c r="AE2632" s="24">
        <f>IFNA(VLOOKUP(A2632,'BUSINESS processed'!A2632:J5322,9,0))</f>
        <v>0.29</v>
      </c>
      <c r="AF2632" s="27">
        <f>IFNA(VLOOKUP(A2632,'BUSINESS processed'!A2632:J5322,10,0))</f>
        <v>0.713</v>
      </c>
      <c r="AG2632" s="26"/>
      <c r="AH2632" s="26"/>
      <c r="AI2632" s="26"/>
      <c r="AJ2632" s="26"/>
      <c r="AK2632" s="26"/>
      <c r="AL2632" s="26"/>
      <c r="AM2632" s="26"/>
      <c r="AN2632" s="26"/>
      <c r="AO2632" s="26"/>
      <c r="AP2632" s="26"/>
      <c r="AQ2632" s="26"/>
      <c r="AR2632" s="26"/>
      <c r="AS2632" s="26"/>
      <c r="AT2632" s="26"/>
      <c r="AU2632" s="26"/>
      <c r="AV2632" s="26"/>
      <c r="AW2632" s="26"/>
      <c r="AX2632" s="26"/>
      <c r="AY2632" s="26"/>
      <c r="AZ2632" s="26"/>
      <c r="BA2632" s="26"/>
      <c r="BB2632" s="26"/>
      <c r="BC2632" s="26"/>
      <c r="BD2632" s="26"/>
      <c r="BE2632" s="26"/>
      <c r="BF2632" s="26"/>
      <c r="BG2632" s="26"/>
      <c r="BH2632" s="26"/>
    </row>
    <row r="2633">
      <c r="A2633" s="18" t="str">
        <f t="shared" si="1"/>
        <v>The Americas_Trinidad and Tobago-The Americas_2006</v>
      </c>
      <c r="B2633" s="19" t="s">
        <v>258</v>
      </c>
      <c r="C2633" s="20" t="s">
        <v>298</v>
      </c>
      <c r="D2633" s="21" t="s">
        <v>85</v>
      </c>
      <c r="E2633" s="22">
        <v>1.8460905284E10</v>
      </c>
      <c r="F2633" s="22">
        <f t="shared" si="2"/>
        <v>14162.80542</v>
      </c>
      <c r="G2633" s="23">
        <v>0.044</v>
      </c>
      <c r="H2633" s="23">
        <v>625.0</v>
      </c>
      <c r="I2633" s="23">
        <v>0.109</v>
      </c>
      <c r="J2633" s="24">
        <f>IF(AND( C2633=C2632,D2633&gt;D2632),J2632,"")</f>
        <v>19574</v>
      </c>
      <c r="K2633" s="24">
        <f t="shared" si="3"/>
        <v>0.0150167475</v>
      </c>
      <c r="L2633" s="24">
        <f>IF(AND(C2633=C2632,C2633&gt;C2632),C2632,0)</f>
        <v>0</v>
      </c>
      <c r="M2633" s="24">
        <f t="shared" si="5"/>
        <v>0</v>
      </c>
      <c r="N2633" s="24">
        <f>IFNA(VLOOKUP(A2633,'HUMAN RESOURCES processed'!$A$2:$M$2692,5,0))</f>
        <v>0.015</v>
      </c>
      <c r="O2633" s="24">
        <f>IFNA(VLOOKUP(A2633,'HUMAN RESOURCES processed'!$A$2:$M$2692,6,0))</f>
        <v>0.023</v>
      </c>
      <c r="P2633" s="24">
        <f>IFNA(VLOOKUP(A2633,'HUMAN RESOURCES processed'!$A$2:$M$2692,7,0))</f>
        <v>73</v>
      </c>
      <c r="Q2633" s="24">
        <f>IFNA(VLOOKUP(A2633,'HUMAN RESOURCES processed'!$A$2:$M$2692,8,0))</f>
        <v>66</v>
      </c>
      <c r="R2633" s="24">
        <f t="shared" si="6"/>
        <v>69.5</v>
      </c>
      <c r="S2633" s="24">
        <f>IFNA(VLOOKUP(A2633,'HUMAN RESOURCES processed'!$A$2:$M$2692,9,0))</f>
        <v>0.214</v>
      </c>
      <c r="T2633" s="24">
        <f>IFNA(VLOOKUP(A2633,'HUMAN RESOURCES processed'!$A$2:$M$2692,10,0))</f>
        <v>0.712</v>
      </c>
      <c r="U2633" s="24">
        <f>IFNA(VLOOKUP(A2633,'HUMAN RESOURCES processed'!$A$2:$M$2692,11,0))</f>
        <v>0.074</v>
      </c>
      <c r="V2633" s="24">
        <f>IFNA(VLOOKUP(A2633,'HUMAN RESOURCES processed'!$A$2:$M$2692,12,0))</f>
        <v>1303478</v>
      </c>
      <c r="W2633" s="24">
        <f>IFNA(VLOOKUP(A2633,'HUMAN RESOURCES processed'!$A$2:$M$2692,13,0))</f>
        <v>0.097</v>
      </c>
      <c r="X2633" s="24">
        <f>IFNA(VLOOKUP(A2633,'TOURISM processed'!$A$2:$F$2692,5,0))</f>
        <v>517000000</v>
      </c>
      <c r="Y2633" s="24">
        <f>IFNA(VLOOKUP(A2633,'TOURISM processed'!$A$2:$F$2692,6,0))</f>
        <v>146000000</v>
      </c>
      <c r="Z2633" s="24">
        <f t="shared" si="7"/>
        <v>112.0080278</v>
      </c>
      <c r="AA2633" s="24">
        <f>IFNA(VLOOKUP(A2633,'BUSINESS processed'!A2633:J5323,5,0))</f>
        <v>0.372</v>
      </c>
      <c r="AB2633" s="24">
        <f>IFNA(VLOOKUP(A2633,'BUSINESS processed'!A2633:J5323,6,0))</f>
        <v>43</v>
      </c>
      <c r="AC2633" s="24">
        <f t="shared" si="1516"/>
        <v>0</v>
      </c>
      <c r="AD2633" s="24">
        <f>IFNA(VLOOKUP(A2633,'BUSINESS processed'!A2633:J5323,8,0))</f>
        <v>210</v>
      </c>
      <c r="AE2633" s="24">
        <f>IFNA(VLOOKUP(A2633,'BUSINESS processed'!A2633:J5323,9,0))</f>
        <v>0.3</v>
      </c>
      <c r="AF2633" s="27">
        <f>IFNA(VLOOKUP(A2633,'BUSINESS processed'!A2633:J5323,10,0))</f>
        <v>1.165</v>
      </c>
      <c r="AG2633" s="26"/>
      <c r="AH2633" s="26"/>
      <c r="AI2633" s="26"/>
      <c r="AJ2633" s="26"/>
      <c r="AK2633" s="26"/>
      <c r="AL2633" s="26"/>
      <c r="AM2633" s="26"/>
      <c r="AN2633" s="26"/>
      <c r="AO2633" s="26"/>
      <c r="AP2633" s="26"/>
      <c r="AQ2633" s="26"/>
      <c r="AR2633" s="26"/>
      <c r="AS2633" s="26"/>
      <c r="AT2633" s="26"/>
      <c r="AU2633" s="26"/>
      <c r="AV2633" s="26"/>
      <c r="AW2633" s="26"/>
      <c r="AX2633" s="26"/>
      <c r="AY2633" s="26"/>
      <c r="AZ2633" s="26"/>
      <c r="BA2633" s="26"/>
      <c r="BB2633" s="26"/>
      <c r="BC2633" s="26"/>
      <c r="BD2633" s="26"/>
      <c r="BE2633" s="26"/>
      <c r="BF2633" s="26"/>
      <c r="BG2633" s="26"/>
      <c r="BH2633" s="26"/>
    </row>
    <row r="2634">
      <c r="A2634" s="18" t="str">
        <f t="shared" si="1"/>
        <v>The Americas_Trinidad and Tobago-The Americas_2007</v>
      </c>
      <c r="B2634" s="19" t="s">
        <v>258</v>
      </c>
      <c r="C2634" s="20" t="s">
        <v>298</v>
      </c>
      <c r="D2634" s="21" t="s">
        <v>86</v>
      </c>
      <c r="E2634" s="22">
        <v>2.1830397705E10</v>
      </c>
      <c r="F2634" s="22">
        <f t="shared" si="2"/>
        <v>16663.91691</v>
      </c>
      <c r="G2634" s="23">
        <v>0.048</v>
      </c>
      <c r="H2634" s="23">
        <v>790.0</v>
      </c>
      <c r="I2634" s="23">
        <v>0.118</v>
      </c>
      <c r="J2634" s="24">
        <f>IFNA(VLOOKUP(A2634,'ENERGY processed'!$A$2:$H$2692,7,0),"")</f>
        <v>11762</v>
      </c>
      <c r="K2634" s="24">
        <f t="shared" si="3"/>
        <v>0.008978351806</v>
      </c>
      <c r="L2634" s="24">
        <f>IFNA(VLOOKUP(A2634,'ENERGY processed'!$A$2:$H$2692,8,0),"")</f>
        <v>25024</v>
      </c>
      <c r="M2634" s="24">
        <f t="shared" si="5"/>
        <v>0.01910170682</v>
      </c>
      <c r="N2634" s="24">
        <f>IFNA(VLOOKUP(A2634,'HUMAN RESOURCES processed'!$A$2:$M$2692,5,0))</f>
        <v>0.015</v>
      </c>
      <c r="O2634" s="24">
        <f>IFNA(VLOOKUP(A2634,'HUMAN RESOURCES processed'!$A$2:$M$2692,6,0))</f>
        <v>0.023</v>
      </c>
      <c r="P2634" s="24">
        <f>IFNA(VLOOKUP(A2634,'HUMAN RESOURCES processed'!$A$2:$M$2692,7,0))</f>
        <v>73</v>
      </c>
      <c r="Q2634" s="24">
        <f>IFNA(VLOOKUP(A2634,'HUMAN RESOURCES processed'!$A$2:$M$2692,8,0))</f>
        <v>66</v>
      </c>
      <c r="R2634" s="24">
        <f t="shared" si="6"/>
        <v>69.5</v>
      </c>
      <c r="S2634" s="24">
        <f>IFNA(VLOOKUP(A2634,'HUMAN RESOURCES processed'!$A$2:$M$2692,9,0))</f>
        <v>0.211</v>
      </c>
      <c r="T2634" s="24">
        <f>IFNA(VLOOKUP(A2634,'HUMAN RESOURCES processed'!$A$2:$M$2692,10,0))</f>
        <v>0.713</v>
      </c>
      <c r="U2634" s="24">
        <f>IFNA(VLOOKUP(A2634,'HUMAN RESOURCES processed'!$A$2:$M$2692,11,0))</f>
        <v>0.076</v>
      </c>
      <c r="V2634" s="24">
        <f>IFNA(VLOOKUP(A2634,'HUMAN RESOURCES processed'!$A$2:$M$2692,12,0))</f>
        <v>1310040</v>
      </c>
      <c r="W2634" s="24">
        <f>IFNA(VLOOKUP(A2634,'HUMAN RESOURCES processed'!$A$2:$M$2692,13,0))</f>
        <v>0.096</v>
      </c>
      <c r="X2634" s="24">
        <f>IFNA(VLOOKUP(A2634,'TOURISM processed'!$A$2:$F$2692,5,0))</f>
        <v>621000000</v>
      </c>
      <c r="Y2634" s="24">
        <f>IFNA(VLOOKUP(A2634,'TOURISM processed'!$A$2:$F$2692,6,0))</f>
        <v>155000000</v>
      </c>
      <c r="Z2634" s="24">
        <f t="shared" si="7"/>
        <v>118.316998</v>
      </c>
      <c r="AA2634" s="24">
        <f>IFNA(VLOOKUP(A2634,'BUSINESS processed'!A2634:J5324,5,0))</f>
        <v>0.331</v>
      </c>
      <c r="AB2634" s="24">
        <f>IFNA(VLOOKUP(A2634,'BUSINESS processed'!A2634:J5324,6,0))</f>
        <v>43</v>
      </c>
      <c r="AC2634" s="24">
        <f t="shared" si="1516"/>
        <v>0</v>
      </c>
      <c r="AD2634" s="24">
        <f>IFNA(VLOOKUP(A2634,'BUSINESS processed'!A2634:J5324,8,0))</f>
        <v>210</v>
      </c>
      <c r="AE2634" s="24">
        <f>IFNA(VLOOKUP(A2634,'BUSINESS processed'!A2634:J5324,9,0))</f>
        <v>0.323</v>
      </c>
      <c r="AF2634" s="27">
        <f>IFNA(VLOOKUP(A2634,'BUSINESS processed'!A2634:J5324,10,0))</f>
        <v>1.152</v>
      </c>
      <c r="AG2634" s="26"/>
      <c r="AH2634" s="26"/>
      <c r="AI2634" s="26"/>
      <c r="AJ2634" s="26"/>
      <c r="AK2634" s="26"/>
      <c r="AL2634" s="26"/>
      <c r="AM2634" s="26"/>
      <c r="AN2634" s="26"/>
      <c r="AO2634" s="26"/>
      <c r="AP2634" s="26"/>
      <c r="AQ2634" s="26"/>
      <c r="AR2634" s="26"/>
      <c r="AS2634" s="26"/>
      <c r="AT2634" s="26"/>
      <c r="AU2634" s="26"/>
      <c r="AV2634" s="26"/>
      <c r="AW2634" s="26"/>
      <c r="AX2634" s="26"/>
      <c r="AY2634" s="26"/>
      <c r="AZ2634" s="26"/>
      <c r="BA2634" s="26"/>
      <c r="BB2634" s="26"/>
      <c r="BC2634" s="26"/>
      <c r="BD2634" s="26"/>
      <c r="BE2634" s="26"/>
      <c r="BF2634" s="26"/>
      <c r="BG2634" s="26"/>
      <c r="BH2634" s="26"/>
    </row>
    <row r="2635">
      <c r="A2635" s="18" t="str">
        <f t="shared" si="1"/>
        <v>The Americas_Trinidad and Tobago-The Americas_2008</v>
      </c>
      <c r="B2635" s="19" t="s">
        <v>258</v>
      </c>
      <c r="C2635" s="20" t="s">
        <v>298</v>
      </c>
      <c r="D2635" s="21" t="s">
        <v>87</v>
      </c>
      <c r="E2635" s="22">
        <v>2.8165793618E10</v>
      </c>
      <c r="F2635" s="22">
        <f t="shared" si="2"/>
        <v>21395.27898</v>
      </c>
      <c r="G2635" s="23">
        <v>0.044</v>
      </c>
      <c r="H2635" s="23">
        <v>924.0</v>
      </c>
      <c r="I2635" s="23">
        <v>0.124</v>
      </c>
      <c r="J2635" s="24">
        <f>IFNA(VLOOKUP(A2635,'ENERGY processed'!$A$2:$H$2692,7,0),"")</f>
        <v>14115</v>
      </c>
      <c r="K2635" s="24">
        <f t="shared" si="3"/>
        <v>0.01072202569</v>
      </c>
      <c r="L2635" s="24">
        <f>IFNA(VLOOKUP(A2635,'ENERGY processed'!$A$2:$H$2692,8,0),"")</f>
        <v>30993</v>
      </c>
      <c r="M2635" s="24">
        <f t="shared" si="5"/>
        <v>0.02354287937</v>
      </c>
      <c r="N2635" s="24">
        <f>IFNA(VLOOKUP(A2635,'HUMAN RESOURCES processed'!$A$2:$M$2692,5,0))</f>
        <v>0.015</v>
      </c>
      <c r="O2635" s="24">
        <f>IFNA(VLOOKUP(A2635,'HUMAN RESOURCES processed'!$A$2:$M$2692,6,0))</f>
        <v>0.022</v>
      </c>
      <c r="P2635" s="24">
        <f>IFNA(VLOOKUP(A2635,'HUMAN RESOURCES processed'!$A$2:$M$2692,7,0))</f>
        <v>73</v>
      </c>
      <c r="Q2635" s="24">
        <f>IFNA(VLOOKUP(A2635,'HUMAN RESOURCES processed'!$A$2:$M$2692,8,0))</f>
        <v>66</v>
      </c>
      <c r="R2635" s="24">
        <f t="shared" si="6"/>
        <v>69.5</v>
      </c>
      <c r="S2635" s="24">
        <f>IFNA(VLOOKUP(A2635,'HUMAN RESOURCES processed'!$A$2:$M$2692,9,0))</f>
        <v>0.209</v>
      </c>
      <c r="T2635" s="24">
        <f>IFNA(VLOOKUP(A2635,'HUMAN RESOURCES processed'!$A$2:$M$2692,10,0))</f>
        <v>0.712</v>
      </c>
      <c r="U2635" s="24">
        <f>IFNA(VLOOKUP(A2635,'HUMAN RESOURCES processed'!$A$2:$M$2692,11,0))</f>
        <v>0.078</v>
      </c>
      <c r="V2635" s="24">
        <f>IFNA(VLOOKUP(A2635,'HUMAN RESOURCES processed'!$A$2:$M$2692,12,0))</f>
        <v>1316449</v>
      </c>
      <c r="W2635" s="24">
        <f>IFNA(VLOOKUP(A2635,'HUMAN RESOURCES processed'!$A$2:$M$2692,13,0))</f>
        <v>0.094</v>
      </c>
      <c r="X2635" s="24">
        <f>IFNA(VLOOKUP(A2635,'TOURISM processed'!$A$2:$F$2692,5,0))</f>
        <v>557000000</v>
      </c>
      <c r="Y2635" s="24">
        <f>IFNA(VLOOKUP(A2635,'TOURISM processed'!$A$2:$F$2692,6,0))</f>
        <v>102000000</v>
      </c>
      <c r="Z2635" s="24">
        <f t="shared" si="7"/>
        <v>77.48116334</v>
      </c>
      <c r="AA2635" s="24">
        <f>IFNA(VLOOKUP(A2635,'BUSINESS processed'!A2635:J5325,5,0))</f>
        <v>0.331</v>
      </c>
      <c r="AB2635" s="24">
        <f>IFNA(VLOOKUP(A2635,'BUSINESS processed'!A2635:J5325,6,0))</f>
        <v>43</v>
      </c>
      <c r="AC2635" s="24">
        <f t="shared" si="1516"/>
        <v>0</v>
      </c>
      <c r="AD2635" s="24">
        <f>IFNA(VLOOKUP(A2635,'BUSINESS processed'!A2635:J5325,8,0))</f>
        <v>210</v>
      </c>
      <c r="AE2635" s="24">
        <f>IFNA(VLOOKUP(A2635,'BUSINESS processed'!A2635:J5325,9,0))</f>
        <v>0.348</v>
      </c>
      <c r="AF2635" s="27">
        <f>IFNA(VLOOKUP(A2635,'BUSINESS processed'!A2635:J5325,10,0))</f>
        <v>1.372</v>
      </c>
      <c r="AG2635" s="26"/>
      <c r="AH2635" s="26"/>
      <c r="AI2635" s="26"/>
      <c r="AJ2635" s="26"/>
      <c r="AK2635" s="26"/>
      <c r="AL2635" s="26"/>
      <c r="AM2635" s="26"/>
      <c r="AN2635" s="26"/>
      <c r="AO2635" s="26"/>
      <c r="AP2635" s="26"/>
      <c r="AQ2635" s="26"/>
      <c r="AR2635" s="26"/>
      <c r="AS2635" s="26"/>
      <c r="AT2635" s="26"/>
      <c r="AU2635" s="26"/>
      <c r="AV2635" s="26"/>
      <c r="AW2635" s="26"/>
      <c r="AX2635" s="26"/>
      <c r="AY2635" s="26"/>
      <c r="AZ2635" s="26"/>
      <c r="BA2635" s="26"/>
      <c r="BB2635" s="26"/>
      <c r="BC2635" s="26"/>
      <c r="BD2635" s="26"/>
      <c r="BE2635" s="26"/>
      <c r="BF2635" s="26"/>
      <c r="BG2635" s="26"/>
      <c r="BH2635" s="26"/>
    </row>
    <row r="2636">
      <c r="A2636" s="18" t="str">
        <f t="shared" si="1"/>
        <v>The Americas_Trinidad and Tobago-The Americas_2009</v>
      </c>
      <c r="B2636" s="19" t="s">
        <v>258</v>
      </c>
      <c r="C2636" s="20" t="s">
        <v>298</v>
      </c>
      <c r="D2636" s="21" t="s">
        <v>88</v>
      </c>
      <c r="E2636" s="22">
        <v>1.9332270662E10</v>
      </c>
      <c r="F2636" s="22">
        <f t="shared" si="2"/>
        <v>14617.77508</v>
      </c>
      <c r="G2636" s="23">
        <v>0.061</v>
      </c>
      <c r="H2636" s="23">
        <v>887.0</v>
      </c>
      <c r="I2636" s="23">
        <v>0.119</v>
      </c>
      <c r="J2636" s="24">
        <f>IFNA(VLOOKUP(A2636,'ENERGY processed'!$A$2:$H$2692,7,0),"")</f>
        <v>20331</v>
      </c>
      <c r="K2636" s="24">
        <f t="shared" si="3"/>
        <v>0.01537294766</v>
      </c>
      <c r="L2636" s="24">
        <f>IFNA(VLOOKUP(A2636,'ENERGY processed'!$A$2:$H$2692,8,0),"")</f>
        <v>46461</v>
      </c>
      <c r="M2636" s="24">
        <f t="shared" si="5"/>
        <v>0.03513071278</v>
      </c>
      <c r="N2636" s="24">
        <f>IFNA(VLOOKUP(A2636,'HUMAN RESOURCES processed'!$A$2:$M$2692,5,0))</f>
        <v>0.015</v>
      </c>
      <c r="O2636" s="24">
        <f>IFNA(VLOOKUP(A2636,'HUMAN RESOURCES processed'!$A$2:$M$2692,6,0))</f>
        <v>0.021</v>
      </c>
      <c r="P2636" s="24">
        <f>IFNA(VLOOKUP(A2636,'HUMAN RESOURCES processed'!$A$2:$M$2692,7,0))</f>
        <v>73</v>
      </c>
      <c r="Q2636" s="24">
        <f>IFNA(VLOOKUP(A2636,'HUMAN RESOURCES processed'!$A$2:$M$2692,8,0))</f>
        <v>66</v>
      </c>
      <c r="R2636" s="24">
        <f t="shared" si="6"/>
        <v>69.5</v>
      </c>
      <c r="S2636" s="24">
        <f>IFNA(VLOOKUP(A2636,'HUMAN RESOURCES processed'!$A$2:$M$2692,9,0))</f>
        <v>0.208</v>
      </c>
      <c r="T2636" s="24">
        <f>IFNA(VLOOKUP(A2636,'HUMAN RESOURCES processed'!$A$2:$M$2692,10,0))</f>
        <v>0.711</v>
      </c>
      <c r="U2636" s="24">
        <f>IFNA(VLOOKUP(A2636,'HUMAN RESOURCES processed'!$A$2:$M$2692,11,0))</f>
        <v>0.081</v>
      </c>
      <c r="V2636" s="24">
        <f>IFNA(VLOOKUP(A2636,'HUMAN RESOURCES processed'!$A$2:$M$2692,12,0))</f>
        <v>1322518</v>
      </c>
      <c r="W2636" s="24">
        <f>IFNA(VLOOKUP(A2636,'HUMAN RESOURCES processed'!$A$2:$M$2692,13,0))</f>
        <v>0.092</v>
      </c>
      <c r="X2636" s="24">
        <f>IFNA(VLOOKUP(A2636,'TOURISM processed'!$A$2:$F$2692,5,0))</f>
        <v>548000000</v>
      </c>
      <c r="Y2636" s="24">
        <f>IFNA(VLOOKUP(A2636,'TOURISM processed'!$A$2:$F$2692,6,0))</f>
        <v>136000000</v>
      </c>
      <c r="Z2636" s="24">
        <f t="shared" si="7"/>
        <v>102.8341391</v>
      </c>
      <c r="AA2636" s="24">
        <f>IFNA(VLOOKUP(A2636,'BUSINESS processed'!A2636:J5326,5,0))</f>
        <v>0.331</v>
      </c>
      <c r="AB2636" s="24">
        <f>IFNA(VLOOKUP(A2636,'BUSINESS processed'!A2636:J5326,6,0))</f>
        <v>43</v>
      </c>
      <c r="AC2636" s="24">
        <f t="shared" si="1516"/>
        <v>0</v>
      </c>
      <c r="AD2636" s="24">
        <f>IFNA(VLOOKUP(A2636,'BUSINESS processed'!A2636:J5326,8,0))</f>
        <v>210</v>
      </c>
      <c r="AE2636" s="24">
        <f>IFNA(VLOOKUP(A2636,'BUSINESS processed'!A2636:J5326,9,0))</f>
        <v>0.443</v>
      </c>
      <c r="AF2636" s="27">
        <f>IFNA(VLOOKUP(A2636,'BUSINESS processed'!A2636:J5326,10,0))</f>
        <v>1.396</v>
      </c>
      <c r="AG2636" s="26"/>
      <c r="AH2636" s="26"/>
      <c r="AI2636" s="26"/>
      <c r="AJ2636" s="26"/>
      <c r="AK2636" s="26"/>
      <c r="AL2636" s="26"/>
      <c r="AM2636" s="26"/>
      <c r="AN2636" s="26"/>
      <c r="AO2636" s="26"/>
      <c r="AP2636" s="26"/>
      <c r="AQ2636" s="26"/>
      <c r="AR2636" s="26"/>
      <c r="AS2636" s="26"/>
      <c r="AT2636" s="26"/>
      <c r="AU2636" s="26"/>
      <c r="AV2636" s="26"/>
      <c r="AW2636" s="26"/>
      <c r="AX2636" s="26"/>
      <c r="AY2636" s="26"/>
      <c r="AZ2636" s="26"/>
      <c r="BA2636" s="26"/>
      <c r="BB2636" s="26"/>
      <c r="BC2636" s="26"/>
      <c r="BD2636" s="26"/>
      <c r="BE2636" s="26"/>
      <c r="BF2636" s="26"/>
      <c r="BG2636" s="26"/>
      <c r="BH2636" s="26"/>
    </row>
    <row r="2637">
      <c r="A2637" s="18" t="str">
        <f t="shared" si="1"/>
        <v>The Americas_Trinidad and Tobago-The Americas_2010</v>
      </c>
      <c r="B2637" s="19" t="s">
        <v>258</v>
      </c>
      <c r="C2637" s="20" t="s">
        <v>298</v>
      </c>
      <c r="D2637" s="21" t="s">
        <v>89</v>
      </c>
      <c r="E2637" s="22">
        <v>2.0758191858E10</v>
      </c>
      <c r="F2637" s="22">
        <f t="shared" si="2"/>
        <v>15630.05045</v>
      </c>
      <c r="G2637" s="23">
        <v>0.052</v>
      </c>
      <c r="H2637" s="23">
        <v>805.0</v>
      </c>
      <c r="I2637" s="23">
        <v>0.093</v>
      </c>
      <c r="J2637" s="24">
        <f>IFNA(VLOOKUP(A2637,'ENERGY processed'!$A$2:$H$2692,7,0),"")</f>
        <v>12540</v>
      </c>
      <c r="K2637" s="24">
        <f t="shared" si="3"/>
        <v>0.009442095633</v>
      </c>
      <c r="L2637" s="24">
        <f>IFNA(VLOOKUP(A2637,'ENERGY processed'!$A$2:$H$2692,8,0),"")</f>
        <v>26890</v>
      </c>
      <c r="M2637" s="24">
        <f t="shared" si="5"/>
        <v>0.02024704558</v>
      </c>
      <c r="N2637" s="24">
        <f>IFNA(VLOOKUP(A2637,'HUMAN RESOURCES processed'!$A$2:$M$2692,5,0))</f>
        <v>0.015</v>
      </c>
      <c r="O2637" s="24">
        <f>IFNA(VLOOKUP(A2637,'HUMAN RESOURCES processed'!$A$2:$M$2692,6,0))</f>
        <v>0.021</v>
      </c>
      <c r="P2637" s="24">
        <f>IFNA(VLOOKUP(A2637,'HUMAN RESOURCES processed'!$A$2:$M$2692,7,0))</f>
        <v>73</v>
      </c>
      <c r="Q2637" s="24">
        <f>IFNA(VLOOKUP(A2637,'HUMAN RESOURCES processed'!$A$2:$M$2692,8,0))</f>
        <v>66</v>
      </c>
      <c r="R2637" s="24">
        <f t="shared" si="6"/>
        <v>69.5</v>
      </c>
      <c r="S2637" s="24">
        <f>IFNA(VLOOKUP(A2637,'HUMAN RESOURCES processed'!$A$2:$M$2692,9,0))</f>
        <v>0.207</v>
      </c>
      <c r="T2637" s="24">
        <f>IFNA(VLOOKUP(A2637,'HUMAN RESOURCES processed'!$A$2:$M$2692,10,0))</f>
        <v>0.71</v>
      </c>
      <c r="U2637" s="24">
        <f>IFNA(VLOOKUP(A2637,'HUMAN RESOURCES processed'!$A$2:$M$2692,11,0))</f>
        <v>0.083</v>
      </c>
      <c r="V2637" s="24">
        <f>IFNA(VLOOKUP(A2637,'HUMAN RESOURCES processed'!$A$2:$M$2692,12,0))</f>
        <v>1328095</v>
      </c>
      <c r="W2637" s="24">
        <f>IFNA(VLOOKUP(A2637,'HUMAN RESOURCES processed'!$A$2:$M$2692,13,0))</f>
        <v>0.091</v>
      </c>
      <c r="X2637" s="24">
        <f>IFNA(VLOOKUP(A2637,'TOURISM processed'!$A$2:$F$2692,5,0))</f>
        <v>630000000</v>
      </c>
      <c r="Y2637" s="24">
        <f>IFNA(VLOOKUP(A2637,'TOURISM processed'!$A$2:$F$2692,6,0))</f>
        <v>97000000</v>
      </c>
      <c r="Z2637" s="24">
        <f t="shared" si="7"/>
        <v>73.03694389</v>
      </c>
      <c r="AA2637" s="24">
        <f>IFNA(VLOOKUP(A2637,'BUSINESS processed'!A2637:J5327,5,0))</f>
        <v>0.331</v>
      </c>
      <c r="AB2637" s="24">
        <f>IFNA(VLOOKUP(A2637,'BUSINESS processed'!A2637:J5327,6,0))</f>
        <v>41</v>
      </c>
      <c r="AC2637" s="24">
        <f t="shared" si="1516"/>
        <v>0</v>
      </c>
      <c r="AD2637" s="24">
        <f>IFNA(VLOOKUP(A2637,'BUSINESS processed'!A2637:J5327,8,0))</f>
        <v>210</v>
      </c>
      <c r="AE2637" s="24">
        <f>IFNA(VLOOKUP(A2637,'BUSINESS processed'!A2637:J5327,9,0))</f>
        <v>0.485</v>
      </c>
      <c r="AF2637" s="27">
        <f>IFNA(VLOOKUP(A2637,'BUSINESS processed'!A2637:J5327,10,0))</f>
        <v>1.426</v>
      </c>
      <c r="AG2637" s="26"/>
      <c r="AH2637" s="26"/>
      <c r="AI2637" s="26"/>
      <c r="AJ2637" s="26"/>
      <c r="AK2637" s="26"/>
      <c r="AL2637" s="26"/>
      <c r="AM2637" s="26"/>
      <c r="AN2637" s="26"/>
      <c r="AO2637" s="26"/>
      <c r="AP2637" s="26"/>
      <c r="AQ2637" s="26"/>
      <c r="AR2637" s="26"/>
      <c r="AS2637" s="26"/>
      <c r="AT2637" s="26"/>
      <c r="AU2637" s="26"/>
      <c r="AV2637" s="26"/>
      <c r="AW2637" s="26"/>
      <c r="AX2637" s="26"/>
      <c r="AY2637" s="26"/>
      <c r="AZ2637" s="26"/>
      <c r="BA2637" s="26"/>
      <c r="BB2637" s="26"/>
      <c r="BC2637" s="26"/>
      <c r="BD2637" s="26"/>
      <c r="BE2637" s="26"/>
      <c r="BF2637" s="26"/>
      <c r="BG2637" s="26"/>
      <c r="BH2637" s="26"/>
    </row>
    <row r="2638">
      <c r="A2638" s="18" t="str">
        <f t="shared" si="1"/>
        <v>The Americas_Trinidad and Tobago-The Americas_2011</v>
      </c>
      <c r="B2638" s="19" t="s">
        <v>258</v>
      </c>
      <c r="C2638" s="20" t="s">
        <v>298</v>
      </c>
      <c r="D2638" s="21" t="s">
        <v>90</v>
      </c>
      <c r="E2638" s="22">
        <v>2.3676348287E10</v>
      </c>
      <c r="F2638" s="22">
        <f t="shared" si="2"/>
        <v>17760.60909</v>
      </c>
      <c r="G2638" s="23">
        <v>0.053</v>
      </c>
      <c r="H2638" s="23">
        <v>935.0</v>
      </c>
      <c r="I2638" s="23">
        <v>0.08</v>
      </c>
      <c r="J2638" s="24">
        <f>IFNA(VLOOKUP(A2638,'ENERGY processed'!$A$2:$H$2692,7,0),"")</f>
        <v>16880</v>
      </c>
      <c r="K2638" s="24">
        <f t="shared" si="3"/>
        <v>0.01266238686</v>
      </c>
      <c r="L2638" s="24">
        <f>IFNA(VLOOKUP(A2638,'ENERGY processed'!$A$2:$H$2692,8,0),"")</f>
        <v>28581</v>
      </c>
      <c r="M2638" s="24">
        <f t="shared" si="5"/>
        <v>0.0214397914</v>
      </c>
      <c r="N2638" s="24">
        <f>IFNA(VLOOKUP(A2638,'HUMAN RESOURCES processed'!$A$2:$M$2692,5,0))</f>
        <v>0.015</v>
      </c>
      <c r="O2638" s="24">
        <f>IFNA(VLOOKUP(A2638,'HUMAN RESOURCES processed'!$A$2:$M$2692,6,0))</f>
        <v>0.02</v>
      </c>
      <c r="P2638" s="24">
        <f>IFNA(VLOOKUP(A2638,'HUMAN RESOURCES processed'!$A$2:$M$2692,7,0))</f>
        <v>73</v>
      </c>
      <c r="Q2638" s="24">
        <f>IFNA(VLOOKUP(A2638,'HUMAN RESOURCES processed'!$A$2:$M$2692,8,0))</f>
        <v>66</v>
      </c>
      <c r="R2638" s="24">
        <f t="shared" si="6"/>
        <v>69.5</v>
      </c>
      <c r="S2638" s="24">
        <f>IFNA(VLOOKUP(A2638,'HUMAN RESOURCES processed'!$A$2:$M$2692,9,0))</f>
        <v>0.207</v>
      </c>
      <c r="T2638" s="24">
        <f>IFNA(VLOOKUP(A2638,'HUMAN RESOURCES processed'!$A$2:$M$2692,10,0))</f>
        <v>0.708</v>
      </c>
      <c r="U2638" s="24">
        <f>IFNA(VLOOKUP(A2638,'HUMAN RESOURCES processed'!$A$2:$M$2692,11,0))</f>
        <v>0.085</v>
      </c>
      <c r="V2638" s="24">
        <f>IFNA(VLOOKUP(A2638,'HUMAN RESOURCES processed'!$A$2:$M$2692,12,0))</f>
        <v>1333082</v>
      </c>
      <c r="W2638" s="24">
        <f>IFNA(VLOOKUP(A2638,'HUMAN RESOURCES processed'!$A$2:$M$2692,13,0))</f>
        <v>0.089</v>
      </c>
      <c r="X2638" s="24">
        <f>IFNA(VLOOKUP(A2638,'TOURISM processed'!$A$2:$F$2692,5,0))</f>
        <v>650000000</v>
      </c>
      <c r="Y2638" s="24">
        <f>IFNA(VLOOKUP(A2638,'TOURISM processed'!$A$2:$F$2692,6,0))</f>
        <v>192000000</v>
      </c>
      <c r="Z2638" s="24">
        <f t="shared" si="7"/>
        <v>144.0271491</v>
      </c>
      <c r="AA2638" s="24">
        <f>IFNA(VLOOKUP(A2638,'BUSINESS processed'!A2638:J5328,5,0))</f>
        <v>0.291</v>
      </c>
      <c r="AB2638" s="24">
        <f>IFNA(VLOOKUP(A2638,'BUSINESS processed'!A2638:J5328,6,0))</f>
        <v>41</v>
      </c>
      <c r="AC2638" s="24">
        <f t="shared" si="1516"/>
        <v>0</v>
      </c>
      <c r="AD2638" s="24">
        <f>IFNA(VLOOKUP(A2638,'BUSINESS processed'!A2638:J5328,8,0))</f>
        <v>210</v>
      </c>
      <c r="AE2638" s="24">
        <f>IFNA(VLOOKUP(A2638,'BUSINESS processed'!A2638:J5328,9,0))</f>
        <v>0.552</v>
      </c>
      <c r="AF2638" s="27">
        <f>IFNA(VLOOKUP(A2638,'BUSINESS processed'!A2638:J5328,10,0))</f>
        <v>1.37</v>
      </c>
      <c r="AG2638" s="26"/>
      <c r="AH2638" s="26"/>
      <c r="AI2638" s="26"/>
      <c r="AJ2638" s="26"/>
      <c r="AK2638" s="26"/>
      <c r="AL2638" s="26"/>
      <c r="AM2638" s="26"/>
      <c r="AN2638" s="26"/>
      <c r="AO2638" s="26"/>
      <c r="AP2638" s="26"/>
      <c r="AQ2638" s="26"/>
      <c r="AR2638" s="26"/>
      <c r="AS2638" s="26"/>
      <c r="AT2638" s="26"/>
      <c r="AU2638" s="26"/>
      <c r="AV2638" s="26"/>
      <c r="AW2638" s="26"/>
      <c r="AX2638" s="26"/>
      <c r="AY2638" s="26"/>
      <c r="AZ2638" s="26"/>
      <c r="BA2638" s="26"/>
      <c r="BB2638" s="26"/>
      <c r="BC2638" s="26"/>
      <c r="BD2638" s="26"/>
      <c r="BE2638" s="26"/>
      <c r="BF2638" s="26"/>
      <c r="BG2638" s="26"/>
      <c r="BH2638" s="26"/>
    </row>
    <row r="2639">
      <c r="A2639" s="18" t="str">
        <f t="shared" si="1"/>
        <v>The Americas_Trinidad and Tobago-The Americas_2012</v>
      </c>
      <c r="B2639" s="19" t="s">
        <v>258</v>
      </c>
      <c r="C2639" s="20" t="s">
        <v>298</v>
      </c>
      <c r="D2639" s="21" t="s">
        <v>91</v>
      </c>
      <c r="E2639" s="22">
        <v>2.343634252E10</v>
      </c>
      <c r="F2639" s="22">
        <f t="shared" si="2"/>
        <v>17523.29827</v>
      </c>
      <c r="G2639" s="23">
        <v>0.054</v>
      </c>
      <c r="H2639" s="23">
        <v>972.0</v>
      </c>
      <c r="I2639" s="23">
        <v>0.077</v>
      </c>
      <c r="J2639" s="24">
        <f>IFNA(VLOOKUP(A2639,'ENERGY processed'!$A$2:$H$2692,7,0),"")</f>
        <v>12197.5</v>
      </c>
      <c r="K2639" s="24">
        <f t="shared" si="3"/>
        <v>0.00912004211</v>
      </c>
      <c r="L2639" s="24">
        <f>IFNA(VLOOKUP(A2639,'ENERGY processed'!$A$2:$H$2692,8,0),"")</f>
        <v>26105.5</v>
      </c>
      <c r="M2639" s="24">
        <f t="shared" si="5"/>
        <v>0.01951902105</v>
      </c>
      <c r="N2639" s="24">
        <f>IFNA(VLOOKUP(A2639,'HUMAN RESOURCES processed'!$A$2:$M$2692,5,0))</f>
        <v>0.015</v>
      </c>
      <c r="O2639" s="24">
        <f>IFNA(VLOOKUP(A2639,'HUMAN RESOURCES processed'!$A$2:$M$2692,6,0))</f>
        <v>0.02</v>
      </c>
      <c r="P2639" s="24">
        <f>IFNA(VLOOKUP(A2639,'HUMAN RESOURCES processed'!$A$2:$M$2692,7,0))</f>
        <v>74</v>
      </c>
      <c r="Q2639" s="24">
        <f>IFNA(VLOOKUP(A2639,'HUMAN RESOURCES processed'!$A$2:$M$2692,8,0))</f>
        <v>66</v>
      </c>
      <c r="R2639" s="24">
        <f t="shared" si="6"/>
        <v>70</v>
      </c>
      <c r="S2639" s="24">
        <f>IFNA(VLOOKUP(A2639,'HUMAN RESOURCES processed'!$A$2:$M$2692,9,0))</f>
        <v>0.207</v>
      </c>
      <c r="T2639" s="24">
        <f>IFNA(VLOOKUP(A2639,'HUMAN RESOURCES processed'!$A$2:$M$2692,10,0))</f>
        <v>0.705</v>
      </c>
      <c r="U2639" s="24">
        <f>IFNA(VLOOKUP(A2639,'HUMAN RESOURCES processed'!$A$2:$M$2692,11,0))</f>
        <v>0.088</v>
      </c>
      <c r="V2639" s="24">
        <f>IFNA(VLOOKUP(A2639,'HUMAN RESOURCES processed'!$A$2:$M$2692,12,0))</f>
        <v>1337439</v>
      </c>
      <c r="W2639" s="24">
        <f>IFNA(VLOOKUP(A2639,'HUMAN RESOURCES processed'!$A$2:$M$2692,13,0))</f>
        <v>0.088</v>
      </c>
      <c r="X2639" s="24">
        <f>IF(AND(C2639=C2638,D2639&gt;D2638),X2638,0)</f>
        <v>650000000</v>
      </c>
      <c r="Y2639" s="24">
        <f t="shared" ref="Y2639:Y2652" si="1518">IF(AND(C2639=C2638,D2639&gt;D2638),Y2638,0)</f>
        <v>192000000</v>
      </c>
      <c r="Z2639" s="24">
        <f t="shared" si="7"/>
        <v>143.5579492</v>
      </c>
      <c r="AA2639" s="24">
        <f>IFNA(VLOOKUP(A2639,'BUSINESS processed'!A2639:J5329,5,0))</f>
        <v>0.291</v>
      </c>
      <c r="AB2639" s="24">
        <f>IFNA(VLOOKUP(A2639,'BUSINESS processed'!A2639:J5329,6,0))</f>
        <v>41</v>
      </c>
      <c r="AC2639" s="24">
        <f>IFNA(VLOOKUP(A2639,'BUSINESS processed'!A2639:J5329,7,0))</f>
        <v>63</v>
      </c>
      <c r="AD2639" s="24">
        <f>IFNA(VLOOKUP(A2639,'BUSINESS processed'!A2639:J5329,8,0))</f>
        <v>210</v>
      </c>
      <c r="AE2639" s="24">
        <f>IFNA(VLOOKUP(A2639,'BUSINESS processed'!A2639:J5329,9,0))</f>
        <v>0.595</v>
      </c>
      <c r="AF2639" s="27">
        <f>IFNA(VLOOKUP(A2639,'BUSINESS processed'!A2639:J5329,10,0))</f>
        <v>1.408</v>
      </c>
      <c r="AG2639" s="26"/>
      <c r="AH2639" s="26"/>
      <c r="AI2639" s="26"/>
      <c r="AJ2639" s="26"/>
      <c r="AK2639" s="26"/>
      <c r="AL2639" s="26"/>
      <c r="AM2639" s="26"/>
      <c r="AN2639" s="26"/>
      <c r="AO2639" s="26"/>
      <c r="AP2639" s="26"/>
      <c r="AQ2639" s="26"/>
      <c r="AR2639" s="26"/>
      <c r="AS2639" s="26"/>
      <c r="AT2639" s="26"/>
      <c r="AU2639" s="26"/>
      <c r="AV2639" s="26"/>
      <c r="AW2639" s="26"/>
      <c r="AX2639" s="26"/>
      <c r="AY2639" s="26"/>
      <c r="AZ2639" s="26"/>
      <c r="BA2639" s="26"/>
      <c r="BB2639" s="26"/>
      <c r="BC2639" s="26"/>
      <c r="BD2639" s="26"/>
      <c r="BE2639" s="26"/>
      <c r="BF2639" s="26"/>
      <c r="BG2639" s="26"/>
      <c r="BH2639" s="26"/>
    </row>
    <row r="2640">
      <c r="A2640" s="18" t="str">
        <f t="shared" si="1"/>
        <v>The Americas_Turks and Caicos Islands-The Americas_2000</v>
      </c>
      <c r="B2640" s="19" t="s">
        <v>258</v>
      </c>
      <c r="C2640" s="20" t="s">
        <v>299</v>
      </c>
      <c r="D2640" s="21" t="s">
        <v>70</v>
      </c>
      <c r="E2640" s="20">
        <f t="shared" ref="E2640:E2652" si="1519">IF(AND(C2640=C2639,D2640&gt;D2639),E2639,0)</f>
        <v>0</v>
      </c>
      <c r="F2640" s="22">
        <f t="shared" si="2"/>
        <v>0</v>
      </c>
      <c r="G2640" s="39">
        <f t="shared" ref="G2640:G2652" si="1520">IF(AND(C2640=C2639,D2640&gt;D2639),G2639,0)</f>
        <v>0</v>
      </c>
      <c r="H2640" s="39">
        <f t="shared" ref="H2640:H2652" si="1521">IF(AND(C2640=C2639,C2640&gt;C2639),C2639,0)</f>
        <v>0</v>
      </c>
      <c r="I2640" s="39">
        <f t="shared" ref="I2640:I2652" si="1522">IF(AND(C2640=C2639,D2640&gt;D2639),I2639,0)</f>
        <v>0</v>
      </c>
      <c r="J2640" s="24">
        <f t="shared" ref="J2640:J2652" si="1523">IF(AND( C2640=C2639,D2640&gt;D2639),J2639,0)</f>
        <v>0</v>
      </c>
      <c r="K2640" s="24">
        <f t="shared" si="3"/>
        <v>0</v>
      </c>
      <c r="L2640" s="24">
        <f t="shared" ref="L2640:L2641" si="1524">IF(AND(C2640=C2639,C2640&gt;C2639),C2639,0)</f>
        <v>0</v>
      </c>
      <c r="M2640" s="24">
        <f t="shared" si="5"/>
        <v>0</v>
      </c>
      <c r="N2640" s="24">
        <f t="shared" ref="N2640:N2652" si="1525">IF(AND(C2640=C2639,D2640&gt;D2639),K2639,0)</f>
        <v>0</v>
      </c>
      <c r="O2640" s="24">
        <f t="shared" ref="O2640:O2652" si="1526">IF(AND(C2640=C2639,D2640&gt;806),O2639,0)</f>
        <v>0</v>
      </c>
      <c r="P2640" s="24">
        <f t="shared" ref="P2640:P2652" si="1527">IF(AND(C2640=C2639,D2640&gt;D2639),P2639,0)</f>
        <v>0</v>
      </c>
      <c r="Q2640" s="24">
        <f t="shared" ref="Q2640:Q2652" si="1528">IF(AND(C2640=C2639,D2640&gt;D2639),Q2639,0)</f>
        <v>0</v>
      </c>
      <c r="R2640" s="24">
        <f t="shared" si="6"/>
        <v>0</v>
      </c>
      <c r="S2640" s="24">
        <f t="shared" ref="S2640:S2652" si="1529">IF(AND(C2640=C2639,D2640&gt;D2639),S2639,0)</f>
        <v>0</v>
      </c>
      <c r="T2640" s="24">
        <f t="shared" ref="T2640:T2652" si="1530">IF(AND(C2640=C2639,D2640&gt;D2639),T2639,0)</f>
        <v>0</v>
      </c>
      <c r="U2640" s="24">
        <f t="shared" ref="U2640:U2652" si="1531">IF(AND(C2640=C2639,D2640&gt;D2639),U2639,0)</f>
        <v>0</v>
      </c>
      <c r="V2640" s="24">
        <f>IFNA(VLOOKUP(A2640,'HUMAN RESOURCES processed'!$A$2:$M$2692,12,0))</f>
        <v>18876</v>
      </c>
      <c r="W2640" s="24">
        <f>IFNA(VLOOKUP(A2640,'HUMAN RESOURCES processed'!$A$2:$M$2692,13,0))</f>
        <v>0.846</v>
      </c>
      <c r="X2640" s="24">
        <f>IFNA(VLOOKUP(A2640,'TOURISM processed'!$A$2:$F$2692,5,0))</f>
        <v>285000000</v>
      </c>
      <c r="Y2640" s="24">
        <f t="shared" si="1518"/>
        <v>0</v>
      </c>
      <c r="Z2640" s="24">
        <f t="shared" si="7"/>
        <v>0</v>
      </c>
      <c r="AA2640" s="24">
        <f t="shared" ref="AA2640:AA2657" si="1532">IF(AND(C2640=C2639,D2640&gt;D2639),AA2639,0)</f>
        <v>0</v>
      </c>
      <c r="AB2640" s="24">
        <f t="shared" ref="AB2640:AB2655" si="1533">IF(AND(C2640=C2639,D2640&gt;D2639),AB2639,0)</f>
        <v>0</v>
      </c>
      <c r="AC2640" s="24">
        <f t="shared" ref="AC2640:AC2664" si="1534">IF(AND(C2640=C2639,D2640&gt;D2639),AC2639,0)</f>
        <v>0</v>
      </c>
      <c r="AD2640" s="24">
        <f t="shared" ref="AD2640:AD2657" si="1535">IF(AND(C2640=C2639,D2640&gt;D2639),AD2639,0)</f>
        <v>0</v>
      </c>
      <c r="AE2640" s="24">
        <f t="shared" ref="AE2640:AE2652" si="1536">IF(AND(C2640=C2639,D2640&gt;211),AE2639,0)</f>
        <v>0</v>
      </c>
      <c r="AF2640" s="27">
        <f t="shared" ref="AF2640:AF2652" si="1537">IF(AND(C2640=C2639,D2640&gt;D2639),AF2639,0)</f>
        <v>0</v>
      </c>
      <c r="AG2640" s="26"/>
      <c r="AH2640" s="26"/>
      <c r="AI2640" s="26"/>
      <c r="AJ2640" s="26"/>
      <c r="AK2640" s="26"/>
      <c r="AL2640" s="26"/>
      <c r="AM2640" s="26"/>
      <c r="AN2640" s="26"/>
      <c r="AO2640" s="26"/>
      <c r="AP2640" s="26"/>
      <c r="AQ2640" s="26"/>
      <c r="AR2640" s="26"/>
      <c r="AS2640" s="26"/>
      <c r="AT2640" s="26"/>
      <c r="AU2640" s="26"/>
      <c r="AV2640" s="26"/>
      <c r="AW2640" s="26"/>
      <c r="AX2640" s="26"/>
      <c r="AY2640" s="26"/>
      <c r="AZ2640" s="26"/>
      <c r="BA2640" s="26"/>
      <c r="BB2640" s="26"/>
      <c r="BC2640" s="26"/>
      <c r="BD2640" s="26"/>
      <c r="BE2640" s="26"/>
      <c r="BF2640" s="26"/>
      <c r="BG2640" s="26"/>
      <c r="BH2640" s="26"/>
    </row>
    <row r="2641">
      <c r="A2641" s="18" t="str">
        <f t="shared" si="1"/>
        <v>The Americas_Turks and Caicos Islands-The Americas_2001</v>
      </c>
      <c r="B2641" s="19" t="s">
        <v>258</v>
      </c>
      <c r="C2641" s="20" t="s">
        <v>299</v>
      </c>
      <c r="D2641" s="21" t="s">
        <v>71</v>
      </c>
      <c r="E2641" s="20">
        <f t="shared" si="1519"/>
        <v>0</v>
      </c>
      <c r="F2641" s="22">
        <f t="shared" si="2"/>
        <v>0</v>
      </c>
      <c r="G2641" s="39">
        <f t="shared" si="1520"/>
        <v>0</v>
      </c>
      <c r="H2641" s="39">
        <f t="shared" si="1521"/>
        <v>0</v>
      </c>
      <c r="I2641" s="39">
        <f t="shared" si="1522"/>
        <v>0</v>
      </c>
      <c r="J2641" s="24">
        <f t="shared" si="1523"/>
        <v>0</v>
      </c>
      <c r="K2641" s="24">
        <f t="shared" si="3"/>
        <v>0</v>
      </c>
      <c r="L2641" s="24">
        <f t="shared" si="1524"/>
        <v>0</v>
      </c>
      <c r="M2641" s="24">
        <f t="shared" si="5"/>
        <v>0</v>
      </c>
      <c r="N2641" s="24">
        <f t="shared" si="1525"/>
        <v>0</v>
      </c>
      <c r="O2641" s="24">
        <f t="shared" si="1526"/>
        <v>0</v>
      </c>
      <c r="P2641" s="24">
        <f t="shared" si="1527"/>
        <v>0</v>
      </c>
      <c r="Q2641" s="24">
        <f t="shared" si="1528"/>
        <v>0</v>
      </c>
      <c r="R2641" s="24">
        <f t="shared" si="6"/>
        <v>0</v>
      </c>
      <c r="S2641" s="24">
        <f t="shared" si="1529"/>
        <v>0</v>
      </c>
      <c r="T2641" s="24">
        <f t="shared" si="1530"/>
        <v>0</v>
      </c>
      <c r="U2641" s="24">
        <f t="shared" si="1531"/>
        <v>0</v>
      </c>
      <c r="V2641" s="24">
        <f>IFNA(VLOOKUP(A2641,'HUMAN RESOURCES processed'!$A$2:$M$2692,12,0))</f>
        <v>20186</v>
      </c>
      <c r="W2641" s="24">
        <f>IFNA(VLOOKUP(A2641,'HUMAN RESOURCES processed'!$A$2:$M$2692,13,0))</f>
        <v>0.854</v>
      </c>
      <c r="X2641" s="24">
        <f>IFNA(VLOOKUP(A2641,'TOURISM processed'!$A$2:$F$2692,5,0))</f>
        <v>311000000</v>
      </c>
      <c r="Y2641" s="24">
        <f t="shared" si="1518"/>
        <v>0</v>
      </c>
      <c r="Z2641" s="24">
        <f t="shared" si="7"/>
        <v>0</v>
      </c>
      <c r="AA2641" s="24">
        <f t="shared" si="1532"/>
        <v>0</v>
      </c>
      <c r="AB2641" s="24">
        <f t="shared" si="1533"/>
        <v>0</v>
      </c>
      <c r="AC2641" s="24">
        <f t="shared" si="1534"/>
        <v>0</v>
      </c>
      <c r="AD2641" s="24">
        <f t="shared" si="1535"/>
        <v>0</v>
      </c>
      <c r="AE2641" s="24">
        <f t="shared" si="1536"/>
        <v>0</v>
      </c>
      <c r="AF2641" s="27">
        <f t="shared" si="1537"/>
        <v>0</v>
      </c>
      <c r="AG2641" s="26"/>
      <c r="AH2641" s="26"/>
      <c r="AI2641" s="26"/>
      <c r="AJ2641" s="26"/>
      <c r="AK2641" s="26"/>
      <c r="AL2641" s="26"/>
      <c r="AM2641" s="26"/>
      <c r="AN2641" s="26"/>
      <c r="AO2641" s="26"/>
      <c r="AP2641" s="26"/>
      <c r="AQ2641" s="26"/>
      <c r="AR2641" s="26"/>
      <c r="AS2641" s="26"/>
      <c r="AT2641" s="26"/>
      <c r="AU2641" s="26"/>
      <c r="AV2641" s="26"/>
      <c r="AW2641" s="26"/>
      <c r="AX2641" s="26"/>
      <c r="AY2641" s="26"/>
      <c r="AZ2641" s="26"/>
      <c r="BA2641" s="26"/>
      <c r="BB2641" s="26"/>
      <c r="BC2641" s="26"/>
      <c r="BD2641" s="26"/>
      <c r="BE2641" s="26"/>
      <c r="BF2641" s="26"/>
      <c r="BG2641" s="26"/>
      <c r="BH2641" s="26"/>
    </row>
    <row r="2642">
      <c r="A2642" s="18" t="str">
        <f t="shared" si="1"/>
        <v>The Americas_Turks and Caicos Islands-The Americas_2002</v>
      </c>
      <c r="B2642" s="19" t="s">
        <v>258</v>
      </c>
      <c r="C2642" s="20" t="s">
        <v>299</v>
      </c>
      <c r="D2642" s="21" t="s">
        <v>72</v>
      </c>
      <c r="E2642" s="20">
        <f t="shared" si="1519"/>
        <v>0</v>
      </c>
      <c r="F2642" s="22">
        <f t="shared" si="2"/>
        <v>0</v>
      </c>
      <c r="G2642" s="39">
        <f t="shared" si="1520"/>
        <v>0</v>
      </c>
      <c r="H2642" s="39">
        <f t="shared" si="1521"/>
        <v>0</v>
      </c>
      <c r="I2642" s="39">
        <f t="shared" si="1522"/>
        <v>0</v>
      </c>
      <c r="J2642" s="24">
        <f t="shared" si="1523"/>
        <v>0</v>
      </c>
      <c r="K2642" s="24">
        <f t="shared" si="3"/>
        <v>0</v>
      </c>
      <c r="L2642" s="24">
        <f>IFNA(VLOOKUP(A2642,'ENERGY processed'!$A$2:$H$2692,8,0),"")</f>
        <v>161</v>
      </c>
      <c r="M2642" s="24">
        <f t="shared" si="5"/>
        <v>0.007405703772</v>
      </c>
      <c r="N2642" s="24">
        <f t="shared" si="1525"/>
        <v>0</v>
      </c>
      <c r="O2642" s="24">
        <f t="shared" si="1526"/>
        <v>0</v>
      </c>
      <c r="P2642" s="24">
        <f t="shared" si="1527"/>
        <v>0</v>
      </c>
      <c r="Q2642" s="24">
        <f t="shared" si="1528"/>
        <v>0</v>
      </c>
      <c r="R2642" s="24">
        <f t="shared" si="6"/>
        <v>0</v>
      </c>
      <c r="S2642" s="24">
        <f t="shared" si="1529"/>
        <v>0</v>
      </c>
      <c r="T2642" s="24">
        <f t="shared" si="1530"/>
        <v>0</v>
      </c>
      <c r="U2642" s="24">
        <f t="shared" si="1531"/>
        <v>0</v>
      </c>
      <c r="V2642" s="24">
        <f>IFNA(VLOOKUP(A2642,'HUMAN RESOURCES processed'!$A$2:$M$2692,12,0))</f>
        <v>21740</v>
      </c>
      <c r="W2642" s="24">
        <f>IFNA(VLOOKUP(A2642,'HUMAN RESOURCES processed'!$A$2:$M$2692,13,0))</f>
        <v>0.86</v>
      </c>
      <c r="X2642" s="24">
        <f>IFNA(VLOOKUP(A2642,'TOURISM processed'!$A$2:$F$2692,5,0))</f>
        <v>292000000</v>
      </c>
      <c r="Y2642" s="24">
        <f t="shared" si="1518"/>
        <v>0</v>
      </c>
      <c r="Z2642" s="24">
        <f t="shared" si="7"/>
        <v>0</v>
      </c>
      <c r="AA2642" s="24">
        <f t="shared" si="1532"/>
        <v>0</v>
      </c>
      <c r="AB2642" s="24">
        <f t="shared" si="1533"/>
        <v>0</v>
      </c>
      <c r="AC2642" s="24">
        <f t="shared" si="1534"/>
        <v>0</v>
      </c>
      <c r="AD2642" s="24">
        <f t="shared" si="1535"/>
        <v>0</v>
      </c>
      <c r="AE2642" s="24">
        <f t="shared" si="1536"/>
        <v>0</v>
      </c>
      <c r="AF2642" s="27">
        <f t="shared" si="1537"/>
        <v>0</v>
      </c>
      <c r="AG2642" s="26"/>
      <c r="AH2642" s="26"/>
      <c r="AI2642" s="26"/>
      <c r="AJ2642" s="26"/>
      <c r="AK2642" s="26"/>
      <c r="AL2642" s="26"/>
      <c r="AM2642" s="26"/>
      <c r="AN2642" s="26"/>
      <c r="AO2642" s="26"/>
      <c r="AP2642" s="26"/>
      <c r="AQ2642" s="26"/>
      <c r="AR2642" s="26"/>
      <c r="AS2642" s="26"/>
      <c r="AT2642" s="26"/>
      <c r="AU2642" s="26"/>
      <c r="AV2642" s="26"/>
      <c r="AW2642" s="26"/>
      <c r="AX2642" s="26"/>
      <c r="AY2642" s="26"/>
      <c r="AZ2642" s="26"/>
      <c r="BA2642" s="26"/>
      <c r="BB2642" s="26"/>
      <c r="BC2642" s="26"/>
      <c r="BD2642" s="26"/>
      <c r="BE2642" s="26"/>
      <c r="BF2642" s="26"/>
      <c r="BG2642" s="26"/>
      <c r="BH2642" s="26"/>
    </row>
    <row r="2643">
      <c r="A2643" s="18" t="str">
        <f t="shared" si="1"/>
        <v>The Americas_Turks and Caicos Islands-The Americas_2003</v>
      </c>
      <c r="B2643" s="19" t="s">
        <v>258</v>
      </c>
      <c r="C2643" s="20" t="s">
        <v>299</v>
      </c>
      <c r="D2643" s="21" t="s">
        <v>74</v>
      </c>
      <c r="E2643" s="20">
        <f t="shared" si="1519"/>
        <v>0</v>
      </c>
      <c r="F2643" s="22">
        <f t="shared" si="2"/>
        <v>0</v>
      </c>
      <c r="G2643" s="39">
        <f t="shared" si="1520"/>
        <v>0</v>
      </c>
      <c r="H2643" s="39">
        <f t="shared" si="1521"/>
        <v>0</v>
      </c>
      <c r="I2643" s="39">
        <f t="shared" si="1522"/>
        <v>0</v>
      </c>
      <c r="J2643" s="24">
        <f t="shared" si="1523"/>
        <v>0</v>
      </c>
      <c r="K2643" s="24">
        <f t="shared" si="3"/>
        <v>0</v>
      </c>
      <c r="L2643" s="24">
        <f>IFNA(VLOOKUP(A2643,'ENERGY processed'!$A$2:$H$2692,8,0),"")</f>
        <v>161</v>
      </c>
      <c r="M2643" s="24">
        <f t="shared" si="5"/>
        <v>0.006876815308</v>
      </c>
      <c r="N2643" s="24">
        <f t="shared" si="1525"/>
        <v>0</v>
      </c>
      <c r="O2643" s="24">
        <f t="shared" si="1526"/>
        <v>0</v>
      </c>
      <c r="P2643" s="24">
        <f t="shared" si="1527"/>
        <v>0</v>
      </c>
      <c r="Q2643" s="24">
        <f t="shared" si="1528"/>
        <v>0</v>
      </c>
      <c r="R2643" s="24">
        <f t="shared" si="6"/>
        <v>0</v>
      </c>
      <c r="S2643" s="24">
        <f t="shared" si="1529"/>
        <v>0</v>
      </c>
      <c r="T2643" s="24">
        <f t="shared" si="1530"/>
        <v>0</v>
      </c>
      <c r="U2643" s="24">
        <f t="shared" si="1531"/>
        <v>0</v>
      </c>
      <c r="V2643" s="24">
        <f>IFNA(VLOOKUP(A2643,'HUMAN RESOURCES processed'!$A$2:$M$2692,12,0))</f>
        <v>23412</v>
      </c>
      <c r="W2643" s="24">
        <f>IFNA(VLOOKUP(A2643,'HUMAN RESOURCES processed'!$A$2:$M$2692,13,0))</f>
        <v>0.866</v>
      </c>
      <c r="X2643" s="24">
        <f t="shared" ref="X2643:X2652" si="1538">IF(AND(C2643=C2642,D2643&gt;D2642),X2642,0)</f>
        <v>292000000</v>
      </c>
      <c r="Y2643" s="24">
        <f t="shared" si="1518"/>
        <v>0</v>
      </c>
      <c r="Z2643" s="24">
        <f t="shared" si="7"/>
        <v>0</v>
      </c>
      <c r="AA2643" s="24">
        <f t="shared" si="1532"/>
        <v>0</v>
      </c>
      <c r="AB2643" s="24">
        <f t="shared" si="1533"/>
        <v>0</v>
      </c>
      <c r="AC2643" s="24">
        <f t="shared" si="1534"/>
        <v>0</v>
      </c>
      <c r="AD2643" s="24">
        <f t="shared" si="1535"/>
        <v>0</v>
      </c>
      <c r="AE2643" s="24">
        <f t="shared" si="1536"/>
        <v>0</v>
      </c>
      <c r="AF2643" s="27">
        <f t="shared" si="1537"/>
        <v>0</v>
      </c>
      <c r="AG2643" s="26"/>
      <c r="AH2643" s="26"/>
      <c r="AI2643" s="26"/>
      <c r="AJ2643" s="26"/>
      <c r="AK2643" s="26"/>
      <c r="AL2643" s="26"/>
      <c r="AM2643" s="26"/>
      <c r="AN2643" s="26"/>
      <c r="AO2643" s="26"/>
      <c r="AP2643" s="26"/>
      <c r="AQ2643" s="26"/>
      <c r="AR2643" s="26"/>
      <c r="AS2643" s="26"/>
      <c r="AT2643" s="26"/>
      <c r="AU2643" s="26"/>
      <c r="AV2643" s="26"/>
      <c r="AW2643" s="26"/>
      <c r="AX2643" s="26"/>
      <c r="AY2643" s="26"/>
      <c r="AZ2643" s="26"/>
      <c r="BA2643" s="26"/>
      <c r="BB2643" s="26"/>
      <c r="BC2643" s="26"/>
      <c r="BD2643" s="26"/>
      <c r="BE2643" s="26"/>
      <c r="BF2643" s="26"/>
      <c r="BG2643" s="26"/>
      <c r="BH2643" s="26"/>
    </row>
    <row r="2644">
      <c r="A2644" s="18" t="str">
        <f t="shared" si="1"/>
        <v>The Americas_Turks and Caicos Islands-The Americas_2004</v>
      </c>
      <c r="B2644" s="19" t="s">
        <v>258</v>
      </c>
      <c r="C2644" s="20" t="s">
        <v>299</v>
      </c>
      <c r="D2644" s="21" t="s">
        <v>83</v>
      </c>
      <c r="E2644" s="20">
        <f t="shared" si="1519"/>
        <v>0</v>
      </c>
      <c r="F2644" s="22">
        <f t="shared" si="2"/>
        <v>0</v>
      </c>
      <c r="G2644" s="39">
        <f t="shared" si="1520"/>
        <v>0</v>
      </c>
      <c r="H2644" s="39">
        <f t="shared" si="1521"/>
        <v>0</v>
      </c>
      <c r="I2644" s="39">
        <f t="shared" si="1522"/>
        <v>0</v>
      </c>
      <c r="J2644" s="24">
        <f t="shared" si="1523"/>
        <v>0</v>
      </c>
      <c r="K2644" s="24">
        <f t="shared" si="3"/>
        <v>0</v>
      </c>
      <c r="L2644" s="24">
        <f>IF(AND(C2644=C2643,C2644&gt;C2643),C2643,0)</f>
        <v>0</v>
      </c>
      <c r="M2644" s="24">
        <f t="shared" si="5"/>
        <v>0</v>
      </c>
      <c r="N2644" s="24">
        <f t="shared" si="1525"/>
        <v>0</v>
      </c>
      <c r="O2644" s="24">
        <f t="shared" si="1526"/>
        <v>0</v>
      </c>
      <c r="P2644" s="24">
        <f t="shared" si="1527"/>
        <v>0</v>
      </c>
      <c r="Q2644" s="24">
        <f t="shared" si="1528"/>
        <v>0</v>
      </c>
      <c r="R2644" s="24">
        <f t="shared" si="6"/>
        <v>0</v>
      </c>
      <c r="S2644" s="24">
        <f t="shared" si="1529"/>
        <v>0</v>
      </c>
      <c r="T2644" s="24">
        <f t="shared" si="1530"/>
        <v>0</v>
      </c>
      <c r="U2644" s="24">
        <f t="shared" si="1531"/>
        <v>0</v>
      </c>
      <c r="V2644" s="24">
        <f>IFNA(VLOOKUP(A2644,'HUMAN RESOURCES processed'!$A$2:$M$2692,12,0))</f>
        <v>25025</v>
      </c>
      <c r="W2644" s="24">
        <f>IFNA(VLOOKUP(A2644,'HUMAN RESOURCES processed'!$A$2:$M$2692,13,0))</f>
        <v>0.872</v>
      </c>
      <c r="X2644" s="24">
        <f t="shared" si="1538"/>
        <v>292000000</v>
      </c>
      <c r="Y2644" s="24">
        <f t="shared" si="1518"/>
        <v>0</v>
      </c>
      <c r="Z2644" s="24">
        <f t="shared" si="7"/>
        <v>0</v>
      </c>
      <c r="AA2644" s="24">
        <f t="shared" si="1532"/>
        <v>0</v>
      </c>
      <c r="AB2644" s="24">
        <f t="shared" si="1533"/>
        <v>0</v>
      </c>
      <c r="AC2644" s="24">
        <f t="shared" si="1534"/>
        <v>0</v>
      </c>
      <c r="AD2644" s="24">
        <f t="shared" si="1535"/>
        <v>0</v>
      </c>
      <c r="AE2644" s="24">
        <f t="shared" si="1536"/>
        <v>0</v>
      </c>
      <c r="AF2644" s="27">
        <f t="shared" si="1537"/>
        <v>0</v>
      </c>
      <c r="AG2644" s="26"/>
      <c r="AH2644" s="26"/>
      <c r="AI2644" s="26"/>
      <c r="AJ2644" s="26"/>
      <c r="AK2644" s="26"/>
      <c r="AL2644" s="26"/>
      <c r="AM2644" s="26"/>
      <c r="AN2644" s="26"/>
      <c r="AO2644" s="26"/>
      <c r="AP2644" s="26"/>
      <c r="AQ2644" s="26"/>
      <c r="AR2644" s="26"/>
      <c r="AS2644" s="26"/>
      <c r="AT2644" s="26"/>
      <c r="AU2644" s="26"/>
      <c r="AV2644" s="26"/>
      <c r="AW2644" s="26"/>
      <c r="AX2644" s="26"/>
      <c r="AY2644" s="26"/>
      <c r="AZ2644" s="26"/>
      <c r="BA2644" s="26"/>
      <c r="BB2644" s="26"/>
      <c r="BC2644" s="26"/>
      <c r="BD2644" s="26"/>
      <c r="BE2644" s="26"/>
      <c r="BF2644" s="26"/>
      <c r="BG2644" s="26"/>
      <c r="BH2644" s="26"/>
    </row>
    <row r="2645">
      <c r="A2645" s="18" t="str">
        <f t="shared" si="1"/>
        <v>The Americas_Turks and Caicos Islands-The Americas_2005</v>
      </c>
      <c r="B2645" s="19" t="s">
        <v>258</v>
      </c>
      <c r="C2645" s="20" t="s">
        <v>299</v>
      </c>
      <c r="D2645" s="21" t="s">
        <v>84</v>
      </c>
      <c r="E2645" s="20">
        <f t="shared" si="1519"/>
        <v>0</v>
      </c>
      <c r="F2645" s="22">
        <f t="shared" si="2"/>
        <v>0</v>
      </c>
      <c r="G2645" s="39">
        <f t="shared" si="1520"/>
        <v>0</v>
      </c>
      <c r="H2645" s="39">
        <f t="shared" si="1521"/>
        <v>0</v>
      </c>
      <c r="I2645" s="39">
        <f t="shared" si="1522"/>
        <v>0</v>
      </c>
      <c r="J2645" s="24">
        <f t="shared" si="1523"/>
        <v>0</v>
      </c>
      <c r="K2645" s="24">
        <f t="shared" si="3"/>
        <v>0</v>
      </c>
      <c r="L2645" s="24">
        <f>IFNA(VLOOKUP(A2645,'ENERGY processed'!$A$2:$H$2692,8,0),"")</f>
        <v>150.5</v>
      </c>
      <c r="M2645" s="24">
        <f t="shared" si="5"/>
        <v>0.005689981096</v>
      </c>
      <c r="N2645" s="24">
        <f t="shared" si="1525"/>
        <v>0</v>
      </c>
      <c r="O2645" s="24">
        <f t="shared" si="1526"/>
        <v>0</v>
      </c>
      <c r="P2645" s="24">
        <f t="shared" si="1527"/>
        <v>0</v>
      </c>
      <c r="Q2645" s="24">
        <f t="shared" si="1528"/>
        <v>0</v>
      </c>
      <c r="R2645" s="24">
        <f t="shared" si="6"/>
        <v>0</v>
      </c>
      <c r="S2645" s="24">
        <f t="shared" si="1529"/>
        <v>0</v>
      </c>
      <c r="T2645" s="24">
        <f t="shared" si="1530"/>
        <v>0</v>
      </c>
      <c r="U2645" s="24">
        <f t="shared" si="1531"/>
        <v>0</v>
      </c>
      <c r="V2645" s="24">
        <f>IFNA(VLOOKUP(A2645,'HUMAN RESOURCES processed'!$A$2:$M$2692,12,0))</f>
        <v>26450</v>
      </c>
      <c r="W2645" s="24">
        <f>IFNA(VLOOKUP(A2645,'HUMAN RESOURCES processed'!$A$2:$M$2692,13,0))</f>
        <v>0.877</v>
      </c>
      <c r="X2645" s="24">
        <f t="shared" si="1538"/>
        <v>292000000</v>
      </c>
      <c r="Y2645" s="24">
        <f t="shared" si="1518"/>
        <v>0</v>
      </c>
      <c r="Z2645" s="24">
        <f t="shared" si="7"/>
        <v>0</v>
      </c>
      <c r="AA2645" s="24">
        <f t="shared" si="1532"/>
        <v>0</v>
      </c>
      <c r="AB2645" s="24">
        <f t="shared" si="1533"/>
        <v>0</v>
      </c>
      <c r="AC2645" s="24">
        <f t="shared" si="1534"/>
        <v>0</v>
      </c>
      <c r="AD2645" s="24">
        <f t="shared" si="1535"/>
        <v>0</v>
      </c>
      <c r="AE2645" s="24">
        <f t="shared" si="1536"/>
        <v>0</v>
      </c>
      <c r="AF2645" s="27">
        <f t="shared" si="1537"/>
        <v>0</v>
      </c>
      <c r="AG2645" s="26"/>
      <c r="AH2645" s="26"/>
      <c r="AI2645" s="26"/>
      <c r="AJ2645" s="26"/>
      <c r="AK2645" s="26"/>
      <c r="AL2645" s="26"/>
      <c r="AM2645" s="26"/>
      <c r="AN2645" s="26"/>
      <c r="AO2645" s="26"/>
      <c r="AP2645" s="26"/>
      <c r="AQ2645" s="26"/>
      <c r="AR2645" s="26"/>
      <c r="AS2645" s="26"/>
      <c r="AT2645" s="26"/>
      <c r="AU2645" s="26"/>
      <c r="AV2645" s="26"/>
      <c r="AW2645" s="26"/>
      <c r="AX2645" s="26"/>
      <c r="AY2645" s="26"/>
      <c r="AZ2645" s="26"/>
      <c r="BA2645" s="26"/>
      <c r="BB2645" s="26"/>
      <c r="BC2645" s="26"/>
      <c r="BD2645" s="26"/>
      <c r="BE2645" s="26"/>
      <c r="BF2645" s="26"/>
      <c r="BG2645" s="26"/>
      <c r="BH2645" s="26"/>
    </row>
    <row r="2646">
      <c r="A2646" s="18" t="str">
        <f t="shared" si="1"/>
        <v>The Americas_Turks and Caicos Islands-The Americas_2006</v>
      </c>
      <c r="B2646" s="19" t="s">
        <v>258</v>
      </c>
      <c r="C2646" s="20" t="s">
        <v>299</v>
      </c>
      <c r="D2646" s="21" t="s">
        <v>85</v>
      </c>
      <c r="E2646" s="20">
        <f t="shared" si="1519"/>
        <v>0</v>
      </c>
      <c r="F2646" s="22">
        <f t="shared" si="2"/>
        <v>0</v>
      </c>
      <c r="G2646" s="39">
        <f t="shared" si="1520"/>
        <v>0</v>
      </c>
      <c r="H2646" s="39">
        <f t="shared" si="1521"/>
        <v>0</v>
      </c>
      <c r="I2646" s="39">
        <f t="shared" si="1522"/>
        <v>0</v>
      </c>
      <c r="J2646" s="24">
        <f t="shared" si="1523"/>
        <v>0</v>
      </c>
      <c r="K2646" s="24">
        <f t="shared" si="3"/>
        <v>0</v>
      </c>
      <c r="L2646" s="24">
        <f>IF(AND(C2646=C2645,C2646&gt;C2645),C2645,0)</f>
        <v>0</v>
      </c>
      <c r="M2646" s="24">
        <f t="shared" si="5"/>
        <v>0</v>
      </c>
      <c r="N2646" s="24">
        <f t="shared" si="1525"/>
        <v>0</v>
      </c>
      <c r="O2646" s="24">
        <f t="shared" si="1526"/>
        <v>0</v>
      </c>
      <c r="P2646" s="24">
        <f t="shared" si="1527"/>
        <v>0</v>
      </c>
      <c r="Q2646" s="24">
        <f t="shared" si="1528"/>
        <v>0</v>
      </c>
      <c r="R2646" s="24">
        <f t="shared" si="6"/>
        <v>0</v>
      </c>
      <c r="S2646" s="24">
        <f t="shared" si="1529"/>
        <v>0</v>
      </c>
      <c r="T2646" s="24">
        <f t="shared" si="1530"/>
        <v>0</v>
      </c>
      <c r="U2646" s="24">
        <f t="shared" si="1531"/>
        <v>0</v>
      </c>
      <c r="V2646" s="24">
        <f>IFNA(VLOOKUP(A2646,'HUMAN RESOURCES processed'!$A$2:$M$2692,12,0))</f>
        <v>27642</v>
      </c>
      <c r="W2646" s="24">
        <f>IFNA(VLOOKUP(A2646,'HUMAN RESOURCES processed'!$A$2:$M$2692,13,0))</f>
        <v>0.883</v>
      </c>
      <c r="X2646" s="24">
        <f t="shared" si="1538"/>
        <v>292000000</v>
      </c>
      <c r="Y2646" s="24">
        <f t="shared" si="1518"/>
        <v>0</v>
      </c>
      <c r="Z2646" s="24">
        <f t="shared" si="7"/>
        <v>0</v>
      </c>
      <c r="AA2646" s="24">
        <f t="shared" si="1532"/>
        <v>0</v>
      </c>
      <c r="AB2646" s="24">
        <f t="shared" si="1533"/>
        <v>0</v>
      </c>
      <c r="AC2646" s="24">
        <f t="shared" si="1534"/>
        <v>0</v>
      </c>
      <c r="AD2646" s="24">
        <f t="shared" si="1535"/>
        <v>0</v>
      </c>
      <c r="AE2646" s="24">
        <f t="shared" si="1536"/>
        <v>0</v>
      </c>
      <c r="AF2646" s="27">
        <f t="shared" si="1537"/>
        <v>0</v>
      </c>
      <c r="AG2646" s="26"/>
      <c r="AH2646" s="26"/>
      <c r="AI2646" s="26"/>
      <c r="AJ2646" s="26"/>
      <c r="AK2646" s="26"/>
      <c r="AL2646" s="26"/>
      <c r="AM2646" s="26"/>
      <c r="AN2646" s="26"/>
      <c r="AO2646" s="26"/>
      <c r="AP2646" s="26"/>
      <c r="AQ2646" s="26"/>
      <c r="AR2646" s="26"/>
      <c r="AS2646" s="26"/>
      <c r="AT2646" s="26"/>
      <c r="AU2646" s="26"/>
      <c r="AV2646" s="26"/>
      <c r="AW2646" s="26"/>
      <c r="AX2646" s="26"/>
      <c r="AY2646" s="26"/>
      <c r="AZ2646" s="26"/>
      <c r="BA2646" s="26"/>
      <c r="BB2646" s="26"/>
      <c r="BC2646" s="26"/>
      <c r="BD2646" s="26"/>
      <c r="BE2646" s="26"/>
      <c r="BF2646" s="26"/>
      <c r="BG2646" s="26"/>
      <c r="BH2646" s="26"/>
    </row>
    <row r="2647">
      <c r="A2647" s="18" t="str">
        <f t="shared" si="1"/>
        <v>The Americas_Turks and Caicos Islands-The Americas_2007</v>
      </c>
      <c r="B2647" s="19" t="s">
        <v>258</v>
      </c>
      <c r="C2647" s="20" t="s">
        <v>299</v>
      </c>
      <c r="D2647" s="21" t="s">
        <v>86</v>
      </c>
      <c r="E2647" s="20">
        <f t="shared" si="1519"/>
        <v>0</v>
      </c>
      <c r="F2647" s="22">
        <f t="shared" si="2"/>
        <v>0</v>
      </c>
      <c r="G2647" s="39">
        <f t="shared" si="1520"/>
        <v>0</v>
      </c>
      <c r="H2647" s="39">
        <f t="shared" si="1521"/>
        <v>0</v>
      </c>
      <c r="I2647" s="39">
        <f t="shared" si="1522"/>
        <v>0</v>
      </c>
      <c r="J2647" s="24">
        <f t="shared" si="1523"/>
        <v>0</v>
      </c>
      <c r="K2647" s="24">
        <f t="shared" si="3"/>
        <v>0</v>
      </c>
      <c r="L2647" s="24">
        <f>IFNA(VLOOKUP(A2647,'ENERGY processed'!$A$2:$H$2692,8,0),"")</f>
        <v>15</v>
      </c>
      <c r="M2647" s="24">
        <f t="shared" si="5"/>
        <v>0.0005237795935</v>
      </c>
      <c r="N2647" s="24">
        <f t="shared" si="1525"/>
        <v>0</v>
      </c>
      <c r="O2647" s="24">
        <f t="shared" si="1526"/>
        <v>0</v>
      </c>
      <c r="P2647" s="24">
        <f t="shared" si="1527"/>
        <v>0</v>
      </c>
      <c r="Q2647" s="24">
        <f t="shared" si="1528"/>
        <v>0</v>
      </c>
      <c r="R2647" s="24">
        <f t="shared" si="6"/>
        <v>0</v>
      </c>
      <c r="S2647" s="24">
        <f t="shared" si="1529"/>
        <v>0</v>
      </c>
      <c r="T2647" s="24">
        <f t="shared" si="1530"/>
        <v>0</v>
      </c>
      <c r="U2647" s="24">
        <f t="shared" si="1531"/>
        <v>0</v>
      </c>
      <c r="V2647" s="24">
        <f>IFNA(VLOOKUP(A2647,'HUMAN RESOURCES processed'!$A$2:$M$2692,12,0))</f>
        <v>28638</v>
      </c>
      <c r="W2647" s="24">
        <f>IFNA(VLOOKUP(A2647,'HUMAN RESOURCES processed'!$A$2:$M$2692,13,0))</f>
        <v>0.888</v>
      </c>
      <c r="X2647" s="24">
        <f t="shared" si="1538"/>
        <v>292000000</v>
      </c>
      <c r="Y2647" s="24">
        <f t="shared" si="1518"/>
        <v>0</v>
      </c>
      <c r="Z2647" s="24">
        <f t="shared" si="7"/>
        <v>0</v>
      </c>
      <c r="AA2647" s="24">
        <f t="shared" si="1532"/>
        <v>0</v>
      </c>
      <c r="AB2647" s="24">
        <f t="shared" si="1533"/>
        <v>0</v>
      </c>
      <c r="AC2647" s="24">
        <f t="shared" si="1534"/>
        <v>0</v>
      </c>
      <c r="AD2647" s="24">
        <f t="shared" si="1535"/>
        <v>0</v>
      </c>
      <c r="AE2647" s="24">
        <f t="shared" si="1536"/>
        <v>0</v>
      </c>
      <c r="AF2647" s="27">
        <f t="shared" si="1537"/>
        <v>0</v>
      </c>
      <c r="AG2647" s="26"/>
      <c r="AH2647" s="26"/>
      <c r="AI2647" s="26"/>
      <c r="AJ2647" s="26"/>
      <c r="AK2647" s="26"/>
      <c r="AL2647" s="26"/>
      <c r="AM2647" s="26"/>
      <c r="AN2647" s="26"/>
      <c r="AO2647" s="26"/>
      <c r="AP2647" s="26"/>
      <c r="AQ2647" s="26"/>
      <c r="AR2647" s="26"/>
      <c r="AS2647" s="26"/>
      <c r="AT2647" s="26"/>
      <c r="AU2647" s="26"/>
      <c r="AV2647" s="26"/>
      <c r="AW2647" s="26"/>
      <c r="AX2647" s="26"/>
      <c r="AY2647" s="26"/>
      <c r="AZ2647" s="26"/>
      <c r="BA2647" s="26"/>
      <c r="BB2647" s="26"/>
      <c r="BC2647" s="26"/>
      <c r="BD2647" s="26"/>
      <c r="BE2647" s="26"/>
      <c r="BF2647" s="26"/>
      <c r="BG2647" s="26"/>
      <c r="BH2647" s="26"/>
    </row>
    <row r="2648">
      <c r="A2648" s="18" t="str">
        <f t="shared" si="1"/>
        <v>The Americas_Turks and Caicos Islands-The Americas_2008</v>
      </c>
      <c r="B2648" s="19" t="s">
        <v>258</v>
      </c>
      <c r="C2648" s="20" t="s">
        <v>299</v>
      </c>
      <c r="D2648" s="21" t="s">
        <v>87</v>
      </c>
      <c r="E2648" s="20">
        <f t="shared" si="1519"/>
        <v>0</v>
      </c>
      <c r="F2648" s="22">
        <f t="shared" si="2"/>
        <v>0</v>
      </c>
      <c r="G2648" s="39">
        <f t="shared" si="1520"/>
        <v>0</v>
      </c>
      <c r="H2648" s="39">
        <f t="shared" si="1521"/>
        <v>0</v>
      </c>
      <c r="I2648" s="39">
        <f t="shared" si="1522"/>
        <v>0</v>
      </c>
      <c r="J2648" s="24">
        <f t="shared" si="1523"/>
        <v>0</v>
      </c>
      <c r="K2648" s="24">
        <f t="shared" si="3"/>
        <v>0</v>
      </c>
      <c r="L2648" s="24">
        <f>IFNA(VLOOKUP(A2648,'ENERGY processed'!$A$2:$H$2692,8,0),"")</f>
        <v>103</v>
      </c>
      <c r="M2648" s="24">
        <f t="shared" si="5"/>
        <v>0.003493775652</v>
      </c>
      <c r="N2648" s="24">
        <f t="shared" si="1525"/>
        <v>0</v>
      </c>
      <c r="O2648" s="24">
        <f t="shared" si="1526"/>
        <v>0</v>
      </c>
      <c r="P2648" s="24">
        <f t="shared" si="1527"/>
        <v>0</v>
      </c>
      <c r="Q2648" s="24">
        <f t="shared" si="1528"/>
        <v>0</v>
      </c>
      <c r="R2648" s="24">
        <f t="shared" si="6"/>
        <v>0</v>
      </c>
      <c r="S2648" s="24">
        <f t="shared" si="1529"/>
        <v>0</v>
      </c>
      <c r="T2648" s="24">
        <f t="shared" si="1530"/>
        <v>0</v>
      </c>
      <c r="U2648" s="24">
        <f t="shared" si="1531"/>
        <v>0</v>
      </c>
      <c r="V2648" s="24">
        <f>IFNA(VLOOKUP(A2648,'HUMAN RESOURCES processed'!$A$2:$M$2692,12,0))</f>
        <v>29481</v>
      </c>
      <c r="W2648" s="24">
        <f>IFNA(VLOOKUP(A2648,'HUMAN RESOURCES processed'!$A$2:$M$2692,13,0))</f>
        <v>0.893</v>
      </c>
      <c r="X2648" s="24">
        <f t="shared" si="1538"/>
        <v>292000000</v>
      </c>
      <c r="Y2648" s="24">
        <f t="shared" si="1518"/>
        <v>0</v>
      </c>
      <c r="Z2648" s="24">
        <f t="shared" si="7"/>
        <v>0</v>
      </c>
      <c r="AA2648" s="24">
        <f t="shared" si="1532"/>
        <v>0</v>
      </c>
      <c r="AB2648" s="24">
        <f t="shared" si="1533"/>
        <v>0</v>
      </c>
      <c r="AC2648" s="24">
        <f t="shared" si="1534"/>
        <v>0</v>
      </c>
      <c r="AD2648" s="24">
        <f t="shared" si="1535"/>
        <v>0</v>
      </c>
      <c r="AE2648" s="24">
        <f t="shared" si="1536"/>
        <v>0</v>
      </c>
      <c r="AF2648" s="27">
        <f t="shared" si="1537"/>
        <v>0</v>
      </c>
      <c r="AG2648" s="26"/>
      <c r="AH2648" s="26"/>
      <c r="AI2648" s="26"/>
      <c r="AJ2648" s="26"/>
      <c r="AK2648" s="26"/>
      <c r="AL2648" s="26"/>
      <c r="AM2648" s="26"/>
      <c r="AN2648" s="26"/>
      <c r="AO2648" s="26"/>
      <c r="AP2648" s="26"/>
      <c r="AQ2648" s="26"/>
      <c r="AR2648" s="26"/>
      <c r="AS2648" s="26"/>
      <c r="AT2648" s="26"/>
      <c r="AU2648" s="26"/>
      <c r="AV2648" s="26"/>
      <c r="AW2648" s="26"/>
      <c r="AX2648" s="26"/>
      <c r="AY2648" s="26"/>
      <c r="AZ2648" s="26"/>
      <c r="BA2648" s="26"/>
      <c r="BB2648" s="26"/>
      <c r="BC2648" s="26"/>
      <c r="BD2648" s="26"/>
      <c r="BE2648" s="26"/>
      <c r="BF2648" s="26"/>
      <c r="BG2648" s="26"/>
      <c r="BH2648" s="26"/>
    </row>
    <row r="2649">
      <c r="A2649" s="18" t="str">
        <f t="shared" si="1"/>
        <v>The Americas_Turks and Caicos Islands-The Americas_2009</v>
      </c>
      <c r="B2649" s="19" t="s">
        <v>258</v>
      </c>
      <c r="C2649" s="20" t="s">
        <v>299</v>
      </c>
      <c r="D2649" s="21" t="s">
        <v>88</v>
      </c>
      <c r="E2649" s="20">
        <f t="shared" si="1519"/>
        <v>0</v>
      </c>
      <c r="F2649" s="22">
        <f t="shared" si="2"/>
        <v>0</v>
      </c>
      <c r="G2649" s="39">
        <f t="shared" si="1520"/>
        <v>0</v>
      </c>
      <c r="H2649" s="39">
        <f t="shared" si="1521"/>
        <v>0</v>
      </c>
      <c r="I2649" s="39">
        <f t="shared" si="1522"/>
        <v>0</v>
      </c>
      <c r="J2649" s="24">
        <f t="shared" si="1523"/>
        <v>0</v>
      </c>
      <c r="K2649" s="24">
        <f t="shared" si="3"/>
        <v>0</v>
      </c>
      <c r="L2649" s="24">
        <f>IFNA(VLOOKUP(A2649,'ENERGY processed'!$A$2:$H$2692,8,0),"")</f>
        <v>158</v>
      </c>
      <c r="M2649" s="24">
        <f t="shared" si="5"/>
        <v>0.005223658545</v>
      </c>
      <c r="N2649" s="24">
        <f t="shared" si="1525"/>
        <v>0</v>
      </c>
      <c r="O2649" s="24">
        <f t="shared" si="1526"/>
        <v>0</v>
      </c>
      <c r="P2649" s="24">
        <f t="shared" si="1527"/>
        <v>0</v>
      </c>
      <c r="Q2649" s="24">
        <f t="shared" si="1528"/>
        <v>0</v>
      </c>
      <c r="R2649" s="24">
        <f t="shared" si="6"/>
        <v>0</v>
      </c>
      <c r="S2649" s="24">
        <f t="shared" si="1529"/>
        <v>0</v>
      </c>
      <c r="T2649" s="24">
        <f t="shared" si="1530"/>
        <v>0</v>
      </c>
      <c r="U2649" s="24">
        <f t="shared" si="1531"/>
        <v>0</v>
      </c>
      <c r="V2649" s="24">
        <f>IFNA(VLOOKUP(A2649,'HUMAN RESOURCES processed'!$A$2:$M$2692,12,0))</f>
        <v>30247</v>
      </c>
      <c r="W2649" s="24">
        <f>IFNA(VLOOKUP(A2649,'HUMAN RESOURCES processed'!$A$2:$M$2692,13,0))</f>
        <v>0.898</v>
      </c>
      <c r="X2649" s="24">
        <f t="shared" si="1538"/>
        <v>292000000</v>
      </c>
      <c r="Y2649" s="24">
        <f t="shared" si="1518"/>
        <v>0</v>
      </c>
      <c r="Z2649" s="24">
        <f t="shared" si="7"/>
        <v>0</v>
      </c>
      <c r="AA2649" s="24">
        <f t="shared" si="1532"/>
        <v>0</v>
      </c>
      <c r="AB2649" s="24">
        <f t="shared" si="1533"/>
        <v>0</v>
      </c>
      <c r="AC2649" s="24">
        <f t="shared" si="1534"/>
        <v>0</v>
      </c>
      <c r="AD2649" s="24">
        <f t="shared" si="1535"/>
        <v>0</v>
      </c>
      <c r="AE2649" s="24">
        <f t="shared" si="1536"/>
        <v>0</v>
      </c>
      <c r="AF2649" s="27">
        <f t="shared" si="1537"/>
        <v>0</v>
      </c>
      <c r="AG2649" s="26"/>
      <c r="AH2649" s="26"/>
      <c r="AI2649" s="26"/>
      <c r="AJ2649" s="26"/>
      <c r="AK2649" s="26"/>
      <c r="AL2649" s="26"/>
      <c r="AM2649" s="26"/>
      <c r="AN2649" s="26"/>
      <c r="AO2649" s="26"/>
      <c r="AP2649" s="26"/>
      <c r="AQ2649" s="26"/>
      <c r="AR2649" s="26"/>
      <c r="AS2649" s="26"/>
      <c r="AT2649" s="26"/>
      <c r="AU2649" s="26"/>
      <c r="AV2649" s="26"/>
      <c r="AW2649" s="26"/>
      <c r="AX2649" s="26"/>
      <c r="AY2649" s="26"/>
      <c r="AZ2649" s="26"/>
      <c r="BA2649" s="26"/>
      <c r="BB2649" s="26"/>
      <c r="BC2649" s="26"/>
      <c r="BD2649" s="26"/>
      <c r="BE2649" s="26"/>
      <c r="BF2649" s="26"/>
      <c r="BG2649" s="26"/>
      <c r="BH2649" s="26"/>
    </row>
    <row r="2650">
      <c r="A2650" s="18" t="str">
        <f t="shared" si="1"/>
        <v>The Americas_Turks and Caicos Islands-The Americas_2010</v>
      </c>
      <c r="B2650" s="19" t="s">
        <v>258</v>
      </c>
      <c r="C2650" s="20" t="s">
        <v>299</v>
      </c>
      <c r="D2650" s="21" t="s">
        <v>89</v>
      </c>
      <c r="E2650" s="20">
        <f t="shared" si="1519"/>
        <v>0</v>
      </c>
      <c r="F2650" s="22">
        <f t="shared" si="2"/>
        <v>0</v>
      </c>
      <c r="G2650" s="39">
        <f t="shared" si="1520"/>
        <v>0</v>
      </c>
      <c r="H2650" s="39">
        <f t="shared" si="1521"/>
        <v>0</v>
      </c>
      <c r="I2650" s="39">
        <f t="shared" si="1522"/>
        <v>0</v>
      </c>
      <c r="J2650" s="24">
        <f t="shared" si="1523"/>
        <v>0</v>
      </c>
      <c r="K2650" s="24">
        <f t="shared" si="3"/>
        <v>0</v>
      </c>
      <c r="L2650" s="24">
        <f>IFNA(VLOOKUP(A2650,'ENERGY processed'!$A$2:$H$2692,8,0),"")</f>
        <v>99</v>
      </c>
      <c r="M2650" s="24">
        <f t="shared" si="5"/>
        <v>0.003194269674</v>
      </c>
      <c r="N2650" s="24">
        <f t="shared" si="1525"/>
        <v>0</v>
      </c>
      <c r="O2650" s="24">
        <f t="shared" si="1526"/>
        <v>0</v>
      </c>
      <c r="P2650" s="24">
        <f t="shared" si="1527"/>
        <v>0</v>
      </c>
      <c r="Q2650" s="24">
        <f t="shared" si="1528"/>
        <v>0</v>
      </c>
      <c r="R2650" s="24">
        <f t="shared" si="6"/>
        <v>0</v>
      </c>
      <c r="S2650" s="24">
        <f t="shared" si="1529"/>
        <v>0</v>
      </c>
      <c r="T2650" s="24">
        <f t="shared" si="1530"/>
        <v>0</v>
      </c>
      <c r="U2650" s="24">
        <f t="shared" si="1531"/>
        <v>0</v>
      </c>
      <c r="V2650" s="24">
        <f>IFNA(VLOOKUP(A2650,'HUMAN RESOURCES processed'!$A$2:$M$2692,12,0))</f>
        <v>30993</v>
      </c>
      <c r="W2650" s="24">
        <f>IFNA(VLOOKUP(A2650,'HUMAN RESOURCES processed'!$A$2:$M$2692,13,0))</f>
        <v>0.902</v>
      </c>
      <c r="X2650" s="24">
        <f t="shared" si="1538"/>
        <v>292000000</v>
      </c>
      <c r="Y2650" s="24">
        <f t="shared" si="1518"/>
        <v>0</v>
      </c>
      <c r="Z2650" s="24">
        <f t="shared" si="7"/>
        <v>0</v>
      </c>
      <c r="AA2650" s="24">
        <f t="shared" si="1532"/>
        <v>0</v>
      </c>
      <c r="AB2650" s="24">
        <f t="shared" si="1533"/>
        <v>0</v>
      </c>
      <c r="AC2650" s="24">
        <f t="shared" si="1534"/>
        <v>0</v>
      </c>
      <c r="AD2650" s="24">
        <f t="shared" si="1535"/>
        <v>0</v>
      </c>
      <c r="AE2650" s="24">
        <f t="shared" si="1536"/>
        <v>0</v>
      </c>
      <c r="AF2650" s="27">
        <f t="shared" si="1537"/>
        <v>0</v>
      </c>
      <c r="AG2650" s="26"/>
      <c r="AH2650" s="26"/>
      <c r="AI2650" s="26"/>
      <c r="AJ2650" s="26"/>
      <c r="AK2650" s="26"/>
      <c r="AL2650" s="26"/>
      <c r="AM2650" s="26"/>
      <c r="AN2650" s="26"/>
      <c r="AO2650" s="26"/>
      <c r="AP2650" s="26"/>
      <c r="AQ2650" s="26"/>
      <c r="AR2650" s="26"/>
      <c r="AS2650" s="26"/>
      <c r="AT2650" s="26"/>
      <c r="AU2650" s="26"/>
      <c r="AV2650" s="26"/>
      <c r="AW2650" s="26"/>
      <c r="AX2650" s="26"/>
      <c r="AY2650" s="26"/>
      <c r="AZ2650" s="26"/>
      <c r="BA2650" s="26"/>
      <c r="BB2650" s="26"/>
      <c r="BC2650" s="26"/>
      <c r="BD2650" s="26"/>
      <c r="BE2650" s="26"/>
      <c r="BF2650" s="26"/>
      <c r="BG2650" s="26"/>
      <c r="BH2650" s="26"/>
    </row>
    <row r="2651">
      <c r="A2651" s="18" t="str">
        <f t="shared" si="1"/>
        <v>The Americas_Turks and Caicos Islands-The Americas_2011</v>
      </c>
      <c r="B2651" s="19" t="s">
        <v>258</v>
      </c>
      <c r="C2651" s="20" t="s">
        <v>299</v>
      </c>
      <c r="D2651" s="21" t="s">
        <v>90</v>
      </c>
      <c r="E2651" s="20">
        <f t="shared" si="1519"/>
        <v>0</v>
      </c>
      <c r="F2651" s="22">
        <f t="shared" si="2"/>
        <v>0</v>
      </c>
      <c r="G2651" s="39">
        <f t="shared" si="1520"/>
        <v>0</v>
      </c>
      <c r="H2651" s="39">
        <f t="shared" si="1521"/>
        <v>0</v>
      </c>
      <c r="I2651" s="39">
        <f t="shared" si="1522"/>
        <v>0</v>
      </c>
      <c r="J2651" s="24">
        <f t="shared" si="1523"/>
        <v>0</v>
      </c>
      <c r="K2651" s="24">
        <f t="shared" si="3"/>
        <v>0</v>
      </c>
      <c r="L2651" s="24">
        <f>IFNA(VLOOKUP(A2651,'ENERGY processed'!$A$2:$H$2692,8,0),"")</f>
        <v>121</v>
      </c>
      <c r="M2651" s="24">
        <f t="shared" si="5"/>
        <v>0.003813906575</v>
      </c>
      <c r="N2651" s="24">
        <f t="shared" si="1525"/>
        <v>0</v>
      </c>
      <c r="O2651" s="24">
        <f t="shared" si="1526"/>
        <v>0</v>
      </c>
      <c r="P2651" s="24">
        <f t="shared" si="1527"/>
        <v>0</v>
      </c>
      <c r="Q2651" s="24">
        <f t="shared" si="1528"/>
        <v>0</v>
      </c>
      <c r="R2651" s="24">
        <f t="shared" si="6"/>
        <v>0</v>
      </c>
      <c r="S2651" s="24">
        <f t="shared" si="1529"/>
        <v>0</v>
      </c>
      <c r="T2651" s="24">
        <f t="shared" si="1530"/>
        <v>0</v>
      </c>
      <c r="U2651" s="24">
        <f t="shared" si="1531"/>
        <v>0</v>
      </c>
      <c r="V2651" s="24">
        <f>IFNA(VLOOKUP(A2651,'HUMAN RESOURCES processed'!$A$2:$M$2692,12,0))</f>
        <v>31726</v>
      </c>
      <c r="W2651" s="24">
        <f>IFNA(VLOOKUP(A2651,'HUMAN RESOURCES processed'!$A$2:$M$2692,13,0))</f>
        <v>0.907</v>
      </c>
      <c r="X2651" s="24">
        <f t="shared" si="1538"/>
        <v>292000000</v>
      </c>
      <c r="Y2651" s="24">
        <f t="shared" si="1518"/>
        <v>0</v>
      </c>
      <c r="Z2651" s="24">
        <f t="shared" si="7"/>
        <v>0</v>
      </c>
      <c r="AA2651" s="24">
        <f t="shared" si="1532"/>
        <v>0</v>
      </c>
      <c r="AB2651" s="24">
        <f t="shared" si="1533"/>
        <v>0</v>
      </c>
      <c r="AC2651" s="24">
        <f t="shared" si="1534"/>
        <v>0</v>
      </c>
      <c r="AD2651" s="24">
        <f t="shared" si="1535"/>
        <v>0</v>
      </c>
      <c r="AE2651" s="24">
        <f t="shared" si="1536"/>
        <v>0</v>
      </c>
      <c r="AF2651" s="27">
        <f t="shared" si="1537"/>
        <v>0</v>
      </c>
      <c r="AG2651" s="26"/>
      <c r="AH2651" s="26"/>
      <c r="AI2651" s="26"/>
      <c r="AJ2651" s="26"/>
      <c r="AK2651" s="26"/>
      <c r="AL2651" s="26"/>
      <c r="AM2651" s="26"/>
      <c r="AN2651" s="26"/>
      <c r="AO2651" s="26"/>
      <c r="AP2651" s="26"/>
      <c r="AQ2651" s="26"/>
      <c r="AR2651" s="26"/>
      <c r="AS2651" s="26"/>
      <c r="AT2651" s="26"/>
      <c r="AU2651" s="26"/>
      <c r="AV2651" s="26"/>
      <c r="AW2651" s="26"/>
      <c r="AX2651" s="26"/>
      <c r="AY2651" s="26"/>
      <c r="AZ2651" s="26"/>
      <c r="BA2651" s="26"/>
      <c r="BB2651" s="26"/>
      <c r="BC2651" s="26"/>
      <c r="BD2651" s="26"/>
      <c r="BE2651" s="26"/>
      <c r="BF2651" s="26"/>
      <c r="BG2651" s="26"/>
      <c r="BH2651" s="26"/>
    </row>
    <row r="2652">
      <c r="A2652" s="18" t="str">
        <f t="shared" si="1"/>
        <v>The Americas_Turks and Caicos Islands-The Americas_2012</v>
      </c>
      <c r="B2652" s="19" t="s">
        <v>258</v>
      </c>
      <c r="C2652" s="20" t="s">
        <v>299</v>
      </c>
      <c r="D2652" s="21" t="s">
        <v>91</v>
      </c>
      <c r="E2652" s="20">
        <f t="shared" si="1519"/>
        <v>0</v>
      </c>
      <c r="F2652" s="22">
        <f t="shared" si="2"/>
        <v>0</v>
      </c>
      <c r="G2652" s="39">
        <f t="shared" si="1520"/>
        <v>0</v>
      </c>
      <c r="H2652" s="39">
        <f t="shared" si="1521"/>
        <v>0</v>
      </c>
      <c r="I2652" s="39">
        <f t="shared" si="1522"/>
        <v>0</v>
      </c>
      <c r="J2652" s="24">
        <f t="shared" si="1523"/>
        <v>0</v>
      </c>
      <c r="K2652" s="24">
        <f t="shared" si="3"/>
        <v>0</v>
      </c>
      <c r="L2652" s="24">
        <f>IFNA(VLOOKUP(A2652,'ENERGY processed'!$A$2:$H$2692,8,0),"")</f>
        <v>59</v>
      </c>
      <c r="M2652" s="24">
        <f t="shared" si="5"/>
        <v>0.001819471428</v>
      </c>
      <c r="N2652" s="24">
        <f t="shared" si="1525"/>
        <v>0</v>
      </c>
      <c r="O2652" s="24">
        <f t="shared" si="1526"/>
        <v>0</v>
      </c>
      <c r="P2652" s="24">
        <f t="shared" si="1527"/>
        <v>0</v>
      </c>
      <c r="Q2652" s="24">
        <f t="shared" si="1528"/>
        <v>0</v>
      </c>
      <c r="R2652" s="24">
        <f t="shared" si="6"/>
        <v>0</v>
      </c>
      <c r="S2652" s="24">
        <f t="shared" si="1529"/>
        <v>0</v>
      </c>
      <c r="T2652" s="24">
        <f t="shared" si="1530"/>
        <v>0</v>
      </c>
      <c r="U2652" s="24">
        <f t="shared" si="1531"/>
        <v>0</v>
      </c>
      <c r="V2652" s="24">
        <f>IFNA(VLOOKUP(A2652,'HUMAN RESOURCES processed'!$A$2:$M$2692,12,0))</f>
        <v>32427</v>
      </c>
      <c r="W2652" s="24">
        <f>IFNA(VLOOKUP(A2652,'HUMAN RESOURCES processed'!$A$2:$M$2692,13,0))</f>
        <v>0.911</v>
      </c>
      <c r="X2652" s="24">
        <f t="shared" si="1538"/>
        <v>292000000</v>
      </c>
      <c r="Y2652" s="24">
        <f t="shared" si="1518"/>
        <v>0</v>
      </c>
      <c r="Z2652" s="24">
        <f t="shared" si="7"/>
        <v>0</v>
      </c>
      <c r="AA2652" s="24">
        <f t="shared" si="1532"/>
        <v>0</v>
      </c>
      <c r="AB2652" s="24">
        <f t="shared" si="1533"/>
        <v>0</v>
      </c>
      <c r="AC2652" s="24">
        <f t="shared" si="1534"/>
        <v>0</v>
      </c>
      <c r="AD2652" s="24">
        <f t="shared" si="1535"/>
        <v>0</v>
      </c>
      <c r="AE2652" s="24">
        <f t="shared" si="1536"/>
        <v>0</v>
      </c>
      <c r="AF2652" s="27">
        <f t="shared" si="1537"/>
        <v>0</v>
      </c>
      <c r="AG2652" s="26"/>
      <c r="AH2652" s="26"/>
      <c r="AI2652" s="26"/>
      <c r="AJ2652" s="26"/>
      <c r="AK2652" s="26"/>
      <c r="AL2652" s="26"/>
      <c r="AM2652" s="26"/>
      <c r="AN2652" s="26"/>
      <c r="AO2652" s="26"/>
      <c r="AP2652" s="26"/>
      <c r="AQ2652" s="26"/>
      <c r="AR2652" s="26"/>
      <c r="AS2652" s="26"/>
      <c r="AT2652" s="26"/>
      <c r="AU2652" s="26"/>
      <c r="AV2652" s="26"/>
      <c r="AW2652" s="26"/>
      <c r="AX2652" s="26"/>
      <c r="AY2652" s="26"/>
      <c r="AZ2652" s="26"/>
      <c r="BA2652" s="26"/>
      <c r="BB2652" s="26"/>
      <c r="BC2652" s="26"/>
      <c r="BD2652" s="26"/>
      <c r="BE2652" s="26"/>
      <c r="BF2652" s="26"/>
      <c r="BG2652" s="26"/>
      <c r="BH2652" s="26"/>
    </row>
    <row r="2653">
      <c r="A2653" s="18" t="str">
        <f t="shared" si="1"/>
        <v>The Americas_United States-The Americas_2000</v>
      </c>
      <c r="B2653" s="19" t="s">
        <v>258</v>
      </c>
      <c r="C2653" s="20" t="s">
        <v>300</v>
      </c>
      <c r="D2653" s="21" t="s">
        <v>70</v>
      </c>
      <c r="E2653" s="22">
        <v>1.03E13</v>
      </c>
      <c r="F2653" s="22">
        <f t="shared" si="2"/>
        <v>36503.79923</v>
      </c>
      <c r="G2653" s="23">
        <v>0.136</v>
      </c>
      <c r="H2653" s="23">
        <v>4790.0</v>
      </c>
      <c r="I2653" s="23">
        <v>0.092</v>
      </c>
      <c r="J2653" s="24">
        <f>IFNA(VLOOKUP(A2653,'ENERGY processed'!$A$2:$H$2692,7,0),"")</f>
        <v>2132446</v>
      </c>
      <c r="K2653" s="24">
        <f t="shared" si="3"/>
        <v>0.007557512684</v>
      </c>
      <c r="L2653" s="24">
        <f t="shared" ref="L2653:L2654" si="1539">IF(AND(C2653=C2652,C2653&gt;C2652),C2652,0)</f>
        <v>0</v>
      </c>
      <c r="M2653" s="24">
        <f t="shared" si="5"/>
        <v>0</v>
      </c>
      <c r="N2653" s="24">
        <f>IFNA(VLOOKUP(A2653,'HUMAN RESOURCES processed'!$A$2:$M$2692,5,0))</f>
        <v>0.014</v>
      </c>
      <c r="O2653" s="24">
        <f>IFNA(VLOOKUP(A2653,'HUMAN RESOURCES processed'!$A$2:$M$2692,6,0))</f>
        <v>0.007</v>
      </c>
      <c r="P2653" s="24">
        <f>IFNA(VLOOKUP(A2653,'HUMAN RESOURCES processed'!$A$2:$M$2692,7,0))</f>
        <v>79</v>
      </c>
      <c r="Q2653" s="24">
        <f>IFNA(VLOOKUP(A2653,'HUMAN RESOURCES processed'!$A$2:$M$2692,8,0))</f>
        <v>74</v>
      </c>
      <c r="R2653" s="24">
        <f t="shared" si="6"/>
        <v>76.5</v>
      </c>
      <c r="S2653" s="24">
        <f>IFNA(VLOOKUP(A2653,'HUMAN RESOURCES processed'!$A$2:$M$2692,9,0))</f>
        <v>0.213</v>
      </c>
      <c r="T2653" s="24">
        <f>IFNA(VLOOKUP(A2653,'HUMAN RESOURCES processed'!$A$2:$M$2692,10,0))</f>
        <v>0.663</v>
      </c>
      <c r="U2653" s="24">
        <f>IFNA(VLOOKUP(A2653,'HUMAN RESOURCES processed'!$A$2:$M$2692,11,0))</f>
        <v>0.124</v>
      </c>
      <c r="V2653" s="24">
        <f>IFNA(VLOOKUP(A2653,'HUMAN RESOURCES processed'!$A$2:$M$2692,12,0))</f>
        <v>282162411</v>
      </c>
      <c r="W2653" s="24">
        <f>IFNA(VLOOKUP(A2653,'HUMAN RESOURCES processed'!$A$2:$M$2692,13,0))</f>
        <v>0.791</v>
      </c>
      <c r="X2653" s="24">
        <f>IFNA(VLOOKUP(A2653,'TOURISM processed'!$A$2:$F$2692,5,0))</f>
        <v>121000000000</v>
      </c>
      <c r="Y2653" s="24">
        <f>IFNA(VLOOKUP(A2653,'TOURISM processed'!$A$2:$F$2692,6,0))</f>
        <v>91473000000</v>
      </c>
      <c r="Z2653" s="24">
        <f t="shared" si="7"/>
        <v>324.1856336</v>
      </c>
      <c r="AA2653" s="24">
        <f t="shared" si="1532"/>
        <v>0</v>
      </c>
      <c r="AB2653" s="24">
        <f t="shared" si="1533"/>
        <v>0</v>
      </c>
      <c r="AC2653" s="24">
        <f t="shared" si="1534"/>
        <v>0</v>
      </c>
      <c r="AD2653" s="24">
        <f t="shared" si="1535"/>
        <v>0</v>
      </c>
      <c r="AE2653" s="24">
        <f>IFNA(VLOOKUP(A2653,'BUSINESS processed'!A2653:J5343,9,0))</f>
        <v>0.431</v>
      </c>
      <c r="AF2653" s="27">
        <f>IFNA(VLOOKUP(A2653,'BUSINESS processed'!A2653:J5343,10,0))</f>
        <v>0.385</v>
      </c>
      <c r="AG2653" s="26"/>
      <c r="AH2653" s="26"/>
      <c r="AI2653" s="26"/>
      <c r="AJ2653" s="26"/>
      <c r="AK2653" s="26"/>
      <c r="AL2653" s="26"/>
      <c r="AM2653" s="26"/>
      <c r="AN2653" s="26"/>
      <c r="AO2653" s="26"/>
      <c r="AP2653" s="26"/>
      <c r="AQ2653" s="26"/>
      <c r="AR2653" s="26"/>
      <c r="AS2653" s="26"/>
      <c r="AT2653" s="26"/>
      <c r="AU2653" s="26"/>
      <c r="AV2653" s="26"/>
      <c r="AW2653" s="26"/>
      <c r="AX2653" s="26"/>
      <c r="AY2653" s="26"/>
      <c r="AZ2653" s="26"/>
      <c r="BA2653" s="26"/>
      <c r="BB2653" s="26"/>
      <c r="BC2653" s="26"/>
      <c r="BD2653" s="26"/>
      <c r="BE2653" s="26"/>
      <c r="BF2653" s="26"/>
      <c r="BG2653" s="26"/>
      <c r="BH2653" s="26"/>
    </row>
    <row r="2654">
      <c r="A2654" s="18" t="str">
        <f t="shared" si="1"/>
        <v>The Americas_United States-The Americas_2001</v>
      </c>
      <c r="B2654" s="19" t="s">
        <v>258</v>
      </c>
      <c r="C2654" s="20" t="s">
        <v>300</v>
      </c>
      <c r="D2654" s="21" t="s">
        <v>71</v>
      </c>
      <c r="E2654" s="22">
        <v>1.06E13</v>
      </c>
      <c r="F2654" s="22">
        <f t="shared" si="2"/>
        <v>37197.03432</v>
      </c>
      <c r="G2654" s="23">
        <v>0.142</v>
      </c>
      <c r="H2654" s="23">
        <v>5138.0</v>
      </c>
      <c r="I2654" s="23">
        <v>0.069</v>
      </c>
      <c r="J2654" s="24">
        <f>IFNA(VLOOKUP(A2654,'ENERGY processed'!$A$2:$H$2692,7,0),"")</f>
        <v>2191193</v>
      </c>
      <c r="K2654" s="24">
        <f t="shared" si="3"/>
        <v>0.007689234078</v>
      </c>
      <c r="L2654" s="24">
        <f t="shared" si="1539"/>
        <v>0</v>
      </c>
      <c r="M2654" s="24">
        <f t="shared" si="5"/>
        <v>0</v>
      </c>
      <c r="N2654" s="24">
        <f>IFNA(VLOOKUP(A2654,'HUMAN RESOURCES processed'!$A$2:$M$2692,5,0))</f>
        <v>0.014</v>
      </c>
      <c r="O2654" s="24">
        <f>IFNA(VLOOKUP(A2654,'HUMAN RESOURCES processed'!$A$2:$M$2692,6,0))</f>
        <v>0.007</v>
      </c>
      <c r="P2654" s="24">
        <f>IFNA(VLOOKUP(A2654,'HUMAN RESOURCES processed'!$A$2:$M$2692,7,0))</f>
        <v>79</v>
      </c>
      <c r="Q2654" s="24">
        <f>IFNA(VLOOKUP(A2654,'HUMAN RESOURCES processed'!$A$2:$M$2692,8,0))</f>
        <v>74</v>
      </c>
      <c r="R2654" s="24">
        <f t="shared" si="6"/>
        <v>76.5</v>
      </c>
      <c r="S2654" s="24">
        <f>IFNA(VLOOKUP(A2654,'HUMAN RESOURCES processed'!$A$2:$M$2692,9,0))</f>
        <v>0.212</v>
      </c>
      <c r="T2654" s="24">
        <f>IFNA(VLOOKUP(A2654,'HUMAN RESOURCES processed'!$A$2:$M$2692,10,0))</f>
        <v>0.665</v>
      </c>
      <c r="U2654" s="24">
        <f>IFNA(VLOOKUP(A2654,'HUMAN RESOURCES processed'!$A$2:$M$2692,11,0))</f>
        <v>0.123</v>
      </c>
      <c r="V2654" s="24">
        <f>IFNA(VLOOKUP(A2654,'HUMAN RESOURCES processed'!$A$2:$M$2692,12,0))</f>
        <v>284968955</v>
      </c>
      <c r="W2654" s="24">
        <f>IFNA(VLOOKUP(A2654,'HUMAN RESOURCES processed'!$A$2:$M$2692,13,0))</f>
        <v>0.792</v>
      </c>
      <c r="X2654" s="24">
        <f>IFNA(VLOOKUP(A2654,'TOURISM processed'!$A$2:$F$2692,5,0))</f>
        <v>109000000000</v>
      </c>
      <c r="Y2654" s="24">
        <f>IFNA(VLOOKUP(A2654,'TOURISM processed'!$A$2:$F$2692,6,0))</f>
        <v>85610000000</v>
      </c>
      <c r="Z2654" s="24">
        <f t="shared" si="7"/>
        <v>300.4186895</v>
      </c>
      <c r="AA2654" s="24">
        <f t="shared" si="1532"/>
        <v>0</v>
      </c>
      <c r="AB2654" s="24">
        <f t="shared" si="1533"/>
        <v>0</v>
      </c>
      <c r="AC2654" s="24">
        <f t="shared" si="1534"/>
        <v>0</v>
      </c>
      <c r="AD2654" s="24">
        <f t="shared" si="1535"/>
        <v>0</v>
      </c>
      <c r="AE2654" s="24">
        <f>IFNA(VLOOKUP(A2654,'BUSINESS processed'!A2654:J5344,9,0))</f>
        <v>0.491</v>
      </c>
      <c r="AF2654" s="27">
        <f>IFNA(VLOOKUP(A2654,'BUSINESS processed'!A2654:J5344,10,0))</f>
        <v>0.447</v>
      </c>
      <c r="AG2654" s="26"/>
      <c r="AH2654" s="26"/>
      <c r="AI2654" s="26"/>
      <c r="AJ2654" s="26"/>
      <c r="AK2654" s="26"/>
      <c r="AL2654" s="26"/>
      <c r="AM2654" s="26"/>
      <c r="AN2654" s="26"/>
      <c r="AO2654" s="26"/>
      <c r="AP2654" s="26"/>
      <c r="AQ2654" s="26"/>
      <c r="AR2654" s="26"/>
      <c r="AS2654" s="26"/>
      <c r="AT2654" s="26"/>
      <c r="AU2654" s="26"/>
      <c r="AV2654" s="26"/>
      <c r="AW2654" s="26"/>
      <c r="AX2654" s="26"/>
      <c r="AY2654" s="26"/>
      <c r="AZ2654" s="26"/>
      <c r="BA2654" s="26"/>
      <c r="BB2654" s="26"/>
      <c r="BC2654" s="26"/>
      <c r="BD2654" s="26"/>
      <c r="BE2654" s="26"/>
      <c r="BF2654" s="26"/>
      <c r="BG2654" s="26"/>
      <c r="BH2654" s="26"/>
    </row>
    <row r="2655">
      <c r="A2655" s="18" t="str">
        <f t="shared" si="1"/>
        <v>The Americas_United States-The Americas_2002</v>
      </c>
      <c r="B2655" s="19" t="s">
        <v>258</v>
      </c>
      <c r="C2655" s="20" t="s">
        <v>300</v>
      </c>
      <c r="D2655" s="21" t="s">
        <v>72</v>
      </c>
      <c r="E2655" s="22">
        <v>1.1E13</v>
      </c>
      <c r="F2655" s="22">
        <f t="shared" si="2"/>
        <v>38244.21597</v>
      </c>
      <c r="G2655" s="23">
        <v>0.151</v>
      </c>
      <c r="H2655" s="23">
        <v>5578.0</v>
      </c>
      <c r="I2655" s="23">
        <v>0.047</v>
      </c>
      <c r="J2655" s="24">
        <f>IFNA(VLOOKUP(A2655,'ENERGY processed'!$A$2:$H$2692,7,0),"")</f>
        <v>2215504</v>
      </c>
      <c r="K2655" s="24">
        <f t="shared" si="3"/>
        <v>0.007702746678</v>
      </c>
      <c r="L2655" s="24">
        <f>IFNA(VLOOKUP(A2655,'ENERGY processed'!$A$2:$H$2692,8,0),"")</f>
        <v>5433057</v>
      </c>
      <c r="M2655" s="24">
        <f t="shared" si="5"/>
        <v>0.01888936412</v>
      </c>
      <c r="N2655" s="24">
        <f>IFNA(VLOOKUP(A2655,'HUMAN RESOURCES processed'!$A$2:$M$2692,5,0))</f>
        <v>0.014</v>
      </c>
      <c r="O2655" s="24">
        <f>IFNA(VLOOKUP(A2655,'HUMAN RESOURCES processed'!$A$2:$M$2692,6,0))</f>
        <v>0.007</v>
      </c>
      <c r="P2655" s="24">
        <f>IFNA(VLOOKUP(A2655,'HUMAN RESOURCES processed'!$A$2:$M$2692,7,0))</f>
        <v>80</v>
      </c>
      <c r="Q2655" s="24">
        <f>IFNA(VLOOKUP(A2655,'HUMAN RESOURCES processed'!$A$2:$M$2692,8,0))</f>
        <v>74</v>
      </c>
      <c r="R2655" s="24">
        <f t="shared" si="6"/>
        <v>77</v>
      </c>
      <c r="S2655" s="24">
        <f>IFNA(VLOOKUP(A2655,'HUMAN RESOURCES processed'!$A$2:$M$2692,9,0))</f>
        <v>0.21</v>
      </c>
      <c r="T2655" s="24">
        <f>IFNA(VLOOKUP(A2655,'HUMAN RESOURCES processed'!$A$2:$M$2692,10,0))</f>
        <v>0.667</v>
      </c>
      <c r="U2655" s="24">
        <f>IFNA(VLOOKUP(A2655,'HUMAN RESOURCES processed'!$A$2:$M$2692,11,0))</f>
        <v>0.123</v>
      </c>
      <c r="V2655" s="24">
        <f>IFNA(VLOOKUP(A2655,'HUMAN RESOURCES processed'!$A$2:$M$2692,12,0))</f>
        <v>287625193</v>
      </c>
      <c r="W2655" s="24">
        <f>IFNA(VLOOKUP(A2655,'HUMAN RESOURCES processed'!$A$2:$M$2692,13,0))</f>
        <v>0.794</v>
      </c>
      <c r="X2655" s="24">
        <f>IFNA(VLOOKUP(A2655,'TOURISM processed'!$A$2:$F$2692,5,0))</f>
        <v>104000000000</v>
      </c>
      <c r="Y2655" s="24">
        <f>IFNA(VLOOKUP(A2655,'TOURISM processed'!$A$2:$F$2692,6,0))</f>
        <v>81860000000</v>
      </c>
      <c r="Z2655" s="24">
        <f t="shared" si="7"/>
        <v>284.6065018</v>
      </c>
      <c r="AA2655" s="24">
        <f t="shared" si="1532"/>
        <v>0</v>
      </c>
      <c r="AB2655" s="24">
        <f t="shared" si="1533"/>
        <v>0</v>
      </c>
      <c r="AC2655" s="24">
        <f t="shared" si="1534"/>
        <v>0</v>
      </c>
      <c r="AD2655" s="24">
        <f t="shared" si="1535"/>
        <v>0</v>
      </c>
      <c r="AE2655" s="24">
        <f>IFNA(VLOOKUP(A2655,'BUSINESS processed'!A2655:J5345,9,0))</f>
        <v>0.588</v>
      </c>
      <c r="AF2655" s="27">
        <f>IFNA(VLOOKUP(A2655,'BUSINESS processed'!A2655:J5345,10,0))</f>
        <v>0.489</v>
      </c>
      <c r="AG2655" s="26"/>
      <c r="AH2655" s="26"/>
      <c r="AI2655" s="26"/>
      <c r="AJ2655" s="26"/>
      <c r="AK2655" s="26"/>
      <c r="AL2655" s="26"/>
      <c r="AM2655" s="26"/>
      <c r="AN2655" s="26"/>
      <c r="AO2655" s="26"/>
      <c r="AP2655" s="26"/>
      <c r="AQ2655" s="26"/>
      <c r="AR2655" s="26"/>
      <c r="AS2655" s="26"/>
      <c r="AT2655" s="26"/>
      <c r="AU2655" s="26"/>
      <c r="AV2655" s="26"/>
      <c r="AW2655" s="26"/>
      <c r="AX2655" s="26"/>
      <c r="AY2655" s="26"/>
      <c r="AZ2655" s="26"/>
      <c r="BA2655" s="26"/>
      <c r="BB2655" s="26"/>
      <c r="BC2655" s="26"/>
      <c r="BD2655" s="26"/>
      <c r="BE2655" s="26"/>
      <c r="BF2655" s="26"/>
      <c r="BG2655" s="26"/>
      <c r="BH2655" s="26"/>
    </row>
    <row r="2656">
      <c r="A2656" s="18" t="str">
        <f t="shared" si="1"/>
        <v>The Americas_United States-The Americas_2003</v>
      </c>
      <c r="B2656" s="19" t="s">
        <v>258</v>
      </c>
      <c r="C2656" s="20" t="s">
        <v>300</v>
      </c>
      <c r="D2656" s="21" t="s">
        <v>74</v>
      </c>
      <c r="E2656" s="22">
        <v>1.15E13</v>
      </c>
      <c r="F2656" s="22">
        <f t="shared" si="2"/>
        <v>39640.41893</v>
      </c>
      <c r="G2656" s="23">
        <v>0.156</v>
      </c>
      <c r="H2656" s="23">
        <v>5993.0</v>
      </c>
      <c r="I2656" s="23">
        <v>0.041</v>
      </c>
      <c r="J2656" s="24">
        <f>IFNA(VLOOKUP(A2656,'ENERGY processed'!$A$2:$H$2692,7,0),"")</f>
        <v>2164458</v>
      </c>
      <c r="K2656" s="24">
        <f t="shared" si="3"/>
        <v>0.007460871468</v>
      </c>
      <c r="L2656" s="24">
        <f>IFNA(VLOOKUP(A2656,'ENERGY processed'!$A$2:$H$2692,8,0),"")</f>
        <v>5311840</v>
      </c>
      <c r="M2656" s="24">
        <f t="shared" si="5"/>
        <v>0.01830987504</v>
      </c>
      <c r="N2656" s="24">
        <f>IFNA(VLOOKUP(A2656,'HUMAN RESOURCES processed'!$A$2:$M$2692,5,0))</f>
        <v>0.014</v>
      </c>
      <c r="O2656" s="24">
        <f>IFNA(VLOOKUP(A2656,'HUMAN RESOURCES processed'!$A$2:$M$2692,6,0))</f>
        <v>0.007</v>
      </c>
      <c r="P2656" s="24">
        <f>IFNA(VLOOKUP(A2656,'HUMAN RESOURCES processed'!$A$2:$M$2692,7,0))</f>
        <v>80</v>
      </c>
      <c r="Q2656" s="24">
        <f>IFNA(VLOOKUP(A2656,'HUMAN RESOURCES processed'!$A$2:$M$2692,8,0))</f>
        <v>75</v>
      </c>
      <c r="R2656" s="24">
        <f t="shared" si="6"/>
        <v>77.5</v>
      </c>
      <c r="S2656" s="24">
        <f>IFNA(VLOOKUP(A2656,'HUMAN RESOURCES processed'!$A$2:$M$2692,9,0))</f>
        <v>0.209</v>
      </c>
      <c r="T2656" s="24">
        <f>IFNA(VLOOKUP(A2656,'HUMAN RESOURCES processed'!$A$2:$M$2692,10,0))</f>
        <v>0.669</v>
      </c>
      <c r="U2656" s="24">
        <f>IFNA(VLOOKUP(A2656,'HUMAN RESOURCES processed'!$A$2:$M$2692,11,0))</f>
        <v>0.123</v>
      </c>
      <c r="V2656" s="24">
        <f>IFNA(VLOOKUP(A2656,'HUMAN RESOURCES processed'!$A$2:$M$2692,12,0))</f>
        <v>290107933</v>
      </c>
      <c r="W2656" s="24">
        <f>IFNA(VLOOKUP(A2656,'HUMAN RESOURCES processed'!$A$2:$M$2692,13,0))</f>
        <v>0.796</v>
      </c>
      <c r="X2656" s="24">
        <f>IFNA(VLOOKUP(A2656,'TOURISM processed'!$A$2:$F$2692,5,0))</f>
        <v>102000000000</v>
      </c>
      <c r="Y2656" s="24">
        <f>IFNA(VLOOKUP(A2656,'TOURISM processed'!$A$2:$F$2692,6,0))</f>
        <v>82091000000</v>
      </c>
      <c r="Z2656" s="24">
        <f t="shared" si="7"/>
        <v>282.9670983</v>
      </c>
      <c r="AA2656" s="24">
        <f t="shared" si="1532"/>
        <v>0</v>
      </c>
      <c r="AB2656" s="24">
        <f>IFNA(VLOOKUP(A2656,'BUSINESS processed'!A2656:J5346,6,0))</f>
        <v>6</v>
      </c>
      <c r="AC2656" s="24">
        <f t="shared" si="1534"/>
        <v>0</v>
      </c>
      <c r="AD2656" s="24">
        <f t="shared" si="1535"/>
        <v>0</v>
      </c>
      <c r="AE2656" s="24">
        <f>IFNA(VLOOKUP(A2656,'BUSINESS processed'!A2656:J5346,9,0))</f>
        <v>0.617</v>
      </c>
      <c r="AF2656" s="27">
        <f>IFNA(VLOOKUP(A2656,'BUSINESS processed'!A2656:J5346,10,0))</f>
        <v>0.548</v>
      </c>
      <c r="AG2656" s="26"/>
      <c r="AH2656" s="26"/>
      <c r="AI2656" s="26"/>
      <c r="AJ2656" s="26"/>
      <c r="AK2656" s="26"/>
      <c r="AL2656" s="26"/>
      <c r="AM2656" s="26"/>
      <c r="AN2656" s="26"/>
      <c r="AO2656" s="26"/>
      <c r="AP2656" s="26"/>
      <c r="AQ2656" s="26"/>
      <c r="AR2656" s="26"/>
      <c r="AS2656" s="26"/>
      <c r="AT2656" s="26"/>
      <c r="AU2656" s="26"/>
      <c r="AV2656" s="26"/>
      <c r="AW2656" s="26"/>
      <c r="AX2656" s="26"/>
      <c r="AY2656" s="26"/>
      <c r="AZ2656" s="26"/>
      <c r="BA2656" s="26"/>
      <c r="BB2656" s="26"/>
      <c r="BC2656" s="26"/>
      <c r="BD2656" s="26"/>
      <c r="BE2656" s="26"/>
      <c r="BF2656" s="26"/>
      <c r="BG2656" s="26"/>
      <c r="BH2656" s="26"/>
    </row>
    <row r="2657">
      <c r="A2657" s="18" t="str">
        <f t="shared" si="1"/>
        <v>The Americas_United States-The Americas_2004</v>
      </c>
      <c r="B2657" s="19" t="s">
        <v>258</v>
      </c>
      <c r="C2657" s="20" t="s">
        <v>300</v>
      </c>
      <c r="D2657" s="21" t="s">
        <v>83</v>
      </c>
      <c r="E2657" s="22">
        <v>1.23E13</v>
      </c>
      <c r="F2657" s="22">
        <f t="shared" si="2"/>
        <v>42007.43663</v>
      </c>
      <c r="G2657" s="23">
        <v>0.157</v>
      </c>
      <c r="H2657" s="23">
        <v>6355.0</v>
      </c>
      <c r="I2657" s="23">
        <v>0.043</v>
      </c>
      <c r="J2657" s="24">
        <f>IF(AND( C2657=C2656,D2657&gt;D2656),J2656,"")</f>
        <v>2164458</v>
      </c>
      <c r="K2657" s="24">
        <f t="shared" si="3"/>
        <v>0.007392140835</v>
      </c>
      <c r="L2657" s="24">
        <f>IF(AND(C2657=C2656,C2657&gt;C2656),C2656,0)</f>
        <v>0</v>
      </c>
      <c r="M2657" s="24">
        <f t="shared" si="5"/>
        <v>0</v>
      </c>
      <c r="N2657" s="24">
        <f>IFNA(VLOOKUP(A2657,'HUMAN RESOURCES processed'!$A$2:$M$2692,5,0))</f>
        <v>0.014</v>
      </c>
      <c r="O2657" s="24">
        <f>IFNA(VLOOKUP(A2657,'HUMAN RESOURCES processed'!$A$2:$M$2692,6,0))</f>
        <v>0.007</v>
      </c>
      <c r="P2657" s="24">
        <f>IFNA(VLOOKUP(A2657,'HUMAN RESOURCES processed'!$A$2:$M$2692,7,0))</f>
        <v>80</v>
      </c>
      <c r="Q2657" s="24">
        <f>IFNA(VLOOKUP(A2657,'HUMAN RESOURCES processed'!$A$2:$M$2692,8,0))</f>
        <v>75</v>
      </c>
      <c r="R2657" s="24">
        <f t="shared" si="6"/>
        <v>77.5</v>
      </c>
      <c r="S2657" s="24">
        <f>IFNA(VLOOKUP(A2657,'HUMAN RESOURCES processed'!$A$2:$M$2692,9,0))</f>
        <v>0.207</v>
      </c>
      <c r="T2657" s="24">
        <f>IFNA(VLOOKUP(A2657,'HUMAN RESOURCES processed'!$A$2:$M$2692,10,0))</f>
        <v>0.67</v>
      </c>
      <c r="U2657" s="24">
        <f>IFNA(VLOOKUP(A2657,'HUMAN RESOURCES processed'!$A$2:$M$2692,11,0))</f>
        <v>0.123</v>
      </c>
      <c r="V2657" s="24">
        <f>IFNA(VLOOKUP(A2657,'HUMAN RESOURCES processed'!$A$2:$M$2692,12,0))</f>
        <v>292805298</v>
      </c>
      <c r="W2657" s="24">
        <f>IFNA(VLOOKUP(A2657,'HUMAN RESOURCES processed'!$A$2:$M$2692,13,0))</f>
        <v>0.798</v>
      </c>
      <c r="X2657" s="24">
        <f>IFNA(VLOOKUP(A2657,'TOURISM processed'!$A$2:$F$2692,5,0))</f>
        <v>116000000000</v>
      </c>
      <c r="Y2657" s="24">
        <f>IFNA(VLOOKUP(A2657,'TOURISM processed'!$A$2:$F$2692,6,0))</f>
        <v>94764000000</v>
      </c>
      <c r="Z2657" s="24">
        <f t="shared" si="7"/>
        <v>323.6416849</v>
      </c>
      <c r="AA2657" s="24">
        <f t="shared" si="1532"/>
        <v>0</v>
      </c>
      <c r="AB2657" s="24">
        <f>IFNA(VLOOKUP(A2657,'BUSINESS processed'!A2657:J5347,6,0))</f>
        <v>6</v>
      </c>
      <c r="AC2657" s="24">
        <f t="shared" si="1534"/>
        <v>0</v>
      </c>
      <c r="AD2657" s="24">
        <f t="shared" si="1535"/>
        <v>0</v>
      </c>
      <c r="AE2657" s="24">
        <f>IFNA(VLOOKUP(A2657,'BUSINESS processed'!A2657:J5347,9,0))</f>
        <v>0.648</v>
      </c>
      <c r="AF2657" s="27">
        <f>IFNA(VLOOKUP(A2657,'BUSINESS processed'!A2657:J5347,10,0))</f>
        <v>0.625</v>
      </c>
      <c r="AG2657" s="26"/>
      <c r="AH2657" s="26"/>
      <c r="AI2657" s="26"/>
      <c r="AJ2657" s="26"/>
      <c r="AK2657" s="26"/>
      <c r="AL2657" s="26"/>
      <c r="AM2657" s="26"/>
      <c r="AN2657" s="26"/>
      <c r="AO2657" s="26"/>
      <c r="AP2657" s="26"/>
      <c r="AQ2657" s="26"/>
      <c r="AR2657" s="26"/>
      <c r="AS2657" s="26"/>
      <c r="AT2657" s="26"/>
      <c r="AU2657" s="26"/>
      <c r="AV2657" s="26"/>
      <c r="AW2657" s="26"/>
      <c r="AX2657" s="26"/>
      <c r="AY2657" s="26"/>
      <c r="AZ2657" s="26"/>
      <c r="BA2657" s="26"/>
      <c r="BB2657" s="26"/>
      <c r="BC2657" s="26"/>
      <c r="BD2657" s="26"/>
      <c r="BE2657" s="26"/>
      <c r="BF2657" s="26"/>
      <c r="BG2657" s="26"/>
      <c r="BH2657" s="26"/>
    </row>
    <row r="2658">
      <c r="A2658" s="18" t="str">
        <f t="shared" si="1"/>
        <v>The Americas_United States-The Americas_2005</v>
      </c>
      <c r="B2658" s="19" t="s">
        <v>258</v>
      </c>
      <c r="C2658" s="20" t="s">
        <v>300</v>
      </c>
      <c r="D2658" s="21" t="s">
        <v>84</v>
      </c>
      <c r="E2658" s="22">
        <v>1.31E13</v>
      </c>
      <c r="F2658" s="22">
        <f t="shared" si="2"/>
        <v>44329.1512</v>
      </c>
      <c r="G2658" s="23">
        <v>0.158</v>
      </c>
      <c r="H2658" s="23">
        <v>6732.0</v>
      </c>
      <c r="I2658" s="23">
        <v>0.062</v>
      </c>
      <c r="J2658" s="24">
        <f>IFNA(VLOOKUP(A2658,'ENERGY processed'!$A$2:$H$2692,7,0),"")</f>
        <v>2286860</v>
      </c>
      <c r="K2658" s="24">
        <f t="shared" si="3"/>
        <v>0.007738516238</v>
      </c>
      <c r="L2658" s="24">
        <f>IFNA(VLOOKUP(A2658,'ENERGY processed'!$A$2:$H$2692,8,0),"")</f>
        <v>5697227.5</v>
      </c>
      <c r="M2658" s="24">
        <f t="shared" si="5"/>
        <v>0.01927887475</v>
      </c>
      <c r="N2658" s="24">
        <f>IFNA(VLOOKUP(A2658,'HUMAN RESOURCES processed'!$A$2:$M$2692,5,0))</f>
        <v>0.014</v>
      </c>
      <c r="O2658" s="24">
        <f>IFNA(VLOOKUP(A2658,'HUMAN RESOURCES processed'!$A$2:$M$2692,6,0))</f>
        <v>0.007</v>
      </c>
      <c r="P2658" s="24">
        <f>IFNA(VLOOKUP(A2658,'HUMAN RESOURCES processed'!$A$2:$M$2692,7,0))</f>
        <v>80</v>
      </c>
      <c r="Q2658" s="24">
        <f>IFNA(VLOOKUP(A2658,'HUMAN RESOURCES processed'!$A$2:$M$2692,8,0))</f>
        <v>75</v>
      </c>
      <c r="R2658" s="24">
        <f t="shared" si="6"/>
        <v>77.5</v>
      </c>
      <c r="S2658" s="24">
        <f>IFNA(VLOOKUP(A2658,'HUMAN RESOURCES processed'!$A$2:$M$2692,9,0))</f>
        <v>0.205</v>
      </c>
      <c r="T2658" s="24">
        <f>IFNA(VLOOKUP(A2658,'HUMAN RESOURCES processed'!$A$2:$M$2692,10,0))</f>
        <v>0.671</v>
      </c>
      <c r="U2658" s="24">
        <f>IFNA(VLOOKUP(A2658,'HUMAN RESOURCES processed'!$A$2:$M$2692,11,0))</f>
        <v>0.123</v>
      </c>
      <c r="V2658" s="24">
        <f>IFNA(VLOOKUP(A2658,'HUMAN RESOURCES processed'!$A$2:$M$2692,12,0))</f>
        <v>295516599</v>
      </c>
      <c r="W2658" s="24">
        <f>IFNA(VLOOKUP(A2658,'HUMAN RESOURCES processed'!$A$2:$M$2692,13,0))</f>
        <v>0.799</v>
      </c>
      <c r="X2658" s="24">
        <f>IFNA(VLOOKUP(A2658,'TOURISM processed'!$A$2:$F$2692,5,0))</f>
        <v>127000000000</v>
      </c>
      <c r="Y2658" s="24">
        <f t="shared" ref="Y2658:Y2665" si="1540">IF(AND(C2658=C2657,D2658&gt;D2657),Y2657,0)</f>
        <v>94764000000</v>
      </c>
      <c r="Z2658" s="24">
        <f t="shared" si="7"/>
        <v>320.6723423</v>
      </c>
      <c r="AA2658" s="24">
        <f>IFNA(VLOOKUP(A2658,'BUSINESS processed'!A2658:J5348,5,0))</f>
        <v>0.458</v>
      </c>
      <c r="AB2658" s="24">
        <f>IFNA(VLOOKUP(A2658,'BUSINESS processed'!A2658:J5348,6,0))</f>
        <v>6</v>
      </c>
      <c r="AC2658" s="24">
        <f t="shared" si="1534"/>
        <v>0</v>
      </c>
      <c r="AD2658" s="24">
        <f>IFNA(VLOOKUP(A2658,'BUSINESS processed'!A2658:J5348,8,0))</f>
        <v>325</v>
      </c>
      <c r="AE2658" s="24">
        <f>IFNA(VLOOKUP(A2658,'BUSINESS processed'!A2658:J5348,9,0))</f>
        <v>0.68</v>
      </c>
      <c r="AF2658" s="27">
        <f>IFNA(VLOOKUP(A2658,'BUSINESS processed'!A2658:J5348,10,0))</f>
        <v>0.683</v>
      </c>
      <c r="AG2658" s="26"/>
      <c r="AH2658" s="26"/>
      <c r="AI2658" s="26"/>
      <c r="AJ2658" s="26"/>
      <c r="AK2658" s="26"/>
      <c r="AL2658" s="26"/>
      <c r="AM2658" s="26"/>
      <c r="AN2658" s="26"/>
      <c r="AO2658" s="26"/>
      <c r="AP2658" s="26"/>
      <c r="AQ2658" s="26"/>
      <c r="AR2658" s="26"/>
      <c r="AS2658" s="26"/>
      <c r="AT2658" s="26"/>
      <c r="AU2658" s="26"/>
      <c r="AV2658" s="26"/>
      <c r="AW2658" s="26"/>
      <c r="AX2658" s="26"/>
      <c r="AY2658" s="26"/>
      <c r="AZ2658" s="26"/>
      <c r="BA2658" s="26"/>
      <c r="BB2658" s="26"/>
      <c r="BC2658" s="26"/>
      <c r="BD2658" s="26"/>
      <c r="BE2658" s="26"/>
      <c r="BF2658" s="26"/>
      <c r="BG2658" s="26"/>
      <c r="BH2658" s="26"/>
    </row>
    <row r="2659">
      <c r="A2659" s="18" t="str">
        <f t="shared" si="1"/>
        <v>The Americas_United States-The Americas_2006</v>
      </c>
      <c r="B2659" s="19" t="s">
        <v>258</v>
      </c>
      <c r="C2659" s="20" t="s">
        <v>300</v>
      </c>
      <c r="D2659" s="21" t="s">
        <v>85</v>
      </c>
      <c r="E2659" s="22">
        <v>1.39E13</v>
      </c>
      <c r="F2659" s="22">
        <f t="shared" si="2"/>
        <v>46584.90549</v>
      </c>
      <c r="G2659" s="23">
        <v>0.159</v>
      </c>
      <c r="H2659" s="23">
        <v>7110.0</v>
      </c>
      <c r="I2659" s="23">
        <v>0.08</v>
      </c>
      <c r="J2659" s="24">
        <f t="shared" ref="J2659:J2660" si="1541">IF(AND( C2659=C2658,D2659&gt;D2658),J2658,"")</f>
        <v>2286860</v>
      </c>
      <c r="K2659" s="24">
        <f t="shared" si="3"/>
        <v>0.007664255897</v>
      </c>
      <c r="L2659" s="24">
        <f t="shared" ref="L2659:L2660" si="1542">IF(AND(C2659=C2658,C2659&gt;C2658),C2658,0)</f>
        <v>0</v>
      </c>
      <c r="M2659" s="24">
        <f t="shared" si="5"/>
        <v>0</v>
      </c>
      <c r="N2659" s="24">
        <f>IFNA(VLOOKUP(A2659,'HUMAN RESOURCES processed'!$A$2:$M$2692,5,0))</f>
        <v>0.014</v>
      </c>
      <c r="O2659" s="24">
        <f>IFNA(VLOOKUP(A2659,'HUMAN RESOURCES processed'!$A$2:$M$2692,6,0))</f>
        <v>0.007</v>
      </c>
      <c r="P2659" s="24">
        <f>IFNA(VLOOKUP(A2659,'HUMAN RESOURCES processed'!$A$2:$M$2692,7,0))</f>
        <v>80</v>
      </c>
      <c r="Q2659" s="24">
        <f>IFNA(VLOOKUP(A2659,'HUMAN RESOURCES processed'!$A$2:$M$2692,8,0))</f>
        <v>75</v>
      </c>
      <c r="R2659" s="24">
        <f t="shared" si="6"/>
        <v>77.5</v>
      </c>
      <c r="S2659" s="24">
        <f>IFNA(VLOOKUP(A2659,'HUMAN RESOURCES processed'!$A$2:$M$2692,9,0))</f>
        <v>0.204</v>
      </c>
      <c r="T2659" s="24">
        <f>IFNA(VLOOKUP(A2659,'HUMAN RESOURCES processed'!$A$2:$M$2692,10,0))</f>
        <v>0.672</v>
      </c>
      <c r="U2659" s="24">
        <f>IFNA(VLOOKUP(A2659,'HUMAN RESOURCES processed'!$A$2:$M$2692,11,0))</f>
        <v>0.124</v>
      </c>
      <c r="V2659" s="24">
        <f>IFNA(VLOOKUP(A2659,'HUMAN RESOURCES processed'!$A$2:$M$2692,12,0))</f>
        <v>298379912</v>
      </c>
      <c r="W2659" s="24">
        <f>IFNA(VLOOKUP(A2659,'HUMAN RESOURCES processed'!$A$2:$M$2692,13,0))</f>
        <v>0.801</v>
      </c>
      <c r="X2659" s="24">
        <f>IFNA(VLOOKUP(A2659,'TOURISM processed'!$A$2:$F$2692,5,0))</f>
        <v>133000000000</v>
      </c>
      <c r="Y2659" s="24">
        <f t="shared" si="1540"/>
        <v>94764000000</v>
      </c>
      <c r="Z2659" s="24">
        <f t="shared" si="7"/>
        <v>317.5951067</v>
      </c>
      <c r="AA2659" s="24">
        <f>IFNA(VLOOKUP(A2659,'BUSINESS processed'!A2659:J5349,5,0))</f>
        <v>0.474</v>
      </c>
      <c r="AB2659" s="24">
        <f>IFNA(VLOOKUP(A2659,'BUSINESS processed'!A2659:J5349,6,0))</f>
        <v>6</v>
      </c>
      <c r="AC2659" s="24">
        <f t="shared" si="1534"/>
        <v>0</v>
      </c>
      <c r="AD2659" s="24">
        <f>IFNA(VLOOKUP(A2659,'BUSINESS processed'!A2659:J5349,8,0))</f>
        <v>325</v>
      </c>
      <c r="AE2659" s="24">
        <f>IFNA(VLOOKUP(A2659,'BUSINESS processed'!A2659:J5349,9,0))</f>
        <v>0.689</v>
      </c>
      <c r="AF2659" s="27">
        <f>IFNA(VLOOKUP(A2659,'BUSINESS processed'!A2659:J5349,10,0))</f>
        <v>0.763</v>
      </c>
      <c r="AG2659" s="26"/>
      <c r="AH2659" s="26"/>
      <c r="AI2659" s="26"/>
      <c r="AJ2659" s="26"/>
      <c r="AK2659" s="26"/>
      <c r="AL2659" s="26"/>
      <c r="AM2659" s="26"/>
      <c r="AN2659" s="26"/>
      <c r="AO2659" s="26"/>
      <c r="AP2659" s="26"/>
      <c r="AQ2659" s="26"/>
      <c r="AR2659" s="26"/>
      <c r="AS2659" s="26"/>
      <c r="AT2659" s="26"/>
      <c r="AU2659" s="26"/>
      <c r="AV2659" s="26"/>
      <c r="AW2659" s="26"/>
      <c r="AX2659" s="26"/>
      <c r="AY2659" s="26"/>
      <c r="AZ2659" s="26"/>
      <c r="BA2659" s="26"/>
      <c r="BB2659" s="26"/>
      <c r="BC2659" s="26"/>
      <c r="BD2659" s="26"/>
      <c r="BE2659" s="26"/>
      <c r="BF2659" s="26"/>
      <c r="BG2659" s="26"/>
      <c r="BH2659" s="26"/>
    </row>
    <row r="2660">
      <c r="A2660" s="18" t="str">
        <f t="shared" si="1"/>
        <v>The Americas_United States-The Americas_2007</v>
      </c>
      <c r="B2660" s="19" t="s">
        <v>258</v>
      </c>
      <c r="C2660" s="20" t="s">
        <v>300</v>
      </c>
      <c r="D2660" s="21" t="s">
        <v>86</v>
      </c>
      <c r="E2660" s="22">
        <v>1.45E13</v>
      </c>
      <c r="F2660" s="22">
        <f t="shared" si="2"/>
        <v>48135.78296</v>
      </c>
      <c r="G2660" s="23">
        <v>0.161</v>
      </c>
      <c r="H2660" s="23">
        <v>7486.0</v>
      </c>
      <c r="I2660" s="23">
        <v>0.081</v>
      </c>
      <c r="J2660" s="24">
        <f t="shared" si="1541"/>
        <v>2286860</v>
      </c>
      <c r="K2660" s="24">
        <f t="shared" si="3"/>
        <v>0.007591710111</v>
      </c>
      <c r="L2660" s="24">
        <f t="shared" si="1542"/>
        <v>0</v>
      </c>
      <c r="M2660" s="24">
        <f t="shared" si="5"/>
        <v>0</v>
      </c>
      <c r="N2660" s="24">
        <f>IFNA(VLOOKUP(A2660,'HUMAN RESOURCES processed'!$A$2:$M$2692,5,0))</f>
        <v>0.014</v>
      </c>
      <c r="O2660" s="24">
        <f>IFNA(VLOOKUP(A2660,'HUMAN RESOURCES processed'!$A$2:$M$2692,6,0))</f>
        <v>0.007</v>
      </c>
      <c r="P2660" s="24">
        <f>IFNA(VLOOKUP(A2660,'HUMAN RESOURCES processed'!$A$2:$M$2692,7,0))</f>
        <v>80</v>
      </c>
      <c r="Q2660" s="24">
        <f>IFNA(VLOOKUP(A2660,'HUMAN RESOURCES processed'!$A$2:$M$2692,8,0))</f>
        <v>75</v>
      </c>
      <c r="R2660" s="24">
        <f t="shared" si="6"/>
        <v>77.5</v>
      </c>
      <c r="S2660" s="24">
        <f>IFNA(VLOOKUP(A2660,'HUMAN RESOURCES processed'!$A$2:$M$2692,9,0))</f>
        <v>0.202</v>
      </c>
      <c r="T2660" s="24">
        <f>IFNA(VLOOKUP(A2660,'HUMAN RESOURCES processed'!$A$2:$M$2692,10,0))</f>
        <v>0.673</v>
      </c>
      <c r="U2660" s="24">
        <f>IFNA(VLOOKUP(A2660,'HUMAN RESOURCES processed'!$A$2:$M$2692,11,0))</f>
        <v>0.125</v>
      </c>
      <c r="V2660" s="24">
        <f>IFNA(VLOOKUP(A2660,'HUMAN RESOURCES processed'!$A$2:$M$2692,12,0))</f>
        <v>301231207</v>
      </c>
      <c r="W2660" s="24">
        <f>IFNA(VLOOKUP(A2660,'HUMAN RESOURCES processed'!$A$2:$M$2692,13,0))</f>
        <v>0.803</v>
      </c>
      <c r="X2660" s="24">
        <f>IFNA(VLOOKUP(A2660,'TOURISM processed'!$A$2:$F$2692,5,0))</f>
        <v>149000000000</v>
      </c>
      <c r="Y2660" s="24">
        <f t="shared" si="1540"/>
        <v>94764000000</v>
      </c>
      <c r="Z2660" s="24">
        <f t="shared" si="7"/>
        <v>314.5889197</v>
      </c>
      <c r="AA2660" s="24">
        <f>IFNA(VLOOKUP(A2660,'BUSINESS processed'!A2660:J5350,5,0))</f>
        <v>0.461</v>
      </c>
      <c r="AB2660" s="24">
        <f>IFNA(VLOOKUP(A2660,'BUSINESS processed'!A2660:J5350,6,0))</f>
        <v>6</v>
      </c>
      <c r="AC2660" s="24">
        <f t="shared" si="1534"/>
        <v>0</v>
      </c>
      <c r="AD2660" s="24">
        <f>IFNA(VLOOKUP(A2660,'BUSINESS processed'!A2660:J5350,8,0))</f>
        <v>325</v>
      </c>
      <c r="AE2660" s="24">
        <f>IFNA(VLOOKUP(A2660,'BUSINESS processed'!A2660:J5350,9,0))</f>
        <v>0.75</v>
      </c>
      <c r="AF2660" s="27">
        <f>IFNA(VLOOKUP(A2660,'BUSINESS processed'!A2660:J5350,10,0))</f>
        <v>0.821</v>
      </c>
      <c r="AG2660" s="26"/>
      <c r="AH2660" s="26"/>
      <c r="AI2660" s="26"/>
      <c r="AJ2660" s="26"/>
      <c r="AK2660" s="26"/>
      <c r="AL2660" s="26"/>
      <c r="AM2660" s="26"/>
      <c r="AN2660" s="26"/>
      <c r="AO2660" s="26"/>
      <c r="AP2660" s="26"/>
      <c r="AQ2660" s="26"/>
      <c r="AR2660" s="26"/>
      <c r="AS2660" s="26"/>
      <c r="AT2660" s="26"/>
      <c r="AU2660" s="26"/>
      <c r="AV2660" s="26"/>
      <c r="AW2660" s="26"/>
      <c r="AX2660" s="26"/>
      <c r="AY2660" s="26"/>
      <c r="AZ2660" s="26"/>
      <c r="BA2660" s="26"/>
      <c r="BB2660" s="26"/>
      <c r="BC2660" s="26"/>
      <c r="BD2660" s="26"/>
      <c r="BE2660" s="26"/>
      <c r="BF2660" s="26"/>
      <c r="BG2660" s="26"/>
      <c r="BH2660" s="26"/>
    </row>
    <row r="2661">
      <c r="A2661" s="18" t="str">
        <f t="shared" si="1"/>
        <v>The Americas_United States-The Americas_2008</v>
      </c>
      <c r="B2661" s="19" t="s">
        <v>258</v>
      </c>
      <c r="C2661" s="20" t="s">
        <v>300</v>
      </c>
      <c r="D2661" s="21" t="s">
        <v>87</v>
      </c>
      <c r="E2661" s="22">
        <v>1.47E13</v>
      </c>
      <c r="F2661" s="22">
        <f t="shared" si="2"/>
        <v>48340.32123</v>
      </c>
      <c r="G2661" s="23">
        <v>0.165</v>
      </c>
      <c r="H2661" s="23">
        <v>7769.0</v>
      </c>
      <c r="I2661" s="23">
        <v>0.051</v>
      </c>
      <c r="J2661" s="24">
        <f>IFNA(VLOOKUP(A2661,'ENERGY processed'!$A$2:$H$2692,7,0),"")</f>
        <v>2269318</v>
      </c>
      <c r="K2661" s="24">
        <f t="shared" si="3"/>
        <v>0.007462555176</v>
      </c>
      <c r="L2661" s="24">
        <f>IFNA(VLOOKUP(A2661,'ENERGY processed'!$A$2:$H$2692,8,0),"")</f>
        <v>5696085</v>
      </c>
      <c r="M2661" s="24">
        <f t="shared" si="5"/>
        <v>0.01873133188</v>
      </c>
      <c r="N2661" s="24">
        <f>IFNA(VLOOKUP(A2661,'HUMAN RESOURCES processed'!$A$2:$M$2692,5,0))</f>
        <v>0.014</v>
      </c>
      <c r="O2661" s="24">
        <f>IFNA(VLOOKUP(A2661,'HUMAN RESOURCES processed'!$A$2:$M$2692,6,0))</f>
        <v>0.007</v>
      </c>
      <c r="P2661" s="24">
        <f>IFNA(VLOOKUP(A2661,'HUMAN RESOURCES processed'!$A$2:$M$2692,7,0))</f>
        <v>81</v>
      </c>
      <c r="Q2661" s="24">
        <f>IFNA(VLOOKUP(A2661,'HUMAN RESOURCES processed'!$A$2:$M$2692,8,0))</f>
        <v>76</v>
      </c>
      <c r="R2661" s="24">
        <f t="shared" si="6"/>
        <v>78.5</v>
      </c>
      <c r="S2661" s="24">
        <f>IFNA(VLOOKUP(A2661,'HUMAN RESOURCES processed'!$A$2:$M$2692,9,0))</f>
        <v>0.201</v>
      </c>
      <c r="T2661" s="24">
        <f>IFNA(VLOOKUP(A2661,'HUMAN RESOURCES processed'!$A$2:$M$2692,10,0))</f>
        <v>0.673</v>
      </c>
      <c r="U2661" s="24">
        <f>IFNA(VLOOKUP(A2661,'HUMAN RESOURCES processed'!$A$2:$M$2692,11,0))</f>
        <v>0.127</v>
      </c>
      <c r="V2661" s="24">
        <f>IFNA(VLOOKUP(A2661,'HUMAN RESOURCES processed'!$A$2:$M$2692,12,0))</f>
        <v>304093966</v>
      </c>
      <c r="W2661" s="24">
        <f>IFNA(VLOOKUP(A2661,'HUMAN RESOURCES processed'!$A$2:$M$2692,13,0))</f>
        <v>0.804</v>
      </c>
      <c r="X2661" s="24">
        <f>IFNA(VLOOKUP(A2661,'TOURISM processed'!$A$2:$F$2692,5,0))</f>
        <v>171000000000</v>
      </c>
      <c r="Y2661" s="24">
        <f t="shared" si="1540"/>
        <v>94764000000</v>
      </c>
      <c r="Z2661" s="24">
        <f t="shared" si="7"/>
        <v>311.6273606</v>
      </c>
      <c r="AA2661" s="24">
        <f>IFNA(VLOOKUP(A2661,'BUSINESS processed'!A2661:J5351,5,0))</f>
        <v>0.464</v>
      </c>
      <c r="AB2661" s="24">
        <f>IFNA(VLOOKUP(A2661,'BUSINESS processed'!A2661:J5351,6,0))</f>
        <v>5</v>
      </c>
      <c r="AC2661" s="24">
        <f t="shared" si="1534"/>
        <v>0</v>
      </c>
      <c r="AD2661" s="24">
        <f>IFNA(VLOOKUP(A2661,'BUSINESS processed'!A2661:J5351,8,0))</f>
        <v>187</v>
      </c>
      <c r="AE2661" s="24">
        <f>IFNA(VLOOKUP(A2661,'BUSINESS processed'!A2661:J5351,9,0))</f>
        <v>0.74</v>
      </c>
      <c r="AF2661" s="27">
        <f>IFNA(VLOOKUP(A2661,'BUSINESS processed'!A2661:J5351,10,0))</f>
        <v>0.852</v>
      </c>
      <c r="AG2661" s="26"/>
      <c r="AH2661" s="26"/>
      <c r="AI2661" s="26"/>
      <c r="AJ2661" s="26"/>
      <c r="AK2661" s="26"/>
      <c r="AL2661" s="26"/>
      <c r="AM2661" s="26"/>
      <c r="AN2661" s="26"/>
      <c r="AO2661" s="26"/>
      <c r="AP2661" s="26"/>
      <c r="AQ2661" s="26"/>
      <c r="AR2661" s="26"/>
      <c r="AS2661" s="26"/>
      <c r="AT2661" s="26"/>
      <c r="AU2661" s="26"/>
      <c r="AV2661" s="26"/>
      <c r="AW2661" s="26"/>
      <c r="AX2661" s="26"/>
      <c r="AY2661" s="26"/>
      <c r="AZ2661" s="26"/>
      <c r="BA2661" s="26"/>
      <c r="BB2661" s="26"/>
      <c r="BC2661" s="26"/>
      <c r="BD2661" s="26"/>
      <c r="BE2661" s="26"/>
      <c r="BF2661" s="26"/>
      <c r="BG2661" s="26"/>
      <c r="BH2661" s="26"/>
    </row>
    <row r="2662">
      <c r="A2662" s="18" t="str">
        <f t="shared" si="1"/>
        <v>The Americas_United States-The Americas_2009</v>
      </c>
      <c r="B2662" s="19" t="s">
        <v>258</v>
      </c>
      <c r="C2662" s="20" t="s">
        <v>300</v>
      </c>
      <c r="D2662" s="21" t="s">
        <v>88</v>
      </c>
      <c r="E2662" s="22">
        <v>1.44E13</v>
      </c>
      <c r="F2662" s="22">
        <f t="shared" si="2"/>
        <v>46940.4708</v>
      </c>
      <c r="G2662" s="23">
        <v>0.177</v>
      </c>
      <c r="H2662" s="23">
        <v>8009.0</v>
      </c>
      <c r="I2662" s="23">
        <v>0.033</v>
      </c>
      <c r="J2662" s="24">
        <f>IFNA(VLOOKUP(A2662,'ENERGY processed'!$A$2:$H$2692,7,0),"")</f>
        <v>2337014</v>
      </c>
      <c r="K2662" s="24">
        <f t="shared" si="3"/>
        <v>0.007618092877</v>
      </c>
      <c r="L2662" s="24">
        <f>IFNA(VLOOKUP(A2662,'ENERGY processed'!$A$2:$H$2692,8,0),"")</f>
        <v>5828697</v>
      </c>
      <c r="M2662" s="24">
        <f t="shared" si="5"/>
        <v>0.0190001237</v>
      </c>
      <c r="N2662" s="24">
        <f>IFNA(VLOOKUP(A2662,'HUMAN RESOURCES processed'!$A$2:$M$2692,5,0))</f>
        <v>0.014</v>
      </c>
      <c r="O2662" s="24">
        <f>IFNA(VLOOKUP(A2662,'HUMAN RESOURCES processed'!$A$2:$M$2692,6,0))</f>
        <v>0.006</v>
      </c>
      <c r="P2662" s="24">
        <f>IFNA(VLOOKUP(A2662,'HUMAN RESOURCES processed'!$A$2:$M$2692,7,0))</f>
        <v>81</v>
      </c>
      <c r="Q2662" s="24">
        <f>IFNA(VLOOKUP(A2662,'HUMAN RESOURCES processed'!$A$2:$M$2692,8,0))</f>
        <v>76</v>
      </c>
      <c r="R2662" s="24">
        <f t="shared" si="6"/>
        <v>78.5</v>
      </c>
      <c r="S2662" s="24">
        <f>IFNA(VLOOKUP(A2662,'HUMAN RESOURCES processed'!$A$2:$M$2692,9,0))</f>
        <v>0.2</v>
      </c>
      <c r="T2662" s="24">
        <f>IFNA(VLOOKUP(A2662,'HUMAN RESOURCES processed'!$A$2:$M$2692,10,0))</f>
        <v>0.672</v>
      </c>
      <c r="U2662" s="24">
        <f>IFNA(VLOOKUP(A2662,'HUMAN RESOURCES processed'!$A$2:$M$2692,11,0))</f>
        <v>0.128</v>
      </c>
      <c r="V2662" s="24">
        <f>IFNA(VLOOKUP(A2662,'HUMAN RESOURCES processed'!$A$2:$M$2692,12,0))</f>
        <v>306771529</v>
      </c>
      <c r="W2662" s="24">
        <f>IFNA(VLOOKUP(A2662,'HUMAN RESOURCES processed'!$A$2:$M$2692,13,0))</f>
        <v>0.806</v>
      </c>
      <c r="X2662" s="24">
        <f>IFNA(VLOOKUP(A2662,'TOURISM processed'!$A$2:$F$2692,5,0))</f>
        <v>150000000000</v>
      </c>
      <c r="Y2662" s="24">
        <f t="shared" si="1540"/>
        <v>94764000000</v>
      </c>
      <c r="Z2662" s="24">
        <f t="shared" si="7"/>
        <v>308.9074149</v>
      </c>
      <c r="AA2662" s="24">
        <f>IFNA(VLOOKUP(A2662,'BUSINESS processed'!A2662:J5352,5,0))</f>
        <v>0.461</v>
      </c>
      <c r="AB2662" s="24">
        <f>IFNA(VLOOKUP(A2662,'BUSINESS processed'!A2662:J5352,6,0))</f>
        <v>5</v>
      </c>
      <c r="AC2662" s="24">
        <f t="shared" si="1534"/>
        <v>0</v>
      </c>
      <c r="AD2662" s="24">
        <f>IFNA(VLOOKUP(A2662,'BUSINESS processed'!A2662:J5352,8,0))</f>
        <v>187</v>
      </c>
      <c r="AE2662" s="24">
        <f>IFNA(VLOOKUP(A2662,'BUSINESS processed'!A2662:J5352,9,0))</f>
        <v>0.71</v>
      </c>
      <c r="AF2662" s="27">
        <f>IFNA(VLOOKUP(A2662,'BUSINESS processed'!A2662:J5352,10,0))</f>
        <v>0.886</v>
      </c>
      <c r="AG2662" s="26"/>
      <c r="AH2662" s="26"/>
      <c r="AI2662" s="26"/>
      <c r="AJ2662" s="26"/>
      <c r="AK2662" s="26"/>
      <c r="AL2662" s="26"/>
      <c r="AM2662" s="26"/>
      <c r="AN2662" s="26"/>
      <c r="AO2662" s="26"/>
      <c r="AP2662" s="26"/>
      <c r="AQ2662" s="26"/>
      <c r="AR2662" s="26"/>
      <c r="AS2662" s="26"/>
      <c r="AT2662" s="26"/>
      <c r="AU2662" s="26"/>
      <c r="AV2662" s="26"/>
      <c r="AW2662" s="26"/>
      <c r="AX2662" s="26"/>
      <c r="AY2662" s="26"/>
      <c r="AZ2662" s="26"/>
      <c r="BA2662" s="26"/>
      <c r="BB2662" s="26"/>
      <c r="BC2662" s="26"/>
      <c r="BD2662" s="26"/>
      <c r="BE2662" s="26"/>
      <c r="BF2662" s="26"/>
      <c r="BG2662" s="26"/>
      <c r="BH2662" s="26"/>
    </row>
    <row r="2663">
      <c r="A2663" s="18" t="str">
        <f t="shared" si="1"/>
        <v>The Americas_United States-The Americas_2010</v>
      </c>
      <c r="B2663" s="19" t="s">
        <v>258</v>
      </c>
      <c r="C2663" s="20" t="s">
        <v>300</v>
      </c>
      <c r="D2663" s="21" t="s">
        <v>89</v>
      </c>
      <c r="E2663" s="22">
        <v>1.5E13</v>
      </c>
      <c r="F2663" s="22">
        <f t="shared" si="2"/>
        <v>48492.48267</v>
      </c>
      <c r="G2663" s="23">
        <v>0.177</v>
      </c>
      <c r="H2663" s="23">
        <v>8254.0</v>
      </c>
      <c r="I2663" s="23">
        <v>0.033</v>
      </c>
      <c r="J2663" s="24">
        <f>IFNA(VLOOKUP(A2663,'ENERGY processed'!$A$2:$H$2692,7,0),"")</f>
        <v>2255957</v>
      </c>
      <c r="K2663" s="24">
        <f t="shared" si="3"/>
        <v>0.007293130382</v>
      </c>
      <c r="L2663" s="24">
        <f>IFNA(VLOOKUP(A2663,'ENERGY processed'!$A$2:$H$2692,8,0),"")</f>
        <v>5650950</v>
      </c>
      <c r="M2663" s="24">
        <f t="shared" si="5"/>
        <v>0.018268573</v>
      </c>
      <c r="N2663" s="24">
        <f>IFNA(VLOOKUP(A2663,'HUMAN RESOURCES processed'!$A$2:$M$2692,5,0))</f>
        <v>0.013</v>
      </c>
      <c r="O2663" s="24">
        <f>IFNA(VLOOKUP(A2663,'HUMAN RESOURCES processed'!$A$2:$M$2692,6,0))</f>
        <v>0.006</v>
      </c>
      <c r="P2663" s="24">
        <f>IFNA(VLOOKUP(A2663,'HUMAN RESOURCES processed'!$A$2:$M$2692,7,0))</f>
        <v>81</v>
      </c>
      <c r="Q2663" s="24">
        <f>IFNA(VLOOKUP(A2663,'HUMAN RESOURCES processed'!$A$2:$M$2692,8,0))</f>
        <v>76</v>
      </c>
      <c r="R2663" s="24">
        <f t="shared" si="6"/>
        <v>78.5</v>
      </c>
      <c r="S2663" s="24">
        <f>IFNA(VLOOKUP(A2663,'HUMAN RESOURCES processed'!$A$2:$M$2692,9,0))</f>
        <v>0.198</v>
      </c>
      <c r="T2663" s="24">
        <f>IFNA(VLOOKUP(A2663,'HUMAN RESOURCES processed'!$A$2:$M$2692,10,0))</f>
        <v>0.671</v>
      </c>
      <c r="U2663" s="24">
        <f>IFNA(VLOOKUP(A2663,'HUMAN RESOURCES processed'!$A$2:$M$2692,11,0))</f>
        <v>0.131</v>
      </c>
      <c r="V2663" s="24">
        <f>IFNA(VLOOKUP(A2663,'HUMAN RESOURCES processed'!$A$2:$M$2692,12,0))</f>
        <v>309326295</v>
      </c>
      <c r="W2663" s="24">
        <f>IFNA(VLOOKUP(A2663,'HUMAN RESOURCES processed'!$A$2:$M$2692,13,0))</f>
        <v>0.808</v>
      </c>
      <c r="X2663" s="24">
        <f>IFNA(VLOOKUP(A2663,'TOURISM processed'!$A$2:$F$2692,5,0))</f>
        <v>165000000000</v>
      </c>
      <c r="Y2663" s="24">
        <f t="shared" si="1540"/>
        <v>94764000000</v>
      </c>
      <c r="Z2663" s="24">
        <f t="shared" si="7"/>
        <v>306.3561085</v>
      </c>
      <c r="AA2663" s="24">
        <f>IFNA(VLOOKUP(A2663,'BUSINESS processed'!A2663:J5353,5,0))</f>
        <v>0.465</v>
      </c>
      <c r="AB2663" s="24">
        <f>IFNA(VLOOKUP(A2663,'BUSINESS processed'!A2663:J5353,6,0))</f>
        <v>5</v>
      </c>
      <c r="AC2663" s="24">
        <f t="shared" si="1534"/>
        <v>0</v>
      </c>
      <c r="AD2663" s="24">
        <f>IFNA(VLOOKUP(A2663,'BUSINESS processed'!A2663:J5353,8,0))</f>
        <v>187</v>
      </c>
      <c r="AE2663" s="24">
        <f>IFNA(VLOOKUP(A2663,'BUSINESS processed'!A2663:J5353,9,0))</f>
        <v>0.717</v>
      </c>
      <c r="AF2663" s="27">
        <f>IFNA(VLOOKUP(A2663,'BUSINESS processed'!A2663:J5353,10,0))</f>
        <v>0.913</v>
      </c>
      <c r="AG2663" s="26"/>
      <c r="AH2663" s="26"/>
      <c r="AI2663" s="26"/>
      <c r="AJ2663" s="26"/>
      <c r="AK2663" s="26"/>
      <c r="AL2663" s="26"/>
      <c r="AM2663" s="26"/>
      <c r="AN2663" s="26"/>
      <c r="AO2663" s="26"/>
      <c r="AP2663" s="26"/>
      <c r="AQ2663" s="26"/>
      <c r="AR2663" s="26"/>
      <c r="AS2663" s="26"/>
      <c r="AT2663" s="26"/>
      <c r="AU2663" s="26"/>
      <c r="AV2663" s="26"/>
      <c r="AW2663" s="26"/>
      <c r="AX2663" s="26"/>
      <c r="AY2663" s="26"/>
      <c r="AZ2663" s="26"/>
      <c r="BA2663" s="26"/>
      <c r="BB2663" s="26"/>
      <c r="BC2663" s="26"/>
      <c r="BD2663" s="26"/>
      <c r="BE2663" s="26"/>
      <c r="BF2663" s="26"/>
      <c r="BG2663" s="26"/>
      <c r="BH2663" s="26"/>
    </row>
    <row r="2664">
      <c r="A2664" s="18" t="str">
        <f t="shared" si="1"/>
        <v>The Americas_United States-The Americas_2011</v>
      </c>
      <c r="B2664" s="19" t="s">
        <v>258</v>
      </c>
      <c r="C2664" s="20" t="s">
        <v>300</v>
      </c>
      <c r="D2664" s="21" t="s">
        <v>90</v>
      </c>
      <c r="E2664" s="22">
        <v>1.55E13</v>
      </c>
      <c r="F2664" s="22">
        <f t="shared" si="2"/>
        <v>49746.0442</v>
      </c>
      <c r="G2664" s="23">
        <v>0.177</v>
      </c>
      <c r="H2664" s="23">
        <v>8467.0</v>
      </c>
      <c r="I2664" s="23">
        <v>0.033</v>
      </c>
      <c r="J2664" s="24">
        <f>IFNA(VLOOKUP(A2664,'ENERGY processed'!$A$2:$H$2692,7,0),"")</f>
        <v>2318861</v>
      </c>
      <c r="K2664" s="24">
        <f t="shared" si="3"/>
        <v>0.007442203987</v>
      </c>
      <c r="L2664" s="24">
        <f>IFNA(VLOOKUP(A2664,'ENERGY processed'!$A$2:$H$2692,8,0),"")</f>
        <v>5826394</v>
      </c>
      <c r="M2664" s="24">
        <f t="shared" si="5"/>
        <v>0.01869935829</v>
      </c>
      <c r="N2664" s="24">
        <f>IFNA(VLOOKUP(A2664,'HUMAN RESOURCES processed'!$A$2:$M$2692,5,0))</f>
        <v>0.013</v>
      </c>
      <c r="O2664" s="24">
        <f>IFNA(VLOOKUP(A2664,'HUMAN RESOURCES processed'!$A$2:$M$2692,6,0))</f>
        <v>0.006</v>
      </c>
      <c r="P2664" s="24">
        <f>IFNA(VLOOKUP(A2664,'HUMAN RESOURCES processed'!$A$2:$M$2692,7,0))</f>
        <v>81</v>
      </c>
      <c r="Q2664" s="24">
        <f>IFNA(VLOOKUP(A2664,'HUMAN RESOURCES processed'!$A$2:$M$2692,8,0))</f>
        <v>76</v>
      </c>
      <c r="R2664" s="24">
        <f t="shared" si="6"/>
        <v>78.5</v>
      </c>
      <c r="S2664" s="24">
        <f>IFNA(VLOOKUP(A2664,'HUMAN RESOURCES processed'!$A$2:$M$2692,9,0))</f>
        <v>0.197</v>
      </c>
      <c r="T2664" s="24">
        <f>IFNA(VLOOKUP(A2664,'HUMAN RESOURCES processed'!$A$2:$M$2692,10,0))</f>
        <v>0.669</v>
      </c>
      <c r="U2664" s="24">
        <f>IFNA(VLOOKUP(A2664,'HUMAN RESOURCES processed'!$A$2:$M$2692,11,0))</f>
        <v>0.133</v>
      </c>
      <c r="V2664" s="24">
        <f>IFNA(VLOOKUP(A2664,'HUMAN RESOURCES processed'!$A$2:$M$2692,12,0))</f>
        <v>311582564</v>
      </c>
      <c r="W2664" s="24">
        <f>IFNA(VLOOKUP(A2664,'HUMAN RESOURCES processed'!$A$2:$M$2692,13,0))</f>
        <v>0.809</v>
      </c>
      <c r="X2664" s="24">
        <f>IFNA(VLOOKUP(A2664,'TOURISM processed'!$A$2:$F$2692,5,0))</f>
        <v>185000000000</v>
      </c>
      <c r="Y2664" s="24">
        <f t="shared" si="1540"/>
        <v>94764000000</v>
      </c>
      <c r="Z2664" s="24">
        <f t="shared" si="7"/>
        <v>304.137686</v>
      </c>
      <c r="AA2664" s="24">
        <f>IFNA(VLOOKUP(A2664,'BUSINESS processed'!A2664:J5354,5,0))</f>
        <v>0.465</v>
      </c>
      <c r="AB2664" s="24">
        <f>IFNA(VLOOKUP(A2664,'BUSINESS processed'!A2664:J5354,6,0))</f>
        <v>5</v>
      </c>
      <c r="AC2664" s="24">
        <f t="shared" si="1534"/>
        <v>0</v>
      </c>
      <c r="AD2664" s="24">
        <f>IFNA(VLOOKUP(A2664,'BUSINESS processed'!A2664:J5354,8,0))</f>
        <v>187</v>
      </c>
      <c r="AE2664" s="24">
        <f>IFNA(VLOOKUP(A2664,'BUSINESS processed'!A2664:J5354,9,0))</f>
        <v>0.697</v>
      </c>
      <c r="AF2664" s="27">
        <f>IFNA(VLOOKUP(A2664,'BUSINESS processed'!A2664:J5354,10,0))</f>
        <v>0.944</v>
      </c>
      <c r="AG2664" s="26"/>
      <c r="AH2664" s="26"/>
      <c r="AI2664" s="26"/>
      <c r="AJ2664" s="26"/>
      <c r="AK2664" s="26"/>
      <c r="AL2664" s="26"/>
      <c r="AM2664" s="26"/>
      <c r="AN2664" s="26"/>
      <c r="AO2664" s="26"/>
      <c r="AP2664" s="26"/>
      <c r="AQ2664" s="26"/>
      <c r="AR2664" s="26"/>
      <c r="AS2664" s="26"/>
      <c r="AT2664" s="26"/>
      <c r="AU2664" s="26"/>
      <c r="AV2664" s="26"/>
      <c r="AW2664" s="26"/>
      <c r="AX2664" s="26"/>
      <c r="AY2664" s="26"/>
      <c r="AZ2664" s="26"/>
      <c r="BA2664" s="26"/>
      <c r="BB2664" s="26"/>
      <c r="BC2664" s="26"/>
      <c r="BD2664" s="26"/>
      <c r="BE2664" s="26"/>
      <c r="BF2664" s="26"/>
      <c r="BG2664" s="26"/>
      <c r="BH2664" s="26"/>
    </row>
    <row r="2665">
      <c r="A2665" s="18" t="str">
        <f t="shared" si="1"/>
        <v>The Americas_United States-The Americas_2012</v>
      </c>
      <c r="B2665" s="19" t="s">
        <v>258</v>
      </c>
      <c r="C2665" s="20" t="s">
        <v>300</v>
      </c>
      <c r="D2665" s="21" t="s">
        <v>91</v>
      </c>
      <c r="E2665" s="22">
        <v>1.62E13</v>
      </c>
      <c r="F2665" s="22">
        <f t="shared" si="2"/>
        <v>51613.11946</v>
      </c>
      <c r="G2665" s="23">
        <v>0.179</v>
      </c>
      <c r="H2665" s="23">
        <v>8895.0</v>
      </c>
      <c r="I2665" s="23">
        <v>0.033</v>
      </c>
      <c r="J2665" s="24">
        <f>IFNA(VLOOKUP(A2665,'ENERGY processed'!$A$2:$H$2692,7,0),"")</f>
        <v>2267241.5</v>
      </c>
      <c r="K2665" s="24">
        <f t="shared" si="3"/>
        <v>0.007223420148</v>
      </c>
      <c r="L2665" s="24">
        <f>IFNA(VLOOKUP(A2665,'ENERGY processed'!$A$2:$H$2692,8,0),"")</f>
        <v>5697612</v>
      </c>
      <c r="M2665" s="24">
        <f t="shared" si="5"/>
        <v>0.01815256351</v>
      </c>
      <c r="N2665" s="24">
        <f>IFNA(VLOOKUP(A2665,'HUMAN RESOURCES processed'!$A$2:$M$2692,5,0))</f>
        <v>0.013</v>
      </c>
      <c r="O2665" s="24">
        <f>IFNA(VLOOKUP(A2665,'HUMAN RESOURCES processed'!$A$2:$M$2692,6,0))</f>
        <v>0.006</v>
      </c>
      <c r="P2665" s="24">
        <f>IFNA(VLOOKUP(A2665,'HUMAN RESOURCES processed'!$A$2:$M$2692,7,0))</f>
        <v>81</v>
      </c>
      <c r="Q2665" s="24">
        <f>IFNA(VLOOKUP(A2665,'HUMAN RESOURCES processed'!$A$2:$M$2692,8,0))</f>
        <v>76</v>
      </c>
      <c r="R2665" s="24">
        <f t="shared" si="6"/>
        <v>78.5</v>
      </c>
      <c r="S2665" s="24">
        <f>IFNA(VLOOKUP(A2665,'HUMAN RESOURCES processed'!$A$2:$M$2692,9,0))</f>
        <v>0.196</v>
      </c>
      <c r="T2665" s="24">
        <f>IFNA(VLOOKUP(A2665,'HUMAN RESOURCES processed'!$A$2:$M$2692,10,0))</f>
        <v>0.667</v>
      </c>
      <c r="U2665" s="24">
        <f>IFNA(VLOOKUP(A2665,'HUMAN RESOURCES processed'!$A$2:$M$2692,11,0))</f>
        <v>0.136</v>
      </c>
      <c r="V2665" s="24">
        <f>IFNA(VLOOKUP(A2665,'HUMAN RESOURCES processed'!$A$2:$M$2692,12,0))</f>
        <v>313873685</v>
      </c>
      <c r="W2665" s="24">
        <f>IFNA(VLOOKUP(A2665,'HUMAN RESOURCES processed'!$A$2:$M$2692,13,0))</f>
        <v>0.811</v>
      </c>
      <c r="X2665" s="24">
        <f>IFNA(VLOOKUP(A2665,'TOURISM processed'!$A$2:$F$2692,5,0))</f>
        <v>200000000000</v>
      </c>
      <c r="Y2665" s="24">
        <f t="shared" si="1540"/>
        <v>94764000000</v>
      </c>
      <c r="Z2665" s="24">
        <f t="shared" si="7"/>
        <v>301.9176329</v>
      </c>
      <c r="AA2665" s="24">
        <f>IFNA(VLOOKUP(A2665,'BUSINESS processed'!A2665:J5355,5,0))</f>
        <v>0.464</v>
      </c>
      <c r="AB2665" s="24">
        <f>IFNA(VLOOKUP(A2665,'BUSINESS processed'!A2665:J5355,6,0))</f>
        <v>5</v>
      </c>
      <c r="AC2665" s="24">
        <f>IFNA(VLOOKUP(A2665,'BUSINESS processed'!A2665:J5355,7,0))</f>
        <v>4</v>
      </c>
      <c r="AD2665" s="24">
        <f>IFNA(VLOOKUP(A2665,'BUSINESS processed'!A2665:J5355,8,0))</f>
        <v>175</v>
      </c>
      <c r="AE2665" s="24">
        <f>IFNA(VLOOKUP(A2665,'BUSINESS processed'!A2665:J5355,9,0))</f>
        <v>0.793</v>
      </c>
      <c r="AF2665" s="27">
        <f>IFNA(VLOOKUP(A2665,'BUSINESS processed'!A2665:J5355,10,0))</f>
        <v>0.96</v>
      </c>
      <c r="AG2665" s="26"/>
      <c r="AH2665" s="26"/>
      <c r="AI2665" s="26"/>
      <c r="AJ2665" s="26"/>
      <c r="AK2665" s="26"/>
      <c r="AL2665" s="26"/>
      <c r="AM2665" s="26"/>
      <c r="AN2665" s="26"/>
      <c r="AO2665" s="26"/>
      <c r="AP2665" s="26"/>
      <c r="AQ2665" s="26"/>
      <c r="AR2665" s="26"/>
      <c r="AS2665" s="26"/>
      <c r="AT2665" s="26"/>
      <c r="AU2665" s="26"/>
      <c r="AV2665" s="26"/>
      <c r="AW2665" s="26"/>
      <c r="AX2665" s="26"/>
      <c r="AY2665" s="26"/>
      <c r="AZ2665" s="26"/>
      <c r="BA2665" s="26"/>
      <c r="BB2665" s="26"/>
      <c r="BC2665" s="26"/>
      <c r="BD2665" s="26"/>
      <c r="BE2665" s="26"/>
      <c r="BF2665" s="26"/>
      <c r="BG2665" s="26"/>
      <c r="BH2665" s="26"/>
    </row>
    <row r="2666">
      <c r="A2666" s="18" t="str">
        <f t="shared" si="1"/>
        <v>The Americas_Uruguay-The Americas_2000</v>
      </c>
      <c r="B2666" s="19" t="s">
        <v>258</v>
      </c>
      <c r="C2666" s="20" t="s">
        <v>301</v>
      </c>
      <c r="D2666" s="21" t="s">
        <v>70</v>
      </c>
      <c r="E2666" s="22">
        <v>2.2823255806E10</v>
      </c>
      <c r="F2666" s="22">
        <f t="shared" si="2"/>
        <v>6872.733686</v>
      </c>
      <c r="G2666" s="23">
        <v>0.112</v>
      </c>
      <c r="H2666" s="23">
        <v>773.0</v>
      </c>
      <c r="I2666" s="23">
        <v>0.461</v>
      </c>
      <c r="J2666" s="24">
        <f>IF(AND( C2666=C2665,D2666&gt;D2665),J2665,0)</f>
        <v>0</v>
      </c>
      <c r="K2666" s="24">
        <f t="shared" si="3"/>
        <v>0</v>
      </c>
      <c r="L2666" s="24">
        <f t="shared" ref="L2666:L2667" si="1543">IF(AND(C2666=C2665,C2666&gt;C2665),C2665,0)</f>
        <v>0</v>
      </c>
      <c r="M2666" s="24">
        <f t="shared" si="5"/>
        <v>0</v>
      </c>
      <c r="N2666" s="24">
        <f>IFNA(VLOOKUP(A2666,'HUMAN RESOURCES processed'!$A$2:$M$2692,5,0))</f>
        <v>0.016</v>
      </c>
      <c r="O2666" s="24">
        <f>IFNA(VLOOKUP(A2666,'HUMAN RESOURCES processed'!$A$2:$M$2692,6,0))</f>
        <v>0.015</v>
      </c>
      <c r="P2666" s="24">
        <f>IFNA(VLOOKUP(A2666,'HUMAN RESOURCES processed'!$A$2:$M$2692,7,0))</f>
        <v>78</v>
      </c>
      <c r="Q2666" s="24">
        <f>IFNA(VLOOKUP(A2666,'HUMAN RESOURCES processed'!$A$2:$M$2692,8,0))</f>
        <v>71</v>
      </c>
      <c r="R2666" s="24">
        <f t="shared" si="6"/>
        <v>74.5</v>
      </c>
      <c r="S2666" s="24">
        <f>IFNA(VLOOKUP(A2666,'HUMAN RESOURCES processed'!$A$2:$M$2692,9,0))</f>
        <v>0.246</v>
      </c>
      <c r="T2666" s="24">
        <f>IFNA(VLOOKUP(A2666,'HUMAN RESOURCES processed'!$A$2:$M$2692,10,0))</f>
        <v>0.624</v>
      </c>
      <c r="U2666" s="24">
        <f>IFNA(VLOOKUP(A2666,'HUMAN RESOURCES processed'!$A$2:$M$2692,11,0))</f>
        <v>0.131</v>
      </c>
      <c r="V2666" s="24">
        <f>IFNA(VLOOKUP(A2666,'HUMAN RESOURCES processed'!$A$2:$M$2692,12,0))</f>
        <v>3320841</v>
      </c>
      <c r="W2666" s="24">
        <f>IFNA(VLOOKUP(A2666,'HUMAN RESOURCES processed'!$A$2:$M$2692,13,0))</f>
        <v>0.92</v>
      </c>
      <c r="X2666" s="24">
        <f>IFNA(VLOOKUP(A2666,'TOURISM processed'!$A$2:$F$2692,5,0))</f>
        <v>827000000</v>
      </c>
      <c r="Y2666" s="24">
        <f>IFNA(VLOOKUP(A2666,'TOURISM processed'!$A$2:$F$2692,6,0))</f>
        <v>381000000</v>
      </c>
      <c r="Z2666" s="24">
        <f t="shared" si="7"/>
        <v>114.7299735</v>
      </c>
      <c r="AA2666" s="24">
        <f t="shared" ref="AA2666:AA2670" si="1544">IF(AND(C2666=C2665,D2666&gt;D2665),AA2665,0)</f>
        <v>0</v>
      </c>
      <c r="AB2666" s="24">
        <f t="shared" ref="AB2666:AB2668" si="1545">IF(AND(C2666=C2665,D2666&gt;D2665),AB2665,0)</f>
        <v>0</v>
      </c>
      <c r="AC2666" s="24">
        <f t="shared" ref="AC2666:AC2677" si="1546">IF(AND(C2666=C2665,D2666&gt;D2665),AC2665,0)</f>
        <v>0</v>
      </c>
      <c r="AD2666" s="24">
        <f t="shared" ref="AD2666:AD2670" si="1547">IF(AND(C2666=C2665,D2666&gt;D2665),AD2665,0)</f>
        <v>0</v>
      </c>
      <c r="AE2666" s="24">
        <f>IFNA(VLOOKUP(A2666,'BUSINESS processed'!A2666:J5356,9,0))</f>
        <v>0.105</v>
      </c>
      <c r="AF2666" s="27">
        <f>IFNA(VLOOKUP(A2666,'BUSINESS processed'!A2666:J5356,10,0))</f>
        <v>0.124</v>
      </c>
      <c r="AG2666" s="26"/>
      <c r="AH2666" s="26"/>
      <c r="AI2666" s="26"/>
      <c r="AJ2666" s="26"/>
      <c r="AK2666" s="26"/>
      <c r="AL2666" s="26"/>
      <c r="AM2666" s="26"/>
      <c r="AN2666" s="26"/>
      <c r="AO2666" s="26"/>
      <c r="AP2666" s="26"/>
      <c r="AQ2666" s="26"/>
      <c r="AR2666" s="26"/>
      <c r="AS2666" s="26"/>
      <c r="AT2666" s="26"/>
      <c r="AU2666" s="26"/>
      <c r="AV2666" s="26"/>
      <c r="AW2666" s="26"/>
      <c r="AX2666" s="26"/>
      <c r="AY2666" s="26"/>
      <c r="AZ2666" s="26"/>
      <c r="BA2666" s="26"/>
      <c r="BB2666" s="26"/>
      <c r="BC2666" s="26"/>
      <c r="BD2666" s="26"/>
      <c r="BE2666" s="26"/>
      <c r="BF2666" s="26"/>
      <c r="BG2666" s="26"/>
      <c r="BH2666" s="26"/>
    </row>
    <row r="2667">
      <c r="A2667" s="18" t="str">
        <f t="shared" si="1"/>
        <v>The Americas_Uruguay-The Americas_2001</v>
      </c>
      <c r="B2667" s="19" t="s">
        <v>258</v>
      </c>
      <c r="C2667" s="20" t="s">
        <v>301</v>
      </c>
      <c r="D2667" s="21" t="s">
        <v>71</v>
      </c>
      <c r="E2667" s="22">
        <v>2.089878842E10</v>
      </c>
      <c r="F2667" s="22">
        <f t="shared" si="2"/>
        <v>6282.020902</v>
      </c>
      <c r="G2667" s="23">
        <v>0.112</v>
      </c>
      <c r="H2667" s="23">
        <v>703.0</v>
      </c>
      <c r="I2667" s="23">
        <v>0.486</v>
      </c>
      <c r="J2667" s="24">
        <f>IFNA(VLOOKUP(A2667,'ENERGY processed'!$A$2:$H$2692,7,0),"")</f>
        <v>4430</v>
      </c>
      <c r="K2667" s="24">
        <f t="shared" si="3"/>
        <v>0.001331625166</v>
      </c>
      <c r="L2667" s="24">
        <f t="shared" si="1543"/>
        <v>0</v>
      </c>
      <c r="M2667" s="24">
        <f t="shared" si="5"/>
        <v>0</v>
      </c>
      <c r="N2667" s="24">
        <f>IFNA(VLOOKUP(A2667,'HUMAN RESOURCES processed'!$A$2:$M$2692,5,0))</f>
        <v>0.016</v>
      </c>
      <c r="O2667" s="24">
        <f>IFNA(VLOOKUP(A2667,'HUMAN RESOURCES processed'!$A$2:$M$2692,6,0))</f>
        <v>0.014</v>
      </c>
      <c r="P2667" s="24">
        <f>IFNA(VLOOKUP(A2667,'HUMAN RESOURCES processed'!$A$2:$M$2692,7,0))</f>
        <v>79</v>
      </c>
      <c r="Q2667" s="24">
        <f>IFNA(VLOOKUP(A2667,'HUMAN RESOURCES processed'!$A$2:$M$2692,8,0))</f>
        <v>71</v>
      </c>
      <c r="R2667" s="24">
        <f t="shared" si="6"/>
        <v>75</v>
      </c>
      <c r="S2667" s="24">
        <f>IFNA(VLOOKUP(A2667,'HUMAN RESOURCES processed'!$A$2:$M$2692,9,0))</f>
        <v>0.244</v>
      </c>
      <c r="T2667" s="24">
        <f>IFNA(VLOOKUP(A2667,'HUMAN RESOURCES processed'!$A$2:$M$2692,10,0))</f>
        <v>0.624</v>
      </c>
      <c r="U2667" s="24">
        <f>IFNA(VLOOKUP(A2667,'HUMAN RESOURCES processed'!$A$2:$M$2692,11,0))</f>
        <v>0.132</v>
      </c>
      <c r="V2667" s="24">
        <f>IFNA(VLOOKUP(A2667,'HUMAN RESOURCES processed'!$A$2:$M$2692,12,0))</f>
        <v>3326762</v>
      </c>
      <c r="W2667" s="24">
        <f>IFNA(VLOOKUP(A2667,'HUMAN RESOURCES processed'!$A$2:$M$2692,13,0))</f>
        <v>0.923</v>
      </c>
      <c r="X2667" s="24">
        <f>IFNA(VLOOKUP(A2667,'TOURISM processed'!$A$2:$F$2692,5,0))</f>
        <v>700000000</v>
      </c>
      <c r="Y2667" s="24">
        <f>IFNA(VLOOKUP(A2667,'TOURISM processed'!$A$2:$F$2692,6,0))</f>
        <v>338000000</v>
      </c>
      <c r="Z2667" s="24">
        <f t="shared" si="7"/>
        <v>101.6002948</v>
      </c>
      <c r="AA2667" s="24">
        <f t="shared" si="1544"/>
        <v>0</v>
      </c>
      <c r="AB2667" s="24">
        <f t="shared" si="1545"/>
        <v>0</v>
      </c>
      <c r="AC2667" s="24">
        <f t="shared" si="1546"/>
        <v>0</v>
      </c>
      <c r="AD2667" s="24">
        <f t="shared" si="1547"/>
        <v>0</v>
      </c>
      <c r="AE2667" s="24">
        <f>IFNA(VLOOKUP(A2667,'BUSINESS processed'!A2667:J5357,9,0))</f>
        <v>0.111</v>
      </c>
      <c r="AF2667" s="27">
        <f>IFNA(VLOOKUP(A2667,'BUSINESS processed'!A2667:J5357,10,0))</f>
        <v>0.156</v>
      </c>
      <c r="AG2667" s="26"/>
      <c r="AH2667" s="26"/>
      <c r="AI2667" s="26"/>
      <c r="AJ2667" s="26"/>
      <c r="AK2667" s="26"/>
      <c r="AL2667" s="26"/>
      <c r="AM2667" s="26"/>
      <c r="AN2667" s="26"/>
      <c r="AO2667" s="26"/>
      <c r="AP2667" s="26"/>
      <c r="AQ2667" s="26"/>
      <c r="AR2667" s="26"/>
      <c r="AS2667" s="26"/>
      <c r="AT2667" s="26"/>
      <c r="AU2667" s="26"/>
      <c r="AV2667" s="26"/>
      <c r="AW2667" s="26"/>
      <c r="AX2667" s="26"/>
      <c r="AY2667" s="26"/>
      <c r="AZ2667" s="26"/>
      <c r="BA2667" s="26"/>
      <c r="BB2667" s="26"/>
      <c r="BC2667" s="26"/>
      <c r="BD2667" s="26"/>
      <c r="BE2667" s="26"/>
      <c r="BF2667" s="26"/>
      <c r="BG2667" s="26"/>
      <c r="BH2667" s="26"/>
    </row>
    <row r="2668">
      <c r="A2668" s="18" t="str">
        <f t="shared" si="1"/>
        <v>The Americas_Uruguay-The Americas_2002</v>
      </c>
      <c r="B2668" s="19" t="s">
        <v>258</v>
      </c>
      <c r="C2668" s="20" t="s">
        <v>301</v>
      </c>
      <c r="D2668" s="21" t="s">
        <v>72</v>
      </c>
      <c r="E2668" s="22">
        <v>1.3606494599E10</v>
      </c>
      <c r="F2668" s="22">
        <f t="shared" si="2"/>
        <v>4089.104312</v>
      </c>
      <c r="G2668" s="23">
        <v>0.11</v>
      </c>
      <c r="H2668" s="23">
        <v>449.0</v>
      </c>
      <c r="I2668" s="23">
        <v>1.184</v>
      </c>
      <c r="J2668" s="24">
        <f>IFNA(VLOOKUP(A2668,'ENERGY processed'!$A$2:$H$2692,7,0),"")</f>
        <v>4174</v>
      </c>
      <c r="K2668" s="24">
        <f t="shared" si="3"/>
        <v>0.001254395192</v>
      </c>
      <c r="L2668" s="24">
        <f>IFNA(VLOOKUP(A2668,'ENERGY processed'!$A$2:$H$2692,8,0),"")</f>
        <v>6645</v>
      </c>
      <c r="M2668" s="24">
        <f t="shared" si="5"/>
        <v>0.001996994741</v>
      </c>
      <c r="N2668" s="24">
        <f>IFNA(VLOOKUP(A2668,'HUMAN RESOURCES processed'!$A$2:$M$2692,5,0))</f>
        <v>0.016</v>
      </c>
      <c r="O2668" s="24">
        <f>IFNA(VLOOKUP(A2668,'HUMAN RESOURCES processed'!$A$2:$M$2692,6,0))</f>
        <v>0.014</v>
      </c>
      <c r="P2668" s="24">
        <f>IFNA(VLOOKUP(A2668,'HUMAN RESOURCES processed'!$A$2:$M$2692,7,0))</f>
        <v>79</v>
      </c>
      <c r="Q2668" s="24">
        <f>IFNA(VLOOKUP(A2668,'HUMAN RESOURCES processed'!$A$2:$M$2692,8,0))</f>
        <v>71</v>
      </c>
      <c r="R2668" s="24">
        <f t="shared" si="6"/>
        <v>75</v>
      </c>
      <c r="S2668" s="24">
        <f>IFNA(VLOOKUP(A2668,'HUMAN RESOURCES processed'!$A$2:$M$2692,9,0))</f>
        <v>0.243</v>
      </c>
      <c r="T2668" s="24">
        <f>IFNA(VLOOKUP(A2668,'HUMAN RESOURCES processed'!$A$2:$M$2692,10,0))</f>
        <v>0.624</v>
      </c>
      <c r="U2668" s="24">
        <f>IFNA(VLOOKUP(A2668,'HUMAN RESOURCES processed'!$A$2:$M$2692,11,0))</f>
        <v>0.133</v>
      </c>
      <c r="V2668" s="24">
        <f>IFNA(VLOOKUP(A2668,'HUMAN RESOURCES processed'!$A$2:$M$2692,12,0))</f>
        <v>3327500</v>
      </c>
      <c r="W2668" s="24">
        <f>IFNA(VLOOKUP(A2668,'HUMAN RESOURCES processed'!$A$2:$M$2692,13,0))</f>
        <v>0.926</v>
      </c>
      <c r="X2668" s="24">
        <f>IFNA(VLOOKUP(A2668,'TOURISM processed'!$A$2:$F$2692,5,0))</f>
        <v>409000000</v>
      </c>
      <c r="Y2668" s="24">
        <f>IFNA(VLOOKUP(A2668,'TOURISM processed'!$A$2:$F$2692,6,0))</f>
        <v>243000000</v>
      </c>
      <c r="Z2668" s="24">
        <f t="shared" si="7"/>
        <v>73.02779865</v>
      </c>
      <c r="AA2668" s="24">
        <f t="shared" si="1544"/>
        <v>0</v>
      </c>
      <c r="AB2668" s="24">
        <f t="shared" si="1545"/>
        <v>0</v>
      </c>
      <c r="AC2668" s="24">
        <f t="shared" si="1546"/>
        <v>0</v>
      </c>
      <c r="AD2668" s="24">
        <f t="shared" si="1547"/>
        <v>0</v>
      </c>
      <c r="AE2668" s="24">
        <f>IFNA(VLOOKUP(A2668,'BUSINESS processed'!A2668:J5358,9,0))</f>
        <v>0.114</v>
      </c>
      <c r="AF2668" s="27">
        <f>IFNA(VLOOKUP(A2668,'BUSINESS processed'!A2668:J5358,10,0))</f>
        <v>0.154</v>
      </c>
      <c r="AG2668" s="26"/>
      <c r="AH2668" s="26"/>
      <c r="AI2668" s="26"/>
      <c r="AJ2668" s="26"/>
      <c r="AK2668" s="26"/>
      <c r="AL2668" s="26"/>
      <c r="AM2668" s="26"/>
      <c r="AN2668" s="26"/>
      <c r="AO2668" s="26"/>
      <c r="AP2668" s="26"/>
      <c r="AQ2668" s="26"/>
      <c r="AR2668" s="26"/>
      <c r="AS2668" s="26"/>
      <c r="AT2668" s="26"/>
      <c r="AU2668" s="26"/>
      <c r="AV2668" s="26"/>
      <c r="AW2668" s="26"/>
      <c r="AX2668" s="26"/>
      <c r="AY2668" s="26"/>
      <c r="AZ2668" s="26"/>
      <c r="BA2668" s="26"/>
      <c r="BB2668" s="26"/>
      <c r="BC2668" s="26"/>
      <c r="BD2668" s="26"/>
      <c r="BE2668" s="26"/>
      <c r="BF2668" s="26"/>
      <c r="BG2668" s="26"/>
      <c r="BH2668" s="26"/>
    </row>
    <row r="2669">
      <c r="A2669" s="18" t="str">
        <f t="shared" si="1"/>
        <v>The Americas_Uruguay-The Americas_2003</v>
      </c>
      <c r="B2669" s="19" t="s">
        <v>258</v>
      </c>
      <c r="C2669" s="20" t="s">
        <v>301</v>
      </c>
      <c r="D2669" s="21" t="s">
        <v>74</v>
      </c>
      <c r="E2669" s="22">
        <v>1.2045627411E10</v>
      </c>
      <c r="F2669" s="22">
        <f t="shared" si="2"/>
        <v>3622.297337</v>
      </c>
      <c r="G2669" s="23">
        <v>0.097</v>
      </c>
      <c r="H2669" s="23">
        <v>351.0</v>
      </c>
      <c r="I2669" s="23">
        <v>0.589</v>
      </c>
      <c r="J2669" s="24">
        <f>IFNA(VLOOKUP(A2669,'ENERGY processed'!$A$2:$H$2692,7,0),"")</f>
        <v>4134</v>
      </c>
      <c r="K2669" s="24">
        <f t="shared" si="3"/>
        <v>0.001243154606</v>
      </c>
      <c r="L2669" s="24">
        <f>IFNA(VLOOKUP(A2669,'ENERGY processed'!$A$2:$H$2692,8,0),"")</f>
        <v>7891</v>
      </c>
      <c r="M2669" s="24">
        <f t="shared" si="5"/>
        <v>0.002372939766</v>
      </c>
      <c r="N2669" s="24">
        <f>IFNA(VLOOKUP(A2669,'HUMAN RESOURCES processed'!$A$2:$M$2692,5,0))</f>
        <v>0.016</v>
      </c>
      <c r="O2669" s="24">
        <f>IFNA(VLOOKUP(A2669,'HUMAN RESOURCES processed'!$A$2:$M$2692,6,0))</f>
        <v>0.013</v>
      </c>
      <c r="P2669" s="24">
        <f>IFNA(VLOOKUP(A2669,'HUMAN RESOURCES processed'!$A$2:$M$2692,7,0))</f>
        <v>79</v>
      </c>
      <c r="Q2669" s="24">
        <f>IFNA(VLOOKUP(A2669,'HUMAN RESOURCES processed'!$A$2:$M$2692,8,0))</f>
        <v>72</v>
      </c>
      <c r="R2669" s="24">
        <f t="shared" si="6"/>
        <v>75.5</v>
      </c>
      <c r="S2669" s="24">
        <f>IFNA(VLOOKUP(A2669,'HUMAN RESOURCES processed'!$A$2:$M$2692,9,0))</f>
        <v>0.242</v>
      </c>
      <c r="T2669" s="24">
        <f>IFNA(VLOOKUP(A2669,'HUMAN RESOURCES processed'!$A$2:$M$2692,10,0))</f>
        <v>0.625</v>
      </c>
      <c r="U2669" s="24">
        <f>IFNA(VLOOKUP(A2669,'HUMAN RESOURCES processed'!$A$2:$M$2692,11,0))</f>
        <v>0.134</v>
      </c>
      <c r="V2669" s="24">
        <f>IFNA(VLOOKUP(A2669,'HUMAN RESOURCES processed'!$A$2:$M$2692,12,0))</f>
        <v>3325411</v>
      </c>
      <c r="W2669" s="24">
        <f>IFNA(VLOOKUP(A2669,'HUMAN RESOURCES processed'!$A$2:$M$2692,13,0))</f>
        <v>0.928</v>
      </c>
      <c r="X2669" s="24">
        <f>IFNA(VLOOKUP(A2669,'TOURISM processed'!$A$2:$F$2692,5,0))</f>
        <v>419000000</v>
      </c>
      <c r="Y2669" s="24">
        <f>IFNA(VLOOKUP(A2669,'TOURISM processed'!$A$2:$F$2692,6,0))</f>
        <v>236000000</v>
      </c>
      <c r="Z2669" s="24">
        <f t="shared" si="7"/>
        <v>70.96867124</v>
      </c>
      <c r="AA2669" s="24">
        <f t="shared" si="1544"/>
        <v>0</v>
      </c>
      <c r="AB2669" s="24">
        <f>IFNA(VLOOKUP(A2669,'BUSINESS processed'!A2669:J5359,6,0))</f>
        <v>45</v>
      </c>
      <c r="AC2669" s="24">
        <f t="shared" si="1546"/>
        <v>0</v>
      </c>
      <c r="AD2669" s="24">
        <f t="shared" si="1547"/>
        <v>0</v>
      </c>
      <c r="AE2669" s="24">
        <f>IFNA(VLOOKUP(A2669,'BUSINESS processed'!A2669:J5359,9,0))</f>
        <v>0.159</v>
      </c>
      <c r="AF2669" s="27">
        <f>IFNA(VLOOKUP(A2669,'BUSINESS processed'!A2669:J5359,10,0))</f>
        <v>0.15</v>
      </c>
      <c r="AG2669" s="26"/>
      <c r="AH2669" s="26"/>
      <c r="AI2669" s="26"/>
      <c r="AJ2669" s="26"/>
      <c r="AK2669" s="26"/>
      <c r="AL2669" s="26"/>
      <c r="AM2669" s="26"/>
      <c r="AN2669" s="26"/>
      <c r="AO2669" s="26"/>
      <c r="AP2669" s="26"/>
      <c r="AQ2669" s="26"/>
      <c r="AR2669" s="26"/>
      <c r="AS2669" s="26"/>
      <c r="AT2669" s="26"/>
      <c r="AU2669" s="26"/>
      <c r="AV2669" s="26"/>
      <c r="AW2669" s="26"/>
      <c r="AX2669" s="26"/>
      <c r="AY2669" s="26"/>
      <c r="AZ2669" s="26"/>
      <c r="BA2669" s="26"/>
      <c r="BB2669" s="26"/>
      <c r="BC2669" s="26"/>
      <c r="BD2669" s="26"/>
      <c r="BE2669" s="26"/>
      <c r="BF2669" s="26"/>
      <c r="BG2669" s="26"/>
      <c r="BH2669" s="26"/>
    </row>
    <row r="2670">
      <c r="A2670" s="18" t="str">
        <f t="shared" si="1"/>
        <v>The Americas_Uruguay-The Americas_2004</v>
      </c>
      <c r="B2670" s="19" t="s">
        <v>258</v>
      </c>
      <c r="C2670" s="20" t="s">
        <v>301</v>
      </c>
      <c r="D2670" s="21" t="s">
        <v>83</v>
      </c>
      <c r="E2670" s="22">
        <v>1.3686333822E10</v>
      </c>
      <c r="F2670" s="22">
        <f t="shared" si="2"/>
        <v>4117.649448</v>
      </c>
      <c r="G2670" s="23">
        <v>0.085</v>
      </c>
      <c r="H2670" s="23">
        <v>350.0</v>
      </c>
      <c r="I2670" s="23">
        <v>0.237</v>
      </c>
      <c r="J2670" s="24">
        <f>IF(AND( C2670=C2669,D2670&gt;D2669),J2669,"")</f>
        <v>4134</v>
      </c>
      <c r="K2670" s="24">
        <f t="shared" si="3"/>
        <v>0.001243748913</v>
      </c>
      <c r="L2670" s="24">
        <f>IF(AND(C2670=C2669,C2670&gt;C2669),C2669,0)</f>
        <v>0</v>
      </c>
      <c r="M2670" s="24">
        <f t="shared" si="5"/>
        <v>0</v>
      </c>
      <c r="N2670" s="24">
        <f>IFNA(VLOOKUP(A2670,'HUMAN RESOURCES processed'!$A$2:$M$2692,5,0))</f>
        <v>0.016</v>
      </c>
      <c r="O2670" s="24">
        <f>IFNA(VLOOKUP(A2670,'HUMAN RESOURCES processed'!$A$2:$M$2692,6,0))</f>
        <v>0.013</v>
      </c>
      <c r="P2670" s="24">
        <f>IFNA(VLOOKUP(A2670,'HUMAN RESOURCES processed'!$A$2:$M$2692,7,0))</f>
        <v>79</v>
      </c>
      <c r="Q2670" s="24">
        <f>IFNA(VLOOKUP(A2670,'HUMAN RESOURCES processed'!$A$2:$M$2692,8,0))</f>
        <v>72</v>
      </c>
      <c r="R2670" s="24">
        <f t="shared" si="6"/>
        <v>75.5</v>
      </c>
      <c r="S2670" s="24">
        <f>IFNA(VLOOKUP(A2670,'HUMAN RESOURCES processed'!$A$2:$M$2692,9,0))</f>
        <v>0.24</v>
      </c>
      <c r="T2670" s="24">
        <f>IFNA(VLOOKUP(A2670,'HUMAN RESOURCES processed'!$A$2:$M$2692,10,0))</f>
        <v>0.626</v>
      </c>
      <c r="U2670" s="24">
        <f>IFNA(VLOOKUP(A2670,'HUMAN RESOURCES processed'!$A$2:$M$2692,11,0))</f>
        <v>0.135</v>
      </c>
      <c r="V2670" s="24">
        <f>IFNA(VLOOKUP(A2670,'HUMAN RESOURCES processed'!$A$2:$M$2692,12,0))</f>
        <v>3323822</v>
      </c>
      <c r="W2670" s="24">
        <f>IFNA(VLOOKUP(A2670,'HUMAN RESOURCES processed'!$A$2:$M$2692,13,0))</f>
        <v>0.931</v>
      </c>
      <c r="X2670" s="24">
        <f>IFNA(VLOOKUP(A2670,'TOURISM processed'!$A$2:$F$2692,5,0))</f>
        <v>591000000</v>
      </c>
      <c r="Y2670" s="24">
        <f>IFNA(VLOOKUP(A2670,'TOURISM processed'!$A$2:$F$2692,6,0))</f>
        <v>267000000</v>
      </c>
      <c r="Z2670" s="24">
        <f t="shared" si="7"/>
        <v>80.32921137</v>
      </c>
      <c r="AA2670" s="24">
        <f t="shared" si="1544"/>
        <v>0</v>
      </c>
      <c r="AB2670" s="24">
        <f>IFNA(VLOOKUP(A2670,'BUSINESS processed'!A2670:J5360,6,0))</f>
        <v>45</v>
      </c>
      <c r="AC2670" s="24">
        <f t="shared" si="1546"/>
        <v>0</v>
      </c>
      <c r="AD2670" s="24">
        <f t="shared" si="1547"/>
        <v>0</v>
      </c>
      <c r="AE2670" s="24">
        <f>IFNA(VLOOKUP(A2670,'BUSINESS processed'!A2670:J5360,9,0))</f>
        <v>0.171</v>
      </c>
      <c r="AF2670" s="27">
        <f>IFNA(VLOOKUP(A2670,'BUSINESS processed'!A2670:J5360,10,0))</f>
        <v>0.18</v>
      </c>
      <c r="AG2670" s="26"/>
      <c r="AH2670" s="26"/>
      <c r="AI2670" s="26"/>
      <c r="AJ2670" s="26"/>
      <c r="AK2670" s="26"/>
      <c r="AL2670" s="26"/>
      <c r="AM2670" s="26"/>
      <c r="AN2670" s="26"/>
      <c r="AO2670" s="26"/>
      <c r="AP2670" s="26"/>
      <c r="AQ2670" s="26"/>
      <c r="AR2670" s="26"/>
      <c r="AS2670" s="26"/>
      <c r="AT2670" s="26"/>
      <c r="AU2670" s="26"/>
      <c r="AV2670" s="26"/>
      <c r="AW2670" s="26"/>
      <c r="AX2670" s="26"/>
      <c r="AY2670" s="26"/>
      <c r="AZ2670" s="26"/>
      <c r="BA2670" s="26"/>
      <c r="BB2670" s="26"/>
      <c r="BC2670" s="26"/>
      <c r="BD2670" s="26"/>
      <c r="BE2670" s="26"/>
      <c r="BF2670" s="26"/>
      <c r="BG2670" s="26"/>
      <c r="BH2670" s="26"/>
    </row>
    <row r="2671">
      <c r="A2671" s="18" t="str">
        <f t="shared" si="1"/>
        <v>The Americas_Uruguay-The Americas_2005</v>
      </c>
      <c r="B2671" s="19" t="s">
        <v>258</v>
      </c>
      <c r="C2671" s="20" t="s">
        <v>301</v>
      </c>
      <c r="D2671" s="21" t="s">
        <v>84</v>
      </c>
      <c r="E2671" s="22">
        <v>1.736287271E10</v>
      </c>
      <c r="F2671" s="22">
        <f t="shared" si="2"/>
        <v>5221.673188</v>
      </c>
      <c r="G2671" s="23">
        <v>0.082</v>
      </c>
      <c r="H2671" s="23">
        <v>430.0</v>
      </c>
      <c r="I2671" s="23">
        <v>0.136</v>
      </c>
      <c r="J2671" s="24">
        <f>IFNA(VLOOKUP(A2671,'ENERGY processed'!$A$2:$H$2692,7,0),"")</f>
        <v>3668</v>
      </c>
      <c r="K2671" s="24">
        <f t="shared" si="3"/>
        <v>0.001103106472</v>
      </c>
      <c r="L2671" s="24">
        <f>IFNA(VLOOKUP(A2671,'ENERGY processed'!$A$2:$H$2692,8,0),"")</f>
        <v>7489.5</v>
      </c>
      <c r="M2671" s="24">
        <f t="shared" si="5"/>
        <v>0.002252376205</v>
      </c>
      <c r="N2671" s="24">
        <f>IFNA(VLOOKUP(A2671,'HUMAN RESOURCES processed'!$A$2:$M$2692,5,0))</f>
        <v>0.015</v>
      </c>
      <c r="O2671" s="24">
        <f>IFNA(VLOOKUP(A2671,'HUMAN RESOURCES processed'!$A$2:$M$2692,6,0))</f>
        <v>0.012</v>
      </c>
      <c r="P2671" s="24">
        <f>IFNA(VLOOKUP(A2671,'HUMAN RESOURCES processed'!$A$2:$M$2692,7,0))</f>
        <v>79</v>
      </c>
      <c r="Q2671" s="24">
        <f>IFNA(VLOOKUP(A2671,'HUMAN RESOURCES processed'!$A$2:$M$2692,8,0))</f>
        <v>72</v>
      </c>
      <c r="R2671" s="24">
        <f t="shared" si="6"/>
        <v>75.5</v>
      </c>
      <c r="S2671" s="24">
        <f>IFNA(VLOOKUP(A2671,'HUMAN RESOURCES processed'!$A$2:$M$2692,9,0))</f>
        <v>0.238</v>
      </c>
      <c r="T2671" s="24">
        <f>IFNA(VLOOKUP(A2671,'HUMAN RESOURCES processed'!$A$2:$M$2692,10,0))</f>
        <v>0.627</v>
      </c>
      <c r="U2671" s="24">
        <f>IFNA(VLOOKUP(A2671,'HUMAN RESOURCES processed'!$A$2:$M$2692,11,0))</f>
        <v>0.135</v>
      </c>
      <c r="V2671" s="24">
        <f>IFNA(VLOOKUP(A2671,'HUMAN RESOURCES processed'!$A$2:$M$2692,12,0))</f>
        <v>3325155</v>
      </c>
      <c r="W2671" s="24">
        <f>IFNA(VLOOKUP(A2671,'HUMAN RESOURCES processed'!$A$2:$M$2692,13,0))</f>
        <v>0.933</v>
      </c>
      <c r="X2671" s="24">
        <f>IFNA(VLOOKUP(A2671,'TOURISM processed'!$A$2:$F$2692,5,0))</f>
        <v>699000000</v>
      </c>
      <c r="Y2671" s="24">
        <f>IFNA(VLOOKUP(A2671,'TOURISM processed'!$A$2:$F$2692,6,0))</f>
        <v>331000000</v>
      </c>
      <c r="Z2671" s="24">
        <f t="shared" si="7"/>
        <v>99.54423177</v>
      </c>
      <c r="AA2671" s="24">
        <f>IFNA(VLOOKUP(A2671,'BUSINESS processed'!A2671:J5361,5,0))</f>
        <v>0.713</v>
      </c>
      <c r="AB2671" s="24">
        <f>IFNA(VLOOKUP(A2671,'BUSINESS processed'!A2671:J5361,6,0))</f>
        <v>45</v>
      </c>
      <c r="AC2671" s="24">
        <f t="shared" si="1546"/>
        <v>0</v>
      </c>
      <c r="AD2671" s="24">
        <f>IFNA(VLOOKUP(A2671,'BUSINESS processed'!A2671:J5361,8,0))</f>
        <v>304</v>
      </c>
      <c r="AE2671" s="24">
        <f>IFNA(VLOOKUP(A2671,'BUSINESS processed'!A2671:J5361,9,0))</f>
        <v>0.201</v>
      </c>
      <c r="AF2671" s="27">
        <f>IFNA(VLOOKUP(A2671,'BUSINESS processed'!A2671:J5361,10,0))</f>
        <v>0.347</v>
      </c>
      <c r="AG2671" s="26"/>
      <c r="AH2671" s="26"/>
      <c r="AI2671" s="26"/>
      <c r="AJ2671" s="26"/>
      <c r="AK2671" s="26"/>
      <c r="AL2671" s="26"/>
      <c r="AM2671" s="26"/>
      <c r="AN2671" s="26"/>
      <c r="AO2671" s="26"/>
      <c r="AP2671" s="26"/>
      <c r="AQ2671" s="26"/>
      <c r="AR2671" s="26"/>
      <c r="AS2671" s="26"/>
      <c r="AT2671" s="26"/>
      <c r="AU2671" s="26"/>
      <c r="AV2671" s="26"/>
      <c r="AW2671" s="26"/>
      <c r="AX2671" s="26"/>
      <c r="AY2671" s="26"/>
      <c r="AZ2671" s="26"/>
      <c r="BA2671" s="26"/>
      <c r="BB2671" s="26"/>
      <c r="BC2671" s="26"/>
      <c r="BD2671" s="26"/>
      <c r="BE2671" s="26"/>
      <c r="BF2671" s="26"/>
      <c r="BG2671" s="26"/>
      <c r="BH2671" s="26"/>
    </row>
    <row r="2672">
      <c r="A2672" s="18" t="str">
        <f t="shared" si="1"/>
        <v>The Americas_Uruguay-The Americas_2006</v>
      </c>
      <c r="B2672" s="19" t="s">
        <v>258</v>
      </c>
      <c r="C2672" s="20" t="s">
        <v>301</v>
      </c>
      <c r="D2672" s="21" t="s">
        <v>85</v>
      </c>
      <c r="E2672" s="22">
        <v>1.9579479147E10</v>
      </c>
      <c r="F2672" s="22">
        <f t="shared" si="2"/>
        <v>5879.340339</v>
      </c>
      <c r="G2672" s="23">
        <v>0.083</v>
      </c>
      <c r="H2672" s="23">
        <v>491.0</v>
      </c>
      <c r="I2672" s="23">
        <v>0.093</v>
      </c>
      <c r="J2672" s="24">
        <f t="shared" ref="J2672:J2673" si="1548">IF(AND( C2672=C2671,D2672&gt;D2671),J2671,"")</f>
        <v>3668</v>
      </c>
      <c r="K2672" s="24">
        <f t="shared" si="3"/>
        <v>0.001101429727</v>
      </c>
      <c r="L2672" s="24">
        <f t="shared" ref="L2672:L2673" si="1549">IF(AND(C2672=C2671,C2672&gt;C2671),C2671,0)</f>
        <v>0</v>
      </c>
      <c r="M2672" s="24">
        <f t="shared" si="5"/>
        <v>0</v>
      </c>
      <c r="N2672" s="24">
        <f>IFNA(VLOOKUP(A2672,'HUMAN RESOURCES processed'!$A$2:$M$2692,5,0))</f>
        <v>0.015</v>
      </c>
      <c r="O2672" s="24">
        <f>IFNA(VLOOKUP(A2672,'HUMAN RESOURCES processed'!$A$2:$M$2692,6,0))</f>
        <v>0.012</v>
      </c>
      <c r="P2672" s="24">
        <f>IFNA(VLOOKUP(A2672,'HUMAN RESOURCES processed'!$A$2:$M$2692,7,0))</f>
        <v>80</v>
      </c>
      <c r="Q2672" s="24">
        <f>IFNA(VLOOKUP(A2672,'HUMAN RESOURCES processed'!$A$2:$M$2692,8,0))</f>
        <v>72</v>
      </c>
      <c r="R2672" s="24">
        <f t="shared" si="6"/>
        <v>76</v>
      </c>
      <c r="S2672" s="24">
        <f>IFNA(VLOOKUP(A2672,'HUMAN RESOURCES processed'!$A$2:$M$2692,9,0))</f>
        <v>0.235</v>
      </c>
      <c r="T2672" s="24">
        <f>IFNA(VLOOKUP(A2672,'HUMAN RESOURCES processed'!$A$2:$M$2692,10,0))</f>
        <v>0.628</v>
      </c>
      <c r="U2672" s="24">
        <f>IFNA(VLOOKUP(A2672,'HUMAN RESOURCES processed'!$A$2:$M$2692,11,0))</f>
        <v>0.136</v>
      </c>
      <c r="V2672" s="24">
        <f>IFNA(VLOOKUP(A2672,'HUMAN RESOURCES processed'!$A$2:$M$2692,12,0))</f>
        <v>3330217</v>
      </c>
      <c r="W2672" s="24">
        <f>IFNA(VLOOKUP(A2672,'HUMAN RESOURCES processed'!$A$2:$M$2692,13,0))</f>
        <v>0.936</v>
      </c>
      <c r="X2672" s="24">
        <f>IFNA(VLOOKUP(A2672,'TOURISM processed'!$A$2:$F$2692,5,0))</f>
        <v>711000000</v>
      </c>
      <c r="Y2672" s="24">
        <f>IFNA(VLOOKUP(A2672,'TOURISM processed'!$A$2:$F$2692,6,0))</f>
        <v>305000000</v>
      </c>
      <c r="Z2672" s="24">
        <f t="shared" si="7"/>
        <v>91.5856234</v>
      </c>
      <c r="AA2672" s="24">
        <f>IFNA(VLOOKUP(A2672,'BUSINESS processed'!A2672:J5362,5,0))</f>
        <v>0.713</v>
      </c>
      <c r="AB2672" s="24">
        <f>IFNA(VLOOKUP(A2672,'BUSINESS processed'!A2672:J5362,6,0))</f>
        <v>43</v>
      </c>
      <c r="AC2672" s="24">
        <f t="shared" si="1546"/>
        <v>0</v>
      </c>
      <c r="AD2672" s="24">
        <f>IFNA(VLOOKUP(A2672,'BUSINESS processed'!A2672:J5362,8,0))</f>
        <v>304</v>
      </c>
      <c r="AE2672" s="24">
        <f>IFNA(VLOOKUP(A2672,'BUSINESS processed'!A2672:J5362,9,0))</f>
        <v>0.294</v>
      </c>
      <c r="AF2672" s="27">
        <f>IFNA(VLOOKUP(A2672,'BUSINESS processed'!A2672:J5362,10,0))</f>
        <v>0.7</v>
      </c>
      <c r="AG2672" s="26"/>
      <c r="AH2672" s="26"/>
      <c r="AI2672" s="26"/>
      <c r="AJ2672" s="26"/>
      <c r="AK2672" s="26"/>
      <c r="AL2672" s="26"/>
      <c r="AM2672" s="26"/>
      <c r="AN2672" s="26"/>
      <c r="AO2672" s="26"/>
      <c r="AP2672" s="26"/>
      <c r="AQ2672" s="26"/>
      <c r="AR2672" s="26"/>
      <c r="AS2672" s="26"/>
      <c r="AT2672" s="26"/>
      <c r="AU2672" s="26"/>
      <c r="AV2672" s="26"/>
      <c r="AW2672" s="26"/>
      <c r="AX2672" s="26"/>
      <c r="AY2672" s="26"/>
      <c r="AZ2672" s="26"/>
      <c r="BA2672" s="26"/>
      <c r="BB2672" s="26"/>
      <c r="BC2672" s="26"/>
      <c r="BD2672" s="26"/>
      <c r="BE2672" s="26"/>
      <c r="BF2672" s="26"/>
      <c r="BG2672" s="26"/>
      <c r="BH2672" s="26"/>
    </row>
    <row r="2673">
      <c r="A2673" s="18" t="str">
        <f t="shared" si="1"/>
        <v>The Americas_Uruguay-The Americas_2007</v>
      </c>
      <c r="B2673" s="19" t="s">
        <v>258</v>
      </c>
      <c r="C2673" s="20" t="s">
        <v>301</v>
      </c>
      <c r="D2673" s="21" t="s">
        <v>86</v>
      </c>
      <c r="E2673" s="22">
        <v>2.3410536914E10</v>
      </c>
      <c r="F2673" s="22">
        <f t="shared" si="2"/>
        <v>7012.53568</v>
      </c>
      <c r="G2673" s="23">
        <v>0.08</v>
      </c>
      <c r="H2673" s="23">
        <v>560.0</v>
      </c>
      <c r="I2673" s="23">
        <v>0.089</v>
      </c>
      <c r="J2673" s="24">
        <f t="shared" si="1548"/>
        <v>3668</v>
      </c>
      <c r="K2673" s="24">
        <f t="shared" si="3"/>
        <v>0.001098735196</v>
      </c>
      <c r="L2673" s="24">
        <f t="shared" si="1549"/>
        <v>0</v>
      </c>
      <c r="M2673" s="24">
        <f t="shared" si="5"/>
        <v>0</v>
      </c>
      <c r="N2673" s="24">
        <f>IFNA(VLOOKUP(A2673,'HUMAN RESOURCES processed'!$A$2:$M$2692,5,0))</f>
        <v>0.015</v>
      </c>
      <c r="O2673" s="24">
        <f>IFNA(VLOOKUP(A2673,'HUMAN RESOURCES processed'!$A$2:$M$2692,6,0))</f>
        <v>0.012</v>
      </c>
      <c r="P2673" s="24">
        <f>IFNA(VLOOKUP(A2673,'HUMAN RESOURCES processed'!$A$2:$M$2692,7,0))</f>
        <v>80</v>
      </c>
      <c r="Q2673" s="24">
        <f>IFNA(VLOOKUP(A2673,'HUMAN RESOURCES processed'!$A$2:$M$2692,8,0))</f>
        <v>73</v>
      </c>
      <c r="R2673" s="24">
        <f t="shared" si="6"/>
        <v>76.5</v>
      </c>
      <c r="S2673" s="24">
        <f>IFNA(VLOOKUP(A2673,'HUMAN RESOURCES processed'!$A$2:$M$2692,9,0))</f>
        <v>0.233</v>
      </c>
      <c r="T2673" s="24">
        <f>IFNA(VLOOKUP(A2673,'HUMAN RESOURCES processed'!$A$2:$M$2692,10,0))</f>
        <v>0.63</v>
      </c>
      <c r="U2673" s="24">
        <f>IFNA(VLOOKUP(A2673,'HUMAN RESOURCES processed'!$A$2:$M$2692,11,0))</f>
        <v>0.137</v>
      </c>
      <c r="V2673" s="24">
        <f>IFNA(VLOOKUP(A2673,'HUMAN RESOURCES processed'!$A$2:$M$2692,12,0))</f>
        <v>3338384</v>
      </c>
      <c r="W2673" s="24">
        <f>IFNA(VLOOKUP(A2673,'HUMAN RESOURCES processed'!$A$2:$M$2692,13,0))</f>
        <v>0.938</v>
      </c>
      <c r="X2673" s="24">
        <f>IFNA(VLOOKUP(A2673,'TOURISM processed'!$A$2:$F$2692,5,0))</f>
        <v>928000000</v>
      </c>
      <c r="Y2673" s="24">
        <f>IFNA(VLOOKUP(A2673,'TOURISM processed'!$A$2:$F$2692,6,0))</f>
        <v>354000000</v>
      </c>
      <c r="Z2673" s="24">
        <f t="shared" si="7"/>
        <v>106.0393292</v>
      </c>
      <c r="AA2673" s="24">
        <f>IFNA(VLOOKUP(A2673,'BUSINESS processed'!A2673:J5363,5,0))</f>
        <v>0.713</v>
      </c>
      <c r="AB2673" s="24">
        <f>IFNA(VLOOKUP(A2673,'BUSINESS processed'!A2673:J5363,6,0))</f>
        <v>44</v>
      </c>
      <c r="AC2673" s="24">
        <f t="shared" si="1546"/>
        <v>0</v>
      </c>
      <c r="AD2673" s="24">
        <f>IFNA(VLOOKUP(A2673,'BUSINESS processed'!A2673:J5363,8,0))</f>
        <v>304</v>
      </c>
      <c r="AE2673" s="24">
        <f>IFNA(VLOOKUP(A2673,'BUSINESS processed'!A2673:J5363,9,0))</f>
        <v>0.34</v>
      </c>
      <c r="AF2673" s="27">
        <f>IFNA(VLOOKUP(A2673,'BUSINESS processed'!A2673:J5363,10,0))</f>
        <v>0.9</v>
      </c>
      <c r="AG2673" s="26"/>
      <c r="AH2673" s="26"/>
      <c r="AI2673" s="26"/>
      <c r="AJ2673" s="26"/>
      <c r="AK2673" s="26"/>
      <c r="AL2673" s="26"/>
      <c r="AM2673" s="26"/>
      <c r="AN2673" s="26"/>
      <c r="AO2673" s="26"/>
      <c r="AP2673" s="26"/>
      <c r="AQ2673" s="26"/>
      <c r="AR2673" s="26"/>
      <c r="AS2673" s="26"/>
      <c r="AT2673" s="26"/>
      <c r="AU2673" s="26"/>
      <c r="AV2673" s="26"/>
      <c r="AW2673" s="26"/>
      <c r="AX2673" s="26"/>
      <c r="AY2673" s="26"/>
      <c r="AZ2673" s="26"/>
      <c r="BA2673" s="26"/>
      <c r="BB2673" s="26"/>
      <c r="BC2673" s="26"/>
      <c r="BD2673" s="26"/>
      <c r="BE2673" s="26"/>
      <c r="BF2673" s="26"/>
      <c r="BG2673" s="26"/>
      <c r="BH2673" s="26"/>
    </row>
    <row r="2674">
      <c r="A2674" s="18" t="str">
        <f t="shared" si="1"/>
        <v>The Americas_Uruguay-The Americas_2008</v>
      </c>
      <c r="B2674" s="19" t="s">
        <v>258</v>
      </c>
      <c r="C2674" s="20" t="s">
        <v>301</v>
      </c>
      <c r="D2674" s="21" t="s">
        <v>87</v>
      </c>
      <c r="E2674" s="22">
        <v>3.0366148205E10</v>
      </c>
      <c r="F2674" s="22">
        <f t="shared" si="2"/>
        <v>9067.504655</v>
      </c>
      <c r="G2674" s="23">
        <v>0.08</v>
      </c>
      <c r="H2674" s="23">
        <v>722.0</v>
      </c>
      <c r="I2674" s="23">
        <v>0.124</v>
      </c>
      <c r="J2674" s="24">
        <f>IFNA(VLOOKUP(A2674,'ENERGY processed'!$A$2:$H$2692,7,0),"")</f>
        <v>2790.5</v>
      </c>
      <c r="K2674" s="24">
        <f t="shared" si="3"/>
        <v>0.0008332591796</v>
      </c>
      <c r="L2674" s="24">
        <f>IFNA(VLOOKUP(A2674,'ENERGY processed'!$A$2:$H$2692,8,0),"")</f>
        <v>5350.5</v>
      </c>
      <c r="M2674" s="24">
        <f t="shared" si="5"/>
        <v>0.001597689747</v>
      </c>
      <c r="N2674" s="24">
        <f>IFNA(VLOOKUP(A2674,'HUMAN RESOURCES processed'!$A$2:$M$2692,5,0))</f>
        <v>0.015</v>
      </c>
      <c r="O2674" s="24">
        <f>IFNA(VLOOKUP(A2674,'HUMAN RESOURCES processed'!$A$2:$M$2692,6,0))</f>
        <v>0.011</v>
      </c>
      <c r="P2674" s="24">
        <f>IFNA(VLOOKUP(A2674,'HUMAN RESOURCES processed'!$A$2:$M$2692,7,0))</f>
        <v>80</v>
      </c>
      <c r="Q2674" s="24">
        <f>IFNA(VLOOKUP(A2674,'HUMAN RESOURCES processed'!$A$2:$M$2692,8,0))</f>
        <v>73</v>
      </c>
      <c r="R2674" s="24">
        <f t="shared" si="6"/>
        <v>76.5</v>
      </c>
      <c r="S2674" s="24">
        <f>IFNA(VLOOKUP(A2674,'HUMAN RESOURCES processed'!$A$2:$M$2692,9,0))</f>
        <v>0.23</v>
      </c>
      <c r="T2674" s="24">
        <f>IFNA(VLOOKUP(A2674,'HUMAN RESOURCES processed'!$A$2:$M$2692,10,0))</f>
        <v>0.632</v>
      </c>
      <c r="U2674" s="24">
        <f>IFNA(VLOOKUP(A2674,'HUMAN RESOURCES processed'!$A$2:$M$2692,11,0))</f>
        <v>0.137</v>
      </c>
      <c r="V2674" s="24">
        <f>IFNA(VLOOKUP(A2674,'HUMAN RESOURCES processed'!$A$2:$M$2692,12,0))</f>
        <v>3348898</v>
      </c>
      <c r="W2674" s="24">
        <f>IFNA(VLOOKUP(A2674,'HUMAN RESOURCES processed'!$A$2:$M$2692,13,0))</f>
        <v>0.94</v>
      </c>
      <c r="X2674" s="24">
        <f>IFNA(VLOOKUP(A2674,'TOURISM processed'!$A$2:$F$2692,5,0))</f>
        <v>1195000000</v>
      </c>
      <c r="Y2674" s="24">
        <f>IFNA(VLOOKUP(A2674,'TOURISM processed'!$A$2:$F$2692,6,0))</f>
        <v>466000000</v>
      </c>
      <c r="Z2674" s="24">
        <f t="shared" si="7"/>
        <v>139.1502518</v>
      </c>
      <c r="AA2674" s="24">
        <f>IFNA(VLOOKUP(A2674,'BUSINESS processed'!A2674:J5364,5,0))</f>
        <v>0.43</v>
      </c>
      <c r="AB2674" s="24">
        <f>IFNA(VLOOKUP(A2674,'BUSINESS processed'!A2674:J5364,6,0))</f>
        <v>44</v>
      </c>
      <c r="AC2674" s="24">
        <f t="shared" si="1546"/>
        <v>0</v>
      </c>
      <c r="AD2674" s="24">
        <f>IFNA(VLOOKUP(A2674,'BUSINESS processed'!A2674:J5364,8,0))</f>
        <v>336</v>
      </c>
      <c r="AE2674" s="24">
        <f>IFNA(VLOOKUP(A2674,'BUSINESS processed'!A2674:J5364,9,0))</f>
        <v>0.393</v>
      </c>
      <c r="AF2674" s="27">
        <f>IFNA(VLOOKUP(A2674,'BUSINESS processed'!A2674:J5364,10,0))</f>
        <v>1.047</v>
      </c>
      <c r="AG2674" s="26"/>
      <c r="AH2674" s="26"/>
      <c r="AI2674" s="26"/>
      <c r="AJ2674" s="26"/>
      <c r="AK2674" s="26"/>
      <c r="AL2674" s="26"/>
      <c r="AM2674" s="26"/>
      <c r="AN2674" s="26"/>
      <c r="AO2674" s="26"/>
      <c r="AP2674" s="26"/>
      <c r="AQ2674" s="26"/>
      <c r="AR2674" s="26"/>
      <c r="AS2674" s="26"/>
      <c r="AT2674" s="26"/>
      <c r="AU2674" s="26"/>
      <c r="AV2674" s="26"/>
      <c r="AW2674" s="26"/>
      <c r="AX2674" s="26"/>
      <c r="AY2674" s="26"/>
      <c r="AZ2674" s="26"/>
      <c r="BA2674" s="26"/>
      <c r="BB2674" s="26"/>
      <c r="BC2674" s="26"/>
      <c r="BD2674" s="26"/>
      <c r="BE2674" s="26"/>
      <c r="BF2674" s="26"/>
      <c r="BG2674" s="26"/>
      <c r="BH2674" s="26"/>
    </row>
    <row r="2675">
      <c r="A2675" s="18" t="str">
        <f t="shared" si="1"/>
        <v>The Americas_Uruguay-The Americas_2009</v>
      </c>
      <c r="B2675" s="19" t="s">
        <v>258</v>
      </c>
      <c r="C2675" s="20" t="s">
        <v>301</v>
      </c>
      <c r="D2675" s="21" t="s">
        <v>88</v>
      </c>
      <c r="E2675" s="22">
        <v>3.0461322555E10</v>
      </c>
      <c r="F2675" s="22">
        <f t="shared" si="2"/>
        <v>9064.707044</v>
      </c>
      <c r="G2675" s="23">
        <v>0.089</v>
      </c>
      <c r="H2675" s="23">
        <v>803.0</v>
      </c>
      <c r="I2675" s="23">
        <v>0.153</v>
      </c>
      <c r="J2675" s="24">
        <f>IFNA(VLOOKUP(A2675,'ENERGY processed'!$A$2:$H$2692,7,0),"")</f>
        <v>3172</v>
      </c>
      <c r="K2675" s="24">
        <f t="shared" si="3"/>
        <v>0.000943926538</v>
      </c>
      <c r="L2675" s="24">
        <f>IFNA(VLOOKUP(A2675,'ENERGY processed'!$A$2:$H$2692,8,0),"")</f>
        <v>5999</v>
      </c>
      <c r="M2675" s="24">
        <f t="shared" si="5"/>
        <v>0.001785187674</v>
      </c>
      <c r="N2675" s="24">
        <f>IFNA(VLOOKUP(A2675,'HUMAN RESOURCES processed'!$A$2:$M$2692,5,0))</f>
        <v>0.015</v>
      </c>
      <c r="O2675" s="24">
        <f>IFNA(VLOOKUP(A2675,'HUMAN RESOURCES processed'!$A$2:$M$2692,6,0))</f>
        <v>0.011</v>
      </c>
      <c r="P2675" s="24">
        <f>IFNA(VLOOKUP(A2675,'HUMAN RESOURCES processed'!$A$2:$M$2692,7,0))</f>
        <v>80</v>
      </c>
      <c r="Q2675" s="24">
        <f>IFNA(VLOOKUP(A2675,'HUMAN RESOURCES processed'!$A$2:$M$2692,8,0))</f>
        <v>73</v>
      </c>
      <c r="R2675" s="24">
        <f t="shared" si="6"/>
        <v>76.5</v>
      </c>
      <c r="S2675" s="24">
        <f>IFNA(VLOOKUP(A2675,'HUMAN RESOURCES processed'!$A$2:$M$2692,9,0))</f>
        <v>0.228</v>
      </c>
      <c r="T2675" s="24">
        <f>IFNA(VLOOKUP(A2675,'HUMAN RESOURCES processed'!$A$2:$M$2692,10,0))</f>
        <v>0.634</v>
      </c>
      <c r="U2675" s="24">
        <f>IFNA(VLOOKUP(A2675,'HUMAN RESOURCES processed'!$A$2:$M$2692,11,0))</f>
        <v>0.138</v>
      </c>
      <c r="V2675" s="24">
        <f>IFNA(VLOOKUP(A2675,'HUMAN RESOURCES processed'!$A$2:$M$2692,12,0))</f>
        <v>3360431</v>
      </c>
      <c r="W2675" s="24">
        <f>IFNA(VLOOKUP(A2675,'HUMAN RESOURCES processed'!$A$2:$M$2692,13,0))</f>
        <v>0.942</v>
      </c>
      <c r="X2675" s="24">
        <f>IFNA(VLOOKUP(A2675,'TOURISM processed'!$A$2:$F$2692,5,0))</f>
        <v>1460000000</v>
      </c>
      <c r="Y2675" s="24">
        <f>IFNA(VLOOKUP(A2675,'TOURISM processed'!$A$2:$F$2692,6,0))</f>
        <v>442000000</v>
      </c>
      <c r="Z2675" s="24">
        <f t="shared" si="7"/>
        <v>131.5307471</v>
      </c>
      <c r="AA2675" s="24">
        <f>IFNA(VLOOKUP(A2675,'BUSINESS processed'!A2675:J5365,5,0))</f>
        <v>0.419</v>
      </c>
      <c r="AB2675" s="24">
        <f>IFNA(VLOOKUP(A2675,'BUSINESS processed'!A2675:J5365,6,0))</f>
        <v>65</v>
      </c>
      <c r="AC2675" s="24">
        <f t="shared" si="1546"/>
        <v>0</v>
      </c>
      <c r="AD2675" s="24">
        <f>IFNA(VLOOKUP(A2675,'BUSINESS processed'!A2675:J5365,8,0))</f>
        <v>336</v>
      </c>
      <c r="AE2675" s="24">
        <f>IFNA(VLOOKUP(A2675,'BUSINESS processed'!A2675:J5365,9,0))</f>
        <v>0.418</v>
      </c>
      <c r="AF2675" s="27">
        <f>IFNA(VLOOKUP(A2675,'BUSINESS processed'!A2675:J5365,10,0))</f>
        <v>1.224</v>
      </c>
      <c r="AG2675" s="26"/>
      <c r="AH2675" s="26"/>
      <c r="AI2675" s="26"/>
      <c r="AJ2675" s="26"/>
      <c r="AK2675" s="26"/>
      <c r="AL2675" s="26"/>
      <c r="AM2675" s="26"/>
      <c r="AN2675" s="26"/>
      <c r="AO2675" s="26"/>
      <c r="AP2675" s="26"/>
      <c r="AQ2675" s="26"/>
      <c r="AR2675" s="26"/>
      <c r="AS2675" s="26"/>
      <c r="AT2675" s="26"/>
      <c r="AU2675" s="26"/>
      <c r="AV2675" s="26"/>
      <c r="AW2675" s="26"/>
      <c r="AX2675" s="26"/>
      <c r="AY2675" s="26"/>
      <c r="AZ2675" s="26"/>
      <c r="BA2675" s="26"/>
      <c r="BB2675" s="26"/>
      <c r="BC2675" s="26"/>
      <c r="BD2675" s="26"/>
      <c r="BE2675" s="26"/>
      <c r="BF2675" s="26"/>
      <c r="BG2675" s="26"/>
      <c r="BH2675" s="26"/>
    </row>
    <row r="2676">
      <c r="A2676" s="18" t="str">
        <f t="shared" si="1"/>
        <v>The Americas_Uruguay-The Americas_2010</v>
      </c>
      <c r="B2676" s="19" t="s">
        <v>258</v>
      </c>
      <c r="C2676" s="20" t="s">
        <v>301</v>
      </c>
      <c r="D2676" s="21" t="s">
        <v>89</v>
      </c>
      <c r="E2676" s="22">
        <v>3.8881102075E10</v>
      </c>
      <c r="F2676" s="22">
        <f t="shared" si="2"/>
        <v>11530.63749</v>
      </c>
      <c r="G2676" s="23">
        <v>0.087</v>
      </c>
      <c r="H2676" s="23">
        <v>998.0</v>
      </c>
      <c r="I2676" s="23">
        <v>0.103</v>
      </c>
      <c r="J2676" s="24">
        <f>IFNA(VLOOKUP(A2676,'ENERGY processed'!$A$2:$H$2692,7,0),"")</f>
        <v>2538</v>
      </c>
      <c r="K2676" s="24">
        <f t="shared" si="3"/>
        <v>0.000752673057</v>
      </c>
      <c r="L2676" s="24">
        <f>IFNA(VLOOKUP(A2676,'ENERGY processed'!$A$2:$H$2692,8,0),"")</f>
        <v>4620</v>
      </c>
      <c r="M2676" s="24">
        <f t="shared" si="5"/>
        <v>0.001370114075</v>
      </c>
      <c r="N2676" s="24">
        <f>IFNA(VLOOKUP(A2676,'HUMAN RESOURCES processed'!$A$2:$M$2692,5,0))</f>
        <v>0.015</v>
      </c>
      <c r="O2676" s="24">
        <f>IFNA(VLOOKUP(A2676,'HUMAN RESOURCES processed'!$A$2:$M$2692,6,0))</f>
        <v>0.011</v>
      </c>
      <c r="P2676" s="24">
        <f>IFNA(VLOOKUP(A2676,'HUMAN RESOURCES processed'!$A$2:$M$2692,7,0))</f>
        <v>80</v>
      </c>
      <c r="Q2676" s="24">
        <f>IFNA(VLOOKUP(A2676,'HUMAN RESOURCES processed'!$A$2:$M$2692,8,0))</f>
        <v>73</v>
      </c>
      <c r="R2676" s="24">
        <f t="shared" si="6"/>
        <v>76.5</v>
      </c>
      <c r="S2676" s="24">
        <f>IFNA(VLOOKUP(A2676,'HUMAN RESOURCES processed'!$A$2:$M$2692,9,0))</f>
        <v>0.225</v>
      </c>
      <c r="T2676" s="24">
        <f>IFNA(VLOOKUP(A2676,'HUMAN RESOURCES processed'!$A$2:$M$2692,10,0))</f>
        <v>0.636</v>
      </c>
      <c r="U2676" s="24">
        <f>IFNA(VLOOKUP(A2676,'HUMAN RESOURCES processed'!$A$2:$M$2692,11,0))</f>
        <v>0.139</v>
      </c>
      <c r="V2676" s="24">
        <f>IFNA(VLOOKUP(A2676,'HUMAN RESOURCES processed'!$A$2:$M$2692,12,0))</f>
        <v>3371982</v>
      </c>
      <c r="W2676" s="24">
        <f>IFNA(VLOOKUP(A2676,'HUMAN RESOURCES processed'!$A$2:$M$2692,13,0))</f>
        <v>0.944</v>
      </c>
      <c r="X2676" s="24">
        <f>IFNA(VLOOKUP(A2676,'TOURISM processed'!$A$2:$F$2692,5,0))</f>
        <v>1669000000</v>
      </c>
      <c r="Y2676" s="24">
        <f>IFNA(VLOOKUP(A2676,'TOURISM processed'!$A$2:$F$2692,6,0))</f>
        <v>549000000</v>
      </c>
      <c r="Z2676" s="24">
        <f t="shared" si="7"/>
        <v>162.812257</v>
      </c>
      <c r="AA2676" s="24">
        <f>IFNA(VLOOKUP(A2676,'BUSINESS processed'!A2676:J5366,5,0))</f>
        <v>0.419</v>
      </c>
      <c r="AB2676" s="24">
        <f>IFNA(VLOOKUP(A2676,'BUSINESS processed'!A2676:J5366,6,0))</f>
        <v>65</v>
      </c>
      <c r="AC2676" s="24">
        <f t="shared" si="1546"/>
        <v>0</v>
      </c>
      <c r="AD2676" s="24">
        <f>IFNA(VLOOKUP(A2676,'BUSINESS processed'!A2676:J5366,8,0))</f>
        <v>336</v>
      </c>
      <c r="AE2676" s="24">
        <f>IFNA(VLOOKUP(A2676,'BUSINESS processed'!A2676:J5366,9,0))</f>
        <v>0.464</v>
      </c>
      <c r="AF2676" s="27">
        <f>IFNA(VLOOKUP(A2676,'BUSINESS processed'!A2676:J5366,10,0))</f>
        <v>1.316</v>
      </c>
      <c r="AG2676" s="26"/>
      <c r="AH2676" s="26"/>
      <c r="AI2676" s="26"/>
      <c r="AJ2676" s="26"/>
      <c r="AK2676" s="26"/>
      <c r="AL2676" s="26"/>
      <c r="AM2676" s="26"/>
      <c r="AN2676" s="26"/>
      <c r="AO2676" s="26"/>
      <c r="AP2676" s="26"/>
      <c r="AQ2676" s="26"/>
      <c r="AR2676" s="26"/>
      <c r="AS2676" s="26"/>
      <c r="AT2676" s="26"/>
      <c r="AU2676" s="26"/>
      <c r="AV2676" s="26"/>
      <c r="AW2676" s="26"/>
      <c r="AX2676" s="26"/>
      <c r="AY2676" s="26"/>
      <c r="AZ2676" s="26"/>
      <c r="BA2676" s="26"/>
      <c r="BB2676" s="26"/>
      <c r="BC2676" s="26"/>
      <c r="BD2676" s="26"/>
      <c r="BE2676" s="26"/>
      <c r="BF2676" s="26"/>
      <c r="BG2676" s="26"/>
      <c r="BH2676" s="26"/>
    </row>
    <row r="2677">
      <c r="A2677" s="18" t="str">
        <f t="shared" si="1"/>
        <v>The Americas_Uruguay-The Americas_2011</v>
      </c>
      <c r="B2677" s="19" t="s">
        <v>258</v>
      </c>
      <c r="C2677" s="20" t="s">
        <v>301</v>
      </c>
      <c r="D2677" s="21" t="s">
        <v>90</v>
      </c>
      <c r="E2677" s="22">
        <v>4.7236710623E10</v>
      </c>
      <c r="F2677" s="22">
        <f t="shared" si="2"/>
        <v>13960.95938</v>
      </c>
      <c r="G2677" s="23">
        <v>0.088</v>
      </c>
      <c r="H2677" s="23">
        <v>1213.0</v>
      </c>
      <c r="I2677" s="23">
        <v>0.098</v>
      </c>
      <c r="J2677" s="24">
        <f>IFNA(VLOOKUP(A2677,'ENERGY processed'!$A$2:$H$2692,7,0),"")</f>
        <v>2957</v>
      </c>
      <c r="K2677" s="24">
        <f t="shared" si="3"/>
        <v>0.0008739507124</v>
      </c>
      <c r="L2677" s="24">
        <f>IFNA(VLOOKUP(A2677,'ENERGY processed'!$A$2:$H$2692,8,0),"")</f>
        <v>5776</v>
      </c>
      <c r="M2677" s="24">
        <f t="shared" si="5"/>
        <v>0.001707115088</v>
      </c>
      <c r="N2677" s="24">
        <f>IFNA(VLOOKUP(A2677,'HUMAN RESOURCES processed'!$A$2:$M$2692,5,0))</f>
        <v>0.015</v>
      </c>
      <c r="O2677" s="24">
        <f>IFNA(VLOOKUP(A2677,'HUMAN RESOURCES processed'!$A$2:$M$2692,6,0))</f>
        <v>0.01</v>
      </c>
      <c r="P2677" s="24">
        <f>IFNA(VLOOKUP(A2677,'HUMAN RESOURCES processed'!$A$2:$M$2692,7,0))</f>
        <v>80</v>
      </c>
      <c r="Q2677" s="24">
        <f>IFNA(VLOOKUP(A2677,'HUMAN RESOURCES processed'!$A$2:$M$2692,8,0))</f>
        <v>73</v>
      </c>
      <c r="R2677" s="24">
        <f t="shared" si="6"/>
        <v>76.5</v>
      </c>
      <c r="S2677" s="24">
        <f>IFNA(VLOOKUP(A2677,'HUMAN RESOURCES processed'!$A$2:$M$2692,9,0))</f>
        <v>0.223</v>
      </c>
      <c r="T2677" s="24">
        <f>IFNA(VLOOKUP(A2677,'HUMAN RESOURCES processed'!$A$2:$M$2692,10,0))</f>
        <v>0.638</v>
      </c>
      <c r="U2677" s="24">
        <f>IFNA(VLOOKUP(A2677,'HUMAN RESOURCES processed'!$A$2:$M$2692,11,0))</f>
        <v>0.139</v>
      </c>
      <c r="V2677" s="24">
        <f>IFNA(VLOOKUP(A2677,'HUMAN RESOURCES processed'!$A$2:$M$2692,12,0))</f>
        <v>3383486</v>
      </c>
      <c r="W2677" s="24">
        <f>IFNA(VLOOKUP(A2677,'HUMAN RESOURCES processed'!$A$2:$M$2692,13,0))</f>
        <v>0.946</v>
      </c>
      <c r="X2677" s="24">
        <f>IFNA(VLOOKUP(A2677,'TOURISM processed'!$A$2:$F$2692,5,0))</f>
        <v>2401000000</v>
      </c>
      <c r="Y2677" s="24">
        <f>IFNA(VLOOKUP(A2677,'TOURISM processed'!$A$2:$F$2692,6,0))</f>
        <v>797000000</v>
      </c>
      <c r="Z2677" s="24">
        <f t="shared" si="7"/>
        <v>235.5558734</v>
      </c>
      <c r="AA2677" s="24">
        <f>IFNA(VLOOKUP(A2677,'BUSINESS processed'!A2677:J5367,5,0))</f>
        <v>0.419</v>
      </c>
      <c r="AB2677" s="24">
        <f>IFNA(VLOOKUP(A2677,'BUSINESS processed'!A2677:J5367,6,0))</f>
        <v>7</v>
      </c>
      <c r="AC2677" s="24">
        <f t="shared" si="1546"/>
        <v>0</v>
      </c>
      <c r="AD2677" s="24">
        <f>IFNA(VLOOKUP(A2677,'BUSINESS processed'!A2677:J5367,8,0))</f>
        <v>336</v>
      </c>
      <c r="AE2677" s="24">
        <f>IFNA(VLOOKUP(A2677,'BUSINESS processed'!A2677:J5367,9,0))</f>
        <v>0.514</v>
      </c>
      <c r="AF2677" s="27">
        <f>IFNA(VLOOKUP(A2677,'BUSINESS processed'!A2677:J5367,10,0))</f>
        <v>1.406</v>
      </c>
      <c r="AG2677" s="26"/>
      <c r="AH2677" s="26"/>
      <c r="AI2677" s="26"/>
      <c r="AJ2677" s="26"/>
      <c r="AK2677" s="26"/>
      <c r="AL2677" s="26"/>
      <c r="AM2677" s="26"/>
      <c r="AN2677" s="26"/>
      <c r="AO2677" s="26"/>
      <c r="AP2677" s="26"/>
      <c r="AQ2677" s="26"/>
      <c r="AR2677" s="26"/>
      <c r="AS2677" s="26"/>
      <c r="AT2677" s="26"/>
      <c r="AU2677" s="26"/>
      <c r="AV2677" s="26"/>
      <c r="AW2677" s="26"/>
      <c r="AX2677" s="26"/>
      <c r="AY2677" s="26"/>
      <c r="AZ2677" s="26"/>
      <c r="BA2677" s="26"/>
      <c r="BB2677" s="26"/>
      <c r="BC2677" s="26"/>
      <c r="BD2677" s="26"/>
      <c r="BE2677" s="26"/>
      <c r="BF2677" s="26"/>
      <c r="BG2677" s="26"/>
      <c r="BH2677" s="26"/>
    </row>
    <row r="2678">
      <c r="A2678" s="18" t="str">
        <f t="shared" si="1"/>
        <v>The Americas_Uruguay-The Americas_2012</v>
      </c>
      <c r="B2678" s="19" t="s">
        <v>258</v>
      </c>
      <c r="C2678" s="20" t="s">
        <v>301</v>
      </c>
      <c r="D2678" s="21" t="s">
        <v>91</v>
      </c>
      <c r="E2678" s="22">
        <v>5.0004354667E10</v>
      </c>
      <c r="F2678" s="22">
        <f t="shared" si="2"/>
        <v>14727.72564</v>
      </c>
      <c r="G2678" s="23">
        <v>0.089</v>
      </c>
      <c r="H2678" s="23">
        <v>1308.0</v>
      </c>
      <c r="I2678" s="23">
        <v>0.112</v>
      </c>
      <c r="J2678" s="24">
        <f>IFNA(VLOOKUP(A2678,'ENERGY processed'!$A$2:$H$2692,7,0),"")</f>
        <v>2807.5</v>
      </c>
      <c r="K2678" s="24">
        <f t="shared" si="3"/>
        <v>0.0008268897782</v>
      </c>
      <c r="L2678" s="24">
        <f>IFNA(VLOOKUP(A2678,'ENERGY processed'!$A$2:$H$2692,8,0),"")</f>
        <v>4952</v>
      </c>
      <c r="M2678" s="24">
        <f t="shared" si="5"/>
        <v>0.001458506921</v>
      </c>
      <c r="N2678" s="24">
        <f>IFNA(VLOOKUP(A2678,'HUMAN RESOURCES processed'!$A$2:$M$2692,5,0))</f>
        <v>0.015</v>
      </c>
      <c r="O2678" s="24">
        <f>IFNA(VLOOKUP(A2678,'HUMAN RESOURCES processed'!$A$2:$M$2692,6,0))</f>
        <v>0.01</v>
      </c>
      <c r="P2678" s="24">
        <f>IFNA(VLOOKUP(A2678,'HUMAN RESOURCES processed'!$A$2:$M$2692,7,0))</f>
        <v>80</v>
      </c>
      <c r="Q2678" s="24">
        <f>IFNA(VLOOKUP(A2678,'HUMAN RESOURCES processed'!$A$2:$M$2692,8,0))</f>
        <v>74</v>
      </c>
      <c r="R2678" s="24">
        <f t="shared" si="6"/>
        <v>77</v>
      </c>
      <c r="S2678" s="24">
        <f>IFNA(VLOOKUP(A2678,'HUMAN RESOURCES processed'!$A$2:$M$2692,9,0))</f>
        <v>0.22</v>
      </c>
      <c r="T2678" s="24">
        <f>IFNA(VLOOKUP(A2678,'HUMAN RESOURCES processed'!$A$2:$M$2692,10,0))</f>
        <v>0.639</v>
      </c>
      <c r="U2678" s="24">
        <f>IFNA(VLOOKUP(A2678,'HUMAN RESOURCES processed'!$A$2:$M$2692,11,0))</f>
        <v>0.14</v>
      </c>
      <c r="V2678" s="24">
        <f>IFNA(VLOOKUP(A2678,'HUMAN RESOURCES processed'!$A$2:$M$2692,12,0))</f>
        <v>3395253</v>
      </c>
      <c r="W2678" s="24">
        <f>IFNA(VLOOKUP(A2678,'HUMAN RESOURCES processed'!$A$2:$M$2692,13,0))</f>
        <v>0.948</v>
      </c>
      <c r="X2678" s="24">
        <f>IFNA(VLOOKUP(A2678,'TOURISM processed'!$A$2:$F$2692,5,0))</f>
        <v>2222000000</v>
      </c>
      <c r="Y2678" s="24">
        <f>IFNA(VLOOKUP(A2678,'TOURISM processed'!$A$2:$F$2692,6,0))</f>
        <v>1028000000</v>
      </c>
      <c r="Z2678" s="24">
        <f t="shared" si="7"/>
        <v>302.7756694</v>
      </c>
      <c r="AA2678" s="24">
        <f>IFNA(VLOOKUP(A2678,'BUSINESS processed'!A2678:J5368,5,0))</f>
        <v>0.419</v>
      </c>
      <c r="AB2678" s="24">
        <f>IFNA(VLOOKUP(A2678,'BUSINESS processed'!A2678:J5368,6,0))</f>
        <v>7</v>
      </c>
      <c r="AC2678" s="24">
        <f>IFNA(VLOOKUP(A2678,'BUSINESS processed'!A2678:J5368,7,0))</f>
        <v>85</v>
      </c>
      <c r="AD2678" s="24">
        <f>IFNA(VLOOKUP(A2678,'BUSINESS processed'!A2678:J5368,8,0))</f>
        <v>310</v>
      </c>
      <c r="AE2678" s="24">
        <f>IFNA(VLOOKUP(A2678,'BUSINESS processed'!A2678:J5368,9,0))</f>
        <v>0.545</v>
      </c>
      <c r="AF2678" s="27">
        <f>IFNA(VLOOKUP(A2678,'BUSINESS processed'!A2678:J5368,10,0))</f>
        <v>1.471</v>
      </c>
      <c r="AG2678" s="26"/>
      <c r="AH2678" s="26"/>
      <c r="AI2678" s="26"/>
      <c r="AJ2678" s="26"/>
      <c r="AK2678" s="26"/>
      <c r="AL2678" s="26"/>
      <c r="AM2678" s="26"/>
      <c r="AN2678" s="26"/>
      <c r="AO2678" s="26"/>
      <c r="AP2678" s="26"/>
      <c r="AQ2678" s="26"/>
      <c r="AR2678" s="26"/>
      <c r="AS2678" s="26"/>
      <c r="AT2678" s="26"/>
      <c r="AU2678" s="26"/>
      <c r="AV2678" s="26"/>
      <c r="AW2678" s="26"/>
      <c r="AX2678" s="26"/>
      <c r="AY2678" s="26"/>
      <c r="AZ2678" s="26"/>
      <c r="BA2678" s="26"/>
      <c r="BB2678" s="26"/>
      <c r="BC2678" s="26"/>
      <c r="BD2678" s="26"/>
      <c r="BE2678" s="26"/>
      <c r="BF2678" s="26"/>
      <c r="BG2678" s="26"/>
      <c r="BH2678" s="26"/>
    </row>
    <row r="2679">
      <c r="A2679" s="18" t="str">
        <f t="shared" si="1"/>
        <v>The Americas_Venezuela-The Americas_2000</v>
      </c>
      <c r="B2679" s="19" t="s">
        <v>258</v>
      </c>
      <c r="C2679" s="20" t="s">
        <v>302</v>
      </c>
      <c r="D2679" s="21" t="s">
        <v>70</v>
      </c>
      <c r="E2679" s="22">
        <v>1.17E11</v>
      </c>
      <c r="F2679" s="22">
        <f t="shared" si="2"/>
        <v>4793.598113</v>
      </c>
      <c r="G2679" s="23">
        <v>0.057</v>
      </c>
      <c r="H2679" s="23">
        <v>273.0</v>
      </c>
      <c r="I2679" s="23">
        <v>0.252</v>
      </c>
      <c r="J2679" s="24">
        <f>IF(AND( C2679=C2678,D2679&gt;D2678),J2678,0)</f>
        <v>0</v>
      </c>
      <c r="K2679" s="24">
        <f t="shared" si="3"/>
        <v>0</v>
      </c>
      <c r="L2679" s="24">
        <f t="shared" ref="L2679:L2680" si="1550">IF(AND(C2679=C2678,C2679&gt;C2678),C2678,0)</f>
        <v>0</v>
      </c>
      <c r="M2679" s="24">
        <f t="shared" si="5"/>
        <v>0</v>
      </c>
      <c r="N2679" s="24">
        <f>IFNA(VLOOKUP(A2679,'HUMAN RESOURCES processed'!$A$2:$M$2692,5,0))</f>
        <v>0.024</v>
      </c>
      <c r="O2679" s="24">
        <f>IFNA(VLOOKUP(A2679,'HUMAN RESOURCES processed'!$A$2:$M$2692,6,0))</f>
        <v>0.018</v>
      </c>
      <c r="P2679" s="24">
        <f>IFNA(VLOOKUP(A2679,'HUMAN RESOURCES processed'!$A$2:$M$2692,7,0))</f>
        <v>75</v>
      </c>
      <c r="Q2679" s="24">
        <f>IFNA(VLOOKUP(A2679,'HUMAN RESOURCES processed'!$A$2:$M$2692,8,0))</f>
        <v>70</v>
      </c>
      <c r="R2679" s="24">
        <f t="shared" si="6"/>
        <v>72.5</v>
      </c>
      <c r="S2679" s="24">
        <f>IFNA(VLOOKUP(A2679,'HUMAN RESOURCES processed'!$A$2:$M$2692,9,0))</f>
        <v>0.337</v>
      </c>
      <c r="T2679" s="24">
        <f>IFNA(VLOOKUP(A2679,'HUMAN RESOURCES processed'!$A$2:$M$2692,10,0))</f>
        <v>0.617</v>
      </c>
      <c r="U2679" s="24">
        <f>IFNA(VLOOKUP(A2679,'HUMAN RESOURCES processed'!$A$2:$M$2692,11,0))</f>
        <v>0.046</v>
      </c>
      <c r="V2679" s="24">
        <f>IFNA(VLOOKUP(A2679,'HUMAN RESOURCES processed'!$A$2:$M$2692,12,0))</f>
        <v>24407553</v>
      </c>
      <c r="W2679" s="24">
        <f>IFNA(VLOOKUP(A2679,'HUMAN RESOURCES processed'!$A$2:$M$2692,13,0))</f>
        <v>0.88</v>
      </c>
      <c r="X2679" s="24">
        <f>IFNA(VLOOKUP(A2679,'TOURISM processed'!$A$2:$F$2692,5,0))</f>
        <v>469000000</v>
      </c>
      <c r="Y2679" s="24">
        <f>IFNA(VLOOKUP(A2679,'TOURISM processed'!$A$2:$F$2692,6,0))</f>
        <v>1647000000</v>
      </c>
      <c r="Z2679" s="24">
        <f t="shared" si="7"/>
        <v>67.4791119</v>
      </c>
      <c r="AA2679" s="24">
        <f t="shared" ref="AA2679:AA2683" si="1551">IF(AND(C2679=C2678,D2679&gt;D2678),AA2678,0)</f>
        <v>0</v>
      </c>
      <c r="AB2679" s="24">
        <f t="shared" ref="AB2679:AB2681" si="1552">IF(AND(C2679=C2678,D2679&gt;D2678),AB2678,0)</f>
        <v>0</v>
      </c>
      <c r="AC2679" s="24">
        <f t="shared" ref="AC2679:AC2690" si="1553">IF(AND(C2679=C2678,D2679&gt;D2678),AC2678,0)</f>
        <v>0</v>
      </c>
      <c r="AD2679" s="24">
        <f t="shared" ref="AD2679:AD2683" si="1554">IF(AND(C2679=C2678,D2679&gt;D2678),AD2678,0)</f>
        <v>0</v>
      </c>
      <c r="AE2679" s="24">
        <f>IFNA(VLOOKUP(A2679,'BUSINESS processed'!A2679:J5369,9,0))</f>
        <v>0.034</v>
      </c>
      <c r="AF2679" s="27">
        <f>IFNA(VLOOKUP(A2679,'BUSINESS processed'!A2679:J5369,10,0))</f>
        <v>0.223</v>
      </c>
      <c r="AG2679" s="26"/>
      <c r="AH2679" s="26"/>
      <c r="AI2679" s="26"/>
      <c r="AJ2679" s="26"/>
      <c r="AK2679" s="26"/>
      <c r="AL2679" s="26"/>
      <c r="AM2679" s="26"/>
      <c r="AN2679" s="26"/>
      <c r="AO2679" s="26"/>
      <c r="AP2679" s="26"/>
      <c r="AQ2679" s="26"/>
      <c r="AR2679" s="26"/>
      <c r="AS2679" s="26"/>
      <c r="AT2679" s="26"/>
      <c r="AU2679" s="26"/>
      <c r="AV2679" s="26"/>
      <c r="AW2679" s="26"/>
      <c r="AX2679" s="26"/>
      <c r="AY2679" s="26"/>
      <c r="AZ2679" s="26"/>
      <c r="BA2679" s="26"/>
      <c r="BB2679" s="26"/>
      <c r="BC2679" s="26"/>
      <c r="BD2679" s="26"/>
      <c r="BE2679" s="26"/>
      <c r="BF2679" s="26"/>
      <c r="BG2679" s="26"/>
      <c r="BH2679" s="26"/>
    </row>
    <row r="2680">
      <c r="A2680" s="18" t="str">
        <f t="shared" si="1"/>
        <v>The Americas_Venezuela-The Americas_2001</v>
      </c>
      <c r="B2680" s="19" t="s">
        <v>258</v>
      </c>
      <c r="C2680" s="20" t="s">
        <v>302</v>
      </c>
      <c r="D2680" s="21" t="s">
        <v>71</v>
      </c>
      <c r="E2680" s="22">
        <v>1.23E11</v>
      </c>
      <c r="F2680" s="22">
        <f t="shared" si="2"/>
        <v>4945.630035</v>
      </c>
      <c r="G2680" s="23">
        <v>0.06</v>
      </c>
      <c r="H2680" s="23">
        <v>295.0</v>
      </c>
      <c r="I2680" s="23">
        <v>0.225</v>
      </c>
      <c r="J2680" s="24">
        <f>IFNA(VLOOKUP(A2680,'ENERGY processed'!$A$2:$H$2692,7,0),"")</f>
        <v>70198</v>
      </c>
      <c r="K2680" s="24">
        <f t="shared" si="3"/>
        <v>0.002822547457</v>
      </c>
      <c r="L2680" s="24">
        <f t="shared" si="1550"/>
        <v>0</v>
      </c>
      <c r="M2680" s="24">
        <f t="shared" si="5"/>
        <v>0</v>
      </c>
      <c r="N2680" s="24">
        <f>IFNA(VLOOKUP(A2680,'HUMAN RESOURCES processed'!$A$2:$M$2692,5,0))</f>
        <v>0.023</v>
      </c>
      <c r="O2680" s="24">
        <f>IFNA(VLOOKUP(A2680,'HUMAN RESOURCES processed'!$A$2:$M$2692,6,0))</f>
        <v>0.018</v>
      </c>
      <c r="P2680" s="24">
        <f>IFNA(VLOOKUP(A2680,'HUMAN RESOURCES processed'!$A$2:$M$2692,7,0))</f>
        <v>76</v>
      </c>
      <c r="Q2680" s="24">
        <f>IFNA(VLOOKUP(A2680,'HUMAN RESOURCES processed'!$A$2:$M$2692,8,0))</f>
        <v>70</v>
      </c>
      <c r="R2680" s="24">
        <f t="shared" si="6"/>
        <v>73</v>
      </c>
      <c r="S2680" s="24">
        <f>IFNA(VLOOKUP(A2680,'HUMAN RESOURCES processed'!$A$2:$M$2692,9,0))</f>
        <v>0.332</v>
      </c>
      <c r="T2680" s="24">
        <f>IFNA(VLOOKUP(A2680,'HUMAN RESOURCES processed'!$A$2:$M$2692,10,0))</f>
        <v>0.621</v>
      </c>
      <c r="U2680" s="24">
        <f>IFNA(VLOOKUP(A2680,'HUMAN RESOURCES processed'!$A$2:$M$2692,11,0))</f>
        <v>0.046</v>
      </c>
      <c r="V2680" s="24">
        <f>IFNA(VLOOKUP(A2680,'HUMAN RESOURCES processed'!$A$2:$M$2692,12,0))</f>
        <v>24870441</v>
      </c>
      <c r="W2680" s="24">
        <f>IFNA(VLOOKUP(A2680,'HUMAN RESOURCES processed'!$A$2:$M$2692,13,0))</f>
        <v>0.883</v>
      </c>
      <c r="X2680" s="24">
        <f>IFNA(VLOOKUP(A2680,'TOURISM processed'!$A$2:$F$2692,5,0))</f>
        <v>677000000</v>
      </c>
      <c r="Y2680" s="24">
        <f>IFNA(VLOOKUP(A2680,'TOURISM processed'!$A$2:$F$2692,6,0))</f>
        <v>1718000000</v>
      </c>
      <c r="Z2680" s="24">
        <f t="shared" si="7"/>
        <v>69.077987</v>
      </c>
      <c r="AA2680" s="24">
        <f t="shared" si="1551"/>
        <v>0</v>
      </c>
      <c r="AB2680" s="24">
        <f t="shared" si="1552"/>
        <v>0</v>
      </c>
      <c r="AC2680" s="24">
        <f t="shared" si="1553"/>
        <v>0</v>
      </c>
      <c r="AD2680" s="24">
        <f t="shared" si="1554"/>
        <v>0</v>
      </c>
      <c r="AE2680" s="24">
        <f>IFNA(VLOOKUP(A2680,'BUSINESS processed'!A2680:J5370,9,0))</f>
        <v>0.046</v>
      </c>
      <c r="AF2680" s="27">
        <f>IFNA(VLOOKUP(A2680,'BUSINESS processed'!A2680:J5370,10,0))</f>
        <v>0.26</v>
      </c>
      <c r="AG2680" s="26"/>
      <c r="AH2680" s="26"/>
      <c r="AI2680" s="26"/>
      <c r="AJ2680" s="26"/>
      <c r="AK2680" s="26"/>
      <c r="AL2680" s="26"/>
      <c r="AM2680" s="26"/>
      <c r="AN2680" s="26"/>
      <c r="AO2680" s="26"/>
      <c r="AP2680" s="26"/>
      <c r="AQ2680" s="26"/>
      <c r="AR2680" s="26"/>
      <c r="AS2680" s="26"/>
      <c r="AT2680" s="26"/>
      <c r="AU2680" s="26"/>
      <c r="AV2680" s="26"/>
      <c r="AW2680" s="26"/>
      <c r="AX2680" s="26"/>
      <c r="AY2680" s="26"/>
      <c r="AZ2680" s="26"/>
      <c r="BA2680" s="26"/>
      <c r="BB2680" s="26"/>
      <c r="BC2680" s="26"/>
      <c r="BD2680" s="26"/>
      <c r="BE2680" s="26"/>
      <c r="BF2680" s="26"/>
      <c r="BG2680" s="26"/>
      <c r="BH2680" s="26"/>
    </row>
    <row r="2681">
      <c r="A2681" s="18" t="str">
        <f t="shared" si="1"/>
        <v>The Americas_Venezuela-The Americas_2002</v>
      </c>
      <c r="B2681" s="19" t="s">
        <v>258</v>
      </c>
      <c r="C2681" s="20" t="s">
        <v>302</v>
      </c>
      <c r="D2681" s="21" t="s">
        <v>72</v>
      </c>
      <c r="E2681" s="22">
        <v>9.2889586976E10</v>
      </c>
      <c r="F2681" s="22">
        <f t="shared" si="2"/>
        <v>3666.652442</v>
      </c>
      <c r="G2681" s="23">
        <v>0.057</v>
      </c>
      <c r="H2681" s="23">
        <v>207.0</v>
      </c>
      <c r="I2681" s="23">
        <v>0.366</v>
      </c>
      <c r="J2681" s="24">
        <f>IFNA(VLOOKUP(A2681,'ENERGY processed'!$A$2:$H$2692,7,0),"")</f>
        <v>75502</v>
      </c>
      <c r="K2681" s="24">
        <f t="shared" si="3"/>
        <v>0.002980308145</v>
      </c>
      <c r="L2681" s="24">
        <f>IFNA(VLOOKUP(A2681,'ENERGY processed'!$A$2:$H$2692,8,0),"")</f>
        <v>201747</v>
      </c>
      <c r="M2681" s="24">
        <f t="shared" si="5"/>
        <v>0.007963606625</v>
      </c>
      <c r="N2681" s="24">
        <f>IFNA(VLOOKUP(A2681,'HUMAN RESOURCES processed'!$A$2:$M$2692,5,0))</f>
        <v>0.023</v>
      </c>
      <c r="O2681" s="24">
        <f>IFNA(VLOOKUP(A2681,'HUMAN RESOURCES processed'!$A$2:$M$2692,6,0))</f>
        <v>0.017</v>
      </c>
      <c r="P2681" s="24">
        <f>IFNA(VLOOKUP(A2681,'HUMAN RESOURCES processed'!$A$2:$M$2692,7,0))</f>
        <v>76</v>
      </c>
      <c r="Q2681" s="24">
        <f>IFNA(VLOOKUP(A2681,'HUMAN RESOURCES processed'!$A$2:$M$2692,8,0))</f>
        <v>70</v>
      </c>
      <c r="R2681" s="24">
        <f t="shared" si="6"/>
        <v>73</v>
      </c>
      <c r="S2681" s="24">
        <f>IFNA(VLOOKUP(A2681,'HUMAN RESOURCES processed'!$A$2:$M$2692,9,0))</f>
        <v>0.327</v>
      </c>
      <c r="T2681" s="24">
        <f>IFNA(VLOOKUP(A2681,'HUMAN RESOURCES processed'!$A$2:$M$2692,10,0))</f>
        <v>0.625</v>
      </c>
      <c r="U2681" s="24">
        <f>IFNA(VLOOKUP(A2681,'HUMAN RESOURCES processed'!$A$2:$M$2692,11,0))</f>
        <v>0.047</v>
      </c>
      <c r="V2681" s="24">
        <f>IFNA(VLOOKUP(A2681,'HUMAN RESOURCES processed'!$A$2:$M$2692,12,0))</f>
        <v>25333622</v>
      </c>
      <c r="W2681" s="24">
        <f>IFNA(VLOOKUP(A2681,'HUMAN RESOURCES processed'!$A$2:$M$2692,13,0))</f>
        <v>0.884</v>
      </c>
      <c r="X2681" s="24">
        <f>IFNA(VLOOKUP(A2681,'TOURISM processed'!$A$2:$F$2692,5,0))</f>
        <v>484000000</v>
      </c>
      <c r="Y2681" s="24">
        <f>IFNA(VLOOKUP(A2681,'TOURISM processed'!$A$2:$F$2692,6,0))</f>
        <v>1546000000</v>
      </c>
      <c r="Z2681" s="24">
        <f t="shared" si="7"/>
        <v>61.02562042</v>
      </c>
      <c r="AA2681" s="24">
        <f t="shared" si="1551"/>
        <v>0</v>
      </c>
      <c r="AB2681" s="24">
        <f t="shared" si="1552"/>
        <v>0</v>
      </c>
      <c r="AC2681" s="24">
        <f t="shared" si="1553"/>
        <v>0</v>
      </c>
      <c r="AD2681" s="24">
        <f t="shared" si="1554"/>
        <v>0</v>
      </c>
      <c r="AE2681" s="24">
        <f>IFNA(VLOOKUP(A2681,'BUSINESS processed'!A2681:J5371,9,0))</f>
        <v>0.049</v>
      </c>
      <c r="AF2681" s="27">
        <f>IFNA(VLOOKUP(A2681,'BUSINESS processed'!A2681:J5371,10,0))</f>
        <v>0.258</v>
      </c>
      <c r="AG2681" s="26"/>
      <c r="AH2681" s="26"/>
      <c r="AI2681" s="26"/>
      <c r="AJ2681" s="26"/>
      <c r="AK2681" s="26"/>
      <c r="AL2681" s="26"/>
      <c r="AM2681" s="26"/>
      <c r="AN2681" s="26"/>
      <c r="AO2681" s="26"/>
      <c r="AP2681" s="26"/>
      <c r="AQ2681" s="26"/>
      <c r="AR2681" s="26"/>
      <c r="AS2681" s="26"/>
      <c r="AT2681" s="26"/>
      <c r="AU2681" s="26"/>
      <c r="AV2681" s="26"/>
      <c r="AW2681" s="26"/>
      <c r="AX2681" s="26"/>
      <c r="AY2681" s="26"/>
      <c r="AZ2681" s="26"/>
      <c r="BA2681" s="26"/>
      <c r="BB2681" s="26"/>
      <c r="BC2681" s="26"/>
      <c r="BD2681" s="26"/>
      <c r="BE2681" s="26"/>
      <c r="BF2681" s="26"/>
      <c r="BG2681" s="26"/>
      <c r="BH2681" s="26"/>
    </row>
    <row r="2682">
      <c r="A2682" s="18" t="str">
        <f t="shared" si="1"/>
        <v>The Americas_Venezuela-The Americas_2003</v>
      </c>
      <c r="B2682" s="19" t="s">
        <v>258</v>
      </c>
      <c r="C2682" s="20" t="s">
        <v>302</v>
      </c>
      <c r="D2682" s="21" t="s">
        <v>74</v>
      </c>
      <c r="E2682" s="22">
        <v>8.3622191419E10</v>
      </c>
      <c r="F2682" s="22">
        <f t="shared" si="2"/>
        <v>3241.519616</v>
      </c>
      <c r="G2682" s="23">
        <v>0.059</v>
      </c>
      <c r="H2682" s="23">
        <v>190.0</v>
      </c>
      <c r="I2682" s="23">
        <v>0.252</v>
      </c>
      <c r="J2682" s="24">
        <f>IFNA(VLOOKUP(A2682,'ENERGY processed'!$A$2:$H$2692,7,0),"")</f>
        <v>69597</v>
      </c>
      <c r="K2682" s="24">
        <f t="shared" si="3"/>
        <v>0.002697848943</v>
      </c>
      <c r="L2682" s="24">
        <f>IFNA(VLOOKUP(A2682,'ENERGY processed'!$A$2:$H$2692,8,0),"")</f>
        <v>185341</v>
      </c>
      <c r="M2682" s="24">
        <f t="shared" si="5"/>
        <v>0.007184534116</v>
      </c>
      <c r="N2682" s="24">
        <f>IFNA(VLOOKUP(A2682,'HUMAN RESOURCES processed'!$A$2:$M$2692,5,0))</f>
        <v>0.023</v>
      </c>
      <c r="O2682" s="24">
        <f>IFNA(VLOOKUP(A2682,'HUMAN RESOURCES processed'!$A$2:$M$2692,6,0))</f>
        <v>0.017</v>
      </c>
      <c r="P2682" s="24">
        <f>IFNA(VLOOKUP(A2682,'HUMAN RESOURCES processed'!$A$2:$M$2692,7,0))</f>
        <v>76</v>
      </c>
      <c r="Q2682" s="24">
        <f>IFNA(VLOOKUP(A2682,'HUMAN RESOURCES processed'!$A$2:$M$2692,8,0))</f>
        <v>70</v>
      </c>
      <c r="R2682" s="24">
        <f t="shared" si="6"/>
        <v>73</v>
      </c>
      <c r="S2682" s="24">
        <f>IFNA(VLOOKUP(A2682,'HUMAN RESOURCES processed'!$A$2:$M$2692,9,0))</f>
        <v>0.322</v>
      </c>
      <c r="T2682" s="24">
        <f>IFNA(VLOOKUP(A2682,'HUMAN RESOURCES processed'!$A$2:$M$2692,10,0))</f>
        <v>0.63</v>
      </c>
      <c r="U2682" s="24">
        <f>IFNA(VLOOKUP(A2682,'HUMAN RESOURCES processed'!$A$2:$M$2692,11,0))</f>
        <v>0.048</v>
      </c>
      <c r="V2682" s="24">
        <f>IFNA(VLOOKUP(A2682,'HUMAN RESOURCES processed'!$A$2:$M$2692,12,0))</f>
        <v>25797219</v>
      </c>
      <c r="W2682" s="24">
        <f>IFNA(VLOOKUP(A2682,'HUMAN RESOURCES processed'!$A$2:$M$2692,13,0))</f>
        <v>0.885</v>
      </c>
      <c r="X2682" s="24">
        <f>IFNA(VLOOKUP(A2682,'TOURISM processed'!$A$2:$F$2692,5,0))</f>
        <v>378000000</v>
      </c>
      <c r="Y2682" s="24">
        <f>IFNA(VLOOKUP(A2682,'TOURISM processed'!$A$2:$F$2692,6,0))</f>
        <v>1311000000</v>
      </c>
      <c r="Z2682" s="24">
        <f t="shared" si="7"/>
        <v>50.81943135</v>
      </c>
      <c r="AA2682" s="24">
        <f t="shared" si="1551"/>
        <v>0</v>
      </c>
      <c r="AB2682" s="24">
        <f>IFNA(VLOOKUP(A2682,'BUSINESS processed'!A2682:J5372,6,0))</f>
        <v>141</v>
      </c>
      <c r="AC2682" s="24">
        <f t="shared" si="1553"/>
        <v>0</v>
      </c>
      <c r="AD2682" s="24">
        <f t="shared" si="1554"/>
        <v>0</v>
      </c>
      <c r="AE2682" s="24">
        <f>IFNA(VLOOKUP(A2682,'BUSINESS processed'!A2682:J5372,9,0))</f>
        <v>0.075</v>
      </c>
      <c r="AF2682" s="27">
        <f>IFNA(VLOOKUP(A2682,'BUSINESS processed'!A2682:J5372,10,0))</f>
        <v>0.272</v>
      </c>
      <c r="AG2682" s="26"/>
      <c r="AH2682" s="26"/>
      <c r="AI2682" s="26"/>
      <c r="AJ2682" s="26"/>
      <c r="AK2682" s="26"/>
      <c r="AL2682" s="26"/>
      <c r="AM2682" s="26"/>
      <c r="AN2682" s="26"/>
      <c r="AO2682" s="26"/>
      <c r="AP2682" s="26"/>
      <c r="AQ2682" s="26"/>
      <c r="AR2682" s="26"/>
      <c r="AS2682" s="26"/>
      <c r="AT2682" s="26"/>
      <c r="AU2682" s="26"/>
      <c r="AV2682" s="26"/>
      <c r="AW2682" s="26"/>
      <c r="AX2682" s="26"/>
      <c r="AY2682" s="26"/>
      <c r="AZ2682" s="26"/>
      <c r="BA2682" s="26"/>
      <c r="BB2682" s="26"/>
      <c r="BC2682" s="26"/>
      <c r="BD2682" s="26"/>
      <c r="BE2682" s="26"/>
      <c r="BF2682" s="26"/>
      <c r="BG2682" s="26"/>
      <c r="BH2682" s="26"/>
    </row>
    <row r="2683">
      <c r="A2683" s="18" t="str">
        <f t="shared" si="1"/>
        <v>The Americas_Venezuela-The Americas_2004</v>
      </c>
      <c r="B2683" s="19" t="s">
        <v>258</v>
      </c>
      <c r="C2683" s="20" t="s">
        <v>302</v>
      </c>
      <c r="D2683" s="21" t="s">
        <v>83</v>
      </c>
      <c r="E2683" s="22">
        <v>1.12E11</v>
      </c>
      <c r="F2683" s="22">
        <f t="shared" si="2"/>
        <v>4264.826536</v>
      </c>
      <c r="G2683" s="23">
        <v>0.056</v>
      </c>
      <c r="H2683" s="23">
        <v>239.0</v>
      </c>
      <c r="I2683" s="23">
        <v>0.185</v>
      </c>
      <c r="J2683" s="24">
        <f>IF(AND( C2683=C2682,D2683&gt;D2682),J2682,"")</f>
        <v>69597</v>
      </c>
      <c r="K2683" s="24">
        <f t="shared" si="3"/>
        <v>0.002650170825</v>
      </c>
      <c r="L2683" s="24">
        <f>IF(AND(C2683=C2682,C2683&gt;C2682),C2682,0)</f>
        <v>0</v>
      </c>
      <c r="M2683" s="24">
        <f t="shared" si="5"/>
        <v>0</v>
      </c>
      <c r="N2683" s="24">
        <f>IFNA(VLOOKUP(A2683,'HUMAN RESOURCES processed'!$A$2:$M$2692,5,0))</f>
        <v>0.022</v>
      </c>
      <c r="O2683" s="24">
        <f>IFNA(VLOOKUP(A2683,'HUMAN RESOURCES processed'!$A$2:$M$2692,6,0))</f>
        <v>0.016</v>
      </c>
      <c r="P2683" s="24">
        <f>IFNA(VLOOKUP(A2683,'HUMAN RESOURCES processed'!$A$2:$M$2692,7,0))</f>
        <v>76</v>
      </c>
      <c r="Q2683" s="24">
        <f>IFNA(VLOOKUP(A2683,'HUMAN RESOURCES processed'!$A$2:$M$2692,8,0))</f>
        <v>70</v>
      </c>
      <c r="R2683" s="24">
        <f t="shared" si="6"/>
        <v>73</v>
      </c>
      <c r="S2683" s="24">
        <f>IFNA(VLOOKUP(A2683,'HUMAN RESOURCES processed'!$A$2:$M$2692,9,0))</f>
        <v>0.318</v>
      </c>
      <c r="T2683" s="24">
        <f>IFNA(VLOOKUP(A2683,'HUMAN RESOURCES processed'!$A$2:$M$2692,10,0))</f>
        <v>0.633</v>
      </c>
      <c r="U2683" s="24">
        <f>IFNA(VLOOKUP(A2683,'HUMAN RESOURCES processed'!$A$2:$M$2692,11,0))</f>
        <v>0.049</v>
      </c>
      <c r="V2683" s="24">
        <f>IFNA(VLOOKUP(A2683,'HUMAN RESOURCES processed'!$A$2:$M$2692,12,0))</f>
        <v>26261326</v>
      </c>
      <c r="W2683" s="24">
        <f>IFNA(VLOOKUP(A2683,'HUMAN RESOURCES processed'!$A$2:$M$2692,13,0))</f>
        <v>0.885</v>
      </c>
      <c r="X2683" s="24">
        <f>IFNA(VLOOKUP(A2683,'TOURISM processed'!$A$2:$F$2692,5,0))</f>
        <v>554000000</v>
      </c>
      <c r="Y2683" s="24">
        <f>IFNA(VLOOKUP(A2683,'TOURISM processed'!$A$2:$F$2692,6,0))</f>
        <v>1604000000</v>
      </c>
      <c r="Z2683" s="24">
        <f t="shared" si="7"/>
        <v>61.07840861</v>
      </c>
      <c r="AA2683" s="24">
        <f t="shared" si="1551"/>
        <v>0</v>
      </c>
      <c r="AB2683" s="24">
        <f>IFNA(VLOOKUP(A2683,'BUSINESS processed'!A2683:J5373,6,0))</f>
        <v>141</v>
      </c>
      <c r="AC2683" s="24">
        <f t="shared" si="1553"/>
        <v>0</v>
      </c>
      <c r="AD2683" s="24">
        <f t="shared" si="1554"/>
        <v>0</v>
      </c>
      <c r="AE2683" s="24">
        <f>IFNA(VLOOKUP(A2683,'BUSINESS processed'!A2683:J5373,9,0))</f>
        <v>0.084</v>
      </c>
      <c r="AF2683" s="27">
        <f>IFNA(VLOOKUP(A2683,'BUSINESS processed'!A2683:J5373,10,0))</f>
        <v>0.321</v>
      </c>
      <c r="AG2683" s="26"/>
      <c r="AH2683" s="26"/>
      <c r="AI2683" s="26"/>
      <c r="AJ2683" s="26"/>
      <c r="AK2683" s="26"/>
      <c r="AL2683" s="26"/>
      <c r="AM2683" s="26"/>
      <c r="AN2683" s="26"/>
      <c r="AO2683" s="26"/>
      <c r="AP2683" s="26"/>
      <c r="AQ2683" s="26"/>
      <c r="AR2683" s="26"/>
      <c r="AS2683" s="26"/>
      <c r="AT2683" s="26"/>
      <c r="AU2683" s="26"/>
      <c r="AV2683" s="26"/>
      <c r="AW2683" s="26"/>
      <c r="AX2683" s="26"/>
      <c r="AY2683" s="26"/>
      <c r="AZ2683" s="26"/>
      <c r="BA2683" s="26"/>
      <c r="BB2683" s="26"/>
      <c r="BC2683" s="26"/>
      <c r="BD2683" s="26"/>
      <c r="BE2683" s="26"/>
      <c r="BF2683" s="26"/>
      <c r="BG2683" s="26"/>
      <c r="BH2683" s="26"/>
    </row>
    <row r="2684">
      <c r="A2684" s="18" t="str">
        <f t="shared" si="1"/>
        <v>The Americas_Venezuela-The Americas_2005</v>
      </c>
      <c r="B2684" s="19" t="s">
        <v>258</v>
      </c>
      <c r="C2684" s="20" t="s">
        <v>302</v>
      </c>
      <c r="D2684" s="21" t="s">
        <v>84</v>
      </c>
      <c r="E2684" s="22">
        <v>1.46E11</v>
      </c>
      <c r="F2684" s="22">
        <f t="shared" si="2"/>
        <v>5462.866223</v>
      </c>
      <c r="G2684" s="23">
        <v>0.054</v>
      </c>
      <c r="H2684" s="23">
        <v>296.0</v>
      </c>
      <c r="I2684" s="23">
        <v>0.168</v>
      </c>
      <c r="J2684" s="24">
        <f>IFNA(VLOOKUP(A2684,'ENERGY processed'!$A$2:$H$2692,7,0),"")</f>
        <v>66651</v>
      </c>
      <c r="K2684" s="24">
        <f t="shared" si="3"/>
        <v>0.002493873265</v>
      </c>
      <c r="L2684" s="24">
        <f>IFNA(VLOOKUP(A2684,'ENERGY processed'!$A$2:$H$2692,8,0),"")</f>
        <v>179318.5</v>
      </c>
      <c r="M2684" s="24">
        <f t="shared" si="5"/>
        <v>0.006709540937</v>
      </c>
      <c r="N2684" s="24">
        <f>IFNA(VLOOKUP(A2684,'HUMAN RESOURCES processed'!$A$2:$M$2692,5,0))</f>
        <v>0.022</v>
      </c>
      <c r="O2684" s="24">
        <f>IFNA(VLOOKUP(A2684,'HUMAN RESOURCES processed'!$A$2:$M$2692,6,0))</f>
        <v>0.016</v>
      </c>
      <c r="P2684" s="24">
        <f>IFNA(VLOOKUP(A2684,'HUMAN RESOURCES processed'!$A$2:$M$2692,7,0))</f>
        <v>76</v>
      </c>
      <c r="Q2684" s="24">
        <f>IFNA(VLOOKUP(A2684,'HUMAN RESOURCES processed'!$A$2:$M$2692,8,0))</f>
        <v>70</v>
      </c>
      <c r="R2684" s="24">
        <f t="shared" si="6"/>
        <v>73</v>
      </c>
      <c r="S2684" s="24">
        <f>IFNA(VLOOKUP(A2684,'HUMAN RESOURCES processed'!$A$2:$M$2692,9,0))</f>
        <v>0.313</v>
      </c>
      <c r="T2684" s="24">
        <f>IFNA(VLOOKUP(A2684,'HUMAN RESOURCES processed'!$A$2:$M$2692,10,0))</f>
        <v>0.637</v>
      </c>
      <c r="U2684" s="24">
        <f>IFNA(VLOOKUP(A2684,'HUMAN RESOURCES processed'!$A$2:$M$2692,11,0))</f>
        <v>0.05</v>
      </c>
      <c r="V2684" s="24">
        <f>IFNA(VLOOKUP(A2684,'HUMAN RESOURCES processed'!$A$2:$M$2692,12,0))</f>
        <v>26725897</v>
      </c>
      <c r="W2684" s="24">
        <f>IFNA(VLOOKUP(A2684,'HUMAN RESOURCES processed'!$A$2:$M$2692,13,0))</f>
        <v>0.886</v>
      </c>
      <c r="X2684" s="24">
        <f>IFNA(VLOOKUP(A2684,'TOURISM processed'!$A$2:$F$2692,5,0))</f>
        <v>722000000</v>
      </c>
      <c r="Y2684" s="24">
        <f>IFNA(VLOOKUP(A2684,'TOURISM processed'!$A$2:$F$2692,6,0))</f>
        <v>1843000000</v>
      </c>
      <c r="Z2684" s="24">
        <f t="shared" si="7"/>
        <v>68.95933184</v>
      </c>
      <c r="AA2684" s="24">
        <f>IFNA(VLOOKUP(A2684,'BUSINESS processed'!A2684:J5374,5,0))</f>
        <v>0.502</v>
      </c>
      <c r="AB2684" s="24">
        <f>IFNA(VLOOKUP(A2684,'BUSINESS processed'!A2684:J5374,6,0))</f>
        <v>141</v>
      </c>
      <c r="AC2684" s="24">
        <f t="shared" si="1553"/>
        <v>0</v>
      </c>
      <c r="AD2684" s="24">
        <f>IFNA(VLOOKUP(A2684,'BUSINESS processed'!A2684:J5374,8,0))</f>
        <v>864</v>
      </c>
      <c r="AE2684" s="24">
        <f>IFNA(VLOOKUP(A2684,'BUSINESS processed'!A2684:J5374,9,0))</f>
        <v>0.126</v>
      </c>
      <c r="AF2684" s="27">
        <f>IFNA(VLOOKUP(A2684,'BUSINESS processed'!A2684:J5374,10,0))</f>
        <v>0.468</v>
      </c>
      <c r="AG2684" s="26"/>
      <c r="AH2684" s="26"/>
      <c r="AI2684" s="26"/>
      <c r="AJ2684" s="26"/>
      <c r="AK2684" s="26"/>
      <c r="AL2684" s="26"/>
      <c r="AM2684" s="26"/>
      <c r="AN2684" s="26"/>
      <c r="AO2684" s="26"/>
      <c r="AP2684" s="26"/>
      <c r="AQ2684" s="26"/>
      <c r="AR2684" s="26"/>
      <c r="AS2684" s="26"/>
      <c r="AT2684" s="26"/>
      <c r="AU2684" s="26"/>
      <c r="AV2684" s="26"/>
      <c r="AW2684" s="26"/>
      <c r="AX2684" s="26"/>
      <c r="AY2684" s="26"/>
      <c r="AZ2684" s="26"/>
      <c r="BA2684" s="26"/>
      <c r="BB2684" s="26"/>
      <c r="BC2684" s="26"/>
      <c r="BD2684" s="26"/>
      <c r="BE2684" s="26"/>
      <c r="BF2684" s="26"/>
      <c r="BG2684" s="26"/>
      <c r="BH2684" s="26"/>
    </row>
    <row r="2685">
      <c r="A2685" s="18" t="str">
        <f t="shared" si="1"/>
        <v>The Americas_Venezuela-The Americas_2006</v>
      </c>
      <c r="B2685" s="19" t="s">
        <v>258</v>
      </c>
      <c r="C2685" s="20" t="s">
        <v>302</v>
      </c>
      <c r="D2685" s="21" t="s">
        <v>85</v>
      </c>
      <c r="E2685" s="22">
        <v>1.83E11</v>
      </c>
      <c r="F2685" s="22">
        <f t="shared" si="2"/>
        <v>6730.197277</v>
      </c>
      <c r="G2685" s="23">
        <v>0.057</v>
      </c>
      <c r="H2685" s="23">
        <v>387.0</v>
      </c>
      <c r="I2685" s="23">
        <v>0.155</v>
      </c>
      <c r="J2685" s="24">
        <f t="shared" ref="J2685:J2686" si="1555">IF(AND( C2685=C2684,D2685&gt;D2684),J2684,"")</f>
        <v>66651</v>
      </c>
      <c r="K2685" s="24">
        <f t="shared" si="3"/>
        <v>0.002451226113</v>
      </c>
      <c r="L2685" s="24">
        <f t="shared" ref="L2685:L2686" si="1556">IF(AND(C2685=C2684,C2685&gt;C2684),C2684,0)</f>
        <v>0</v>
      </c>
      <c r="M2685" s="24">
        <f t="shared" si="5"/>
        <v>0</v>
      </c>
      <c r="N2685" s="24">
        <f>IFNA(VLOOKUP(A2685,'HUMAN RESOURCES processed'!$A$2:$M$2692,5,0))</f>
        <v>0.022</v>
      </c>
      <c r="O2685" s="24">
        <f>IFNA(VLOOKUP(A2685,'HUMAN RESOURCES processed'!$A$2:$M$2692,6,0))</f>
        <v>0.015</v>
      </c>
      <c r="P2685" s="24">
        <f>IFNA(VLOOKUP(A2685,'HUMAN RESOURCES processed'!$A$2:$M$2692,7,0))</f>
        <v>76</v>
      </c>
      <c r="Q2685" s="24">
        <f>IFNA(VLOOKUP(A2685,'HUMAN RESOURCES processed'!$A$2:$M$2692,8,0))</f>
        <v>71</v>
      </c>
      <c r="R2685" s="24">
        <f t="shared" si="6"/>
        <v>73.5</v>
      </c>
      <c r="S2685" s="24">
        <f>IFNA(VLOOKUP(A2685,'HUMAN RESOURCES processed'!$A$2:$M$2692,9,0))</f>
        <v>0.309</v>
      </c>
      <c r="T2685" s="24">
        <f>IFNA(VLOOKUP(A2685,'HUMAN RESOURCES processed'!$A$2:$M$2692,10,0))</f>
        <v>0.64</v>
      </c>
      <c r="U2685" s="24">
        <f>IFNA(VLOOKUP(A2685,'HUMAN RESOURCES processed'!$A$2:$M$2692,11,0))</f>
        <v>0.051</v>
      </c>
      <c r="V2685" s="24">
        <f>IFNA(VLOOKUP(A2685,'HUMAN RESOURCES processed'!$A$2:$M$2692,12,0))</f>
        <v>27190882</v>
      </c>
      <c r="W2685" s="24">
        <f>IFNA(VLOOKUP(A2685,'HUMAN RESOURCES processed'!$A$2:$M$2692,13,0))</f>
        <v>0.886</v>
      </c>
      <c r="X2685" s="24">
        <f>IFNA(VLOOKUP(A2685,'TOURISM processed'!$A$2:$F$2692,5,0))</f>
        <v>843000000</v>
      </c>
      <c r="Y2685" s="24">
        <f>IFNA(VLOOKUP(A2685,'TOURISM processed'!$A$2:$F$2692,6,0))</f>
        <v>1807000000</v>
      </c>
      <c r="Z2685" s="24">
        <f t="shared" si="7"/>
        <v>66.45610098</v>
      </c>
      <c r="AA2685" s="24">
        <f>IFNA(VLOOKUP(A2685,'BUSINESS processed'!A2685:J5375,5,0))</f>
        <v>0.498</v>
      </c>
      <c r="AB2685" s="24">
        <f>IFNA(VLOOKUP(A2685,'BUSINESS processed'!A2685:J5375,6,0))</f>
        <v>141</v>
      </c>
      <c r="AC2685" s="24">
        <f t="shared" si="1553"/>
        <v>0</v>
      </c>
      <c r="AD2685" s="24">
        <f>IFNA(VLOOKUP(A2685,'BUSINESS processed'!A2685:J5375,8,0))</f>
        <v>864</v>
      </c>
      <c r="AE2685" s="24">
        <f>IFNA(VLOOKUP(A2685,'BUSINESS processed'!A2685:J5375,9,0))</f>
        <v>0.152</v>
      </c>
      <c r="AF2685" s="27">
        <f>IFNA(VLOOKUP(A2685,'BUSINESS processed'!A2685:J5375,10,0))</f>
        <v>0.691</v>
      </c>
      <c r="AG2685" s="26"/>
      <c r="AH2685" s="26"/>
      <c r="AI2685" s="26"/>
      <c r="AJ2685" s="26"/>
      <c r="AK2685" s="26"/>
      <c r="AL2685" s="26"/>
      <c r="AM2685" s="26"/>
      <c r="AN2685" s="26"/>
      <c r="AO2685" s="26"/>
      <c r="AP2685" s="26"/>
      <c r="AQ2685" s="26"/>
      <c r="AR2685" s="26"/>
      <c r="AS2685" s="26"/>
      <c r="AT2685" s="26"/>
      <c r="AU2685" s="26"/>
      <c r="AV2685" s="26"/>
      <c r="AW2685" s="26"/>
      <c r="AX2685" s="26"/>
      <c r="AY2685" s="26"/>
      <c r="AZ2685" s="26"/>
      <c r="BA2685" s="26"/>
      <c r="BB2685" s="26"/>
      <c r="BC2685" s="26"/>
      <c r="BD2685" s="26"/>
      <c r="BE2685" s="26"/>
      <c r="BF2685" s="26"/>
      <c r="BG2685" s="26"/>
      <c r="BH2685" s="26"/>
    </row>
    <row r="2686">
      <c r="A2686" s="18" t="str">
        <f t="shared" si="1"/>
        <v>The Americas_Venezuela-The Americas_2007</v>
      </c>
      <c r="B2686" s="19" t="s">
        <v>258</v>
      </c>
      <c r="C2686" s="20" t="s">
        <v>302</v>
      </c>
      <c r="D2686" s="21" t="s">
        <v>86</v>
      </c>
      <c r="E2686" s="22">
        <v>2.3E11</v>
      </c>
      <c r="F2686" s="22">
        <f t="shared" si="2"/>
        <v>8316.478303</v>
      </c>
      <c r="G2686" s="23">
        <v>0.06</v>
      </c>
      <c r="H2686" s="23">
        <v>497.0</v>
      </c>
      <c r="I2686" s="23">
        <v>0.171</v>
      </c>
      <c r="J2686" s="24">
        <f t="shared" si="1555"/>
        <v>66651</v>
      </c>
      <c r="K2686" s="24">
        <f t="shared" si="3"/>
        <v>0.002410006936</v>
      </c>
      <c r="L2686" s="24">
        <f t="shared" si="1556"/>
        <v>0</v>
      </c>
      <c r="M2686" s="24">
        <f t="shared" si="5"/>
        <v>0</v>
      </c>
      <c r="N2686" s="24">
        <f>IFNA(VLOOKUP(A2686,'HUMAN RESOURCES processed'!$A$2:$M$2692,5,0))</f>
        <v>0.022</v>
      </c>
      <c r="O2686" s="24">
        <f>IFNA(VLOOKUP(A2686,'HUMAN RESOURCES processed'!$A$2:$M$2692,6,0))</f>
        <v>0.015</v>
      </c>
      <c r="P2686" s="24">
        <f>IFNA(VLOOKUP(A2686,'HUMAN RESOURCES processed'!$A$2:$M$2692,7,0))</f>
        <v>77</v>
      </c>
      <c r="Q2686" s="24">
        <f>IFNA(VLOOKUP(A2686,'HUMAN RESOURCES processed'!$A$2:$M$2692,8,0))</f>
        <v>71</v>
      </c>
      <c r="R2686" s="24">
        <f t="shared" si="6"/>
        <v>74</v>
      </c>
      <c r="S2686" s="24">
        <f>IFNA(VLOOKUP(A2686,'HUMAN RESOURCES processed'!$A$2:$M$2692,9,0))</f>
        <v>0.305</v>
      </c>
      <c r="T2686" s="24">
        <f>IFNA(VLOOKUP(A2686,'HUMAN RESOURCES processed'!$A$2:$M$2692,10,0))</f>
        <v>0.643</v>
      </c>
      <c r="U2686" s="24">
        <f>IFNA(VLOOKUP(A2686,'HUMAN RESOURCES processed'!$A$2:$M$2692,11,0))</f>
        <v>0.052</v>
      </c>
      <c r="V2686" s="24">
        <f>IFNA(VLOOKUP(A2686,'HUMAN RESOURCES processed'!$A$2:$M$2692,12,0))</f>
        <v>27655937</v>
      </c>
      <c r="W2686" s="24">
        <f>IFNA(VLOOKUP(A2686,'HUMAN RESOURCES processed'!$A$2:$M$2692,13,0))</f>
        <v>0.886</v>
      </c>
      <c r="X2686" s="24">
        <f>IFNA(VLOOKUP(A2686,'TOURISM processed'!$A$2:$F$2692,5,0))</f>
        <v>972000000</v>
      </c>
      <c r="Y2686" s="24">
        <f>IFNA(VLOOKUP(A2686,'TOURISM processed'!$A$2:$F$2692,6,0))</f>
        <v>2249000000</v>
      </c>
      <c r="Z2686" s="24">
        <f t="shared" si="7"/>
        <v>81.32069436</v>
      </c>
      <c r="AA2686" s="24">
        <f>IFNA(VLOOKUP(A2686,'BUSINESS processed'!A2686:J5376,5,0))</f>
        <v>0.536</v>
      </c>
      <c r="AB2686" s="24">
        <f>IFNA(VLOOKUP(A2686,'BUSINESS processed'!A2686:J5376,6,0))</f>
        <v>141</v>
      </c>
      <c r="AC2686" s="24">
        <f t="shared" si="1553"/>
        <v>0</v>
      </c>
      <c r="AD2686" s="24">
        <f>IFNA(VLOOKUP(A2686,'BUSINESS processed'!A2686:J5376,8,0))</f>
        <v>864</v>
      </c>
      <c r="AE2686" s="24">
        <f>IFNA(VLOOKUP(A2686,'BUSINESS processed'!A2686:J5376,9,0))</f>
        <v>0.208</v>
      </c>
      <c r="AF2686" s="27">
        <f>IFNA(VLOOKUP(A2686,'BUSINESS processed'!A2686:J5376,10,0))</f>
        <v>0.861</v>
      </c>
      <c r="AG2686" s="26"/>
      <c r="AH2686" s="26"/>
      <c r="AI2686" s="26"/>
      <c r="AJ2686" s="26"/>
      <c r="AK2686" s="26"/>
      <c r="AL2686" s="26"/>
      <c r="AM2686" s="26"/>
      <c r="AN2686" s="26"/>
      <c r="AO2686" s="26"/>
      <c r="AP2686" s="26"/>
      <c r="AQ2686" s="26"/>
      <c r="AR2686" s="26"/>
      <c r="AS2686" s="26"/>
      <c r="AT2686" s="26"/>
      <c r="AU2686" s="26"/>
      <c r="AV2686" s="26"/>
      <c r="AW2686" s="26"/>
      <c r="AX2686" s="26"/>
      <c r="AY2686" s="26"/>
      <c r="AZ2686" s="26"/>
      <c r="BA2686" s="26"/>
      <c r="BB2686" s="26"/>
      <c r="BC2686" s="26"/>
      <c r="BD2686" s="26"/>
      <c r="BE2686" s="26"/>
      <c r="BF2686" s="26"/>
      <c r="BG2686" s="26"/>
      <c r="BH2686" s="26"/>
    </row>
    <row r="2687">
      <c r="A2687" s="18" t="str">
        <f t="shared" si="1"/>
        <v>The Americas_Venezuela-The Americas_2008</v>
      </c>
      <c r="B2687" s="19" t="s">
        <v>258</v>
      </c>
      <c r="C2687" s="20" t="s">
        <v>302</v>
      </c>
      <c r="D2687" s="21" t="s">
        <v>87</v>
      </c>
      <c r="E2687" s="22">
        <v>3.16E11</v>
      </c>
      <c r="F2687" s="22">
        <f t="shared" si="2"/>
        <v>11237.42866</v>
      </c>
      <c r="G2687" s="23">
        <v>0.056</v>
      </c>
      <c r="H2687" s="23">
        <v>633.0</v>
      </c>
      <c r="I2687" s="23">
        <v>0.224</v>
      </c>
      <c r="J2687" s="24">
        <f>IFNA(VLOOKUP(A2687,'ENERGY processed'!$A$2:$H$2692,7,0),"")</f>
        <v>57156</v>
      </c>
      <c r="K2687" s="24">
        <f t="shared" si="3"/>
        <v>0.002032552128</v>
      </c>
      <c r="L2687" s="24">
        <f>IFNA(VLOOKUP(A2687,'ENERGY processed'!$A$2:$H$2692,8,0),"")</f>
        <v>170396.5</v>
      </c>
      <c r="M2687" s="24">
        <f t="shared" si="5"/>
        <v>0.006059552255</v>
      </c>
      <c r="N2687" s="24">
        <f>IFNA(VLOOKUP(A2687,'HUMAN RESOURCES processed'!$A$2:$M$2692,5,0))</f>
        <v>0.021</v>
      </c>
      <c r="O2687" s="24">
        <f>IFNA(VLOOKUP(A2687,'HUMAN RESOURCES processed'!$A$2:$M$2692,6,0))</f>
        <v>0.014</v>
      </c>
      <c r="P2687" s="24">
        <f>IFNA(VLOOKUP(A2687,'HUMAN RESOURCES processed'!$A$2:$M$2692,7,0))</f>
        <v>77</v>
      </c>
      <c r="Q2687" s="24">
        <f>IFNA(VLOOKUP(A2687,'HUMAN RESOURCES processed'!$A$2:$M$2692,8,0))</f>
        <v>71</v>
      </c>
      <c r="R2687" s="24">
        <f t="shared" si="6"/>
        <v>74</v>
      </c>
      <c r="S2687" s="24">
        <f>IFNA(VLOOKUP(A2687,'HUMAN RESOURCES processed'!$A$2:$M$2692,9,0))</f>
        <v>0.302</v>
      </c>
      <c r="T2687" s="24">
        <f>IFNA(VLOOKUP(A2687,'HUMAN RESOURCES processed'!$A$2:$M$2692,10,0))</f>
        <v>0.645</v>
      </c>
      <c r="U2687" s="24">
        <f>IFNA(VLOOKUP(A2687,'HUMAN RESOURCES processed'!$A$2:$M$2692,11,0))</f>
        <v>0.053</v>
      </c>
      <c r="V2687" s="24">
        <f>IFNA(VLOOKUP(A2687,'HUMAN RESOURCES processed'!$A$2:$M$2692,12,0))</f>
        <v>28120312</v>
      </c>
      <c r="W2687" s="24">
        <f>IFNA(VLOOKUP(A2687,'HUMAN RESOURCES processed'!$A$2:$M$2692,13,0))</f>
        <v>0.887</v>
      </c>
      <c r="X2687" s="24">
        <f>IFNA(VLOOKUP(A2687,'TOURISM processed'!$A$2:$F$2692,5,0))</f>
        <v>1097000000</v>
      </c>
      <c r="Y2687" s="24">
        <f>IFNA(VLOOKUP(A2687,'TOURISM processed'!$A$2:$F$2692,6,0))</f>
        <v>2594000000</v>
      </c>
      <c r="Z2687" s="24">
        <f t="shared" si="7"/>
        <v>92.24648717</v>
      </c>
      <c r="AA2687" s="24">
        <f>IFNA(VLOOKUP(A2687,'BUSINESS processed'!A2687:J5377,5,0))</f>
        <v>0.556</v>
      </c>
      <c r="AB2687" s="24">
        <f>IFNA(VLOOKUP(A2687,'BUSINESS processed'!A2687:J5377,6,0))</f>
        <v>141</v>
      </c>
      <c r="AC2687" s="24">
        <f t="shared" si="1553"/>
        <v>0</v>
      </c>
      <c r="AD2687" s="24">
        <f>IFNA(VLOOKUP(A2687,'BUSINESS processed'!A2687:J5377,8,0))</f>
        <v>864</v>
      </c>
      <c r="AE2687" s="24">
        <f>IFNA(VLOOKUP(A2687,'BUSINESS processed'!A2687:J5377,9,0))</f>
        <v>0.259</v>
      </c>
      <c r="AF2687" s="27">
        <f>IFNA(VLOOKUP(A2687,'BUSINESS processed'!A2687:J5377,10,0))</f>
        <v>0.975</v>
      </c>
      <c r="AG2687" s="26"/>
      <c r="AH2687" s="26"/>
      <c r="AI2687" s="26"/>
      <c r="AJ2687" s="26"/>
      <c r="AK2687" s="26"/>
      <c r="AL2687" s="26"/>
      <c r="AM2687" s="26"/>
      <c r="AN2687" s="26"/>
      <c r="AO2687" s="26"/>
      <c r="AP2687" s="26"/>
      <c r="AQ2687" s="26"/>
      <c r="AR2687" s="26"/>
      <c r="AS2687" s="26"/>
      <c r="AT2687" s="26"/>
      <c r="AU2687" s="26"/>
      <c r="AV2687" s="26"/>
      <c r="AW2687" s="26"/>
      <c r="AX2687" s="26"/>
      <c r="AY2687" s="26"/>
      <c r="AZ2687" s="26"/>
      <c r="BA2687" s="26"/>
      <c r="BB2687" s="26"/>
      <c r="BC2687" s="26"/>
      <c r="BD2687" s="26"/>
      <c r="BE2687" s="26"/>
      <c r="BF2687" s="26"/>
      <c r="BG2687" s="26"/>
      <c r="BH2687" s="26"/>
    </row>
    <row r="2688">
      <c r="A2688" s="18" t="str">
        <f t="shared" si="1"/>
        <v>The Americas_Venezuela-The Americas_2009</v>
      </c>
      <c r="B2688" s="19" t="s">
        <v>258</v>
      </c>
      <c r="C2688" s="20" t="s">
        <v>302</v>
      </c>
      <c r="D2688" s="21" t="s">
        <v>88</v>
      </c>
      <c r="E2688" s="22">
        <v>3.29E11</v>
      </c>
      <c r="F2688" s="22">
        <f t="shared" si="2"/>
        <v>11510.32221</v>
      </c>
      <c r="G2688" s="23">
        <v>0.058</v>
      </c>
      <c r="H2688" s="23">
        <v>665.0</v>
      </c>
      <c r="I2688" s="23">
        <v>0.199</v>
      </c>
      <c r="J2688" s="24">
        <f>IFNA(VLOOKUP(A2688,'ENERGY processed'!$A$2:$H$2692,7,0),"")</f>
        <v>62934</v>
      </c>
      <c r="K2688" s="24">
        <f t="shared" si="3"/>
        <v>0.00220179519</v>
      </c>
      <c r="L2688" s="24">
        <f>IFNA(VLOOKUP(A2688,'ENERGY processed'!$A$2:$H$2692,8,0),"")</f>
        <v>175785</v>
      </c>
      <c r="M2688" s="24">
        <f t="shared" si="5"/>
        <v>0.00614997565</v>
      </c>
      <c r="N2688" s="24">
        <f>IFNA(VLOOKUP(A2688,'HUMAN RESOURCES processed'!$A$2:$M$2692,5,0))</f>
        <v>0.021</v>
      </c>
      <c r="O2688" s="24">
        <f>IFNA(VLOOKUP(A2688,'HUMAN RESOURCES processed'!$A$2:$M$2692,6,0))</f>
        <v>0.014</v>
      </c>
      <c r="P2688" s="24">
        <f>IFNA(VLOOKUP(A2688,'HUMAN RESOURCES processed'!$A$2:$M$2692,7,0))</f>
        <v>77</v>
      </c>
      <c r="Q2688" s="24">
        <f>IFNA(VLOOKUP(A2688,'HUMAN RESOURCES processed'!$A$2:$M$2692,8,0))</f>
        <v>71</v>
      </c>
      <c r="R2688" s="24">
        <f t="shared" si="6"/>
        <v>74</v>
      </c>
      <c r="S2688" s="24">
        <f>IFNA(VLOOKUP(A2688,'HUMAN RESOURCES processed'!$A$2:$M$2692,9,0))</f>
        <v>0.298</v>
      </c>
      <c r="T2688" s="24">
        <f>IFNA(VLOOKUP(A2688,'HUMAN RESOURCES processed'!$A$2:$M$2692,10,0))</f>
        <v>0.647</v>
      </c>
      <c r="U2688" s="24">
        <f>IFNA(VLOOKUP(A2688,'HUMAN RESOURCES processed'!$A$2:$M$2692,11,0))</f>
        <v>0.055</v>
      </c>
      <c r="V2688" s="24">
        <f>IFNA(VLOOKUP(A2688,'HUMAN RESOURCES processed'!$A$2:$M$2692,12,0))</f>
        <v>28583040</v>
      </c>
      <c r="W2688" s="24">
        <f>IFNA(VLOOKUP(A2688,'HUMAN RESOURCES processed'!$A$2:$M$2692,13,0))</f>
        <v>0.887</v>
      </c>
      <c r="X2688" s="24">
        <f>IFNA(VLOOKUP(A2688,'TOURISM processed'!$A$2:$F$2692,5,0))</f>
        <v>1055000000</v>
      </c>
      <c r="Y2688" s="24">
        <f>IFNA(VLOOKUP(A2688,'TOURISM processed'!$A$2:$F$2692,6,0))</f>
        <v>2275000000</v>
      </c>
      <c r="Z2688" s="24">
        <f t="shared" si="7"/>
        <v>79.59265355</v>
      </c>
      <c r="AA2688" s="24">
        <f>IFNA(VLOOKUP(A2688,'BUSINESS processed'!A2688:J5378,5,0))</f>
        <v>0.604</v>
      </c>
      <c r="AB2688" s="24">
        <f>IFNA(VLOOKUP(A2688,'BUSINESS processed'!A2688:J5378,6,0))</f>
        <v>141</v>
      </c>
      <c r="AC2688" s="24">
        <f t="shared" si="1553"/>
        <v>0</v>
      </c>
      <c r="AD2688" s="24">
        <f>IFNA(VLOOKUP(A2688,'BUSINESS processed'!A2688:J5378,8,0))</f>
        <v>864</v>
      </c>
      <c r="AE2688" s="24">
        <f>IFNA(VLOOKUP(A2688,'BUSINESS processed'!A2688:J5378,9,0))</f>
        <v>0.327</v>
      </c>
      <c r="AF2688" s="27">
        <f>IFNA(VLOOKUP(A2688,'BUSINESS processed'!A2688:J5378,10,0))</f>
        <v>0.984</v>
      </c>
      <c r="AG2688" s="26"/>
      <c r="AH2688" s="26"/>
      <c r="AI2688" s="26"/>
      <c r="AJ2688" s="26"/>
      <c r="AK2688" s="26"/>
      <c r="AL2688" s="26"/>
      <c r="AM2688" s="26"/>
      <c r="AN2688" s="26"/>
      <c r="AO2688" s="26"/>
      <c r="AP2688" s="26"/>
      <c r="AQ2688" s="26"/>
      <c r="AR2688" s="26"/>
      <c r="AS2688" s="26"/>
      <c r="AT2688" s="26"/>
      <c r="AU2688" s="26"/>
      <c r="AV2688" s="26"/>
      <c r="AW2688" s="26"/>
      <c r="AX2688" s="26"/>
      <c r="AY2688" s="26"/>
      <c r="AZ2688" s="26"/>
      <c r="BA2688" s="26"/>
      <c r="BB2688" s="26"/>
      <c r="BC2688" s="26"/>
      <c r="BD2688" s="26"/>
      <c r="BE2688" s="26"/>
      <c r="BF2688" s="26"/>
      <c r="BG2688" s="26"/>
      <c r="BH2688" s="26"/>
    </row>
    <row r="2689">
      <c r="A2689" s="18" t="str">
        <f t="shared" si="1"/>
        <v>The Americas_Venezuela-The Americas_2010</v>
      </c>
      <c r="B2689" s="19" t="s">
        <v>258</v>
      </c>
      <c r="C2689" s="20" t="s">
        <v>302</v>
      </c>
      <c r="D2689" s="21" t="s">
        <v>89</v>
      </c>
      <c r="E2689" s="22">
        <v>3.94E11</v>
      </c>
      <c r="F2689" s="22">
        <f t="shared" si="2"/>
        <v>13565.95947</v>
      </c>
      <c r="G2689" s="23">
        <v>0.047</v>
      </c>
      <c r="H2689" s="23">
        <v>639.0</v>
      </c>
      <c r="I2689" s="23">
        <v>0.183</v>
      </c>
      <c r="J2689" s="24">
        <f>IFNA(VLOOKUP(A2689,'ENERGY processed'!$A$2:$H$2692,7,0),"")</f>
        <v>57515</v>
      </c>
      <c r="K2689" s="24">
        <f t="shared" si="3"/>
        <v>0.0019803202</v>
      </c>
      <c r="L2689" s="24">
        <f>IFNA(VLOOKUP(A2689,'ENERGY processed'!$A$2:$H$2692,8,0),"")</f>
        <v>193262</v>
      </c>
      <c r="M2689" s="24">
        <f t="shared" si="5"/>
        <v>0.006654275276</v>
      </c>
      <c r="N2689" s="24">
        <f>IFNA(VLOOKUP(A2689,'HUMAN RESOURCES processed'!$A$2:$M$2692,5,0))</f>
        <v>0.021</v>
      </c>
      <c r="O2689" s="24">
        <f>IFNA(VLOOKUP(A2689,'HUMAN RESOURCES processed'!$A$2:$M$2692,6,0))</f>
        <v>0.014</v>
      </c>
      <c r="P2689" s="24">
        <f>IFNA(VLOOKUP(A2689,'HUMAN RESOURCES processed'!$A$2:$M$2692,7,0))</f>
        <v>77</v>
      </c>
      <c r="Q2689" s="24">
        <f>IFNA(VLOOKUP(A2689,'HUMAN RESOURCES processed'!$A$2:$M$2692,8,0))</f>
        <v>71</v>
      </c>
      <c r="R2689" s="24">
        <f t="shared" si="6"/>
        <v>74</v>
      </c>
      <c r="S2689" s="24">
        <f>IFNA(VLOOKUP(A2689,'HUMAN RESOURCES processed'!$A$2:$M$2692,9,0))</f>
        <v>0.295</v>
      </c>
      <c r="T2689" s="24">
        <f>IFNA(VLOOKUP(A2689,'HUMAN RESOURCES processed'!$A$2:$M$2692,10,0))</f>
        <v>0.649</v>
      </c>
      <c r="U2689" s="24">
        <f>IFNA(VLOOKUP(A2689,'HUMAN RESOURCES processed'!$A$2:$M$2692,11,0))</f>
        <v>0.056</v>
      </c>
      <c r="V2689" s="24">
        <f>IFNA(VLOOKUP(A2689,'HUMAN RESOURCES processed'!$A$2:$M$2692,12,0))</f>
        <v>29043283</v>
      </c>
      <c r="W2689" s="24">
        <f>IFNA(VLOOKUP(A2689,'HUMAN RESOURCES processed'!$A$2:$M$2692,13,0))</f>
        <v>0.888</v>
      </c>
      <c r="X2689" s="24">
        <f>IFNA(VLOOKUP(A2689,'TOURISM processed'!$A$2:$F$2692,5,0))</f>
        <v>794000000</v>
      </c>
      <c r="Y2689" s="24">
        <f>IFNA(VLOOKUP(A2689,'TOURISM processed'!$A$2:$F$2692,6,0))</f>
        <v>2238000000</v>
      </c>
      <c r="Z2689" s="24">
        <f t="shared" si="7"/>
        <v>77.05740429</v>
      </c>
      <c r="AA2689" s="24">
        <f>IFNA(VLOOKUP(A2689,'BUSINESS processed'!A2689:J5379,5,0))</f>
        <v>0.519</v>
      </c>
      <c r="AB2689" s="24">
        <f>IFNA(VLOOKUP(A2689,'BUSINESS processed'!A2689:J5379,6,0))</f>
        <v>141</v>
      </c>
      <c r="AC2689" s="24">
        <f t="shared" si="1553"/>
        <v>0</v>
      </c>
      <c r="AD2689" s="24">
        <f>IFNA(VLOOKUP(A2689,'BUSINESS processed'!A2689:J5379,8,0))</f>
        <v>864</v>
      </c>
      <c r="AE2689" s="24">
        <f>IFNA(VLOOKUP(A2689,'BUSINESS processed'!A2689:J5379,9,0))</f>
        <v>0.374</v>
      </c>
      <c r="AF2689" s="27">
        <f>IFNA(VLOOKUP(A2689,'BUSINESS processed'!A2689:J5379,10,0))</f>
        <v>0.96</v>
      </c>
      <c r="AG2689" s="26"/>
      <c r="AH2689" s="26"/>
      <c r="AI2689" s="26"/>
      <c r="AJ2689" s="26"/>
      <c r="AK2689" s="26"/>
      <c r="AL2689" s="26"/>
      <c r="AM2689" s="26"/>
      <c r="AN2689" s="26"/>
      <c r="AO2689" s="26"/>
      <c r="AP2689" s="26"/>
      <c r="AQ2689" s="26"/>
      <c r="AR2689" s="26"/>
      <c r="AS2689" s="26"/>
      <c r="AT2689" s="26"/>
      <c r="AU2689" s="26"/>
      <c r="AV2689" s="26"/>
      <c r="AW2689" s="26"/>
      <c r="AX2689" s="26"/>
      <c r="AY2689" s="26"/>
      <c r="AZ2689" s="26"/>
      <c r="BA2689" s="26"/>
      <c r="BB2689" s="26"/>
      <c r="BC2689" s="26"/>
      <c r="BD2689" s="26"/>
      <c r="BE2689" s="26"/>
      <c r="BF2689" s="26"/>
      <c r="BG2689" s="26"/>
      <c r="BH2689" s="26"/>
    </row>
    <row r="2690">
      <c r="A2690" s="18" t="str">
        <f t="shared" si="1"/>
        <v>The Americas_Venezuela-The Americas_2011</v>
      </c>
      <c r="B2690" s="19" t="s">
        <v>258</v>
      </c>
      <c r="C2690" s="20" t="s">
        <v>302</v>
      </c>
      <c r="D2690" s="21" t="s">
        <v>90</v>
      </c>
      <c r="E2690" s="22">
        <v>3.16E11</v>
      </c>
      <c r="F2690" s="22">
        <f t="shared" si="2"/>
        <v>10711.63747</v>
      </c>
      <c r="G2690" s="23">
        <v>0.045</v>
      </c>
      <c r="H2690" s="23">
        <v>487.0</v>
      </c>
      <c r="I2690" s="23">
        <v>0.172</v>
      </c>
      <c r="J2690" s="24">
        <f>IFNA(VLOOKUP(A2690,'ENERGY processed'!$A$2:$H$2692,7,0),"")</f>
        <v>66558</v>
      </c>
      <c r="K2690" s="24">
        <f t="shared" si="3"/>
        <v>0.00225615559</v>
      </c>
      <c r="L2690" s="24">
        <f>IFNA(VLOOKUP(A2690,'ENERGY processed'!$A$2:$H$2692,8,0),"")</f>
        <v>181630</v>
      </c>
      <c r="M2690" s="24">
        <f t="shared" si="5"/>
        <v>0.006156818711</v>
      </c>
      <c r="N2690" s="24">
        <f>IFNA(VLOOKUP(A2690,'HUMAN RESOURCES processed'!$A$2:$M$2692,5,0))</f>
        <v>0.02</v>
      </c>
      <c r="O2690" s="24">
        <f>IFNA(VLOOKUP(A2690,'HUMAN RESOURCES processed'!$A$2:$M$2692,6,0))</f>
        <v>0.014</v>
      </c>
      <c r="P2690" s="24">
        <f>IFNA(VLOOKUP(A2690,'HUMAN RESOURCES processed'!$A$2:$M$2692,7,0))</f>
        <v>77</v>
      </c>
      <c r="Q2690" s="24">
        <f>IFNA(VLOOKUP(A2690,'HUMAN RESOURCES processed'!$A$2:$M$2692,8,0))</f>
        <v>71</v>
      </c>
      <c r="R2690" s="24">
        <f t="shared" si="6"/>
        <v>74</v>
      </c>
      <c r="S2690" s="24">
        <f>IFNA(VLOOKUP(A2690,'HUMAN RESOURCES processed'!$A$2:$M$2692,9,0))</f>
        <v>0.291</v>
      </c>
      <c r="T2690" s="24">
        <f>IFNA(VLOOKUP(A2690,'HUMAN RESOURCES processed'!$A$2:$M$2692,10,0))</f>
        <v>0.651</v>
      </c>
      <c r="U2690" s="24">
        <f>IFNA(VLOOKUP(A2690,'HUMAN RESOURCES processed'!$A$2:$M$2692,11,0))</f>
        <v>0.058</v>
      </c>
      <c r="V2690" s="24">
        <f>IFNA(VLOOKUP(A2690,'HUMAN RESOURCES processed'!$A$2:$M$2692,12,0))</f>
        <v>29500625</v>
      </c>
      <c r="W2690" s="24">
        <f>IFNA(VLOOKUP(A2690,'HUMAN RESOURCES processed'!$A$2:$M$2692,13,0))</f>
        <v>0.888</v>
      </c>
      <c r="X2690" s="24">
        <f>IFNA(VLOOKUP(A2690,'TOURISM processed'!$A$2:$F$2692,5,0))</f>
        <v>805000000</v>
      </c>
      <c r="Y2690" s="24">
        <f>IFNA(VLOOKUP(A2690,'TOURISM processed'!$A$2:$F$2692,6,0))</f>
        <v>2922000000</v>
      </c>
      <c r="Z2690" s="24">
        <f t="shared" si="7"/>
        <v>99.04874897</v>
      </c>
      <c r="AA2690" s="24">
        <f>IFNA(VLOOKUP(A2690,'BUSINESS processed'!A2690:J5380,5,0))</f>
        <v>0.628</v>
      </c>
      <c r="AB2690" s="24">
        <f>IFNA(VLOOKUP(A2690,'BUSINESS processed'!A2690:J5380,6,0))</f>
        <v>141</v>
      </c>
      <c r="AC2690" s="24">
        <f t="shared" si="1553"/>
        <v>0</v>
      </c>
      <c r="AD2690" s="24">
        <f>IFNA(VLOOKUP(A2690,'BUSINESS processed'!A2690:J5380,8,0))</f>
        <v>864</v>
      </c>
      <c r="AE2690" s="24">
        <f>IFNA(VLOOKUP(A2690,'BUSINESS processed'!A2690:J5380,9,0))</f>
        <v>0.402</v>
      </c>
      <c r="AF2690" s="27">
        <f>IFNA(VLOOKUP(A2690,'BUSINESS processed'!A2690:J5380,10,0))</f>
        <v>0.976</v>
      </c>
      <c r="AG2690" s="26"/>
      <c r="AH2690" s="26"/>
      <c r="AI2690" s="26"/>
      <c r="AJ2690" s="26"/>
      <c r="AK2690" s="26"/>
      <c r="AL2690" s="26"/>
      <c r="AM2690" s="26"/>
      <c r="AN2690" s="26"/>
      <c r="AO2690" s="26"/>
      <c r="AP2690" s="26"/>
      <c r="AQ2690" s="26"/>
      <c r="AR2690" s="26"/>
      <c r="AS2690" s="26"/>
      <c r="AT2690" s="26"/>
      <c r="AU2690" s="26"/>
      <c r="AV2690" s="26"/>
      <c r="AW2690" s="26"/>
      <c r="AX2690" s="26"/>
      <c r="AY2690" s="26"/>
      <c r="AZ2690" s="26"/>
      <c r="BA2690" s="26"/>
      <c r="BB2690" s="26"/>
      <c r="BC2690" s="26"/>
      <c r="BD2690" s="26"/>
      <c r="BE2690" s="26"/>
      <c r="BF2690" s="26"/>
      <c r="BG2690" s="26"/>
      <c r="BH2690" s="26"/>
    </row>
    <row r="2691">
      <c r="A2691" s="18" t="str">
        <f t="shared" si="1"/>
        <v>The Americas_Venezuela-The Americas_2012</v>
      </c>
      <c r="B2691" s="19" t="s">
        <v>258</v>
      </c>
      <c r="C2691" s="20" t="s">
        <v>302</v>
      </c>
      <c r="D2691" s="21" t="s">
        <v>91</v>
      </c>
      <c r="E2691" s="22">
        <v>3.81E11</v>
      </c>
      <c r="F2691" s="22">
        <f t="shared" si="2"/>
        <v>12719.17118</v>
      </c>
      <c r="G2691" s="23">
        <v>0.046</v>
      </c>
      <c r="H2691" s="23">
        <v>593.0</v>
      </c>
      <c r="I2691" s="23">
        <v>0.164</v>
      </c>
      <c r="J2691" s="24">
        <f>IFNA(VLOOKUP(A2691,'ENERGY processed'!$A$2:$H$2692,7,0),"")</f>
        <v>54652.5</v>
      </c>
      <c r="K2691" s="24">
        <f t="shared" si="3"/>
        <v>0.001824500008</v>
      </c>
      <c r="L2691" s="24">
        <f>IFNA(VLOOKUP(A2691,'ENERGY processed'!$A$2:$H$2692,8,0),"")</f>
        <v>172259</v>
      </c>
      <c r="M2691" s="24">
        <f t="shared" si="5"/>
        <v>0.005750634406</v>
      </c>
      <c r="N2691" s="24">
        <f>IFNA(VLOOKUP(A2691,'HUMAN RESOURCES processed'!$A$2:$M$2692,5,0))</f>
        <v>0.02</v>
      </c>
      <c r="O2691" s="24">
        <f>IFNA(VLOOKUP(A2691,'HUMAN RESOURCES processed'!$A$2:$M$2692,6,0))</f>
        <v>0.013</v>
      </c>
      <c r="P2691" s="24">
        <f>IFNA(VLOOKUP(A2691,'HUMAN RESOURCES processed'!$A$2:$M$2692,7,0))</f>
        <v>78</v>
      </c>
      <c r="Q2691" s="24">
        <f>IFNA(VLOOKUP(A2691,'HUMAN RESOURCES processed'!$A$2:$M$2692,8,0))</f>
        <v>72</v>
      </c>
      <c r="R2691" s="24">
        <f t="shared" si="6"/>
        <v>75</v>
      </c>
      <c r="S2691" s="24">
        <f>IFNA(VLOOKUP(A2691,'HUMAN RESOURCES processed'!$A$2:$M$2692,9,0))</f>
        <v>0.288</v>
      </c>
      <c r="T2691" s="24">
        <f>IFNA(VLOOKUP(A2691,'HUMAN RESOURCES processed'!$A$2:$M$2692,10,0))</f>
        <v>0.652</v>
      </c>
      <c r="U2691" s="24">
        <f>IFNA(VLOOKUP(A2691,'HUMAN RESOURCES processed'!$A$2:$M$2692,11,0))</f>
        <v>0.06</v>
      </c>
      <c r="V2691" s="24">
        <f>IFNA(VLOOKUP(A2691,'HUMAN RESOURCES processed'!$A$2:$M$2692,12,0))</f>
        <v>29954782</v>
      </c>
      <c r="W2691" s="24">
        <f>IFNA(VLOOKUP(A2691,'HUMAN RESOURCES processed'!$A$2:$M$2692,13,0))</f>
        <v>0.889</v>
      </c>
      <c r="X2691" s="24">
        <f>IFNA(VLOOKUP(A2691,'TOURISM processed'!$A$2:$F$2692,5,0))</f>
        <v>904000000</v>
      </c>
      <c r="Y2691" s="24">
        <f>IFNA(VLOOKUP(A2691,'TOURISM processed'!$A$2:$F$2692,6,0))</f>
        <v>3202000000</v>
      </c>
      <c r="Z2691" s="24">
        <f t="shared" si="7"/>
        <v>106.8944518</v>
      </c>
      <c r="AA2691" s="24">
        <f>IFNA(VLOOKUP(A2691,'BUSINESS processed'!A2691:J5381,5,0))</f>
        <v>0.619</v>
      </c>
      <c r="AB2691" s="24">
        <f>IFNA(VLOOKUP(A2691,'BUSINESS processed'!A2691:J5381,6,0))</f>
        <v>144</v>
      </c>
      <c r="AC2691" s="24">
        <f>IFNA(VLOOKUP(A2691,'BUSINESS processed'!A2691:J5381,7,0))</f>
        <v>180</v>
      </c>
      <c r="AD2691" s="24">
        <f>IFNA(VLOOKUP(A2691,'BUSINESS processed'!A2691:J5381,8,0))</f>
        <v>792</v>
      </c>
      <c r="AE2691" s="24">
        <f>IFNA(VLOOKUP(A2691,'BUSINESS processed'!A2691:J5381,9,0))</f>
        <v>0.491</v>
      </c>
      <c r="AF2691" s="27">
        <f>IFNA(VLOOKUP(A2691,'BUSINESS processed'!A2691:J5381,10,0))</f>
        <v>1.021</v>
      </c>
      <c r="AG2691" s="26"/>
      <c r="AH2691" s="26"/>
      <c r="AI2691" s="26"/>
      <c r="AJ2691" s="26"/>
      <c r="AK2691" s="26"/>
      <c r="AL2691" s="26"/>
      <c r="AM2691" s="26"/>
      <c r="AN2691" s="26"/>
      <c r="AO2691" s="26"/>
      <c r="AP2691" s="26"/>
      <c r="AQ2691" s="26"/>
      <c r="AR2691" s="26"/>
      <c r="AS2691" s="26"/>
      <c r="AT2691" s="26"/>
      <c r="AU2691" s="26"/>
      <c r="AV2691" s="26"/>
      <c r="AW2691" s="26"/>
      <c r="AX2691" s="26"/>
      <c r="AY2691" s="26"/>
      <c r="AZ2691" s="26"/>
      <c r="BA2691" s="26"/>
      <c r="BB2691" s="26"/>
      <c r="BC2691" s="26"/>
      <c r="BD2691" s="26"/>
      <c r="BE2691" s="26"/>
      <c r="BF2691" s="26"/>
      <c r="BG2691" s="26"/>
      <c r="BH2691" s="26"/>
    </row>
  </sheetData>
  <autoFilter ref="$A$1:$BH$2691"/>
  <customSheetViews>
    <customSheetView guid="{CCA0F5B9-D315-4BE9-BFAA-48AE1D7A1A21}" filter="1" showAutoFilter="1">
      <autoFilter ref="$C$1:$C$2691"/>
    </customSheetView>
  </customSheetViews>
  <mergeCells count="1">
    <mergeCell ref="AH4:AO4"/>
  </mergeCells>
  <conditionalFormatting sqref="A1:A2691">
    <cfRule type="expression" dxfId="0" priority="1">
      <formula>countif(A:A,A1)&gt;1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0" t="s">
        <v>3</v>
      </c>
      <c r="B1" s="41" t="s">
        <v>13</v>
      </c>
      <c r="C1" s="41" t="s">
        <v>15</v>
      </c>
      <c r="D1" s="41" t="s">
        <v>17</v>
      </c>
      <c r="E1" s="40" t="s">
        <v>5</v>
      </c>
      <c r="F1" s="41" t="s">
        <v>62</v>
      </c>
      <c r="G1" s="41" t="s">
        <v>4</v>
      </c>
    </row>
    <row r="2">
      <c r="A2" s="42"/>
      <c r="B2" s="43"/>
      <c r="C2" s="43"/>
      <c r="D2" s="43"/>
      <c r="E2" s="42" t="s">
        <v>145</v>
      </c>
      <c r="F2" s="44" t="s">
        <v>70</v>
      </c>
      <c r="G2" s="41" t="s">
        <v>144</v>
      </c>
    </row>
    <row r="3">
      <c r="A3" s="45">
        <v>2.461666315E9</v>
      </c>
      <c r="B3" s="43"/>
      <c r="C3" s="43"/>
      <c r="D3" s="43"/>
      <c r="E3" s="42" t="s">
        <v>145</v>
      </c>
      <c r="F3" s="44" t="s">
        <v>71</v>
      </c>
      <c r="G3" s="41" t="s">
        <v>144</v>
      </c>
    </row>
    <row r="4">
      <c r="A4" s="45">
        <v>4.128818043E9</v>
      </c>
      <c r="B4" s="46">
        <v>0.089</v>
      </c>
      <c r="C4" s="46">
        <v>14.0</v>
      </c>
      <c r="D4" s="43"/>
      <c r="E4" s="42" t="s">
        <v>145</v>
      </c>
      <c r="F4" s="44" t="s">
        <v>72</v>
      </c>
      <c r="G4" s="41" t="s">
        <v>144</v>
      </c>
    </row>
    <row r="5">
      <c r="A5" s="45">
        <v>4.583648922E9</v>
      </c>
      <c r="B5" s="46">
        <v>0.1</v>
      </c>
      <c r="C5" s="46">
        <v>18.0</v>
      </c>
      <c r="D5" s="43"/>
      <c r="E5" s="42" t="s">
        <v>145</v>
      </c>
      <c r="F5" s="44" t="s">
        <v>74</v>
      </c>
      <c r="G5" s="41" t="s">
        <v>144</v>
      </c>
    </row>
    <row r="6">
      <c r="A6" s="45">
        <v>5.285461999E9</v>
      </c>
      <c r="B6" s="46">
        <v>0.098</v>
      </c>
      <c r="C6" s="46">
        <v>19.0</v>
      </c>
      <c r="D6" s="43"/>
      <c r="E6" s="42" t="s">
        <v>145</v>
      </c>
      <c r="F6" s="44" t="s">
        <v>83</v>
      </c>
      <c r="G6" s="41" t="s">
        <v>144</v>
      </c>
    </row>
    <row r="7">
      <c r="A7" s="45">
        <v>6.275076016E9</v>
      </c>
      <c r="B7" s="46">
        <v>0.092</v>
      </c>
      <c r="C7" s="46">
        <v>21.0</v>
      </c>
      <c r="D7" s="43"/>
      <c r="E7" s="42" t="s">
        <v>145</v>
      </c>
      <c r="F7" s="44" t="s">
        <v>84</v>
      </c>
      <c r="G7" s="41" t="s">
        <v>144</v>
      </c>
    </row>
    <row r="8">
      <c r="A8" s="45">
        <v>7.057597615E9</v>
      </c>
      <c r="B8" s="46">
        <v>0.091</v>
      </c>
      <c r="C8" s="46">
        <v>23.0</v>
      </c>
      <c r="D8" s="46">
        <v>0.18</v>
      </c>
      <c r="E8" s="42" t="s">
        <v>145</v>
      </c>
      <c r="F8" s="44" t="s">
        <v>85</v>
      </c>
      <c r="G8" s="41" t="s">
        <v>144</v>
      </c>
    </row>
    <row r="9">
      <c r="A9" s="45">
        <v>9.843851009E9</v>
      </c>
      <c r="B9" s="46">
        <v>0.1</v>
      </c>
      <c r="C9" s="46">
        <v>30.0</v>
      </c>
      <c r="D9" s="46">
        <v>0.181</v>
      </c>
      <c r="E9" s="42" t="s">
        <v>145</v>
      </c>
      <c r="F9" s="44" t="s">
        <v>86</v>
      </c>
      <c r="G9" s="41" t="s">
        <v>144</v>
      </c>
    </row>
    <row r="10">
      <c r="A10" s="45">
        <v>1.0190534636E10</v>
      </c>
      <c r="B10" s="46">
        <v>0.097</v>
      </c>
      <c r="C10" s="46">
        <v>35.0</v>
      </c>
      <c r="D10" s="46">
        <v>0.149</v>
      </c>
      <c r="E10" s="42" t="s">
        <v>145</v>
      </c>
      <c r="F10" s="44" t="s">
        <v>87</v>
      </c>
      <c r="G10" s="41" t="s">
        <v>144</v>
      </c>
    </row>
    <row r="11">
      <c r="A11" s="45">
        <v>1.2486950469E10</v>
      </c>
      <c r="B11" s="46">
        <v>0.087</v>
      </c>
      <c r="C11" s="46">
        <v>35.0</v>
      </c>
      <c r="D11" s="46">
        <v>0.15</v>
      </c>
      <c r="E11" s="42" t="s">
        <v>145</v>
      </c>
      <c r="F11" s="44" t="s">
        <v>88</v>
      </c>
      <c r="G11" s="41" t="s">
        <v>144</v>
      </c>
    </row>
    <row r="12">
      <c r="A12" s="45">
        <v>1.5936784436E10</v>
      </c>
      <c r="B12" s="46">
        <v>0.087</v>
      </c>
      <c r="C12" s="46">
        <v>43.0</v>
      </c>
      <c r="D12" s="46">
        <v>0.157</v>
      </c>
      <c r="E12" s="42" t="s">
        <v>145</v>
      </c>
      <c r="F12" s="44" t="s">
        <v>89</v>
      </c>
      <c r="G12" s="41" t="s">
        <v>144</v>
      </c>
    </row>
    <row r="13">
      <c r="A13" s="45">
        <v>1.7870159082E10</v>
      </c>
      <c r="B13" s="46">
        <v>0.084</v>
      </c>
      <c r="C13" s="46">
        <v>48.0</v>
      </c>
      <c r="D13" s="46">
        <v>0.151</v>
      </c>
      <c r="E13" s="42" t="s">
        <v>145</v>
      </c>
      <c r="F13" s="44" t="s">
        <v>90</v>
      </c>
      <c r="G13" s="41" t="s">
        <v>144</v>
      </c>
    </row>
    <row r="14">
      <c r="A14" s="45">
        <v>2.0506795254E10</v>
      </c>
      <c r="B14" s="46">
        <v>0.086</v>
      </c>
      <c r="C14" s="46">
        <v>51.0</v>
      </c>
      <c r="D14" s="46">
        <v>0.15</v>
      </c>
      <c r="E14" s="42" t="s">
        <v>145</v>
      </c>
      <c r="F14" s="44" t="s">
        <v>91</v>
      </c>
      <c r="G14" s="41" t="s">
        <v>144</v>
      </c>
    </row>
    <row r="15">
      <c r="A15" s="45">
        <v>3.686649387E9</v>
      </c>
      <c r="B15" s="46">
        <v>0.064</v>
      </c>
      <c r="C15" s="46">
        <v>70.0</v>
      </c>
      <c r="D15" s="46">
        <v>0.221</v>
      </c>
      <c r="E15" s="42" t="s">
        <v>180</v>
      </c>
      <c r="F15" s="44" t="s">
        <v>70</v>
      </c>
      <c r="G15" s="41" t="s">
        <v>179</v>
      </c>
    </row>
    <row r="16">
      <c r="A16" s="45">
        <v>4.091020249E9</v>
      </c>
      <c r="B16" s="46">
        <v>0.06</v>
      </c>
      <c r="C16" s="46">
        <v>75.0</v>
      </c>
      <c r="D16" s="46">
        <v>0.197</v>
      </c>
      <c r="E16" s="42" t="s">
        <v>180</v>
      </c>
      <c r="F16" s="44" t="s">
        <v>71</v>
      </c>
      <c r="G16" s="41" t="s">
        <v>179</v>
      </c>
    </row>
    <row r="17">
      <c r="A17" s="45">
        <v>4.449373456E9</v>
      </c>
      <c r="B17" s="46">
        <v>0.065</v>
      </c>
      <c r="C17" s="46">
        <v>89.0</v>
      </c>
      <c r="D17" s="46">
        <v>0.153</v>
      </c>
      <c r="E17" s="42" t="s">
        <v>180</v>
      </c>
      <c r="F17" s="44" t="s">
        <v>72</v>
      </c>
      <c r="G17" s="41" t="s">
        <v>179</v>
      </c>
    </row>
    <row r="18">
      <c r="A18" s="45">
        <v>5.652325082E9</v>
      </c>
      <c r="B18" s="46">
        <v>0.062</v>
      </c>
      <c r="C18" s="46">
        <v>108.0</v>
      </c>
      <c r="D18" s="46">
        <v>0.143</v>
      </c>
      <c r="E18" s="42" t="s">
        <v>180</v>
      </c>
      <c r="F18" s="44" t="s">
        <v>74</v>
      </c>
      <c r="G18" s="41" t="s">
        <v>179</v>
      </c>
    </row>
    <row r="19">
      <c r="A19" s="45">
        <v>7.46444695E9</v>
      </c>
      <c r="B19" s="46">
        <v>0.065</v>
      </c>
      <c r="C19" s="46">
        <v>148.0</v>
      </c>
      <c r="D19" s="46">
        <v>0.118</v>
      </c>
      <c r="E19" s="42" t="s">
        <v>180</v>
      </c>
      <c r="F19" s="44" t="s">
        <v>83</v>
      </c>
      <c r="G19" s="41" t="s">
        <v>179</v>
      </c>
    </row>
    <row r="20">
      <c r="A20" s="45">
        <v>8.37648374E9</v>
      </c>
      <c r="B20" s="46">
        <v>0.063</v>
      </c>
      <c r="C20" s="46">
        <v>160.0</v>
      </c>
      <c r="D20" s="46">
        <v>0.131</v>
      </c>
      <c r="E20" s="42" t="s">
        <v>180</v>
      </c>
      <c r="F20" s="44" t="s">
        <v>84</v>
      </c>
      <c r="G20" s="41" t="s">
        <v>179</v>
      </c>
    </row>
    <row r="21">
      <c r="A21" s="45">
        <v>9.132562332E9</v>
      </c>
      <c r="B21" s="46">
        <v>0.06</v>
      </c>
      <c r="C21" s="46">
        <v>168.0</v>
      </c>
      <c r="D21" s="46">
        <v>0.129</v>
      </c>
      <c r="E21" s="42" t="s">
        <v>180</v>
      </c>
      <c r="F21" s="44" t="s">
        <v>85</v>
      </c>
      <c r="G21" s="41" t="s">
        <v>179</v>
      </c>
    </row>
    <row r="22">
      <c r="A22" s="45">
        <v>1.0701011856E10</v>
      </c>
      <c r="B22" s="46">
        <v>0.064</v>
      </c>
      <c r="C22" s="46">
        <v>218.0</v>
      </c>
      <c r="D22" s="46">
        <v>0.141</v>
      </c>
      <c r="E22" s="42" t="s">
        <v>180</v>
      </c>
      <c r="F22" s="44" t="s">
        <v>86</v>
      </c>
      <c r="G22" s="41" t="s">
        <v>179</v>
      </c>
    </row>
    <row r="23">
      <c r="A23" s="45">
        <v>1.2881352688E10</v>
      </c>
      <c r="B23" s="46">
        <v>0.061</v>
      </c>
      <c r="C23" s="46">
        <v>251.0</v>
      </c>
      <c r="D23" s="46">
        <v>0.13</v>
      </c>
      <c r="E23" s="42" t="s">
        <v>180</v>
      </c>
      <c r="F23" s="44" t="s">
        <v>87</v>
      </c>
      <c r="G23" s="41" t="s">
        <v>179</v>
      </c>
    </row>
    <row r="24">
      <c r="A24" s="45">
        <v>1.2044212904E10</v>
      </c>
      <c r="B24" s="46">
        <v>0.06</v>
      </c>
      <c r="C24" s="46">
        <v>230.0</v>
      </c>
      <c r="D24" s="46">
        <v>0.127</v>
      </c>
      <c r="E24" s="42" t="s">
        <v>180</v>
      </c>
      <c r="F24" s="44" t="s">
        <v>88</v>
      </c>
      <c r="G24" s="41" t="s">
        <v>179</v>
      </c>
    </row>
    <row r="25">
      <c r="A25" s="45">
        <v>1.1926953259E10</v>
      </c>
      <c r="B25" s="46">
        <v>0.055</v>
      </c>
      <c r="C25" s="46">
        <v>207.0</v>
      </c>
      <c r="D25" s="46">
        <v>0.128</v>
      </c>
      <c r="E25" s="42" t="s">
        <v>180</v>
      </c>
      <c r="F25" s="44" t="s">
        <v>89</v>
      </c>
      <c r="G25" s="41" t="s">
        <v>179</v>
      </c>
    </row>
    <row r="26">
      <c r="A26" s="45">
        <v>1.2890867763E10</v>
      </c>
      <c r="B26" s="46">
        <v>0.06</v>
      </c>
      <c r="C26" s="46">
        <v>243.0</v>
      </c>
      <c r="D26" s="46">
        <v>0.124</v>
      </c>
      <c r="E26" s="42" t="s">
        <v>180</v>
      </c>
      <c r="F26" s="44" t="s">
        <v>90</v>
      </c>
      <c r="G26" s="41" t="s">
        <v>179</v>
      </c>
    </row>
    <row r="27">
      <c r="A27" s="45">
        <v>1.2344532541E10</v>
      </c>
      <c r="B27" s="46">
        <v>0.06</v>
      </c>
      <c r="C27" s="46">
        <v>228.0</v>
      </c>
      <c r="D27" s="46">
        <v>0.109</v>
      </c>
      <c r="E27" s="42" t="s">
        <v>180</v>
      </c>
      <c r="F27" s="44" t="s">
        <v>91</v>
      </c>
      <c r="G27" s="41" t="s">
        <v>179</v>
      </c>
    </row>
    <row r="28">
      <c r="A28" s="45">
        <v>5.4790058957E10</v>
      </c>
      <c r="B28" s="46">
        <v>0.035</v>
      </c>
      <c r="C28" s="46">
        <v>60.0</v>
      </c>
      <c r="D28" s="46">
        <v>0.1</v>
      </c>
      <c r="E28" s="42" t="s">
        <v>69</v>
      </c>
      <c r="F28" s="44" t="s">
        <v>70</v>
      </c>
      <c r="G28" s="41" t="s">
        <v>68</v>
      </c>
    </row>
    <row r="29">
      <c r="A29" s="45">
        <v>5.4744716706E10</v>
      </c>
      <c r="B29" s="46">
        <v>0.038</v>
      </c>
      <c r="C29" s="46">
        <v>65.0</v>
      </c>
      <c r="D29" s="46">
        <v>0.095</v>
      </c>
      <c r="E29" s="42" t="s">
        <v>69</v>
      </c>
      <c r="F29" s="44" t="s">
        <v>71</v>
      </c>
      <c r="G29" s="41" t="s">
        <v>68</v>
      </c>
    </row>
    <row r="30">
      <c r="A30" s="45">
        <v>5.6760288962E10</v>
      </c>
      <c r="B30" s="46">
        <v>0.037</v>
      </c>
      <c r="C30" s="46">
        <v>65.0</v>
      </c>
      <c r="D30" s="46">
        <v>0.086</v>
      </c>
      <c r="E30" s="42" t="s">
        <v>69</v>
      </c>
      <c r="F30" s="44" t="s">
        <v>72</v>
      </c>
      <c r="G30" s="41" t="s">
        <v>68</v>
      </c>
    </row>
    <row r="31">
      <c r="A31" s="45">
        <v>6.7863832648E10</v>
      </c>
      <c r="B31" s="46">
        <v>0.036</v>
      </c>
      <c r="C31" s="46">
        <v>74.0</v>
      </c>
      <c r="D31" s="46">
        <v>0.081</v>
      </c>
      <c r="E31" s="42" t="s">
        <v>69</v>
      </c>
      <c r="F31" s="44" t="s">
        <v>74</v>
      </c>
      <c r="G31" s="41" t="s">
        <v>68</v>
      </c>
    </row>
    <row r="32">
      <c r="A32" s="45">
        <v>8.532499737E10</v>
      </c>
      <c r="B32" s="46">
        <v>0.035</v>
      </c>
      <c r="C32" s="46">
        <v>90.0</v>
      </c>
      <c r="D32" s="46">
        <v>0.08</v>
      </c>
      <c r="E32" s="42" t="s">
        <v>69</v>
      </c>
      <c r="F32" s="44" t="s">
        <v>83</v>
      </c>
      <c r="G32" s="41" t="s">
        <v>68</v>
      </c>
    </row>
    <row r="33">
      <c r="A33" s="45">
        <v>1.03E11</v>
      </c>
      <c r="B33" s="46">
        <v>0.031</v>
      </c>
      <c r="C33" s="46">
        <v>95.0</v>
      </c>
      <c r="D33" s="46">
        <v>0.08</v>
      </c>
      <c r="E33" s="42" t="s">
        <v>69</v>
      </c>
      <c r="F33" s="44" t="s">
        <v>84</v>
      </c>
      <c r="G33" s="41" t="s">
        <v>68</v>
      </c>
    </row>
    <row r="34">
      <c r="A34" s="45">
        <v>1.17E11</v>
      </c>
      <c r="B34" s="46">
        <v>0.031</v>
      </c>
      <c r="C34" s="46">
        <v>106.0</v>
      </c>
      <c r="D34" s="46">
        <v>0.08</v>
      </c>
      <c r="E34" s="42" t="s">
        <v>69</v>
      </c>
      <c r="F34" s="44" t="s">
        <v>85</v>
      </c>
      <c r="G34" s="41" t="s">
        <v>68</v>
      </c>
    </row>
    <row r="35">
      <c r="A35" s="45">
        <v>1.35E11</v>
      </c>
      <c r="B35" s="46">
        <v>0.035</v>
      </c>
      <c r="C35" s="46">
        <v>135.0</v>
      </c>
      <c r="D35" s="46">
        <v>0.08</v>
      </c>
      <c r="E35" s="42" t="s">
        <v>69</v>
      </c>
      <c r="F35" s="44" t="s">
        <v>86</v>
      </c>
      <c r="G35" s="41" t="s">
        <v>68</v>
      </c>
    </row>
    <row r="36">
      <c r="A36" s="45">
        <v>1.71E11</v>
      </c>
      <c r="B36" s="46">
        <v>0.038</v>
      </c>
      <c r="C36" s="46">
        <v>183.0</v>
      </c>
      <c r="D36" s="46">
        <v>0.08</v>
      </c>
      <c r="E36" s="42" t="s">
        <v>69</v>
      </c>
      <c r="F36" s="44" t="s">
        <v>87</v>
      </c>
      <c r="G36" s="41" t="s">
        <v>68</v>
      </c>
    </row>
    <row r="37">
      <c r="A37" s="45">
        <v>1.37E11</v>
      </c>
      <c r="B37" s="46">
        <v>0.046</v>
      </c>
      <c r="C37" s="46">
        <v>174.0</v>
      </c>
      <c r="D37" s="46">
        <v>0.08</v>
      </c>
      <c r="E37" s="42" t="s">
        <v>69</v>
      </c>
      <c r="F37" s="44" t="s">
        <v>88</v>
      </c>
      <c r="G37" s="41" t="s">
        <v>68</v>
      </c>
    </row>
    <row r="38">
      <c r="A38" s="45">
        <v>1.61E11</v>
      </c>
      <c r="B38" s="46">
        <v>0.042</v>
      </c>
      <c r="C38" s="46">
        <v>181.0</v>
      </c>
      <c r="D38" s="46">
        <v>0.08</v>
      </c>
      <c r="E38" s="42" t="s">
        <v>69</v>
      </c>
      <c r="F38" s="44" t="s">
        <v>89</v>
      </c>
      <c r="G38" s="41" t="s">
        <v>68</v>
      </c>
    </row>
    <row r="39">
      <c r="A39" s="45">
        <v>1.99E11</v>
      </c>
      <c r="B39" s="46">
        <v>0.044</v>
      </c>
      <c r="C39" s="46">
        <v>233.0</v>
      </c>
      <c r="D39" s="46">
        <v>0.08</v>
      </c>
      <c r="E39" s="42" t="s">
        <v>69</v>
      </c>
      <c r="F39" s="44" t="s">
        <v>90</v>
      </c>
      <c r="G39" s="41" t="s">
        <v>68</v>
      </c>
    </row>
    <row r="40">
      <c r="A40" s="45">
        <v>2.04E11</v>
      </c>
      <c r="B40" s="46">
        <v>0.052</v>
      </c>
      <c r="C40" s="46">
        <v>279.0</v>
      </c>
      <c r="D40" s="46">
        <v>0.08</v>
      </c>
      <c r="E40" s="42" t="s">
        <v>69</v>
      </c>
      <c r="F40" s="44" t="s">
        <v>91</v>
      </c>
      <c r="G40" s="41" t="s">
        <v>68</v>
      </c>
    </row>
    <row r="41">
      <c r="A41" s="45">
        <v>1.0417060605E10</v>
      </c>
      <c r="B41" s="46">
        <v>0.065</v>
      </c>
      <c r="C41" s="46">
        <v>42.0</v>
      </c>
      <c r="D41" s="43"/>
      <c r="E41" s="40" t="s">
        <v>303</v>
      </c>
      <c r="F41" s="44" t="s">
        <v>70</v>
      </c>
      <c r="G41" s="41" t="s">
        <v>68</v>
      </c>
    </row>
    <row r="42">
      <c r="A42" s="42"/>
      <c r="B42" s="43"/>
      <c r="C42" s="43"/>
      <c r="D42" s="43"/>
      <c r="E42" s="42" t="s">
        <v>243</v>
      </c>
      <c r="F42" s="44" t="s">
        <v>71</v>
      </c>
      <c r="G42" s="41" t="s">
        <v>242</v>
      </c>
    </row>
    <row r="43">
      <c r="A43" s="42"/>
      <c r="B43" s="43"/>
      <c r="C43" s="43"/>
      <c r="D43" s="43"/>
      <c r="E43" s="42" t="s">
        <v>243</v>
      </c>
      <c r="F43" s="44" t="s">
        <v>72</v>
      </c>
      <c r="G43" s="41" t="s">
        <v>242</v>
      </c>
    </row>
    <row r="44">
      <c r="A44" s="42"/>
      <c r="B44" s="43"/>
      <c r="C44" s="43"/>
      <c r="D44" s="43"/>
      <c r="E44" s="42" t="s">
        <v>243</v>
      </c>
      <c r="F44" s="44" t="s">
        <v>74</v>
      </c>
      <c r="G44" s="41" t="s">
        <v>242</v>
      </c>
    </row>
    <row r="45">
      <c r="A45" s="42"/>
      <c r="B45" s="43"/>
      <c r="C45" s="43"/>
      <c r="D45" s="43"/>
      <c r="E45" s="42" t="s">
        <v>243</v>
      </c>
      <c r="F45" s="44" t="s">
        <v>83</v>
      </c>
      <c r="G45" s="41" t="s">
        <v>242</v>
      </c>
    </row>
    <row r="46">
      <c r="A46" s="42"/>
      <c r="B46" s="43"/>
      <c r="C46" s="43"/>
      <c r="D46" s="43"/>
      <c r="E46" s="42" t="s">
        <v>243</v>
      </c>
      <c r="F46" s="44" t="s">
        <v>84</v>
      </c>
      <c r="G46" s="41" t="s">
        <v>242</v>
      </c>
    </row>
    <row r="47">
      <c r="A47" s="42"/>
      <c r="B47" s="43"/>
      <c r="C47" s="43"/>
      <c r="D47" s="43"/>
      <c r="E47" s="42" t="s">
        <v>243</v>
      </c>
      <c r="F47" s="44" t="s">
        <v>85</v>
      </c>
      <c r="G47" s="41" t="s">
        <v>242</v>
      </c>
    </row>
    <row r="48">
      <c r="A48" s="42"/>
      <c r="B48" s="43"/>
      <c r="C48" s="43"/>
      <c r="D48" s="43"/>
      <c r="E48" s="42" t="s">
        <v>243</v>
      </c>
      <c r="F48" s="44" t="s">
        <v>86</v>
      </c>
      <c r="G48" s="41" t="s">
        <v>242</v>
      </c>
    </row>
    <row r="49">
      <c r="A49" s="42"/>
      <c r="B49" s="43"/>
      <c r="C49" s="43"/>
      <c r="D49" s="43"/>
      <c r="E49" s="42" t="s">
        <v>243</v>
      </c>
      <c r="F49" s="44" t="s">
        <v>87</v>
      </c>
      <c r="G49" s="41" t="s">
        <v>242</v>
      </c>
    </row>
    <row r="50">
      <c r="A50" s="42"/>
      <c r="B50" s="43"/>
      <c r="C50" s="43"/>
      <c r="D50" s="43"/>
      <c r="E50" s="42" t="s">
        <v>243</v>
      </c>
      <c r="F50" s="44" t="s">
        <v>88</v>
      </c>
      <c r="G50" s="41" t="s">
        <v>242</v>
      </c>
    </row>
    <row r="51">
      <c r="A51" s="42"/>
      <c r="B51" s="43"/>
      <c r="C51" s="43"/>
      <c r="D51" s="43"/>
      <c r="E51" s="42" t="s">
        <v>243</v>
      </c>
      <c r="F51" s="44" t="s">
        <v>89</v>
      </c>
      <c r="G51" s="41" t="s">
        <v>242</v>
      </c>
    </row>
    <row r="52">
      <c r="A52" s="42"/>
      <c r="B52" s="43"/>
      <c r="C52" s="43"/>
      <c r="D52" s="43"/>
      <c r="E52" s="42" t="s">
        <v>243</v>
      </c>
      <c r="F52" s="44" t="s">
        <v>90</v>
      </c>
      <c r="G52" s="41" t="s">
        <v>242</v>
      </c>
    </row>
    <row r="53">
      <c r="A53" s="42"/>
      <c r="B53" s="43"/>
      <c r="C53" s="43"/>
      <c r="D53" s="43"/>
      <c r="E53" s="42" t="s">
        <v>243</v>
      </c>
      <c r="F53" s="44" t="s">
        <v>91</v>
      </c>
      <c r="G53" s="41" t="s">
        <v>242</v>
      </c>
    </row>
    <row r="54">
      <c r="A54" s="42"/>
      <c r="B54" s="43"/>
      <c r="C54" s="43"/>
      <c r="D54" s="43"/>
      <c r="E54" s="42" t="s">
        <v>243</v>
      </c>
      <c r="F54" s="44" t="s">
        <v>70</v>
      </c>
      <c r="G54" s="41" t="s">
        <v>242</v>
      </c>
    </row>
    <row r="55">
      <c r="A55" s="45">
        <v>1.133644295E9</v>
      </c>
      <c r="B55" s="46">
        <v>0.062</v>
      </c>
      <c r="C55" s="46">
        <v>1330.0</v>
      </c>
      <c r="D55" s="43"/>
      <c r="E55" s="42" t="s">
        <v>181</v>
      </c>
      <c r="F55" s="44" t="s">
        <v>71</v>
      </c>
      <c r="G55" s="41" t="s">
        <v>179</v>
      </c>
    </row>
    <row r="56">
      <c r="A56" s="45">
        <v>1.264760246E9</v>
      </c>
      <c r="B56" s="46">
        <v>0.056</v>
      </c>
      <c r="C56" s="46">
        <v>1294.0</v>
      </c>
      <c r="D56" s="43"/>
      <c r="E56" s="42" t="s">
        <v>181</v>
      </c>
      <c r="F56" s="44" t="s">
        <v>72</v>
      </c>
      <c r="G56" s="41" t="s">
        <v>179</v>
      </c>
    </row>
    <row r="57">
      <c r="A57" s="45">
        <v>1.456198796E9</v>
      </c>
      <c r="B57" s="46">
        <v>0.058</v>
      </c>
      <c r="C57" s="46">
        <v>1486.0</v>
      </c>
      <c r="D57" s="43"/>
      <c r="E57" s="42" t="s">
        <v>181</v>
      </c>
      <c r="F57" s="44" t="s">
        <v>74</v>
      </c>
      <c r="G57" s="41" t="s">
        <v>179</v>
      </c>
    </row>
    <row r="58">
      <c r="A58" s="45">
        <v>1.917948475E9</v>
      </c>
      <c r="B58" s="46">
        <v>0.058</v>
      </c>
      <c r="C58" s="46">
        <v>1891.0</v>
      </c>
      <c r="D58" s="43"/>
      <c r="E58" s="42" t="s">
        <v>181</v>
      </c>
      <c r="F58" s="44" t="s">
        <v>83</v>
      </c>
      <c r="G58" s="41" t="s">
        <v>179</v>
      </c>
    </row>
    <row r="59">
      <c r="A59" s="45">
        <v>2.322163502E9</v>
      </c>
      <c r="B59" s="46">
        <v>0.057</v>
      </c>
      <c r="C59" s="46">
        <v>2193.0</v>
      </c>
      <c r="D59" s="43"/>
      <c r="E59" s="42" t="s">
        <v>181</v>
      </c>
      <c r="F59" s="44" t="s">
        <v>84</v>
      </c>
      <c r="G59" s="41" t="s">
        <v>179</v>
      </c>
    </row>
    <row r="60">
      <c r="A60" s="45">
        <v>2.539759286E9</v>
      </c>
      <c r="B60" s="46">
        <v>0.058</v>
      </c>
      <c r="C60" s="46">
        <v>2356.0</v>
      </c>
      <c r="D60" s="43"/>
      <c r="E60" s="42" t="s">
        <v>181</v>
      </c>
      <c r="F60" s="44" t="s">
        <v>85</v>
      </c>
      <c r="G60" s="41" t="s">
        <v>179</v>
      </c>
    </row>
    <row r="61">
      <c r="A61" s="45">
        <v>2.823503853E9</v>
      </c>
      <c r="B61" s="46">
        <v>0.06</v>
      </c>
      <c r="C61" s="46">
        <v>2631.0</v>
      </c>
      <c r="D61" s="43"/>
      <c r="E61" s="42" t="s">
        <v>181</v>
      </c>
      <c r="F61" s="44" t="s">
        <v>86</v>
      </c>
      <c r="G61" s="41" t="s">
        <v>179</v>
      </c>
    </row>
    <row r="62">
      <c r="A62" s="45">
        <v>3.245411584E9</v>
      </c>
      <c r="B62" s="46">
        <v>0.062</v>
      </c>
      <c r="C62" s="46">
        <v>3012.0</v>
      </c>
      <c r="D62" s="43"/>
      <c r="E62" s="42" t="s">
        <v>181</v>
      </c>
      <c r="F62" s="44" t="s">
        <v>87</v>
      </c>
      <c r="G62" s="41" t="s">
        <v>179</v>
      </c>
    </row>
    <row r="63">
      <c r="A63" s="45">
        <v>3.712034267E9</v>
      </c>
      <c r="B63" s="46">
        <v>0.062</v>
      </c>
      <c r="C63" s="46">
        <v>3105.0</v>
      </c>
      <c r="D63" s="43"/>
      <c r="E63" s="42" t="s">
        <v>181</v>
      </c>
      <c r="F63" s="44" t="s">
        <v>88</v>
      </c>
      <c r="G63" s="41" t="s">
        <v>179</v>
      </c>
    </row>
    <row r="64">
      <c r="A64" s="42"/>
      <c r="B64" s="46">
        <v>0.062</v>
      </c>
      <c r="C64" s="46">
        <v>2762.0</v>
      </c>
      <c r="D64" s="43"/>
      <c r="E64" s="42" t="s">
        <v>181</v>
      </c>
      <c r="F64" s="44" t="s">
        <v>89</v>
      </c>
      <c r="G64" s="41" t="s">
        <v>179</v>
      </c>
    </row>
    <row r="65">
      <c r="A65" s="42"/>
      <c r="B65" s="46">
        <v>0.072</v>
      </c>
      <c r="C65" s="46">
        <v>2958.0</v>
      </c>
      <c r="D65" s="43"/>
      <c r="E65" s="42" t="s">
        <v>181</v>
      </c>
      <c r="F65" s="44" t="s">
        <v>90</v>
      </c>
      <c r="G65" s="41" t="s">
        <v>179</v>
      </c>
    </row>
    <row r="66">
      <c r="A66" s="42"/>
      <c r="B66" s="46">
        <v>0.072</v>
      </c>
      <c r="C66" s="46">
        <v>3053.0</v>
      </c>
      <c r="D66" s="43"/>
      <c r="E66" s="42" t="s">
        <v>181</v>
      </c>
      <c r="F66" s="44" t="s">
        <v>91</v>
      </c>
      <c r="G66" s="41" t="s">
        <v>179</v>
      </c>
    </row>
    <row r="67">
      <c r="A67" s="42"/>
      <c r="B67" s="46">
        <v>0.083</v>
      </c>
      <c r="C67" s="46">
        <v>3057.0</v>
      </c>
      <c r="D67" s="43"/>
      <c r="E67" s="42" t="s">
        <v>181</v>
      </c>
      <c r="F67" s="44" t="s">
        <v>70</v>
      </c>
      <c r="G67" s="41" t="s">
        <v>179</v>
      </c>
    </row>
    <row r="68">
      <c r="A68" s="45">
        <v>9.129594819E9</v>
      </c>
      <c r="B68" s="46">
        <v>0.034</v>
      </c>
      <c r="C68" s="46">
        <v>22.0</v>
      </c>
      <c r="D68" s="46">
        <v>1.032</v>
      </c>
      <c r="E68" s="42" t="s">
        <v>92</v>
      </c>
      <c r="F68" s="44" t="s">
        <v>71</v>
      </c>
      <c r="G68" s="41" t="s">
        <v>68</v>
      </c>
    </row>
    <row r="69">
      <c r="A69" s="45">
        <v>8.936079253E9</v>
      </c>
      <c r="B69" s="46">
        <v>0.058</v>
      </c>
      <c r="C69" s="46">
        <v>36.0</v>
      </c>
      <c r="D69" s="46">
        <v>0.96</v>
      </c>
      <c r="E69" s="42" t="s">
        <v>92</v>
      </c>
      <c r="F69" s="44" t="s">
        <v>72</v>
      </c>
      <c r="G69" s="41" t="s">
        <v>68</v>
      </c>
    </row>
    <row r="70">
      <c r="A70" s="45">
        <v>1.2497346043E10</v>
      </c>
      <c r="B70" s="46">
        <v>0.044</v>
      </c>
      <c r="C70" s="46">
        <v>33.0</v>
      </c>
      <c r="D70" s="46">
        <v>0.973</v>
      </c>
      <c r="E70" s="42" t="s">
        <v>92</v>
      </c>
      <c r="F70" s="44" t="s">
        <v>74</v>
      </c>
      <c r="G70" s="41" t="s">
        <v>68</v>
      </c>
    </row>
    <row r="71">
      <c r="A71" s="45">
        <v>1.418894924E10</v>
      </c>
      <c r="B71" s="46">
        <v>0.049</v>
      </c>
      <c r="C71" s="46">
        <v>45.0</v>
      </c>
      <c r="D71" s="46">
        <v>0.961</v>
      </c>
      <c r="E71" s="42" t="s">
        <v>92</v>
      </c>
      <c r="F71" s="44" t="s">
        <v>83</v>
      </c>
      <c r="G71" s="41" t="s">
        <v>68</v>
      </c>
    </row>
    <row r="72">
      <c r="A72" s="45">
        <v>1.964086255E10</v>
      </c>
      <c r="B72" s="46">
        <v>0.051</v>
      </c>
      <c r="C72" s="46">
        <v>63.0</v>
      </c>
      <c r="D72" s="46">
        <v>0.823</v>
      </c>
      <c r="E72" s="42" t="s">
        <v>92</v>
      </c>
      <c r="F72" s="44" t="s">
        <v>84</v>
      </c>
      <c r="G72" s="41" t="s">
        <v>68</v>
      </c>
    </row>
    <row r="73">
      <c r="A73" s="45">
        <v>2.823369924E10</v>
      </c>
      <c r="B73" s="46">
        <v>0.042</v>
      </c>
      <c r="C73" s="46">
        <v>71.0</v>
      </c>
      <c r="D73" s="46">
        <v>0.677</v>
      </c>
      <c r="E73" s="42" t="s">
        <v>92</v>
      </c>
      <c r="F73" s="44" t="s">
        <v>85</v>
      </c>
      <c r="G73" s="41" t="s">
        <v>68</v>
      </c>
    </row>
    <row r="74">
      <c r="A74" s="45">
        <v>4.1789494462E10</v>
      </c>
      <c r="B74" s="46">
        <v>0.045</v>
      </c>
      <c r="C74" s="46">
        <v>111.0</v>
      </c>
      <c r="D74" s="46">
        <v>0.195</v>
      </c>
      <c r="E74" s="42" t="s">
        <v>92</v>
      </c>
      <c r="F74" s="44" t="s">
        <v>86</v>
      </c>
      <c r="G74" s="41" t="s">
        <v>68</v>
      </c>
    </row>
    <row r="75">
      <c r="A75" s="45">
        <v>6.0448890972E10</v>
      </c>
      <c r="B75" s="46">
        <v>0.034</v>
      </c>
      <c r="C75" s="46">
        <v>115.0</v>
      </c>
      <c r="D75" s="46">
        <v>0.177</v>
      </c>
      <c r="E75" s="42" t="s">
        <v>92</v>
      </c>
      <c r="F75" s="44" t="s">
        <v>87</v>
      </c>
      <c r="G75" s="41" t="s">
        <v>68</v>
      </c>
    </row>
    <row r="76">
      <c r="A76" s="45">
        <v>8.4178086999E10</v>
      </c>
      <c r="B76" s="46">
        <v>0.038</v>
      </c>
      <c r="C76" s="46">
        <v>177.0</v>
      </c>
      <c r="D76" s="46">
        <v>0.125</v>
      </c>
      <c r="E76" s="42" t="s">
        <v>92</v>
      </c>
      <c r="F76" s="44" t="s">
        <v>88</v>
      </c>
      <c r="G76" s="41" t="s">
        <v>68</v>
      </c>
    </row>
    <row r="77">
      <c r="A77" s="45">
        <v>7.5492417649E10</v>
      </c>
      <c r="B77" s="46">
        <v>0.044</v>
      </c>
      <c r="C77" s="46">
        <v>174.0</v>
      </c>
      <c r="D77" s="46">
        <v>0.157</v>
      </c>
      <c r="E77" s="42" t="s">
        <v>92</v>
      </c>
      <c r="F77" s="44" t="s">
        <v>89</v>
      </c>
      <c r="G77" s="41" t="s">
        <v>68</v>
      </c>
    </row>
    <row r="78">
      <c r="A78" s="45">
        <v>8.2470894868E10</v>
      </c>
      <c r="B78" s="46">
        <v>0.034</v>
      </c>
      <c r="C78" s="46">
        <v>144.0</v>
      </c>
      <c r="D78" s="46">
        <v>0.225</v>
      </c>
      <c r="E78" s="42" t="s">
        <v>92</v>
      </c>
      <c r="F78" s="44" t="s">
        <v>90</v>
      </c>
      <c r="G78" s="41" t="s">
        <v>68</v>
      </c>
    </row>
    <row r="79">
      <c r="A79" s="45">
        <v>1.04E11</v>
      </c>
      <c r="B79" s="46">
        <v>0.034</v>
      </c>
      <c r="C79" s="46">
        <v>178.0</v>
      </c>
      <c r="D79" s="46">
        <v>0.188</v>
      </c>
      <c r="E79" s="42" t="s">
        <v>92</v>
      </c>
      <c r="F79" s="44" t="s">
        <v>91</v>
      </c>
      <c r="G79" s="41" t="s">
        <v>68</v>
      </c>
    </row>
    <row r="80">
      <c r="A80" s="45">
        <v>1.15E11</v>
      </c>
      <c r="B80" s="46">
        <v>0.035</v>
      </c>
      <c r="C80" s="46">
        <v>190.0</v>
      </c>
      <c r="D80" s="46">
        <v>0.167</v>
      </c>
      <c r="E80" s="42" t="s">
        <v>92</v>
      </c>
      <c r="F80" s="44" t="s">
        <v>70</v>
      </c>
      <c r="G80" s="41" t="s">
        <v>68</v>
      </c>
    </row>
    <row r="81">
      <c r="A81" s="45">
        <v>7.87693391E8</v>
      </c>
      <c r="B81" s="46">
        <v>0.04</v>
      </c>
      <c r="C81" s="46">
        <v>408.0</v>
      </c>
      <c r="D81" s="46">
        <v>0.122</v>
      </c>
      <c r="E81" s="42" t="s">
        <v>259</v>
      </c>
      <c r="F81" s="44" t="s">
        <v>71</v>
      </c>
      <c r="G81" s="41" t="s">
        <v>258</v>
      </c>
    </row>
    <row r="82">
      <c r="A82" s="45">
        <v>7.78311557E8</v>
      </c>
      <c r="B82" s="46">
        <v>0.044</v>
      </c>
      <c r="C82" s="46">
        <v>429.0</v>
      </c>
      <c r="D82" s="46">
        <v>0.116</v>
      </c>
      <c r="E82" s="42" t="s">
        <v>259</v>
      </c>
      <c r="F82" s="44" t="s">
        <v>72</v>
      </c>
      <c r="G82" s="41" t="s">
        <v>258</v>
      </c>
    </row>
    <row r="83">
      <c r="A83" s="45">
        <v>8.06505874E8</v>
      </c>
      <c r="B83" s="46">
        <v>0.043</v>
      </c>
      <c r="C83" s="46">
        <v>433.0</v>
      </c>
      <c r="D83" s="46">
        <v>0.114</v>
      </c>
      <c r="E83" s="42" t="s">
        <v>259</v>
      </c>
      <c r="F83" s="44" t="s">
        <v>74</v>
      </c>
      <c r="G83" s="41" t="s">
        <v>258</v>
      </c>
    </row>
    <row r="84">
      <c r="A84" s="45">
        <v>8.49234754E8</v>
      </c>
      <c r="B84" s="46">
        <v>0.044</v>
      </c>
      <c r="C84" s="46">
        <v>457.0</v>
      </c>
      <c r="D84" s="46">
        <v>0.128</v>
      </c>
      <c r="E84" s="42" t="s">
        <v>259</v>
      </c>
      <c r="F84" s="44" t="s">
        <v>83</v>
      </c>
      <c r="G84" s="41" t="s">
        <v>258</v>
      </c>
    </row>
    <row r="85">
      <c r="A85" s="45">
        <v>9.05113767E8</v>
      </c>
      <c r="B85" s="46">
        <v>0.041</v>
      </c>
      <c r="C85" s="46">
        <v>453.0</v>
      </c>
      <c r="D85" s="46">
        <v>0.12</v>
      </c>
      <c r="E85" s="42" t="s">
        <v>259</v>
      </c>
      <c r="F85" s="44" t="s">
        <v>84</v>
      </c>
      <c r="G85" s="41" t="s">
        <v>258</v>
      </c>
    </row>
    <row r="86">
      <c r="A86" s="45">
        <v>1.001970945E9</v>
      </c>
      <c r="B86" s="46">
        <v>0.045</v>
      </c>
      <c r="C86" s="46">
        <v>544.0</v>
      </c>
      <c r="D86" s="46">
        <v>0.114</v>
      </c>
      <c r="E86" s="42" t="s">
        <v>259</v>
      </c>
      <c r="F86" s="44" t="s">
        <v>85</v>
      </c>
      <c r="G86" s="41" t="s">
        <v>258</v>
      </c>
    </row>
    <row r="87">
      <c r="A87" s="45">
        <v>1.14141834E9</v>
      </c>
      <c r="B87" s="46">
        <v>0.045</v>
      </c>
      <c r="C87" s="46">
        <v>607.0</v>
      </c>
      <c r="D87" s="46">
        <v>0.109</v>
      </c>
      <c r="E87" s="42" t="s">
        <v>259</v>
      </c>
      <c r="F87" s="44" t="s">
        <v>86</v>
      </c>
      <c r="G87" s="41" t="s">
        <v>258</v>
      </c>
    </row>
    <row r="88">
      <c r="A88" s="45">
        <v>1.289259236E9</v>
      </c>
      <c r="B88" s="46">
        <v>0.046</v>
      </c>
      <c r="C88" s="46">
        <v>698.0</v>
      </c>
      <c r="D88" s="46">
        <v>0.104</v>
      </c>
      <c r="E88" s="42" t="s">
        <v>259</v>
      </c>
      <c r="F88" s="44" t="s">
        <v>87</v>
      </c>
      <c r="G88" s="41" t="s">
        <v>258</v>
      </c>
    </row>
    <row r="89">
      <c r="A89" s="45">
        <v>1.347407407E9</v>
      </c>
      <c r="B89" s="46">
        <v>0.044</v>
      </c>
      <c r="C89" s="46">
        <v>702.0</v>
      </c>
      <c r="D89" s="46">
        <v>0.104</v>
      </c>
      <c r="E89" s="42" t="s">
        <v>259</v>
      </c>
      <c r="F89" s="44" t="s">
        <v>88</v>
      </c>
      <c r="G89" s="41" t="s">
        <v>258</v>
      </c>
    </row>
    <row r="90">
      <c r="A90" s="45">
        <v>1.206296296E9</v>
      </c>
      <c r="B90" s="46">
        <v>0.046</v>
      </c>
      <c r="C90" s="46">
        <v>638.0</v>
      </c>
      <c r="D90" s="46">
        <v>0.101</v>
      </c>
      <c r="E90" s="42" t="s">
        <v>259</v>
      </c>
      <c r="F90" s="44" t="s">
        <v>89</v>
      </c>
      <c r="G90" s="41" t="s">
        <v>258</v>
      </c>
    </row>
    <row r="91">
      <c r="A91" s="45">
        <v>1.135555556E9</v>
      </c>
      <c r="B91" s="46">
        <v>0.057</v>
      </c>
      <c r="C91" s="46">
        <v>736.0</v>
      </c>
      <c r="D91" s="46">
        <v>0.11</v>
      </c>
      <c r="E91" s="42" t="s">
        <v>259</v>
      </c>
      <c r="F91" s="44" t="s">
        <v>90</v>
      </c>
      <c r="G91" s="41" t="s">
        <v>258</v>
      </c>
    </row>
    <row r="92">
      <c r="A92" s="45">
        <v>1.127037037E9</v>
      </c>
      <c r="B92" s="46">
        <v>0.055</v>
      </c>
      <c r="C92" s="46">
        <v>703.0</v>
      </c>
      <c r="D92" s="46">
        <v>0.109</v>
      </c>
      <c r="E92" s="42" t="s">
        <v>259</v>
      </c>
      <c r="F92" s="44" t="s">
        <v>91</v>
      </c>
      <c r="G92" s="41" t="s">
        <v>258</v>
      </c>
    </row>
    <row r="93">
      <c r="A93" s="45">
        <v>1.194074074E9</v>
      </c>
      <c r="B93" s="46">
        <v>0.052</v>
      </c>
      <c r="C93" s="46">
        <v>681.0</v>
      </c>
      <c r="D93" s="46">
        <v>0.102</v>
      </c>
      <c r="E93" s="42" t="s">
        <v>259</v>
      </c>
      <c r="F93" s="44" t="s">
        <v>70</v>
      </c>
      <c r="G93" s="41" t="s">
        <v>258</v>
      </c>
    </row>
    <row r="94">
      <c r="A94" s="45">
        <v>3.44E11</v>
      </c>
      <c r="B94" s="46">
        <v>0.092</v>
      </c>
      <c r="C94" s="46">
        <v>710.0</v>
      </c>
      <c r="D94" s="46">
        <v>0.111</v>
      </c>
      <c r="E94" s="42" t="s">
        <v>260</v>
      </c>
      <c r="F94" s="44" t="s">
        <v>71</v>
      </c>
      <c r="G94" s="41" t="s">
        <v>258</v>
      </c>
    </row>
    <row r="95">
      <c r="A95" s="45">
        <v>3.25E11</v>
      </c>
      <c r="B95" s="46">
        <v>0.094</v>
      </c>
      <c r="C95" s="46">
        <v>676.0</v>
      </c>
      <c r="D95" s="46">
        <v>0.277</v>
      </c>
      <c r="E95" s="42" t="s">
        <v>260</v>
      </c>
      <c r="F95" s="44" t="s">
        <v>72</v>
      </c>
      <c r="G95" s="41" t="s">
        <v>258</v>
      </c>
    </row>
    <row r="96">
      <c r="A96" s="45">
        <v>1.24E11</v>
      </c>
      <c r="B96" s="46">
        <v>0.083</v>
      </c>
      <c r="C96" s="46">
        <v>225.0</v>
      </c>
      <c r="D96" s="46">
        <v>0.517</v>
      </c>
      <c r="E96" s="42" t="s">
        <v>260</v>
      </c>
      <c r="F96" s="44" t="s">
        <v>74</v>
      </c>
      <c r="G96" s="41" t="s">
        <v>258</v>
      </c>
    </row>
    <row r="97">
      <c r="A97" s="45">
        <v>1.57E11</v>
      </c>
      <c r="B97" s="46">
        <v>0.082</v>
      </c>
      <c r="C97" s="46">
        <v>280.0</v>
      </c>
      <c r="D97" s="46">
        <v>0.191</v>
      </c>
      <c r="E97" s="42" t="s">
        <v>260</v>
      </c>
      <c r="F97" s="44" t="s">
        <v>83</v>
      </c>
      <c r="G97" s="41" t="s">
        <v>258</v>
      </c>
    </row>
    <row r="98">
      <c r="A98" s="45">
        <v>1.83E11</v>
      </c>
      <c r="B98" s="46">
        <v>0.082</v>
      </c>
      <c r="C98" s="46">
        <v>327.0</v>
      </c>
      <c r="D98" s="46">
        <v>0.068</v>
      </c>
      <c r="E98" s="42" t="s">
        <v>260</v>
      </c>
      <c r="F98" s="44" t="s">
        <v>84</v>
      </c>
      <c r="G98" s="41" t="s">
        <v>258</v>
      </c>
    </row>
    <row r="99">
      <c r="A99" s="45">
        <v>2.23E11</v>
      </c>
      <c r="B99" s="46">
        <v>0.083</v>
      </c>
      <c r="C99" s="46">
        <v>395.0</v>
      </c>
      <c r="D99" s="46">
        <v>0.062</v>
      </c>
      <c r="E99" s="42" t="s">
        <v>260</v>
      </c>
      <c r="F99" s="44" t="s">
        <v>85</v>
      </c>
      <c r="G99" s="41" t="s">
        <v>258</v>
      </c>
    </row>
    <row r="100">
      <c r="A100" s="45">
        <v>2.64E11</v>
      </c>
      <c r="B100" s="46">
        <v>0.083</v>
      </c>
      <c r="C100" s="46">
        <v>454.0</v>
      </c>
      <c r="D100" s="46">
        <v>0.086</v>
      </c>
      <c r="E100" s="42" t="s">
        <v>260</v>
      </c>
      <c r="F100" s="44" t="s">
        <v>86</v>
      </c>
      <c r="G100" s="41" t="s">
        <v>258</v>
      </c>
    </row>
    <row r="101">
      <c r="A101" s="45">
        <v>3.3E11</v>
      </c>
      <c r="B101" s="46">
        <v>0.082</v>
      </c>
      <c r="C101" s="46">
        <v>548.0</v>
      </c>
      <c r="D101" s="46">
        <v>0.111</v>
      </c>
      <c r="E101" s="42" t="s">
        <v>260</v>
      </c>
      <c r="F101" s="44" t="s">
        <v>87</v>
      </c>
      <c r="G101" s="41" t="s">
        <v>258</v>
      </c>
    </row>
    <row r="102">
      <c r="A102" s="45">
        <v>4.06E11</v>
      </c>
      <c r="B102" s="46">
        <v>0.083</v>
      </c>
      <c r="C102" s="46">
        <v>686.0</v>
      </c>
      <c r="D102" s="46">
        <v>0.195</v>
      </c>
      <c r="E102" s="42" t="s">
        <v>260</v>
      </c>
      <c r="F102" s="44" t="s">
        <v>88</v>
      </c>
      <c r="G102" s="41" t="s">
        <v>258</v>
      </c>
    </row>
    <row r="103">
      <c r="A103" s="45">
        <v>3.78E11</v>
      </c>
      <c r="B103" s="46">
        <v>0.094</v>
      </c>
      <c r="C103" s="46">
        <v>726.0</v>
      </c>
      <c r="D103" s="46">
        <v>0.157</v>
      </c>
      <c r="E103" s="42" t="s">
        <v>260</v>
      </c>
      <c r="F103" s="44" t="s">
        <v>89</v>
      </c>
      <c r="G103" s="41" t="s">
        <v>258</v>
      </c>
    </row>
    <row r="104">
      <c r="A104" s="45">
        <v>4.63E11</v>
      </c>
      <c r="B104" s="46">
        <v>0.082</v>
      </c>
      <c r="C104" s="46">
        <v>751.0</v>
      </c>
      <c r="D104" s="46">
        <v>0.106</v>
      </c>
      <c r="E104" s="42" t="s">
        <v>260</v>
      </c>
      <c r="F104" s="44" t="s">
        <v>90</v>
      </c>
      <c r="G104" s="41" t="s">
        <v>258</v>
      </c>
    </row>
    <row r="105">
      <c r="A105" s="45">
        <v>5.58E11</v>
      </c>
      <c r="B105" s="46">
        <v>0.079</v>
      </c>
      <c r="C105" s="46">
        <v>866.0</v>
      </c>
      <c r="D105" s="46">
        <v>0.141</v>
      </c>
      <c r="E105" s="42" t="s">
        <v>260</v>
      </c>
      <c r="F105" s="44" t="s">
        <v>91</v>
      </c>
      <c r="G105" s="41" t="s">
        <v>258</v>
      </c>
    </row>
    <row r="106">
      <c r="A106" s="45">
        <v>6.03E11</v>
      </c>
      <c r="B106" s="46">
        <v>0.085</v>
      </c>
      <c r="C106" s="46">
        <v>995.0</v>
      </c>
      <c r="D106" s="46">
        <v>0.141</v>
      </c>
      <c r="E106" s="42" t="s">
        <v>260</v>
      </c>
      <c r="F106" s="44" t="s">
        <v>70</v>
      </c>
      <c r="G106" s="41" t="s">
        <v>258</v>
      </c>
    </row>
    <row r="107">
      <c r="A107" s="45">
        <v>1.911563665E9</v>
      </c>
      <c r="B107" s="46">
        <v>0.063</v>
      </c>
      <c r="C107" s="46">
        <v>39.0</v>
      </c>
      <c r="D107" s="46">
        <v>0.316</v>
      </c>
      <c r="E107" s="42" t="s">
        <v>146</v>
      </c>
      <c r="F107" s="44" t="s">
        <v>71</v>
      </c>
      <c r="G107" s="41" t="s">
        <v>144</v>
      </c>
    </row>
    <row r="108">
      <c r="A108" s="45">
        <v>2.118467913E9</v>
      </c>
      <c r="B108" s="46">
        <v>0.059</v>
      </c>
      <c r="C108" s="46">
        <v>41.0</v>
      </c>
      <c r="D108" s="46">
        <v>0.267</v>
      </c>
      <c r="E108" s="42" t="s">
        <v>146</v>
      </c>
      <c r="F108" s="44" t="s">
        <v>72</v>
      </c>
      <c r="G108" s="41" t="s">
        <v>144</v>
      </c>
    </row>
    <row r="109">
      <c r="A109" s="45">
        <v>2.376335048E9</v>
      </c>
      <c r="B109" s="46">
        <v>0.054</v>
      </c>
      <c r="C109" s="46">
        <v>42.0</v>
      </c>
      <c r="D109" s="46">
        <v>0.211</v>
      </c>
      <c r="E109" s="42" t="s">
        <v>146</v>
      </c>
      <c r="F109" s="44" t="s">
        <v>74</v>
      </c>
      <c r="G109" s="41" t="s">
        <v>144</v>
      </c>
    </row>
    <row r="110">
      <c r="A110" s="45">
        <v>2.807061009E9</v>
      </c>
      <c r="B110" s="46">
        <v>0.056</v>
      </c>
      <c r="C110" s="46">
        <v>51.0</v>
      </c>
      <c r="D110" s="46">
        <v>0.208</v>
      </c>
      <c r="E110" s="42" t="s">
        <v>146</v>
      </c>
      <c r="F110" s="44" t="s">
        <v>83</v>
      </c>
      <c r="G110" s="41" t="s">
        <v>144</v>
      </c>
    </row>
    <row r="111">
      <c r="A111" s="45">
        <v>3.57661524E9</v>
      </c>
      <c r="B111" s="46">
        <v>0.055</v>
      </c>
      <c r="C111" s="46">
        <v>65.0</v>
      </c>
      <c r="D111" s="46">
        <v>0.186</v>
      </c>
      <c r="E111" s="42" t="s">
        <v>146</v>
      </c>
      <c r="F111" s="44" t="s">
        <v>84</v>
      </c>
      <c r="G111" s="41" t="s">
        <v>144</v>
      </c>
    </row>
    <row r="112">
      <c r="A112" s="45">
        <v>4.900436759E9</v>
      </c>
      <c r="B112" s="46">
        <v>0.053</v>
      </c>
      <c r="C112" s="46">
        <v>85.0</v>
      </c>
      <c r="D112" s="46">
        <v>0.18</v>
      </c>
      <c r="E112" s="42" t="s">
        <v>146</v>
      </c>
      <c r="F112" s="44" t="s">
        <v>85</v>
      </c>
      <c r="G112" s="41" t="s">
        <v>144</v>
      </c>
    </row>
    <row r="113">
      <c r="A113" s="45">
        <v>6.384457744E9</v>
      </c>
      <c r="B113" s="46">
        <v>0.046</v>
      </c>
      <c r="C113" s="46">
        <v>97.0</v>
      </c>
      <c r="D113" s="46">
        <v>0.165</v>
      </c>
      <c r="E113" s="42" t="s">
        <v>146</v>
      </c>
      <c r="F113" s="44" t="s">
        <v>86</v>
      </c>
      <c r="G113" s="41" t="s">
        <v>144</v>
      </c>
    </row>
    <row r="114">
      <c r="A114" s="45">
        <v>9.2063017E9</v>
      </c>
      <c r="B114" s="46">
        <v>0.043</v>
      </c>
      <c r="C114" s="46">
        <v>133.0</v>
      </c>
      <c r="D114" s="46">
        <v>0.175</v>
      </c>
      <c r="E114" s="42" t="s">
        <v>146</v>
      </c>
      <c r="F114" s="44" t="s">
        <v>87</v>
      </c>
      <c r="G114" s="41" t="s">
        <v>144</v>
      </c>
    </row>
    <row r="115">
      <c r="A115" s="45">
        <v>1.1662040714E10</v>
      </c>
      <c r="B115" s="46">
        <v>0.038</v>
      </c>
      <c r="C115" s="46">
        <v>149.0</v>
      </c>
      <c r="D115" s="46">
        <v>0.17</v>
      </c>
      <c r="E115" s="42" t="s">
        <v>146</v>
      </c>
      <c r="F115" s="44" t="s">
        <v>88</v>
      </c>
      <c r="G115" s="41" t="s">
        <v>144</v>
      </c>
    </row>
    <row r="116">
      <c r="A116" s="45">
        <v>8.647936748E9</v>
      </c>
      <c r="B116" s="46">
        <v>0.045</v>
      </c>
      <c r="C116" s="46">
        <v>132.0</v>
      </c>
      <c r="D116" s="46">
        <v>0.188</v>
      </c>
      <c r="E116" s="42" t="s">
        <v>146</v>
      </c>
      <c r="F116" s="44" t="s">
        <v>89</v>
      </c>
      <c r="G116" s="41" t="s">
        <v>144</v>
      </c>
    </row>
    <row r="117">
      <c r="A117" s="45">
        <v>9.260287416E9</v>
      </c>
      <c r="B117" s="46">
        <v>0.046</v>
      </c>
      <c r="C117" s="46">
        <v>143.0</v>
      </c>
      <c r="D117" s="46">
        <v>0.192</v>
      </c>
      <c r="E117" s="42" t="s">
        <v>146</v>
      </c>
      <c r="F117" s="44" t="s">
        <v>90</v>
      </c>
      <c r="G117" s="41" t="s">
        <v>144</v>
      </c>
    </row>
    <row r="118">
      <c r="A118" s="45">
        <v>1.014234277E10</v>
      </c>
      <c r="B118" s="46">
        <v>0.037</v>
      </c>
      <c r="C118" s="46">
        <v>127.0</v>
      </c>
      <c r="D118" s="46">
        <v>0.178</v>
      </c>
      <c r="E118" s="42" t="s">
        <v>146</v>
      </c>
      <c r="F118" s="44" t="s">
        <v>91</v>
      </c>
      <c r="G118" s="41" t="s">
        <v>144</v>
      </c>
    </row>
    <row r="119">
      <c r="A119" s="45">
        <v>9.95821788E9</v>
      </c>
      <c r="B119" s="46">
        <v>0.045</v>
      </c>
      <c r="C119" s="46">
        <v>150.0</v>
      </c>
      <c r="D119" s="46">
        <v>0.172</v>
      </c>
      <c r="E119" s="42" t="s">
        <v>146</v>
      </c>
      <c r="F119" s="44" t="s">
        <v>70</v>
      </c>
      <c r="G119" s="41" t="s">
        <v>144</v>
      </c>
    </row>
    <row r="120">
      <c r="A120" s="45">
        <v>1.873452514E9</v>
      </c>
      <c r="B120" s="43"/>
      <c r="C120" s="43"/>
      <c r="D120" s="46">
        <v>0.121</v>
      </c>
      <c r="E120" s="42" t="s">
        <v>261</v>
      </c>
      <c r="F120" s="44" t="s">
        <v>71</v>
      </c>
      <c r="G120" s="41" t="s">
        <v>258</v>
      </c>
    </row>
    <row r="121">
      <c r="A121" s="45">
        <v>1.92026257E9</v>
      </c>
      <c r="B121" s="43"/>
      <c r="C121" s="43"/>
      <c r="D121" s="46">
        <v>0.121</v>
      </c>
      <c r="E121" s="42" t="s">
        <v>261</v>
      </c>
      <c r="F121" s="44" t="s">
        <v>72</v>
      </c>
      <c r="G121" s="41" t="s">
        <v>258</v>
      </c>
    </row>
    <row r="122">
      <c r="A122" s="45">
        <v>1.941094972E9</v>
      </c>
      <c r="B122" s="43"/>
      <c r="C122" s="43"/>
      <c r="D122" s="46">
        <v>0.131</v>
      </c>
      <c r="E122" s="42" t="s">
        <v>261</v>
      </c>
      <c r="F122" s="44" t="s">
        <v>74</v>
      </c>
      <c r="G122" s="41" t="s">
        <v>258</v>
      </c>
    </row>
    <row r="123">
      <c r="A123" s="45">
        <v>2.021301676E9</v>
      </c>
      <c r="B123" s="43"/>
      <c r="C123" s="43"/>
      <c r="D123" s="46">
        <v>0.115</v>
      </c>
      <c r="E123" s="42" t="s">
        <v>261</v>
      </c>
      <c r="F123" s="44" t="s">
        <v>83</v>
      </c>
      <c r="G123" s="41" t="s">
        <v>258</v>
      </c>
    </row>
    <row r="124">
      <c r="A124" s="45">
        <v>2.22827933E9</v>
      </c>
      <c r="B124" s="43"/>
      <c r="C124" s="43"/>
      <c r="D124" s="46">
        <v>0.116</v>
      </c>
      <c r="E124" s="42" t="s">
        <v>261</v>
      </c>
      <c r="F124" s="44" t="s">
        <v>84</v>
      </c>
      <c r="G124" s="41" t="s">
        <v>258</v>
      </c>
    </row>
    <row r="125">
      <c r="A125" s="45">
        <v>2.331005587E9</v>
      </c>
      <c r="B125" s="43"/>
      <c r="C125" s="43"/>
      <c r="D125" s="46">
        <v>0.115</v>
      </c>
      <c r="E125" s="42" t="s">
        <v>261</v>
      </c>
      <c r="F125" s="44" t="s">
        <v>85</v>
      </c>
      <c r="G125" s="41" t="s">
        <v>258</v>
      </c>
    </row>
    <row r="126">
      <c r="A126" s="45">
        <v>2.42147486E9</v>
      </c>
      <c r="B126" s="43"/>
      <c r="C126" s="43"/>
      <c r="D126" s="46">
        <v>0.113</v>
      </c>
      <c r="E126" s="42" t="s">
        <v>261</v>
      </c>
      <c r="F126" s="44" t="s">
        <v>86</v>
      </c>
      <c r="G126" s="41" t="s">
        <v>258</v>
      </c>
    </row>
    <row r="127">
      <c r="A127" s="45">
        <v>2.623726257E9</v>
      </c>
      <c r="B127" s="43"/>
      <c r="C127" s="43"/>
      <c r="D127" s="46">
        <v>0.11</v>
      </c>
      <c r="E127" s="42" t="s">
        <v>261</v>
      </c>
      <c r="F127" s="44" t="s">
        <v>87</v>
      </c>
      <c r="G127" s="41" t="s">
        <v>258</v>
      </c>
    </row>
    <row r="128">
      <c r="A128" s="45">
        <v>2.791960894E9</v>
      </c>
      <c r="B128" s="43"/>
      <c r="C128" s="43"/>
      <c r="D128" s="46">
        <v>0.112</v>
      </c>
      <c r="E128" s="42" t="s">
        <v>261</v>
      </c>
      <c r="F128" s="44" t="s">
        <v>88</v>
      </c>
      <c r="G128" s="41" t="s">
        <v>258</v>
      </c>
    </row>
    <row r="129">
      <c r="A129" s="45">
        <v>2.498932961E9</v>
      </c>
      <c r="B129" s="43"/>
      <c r="C129" s="43"/>
      <c r="D129" s="46">
        <v>0.108</v>
      </c>
      <c r="E129" s="42" t="s">
        <v>261</v>
      </c>
      <c r="F129" s="44" t="s">
        <v>89</v>
      </c>
      <c r="G129" s="41" t="s">
        <v>258</v>
      </c>
    </row>
    <row r="130">
      <c r="A130" s="45">
        <v>2.467703911E9</v>
      </c>
      <c r="B130" s="43"/>
      <c r="C130" s="43"/>
      <c r="D130" s="46">
        <v>0.107</v>
      </c>
      <c r="E130" s="42" t="s">
        <v>261</v>
      </c>
      <c r="F130" s="44" t="s">
        <v>90</v>
      </c>
      <c r="G130" s="41" t="s">
        <v>258</v>
      </c>
    </row>
    <row r="131">
      <c r="A131" s="45">
        <v>2.584463687E9</v>
      </c>
      <c r="B131" s="43"/>
      <c r="C131" s="43"/>
      <c r="D131" s="46">
        <v>0.097</v>
      </c>
      <c r="E131" s="42" t="s">
        <v>261</v>
      </c>
      <c r="F131" s="44" t="s">
        <v>91</v>
      </c>
      <c r="G131" s="41" t="s">
        <v>258</v>
      </c>
    </row>
    <row r="132">
      <c r="A132" s="42"/>
      <c r="B132" s="43"/>
      <c r="C132" s="43"/>
      <c r="D132" s="46">
        <v>0.092</v>
      </c>
      <c r="E132" s="42" t="s">
        <v>261</v>
      </c>
      <c r="F132" s="44" t="s">
        <v>70</v>
      </c>
      <c r="G132" s="41" t="s">
        <v>258</v>
      </c>
    </row>
    <row r="133">
      <c r="A133" s="45">
        <v>4.15E11</v>
      </c>
      <c r="B133" s="46">
        <v>0.081</v>
      </c>
      <c r="C133" s="46">
        <v>1713.0</v>
      </c>
      <c r="D133" s="46">
        <v>0.093</v>
      </c>
      <c r="E133" s="42" t="s">
        <v>244</v>
      </c>
      <c r="F133" s="44" t="s">
        <v>71</v>
      </c>
      <c r="G133" s="41" t="s">
        <v>242</v>
      </c>
    </row>
    <row r="134">
      <c r="A134" s="45">
        <v>3.79E11</v>
      </c>
      <c r="B134" s="46">
        <v>0.082</v>
      </c>
      <c r="C134" s="46">
        <v>1632.0</v>
      </c>
      <c r="D134" s="46">
        <v>0.087</v>
      </c>
      <c r="E134" s="42" t="s">
        <v>244</v>
      </c>
      <c r="F134" s="44" t="s">
        <v>72</v>
      </c>
      <c r="G134" s="41" t="s">
        <v>242</v>
      </c>
    </row>
    <row r="135">
      <c r="A135" s="45">
        <v>3.94E11</v>
      </c>
      <c r="B135" s="46">
        <v>0.084</v>
      </c>
      <c r="C135" s="46">
        <v>1847.0</v>
      </c>
      <c r="D135" s="46">
        <v>0.082</v>
      </c>
      <c r="E135" s="42" t="s">
        <v>244</v>
      </c>
      <c r="F135" s="44" t="s">
        <v>74</v>
      </c>
      <c r="G135" s="41" t="s">
        <v>242</v>
      </c>
    </row>
    <row r="136">
      <c r="A136" s="45">
        <v>4.67E11</v>
      </c>
      <c r="B136" s="46">
        <v>0.083</v>
      </c>
      <c r="C136" s="46">
        <v>2323.0</v>
      </c>
      <c r="D136" s="46">
        <v>0.084</v>
      </c>
      <c r="E136" s="42" t="s">
        <v>244</v>
      </c>
      <c r="F136" s="44" t="s">
        <v>83</v>
      </c>
      <c r="G136" s="41" t="s">
        <v>242</v>
      </c>
    </row>
    <row r="137">
      <c r="A137" s="45">
        <v>6.13E11</v>
      </c>
      <c r="B137" s="46">
        <v>0.086</v>
      </c>
      <c r="C137" s="46">
        <v>2872.0</v>
      </c>
      <c r="D137" s="46">
        <v>0.089</v>
      </c>
      <c r="E137" s="42" t="s">
        <v>244</v>
      </c>
      <c r="F137" s="44" t="s">
        <v>84</v>
      </c>
      <c r="G137" s="41" t="s">
        <v>242</v>
      </c>
    </row>
    <row r="138">
      <c r="A138" s="45">
        <v>6.94E11</v>
      </c>
      <c r="B138" s="46">
        <v>0.085</v>
      </c>
      <c r="C138" s="46">
        <v>3136.0</v>
      </c>
      <c r="D138" s="46">
        <v>0.091</v>
      </c>
      <c r="E138" s="42" t="s">
        <v>244</v>
      </c>
      <c r="F138" s="44" t="s">
        <v>85</v>
      </c>
      <c r="G138" s="41" t="s">
        <v>242</v>
      </c>
    </row>
    <row r="139">
      <c r="A139" s="45">
        <v>7.47E11</v>
      </c>
      <c r="B139" s="46">
        <v>0.085</v>
      </c>
      <c r="C139" s="46">
        <v>3330.0</v>
      </c>
      <c r="D139" s="46">
        <v>0.094</v>
      </c>
      <c r="E139" s="42" t="s">
        <v>244</v>
      </c>
      <c r="F139" s="44" t="s">
        <v>86</v>
      </c>
      <c r="G139" s="41" t="s">
        <v>242</v>
      </c>
    </row>
    <row r="140">
      <c r="A140" s="45">
        <v>8.54E11</v>
      </c>
      <c r="B140" s="46">
        <v>0.086</v>
      </c>
      <c r="C140" s="46">
        <v>3956.0</v>
      </c>
      <c r="D140" s="46">
        <v>0.082</v>
      </c>
      <c r="E140" s="42" t="s">
        <v>244</v>
      </c>
      <c r="F140" s="44" t="s">
        <v>87</v>
      </c>
      <c r="G140" s="41" t="s">
        <v>242</v>
      </c>
    </row>
    <row r="141">
      <c r="A141" s="45">
        <v>1.06E12</v>
      </c>
      <c r="B141" s="46">
        <v>0.088</v>
      </c>
      <c r="C141" s="46">
        <v>4237.0</v>
      </c>
      <c r="D141" s="46">
        <v>0.089</v>
      </c>
      <c r="E141" s="42" t="s">
        <v>244</v>
      </c>
      <c r="F141" s="44" t="s">
        <v>88</v>
      </c>
      <c r="G141" s="41" t="s">
        <v>242</v>
      </c>
    </row>
    <row r="142">
      <c r="A142" s="45">
        <v>9.27E11</v>
      </c>
      <c r="B142" s="46">
        <v>0.09</v>
      </c>
      <c r="C142" s="46">
        <v>4118.0</v>
      </c>
      <c r="D142" s="46">
        <v>0.06</v>
      </c>
      <c r="E142" s="42" t="s">
        <v>244</v>
      </c>
      <c r="F142" s="44" t="s">
        <v>89</v>
      </c>
      <c r="G142" s="41" t="s">
        <v>242</v>
      </c>
    </row>
    <row r="143">
      <c r="A143" s="45">
        <v>1.14E12</v>
      </c>
      <c r="B143" s="46">
        <v>0.089</v>
      </c>
      <c r="C143" s="46">
        <v>5138.0</v>
      </c>
      <c r="D143" s="46">
        <v>0.073</v>
      </c>
      <c r="E143" s="42" t="s">
        <v>244</v>
      </c>
      <c r="F143" s="44" t="s">
        <v>90</v>
      </c>
      <c r="G143" s="41" t="s">
        <v>242</v>
      </c>
    </row>
    <row r="144">
      <c r="A144" s="45">
        <v>1.39E12</v>
      </c>
      <c r="B144" s="46">
        <v>0.092</v>
      </c>
      <c r="C144" s="46">
        <v>6114.0</v>
      </c>
      <c r="D144" s="46">
        <v>0.077</v>
      </c>
      <c r="E144" s="42" t="s">
        <v>244</v>
      </c>
      <c r="F144" s="44" t="s">
        <v>91</v>
      </c>
      <c r="G144" s="41" t="s">
        <v>242</v>
      </c>
    </row>
    <row r="145">
      <c r="A145" s="45">
        <v>1.53E12</v>
      </c>
      <c r="B145" s="46">
        <v>0.091</v>
      </c>
      <c r="C145" s="46">
        <v>6140.0</v>
      </c>
      <c r="D145" s="46">
        <v>0.07</v>
      </c>
      <c r="E145" s="42" t="s">
        <v>244</v>
      </c>
      <c r="F145" s="44" t="s">
        <v>70</v>
      </c>
      <c r="G145" s="41" t="s">
        <v>242</v>
      </c>
    </row>
    <row r="146">
      <c r="A146" s="45">
        <v>1.92E11</v>
      </c>
      <c r="B146" s="46">
        <v>0.1</v>
      </c>
      <c r="C146" s="46">
        <v>2403.0</v>
      </c>
      <c r="D146" s="43"/>
      <c r="E146" s="42" t="s">
        <v>182</v>
      </c>
      <c r="F146" s="44" t="s">
        <v>71</v>
      </c>
      <c r="G146" s="41" t="s">
        <v>179</v>
      </c>
    </row>
    <row r="147">
      <c r="A147" s="45">
        <v>1.92E11</v>
      </c>
      <c r="B147" s="46">
        <v>0.101</v>
      </c>
      <c r="C147" s="46">
        <v>2406.0</v>
      </c>
      <c r="D147" s="43"/>
      <c r="E147" s="42" t="s">
        <v>182</v>
      </c>
      <c r="F147" s="44" t="s">
        <v>72</v>
      </c>
      <c r="G147" s="41" t="s">
        <v>179</v>
      </c>
    </row>
    <row r="148">
      <c r="A148" s="45">
        <v>2.08E11</v>
      </c>
      <c r="B148" s="46">
        <v>0.101</v>
      </c>
      <c r="C148" s="46">
        <v>2599.0</v>
      </c>
      <c r="D148" s="43"/>
      <c r="E148" s="42" t="s">
        <v>182</v>
      </c>
      <c r="F148" s="44" t="s">
        <v>74</v>
      </c>
      <c r="G148" s="41" t="s">
        <v>179</v>
      </c>
    </row>
    <row r="149">
      <c r="A149" s="45">
        <v>2.54E11</v>
      </c>
      <c r="B149" s="46">
        <v>0.103</v>
      </c>
      <c r="C149" s="46">
        <v>3223.0</v>
      </c>
      <c r="D149" s="43"/>
      <c r="E149" s="42" t="s">
        <v>182</v>
      </c>
      <c r="F149" s="44" t="s">
        <v>83</v>
      </c>
      <c r="G149" s="41" t="s">
        <v>179</v>
      </c>
    </row>
    <row r="150">
      <c r="A150" s="45">
        <v>2.91E11</v>
      </c>
      <c r="B150" s="46">
        <v>0.104</v>
      </c>
      <c r="C150" s="46">
        <v>3720.0</v>
      </c>
      <c r="D150" s="43"/>
      <c r="E150" s="42" t="s">
        <v>182</v>
      </c>
      <c r="F150" s="44" t="s">
        <v>84</v>
      </c>
      <c r="G150" s="41" t="s">
        <v>179</v>
      </c>
    </row>
    <row r="151">
      <c r="A151" s="45">
        <v>3.05E11</v>
      </c>
      <c r="B151" s="46">
        <v>0.104</v>
      </c>
      <c r="C151" s="46">
        <v>3863.0</v>
      </c>
      <c r="D151" s="43"/>
      <c r="E151" s="42" t="s">
        <v>182</v>
      </c>
      <c r="F151" s="44" t="s">
        <v>85</v>
      </c>
      <c r="G151" s="41" t="s">
        <v>179</v>
      </c>
    </row>
    <row r="152">
      <c r="A152" s="45">
        <v>3.25E11</v>
      </c>
      <c r="B152" s="46">
        <v>0.102</v>
      </c>
      <c r="C152" s="46">
        <v>4016.0</v>
      </c>
      <c r="D152" s="43"/>
      <c r="E152" s="42" t="s">
        <v>182</v>
      </c>
      <c r="F152" s="44" t="s">
        <v>86</v>
      </c>
      <c r="G152" s="41" t="s">
        <v>179</v>
      </c>
    </row>
    <row r="153">
      <c r="A153" s="45">
        <v>3.75E11</v>
      </c>
      <c r="B153" s="46">
        <v>0.103</v>
      </c>
      <c r="C153" s="46">
        <v>4636.0</v>
      </c>
      <c r="D153" s="43"/>
      <c r="E153" s="42" t="s">
        <v>182</v>
      </c>
      <c r="F153" s="44" t="s">
        <v>87</v>
      </c>
      <c r="G153" s="41" t="s">
        <v>179</v>
      </c>
    </row>
    <row r="154">
      <c r="A154" s="45">
        <v>4.14E11</v>
      </c>
      <c r="B154" s="46">
        <v>0.105</v>
      </c>
      <c r="C154" s="46">
        <v>5211.0</v>
      </c>
      <c r="D154" s="43"/>
      <c r="E154" s="42" t="s">
        <v>182</v>
      </c>
      <c r="F154" s="44" t="s">
        <v>88</v>
      </c>
      <c r="G154" s="41" t="s">
        <v>179</v>
      </c>
    </row>
    <row r="155">
      <c r="A155" s="45">
        <v>3.84E11</v>
      </c>
      <c r="B155" s="46">
        <v>0.112</v>
      </c>
      <c r="C155" s="46">
        <v>5125.0</v>
      </c>
      <c r="D155" s="43"/>
      <c r="E155" s="42" t="s">
        <v>182</v>
      </c>
      <c r="F155" s="44" t="s">
        <v>89</v>
      </c>
      <c r="G155" s="41" t="s">
        <v>179</v>
      </c>
    </row>
    <row r="156">
      <c r="A156" s="45">
        <v>3.78E11</v>
      </c>
      <c r="B156" s="46">
        <v>0.116</v>
      </c>
      <c r="C156" s="46">
        <v>5272.0</v>
      </c>
      <c r="D156" s="43"/>
      <c r="E156" s="42" t="s">
        <v>182</v>
      </c>
      <c r="F156" s="44" t="s">
        <v>90</v>
      </c>
      <c r="G156" s="41" t="s">
        <v>179</v>
      </c>
    </row>
    <row r="157">
      <c r="A157" s="45">
        <v>4.16E11</v>
      </c>
      <c r="B157" s="46">
        <v>0.113</v>
      </c>
      <c r="C157" s="46">
        <v>5643.0</v>
      </c>
      <c r="D157" s="43"/>
      <c r="E157" s="42" t="s">
        <v>182</v>
      </c>
      <c r="F157" s="44" t="s">
        <v>91</v>
      </c>
      <c r="G157" s="41" t="s">
        <v>179</v>
      </c>
    </row>
    <row r="158">
      <c r="A158" s="45">
        <v>3.94E11</v>
      </c>
      <c r="B158" s="46">
        <v>0.115</v>
      </c>
      <c r="C158" s="46">
        <v>5407.0</v>
      </c>
      <c r="D158" s="43"/>
      <c r="E158" s="42" t="s">
        <v>182</v>
      </c>
      <c r="F158" s="44" t="s">
        <v>70</v>
      </c>
      <c r="G158" s="41" t="s">
        <v>179</v>
      </c>
    </row>
    <row r="159">
      <c r="A159" s="45">
        <v>5.272617196E9</v>
      </c>
      <c r="B159" s="46">
        <v>0.047</v>
      </c>
      <c r="C159" s="46">
        <v>30.0</v>
      </c>
      <c r="D159" s="46">
        <v>0.197</v>
      </c>
      <c r="E159" s="42" t="s">
        <v>147</v>
      </c>
      <c r="F159" s="44" t="s">
        <v>71</v>
      </c>
      <c r="G159" s="41" t="s">
        <v>144</v>
      </c>
    </row>
    <row r="160">
      <c r="A160" s="45">
        <v>5.707618247E9</v>
      </c>
      <c r="B160" s="46">
        <v>0.045</v>
      </c>
      <c r="C160" s="46">
        <v>31.0</v>
      </c>
      <c r="D160" s="46">
        <v>0.197</v>
      </c>
      <c r="E160" s="42" t="s">
        <v>147</v>
      </c>
      <c r="F160" s="44" t="s">
        <v>72</v>
      </c>
      <c r="G160" s="41" t="s">
        <v>144</v>
      </c>
    </row>
    <row r="161">
      <c r="A161" s="45">
        <v>6.236024951E9</v>
      </c>
      <c r="B161" s="46">
        <v>0.045</v>
      </c>
      <c r="C161" s="46">
        <v>34.0</v>
      </c>
      <c r="D161" s="46">
        <v>0.174</v>
      </c>
      <c r="E161" s="42" t="s">
        <v>147</v>
      </c>
      <c r="F161" s="44" t="s">
        <v>74</v>
      </c>
      <c r="G161" s="41" t="s">
        <v>144</v>
      </c>
    </row>
    <row r="162">
      <c r="A162" s="45">
        <v>7.275766111E9</v>
      </c>
      <c r="B162" s="46">
        <v>0.066</v>
      </c>
      <c r="C162" s="46">
        <v>57.0</v>
      </c>
      <c r="D162" s="46">
        <v>0.155</v>
      </c>
      <c r="E162" s="42" t="s">
        <v>147</v>
      </c>
      <c r="F162" s="44" t="s">
        <v>83</v>
      </c>
      <c r="G162" s="41" t="s">
        <v>144</v>
      </c>
    </row>
    <row r="163">
      <c r="A163" s="45">
        <v>8.680511918E9</v>
      </c>
      <c r="B163" s="46">
        <v>0.079</v>
      </c>
      <c r="C163" s="46">
        <v>81.0</v>
      </c>
      <c r="D163" s="46">
        <v>0.157</v>
      </c>
      <c r="E163" s="42" t="s">
        <v>147</v>
      </c>
      <c r="F163" s="44" t="s">
        <v>84</v>
      </c>
      <c r="G163" s="41" t="s">
        <v>144</v>
      </c>
    </row>
    <row r="164">
      <c r="A164" s="45">
        <v>1.3245421881E10</v>
      </c>
      <c r="B164" s="46">
        <v>0.079</v>
      </c>
      <c r="C164" s="46">
        <v>122.0</v>
      </c>
      <c r="D164" s="46">
        <v>0.17</v>
      </c>
      <c r="E164" s="42" t="s">
        <v>147</v>
      </c>
      <c r="F164" s="44" t="s">
        <v>85</v>
      </c>
      <c r="G164" s="41" t="s">
        <v>144</v>
      </c>
    </row>
    <row r="165">
      <c r="A165" s="45">
        <v>2.0982270733E10</v>
      </c>
      <c r="B165" s="46">
        <v>0.062</v>
      </c>
      <c r="C165" s="46">
        <v>149.0</v>
      </c>
      <c r="D165" s="46">
        <v>0.179</v>
      </c>
      <c r="E165" s="42" t="s">
        <v>147</v>
      </c>
      <c r="F165" s="44" t="s">
        <v>86</v>
      </c>
      <c r="G165" s="41" t="s">
        <v>144</v>
      </c>
    </row>
    <row r="166">
      <c r="A166" s="45">
        <v>3.3050343783E10</v>
      </c>
      <c r="B166" s="46">
        <v>0.051</v>
      </c>
      <c r="C166" s="46">
        <v>192.0</v>
      </c>
      <c r="D166" s="46">
        <v>0.191</v>
      </c>
      <c r="E166" s="42" t="s">
        <v>147</v>
      </c>
      <c r="F166" s="44" t="s">
        <v>87</v>
      </c>
      <c r="G166" s="41" t="s">
        <v>144</v>
      </c>
    </row>
    <row r="167">
      <c r="A167" s="45">
        <v>4.885248296E10</v>
      </c>
      <c r="B167" s="46">
        <v>0.044</v>
      </c>
      <c r="C167" s="46">
        <v>241.0</v>
      </c>
      <c r="D167" s="46">
        <v>0.198</v>
      </c>
      <c r="E167" s="42" t="s">
        <v>147</v>
      </c>
      <c r="F167" s="44" t="s">
        <v>88</v>
      </c>
      <c r="G167" s="41" t="s">
        <v>144</v>
      </c>
    </row>
    <row r="168">
      <c r="A168" s="45">
        <v>4.4291490421E10</v>
      </c>
      <c r="B168" s="46">
        <v>0.059</v>
      </c>
      <c r="C168" s="46">
        <v>288.0</v>
      </c>
      <c r="D168" s="46">
        <v>0.2</v>
      </c>
      <c r="E168" s="42" t="s">
        <v>147</v>
      </c>
      <c r="F168" s="44" t="s">
        <v>89</v>
      </c>
      <c r="G168" s="41" t="s">
        <v>144</v>
      </c>
    </row>
    <row r="169">
      <c r="A169" s="45">
        <v>5.2902703376E10</v>
      </c>
      <c r="B169" s="46">
        <v>0.053</v>
      </c>
      <c r="C169" s="46">
        <v>310.0</v>
      </c>
      <c r="D169" s="46">
        <v>0.207</v>
      </c>
      <c r="E169" s="42" t="s">
        <v>147</v>
      </c>
      <c r="F169" s="44" t="s">
        <v>90</v>
      </c>
      <c r="G169" s="41" t="s">
        <v>144</v>
      </c>
    </row>
    <row r="170">
      <c r="A170" s="45">
        <v>6.59516272E10</v>
      </c>
      <c r="B170" s="46">
        <v>0.05</v>
      </c>
      <c r="C170" s="46">
        <v>359.0</v>
      </c>
      <c r="D170" s="46">
        <v>0.19</v>
      </c>
      <c r="E170" s="42" t="s">
        <v>147</v>
      </c>
      <c r="F170" s="44" t="s">
        <v>91</v>
      </c>
      <c r="G170" s="41" t="s">
        <v>144</v>
      </c>
    </row>
    <row r="171">
      <c r="A171" s="45">
        <v>6.8730906314E10</v>
      </c>
      <c r="B171" s="46">
        <v>0.054</v>
      </c>
      <c r="C171" s="46">
        <v>398.0</v>
      </c>
      <c r="D171" s="46">
        <v>0.183</v>
      </c>
      <c r="E171" s="42" t="s">
        <v>147</v>
      </c>
      <c r="F171" s="44" t="s">
        <v>70</v>
      </c>
      <c r="G171" s="41" t="s">
        <v>144</v>
      </c>
    </row>
    <row r="172">
      <c r="A172" s="45">
        <v>6.327552E9</v>
      </c>
      <c r="B172" s="46">
        <v>0.052</v>
      </c>
      <c r="C172" s="46">
        <v>1107.0</v>
      </c>
      <c r="D172" s="46">
        <v>0.06</v>
      </c>
      <c r="E172" s="42" t="s">
        <v>262</v>
      </c>
      <c r="F172" s="44" t="s">
        <v>71</v>
      </c>
      <c r="G172" s="41" t="s">
        <v>258</v>
      </c>
    </row>
    <row r="173">
      <c r="A173" s="45">
        <v>6.516651E9</v>
      </c>
      <c r="B173" s="46">
        <v>0.051</v>
      </c>
      <c r="C173" s="46">
        <v>1107.0</v>
      </c>
      <c r="D173" s="46">
        <v>0.06</v>
      </c>
      <c r="E173" s="42" t="s">
        <v>262</v>
      </c>
      <c r="F173" s="44" t="s">
        <v>72</v>
      </c>
      <c r="G173" s="41" t="s">
        <v>258</v>
      </c>
    </row>
    <row r="174">
      <c r="A174" s="45">
        <v>6.957996E9</v>
      </c>
      <c r="B174" s="46">
        <v>0.053</v>
      </c>
      <c r="C174" s="46">
        <v>1183.0</v>
      </c>
      <c r="D174" s="46">
        <v>0.06</v>
      </c>
      <c r="E174" s="42" t="s">
        <v>262</v>
      </c>
      <c r="F174" s="44" t="s">
        <v>74</v>
      </c>
      <c r="G174" s="41" t="s">
        <v>258</v>
      </c>
    </row>
    <row r="175">
      <c r="A175" s="45">
        <v>6.949317E9</v>
      </c>
      <c r="B175" s="46">
        <v>0.056</v>
      </c>
      <c r="C175" s="46">
        <v>1237.0</v>
      </c>
      <c r="D175" s="46">
        <v>0.06</v>
      </c>
      <c r="E175" s="42" t="s">
        <v>262</v>
      </c>
      <c r="F175" s="44" t="s">
        <v>83</v>
      </c>
      <c r="G175" s="41" t="s">
        <v>258</v>
      </c>
    </row>
    <row r="176">
      <c r="A176" s="45">
        <v>7.094413E9</v>
      </c>
      <c r="B176" s="46">
        <v>0.06</v>
      </c>
      <c r="C176" s="46">
        <v>1326.0</v>
      </c>
      <c r="D176" s="46">
        <v>0.06</v>
      </c>
      <c r="E176" s="42" t="s">
        <v>262</v>
      </c>
      <c r="F176" s="44" t="s">
        <v>84</v>
      </c>
      <c r="G176" s="41" t="s">
        <v>258</v>
      </c>
    </row>
    <row r="177">
      <c r="A177" s="45">
        <v>7.706222E9</v>
      </c>
      <c r="B177" s="46">
        <v>0.06</v>
      </c>
      <c r="C177" s="46">
        <v>1394.0</v>
      </c>
      <c r="D177" s="46">
        <v>0.055</v>
      </c>
      <c r="E177" s="42" t="s">
        <v>262</v>
      </c>
      <c r="F177" s="44" t="s">
        <v>85</v>
      </c>
      <c r="G177" s="41" t="s">
        <v>258</v>
      </c>
    </row>
    <row r="178">
      <c r="A178" s="45">
        <v>7.965588E9</v>
      </c>
      <c r="B178" s="46">
        <v>0.069</v>
      </c>
      <c r="C178" s="46">
        <v>1645.0</v>
      </c>
      <c r="D178" s="46">
        <v>0.055</v>
      </c>
      <c r="E178" s="42" t="s">
        <v>262</v>
      </c>
      <c r="F178" s="44" t="s">
        <v>86</v>
      </c>
      <c r="G178" s="41" t="s">
        <v>258</v>
      </c>
    </row>
    <row r="179">
      <c r="A179" s="45">
        <v>8.318996E9</v>
      </c>
      <c r="B179" s="46">
        <v>0.071</v>
      </c>
      <c r="C179" s="46">
        <v>1721.0</v>
      </c>
      <c r="D179" s="46">
        <v>0.055</v>
      </c>
      <c r="E179" s="42" t="s">
        <v>262</v>
      </c>
      <c r="F179" s="44" t="s">
        <v>87</v>
      </c>
      <c r="G179" s="41" t="s">
        <v>258</v>
      </c>
    </row>
    <row r="180">
      <c r="A180" s="45">
        <v>8.24665E9</v>
      </c>
      <c r="B180" s="46">
        <v>0.073</v>
      </c>
      <c r="C180" s="46">
        <v>1729.0</v>
      </c>
      <c r="D180" s="46">
        <v>0.055</v>
      </c>
      <c r="E180" s="42" t="s">
        <v>262</v>
      </c>
      <c r="F180" s="44" t="s">
        <v>88</v>
      </c>
      <c r="G180" s="41" t="s">
        <v>258</v>
      </c>
    </row>
    <row r="181">
      <c r="A181" s="45">
        <v>7.82042E9</v>
      </c>
      <c r="B181" s="46">
        <v>0.074</v>
      </c>
      <c r="C181" s="46">
        <v>1640.0</v>
      </c>
      <c r="D181" s="46">
        <v>0.055</v>
      </c>
      <c r="E181" s="42" t="s">
        <v>262</v>
      </c>
      <c r="F181" s="44" t="s">
        <v>89</v>
      </c>
      <c r="G181" s="41" t="s">
        <v>258</v>
      </c>
    </row>
    <row r="182">
      <c r="A182" s="45">
        <v>7.888087E9</v>
      </c>
      <c r="B182" s="46">
        <v>0.074</v>
      </c>
      <c r="C182" s="46">
        <v>1626.0</v>
      </c>
      <c r="D182" s="46">
        <v>0.055</v>
      </c>
      <c r="E182" s="42" t="s">
        <v>262</v>
      </c>
      <c r="F182" s="44" t="s">
        <v>90</v>
      </c>
      <c r="G182" s="41" t="s">
        <v>258</v>
      </c>
    </row>
    <row r="183">
      <c r="A183" s="45">
        <v>7.872584E9</v>
      </c>
      <c r="B183" s="46">
        <v>0.075</v>
      </c>
      <c r="C183" s="46">
        <v>1622.0</v>
      </c>
      <c r="D183" s="46">
        <v>0.051</v>
      </c>
      <c r="E183" s="42" t="s">
        <v>262</v>
      </c>
      <c r="F183" s="44" t="s">
        <v>91</v>
      </c>
      <c r="G183" s="41" t="s">
        <v>258</v>
      </c>
    </row>
    <row r="184">
      <c r="A184" s="45">
        <v>8.149004E9</v>
      </c>
      <c r="B184" s="46">
        <v>0.075</v>
      </c>
      <c r="C184" s="46">
        <v>1647.0</v>
      </c>
      <c r="D184" s="46">
        <v>0.048</v>
      </c>
      <c r="E184" s="42" t="s">
        <v>262</v>
      </c>
      <c r="F184" s="44" t="s">
        <v>70</v>
      </c>
      <c r="G184" s="41" t="s">
        <v>258</v>
      </c>
    </row>
    <row r="185">
      <c r="A185" s="45">
        <v>9.063147901E9</v>
      </c>
      <c r="B185" s="46">
        <v>0.035</v>
      </c>
      <c r="C185" s="46">
        <v>476.0</v>
      </c>
      <c r="D185" s="46">
        <v>0.116</v>
      </c>
      <c r="E185" s="42" t="s">
        <v>229</v>
      </c>
      <c r="F185" s="44" t="s">
        <v>71</v>
      </c>
      <c r="G185" s="41" t="s">
        <v>228</v>
      </c>
    </row>
    <row r="186">
      <c r="A186" s="45">
        <v>8.97644642E9</v>
      </c>
      <c r="B186" s="46">
        <v>0.038</v>
      </c>
      <c r="C186" s="46">
        <v>488.0</v>
      </c>
      <c r="D186" s="46">
        <v>0.107</v>
      </c>
      <c r="E186" s="42" t="s">
        <v>229</v>
      </c>
      <c r="F186" s="44" t="s">
        <v>72</v>
      </c>
      <c r="G186" s="41" t="s">
        <v>228</v>
      </c>
    </row>
    <row r="187">
      <c r="A187" s="45">
        <v>9.632411109E9</v>
      </c>
      <c r="B187" s="46">
        <v>0.039</v>
      </c>
      <c r="C187" s="46">
        <v>510.0</v>
      </c>
      <c r="D187" s="46">
        <v>0.084</v>
      </c>
      <c r="E187" s="42" t="s">
        <v>229</v>
      </c>
      <c r="F187" s="44" t="s">
        <v>74</v>
      </c>
      <c r="G187" s="41" t="s">
        <v>228</v>
      </c>
    </row>
    <row r="188">
      <c r="A188" s="45">
        <v>1.1075116594E10</v>
      </c>
      <c r="B188" s="46">
        <v>0.037</v>
      </c>
      <c r="C188" s="46">
        <v>536.0</v>
      </c>
      <c r="D188" s="46">
        <v>0.083</v>
      </c>
      <c r="E188" s="42" t="s">
        <v>229</v>
      </c>
      <c r="F188" s="44" t="s">
        <v>83</v>
      </c>
      <c r="G188" s="41" t="s">
        <v>228</v>
      </c>
    </row>
    <row r="189">
      <c r="A189" s="45">
        <v>1.3150516509E10</v>
      </c>
      <c r="B189" s="46">
        <v>0.039</v>
      </c>
      <c r="C189" s="46">
        <v>539.0</v>
      </c>
      <c r="D189" s="46">
        <v>0.079</v>
      </c>
      <c r="E189" s="42" t="s">
        <v>229</v>
      </c>
      <c r="F189" s="44" t="s">
        <v>84</v>
      </c>
      <c r="G189" s="41" t="s">
        <v>228</v>
      </c>
    </row>
    <row r="190">
      <c r="A190" s="45">
        <v>1.5969151306E10</v>
      </c>
      <c r="B190" s="46">
        <v>0.037</v>
      </c>
      <c r="C190" s="46">
        <v>573.0</v>
      </c>
      <c r="D190" s="46">
        <v>0.078</v>
      </c>
      <c r="E190" s="42" t="s">
        <v>229</v>
      </c>
      <c r="F190" s="44" t="s">
        <v>85</v>
      </c>
      <c r="G190" s="41" t="s">
        <v>228</v>
      </c>
    </row>
    <row r="191">
      <c r="A191" s="45">
        <v>1.8505250857E10</v>
      </c>
      <c r="B191" s="46">
        <v>0.036</v>
      </c>
      <c r="C191" s="46">
        <v>599.0</v>
      </c>
      <c r="D191" s="46">
        <v>0.08</v>
      </c>
      <c r="E191" s="42" t="s">
        <v>229</v>
      </c>
      <c r="F191" s="44" t="s">
        <v>86</v>
      </c>
      <c r="G191" s="41" t="s">
        <v>228</v>
      </c>
    </row>
    <row r="192">
      <c r="A192" s="45">
        <v>2.1730590263E10</v>
      </c>
      <c r="B192" s="46">
        <v>0.036</v>
      </c>
      <c r="C192" s="46">
        <v>648.0</v>
      </c>
      <c r="D192" s="46">
        <v>0.083</v>
      </c>
      <c r="E192" s="42" t="s">
        <v>229</v>
      </c>
      <c r="F192" s="44" t="s">
        <v>87</v>
      </c>
      <c r="G192" s="41" t="s">
        <v>228</v>
      </c>
    </row>
    <row r="193">
      <c r="A193" s="45">
        <v>2.5711147929E10</v>
      </c>
      <c r="B193" s="46">
        <v>0.041</v>
      </c>
      <c r="C193" s="46">
        <v>727.0</v>
      </c>
      <c r="D193" s="46">
        <v>0.082</v>
      </c>
      <c r="E193" s="42" t="s">
        <v>229</v>
      </c>
      <c r="F193" s="44" t="s">
        <v>88</v>
      </c>
      <c r="G193" s="41" t="s">
        <v>228</v>
      </c>
    </row>
    <row r="194">
      <c r="A194" s="45">
        <v>2.2938464723E10</v>
      </c>
      <c r="B194" s="46">
        <v>0.045</v>
      </c>
      <c r="C194" s="46">
        <v>729.0</v>
      </c>
      <c r="D194" s="46">
        <v>0.079</v>
      </c>
      <c r="E194" s="42" t="s">
        <v>229</v>
      </c>
      <c r="F194" s="44" t="s">
        <v>89</v>
      </c>
      <c r="G194" s="41" t="s">
        <v>228</v>
      </c>
    </row>
    <row r="195">
      <c r="A195" s="45">
        <v>2.5713547869E10</v>
      </c>
      <c r="B195" s="46">
        <v>0.043</v>
      </c>
      <c r="C195" s="46">
        <v>747.0</v>
      </c>
      <c r="D195" s="46">
        <v>0.072</v>
      </c>
      <c r="E195" s="42" t="s">
        <v>229</v>
      </c>
      <c r="F195" s="44" t="s">
        <v>90</v>
      </c>
      <c r="G195" s="41" t="s">
        <v>228</v>
      </c>
    </row>
    <row r="196">
      <c r="A196" s="45">
        <v>2.9044378668E10</v>
      </c>
      <c r="B196" s="46">
        <v>0.038</v>
      </c>
      <c r="C196" s="46">
        <v>766.0</v>
      </c>
      <c r="D196" s="46">
        <v>0.068</v>
      </c>
      <c r="E196" s="42" t="s">
        <v>229</v>
      </c>
      <c r="F196" s="44" t="s">
        <v>91</v>
      </c>
      <c r="G196" s="41" t="s">
        <v>228</v>
      </c>
    </row>
    <row r="197">
      <c r="A197" s="45">
        <v>3.0362317939E10</v>
      </c>
      <c r="B197" s="46">
        <v>0.039</v>
      </c>
      <c r="C197" s="46">
        <v>895.0</v>
      </c>
      <c r="D197" s="46">
        <v>0.06</v>
      </c>
      <c r="E197" s="42" t="s">
        <v>229</v>
      </c>
      <c r="F197" s="44" t="s">
        <v>70</v>
      </c>
      <c r="G197" s="41" t="s">
        <v>228</v>
      </c>
    </row>
    <row r="198">
      <c r="A198" s="45">
        <v>4.7124925462E10</v>
      </c>
      <c r="B198" s="46">
        <v>0.028</v>
      </c>
      <c r="C198" s="46">
        <v>10.0</v>
      </c>
      <c r="D198" s="46">
        <v>0.155</v>
      </c>
      <c r="E198" s="42" t="s">
        <v>148</v>
      </c>
      <c r="F198" s="44" t="s">
        <v>71</v>
      </c>
      <c r="G198" s="41" t="s">
        <v>144</v>
      </c>
    </row>
    <row r="199">
      <c r="A199" s="45">
        <v>4.6987842847E10</v>
      </c>
      <c r="B199" s="46">
        <v>0.03</v>
      </c>
      <c r="C199" s="46">
        <v>10.0</v>
      </c>
      <c r="D199" s="46">
        <v>0.158</v>
      </c>
      <c r="E199" s="42" t="s">
        <v>148</v>
      </c>
      <c r="F199" s="44" t="s">
        <v>72</v>
      </c>
      <c r="G199" s="41" t="s">
        <v>144</v>
      </c>
    </row>
    <row r="200">
      <c r="A200" s="45">
        <v>4.7571130071E10</v>
      </c>
      <c r="B200" s="46">
        <v>0.031</v>
      </c>
      <c r="C200" s="46">
        <v>11.0</v>
      </c>
      <c r="D200" s="46">
        <v>0.16</v>
      </c>
      <c r="E200" s="42" t="s">
        <v>148</v>
      </c>
      <c r="F200" s="44" t="s">
        <v>74</v>
      </c>
      <c r="G200" s="41" t="s">
        <v>144</v>
      </c>
    </row>
    <row r="201">
      <c r="A201" s="45">
        <v>5.1913661485E10</v>
      </c>
      <c r="B201" s="46">
        <v>0.03</v>
      </c>
      <c r="C201" s="46">
        <v>11.0</v>
      </c>
      <c r="D201" s="46">
        <v>0.16</v>
      </c>
      <c r="E201" s="42" t="s">
        <v>148</v>
      </c>
      <c r="F201" s="44" t="s">
        <v>83</v>
      </c>
      <c r="G201" s="41" t="s">
        <v>144</v>
      </c>
    </row>
    <row r="202">
      <c r="A202" s="45">
        <v>5.6560744012E10</v>
      </c>
      <c r="B202" s="46">
        <v>0.031</v>
      </c>
      <c r="C202" s="46">
        <v>12.0</v>
      </c>
      <c r="D202" s="46">
        <v>0.148</v>
      </c>
      <c r="E202" s="42" t="s">
        <v>148</v>
      </c>
      <c r="F202" s="44" t="s">
        <v>84</v>
      </c>
      <c r="G202" s="41" t="s">
        <v>144</v>
      </c>
    </row>
    <row r="203">
      <c r="A203" s="45">
        <v>6.0277560976E10</v>
      </c>
      <c r="B203" s="46">
        <v>0.032</v>
      </c>
      <c r="C203" s="46">
        <v>13.0</v>
      </c>
      <c r="D203" s="46">
        <v>0.14</v>
      </c>
      <c r="E203" s="42" t="s">
        <v>148</v>
      </c>
      <c r="F203" s="44" t="s">
        <v>85</v>
      </c>
      <c r="G203" s="41" t="s">
        <v>144</v>
      </c>
    </row>
    <row r="204">
      <c r="A204" s="45">
        <v>6.1901116736E10</v>
      </c>
      <c r="B204" s="46">
        <v>0.034</v>
      </c>
      <c r="C204" s="46">
        <v>14.0</v>
      </c>
      <c r="D204" s="46">
        <v>0.153</v>
      </c>
      <c r="E204" s="42" t="s">
        <v>148</v>
      </c>
      <c r="F204" s="44" t="s">
        <v>86</v>
      </c>
      <c r="G204" s="41" t="s">
        <v>144</v>
      </c>
    </row>
    <row r="205">
      <c r="A205" s="45">
        <v>6.8415421373E10</v>
      </c>
      <c r="B205" s="46">
        <v>0.035</v>
      </c>
      <c r="C205" s="46">
        <v>16.0</v>
      </c>
      <c r="D205" s="46">
        <v>0.16</v>
      </c>
      <c r="E205" s="42" t="s">
        <v>148</v>
      </c>
      <c r="F205" s="44" t="s">
        <v>87</v>
      </c>
      <c r="G205" s="41" t="s">
        <v>144</v>
      </c>
    </row>
    <row r="206">
      <c r="A206" s="45">
        <v>7.9554350678E10</v>
      </c>
      <c r="B206" s="46">
        <v>0.035</v>
      </c>
      <c r="C206" s="46">
        <v>19.0</v>
      </c>
      <c r="D206" s="46">
        <v>0.164</v>
      </c>
      <c r="E206" s="42" t="s">
        <v>148</v>
      </c>
      <c r="F206" s="44" t="s">
        <v>88</v>
      </c>
      <c r="G206" s="41" t="s">
        <v>144</v>
      </c>
    </row>
    <row r="207">
      <c r="A207" s="45">
        <v>8.9356650349E10</v>
      </c>
      <c r="B207" s="46">
        <v>0.037</v>
      </c>
      <c r="C207" s="46">
        <v>22.0</v>
      </c>
      <c r="D207" s="46">
        <v>0.146</v>
      </c>
      <c r="E207" s="42" t="s">
        <v>148</v>
      </c>
      <c r="F207" s="44" t="s">
        <v>89</v>
      </c>
      <c r="G207" s="41" t="s">
        <v>144</v>
      </c>
    </row>
    <row r="208">
      <c r="A208" s="45">
        <v>1.0E11</v>
      </c>
      <c r="B208" s="46">
        <v>0.037</v>
      </c>
      <c r="C208" s="46">
        <v>24.0</v>
      </c>
      <c r="D208" s="46">
        <v>0.13</v>
      </c>
      <c r="E208" s="42" t="s">
        <v>148</v>
      </c>
      <c r="F208" s="44" t="s">
        <v>90</v>
      </c>
      <c r="G208" s="41" t="s">
        <v>144</v>
      </c>
    </row>
    <row r="209">
      <c r="A209" s="45">
        <v>1.12E11</v>
      </c>
      <c r="B209" s="46">
        <v>0.038</v>
      </c>
      <c r="C209" s="46">
        <v>27.0</v>
      </c>
      <c r="D209" s="46">
        <v>0.133</v>
      </c>
      <c r="E209" s="42" t="s">
        <v>148</v>
      </c>
      <c r="F209" s="44" t="s">
        <v>91</v>
      </c>
      <c r="G209" s="41" t="s">
        <v>144</v>
      </c>
    </row>
    <row r="210">
      <c r="A210" s="45">
        <v>1.16E11</v>
      </c>
      <c r="B210" s="46">
        <v>0.036</v>
      </c>
      <c r="C210" s="46">
        <v>26.0</v>
      </c>
      <c r="D210" s="46">
        <v>0.13</v>
      </c>
      <c r="E210" s="42" t="s">
        <v>148</v>
      </c>
      <c r="F210" s="44" t="s">
        <v>70</v>
      </c>
      <c r="G210" s="41" t="s">
        <v>144</v>
      </c>
    </row>
    <row r="211">
      <c r="A211" s="45">
        <v>3.1195E9</v>
      </c>
      <c r="B211" s="46">
        <v>0.063</v>
      </c>
      <c r="C211" s="46">
        <v>602.0</v>
      </c>
      <c r="D211" s="46">
        <v>0.102</v>
      </c>
      <c r="E211" s="42" t="s">
        <v>263</v>
      </c>
      <c r="F211" s="44" t="s">
        <v>71</v>
      </c>
      <c r="G211" s="41" t="s">
        <v>258</v>
      </c>
    </row>
    <row r="212">
      <c r="A212" s="45">
        <v>3.11235E9</v>
      </c>
      <c r="B212" s="46">
        <v>0.067</v>
      </c>
      <c r="C212" s="46">
        <v>635.0</v>
      </c>
      <c r="D212" s="46">
        <v>0.096</v>
      </c>
      <c r="E212" s="42" t="s">
        <v>263</v>
      </c>
      <c r="F212" s="44" t="s">
        <v>72</v>
      </c>
      <c r="G212" s="41" t="s">
        <v>258</v>
      </c>
    </row>
    <row r="213">
      <c r="A213" s="45">
        <v>3.1686E9</v>
      </c>
      <c r="B213" s="46">
        <v>0.074</v>
      </c>
      <c r="C213" s="46">
        <v>677.0</v>
      </c>
      <c r="D213" s="46">
        <v>0.085</v>
      </c>
      <c r="E213" s="42" t="s">
        <v>263</v>
      </c>
      <c r="F213" s="44" t="s">
        <v>74</v>
      </c>
      <c r="G213" s="41" t="s">
        <v>258</v>
      </c>
    </row>
    <row r="214">
      <c r="A214" s="45">
        <v>3.2712E9</v>
      </c>
      <c r="B214" s="46">
        <v>0.071</v>
      </c>
      <c r="C214" s="46">
        <v>702.0</v>
      </c>
      <c r="D214" s="46">
        <v>0.085</v>
      </c>
      <c r="E214" s="42" t="s">
        <v>263</v>
      </c>
      <c r="F214" s="44" t="s">
        <v>83</v>
      </c>
      <c r="G214" s="41" t="s">
        <v>258</v>
      </c>
    </row>
    <row r="215">
      <c r="A215" s="45">
        <v>3.5097E9</v>
      </c>
      <c r="B215" s="46">
        <v>0.071</v>
      </c>
      <c r="C215" s="46">
        <v>737.0</v>
      </c>
      <c r="D215" s="46">
        <v>0.083</v>
      </c>
      <c r="E215" s="42" t="s">
        <v>263</v>
      </c>
      <c r="F215" s="44" t="s">
        <v>84</v>
      </c>
      <c r="G215" s="41" t="s">
        <v>258</v>
      </c>
    </row>
    <row r="216">
      <c r="A216" s="45">
        <v>3.8915E9</v>
      </c>
      <c r="B216" s="46">
        <v>0.07</v>
      </c>
      <c r="C216" s="46">
        <v>765.0</v>
      </c>
      <c r="D216" s="46">
        <v>0.092</v>
      </c>
      <c r="E216" s="42" t="s">
        <v>263</v>
      </c>
      <c r="F216" s="44" t="s">
        <v>85</v>
      </c>
      <c r="G216" s="41" t="s">
        <v>258</v>
      </c>
    </row>
    <row r="217">
      <c r="A217" s="45">
        <v>4.31405E9</v>
      </c>
      <c r="B217" s="46">
        <v>0.071</v>
      </c>
      <c r="C217" s="46">
        <v>826.0</v>
      </c>
      <c r="D217" s="46">
        <v>0.103</v>
      </c>
      <c r="E217" s="42" t="s">
        <v>263</v>
      </c>
      <c r="F217" s="44" t="s">
        <v>86</v>
      </c>
      <c r="G217" s="41" t="s">
        <v>258</v>
      </c>
    </row>
    <row r="218">
      <c r="A218" s="45">
        <v>4.51325E9</v>
      </c>
      <c r="B218" s="46">
        <v>0.075</v>
      </c>
      <c r="C218" s="46">
        <v>928.0</v>
      </c>
      <c r="D218" s="46">
        <v>0.108</v>
      </c>
      <c r="E218" s="42" t="s">
        <v>263</v>
      </c>
      <c r="F218" s="44" t="s">
        <v>87</v>
      </c>
      <c r="G218" s="41" t="s">
        <v>258</v>
      </c>
    </row>
    <row r="219">
      <c r="A219" s="45">
        <v>4.54155E9</v>
      </c>
      <c r="B219" s="46">
        <v>0.075</v>
      </c>
      <c r="C219" s="46">
        <v>996.0</v>
      </c>
      <c r="D219" s="46">
        <v>0.1</v>
      </c>
      <c r="E219" s="42" t="s">
        <v>263</v>
      </c>
      <c r="F219" s="44" t="s">
        <v>88</v>
      </c>
      <c r="G219" s="41" t="s">
        <v>258</v>
      </c>
    </row>
    <row r="220">
      <c r="A220" s="45">
        <v>4.59265E9</v>
      </c>
      <c r="B220" s="46">
        <v>0.08</v>
      </c>
      <c r="C220" s="46">
        <v>1025.0</v>
      </c>
      <c r="D220" s="46">
        <v>0.092</v>
      </c>
      <c r="E220" s="42" t="s">
        <v>263</v>
      </c>
      <c r="F220" s="44" t="s">
        <v>89</v>
      </c>
      <c r="G220" s="41" t="s">
        <v>258</v>
      </c>
    </row>
    <row r="221">
      <c r="A221" s="45">
        <v>4.4337E9</v>
      </c>
      <c r="B221" s="46">
        <v>0.067</v>
      </c>
      <c r="C221" s="46">
        <v>978.0</v>
      </c>
      <c r="D221" s="46">
        <v>0.087</v>
      </c>
      <c r="E221" s="42" t="s">
        <v>263</v>
      </c>
      <c r="F221" s="44" t="s">
        <v>90</v>
      </c>
      <c r="G221" s="41" t="s">
        <v>258</v>
      </c>
    </row>
    <row r="222">
      <c r="A222" s="45">
        <v>4.3689E9</v>
      </c>
      <c r="B222" s="46">
        <v>0.072</v>
      </c>
      <c r="C222" s="46">
        <v>935.0</v>
      </c>
      <c r="D222" s="46">
        <v>0.087</v>
      </c>
      <c r="E222" s="42" t="s">
        <v>263</v>
      </c>
      <c r="F222" s="44" t="s">
        <v>91</v>
      </c>
      <c r="G222" s="41" t="s">
        <v>258</v>
      </c>
    </row>
    <row r="223">
      <c r="A223" s="45">
        <v>4.22485E9</v>
      </c>
      <c r="B223" s="46">
        <v>0.063</v>
      </c>
      <c r="C223" s="46">
        <v>938.0</v>
      </c>
      <c r="D223" s="46">
        <v>0.087</v>
      </c>
      <c r="E223" s="42" t="s">
        <v>263</v>
      </c>
      <c r="F223" s="44" t="s">
        <v>70</v>
      </c>
      <c r="G223" s="41" t="s">
        <v>258</v>
      </c>
    </row>
    <row r="224">
      <c r="A224" s="45">
        <v>1.2736856485E10</v>
      </c>
      <c r="B224" s="46">
        <v>0.061</v>
      </c>
      <c r="C224" s="46">
        <v>64.0</v>
      </c>
      <c r="D224" s="46">
        <v>0.677</v>
      </c>
      <c r="E224" s="42" t="s">
        <v>183</v>
      </c>
      <c r="F224" s="44" t="s">
        <v>71</v>
      </c>
      <c r="G224" s="41" t="s">
        <v>179</v>
      </c>
    </row>
    <row r="225">
      <c r="A225" s="45">
        <v>1.2354820144E10</v>
      </c>
      <c r="B225" s="46">
        <v>0.066</v>
      </c>
      <c r="C225" s="46">
        <v>83.0</v>
      </c>
      <c r="D225" s="46">
        <v>0.47</v>
      </c>
      <c r="E225" s="42" t="s">
        <v>183</v>
      </c>
      <c r="F225" s="44" t="s">
        <v>72</v>
      </c>
      <c r="G225" s="41" t="s">
        <v>179</v>
      </c>
    </row>
    <row r="226">
      <c r="A226" s="45">
        <v>1.4594925393E10</v>
      </c>
      <c r="B226" s="46">
        <v>0.065</v>
      </c>
      <c r="C226" s="46">
        <v>96.0</v>
      </c>
      <c r="D226" s="46">
        <v>0.369</v>
      </c>
      <c r="E226" s="42" t="s">
        <v>183</v>
      </c>
      <c r="F226" s="44" t="s">
        <v>74</v>
      </c>
      <c r="G226" s="41" t="s">
        <v>179</v>
      </c>
    </row>
    <row r="227">
      <c r="A227" s="45">
        <v>1.7825436035E10</v>
      </c>
      <c r="B227" s="46">
        <v>0.066</v>
      </c>
      <c r="C227" s="46">
        <v>120.0</v>
      </c>
      <c r="D227" s="46">
        <v>0.24</v>
      </c>
      <c r="E227" s="42" t="s">
        <v>183</v>
      </c>
      <c r="F227" s="44" t="s">
        <v>83</v>
      </c>
      <c r="G227" s="41" t="s">
        <v>179</v>
      </c>
    </row>
    <row r="228">
      <c r="A228" s="45">
        <v>2.3141587718E10</v>
      </c>
      <c r="B228" s="46">
        <v>0.066</v>
      </c>
      <c r="C228" s="46">
        <v>157.0</v>
      </c>
      <c r="D228" s="46">
        <v>0.169</v>
      </c>
      <c r="E228" s="42" t="s">
        <v>183</v>
      </c>
      <c r="F228" s="44" t="s">
        <v>84</v>
      </c>
      <c r="G228" s="41" t="s">
        <v>179</v>
      </c>
    </row>
    <row r="229">
      <c r="A229" s="45">
        <v>3.0210091837E10</v>
      </c>
      <c r="B229" s="46">
        <v>0.069</v>
      </c>
      <c r="C229" s="46">
        <v>215.0</v>
      </c>
      <c r="D229" s="46">
        <v>0.114</v>
      </c>
      <c r="E229" s="42" t="s">
        <v>183</v>
      </c>
      <c r="F229" s="44" t="s">
        <v>85</v>
      </c>
      <c r="G229" s="41" t="s">
        <v>179</v>
      </c>
    </row>
    <row r="230">
      <c r="A230" s="45">
        <v>3.6961918859E10</v>
      </c>
      <c r="B230" s="46">
        <v>0.063</v>
      </c>
      <c r="C230" s="46">
        <v>243.0</v>
      </c>
      <c r="D230" s="46">
        <v>0.088</v>
      </c>
      <c r="E230" s="42" t="s">
        <v>183</v>
      </c>
      <c r="F230" s="44" t="s">
        <v>86</v>
      </c>
      <c r="G230" s="41" t="s">
        <v>179</v>
      </c>
    </row>
    <row r="231">
      <c r="A231" s="45">
        <v>4.5275711996E10</v>
      </c>
      <c r="B231" s="46">
        <v>0.064</v>
      </c>
      <c r="C231" s="46">
        <v>304.0</v>
      </c>
      <c r="D231" s="46">
        <v>0.086</v>
      </c>
      <c r="E231" s="42" t="s">
        <v>183</v>
      </c>
      <c r="F231" s="44" t="s">
        <v>87</v>
      </c>
      <c r="G231" s="41" t="s">
        <v>179</v>
      </c>
    </row>
    <row r="232">
      <c r="A232" s="45">
        <v>6.0763483146E10</v>
      </c>
      <c r="B232" s="46">
        <v>0.059</v>
      </c>
      <c r="C232" s="46">
        <v>378.0</v>
      </c>
      <c r="D232" s="46">
        <v>0.086</v>
      </c>
      <c r="E232" s="42" t="s">
        <v>183</v>
      </c>
      <c r="F232" s="44" t="s">
        <v>88</v>
      </c>
      <c r="G232" s="41" t="s">
        <v>179</v>
      </c>
    </row>
    <row r="233">
      <c r="A233" s="45">
        <v>4.9208656976E10</v>
      </c>
      <c r="B233" s="46">
        <v>0.061</v>
      </c>
      <c r="C233" s="46">
        <v>314.0</v>
      </c>
      <c r="D233" s="46">
        <v>0.117</v>
      </c>
      <c r="E233" s="42" t="s">
        <v>183</v>
      </c>
      <c r="F233" s="44" t="s">
        <v>89</v>
      </c>
      <c r="G233" s="41" t="s">
        <v>179</v>
      </c>
    </row>
    <row r="234">
      <c r="A234" s="45">
        <v>5.5220932614E10</v>
      </c>
      <c r="B234" s="46">
        <v>0.056</v>
      </c>
      <c r="C234" s="46">
        <v>323.0</v>
      </c>
      <c r="D234" s="46">
        <v>0.092</v>
      </c>
      <c r="E234" s="42" t="s">
        <v>183</v>
      </c>
      <c r="F234" s="44" t="s">
        <v>90</v>
      </c>
      <c r="G234" s="41" t="s">
        <v>179</v>
      </c>
    </row>
    <row r="235">
      <c r="A235" s="45">
        <v>5.9734593905E10</v>
      </c>
      <c r="B235" s="46">
        <v>0.049</v>
      </c>
      <c r="C235" s="46">
        <v>311.0</v>
      </c>
      <c r="D235" s="46">
        <v>0.136</v>
      </c>
      <c r="E235" s="42" t="s">
        <v>183</v>
      </c>
      <c r="F235" s="44" t="s">
        <v>91</v>
      </c>
      <c r="G235" s="41" t="s">
        <v>179</v>
      </c>
    </row>
    <row r="236">
      <c r="A236" s="45">
        <v>6.3615445567E10</v>
      </c>
      <c r="B236" s="46">
        <v>0.05</v>
      </c>
      <c r="C236" s="46">
        <v>339.0</v>
      </c>
      <c r="D236" s="46">
        <v>0.195</v>
      </c>
      <c r="E236" s="42" t="s">
        <v>183</v>
      </c>
      <c r="F236" s="44" t="s">
        <v>70</v>
      </c>
      <c r="G236" s="41" t="s">
        <v>179</v>
      </c>
    </row>
    <row r="237">
      <c r="A237" s="45">
        <v>2.33E11</v>
      </c>
      <c r="B237" s="46">
        <v>0.081</v>
      </c>
      <c r="C237" s="46">
        <v>1845.0</v>
      </c>
      <c r="D237" s="46">
        <v>0.08</v>
      </c>
      <c r="E237" s="42" t="s">
        <v>184</v>
      </c>
      <c r="F237" s="44" t="s">
        <v>71</v>
      </c>
      <c r="G237" s="41" t="s">
        <v>179</v>
      </c>
    </row>
    <row r="238">
      <c r="A238" s="45">
        <v>2.32E11</v>
      </c>
      <c r="B238" s="46">
        <v>0.083</v>
      </c>
      <c r="C238" s="46">
        <v>1878.0</v>
      </c>
      <c r="D238" s="46">
        <v>0.085</v>
      </c>
      <c r="E238" s="42" t="s">
        <v>184</v>
      </c>
      <c r="F238" s="44" t="s">
        <v>72</v>
      </c>
      <c r="G238" s="41" t="s">
        <v>179</v>
      </c>
    </row>
    <row r="239">
      <c r="A239" s="45">
        <v>2.53E11</v>
      </c>
      <c r="B239" s="46">
        <v>0.085</v>
      </c>
      <c r="C239" s="46">
        <v>2075.0</v>
      </c>
      <c r="D239" s="46">
        <v>0.077</v>
      </c>
      <c r="E239" s="42" t="s">
        <v>184</v>
      </c>
      <c r="F239" s="44" t="s">
        <v>74</v>
      </c>
      <c r="G239" s="41" t="s">
        <v>179</v>
      </c>
    </row>
    <row r="240">
      <c r="A240" s="45">
        <v>3.12E11</v>
      </c>
      <c r="B240" s="46">
        <v>0.1</v>
      </c>
      <c r="C240" s="46">
        <v>3000.0</v>
      </c>
      <c r="D240" s="46">
        <v>0.069</v>
      </c>
      <c r="E240" s="42" t="s">
        <v>184</v>
      </c>
      <c r="F240" s="44" t="s">
        <v>83</v>
      </c>
      <c r="G240" s="41" t="s">
        <v>179</v>
      </c>
    </row>
    <row r="241">
      <c r="A241" s="45">
        <v>3.62E11</v>
      </c>
      <c r="B241" s="46">
        <v>0.1</v>
      </c>
      <c r="C241" s="46">
        <v>3482.0</v>
      </c>
      <c r="D241" s="46">
        <v>0.067</v>
      </c>
      <c r="E241" s="42" t="s">
        <v>184</v>
      </c>
      <c r="F241" s="44" t="s">
        <v>84</v>
      </c>
      <c r="G241" s="41" t="s">
        <v>179</v>
      </c>
    </row>
    <row r="242">
      <c r="A242" s="45">
        <v>3.77E11</v>
      </c>
      <c r="B242" s="46">
        <v>0.1</v>
      </c>
      <c r="C242" s="46">
        <v>3606.0</v>
      </c>
      <c r="D242" s="46">
        <v>0.067</v>
      </c>
      <c r="E242" s="42" t="s">
        <v>184</v>
      </c>
      <c r="F242" s="44" t="s">
        <v>85</v>
      </c>
      <c r="G242" s="41" t="s">
        <v>179</v>
      </c>
    </row>
    <row r="243">
      <c r="A243" s="45">
        <v>4.0E11</v>
      </c>
      <c r="B243" s="46">
        <v>0.095</v>
      </c>
      <c r="C243" s="46">
        <v>3608.0</v>
      </c>
      <c r="D243" s="46">
        <v>0.075</v>
      </c>
      <c r="E243" s="42" t="s">
        <v>184</v>
      </c>
      <c r="F243" s="44" t="s">
        <v>86</v>
      </c>
      <c r="G243" s="41" t="s">
        <v>179</v>
      </c>
    </row>
    <row r="244">
      <c r="A244" s="45">
        <v>4.6E11</v>
      </c>
      <c r="B244" s="46">
        <v>0.095</v>
      </c>
      <c r="C244" s="46">
        <v>4136.0</v>
      </c>
      <c r="D244" s="46">
        <v>0.086</v>
      </c>
      <c r="E244" s="42" t="s">
        <v>184</v>
      </c>
      <c r="F244" s="44" t="s">
        <v>87</v>
      </c>
      <c r="G244" s="41" t="s">
        <v>179</v>
      </c>
    </row>
    <row r="245">
      <c r="A245" s="45">
        <v>5.07E11</v>
      </c>
      <c r="B245" s="46">
        <v>0.099</v>
      </c>
      <c r="C245" s="46">
        <v>4715.0</v>
      </c>
      <c r="D245" s="46">
        <v>0.092</v>
      </c>
      <c r="E245" s="42" t="s">
        <v>184</v>
      </c>
      <c r="F245" s="44" t="s">
        <v>88</v>
      </c>
      <c r="G245" s="41" t="s">
        <v>179</v>
      </c>
    </row>
    <row r="246">
      <c r="A246" s="45">
        <v>4.73E11</v>
      </c>
      <c r="B246" s="46">
        <v>0.106</v>
      </c>
      <c r="C246" s="46">
        <v>4664.0</v>
      </c>
      <c r="D246" s="46">
        <v>0.095</v>
      </c>
      <c r="E246" s="42" t="s">
        <v>184</v>
      </c>
      <c r="F246" s="44" t="s">
        <v>89</v>
      </c>
      <c r="G246" s="41" t="s">
        <v>179</v>
      </c>
    </row>
    <row r="247">
      <c r="A247" s="45">
        <v>4.71E11</v>
      </c>
      <c r="B247" s="46">
        <v>0.105</v>
      </c>
      <c r="C247" s="46">
        <v>4570.0</v>
      </c>
      <c r="D247" s="43"/>
      <c r="E247" s="42" t="s">
        <v>184</v>
      </c>
      <c r="F247" s="44" t="s">
        <v>90</v>
      </c>
      <c r="G247" s="41" t="s">
        <v>179</v>
      </c>
    </row>
    <row r="248">
      <c r="A248" s="45">
        <v>5.13E11</v>
      </c>
      <c r="B248" s="46">
        <v>0.105</v>
      </c>
      <c r="C248" s="46">
        <v>4914.0</v>
      </c>
      <c r="D248" s="43"/>
      <c r="E248" s="42" t="s">
        <v>184</v>
      </c>
      <c r="F248" s="44" t="s">
        <v>91</v>
      </c>
      <c r="G248" s="41" t="s">
        <v>179</v>
      </c>
    </row>
    <row r="249">
      <c r="A249" s="45">
        <v>4.83E11</v>
      </c>
      <c r="B249" s="46">
        <v>0.108</v>
      </c>
      <c r="C249" s="46">
        <v>4711.0</v>
      </c>
      <c r="D249" s="43"/>
      <c r="E249" s="42" t="s">
        <v>184</v>
      </c>
      <c r="F249" s="44" t="s">
        <v>70</v>
      </c>
      <c r="G249" s="41" t="s">
        <v>179</v>
      </c>
    </row>
    <row r="250">
      <c r="A250" s="45">
        <v>8.3175E8</v>
      </c>
      <c r="B250" s="46">
        <v>0.04</v>
      </c>
      <c r="C250" s="46">
        <v>139.0</v>
      </c>
      <c r="D250" s="46">
        <v>0.16</v>
      </c>
      <c r="E250" s="42" t="s">
        <v>264</v>
      </c>
      <c r="F250" s="44" t="s">
        <v>71</v>
      </c>
      <c r="G250" s="41" t="s">
        <v>258</v>
      </c>
    </row>
    <row r="251">
      <c r="A251" s="45">
        <v>8.71840755E8</v>
      </c>
      <c r="B251" s="46">
        <v>0.045</v>
      </c>
      <c r="C251" s="46">
        <v>160.0</v>
      </c>
      <c r="D251" s="46">
        <v>0.155</v>
      </c>
      <c r="E251" s="42" t="s">
        <v>264</v>
      </c>
      <c r="F251" s="44" t="s">
        <v>72</v>
      </c>
      <c r="G251" s="41" t="s">
        <v>258</v>
      </c>
    </row>
    <row r="252">
      <c r="A252" s="45">
        <v>9.32676403E8</v>
      </c>
      <c r="B252" s="46">
        <v>0.044</v>
      </c>
      <c r="C252" s="46">
        <v>162.0</v>
      </c>
      <c r="D252" s="46">
        <v>0.148</v>
      </c>
      <c r="E252" s="42" t="s">
        <v>264</v>
      </c>
      <c r="F252" s="44" t="s">
        <v>74</v>
      </c>
      <c r="G252" s="41" t="s">
        <v>258</v>
      </c>
    </row>
    <row r="253">
      <c r="A253" s="45">
        <v>9.9035E8</v>
      </c>
      <c r="B253" s="46">
        <v>0.045</v>
      </c>
      <c r="C253" s="46">
        <v>174.0</v>
      </c>
      <c r="D253" s="46">
        <v>0.143</v>
      </c>
      <c r="E253" s="42" t="s">
        <v>264</v>
      </c>
      <c r="F253" s="44" t="s">
        <v>83</v>
      </c>
      <c r="G253" s="41" t="s">
        <v>258</v>
      </c>
    </row>
    <row r="254">
      <c r="A254" s="45">
        <v>1.05785E9</v>
      </c>
      <c r="B254" s="46">
        <v>0.044</v>
      </c>
      <c r="C254" s="46">
        <v>175.0</v>
      </c>
      <c r="D254" s="46">
        <v>0.139</v>
      </c>
      <c r="E254" s="42" t="s">
        <v>264</v>
      </c>
      <c r="F254" s="44" t="s">
        <v>84</v>
      </c>
      <c r="G254" s="41" t="s">
        <v>258</v>
      </c>
    </row>
    <row r="255">
      <c r="A255" s="45">
        <v>1.1142E9</v>
      </c>
      <c r="B255" s="46">
        <v>0.044</v>
      </c>
      <c r="C255" s="46">
        <v>182.0</v>
      </c>
      <c r="D255" s="46">
        <v>0.143</v>
      </c>
      <c r="E255" s="42" t="s">
        <v>264</v>
      </c>
      <c r="F255" s="44" t="s">
        <v>85</v>
      </c>
      <c r="G255" s="41" t="s">
        <v>258</v>
      </c>
    </row>
    <row r="256">
      <c r="A256" s="45">
        <v>1.21745E9</v>
      </c>
      <c r="B256" s="46">
        <v>0.044</v>
      </c>
      <c r="C256" s="46">
        <v>192.0</v>
      </c>
      <c r="D256" s="46">
        <v>0.142</v>
      </c>
      <c r="E256" s="42" t="s">
        <v>264</v>
      </c>
      <c r="F256" s="44" t="s">
        <v>86</v>
      </c>
      <c r="G256" s="41" t="s">
        <v>258</v>
      </c>
    </row>
    <row r="257">
      <c r="A257" s="45">
        <v>1.2905E9</v>
      </c>
      <c r="B257" s="46">
        <v>0.048</v>
      </c>
      <c r="C257" s="46">
        <v>215.0</v>
      </c>
      <c r="D257" s="46">
        <v>0.143</v>
      </c>
      <c r="E257" s="42" t="s">
        <v>264</v>
      </c>
      <c r="F257" s="44" t="s">
        <v>87</v>
      </c>
      <c r="G257" s="41" t="s">
        <v>258</v>
      </c>
    </row>
    <row r="258">
      <c r="A258" s="45">
        <v>1.3695E9</v>
      </c>
      <c r="B258" s="46">
        <v>0.051</v>
      </c>
      <c r="C258" s="46">
        <v>237.0</v>
      </c>
      <c r="D258" s="46">
        <v>0.141</v>
      </c>
      <c r="E258" s="42" t="s">
        <v>264</v>
      </c>
      <c r="F258" s="44" t="s">
        <v>88</v>
      </c>
      <c r="G258" s="41" t="s">
        <v>258</v>
      </c>
    </row>
    <row r="259">
      <c r="A259" s="45">
        <v>1.3385E9</v>
      </c>
      <c r="B259" s="46">
        <v>0.058</v>
      </c>
      <c r="C259" s="46">
        <v>259.0</v>
      </c>
      <c r="D259" s="46">
        <v>0.141</v>
      </c>
      <c r="E259" s="42" t="s">
        <v>264</v>
      </c>
      <c r="F259" s="44" t="s">
        <v>89</v>
      </c>
      <c r="G259" s="41" t="s">
        <v>258</v>
      </c>
    </row>
    <row r="260">
      <c r="A260" s="45">
        <v>1.3985E9</v>
      </c>
      <c r="B260" s="46">
        <v>0.058</v>
      </c>
      <c r="C260" s="46">
        <v>265.0</v>
      </c>
      <c r="D260" s="46">
        <v>0.139</v>
      </c>
      <c r="E260" s="42" t="s">
        <v>264</v>
      </c>
      <c r="F260" s="44" t="s">
        <v>90</v>
      </c>
      <c r="G260" s="41" t="s">
        <v>258</v>
      </c>
    </row>
    <row r="261">
      <c r="A261" s="45">
        <v>1.489E9</v>
      </c>
      <c r="B261" s="46">
        <v>0.058</v>
      </c>
      <c r="C261" s="46">
        <v>264.0</v>
      </c>
      <c r="D261" s="46">
        <v>0.134</v>
      </c>
      <c r="E261" s="42" t="s">
        <v>264</v>
      </c>
      <c r="F261" s="44" t="s">
        <v>91</v>
      </c>
      <c r="G261" s="41" t="s">
        <v>258</v>
      </c>
    </row>
    <row r="262">
      <c r="A262" s="45">
        <v>1.5725E9</v>
      </c>
      <c r="B262" s="46">
        <v>0.058</v>
      </c>
      <c r="C262" s="46">
        <v>259.0</v>
      </c>
      <c r="D262" s="46">
        <v>0.124</v>
      </c>
      <c r="E262" s="42" t="s">
        <v>264</v>
      </c>
      <c r="F262" s="44" t="s">
        <v>70</v>
      </c>
      <c r="G262" s="41" t="s">
        <v>258</v>
      </c>
    </row>
    <row r="263">
      <c r="A263" s="45">
        <v>2.359122303E9</v>
      </c>
      <c r="B263" s="46">
        <v>0.043</v>
      </c>
      <c r="C263" s="46">
        <v>15.0</v>
      </c>
      <c r="D263" s="43"/>
      <c r="E263" s="42" t="s">
        <v>93</v>
      </c>
      <c r="F263" s="44" t="s">
        <v>71</v>
      </c>
      <c r="G263" s="41" t="s">
        <v>68</v>
      </c>
    </row>
    <row r="264">
      <c r="A264" s="45">
        <v>2.499269391E9</v>
      </c>
      <c r="B264" s="46">
        <v>0.047</v>
      </c>
      <c r="C264" s="46">
        <v>16.0</v>
      </c>
      <c r="D264" s="43"/>
      <c r="E264" s="42" t="s">
        <v>93</v>
      </c>
      <c r="F264" s="44" t="s">
        <v>72</v>
      </c>
      <c r="G264" s="41" t="s">
        <v>68</v>
      </c>
    </row>
    <row r="265">
      <c r="A265" s="45">
        <v>2.807657386E9</v>
      </c>
      <c r="B265" s="46">
        <v>0.043</v>
      </c>
      <c r="C265" s="46">
        <v>16.0</v>
      </c>
      <c r="D265" s="43"/>
      <c r="E265" s="42" t="s">
        <v>93</v>
      </c>
      <c r="F265" s="44" t="s">
        <v>74</v>
      </c>
      <c r="G265" s="41" t="s">
        <v>68</v>
      </c>
    </row>
    <row r="266">
      <c r="A266" s="45">
        <v>3.557229702E9</v>
      </c>
      <c r="B266" s="46">
        <v>0.046</v>
      </c>
      <c r="C266" s="46">
        <v>21.0</v>
      </c>
      <c r="D266" s="43"/>
      <c r="E266" s="42" t="s">
        <v>93</v>
      </c>
      <c r="F266" s="44" t="s">
        <v>83</v>
      </c>
      <c r="G266" s="41" t="s">
        <v>68</v>
      </c>
    </row>
    <row r="267">
      <c r="A267" s="45">
        <v>4.050869968E9</v>
      </c>
      <c r="B267" s="46">
        <v>0.046</v>
      </c>
      <c r="C267" s="46">
        <v>23.0</v>
      </c>
      <c r="D267" s="43"/>
      <c r="E267" s="42" t="s">
        <v>93</v>
      </c>
      <c r="F267" s="44" t="s">
        <v>84</v>
      </c>
      <c r="G267" s="41" t="s">
        <v>68</v>
      </c>
    </row>
    <row r="268">
      <c r="A268" s="45">
        <v>4.358015993E9</v>
      </c>
      <c r="B268" s="46">
        <v>0.047</v>
      </c>
      <c r="C268" s="46">
        <v>25.0</v>
      </c>
      <c r="D268" s="43"/>
      <c r="E268" s="42" t="s">
        <v>93</v>
      </c>
      <c r="F268" s="44" t="s">
        <v>85</v>
      </c>
      <c r="G268" s="41" t="s">
        <v>68</v>
      </c>
    </row>
    <row r="269">
      <c r="A269" s="45">
        <v>4.705087452E9</v>
      </c>
      <c r="B269" s="46">
        <v>0.048</v>
      </c>
      <c r="C269" s="46">
        <v>26.0</v>
      </c>
      <c r="D269" s="43"/>
      <c r="E269" s="42" t="s">
        <v>93</v>
      </c>
      <c r="F269" s="44" t="s">
        <v>86</v>
      </c>
      <c r="G269" s="41" t="s">
        <v>68</v>
      </c>
    </row>
    <row r="270">
      <c r="A270" s="45">
        <v>5.506275948E9</v>
      </c>
      <c r="B270" s="46">
        <v>0.045</v>
      </c>
      <c r="C270" s="46">
        <v>29.0</v>
      </c>
      <c r="D270" s="43"/>
      <c r="E270" s="42" t="s">
        <v>93</v>
      </c>
      <c r="F270" s="44" t="s">
        <v>87</v>
      </c>
      <c r="G270" s="41" t="s">
        <v>68</v>
      </c>
    </row>
    <row r="271">
      <c r="A271" s="45">
        <v>6.633561835E9</v>
      </c>
      <c r="B271" s="46">
        <v>0.042</v>
      </c>
      <c r="C271" s="46">
        <v>31.0</v>
      </c>
      <c r="D271" s="43"/>
      <c r="E271" s="42" t="s">
        <v>93</v>
      </c>
      <c r="F271" s="44" t="s">
        <v>88</v>
      </c>
      <c r="G271" s="41" t="s">
        <v>68</v>
      </c>
    </row>
    <row r="272">
      <c r="A272" s="45">
        <v>6.585134688E9</v>
      </c>
      <c r="B272" s="46">
        <v>0.044</v>
      </c>
      <c r="C272" s="46">
        <v>32.0</v>
      </c>
      <c r="D272" s="43"/>
      <c r="E272" s="42" t="s">
        <v>93</v>
      </c>
      <c r="F272" s="44" t="s">
        <v>89</v>
      </c>
      <c r="G272" s="41" t="s">
        <v>68</v>
      </c>
    </row>
    <row r="273">
      <c r="A273" s="45">
        <v>6.558416322E9</v>
      </c>
      <c r="B273" s="46">
        <v>0.043</v>
      </c>
      <c r="C273" s="46">
        <v>30.0</v>
      </c>
      <c r="D273" s="43"/>
      <c r="E273" s="42" t="s">
        <v>93</v>
      </c>
      <c r="F273" s="44" t="s">
        <v>90</v>
      </c>
      <c r="G273" s="41" t="s">
        <v>68</v>
      </c>
    </row>
    <row r="274">
      <c r="A274" s="45">
        <v>7.294900431E9</v>
      </c>
      <c r="B274" s="46">
        <v>0.045</v>
      </c>
      <c r="C274" s="46">
        <v>34.0</v>
      </c>
      <c r="D274" s="43"/>
      <c r="E274" s="42" t="s">
        <v>93</v>
      </c>
      <c r="F274" s="44" t="s">
        <v>91</v>
      </c>
      <c r="G274" s="41" t="s">
        <v>68</v>
      </c>
    </row>
    <row r="275">
      <c r="A275" s="45">
        <v>7.543183759E9</v>
      </c>
      <c r="B275" s="46">
        <v>0.045</v>
      </c>
      <c r="C275" s="46">
        <v>33.0</v>
      </c>
      <c r="D275" s="43"/>
      <c r="E275" s="42" t="s">
        <v>93</v>
      </c>
      <c r="F275" s="44" t="s">
        <v>70</v>
      </c>
      <c r="G275" s="41" t="s">
        <v>68</v>
      </c>
    </row>
    <row r="276">
      <c r="A276" s="45">
        <v>3.480219E9</v>
      </c>
      <c r="B276" s="43"/>
      <c r="C276" s="43"/>
      <c r="D276" s="43"/>
      <c r="E276" s="42" t="s">
        <v>265</v>
      </c>
      <c r="F276" s="44" t="s">
        <v>71</v>
      </c>
      <c r="G276" s="41" t="s">
        <v>258</v>
      </c>
    </row>
    <row r="277">
      <c r="A277" s="45">
        <v>3.680483E9</v>
      </c>
      <c r="B277" s="43"/>
      <c r="C277" s="43"/>
      <c r="D277" s="43"/>
      <c r="E277" s="42" t="s">
        <v>265</v>
      </c>
      <c r="F277" s="44" t="s">
        <v>72</v>
      </c>
      <c r="G277" s="41" t="s">
        <v>258</v>
      </c>
    </row>
    <row r="278">
      <c r="A278" s="45">
        <v>3.937228E9</v>
      </c>
      <c r="B278" s="43"/>
      <c r="C278" s="43"/>
      <c r="D278" s="43"/>
      <c r="E278" s="42" t="s">
        <v>265</v>
      </c>
      <c r="F278" s="44" t="s">
        <v>74</v>
      </c>
      <c r="G278" s="41" t="s">
        <v>258</v>
      </c>
    </row>
    <row r="279">
      <c r="A279" s="45">
        <v>4.186525E9</v>
      </c>
      <c r="B279" s="43"/>
      <c r="C279" s="43"/>
      <c r="D279" s="43"/>
      <c r="E279" s="42" t="s">
        <v>265</v>
      </c>
      <c r="F279" s="44" t="s">
        <v>83</v>
      </c>
      <c r="G279" s="41" t="s">
        <v>258</v>
      </c>
    </row>
    <row r="280">
      <c r="A280" s="45">
        <v>4.484703E9</v>
      </c>
      <c r="B280" s="43"/>
      <c r="C280" s="43"/>
      <c r="D280" s="43"/>
      <c r="E280" s="42" t="s">
        <v>265</v>
      </c>
      <c r="F280" s="44" t="s">
        <v>84</v>
      </c>
      <c r="G280" s="41" t="s">
        <v>258</v>
      </c>
    </row>
    <row r="281">
      <c r="A281" s="45">
        <v>4.868136E9</v>
      </c>
      <c r="B281" s="43"/>
      <c r="C281" s="43"/>
      <c r="D281" s="43"/>
      <c r="E281" s="42" t="s">
        <v>265</v>
      </c>
      <c r="F281" s="44" t="s">
        <v>85</v>
      </c>
      <c r="G281" s="41" t="s">
        <v>258</v>
      </c>
    </row>
    <row r="282">
      <c r="A282" s="45">
        <v>5.414299E9</v>
      </c>
      <c r="B282" s="43"/>
      <c r="C282" s="43"/>
      <c r="D282" s="43"/>
      <c r="E282" s="42" t="s">
        <v>265</v>
      </c>
      <c r="F282" s="44" t="s">
        <v>86</v>
      </c>
      <c r="G282" s="41" t="s">
        <v>258</v>
      </c>
    </row>
    <row r="283">
      <c r="A283" s="45">
        <v>5.895048E9</v>
      </c>
      <c r="B283" s="43"/>
      <c r="C283" s="43"/>
      <c r="D283" s="43"/>
      <c r="E283" s="42" t="s">
        <v>265</v>
      </c>
      <c r="F283" s="44" t="s">
        <v>87</v>
      </c>
      <c r="G283" s="41" t="s">
        <v>258</v>
      </c>
    </row>
    <row r="284">
      <c r="A284" s="45">
        <v>6.109928E9</v>
      </c>
      <c r="B284" s="43"/>
      <c r="C284" s="43"/>
      <c r="D284" s="43"/>
      <c r="E284" s="42" t="s">
        <v>265</v>
      </c>
      <c r="F284" s="44" t="s">
        <v>88</v>
      </c>
      <c r="G284" s="41" t="s">
        <v>258</v>
      </c>
    </row>
    <row r="285">
      <c r="A285" s="45">
        <v>5.806378E9</v>
      </c>
      <c r="B285" s="43"/>
      <c r="C285" s="43"/>
      <c r="D285" s="43"/>
      <c r="E285" s="42" t="s">
        <v>265</v>
      </c>
      <c r="F285" s="44" t="s">
        <v>89</v>
      </c>
      <c r="G285" s="41" t="s">
        <v>258</v>
      </c>
    </row>
    <row r="286">
      <c r="A286" s="45">
        <v>5.744414E9</v>
      </c>
      <c r="B286" s="43"/>
      <c r="C286" s="43"/>
      <c r="D286" s="43"/>
      <c r="E286" s="42" t="s">
        <v>265</v>
      </c>
      <c r="F286" s="44" t="s">
        <v>90</v>
      </c>
      <c r="G286" s="41" t="s">
        <v>258</v>
      </c>
    </row>
    <row r="287">
      <c r="A287" s="45">
        <v>5.550771E9</v>
      </c>
      <c r="B287" s="43"/>
      <c r="C287" s="43"/>
      <c r="D287" s="43"/>
      <c r="E287" s="42" t="s">
        <v>265</v>
      </c>
      <c r="F287" s="44" t="s">
        <v>91</v>
      </c>
      <c r="G287" s="41" t="s">
        <v>258</v>
      </c>
    </row>
    <row r="288">
      <c r="A288" s="45">
        <v>5.473536E9</v>
      </c>
      <c r="B288" s="43"/>
      <c r="C288" s="43"/>
      <c r="D288" s="43"/>
      <c r="E288" s="42" t="s">
        <v>265</v>
      </c>
      <c r="F288" s="44" t="s">
        <v>70</v>
      </c>
      <c r="G288" s="41" t="s">
        <v>258</v>
      </c>
    </row>
    <row r="289">
      <c r="A289" s="45">
        <v>4.39158233E8</v>
      </c>
      <c r="B289" s="46">
        <v>0.067</v>
      </c>
      <c r="C289" s="46">
        <v>52.0</v>
      </c>
      <c r="D289" s="46">
        <v>0.16</v>
      </c>
      <c r="E289" s="42" t="s">
        <v>149</v>
      </c>
      <c r="F289" s="44" t="s">
        <v>71</v>
      </c>
      <c r="G289" s="41" t="s">
        <v>144</v>
      </c>
    </row>
    <row r="290">
      <c r="A290" s="45">
        <v>4.76360697E8</v>
      </c>
      <c r="B290" s="46">
        <v>0.062</v>
      </c>
      <c r="C290" s="46">
        <v>51.0</v>
      </c>
      <c r="D290" s="46">
        <v>0.158</v>
      </c>
      <c r="E290" s="42" t="s">
        <v>149</v>
      </c>
      <c r="F290" s="44" t="s">
        <v>72</v>
      </c>
      <c r="G290" s="41" t="s">
        <v>144</v>
      </c>
    </row>
    <row r="291">
      <c r="A291" s="45">
        <v>5.37050133E8</v>
      </c>
      <c r="B291" s="46">
        <v>0.079</v>
      </c>
      <c r="C291" s="46">
        <v>71.0</v>
      </c>
      <c r="D291" s="46">
        <v>0.153</v>
      </c>
      <c r="E291" s="42" t="s">
        <v>149</v>
      </c>
      <c r="F291" s="44" t="s">
        <v>74</v>
      </c>
      <c r="G291" s="41" t="s">
        <v>144</v>
      </c>
    </row>
    <row r="292">
      <c r="A292" s="45">
        <v>6.22026107E8</v>
      </c>
      <c r="B292" s="46">
        <v>0.051</v>
      </c>
      <c r="C292" s="46">
        <v>51.0</v>
      </c>
      <c r="D292" s="46">
        <v>0.15</v>
      </c>
      <c r="E292" s="42" t="s">
        <v>149</v>
      </c>
      <c r="F292" s="44" t="s">
        <v>83</v>
      </c>
      <c r="G292" s="41" t="s">
        <v>144</v>
      </c>
    </row>
    <row r="293">
      <c r="A293" s="45">
        <v>7.02682018E8</v>
      </c>
      <c r="B293" s="46">
        <v>0.044</v>
      </c>
      <c r="C293" s="46">
        <v>49.0</v>
      </c>
      <c r="D293" s="46">
        <v>0.15</v>
      </c>
      <c r="E293" s="42" t="s">
        <v>149</v>
      </c>
      <c r="F293" s="44" t="s">
        <v>84</v>
      </c>
      <c r="G293" s="41" t="s">
        <v>144</v>
      </c>
    </row>
    <row r="294">
      <c r="A294" s="45">
        <v>8.18869146E8</v>
      </c>
      <c r="B294" s="46">
        <v>0.043</v>
      </c>
      <c r="C294" s="46">
        <v>55.0</v>
      </c>
      <c r="D294" s="46">
        <v>0.14</v>
      </c>
      <c r="E294" s="42" t="s">
        <v>149</v>
      </c>
      <c r="F294" s="44" t="s">
        <v>85</v>
      </c>
      <c r="G294" s="41" t="s">
        <v>144</v>
      </c>
    </row>
    <row r="295">
      <c r="A295" s="45">
        <v>8.97672086E8</v>
      </c>
      <c r="B295" s="46">
        <v>0.044</v>
      </c>
      <c r="C295" s="46">
        <v>59.0</v>
      </c>
      <c r="D295" s="46">
        <v>0.14</v>
      </c>
      <c r="E295" s="42" t="s">
        <v>149</v>
      </c>
      <c r="F295" s="44" t="s">
        <v>86</v>
      </c>
      <c r="G295" s="41" t="s">
        <v>144</v>
      </c>
    </row>
    <row r="296">
      <c r="A296" s="45">
        <v>1.196091806E9</v>
      </c>
      <c r="B296" s="46">
        <v>0.05</v>
      </c>
      <c r="C296" s="46">
        <v>88.0</v>
      </c>
      <c r="D296" s="46">
        <v>0.14</v>
      </c>
      <c r="E296" s="42" t="s">
        <v>149</v>
      </c>
      <c r="F296" s="44" t="s">
        <v>87</v>
      </c>
      <c r="G296" s="41" t="s">
        <v>144</v>
      </c>
    </row>
    <row r="297">
      <c r="A297" s="45">
        <v>1.258193519E9</v>
      </c>
      <c r="B297" s="46">
        <v>0.052</v>
      </c>
      <c r="C297" s="46">
        <v>95.0</v>
      </c>
      <c r="D297" s="46">
        <v>0.138</v>
      </c>
      <c r="E297" s="42" t="s">
        <v>149</v>
      </c>
      <c r="F297" s="44" t="s">
        <v>88</v>
      </c>
      <c r="G297" s="41" t="s">
        <v>144</v>
      </c>
    </row>
    <row r="298">
      <c r="A298" s="45">
        <v>1.264758198E9</v>
      </c>
      <c r="B298" s="46">
        <v>0.046</v>
      </c>
      <c r="C298" s="46">
        <v>82.0</v>
      </c>
      <c r="D298" s="46">
        <v>0.138</v>
      </c>
      <c r="E298" s="42" t="s">
        <v>149</v>
      </c>
      <c r="F298" s="44" t="s">
        <v>89</v>
      </c>
      <c r="G298" s="41" t="s">
        <v>144</v>
      </c>
    </row>
    <row r="299">
      <c r="A299" s="45">
        <v>1.585396256E9</v>
      </c>
      <c r="B299" s="46">
        <v>0.041</v>
      </c>
      <c r="C299" s="46">
        <v>90.0</v>
      </c>
      <c r="D299" s="46">
        <v>0.14</v>
      </c>
      <c r="E299" s="42" t="s">
        <v>149</v>
      </c>
      <c r="F299" s="44" t="s">
        <v>90</v>
      </c>
      <c r="G299" s="41" t="s">
        <v>144</v>
      </c>
    </row>
    <row r="300">
      <c r="A300" s="45">
        <v>1.840841618E9</v>
      </c>
      <c r="B300" s="46">
        <v>0.037</v>
      </c>
      <c r="C300" s="46">
        <v>94.0</v>
      </c>
      <c r="D300" s="46">
        <v>0.14</v>
      </c>
      <c r="E300" s="42" t="s">
        <v>149</v>
      </c>
      <c r="F300" s="44" t="s">
        <v>91</v>
      </c>
      <c r="G300" s="41" t="s">
        <v>144</v>
      </c>
    </row>
    <row r="301">
      <c r="A301" s="45">
        <v>1.861157558E9</v>
      </c>
      <c r="B301" s="46">
        <v>0.038</v>
      </c>
      <c r="C301" s="46">
        <v>90.0</v>
      </c>
      <c r="D301" s="46">
        <v>0.14</v>
      </c>
      <c r="E301" s="42" t="s">
        <v>149</v>
      </c>
      <c r="F301" s="44" t="s">
        <v>70</v>
      </c>
      <c r="G301" s="41" t="s">
        <v>144</v>
      </c>
    </row>
    <row r="302">
      <c r="A302" s="45">
        <v>8.397858185E9</v>
      </c>
      <c r="B302" s="46">
        <v>0.061</v>
      </c>
      <c r="C302" s="46">
        <v>60.0</v>
      </c>
      <c r="D302" s="46">
        <v>0.346</v>
      </c>
      <c r="E302" s="42" t="s">
        <v>266</v>
      </c>
      <c r="F302" s="44" t="s">
        <v>71</v>
      </c>
      <c r="G302" s="41" t="s">
        <v>258</v>
      </c>
    </row>
    <row r="303">
      <c r="A303" s="45">
        <v>8.141513292E9</v>
      </c>
      <c r="B303" s="46">
        <v>0.063</v>
      </c>
      <c r="C303" s="46">
        <v>59.0</v>
      </c>
      <c r="D303" s="46">
        <v>0.201</v>
      </c>
      <c r="E303" s="42" t="s">
        <v>266</v>
      </c>
      <c r="F303" s="44" t="s">
        <v>72</v>
      </c>
      <c r="G303" s="41" t="s">
        <v>258</v>
      </c>
    </row>
    <row r="304">
      <c r="A304" s="45">
        <v>7.905485216E9</v>
      </c>
      <c r="B304" s="46">
        <v>0.065</v>
      </c>
      <c r="C304" s="46">
        <v>58.0</v>
      </c>
      <c r="D304" s="46">
        <v>0.206</v>
      </c>
      <c r="E304" s="42" t="s">
        <v>266</v>
      </c>
      <c r="F304" s="44" t="s">
        <v>74</v>
      </c>
      <c r="G304" s="41" t="s">
        <v>258</v>
      </c>
    </row>
    <row r="305">
      <c r="A305" s="45">
        <v>8.082396526E9</v>
      </c>
      <c r="B305" s="46">
        <v>0.056</v>
      </c>
      <c r="C305" s="46">
        <v>50.0</v>
      </c>
      <c r="D305" s="46">
        <v>0.177</v>
      </c>
      <c r="E305" s="42" t="s">
        <v>266</v>
      </c>
      <c r="F305" s="44" t="s">
        <v>83</v>
      </c>
      <c r="G305" s="41" t="s">
        <v>258</v>
      </c>
    </row>
    <row r="306">
      <c r="A306" s="45">
        <v>8.773451739E9</v>
      </c>
      <c r="B306" s="46">
        <v>0.053</v>
      </c>
      <c r="C306" s="46">
        <v>51.0</v>
      </c>
      <c r="D306" s="46">
        <v>0.145</v>
      </c>
      <c r="E306" s="42" t="s">
        <v>266</v>
      </c>
      <c r="F306" s="44" t="s">
        <v>84</v>
      </c>
      <c r="G306" s="41" t="s">
        <v>258</v>
      </c>
    </row>
    <row r="307">
      <c r="A307" s="45">
        <v>9.549196256E9</v>
      </c>
      <c r="B307" s="46">
        <v>0.056</v>
      </c>
      <c r="C307" s="46">
        <v>57.0</v>
      </c>
      <c r="D307" s="46">
        <v>0.166</v>
      </c>
      <c r="E307" s="42" t="s">
        <v>266</v>
      </c>
      <c r="F307" s="44" t="s">
        <v>85</v>
      </c>
      <c r="G307" s="41" t="s">
        <v>258</v>
      </c>
    </row>
    <row r="308">
      <c r="A308" s="45">
        <v>1.1451845341E10</v>
      </c>
      <c r="B308" s="46">
        <v>0.048</v>
      </c>
      <c r="C308" s="46">
        <v>58.0</v>
      </c>
      <c r="D308" s="46">
        <v>0.119</v>
      </c>
      <c r="E308" s="42" t="s">
        <v>266</v>
      </c>
      <c r="F308" s="44" t="s">
        <v>86</v>
      </c>
      <c r="G308" s="41" t="s">
        <v>258</v>
      </c>
    </row>
    <row r="309">
      <c r="A309" s="45">
        <v>1.3120183157E10</v>
      </c>
      <c r="B309" s="46">
        <v>0.047</v>
      </c>
      <c r="C309" s="46">
        <v>64.0</v>
      </c>
      <c r="D309" s="46">
        <v>0.129</v>
      </c>
      <c r="E309" s="42" t="s">
        <v>266</v>
      </c>
      <c r="F309" s="44" t="s">
        <v>87</v>
      </c>
      <c r="G309" s="41" t="s">
        <v>258</v>
      </c>
    </row>
    <row r="310">
      <c r="A310" s="45">
        <v>1.6674324634E10</v>
      </c>
      <c r="B310" s="46">
        <v>0.049</v>
      </c>
      <c r="C310" s="46">
        <v>84.0</v>
      </c>
      <c r="D310" s="46">
        <v>0.139</v>
      </c>
      <c r="E310" s="42" t="s">
        <v>266</v>
      </c>
      <c r="F310" s="44" t="s">
        <v>88</v>
      </c>
      <c r="G310" s="41" t="s">
        <v>258</v>
      </c>
    </row>
    <row r="311">
      <c r="A311" s="45">
        <v>1.7339992165E10</v>
      </c>
      <c r="B311" s="46">
        <v>0.058</v>
      </c>
      <c r="C311" s="46">
        <v>100.0</v>
      </c>
      <c r="D311" s="46">
        <v>0.124</v>
      </c>
      <c r="E311" s="42" t="s">
        <v>266</v>
      </c>
      <c r="F311" s="44" t="s">
        <v>89</v>
      </c>
      <c r="G311" s="41" t="s">
        <v>258</v>
      </c>
    </row>
    <row r="312">
      <c r="A312" s="45">
        <v>1.9649631308E10</v>
      </c>
      <c r="B312" s="46">
        <v>0.055</v>
      </c>
      <c r="C312" s="46">
        <v>106.0</v>
      </c>
      <c r="D312" s="46">
        <v>0.099</v>
      </c>
      <c r="E312" s="42" t="s">
        <v>266</v>
      </c>
      <c r="F312" s="44" t="s">
        <v>90</v>
      </c>
      <c r="G312" s="41" t="s">
        <v>258</v>
      </c>
    </row>
    <row r="313">
      <c r="A313" s="45">
        <v>2.3948541156E10</v>
      </c>
      <c r="B313" s="46">
        <v>0.05</v>
      </c>
      <c r="C313" s="46">
        <v>115.0</v>
      </c>
      <c r="D313" s="46">
        <v>0.109</v>
      </c>
      <c r="E313" s="42" t="s">
        <v>266</v>
      </c>
      <c r="F313" s="44" t="s">
        <v>91</v>
      </c>
      <c r="G313" s="41" t="s">
        <v>258</v>
      </c>
    </row>
    <row r="314">
      <c r="A314" s="45">
        <v>2.703511013E10</v>
      </c>
      <c r="B314" s="46">
        <v>0.058</v>
      </c>
      <c r="C314" s="46">
        <v>149.0</v>
      </c>
      <c r="D314" s="46">
        <v>0.111</v>
      </c>
      <c r="E314" s="42" t="s">
        <v>266</v>
      </c>
      <c r="F314" s="44" t="s">
        <v>70</v>
      </c>
      <c r="G314" s="41" t="s">
        <v>258</v>
      </c>
    </row>
    <row r="315">
      <c r="A315" s="45">
        <v>5.505984456E9</v>
      </c>
      <c r="B315" s="46">
        <v>0.071</v>
      </c>
      <c r="C315" s="46">
        <v>103.0</v>
      </c>
      <c r="D315" s="46">
        <v>0.305</v>
      </c>
      <c r="E315" s="42" t="s">
        <v>185</v>
      </c>
      <c r="F315" s="44" t="s">
        <v>71</v>
      </c>
      <c r="G315" s="41" t="s">
        <v>179</v>
      </c>
    </row>
    <row r="316">
      <c r="A316" s="45">
        <v>5.748990555E9</v>
      </c>
      <c r="B316" s="46">
        <v>0.072</v>
      </c>
      <c r="C316" s="46">
        <v>108.0</v>
      </c>
      <c r="D316" s="43"/>
      <c r="E316" s="42" t="s">
        <v>185</v>
      </c>
      <c r="F316" s="44" t="s">
        <v>72</v>
      </c>
      <c r="G316" s="41" t="s">
        <v>179</v>
      </c>
    </row>
    <row r="317">
      <c r="A317" s="45">
        <v>6.651226179E9</v>
      </c>
      <c r="B317" s="46">
        <v>0.071</v>
      </c>
      <c r="C317" s="46">
        <v>122.0</v>
      </c>
      <c r="D317" s="46">
        <v>0.127</v>
      </c>
      <c r="E317" s="42" t="s">
        <v>185</v>
      </c>
      <c r="F317" s="44" t="s">
        <v>74</v>
      </c>
      <c r="G317" s="41" t="s">
        <v>179</v>
      </c>
    </row>
    <row r="318">
      <c r="A318" s="45">
        <v>8.370020196E9</v>
      </c>
      <c r="B318" s="46">
        <v>0.08</v>
      </c>
      <c r="C318" s="46">
        <v>174.0</v>
      </c>
      <c r="D318" s="46">
        <v>0.109</v>
      </c>
      <c r="E318" s="42" t="s">
        <v>185</v>
      </c>
      <c r="F318" s="44" t="s">
        <v>83</v>
      </c>
      <c r="G318" s="41" t="s">
        <v>179</v>
      </c>
    </row>
    <row r="319">
      <c r="A319" s="45">
        <v>1.0022840635E10</v>
      </c>
      <c r="B319" s="46">
        <v>0.09</v>
      </c>
      <c r="C319" s="46">
        <v>236.0</v>
      </c>
      <c r="D319" s="46">
        <v>0.103</v>
      </c>
      <c r="E319" s="42" t="s">
        <v>185</v>
      </c>
      <c r="F319" s="44" t="s">
        <v>84</v>
      </c>
      <c r="G319" s="41" t="s">
        <v>179</v>
      </c>
    </row>
    <row r="320">
      <c r="A320" s="45">
        <v>1.0948051122E10</v>
      </c>
      <c r="B320" s="46">
        <v>0.087</v>
      </c>
      <c r="C320" s="46">
        <v>246.0</v>
      </c>
      <c r="D320" s="46">
        <v>0.096</v>
      </c>
      <c r="E320" s="42" t="s">
        <v>185</v>
      </c>
      <c r="F320" s="44" t="s">
        <v>85</v>
      </c>
      <c r="G320" s="41" t="s">
        <v>179</v>
      </c>
    </row>
    <row r="321">
      <c r="A321" s="45">
        <v>1.2400102623E10</v>
      </c>
      <c r="B321" s="46">
        <v>0.085</v>
      </c>
      <c r="C321" s="46">
        <v>275.0</v>
      </c>
      <c r="D321" s="46">
        <v>0.08</v>
      </c>
      <c r="E321" s="42" t="s">
        <v>185</v>
      </c>
      <c r="F321" s="44" t="s">
        <v>86</v>
      </c>
      <c r="G321" s="41" t="s">
        <v>179</v>
      </c>
    </row>
    <row r="322">
      <c r="A322" s="45">
        <v>1.5280615815E10</v>
      </c>
      <c r="B322" s="46">
        <v>0.086</v>
      </c>
      <c r="C322" s="46">
        <v>341.0</v>
      </c>
      <c r="D322" s="46">
        <v>0.072</v>
      </c>
      <c r="E322" s="42" t="s">
        <v>185</v>
      </c>
      <c r="F322" s="44" t="s">
        <v>87</v>
      </c>
      <c r="G322" s="41" t="s">
        <v>179</v>
      </c>
    </row>
    <row r="323">
      <c r="A323" s="45">
        <v>1.8543289395E10</v>
      </c>
      <c r="B323" s="46">
        <v>0.088</v>
      </c>
      <c r="C323" s="46">
        <v>425.0</v>
      </c>
      <c r="D323" s="46">
        <v>0.07</v>
      </c>
      <c r="E323" s="42" t="s">
        <v>185</v>
      </c>
      <c r="F323" s="44" t="s">
        <v>88</v>
      </c>
      <c r="G323" s="41" t="s">
        <v>179</v>
      </c>
    </row>
    <row r="324">
      <c r="A324" s="45">
        <v>1.708288941E10</v>
      </c>
      <c r="B324" s="46">
        <v>0.099</v>
      </c>
      <c r="C324" s="46">
        <v>440.0</v>
      </c>
      <c r="D324" s="46">
        <v>0.079</v>
      </c>
      <c r="E324" s="42" t="s">
        <v>185</v>
      </c>
      <c r="F324" s="44" t="s">
        <v>89</v>
      </c>
      <c r="G324" s="41" t="s">
        <v>179</v>
      </c>
    </row>
    <row r="325">
      <c r="A325" s="45">
        <v>1.6775919279E10</v>
      </c>
      <c r="B325" s="46">
        <v>0.098</v>
      </c>
      <c r="C325" s="46">
        <v>427.0</v>
      </c>
      <c r="D325" s="46">
        <v>0.079</v>
      </c>
      <c r="E325" s="42" t="s">
        <v>185</v>
      </c>
      <c r="F325" s="44" t="s">
        <v>90</v>
      </c>
      <c r="G325" s="41" t="s">
        <v>179</v>
      </c>
    </row>
    <row r="326">
      <c r="A326" s="45">
        <v>1.8252896439E10</v>
      </c>
      <c r="B326" s="46">
        <v>0.099</v>
      </c>
      <c r="C326" s="46">
        <v>471.0</v>
      </c>
      <c r="D326" s="46">
        <v>0.074</v>
      </c>
      <c r="E326" s="42" t="s">
        <v>185</v>
      </c>
      <c r="F326" s="44" t="s">
        <v>91</v>
      </c>
      <c r="G326" s="41" t="s">
        <v>179</v>
      </c>
    </row>
    <row r="327">
      <c r="A327" s="45">
        <v>1.6853238733E10</v>
      </c>
      <c r="B327" s="46">
        <v>0.099</v>
      </c>
      <c r="C327" s="46">
        <v>447.0</v>
      </c>
      <c r="D327" s="46">
        <v>0.069</v>
      </c>
      <c r="E327" s="42" t="s">
        <v>185</v>
      </c>
      <c r="F327" s="44" t="s">
        <v>70</v>
      </c>
      <c r="G327" s="41" t="s">
        <v>179</v>
      </c>
    </row>
    <row r="328">
      <c r="A328" s="45">
        <v>5.788311645E9</v>
      </c>
      <c r="B328" s="46">
        <v>0.047</v>
      </c>
      <c r="C328" s="46">
        <v>152.0</v>
      </c>
      <c r="D328" s="46">
        <v>0.155</v>
      </c>
      <c r="E328" s="42" t="s">
        <v>94</v>
      </c>
      <c r="F328" s="44" t="s">
        <v>71</v>
      </c>
      <c r="G328" s="41" t="s">
        <v>68</v>
      </c>
    </row>
    <row r="329">
      <c r="A329" s="45">
        <v>5.489646903E9</v>
      </c>
      <c r="B329" s="46">
        <v>0.052</v>
      </c>
      <c r="C329" s="46">
        <v>175.0</v>
      </c>
      <c r="D329" s="46">
        <v>0.158</v>
      </c>
      <c r="E329" s="42" t="s">
        <v>94</v>
      </c>
      <c r="F329" s="44" t="s">
        <v>72</v>
      </c>
      <c r="G329" s="41" t="s">
        <v>68</v>
      </c>
    </row>
    <row r="330">
      <c r="A330" s="45">
        <v>5.438856515E9</v>
      </c>
      <c r="B330" s="46">
        <v>0.057</v>
      </c>
      <c r="C330" s="46">
        <v>193.0</v>
      </c>
      <c r="D330" s="46">
        <v>0.162</v>
      </c>
      <c r="E330" s="42" t="s">
        <v>94</v>
      </c>
      <c r="F330" s="44" t="s">
        <v>74</v>
      </c>
      <c r="G330" s="41" t="s">
        <v>68</v>
      </c>
    </row>
    <row r="331">
      <c r="A331" s="45">
        <v>7.511538765E9</v>
      </c>
      <c r="B331" s="46">
        <v>0.043</v>
      </c>
      <c r="C331" s="46">
        <v>190.0</v>
      </c>
      <c r="D331" s="46">
        <v>0.164</v>
      </c>
      <c r="E331" s="42" t="s">
        <v>94</v>
      </c>
      <c r="F331" s="44" t="s">
        <v>83</v>
      </c>
      <c r="G331" s="41" t="s">
        <v>68</v>
      </c>
    </row>
    <row r="332">
      <c r="A332" s="45">
        <v>8.957491785E9</v>
      </c>
      <c r="B332" s="46">
        <v>0.049</v>
      </c>
      <c r="C332" s="46">
        <v>268.0</v>
      </c>
      <c r="D332" s="46">
        <v>0.158</v>
      </c>
      <c r="E332" s="42" t="s">
        <v>94</v>
      </c>
      <c r="F332" s="44" t="s">
        <v>84</v>
      </c>
      <c r="G332" s="41" t="s">
        <v>68</v>
      </c>
    </row>
    <row r="333">
      <c r="A333" s="45">
        <v>9.931223496E9</v>
      </c>
      <c r="B333" s="46">
        <v>0.056</v>
      </c>
      <c r="C333" s="46">
        <v>298.0</v>
      </c>
      <c r="D333" s="46">
        <v>0.157</v>
      </c>
      <c r="E333" s="42" t="s">
        <v>94</v>
      </c>
      <c r="F333" s="44" t="s">
        <v>85</v>
      </c>
      <c r="G333" s="41" t="s">
        <v>68</v>
      </c>
    </row>
    <row r="334">
      <c r="A334" s="45">
        <v>1.0126990488E10</v>
      </c>
      <c r="B334" s="46">
        <v>0.049</v>
      </c>
      <c r="C334" s="46">
        <v>263.0</v>
      </c>
      <c r="D334" s="46">
        <v>0.165</v>
      </c>
      <c r="E334" s="42" t="s">
        <v>94</v>
      </c>
      <c r="F334" s="44" t="s">
        <v>86</v>
      </c>
      <c r="G334" s="41" t="s">
        <v>68</v>
      </c>
    </row>
    <row r="335">
      <c r="A335" s="45">
        <v>1.0939028155E10</v>
      </c>
      <c r="B335" s="46">
        <v>0.047</v>
      </c>
      <c r="C335" s="46">
        <v>269.0</v>
      </c>
      <c r="D335" s="46">
        <v>0.162</v>
      </c>
      <c r="E335" s="42" t="s">
        <v>94</v>
      </c>
      <c r="F335" s="44" t="s">
        <v>87</v>
      </c>
      <c r="G335" s="41" t="s">
        <v>68</v>
      </c>
    </row>
    <row r="336">
      <c r="A336" s="45">
        <v>1.1113042238E10</v>
      </c>
      <c r="B336" s="46">
        <v>0.053</v>
      </c>
      <c r="C336" s="46">
        <v>307.0</v>
      </c>
      <c r="D336" s="46">
        <v>0.165</v>
      </c>
      <c r="E336" s="42" t="s">
        <v>94</v>
      </c>
      <c r="F336" s="44" t="s">
        <v>88</v>
      </c>
      <c r="G336" s="41" t="s">
        <v>68</v>
      </c>
    </row>
    <row r="337">
      <c r="A337" s="45">
        <v>1.0106837286E10</v>
      </c>
      <c r="B337" s="46">
        <v>0.061</v>
      </c>
      <c r="C337" s="46">
        <v>318.0</v>
      </c>
      <c r="D337" s="46">
        <v>0.138</v>
      </c>
      <c r="E337" s="42" t="s">
        <v>94</v>
      </c>
      <c r="F337" s="44" t="s">
        <v>89</v>
      </c>
      <c r="G337" s="41" t="s">
        <v>68</v>
      </c>
    </row>
    <row r="338">
      <c r="A338" s="45">
        <v>1.3746712706E10</v>
      </c>
      <c r="B338" s="46">
        <v>0.056</v>
      </c>
      <c r="C338" s="46">
        <v>394.0</v>
      </c>
      <c r="D338" s="46">
        <v>0.115</v>
      </c>
      <c r="E338" s="42" t="s">
        <v>94</v>
      </c>
      <c r="F338" s="44" t="s">
        <v>90</v>
      </c>
      <c r="G338" s="41" t="s">
        <v>68</v>
      </c>
    </row>
    <row r="339">
      <c r="A339" s="45">
        <v>1.5292424757E10</v>
      </c>
      <c r="B339" s="46">
        <v>0.052</v>
      </c>
      <c r="C339" s="46">
        <v>404.0</v>
      </c>
      <c r="D339" s="46">
        <v>0.11</v>
      </c>
      <c r="E339" s="42" t="s">
        <v>94</v>
      </c>
      <c r="F339" s="44" t="s">
        <v>91</v>
      </c>
      <c r="G339" s="41" t="s">
        <v>68</v>
      </c>
    </row>
    <row r="340">
      <c r="A340" s="45">
        <v>1.4537490553E10</v>
      </c>
      <c r="B340" s="46">
        <v>0.053</v>
      </c>
      <c r="C340" s="46">
        <v>384.0</v>
      </c>
      <c r="D340" s="46">
        <v>0.11</v>
      </c>
      <c r="E340" s="42" t="s">
        <v>94</v>
      </c>
      <c r="F340" s="44" t="s">
        <v>70</v>
      </c>
      <c r="G340" s="41" t="s">
        <v>68</v>
      </c>
    </row>
    <row r="341">
      <c r="A341" s="45">
        <v>6.45E11</v>
      </c>
      <c r="B341" s="46">
        <v>0.072</v>
      </c>
      <c r="C341" s="46">
        <v>265.0</v>
      </c>
      <c r="D341" s="46">
        <v>0.568</v>
      </c>
      <c r="E341" s="42" t="s">
        <v>267</v>
      </c>
      <c r="F341" s="44" t="s">
        <v>71</v>
      </c>
      <c r="G341" s="41" t="s">
        <v>258</v>
      </c>
    </row>
    <row r="342">
      <c r="A342" s="45">
        <v>5.54E11</v>
      </c>
      <c r="B342" s="46">
        <v>0.073</v>
      </c>
      <c r="C342" s="46">
        <v>228.0</v>
      </c>
      <c r="D342" s="46">
        <v>0.576</v>
      </c>
      <c r="E342" s="42" t="s">
        <v>267</v>
      </c>
      <c r="F342" s="44" t="s">
        <v>72</v>
      </c>
      <c r="G342" s="41" t="s">
        <v>258</v>
      </c>
    </row>
    <row r="343">
      <c r="A343" s="45">
        <v>5.04E11</v>
      </c>
      <c r="B343" s="46">
        <v>0.072</v>
      </c>
      <c r="C343" s="46">
        <v>203.0</v>
      </c>
      <c r="D343" s="46">
        <v>0.629</v>
      </c>
      <c r="E343" s="42" t="s">
        <v>267</v>
      </c>
      <c r="F343" s="44" t="s">
        <v>74</v>
      </c>
      <c r="G343" s="41" t="s">
        <v>258</v>
      </c>
    </row>
    <row r="344">
      <c r="A344" s="45">
        <v>5.52E11</v>
      </c>
      <c r="B344" s="46">
        <v>0.07</v>
      </c>
      <c r="C344" s="46">
        <v>214.0</v>
      </c>
      <c r="D344" s="46">
        <v>0.671</v>
      </c>
      <c r="E344" s="42" t="s">
        <v>267</v>
      </c>
      <c r="F344" s="44" t="s">
        <v>83</v>
      </c>
      <c r="G344" s="41" t="s">
        <v>258</v>
      </c>
    </row>
    <row r="345">
      <c r="A345" s="45">
        <v>6.64E11</v>
      </c>
      <c r="B345" s="46">
        <v>0.071</v>
      </c>
      <c r="C345" s="46">
        <v>257.0</v>
      </c>
      <c r="D345" s="46">
        <v>0.549</v>
      </c>
      <c r="E345" s="42" t="s">
        <v>267</v>
      </c>
      <c r="F345" s="44" t="s">
        <v>84</v>
      </c>
      <c r="G345" s="41" t="s">
        <v>258</v>
      </c>
    </row>
    <row r="346">
      <c r="A346" s="45">
        <v>8.82E11</v>
      </c>
      <c r="B346" s="46">
        <v>0.082</v>
      </c>
      <c r="C346" s="46">
        <v>387.0</v>
      </c>
      <c r="D346" s="46">
        <v>0.554</v>
      </c>
      <c r="E346" s="42" t="s">
        <v>267</v>
      </c>
      <c r="F346" s="44" t="s">
        <v>85</v>
      </c>
      <c r="G346" s="41" t="s">
        <v>258</v>
      </c>
    </row>
    <row r="347">
      <c r="A347" s="45">
        <v>1.09E12</v>
      </c>
      <c r="B347" s="46">
        <v>0.085</v>
      </c>
      <c r="C347" s="46">
        <v>491.0</v>
      </c>
      <c r="D347" s="46">
        <v>0.508</v>
      </c>
      <c r="E347" s="42" t="s">
        <v>267</v>
      </c>
      <c r="F347" s="44" t="s">
        <v>86</v>
      </c>
      <c r="G347" s="41" t="s">
        <v>258</v>
      </c>
    </row>
    <row r="348">
      <c r="A348" s="45">
        <v>1.37E12</v>
      </c>
      <c r="B348" s="46">
        <v>0.085</v>
      </c>
      <c r="C348" s="46">
        <v>609.0</v>
      </c>
      <c r="D348" s="46">
        <v>0.437</v>
      </c>
      <c r="E348" s="42" t="s">
        <v>267</v>
      </c>
      <c r="F348" s="44" t="s">
        <v>87</v>
      </c>
      <c r="G348" s="41" t="s">
        <v>258</v>
      </c>
    </row>
    <row r="349">
      <c r="A349" s="45">
        <v>1.65E12</v>
      </c>
      <c r="B349" s="46">
        <v>0.083</v>
      </c>
      <c r="C349" s="46">
        <v>714.0</v>
      </c>
      <c r="D349" s="46">
        <v>0.473</v>
      </c>
      <c r="E349" s="42" t="s">
        <v>267</v>
      </c>
      <c r="F349" s="44" t="s">
        <v>88</v>
      </c>
      <c r="G349" s="41" t="s">
        <v>258</v>
      </c>
    </row>
    <row r="350">
      <c r="A350" s="45">
        <v>1.62E12</v>
      </c>
      <c r="B350" s="46">
        <v>0.088</v>
      </c>
      <c r="C350" s="46">
        <v>733.0</v>
      </c>
      <c r="D350" s="46">
        <v>0.447</v>
      </c>
      <c r="E350" s="42" t="s">
        <v>267</v>
      </c>
      <c r="F350" s="44" t="s">
        <v>89</v>
      </c>
      <c r="G350" s="41" t="s">
        <v>258</v>
      </c>
    </row>
    <row r="351">
      <c r="A351" s="45">
        <v>2.14E12</v>
      </c>
      <c r="B351" s="46">
        <v>0.09</v>
      </c>
      <c r="C351" s="46">
        <v>989.0</v>
      </c>
      <c r="D351" s="46">
        <v>0.4</v>
      </c>
      <c r="E351" s="42" t="s">
        <v>267</v>
      </c>
      <c r="F351" s="44" t="s">
        <v>90</v>
      </c>
      <c r="G351" s="41" t="s">
        <v>258</v>
      </c>
    </row>
    <row r="352">
      <c r="A352" s="45">
        <v>2.48E12</v>
      </c>
      <c r="B352" s="46">
        <v>0.089</v>
      </c>
      <c r="C352" s="46">
        <v>1119.0</v>
      </c>
      <c r="D352" s="46">
        <v>0.439</v>
      </c>
      <c r="E352" s="42" t="s">
        <v>267</v>
      </c>
      <c r="F352" s="44" t="s">
        <v>91</v>
      </c>
      <c r="G352" s="41" t="s">
        <v>258</v>
      </c>
    </row>
    <row r="353">
      <c r="A353" s="45">
        <v>2.25E12</v>
      </c>
      <c r="B353" s="46">
        <v>0.093</v>
      </c>
      <c r="C353" s="46">
        <v>1056.0</v>
      </c>
      <c r="D353" s="46">
        <v>0.366</v>
      </c>
      <c r="E353" s="42" t="s">
        <v>267</v>
      </c>
      <c r="F353" s="44" t="s">
        <v>70</v>
      </c>
      <c r="G353" s="41" t="s">
        <v>258</v>
      </c>
    </row>
    <row r="354">
      <c r="A354" s="45">
        <v>6.001153318E9</v>
      </c>
      <c r="B354" s="46">
        <v>0.03</v>
      </c>
      <c r="C354" s="46">
        <v>543.0</v>
      </c>
      <c r="D354" s="46">
        <v>0.055</v>
      </c>
      <c r="E354" s="42" t="s">
        <v>150</v>
      </c>
      <c r="F354" s="44" t="s">
        <v>71</v>
      </c>
      <c r="G354" s="41" t="s">
        <v>144</v>
      </c>
    </row>
    <row r="355">
      <c r="A355" s="45">
        <v>5.601090584E9</v>
      </c>
      <c r="B355" s="46">
        <v>0.032</v>
      </c>
      <c r="C355" s="46">
        <v>525.0</v>
      </c>
      <c r="D355" s="46">
        <v>0.055</v>
      </c>
      <c r="E355" s="42" t="s">
        <v>150</v>
      </c>
      <c r="F355" s="44" t="s">
        <v>72</v>
      </c>
      <c r="G355" s="41" t="s">
        <v>144</v>
      </c>
    </row>
    <row r="356">
      <c r="A356" s="45">
        <v>5.843329102E9</v>
      </c>
      <c r="B356" s="46">
        <v>0.031</v>
      </c>
      <c r="C356" s="46">
        <v>526.0</v>
      </c>
      <c r="D356" s="46">
        <v>0.055</v>
      </c>
      <c r="E356" s="42" t="s">
        <v>150</v>
      </c>
      <c r="F356" s="44" t="s">
        <v>74</v>
      </c>
      <c r="G356" s="41" t="s">
        <v>144</v>
      </c>
    </row>
    <row r="357">
      <c r="A357" s="45">
        <v>6.557333067E9</v>
      </c>
      <c r="B357" s="46">
        <v>0.031</v>
      </c>
      <c r="C357" s="46">
        <v>575.0</v>
      </c>
      <c r="D357" s="46">
        <v>0.055</v>
      </c>
      <c r="E357" s="42" t="s">
        <v>150</v>
      </c>
      <c r="F357" s="44" t="s">
        <v>83</v>
      </c>
      <c r="G357" s="41" t="s">
        <v>144</v>
      </c>
    </row>
    <row r="358">
      <c r="A358" s="45">
        <v>7.872333197E9</v>
      </c>
      <c r="B358" s="46">
        <v>0.03</v>
      </c>
      <c r="C358" s="46">
        <v>658.0</v>
      </c>
      <c r="D358" s="46">
        <v>0.055</v>
      </c>
      <c r="E358" s="42" t="s">
        <v>150</v>
      </c>
      <c r="F358" s="44" t="s">
        <v>84</v>
      </c>
      <c r="G358" s="41" t="s">
        <v>144</v>
      </c>
    </row>
    <row r="359">
      <c r="A359" s="45">
        <v>9.53140283E9</v>
      </c>
      <c r="B359" s="46">
        <v>0.026</v>
      </c>
      <c r="C359" s="46">
        <v>671.0</v>
      </c>
      <c r="D359" s="46">
        <v>0.055</v>
      </c>
      <c r="E359" s="42" t="s">
        <v>150</v>
      </c>
      <c r="F359" s="44" t="s">
        <v>85</v>
      </c>
      <c r="G359" s="41" t="s">
        <v>144</v>
      </c>
    </row>
    <row r="360">
      <c r="A360" s="45">
        <v>1.1470703002E10</v>
      </c>
      <c r="B360" s="46">
        <v>0.022</v>
      </c>
      <c r="C360" s="46">
        <v>680.0</v>
      </c>
      <c r="D360" s="46">
        <v>0.055</v>
      </c>
      <c r="E360" s="42" t="s">
        <v>150</v>
      </c>
      <c r="F360" s="44" t="s">
        <v>86</v>
      </c>
      <c r="G360" s="41" t="s">
        <v>144</v>
      </c>
    </row>
    <row r="361">
      <c r="A361" s="45">
        <v>1.2247694247E10</v>
      </c>
      <c r="B361" s="46">
        <v>0.023</v>
      </c>
      <c r="C361" s="46">
        <v>738.0</v>
      </c>
      <c r="D361" s="46">
        <v>0.055</v>
      </c>
      <c r="E361" s="42" t="s">
        <v>150</v>
      </c>
      <c r="F361" s="44" t="s">
        <v>87</v>
      </c>
      <c r="G361" s="41" t="s">
        <v>144</v>
      </c>
    </row>
    <row r="362">
      <c r="A362" s="45">
        <v>1.4393099069E10</v>
      </c>
      <c r="B362" s="46">
        <v>0.022</v>
      </c>
      <c r="C362" s="46">
        <v>821.0</v>
      </c>
      <c r="D362" s="46">
        <v>0.055</v>
      </c>
      <c r="E362" s="42" t="s">
        <v>150</v>
      </c>
      <c r="F362" s="44" t="s">
        <v>88</v>
      </c>
      <c r="G362" s="41" t="s">
        <v>144</v>
      </c>
    </row>
    <row r="363">
      <c r="A363" s="45">
        <v>1.0732366286E10</v>
      </c>
      <c r="B363" s="46">
        <v>0.028</v>
      </c>
      <c r="C363" s="46">
        <v>766.0</v>
      </c>
      <c r="D363" s="46">
        <v>0.055</v>
      </c>
      <c r="E363" s="42" t="s">
        <v>150</v>
      </c>
      <c r="F363" s="44" t="s">
        <v>89</v>
      </c>
      <c r="G363" s="41" t="s">
        <v>144</v>
      </c>
    </row>
    <row r="364">
      <c r="A364" s="45">
        <v>1.2369708859E10</v>
      </c>
      <c r="B364" s="46">
        <v>0.027</v>
      </c>
      <c r="C364" s="46">
        <v>844.0</v>
      </c>
      <c r="D364" s="46">
        <v>0.055</v>
      </c>
      <c r="E364" s="42" t="s">
        <v>150</v>
      </c>
      <c r="F364" s="44" t="s">
        <v>90</v>
      </c>
      <c r="G364" s="41" t="s">
        <v>144</v>
      </c>
    </row>
    <row r="365">
      <c r="A365" s="45">
        <v>1.6691360399E10</v>
      </c>
      <c r="B365" s="46">
        <v>0.022</v>
      </c>
      <c r="C365" s="46">
        <v>917.0</v>
      </c>
      <c r="D365" s="46">
        <v>0.055</v>
      </c>
      <c r="E365" s="42" t="s">
        <v>150</v>
      </c>
      <c r="F365" s="44" t="s">
        <v>91</v>
      </c>
      <c r="G365" s="41" t="s">
        <v>144</v>
      </c>
    </row>
    <row r="366">
      <c r="A366" s="45">
        <v>1.6953952625E10</v>
      </c>
      <c r="B366" s="46">
        <v>0.023</v>
      </c>
      <c r="C366" s="46">
        <v>939.0</v>
      </c>
      <c r="D366" s="46">
        <v>0.055</v>
      </c>
      <c r="E366" s="42" t="s">
        <v>150</v>
      </c>
      <c r="F366" s="44" t="s">
        <v>70</v>
      </c>
      <c r="G366" s="41" t="s">
        <v>144</v>
      </c>
    </row>
    <row r="367">
      <c r="A367" s="45">
        <v>1.2903546765E10</v>
      </c>
      <c r="B367" s="46">
        <v>0.062</v>
      </c>
      <c r="C367" s="46">
        <v>98.0</v>
      </c>
      <c r="D367" s="46">
        <v>0.113</v>
      </c>
      <c r="E367" s="42" t="s">
        <v>186</v>
      </c>
      <c r="F367" s="44" t="s">
        <v>71</v>
      </c>
      <c r="G367" s="41" t="s">
        <v>179</v>
      </c>
    </row>
    <row r="368">
      <c r="A368" s="45">
        <v>1.386860071E10</v>
      </c>
      <c r="B368" s="46">
        <v>0.074</v>
      </c>
      <c r="C368" s="46">
        <v>129.0</v>
      </c>
      <c r="D368" s="46">
        <v>0.111</v>
      </c>
      <c r="E368" s="42" t="s">
        <v>186</v>
      </c>
      <c r="F368" s="44" t="s">
        <v>72</v>
      </c>
      <c r="G368" s="41" t="s">
        <v>179</v>
      </c>
    </row>
    <row r="369">
      <c r="A369" s="45">
        <v>1.5979194511E10</v>
      </c>
      <c r="B369" s="46">
        <v>0.076</v>
      </c>
      <c r="C369" s="46">
        <v>154.0</v>
      </c>
      <c r="D369" s="46">
        <v>0.092</v>
      </c>
      <c r="E369" s="42" t="s">
        <v>186</v>
      </c>
      <c r="F369" s="44" t="s">
        <v>74</v>
      </c>
      <c r="G369" s="41" t="s">
        <v>179</v>
      </c>
    </row>
    <row r="370">
      <c r="A370" s="45">
        <v>2.0668176834E10</v>
      </c>
      <c r="B370" s="46">
        <v>0.076</v>
      </c>
      <c r="C370" s="46">
        <v>201.0</v>
      </c>
      <c r="D370" s="46">
        <v>0.085</v>
      </c>
      <c r="E370" s="42" t="s">
        <v>186</v>
      </c>
      <c r="F370" s="44" t="s">
        <v>83</v>
      </c>
      <c r="G370" s="41" t="s">
        <v>179</v>
      </c>
    </row>
    <row r="371">
      <c r="A371" s="45">
        <v>2.5283228366E10</v>
      </c>
      <c r="B371" s="46">
        <v>0.073</v>
      </c>
      <c r="C371" s="46">
        <v>238.0</v>
      </c>
      <c r="D371" s="46">
        <v>0.089</v>
      </c>
      <c r="E371" s="42" t="s">
        <v>186</v>
      </c>
      <c r="F371" s="44" t="s">
        <v>84</v>
      </c>
      <c r="G371" s="41" t="s">
        <v>179</v>
      </c>
    </row>
    <row r="372">
      <c r="A372" s="45">
        <v>2.889508354E10</v>
      </c>
      <c r="B372" s="46">
        <v>0.073</v>
      </c>
      <c r="C372" s="46">
        <v>274.0</v>
      </c>
      <c r="D372" s="46">
        <v>0.087</v>
      </c>
      <c r="E372" s="42" t="s">
        <v>186</v>
      </c>
      <c r="F372" s="44" t="s">
        <v>85</v>
      </c>
      <c r="G372" s="41" t="s">
        <v>179</v>
      </c>
    </row>
    <row r="373">
      <c r="A373" s="45">
        <v>3.3209188739E10</v>
      </c>
      <c r="B373" s="46">
        <v>0.069</v>
      </c>
      <c r="C373" s="46">
        <v>297.0</v>
      </c>
      <c r="D373" s="46">
        <v>0.089</v>
      </c>
      <c r="E373" s="42" t="s">
        <v>186</v>
      </c>
      <c r="F373" s="44" t="s">
        <v>86</v>
      </c>
      <c r="G373" s="41" t="s">
        <v>179</v>
      </c>
    </row>
    <row r="374">
      <c r="A374" s="45">
        <v>4.2113656147E10</v>
      </c>
      <c r="B374" s="46">
        <v>0.068</v>
      </c>
      <c r="C374" s="46">
        <v>375.0</v>
      </c>
      <c r="D374" s="46">
        <v>0.1</v>
      </c>
      <c r="E374" s="42" t="s">
        <v>186</v>
      </c>
      <c r="F374" s="44" t="s">
        <v>87</v>
      </c>
      <c r="G374" s="41" t="s">
        <v>179</v>
      </c>
    </row>
    <row r="375">
      <c r="A375" s="45">
        <v>5.1824892678E10</v>
      </c>
      <c r="B375" s="46">
        <v>0.07</v>
      </c>
      <c r="C375" s="46">
        <v>474.0</v>
      </c>
      <c r="D375" s="46">
        <v>0.109</v>
      </c>
      <c r="E375" s="42" t="s">
        <v>186</v>
      </c>
      <c r="F375" s="44" t="s">
        <v>88</v>
      </c>
      <c r="G375" s="41" t="s">
        <v>179</v>
      </c>
    </row>
    <row r="376">
      <c r="A376" s="45">
        <v>4.8568714012E10</v>
      </c>
      <c r="B376" s="46">
        <v>0.072</v>
      </c>
      <c r="C376" s="46">
        <v>463.0</v>
      </c>
      <c r="D376" s="46">
        <v>0.113</v>
      </c>
      <c r="E376" s="42" t="s">
        <v>186</v>
      </c>
      <c r="F376" s="44" t="s">
        <v>89</v>
      </c>
      <c r="G376" s="41" t="s">
        <v>179</v>
      </c>
    </row>
    <row r="377">
      <c r="A377" s="45">
        <v>4.7726575741E10</v>
      </c>
      <c r="B377" s="46">
        <v>0.076</v>
      </c>
      <c r="C377" s="46">
        <v>480.0</v>
      </c>
      <c r="D377" s="46">
        <v>0.111</v>
      </c>
      <c r="E377" s="42" t="s">
        <v>186</v>
      </c>
      <c r="F377" s="44" t="s">
        <v>90</v>
      </c>
      <c r="G377" s="41" t="s">
        <v>179</v>
      </c>
    </row>
    <row r="378">
      <c r="A378" s="45">
        <v>5.3542780661E10</v>
      </c>
      <c r="B378" s="46">
        <v>0.073</v>
      </c>
      <c r="C378" s="46">
        <v>522.0</v>
      </c>
      <c r="D378" s="46">
        <v>0.106</v>
      </c>
      <c r="E378" s="42" t="s">
        <v>186</v>
      </c>
      <c r="F378" s="44" t="s">
        <v>91</v>
      </c>
      <c r="G378" s="41" t="s">
        <v>179</v>
      </c>
    </row>
    <row r="379">
      <c r="A379" s="45">
        <v>5.1303659418E10</v>
      </c>
      <c r="B379" s="46">
        <v>0.074</v>
      </c>
      <c r="C379" s="46">
        <v>516.0</v>
      </c>
      <c r="D379" s="46">
        <v>0.097</v>
      </c>
      <c r="E379" s="42" t="s">
        <v>186</v>
      </c>
      <c r="F379" s="44" t="s">
        <v>70</v>
      </c>
      <c r="G379" s="41" t="s">
        <v>179</v>
      </c>
    </row>
    <row r="380">
      <c r="A380" s="45">
        <v>2.610959139E9</v>
      </c>
      <c r="B380" s="46">
        <v>0.051</v>
      </c>
      <c r="C380" s="46">
        <v>12.0</v>
      </c>
      <c r="D380" s="43"/>
      <c r="E380" s="42" t="s">
        <v>95</v>
      </c>
      <c r="F380" s="44" t="s">
        <v>71</v>
      </c>
      <c r="G380" s="41" t="s">
        <v>68</v>
      </c>
    </row>
    <row r="381">
      <c r="A381" s="45">
        <v>2.812845486E9</v>
      </c>
      <c r="B381" s="46">
        <v>0.049</v>
      </c>
      <c r="C381" s="46">
        <v>12.0</v>
      </c>
      <c r="D381" s="43"/>
      <c r="E381" s="42" t="s">
        <v>95</v>
      </c>
      <c r="F381" s="44" t="s">
        <v>72</v>
      </c>
      <c r="G381" s="41" t="s">
        <v>68</v>
      </c>
    </row>
    <row r="382">
      <c r="A382" s="45">
        <v>3.205592273E9</v>
      </c>
      <c r="B382" s="46">
        <v>0.05</v>
      </c>
      <c r="C382" s="46">
        <v>13.0</v>
      </c>
      <c r="D382" s="43"/>
      <c r="E382" s="42" t="s">
        <v>95</v>
      </c>
      <c r="F382" s="44" t="s">
        <v>74</v>
      </c>
      <c r="G382" s="41" t="s">
        <v>68</v>
      </c>
    </row>
    <row r="383">
      <c r="A383" s="45">
        <v>4.205691122E9</v>
      </c>
      <c r="B383" s="46">
        <v>0.055</v>
      </c>
      <c r="C383" s="46">
        <v>19.0</v>
      </c>
      <c r="D383" s="43"/>
      <c r="E383" s="42" t="s">
        <v>95</v>
      </c>
      <c r="F383" s="44" t="s">
        <v>83</v>
      </c>
      <c r="G383" s="41" t="s">
        <v>68</v>
      </c>
    </row>
    <row r="384">
      <c r="A384" s="45">
        <v>4.838551014E9</v>
      </c>
      <c r="B384" s="46">
        <v>0.061</v>
      </c>
      <c r="C384" s="46">
        <v>24.0</v>
      </c>
      <c r="D384" s="43"/>
      <c r="E384" s="42" t="s">
        <v>95</v>
      </c>
      <c r="F384" s="44" t="s">
        <v>84</v>
      </c>
      <c r="G384" s="41" t="s">
        <v>68</v>
      </c>
    </row>
    <row r="385">
      <c r="A385" s="45">
        <v>5.462709055E9</v>
      </c>
      <c r="B385" s="46">
        <v>0.069</v>
      </c>
      <c r="C385" s="46">
        <v>28.0</v>
      </c>
      <c r="D385" s="43"/>
      <c r="E385" s="42" t="s">
        <v>95</v>
      </c>
      <c r="F385" s="44" t="s">
        <v>85</v>
      </c>
      <c r="G385" s="41" t="s">
        <v>68</v>
      </c>
    </row>
    <row r="386">
      <c r="A386" s="45">
        <v>5.844669738E9</v>
      </c>
      <c r="B386" s="46">
        <v>0.074</v>
      </c>
      <c r="C386" s="46">
        <v>28.0</v>
      </c>
      <c r="D386" s="43"/>
      <c r="E386" s="42" t="s">
        <v>95</v>
      </c>
      <c r="F386" s="44" t="s">
        <v>86</v>
      </c>
      <c r="G386" s="41" t="s">
        <v>68</v>
      </c>
    </row>
    <row r="387">
      <c r="A387" s="45">
        <v>6.755823933E9</v>
      </c>
      <c r="B387" s="46">
        <v>0.077</v>
      </c>
      <c r="C387" s="46">
        <v>32.0</v>
      </c>
      <c r="D387" s="43"/>
      <c r="E387" s="42" t="s">
        <v>95</v>
      </c>
      <c r="F387" s="44" t="s">
        <v>87</v>
      </c>
      <c r="G387" s="41" t="s">
        <v>68</v>
      </c>
    </row>
    <row r="388">
      <c r="A388" s="45">
        <v>8.350710389E9</v>
      </c>
      <c r="B388" s="46">
        <v>0.086</v>
      </c>
      <c r="C388" s="46">
        <v>39.0</v>
      </c>
      <c r="D388" s="43"/>
      <c r="E388" s="42" t="s">
        <v>95</v>
      </c>
      <c r="F388" s="44" t="s">
        <v>88</v>
      </c>
      <c r="G388" s="41" t="s">
        <v>68</v>
      </c>
    </row>
    <row r="389">
      <c r="A389" s="45">
        <v>8.348156389E9</v>
      </c>
      <c r="B389" s="46">
        <v>0.073</v>
      </c>
      <c r="C389" s="46">
        <v>41.0</v>
      </c>
      <c r="D389" s="43"/>
      <c r="E389" s="42" t="s">
        <v>95</v>
      </c>
      <c r="F389" s="44" t="s">
        <v>89</v>
      </c>
      <c r="G389" s="41" t="s">
        <v>68</v>
      </c>
    </row>
    <row r="390">
      <c r="A390" s="45">
        <v>9.209288383E9</v>
      </c>
      <c r="B390" s="46">
        <v>0.074</v>
      </c>
      <c r="C390" s="46">
        <v>41.0</v>
      </c>
      <c r="D390" s="43"/>
      <c r="E390" s="42" t="s">
        <v>95</v>
      </c>
      <c r="F390" s="44" t="s">
        <v>90</v>
      </c>
      <c r="G390" s="41" t="s">
        <v>68</v>
      </c>
    </row>
    <row r="391">
      <c r="A391" s="45">
        <v>1.039575748E10</v>
      </c>
      <c r="B391" s="46">
        <v>0.064</v>
      </c>
      <c r="C391" s="46">
        <v>39.0</v>
      </c>
      <c r="D391" s="43"/>
      <c r="E391" s="42" t="s">
        <v>95</v>
      </c>
      <c r="F391" s="44" t="s">
        <v>91</v>
      </c>
      <c r="G391" s="41" t="s">
        <v>68</v>
      </c>
    </row>
    <row r="392">
      <c r="A392" s="45">
        <v>1.072630545E10</v>
      </c>
      <c r="B392" s="46">
        <v>0.062</v>
      </c>
      <c r="C392" s="46">
        <v>38.0</v>
      </c>
      <c r="D392" s="43"/>
      <c r="E392" s="42" t="s">
        <v>95</v>
      </c>
      <c r="F392" s="44" t="s">
        <v>70</v>
      </c>
      <c r="G392" s="41" t="s">
        <v>68</v>
      </c>
    </row>
    <row r="393">
      <c r="A393" s="45">
        <v>8.70486066E8</v>
      </c>
      <c r="B393" s="46">
        <v>0.063</v>
      </c>
      <c r="C393" s="46">
        <v>7.0</v>
      </c>
      <c r="D393" s="46">
        <v>0.158</v>
      </c>
      <c r="E393" s="42" t="s">
        <v>96</v>
      </c>
      <c r="F393" s="44" t="s">
        <v>71</v>
      </c>
      <c r="G393" s="41" t="s">
        <v>68</v>
      </c>
    </row>
    <row r="394">
      <c r="A394" s="45">
        <v>8.76794723E8</v>
      </c>
      <c r="B394" s="46">
        <v>0.068</v>
      </c>
      <c r="C394" s="46">
        <v>7.0</v>
      </c>
      <c r="D394" s="46">
        <v>0.168</v>
      </c>
      <c r="E394" s="42" t="s">
        <v>96</v>
      </c>
      <c r="F394" s="44" t="s">
        <v>72</v>
      </c>
      <c r="G394" s="41" t="s">
        <v>68</v>
      </c>
    </row>
    <row r="395">
      <c r="A395" s="45">
        <v>8.25394484E8</v>
      </c>
      <c r="B395" s="46">
        <v>0.071</v>
      </c>
      <c r="C395" s="46">
        <v>6.0</v>
      </c>
      <c r="D395" s="46">
        <v>0.195</v>
      </c>
      <c r="E395" s="42" t="s">
        <v>96</v>
      </c>
      <c r="F395" s="44" t="s">
        <v>74</v>
      </c>
      <c r="G395" s="41" t="s">
        <v>68</v>
      </c>
    </row>
    <row r="396">
      <c r="A396" s="45">
        <v>7.84654424E8</v>
      </c>
      <c r="B396" s="46">
        <v>0.072</v>
      </c>
      <c r="C396" s="46">
        <v>6.0</v>
      </c>
      <c r="D396" s="46">
        <v>0.182</v>
      </c>
      <c r="E396" s="42" t="s">
        <v>96</v>
      </c>
      <c r="F396" s="44" t="s">
        <v>83</v>
      </c>
      <c r="G396" s="41" t="s">
        <v>68</v>
      </c>
    </row>
    <row r="397">
      <c r="A397" s="45">
        <v>9.15257323E8</v>
      </c>
      <c r="B397" s="46">
        <v>0.097</v>
      </c>
      <c r="C397" s="46">
        <v>9.0</v>
      </c>
      <c r="D397" s="46">
        <v>0.183</v>
      </c>
      <c r="E397" s="42" t="s">
        <v>96</v>
      </c>
      <c r="F397" s="44" t="s">
        <v>84</v>
      </c>
      <c r="G397" s="41" t="s">
        <v>68</v>
      </c>
    </row>
    <row r="398">
      <c r="A398" s="45">
        <v>1.117254387E9</v>
      </c>
      <c r="B398" s="46">
        <v>0.101</v>
      </c>
      <c r="C398" s="46">
        <v>14.0</v>
      </c>
      <c r="D398" s="46">
        <v>0.184</v>
      </c>
      <c r="E398" s="42" t="s">
        <v>96</v>
      </c>
      <c r="F398" s="44" t="s">
        <v>85</v>
      </c>
      <c r="G398" s="41" t="s">
        <v>68</v>
      </c>
    </row>
    <row r="399">
      <c r="A399" s="45">
        <v>1.273180655E9</v>
      </c>
      <c r="B399" s="46">
        <v>0.116</v>
      </c>
      <c r="C399" s="46">
        <v>18.0</v>
      </c>
      <c r="D399" s="46">
        <v>0.171</v>
      </c>
      <c r="E399" s="42" t="s">
        <v>96</v>
      </c>
      <c r="F399" s="44" t="s">
        <v>86</v>
      </c>
      <c r="G399" s="41" t="s">
        <v>68</v>
      </c>
    </row>
    <row r="400">
      <c r="A400" s="45">
        <v>1.3560783E9</v>
      </c>
      <c r="B400" s="46">
        <v>0.1</v>
      </c>
      <c r="C400" s="46">
        <v>16.0</v>
      </c>
      <c r="D400" s="46">
        <v>0.168</v>
      </c>
      <c r="E400" s="42" t="s">
        <v>96</v>
      </c>
      <c r="F400" s="44" t="s">
        <v>87</v>
      </c>
      <c r="G400" s="41" t="s">
        <v>68</v>
      </c>
    </row>
    <row r="401">
      <c r="A401" s="45">
        <v>1.611634286E9</v>
      </c>
      <c r="B401" s="46">
        <v>0.079</v>
      </c>
      <c r="C401" s="46">
        <v>15.0</v>
      </c>
      <c r="D401" s="46">
        <v>0.165</v>
      </c>
      <c r="E401" s="42" t="s">
        <v>96</v>
      </c>
      <c r="F401" s="44" t="s">
        <v>88</v>
      </c>
      <c r="G401" s="41" t="s">
        <v>68</v>
      </c>
    </row>
    <row r="402">
      <c r="A402" s="45">
        <v>1.739781536E9</v>
      </c>
      <c r="B402" s="46">
        <v>0.07</v>
      </c>
      <c r="C402" s="46">
        <v>14.0</v>
      </c>
      <c r="D402" s="46">
        <v>0.141</v>
      </c>
      <c r="E402" s="42" t="s">
        <v>96</v>
      </c>
      <c r="F402" s="44" t="s">
        <v>89</v>
      </c>
      <c r="G402" s="41" t="s">
        <v>68</v>
      </c>
    </row>
    <row r="403">
      <c r="A403" s="45">
        <v>2.026864414E9</v>
      </c>
      <c r="B403" s="46">
        <v>0.088</v>
      </c>
      <c r="C403" s="46">
        <v>19.0</v>
      </c>
      <c r="D403" s="46">
        <v>0.124</v>
      </c>
      <c r="E403" s="42" t="s">
        <v>96</v>
      </c>
      <c r="F403" s="44" t="s">
        <v>90</v>
      </c>
      <c r="G403" s="41" t="s">
        <v>68</v>
      </c>
    </row>
    <row r="404">
      <c r="A404" s="45">
        <v>2.355652064E9</v>
      </c>
      <c r="B404" s="46">
        <v>0.09</v>
      </c>
      <c r="C404" s="46">
        <v>21.0</v>
      </c>
      <c r="D404" s="46">
        <v>0.132</v>
      </c>
      <c r="E404" s="42" t="s">
        <v>96</v>
      </c>
      <c r="F404" s="44" t="s">
        <v>91</v>
      </c>
      <c r="G404" s="41" t="s">
        <v>68</v>
      </c>
    </row>
    <row r="405">
      <c r="A405" s="45">
        <v>2.472384813E9</v>
      </c>
      <c r="B405" s="46">
        <v>0.081</v>
      </c>
      <c r="C405" s="46">
        <v>20.0</v>
      </c>
      <c r="D405" s="46">
        <v>0.143</v>
      </c>
      <c r="E405" s="42" t="s">
        <v>96</v>
      </c>
      <c r="F405" s="44" t="s">
        <v>70</v>
      </c>
      <c r="G405" s="41" t="s">
        <v>68</v>
      </c>
    </row>
    <row r="406">
      <c r="A406" s="45">
        <v>3.654031716E9</v>
      </c>
      <c r="B406" s="46">
        <v>0.063</v>
      </c>
      <c r="C406" s="46">
        <v>19.0</v>
      </c>
      <c r="D406" s="43"/>
      <c r="E406" s="42" t="s">
        <v>151</v>
      </c>
      <c r="F406" s="44" t="s">
        <v>71</v>
      </c>
      <c r="G406" s="41" t="s">
        <v>144</v>
      </c>
    </row>
    <row r="407">
      <c r="A407" s="45">
        <v>3.979813388E9</v>
      </c>
      <c r="B407" s="46">
        <v>0.062</v>
      </c>
      <c r="C407" s="46">
        <v>20.0</v>
      </c>
      <c r="D407" s="43"/>
      <c r="E407" s="42" t="s">
        <v>151</v>
      </c>
      <c r="F407" s="44" t="s">
        <v>72</v>
      </c>
      <c r="G407" s="41" t="s">
        <v>144</v>
      </c>
    </row>
    <row r="408">
      <c r="A408" s="45">
        <v>4.284028138E9</v>
      </c>
      <c r="B408" s="46">
        <v>0.064</v>
      </c>
      <c r="C408" s="46">
        <v>22.0</v>
      </c>
      <c r="D408" s="43"/>
      <c r="E408" s="42" t="s">
        <v>151</v>
      </c>
      <c r="F408" s="44" t="s">
        <v>74</v>
      </c>
      <c r="G408" s="41" t="s">
        <v>144</v>
      </c>
    </row>
    <row r="409">
      <c r="A409" s="45">
        <v>4.658246907E9</v>
      </c>
      <c r="B409" s="46">
        <v>0.073</v>
      </c>
      <c r="C409" s="46">
        <v>26.0</v>
      </c>
      <c r="D409" s="43"/>
      <c r="E409" s="42" t="s">
        <v>151</v>
      </c>
      <c r="F409" s="44" t="s">
        <v>83</v>
      </c>
      <c r="G409" s="41" t="s">
        <v>144</v>
      </c>
    </row>
    <row r="410">
      <c r="A410" s="45">
        <v>5.337833256E9</v>
      </c>
      <c r="B410" s="46">
        <v>0.071</v>
      </c>
      <c r="C410" s="46">
        <v>29.0</v>
      </c>
      <c r="D410" s="43"/>
      <c r="E410" s="42" t="s">
        <v>151</v>
      </c>
      <c r="F410" s="44" t="s">
        <v>84</v>
      </c>
      <c r="G410" s="41" t="s">
        <v>144</v>
      </c>
    </row>
    <row r="411">
      <c r="A411" s="45">
        <v>6.293046162E9</v>
      </c>
      <c r="B411" s="46">
        <v>0.069</v>
      </c>
      <c r="C411" s="46">
        <v>33.0</v>
      </c>
      <c r="D411" s="43"/>
      <c r="E411" s="42" t="s">
        <v>151</v>
      </c>
      <c r="F411" s="44" t="s">
        <v>85</v>
      </c>
      <c r="G411" s="41" t="s">
        <v>144</v>
      </c>
    </row>
    <row r="412">
      <c r="A412" s="45">
        <v>7.274424519E9</v>
      </c>
      <c r="B412" s="46">
        <v>0.054</v>
      </c>
      <c r="C412" s="46">
        <v>29.0</v>
      </c>
      <c r="D412" s="43"/>
      <c r="E412" s="42" t="s">
        <v>151</v>
      </c>
      <c r="F412" s="44" t="s">
        <v>86</v>
      </c>
      <c r="G412" s="41" t="s">
        <v>144</v>
      </c>
    </row>
    <row r="413">
      <c r="A413" s="45">
        <v>8.639164917E9</v>
      </c>
      <c r="B413" s="46">
        <v>0.045</v>
      </c>
      <c r="C413" s="46">
        <v>28.0</v>
      </c>
      <c r="D413" s="43"/>
      <c r="E413" s="42" t="s">
        <v>151</v>
      </c>
      <c r="F413" s="44" t="s">
        <v>87</v>
      </c>
      <c r="G413" s="41" t="s">
        <v>144</v>
      </c>
    </row>
    <row r="414">
      <c r="A414" s="45">
        <v>1.0351829066E10</v>
      </c>
      <c r="B414" s="46">
        <v>0.055</v>
      </c>
      <c r="C414" s="46">
        <v>41.0</v>
      </c>
      <c r="D414" s="43"/>
      <c r="E414" s="42" t="s">
        <v>151</v>
      </c>
      <c r="F414" s="44" t="s">
        <v>88</v>
      </c>
      <c r="G414" s="41" t="s">
        <v>144</v>
      </c>
    </row>
    <row r="415">
      <c r="A415" s="45">
        <v>1.0401935532E10</v>
      </c>
      <c r="B415" s="46">
        <v>0.063</v>
      </c>
      <c r="C415" s="46">
        <v>46.0</v>
      </c>
      <c r="D415" s="43"/>
      <c r="E415" s="42" t="s">
        <v>151</v>
      </c>
      <c r="F415" s="44" t="s">
        <v>89</v>
      </c>
      <c r="G415" s="41" t="s">
        <v>144</v>
      </c>
    </row>
    <row r="416">
      <c r="A416" s="45">
        <v>1.1242266334E10</v>
      </c>
      <c r="B416" s="46">
        <v>0.058</v>
      </c>
      <c r="C416" s="46">
        <v>46.0</v>
      </c>
      <c r="D416" s="43"/>
      <c r="E416" s="42" t="s">
        <v>151</v>
      </c>
      <c r="F416" s="44" t="s">
        <v>90</v>
      </c>
      <c r="G416" s="41" t="s">
        <v>144</v>
      </c>
    </row>
    <row r="417">
      <c r="A417" s="45">
        <v>1.2829541141E10</v>
      </c>
      <c r="B417" s="46">
        <v>0.056</v>
      </c>
      <c r="C417" s="46">
        <v>49.0</v>
      </c>
      <c r="D417" s="43"/>
      <c r="E417" s="42" t="s">
        <v>151</v>
      </c>
      <c r="F417" s="44" t="s">
        <v>91</v>
      </c>
      <c r="G417" s="41" t="s">
        <v>144</v>
      </c>
    </row>
    <row r="418">
      <c r="A418" s="45">
        <v>1.4054443213E10</v>
      </c>
      <c r="B418" s="46">
        <v>0.054</v>
      </c>
      <c r="C418" s="46">
        <v>51.0</v>
      </c>
      <c r="D418" s="43"/>
      <c r="E418" s="42" t="s">
        <v>151</v>
      </c>
      <c r="F418" s="44" t="s">
        <v>70</v>
      </c>
      <c r="G418" s="41" t="s">
        <v>144</v>
      </c>
    </row>
    <row r="419">
      <c r="A419" s="45">
        <v>9.287367569E9</v>
      </c>
      <c r="B419" s="46">
        <v>0.044</v>
      </c>
      <c r="C419" s="46">
        <v>26.0</v>
      </c>
      <c r="D419" s="46">
        <v>0.22</v>
      </c>
      <c r="E419" s="42" t="s">
        <v>97</v>
      </c>
      <c r="F419" s="44" t="s">
        <v>71</v>
      </c>
      <c r="G419" s="41" t="s">
        <v>68</v>
      </c>
    </row>
    <row r="420">
      <c r="A420" s="45">
        <v>9.633109257E9</v>
      </c>
      <c r="B420" s="46">
        <v>0.047</v>
      </c>
      <c r="C420" s="46">
        <v>27.0</v>
      </c>
      <c r="D420" s="46">
        <v>0.207</v>
      </c>
      <c r="E420" s="42" t="s">
        <v>97</v>
      </c>
      <c r="F420" s="44" t="s">
        <v>72</v>
      </c>
      <c r="G420" s="41" t="s">
        <v>68</v>
      </c>
    </row>
    <row r="421">
      <c r="A421" s="45">
        <v>1.0879778328E10</v>
      </c>
      <c r="B421" s="46">
        <v>0.048</v>
      </c>
      <c r="C421" s="46">
        <v>31.0</v>
      </c>
      <c r="D421" s="46">
        <v>0.18</v>
      </c>
      <c r="E421" s="42" t="s">
        <v>97</v>
      </c>
      <c r="F421" s="44" t="s">
        <v>74</v>
      </c>
      <c r="G421" s="41" t="s">
        <v>68</v>
      </c>
    </row>
    <row r="422">
      <c r="A422" s="45">
        <v>1.3621809574E10</v>
      </c>
      <c r="B422" s="46">
        <v>0.049</v>
      </c>
      <c r="C422" s="46">
        <v>39.0</v>
      </c>
      <c r="D422" s="46">
        <v>0.18</v>
      </c>
      <c r="E422" s="42" t="s">
        <v>97</v>
      </c>
      <c r="F422" s="44" t="s">
        <v>83</v>
      </c>
      <c r="G422" s="41" t="s">
        <v>68</v>
      </c>
    </row>
    <row r="423">
      <c r="A423" s="45">
        <v>1.5775356737E10</v>
      </c>
      <c r="B423" s="46">
        <v>0.046</v>
      </c>
      <c r="C423" s="46">
        <v>41.0</v>
      </c>
      <c r="D423" s="46">
        <v>0.18</v>
      </c>
      <c r="E423" s="42" t="s">
        <v>97</v>
      </c>
      <c r="F423" s="44" t="s">
        <v>84</v>
      </c>
      <c r="G423" s="41" t="s">
        <v>68</v>
      </c>
    </row>
    <row r="424">
      <c r="A424" s="45">
        <v>1.6587921221E10</v>
      </c>
      <c r="B424" s="46">
        <v>0.049</v>
      </c>
      <c r="C424" s="46">
        <v>45.0</v>
      </c>
      <c r="D424" s="46">
        <v>0.177</v>
      </c>
      <c r="E424" s="42" t="s">
        <v>97</v>
      </c>
      <c r="F424" s="44" t="s">
        <v>85</v>
      </c>
      <c r="G424" s="41" t="s">
        <v>68</v>
      </c>
    </row>
    <row r="425">
      <c r="A425" s="45">
        <v>1.7953103009E10</v>
      </c>
      <c r="B425" s="46">
        <v>0.048</v>
      </c>
      <c r="C425" s="46">
        <v>46.0</v>
      </c>
      <c r="D425" s="46">
        <v>0.153</v>
      </c>
      <c r="E425" s="42" t="s">
        <v>97</v>
      </c>
      <c r="F425" s="44" t="s">
        <v>86</v>
      </c>
      <c r="G425" s="41" t="s">
        <v>68</v>
      </c>
    </row>
    <row r="426">
      <c r="A426" s="45">
        <v>2.0431779034E10</v>
      </c>
      <c r="B426" s="46">
        <v>0.047</v>
      </c>
      <c r="C426" s="46">
        <v>50.0</v>
      </c>
      <c r="D426" s="46">
        <v>0.15</v>
      </c>
      <c r="E426" s="42" t="s">
        <v>97</v>
      </c>
      <c r="F426" s="44" t="s">
        <v>87</v>
      </c>
      <c r="G426" s="41" t="s">
        <v>68</v>
      </c>
    </row>
    <row r="427">
      <c r="A427" s="45">
        <v>2.3735537026E10</v>
      </c>
      <c r="B427" s="46">
        <v>0.05</v>
      </c>
      <c r="C427" s="46">
        <v>60.0</v>
      </c>
      <c r="D427" s="43"/>
      <c r="E427" s="42" t="s">
        <v>97</v>
      </c>
      <c r="F427" s="44" t="s">
        <v>88</v>
      </c>
      <c r="G427" s="41" t="s">
        <v>68</v>
      </c>
    </row>
    <row r="428">
      <c r="A428" s="45">
        <v>2.2165009363E10</v>
      </c>
      <c r="B428" s="46">
        <v>0.051</v>
      </c>
      <c r="C428" s="46">
        <v>56.0</v>
      </c>
      <c r="D428" s="43"/>
      <c r="E428" s="42" t="s">
        <v>97</v>
      </c>
      <c r="F428" s="44" t="s">
        <v>89</v>
      </c>
      <c r="G428" s="41" t="s">
        <v>68</v>
      </c>
    </row>
    <row r="429">
      <c r="A429" s="45">
        <v>2.2493301699E10</v>
      </c>
      <c r="B429" s="46">
        <v>0.053</v>
      </c>
      <c r="C429" s="46">
        <v>57.0</v>
      </c>
      <c r="D429" s="43"/>
      <c r="E429" s="42" t="s">
        <v>97</v>
      </c>
      <c r="F429" s="44" t="s">
        <v>90</v>
      </c>
      <c r="G429" s="41" t="s">
        <v>68</v>
      </c>
    </row>
    <row r="430">
      <c r="A430" s="45">
        <v>2.5486923059E10</v>
      </c>
      <c r="B430" s="46">
        <v>0.054</v>
      </c>
      <c r="C430" s="46">
        <v>64.0</v>
      </c>
      <c r="D430" s="43"/>
      <c r="E430" s="42" t="s">
        <v>97</v>
      </c>
      <c r="F430" s="44" t="s">
        <v>91</v>
      </c>
      <c r="G430" s="41" t="s">
        <v>68</v>
      </c>
    </row>
    <row r="431">
      <c r="A431" s="45">
        <v>2.6472637887E10</v>
      </c>
      <c r="B431" s="46">
        <v>0.051</v>
      </c>
      <c r="C431" s="46">
        <v>59.0</v>
      </c>
      <c r="D431" s="43"/>
      <c r="E431" s="42" t="s">
        <v>97</v>
      </c>
      <c r="F431" s="44" t="s">
        <v>70</v>
      </c>
      <c r="G431" s="41" t="s">
        <v>68</v>
      </c>
    </row>
    <row r="432">
      <c r="A432" s="45">
        <v>7.39E11</v>
      </c>
      <c r="B432" s="46">
        <v>0.088</v>
      </c>
      <c r="C432" s="46">
        <v>2090.0</v>
      </c>
      <c r="D432" s="46">
        <v>0.073</v>
      </c>
      <c r="E432" s="42" t="s">
        <v>268</v>
      </c>
      <c r="F432" s="44" t="s">
        <v>71</v>
      </c>
      <c r="G432" s="41" t="s">
        <v>258</v>
      </c>
    </row>
    <row r="433">
      <c r="A433" s="45">
        <v>7.33E11</v>
      </c>
      <c r="B433" s="46">
        <v>0.093</v>
      </c>
      <c r="C433" s="46">
        <v>2152.0</v>
      </c>
      <c r="D433" s="46">
        <v>0.058</v>
      </c>
      <c r="E433" s="42" t="s">
        <v>268</v>
      </c>
      <c r="F433" s="44" t="s">
        <v>72</v>
      </c>
      <c r="G433" s="41" t="s">
        <v>258</v>
      </c>
    </row>
    <row r="434">
      <c r="A434" s="45">
        <v>7.53E11</v>
      </c>
      <c r="B434" s="46">
        <v>0.096</v>
      </c>
      <c r="C434" s="46">
        <v>2254.0</v>
      </c>
      <c r="D434" s="46">
        <v>0.042</v>
      </c>
      <c r="E434" s="42" t="s">
        <v>268</v>
      </c>
      <c r="F434" s="44" t="s">
        <v>74</v>
      </c>
      <c r="G434" s="41" t="s">
        <v>258</v>
      </c>
    </row>
    <row r="435">
      <c r="A435" s="45">
        <v>8.88E11</v>
      </c>
      <c r="B435" s="46">
        <v>0.098</v>
      </c>
      <c r="C435" s="46">
        <v>2680.0</v>
      </c>
      <c r="D435" s="46">
        <v>0.047</v>
      </c>
      <c r="E435" s="42" t="s">
        <v>268</v>
      </c>
      <c r="F435" s="44" t="s">
        <v>83</v>
      </c>
      <c r="G435" s="41" t="s">
        <v>258</v>
      </c>
    </row>
    <row r="436">
      <c r="A436" s="45">
        <v>1.02E12</v>
      </c>
      <c r="B436" s="46">
        <v>0.098</v>
      </c>
      <c r="C436" s="46">
        <v>3047.0</v>
      </c>
      <c r="D436" s="46">
        <v>0.04</v>
      </c>
      <c r="E436" s="42" t="s">
        <v>268</v>
      </c>
      <c r="F436" s="44" t="s">
        <v>84</v>
      </c>
      <c r="G436" s="41" t="s">
        <v>258</v>
      </c>
    </row>
    <row r="437">
      <c r="A437" s="45">
        <v>1.16E12</v>
      </c>
      <c r="B437" s="46">
        <v>0.098</v>
      </c>
      <c r="C437" s="46">
        <v>3452.0</v>
      </c>
      <c r="D437" s="46">
        <v>0.044</v>
      </c>
      <c r="E437" s="42" t="s">
        <v>268</v>
      </c>
      <c r="F437" s="44" t="s">
        <v>85</v>
      </c>
      <c r="G437" s="41" t="s">
        <v>258</v>
      </c>
    </row>
    <row r="438">
      <c r="A438" s="45">
        <v>1.31E12</v>
      </c>
      <c r="B438" s="46">
        <v>0.1</v>
      </c>
      <c r="C438" s="46">
        <v>3904.0</v>
      </c>
      <c r="D438" s="46">
        <v>0.058</v>
      </c>
      <c r="E438" s="42" t="s">
        <v>268</v>
      </c>
      <c r="F438" s="44" t="s">
        <v>86</v>
      </c>
      <c r="G438" s="41" t="s">
        <v>258</v>
      </c>
    </row>
    <row r="439">
      <c r="A439" s="45">
        <v>1.46E12</v>
      </c>
      <c r="B439" s="46">
        <v>0.1</v>
      </c>
      <c r="C439" s="46">
        <v>4330.0</v>
      </c>
      <c r="D439" s="46">
        <v>0.061</v>
      </c>
      <c r="E439" s="42" t="s">
        <v>268</v>
      </c>
      <c r="F439" s="44" t="s">
        <v>87</v>
      </c>
      <c r="G439" s="41" t="s">
        <v>258</v>
      </c>
    </row>
    <row r="440">
      <c r="A440" s="45">
        <v>1.54E12</v>
      </c>
      <c r="B440" s="46">
        <v>0.103</v>
      </c>
      <c r="C440" s="46">
        <v>4623.0</v>
      </c>
      <c r="D440" s="46">
        <v>0.047</v>
      </c>
      <c r="E440" s="42" t="s">
        <v>268</v>
      </c>
      <c r="F440" s="44" t="s">
        <v>88</v>
      </c>
      <c r="G440" s="41" t="s">
        <v>258</v>
      </c>
    </row>
    <row r="441">
      <c r="A441" s="45">
        <v>1.37E12</v>
      </c>
      <c r="B441" s="46">
        <v>0.114</v>
      </c>
      <c r="C441" s="46">
        <v>4528.0</v>
      </c>
      <c r="D441" s="46">
        <v>0.024</v>
      </c>
      <c r="E441" s="42" t="s">
        <v>268</v>
      </c>
      <c r="F441" s="44" t="s">
        <v>89</v>
      </c>
      <c r="G441" s="41" t="s">
        <v>258</v>
      </c>
    </row>
    <row r="442">
      <c r="A442" s="45">
        <v>1.61E12</v>
      </c>
      <c r="B442" s="46">
        <v>0.114</v>
      </c>
      <c r="C442" s="46">
        <v>5273.0</v>
      </c>
      <c r="D442" s="46">
        <v>0.026</v>
      </c>
      <c r="E442" s="42" t="s">
        <v>268</v>
      </c>
      <c r="F442" s="44" t="s">
        <v>90</v>
      </c>
      <c r="G442" s="41" t="s">
        <v>258</v>
      </c>
    </row>
    <row r="443">
      <c r="A443" s="45">
        <v>1.78E12</v>
      </c>
      <c r="B443" s="46">
        <v>0.109</v>
      </c>
      <c r="C443" s="46">
        <v>5656.0</v>
      </c>
      <c r="D443" s="46">
        <v>0.03</v>
      </c>
      <c r="E443" s="42" t="s">
        <v>268</v>
      </c>
      <c r="F443" s="44" t="s">
        <v>91</v>
      </c>
      <c r="G443" s="41" t="s">
        <v>258</v>
      </c>
    </row>
    <row r="444">
      <c r="A444" s="45">
        <v>1.82E12</v>
      </c>
      <c r="B444" s="46">
        <v>0.109</v>
      </c>
      <c r="C444" s="46">
        <v>5741.0</v>
      </c>
      <c r="D444" s="46">
        <v>0.03</v>
      </c>
      <c r="E444" s="42" t="s">
        <v>268</v>
      </c>
      <c r="F444" s="44" t="s">
        <v>70</v>
      </c>
      <c r="G444" s="41" t="s">
        <v>258</v>
      </c>
    </row>
    <row r="445">
      <c r="A445" s="42"/>
      <c r="B445" s="43"/>
      <c r="C445" s="43"/>
      <c r="D445" s="43"/>
      <c r="E445" s="42" t="s">
        <v>269</v>
      </c>
      <c r="F445" s="44" t="s">
        <v>71</v>
      </c>
      <c r="G445" s="41" t="s">
        <v>258</v>
      </c>
    </row>
    <row r="446">
      <c r="A446" s="42"/>
      <c r="B446" s="43"/>
      <c r="C446" s="43"/>
      <c r="D446" s="43"/>
      <c r="E446" s="42" t="s">
        <v>269</v>
      </c>
      <c r="F446" s="44" t="s">
        <v>72</v>
      </c>
      <c r="G446" s="41" t="s">
        <v>258</v>
      </c>
    </row>
    <row r="447">
      <c r="A447" s="42"/>
      <c r="B447" s="43"/>
      <c r="C447" s="43"/>
      <c r="D447" s="43"/>
      <c r="E447" s="42" t="s">
        <v>269</v>
      </c>
      <c r="F447" s="44" t="s">
        <v>74</v>
      </c>
      <c r="G447" s="41" t="s">
        <v>258</v>
      </c>
    </row>
    <row r="448">
      <c r="A448" s="42"/>
      <c r="B448" s="43"/>
      <c r="C448" s="43"/>
      <c r="D448" s="43"/>
      <c r="E448" s="42" t="s">
        <v>269</v>
      </c>
      <c r="F448" s="44" t="s">
        <v>83</v>
      </c>
      <c r="G448" s="41" t="s">
        <v>258</v>
      </c>
    </row>
    <row r="449">
      <c r="A449" s="42"/>
      <c r="B449" s="43"/>
      <c r="C449" s="43"/>
      <c r="D449" s="43"/>
      <c r="E449" s="42" t="s">
        <v>269</v>
      </c>
      <c r="F449" s="44" t="s">
        <v>84</v>
      </c>
      <c r="G449" s="41" t="s">
        <v>258</v>
      </c>
    </row>
    <row r="450">
      <c r="A450" s="42"/>
      <c r="B450" s="43"/>
      <c r="C450" s="43"/>
      <c r="D450" s="43"/>
      <c r="E450" s="42" t="s">
        <v>269</v>
      </c>
      <c r="F450" s="44" t="s">
        <v>85</v>
      </c>
      <c r="G450" s="41" t="s">
        <v>258</v>
      </c>
    </row>
    <row r="451">
      <c r="A451" s="42"/>
      <c r="B451" s="43"/>
      <c r="C451" s="43"/>
      <c r="D451" s="43"/>
      <c r="E451" s="42" t="s">
        <v>269</v>
      </c>
      <c r="F451" s="44" t="s">
        <v>86</v>
      </c>
      <c r="G451" s="41" t="s">
        <v>258</v>
      </c>
    </row>
    <row r="452">
      <c r="A452" s="42"/>
      <c r="B452" s="43"/>
      <c r="C452" s="43"/>
      <c r="D452" s="43"/>
      <c r="E452" s="42" t="s">
        <v>269</v>
      </c>
      <c r="F452" s="44" t="s">
        <v>87</v>
      </c>
      <c r="G452" s="41" t="s">
        <v>258</v>
      </c>
    </row>
    <row r="453">
      <c r="A453" s="42"/>
      <c r="B453" s="43"/>
      <c r="C453" s="43"/>
      <c r="D453" s="43"/>
      <c r="E453" s="42" t="s">
        <v>269</v>
      </c>
      <c r="F453" s="44" t="s">
        <v>88</v>
      </c>
      <c r="G453" s="41" t="s">
        <v>258</v>
      </c>
    </row>
    <row r="454">
      <c r="A454" s="42"/>
      <c r="B454" s="43"/>
      <c r="C454" s="43"/>
      <c r="D454" s="43"/>
      <c r="E454" s="42" t="s">
        <v>269</v>
      </c>
      <c r="F454" s="44" t="s">
        <v>89</v>
      </c>
      <c r="G454" s="41" t="s">
        <v>258</v>
      </c>
    </row>
    <row r="455">
      <c r="A455" s="42"/>
      <c r="B455" s="43"/>
      <c r="C455" s="43"/>
      <c r="D455" s="43"/>
      <c r="E455" s="42" t="s">
        <v>269</v>
      </c>
      <c r="F455" s="44" t="s">
        <v>90</v>
      </c>
      <c r="G455" s="41" t="s">
        <v>258</v>
      </c>
    </row>
    <row r="456">
      <c r="A456" s="42"/>
      <c r="B456" s="43"/>
      <c r="C456" s="43"/>
      <c r="D456" s="43"/>
      <c r="E456" s="42" t="s">
        <v>269</v>
      </c>
      <c r="F456" s="44" t="s">
        <v>91</v>
      </c>
      <c r="G456" s="41" t="s">
        <v>258</v>
      </c>
    </row>
    <row r="457">
      <c r="A457" s="42"/>
      <c r="B457" s="43"/>
      <c r="C457" s="43"/>
      <c r="D457" s="43"/>
      <c r="E457" s="42" t="s">
        <v>269</v>
      </c>
      <c r="F457" s="44" t="s">
        <v>70</v>
      </c>
      <c r="G457" s="41" t="s">
        <v>258</v>
      </c>
    </row>
    <row r="458">
      <c r="A458" s="45">
        <v>9.14500332E8</v>
      </c>
      <c r="B458" s="46">
        <v>0.043</v>
      </c>
      <c r="C458" s="46">
        <v>11.0</v>
      </c>
      <c r="D458" s="46">
        <v>0.22</v>
      </c>
      <c r="E458" s="42" t="s">
        <v>98</v>
      </c>
      <c r="F458" s="44" t="s">
        <v>71</v>
      </c>
      <c r="G458" s="41" t="s">
        <v>68</v>
      </c>
    </row>
    <row r="459">
      <c r="A459" s="45">
        <v>9.31833294E8</v>
      </c>
      <c r="B459" s="46">
        <v>0.04</v>
      </c>
      <c r="C459" s="46">
        <v>10.0</v>
      </c>
      <c r="D459" s="46">
        <v>0.207</v>
      </c>
      <c r="E459" s="42" t="s">
        <v>98</v>
      </c>
      <c r="F459" s="44" t="s">
        <v>72</v>
      </c>
      <c r="G459" s="41" t="s">
        <v>68</v>
      </c>
    </row>
    <row r="460">
      <c r="A460" s="45">
        <v>9.91387865E8</v>
      </c>
      <c r="B460" s="46">
        <v>0.042</v>
      </c>
      <c r="C460" s="46">
        <v>11.0</v>
      </c>
      <c r="D460" s="46">
        <v>0.18</v>
      </c>
      <c r="E460" s="42" t="s">
        <v>98</v>
      </c>
      <c r="F460" s="44" t="s">
        <v>74</v>
      </c>
      <c r="G460" s="41" t="s">
        <v>68</v>
      </c>
    </row>
    <row r="461">
      <c r="A461" s="45">
        <v>1.139754772E9</v>
      </c>
      <c r="B461" s="46">
        <v>0.044</v>
      </c>
      <c r="C461" s="46">
        <v>13.0</v>
      </c>
      <c r="D461" s="46">
        <v>0.18</v>
      </c>
      <c r="E461" s="42" t="s">
        <v>98</v>
      </c>
      <c r="F461" s="44" t="s">
        <v>83</v>
      </c>
      <c r="G461" s="41" t="s">
        <v>68</v>
      </c>
    </row>
    <row r="462">
      <c r="A462" s="45">
        <v>1.270080228E9</v>
      </c>
      <c r="B462" s="46">
        <v>0.041</v>
      </c>
      <c r="C462" s="46">
        <v>14.0</v>
      </c>
      <c r="D462" s="46">
        <v>0.18</v>
      </c>
      <c r="E462" s="42" t="s">
        <v>98</v>
      </c>
      <c r="F462" s="44" t="s">
        <v>84</v>
      </c>
      <c r="G462" s="41" t="s">
        <v>68</v>
      </c>
    </row>
    <row r="463">
      <c r="A463" s="45">
        <v>1.350300947E9</v>
      </c>
      <c r="B463" s="46">
        <v>0.044</v>
      </c>
      <c r="C463" s="46">
        <v>15.0</v>
      </c>
      <c r="D463" s="46">
        <v>0.177</v>
      </c>
      <c r="E463" s="42" t="s">
        <v>98</v>
      </c>
      <c r="F463" s="44" t="s">
        <v>85</v>
      </c>
      <c r="G463" s="41" t="s">
        <v>68</v>
      </c>
    </row>
    <row r="464">
      <c r="A464" s="45">
        <v>1.473721521E9</v>
      </c>
      <c r="B464" s="46">
        <v>0.04</v>
      </c>
      <c r="C464" s="46">
        <v>15.0</v>
      </c>
      <c r="D464" s="46">
        <v>0.153</v>
      </c>
      <c r="E464" s="42" t="s">
        <v>98</v>
      </c>
      <c r="F464" s="44" t="s">
        <v>86</v>
      </c>
      <c r="G464" s="41" t="s">
        <v>68</v>
      </c>
    </row>
    <row r="465">
      <c r="A465" s="45">
        <v>1.69812568E9</v>
      </c>
      <c r="B465" s="46">
        <v>0.043</v>
      </c>
      <c r="C465" s="46">
        <v>18.0</v>
      </c>
      <c r="D465" s="46">
        <v>0.15</v>
      </c>
      <c r="E465" s="42" t="s">
        <v>98</v>
      </c>
      <c r="F465" s="44" t="s">
        <v>87</v>
      </c>
      <c r="G465" s="41" t="s">
        <v>68</v>
      </c>
    </row>
    <row r="466">
      <c r="A466" s="45">
        <v>1.985370255E9</v>
      </c>
      <c r="B466" s="46">
        <v>0.043</v>
      </c>
      <c r="C466" s="46">
        <v>20.0</v>
      </c>
      <c r="D466" s="43"/>
      <c r="E466" s="42" t="s">
        <v>98</v>
      </c>
      <c r="F466" s="44" t="s">
        <v>88</v>
      </c>
      <c r="G466" s="41" t="s">
        <v>68</v>
      </c>
    </row>
    <row r="467">
      <c r="A467" s="45">
        <v>1.981728179E9</v>
      </c>
      <c r="B467" s="46">
        <v>0.036</v>
      </c>
      <c r="C467" s="46">
        <v>17.0</v>
      </c>
      <c r="D467" s="43"/>
      <c r="E467" s="42" t="s">
        <v>98</v>
      </c>
      <c r="F467" s="44" t="s">
        <v>89</v>
      </c>
      <c r="G467" s="41" t="s">
        <v>68</v>
      </c>
    </row>
    <row r="468">
      <c r="A468" s="45">
        <v>1.986014759E9</v>
      </c>
      <c r="B468" s="46">
        <v>0.039</v>
      </c>
      <c r="C468" s="46">
        <v>18.0</v>
      </c>
      <c r="D468" s="43"/>
      <c r="E468" s="42" t="s">
        <v>98</v>
      </c>
      <c r="F468" s="44" t="s">
        <v>90</v>
      </c>
      <c r="G468" s="41" t="s">
        <v>68</v>
      </c>
    </row>
    <row r="469">
      <c r="A469" s="45">
        <v>2.195599491E9</v>
      </c>
      <c r="B469" s="46">
        <v>0.039</v>
      </c>
      <c r="C469" s="46">
        <v>19.0</v>
      </c>
      <c r="D469" s="43"/>
      <c r="E469" s="42" t="s">
        <v>98</v>
      </c>
      <c r="F469" s="44" t="s">
        <v>91</v>
      </c>
      <c r="G469" s="41" t="s">
        <v>68</v>
      </c>
    </row>
    <row r="470">
      <c r="A470" s="45">
        <v>2.169706411E9</v>
      </c>
      <c r="B470" s="46">
        <v>0.038</v>
      </c>
      <c r="C470" s="46">
        <v>18.0</v>
      </c>
      <c r="D470" s="43"/>
      <c r="E470" s="42" t="s">
        <v>98</v>
      </c>
      <c r="F470" s="44" t="s">
        <v>70</v>
      </c>
      <c r="G470" s="41" t="s">
        <v>68</v>
      </c>
    </row>
    <row r="471">
      <c r="A471" s="45">
        <v>1.385058212E9</v>
      </c>
      <c r="B471" s="46">
        <v>0.063</v>
      </c>
      <c r="C471" s="46">
        <v>10.0</v>
      </c>
      <c r="D471" s="46">
        <v>0.22</v>
      </c>
      <c r="E471" s="42" t="s">
        <v>99</v>
      </c>
      <c r="F471" s="44" t="s">
        <v>71</v>
      </c>
      <c r="G471" s="41" t="s">
        <v>68</v>
      </c>
    </row>
    <row r="472">
      <c r="A472" s="45">
        <v>1.709347777E9</v>
      </c>
      <c r="B472" s="46">
        <v>0.06</v>
      </c>
      <c r="C472" s="46">
        <v>12.0</v>
      </c>
      <c r="D472" s="46">
        <v>0.207</v>
      </c>
      <c r="E472" s="42" t="s">
        <v>99</v>
      </c>
      <c r="F472" s="44" t="s">
        <v>72</v>
      </c>
      <c r="G472" s="41" t="s">
        <v>68</v>
      </c>
    </row>
    <row r="473">
      <c r="A473" s="45">
        <v>1.987622269E9</v>
      </c>
      <c r="B473" s="46">
        <v>0.08</v>
      </c>
      <c r="C473" s="46">
        <v>18.0</v>
      </c>
      <c r="D473" s="46">
        <v>0.18</v>
      </c>
      <c r="E473" s="42" t="s">
        <v>99</v>
      </c>
      <c r="F473" s="44" t="s">
        <v>74</v>
      </c>
      <c r="G473" s="41" t="s">
        <v>68</v>
      </c>
    </row>
    <row r="474">
      <c r="A474" s="45">
        <v>2.736666451E9</v>
      </c>
      <c r="B474" s="46">
        <v>0.058</v>
      </c>
      <c r="C474" s="46">
        <v>17.0</v>
      </c>
      <c r="D474" s="46">
        <v>0.18</v>
      </c>
      <c r="E474" s="42" t="s">
        <v>99</v>
      </c>
      <c r="F474" s="44" t="s">
        <v>83</v>
      </c>
      <c r="G474" s="41" t="s">
        <v>68</v>
      </c>
    </row>
    <row r="475">
      <c r="A475" s="45">
        <v>4.414929142E9</v>
      </c>
      <c r="B475" s="46">
        <v>0.051</v>
      </c>
      <c r="C475" s="46">
        <v>23.0</v>
      </c>
      <c r="D475" s="46">
        <v>0.18</v>
      </c>
      <c r="E475" s="42" t="s">
        <v>99</v>
      </c>
      <c r="F475" s="44" t="s">
        <v>84</v>
      </c>
      <c r="G475" s="41" t="s">
        <v>68</v>
      </c>
    </row>
    <row r="476">
      <c r="A476" s="45">
        <v>6.646663021E9</v>
      </c>
      <c r="B476" s="46">
        <v>0.047</v>
      </c>
      <c r="C476" s="46">
        <v>25.0</v>
      </c>
      <c r="D476" s="46">
        <v>0.177</v>
      </c>
      <c r="E476" s="42" t="s">
        <v>99</v>
      </c>
      <c r="F476" s="44" t="s">
        <v>85</v>
      </c>
      <c r="G476" s="41" t="s">
        <v>68</v>
      </c>
    </row>
    <row r="477">
      <c r="A477" s="45">
        <v>7.42210252E9</v>
      </c>
      <c r="B477" s="46">
        <v>0.04</v>
      </c>
      <c r="C477" s="46">
        <v>24.0</v>
      </c>
      <c r="D477" s="46">
        <v>0.153</v>
      </c>
      <c r="E477" s="42" t="s">
        <v>99</v>
      </c>
      <c r="F477" s="44" t="s">
        <v>86</v>
      </c>
      <c r="G477" s="41" t="s">
        <v>68</v>
      </c>
    </row>
    <row r="478">
      <c r="A478" s="45">
        <v>8.638711757E9</v>
      </c>
      <c r="B478" s="46">
        <v>0.042</v>
      </c>
      <c r="C478" s="46">
        <v>27.0</v>
      </c>
      <c r="D478" s="46">
        <v>0.15</v>
      </c>
      <c r="E478" s="42" t="s">
        <v>99</v>
      </c>
      <c r="F478" s="44" t="s">
        <v>87</v>
      </c>
      <c r="G478" s="41" t="s">
        <v>68</v>
      </c>
    </row>
    <row r="479">
      <c r="A479" s="45">
        <v>1.0351933632E10</v>
      </c>
      <c r="B479" s="46">
        <v>0.036</v>
      </c>
      <c r="C479" s="46">
        <v>27.0</v>
      </c>
      <c r="D479" s="43"/>
      <c r="E479" s="42" t="s">
        <v>99</v>
      </c>
      <c r="F479" s="44" t="s">
        <v>88</v>
      </c>
      <c r="G479" s="41" t="s">
        <v>68</v>
      </c>
    </row>
    <row r="480">
      <c r="A480" s="45">
        <v>9.25348429E9</v>
      </c>
      <c r="B480" s="46">
        <v>0.045</v>
      </c>
      <c r="C480" s="46">
        <v>28.0</v>
      </c>
      <c r="D480" s="43"/>
      <c r="E480" s="42" t="s">
        <v>99</v>
      </c>
      <c r="F480" s="44" t="s">
        <v>89</v>
      </c>
      <c r="G480" s="41" t="s">
        <v>68</v>
      </c>
    </row>
    <row r="481">
      <c r="A481" s="45">
        <v>1.0657705072E10</v>
      </c>
      <c r="B481" s="46">
        <v>0.04</v>
      </c>
      <c r="C481" s="46">
        <v>29.0</v>
      </c>
      <c r="D481" s="43"/>
      <c r="E481" s="42" t="s">
        <v>99</v>
      </c>
      <c r="F481" s="44" t="s">
        <v>90</v>
      </c>
      <c r="G481" s="41" t="s">
        <v>68</v>
      </c>
    </row>
    <row r="482">
      <c r="A482" s="45">
        <v>1.2156380062E10</v>
      </c>
      <c r="B482" s="46">
        <v>0.028</v>
      </c>
      <c r="C482" s="46">
        <v>25.0</v>
      </c>
      <c r="D482" s="43"/>
      <c r="E482" s="42" t="s">
        <v>99</v>
      </c>
      <c r="F482" s="44" t="s">
        <v>91</v>
      </c>
      <c r="G482" s="41" t="s">
        <v>68</v>
      </c>
    </row>
    <row r="483">
      <c r="A483" s="45">
        <v>1.2887072082E10</v>
      </c>
      <c r="B483" s="46">
        <v>0.028</v>
      </c>
      <c r="C483" s="46">
        <v>25.0</v>
      </c>
      <c r="D483" s="43"/>
      <c r="E483" s="42" t="s">
        <v>99</v>
      </c>
      <c r="F483" s="44" t="s">
        <v>70</v>
      </c>
      <c r="G483" s="41" t="s">
        <v>68</v>
      </c>
    </row>
    <row r="484">
      <c r="A484" s="45">
        <v>7.9328640264E10</v>
      </c>
      <c r="B484" s="46">
        <v>0.077</v>
      </c>
      <c r="C484" s="46">
        <v>390.0</v>
      </c>
      <c r="D484" s="46">
        <v>0.148</v>
      </c>
      <c r="E484" s="42" t="s">
        <v>270</v>
      </c>
      <c r="F484" s="44" t="s">
        <v>71</v>
      </c>
      <c r="G484" s="41" t="s">
        <v>258</v>
      </c>
    </row>
    <row r="485">
      <c r="A485" s="45">
        <v>7.2336972322E10</v>
      </c>
      <c r="B485" s="46">
        <v>0.077</v>
      </c>
      <c r="C485" s="46">
        <v>348.0</v>
      </c>
      <c r="D485" s="46">
        <v>0.119</v>
      </c>
      <c r="E485" s="42" t="s">
        <v>270</v>
      </c>
      <c r="F485" s="44" t="s">
        <v>72</v>
      </c>
      <c r="G485" s="41" t="s">
        <v>258</v>
      </c>
    </row>
    <row r="486">
      <c r="A486" s="45">
        <v>7.0984568429E10</v>
      </c>
      <c r="B486" s="46">
        <v>0.075</v>
      </c>
      <c r="C486" s="46">
        <v>331.0</v>
      </c>
      <c r="D486" s="46">
        <v>0.078</v>
      </c>
      <c r="E486" s="42" t="s">
        <v>270</v>
      </c>
      <c r="F486" s="44" t="s">
        <v>74</v>
      </c>
      <c r="G486" s="41" t="s">
        <v>258</v>
      </c>
    </row>
    <row r="487">
      <c r="A487" s="45">
        <v>7.7840186385E10</v>
      </c>
      <c r="B487" s="46">
        <v>0.071</v>
      </c>
      <c r="C487" s="46">
        <v>338.0</v>
      </c>
      <c r="D487" s="46">
        <v>0.062</v>
      </c>
      <c r="E487" s="42" t="s">
        <v>270</v>
      </c>
      <c r="F487" s="44" t="s">
        <v>83</v>
      </c>
      <c r="G487" s="41" t="s">
        <v>258</v>
      </c>
    </row>
    <row r="488">
      <c r="A488" s="45">
        <v>1.01E11</v>
      </c>
      <c r="B488" s="46">
        <v>0.067</v>
      </c>
      <c r="C488" s="46">
        <v>414.0</v>
      </c>
      <c r="D488" s="46">
        <v>0.051</v>
      </c>
      <c r="E488" s="42" t="s">
        <v>270</v>
      </c>
      <c r="F488" s="44" t="s">
        <v>84</v>
      </c>
      <c r="G488" s="41" t="s">
        <v>258</v>
      </c>
    </row>
    <row r="489">
      <c r="A489" s="45">
        <v>1.24E11</v>
      </c>
      <c r="B489" s="46">
        <v>0.066</v>
      </c>
      <c r="C489" s="46">
        <v>497.0</v>
      </c>
      <c r="D489" s="46">
        <v>0.067</v>
      </c>
      <c r="E489" s="42" t="s">
        <v>270</v>
      </c>
      <c r="F489" s="44" t="s">
        <v>85</v>
      </c>
      <c r="G489" s="41" t="s">
        <v>258</v>
      </c>
    </row>
    <row r="490">
      <c r="A490" s="45">
        <v>1.55E11</v>
      </c>
      <c r="B490" s="46">
        <v>0.062</v>
      </c>
      <c r="C490" s="46">
        <v>587.0</v>
      </c>
      <c r="D490" s="46">
        <v>0.08</v>
      </c>
      <c r="E490" s="42" t="s">
        <v>270</v>
      </c>
      <c r="F490" s="44" t="s">
        <v>86</v>
      </c>
      <c r="G490" s="41" t="s">
        <v>258</v>
      </c>
    </row>
    <row r="491">
      <c r="A491" s="45">
        <v>1.73E11</v>
      </c>
      <c r="B491" s="46">
        <v>0.064</v>
      </c>
      <c r="C491" s="46">
        <v>665.0</v>
      </c>
      <c r="D491" s="46">
        <v>0.087</v>
      </c>
      <c r="E491" s="42" t="s">
        <v>270</v>
      </c>
      <c r="F491" s="44" t="s">
        <v>87</v>
      </c>
      <c r="G491" s="41" t="s">
        <v>258</v>
      </c>
    </row>
    <row r="492">
      <c r="A492" s="45">
        <v>1.8E11</v>
      </c>
      <c r="B492" s="46">
        <v>0.068</v>
      </c>
      <c r="C492" s="46">
        <v>732.0</v>
      </c>
      <c r="D492" s="46">
        <v>0.133</v>
      </c>
      <c r="E492" s="42" t="s">
        <v>270</v>
      </c>
      <c r="F492" s="44" t="s">
        <v>88</v>
      </c>
      <c r="G492" s="41" t="s">
        <v>258</v>
      </c>
    </row>
    <row r="493">
      <c r="A493" s="45">
        <v>1.72E11</v>
      </c>
      <c r="B493" s="46">
        <v>0.075</v>
      </c>
      <c r="C493" s="46">
        <v>760.0</v>
      </c>
      <c r="D493" s="46">
        <v>0.073</v>
      </c>
      <c r="E493" s="42" t="s">
        <v>270</v>
      </c>
      <c r="F493" s="44" t="s">
        <v>89</v>
      </c>
      <c r="G493" s="41" t="s">
        <v>258</v>
      </c>
    </row>
    <row r="494">
      <c r="A494" s="45">
        <v>2.18E11</v>
      </c>
      <c r="B494" s="46">
        <v>0.071</v>
      </c>
      <c r="C494" s="46">
        <v>894.0</v>
      </c>
      <c r="D494" s="46">
        <v>0.048</v>
      </c>
      <c r="E494" s="42" t="s">
        <v>270</v>
      </c>
      <c r="F494" s="44" t="s">
        <v>90</v>
      </c>
      <c r="G494" s="41" t="s">
        <v>258</v>
      </c>
    </row>
    <row r="495">
      <c r="A495" s="45">
        <v>2.51E11</v>
      </c>
      <c r="B495" s="46">
        <v>0.071</v>
      </c>
      <c r="C495" s="46">
        <v>1022.0</v>
      </c>
      <c r="D495" s="46">
        <v>0.09</v>
      </c>
      <c r="E495" s="42" t="s">
        <v>270</v>
      </c>
      <c r="F495" s="44" t="s">
        <v>91</v>
      </c>
      <c r="G495" s="41" t="s">
        <v>258</v>
      </c>
    </row>
    <row r="496">
      <c r="A496" s="45">
        <v>2.66E11</v>
      </c>
      <c r="B496" s="46">
        <v>0.072</v>
      </c>
      <c r="C496" s="46">
        <v>1103.0</v>
      </c>
      <c r="D496" s="46">
        <v>0.101</v>
      </c>
      <c r="E496" s="42" t="s">
        <v>270</v>
      </c>
      <c r="F496" s="44" t="s">
        <v>70</v>
      </c>
      <c r="G496" s="41" t="s">
        <v>258</v>
      </c>
    </row>
    <row r="497">
      <c r="A497" s="45">
        <v>1.2E12</v>
      </c>
      <c r="B497" s="46">
        <v>0.046</v>
      </c>
      <c r="C497" s="46">
        <v>43.0</v>
      </c>
      <c r="D497" s="46">
        <v>0.059</v>
      </c>
      <c r="E497" s="42" t="s">
        <v>152</v>
      </c>
      <c r="F497" s="44" t="s">
        <v>71</v>
      </c>
      <c r="G497" s="41" t="s">
        <v>144</v>
      </c>
    </row>
    <row r="498">
      <c r="A498" s="45">
        <v>1.32E12</v>
      </c>
      <c r="B498" s="46">
        <v>0.046</v>
      </c>
      <c r="C498" s="46">
        <v>47.0</v>
      </c>
      <c r="D498" s="46">
        <v>0.059</v>
      </c>
      <c r="E498" s="42" t="s">
        <v>152</v>
      </c>
      <c r="F498" s="44" t="s">
        <v>72</v>
      </c>
      <c r="G498" s="41" t="s">
        <v>144</v>
      </c>
    </row>
    <row r="499">
      <c r="A499" s="45">
        <v>1.45E12</v>
      </c>
      <c r="B499" s="46">
        <v>0.048</v>
      </c>
      <c r="C499" s="46">
        <v>54.0</v>
      </c>
      <c r="D499" s="46">
        <v>0.053</v>
      </c>
      <c r="E499" s="42" t="s">
        <v>152</v>
      </c>
      <c r="F499" s="44" t="s">
        <v>74</v>
      </c>
      <c r="G499" s="41" t="s">
        <v>144</v>
      </c>
    </row>
    <row r="500">
      <c r="A500" s="45">
        <v>1.64E12</v>
      </c>
      <c r="B500" s="46">
        <v>0.048</v>
      </c>
      <c r="C500" s="46">
        <v>61.0</v>
      </c>
      <c r="D500" s="46">
        <v>0.053</v>
      </c>
      <c r="E500" s="42" t="s">
        <v>152</v>
      </c>
      <c r="F500" s="44" t="s">
        <v>83</v>
      </c>
      <c r="G500" s="41" t="s">
        <v>144</v>
      </c>
    </row>
    <row r="501">
      <c r="A501" s="45">
        <v>1.93E12</v>
      </c>
      <c r="B501" s="46">
        <v>0.047</v>
      </c>
      <c r="C501" s="46">
        <v>70.0</v>
      </c>
      <c r="D501" s="46">
        <v>0.056</v>
      </c>
      <c r="E501" s="42" t="s">
        <v>152</v>
      </c>
      <c r="F501" s="44" t="s">
        <v>84</v>
      </c>
      <c r="G501" s="41" t="s">
        <v>144</v>
      </c>
    </row>
    <row r="502">
      <c r="A502" s="45">
        <v>2.26E12</v>
      </c>
      <c r="B502" s="46">
        <v>0.047</v>
      </c>
      <c r="C502" s="46">
        <v>80.0</v>
      </c>
      <c r="D502" s="46">
        <v>0.056</v>
      </c>
      <c r="E502" s="42" t="s">
        <v>152</v>
      </c>
      <c r="F502" s="44" t="s">
        <v>85</v>
      </c>
      <c r="G502" s="41" t="s">
        <v>144</v>
      </c>
    </row>
    <row r="503">
      <c r="A503" s="45">
        <v>2.71E12</v>
      </c>
      <c r="B503" s="46">
        <v>0.046</v>
      </c>
      <c r="C503" s="46">
        <v>93.0</v>
      </c>
      <c r="D503" s="46">
        <v>0.061</v>
      </c>
      <c r="E503" s="42" t="s">
        <v>152</v>
      </c>
      <c r="F503" s="44" t="s">
        <v>86</v>
      </c>
      <c r="G503" s="41" t="s">
        <v>144</v>
      </c>
    </row>
    <row r="504">
      <c r="A504" s="45">
        <v>3.49E12</v>
      </c>
      <c r="B504" s="46">
        <v>0.044</v>
      </c>
      <c r="C504" s="46">
        <v>113.0</v>
      </c>
      <c r="D504" s="46">
        <v>0.075</v>
      </c>
      <c r="E504" s="42" t="s">
        <v>152</v>
      </c>
      <c r="F504" s="44" t="s">
        <v>87</v>
      </c>
      <c r="G504" s="41" t="s">
        <v>144</v>
      </c>
    </row>
    <row r="505">
      <c r="A505" s="45">
        <v>4.52E12</v>
      </c>
      <c r="B505" s="46">
        <v>0.046</v>
      </c>
      <c r="C505" s="46">
        <v>155.0</v>
      </c>
      <c r="D505" s="46">
        <v>0.053</v>
      </c>
      <c r="E505" s="42" t="s">
        <v>152</v>
      </c>
      <c r="F505" s="44" t="s">
        <v>88</v>
      </c>
      <c r="G505" s="41" t="s">
        <v>144</v>
      </c>
    </row>
    <row r="506">
      <c r="A506" s="45">
        <v>4.99E12</v>
      </c>
      <c r="B506" s="46">
        <v>0.051</v>
      </c>
      <c r="C506" s="46">
        <v>189.0</v>
      </c>
      <c r="D506" s="46">
        <v>0.053</v>
      </c>
      <c r="E506" s="42" t="s">
        <v>152</v>
      </c>
      <c r="F506" s="44" t="s">
        <v>89</v>
      </c>
      <c r="G506" s="41" t="s">
        <v>144</v>
      </c>
    </row>
    <row r="507">
      <c r="A507" s="45">
        <v>5.93E12</v>
      </c>
      <c r="B507" s="46">
        <v>0.05</v>
      </c>
      <c r="C507" s="46">
        <v>216.0</v>
      </c>
      <c r="D507" s="46">
        <v>0.058</v>
      </c>
      <c r="E507" s="42" t="s">
        <v>152</v>
      </c>
      <c r="F507" s="44" t="s">
        <v>90</v>
      </c>
      <c r="G507" s="41" t="s">
        <v>144</v>
      </c>
    </row>
    <row r="508">
      <c r="A508" s="45">
        <v>7.32E12</v>
      </c>
      <c r="B508" s="46">
        <v>0.051</v>
      </c>
      <c r="C508" s="46">
        <v>274.0</v>
      </c>
      <c r="D508" s="46">
        <v>0.066</v>
      </c>
      <c r="E508" s="42" t="s">
        <v>152</v>
      </c>
      <c r="F508" s="44" t="s">
        <v>91</v>
      </c>
      <c r="G508" s="41" t="s">
        <v>144</v>
      </c>
    </row>
    <row r="509">
      <c r="A509" s="45">
        <v>8.23E12</v>
      </c>
      <c r="B509" s="46">
        <v>0.054</v>
      </c>
      <c r="C509" s="46">
        <v>322.0</v>
      </c>
      <c r="D509" s="46">
        <v>0.06</v>
      </c>
      <c r="E509" s="42" t="s">
        <v>152</v>
      </c>
      <c r="F509" s="44" t="s">
        <v>70</v>
      </c>
      <c r="G509" s="41" t="s">
        <v>144</v>
      </c>
    </row>
    <row r="510">
      <c r="A510" s="45">
        <v>9.9886577576E10</v>
      </c>
      <c r="B510" s="46">
        <v>0.059</v>
      </c>
      <c r="C510" s="46">
        <v>148.0</v>
      </c>
      <c r="D510" s="46">
        <v>0.188</v>
      </c>
      <c r="E510" s="42" t="s">
        <v>271</v>
      </c>
      <c r="F510" s="44" t="s">
        <v>71</v>
      </c>
      <c r="G510" s="41" t="s">
        <v>258</v>
      </c>
    </row>
    <row r="511">
      <c r="A511" s="45">
        <v>9.8203544965E10</v>
      </c>
      <c r="B511" s="46">
        <v>0.06</v>
      </c>
      <c r="C511" s="46">
        <v>144.0</v>
      </c>
      <c r="D511" s="46">
        <v>0.207</v>
      </c>
      <c r="E511" s="42" t="s">
        <v>271</v>
      </c>
      <c r="F511" s="44" t="s">
        <v>72</v>
      </c>
      <c r="G511" s="41" t="s">
        <v>258</v>
      </c>
    </row>
    <row r="512">
      <c r="A512" s="45">
        <v>9.7933392356E10</v>
      </c>
      <c r="B512" s="46">
        <v>0.057</v>
      </c>
      <c r="C512" s="46">
        <v>135.0</v>
      </c>
      <c r="D512" s="46">
        <v>0.163</v>
      </c>
      <c r="E512" s="42" t="s">
        <v>271</v>
      </c>
      <c r="F512" s="44" t="s">
        <v>74</v>
      </c>
      <c r="G512" s="41" t="s">
        <v>258</v>
      </c>
    </row>
    <row r="513">
      <c r="A513" s="45">
        <v>9.4684582573E10</v>
      </c>
      <c r="B513" s="46">
        <v>0.059</v>
      </c>
      <c r="C513" s="46">
        <v>134.0</v>
      </c>
      <c r="D513" s="46">
        <v>0.152</v>
      </c>
      <c r="E513" s="42" t="s">
        <v>271</v>
      </c>
      <c r="F513" s="44" t="s">
        <v>83</v>
      </c>
      <c r="G513" s="41" t="s">
        <v>258</v>
      </c>
    </row>
    <row r="514">
      <c r="A514" s="45">
        <v>1.17E11</v>
      </c>
      <c r="B514" s="46">
        <v>0.054</v>
      </c>
      <c r="C514" s="46">
        <v>148.0</v>
      </c>
      <c r="D514" s="46">
        <v>0.151</v>
      </c>
      <c r="E514" s="42" t="s">
        <v>271</v>
      </c>
      <c r="F514" s="44" t="s">
        <v>84</v>
      </c>
      <c r="G514" s="41" t="s">
        <v>258</v>
      </c>
    </row>
    <row r="515">
      <c r="A515" s="45">
        <v>1.47E11</v>
      </c>
      <c r="B515" s="46">
        <v>0.058</v>
      </c>
      <c r="C515" s="46">
        <v>197.0</v>
      </c>
      <c r="D515" s="46">
        <v>0.146</v>
      </c>
      <c r="E515" s="42" t="s">
        <v>271</v>
      </c>
      <c r="F515" s="44" t="s">
        <v>85</v>
      </c>
      <c r="G515" s="41" t="s">
        <v>258</v>
      </c>
    </row>
    <row r="516">
      <c r="A516" s="45">
        <v>1.63E11</v>
      </c>
      <c r="B516" s="46">
        <v>0.061</v>
      </c>
      <c r="C516" s="46">
        <v>227.0</v>
      </c>
      <c r="D516" s="46">
        <v>0.129</v>
      </c>
      <c r="E516" s="42" t="s">
        <v>271</v>
      </c>
      <c r="F516" s="44" t="s">
        <v>86</v>
      </c>
      <c r="G516" s="41" t="s">
        <v>258</v>
      </c>
    </row>
    <row r="517">
      <c r="A517" s="45">
        <v>2.08E11</v>
      </c>
      <c r="B517" s="46">
        <v>0.063</v>
      </c>
      <c r="C517" s="46">
        <v>291.0</v>
      </c>
      <c r="D517" s="46">
        <v>0.154</v>
      </c>
      <c r="E517" s="42" t="s">
        <v>271</v>
      </c>
      <c r="F517" s="44" t="s">
        <v>87</v>
      </c>
      <c r="G517" s="41" t="s">
        <v>258</v>
      </c>
    </row>
    <row r="518">
      <c r="A518" s="45">
        <v>2.44E11</v>
      </c>
      <c r="B518" s="46">
        <v>0.066</v>
      </c>
      <c r="C518" s="46">
        <v>358.0</v>
      </c>
      <c r="D518" s="46">
        <v>0.172</v>
      </c>
      <c r="E518" s="42" t="s">
        <v>271</v>
      </c>
      <c r="F518" s="44" t="s">
        <v>88</v>
      </c>
      <c r="G518" s="41" t="s">
        <v>258</v>
      </c>
    </row>
    <row r="519">
      <c r="A519" s="45">
        <v>2.34E11</v>
      </c>
      <c r="B519" s="46">
        <v>0.07</v>
      </c>
      <c r="C519" s="46">
        <v>358.0</v>
      </c>
      <c r="D519" s="46">
        <v>0.13</v>
      </c>
      <c r="E519" s="42" t="s">
        <v>271</v>
      </c>
      <c r="F519" s="44" t="s">
        <v>89</v>
      </c>
      <c r="G519" s="41" t="s">
        <v>258</v>
      </c>
    </row>
    <row r="520">
      <c r="A520" s="45">
        <v>2.87E11</v>
      </c>
      <c r="B520" s="46">
        <v>0.068</v>
      </c>
      <c r="C520" s="46">
        <v>418.0</v>
      </c>
      <c r="D520" s="46">
        <v>0.094</v>
      </c>
      <c r="E520" s="42" t="s">
        <v>271</v>
      </c>
      <c r="F520" s="44" t="s">
        <v>90</v>
      </c>
      <c r="G520" s="41" t="s">
        <v>258</v>
      </c>
    </row>
    <row r="521">
      <c r="A521" s="45">
        <v>3.35E11</v>
      </c>
      <c r="B521" s="46">
        <v>0.065</v>
      </c>
      <c r="C521" s="46">
        <v>466.0</v>
      </c>
      <c r="D521" s="46">
        <v>0.112</v>
      </c>
      <c r="E521" s="42" t="s">
        <v>271</v>
      </c>
      <c r="F521" s="44" t="s">
        <v>91</v>
      </c>
      <c r="G521" s="41" t="s">
        <v>258</v>
      </c>
    </row>
    <row r="522">
      <c r="A522" s="45">
        <v>3.7E11</v>
      </c>
      <c r="B522" s="46">
        <v>0.068</v>
      </c>
      <c r="C522" s="46">
        <v>530.0</v>
      </c>
      <c r="D522" s="46">
        <v>0.126</v>
      </c>
      <c r="E522" s="42" t="s">
        <v>271</v>
      </c>
      <c r="F522" s="44" t="s">
        <v>70</v>
      </c>
      <c r="G522" s="41" t="s">
        <v>258</v>
      </c>
    </row>
    <row r="523">
      <c r="A523" s="45">
        <v>2.01899884E8</v>
      </c>
      <c r="B523" s="46">
        <v>0.035</v>
      </c>
      <c r="C523" s="46">
        <v>13.0</v>
      </c>
      <c r="D523" s="46">
        <v>0.12</v>
      </c>
      <c r="E523" s="42" t="s">
        <v>100</v>
      </c>
      <c r="F523" s="44" t="s">
        <v>71</v>
      </c>
      <c r="G523" s="41" t="s">
        <v>68</v>
      </c>
    </row>
    <row r="524">
      <c r="A524" s="45">
        <v>2.20115655E8</v>
      </c>
      <c r="B524" s="46">
        <v>0.028</v>
      </c>
      <c r="C524" s="46">
        <v>11.0</v>
      </c>
      <c r="D524" s="46">
        <v>0.12</v>
      </c>
      <c r="E524" s="42" t="s">
        <v>100</v>
      </c>
      <c r="F524" s="44" t="s">
        <v>72</v>
      </c>
      <c r="G524" s="41" t="s">
        <v>68</v>
      </c>
    </row>
    <row r="525">
      <c r="A525" s="45">
        <v>2.51162421E8</v>
      </c>
      <c r="B525" s="46">
        <v>0.034</v>
      </c>
      <c r="C525" s="46">
        <v>15.0</v>
      </c>
      <c r="D525" s="46">
        <v>0.12</v>
      </c>
      <c r="E525" s="42" t="s">
        <v>100</v>
      </c>
      <c r="F525" s="44" t="s">
        <v>74</v>
      </c>
      <c r="G525" s="41" t="s">
        <v>68</v>
      </c>
    </row>
    <row r="526">
      <c r="A526" s="45">
        <v>3.24470869E8</v>
      </c>
      <c r="B526" s="46">
        <v>0.036</v>
      </c>
      <c r="C526" s="46">
        <v>21.0</v>
      </c>
      <c r="D526" s="46">
        <v>0.118</v>
      </c>
      <c r="E526" s="42" t="s">
        <v>100</v>
      </c>
      <c r="F526" s="44" t="s">
        <v>83</v>
      </c>
      <c r="G526" s="41" t="s">
        <v>68</v>
      </c>
    </row>
    <row r="527">
      <c r="A527" s="45">
        <v>3.62420484E8</v>
      </c>
      <c r="B527" s="46">
        <v>0.04</v>
      </c>
      <c r="C527" s="46">
        <v>25.0</v>
      </c>
      <c r="D527" s="46">
        <v>0.11</v>
      </c>
      <c r="E527" s="42" t="s">
        <v>100</v>
      </c>
      <c r="F527" s="44" t="s">
        <v>84</v>
      </c>
      <c r="G527" s="41" t="s">
        <v>68</v>
      </c>
    </row>
    <row r="528">
      <c r="A528" s="45">
        <v>3.87036132E8</v>
      </c>
      <c r="B528" s="46">
        <v>0.043</v>
      </c>
      <c r="C528" s="46">
        <v>28.0</v>
      </c>
      <c r="D528" s="46">
        <v>0.11</v>
      </c>
      <c r="E528" s="42" t="s">
        <v>100</v>
      </c>
      <c r="F528" s="44" t="s">
        <v>85</v>
      </c>
      <c r="G528" s="41" t="s">
        <v>68</v>
      </c>
    </row>
    <row r="529">
      <c r="A529" s="45">
        <v>4.03179474E8</v>
      </c>
      <c r="B529" s="46">
        <v>0.046</v>
      </c>
      <c r="C529" s="46">
        <v>30.0</v>
      </c>
      <c r="D529" s="46">
        <v>0.105</v>
      </c>
      <c r="E529" s="42" t="s">
        <v>100</v>
      </c>
      <c r="F529" s="44" t="s">
        <v>86</v>
      </c>
      <c r="G529" s="41" t="s">
        <v>68</v>
      </c>
    </row>
    <row r="530">
      <c r="A530" s="45">
        <v>4.64948879E8</v>
      </c>
      <c r="B530" s="46">
        <v>0.049</v>
      </c>
      <c r="C530" s="46">
        <v>36.0</v>
      </c>
      <c r="D530" s="46">
        <v>0.105</v>
      </c>
      <c r="E530" s="42" t="s">
        <v>100</v>
      </c>
      <c r="F530" s="44" t="s">
        <v>87</v>
      </c>
      <c r="G530" s="41" t="s">
        <v>68</v>
      </c>
    </row>
    <row r="531">
      <c r="A531" s="45">
        <v>5.30131963E8</v>
      </c>
      <c r="B531" s="46">
        <v>0.052</v>
      </c>
      <c r="C531" s="46">
        <v>42.0</v>
      </c>
      <c r="D531" s="46">
        <v>0.105</v>
      </c>
      <c r="E531" s="42" t="s">
        <v>100</v>
      </c>
      <c r="F531" s="44" t="s">
        <v>88</v>
      </c>
      <c r="G531" s="41" t="s">
        <v>68</v>
      </c>
    </row>
    <row r="532">
      <c r="A532" s="45">
        <v>5.35199686E8</v>
      </c>
      <c r="B532" s="46">
        <v>0.038</v>
      </c>
      <c r="C532" s="46">
        <v>31.0</v>
      </c>
      <c r="D532" s="46">
        <v>0.105</v>
      </c>
      <c r="E532" s="42" t="s">
        <v>100</v>
      </c>
      <c r="F532" s="44" t="s">
        <v>89</v>
      </c>
      <c r="G532" s="41" t="s">
        <v>68</v>
      </c>
    </row>
    <row r="533">
      <c r="A533" s="45">
        <v>5.43376206E8</v>
      </c>
      <c r="B533" s="46">
        <v>0.034</v>
      </c>
      <c r="C533" s="46">
        <v>27.0</v>
      </c>
      <c r="D533" s="46">
        <v>0.105</v>
      </c>
      <c r="E533" s="42" t="s">
        <v>100</v>
      </c>
      <c r="F533" s="44" t="s">
        <v>90</v>
      </c>
      <c r="G533" s="41" t="s">
        <v>68</v>
      </c>
    </row>
    <row r="534">
      <c r="A534" s="45">
        <v>6.10372697E8</v>
      </c>
      <c r="B534" s="46">
        <v>0.036</v>
      </c>
      <c r="C534" s="46">
        <v>31.0</v>
      </c>
      <c r="D534" s="46">
        <v>0.105</v>
      </c>
      <c r="E534" s="42" t="s">
        <v>100</v>
      </c>
      <c r="F534" s="44" t="s">
        <v>91</v>
      </c>
      <c r="G534" s="41" t="s">
        <v>68</v>
      </c>
    </row>
    <row r="535">
      <c r="A535" s="45">
        <v>5.9589877E8</v>
      </c>
      <c r="B535" s="46">
        <v>0.045</v>
      </c>
      <c r="C535" s="46">
        <v>38.0</v>
      </c>
      <c r="D535" s="46">
        <v>0.105</v>
      </c>
      <c r="E535" s="42" t="s">
        <v>100</v>
      </c>
      <c r="F535" s="44" t="s">
        <v>70</v>
      </c>
      <c r="G535" s="41" t="s">
        <v>68</v>
      </c>
    </row>
    <row r="536">
      <c r="A536" s="45">
        <v>3.219910666E9</v>
      </c>
      <c r="B536" s="46">
        <v>0.021</v>
      </c>
      <c r="C536" s="46">
        <v>22.0</v>
      </c>
      <c r="D536" s="46">
        <v>0.22</v>
      </c>
      <c r="E536" s="42" t="s">
        <v>101</v>
      </c>
      <c r="F536" s="44" t="s">
        <v>71</v>
      </c>
      <c r="G536" s="41" t="s">
        <v>68</v>
      </c>
    </row>
    <row r="537">
      <c r="A537" s="45">
        <v>2.794259756E9</v>
      </c>
      <c r="B537" s="46">
        <v>0.024</v>
      </c>
      <c r="C537" s="46">
        <v>21.0</v>
      </c>
      <c r="D537" s="46">
        <v>0.207</v>
      </c>
      <c r="E537" s="42" t="s">
        <v>101</v>
      </c>
      <c r="F537" s="44" t="s">
        <v>72</v>
      </c>
      <c r="G537" s="41" t="s">
        <v>68</v>
      </c>
    </row>
    <row r="538">
      <c r="A538" s="45">
        <v>3.019993723E9</v>
      </c>
      <c r="B538" s="46">
        <v>0.025</v>
      </c>
      <c r="C538" s="46">
        <v>23.0</v>
      </c>
      <c r="D538" s="46">
        <v>0.18</v>
      </c>
      <c r="E538" s="42" t="s">
        <v>101</v>
      </c>
      <c r="F538" s="44" t="s">
        <v>74</v>
      </c>
      <c r="G538" s="41" t="s">
        <v>68</v>
      </c>
    </row>
    <row r="539">
      <c r="A539" s="45">
        <v>3.495868725E9</v>
      </c>
      <c r="B539" s="46">
        <v>0.026</v>
      </c>
      <c r="C539" s="46">
        <v>27.0</v>
      </c>
      <c r="D539" s="46">
        <v>0.18</v>
      </c>
      <c r="E539" s="42" t="s">
        <v>101</v>
      </c>
      <c r="F539" s="44" t="s">
        <v>83</v>
      </c>
      <c r="G539" s="41" t="s">
        <v>68</v>
      </c>
    </row>
    <row r="540">
      <c r="A540" s="45">
        <v>4.648628839E9</v>
      </c>
      <c r="B540" s="46">
        <v>0.026</v>
      </c>
      <c r="C540" s="46">
        <v>34.0</v>
      </c>
      <c r="D540" s="46">
        <v>0.18</v>
      </c>
      <c r="E540" s="42" t="s">
        <v>101</v>
      </c>
      <c r="F540" s="44" t="s">
        <v>84</v>
      </c>
      <c r="G540" s="41" t="s">
        <v>68</v>
      </c>
    </row>
    <row r="541">
      <c r="A541" s="45">
        <v>6.087002682E9</v>
      </c>
      <c r="B541" s="46">
        <v>0.024</v>
      </c>
      <c r="C541" s="46">
        <v>42.0</v>
      </c>
      <c r="D541" s="46">
        <v>0.177</v>
      </c>
      <c r="E541" s="42" t="s">
        <v>101</v>
      </c>
      <c r="F541" s="44" t="s">
        <v>85</v>
      </c>
      <c r="G541" s="41" t="s">
        <v>68</v>
      </c>
    </row>
    <row r="542">
      <c r="A542" s="45">
        <v>7.731261169E9</v>
      </c>
      <c r="B542" s="46">
        <v>0.024</v>
      </c>
      <c r="C542" s="46">
        <v>50.0</v>
      </c>
      <c r="D542" s="46">
        <v>0.153</v>
      </c>
      <c r="E542" s="42" t="s">
        <v>101</v>
      </c>
      <c r="F542" s="44" t="s">
        <v>86</v>
      </c>
      <c r="G542" s="41" t="s">
        <v>68</v>
      </c>
    </row>
    <row r="543">
      <c r="A543" s="45">
        <v>8.394688589E9</v>
      </c>
      <c r="B543" s="46">
        <v>0.025</v>
      </c>
      <c r="C543" s="46">
        <v>57.0</v>
      </c>
      <c r="D543" s="46">
        <v>0.15</v>
      </c>
      <c r="E543" s="42" t="s">
        <v>101</v>
      </c>
      <c r="F543" s="44" t="s">
        <v>87</v>
      </c>
      <c r="G543" s="41" t="s">
        <v>68</v>
      </c>
    </row>
    <row r="544">
      <c r="A544" s="45">
        <v>1.1859015181E10</v>
      </c>
      <c r="B544" s="46">
        <v>0.021</v>
      </c>
      <c r="C544" s="46">
        <v>64.0</v>
      </c>
      <c r="D544" s="43"/>
      <c r="E544" s="42" t="s">
        <v>101</v>
      </c>
      <c r="F544" s="44" t="s">
        <v>88</v>
      </c>
      <c r="G544" s="41" t="s">
        <v>68</v>
      </c>
    </row>
    <row r="545">
      <c r="A545" s="45">
        <v>9.593536719E9</v>
      </c>
      <c r="B545" s="46">
        <v>0.023</v>
      </c>
      <c r="C545" s="46">
        <v>54.0</v>
      </c>
      <c r="D545" s="43"/>
      <c r="E545" s="42" t="s">
        <v>101</v>
      </c>
      <c r="F545" s="44" t="s">
        <v>89</v>
      </c>
      <c r="G545" s="41" t="s">
        <v>68</v>
      </c>
    </row>
    <row r="546">
      <c r="A546" s="45">
        <v>1.2007880067E10</v>
      </c>
      <c r="B546" s="46">
        <v>0.023</v>
      </c>
      <c r="C546" s="46">
        <v>67.0</v>
      </c>
      <c r="D546" s="43"/>
      <c r="E546" s="42" t="s">
        <v>101</v>
      </c>
      <c r="F546" s="44" t="s">
        <v>90</v>
      </c>
      <c r="G546" s="41" t="s">
        <v>68</v>
      </c>
    </row>
    <row r="547">
      <c r="A547" s="45">
        <v>1.4425606793E10</v>
      </c>
      <c r="B547" s="46">
        <v>0.025</v>
      </c>
      <c r="C547" s="46">
        <v>85.0</v>
      </c>
      <c r="D547" s="43"/>
      <c r="E547" s="42" t="s">
        <v>101</v>
      </c>
      <c r="F547" s="44" t="s">
        <v>91</v>
      </c>
      <c r="G547" s="41" t="s">
        <v>68</v>
      </c>
    </row>
    <row r="548">
      <c r="A548" s="45">
        <v>1.3677929162E10</v>
      </c>
      <c r="B548" s="46">
        <v>0.032</v>
      </c>
      <c r="C548" s="46">
        <v>100.0</v>
      </c>
      <c r="D548" s="43"/>
      <c r="E548" s="42" t="s">
        <v>101</v>
      </c>
      <c r="F548" s="44" t="s">
        <v>70</v>
      </c>
      <c r="G548" s="41" t="s">
        <v>68</v>
      </c>
    </row>
    <row r="549">
      <c r="A549" s="45">
        <v>1.9088046305E10</v>
      </c>
      <c r="B549" s="46">
        <v>0.048</v>
      </c>
      <c r="C549" s="46">
        <v>14.0</v>
      </c>
      <c r="D549" s="43"/>
      <c r="E549" s="42" t="s">
        <v>102</v>
      </c>
      <c r="F549" s="44" t="s">
        <v>71</v>
      </c>
      <c r="G549" s="41" t="s">
        <v>68</v>
      </c>
    </row>
    <row r="550">
      <c r="A550" s="45">
        <v>7.4381891E9</v>
      </c>
      <c r="B550" s="46">
        <v>0.043</v>
      </c>
      <c r="C550" s="46">
        <v>6.0</v>
      </c>
      <c r="D550" s="43"/>
      <c r="E550" s="42" t="s">
        <v>102</v>
      </c>
      <c r="F550" s="44" t="s">
        <v>72</v>
      </c>
      <c r="G550" s="41" t="s">
        <v>68</v>
      </c>
    </row>
    <row r="551">
      <c r="A551" s="45">
        <v>8.728037672E9</v>
      </c>
      <c r="B551" s="46">
        <v>0.042</v>
      </c>
      <c r="C551" s="46">
        <v>5.0</v>
      </c>
      <c r="D551" s="43"/>
      <c r="E551" s="42" t="s">
        <v>102</v>
      </c>
      <c r="F551" s="44" t="s">
        <v>74</v>
      </c>
      <c r="G551" s="41" t="s">
        <v>68</v>
      </c>
    </row>
    <row r="552">
      <c r="A552" s="45">
        <v>8.937565919E9</v>
      </c>
      <c r="B552" s="46">
        <v>0.051</v>
      </c>
      <c r="C552" s="46">
        <v>6.0</v>
      </c>
      <c r="D552" s="43"/>
      <c r="E552" s="42" t="s">
        <v>102</v>
      </c>
      <c r="F552" s="44" t="s">
        <v>83</v>
      </c>
      <c r="G552" s="41" t="s">
        <v>68</v>
      </c>
    </row>
    <row r="553">
      <c r="A553" s="45">
        <v>1.0297481118E10</v>
      </c>
      <c r="B553" s="46">
        <v>0.054</v>
      </c>
      <c r="C553" s="46">
        <v>7.0</v>
      </c>
      <c r="D553" s="43"/>
      <c r="E553" s="42" t="s">
        <v>102</v>
      </c>
      <c r="F553" s="44" t="s">
        <v>84</v>
      </c>
      <c r="G553" s="41" t="s">
        <v>68</v>
      </c>
    </row>
    <row r="554">
      <c r="A554" s="45">
        <v>1.1964484458E10</v>
      </c>
      <c r="B554" s="46">
        <v>0.053</v>
      </c>
      <c r="C554" s="46">
        <v>7.0</v>
      </c>
      <c r="D554" s="43"/>
      <c r="E554" s="42" t="s">
        <v>102</v>
      </c>
      <c r="F554" s="44" t="s">
        <v>85</v>
      </c>
      <c r="G554" s="41" t="s">
        <v>68</v>
      </c>
    </row>
    <row r="555">
      <c r="A555" s="45">
        <v>1.4296505933E10</v>
      </c>
      <c r="B555" s="46">
        <v>0.055</v>
      </c>
      <c r="C555" s="46">
        <v>9.0</v>
      </c>
      <c r="D555" s="46">
        <v>0.464</v>
      </c>
      <c r="E555" s="42" t="s">
        <v>102</v>
      </c>
      <c r="F555" s="44" t="s">
        <v>86</v>
      </c>
      <c r="G555" s="41" t="s">
        <v>68</v>
      </c>
    </row>
    <row r="556">
      <c r="A556" s="45">
        <v>1.6364027647E10</v>
      </c>
      <c r="B556" s="46">
        <v>0.059</v>
      </c>
      <c r="C556" s="46">
        <v>10.0</v>
      </c>
      <c r="D556" s="46">
        <v>0.47</v>
      </c>
      <c r="E556" s="42" t="s">
        <v>102</v>
      </c>
      <c r="F556" s="44" t="s">
        <v>87</v>
      </c>
      <c r="G556" s="41" t="s">
        <v>68</v>
      </c>
    </row>
    <row r="557">
      <c r="A557" s="45">
        <v>1.9206060075E10</v>
      </c>
      <c r="B557" s="46">
        <v>0.073</v>
      </c>
      <c r="C557" s="46">
        <v>15.0</v>
      </c>
      <c r="D557" s="46">
        <v>0.432</v>
      </c>
      <c r="E557" s="42" t="s">
        <v>102</v>
      </c>
      <c r="F557" s="44" t="s">
        <v>88</v>
      </c>
      <c r="G557" s="41" t="s">
        <v>68</v>
      </c>
    </row>
    <row r="558">
      <c r="A558" s="45">
        <v>1.8262773766E10</v>
      </c>
      <c r="B558" s="46">
        <v>0.091</v>
      </c>
      <c r="C558" s="46">
        <v>17.0</v>
      </c>
      <c r="D558" s="46">
        <v>0.654</v>
      </c>
      <c r="E558" s="42" t="s">
        <v>102</v>
      </c>
      <c r="F558" s="44" t="s">
        <v>89</v>
      </c>
      <c r="G558" s="41" t="s">
        <v>68</v>
      </c>
    </row>
    <row r="559">
      <c r="A559" s="45">
        <v>2.0523286237E10</v>
      </c>
      <c r="B559" s="46">
        <v>0.07</v>
      </c>
      <c r="C559" s="46">
        <v>15.0</v>
      </c>
      <c r="D559" s="46">
        <v>0.565</v>
      </c>
      <c r="E559" s="42" t="s">
        <v>102</v>
      </c>
      <c r="F559" s="44" t="s">
        <v>90</v>
      </c>
      <c r="G559" s="41" t="s">
        <v>68</v>
      </c>
    </row>
    <row r="560">
      <c r="A560" s="45">
        <v>2.3831631365E10</v>
      </c>
      <c r="B560" s="46">
        <v>0.061</v>
      </c>
      <c r="C560" s="46">
        <v>15.0</v>
      </c>
      <c r="D560" s="46">
        <v>0.438</v>
      </c>
      <c r="E560" s="42" t="s">
        <v>102</v>
      </c>
      <c r="F560" s="44" t="s">
        <v>91</v>
      </c>
      <c r="G560" s="41" t="s">
        <v>68</v>
      </c>
    </row>
    <row r="561">
      <c r="A561" s="45">
        <v>2.7452795398E10</v>
      </c>
      <c r="B561" s="46">
        <v>0.056</v>
      </c>
      <c r="C561" s="46">
        <v>15.0</v>
      </c>
      <c r="D561" s="46">
        <v>0.284</v>
      </c>
      <c r="E561" s="42" t="s">
        <v>102</v>
      </c>
      <c r="F561" s="44" t="s">
        <v>70</v>
      </c>
      <c r="G561" s="41" t="s">
        <v>68</v>
      </c>
    </row>
    <row r="562">
      <c r="A562" s="45">
        <v>1.5946443103E10</v>
      </c>
      <c r="B562" s="46">
        <v>0.071</v>
      </c>
      <c r="C562" s="46">
        <v>287.0</v>
      </c>
      <c r="D562" s="46">
        <v>0.249</v>
      </c>
      <c r="E562" s="42" t="s">
        <v>272</v>
      </c>
      <c r="F562" s="44" t="s">
        <v>71</v>
      </c>
      <c r="G562" s="41" t="s">
        <v>258</v>
      </c>
    </row>
    <row r="563">
      <c r="A563" s="45">
        <v>1.6403602943E10</v>
      </c>
      <c r="B563" s="46">
        <v>0.071</v>
      </c>
      <c r="C563" s="46">
        <v>291.0</v>
      </c>
      <c r="D563" s="46">
        <v>0.238</v>
      </c>
      <c r="E563" s="42" t="s">
        <v>272</v>
      </c>
      <c r="F563" s="44" t="s">
        <v>72</v>
      </c>
      <c r="G563" s="41" t="s">
        <v>258</v>
      </c>
    </row>
    <row r="564">
      <c r="A564" s="45">
        <v>1.6844378578E10</v>
      </c>
      <c r="B564" s="46">
        <v>0.08</v>
      </c>
      <c r="C564" s="46">
        <v>332.0</v>
      </c>
      <c r="D564" s="46">
        <v>0.264</v>
      </c>
      <c r="E564" s="42" t="s">
        <v>272</v>
      </c>
      <c r="F564" s="44" t="s">
        <v>74</v>
      </c>
      <c r="G564" s="41" t="s">
        <v>258</v>
      </c>
    </row>
    <row r="565">
      <c r="A565" s="45">
        <v>1.7517536016E10</v>
      </c>
      <c r="B565" s="46">
        <v>0.081</v>
      </c>
      <c r="C565" s="46">
        <v>343.0</v>
      </c>
      <c r="D565" s="46">
        <v>0.256</v>
      </c>
      <c r="E565" s="42" t="s">
        <v>272</v>
      </c>
      <c r="F565" s="44" t="s">
        <v>83</v>
      </c>
      <c r="G565" s="41" t="s">
        <v>258</v>
      </c>
    </row>
    <row r="566">
      <c r="A566" s="45">
        <v>1.8596365927E10</v>
      </c>
      <c r="B566" s="46">
        <v>0.078</v>
      </c>
      <c r="C566" s="46">
        <v>346.0</v>
      </c>
      <c r="D566" s="46">
        <v>0.234</v>
      </c>
      <c r="E566" s="42" t="s">
        <v>272</v>
      </c>
      <c r="F566" s="44" t="s">
        <v>84</v>
      </c>
      <c r="G566" s="41" t="s">
        <v>258</v>
      </c>
    </row>
    <row r="567">
      <c r="A567" s="45">
        <v>1.9964893807E10</v>
      </c>
      <c r="B567" s="46">
        <v>0.077</v>
      </c>
      <c r="C567" s="46">
        <v>364.0</v>
      </c>
      <c r="D567" s="46">
        <v>0.247</v>
      </c>
      <c r="E567" s="42" t="s">
        <v>272</v>
      </c>
      <c r="F567" s="44" t="s">
        <v>85</v>
      </c>
      <c r="G567" s="41" t="s">
        <v>258</v>
      </c>
    </row>
    <row r="568">
      <c r="A568" s="45">
        <v>2.2526464409E10</v>
      </c>
      <c r="B568" s="46">
        <v>0.078</v>
      </c>
      <c r="C568" s="46">
        <v>410.0</v>
      </c>
      <c r="D568" s="46">
        <v>0.222</v>
      </c>
      <c r="E568" s="42" t="s">
        <v>272</v>
      </c>
      <c r="F568" s="44" t="s">
        <v>86</v>
      </c>
      <c r="G568" s="41" t="s">
        <v>258</v>
      </c>
    </row>
    <row r="569">
      <c r="A569" s="45">
        <v>2.6321999607E10</v>
      </c>
      <c r="B569" s="46">
        <v>0.084</v>
      </c>
      <c r="C569" s="46">
        <v>525.0</v>
      </c>
      <c r="D569" s="46">
        <v>0.128</v>
      </c>
      <c r="E569" s="42" t="s">
        <v>272</v>
      </c>
      <c r="F569" s="44" t="s">
        <v>87</v>
      </c>
      <c r="G569" s="41" t="s">
        <v>258</v>
      </c>
    </row>
    <row r="570">
      <c r="A570" s="45">
        <v>2.9831167681E10</v>
      </c>
      <c r="B570" s="46">
        <v>0.09</v>
      </c>
      <c r="C570" s="46">
        <v>593.0</v>
      </c>
      <c r="D570" s="46">
        <v>0.158</v>
      </c>
      <c r="E570" s="42" t="s">
        <v>272</v>
      </c>
      <c r="F570" s="44" t="s">
        <v>88</v>
      </c>
      <c r="G570" s="41" t="s">
        <v>258</v>
      </c>
    </row>
    <row r="571">
      <c r="A571" s="45">
        <v>2.9382692643E10</v>
      </c>
      <c r="B571" s="46">
        <v>0.097</v>
      </c>
      <c r="C571" s="46">
        <v>619.0</v>
      </c>
      <c r="D571" s="46">
        <v>0.197</v>
      </c>
      <c r="E571" s="42" t="s">
        <v>272</v>
      </c>
      <c r="F571" s="44" t="s">
        <v>89</v>
      </c>
      <c r="G571" s="41" t="s">
        <v>258</v>
      </c>
    </row>
    <row r="572">
      <c r="A572" s="45">
        <v>3.629832767E10</v>
      </c>
      <c r="B572" s="46">
        <v>0.097</v>
      </c>
      <c r="C572" s="46">
        <v>750.0</v>
      </c>
      <c r="D572" s="46">
        <v>0.171</v>
      </c>
      <c r="E572" s="42" t="s">
        <v>272</v>
      </c>
      <c r="F572" s="44" t="s">
        <v>90</v>
      </c>
      <c r="G572" s="41" t="s">
        <v>258</v>
      </c>
    </row>
    <row r="573">
      <c r="A573" s="45">
        <v>4.1237296807E10</v>
      </c>
      <c r="B573" s="46">
        <v>0.102</v>
      </c>
      <c r="C573" s="46">
        <v>883.0</v>
      </c>
      <c r="D573" s="46">
        <v>0.161</v>
      </c>
      <c r="E573" s="42" t="s">
        <v>272</v>
      </c>
      <c r="F573" s="44" t="s">
        <v>91</v>
      </c>
      <c r="G573" s="41" t="s">
        <v>258</v>
      </c>
    </row>
    <row r="574">
      <c r="A574" s="45">
        <v>4.5374788701E10</v>
      </c>
      <c r="B574" s="46">
        <v>0.101</v>
      </c>
      <c r="C574" s="46">
        <v>951.0</v>
      </c>
      <c r="D574" s="46">
        <v>0.182</v>
      </c>
      <c r="E574" s="42" t="s">
        <v>272</v>
      </c>
      <c r="F574" s="44" t="s">
        <v>70</v>
      </c>
      <c r="G574" s="41" t="s">
        <v>258</v>
      </c>
    </row>
    <row r="575">
      <c r="A575" s="45">
        <v>1.0545285037E10</v>
      </c>
      <c r="B575" s="46">
        <v>0.052</v>
      </c>
      <c r="C575" s="46">
        <v>34.0</v>
      </c>
      <c r="D575" s="43"/>
      <c r="E575" s="42" t="s">
        <v>103</v>
      </c>
      <c r="F575" s="44" t="s">
        <v>71</v>
      </c>
      <c r="G575" s="41" t="s">
        <v>68</v>
      </c>
    </row>
    <row r="576">
      <c r="A576" s="45">
        <v>1.1486664265E10</v>
      </c>
      <c r="B576" s="46">
        <v>0.047</v>
      </c>
      <c r="C576" s="46">
        <v>33.0</v>
      </c>
      <c r="D576" s="43"/>
      <c r="E576" s="42" t="s">
        <v>103</v>
      </c>
      <c r="F576" s="44" t="s">
        <v>72</v>
      </c>
      <c r="G576" s="41" t="s">
        <v>68</v>
      </c>
    </row>
    <row r="577">
      <c r="A577" s="45">
        <v>1.3737482343E10</v>
      </c>
      <c r="B577" s="46">
        <v>0.051</v>
      </c>
      <c r="C577" s="46">
        <v>42.0</v>
      </c>
      <c r="D577" s="43"/>
      <c r="E577" s="42" t="s">
        <v>103</v>
      </c>
      <c r="F577" s="44" t="s">
        <v>74</v>
      </c>
      <c r="G577" s="41" t="s">
        <v>68</v>
      </c>
    </row>
    <row r="578">
      <c r="A578" s="45">
        <v>1.5481092596E10</v>
      </c>
      <c r="B578" s="46">
        <v>0.056</v>
      </c>
      <c r="C578" s="46">
        <v>50.0</v>
      </c>
      <c r="D578" s="43"/>
      <c r="E578" s="42" t="s">
        <v>103</v>
      </c>
      <c r="F578" s="44" t="s">
        <v>83</v>
      </c>
      <c r="G578" s="41" t="s">
        <v>68</v>
      </c>
    </row>
    <row r="579">
      <c r="A579" s="45">
        <v>1.6363437145E10</v>
      </c>
      <c r="B579" s="46">
        <v>0.057</v>
      </c>
      <c r="C579" s="46">
        <v>53.0</v>
      </c>
      <c r="D579" s="43"/>
      <c r="E579" s="42" t="s">
        <v>103</v>
      </c>
      <c r="F579" s="44" t="s">
        <v>84</v>
      </c>
      <c r="G579" s="41" t="s">
        <v>68</v>
      </c>
    </row>
    <row r="580">
      <c r="A580" s="45">
        <v>1.7367303156E10</v>
      </c>
      <c r="B580" s="46">
        <v>0.06</v>
      </c>
      <c r="C580" s="46">
        <v>59.0</v>
      </c>
      <c r="D580" s="43"/>
      <c r="E580" s="42" t="s">
        <v>103</v>
      </c>
      <c r="F580" s="44" t="s">
        <v>85</v>
      </c>
      <c r="G580" s="41" t="s">
        <v>68</v>
      </c>
    </row>
    <row r="581">
      <c r="A581" s="45">
        <v>1.9795705245E10</v>
      </c>
      <c r="B581" s="46">
        <v>0.066</v>
      </c>
      <c r="C581" s="46">
        <v>72.0</v>
      </c>
      <c r="D581" s="43"/>
      <c r="E581" s="42" t="s">
        <v>103</v>
      </c>
      <c r="F581" s="44" t="s">
        <v>86</v>
      </c>
      <c r="G581" s="41" t="s">
        <v>68</v>
      </c>
    </row>
    <row r="582">
      <c r="A582" s="45">
        <v>2.3414253328E10</v>
      </c>
      <c r="B582" s="46">
        <v>0.065</v>
      </c>
      <c r="C582" s="46">
        <v>83.0</v>
      </c>
      <c r="D582" s="43"/>
      <c r="E582" s="42" t="s">
        <v>103</v>
      </c>
      <c r="F582" s="44" t="s">
        <v>87</v>
      </c>
      <c r="G582" s="41" t="s">
        <v>68</v>
      </c>
    </row>
    <row r="583">
      <c r="A583" s="45">
        <v>2.3041633638E10</v>
      </c>
      <c r="B583" s="46">
        <v>0.068</v>
      </c>
      <c r="C583" s="46">
        <v>84.0</v>
      </c>
      <c r="D583" s="43"/>
      <c r="E583" s="42" t="s">
        <v>103</v>
      </c>
      <c r="F583" s="44" t="s">
        <v>88</v>
      </c>
      <c r="G583" s="41" t="s">
        <v>68</v>
      </c>
    </row>
    <row r="584">
      <c r="A584" s="45">
        <v>2.2920779598E10</v>
      </c>
      <c r="B584" s="46">
        <v>0.069</v>
      </c>
      <c r="C584" s="46">
        <v>83.0</v>
      </c>
      <c r="D584" s="43"/>
      <c r="E584" s="42" t="s">
        <v>103</v>
      </c>
      <c r="F584" s="44" t="s">
        <v>89</v>
      </c>
      <c r="G584" s="41" t="s">
        <v>68</v>
      </c>
    </row>
    <row r="585">
      <c r="A585" s="45">
        <v>2.4074553674E10</v>
      </c>
      <c r="B585" s="46">
        <v>0.068</v>
      </c>
      <c r="C585" s="46">
        <v>84.0</v>
      </c>
      <c r="D585" s="43"/>
      <c r="E585" s="42" t="s">
        <v>103</v>
      </c>
      <c r="F585" s="44" t="s">
        <v>90</v>
      </c>
      <c r="G585" s="41" t="s">
        <v>68</v>
      </c>
    </row>
    <row r="586">
      <c r="A586" s="45">
        <v>2.4680372724E10</v>
      </c>
      <c r="B586" s="46">
        <v>0.071</v>
      </c>
      <c r="C586" s="46">
        <v>88.0</v>
      </c>
      <c r="D586" s="43"/>
      <c r="E586" s="42" t="s">
        <v>103</v>
      </c>
      <c r="F586" s="44" t="s">
        <v>91</v>
      </c>
      <c r="G586" s="41" t="s">
        <v>68</v>
      </c>
    </row>
    <row r="587">
      <c r="A587" s="45">
        <v>2.1517784659E10</v>
      </c>
      <c r="B587" s="46">
        <v>0.078</v>
      </c>
      <c r="C587" s="46">
        <v>377.0</v>
      </c>
      <c r="D587" s="46">
        <v>0.121</v>
      </c>
      <c r="E587" s="42" t="s">
        <v>187</v>
      </c>
      <c r="F587" s="44" t="s">
        <v>70</v>
      </c>
      <c r="G587" s="41" t="s">
        <v>179</v>
      </c>
    </row>
    <row r="588">
      <c r="A588" s="45">
        <v>2.3052044813E10</v>
      </c>
      <c r="B588" s="46">
        <v>0.072</v>
      </c>
      <c r="C588" s="46">
        <v>376.0</v>
      </c>
      <c r="D588" s="46">
        <v>0.095</v>
      </c>
      <c r="E588" s="42" t="s">
        <v>187</v>
      </c>
      <c r="F588" s="44" t="s">
        <v>71</v>
      </c>
      <c r="G588" s="41" t="s">
        <v>179</v>
      </c>
    </row>
    <row r="589">
      <c r="A589" s="45">
        <v>2.6524896398E10</v>
      </c>
      <c r="B589" s="46">
        <v>0.063</v>
      </c>
      <c r="C589" s="46">
        <v>375.0</v>
      </c>
      <c r="D589" s="46">
        <v>0.128</v>
      </c>
      <c r="E589" s="42" t="s">
        <v>187</v>
      </c>
      <c r="F589" s="44" t="s">
        <v>72</v>
      </c>
      <c r="G589" s="41" t="s">
        <v>179</v>
      </c>
    </row>
    <row r="590">
      <c r="A590" s="45">
        <v>3.4143409062E10</v>
      </c>
      <c r="B590" s="46">
        <v>0.064</v>
      </c>
      <c r="C590" s="46">
        <v>495.0</v>
      </c>
      <c r="D590" s="46">
        <v>0.116</v>
      </c>
      <c r="E590" s="42" t="s">
        <v>187</v>
      </c>
      <c r="F590" s="44" t="s">
        <v>74</v>
      </c>
      <c r="G590" s="41" t="s">
        <v>179</v>
      </c>
    </row>
    <row r="591">
      <c r="A591" s="45">
        <v>4.1003558916E10</v>
      </c>
      <c r="B591" s="46">
        <v>0.066</v>
      </c>
      <c r="C591" s="46">
        <v>614.0</v>
      </c>
      <c r="D591" s="46">
        <v>0.117</v>
      </c>
      <c r="E591" s="42" t="s">
        <v>187</v>
      </c>
      <c r="F591" s="44" t="s">
        <v>83</v>
      </c>
      <c r="G591" s="41" t="s">
        <v>179</v>
      </c>
    </row>
    <row r="592">
      <c r="A592" s="45">
        <v>4.4821408831E10</v>
      </c>
      <c r="B592" s="46">
        <v>0.07</v>
      </c>
      <c r="C592" s="46">
        <v>705.0</v>
      </c>
      <c r="D592" s="46">
        <v>0.112</v>
      </c>
      <c r="E592" s="42" t="s">
        <v>187</v>
      </c>
      <c r="F592" s="44" t="s">
        <v>84</v>
      </c>
      <c r="G592" s="41" t="s">
        <v>179</v>
      </c>
    </row>
    <row r="593">
      <c r="A593" s="45">
        <v>4.9855078905E10</v>
      </c>
      <c r="B593" s="46">
        <v>0.07</v>
      </c>
      <c r="C593" s="46">
        <v>790.0</v>
      </c>
      <c r="D593" s="46">
        <v>0.099</v>
      </c>
      <c r="E593" s="42" t="s">
        <v>187</v>
      </c>
      <c r="F593" s="44" t="s">
        <v>85</v>
      </c>
      <c r="G593" s="41" t="s">
        <v>179</v>
      </c>
    </row>
    <row r="594">
      <c r="A594" s="45">
        <v>5.9319390298E10</v>
      </c>
      <c r="B594" s="46">
        <v>0.075</v>
      </c>
      <c r="C594" s="46">
        <v>1008.0</v>
      </c>
      <c r="D594" s="46">
        <v>0.093</v>
      </c>
      <c r="E594" s="42" t="s">
        <v>187</v>
      </c>
      <c r="F594" s="44" t="s">
        <v>86</v>
      </c>
      <c r="G594" s="41" t="s">
        <v>179</v>
      </c>
    </row>
    <row r="595">
      <c r="A595" s="45">
        <v>6.9595512099E10</v>
      </c>
      <c r="B595" s="46">
        <v>0.078</v>
      </c>
      <c r="C595" s="46">
        <v>1224.0</v>
      </c>
      <c r="D595" s="46">
        <v>0.101</v>
      </c>
      <c r="E595" s="42" t="s">
        <v>187</v>
      </c>
      <c r="F595" s="44" t="s">
        <v>87</v>
      </c>
      <c r="G595" s="41" t="s">
        <v>179</v>
      </c>
    </row>
    <row r="596">
      <c r="A596" s="45">
        <v>6.220261924E10</v>
      </c>
      <c r="B596" s="46">
        <v>0.078</v>
      </c>
      <c r="C596" s="46">
        <v>1095.0</v>
      </c>
      <c r="D596" s="46">
        <v>0.116</v>
      </c>
      <c r="E596" s="42" t="s">
        <v>187</v>
      </c>
      <c r="F596" s="44" t="s">
        <v>88</v>
      </c>
      <c r="G596" s="41" t="s">
        <v>179</v>
      </c>
    </row>
    <row r="597">
      <c r="A597" s="45">
        <v>5.8873994412E10</v>
      </c>
      <c r="B597" s="46">
        <v>0.078</v>
      </c>
      <c r="C597" s="46">
        <v>1051.0</v>
      </c>
      <c r="D597" s="46">
        <v>0.104</v>
      </c>
      <c r="E597" s="42" t="s">
        <v>187</v>
      </c>
      <c r="F597" s="44" t="s">
        <v>89</v>
      </c>
      <c r="G597" s="41" t="s">
        <v>179</v>
      </c>
    </row>
    <row r="598">
      <c r="A598" s="45">
        <v>6.1520901516E10</v>
      </c>
      <c r="B598" s="46">
        <v>0.068</v>
      </c>
      <c r="C598" s="46">
        <v>992.0</v>
      </c>
      <c r="D598" s="46">
        <v>0.097</v>
      </c>
      <c r="E598" s="42" t="s">
        <v>187</v>
      </c>
      <c r="F598" s="44" t="s">
        <v>90</v>
      </c>
      <c r="G598" s="41" t="s">
        <v>179</v>
      </c>
    </row>
    <row r="599">
      <c r="A599" s="45">
        <v>5.6155732957E10</v>
      </c>
      <c r="B599" s="46">
        <v>0.068</v>
      </c>
      <c r="C599" s="46">
        <v>908.0</v>
      </c>
      <c r="D599" s="46">
        <v>0.095</v>
      </c>
      <c r="E599" s="42" t="s">
        <v>187</v>
      </c>
      <c r="F599" s="44" t="s">
        <v>91</v>
      </c>
      <c r="G599" s="41" t="s">
        <v>179</v>
      </c>
    </row>
    <row r="600">
      <c r="A600" s="45">
        <v>3.05652E10</v>
      </c>
      <c r="B600" s="46">
        <v>0.061</v>
      </c>
      <c r="C600" s="46">
        <v>166.0</v>
      </c>
      <c r="D600" s="43"/>
      <c r="E600" s="42" t="s">
        <v>273</v>
      </c>
      <c r="F600" s="44" t="s">
        <v>70</v>
      </c>
      <c r="G600" s="41" t="s">
        <v>258</v>
      </c>
    </row>
    <row r="601">
      <c r="A601" s="45">
        <v>3.16833E10</v>
      </c>
      <c r="B601" s="46">
        <v>0.063</v>
      </c>
      <c r="C601" s="46">
        <v>178.0</v>
      </c>
      <c r="D601" s="43"/>
      <c r="E601" s="42" t="s">
        <v>273</v>
      </c>
      <c r="F601" s="44" t="s">
        <v>71</v>
      </c>
      <c r="G601" s="41" t="s">
        <v>258</v>
      </c>
    </row>
    <row r="602">
      <c r="A602" s="45">
        <v>3.35904E10</v>
      </c>
      <c r="B602" s="46">
        <v>0.065</v>
      </c>
      <c r="C602" s="46">
        <v>195.0</v>
      </c>
      <c r="D602" s="43"/>
      <c r="E602" s="42" t="s">
        <v>273</v>
      </c>
      <c r="F602" s="44" t="s">
        <v>72</v>
      </c>
      <c r="G602" s="41" t="s">
        <v>258</v>
      </c>
    </row>
    <row r="603">
      <c r="A603" s="45">
        <v>3.59015E10</v>
      </c>
      <c r="B603" s="46">
        <v>0.063</v>
      </c>
      <c r="C603" s="46">
        <v>202.0</v>
      </c>
      <c r="D603" s="43"/>
      <c r="E603" s="42" t="s">
        <v>273</v>
      </c>
      <c r="F603" s="44" t="s">
        <v>74</v>
      </c>
      <c r="G603" s="41" t="s">
        <v>258</v>
      </c>
    </row>
    <row r="604">
      <c r="A604" s="45">
        <v>3.82028E10</v>
      </c>
      <c r="B604" s="46">
        <v>0.061</v>
      </c>
      <c r="C604" s="46">
        <v>209.0</v>
      </c>
      <c r="D604" s="43"/>
      <c r="E604" s="42" t="s">
        <v>273</v>
      </c>
      <c r="F604" s="44" t="s">
        <v>83</v>
      </c>
      <c r="G604" s="41" t="s">
        <v>258</v>
      </c>
    </row>
    <row r="605">
      <c r="A605" s="45">
        <v>4.26442E10</v>
      </c>
      <c r="B605" s="46">
        <v>0.081</v>
      </c>
      <c r="C605" s="46">
        <v>306.0</v>
      </c>
      <c r="D605" s="43"/>
      <c r="E605" s="42" t="s">
        <v>273</v>
      </c>
      <c r="F605" s="44" t="s">
        <v>84</v>
      </c>
      <c r="G605" s="41" t="s">
        <v>258</v>
      </c>
    </row>
    <row r="606">
      <c r="A606" s="45">
        <v>5.27421E10</v>
      </c>
      <c r="B606" s="46">
        <v>0.077</v>
      </c>
      <c r="C606" s="46">
        <v>360.0</v>
      </c>
      <c r="D606" s="43"/>
      <c r="E606" s="42" t="s">
        <v>273</v>
      </c>
      <c r="F606" s="44" t="s">
        <v>85</v>
      </c>
      <c r="G606" s="41" t="s">
        <v>258</v>
      </c>
    </row>
    <row r="607">
      <c r="A607" s="45">
        <v>5.86035E10</v>
      </c>
      <c r="B607" s="46">
        <v>0.104</v>
      </c>
      <c r="C607" s="46">
        <v>587.0</v>
      </c>
      <c r="D607" s="43"/>
      <c r="E607" s="42" t="s">
        <v>273</v>
      </c>
      <c r="F607" s="44" t="s">
        <v>86</v>
      </c>
      <c r="G607" s="41" t="s">
        <v>258</v>
      </c>
    </row>
    <row r="608">
      <c r="A608" s="45">
        <v>6.08062E10</v>
      </c>
      <c r="B608" s="46">
        <v>0.108</v>
      </c>
      <c r="C608" s="46">
        <v>584.0</v>
      </c>
      <c r="D608" s="43"/>
      <c r="E608" s="42" t="s">
        <v>273</v>
      </c>
      <c r="F608" s="44" t="s">
        <v>87</v>
      </c>
      <c r="G608" s="41" t="s">
        <v>258</v>
      </c>
    </row>
    <row r="609">
      <c r="A609" s="45">
        <v>6.207861E10</v>
      </c>
      <c r="B609" s="46">
        <v>0.117</v>
      </c>
      <c r="C609" s="46">
        <v>651.0</v>
      </c>
      <c r="D609" s="43"/>
      <c r="E609" s="42" t="s">
        <v>273</v>
      </c>
      <c r="F609" s="44" t="s">
        <v>88</v>
      </c>
      <c r="G609" s="41" t="s">
        <v>258</v>
      </c>
    </row>
    <row r="610">
      <c r="A610" s="45">
        <v>6.432822E10</v>
      </c>
      <c r="B610" s="46">
        <v>0.106</v>
      </c>
      <c r="C610" s="46">
        <v>583.0</v>
      </c>
      <c r="D610" s="43"/>
      <c r="E610" s="42" t="s">
        <v>273</v>
      </c>
      <c r="F610" s="44" t="s">
        <v>89</v>
      </c>
      <c r="G610" s="41" t="s">
        <v>258</v>
      </c>
    </row>
    <row r="611">
      <c r="A611" s="45">
        <v>6.82339E10</v>
      </c>
      <c r="B611" s="46">
        <v>0.106</v>
      </c>
      <c r="C611" s="46">
        <v>648.0</v>
      </c>
      <c r="D611" s="43"/>
      <c r="E611" s="42" t="s">
        <v>273</v>
      </c>
      <c r="F611" s="44" t="s">
        <v>90</v>
      </c>
      <c r="G611" s="41" t="s">
        <v>258</v>
      </c>
    </row>
    <row r="612">
      <c r="A612" s="42"/>
      <c r="B612" s="46">
        <v>0.086</v>
      </c>
      <c r="C612" s="46">
        <v>558.0</v>
      </c>
      <c r="D612" s="43"/>
      <c r="E612" s="42" t="s">
        <v>273</v>
      </c>
      <c r="F612" s="44" t="s">
        <v>91</v>
      </c>
      <c r="G612" s="41" t="s">
        <v>258</v>
      </c>
    </row>
    <row r="613">
      <c r="A613" s="42"/>
      <c r="B613" s="43"/>
      <c r="C613" s="43"/>
      <c r="D613" s="43"/>
      <c r="E613" s="42" t="s">
        <v>274</v>
      </c>
      <c r="F613" s="44" t="s">
        <v>70</v>
      </c>
      <c r="G613" s="41" t="s">
        <v>258</v>
      </c>
    </row>
    <row r="614">
      <c r="A614" s="42"/>
      <c r="B614" s="43"/>
      <c r="C614" s="43"/>
      <c r="D614" s="43"/>
      <c r="E614" s="42" t="s">
        <v>274</v>
      </c>
      <c r="F614" s="44" t="s">
        <v>71</v>
      </c>
      <c r="G614" s="41" t="s">
        <v>258</v>
      </c>
    </row>
    <row r="615">
      <c r="A615" s="42"/>
      <c r="B615" s="43"/>
      <c r="C615" s="43"/>
      <c r="D615" s="43"/>
      <c r="E615" s="42" t="s">
        <v>274</v>
      </c>
      <c r="F615" s="44" t="s">
        <v>72</v>
      </c>
      <c r="G615" s="41" t="s">
        <v>258</v>
      </c>
    </row>
    <row r="616">
      <c r="A616" s="42"/>
      <c r="B616" s="43"/>
      <c r="C616" s="43"/>
      <c r="D616" s="43"/>
      <c r="E616" s="42" t="s">
        <v>274</v>
      </c>
      <c r="F616" s="44" t="s">
        <v>74</v>
      </c>
      <c r="G616" s="41" t="s">
        <v>258</v>
      </c>
    </row>
    <row r="617">
      <c r="A617" s="42"/>
      <c r="B617" s="43"/>
      <c r="C617" s="43"/>
      <c r="D617" s="43"/>
      <c r="E617" s="42" t="s">
        <v>274</v>
      </c>
      <c r="F617" s="44" t="s">
        <v>83</v>
      </c>
      <c r="G617" s="41" t="s">
        <v>258</v>
      </c>
    </row>
    <row r="618">
      <c r="A618" s="42"/>
      <c r="B618" s="43"/>
      <c r="C618" s="43"/>
      <c r="D618" s="43"/>
      <c r="E618" s="42" t="s">
        <v>274</v>
      </c>
      <c r="F618" s="44" t="s">
        <v>84</v>
      </c>
      <c r="G618" s="41" t="s">
        <v>258</v>
      </c>
    </row>
    <row r="619">
      <c r="A619" s="42"/>
      <c r="B619" s="43"/>
      <c r="C619" s="43"/>
      <c r="D619" s="43"/>
      <c r="E619" s="42" t="s">
        <v>274</v>
      </c>
      <c r="F619" s="44" t="s">
        <v>85</v>
      </c>
      <c r="G619" s="41" t="s">
        <v>258</v>
      </c>
    </row>
    <row r="620">
      <c r="A620" s="42"/>
      <c r="B620" s="43"/>
      <c r="C620" s="43"/>
      <c r="D620" s="43"/>
      <c r="E620" s="42" t="s">
        <v>274</v>
      </c>
      <c r="F620" s="44" t="s">
        <v>86</v>
      </c>
      <c r="G620" s="41" t="s">
        <v>258</v>
      </c>
    </row>
    <row r="621">
      <c r="A621" s="42"/>
      <c r="B621" s="43"/>
      <c r="C621" s="43"/>
      <c r="D621" s="43"/>
      <c r="E621" s="42" t="s">
        <v>274</v>
      </c>
      <c r="F621" s="44" t="s">
        <v>87</v>
      </c>
      <c r="G621" s="41" t="s">
        <v>258</v>
      </c>
    </row>
    <row r="622">
      <c r="A622" s="42"/>
      <c r="B622" s="43"/>
      <c r="C622" s="43"/>
      <c r="D622" s="43"/>
      <c r="E622" s="42" t="s">
        <v>274</v>
      </c>
      <c r="F622" s="44" t="s">
        <v>88</v>
      </c>
      <c r="G622" s="41" t="s">
        <v>258</v>
      </c>
    </row>
    <row r="623">
      <c r="A623" s="42"/>
      <c r="B623" s="43"/>
      <c r="C623" s="43"/>
      <c r="D623" s="43"/>
      <c r="E623" s="42" t="s">
        <v>274</v>
      </c>
      <c r="F623" s="44" t="s">
        <v>89</v>
      </c>
      <c r="G623" s="41" t="s">
        <v>258</v>
      </c>
    </row>
    <row r="624">
      <c r="A624" s="42"/>
      <c r="B624" s="43"/>
      <c r="C624" s="43"/>
      <c r="D624" s="43"/>
      <c r="E624" s="42" t="s">
        <v>274</v>
      </c>
      <c r="F624" s="44" t="s">
        <v>90</v>
      </c>
      <c r="G624" s="41" t="s">
        <v>258</v>
      </c>
    </row>
    <row r="625">
      <c r="A625" s="42"/>
      <c r="B625" s="43"/>
      <c r="C625" s="43"/>
      <c r="D625" s="43"/>
      <c r="E625" s="42" t="s">
        <v>274</v>
      </c>
      <c r="F625" s="44" t="s">
        <v>91</v>
      </c>
      <c r="G625" s="41" t="s">
        <v>258</v>
      </c>
    </row>
    <row r="626">
      <c r="A626" s="45">
        <v>9.314937556E9</v>
      </c>
      <c r="B626" s="46">
        <v>0.058</v>
      </c>
      <c r="C626" s="46">
        <v>744.0</v>
      </c>
      <c r="D626" s="46">
        <v>0.08</v>
      </c>
      <c r="E626" s="42" t="s">
        <v>188</v>
      </c>
      <c r="F626" s="44" t="s">
        <v>70</v>
      </c>
      <c r="G626" s="41" t="s">
        <v>179</v>
      </c>
    </row>
    <row r="627">
      <c r="A627" s="45">
        <v>9.679304971E9</v>
      </c>
      <c r="B627" s="46">
        <v>0.058</v>
      </c>
      <c r="C627" s="46">
        <v>776.0</v>
      </c>
      <c r="D627" s="46">
        <v>0.075</v>
      </c>
      <c r="E627" s="42" t="s">
        <v>188</v>
      </c>
      <c r="F627" s="44" t="s">
        <v>71</v>
      </c>
      <c r="G627" s="41" t="s">
        <v>179</v>
      </c>
    </row>
    <row r="628">
      <c r="A628" s="45">
        <v>1.0557366162E10</v>
      </c>
      <c r="B628" s="46">
        <v>0.061</v>
      </c>
      <c r="C628" s="46">
        <v>882.0</v>
      </c>
      <c r="D628" s="46">
        <v>0.072</v>
      </c>
      <c r="E628" s="42" t="s">
        <v>188</v>
      </c>
      <c r="F628" s="44" t="s">
        <v>72</v>
      </c>
      <c r="G628" s="41" t="s">
        <v>179</v>
      </c>
    </row>
    <row r="629">
      <c r="A629" s="45">
        <v>1.3319544758E10</v>
      </c>
      <c r="B629" s="46">
        <v>0.068</v>
      </c>
      <c r="C629" s="46">
        <v>1235.0</v>
      </c>
      <c r="D629" s="46">
        <v>0.069</v>
      </c>
      <c r="E629" s="42" t="s">
        <v>188</v>
      </c>
      <c r="F629" s="44" t="s">
        <v>74</v>
      </c>
      <c r="G629" s="41" t="s">
        <v>179</v>
      </c>
    </row>
    <row r="630">
      <c r="A630" s="45">
        <v>1.5816972051E10</v>
      </c>
      <c r="B630" s="46">
        <v>0.064</v>
      </c>
      <c r="C630" s="46">
        <v>1353.0</v>
      </c>
      <c r="D630" s="46">
        <v>0.076</v>
      </c>
      <c r="E630" s="42" t="s">
        <v>188</v>
      </c>
      <c r="F630" s="44" t="s">
        <v>83</v>
      </c>
      <c r="G630" s="41" t="s">
        <v>179</v>
      </c>
    </row>
    <row r="631">
      <c r="A631" s="45">
        <v>1.6997801392E10</v>
      </c>
      <c r="B631" s="46">
        <v>0.064</v>
      </c>
      <c r="C631" s="46">
        <v>1434.0</v>
      </c>
      <c r="D631" s="46">
        <v>0.071</v>
      </c>
      <c r="E631" s="42" t="s">
        <v>188</v>
      </c>
      <c r="F631" s="44" t="s">
        <v>84</v>
      </c>
      <c r="G631" s="41" t="s">
        <v>179</v>
      </c>
    </row>
    <row r="632">
      <c r="A632" s="45">
        <v>1.843576591E10</v>
      </c>
      <c r="B632" s="46">
        <v>0.063</v>
      </c>
      <c r="C632" s="46">
        <v>1494.0</v>
      </c>
      <c r="D632" s="46">
        <v>0.067</v>
      </c>
      <c r="E632" s="42" t="s">
        <v>188</v>
      </c>
      <c r="F632" s="44" t="s">
        <v>85</v>
      </c>
      <c r="G632" s="41" t="s">
        <v>179</v>
      </c>
    </row>
    <row r="633">
      <c r="A633" s="45">
        <v>2.1841815681E10</v>
      </c>
      <c r="B633" s="46">
        <v>0.061</v>
      </c>
      <c r="C633" s="46">
        <v>1691.0</v>
      </c>
      <c r="D633" s="46">
        <v>0.067</v>
      </c>
      <c r="E633" s="42" t="s">
        <v>188</v>
      </c>
      <c r="F633" s="44" t="s">
        <v>86</v>
      </c>
      <c r="G633" s="41" t="s">
        <v>179</v>
      </c>
    </row>
    <row r="634">
      <c r="A634" s="45">
        <v>2.5321517504E10</v>
      </c>
      <c r="B634" s="46">
        <v>0.069</v>
      </c>
      <c r="C634" s="46">
        <v>2182.0</v>
      </c>
      <c r="D634" s="43"/>
      <c r="E634" s="42" t="s">
        <v>188</v>
      </c>
      <c r="F634" s="44" t="s">
        <v>87</v>
      </c>
      <c r="G634" s="41" t="s">
        <v>179</v>
      </c>
    </row>
    <row r="635">
      <c r="A635" s="45">
        <v>2.3542650736E10</v>
      </c>
      <c r="B635" s="46">
        <v>0.074</v>
      </c>
      <c r="C635" s="46">
        <v>2115.0</v>
      </c>
      <c r="D635" s="43"/>
      <c r="E635" s="42" t="s">
        <v>188</v>
      </c>
      <c r="F635" s="44" t="s">
        <v>88</v>
      </c>
      <c r="G635" s="41" t="s">
        <v>179</v>
      </c>
    </row>
    <row r="636">
      <c r="A636" s="45">
        <v>2.3132450331E10</v>
      </c>
      <c r="B636" s="46">
        <v>0.074</v>
      </c>
      <c r="C636" s="46">
        <v>2012.0</v>
      </c>
      <c r="D636" s="43"/>
      <c r="E636" s="42" t="s">
        <v>188</v>
      </c>
      <c r="F636" s="44" t="s">
        <v>89</v>
      </c>
      <c r="G636" s="41" t="s">
        <v>179</v>
      </c>
    </row>
    <row r="637">
      <c r="A637" s="45">
        <v>2.4851264943E10</v>
      </c>
      <c r="B637" s="46">
        <v>0.074</v>
      </c>
      <c r="C637" s="46">
        <v>2123.0</v>
      </c>
      <c r="D637" s="43"/>
      <c r="E637" s="42" t="s">
        <v>188</v>
      </c>
      <c r="F637" s="44" t="s">
        <v>90</v>
      </c>
      <c r="G637" s="41" t="s">
        <v>179</v>
      </c>
    </row>
    <row r="638">
      <c r="A638" s="45">
        <v>2.276691296E10</v>
      </c>
      <c r="B638" s="46">
        <v>0.073</v>
      </c>
      <c r="C638" s="46">
        <v>1949.0</v>
      </c>
      <c r="D638" s="43"/>
      <c r="E638" s="42" t="s">
        <v>188</v>
      </c>
      <c r="F638" s="44" t="s">
        <v>91</v>
      </c>
      <c r="G638" s="41" t="s">
        <v>179</v>
      </c>
    </row>
    <row r="639">
      <c r="A639" s="45">
        <v>5.8807244368E10</v>
      </c>
      <c r="B639" s="46">
        <v>0.063</v>
      </c>
      <c r="C639" s="46">
        <v>361.0</v>
      </c>
      <c r="D639" s="46">
        <v>0.072</v>
      </c>
      <c r="E639" s="42" t="s">
        <v>189</v>
      </c>
      <c r="F639" s="44" t="s">
        <v>70</v>
      </c>
      <c r="G639" s="41" t="s">
        <v>179</v>
      </c>
    </row>
    <row r="640">
      <c r="A640" s="45">
        <v>6.4375288107E10</v>
      </c>
      <c r="B640" s="46">
        <v>0.064</v>
      </c>
      <c r="C640" s="46">
        <v>403.0</v>
      </c>
      <c r="D640" s="46">
        <v>0.072</v>
      </c>
      <c r="E640" s="42" t="s">
        <v>189</v>
      </c>
      <c r="F640" s="44" t="s">
        <v>71</v>
      </c>
      <c r="G640" s="41" t="s">
        <v>179</v>
      </c>
    </row>
    <row r="641">
      <c r="A641" s="45">
        <v>7.8425201661E10</v>
      </c>
      <c r="B641" s="46">
        <v>0.068</v>
      </c>
      <c r="C641" s="46">
        <v>522.0</v>
      </c>
      <c r="D641" s="46">
        <v>0.067</v>
      </c>
      <c r="E641" s="42" t="s">
        <v>189</v>
      </c>
      <c r="F641" s="44" t="s">
        <v>72</v>
      </c>
      <c r="G641" s="41" t="s">
        <v>179</v>
      </c>
    </row>
    <row r="642">
      <c r="A642" s="45">
        <v>9.5292530753E10</v>
      </c>
      <c r="B642" s="46">
        <v>0.071</v>
      </c>
      <c r="C642" s="46">
        <v>666.0</v>
      </c>
      <c r="D642" s="46">
        <v>0.059</v>
      </c>
      <c r="E642" s="42" t="s">
        <v>189</v>
      </c>
      <c r="F642" s="44" t="s">
        <v>74</v>
      </c>
      <c r="G642" s="41" t="s">
        <v>179</v>
      </c>
    </row>
    <row r="643">
      <c r="A643" s="45">
        <v>1.14E11</v>
      </c>
      <c r="B643" s="46">
        <v>0.069</v>
      </c>
      <c r="C643" s="46">
        <v>771.0</v>
      </c>
      <c r="D643" s="46">
        <v>0.06</v>
      </c>
      <c r="E643" s="42" t="s">
        <v>189</v>
      </c>
      <c r="F643" s="44" t="s">
        <v>83</v>
      </c>
      <c r="G643" s="41" t="s">
        <v>179</v>
      </c>
    </row>
    <row r="644">
      <c r="A644" s="45">
        <v>1.3E11</v>
      </c>
      <c r="B644" s="46">
        <v>0.069</v>
      </c>
      <c r="C644" s="46">
        <v>882.0</v>
      </c>
      <c r="D644" s="46">
        <v>0.058</v>
      </c>
      <c r="E644" s="42" t="s">
        <v>189</v>
      </c>
      <c r="F644" s="44" t="s">
        <v>84</v>
      </c>
      <c r="G644" s="41" t="s">
        <v>179</v>
      </c>
    </row>
    <row r="645">
      <c r="A645" s="45">
        <v>1.48E11</v>
      </c>
      <c r="B645" s="46">
        <v>0.067</v>
      </c>
      <c r="C645" s="46">
        <v>969.0</v>
      </c>
      <c r="D645" s="46">
        <v>0.056</v>
      </c>
      <c r="E645" s="42" t="s">
        <v>189</v>
      </c>
      <c r="F645" s="44" t="s">
        <v>85</v>
      </c>
      <c r="G645" s="41" t="s">
        <v>179</v>
      </c>
    </row>
    <row r="646">
      <c r="A646" s="45">
        <v>1.8E11</v>
      </c>
      <c r="B646" s="46">
        <v>0.065</v>
      </c>
      <c r="C646" s="46">
        <v>1144.0</v>
      </c>
      <c r="D646" s="46">
        <v>0.058</v>
      </c>
      <c r="E646" s="42" t="s">
        <v>189</v>
      </c>
      <c r="F646" s="44" t="s">
        <v>86</v>
      </c>
      <c r="G646" s="41" t="s">
        <v>179</v>
      </c>
    </row>
    <row r="647">
      <c r="A647" s="45">
        <v>2.25E11</v>
      </c>
      <c r="B647" s="46">
        <v>0.068</v>
      </c>
      <c r="C647" s="46">
        <v>1481.0</v>
      </c>
      <c r="D647" s="46">
        <v>0.063</v>
      </c>
      <c r="E647" s="42" t="s">
        <v>189</v>
      </c>
      <c r="F647" s="44" t="s">
        <v>87</v>
      </c>
      <c r="G647" s="41" t="s">
        <v>179</v>
      </c>
    </row>
    <row r="648">
      <c r="A648" s="45">
        <v>1.97E11</v>
      </c>
      <c r="B648" s="46">
        <v>0.08</v>
      </c>
      <c r="C648" s="46">
        <v>1498.0</v>
      </c>
      <c r="D648" s="46">
        <v>0.06</v>
      </c>
      <c r="E648" s="42" t="s">
        <v>189</v>
      </c>
      <c r="F648" s="44" t="s">
        <v>88</v>
      </c>
      <c r="G648" s="41" t="s">
        <v>179</v>
      </c>
    </row>
    <row r="649">
      <c r="A649" s="45">
        <v>1.98E11</v>
      </c>
      <c r="B649" s="46">
        <v>0.074</v>
      </c>
      <c r="C649" s="46">
        <v>1404.0</v>
      </c>
      <c r="D649" s="46">
        <v>0.059</v>
      </c>
      <c r="E649" s="42" t="s">
        <v>189</v>
      </c>
      <c r="F649" s="44" t="s">
        <v>89</v>
      </c>
      <c r="G649" s="41" t="s">
        <v>179</v>
      </c>
    </row>
    <row r="650">
      <c r="A650" s="45">
        <v>2.16E11</v>
      </c>
      <c r="B650" s="46">
        <v>0.075</v>
      </c>
      <c r="C650" s="46">
        <v>1545.0</v>
      </c>
      <c r="D650" s="46">
        <v>0.057</v>
      </c>
      <c r="E650" s="42" t="s">
        <v>189</v>
      </c>
      <c r="F650" s="44" t="s">
        <v>90</v>
      </c>
      <c r="G650" s="41" t="s">
        <v>179</v>
      </c>
    </row>
    <row r="651">
      <c r="A651" s="45">
        <v>1.96E11</v>
      </c>
      <c r="B651" s="46">
        <v>0.077</v>
      </c>
      <c r="C651" s="46">
        <v>1432.0</v>
      </c>
      <c r="D651" s="46">
        <v>0.054</v>
      </c>
      <c r="E651" s="42" t="s">
        <v>189</v>
      </c>
      <c r="F651" s="44" t="s">
        <v>91</v>
      </c>
      <c r="G651" s="41" t="s">
        <v>179</v>
      </c>
    </row>
    <row r="652">
      <c r="A652" s="45">
        <v>1.6E11</v>
      </c>
      <c r="B652" s="46">
        <v>0.087</v>
      </c>
      <c r="C652" s="46">
        <v>2613.0</v>
      </c>
      <c r="D652" s="46">
        <v>0.081</v>
      </c>
      <c r="E652" s="42" t="s">
        <v>190</v>
      </c>
      <c r="F652" s="44" t="s">
        <v>70</v>
      </c>
      <c r="G652" s="41" t="s">
        <v>179</v>
      </c>
    </row>
    <row r="653">
      <c r="A653" s="45">
        <v>1.6E11</v>
      </c>
      <c r="B653" s="46">
        <v>0.091</v>
      </c>
      <c r="C653" s="46">
        <v>2730.0</v>
      </c>
      <c r="D653" s="46">
        <v>0.082</v>
      </c>
      <c r="E653" s="42" t="s">
        <v>190</v>
      </c>
      <c r="F653" s="44" t="s">
        <v>71</v>
      </c>
      <c r="G653" s="41" t="s">
        <v>179</v>
      </c>
    </row>
    <row r="654">
      <c r="A654" s="45">
        <v>1.74E11</v>
      </c>
      <c r="B654" s="46">
        <v>0.093</v>
      </c>
      <c r="C654" s="46">
        <v>3023.0</v>
      </c>
      <c r="D654" s="46">
        <v>0.071</v>
      </c>
      <c r="E654" s="42" t="s">
        <v>190</v>
      </c>
      <c r="F654" s="44" t="s">
        <v>72</v>
      </c>
      <c r="G654" s="41" t="s">
        <v>179</v>
      </c>
    </row>
    <row r="655">
      <c r="A655" s="45">
        <v>2.13E11</v>
      </c>
      <c r="B655" s="46">
        <v>0.095</v>
      </c>
      <c r="C655" s="46">
        <v>3756.0</v>
      </c>
      <c r="D655" s="43"/>
      <c r="E655" s="42" t="s">
        <v>190</v>
      </c>
      <c r="F655" s="44" t="s">
        <v>74</v>
      </c>
      <c r="G655" s="41" t="s">
        <v>179</v>
      </c>
    </row>
    <row r="656">
      <c r="A656" s="45">
        <v>2.45E11</v>
      </c>
      <c r="B656" s="46">
        <v>0.097</v>
      </c>
      <c r="C656" s="46">
        <v>4387.0</v>
      </c>
      <c r="D656" s="43"/>
      <c r="E656" s="42" t="s">
        <v>190</v>
      </c>
      <c r="F656" s="44" t="s">
        <v>83</v>
      </c>
      <c r="G656" s="41" t="s">
        <v>179</v>
      </c>
    </row>
    <row r="657">
      <c r="A657" s="45">
        <v>2.58E11</v>
      </c>
      <c r="B657" s="46">
        <v>0.098</v>
      </c>
      <c r="C657" s="46">
        <v>4652.0</v>
      </c>
      <c r="D657" s="43"/>
      <c r="E657" s="42" t="s">
        <v>190</v>
      </c>
      <c r="F657" s="44" t="s">
        <v>84</v>
      </c>
      <c r="G657" s="41" t="s">
        <v>179</v>
      </c>
    </row>
    <row r="658">
      <c r="A658" s="45">
        <v>2.74E11</v>
      </c>
      <c r="B658" s="46">
        <v>0.099</v>
      </c>
      <c r="C658" s="46">
        <v>5017.0</v>
      </c>
      <c r="D658" s="43"/>
      <c r="E658" s="42" t="s">
        <v>190</v>
      </c>
      <c r="F658" s="44" t="s">
        <v>85</v>
      </c>
      <c r="G658" s="41" t="s">
        <v>179</v>
      </c>
    </row>
    <row r="659">
      <c r="A659" s="45">
        <v>3.11E11</v>
      </c>
      <c r="B659" s="46">
        <v>0.1</v>
      </c>
      <c r="C659" s="46">
        <v>5710.0</v>
      </c>
      <c r="D659" s="43"/>
      <c r="E659" s="42" t="s">
        <v>190</v>
      </c>
      <c r="F659" s="44" t="s">
        <v>86</v>
      </c>
      <c r="G659" s="41" t="s">
        <v>179</v>
      </c>
    </row>
    <row r="660">
      <c r="A660" s="45">
        <v>3.44E11</v>
      </c>
      <c r="B660" s="46">
        <v>0.102</v>
      </c>
      <c r="C660" s="46">
        <v>6395.0</v>
      </c>
      <c r="D660" s="43"/>
      <c r="E660" s="42" t="s">
        <v>190</v>
      </c>
      <c r="F660" s="44" t="s">
        <v>87</v>
      </c>
      <c r="G660" s="41" t="s">
        <v>179</v>
      </c>
    </row>
    <row r="661">
      <c r="A661" s="45">
        <v>3.11E11</v>
      </c>
      <c r="B661" s="46">
        <v>0.115</v>
      </c>
      <c r="C661" s="46">
        <v>6464.0</v>
      </c>
      <c r="D661" s="43"/>
      <c r="E661" s="42" t="s">
        <v>190</v>
      </c>
      <c r="F661" s="44" t="s">
        <v>88</v>
      </c>
      <c r="G661" s="41" t="s">
        <v>179</v>
      </c>
    </row>
    <row r="662">
      <c r="A662" s="45">
        <v>3.13E11</v>
      </c>
      <c r="B662" s="46">
        <v>0.111</v>
      </c>
      <c r="C662" s="46">
        <v>6266.0</v>
      </c>
      <c r="D662" s="43"/>
      <c r="E662" s="42" t="s">
        <v>190</v>
      </c>
      <c r="F662" s="44" t="s">
        <v>89</v>
      </c>
      <c r="G662" s="41" t="s">
        <v>179</v>
      </c>
    </row>
    <row r="663">
      <c r="A663" s="45">
        <v>3.34E11</v>
      </c>
      <c r="B663" s="46">
        <v>0.109</v>
      </c>
      <c r="C663" s="46">
        <v>6521.0</v>
      </c>
      <c r="D663" s="43"/>
      <c r="E663" s="42" t="s">
        <v>190</v>
      </c>
      <c r="F663" s="44" t="s">
        <v>90</v>
      </c>
      <c r="G663" s="41" t="s">
        <v>179</v>
      </c>
    </row>
    <row r="664">
      <c r="A664" s="45">
        <v>3.15E11</v>
      </c>
      <c r="B664" s="46">
        <v>0.112</v>
      </c>
      <c r="C664" s="46">
        <v>6304.0</v>
      </c>
      <c r="D664" s="43"/>
      <c r="E664" s="42" t="s">
        <v>190</v>
      </c>
      <c r="F664" s="44" t="s">
        <v>91</v>
      </c>
      <c r="G664" s="41" t="s">
        <v>179</v>
      </c>
    </row>
    <row r="665">
      <c r="A665" s="45">
        <v>5.51230862E8</v>
      </c>
      <c r="B665" s="46">
        <v>0.058</v>
      </c>
      <c r="C665" s="46">
        <v>44.0</v>
      </c>
      <c r="D665" s="43"/>
      <c r="E665" s="42" t="s">
        <v>104</v>
      </c>
      <c r="F665" s="44" t="s">
        <v>70</v>
      </c>
      <c r="G665" s="41" t="s">
        <v>68</v>
      </c>
    </row>
    <row r="666">
      <c r="A666" s="45">
        <v>5.72417441E8</v>
      </c>
      <c r="B666" s="46">
        <v>0.054</v>
      </c>
      <c r="C666" s="46">
        <v>41.0</v>
      </c>
      <c r="D666" s="46">
        <v>0.115</v>
      </c>
      <c r="E666" s="42" t="s">
        <v>104</v>
      </c>
      <c r="F666" s="44" t="s">
        <v>71</v>
      </c>
      <c r="G666" s="41" t="s">
        <v>68</v>
      </c>
    </row>
    <row r="667">
      <c r="A667" s="45">
        <v>5.9112204E8</v>
      </c>
      <c r="B667" s="46">
        <v>0.054</v>
      </c>
      <c r="C667" s="46">
        <v>42.0</v>
      </c>
      <c r="D667" s="46">
        <v>0.113</v>
      </c>
      <c r="E667" s="42" t="s">
        <v>104</v>
      </c>
      <c r="F667" s="44" t="s">
        <v>72</v>
      </c>
      <c r="G667" s="41" t="s">
        <v>68</v>
      </c>
    </row>
    <row r="668">
      <c r="A668" s="45">
        <v>6.22044666E8</v>
      </c>
      <c r="B668" s="46">
        <v>0.062</v>
      </c>
      <c r="C668" s="46">
        <v>50.0</v>
      </c>
      <c r="D668" s="46">
        <v>0.113</v>
      </c>
      <c r="E668" s="42" t="s">
        <v>104</v>
      </c>
      <c r="F668" s="44" t="s">
        <v>74</v>
      </c>
      <c r="G668" s="41" t="s">
        <v>68</v>
      </c>
    </row>
    <row r="669">
      <c r="A669" s="45">
        <v>6.66072102E8</v>
      </c>
      <c r="B669" s="46">
        <v>0.068</v>
      </c>
      <c r="C669" s="46">
        <v>57.0</v>
      </c>
      <c r="D669" s="46">
        <v>0.112</v>
      </c>
      <c r="E669" s="42" t="s">
        <v>104</v>
      </c>
      <c r="F669" s="44" t="s">
        <v>83</v>
      </c>
      <c r="G669" s="41" t="s">
        <v>68</v>
      </c>
    </row>
    <row r="670">
      <c r="A670" s="45">
        <v>7.08633195E8</v>
      </c>
      <c r="B670" s="46">
        <v>0.072</v>
      </c>
      <c r="C670" s="46">
        <v>63.0</v>
      </c>
      <c r="D670" s="46">
        <v>0.112</v>
      </c>
      <c r="E670" s="42" t="s">
        <v>104</v>
      </c>
      <c r="F670" s="44" t="s">
        <v>84</v>
      </c>
      <c r="G670" s="41" t="s">
        <v>68</v>
      </c>
    </row>
    <row r="671">
      <c r="A671" s="45">
        <v>7.68873684E8</v>
      </c>
      <c r="B671" s="46">
        <v>0.071</v>
      </c>
      <c r="C671" s="46">
        <v>66.0</v>
      </c>
      <c r="D671" s="43"/>
      <c r="E671" s="42" t="s">
        <v>104</v>
      </c>
      <c r="F671" s="44" t="s">
        <v>85</v>
      </c>
      <c r="G671" s="41" t="s">
        <v>68</v>
      </c>
    </row>
    <row r="672">
      <c r="A672" s="45">
        <v>8.47918929E8</v>
      </c>
      <c r="B672" s="46">
        <v>0.077</v>
      </c>
      <c r="C672" s="46">
        <v>78.0</v>
      </c>
      <c r="D672" s="46">
        <v>0.112</v>
      </c>
      <c r="E672" s="42" t="s">
        <v>104</v>
      </c>
      <c r="F672" s="44" t="s">
        <v>86</v>
      </c>
      <c r="G672" s="41" t="s">
        <v>68</v>
      </c>
    </row>
    <row r="673">
      <c r="A673" s="45">
        <v>9.99105339E8</v>
      </c>
      <c r="B673" s="46">
        <v>0.08</v>
      </c>
      <c r="C673" s="46">
        <v>92.0</v>
      </c>
      <c r="D673" s="46">
        <v>0.116</v>
      </c>
      <c r="E673" s="42" t="s">
        <v>104</v>
      </c>
      <c r="F673" s="44" t="s">
        <v>87</v>
      </c>
      <c r="G673" s="41" t="s">
        <v>68</v>
      </c>
    </row>
    <row r="674">
      <c r="A674" s="45">
        <v>1.198997305E9</v>
      </c>
      <c r="B674" s="46">
        <v>0.083</v>
      </c>
      <c r="C674" s="46">
        <v>100.0</v>
      </c>
      <c r="D674" s="46">
        <v>0.111</v>
      </c>
      <c r="E674" s="42" t="s">
        <v>104</v>
      </c>
      <c r="F674" s="44" t="s">
        <v>88</v>
      </c>
      <c r="G674" s="41" t="s">
        <v>68</v>
      </c>
    </row>
    <row r="675">
      <c r="A675" s="45">
        <v>1.1286117E9</v>
      </c>
      <c r="B675" s="46">
        <v>0.088</v>
      </c>
      <c r="C675" s="46">
        <v>111.0</v>
      </c>
      <c r="D675" s="46">
        <v>0.103</v>
      </c>
      <c r="E675" s="42" t="s">
        <v>104</v>
      </c>
      <c r="F675" s="44" t="s">
        <v>89</v>
      </c>
      <c r="G675" s="41" t="s">
        <v>68</v>
      </c>
    </row>
    <row r="676">
      <c r="A676" s="45">
        <v>1.239144502E9</v>
      </c>
      <c r="B676" s="46">
        <v>0.087</v>
      </c>
      <c r="C676" s="46">
        <v>119.0</v>
      </c>
      <c r="D676" s="46">
        <v>0.106</v>
      </c>
      <c r="E676" s="42" t="s">
        <v>104</v>
      </c>
      <c r="F676" s="44" t="s">
        <v>90</v>
      </c>
      <c r="G676" s="41" t="s">
        <v>68</v>
      </c>
    </row>
    <row r="677">
      <c r="A677" s="45">
        <v>1.353632942E9</v>
      </c>
      <c r="B677" s="46">
        <v>0.088</v>
      </c>
      <c r="C677" s="46">
        <v>129.0</v>
      </c>
      <c r="D677" s="43"/>
      <c r="E677" s="42" t="s">
        <v>104</v>
      </c>
      <c r="F677" s="44" t="s">
        <v>91</v>
      </c>
      <c r="G677" s="41" t="s">
        <v>68</v>
      </c>
    </row>
    <row r="678">
      <c r="A678" s="45">
        <v>3.24463833E8</v>
      </c>
      <c r="B678" s="46">
        <v>0.05</v>
      </c>
      <c r="C678" s="46">
        <v>231.0</v>
      </c>
      <c r="D678" s="46">
        <v>0.117</v>
      </c>
      <c r="E678" s="42" t="s">
        <v>275</v>
      </c>
      <c r="F678" s="44" t="s">
        <v>70</v>
      </c>
      <c r="G678" s="41" t="s">
        <v>258</v>
      </c>
    </row>
    <row r="679">
      <c r="A679" s="45">
        <v>3.3094985E8</v>
      </c>
      <c r="B679" s="46">
        <v>0.05</v>
      </c>
      <c r="C679" s="46">
        <v>236.0</v>
      </c>
      <c r="D679" s="46">
        <v>0.111</v>
      </c>
      <c r="E679" s="42" t="s">
        <v>275</v>
      </c>
      <c r="F679" s="44" t="s">
        <v>71</v>
      </c>
      <c r="G679" s="41" t="s">
        <v>258</v>
      </c>
    </row>
    <row r="680">
      <c r="A680" s="45">
        <v>3.26998081E8</v>
      </c>
      <c r="B680" s="46">
        <v>0.051</v>
      </c>
      <c r="C680" s="46">
        <v>237.0</v>
      </c>
      <c r="D680" s="46">
        <v>0.11</v>
      </c>
      <c r="E680" s="42" t="s">
        <v>275</v>
      </c>
      <c r="F680" s="44" t="s">
        <v>72</v>
      </c>
      <c r="G680" s="41" t="s">
        <v>258</v>
      </c>
    </row>
    <row r="681">
      <c r="A681" s="45">
        <v>3.40803913E8</v>
      </c>
      <c r="B681" s="46">
        <v>0.049</v>
      </c>
      <c r="C681" s="46">
        <v>240.0</v>
      </c>
      <c r="D681" s="46">
        <v>0.115</v>
      </c>
      <c r="E681" s="42" t="s">
        <v>275</v>
      </c>
      <c r="F681" s="44" t="s">
        <v>74</v>
      </c>
      <c r="G681" s="41" t="s">
        <v>258</v>
      </c>
    </row>
    <row r="682">
      <c r="A682" s="45">
        <v>3.66976849E8</v>
      </c>
      <c r="B682" s="46">
        <v>0.047</v>
      </c>
      <c r="C682" s="46">
        <v>243.0</v>
      </c>
      <c r="D682" s="46">
        <v>0.089</v>
      </c>
      <c r="E682" s="42" t="s">
        <v>275</v>
      </c>
      <c r="F682" s="44" t="s">
        <v>83</v>
      </c>
      <c r="G682" s="41" t="s">
        <v>258</v>
      </c>
    </row>
    <row r="683">
      <c r="A683" s="45">
        <v>3.61615918E8</v>
      </c>
      <c r="B683" s="46">
        <v>0.05</v>
      </c>
      <c r="C683" s="46">
        <v>255.0</v>
      </c>
      <c r="D683" s="46">
        <v>0.099</v>
      </c>
      <c r="E683" s="42" t="s">
        <v>275</v>
      </c>
      <c r="F683" s="44" t="s">
        <v>84</v>
      </c>
      <c r="G683" s="41" t="s">
        <v>258</v>
      </c>
    </row>
    <row r="684">
      <c r="A684" s="45">
        <v>3.8229914E8</v>
      </c>
      <c r="B684" s="46">
        <v>0.05</v>
      </c>
      <c r="C684" s="46">
        <v>271.0</v>
      </c>
      <c r="D684" s="46">
        <v>0.095</v>
      </c>
      <c r="E684" s="42" t="s">
        <v>275</v>
      </c>
      <c r="F684" s="44" t="s">
        <v>85</v>
      </c>
      <c r="G684" s="41" t="s">
        <v>258</v>
      </c>
    </row>
    <row r="685">
      <c r="A685" s="45">
        <v>4.12592593E8</v>
      </c>
      <c r="B685" s="46">
        <v>0.051</v>
      </c>
      <c r="C685" s="46">
        <v>298.0</v>
      </c>
      <c r="D685" s="46">
        <v>0.092</v>
      </c>
      <c r="E685" s="42" t="s">
        <v>275</v>
      </c>
      <c r="F685" s="44" t="s">
        <v>86</v>
      </c>
      <c r="G685" s="41" t="s">
        <v>258</v>
      </c>
    </row>
    <row r="686">
      <c r="A686" s="45">
        <v>4.52222222E8</v>
      </c>
      <c r="B686" s="46">
        <v>0.049</v>
      </c>
      <c r="C686" s="46">
        <v>316.0</v>
      </c>
      <c r="D686" s="46">
        <v>0.091</v>
      </c>
      <c r="E686" s="42" t="s">
        <v>275</v>
      </c>
      <c r="F686" s="44" t="s">
        <v>87</v>
      </c>
      <c r="G686" s="41" t="s">
        <v>258</v>
      </c>
    </row>
    <row r="687">
      <c r="A687" s="45">
        <v>4.82592593E8</v>
      </c>
      <c r="B687" s="46">
        <v>0.05</v>
      </c>
      <c r="C687" s="46">
        <v>342.0</v>
      </c>
      <c r="D687" s="46">
        <v>0.1</v>
      </c>
      <c r="E687" s="42" t="s">
        <v>275</v>
      </c>
      <c r="F687" s="44" t="s">
        <v>88</v>
      </c>
      <c r="G687" s="41" t="s">
        <v>258</v>
      </c>
    </row>
    <row r="688">
      <c r="A688" s="45">
        <v>4.75185185E8</v>
      </c>
      <c r="B688" s="46">
        <v>0.06</v>
      </c>
      <c r="C688" s="46">
        <v>400.0</v>
      </c>
      <c r="D688" s="46">
        <v>0.095</v>
      </c>
      <c r="E688" s="42" t="s">
        <v>275</v>
      </c>
      <c r="F688" s="44" t="s">
        <v>89</v>
      </c>
      <c r="G688" s="41" t="s">
        <v>258</v>
      </c>
    </row>
    <row r="689">
      <c r="A689" s="45">
        <v>4.91481481E8</v>
      </c>
      <c r="B689" s="46">
        <v>0.06</v>
      </c>
      <c r="C689" s="46">
        <v>402.0</v>
      </c>
      <c r="D689" s="46">
        <v>0.088</v>
      </c>
      <c r="E689" s="42" t="s">
        <v>275</v>
      </c>
      <c r="F689" s="44" t="s">
        <v>90</v>
      </c>
      <c r="G689" s="41" t="s">
        <v>258</v>
      </c>
    </row>
    <row r="690">
      <c r="A690" s="45">
        <v>4.95555556E8</v>
      </c>
      <c r="B690" s="46">
        <v>0.059</v>
      </c>
      <c r="C690" s="46">
        <v>392.0</v>
      </c>
      <c r="D690" s="46">
        <v>0.09</v>
      </c>
      <c r="E690" s="42" t="s">
        <v>275</v>
      </c>
      <c r="F690" s="44" t="s">
        <v>91</v>
      </c>
      <c r="G690" s="41" t="s">
        <v>258</v>
      </c>
    </row>
    <row r="691">
      <c r="A691" s="45">
        <v>2.3996656676E10</v>
      </c>
      <c r="B691" s="46">
        <v>0.063</v>
      </c>
      <c r="C691" s="46">
        <v>173.0</v>
      </c>
      <c r="D691" s="46">
        <v>0.268</v>
      </c>
      <c r="E691" s="42" t="s">
        <v>276</v>
      </c>
      <c r="F691" s="44" t="s">
        <v>70</v>
      </c>
      <c r="G691" s="41" t="s">
        <v>258</v>
      </c>
    </row>
    <row r="692">
      <c r="A692" s="45">
        <v>2.4894907435E10</v>
      </c>
      <c r="B692" s="46">
        <v>0.062</v>
      </c>
      <c r="C692" s="46">
        <v>173.0</v>
      </c>
      <c r="D692" s="46">
        <v>0.243</v>
      </c>
      <c r="E692" s="42" t="s">
        <v>276</v>
      </c>
      <c r="F692" s="44" t="s">
        <v>71</v>
      </c>
      <c r="G692" s="41" t="s">
        <v>258</v>
      </c>
    </row>
    <row r="693">
      <c r="A693" s="45">
        <v>2.6570402719E10</v>
      </c>
      <c r="B693" s="46">
        <v>0.063</v>
      </c>
      <c r="C693" s="46">
        <v>176.0</v>
      </c>
      <c r="D693" s="46">
        <v>0.261</v>
      </c>
      <c r="E693" s="42" t="s">
        <v>276</v>
      </c>
      <c r="F693" s="44" t="s">
        <v>72</v>
      </c>
      <c r="G693" s="41" t="s">
        <v>258</v>
      </c>
    </row>
    <row r="694">
      <c r="A694" s="45">
        <v>2.1268012747E10</v>
      </c>
      <c r="B694" s="46">
        <v>0.065</v>
      </c>
      <c r="C694" s="46">
        <v>143.0</v>
      </c>
      <c r="D694" s="46">
        <v>0.314</v>
      </c>
      <c r="E694" s="42" t="s">
        <v>276</v>
      </c>
      <c r="F694" s="44" t="s">
        <v>74</v>
      </c>
      <c r="G694" s="41" t="s">
        <v>258</v>
      </c>
    </row>
    <row r="695">
      <c r="A695" s="45">
        <v>2.2163928097E10</v>
      </c>
      <c r="B695" s="46">
        <v>0.051</v>
      </c>
      <c r="C695" s="46">
        <v>120.0</v>
      </c>
      <c r="D695" s="46">
        <v>0.326</v>
      </c>
      <c r="E695" s="42" t="s">
        <v>276</v>
      </c>
      <c r="F695" s="44" t="s">
        <v>83</v>
      </c>
      <c r="G695" s="41" t="s">
        <v>258</v>
      </c>
    </row>
    <row r="696">
      <c r="A696" s="45">
        <v>3.3969724872E10</v>
      </c>
      <c r="B696" s="46">
        <v>0.053</v>
      </c>
      <c r="C696" s="46">
        <v>188.0</v>
      </c>
      <c r="D696" s="46">
        <v>0.241</v>
      </c>
      <c r="E696" s="42" t="s">
        <v>276</v>
      </c>
      <c r="F696" s="44" t="s">
        <v>84</v>
      </c>
      <c r="G696" s="41" t="s">
        <v>258</v>
      </c>
    </row>
    <row r="697">
      <c r="A697" s="45">
        <v>3.5965041793E10</v>
      </c>
      <c r="B697" s="46">
        <v>0.052</v>
      </c>
      <c r="C697" s="46">
        <v>197.0</v>
      </c>
      <c r="D697" s="46">
        <v>0.195</v>
      </c>
      <c r="E697" s="42" t="s">
        <v>276</v>
      </c>
      <c r="F697" s="44" t="s">
        <v>85</v>
      </c>
      <c r="G697" s="41" t="s">
        <v>258</v>
      </c>
    </row>
    <row r="698">
      <c r="A698" s="45">
        <v>4.1320673508E10</v>
      </c>
      <c r="B698" s="46">
        <v>0.05</v>
      </c>
      <c r="C698" s="46">
        <v>212.0</v>
      </c>
      <c r="D698" s="46">
        <v>0.158</v>
      </c>
      <c r="E698" s="42" t="s">
        <v>276</v>
      </c>
      <c r="F698" s="44" t="s">
        <v>86</v>
      </c>
      <c r="G698" s="41" t="s">
        <v>258</v>
      </c>
    </row>
    <row r="699">
      <c r="A699" s="45">
        <v>4.5796187338E10</v>
      </c>
      <c r="B699" s="46">
        <v>0.053</v>
      </c>
      <c r="C699" s="46">
        <v>244.0</v>
      </c>
      <c r="D699" s="46">
        <v>0.199</v>
      </c>
      <c r="E699" s="42" t="s">
        <v>276</v>
      </c>
      <c r="F699" s="44" t="s">
        <v>87</v>
      </c>
      <c r="G699" s="41" t="s">
        <v>258</v>
      </c>
    </row>
    <row r="700">
      <c r="A700" s="45">
        <v>4.6484962937E10</v>
      </c>
      <c r="B700" s="46">
        <v>0.054</v>
      </c>
      <c r="C700" s="46">
        <v>256.0</v>
      </c>
      <c r="D700" s="46">
        <v>0.181</v>
      </c>
      <c r="E700" s="42" t="s">
        <v>276</v>
      </c>
      <c r="F700" s="44" t="s">
        <v>88</v>
      </c>
      <c r="G700" s="41" t="s">
        <v>258</v>
      </c>
    </row>
    <row r="701">
      <c r="A701" s="45">
        <v>5.0980167048E10</v>
      </c>
      <c r="B701" s="46">
        <v>0.055</v>
      </c>
      <c r="C701" s="46">
        <v>278.0</v>
      </c>
      <c r="D701" s="46">
        <v>0.121</v>
      </c>
      <c r="E701" s="42" t="s">
        <v>276</v>
      </c>
      <c r="F701" s="44" t="s">
        <v>89</v>
      </c>
      <c r="G701" s="41" t="s">
        <v>258</v>
      </c>
    </row>
    <row r="702">
      <c r="A702" s="45">
        <v>5.5433248935E10</v>
      </c>
      <c r="B702" s="46">
        <v>0.054</v>
      </c>
      <c r="C702" s="46">
        <v>293.0</v>
      </c>
      <c r="D702" s="46">
        <v>0.156</v>
      </c>
      <c r="E702" s="42" t="s">
        <v>276</v>
      </c>
      <c r="F702" s="44" t="s">
        <v>90</v>
      </c>
      <c r="G702" s="41" t="s">
        <v>258</v>
      </c>
    </row>
    <row r="703">
      <c r="A703" s="45">
        <v>5.8920504571E10</v>
      </c>
      <c r="B703" s="46">
        <v>0.054</v>
      </c>
      <c r="C703" s="46">
        <v>310.0</v>
      </c>
      <c r="D703" s="46">
        <v>0.155</v>
      </c>
      <c r="E703" s="42" t="s">
        <v>276</v>
      </c>
      <c r="F703" s="44" t="s">
        <v>91</v>
      </c>
      <c r="G703" s="41" t="s">
        <v>258</v>
      </c>
    </row>
    <row r="704">
      <c r="A704" s="45">
        <v>1.8327386416E10</v>
      </c>
      <c r="B704" s="46">
        <v>0.036</v>
      </c>
      <c r="C704" s="46">
        <v>53.0</v>
      </c>
      <c r="D704" s="46">
        <v>0.171</v>
      </c>
      <c r="E704" s="42" t="s">
        <v>277</v>
      </c>
      <c r="F704" s="44" t="s">
        <v>70</v>
      </c>
      <c r="G704" s="41" t="s">
        <v>258</v>
      </c>
    </row>
    <row r="705">
      <c r="A705" s="45">
        <v>2.4468324E10</v>
      </c>
      <c r="B705" s="46">
        <v>0.04</v>
      </c>
      <c r="C705" s="46">
        <v>77.0</v>
      </c>
      <c r="D705" s="46">
        <v>0.162</v>
      </c>
      <c r="E705" s="42" t="s">
        <v>277</v>
      </c>
      <c r="F705" s="44" t="s">
        <v>71</v>
      </c>
      <c r="G705" s="41" t="s">
        <v>258</v>
      </c>
    </row>
    <row r="706">
      <c r="A706" s="45">
        <v>2.8548945E10</v>
      </c>
      <c r="B706" s="46">
        <v>0.048</v>
      </c>
      <c r="C706" s="46">
        <v>105.0</v>
      </c>
      <c r="D706" s="46">
        <v>0.158</v>
      </c>
      <c r="E706" s="42" t="s">
        <v>277</v>
      </c>
      <c r="F706" s="44" t="s">
        <v>72</v>
      </c>
      <c r="G706" s="41" t="s">
        <v>258</v>
      </c>
    </row>
    <row r="707">
      <c r="A707" s="45">
        <v>3.2432859E10</v>
      </c>
      <c r="B707" s="46">
        <v>0.067</v>
      </c>
      <c r="C707" s="46">
        <v>164.0</v>
      </c>
      <c r="D707" s="46">
        <v>0.136</v>
      </c>
      <c r="E707" s="42" t="s">
        <v>277</v>
      </c>
      <c r="F707" s="44" t="s">
        <v>74</v>
      </c>
      <c r="G707" s="41" t="s">
        <v>258</v>
      </c>
    </row>
    <row r="708">
      <c r="A708" s="45">
        <v>3.6591661E10</v>
      </c>
      <c r="B708" s="46">
        <v>0.066</v>
      </c>
      <c r="C708" s="46">
        <v>178.0</v>
      </c>
      <c r="D708" s="46">
        <v>0.1</v>
      </c>
      <c r="E708" s="42" t="s">
        <v>277</v>
      </c>
      <c r="F708" s="44" t="s">
        <v>83</v>
      </c>
      <c r="G708" s="41" t="s">
        <v>258</v>
      </c>
    </row>
    <row r="709">
      <c r="A709" s="45">
        <v>4.1507085E10</v>
      </c>
      <c r="B709" s="46">
        <v>0.063</v>
      </c>
      <c r="C709" s="46">
        <v>190.0</v>
      </c>
      <c r="D709" s="46">
        <v>0.096</v>
      </c>
      <c r="E709" s="42" t="s">
        <v>277</v>
      </c>
      <c r="F709" s="44" t="s">
        <v>84</v>
      </c>
      <c r="G709" s="41" t="s">
        <v>258</v>
      </c>
    </row>
    <row r="710">
      <c r="A710" s="45">
        <v>4.6802044E10</v>
      </c>
      <c r="B710" s="46">
        <v>0.065</v>
      </c>
      <c r="C710" s="46">
        <v>216.0</v>
      </c>
      <c r="D710" s="46">
        <v>0.098</v>
      </c>
      <c r="E710" s="42" t="s">
        <v>277</v>
      </c>
      <c r="F710" s="44" t="s">
        <v>85</v>
      </c>
      <c r="G710" s="41" t="s">
        <v>258</v>
      </c>
    </row>
    <row r="711">
      <c r="A711" s="45">
        <v>5.1007777E10</v>
      </c>
      <c r="B711" s="46">
        <v>0.067</v>
      </c>
      <c r="C711" s="46">
        <v>241.0</v>
      </c>
      <c r="D711" s="43"/>
      <c r="E711" s="42" t="s">
        <v>277</v>
      </c>
      <c r="F711" s="44" t="s">
        <v>86</v>
      </c>
      <c r="G711" s="41" t="s">
        <v>258</v>
      </c>
    </row>
    <row r="712">
      <c r="A712" s="45">
        <v>6.1762635E10</v>
      </c>
      <c r="B712" s="46">
        <v>0.063</v>
      </c>
      <c r="C712" s="46">
        <v>268.0</v>
      </c>
      <c r="D712" s="43"/>
      <c r="E712" s="42" t="s">
        <v>277</v>
      </c>
      <c r="F712" s="44" t="s">
        <v>87</v>
      </c>
      <c r="G712" s="41" t="s">
        <v>258</v>
      </c>
    </row>
    <row r="713">
      <c r="A713" s="45">
        <v>6.2519686E10</v>
      </c>
      <c r="B713" s="46">
        <v>0.071</v>
      </c>
      <c r="C713" s="46">
        <v>302.0</v>
      </c>
      <c r="D713" s="43"/>
      <c r="E713" s="42" t="s">
        <v>277</v>
      </c>
      <c r="F713" s="44" t="s">
        <v>88</v>
      </c>
      <c r="G713" s="41" t="s">
        <v>258</v>
      </c>
    </row>
    <row r="714">
      <c r="A714" s="45">
        <v>6.7513698E10</v>
      </c>
      <c r="B714" s="46">
        <v>0.072</v>
      </c>
      <c r="C714" s="46">
        <v>335.0</v>
      </c>
      <c r="D714" s="43"/>
      <c r="E714" s="42" t="s">
        <v>277</v>
      </c>
      <c r="F714" s="44" t="s">
        <v>89</v>
      </c>
      <c r="G714" s="41" t="s">
        <v>258</v>
      </c>
    </row>
    <row r="715">
      <c r="A715" s="45">
        <v>7.6769729E10</v>
      </c>
      <c r="B715" s="46">
        <v>0.069</v>
      </c>
      <c r="C715" s="46">
        <v>362.0</v>
      </c>
      <c r="D715" s="43"/>
      <c r="E715" s="42" t="s">
        <v>277</v>
      </c>
      <c r="F715" s="44" t="s">
        <v>90</v>
      </c>
      <c r="G715" s="41" t="s">
        <v>258</v>
      </c>
    </row>
    <row r="716">
      <c r="A716" s="45">
        <v>8.4039856E10</v>
      </c>
      <c r="B716" s="46">
        <v>0.064</v>
      </c>
      <c r="C716" s="46">
        <v>361.0</v>
      </c>
      <c r="D716" s="43"/>
      <c r="E716" s="42" t="s">
        <v>277</v>
      </c>
      <c r="F716" s="44" t="s">
        <v>91</v>
      </c>
      <c r="G716" s="41" t="s">
        <v>258</v>
      </c>
    </row>
    <row r="717">
      <c r="A717" s="45">
        <v>9.9838540997E10</v>
      </c>
      <c r="B717" s="46">
        <v>0.054</v>
      </c>
      <c r="C717" s="46">
        <v>79.0</v>
      </c>
      <c r="D717" s="46">
        <v>0.132</v>
      </c>
      <c r="E717" s="42" t="s">
        <v>105</v>
      </c>
      <c r="F717" s="44" t="s">
        <v>70</v>
      </c>
      <c r="G717" s="41" t="s">
        <v>68</v>
      </c>
    </row>
    <row r="718">
      <c r="A718" s="45">
        <v>9.7632008051E10</v>
      </c>
      <c r="B718" s="46">
        <v>0.058</v>
      </c>
      <c r="C718" s="46">
        <v>76.0</v>
      </c>
      <c r="D718" s="46">
        <v>0.133</v>
      </c>
      <c r="E718" s="42" t="s">
        <v>105</v>
      </c>
      <c r="F718" s="44" t="s">
        <v>71</v>
      </c>
      <c r="G718" s="41" t="s">
        <v>68</v>
      </c>
    </row>
    <row r="719">
      <c r="A719" s="45">
        <v>8.7850680573E10</v>
      </c>
      <c r="B719" s="46">
        <v>0.061</v>
      </c>
      <c r="C719" s="46">
        <v>74.0</v>
      </c>
      <c r="D719" s="46">
        <v>0.138</v>
      </c>
      <c r="E719" s="42" t="s">
        <v>105</v>
      </c>
      <c r="F719" s="44" t="s">
        <v>72</v>
      </c>
      <c r="G719" s="41" t="s">
        <v>68</v>
      </c>
    </row>
    <row r="720">
      <c r="A720" s="45">
        <v>8.2923680622E10</v>
      </c>
      <c r="B720" s="46">
        <v>0.056</v>
      </c>
      <c r="C720" s="46">
        <v>56.0</v>
      </c>
      <c r="D720" s="46">
        <v>0.135</v>
      </c>
      <c r="E720" s="42" t="s">
        <v>105</v>
      </c>
      <c r="F720" s="44" t="s">
        <v>74</v>
      </c>
      <c r="G720" s="41" t="s">
        <v>68</v>
      </c>
    </row>
    <row r="721">
      <c r="A721" s="45">
        <v>7.8845185709E10</v>
      </c>
      <c r="B721" s="46">
        <v>0.053</v>
      </c>
      <c r="C721" s="46">
        <v>57.0</v>
      </c>
      <c r="D721" s="46">
        <v>0.134</v>
      </c>
      <c r="E721" s="42" t="s">
        <v>105</v>
      </c>
      <c r="F721" s="44" t="s">
        <v>83</v>
      </c>
      <c r="G721" s="41" t="s">
        <v>68</v>
      </c>
    </row>
    <row r="722">
      <c r="A722" s="45">
        <v>8.9685724889E10</v>
      </c>
      <c r="B722" s="46">
        <v>0.051</v>
      </c>
      <c r="C722" s="46">
        <v>64.0</v>
      </c>
      <c r="D722" s="46">
        <v>0.131</v>
      </c>
      <c r="E722" s="42" t="s">
        <v>105</v>
      </c>
      <c r="F722" s="44" t="s">
        <v>84</v>
      </c>
      <c r="G722" s="41" t="s">
        <v>68</v>
      </c>
    </row>
    <row r="723">
      <c r="A723" s="45">
        <v>1.07E11</v>
      </c>
      <c r="B723" s="46">
        <v>0.052</v>
      </c>
      <c r="C723" s="46">
        <v>75.0</v>
      </c>
      <c r="D723" s="46">
        <v>0.126</v>
      </c>
      <c r="E723" s="42" t="s">
        <v>105</v>
      </c>
      <c r="F723" s="44" t="s">
        <v>85</v>
      </c>
      <c r="G723" s="41" t="s">
        <v>68</v>
      </c>
    </row>
    <row r="724">
      <c r="A724" s="45">
        <v>1.3E11</v>
      </c>
      <c r="B724" s="46">
        <v>0.049</v>
      </c>
      <c r="C724" s="46">
        <v>85.0</v>
      </c>
      <c r="D724" s="46">
        <v>0.125</v>
      </c>
      <c r="E724" s="42" t="s">
        <v>105</v>
      </c>
      <c r="F724" s="44" t="s">
        <v>86</v>
      </c>
      <c r="G724" s="41" t="s">
        <v>68</v>
      </c>
    </row>
    <row r="725">
      <c r="A725" s="45">
        <v>1.63E11</v>
      </c>
      <c r="B725" s="46">
        <v>0.048</v>
      </c>
      <c r="C725" s="46">
        <v>101.0</v>
      </c>
      <c r="D725" s="46">
        <v>0.123</v>
      </c>
      <c r="E725" s="42" t="s">
        <v>105</v>
      </c>
      <c r="F725" s="44" t="s">
        <v>87</v>
      </c>
      <c r="G725" s="41" t="s">
        <v>68</v>
      </c>
    </row>
    <row r="726">
      <c r="A726" s="45">
        <v>1.89E11</v>
      </c>
      <c r="B726" s="46">
        <v>0.05</v>
      </c>
      <c r="C726" s="46">
        <v>118.0</v>
      </c>
      <c r="D726" s="46">
        <v>0.12</v>
      </c>
      <c r="E726" s="42" t="s">
        <v>105</v>
      </c>
      <c r="F726" s="44" t="s">
        <v>88</v>
      </c>
      <c r="G726" s="41" t="s">
        <v>68</v>
      </c>
    </row>
    <row r="727">
      <c r="A727" s="45">
        <v>2.19E11</v>
      </c>
      <c r="B727" s="46">
        <v>0.048</v>
      </c>
      <c r="C727" s="46">
        <v>126.0</v>
      </c>
      <c r="D727" s="46">
        <v>0.11</v>
      </c>
      <c r="E727" s="42" t="s">
        <v>105</v>
      </c>
      <c r="F727" s="44" t="s">
        <v>89</v>
      </c>
      <c r="G727" s="41" t="s">
        <v>68</v>
      </c>
    </row>
    <row r="728">
      <c r="A728" s="45">
        <v>2.36E11</v>
      </c>
      <c r="B728" s="46">
        <v>0.049</v>
      </c>
      <c r="C728" s="46">
        <v>137.0</v>
      </c>
      <c r="D728" s="46">
        <v>0.11</v>
      </c>
      <c r="E728" s="42" t="s">
        <v>105</v>
      </c>
      <c r="F728" s="44" t="s">
        <v>90</v>
      </c>
      <c r="G728" s="41" t="s">
        <v>68</v>
      </c>
    </row>
    <row r="729">
      <c r="A729" s="45">
        <v>2.63E11</v>
      </c>
      <c r="B729" s="46">
        <v>0.05</v>
      </c>
      <c r="C729" s="46">
        <v>152.0</v>
      </c>
      <c r="D729" s="46">
        <v>0.12</v>
      </c>
      <c r="E729" s="42" t="s">
        <v>105</v>
      </c>
      <c r="F729" s="44" t="s">
        <v>91</v>
      </c>
      <c r="G729" s="41" t="s">
        <v>68</v>
      </c>
    </row>
    <row r="730">
      <c r="A730" s="45">
        <v>1.31341E10</v>
      </c>
      <c r="B730" s="46">
        <v>0.081</v>
      </c>
      <c r="C730" s="46">
        <v>179.0</v>
      </c>
      <c r="D730" s="46">
        <v>0.14</v>
      </c>
      <c r="E730" s="42" t="s">
        <v>278</v>
      </c>
      <c r="F730" s="44" t="s">
        <v>70</v>
      </c>
      <c r="G730" s="41" t="s">
        <v>258</v>
      </c>
    </row>
    <row r="731">
      <c r="A731" s="45">
        <v>1.38127E10</v>
      </c>
      <c r="B731" s="46">
        <v>0.08</v>
      </c>
      <c r="C731" s="46">
        <v>184.0</v>
      </c>
      <c r="D731" s="43"/>
      <c r="E731" s="42" t="s">
        <v>278</v>
      </c>
      <c r="F731" s="44" t="s">
        <v>71</v>
      </c>
      <c r="G731" s="41" t="s">
        <v>258</v>
      </c>
    </row>
    <row r="732">
      <c r="A732" s="45">
        <v>1.43067E10</v>
      </c>
      <c r="B732" s="46">
        <v>0.077</v>
      </c>
      <c r="C732" s="46">
        <v>184.0</v>
      </c>
      <c r="D732" s="43"/>
      <c r="E732" s="42" t="s">
        <v>278</v>
      </c>
      <c r="F732" s="44" t="s">
        <v>72</v>
      </c>
      <c r="G732" s="41" t="s">
        <v>258</v>
      </c>
    </row>
    <row r="733">
      <c r="A733" s="45">
        <v>1.50467E10</v>
      </c>
      <c r="B733" s="46">
        <v>0.073</v>
      </c>
      <c r="C733" s="46">
        <v>182.0</v>
      </c>
      <c r="D733" s="43"/>
      <c r="E733" s="42" t="s">
        <v>278</v>
      </c>
      <c r="F733" s="44" t="s">
        <v>74</v>
      </c>
      <c r="G733" s="41" t="s">
        <v>258</v>
      </c>
    </row>
    <row r="734">
      <c r="A734" s="45">
        <v>1.57983E10</v>
      </c>
      <c r="B734" s="46">
        <v>0.073</v>
      </c>
      <c r="C734" s="46">
        <v>191.0</v>
      </c>
      <c r="D734" s="43"/>
      <c r="E734" s="42" t="s">
        <v>278</v>
      </c>
      <c r="F734" s="44" t="s">
        <v>83</v>
      </c>
      <c r="G734" s="41" t="s">
        <v>258</v>
      </c>
    </row>
    <row r="735">
      <c r="A735" s="45">
        <v>1.70938E10</v>
      </c>
      <c r="B735" s="46">
        <v>0.072</v>
      </c>
      <c r="C735" s="46">
        <v>202.0</v>
      </c>
      <c r="D735" s="43"/>
      <c r="E735" s="42" t="s">
        <v>278</v>
      </c>
      <c r="F735" s="44" t="s">
        <v>84</v>
      </c>
      <c r="G735" s="41" t="s">
        <v>258</v>
      </c>
    </row>
    <row r="736">
      <c r="A736" s="45">
        <v>1.85507E10</v>
      </c>
      <c r="B736" s="46">
        <v>0.067</v>
      </c>
      <c r="C736" s="46">
        <v>203.0</v>
      </c>
      <c r="D736" s="43"/>
      <c r="E736" s="42" t="s">
        <v>278</v>
      </c>
      <c r="F736" s="44" t="s">
        <v>85</v>
      </c>
      <c r="G736" s="41" t="s">
        <v>258</v>
      </c>
    </row>
    <row r="737">
      <c r="A737" s="45">
        <v>2.01049E10</v>
      </c>
      <c r="B737" s="46">
        <v>0.063</v>
      </c>
      <c r="C737" s="46">
        <v>207.0</v>
      </c>
      <c r="D737" s="43"/>
      <c r="E737" s="42" t="s">
        <v>278</v>
      </c>
      <c r="F737" s="44" t="s">
        <v>86</v>
      </c>
      <c r="G737" s="41" t="s">
        <v>258</v>
      </c>
    </row>
    <row r="738">
      <c r="A738" s="45">
        <v>2.1431E10</v>
      </c>
      <c r="B738" s="46">
        <v>0.062</v>
      </c>
      <c r="C738" s="46">
        <v>216.0</v>
      </c>
      <c r="D738" s="43"/>
      <c r="E738" s="42" t="s">
        <v>278</v>
      </c>
      <c r="F738" s="44" t="s">
        <v>87</v>
      </c>
      <c r="G738" s="41" t="s">
        <v>258</v>
      </c>
    </row>
    <row r="739">
      <c r="A739" s="45">
        <v>2.0661E10</v>
      </c>
      <c r="B739" s="46">
        <v>0.068</v>
      </c>
      <c r="C739" s="46">
        <v>228.0</v>
      </c>
      <c r="D739" s="43"/>
      <c r="E739" s="42" t="s">
        <v>278</v>
      </c>
      <c r="F739" s="44" t="s">
        <v>88</v>
      </c>
      <c r="G739" s="41" t="s">
        <v>258</v>
      </c>
    </row>
    <row r="740">
      <c r="A740" s="45">
        <v>2.14183E10</v>
      </c>
      <c r="B740" s="46">
        <v>0.069</v>
      </c>
      <c r="C740" s="46">
        <v>238.0</v>
      </c>
      <c r="D740" s="43"/>
      <c r="E740" s="42" t="s">
        <v>278</v>
      </c>
      <c r="F740" s="44" t="s">
        <v>89</v>
      </c>
      <c r="G740" s="41" t="s">
        <v>258</v>
      </c>
    </row>
    <row r="741">
      <c r="A741" s="45">
        <v>2.3139E10</v>
      </c>
      <c r="B741" s="46">
        <v>0.068</v>
      </c>
      <c r="C741" s="46">
        <v>252.0</v>
      </c>
      <c r="D741" s="43"/>
      <c r="E741" s="42" t="s">
        <v>278</v>
      </c>
      <c r="F741" s="44" t="s">
        <v>90</v>
      </c>
      <c r="G741" s="41" t="s">
        <v>258</v>
      </c>
    </row>
    <row r="742">
      <c r="A742" s="45">
        <v>2.38136E10</v>
      </c>
      <c r="B742" s="46">
        <v>0.067</v>
      </c>
      <c r="C742" s="46">
        <v>254.0</v>
      </c>
      <c r="D742" s="43"/>
      <c r="E742" s="42" t="s">
        <v>278</v>
      </c>
      <c r="F742" s="44" t="s">
        <v>91</v>
      </c>
      <c r="G742" s="41" t="s">
        <v>258</v>
      </c>
    </row>
    <row r="743">
      <c r="A743" s="45">
        <v>1.045998534E9</v>
      </c>
      <c r="B743" s="46">
        <v>0.024</v>
      </c>
      <c r="C743" s="46">
        <v>57.0</v>
      </c>
      <c r="D743" s="46">
        <v>0.22</v>
      </c>
      <c r="E743" s="42" t="s">
        <v>106</v>
      </c>
      <c r="F743" s="44" t="s">
        <v>70</v>
      </c>
      <c r="G743" s="41" t="s">
        <v>68</v>
      </c>
    </row>
    <row r="744">
      <c r="A744" s="45">
        <v>1.461139008E9</v>
      </c>
      <c r="B744" s="46">
        <v>0.015</v>
      </c>
      <c r="C744" s="46">
        <v>50.0</v>
      </c>
      <c r="D744" s="46">
        <v>0.207</v>
      </c>
      <c r="E744" s="42" t="s">
        <v>106</v>
      </c>
      <c r="F744" s="44" t="s">
        <v>71</v>
      </c>
      <c r="G744" s="41" t="s">
        <v>68</v>
      </c>
    </row>
    <row r="745">
      <c r="A745" s="45">
        <v>1.806742733E9</v>
      </c>
      <c r="B745" s="46">
        <v>0.018</v>
      </c>
      <c r="C745" s="46">
        <v>71.0</v>
      </c>
      <c r="D745" s="46">
        <v>0.18</v>
      </c>
      <c r="E745" s="42" t="s">
        <v>106</v>
      </c>
      <c r="F745" s="44" t="s">
        <v>72</v>
      </c>
      <c r="G745" s="41" t="s">
        <v>68</v>
      </c>
    </row>
    <row r="746">
      <c r="A746" s="45">
        <v>2.484745876E9</v>
      </c>
      <c r="B746" s="46">
        <v>0.02</v>
      </c>
      <c r="C746" s="46">
        <v>101.0</v>
      </c>
      <c r="D746" s="46">
        <v>0.18</v>
      </c>
      <c r="E746" s="42" t="s">
        <v>106</v>
      </c>
      <c r="F746" s="44" t="s">
        <v>74</v>
      </c>
      <c r="G746" s="41" t="s">
        <v>68</v>
      </c>
    </row>
    <row r="747">
      <c r="A747" s="45">
        <v>4.410764261E9</v>
      </c>
      <c r="B747" s="46">
        <v>0.021</v>
      </c>
      <c r="C747" s="46">
        <v>191.0</v>
      </c>
      <c r="D747" s="46">
        <v>0.18</v>
      </c>
      <c r="E747" s="42" t="s">
        <v>106</v>
      </c>
      <c r="F747" s="44" t="s">
        <v>83</v>
      </c>
      <c r="G747" s="41" t="s">
        <v>68</v>
      </c>
    </row>
    <row r="748">
      <c r="A748" s="45">
        <v>6.91584924E9</v>
      </c>
      <c r="B748" s="46">
        <v>0.016</v>
      </c>
      <c r="C748" s="46">
        <v>220.0</v>
      </c>
      <c r="D748" s="46">
        <v>0.177</v>
      </c>
      <c r="E748" s="42" t="s">
        <v>106</v>
      </c>
      <c r="F748" s="44" t="s">
        <v>84</v>
      </c>
      <c r="G748" s="41" t="s">
        <v>68</v>
      </c>
    </row>
    <row r="749">
      <c r="A749" s="45">
        <v>8.081982438E9</v>
      </c>
      <c r="B749" s="46">
        <v>0.023</v>
      </c>
      <c r="C749" s="46">
        <v>287.0</v>
      </c>
      <c r="D749" s="46">
        <v>0.153</v>
      </c>
      <c r="E749" s="42" t="s">
        <v>106</v>
      </c>
      <c r="F749" s="44" t="s">
        <v>85</v>
      </c>
      <c r="G749" s="41" t="s">
        <v>68</v>
      </c>
    </row>
    <row r="750">
      <c r="A750" s="45">
        <v>1.0197937673E10</v>
      </c>
      <c r="B750" s="46">
        <v>0.024</v>
      </c>
      <c r="C750" s="46">
        <v>380.0</v>
      </c>
      <c r="D750" s="46">
        <v>0.15</v>
      </c>
      <c r="E750" s="42" t="s">
        <v>106</v>
      </c>
      <c r="F750" s="44" t="s">
        <v>86</v>
      </c>
      <c r="G750" s="41" t="s">
        <v>68</v>
      </c>
    </row>
    <row r="751">
      <c r="A751" s="45">
        <v>1.5419096232E10</v>
      </c>
      <c r="B751" s="46">
        <v>0.034</v>
      </c>
      <c r="C751" s="46">
        <v>792.0</v>
      </c>
      <c r="D751" s="43"/>
      <c r="E751" s="42" t="s">
        <v>106</v>
      </c>
      <c r="F751" s="44" t="s">
        <v>87</v>
      </c>
      <c r="G751" s="41" t="s">
        <v>68</v>
      </c>
    </row>
    <row r="752">
      <c r="A752" s="45">
        <v>9.38041263E9</v>
      </c>
      <c r="B752" s="46">
        <v>0.056</v>
      </c>
      <c r="C752" s="46">
        <v>861.0</v>
      </c>
      <c r="D752" s="43"/>
      <c r="E752" s="42" t="s">
        <v>106</v>
      </c>
      <c r="F752" s="44" t="s">
        <v>88</v>
      </c>
      <c r="G752" s="41" t="s">
        <v>68</v>
      </c>
    </row>
    <row r="753">
      <c r="A753" s="45">
        <v>1.1586407487E10</v>
      </c>
      <c r="B753" s="46">
        <v>0.043</v>
      </c>
      <c r="C753" s="46">
        <v>757.0</v>
      </c>
      <c r="D753" s="43"/>
      <c r="E753" s="42" t="s">
        <v>106</v>
      </c>
      <c r="F753" s="44" t="s">
        <v>89</v>
      </c>
      <c r="G753" s="41" t="s">
        <v>68</v>
      </c>
    </row>
    <row r="754">
      <c r="A754" s="45">
        <v>1.5715842151E10</v>
      </c>
      <c r="B754" s="46">
        <v>0.045</v>
      </c>
      <c r="C754" s="46">
        <v>1051.0</v>
      </c>
      <c r="D754" s="43"/>
      <c r="E754" s="42" t="s">
        <v>106</v>
      </c>
      <c r="F754" s="44" t="s">
        <v>90</v>
      </c>
      <c r="G754" s="41" t="s">
        <v>68</v>
      </c>
    </row>
    <row r="755">
      <c r="A755" s="45">
        <v>1.6486743747E10</v>
      </c>
      <c r="B755" s="46">
        <v>0.047</v>
      </c>
      <c r="C755" s="46">
        <v>1138.0</v>
      </c>
      <c r="D755" s="43"/>
      <c r="E755" s="42" t="s">
        <v>106</v>
      </c>
      <c r="F755" s="44" t="s">
        <v>91</v>
      </c>
      <c r="G755" s="41" t="s">
        <v>68</v>
      </c>
    </row>
    <row r="756">
      <c r="A756" s="45">
        <v>7.06370812E8</v>
      </c>
      <c r="B756" s="46">
        <v>0.045</v>
      </c>
      <c r="C756" s="46">
        <v>7.0</v>
      </c>
      <c r="D756" s="43"/>
      <c r="E756" s="42" t="s">
        <v>107</v>
      </c>
      <c r="F756" s="44" t="s">
        <v>70</v>
      </c>
      <c r="G756" s="41" t="s">
        <v>68</v>
      </c>
    </row>
    <row r="757">
      <c r="A757" s="45">
        <v>7.52368494E8</v>
      </c>
      <c r="B757" s="46">
        <v>0.039</v>
      </c>
      <c r="C757" s="46">
        <v>7.0</v>
      </c>
      <c r="D757" s="43"/>
      <c r="E757" s="42" t="s">
        <v>107</v>
      </c>
      <c r="F757" s="44" t="s">
        <v>71</v>
      </c>
      <c r="G757" s="41" t="s">
        <v>68</v>
      </c>
    </row>
    <row r="758">
      <c r="A758" s="45">
        <v>7.29321364E8</v>
      </c>
      <c r="B758" s="46">
        <v>0.04</v>
      </c>
      <c r="C758" s="46">
        <v>6.0</v>
      </c>
      <c r="D758" s="43"/>
      <c r="E758" s="42" t="s">
        <v>107</v>
      </c>
      <c r="F758" s="44" t="s">
        <v>72</v>
      </c>
      <c r="G758" s="41" t="s">
        <v>68</v>
      </c>
    </row>
    <row r="759">
      <c r="A759" s="45">
        <v>8.70247702E8</v>
      </c>
      <c r="B759" s="46">
        <v>0.032</v>
      </c>
      <c r="C759" s="46">
        <v>6.0</v>
      </c>
      <c r="D759" s="43"/>
      <c r="E759" s="42" t="s">
        <v>107</v>
      </c>
      <c r="F759" s="44" t="s">
        <v>74</v>
      </c>
      <c r="G759" s="41" t="s">
        <v>68</v>
      </c>
    </row>
    <row r="760">
      <c r="A760" s="45">
        <v>1.109054002E9</v>
      </c>
      <c r="B760" s="46">
        <v>0.029</v>
      </c>
      <c r="C760" s="46">
        <v>7.0</v>
      </c>
      <c r="D760" s="43"/>
      <c r="E760" s="42" t="s">
        <v>107</v>
      </c>
      <c r="F760" s="44" t="s">
        <v>83</v>
      </c>
      <c r="G760" s="41" t="s">
        <v>68</v>
      </c>
    </row>
    <row r="761">
      <c r="A761" s="45">
        <v>1.0984259E9</v>
      </c>
      <c r="B761" s="46">
        <v>0.028</v>
      </c>
      <c r="C761" s="46">
        <v>6.0</v>
      </c>
      <c r="D761" s="43"/>
      <c r="E761" s="42" t="s">
        <v>107</v>
      </c>
      <c r="F761" s="44" t="s">
        <v>84</v>
      </c>
      <c r="G761" s="41" t="s">
        <v>68</v>
      </c>
    </row>
    <row r="762">
      <c r="A762" s="45">
        <v>1.21116188E9</v>
      </c>
      <c r="B762" s="46">
        <v>0.032</v>
      </c>
      <c r="C762" s="46">
        <v>8.0</v>
      </c>
      <c r="D762" s="43"/>
      <c r="E762" s="42" t="s">
        <v>107</v>
      </c>
      <c r="F762" s="44" t="s">
        <v>85</v>
      </c>
      <c r="G762" s="41" t="s">
        <v>68</v>
      </c>
    </row>
    <row r="763">
      <c r="A763" s="45">
        <v>1.317974493E9</v>
      </c>
      <c r="B763" s="46">
        <v>0.033</v>
      </c>
      <c r="C763" s="46">
        <v>8.0</v>
      </c>
      <c r="D763" s="43"/>
      <c r="E763" s="42" t="s">
        <v>107</v>
      </c>
      <c r="F763" s="44" t="s">
        <v>86</v>
      </c>
      <c r="G763" s="41" t="s">
        <v>68</v>
      </c>
    </row>
    <row r="764">
      <c r="A764" s="45">
        <v>1.3801888E9</v>
      </c>
      <c r="B764" s="46">
        <v>0.034</v>
      </c>
      <c r="C764" s="46">
        <v>9.0</v>
      </c>
      <c r="D764" s="43"/>
      <c r="E764" s="42" t="s">
        <v>107</v>
      </c>
      <c r="F764" s="44" t="s">
        <v>87</v>
      </c>
      <c r="G764" s="41" t="s">
        <v>68</v>
      </c>
    </row>
    <row r="765">
      <c r="A765" s="45">
        <v>1.85669555E9</v>
      </c>
      <c r="B765" s="46">
        <v>0.031</v>
      </c>
      <c r="C765" s="46">
        <v>10.0</v>
      </c>
      <c r="D765" s="43"/>
      <c r="E765" s="42" t="s">
        <v>107</v>
      </c>
      <c r="F765" s="44" t="s">
        <v>88</v>
      </c>
      <c r="G765" s="41" t="s">
        <v>68</v>
      </c>
    </row>
    <row r="766">
      <c r="A766" s="45">
        <v>2.117039511E9</v>
      </c>
      <c r="B766" s="46">
        <v>0.032</v>
      </c>
      <c r="C766" s="46">
        <v>12.0</v>
      </c>
      <c r="D766" s="43"/>
      <c r="E766" s="42" t="s">
        <v>107</v>
      </c>
      <c r="F766" s="44" t="s">
        <v>89</v>
      </c>
      <c r="G766" s="41" t="s">
        <v>68</v>
      </c>
    </row>
    <row r="767">
      <c r="A767" s="45">
        <v>2.607739837E9</v>
      </c>
      <c r="B767" s="46">
        <v>0.027</v>
      </c>
      <c r="C767" s="46">
        <v>12.0</v>
      </c>
      <c r="D767" s="43"/>
      <c r="E767" s="42" t="s">
        <v>107</v>
      </c>
      <c r="F767" s="44" t="s">
        <v>90</v>
      </c>
      <c r="G767" s="41" t="s">
        <v>68</v>
      </c>
    </row>
    <row r="768">
      <c r="A768" s="45">
        <v>3.09196748E9</v>
      </c>
      <c r="B768" s="46">
        <v>0.026</v>
      </c>
      <c r="C768" s="46">
        <v>15.0</v>
      </c>
      <c r="D768" s="43"/>
      <c r="E768" s="42" t="s">
        <v>107</v>
      </c>
      <c r="F768" s="44" t="s">
        <v>91</v>
      </c>
      <c r="G768" s="41" t="s">
        <v>68</v>
      </c>
    </row>
    <row r="769">
      <c r="A769" s="45">
        <v>5.675697575E9</v>
      </c>
      <c r="B769" s="46">
        <v>0.053</v>
      </c>
      <c r="C769" s="46">
        <v>213.0</v>
      </c>
      <c r="D769" s="46">
        <v>0.074</v>
      </c>
      <c r="E769" s="42" t="s">
        <v>191</v>
      </c>
      <c r="F769" s="44" t="s">
        <v>70</v>
      </c>
      <c r="G769" s="41" t="s">
        <v>179</v>
      </c>
    </row>
    <row r="770">
      <c r="A770" s="45">
        <v>6.24014781E9</v>
      </c>
      <c r="B770" s="46">
        <v>0.049</v>
      </c>
      <c r="C770" s="46">
        <v>218.0</v>
      </c>
      <c r="D770" s="46">
        <v>0.078</v>
      </c>
      <c r="E770" s="42" t="s">
        <v>191</v>
      </c>
      <c r="F770" s="44" t="s">
        <v>71</v>
      </c>
      <c r="G770" s="41" t="s">
        <v>179</v>
      </c>
    </row>
    <row r="771">
      <c r="A771" s="45">
        <v>7.324390332E9</v>
      </c>
      <c r="B771" s="46">
        <v>0.048</v>
      </c>
      <c r="C771" s="46">
        <v>256.0</v>
      </c>
      <c r="D771" s="46">
        <v>0.067</v>
      </c>
      <c r="E771" s="42" t="s">
        <v>191</v>
      </c>
      <c r="F771" s="44" t="s">
        <v>72</v>
      </c>
      <c r="G771" s="41" t="s">
        <v>179</v>
      </c>
    </row>
    <row r="772">
      <c r="A772" s="45">
        <v>9.845187817E9</v>
      </c>
      <c r="B772" s="46">
        <v>0.049</v>
      </c>
      <c r="C772" s="46">
        <v>352.0</v>
      </c>
      <c r="D772" s="46">
        <v>0.055</v>
      </c>
      <c r="E772" s="42" t="s">
        <v>191</v>
      </c>
      <c r="F772" s="44" t="s">
        <v>74</v>
      </c>
      <c r="G772" s="41" t="s">
        <v>179</v>
      </c>
    </row>
    <row r="773">
      <c r="A773" s="45">
        <v>1.2031396467E10</v>
      </c>
      <c r="B773" s="46">
        <v>0.051</v>
      </c>
      <c r="C773" s="46">
        <v>450.0</v>
      </c>
      <c r="D773" s="46">
        <v>0.057</v>
      </c>
      <c r="E773" s="42" t="s">
        <v>191</v>
      </c>
      <c r="F773" s="44" t="s">
        <v>83</v>
      </c>
      <c r="G773" s="41" t="s">
        <v>179</v>
      </c>
    </row>
    <row r="774">
      <c r="A774" s="45">
        <v>1.390556115E10</v>
      </c>
      <c r="B774" s="46">
        <v>0.05</v>
      </c>
      <c r="C774" s="46">
        <v>513.0</v>
      </c>
      <c r="D774" s="46">
        <v>0.049</v>
      </c>
      <c r="E774" s="42" t="s">
        <v>191</v>
      </c>
      <c r="F774" s="44" t="s">
        <v>84</v>
      </c>
      <c r="G774" s="41" t="s">
        <v>179</v>
      </c>
    </row>
    <row r="775">
      <c r="A775" s="45">
        <v>1.679849886E10</v>
      </c>
      <c r="B775" s="46">
        <v>0.05</v>
      </c>
      <c r="C775" s="46">
        <v>620.0</v>
      </c>
      <c r="D775" s="46">
        <v>0.05</v>
      </c>
      <c r="E775" s="42" t="s">
        <v>191</v>
      </c>
      <c r="F775" s="44" t="s">
        <v>85</v>
      </c>
      <c r="G775" s="41" t="s">
        <v>179</v>
      </c>
    </row>
    <row r="776">
      <c r="A776" s="45">
        <v>2.1993674015E10</v>
      </c>
      <c r="B776" s="46">
        <v>0.051</v>
      </c>
      <c r="C776" s="46">
        <v>835.0</v>
      </c>
      <c r="D776" s="46">
        <v>0.065</v>
      </c>
      <c r="E776" s="42" t="s">
        <v>191</v>
      </c>
      <c r="F776" s="44" t="s">
        <v>86</v>
      </c>
      <c r="G776" s="41" t="s">
        <v>179</v>
      </c>
    </row>
    <row r="777">
      <c r="A777" s="45">
        <v>2.3781549758E10</v>
      </c>
      <c r="B777" s="46">
        <v>0.06</v>
      </c>
      <c r="C777" s="46">
        <v>1060.0</v>
      </c>
      <c r="D777" s="46">
        <v>0.085</v>
      </c>
      <c r="E777" s="42" t="s">
        <v>191</v>
      </c>
      <c r="F777" s="44" t="s">
        <v>87</v>
      </c>
      <c r="G777" s="41" t="s">
        <v>179</v>
      </c>
    </row>
    <row r="778">
      <c r="A778" s="45">
        <v>1.9406617022E10</v>
      </c>
      <c r="B778" s="46">
        <v>0.068</v>
      </c>
      <c r="C778" s="46">
        <v>968.0</v>
      </c>
      <c r="D778" s="46">
        <v>0.094</v>
      </c>
      <c r="E778" s="42" t="s">
        <v>191</v>
      </c>
      <c r="F778" s="44" t="s">
        <v>88</v>
      </c>
      <c r="G778" s="41" t="s">
        <v>179</v>
      </c>
    </row>
    <row r="779">
      <c r="A779" s="45">
        <v>1.9033475893E10</v>
      </c>
      <c r="B779" s="46">
        <v>0.063</v>
      </c>
      <c r="C779" s="46">
        <v>894.0</v>
      </c>
      <c r="D779" s="46">
        <v>0.078</v>
      </c>
      <c r="E779" s="42" t="s">
        <v>191</v>
      </c>
      <c r="F779" s="44" t="s">
        <v>89</v>
      </c>
      <c r="G779" s="41" t="s">
        <v>179</v>
      </c>
    </row>
    <row r="780">
      <c r="A780" s="45">
        <v>2.2542967739E10</v>
      </c>
      <c r="B780" s="46">
        <v>0.058</v>
      </c>
      <c r="C780" s="46">
        <v>928.0</v>
      </c>
      <c r="D780" s="46">
        <v>0.061</v>
      </c>
      <c r="E780" s="42" t="s">
        <v>191</v>
      </c>
      <c r="F780" s="44" t="s">
        <v>90</v>
      </c>
      <c r="G780" s="41" t="s">
        <v>179</v>
      </c>
    </row>
    <row r="781">
      <c r="A781" s="45">
        <v>2.2376042498E10</v>
      </c>
      <c r="B781" s="46">
        <v>0.059</v>
      </c>
      <c r="C781" s="46">
        <v>1010.0</v>
      </c>
      <c r="D781" s="46">
        <v>0.057</v>
      </c>
      <c r="E781" s="42" t="s">
        <v>191</v>
      </c>
      <c r="F781" s="44" t="s">
        <v>91</v>
      </c>
      <c r="G781" s="41" t="s">
        <v>179</v>
      </c>
    </row>
    <row r="782">
      <c r="A782" s="45">
        <v>8.091384891E9</v>
      </c>
      <c r="B782" s="46">
        <v>0.043</v>
      </c>
      <c r="C782" s="46">
        <v>5.0</v>
      </c>
      <c r="D782" s="46">
        <v>0.109</v>
      </c>
      <c r="E782" s="42" t="s">
        <v>108</v>
      </c>
      <c r="F782" s="44" t="s">
        <v>70</v>
      </c>
      <c r="G782" s="41" t="s">
        <v>68</v>
      </c>
    </row>
    <row r="783">
      <c r="A783" s="45">
        <v>8.080496318E9</v>
      </c>
      <c r="B783" s="46">
        <v>0.047</v>
      </c>
      <c r="C783" s="46">
        <v>6.0</v>
      </c>
      <c r="D783" s="46">
        <v>0.109</v>
      </c>
      <c r="E783" s="42" t="s">
        <v>108</v>
      </c>
      <c r="F783" s="44" t="s">
        <v>71</v>
      </c>
      <c r="G783" s="41" t="s">
        <v>68</v>
      </c>
    </row>
    <row r="784">
      <c r="A784" s="45">
        <v>7.707034813E9</v>
      </c>
      <c r="B784" s="46">
        <v>0.047</v>
      </c>
      <c r="C784" s="46">
        <v>5.0</v>
      </c>
      <c r="D784" s="46">
        <v>0.087</v>
      </c>
      <c r="E784" s="42" t="s">
        <v>108</v>
      </c>
      <c r="F784" s="44" t="s">
        <v>72</v>
      </c>
      <c r="G784" s="41" t="s">
        <v>68</v>
      </c>
    </row>
    <row r="785">
      <c r="A785" s="45">
        <v>8.465744001E9</v>
      </c>
      <c r="B785" s="46">
        <v>0.049</v>
      </c>
      <c r="C785" s="46">
        <v>6.0</v>
      </c>
      <c r="D785" s="46">
        <v>0.07</v>
      </c>
      <c r="E785" s="42" t="s">
        <v>108</v>
      </c>
      <c r="F785" s="44" t="s">
        <v>74</v>
      </c>
      <c r="G785" s="41" t="s">
        <v>68</v>
      </c>
    </row>
    <row r="786">
      <c r="A786" s="45">
        <v>9.94557103E9</v>
      </c>
      <c r="B786" s="46">
        <v>0.043</v>
      </c>
      <c r="C786" s="46">
        <v>6.0</v>
      </c>
      <c r="D786" s="46">
        <v>0.07</v>
      </c>
      <c r="E786" s="42" t="s">
        <v>108</v>
      </c>
      <c r="F786" s="44" t="s">
        <v>83</v>
      </c>
      <c r="G786" s="41" t="s">
        <v>68</v>
      </c>
    </row>
    <row r="787">
      <c r="A787" s="45">
        <v>1.2173919387E10</v>
      </c>
      <c r="B787" s="46">
        <v>0.041</v>
      </c>
      <c r="C787" s="46">
        <v>7.0</v>
      </c>
      <c r="D787" s="46">
        <v>0.07</v>
      </c>
      <c r="E787" s="42" t="s">
        <v>108</v>
      </c>
      <c r="F787" s="44" t="s">
        <v>84</v>
      </c>
      <c r="G787" s="41" t="s">
        <v>68</v>
      </c>
    </row>
    <row r="788">
      <c r="A788" s="45">
        <v>1.5000803171E10</v>
      </c>
      <c r="B788" s="46">
        <v>0.042</v>
      </c>
      <c r="C788" s="46">
        <v>8.0</v>
      </c>
      <c r="D788" s="46">
        <v>0.07</v>
      </c>
      <c r="E788" s="42" t="s">
        <v>108</v>
      </c>
      <c r="F788" s="44" t="s">
        <v>85</v>
      </c>
      <c r="G788" s="41" t="s">
        <v>68</v>
      </c>
    </row>
    <row r="789">
      <c r="A789" s="45">
        <v>1.9346646117E10</v>
      </c>
      <c r="B789" s="46">
        <v>0.048</v>
      </c>
      <c r="C789" s="46">
        <v>11.0</v>
      </c>
      <c r="D789" s="46">
        <v>0.075</v>
      </c>
      <c r="E789" s="42" t="s">
        <v>108</v>
      </c>
      <c r="F789" s="44" t="s">
        <v>86</v>
      </c>
      <c r="G789" s="41" t="s">
        <v>68</v>
      </c>
    </row>
    <row r="790">
      <c r="A790" s="45">
        <v>2.6571320718E10</v>
      </c>
      <c r="B790" s="46">
        <v>0.043</v>
      </c>
      <c r="C790" s="46">
        <v>14.0</v>
      </c>
      <c r="D790" s="46">
        <v>0.08</v>
      </c>
      <c r="E790" s="42" t="s">
        <v>108</v>
      </c>
      <c r="F790" s="44" t="s">
        <v>87</v>
      </c>
      <c r="G790" s="41" t="s">
        <v>68</v>
      </c>
    </row>
    <row r="791">
      <c r="A791" s="45">
        <v>3.184335784E10</v>
      </c>
      <c r="B791" s="46">
        <v>0.045</v>
      </c>
      <c r="C791" s="46">
        <v>15.0</v>
      </c>
      <c r="D791" s="43"/>
      <c r="E791" s="42" t="s">
        <v>108</v>
      </c>
      <c r="F791" s="44" t="s">
        <v>88</v>
      </c>
      <c r="G791" s="41" t="s">
        <v>68</v>
      </c>
    </row>
    <row r="792">
      <c r="A792" s="45">
        <v>2.9385611867E10</v>
      </c>
      <c r="B792" s="46">
        <v>0.047</v>
      </c>
      <c r="C792" s="46">
        <v>14.0</v>
      </c>
      <c r="D792" s="43"/>
      <c r="E792" s="42" t="s">
        <v>108</v>
      </c>
      <c r="F792" s="44" t="s">
        <v>89</v>
      </c>
      <c r="G792" s="41" t="s">
        <v>68</v>
      </c>
    </row>
    <row r="793">
      <c r="A793" s="45">
        <v>3.13676067E10</v>
      </c>
      <c r="B793" s="46">
        <v>0.041</v>
      </c>
      <c r="C793" s="46">
        <v>14.0</v>
      </c>
      <c r="D793" s="43"/>
      <c r="E793" s="42" t="s">
        <v>108</v>
      </c>
      <c r="F793" s="44" t="s">
        <v>90</v>
      </c>
      <c r="G793" s="41" t="s">
        <v>68</v>
      </c>
    </row>
    <row r="794">
      <c r="A794" s="45">
        <v>4.2805215879E10</v>
      </c>
      <c r="B794" s="46">
        <v>0.038</v>
      </c>
      <c r="C794" s="46">
        <v>18.0</v>
      </c>
      <c r="D794" s="43"/>
      <c r="E794" s="42" t="s">
        <v>108</v>
      </c>
      <c r="F794" s="44" t="s">
        <v>91</v>
      </c>
      <c r="G794" s="41" t="s">
        <v>68</v>
      </c>
    </row>
    <row r="795">
      <c r="A795" s="45">
        <v>1.062339944E9</v>
      </c>
      <c r="B795" s="43"/>
      <c r="C795" s="43"/>
      <c r="D795" s="43"/>
      <c r="E795" s="42" t="s">
        <v>192</v>
      </c>
      <c r="F795" s="44" t="s">
        <v>70</v>
      </c>
      <c r="G795" s="41" t="s">
        <v>179</v>
      </c>
    </row>
    <row r="796">
      <c r="A796" s="45">
        <v>1.154899793E9</v>
      </c>
      <c r="B796" s="43"/>
      <c r="C796" s="43"/>
      <c r="D796" s="43"/>
      <c r="E796" s="42" t="s">
        <v>192</v>
      </c>
      <c r="F796" s="44" t="s">
        <v>71</v>
      </c>
      <c r="G796" s="41" t="s">
        <v>179</v>
      </c>
    </row>
    <row r="797">
      <c r="A797" s="45">
        <v>1.268445919E9</v>
      </c>
      <c r="B797" s="43"/>
      <c r="C797" s="43"/>
      <c r="D797" s="43"/>
      <c r="E797" s="42" t="s">
        <v>192</v>
      </c>
      <c r="F797" s="44" t="s">
        <v>72</v>
      </c>
      <c r="G797" s="41" t="s">
        <v>179</v>
      </c>
    </row>
    <row r="798">
      <c r="A798" s="45">
        <v>1.486861879E9</v>
      </c>
      <c r="B798" s="43"/>
      <c r="C798" s="43"/>
      <c r="D798" s="43"/>
      <c r="E798" s="42" t="s">
        <v>192</v>
      </c>
      <c r="F798" s="44" t="s">
        <v>74</v>
      </c>
      <c r="G798" s="41" t="s">
        <v>179</v>
      </c>
    </row>
    <row r="799">
      <c r="A799" s="45">
        <v>1.68399793E9</v>
      </c>
      <c r="B799" s="43"/>
      <c r="C799" s="43"/>
      <c r="D799" s="43"/>
      <c r="E799" s="42" t="s">
        <v>192</v>
      </c>
      <c r="F799" s="44" t="s">
        <v>83</v>
      </c>
      <c r="G799" s="41" t="s">
        <v>179</v>
      </c>
    </row>
    <row r="800">
      <c r="A800" s="45">
        <v>1.730894295E9</v>
      </c>
      <c r="B800" s="43"/>
      <c r="C800" s="43"/>
      <c r="D800" s="43"/>
      <c r="E800" s="42" t="s">
        <v>192</v>
      </c>
      <c r="F800" s="44" t="s">
        <v>84</v>
      </c>
      <c r="G800" s="41" t="s">
        <v>179</v>
      </c>
    </row>
    <row r="801">
      <c r="A801" s="45">
        <v>1.970135199E9</v>
      </c>
      <c r="B801" s="43"/>
      <c r="C801" s="43"/>
      <c r="D801" s="43"/>
      <c r="E801" s="42" t="s">
        <v>192</v>
      </c>
      <c r="F801" s="44" t="s">
        <v>85</v>
      </c>
      <c r="G801" s="41" t="s">
        <v>179</v>
      </c>
    </row>
    <row r="802">
      <c r="A802" s="45">
        <v>2.27822988E9</v>
      </c>
      <c r="B802" s="43"/>
      <c r="C802" s="43"/>
      <c r="D802" s="43"/>
      <c r="E802" s="42" t="s">
        <v>192</v>
      </c>
      <c r="F802" s="44" t="s">
        <v>86</v>
      </c>
      <c r="G802" s="41" t="s">
        <v>179</v>
      </c>
    </row>
    <row r="803">
      <c r="A803" s="45">
        <v>2.412859693E9</v>
      </c>
      <c r="B803" s="43"/>
      <c r="C803" s="43"/>
      <c r="D803" s="43"/>
      <c r="E803" s="42" t="s">
        <v>192</v>
      </c>
      <c r="F803" s="44" t="s">
        <v>87</v>
      </c>
      <c r="G803" s="41" t="s">
        <v>179</v>
      </c>
    </row>
    <row r="804">
      <c r="A804" s="45">
        <v>2.198138372E9</v>
      </c>
      <c r="B804" s="43"/>
      <c r="C804" s="43"/>
      <c r="D804" s="43"/>
      <c r="E804" s="42" t="s">
        <v>192</v>
      </c>
      <c r="F804" s="44" t="s">
        <v>88</v>
      </c>
      <c r="G804" s="41" t="s">
        <v>179</v>
      </c>
    </row>
    <row r="805">
      <c r="A805" s="42"/>
      <c r="B805" s="43"/>
      <c r="C805" s="43"/>
      <c r="D805" s="43"/>
      <c r="E805" s="42" t="s">
        <v>192</v>
      </c>
      <c r="F805" s="44" t="s">
        <v>89</v>
      </c>
      <c r="G805" s="41" t="s">
        <v>179</v>
      </c>
    </row>
    <row r="806">
      <c r="A806" s="42"/>
      <c r="B806" s="43"/>
      <c r="C806" s="43"/>
      <c r="D806" s="43"/>
      <c r="E806" s="42" t="s">
        <v>192</v>
      </c>
      <c r="F806" s="44" t="s">
        <v>90</v>
      </c>
      <c r="G806" s="41" t="s">
        <v>179</v>
      </c>
    </row>
    <row r="807">
      <c r="A807" s="42"/>
      <c r="B807" s="43"/>
      <c r="C807" s="43"/>
      <c r="D807" s="43"/>
      <c r="E807" s="42" t="s">
        <v>192</v>
      </c>
      <c r="F807" s="44" t="s">
        <v>91</v>
      </c>
      <c r="G807" s="41" t="s">
        <v>179</v>
      </c>
    </row>
    <row r="808">
      <c r="A808" s="45">
        <v>1.684109743E9</v>
      </c>
      <c r="B808" s="46">
        <v>0.039</v>
      </c>
      <c r="C808" s="46">
        <v>80.0</v>
      </c>
      <c r="D808" s="46">
        <v>0.084</v>
      </c>
      <c r="E808" s="42" t="s">
        <v>245</v>
      </c>
      <c r="F808" s="44" t="s">
        <v>70</v>
      </c>
      <c r="G808" s="41" t="s">
        <v>242</v>
      </c>
    </row>
    <row r="809">
      <c r="A809" s="45">
        <v>1.660102346E9</v>
      </c>
      <c r="B809" s="46">
        <v>0.033</v>
      </c>
      <c r="C809" s="46">
        <v>67.0</v>
      </c>
      <c r="D809" s="46">
        <v>0.083</v>
      </c>
      <c r="E809" s="42" t="s">
        <v>245</v>
      </c>
      <c r="F809" s="44" t="s">
        <v>71</v>
      </c>
      <c r="G809" s="41" t="s">
        <v>242</v>
      </c>
    </row>
    <row r="810">
      <c r="A810" s="45">
        <v>1.842691481E9</v>
      </c>
      <c r="B810" s="46">
        <v>0.035</v>
      </c>
      <c r="C810" s="46">
        <v>79.0</v>
      </c>
      <c r="D810" s="46">
        <v>0.081</v>
      </c>
      <c r="E810" s="42" t="s">
        <v>245</v>
      </c>
      <c r="F810" s="44" t="s">
        <v>72</v>
      </c>
      <c r="G810" s="41" t="s">
        <v>242</v>
      </c>
    </row>
    <row r="811">
      <c r="A811" s="45">
        <v>2.315935753E9</v>
      </c>
      <c r="B811" s="46">
        <v>0.034</v>
      </c>
      <c r="C811" s="46">
        <v>95.0</v>
      </c>
      <c r="D811" s="46">
        <v>0.076</v>
      </c>
      <c r="E811" s="42" t="s">
        <v>245</v>
      </c>
      <c r="F811" s="44" t="s">
        <v>74</v>
      </c>
      <c r="G811" s="41" t="s">
        <v>242</v>
      </c>
    </row>
    <row r="812">
      <c r="A812" s="45">
        <v>2.727507213E9</v>
      </c>
      <c r="B812" s="46">
        <v>0.036</v>
      </c>
      <c r="C812" s="46">
        <v>120.0</v>
      </c>
      <c r="D812" s="46">
        <v>0.072</v>
      </c>
      <c r="E812" s="42" t="s">
        <v>245</v>
      </c>
      <c r="F812" s="44" t="s">
        <v>83</v>
      </c>
      <c r="G812" s="41" t="s">
        <v>242</v>
      </c>
    </row>
    <row r="813">
      <c r="A813" s="45">
        <v>3.006725015E9</v>
      </c>
      <c r="B813" s="46">
        <v>0.036</v>
      </c>
      <c r="C813" s="46">
        <v>132.0</v>
      </c>
      <c r="D813" s="46">
        <v>0.068</v>
      </c>
      <c r="E813" s="42" t="s">
        <v>245</v>
      </c>
      <c r="F813" s="44" t="s">
        <v>84</v>
      </c>
      <c r="G813" s="41" t="s">
        <v>242</v>
      </c>
    </row>
    <row r="814">
      <c r="A814" s="45">
        <v>3.103099942E9</v>
      </c>
      <c r="B814" s="46">
        <v>0.038</v>
      </c>
      <c r="C814" s="46">
        <v>144.0</v>
      </c>
      <c r="D814" s="46">
        <v>0.073</v>
      </c>
      <c r="E814" s="42" t="s">
        <v>245</v>
      </c>
      <c r="F814" s="44" t="s">
        <v>85</v>
      </c>
      <c r="G814" s="41" t="s">
        <v>242</v>
      </c>
    </row>
    <row r="815">
      <c r="A815" s="45">
        <v>3.405050612E9</v>
      </c>
      <c r="B815" s="46">
        <v>0.037</v>
      </c>
      <c r="C815" s="46">
        <v>152.0</v>
      </c>
      <c r="D815" s="46">
        <v>0.09</v>
      </c>
      <c r="E815" s="42" t="s">
        <v>245</v>
      </c>
      <c r="F815" s="44" t="s">
        <v>86</v>
      </c>
      <c r="G815" s="41" t="s">
        <v>242</v>
      </c>
    </row>
    <row r="816">
      <c r="A816" s="45">
        <v>3.629936625E9</v>
      </c>
      <c r="B816" s="46">
        <v>0.036</v>
      </c>
      <c r="C816" s="46">
        <v>154.0</v>
      </c>
      <c r="D816" s="46">
        <v>0.08</v>
      </c>
      <c r="E816" s="42" t="s">
        <v>245</v>
      </c>
      <c r="F816" s="44" t="s">
        <v>87</v>
      </c>
      <c r="G816" s="41" t="s">
        <v>242</v>
      </c>
    </row>
    <row r="817">
      <c r="A817" s="45">
        <v>2.925499821E9</v>
      </c>
      <c r="B817" s="46">
        <v>0.042</v>
      </c>
      <c r="C817" s="46">
        <v>143.0</v>
      </c>
      <c r="D817" s="46">
        <v>0.079</v>
      </c>
      <c r="E817" s="42" t="s">
        <v>245</v>
      </c>
      <c r="F817" s="44" t="s">
        <v>88</v>
      </c>
      <c r="G817" s="41" t="s">
        <v>242</v>
      </c>
    </row>
    <row r="818">
      <c r="A818" s="45">
        <v>3.225095136E9</v>
      </c>
      <c r="B818" s="46">
        <v>0.042</v>
      </c>
      <c r="C818" s="46">
        <v>154.0</v>
      </c>
      <c r="D818" s="46">
        <v>0.075</v>
      </c>
      <c r="E818" s="42" t="s">
        <v>245</v>
      </c>
      <c r="F818" s="44" t="s">
        <v>89</v>
      </c>
      <c r="G818" s="41" t="s">
        <v>242</v>
      </c>
    </row>
    <row r="819">
      <c r="A819" s="45">
        <v>3.753485389E9</v>
      </c>
      <c r="B819" s="46">
        <v>0.038</v>
      </c>
      <c r="C819" s="46">
        <v>167.0</v>
      </c>
      <c r="D819" s="46">
        <v>0.075</v>
      </c>
      <c r="E819" s="42" t="s">
        <v>245</v>
      </c>
      <c r="F819" s="44" t="s">
        <v>90</v>
      </c>
      <c r="G819" s="41" t="s">
        <v>242</v>
      </c>
    </row>
    <row r="820">
      <c r="A820" s="45">
        <v>4.035420973E9</v>
      </c>
      <c r="B820" s="46">
        <v>0.04</v>
      </c>
      <c r="C820" s="46">
        <v>177.0</v>
      </c>
      <c r="D820" s="46">
        <v>0.07</v>
      </c>
      <c r="E820" s="42" t="s">
        <v>245</v>
      </c>
      <c r="F820" s="44" t="s">
        <v>91</v>
      </c>
      <c r="G820" s="41" t="s">
        <v>242</v>
      </c>
    </row>
    <row r="821">
      <c r="A821" s="45">
        <v>1.22E11</v>
      </c>
      <c r="B821" s="46">
        <v>0.072</v>
      </c>
      <c r="C821" s="46">
        <v>1700.0</v>
      </c>
      <c r="D821" s="46">
        <v>0.056</v>
      </c>
      <c r="E821" s="42" t="s">
        <v>193</v>
      </c>
      <c r="F821" s="44" t="s">
        <v>70</v>
      </c>
      <c r="G821" s="41" t="s">
        <v>179</v>
      </c>
    </row>
    <row r="822">
      <c r="A822" s="45">
        <v>1.25E11</v>
      </c>
      <c r="B822" s="46">
        <v>0.074</v>
      </c>
      <c r="C822" s="46">
        <v>1786.0</v>
      </c>
      <c r="D822" s="46">
        <v>0.058</v>
      </c>
      <c r="E822" s="42" t="s">
        <v>193</v>
      </c>
      <c r="F822" s="44" t="s">
        <v>71</v>
      </c>
      <c r="G822" s="41" t="s">
        <v>179</v>
      </c>
    </row>
    <row r="823">
      <c r="A823" s="45">
        <v>1.35E11</v>
      </c>
      <c r="B823" s="46">
        <v>0.078</v>
      </c>
      <c r="C823" s="46">
        <v>2032.0</v>
      </c>
      <c r="D823" s="46">
        <v>0.048</v>
      </c>
      <c r="E823" s="42" t="s">
        <v>193</v>
      </c>
      <c r="F823" s="44" t="s">
        <v>72</v>
      </c>
      <c r="G823" s="41" t="s">
        <v>179</v>
      </c>
    </row>
    <row r="824">
      <c r="A824" s="45">
        <v>1.64E11</v>
      </c>
      <c r="B824" s="46">
        <v>0.082</v>
      </c>
      <c r="C824" s="46">
        <v>2572.0</v>
      </c>
      <c r="D824" s="46">
        <v>0.041</v>
      </c>
      <c r="E824" s="42" t="s">
        <v>193</v>
      </c>
      <c r="F824" s="44" t="s">
        <v>74</v>
      </c>
      <c r="G824" s="41" t="s">
        <v>179</v>
      </c>
    </row>
    <row r="825">
      <c r="A825" s="45">
        <v>1.89E11</v>
      </c>
      <c r="B825" s="46">
        <v>0.082</v>
      </c>
      <c r="C825" s="46">
        <v>2974.0</v>
      </c>
      <c r="D825" s="46">
        <v>0.037</v>
      </c>
      <c r="E825" s="42" t="s">
        <v>193</v>
      </c>
      <c r="F825" s="44" t="s">
        <v>83</v>
      </c>
      <c r="G825" s="41" t="s">
        <v>179</v>
      </c>
    </row>
    <row r="826">
      <c r="A826" s="45">
        <v>1.96E11</v>
      </c>
      <c r="B826" s="46">
        <v>0.084</v>
      </c>
      <c r="C826" s="46">
        <v>3151.0</v>
      </c>
      <c r="D826" s="43"/>
      <c r="E826" s="42" t="s">
        <v>193</v>
      </c>
      <c r="F826" s="44" t="s">
        <v>84</v>
      </c>
      <c r="G826" s="41" t="s">
        <v>179</v>
      </c>
    </row>
    <row r="827">
      <c r="A827" s="45">
        <v>2.08E11</v>
      </c>
      <c r="B827" s="46">
        <v>0.083</v>
      </c>
      <c r="C827" s="46">
        <v>3302.0</v>
      </c>
      <c r="D827" s="43"/>
      <c r="E827" s="42" t="s">
        <v>193</v>
      </c>
      <c r="F827" s="44" t="s">
        <v>85</v>
      </c>
      <c r="G827" s="41" t="s">
        <v>179</v>
      </c>
    </row>
    <row r="828">
      <c r="A828" s="45">
        <v>2.46E11</v>
      </c>
      <c r="B828" s="46">
        <v>0.08</v>
      </c>
      <c r="C828" s="46">
        <v>3751.0</v>
      </c>
      <c r="D828" s="43"/>
      <c r="E828" s="42" t="s">
        <v>193</v>
      </c>
      <c r="F828" s="44" t="s">
        <v>86</v>
      </c>
      <c r="G828" s="41" t="s">
        <v>179</v>
      </c>
    </row>
    <row r="829">
      <c r="A829" s="45">
        <v>2.72E11</v>
      </c>
      <c r="B829" s="46">
        <v>0.083</v>
      </c>
      <c r="C829" s="46">
        <v>4262.0</v>
      </c>
      <c r="D829" s="43"/>
      <c r="E829" s="42" t="s">
        <v>193</v>
      </c>
      <c r="F829" s="44" t="s">
        <v>87</v>
      </c>
      <c r="G829" s="41" t="s">
        <v>179</v>
      </c>
    </row>
    <row r="830">
      <c r="A830" s="45">
        <v>2.39E11</v>
      </c>
      <c r="B830" s="46">
        <v>0.092</v>
      </c>
      <c r="C830" s="46">
        <v>4121.0</v>
      </c>
      <c r="D830" s="43"/>
      <c r="E830" s="42" t="s">
        <v>193</v>
      </c>
      <c r="F830" s="44" t="s">
        <v>88</v>
      </c>
      <c r="G830" s="41" t="s">
        <v>179</v>
      </c>
    </row>
    <row r="831">
      <c r="A831" s="45">
        <v>2.37E11</v>
      </c>
      <c r="B831" s="46">
        <v>0.09</v>
      </c>
      <c r="C831" s="46">
        <v>3978.0</v>
      </c>
      <c r="D831" s="43"/>
      <c r="E831" s="42" t="s">
        <v>193</v>
      </c>
      <c r="F831" s="44" t="s">
        <v>89</v>
      </c>
      <c r="G831" s="41" t="s">
        <v>179</v>
      </c>
    </row>
    <row r="832">
      <c r="A832" s="45">
        <v>2.62E11</v>
      </c>
      <c r="B832" s="46">
        <v>0.09</v>
      </c>
      <c r="C832" s="46">
        <v>4411.0</v>
      </c>
      <c r="D832" s="43"/>
      <c r="E832" s="42" t="s">
        <v>193</v>
      </c>
      <c r="F832" s="44" t="s">
        <v>90</v>
      </c>
      <c r="G832" s="41" t="s">
        <v>179</v>
      </c>
    </row>
    <row r="833">
      <c r="A833" s="45">
        <v>2.47E11</v>
      </c>
      <c r="B833" s="46">
        <v>0.091</v>
      </c>
      <c r="C833" s="46">
        <v>4232.0</v>
      </c>
      <c r="D833" s="43"/>
      <c r="E833" s="42" t="s">
        <v>193</v>
      </c>
      <c r="F833" s="44" t="s">
        <v>91</v>
      </c>
      <c r="G833" s="41" t="s">
        <v>179</v>
      </c>
    </row>
    <row r="834">
      <c r="A834" s="45">
        <v>1.33E12</v>
      </c>
      <c r="B834" s="46">
        <v>0.101</v>
      </c>
      <c r="C834" s="46">
        <v>2209.0</v>
      </c>
      <c r="D834" s="46">
        <v>0.067</v>
      </c>
      <c r="E834" s="42" t="s">
        <v>194</v>
      </c>
      <c r="F834" s="44" t="s">
        <v>70</v>
      </c>
      <c r="G834" s="41" t="s">
        <v>179</v>
      </c>
    </row>
    <row r="835">
      <c r="A835" s="45">
        <v>1.34E12</v>
      </c>
      <c r="B835" s="46">
        <v>0.102</v>
      </c>
      <c r="C835" s="46">
        <v>2241.0</v>
      </c>
      <c r="D835" s="46">
        <v>0.07</v>
      </c>
      <c r="E835" s="42" t="s">
        <v>194</v>
      </c>
      <c r="F835" s="44" t="s">
        <v>71</v>
      </c>
      <c r="G835" s="41" t="s">
        <v>179</v>
      </c>
    </row>
    <row r="836">
      <c r="A836" s="45">
        <v>1.45E12</v>
      </c>
      <c r="B836" s="46">
        <v>0.106</v>
      </c>
      <c r="C836" s="46">
        <v>2497.0</v>
      </c>
      <c r="D836" s="46">
        <v>0.066</v>
      </c>
      <c r="E836" s="42" t="s">
        <v>194</v>
      </c>
      <c r="F836" s="44" t="s">
        <v>72</v>
      </c>
      <c r="G836" s="41" t="s">
        <v>179</v>
      </c>
    </row>
    <row r="837">
      <c r="A837" s="45">
        <v>1.79E12</v>
      </c>
      <c r="B837" s="46">
        <v>0.108</v>
      </c>
      <c r="C837" s="46">
        <v>3137.0</v>
      </c>
      <c r="D837" s="46">
        <v>0.066</v>
      </c>
      <c r="E837" s="42" t="s">
        <v>194</v>
      </c>
      <c r="F837" s="44" t="s">
        <v>74</v>
      </c>
      <c r="G837" s="41" t="s">
        <v>179</v>
      </c>
    </row>
    <row r="838">
      <c r="A838" s="45">
        <v>2.06E12</v>
      </c>
      <c r="B838" s="46">
        <v>0.11</v>
      </c>
      <c r="C838" s="46">
        <v>3620.0</v>
      </c>
      <c r="D838" s="46">
        <v>0.066</v>
      </c>
      <c r="E838" s="42" t="s">
        <v>194</v>
      </c>
      <c r="F838" s="44" t="s">
        <v>83</v>
      </c>
      <c r="G838" s="41" t="s">
        <v>179</v>
      </c>
    </row>
    <row r="839">
      <c r="A839" s="45">
        <v>2.14E12</v>
      </c>
      <c r="B839" s="46">
        <v>0.11</v>
      </c>
      <c r="C839" s="46">
        <v>3750.0</v>
      </c>
      <c r="D839" s="43"/>
      <c r="E839" s="42" t="s">
        <v>194</v>
      </c>
      <c r="F839" s="44" t="s">
        <v>84</v>
      </c>
      <c r="G839" s="41" t="s">
        <v>179</v>
      </c>
    </row>
    <row r="840">
      <c r="A840" s="45">
        <v>2.26E12</v>
      </c>
      <c r="B840" s="46">
        <v>0.11</v>
      </c>
      <c r="C840" s="46">
        <v>3907.0</v>
      </c>
      <c r="D840" s="43"/>
      <c r="E840" s="42" t="s">
        <v>194</v>
      </c>
      <c r="F840" s="44" t="s">
        <v>85</v>
      </c>
      <c r="G840" s="41" t="s">
        <v>179</v>
      </c>
    </row>
    <row r="841">
      <c r="A841" s="45">
        <v>2.58E12</v>
      </c>
      <c r="B841" s="46">
        <v>0.109</v>
      </c>
      <c r="C841" s="46">
        <v>4413.0</v>
      </c>
      <c r="D841" s="43"/>
      <c r="E841" s="42" t="s">
        <v>194</v>
      </c>
      <c r="F841" s="44" t="s">
        <v>86</v>
      </c>
      <c r="G841" s="41" t="s">
        <v>179</v>
      </c>
    </row>
    <row r="842">
      <c r="A842" s="45">
        <v>2.83E12</v>
      </c>
      <c r="B842" s="46">
        <v>0.11</v>
      </c>
      <c r="C842" s="46">
        <v>4877.0</v>
      </c>
      <c r="D842" s="43"/>
      <c r="E842" s="42" t="s">
        <v>194</v>
      </c>
      <c r="F842" s="44" t="s">
        <v>87</v>
      </c>
      <c r="G842" s="41" t="s">
        <v>179</v>
      </c>
    </row>
    <row r="843">
      <c r="A843" s="45">
        <v>2.62E12</v>
      </c>
      <c r="B843" s="46">
        <v>0.117</v>
      </c>
      <c r="C843" s="46">
        <v>4776.0</v>
      </c>
      <c r="D843" s="43"/>
      <c r="E843" s="42" t="s">
        <v>194</v>
      </c>
      <c r="F843" s="44" t="s">
        <v>88</v>
      </c>
      <c r="G843" s="41" t="s">
        <v>179</v>
      </c>
    </row>
    <row r="844">
      <c r="A844" s="45">
        <v>2.57E12</v>
      </c>
      <c r="B844" s="46">
        <v>0.117</v>
      </c>
      <c r="C844" s="46">
        <v>4634.0</v>
      </c>
      <c r="D844" s="43"/>
      <c r="E844" s="42" t="s">
        <v>194</v>
      </c>
      <c r="F844" s="44" t="s">
        <v>89</v>
      </c>
      <c r="G844" s="41" t="s">
        <v>179</v>
      </c>
    </row>
    <row r="845">
      <c r="A845" s="45">
        <v>2.78E12</v>
      </c>
      <c r="B845" s="46">
        <v>0.116</v>
      </c>
      <c r="C845" s="46">
        <v>4968.0</v>
      </c>
      <c r="D845" s="43"/>
      <c r="E845" s="42" t="s">
        <v>194</v>
      </c>
      <c r="F845" s="44" t="s">
        <v>90</v>
      </c>
      <c r="G845" s="41" t="s">
        <v>179</v>
      </c>
    </row>
    <row r="846">
      <c r="A846" s="45">
        <v>2.61E12</v>
      </c>
      <c r="B846" s="46">
        <v>0.117</v>
      </c>
      <c r="C846" s="46">
        <v>4690.0</v>
      </c>
      <c r="D846" s="43"/>
      <c r="E846" s="42" t="s">
        <v>194</v>
      </c>
      <c r="F846" s="44" t="s">
        <v>91</v>
      </c>
      <c r="G846" s="41" t="s">
        <v>179</v>
      </c>
    </row>
    <row r="847">
      <c r="A847" s="45">
        <v>3.447543138E9</v>
      </c>
      <c r="B847" s="43"/>
      <c r="C847" s="43"/>
      <c r="D847" s="43"/>
      <c r="E847" s="42" t="s">
        <v>246</v>
      </c>
      <c r="F847" s="44" t="s">
        <v>70</v>
      </c>
      <c r="G847" s="41" t="s">
        <v>242</v>
      </c>
    </row>
    <row r="848">
      <c r="A848" s="42"/>
      <c r="B848" s="43"/>
      <c r="C848" s="43"/>
      <c r="D848" s="43"/>
      <c r="E848" s="42" t="s">
        <v>246</v>
      </c>
      <c r="F848" s="44" t="s">
        <v>71</v>
      </c>
      <c r="G848" s="41" t="s">
        <v>242</v>
      </c>
    </row>
    <row r="849">
      <c r="A849" s="42"/>
      <c r="B849" s="43"/>
      <c r="C849" s="43"/>
      <c r="D849" s="43"/>
      <c r="E849" s="42" t="s">
        <v>246</v>
      </c>
      <c r="F849" s="44" t="s">
        <v>72</v>
      </c>
      <c r="G849" s="41" t="s">
        <v>242</v>
      </c>
    </row>
    <row r="850">
      <c r="A850" s="42"/>
      <c r="B850" s="43"/>
      <c r="C850" s="43"/>
      <c r="D850" s="43"/>
      <c r="E850" s="42" t="s">
        <v>246</v>
      </c>
      <c r="F850" s="44" t="s">
        <v>74</v>
      </c>
      <c r="G850" s="41" t="s">
        <v>242</v>
      </c>
    </row>
    <row r="851">
      <c r="A851" s="42"/>
      <c r="B851" s="43"/>
      <c r="C851" s="43"/>
      <c r="D851" s="43"/>
      <c r="E851" s="42" t="s">
        <v>246</v>
      </c>
      <c r="F851" s="44" t="s">
        <v>83</v>
      </c>
      <c r="G851" s="41" t="s">
        <v>242</v>
      </c>
    </row>
    <row r="852">
      <c r="A852" s="42"/>
      <c r="B852" s="43"/>
      <c r="C852" s="43"/>
      <c r="D852" s="43"/>
      <c r="E852" s="42" t="s">
        <v>246</v>
      </c>
      <c r="F852" s="44" t="s">
        <v>84</v>
      </c>
      <c r="G852" s="41" t="s">
        <v>242</v>
      </c>
    </row>
    <row r="853">
      <c r="A853" s="42"/>
      <c r="B853" s="43"/>
      <c r="C853" s="43"/>
      <c r="D853" s="43"/>
      <c r="E853" s="42" t="s">
        <v>246</v>
      </c>
      <c r="F853" s="44" t="s">
        <v>85</v>
      </c>
      <c r="G853" s="41" t="s">
        <v>242</v>
      </c>
    </row>
    <row r="854">
      <c r="A854" s="42"/>
      <c r="B854" s="43"/>
      <c r="C854" s="43"/>
      <c r="D854" s="43"/>
      <c r="E854" s="42" t="s">
        <v>246</v>
      </c>
      <c r="F854" s="44" t="s">
        <v>86</v>
      </c>
      <c r="G854" s="41" t="s">
        <v>242</v>
      </c>
    </row>
    <row r="855">
      <c r="A855" s="42"/>
      <c r="B855" s="43"/>
      <c r="C855" s="43"/>
      <c r="D855" s="43"/>
      <c r="E855" s="42" t="s">
        <v>246</v>
      </c>
      <c r="F855" s="44" t="s">
        <v>87</v>
      </c>
      <c r="G855" s="41" t="s">
        <v>242</v>
      </c>
    </row>
    <row r="856">
      <c r="A856" s="42"/>
      <c r="B856" s="43"/>
      <c r="C856" s="43"/>
      <c r="D856" s="43"/>
      <c r="E856" s="42" t="s">
        <v>246</v>
      </c>
      <c r="F856" s="44" t="s">
        <v>88</v>
      </c>
      <c r="G856" s="41" t="s">
        <v>242</v>
      </c>
    </row>
    <row r="857">
      <c r="A857" s="42"/>
      <c r="B857" s="43"/>
      <c r="C857" s="43"/>
      <c r="D857" s="43"/>
      <c r="E857" s="42" t="s">
        <v>246</v>
      </c>
      <c r="F857" s="44" t="s">
        <v>89</v>
      </c>
      <c r="G857" s="41" t="s">
        <v>242</v>
      </c>
    </row>
    <row r="858">
      <c r="A858" s="42"/>
      <c r="B858" s="43"/>
      <c r="C858" s="43"/>
      <c r="D858" s="43"/>
      <c r="E858" s="42" t="s">
        <v>246</v>
      </c>
      <c r="F858" s="44" t="s">
        <v>90</v>
      </c>
      <c r="G858" s="41" t="s">
        <v>242</v>
      </c>
    </row>
    <row r="859">
      <c r="A859" s="42"/>
      <c r="B859" s="43"/>
      <c r="C859" s="43"/>
      <c r="D859" s="43"/>
      <c r="E859" s="42" t="s">
        <v>246</v>
      </c>
      <c r="F859" s="44" t="s">
        <v>91</v>
      </c>
      <c r="G859" s="41" t="s">
        <v>242</v>
      </c>
    </row>
    <row r="860">
      <c r="A860" s="45">
        <v>5.067865503E9</v>
      </c>
      <c r="B860" s="46">
        <v>0.029</v>
      </c>
      <c r="C860" s="46">
        <v>118.0</v>
      </c>
      <c r="D860" s="46">
        <v>0.22</v>
      </c>
      <c r="E860" s="42" t="s">
        <v>109</v>
      </c>
      <c r="F860" s="44" t="s">
        <v>70</v>
      </c>
      <c r="G860" s="41" t="s">
        <v>68</v>
      </c>
    </row>
    <row r="861">
      <c r="A861" s="45">
        <v>4.71284928E9</v>
      </c>
      <c r="B861" s="46">
        <v>0.033</v>
      </c>
      <c r="C861" s="46">
        <v>125.0</v>
      </c>
      <c r="D861" s="46">
        <v>0.207</v>
      </c>
      <c r="E861" s="42" t="s">
        <v>109</v>
      </c>
      <c r="F861" s="44" t="s">
        <v>71</v>
      </c>
      <c r="G861" s="41" t="s">
        <v>68</v>
      </c>
    </row>
    <row r="862">
      <c r="A862" s="45">
        <v>4.931503836E9</v>
      </c>
      <c r="B862" s="46">
        <v>0.037</v>
      </c>
      <c r="C862" s="46">
        <v>142.0</v>
      </c>
      <c r="D862" s="46">
        <v>0.18</v>
      </c>
      <c r="E862" s="42" t="s">
        <v>109</v>
      </c>
      <c r="F862" s="44" t="s">
        <v>72</v>
      </c>
      <c r="G862" s="41" t="s">
        <v>68</v>
      </c>
    </row>
    <row r="863">
      <c r="A863" s="45">
        <v>6.054883172E9</v>
      </c>
      <c r="B863" s="46">
        <v>0.038</v>
      </c>
      <c r="C863" s="46">
        <v>174.0</v>
      </c>
      <c r="D863" s="46">
        <v>0.18</v>
      </c>
      <c r="E863" s="42" t="s">
        <v>109</v>
      </c>
      <c r="F863" s="44" t="s">
        <v>74</v>
      </c>
      <c r="G863" s="41" t="s">
        <v>68</v>
      </c>
    </row>
    <row r="864">
      <c r="A864" s="45">
        <v>7.178135606E9</v>
      </c>
      <c r="B864" s="46">
        <v>0.034</v>
      </c>
      <c r="C864" s="46">
        <v>180.0</v>
      </c>
      <c r="D864" s="46">
        <v>0.18</v>
      </c>
      <c r="E864" s="42" t="s">
        <v>109</v>
      </c>
      <c r="F864" s="44" t="s">
        <v>83</v>
      </c>
      <c r="G864" s="41" t="s">
        <v>68</v>
      </c>
    </row>
    <row r="865">
      <c r="A865" s="45">
        <v>8.665736618E9</v>
      </c>
      <c r="B865" s="46">
        <v>0.03</v>
      </c>
      <c r="C865" s="46">
        <v>187.0</v>
      </c>
      <c r="D865" s="46">
        <v>0.177</v>
      </c>
      <c r="E865" s="42" t="s">
        <v>109</v>
      </c>
      <c r="F865" s="44" t="s">
        <v>84</v>
      </c>
      <c r="G865" s="41" t="s">
        <v>68</v>
      </c>
    </row>
    <row r="866">
      <c r="A866" s="45">
        <v>9.545982814E9</v>
      </c>
      <c r="B866" s="46">
        <v>0.032</v>
      </c>
      <c r="C866" s="46">
        <v>216.0</v>
      </c>
      <c r="D866" s="46">
        <v>0.153</v>
      </c>
      <c r="E866" s="42" t="s">
        <v>109</v>
      </c>
      <c r="F866" s="44" t="s">
        <v>85</v>
      </c>
      <c r="G866" s="41" t="s">
        <v>68</v>
      </c>
    </row>
    <row r="867">
      <c r="A867" s="45">
        <v>1.1570860872E10</v>
      </c>
      <c r="B867" s="46">
        <v>0.033</v>
      </c>
      <c r="C867" s="46">
        <v>262.0</v>
      </c>
      <c r="D867" s="46">
        <v>0.15</v>
      </c>
      <c r="E867" s="42" t="s">
        <v>109</v>
      </c>
      <c r="F867" s="44" t="s">
        <v>86</v>
      </c>
      <c r="G867" s="41" t="s">
        <v>68</v>
      </c>
    </row>
    <row r="868">
      <c r="A868" s="45">
        <v>1.5685389827E10</v>
      </c>
      <c r="B868" s="46">
        <v>0.027</v>
      </c>
      <c r="C868" s="46">
        <v>283.0</v>
      </c>
      <c r="D868" s="43"/>
      <c r="E868" s="42" t="s">
        <v>109</v>
      </c>
      <c r="F868" s="44" t="s">
        <v>87</v>
      </c>
      <c r="G868" s="41" t="s">
        <v>68</v>
      </c>
    </row>
    <row r="869">
      <c r="A869" s="45">
        <v>1.2031268402E10</v>
      </c>
      <c r="B869" s="46">
        <v>0.037</v>
      </c>
      <c r="C869" s="46">
        <v>291.0</v>
      </c>
      <c r="D869" s="43"/>
      <c r="E869" s="42" t="s">
        <v>109</v>
      </c>
      <c r="F869" s="44" t="s">
        <v>88</v>
      </c>
      <c r="G869" s="41" t="s">
        <v>68</v>
      </c>
    </row>
    <row r="870">
      <c r="A870" s="45">
        <v>1.4569527125E10</v>
      </c>
      <c r="B870" s="46">
        <v>0.035</v>
      </c>
      <c r="C870" s="46">
        <v>322.0</v>
      </c>
      <c r="D870" s="43"/>
      <c r="E870" s="42" t="s">
        <v>109</v>
      </c>
      <c r="F870" s="44" t="s">
        <v>89</v>
      </c>
      <c r="G870" s="41" t="s">
        <v>68</v>
      </c>
    </row>
    <row r="871">
      <c r="A871" s="45">
        <v>1.8796191833E10</v>
      </c>
      <c r="B871" s="46">
        <v>0.034</v>
      </c>
      <c r="C871" s="46">
        <v>401.0</v>
      </c>
      <c r="D871" s="43"/>
      <c r="E871" s="42" t="s">
        <v>109</v>
      </c>
      <c r="F871" s="44" t="s">
        <v>90</v>
      </c>
      <c r="G871" s="41" t="s">
        <v>68</v>
      </c>
    </row>
    <row r="872">
      <c r="A872" s="45">
        <v>1.7843815459E10</v>
      </c>
      <c r="B872" s="46">
        <v>0.035</v>
      </c>
      <c r="C872" s="46">
        <v>397.0</v>
      </c>
      <c r="D872" s="43"/>
      <c r="E872" s="42" t="s">
        <v>109</v>
      </c>
      <c r="F872" s="44" t="s">
        <v>91</v>
      </c>
      <c r="G872" s="41" t="s">
        <v>68</v>
      </c>
    </row>
    <row r="873">
      <c r="A873" s="45">
        <v>7.82913866E8</v>
      </c>
      <c r="B873" s="46">
        <v>0.045</v>
      </c>
      <c r="C873" s="46">
        <v>29.0</v>
      </c>
      <c r="D873" s="46">
        <v>0.24</v>
      </c>
      <c r="E873" s="42" t="s">
        <v>110</v>
      </c>
      <c r="F873" s="44" t="s">
        <v>70</v>
      </c>
      <c r="G873" s="41" t="s">
        <v>68</v>
      </c>
    </row>
    <row r="874">
      <c r="A874" s="45">
        <v>6.87410629E8</v>
      </c>
      <c r="B874" s="46">
        <v>0.046</v>
      </c>
      <c r="C874" s="46">
        <v>25.0</v>
      </c>
      <c r="D874" s="46">
        <v>0.24</v>
      </c>
      <c r="E874" s="42" t="s">
        <v>110</v>
      </c>
      <c r="F874" s="44" t="s">
        <v>71</v>
      </c>
      <c r="G874" s="41" t="s">
        <v>68</v>
      </c>
    </row>
    <row r="875">
      <c r="A875" s="45">
        <v>5.7823531E8</v>
      </c>
      <c r="B875" s="46">
        <v>0.038</v>
      </c>
      <c r="C875" s="46">
        <v>17.0</v>
      </c>
      <c r="D875" s="46">
        <v>0.24</v>
      </c>
      <c r="E875" s="42" t="s">
        <v>110</v>
      </c>
      <c r="F875" s="44" t="s">
        <v>72</v>
      </c>
      <c r="G875" s="41" t="s">
        <v>68</v>
      </c>
    </row>
    <row r="876">
      <c r="A876" s="45">
        <v>4.87038678E8</v>
      </c>
      <c r="B876" s="46">
        <v>0.042</v>
      </c>
      <c r="C876" s="46">
        <v>15.0</v>
      </c>
      <c r="D876" s="46">
        <v>0.293</v>
      </c>
      <c r="E876" s="42" t="s">
        <v>110</v>
      </c>
      <c r="F876" s="44" t="s">
        <v>74</v>
      </c>
      <c r="G876" s="41" t="s">
        <v>68</v>
      </c>
    </row>
    <row r="877">
      <c r="A877" s="45">
        <v>5.78785601E8</v>
      </c>
      <c r="B877" s="46">
        <v>0.044</v>
      </c>
      <c r="C877" s="46">
        <v>18.0</v>
      </c>
      <c r="D877" s="46">
        <v>0.365</v>
      </c>
      <c r="E877" s="42" t="s">
        <v>110</v>
      </c>
      <c r="F877" s="44" t="s">
        <v>83</v>
      </c>
      <c r="G877" s="41" t="s">
        <v>68</v>
      </c>
    </row>
    <row r="878">
      <c r="A878" s="45">
        <v>6.24173996E8</v>
      </c>
      <c r="B878" s="46">
        <v>0.045</v>
      </c>
      <c r="C878" s="46">
        <v>20.0</v>
      </c>
      <c r="D878" s="46">
        <v>0.349</v>
      </c>
      <c r="E878" s="42" t="s">
        <v>110</v>
      </c>
      <c r="F878" s="44" t="s">
        <v>84</v>
      </c>
      <c r="G878" s="41" t="s">
        <v>68</v>
      </c>
    </row>
    <row r="879">
      <c r="A879" s="45">
        <v>6.55068112E8</v>
      </c>
      <c r="B879" s="46">
        <v>0.047</v>
      </c>
      <c r="C879" s="46">
        <v>21.0</v>
      </c>
      <c r="D879" s="46">
        <v>0.298</v>
      </c>
      <c r="E879" s="42" t="s">
        <v>110</v>
      </c>
      <c r="F879" s="44" t="s">
        <v>85</v>
      </c>
      <c r="G879" s="41" t="s">
        <v>68</v>
      </c>
    </row>
    <row r="880">
      <c r="A880" s="45">
        <v>7.98869805E8</v>
      </c>
      <c r="B880" s="46">
        <v>0.041</v>
      </c>
      <c r="C880" s="46">
        <v>21.0</v>
      </c>
      <c r="D880" s="46">
        <v>0.279</v>
      </c>
      <c r="E880" s="42" t="s">
        <v>110</v>
      </c>
      <c r="F880" s="44" t="s">
        <v>86</v>
      </c>
      <c r="G880" s="41" t="s">
        <v>68</v>
      </c>
    </row>
    <row r="881">
      <c r="A881" s="45">
        <v>9.65771303E8</v>
      </c>
      <c r="B881" s="46">
        <v>0.041</v>
      </c>
      <c r="C881" s="46">
        <v>25.0</v>
      </c>
      <c r="D881" s="46">
        <v>0.27</v>
      </c>
      <c r="E881" s="42" t="s">
        <v>110</v>
      </c>
      <c r="F881" s="44" t="s">
        <v>87</v>
      </c>
      <c r="G881" s="41" t="s">
        <v>68</v>
      </c>
    </row>
    <row r="882">
      <c r="A882" s="45">
        <v>9.00629373E8</v>
      </c>
      <c r="B882" s="46">
        <v>0.045</v>
      </c>
      <c r="C882" s="46">
        <v>25.0</v>
      </c>
      <c r="D882" s="46">
        <v>0.27</v>
      </c>
      <c r="E882" s="42" t="s">
        <v>110</v>
      </c>
      <c r="F882" s="44" t="s">
        <v>88</v>
      </c>
      <c r="G882" s="41" t="s">
        <v>68</v>
      </c>
    </row>
    <row r="883">
      <c r="A883" s="45">
        <v>9.51805801E8</v>
      </c>
      <c r="B883" s="46">
        <v>0.047</v>
      </c>
      <c r="C883" s="46">
        <v>27.0</v>
      </c>
      <c r="D883" s="46">
        <v>0.27</v>
      </c>
      <c r="E883" s="42" t="s">
        <v>110</v>
      </c>
      <c r="F883" s="44" t="s">
        <v>89</v>
      </c>
      <c r="G883" s="41" t="s">
        <v>68</v>
      </c>
    </row>
    <row r="884">
      <c r="A884" s="45">
        <v>8.98282866E8</v>
      </c>
      <c r="B884" s="46">
        <v>0.047</v>
      </c>
      <c r="C884" s="46">
        <v>24.0</v>
      </c>
      <c r="D884" s="46">
        <v>0.28</v>
      </c>
      <c r="E884" s="42" t="s">
        <v>110</v>
      </c>
      <c r="F884" s="44" t="s">
        <v>90</v>
      </c>
      <c r="G884" s="41" t="s">
        <v>68</v>
      </c>
    </row>
    <row r="885">
      <c r="A885" s="45">
        <v>9.141091E8</v>
      </c>
      <c r="B885" s="46">
        <v>0.05</v>
      </c>
      <c r="C885" s="46">
        <v>26.0</v>
      </c>
      <c r="D885" s="46">
        <v>0.28</v>
      </c>
      <c r="E885" s="42" t="s">
        <v>110</v>
      </c>
      <c r="F885" s="44" t="s">
        <v>91</v>
      </c>
      <c r="G885" s="41" t="s">
        <v>68</v>
      </c>
    </row>
    <row r="886">
      <c r="A886" s="45">
        <v>3.057453461E9</v>
      </c>
      <c r="B886" s="46">
        <v>0.069</v>
      </c>
      <c r="C886" s="46">
        <v>45.0</v>
      </c>
      <c r="D886" s="46">
        <v>0.247</v>
      </c>
      <c r="E886" s="42" t="s">
        <v>153</v>
      </c>
      <c r="F886" s="44" t="s">
        <v>70</v>
      </c>
      <c r="G886" s="41" t="s">
        <v>144</v>
      </c>
    </row>
    <row r="887">
      <c r="A887" s="45">
        <v>3.219487823E9</v>
      </c>
      <c r="B887" s="46">
        <v>0.078</v>
      </c>
      <c r="C887" s="46">
        <v>54.0</v>
      </c>
      <c r="D887" s="46">
        <v>0.223</v>
      </c>
      <c r="E887" s="42" t="s">
        <v>153</v>
      </c>
      <c r="F887" s="44" t="s">
        <v>71</v>
      </c>
      <c r="G887" s="41" t="s">
        <v>144</v>
      </c>
    </row>
    <row r="888">
      <c r="A888" s="45">
        <v>3.395778661E9</v>
      </c>
      <c r="B888" s="46">
        <v>0.087</v>
      </c>
      <c r="C888" s="46">
        <v>64.0</v>
      </c>
      <c r="D888" s="46">
        <v>0.236</v>
      </c>
      <c r="E888" s="42" t="s">
        <v>153</v>
      </c>
      <c r="F888" s="44" t="s">
        <v>72</v>
      </c>
      <c r="G888" s="41" t="s">
        <v>144</v>
      </c>
    </row>
    <row r="889">
      <c r="A889" s="45">
        <v>3.99137454E9</v>
      </c>
      <c r="B889" s="46">
        <v>0.085</v>
      </c>
      <c r="C889" s="46">
        <v>74.0</v>
      </c>
      <c r="D889" s="46">
        <v>0.238</v>
      </c>
      <c r="E889" s="42" t="s">
        <v>153</v>
      </c>
      <c r="F889" s="44" t="s">
        <v>74</v>
      </c>
      <c r="G889" s="41" t="s">
        <v>144</v>
      </c>
    </row>
    <row r="890">
      <c r="A890" s="45">
        <v>5.125273877E9</v>
      </c>
      <c r="B890" s="46">
        <v>0.085</v>
      </c>
      <c r="C890" s="46">
        <v>97.0</v>
      </c>
      <c r="D890" s="46">
        <v>0.221</v>
      </c>
      <c r="E890" s="42" t="s">
        <v>153</v>
      </c>
      <c r="F890" s="44" t="s">
        <v>83</v>
      </c>
      <c r="G890" s="41" t="s">
        <v>144</v>
      </c>
    </row>
    <row r="891">
      <c r="A891" s="45">
        <v>6.411147323E9</v>
      </c>
      <c r="B891" s="46">
        <v>0.086</v>
      </c>
      <c r="C891" s="46">
        <v>123.0</v>
      </c>
      <c r="D891" s="46">
        <v>0.176</v>
      </c>
      <c r="E891" s="42" t="s">
        <v>153</v>
      </c>
      <c r="F891" s="44" t="s">
        <v>84</v>
      </c>
      <c r="G891" s="41" t="s">
        <v>144</v>
      </c>
    </row>
    <row r="892">
      <c r="A892" s="45">
        <v>7.761900179E9</v>
      </c>
      <c r="B892" s="46">
        <v>0.084</v>
      </c>
      <c r="C892" s="46">
        <v>146.0</v>
      </c>
      <c r="D892" s="46">
        <v>0.171</v>
      </c>
      <c r="E892" s="42" t="s">
        <v>153</v>
      </c>
      <c r="F892" s="44" t="s">
        <v>85</v>
      </c>
      <c r="G892" s="41" t="s">
        <v>144</v>
      </c>
    </row>
    <row r="893">
      <c r="A893" s="45">
        <v>1.0172260738E10</v>
      </c>
      <c r="B893" s="46">
        <v>0.082</v>
      </c>
      <c r="C893" s="46">
        <v>188.0</v>
      </c>
      <c r="D893" s="46">
        <v>0.171</v>
      </c>
      <c r="E893" s="42" t="s">
        <v>153</v>
      </c>
      <c r="F893" s="44" t="s">
        <v>86</v>
      </c>
      <c r="G893" s="41" t="s">
        <v>144</v>
      </c>
    </row>
    <row r="894">
      <c r="A894" s="45">
        <v>1.279933725E10</v>
      </c>
      <c r="B894" s="46">
        <v>0.09</v>
      </c>
      <c r="C894" s="46">
        <v>261.0</v>
      </c>
      <c r="D894" s="46">
        <v>0.18</v>
      </c>
      <c r="E894" s="42" t="s">
        <v>153</v>
      </c>
      <c r="F894" s="44" t="s">
        <v>87</v>
      </c>
      <c r="G894" s="41" t="s">
        <v>144</v>
      </c>
    </row>
    <row r="895">
      <c r="A895" s="45">
        <v>1.0766836277E10</v>
      </c>
      <c r="B895" s="46">
        <v>0.102</v>
      </c>
      <c r="C895" s="46">
        <v>249.0</v>
      </c>
      <c r="D895" s="46">
        <v>0.179</v>
      </c>
      <c r="E895" s="42" t="s">
        <v>153</v>
      </c>
      <c r="F895" s="44" t="s">
        <v>88</v>
      </c>
      <c r="G895" s="41" t="s">
        <v>144</v>
      </c>
    </row>
    <row r="896">
      <c r="A896" s="45">
        <v>1.1638536862E10</v>
      </c>
      <c r="B896" s="46">
        <v>0.101</v>
      </c>
      <c r="C896" s="46">
        <v>267.0</v>
      </c>
      <c r="D896" s="46">
        <v>0.158</v>
      </c>
      <c r="E896" s="42" t="s">
        <v>153</v>
      </c>
      <c r="F896" s="44" t="s">
        <v>89</v>
      </c>
      <c r="G896" s="41" t="s">
        <v>144</v>
      </c>
    </row>
    <row r="897">
      <c r="A897" s="45">
        <v>1.4434619972E10</v>
      </c>
      <c r="B897" s="46">
        <v>0.094</v>
      </c>
      <c r="C897" s="46">
        <v>310.0</v>
      </c>
      <c r="D897" s="46">
        <v>0.15</v>
      </c>
      <c r="E897" s="42" t="s">
        <v>153</v>
      </c>
      <c r="F897" s="44" t="s">
        <v>90</v>
      </c>
      <c r="G897" s="41" t="s">
        <v>144</v>
      </c>
    </row>
    <row r="898">
      <c r="A898" s="45">
        <v>1.5846484588E10</v>
      </c>
      <c r="B898" s="46">
        <v>0.092</v>
      </c>
      <c r="C898" s="46">
        <v>333.0</v>
      </c>
      <c r="D898" s="46">
        <v>0.148</v>
      </c>
      <c r="E898" s="42" t="s">
        <v>153</v>
      </c>
      <c r="F898" s="44" t="s">
        <v>91</v>
      </c>
      <c r="G898" s="41" t="s">
        <v>144</v>
      </c>
    </row>
    <row r="899">
      <c r="A899" s="45">
        <v>1.89E12</v>
      </c>
      <c r="B899" s="46">
        <v>0.104</v>
      </c>
      <c r="C899" s="46">
        <v>2387.0</v>
      </c>
      <c r="D899" s="46">
        <v>0.096</v>
      </c>
      <c r="E899" s="42" t="s">
        <v>195</v>
      </c>
      <c r="F899" s="44" t="s">
        <v>70</v>
      </c>
      <c r="G899" s="41" t="s">
        <v>179</v>
      </c>
    </row>
    <row r="900">
      <c r="A900" s="45">
        <v>1.88E12</v>
      </c>
      <c r="B900" s="46">
        <v>0.105</v>
      </c>
      <c r="C900" s="46">
        <v>2402.0</v>
      </c>
      <c r="D900" s="46">
        <v>0.1</v>
      </c>
      <c r="E900" s="42" t="s">
        <v>195</v>
      </c>
      <c r="F900" s="44" t="s">
        <v>71</v>
      </c>
      <c r="G900" s="41" t="s">
        <v>179</v>
      </c>
    </row>
    <row r="901">
      <c r="A901" s="45">
        <v>2.01E12</v>
      </c>
      <c r="B901" s="46">
        <v>0.107</v>
      </c>
      <c r="C901" s="46">
        <v>2610.0</v>
      </c>
      <c r="D901" s="46">
        <v>0.097</v>
      </c>
      <c r="E901" s="42" t="s">
        <v>195</v>
      </c>
      <c r="F901" s="44" t="s">
        <v>72</v>
      </c>
      <c r="G901" s="41" t="s">
        <v>179</v>
      </c>
    </row>
    <row r="902">
      <c r="A902" s="45">
        <v>2.42E12</v>
      </c>
      <c r="B902" s="46">
        <v>0.109</v>
      </c>
      <c r="C902" s="46">
        <v>3206.0</v>
      </c>
      <c r="D902" s="43"/>
      <c r="E902" s="42" t="s">
        <v>195</v>
      </c>
      <c r="F902" s="44" t="s">
        <v>74</v>
      </c>
      <c r="G902" s="41" t="s">
        <v>179</v>
      </c>
    </row>
    <row r="903">
      <c r="A903" s="45">
        <v>2.73E12</v>
      </c>
      <c r="B903" s="46">
        <v>0.107</v>
      </c>
      <c r="C903" s="46">
        <v>3524.0</v>
      </c>
      <c r="D903" s="43"/>
      <c r="E903" s="42" t="s">
        <v>195</v>
      </c>
      <c r="F903" s="44" t="s">
        <v>83</v>
      </c>
      <c r="G903" s="41" t="s">
        <v>179</v>
      </c>
    </row>
    <row r="904">
      <c r="A904" s="45">
        <v>2.77E12</v>
      </c>
      <c r="B904" s="46">
        <v>0.108</v>
      </c>
      <c r="C904" s="46">
        <v>3624.0</v>
      </c>
      <c r="D904" s="43"/>
      <c r="E904" s="42" t="s">
        <v>195</v>
      </c>
      <c r="F904" s="44" t="s">
        <v>84</v>
      </c>
      <c r="G904" s="41" t="s">
        <v>179</v>
      </c>
    </row>
    <row r="905">
      <c r="A905" s="45">
        <v>2.9E12</v>
      </c>
      <c r="B905" s="46">
        <v>0.106</v>
      </c>
      <c r="C905" s="46">
        <v>3746.0</v>
      </c>
      <c r="D905" s="43"/>
      <c r="E905" s="42" t="s">
        <v>195</v>
      </c>
      <c r="F905" s="44" t="s">
        <v>85</v>
      </c>
      <c r="G905" s="41" t="s">
        <v>179</v>
      </c>
    </row>
    <row r="906">
      <c r="A906" s="45">
        <v>3.32E12</v>
      </c>
      <c r="B906" s="46">
        <v>0.105</v>
      </c>
      <c r="C906" s="46">
        <v>4231.0</v>
      </c>
      <c r="D906" s="43"/>
      <c r="E906" s="42" t="s">
        <v>195</v>
      </c>
      <c r="F906" s="44" t="s">
        <v>86</v>
      </c>
      <c r="G906" s="41" t="s">
        <v>179</v>
      </c>
    </row>
    <row r="907">
      <c r="A907" s="45">
        <v>3.62E12</v>
      </c>
      <c r="B907" s="46">
        <v>0.107</v>
      </c>
      <c r="C907" s="46">
        <v>4718.0</v>
      </c>
      <c r="D907" s="43"/>
      <c r="E907" s="42" t="s">
        <v>195</v>
      </c>
      <c r="F907" s="44" t="s">
        <v>87</v>
      </c>
      <c r="G907" s="41" t="s">
        <v>179</v>
      </c>
    </row>
    <row r="908">
      <c r="A908" s="45">
        <v>3.3E12</v>
      </c>
      <c r="B908" s="46">
        <v>0.118</v>
      </c>
      <c r="C908" s="46">
        <v>4727.0</v>
      </c>
      <c r="D908" s="43"/>
      <c r="E908" s="42" t="s">
        <v>195</v>
      </c>
      <c r="F908" s="44" t="s">
        <v>88</v>
      </c>
      <c r="G908" s="41" t="s">
        <v>179</v>
      </c>
    </row>
    <row r="909">
      <c r="A909" s="45">
        <v>3.3E12</v>
      </c>
      <c r="B909" s="46">
        <v>0.115</v>
      </c>
      <c r="C909" s="46">
        <v>4668.0</v>
      </c>
      <c r="D909" s="43"/>
      <c r="E909" s="42" t="s">
        <v>195</v>
      </c>
      <c r="F909" s="44" t="s">
        <v>89</v>
      </c>
      <c r="G909" s="41" t="s">
        <v>179</v>
      </c>
    </row>
    <row r="910">
      <c r="A910" s="45">
        <v>3.63E12</v>
      </c>
      <c r="B910" s="46">
        <v>0.113</v>
      </c>
      <c r="C910" s="46">
        <v>4996.0</v>
      </c>
      <c r="D910" s="43"/>
      <c r="E910" s="42" t="s">
        <v>195</v>
      </c>
      <c r="F910" s="44" t="s">
        <v>90</v>
      </c>
      <c r="G910" s="41" t="s">
        <v>179</v>
      </c>
    </row>
    <row r="911">
      <c r="A911" s="45">
        <v>3.43E12</v>
      </c>
      <c r="B911" s="46">
        <v>0.113</v>
      </c>
      <c r="C911" s="46">
        <v>4683.0</v>
      </c>
      <c r="D911" s="43"/>
      <c r="E911" s="42" t="s">
        <v>195</v>
      </c>
      <c r="F911" s="44" t="s">
        <v>91</v>
      </c>
      <c r="G911" s="41" t="s">
        <v>179</v>
      </c>
    </row>
    <row r="912">
      <c r="A912" s="45">
        <v>4.982849054E9</v>
      </c>
      <c r="B912" s="46">
        <v>0.048</v>
      </c>
      <c r="C912" s="46">
        <v>13.0</v>
      </c>
      <c r="D912" s="43"/>
      <c r="E912" s="42" t="s">
        <v>111</v>
      </c>
      <c r="F912" s="44" t="s">
        <v>70</v>
      </c>
      <c r="G912" s="41" t="s">
        <v>68</v>
      </c>
    </row>
    <row r="913">
      <c r="A913" s="45">
        <v>5.314871684E9</v>
      </c>
      <c r="B913" s="46">
        <v>0.056</v>
      </c>
      <c r="C913" s="46">
        <v>15.0</v>
      </c>
      <c r="D913" s="43"/>
      <c r="E913" s="42" t="s">
        <v>111</v>
      </c>
      <c r="F913" s="44" t="s">
        <v>71</v>
      </c>
      <c r="G913" s="41" t="s">
        <v>68</v>
      </c>
    </row>
    <row r="914">
      <c r="A914" s="45">
        <v>6.166197192E9</v>
      </c>
      <c r="B914" s="46">
        <v>0.048</v>
      </c>
      <c r="C914" s="46">
        <v>15.0</v>
      </c>
      <c r="D914" s="43"/>
      <c r="E914" s="42" t="s">
        <v>111</v>
      </c>
      <c r="F914" s="44" t="s">
        <v>72</v>
      </c>
      <c r="G914" s="41" t="s">
        <v>68</v>
      </c>
    </row>
    <row r="915">
      <c r="A915" s="45">
        <v>7.63272068E9</v>
      </c>
      <c r="B915" s="46">
        <v>0.048</v>
      </c>
      <c r="C915" s="46">
        <v>18.0</v>
      </c>
      <c r="D915" s="43"/>
      <c r="E915" s="42" t="s">
        <v>111</v>
      </c>
      <c r="F915" s="44" t="s">
        <v>74</v>
      </c>
      <c r="G915" s="41" t="s">
        <v>68</v>
      </c>
    </row>
    <row r="916">
      <c r="A916" s="45">
        <v>8.881419348E9</v>
      </c>
      <c r="B916" s="46">
        <v>0.061</v>
      </c>
      <c r="C916" s="46">
        <v>26.0</v>
      </c>
      <c r="D916" s="43"/>
      <c r="E916" s="42" t="s">
        <v>111</v>
      </c>
      <c r="F916" s="44" t="s">
        <v>83</v>
      </c>
      <c r="G916" s="41" t="s">
        <v>68</v>
      </c>
    </row>
    <row r="917">
      <c r="A917" s="45">
        <v>1.0731883141E10</v>
      </c>
      <c r="B917" s="46">
        <v>0.07</v>
      </c>
      <c r="C917" s="46">
        <v>35.0</v>
      </c>
      <c r="D917" s="43"/>
      <c r="E917" s="42" t="s">
        <v>111</v>
      </c>
      <c r="F917" s="44" t="s">
        <v>84</v>
      </c>
      <c r="G917" s="41" t="s">
        <v>68</v>
      </c>
    </row>
    <row r="918">
      <c r="A918" s="45">
        <v>2.0410239313E10</v>
      </c>
      <c r="B918" s="46">
        <v>0.054</v>
      </c>
      <c r="C918" s="46">
        <v>48.0</v>
      </c>
      <c r="D918" s="43"/>
      <c r="E918" s="42" t="s">
        <v>111</v>
      </c>
      <c r="F918" s="44" t="s">
        <v>85</v>
      </c>
      <c r="G918" s="41" t="s">
        <v>68</v>
      </c>
    </row>
    <row r="919">
      <c r="A919" s="45">
        <v>2.4757608488E10</v>
      </c>
      <c r="B919" s="46">
        <v>0.06</v>
      </c>
      <c r="C919" s="46">
        <v>66.0</v>
      </c>
      <c r="D919" s="43"/>
      <c r="E919" s="42" t="s">
        <v>111</v>
      </c>
      <c r="F919" s="44" t="s">
        <v>86</v>
      </c>
      <c r="G919" s="41" t="s">
        <v>68</v>
      </c>
    </row>
    <row r="920">
      <c r="A920" s="45">
        <v>2.8528016511E10</v>
      </c>
      <c r="B920" s="46">
        <v>0.056</v>
      </c>
      <c r="C920" s="46">
        <v>69.0</v>
      </c>
      <c r="D920" s="43"/>
      <c r="E920" s="42" t="s">
        <v>111</v>
      </c>
      <c r="F920" s="44" t="s">
        <v>87</v>
      </c>
      <c r="G920" s="41" t="s">
        <v>68</v>
      </c>
    </row>
    <row r="921">
      <c r="A921" s="45">
        <v>2.5978563316E10</v>
      </c>
      <c r="B921" s="46">
        <v>0.051</v>
      </c>
      <c r="C921" s="46">
        <v>56.0</v>
      </c>
      <c r="D921" s="43"/>
      <c r="E921" s="42" t="s">
        <v>111</v>
      </c>
      <c r="F921" s="44" t="s">
        <v>88</v>
      </c>
      <c r="G921" s="41" t="s">
        <v>68</v>
      </c>
    </row>
    <row r="922">
      <c r="A922" s="45">
        <v>3.2174210793E10</v>
      </c>
      <c r="B922" s="46">
        <v>0.053</v>
      </c>
      <c r="C922" s="46">
        <v>70.0</v>
      </c>
      <c r="D922" s="43"/>
      <c r="E922" s="42" t="s">
        <v>111</v>
      </c>
      <c r="F922" s="44" t="s">
        <v>89</v>
      </c>
      <c r="G922" s="41" t="s">
        <v>68</v>
      </c>
    </row>
    <row r="923">
      <c r="A923" s="45">
        <v>3.956497007E10</v>
      </c>
      <c r="B923" s="46">
        <v>0.053</v>
      </c>
      <c r="C923" s="46">
        <v>83.0</v>
      </c>
      <c r="D923" s="43"/>
      <c r="E923" s="42" t="s">
        <v>111</v>
      </c>
      <c r="F923" s="44" t="s">
        <v>90</v>
      </c>
      <c r="G923" s="41" t="s">
        <v>68</v>
      </c>
    </row>
    <row r="924">
      <c r="A924" s="45">
        <v>4.1740897827E10</v>
      </c>
      <c r="B924" s="46">
        <v>0.052</v>
      </c>
      <c r="C924" s="46">
        <v>83.0</v>
      </c>
      <c r="D924" s="43"/>
      <c r="E924" s="42" t="s">
        <v>111</v>
      </c>
      <c r="F924" s="44" t="s">
        <v>91</v>
      </c>
      <c r="G924" s="41" t="s">
        <v>68</v>
      </c>
    </row>
    <row r="925">
      <c r="A925" s="45">
        <v>1.24E11</v>
      </c>
      <c r="B925" s="46">
        <v>0.079</v>
      </c>
      <c r="C925" s="46">
        <v>918.0</v>
      </c>
      <c r="D925" s="46">
        <v>0.123</v>
      </c>
      <c r="E925" s="42" t="s">
        <v>196</v>
      </c>
      <c r="F925" s="44" t="s">
        <v>70</v>
      </c>
      <c r="G925" s="41" t="s">
        <v>179</v>
      </c>
    </row>
    <row r="926">
      <c r="A926" s="45">
        <v>1.3E11</v>
      </c>
      <c r="B926" s="46">
        <v>0.088</v>
      </c>
      <c r="C926" s="46">
        <v>1055.0</v>
      </c>
      <c r="D926" s="46">
        <v>0.086</v>
      </c>
      <c r="E926" s="42" t="s">
        <v>196</v>
      </c>
      <c r="F926" s="44" t="s">
        <v>71</v>
      </c>
      <c r="G926" s="41" t="s">
        <v>179</v>
      </c>
    </row>
    <row r="927">
      <c r="A927" s="45">
        <v>1.46E11</v>
      </c>
      <c r="B927" s="46">
        <v>0.091</v>
      </c>
      <c r="C927" s="46">
        <v>1223.0</v>
      </c>
      <c r="D927" s="46">
        <v>0.074</v>
      </c>
      <c r="E927" s="42" t="s">
        <v>196</v>
      </c>
      <c r="F927" s="44" t="s">
        <v>72</v>
      </c>
      <c r="G927" s="41" t="s">
        <v>179</v>
      </c>
    </row>
    <row r="928">
      <c r="A928" s="45">
        <v>1.93E11</v>
      </c>
      <c r="B928" s="46">
        <v>0.089</v>
      </c>
      <c r="C928" s="46">
        <v>1579.0</v>
      </c>
      <c r="D928" s="46">
        <v>0.068</v>
      </c>
      <c r="E928" s="42" t="s">
        <v>196</v>
      </c>
      <c r="F928" s="44" t="s">
        <v>74</v>
      </c>
      <c r="G928" s="41" t="s">
        <v>179</v>
      </c>
    </row>
    <row r="929">
      <c r="A929" s="45">
        <v>2.28E11</v>
      </c>
      <c r="B929" s="46">
        <v>0.087</v>
      </c>
      <c r="C929" s="46">
        <v>1809.0</v>
      </c>
      <c r="D929" s="43"/>
      <c r="E929" s="42" t="s">
        <v>196</v>
      </c>
      <c r="F929" s="44" t="s">
        <v>83</v>
      </c>
      <c r="G929" s="41" t="s">
        <v>179</v>
      </c>
    </row>
    <row r="930">
      <c r="A930" s="45">
        <v>2.4E11</v>
      </c>
      <c r="B930" s="46">
        <v>0.097</v>
      </c>
      <c r="C930" s="46">
        <v>2093.0</v>
      </c>
      <c r="D930" s="43"/>
      <c r="E930" s="42" t="s">
        <v>196</v>
      </c>
      <c r="F930" s="44" t="s">
        <v>84</v>
      </c>
      <c r="G930" s="41" t="s">
        <v>179</v>
      </c>
    </row>
    <row r="931">
      <c r="A931" s="45">
        <v>2.62E11</v>
      </c>
      <c r="B931" s="46">
        <v>0.097</v>
      </c>
      <c r="C931" s="46">
        <v>2293.0</v>
      </c>
      <c r="D931" s="43"/>
      <c r="E931" s="42" t="s">
        <v>196</v>
      </c>
      <c r="F931" s="44" t="s">
        <v>85</v>
      </c>
      <c r="G931" s="41" t="s">
        <v>179</v>
      </c>
    </row>
    <row r="932">
      <c r="A932" s="45">
        <v>3.05E11</v>
      </c>
      <c r="B932" s="46">
        <v>0.098</v>
      </c>
      <c r="C932" s="46">
        <v>2682.0</v>
      </c>
      <c r="D932" s="43"/>
      <c r="E932" s="42" t="s">
        <v>196</v>
      </c>
      <c r="F932" s="44" t="s">
        <v>86</v>
      </c>
      <c r="G932" s="41" t="s">
        <v>179</v>
      </c>
    </row>
    <row r="933">
      <c r="A933" s="45">
        <v>3.42E11</v>
      </c>
      <c r="B933" s="46">
        <v>0.101</v>
      </c>
      <c r="C933" s="46">
        <v>3085.0</v>
      </c>
      <c r="D933" s="43"/>
      <c r="E933" s="42" t="s">
        <v>196</v>
      </c>
      <c r="F933" s="44" t="s">
        <v>87</v>
      </c>
      <c r="G933" s="41" t="s">
        <v>179</v>
      </c>
    </row>
    <row r="934">
      <c r="A934" s="45">
        <v>3.21E11</v>
      </c>
      <c r="B934" s="46">
        <v>0.1</v>
      </c>
      <c r="C934" s="46">
        <v>2861.0</v>
      </c>
      <c r="D934" s="43"/>
      <c r="E934" s="42" t="s">
        <v>196</v>
      </c>
      <c r="F934" s="44" t="s">
        <v>88</v>
      </c>
      <c r="G934" s="41" t="s">
        <v>179</v>
      </c>
    </row>
    <row r="935">
      <c r="A935" s="45">
        <v>2.94E11</v>
      </c>
      <c r="B935" s="46">
        <v>0.094</v>
      </c>
      <c r="C935" s="46">
        <v>2442.0</v>
      </c>
      <c r="D935" s="43"/>
      <c r="E935" s="42" t="s">
        <v>196</v>
      </c>
      <c r="F935" s="44" t="s">
        <v>89</v>
      </c>
      <c r="G935" s="41" t="s">
        <v>179</v>
      </c>
    </row>
    <row r="936">
      <c r="A936" s="45">
        <v>2.9E11</v>
      </c>
      <c r="B936" s="46">
        <v>0.09</v>
      </c>
      <c r="C936" s="46">
        <v>2304.0</v>
      </c>
      <c r="D936" s="43"/>
      <c r="E936" s="42" t="s">
        <v>196</v>
      </c>
      <c r="F936" s="44" t="s">
        <v>90</v>
      </c>
      <c r="G936" s="41" t="s">
        <v>179</v>
      </c>
    </row>
    <row r="937">
      <c r="A937" s="45">
        <v>2.48E11</v>
      </c>
      <c r="B937" s="46">
        <v>0.093</v>
      </c>
      <c r="C937" s="46">
        <v>2044.0</v>
      </c>
      <c r="D937" s="43"/>
      <c r="E937" s="42" t="s">
        <v>196</v>
      </c>
      <c r="F937" s="44" t="s">
        <v>91</v>
      </c>
      <c r="G937" s="41" t="s">
        <v>179</v>
      </c>
    </row>
    <row r="938">
      <c r="A938" s="45">
        <v>1.068024994E9</v>
      </c>
      <c r="B938" s="43"/>
      <c r="C938" s="43"/>
      <c r="D938" s="43"/>
      <c r="E938" s="42" t="s">
        <v>279</v>
      </c>
      <c r="F938" s="44" t="s">
        <v>70</v>
      </c>
      <c r="G938" s="41" t="s">
        <v>258</v>
      </c>
    </row>
    <row r="939">
      <c r="A939" s="45">
        <v>1.086170639E9</v>
      </c>
      <c r="B939" s="43"/>
      <c r="C939" s="43"/>
      <c r="D939" s="43"/>
      <c r="E939" s="42" t="s">
        <v>279</v>
      </c>
      <c r="F939" s="44" t="s">
        <v>71</v>
      </c>
      <c r="G939" s="41" t="s">
        <v>258</v>
      </c>
    </row>
    <row r="940">
      <c r="A940" s="45">
        <v>1.169136691E9</v>
      </c>
      <c r="B940" s="43"/>
      <c r="C940" s="43"/>
      <c r="D940" s="43"/>
      <c r="E940" s="42" t="s">
        <v>279</v>
      </c>
      <c r="F940" s="44" t="s">
        <v>72</v>
      </c>
      <c r="G940" s="41" t="s">
        <v>258</v>
      </c>
    </row>
    <row r="941">
      <c r="A941" s="45">
        <v>1.42645203E9</v>
      </c>
      <c r="B941" s="43"/>
      <c r="C941" s="43"/>
      <c r="D941" s="43"/>
      <c r="E941" s="42" t="s">
        <v>279</v>
      </c>
      <c r="F941" s="44" t="s">
        <v>74</v>
      </c>
      <c r="G941" s="41" t="s">
        <v>258</v>
      </c>
    </row>
    <row r="942">
      <c r="A942" s="45">
        <v>1.644951892E9</v>
      </c>
      <c r="B942" s="43"/>
      <c r="C942" s="43"/>
      <c r="D942" s="43"/>
      <c r="E942" s="42" t="s">
        <v>279</v>
      </c>
      <c r="F942" s="44" t="s">
        <v>83</v>
      </c>
      <c r="G942" s="41" t="s">
        <v>258</v>
      </c>
    </row>
    <row r="943">
      <c r="A943" s="45">
        <v>1.702543477E9</v>
      </c>
      <c r="B943" s="43"/>
      <c r="C943" s="43"/>
      <c r="D943" s="43"/>
      <c r="E943" s="42" t="s">
        <v>279</v>
      </c>
      <c r="F943" s="44" t="s">
        <v>84</v>
      </c>
      <c r="G943" s="41" t="s">
        <v>258</v>
      </c>
    </row>
    <row r="944">
      <c r="A944" s="45">
        <v>1.738432116E9</v>
      </c>
      <c r="B944" s="43"/>
      <c r="C944" s="43"/>
      <c r="D944" s="43"/>
      <c r="E944" s="42" t="s">
        <v>279</v>
      </c>
      <c r="F944" s="44" t="s">
        <v>85</v>
      </c>
      <c r="G944" s="41" t="s">
        <v>258</v>
      </c>
    </row>
    <row r="945">
      <c r="A945" s="45">
        <v>2.121759848E9</v>
      </c>
      <c r="B945" s="43"/>
      <c r="C945" s="43"/>
      <c r="D945" s="43"/>
      <c r="E945" s="42" t="s">
        <v>279</v>
      </c>
      <c r="F945" s="44" t="s">
        <v>86</v>
      </c>
      <c r="G945" s="41" t="s">
        <v>258</v>
      </c>
    </row>
    <row r="946">
      <c r="A946" s="45">
        <v>1.739579594E9</v>
      </c>
      <c r="B946" s="43"/>
      <c r="C946" s="43"/>
      <c r="D946" s="43"/>
      <c r="E946" s="42" t="s">
        <v>279</v>
      </c>
      <c r="F946" s="44" t="s">
        <v>87</v>
      </c>
      <c r="G946" s="41" t="s">
        <v>258</v>
      </c>
    </row>
    <row r="947">
      <c r="A947" s="45">
        <v>1.267711816E9</v>
      </c>
      <c r="B947" s="43"/>
      <c r="C947" s="43"/>
      <c r="D947" s="43"/>
      <c r="E947" s="42" t="s">
        <v>279</v>
      </c>
      <c r="F947" s="44" t="s">
        <v>88</v>
      </c>
      <c r="G947" s="41" t="s">
        <v>258</v>
      </c>
    </row>
    <row r="948">
      <c r="A948" s="42"/>
      <c r="B948" s="43"/>
      <c r="C948" s="43"/>
      <c r="D948" s="43"/>
      <c r="E948" s="42" t="s">
        <v>279</v>
      </c>
      <c r="F948" s="44" t="s">
        <v>89</v>
      </c>
      <c r="G948" s="41" t="s">
        <v>258</v>
      </c>
    </row>
    <row r="949">
      <c r="A949" s="42"/>
      <c r="B949" s="43"/>
      <c r="C949" s="43"/>
      <c r="D949" s="43"/>
      <c r="E949" s="42" t="s">
        <v>279</v>
      </c>
      <c r="F949" s="44" t="s">
        <v>90</v>
      </c>
      <c r="G949" s="41" t="s">
        <v>258</v>
      </c>
    </row>
    <row r="950">
      <c r="A950" s="42"/>
      <c r="B950" s="43"/>
      <c r="C950" s="43"/>
      <c r="D950" s="43"/>
      <c r="E950" s="42" t="s">
        <v>279</v>
      </c>
      <c r="F950" s="44" t="s">
        <v>91</v>
      </c>
      <c r="G950" s="41" t="s">
        <v>258</v>
      </c>
    </row>
    <row r="951">
      <c r="A951" s="45">
        <v>5.23256355E8</v>
      </c>
      <c r="B951" s="46">
        <v>0.066</v>
      </c>
      <c r="C951" s="46">
        <v>339.0</v>
      </c>
      <c r="D951" s="46">
        <v>0.116</v>
      </c>
      <c r="E951" s="42" t="s">
        <v>280</v>
      </c>
      <c r="F951" s="44" t="s">
        <v>70</v>
      </c>
      <c r="G951" s="41" t="s">
        <v>258</v>
      </c>
    </row>
    <row r="952">
      <c r="A952" s="45">
        <v>5.23279846E8</v>
      </c>
      <c r="B952" s="46">
        <v>0.076</v>
      </c>
      <c r="C952" s="46">
        <v>392.0</v>
      </c>
      <c r="D952" s="46">
        <v>0.102</v>
      </c>
      <c r="E952" s="42" t="s">
        <v>280</v>
      </c>
      <c r="F952" s="44" t="s">
        <v>71</v>
      </c>
      <c r="G952" s="41" t="s">
        <v>258</v>
      </c>
    </row>
    <row r="953">
      <c r="A953" s="45">
        <v>5.44381962E8</v>
      </c>
      <c r="B953" s="46">
        <v>0.066</v>
      </c>
      <c r="C953" s="46">
        <v>353.0</v>
      </c>
      <c r="D953" s="46">
        <v>0.113</v>
      </c>
      <c r="E953" s="42" t="s">
        <v>280</v>
      </c>
      <c r="F953" s="44" t="s">
        <v>72</v>
      </c>
      <c r="G953" s="41" t="s">
        <v>258</v>
      </c>
    </row>
    <row r="954">
      <c r="A954" s="45">
        <v>5.96339089E8</v>
      </c>
      <c r="B954" s="46">
        <v>0.062</v>
      </c>
      <c r="C954" s="46">
        <v>359.0</v>
      </c>
      <c r="D954" s="46">
        <v>0.12</v>
      </c>
      <c r="E954" s="42" t="s">
        <v>280</v>
      </c>
      <c r="F954" s="44" t="s">
        <v>74</v>
      </c>
      <c r="G954" s="41" t="s">
        <v>258</v>
      </c>
    </row>
    <row r="955">
      <c r="A955" s="45">
        <v>6.00014341E8</v>
      </c>
      <c r="B955" s="46">
        <v>0.058</v>
      </c>
      <c r="C955" s="46">
        <v>342.0</v>
      </c>
      <c r="D955" s="46">
        <v>0.102</v>
      </c>
      <c r="E955" s="42" t="s">
        <v>280</v>
      </c>
      <c r="F955" s="44" t="s">
        <v>83</v>
      </c>
      <c r="G955" s="41" t="s">
        <v>258</v>
      </c>
    </row>
    <row r="956">
      <c r="A956" s="45">
        <v>7.00431791E8</v>
      </c>
      <c r="B956" s="46">
        <v>0.061</v>
      </c>
      <c r="C956" s="46">
        <v>412.0</v>
      </c>
      <c r="D956" s="46">
        <v>0.101</v>
      </c>
      <c r="E956" s="42" t="s">
        <v>280</v>
      </c>
      <c r="F956" s="44" t="s">
        <v>84</v>
      </c>
      <c r="G956" s="41" t="s">
        <v>258</v>
      </c>
    </row>
    <row r="957">
      <c r="A957" s="45">
        <v>7.04762536E8</v>
      </c>
      <c r="B957" s="46">
        <v>0.064</v>
      </c>
      <c r="C957" s="46">
        <v>435.0</v>
      </c>
      <c r="D957" s="46">
        <v>0.099</v>
      </c>
      <c r="E957" s="42" t="s">
        <v>280</v>
      </c>
      <c r="F957" s="44" t="s">
        <v>85</v>
      </c>
      <c r="G957" s="41" t="s">
        <v>258</v>
      </c>
    </row>
    <row r="958">
      <c r="A958" s="45">
        <v>7.58888875E8</v>
      </c>
      <c r="B958" s="46">
        <v>0.061</v>
      </c>
      <c r="C958" s="46">
        <v>448.0</v>
      </c>
      <c r="D958" s="46">
        <v>0.098</v>
      </c>
      <c r="E958" s="42" t="s">
        <v>280</v>
      </c>
      <c r="F958" s="44" t="s">
        <v>86</v>
      </c>
      <c r="G958" s="41" t="s">
        <v>258</v>
      </c>
    </row>
    <row r="959">
      <c r="A959" s="45">
        <v>8.25925911E8</v>
      </c>
      <c r="B959" s="46">
        <v>0.06</v>
      </c>
      <c r="C959" s="46">
        <v>474.0</v>
      </c>
      <c r="D959" s="46">
        <v>0.095</v>
      </c>
      <c r="E959" s="42" t="s">
        <v>280</v>
      </c>
      <c r="F959" s="44" t="s">
        <v>87</v>
      </c>
      <c r="G959" s="41" t="s">
        <v>258</v>
      </c>
    </row>
    <row r="960">
      <c r="A960" s="45">
        <v>7.71481468E8</v>
      </c>
      <c r="B960" s="46">
        <v>0.062</v>
      </c>
      <c r="C960" s="46">
        <v>462.0</v>
      </c>
      <c r="D960" s="46">
        <v>0.11</v>
      </c>
      <c r="E960" s="42" t="s">
        <v>280</v>
      </c>
      <c r="F960" s="44" t="s">
        <v>88</v>
      </c>
      <c r="G960" s="41" t="s">
        <v>258</v>
      </c>
    </row>
    <row r="961">
      <c r="A961" s="45">
        <v>7.71111097E8</v>
      </c>
      <c r="B961" s="46">
        <v>0.06</v>
      </c>
      <c r="C961" s="46">
        <v>438.0</v>
      </c>
      <c r="D961" s="46">
        <v>0.106</v>
      </c>
      <c r="E961" s="42" t="s">
        <v>280</v>
      </c>
      <c r="F961" s="44" t="s">
        <v>89</v>
      </c>
      <c r="G961" s="41" t="s">
        <v>258</v>
      </c>
    </row>
    <row r="962">
      <c r="A962" s="45">
        <v>7.78518505E8</v>
      </c>
      <c r="B962" s="46">
        <v>0.065</v>
      </c>
      <c r="C962" s="46">
        <v>481.0</v>
      </c>
      <c r="D962" s="46">
        <v>0.107</v>
      </c>
      <c r="E962" s="42" t="s">
        <v>280</v>
      </c>
      <c r="F962" s="44" t="s">
        <v>90</v>
      </c>
      <c r="G962" s="41" t="s">
        <v>258</v>
      </c>
    </row>
    <row r="963">
      <c r="A963" s="45">
        <v>8.01481467E8</v>
      </c>
      <c r="B963" s="46">
        <v>0.064</v>
      </c>
      <c r="C963" s="46">
        <v>478.0</v>
      </c>
      <c r="D963" s="46">
        <v>0.097</v>
      </c>
      <c r="E963" s="42" t="s">
        <v>280</v>
      </c>
      <c r="F963" s="44" t="s">
        <v>91</v>
      </c>
      <c r="G963" s="41" t="s">
        <v>258</v>
      </c>
    </row>
    <row r="964">
      <c r="A964" s="42"/>
      <c r="B964" s="43"/>
      <c r="C964" s="43"/>
      <c r="D964" s="43"/>
      <c r="E964" s="42" t="s">
        <v>247</v>
      </c>
      <c r="F964" s="44" t="s">
        <v>70</v>
      </c>
      <c r="G964" s="41" t="s">
        <v>242</v>
      </c>
    </row>
    <row r="965">
      <c r="A965" s="42"/>
      <c r="B965" s="43"/>
      <c r="C965" s="43"/>
      <c r="D965" s="43"/>
      <c r="E965" s="42" t="s">
        <v>247</v>
      </c>
      <c r="F965" s="44" t="s">
        <v>71</v>
      </c>
      <c r="G965" s="41" t="s">
        <v>242</v>
      </c>
    </row>
    <row r="966">
      <c r="A966" s="42"/>
      <c r="B966" s="43"/>
      <c r="C966" s="43"/>
      <c r="D966" s="43"/>
      <c r="E966" s="42" t="s">
        <v>247</v>
      </c>
      <c r="F966" s="44" t="s">
        <v>72</v>
      </c>
      <c r="G966" s="41" t="s">
        <v>242</v>
      </c>
    </row>
    <row r="967">
      <c r="A967" s="42"/>
      <c r="B967" s="43"/>
      <c r="C967" s="43"/>
      <c r="D967" s="43"/>
      <c r="E967" s="42" t="s">
        <v>247</v>
      </c>
      <c r="F967" s="44" t="s">
        <v>74</v>
      </c>
      <c r="G967" s="41" t="s">
        <v>242</v>
      </c>
    </row>
    <row r="968">
      <c r="A968" s="42"/>
      <c r="B968" s="43"/>
      <c r="C968" s="43"/>
      <c r="D968" s="43"/>
      <c r="E968" s="42" t="s">
        <v>247</v>
      </c>
      <c r="F968" s="44" t="s">
        <v>83</v>
      </c>
      <c r="G968" s="41" t="s">
        <v>242</v>
      </c>
    </row>
    <row r="969">
      <c r="A969" s="42"/>
      <c r="B969" s="43"/>
      <c r="C969" s="43"/>
      <c r="D969" s="43"/>
      <c r="E969" s="42" t="s">
        <v>247</v>
      </c>
      <c r="F969" s="44" t="s">
        <v>84</v>
      </c>
      <c r="G969" s="41" t="s">
        <v>242</v>
      </c>
    </row>
    <row r="970">
      <c r="A970" s="42"/>
      <c r="B970" s="43"/>
      <c r="C970" s="43"/>
      <c r="D970" s="43"/>
      <c r="E970" s="42" t="s">
        <v>247</v>
      </c>
      <c r="F970" s="44" t="s">
        <v>85</v>
      </c>
      <c r="G970" s="41" t="s">
        <v>242</v>
      </c>
    </row>
    <row r="971">
      <c r="A971" s="42"/>
      <c r="B971" s="43"/>
      <c r="C971" s="43"/>
      <c r="D971" s="43"/>
      <c r="E971" s="42" t="s">
        <v>247</v>
      </c>
      <c r="F971" s="44" t="s">
        <v>86</v>
      </c>
      <c r="G971" s="41" t="s">
        <v>242</v>
      </c>
    </row>
    <row r="972">
      <c r="A972" s="42"/>
      <c r="B972" s="43"/>
      <c r="C972" s="43"/>
      <c r="D972" s="43"/>
      <c r="E972" s="42" t="s">
        <v>247</v>
      </c>
      <c r="F972" s="44" t="s">
        <v>87</v>
      </c>
      <c r="G972" s="41" t="s">
        <v>242</v>
      </c>
    </row>
    <row r="973">
      <c r="A973" s="42"/>
      <c r="B973" s="43"/>
      <c r="C973" s="43"/>
      <c r="D973" s="43"/>
      <c r="E973" s="42" t="s">
        <v>247</v>
      </c>
      <c r="F973" s="44" t="s">
        <v>88</v>
      </c>
      <c r="G973" s="41" t="s">
        <v>242</v>
      </c>
    </row>
    <row r="974">
      <c r="A974" s="42"/>
      <c r="B974" s="43"/>
      <c r="C974" s="43"/>
      <c r="D974" s="43"/>
      <c r="E974" s="42" t="s">
        <v>247</v>
      </c>
      <c r="F974" s="44" t="s">
        <v>89</v>
      </c>
      <c r="G974" s="41" t="s">
        <v>242</v>
      </c>
    </row>
    <row r="975">
      <c r="A975" s="42"/>
      <c r="B975" s="43"/>
      <c r="C975" s="43"/>
      <c r="D975" s="43"/>
      <c r="E975" s="42" t="s">
        <v>247</v>
      </c>
      <c r="F975" s="44" t="s">
        <v>90</v>
      </c>
      <c r="G975" s="41" t="s">
        <v>242</v>
      </c>
    </row>
    <row r="976">
      <c r="A976" s="42"/>
      <c r="B976" s="43"/>
      <c r="C976" s="43"/>
      <c r="D976" s="43"/>
      <c r="E976" s="42" t="s">
        <v>247</v>
      </c>
      <c r="F976" s="44" t="s">
        <v>91</v>
      </c>
      <c r="G976" s="41" t="s">
        <v>242</v>
      </c>
    </row>
    <row r="977">
      <c r="A977" s="45">
        <v>1.929056657E10</v>
      </c>
      <c r="B977" s="46">
        <v>0.056</v>
      </c>
      <c r="C977" s="46">
        <v>96.0</v>
      </c>
      <c r="D977" s="46">
        <v>0.209</v>
      </c>
      <c r="E977" s="42" t="s">
        <v>281</v>
      </c>
      <c r="F977" s="44" t="s">
        <v>70</v>
      </c>
      <c r="G977" s="41" t="s">
        <v>258</v>
      </c>
    </row>
    <row r="978">
      <c r="A978" s="45">
        <v>1.8702820735E10</v>
      </c>
      <c r="B978" s="46">
        <v>0.064</v>
      </c>
      <c r="C978" s="46">
        <v>105.0</v>
      </c>
      <c r="D978" s="46">
        <v>0.19</v>
      </c>
      <c r="E978" s="42" t="s">
        <v>281</v>
      </c>
      <c r="F978" s="44" t="s">
        <v>71</v>
      </c>
      <c r="G978" s="41" t="s">
        <v>258</v>
      </c>
    </row>
    <row r="979">
      <c r="A979" s="45">
        <v>2.077653692E10</v>
      </c>
      <c r="B979" s="46">
        <v>0.062</v>
      </c>
      <c r="C979" s="46">
        <v>110.0</v>
      </c>
      <c r="D979" s="46">
        <v>0.169</v>
      </c>
      <c r="E979" s="42" t="s">
        <v>281</v>
      </c>
      <c r="F979" s="44" t="s">
        <v>72</v>
      </c>
      <c r="G979" s="41" t="s">
        <v>258</v>
      </c>
    </row>
    <row r="980">
      <c r="A980" s="45">
        <v>2.19175655E10</v>
      </c>
      <c r="B980" s="46">
        <v>0.064</v>
      </c>
      <c r="C980" s="46">
        <v>116.0</v>
      </c>
      <c r="D980" s="46">
        <v>0.15</v>
      </c>
      <c r="E980" s="42" t="s">
        <v>281</v>
      </c>
      <c r="F980" s="44" t="s">
        <v>74</v>
      </c>
      <c r="G980" s="41" t="s">
        <v>258</v>
      </c>
    </row>
    <row r="981">
      <c r="A981" s="45">
        <v>2.3965280312E10</v>
      </c>
      <c r="B981" s="46">
        <v>0.064</v>
      </c>
      <c r="C981" s="46">
        <v>124.0</v>
      </c>
      <c r="D981" s="46">
        <v>0.138</v>
      </c>
      <c r="E981" s="42" t="s">
        <v>281</v>
      </c>
      <c r="F981" s="44" t="s">
        <v>83</v>
      </c>
      <c r="G981" s="41" t="s">
        <v>258</v>
      </c>
    </row>
    <row r="982">
      <c r="A982" s="45">
        <v>2.7211230374E10</v>
      </c>
      <c r="B982" s="46">
        <v>0.065</v>
      </c>
      <c r="C982" s="46">
        <v>138.0</v>
      </c>
      <c r="D982" s="46">
        <v>0.13</v>
      </c>
      <c r="E982" s="42" t="s">
        <v>281</v>
      </c>
      <c r="F982" s="44" t="s">
        <v>84</v>
      </c>
      <c r="G982" s="41" t="s">
        <v>258</v>
      </c>
    </row>
    <row r="983">
      <c r="A983" s="45">
        <v>3.0231130543E10</v>
      </c>
      <c r="B983" s="46">
        <v>0.073</v>
      </c>
      <c r="C983" s="46">
        <v>171.0</v>
      </c>
      <c r="D983" s="46">
        <v>0.128</v>
      </c>
      <c r="E983" s="42" t="s">
        <v>281</v>
      </c>
      <c r="F983" s="44" t="s">
        <v>85</v>
      </c>
      <c r="G983" s="41" t="s">
        <v>258</v>
      </c>
    </row>
    <row r="984">
      <c r="A984" s="45">
        <v>3.4113106486E10</v>
      </c>
      <c r="B984" s="46">
        <v>0.072</v>
      </c>
      <c r="C984" s="46">
        <v>184.0</v>
      </c>
      <c r="D984" s="46">
        <v>0.128</v>
      </c>
      <c r="E984" s="42" t="s">
        <v>281</v>
      </c>
      <c r="F984" s="44" t="s">
        <v>86</v>
      </c>
      <c r="G984" s="41" t="s">
        <v>258</v>
      </c>
    </row>
    <row r="985">
      <c r="A985" s="45">
        <v>3.9136441799E10</v>
      </c>
      <c r="B985" s="46">
        <v>0.069</v>
      </c>
      <c r="C985" s="46">
        <v>199.0</v>
      </c>
      <c r="D985" s="46">
        <v>0.134</v>
      </c>
      <c r="E985" s="42" t="s">
        <v>281</v>
      </c>
      <c r="F985" s="44" t="s">
        <v>87</v>
      </c>
      <c r="G985" s="41" t="s">
        <v>258</v>
      </c>
    </row>
    <row r="986">
      <c r="A986" s="45">
        <v>3.7733606156E10</v>
      </c>
      <c r="B986" s="46">
        <v>0.071</v>
      </c>
      <c r="C986" s="46">
        <v>190.0</v>
      </c>
      <c r="D986" s="46">
        <v>0.138</v>
      </c>
      <c r="E986" s="42" t="s">
        <v>281</v>
      </c>
      <c r="F986" s="44" t="s">
        <v>88</v>
      </c>
      <c r="G986" s="41" t="s">
        <v>258</v>
      </c>
    </row>
    <row r="987">
      <c r="A987" s="45">
        <v>4.1338007893E10</v>
      </c>
      <c r="B987" s="46">
        <v>0.069</v>
      </c>
      <c r="C987" s="46">
        <v>198.0</v>
      </c>
      <c r="D987" s="46">
        <v>0.133</v>
      </c>
      <c r="E987" s="42" t="s">
        <v>281</v>
      </c>
      <c r="F987" s="44" t="s">
        <v>89</v>
      </c>
      <c r="G987" s="41" t="s">
        <v>258</v>
      </c>
    </row>
    <row r="988">
      <c r="A988" s="45">
        <v>4.7654789735E10</v>
      </c>
      <c r="B988" s="46">
        <v>0.067</v>
      </c>
      <c r="C988" s="46">
        <v>215.0</v>
      </c>
      <c r="D988" s="46">
        <v>0.134</v>
      </c>
      <c r="E988" s="42" t="s">
        <v>281</v>
      </c>
      <c r="F988" s="44" t="s">
        <v>90</v>
      </c>
      <c r="G988" s="41" t="s">
        <v>258</v>
      </c>
    </row>
    <row r="989">
      <c r="A989" s="45">
        <v>5.0388454861E10</v>
      </c>
      <c r="B989" s="46">
        <v>0.067</v>
      </c>
      <c r="C989" s="46">
        <v>226.0</v>
      </c>
      <c r="D989" s="46">
        <v>0.135</v>
      </c>
      <c r="E989" s="42" t="s">
        <v>281</v>
      </c>
      <c r="F989" s="44" t="s">
        <v>91</v>
      </c>
      <c r="G989" s="41" t="s">
        <v>258</v>
      </c>
    </row>
    <row r="990">
      <c r="A990" s="45">
        <v>2.995360969E9</v>
      </c>
      <c r="B990" s="46">
        <v>0.056</v>
      </c>
      <c r="C990" s="46">
        <v>19.0</v>
      </c>
      <c r="D990" s="46">
        <v>0.194</v>
      </c>
      <c r="E990" s="42" t="s">
        <v>112</v>
      </c>
      <c r="F990" s="44" t="s">
        <v>70</v>
      </c>
      <c r="G990" s="41" t="s">
        <v>68</v>
      </c>
    </row>
    <row r="991">
      <c r="A991" s="45">
        <v>2.83344275E9</v>
      </c>
      <c r="B991" s="46">
        <v>0.059</v>
      </c>
      <c r="C991" s="46">
        <v>19.0</v>
      </c>
      <c r="D991" s="43"/>
      <c r="E991" s="42" t="s">
        <v>112</v>
      </c>
      <c r="F991" s="44" t="s">
        <v>71</v>
      </c>
      <c r="G991" s="41" t="s">
        <v>68</v>
      </c>
    </row>
    <row r="992">
      <c r="A992" s="45">
        <v>2.949637039E9</v>
      </c>
      <c r="B992" s="46">
        <v>0.061</v>
      </c>
      <c r="C992" s="46">
        <v>20.0</v>
      </c>
      <c r="D992" s="43"/>
      <c r="E992" s="42" t="s">
        <v>112</v>
      </c>
      <c r="F992" s="44" t="s">
        <v>72</v>
      </c>
      <c r="G992" s="41" t="s">
        <v>68</v>
      </c>
    </row>
    <row r="993">
      <c r="A993" s="45">
        <v>3.446442219E9</v>
      </c>
      <c r="B993" s="46">
        <v>0.049</v>
      </c>
      <c r="C993" s="46">
        <v>18.0</v>
      </c>
      <c r="D993" s="43"/>
      <c r="E993" s="42" t="s">
        <v>112</v>
      </c>
      <c r="F993" s="44" t="s">
        <v>74</v>
      </c>
      <c r="G993" s="41" t="s">
        <v>68</v>
      </c>
    </row>
    <row r="994">
      <c r="A994" s="45">
        <v>3.666349049E9</v>
      </c>
      <c r="B994" s="46">
        <v>0.053</v>
      </c>
      <c r="C994" s="46">
        <v>20.0</v>
      </c>
      <c r="D994" s="43"/>
      <c r="E994" s="42" t="s">
        <v>112</v>
      </c>
      <c r="F994" s="44" t="s">
        <v>83</v>
      </c>
      <c r="G994" s="41" t="s">
        <v>68</v>
      </c>
    </row>
    <row r="995">
      <c r="A995" s="45">
        <v>2.937072009E9</v>
      </c>
      <c r="B995" s="46">
        <v>0.053</v>
      </c>
      <c r="C995" s="46">
        <v>16.0</v>
      </c>
      <c r="D995" s="43"/>
      <c r="E995" s="42" t="s">
        <v>112</v>
      </c>
      <c r="F995" s="44" t="s">
        <v>84</v>
      </c>
      <c r="G995" s="41" t="s">
        <v>68</v>
      </c>
    </row>
    <row r="996">
      <c r="A996" s="45">
        <v>2.821346684E9</v>
      </c>
      <c r="B996" s="46">
        <v>0.055</v>
      </c>
      <c r="C996" s="46">
        <v>16.0</v>
      </c>
      <c r="D996" s="43"/>
      <c r="E996" s="42" t="s">
        <v>112</v>
      </c>
      <c r="F996" s="44" t="s">
        <v>85</v>
      </c>
      <c r="G996" s="41" t="s">
        <v>68</v>
      </c>
    </row>
    <row r="997">
      <c r="A997" s="45">
        <v>4.134173271E9</v>
      </c>
      <c r="B997" s="46">
        <v>0.063</v>
      </c>
      <c r="C997" s="46">
        <v>26.0</v>
      </c>
      <c r="D997" s="43"/>
      <c r="E997" s="42" t="s">
        <v>112</v>
      </c>
      <c r="F997" s="44" t="s">
        <v>86</v>
      </c>
      <c r="G997" s="41" t="s">
        <v>68</v>
      </c>
    </row>
    <row r="998">
      <c r="A998" s="45">
        <v>4.515824643E9</v>
      </c>
      <c r="B998" s="46">
        <v>0.06</v>
      </c>
      <c r="C998" s="46">
        <v>26.0</v>
      </c>
      <c r="D998" s="43"/>
      <c r="E998" s="42" t="s">
        <v>112</v>
      </c>
      <c r="F998" s="44" t="s">
        <v>87</v>
      </c>
      <c r="G998" s="41" t="s">
        <v>68</v>
      </c>
    </row>
    <row r="999">
      <c r="A999" s="45">
        <v>4.60992372E9</v>
      </c>
      <c r="B999" s="46">
        <v>0.063</v>
      </c>
      <c r="C999" s="46">
        <v>28.0</v>
      </c>
      <c r="D999" s="43"/>
      <c r="E999" s="42" t="s">
        <v>112</v>
      </c>
      <c r="F999" s="44" t="s">
        <v>88</v>
      </c>
      <c r="G999" s="41" t="s">
        <v>68</v>
      </c>
    </row>
    <row r="1000">
      <c r="A1000" s="45">
        <v>4.735956476E9</v>
      </c>
      <c r="B1000" s="46">
        <v>0.062</v>
      </c>
      <c r="C1000" s="46">
        <v>27.0</v>
      </c>
      <c r="D1000" s="43"/>
      <c r="E1000" s="42" t="s">
        <v>112</v>
      </c>
      <c r="F1000" s="44" t="s">
        <v>89</v>
      </c>
      <c r="G1000" s="41" t="s">
        <v>68</v>
      </c>
    </row>
    <row r="1001">
      <c r="A1001" s="45">
        <v>5.067360041E9</v>
      </c>
      <c r="B1001" s="46">
        <v>0.06</v>
      </c>
      <c r="C1001" s="46">
        <v>27.0</v>
      </c>
      <c r="D1001" s="43"/>
      <c r="E1001" s="42" t="s">
        <v>112</v>
      </c>
      <c r="F1001" s="44" t="s">
        <v>90</v>
      </c>
      <c r="G1001" s="41" t="s">
        <v>68</v>
      </c>
    </row>
    <row r="1002">
      <c r="A1002" s="45">
        <v>5.65108817E9</v>
      </c>
      <c r="B1002" s="46">
        <v>0.063</v>
      </c>
      <c r="C1002" s="46">
        <v>32.0</v>
      </c>
      <c r="D1002" s="43"/>
      <c r="E1002" s="42" t="s">
        <v>112</v>
      </c>
      <c r="F1002" s="44" t="s">
        <v>91</v>
      </c>
      <c r="G1002" s="41" t="s">
        <v>68</v>
      </c>
    </row>
    <row r="1003">
      <c r="A1003" s="45">
        <v>3.61858968E8</v>
      </c>
      <c r="B1003" s="46">
        <v>0.049</v>
      </c>
      <c r="C1003" s="46">
        <v>16.0</v>
      </c>
      <c r="D1003" s="43"/>
      <c r="E1003" s="42" t="s">
        <v>113</v>
      </c>
      <c r="F1003" s="44" t="s">
        <v>70</v>
      </c>
      <c r="G1003" s="41" t="s">
        <v>68</v>
      </c>
    </row>
    <row r="1004">
      <c r="A1004" s="45">
        <v>3.842704E8</v>
      </c>
      <c r="B1004" s="46">
        <v>0.05</v>
      </c>
      <c r="C1004" s="46">
        <v>15.0</v>
      </c>
      <c r="D1004" s="43"/>
      <c r="E1004" s="42" t="s">
        <v>113</v>
      </c>
      <c r="F1004" s="44" t="s">
        <v>71</v>
      </c>
      <c r="G1004" s="41" t="s">
        <v>68</v>
      </c>
    </row>
    <row r="1005">
      <c r="A1005" s="45">
        <v>4.06669723E8</v>
      </c>
      <c r="B1005" s="46">
        <v>0.058</v>
      </c>
      <c r="C1005" s="46">
        <v>17.0</v>
      </c>
      <c r="D1005" s="43"/>
      <c r="E1005" s="42" t="s">
        <v>113</v>
      </c>
      <c r="F1005" s="44" t="s">
        <v>72</v>
      </c>
      <c r="G1005" s="41" t="s">
        <v>68</v>
      </c>
    </row>
    <row r="1006">
      <c r="A1006" s="45">
        <v>4.65414408E8</v>
      </c>
      <c r="B1006" s="46">
        <v>0.058</v>
      </c>
      <c r="C1006" s="46">
        <v>20.0</v>
      </c>
      <c r="D1006" s="43"/>
      <c r="E1006" s="42" t="s">
        <v>113</v>
      </c>
      <c r="F1006" s="44" t="s">
        <v>74</v>
      </c>
      <c r="G1006" s="41" t="s">
        <v>68</v>
      </c>
    </row>
    <row r="1007">
      <c r="A1007" s="45">
        <v>5.22651788E8</v>
      </c>
      <c r="B1007" s="46">
        <v>0.053</v>
      </c>
      <c r="C1007" s="46">
        <v>20.0</v>
      </c>
      <c r="D1007" s="43"/>
      <c r="E1007" s="42" t="s">
        <v>113</v>
      </c>
      <c r="F1007" s="44" t="s">
        <v>83</v>
      </c>
      <c r="G1007" s="41" t="s">
        <v>68</v>
      </c>
    </row>
    <row r="1008">
      <c r="A1008" s="45">
        <v>5.72853554E8</v>
      </c>
      <c r="B1008" s="46">
        <v>0.057</v>
      </c>
      <c r="C1008" s="46">
        <v>24.0</v>
      </c>
      <c r="D1008" s="43"/>
      <c r="E1008" s="42" t="s">
        <v>113</v>
      </c>
      <c r="F1008" s="44" t="s">
        <v>84</v>
      </c>
      <c r="G1008" s="41" t="s">
        <v>68</v>
      </c>
    </row>
    <row r="1009">
      <c r="A1009" s="45">
        <v>5.78517349E8</v>
      </c>
      <c r="B1009" s="46">
        <v>0.059</v>
      </c>
      <c r="C1009" s="46">
        <v>24.0</v>
      </c>
      <c r="D1009" s="43"/>
      <c r="E1009" s="42" t="s">
        <v>113</v>
      </c>
      <c r="F1009" s="44" t="s">
        <v>85</v>
      </c>
      <c r="G1009" s="41" t="s">
        <v>68</v>
      </c>
    </row>
    <row r="1010">
      <c r="A1010" s="45">
        <v>6.90721769E8</v>
      </c>
      <c r="B1010" s="46">
        <v>0.061</v>
      </c>
      <c r="C1010" s="46">
        <v>29.0</v>
      </c>
      <c r="D1010" s="43"/>
      <c r="E1010" s="42" t="s">
        <v>113</v>
      </c>
      <c r="F1010" s="44" t="s">
        <v>86</v>
      </c>
      <c r="G1010" s="41" t="s">
        <v>68</v>
      </c>
    </row>
    <row r="1011">
      <c r="A1011" s="45">
        <v>8.42890956E8</v>
      </c>
      <c r="B1011" s="46">
        <v>0.06</v>
      </c>
      <c r="C1011" s="46">
        <v>34.0</v>
      </c>
      <c r="D1011" s="43"/>
      <c r="E1011" s="42" t="s">
        <v>113</v>
      </c>
      <c r="F1011" s="44" t="s">
        <v>87</v>
      </c>
      <c r="G1011" s="41" t="s">
        <v>68</v>
      </c>
    </row>
    <row r="1012">
      <c r="A1012" s="45">
        <v>8.32530157E8</v>
      </c>
      <c r="B1012" s="46">
        <v>0.068</v>
      </c>
      <c r="C1012" s="46">
        <v>36.0</v>
      </c>
      <c r="D1012" s="43"/>
      <c r="E1012" s="42" t="s">
        <v>113</v>
      </c>
      <c r="F1012" s="44" t="s">
        <v>88</v>
      </c>
      <c r="G1012" s="41" t="s">
        <v>68</v>
      </c>
    </row>
    <row r="1013">
      <c r="A1013" s="45">
        <v>8.35390893E8</v>
      </c>
      <c r="B1013" s="46">
        <v>0.071</v>
      </c>
      <c r="C1013" s="46">
        <v>38.0</v>
      </c>
      <c r="D1013" s="43"/>
      <c r="E1013" s="42" t="s">
        <v>113</v>
      </c>
      <c r="F1013" s="44" t="s">
        <v>89</v>
      </c>
      <c r="G1013" s="41" t="s">
        <v>68</v>
      </c>
    </row>
    <row r="1014">
      <c r="A1014" s="45">
        <v>9.67762549E8</v>
      </c>
      <c r="B1014" s="46">
        <v>0.063</v>
      </c>
      <c r="C1014" s="46">
        <v>35.0</v>
      </c>
      <c r="D1014" s="43"/>
      <c r="E1014" s="42" t="s">
        <v>113</v>
      </c>
      <c r="F1014" s="44" t="s">
        <v>90</v>
      </c>
      <c r="G1014" s="41" t="s">
        <v>68</v>
      </c>
    </row>
    <row r="1015">
      <c r="A1015" s="45">
        <v>8.22320638E8</v>
      </c>
      <c r="B1015" s="46">
        <v>0.059</v>
      </c>
      <c r="C1015" s="46">
        <v>30.0</v>
      </c>
      <c r="D1015" s="43"/>
      <c r="E1015" s="42" t="s">
        <v>113</v>
      </c>
      <c r="F1015" s="44" t="s">
        <v>91</v>
      </c>
      <c r="G1015" s="41" t="s">
        <v>68</v>
      </c>
    </row>
    <row r="1016">
      <c r="A1016" s="45">
        <v>7.12667925E8</v>
      </c>
      <c r="B1016" s="46">
        <v>0.058</v>
      </c>
      <c r="C1016" s="46">
        <v>56.0</v>
      </c>
      <c r="D1016" s="46">
        <v>0.173</v>
      </c>
      <c r="E1016" s="42" t="s">
        <v>282</v>
      </c>
      <c r="F1016" s="44" t="s">
        <v>70</v>
      </c>
      <c r="G1016" s="41" t="s">
        <v>258</v>
      </c>
    </row>
    <row r="1017">
      <c r="A1017" s="45">
        <v>6.96281469E8</v>
      </c>
      <c r="B1017" s="46">
        <v>0.058</v>
      </c>
      <c r="C1017" s="46">
        <v>54.0</v>
      </c>
      <c r="D1017" s="46">
        <v>0.17</v>
      </c>
      <c r="E1017" s="42" t="s">
        <v>282</v>
      </c>
      <c r="F1017" s="44" t="s">
        <v>71</v>
      </c>
      <c r="G1017" s="41" t="s">
        <v>258</v>
      </c>
    </row>
    <row r="1018">
      <c r="A1018" s="45">
        <v>7.22460912E8</v>
      </c>
      <c r="B1018" s="46">
        <v>0.058</v>
      </c>
      <c r="C1018" s="46">
        <v>56.0</v>
      </c>
      <c r="D1018" s="46">
        <v>0.163</v>
      </c>
      <c r="E1018" s="42" t="s">
        <v>282</v>
      </c>
      <c r="F1018" s="44" t="s">
        <v>72</v>
      </c>
      <c r="G1018" s="41" t="s">
        <v>258</v>
      </c>
    </row>
    <row r="1019">
      <c r="A1019" s="45">
        <v>7.41929343E8</v>
      </c>
      <c r="B1019" s="46">
        <v>0.056</v>
      </c>
      <c r="C1019" s="46">
        <v>55.0</v>
      </c>
      <c r="D1019" s="46">
        <v>0.15</v>
      </c>
      <c r="E1019" s="42" t="s">
        <v>282</v>
      </c>
      <c r="F1019" s="44" t="s">
        <v>74</v>
      </c>
      <c r="G1019" s="41" t="s">
        <v>258</v>
      </c>
    </row>
    <row r="1020">
      <c r="A1020" s="45">
        <v>7.8591877E8</v>
      </c>
      <c r="B1020" s="46">
        <v>0.053</v>
      </c>
      <c r="C1020" s="46">
        <v>55.0</v>
      </c>
      <c r="D1020" s="46">
        <v>0.145</v>
      </c>
      <c r="E1020" s="42" t="s">
        <v>282</v>
      </c>
      <c r="F1020" s="44" t="s">
        <v>83</v>
      </c>
      <c r="G1020" s="41" t="s">
        <v>258</v>
      </c>
    </row>
    <row r="1021">
      <c r="A1021" s="45">
        <v>8.2488055E8</v>
      </c>
      <c r="B1021" s="46">
        <v>0.053</v>
      </c>
      <c r="C1021" s="46">
        <v>58.0</v>
      </c>
      <c r="D1021" s="46">
        <v>0.145</v>
      </c>
      <c r="E1021" s="42" t="s">
        <v>282</v>
      </c>
      <c r="F1021" s="44" t="s">
        <v>84</v>
      </c>
      <c r="G1021" s="41" t="s">
        <v>258</v>
      </c>
    </row>
    <row r="1022">
      <c r="A1022" s="45">
        <v>1.458449058E9</v>
      </c>
      <c r="B1022" s="46">
        <v>0.041</v>
      </c>
      <c r="C1022" s="46">
        <v>79.0</v>
      </c>
      <c r="D1022" s="46">
        <v>0.145</v>
      </c>
      <c r="E1022" s="42" t="s">
        <v>282</v>
      </c>
      <c r="F1022" s="44" t="s">
        <v>85</v>
      </c>
      <c r="G1022" s="41" t="s">
        <v>258</v>
      </c>
    </row>
    <row r="1023">
      <c r="A1023" s="45">
        <v>1.740334782E9</v>
      </c>
      <c r="B1023" s="46">
        <v>0.039</v>
      </c>
      <c r="C1023" s="46">
        <v>89.0</v>
      </c>
      <c r="D1023" s="46">
        <v>0.146</v>
      </c>
      <c r="E1023" s="42" t="s">
        <v>282</v>
      </c>
      <c r="F1023" s="44" t="s">
        <v>86</v>
      </c>
      <c r="G1023" s="41" t="s">
        <v>258</v>
      </c>
    </row>
    <row r="1024">
      <c r="A1024" s="45">
        <v>1.922598121E9</v>
      </c>
      <c r="B1024" s="46">
        <v>0.066</v>
      </c>
      <c r="C1024" s="46">
        <v>165.0</v>
      </c>
      <c r="D1024" s="46">
        <v>0.146</v>
      </c>
      <c r="E1024" s="42" t="s">
        <v>282</v>
      </c>
      <c r="F1024" s="44" t="s">
        <v>87</v>
      </c>
      <c r="G1024" s="41" t="s">
        <v>258</v>
      </c>
    </row>
    <row r="1025">
      <c r="A1025" s="45">
        <v>2.025565089E9</v>
      </c>
      <c r="B1025" s="46">
        <v>0.064</v>
      </c>
      <c r="C1025" s="46">
        <v>165.0</v>
      </c>
      <c r="D1025" s="46">
        <v>0.145</v>
      </c>
      <c r="E1025" s="42" t="s">
        <v>282</v>
      </c>
      <c r="F1025" s="44" t="s">
        <v>88</v>
      </c>
      <c r="G1025" s="41" t="s">
        <v>258</v>
      </c>
    </row>
    <row r="1026">
      <c r="A1026" s="45">
        <v>2.259288396E9</v>
      </c>
      <c r="B1026" s="46">
        <v>0.066</v>
      </c>
      <c r="C1026" s="46">
        <v>188.0</v>
      </c>
      <c r="D1026" s="46">
        <v>0.145</v>
      </c>
      <c r="E1026" s="42" t="s">
        <v>282</v>
      </c>
      <c r="F1026" s="44" t="s">
        <v>89</v>
      </c>
      <c r="G1026" s="41" t="s">
        <v>258</v>
      </c>
    </row>
    <row r="1027">
      <c r="A1027" s="45">
        <v>2.576602497E9</v>
      </c>
      <c r="B1027" s="46">
        <v>0.068</v>
      </c>
      <c r="C1027" s="46">
        <v>221.0</v>
      </c>
      <c r="D1027" s="46">
        <v>0.145</v>
      </c>
      <c r="E1027" s="42" t="s">
        <v>282</v>
      </c>
      <c r="F1027" s="44" t="s">
        <v>90</v>
      </c>
      <c r="G1027" s="41" t="s">
        <v>258</v>
      </c>
    </row>
    <row r="1028">
      <c r="A1028" s="45">
        <v>2.851154076E9</v>
      </c>
      <c r="B1028" s="46">
        <v>0.066</v>
      </c>
      <c r="C1028" s="46">
        <v>235.0</v>
      </c>
      <c r="D1028" s="46">
        <v>0.139</v>
      </c>
      <c r="E1028" s="42" t="s">
        <v>282</v>
      </c>
      <c r="F1028" s="44" t="s">
        <v>91</v>
      </c>
      <c r="G1028" s="41" t="s">
        <v>258</v>
      </c>
    </row>
    <row r="1029">
      <c r="A1029" s="45">
        <v>3.664503846E9</v>
      </c>
      <c r="B1029" s="46">
        <v>0.061</v>
      </c>
      <c r="C1029" s="46">
        <v>26.0</v>
      </c>
      <c r="D1029" s="46">
        <v>0.314</v>
      </c>
      <c r="E1029" s="42" t="s">
        <v>283</v>
      </c>
      <c r="F1029" s="44" t="s">
        <v>70</v>
      </c>
      <c r="G1029" s="41" t="s">
        <v>258</v>
      </c>
    </row>
    <row r="1030">
      <c r="A1030" s="45">
        <v>3.507981946E9</v>
      </c>
      <c r="B1030" s="46">
        <v>0.056</v>
      </c>
      <c r="C1030" s="46">
        <v>23.0</v>
      </c>
      <c r="D1030" s="46">
        <v>0.34</v>
      </c>
      <c r="E1030" s="42" t="s">
        <v>283</v>
      </c>
      <c r="F1030" s="44" t="s">
        <v>71</v>
      </c>
      <c r="G1030" s="41" t="s">
        <v>258</v>
      </c>
    </row>
    <row r="1031">
      <c r="A1031" s="45">
        <v>3.214632479E9</v>
      </c>
      <c r="B1031" s="46">
        <v>0.055</v>
      </c>
      <c r="C1031" s="46">
        <v>20.0</v>
      </c>
      <c r="D1031" s="46">
        <v>0.342</v>
      </c>
      <c r="E1031" s="42" t="s">
        <v>283</v>
      </c>
      <c r="F1031" s="44" t="s">
        <v>72</v>
      </c>
      <c r="G1031" s="41" t="s">
        <v>258</v>
      </c>
    </row>
    <row r="1032">
      <c r="A1032" s="45">
        <v>2.826481072E9</v>
      </c>
      <c r="B1032" s="46">
        <v>0.053</v>
      </c>
      <c r="C1032" s="46">
        <v>17.0</v>
      </c>
      <c r="D1032" s="46">
        <v>0.442</v>
      </c>
      <c r="E1032" s="42" t="s">
        <v>283</v>
      </c>
      <c r="F1032" s="44" t="s">
        <v>74</v>
      </c>
      <c r="G1032" s="41" t="s">
        <v>258</v>
      </c>
    </row>
    <row r="1033">
      <c r="A1033" s="45">
        <v>3.660483886E9</v>
      </c>
      <c r="B1033" s="46">
        <v>0.056</v>
      </c>
      <c r="C1033" s="46">
        <v>22.0</v>
      </c>
      <c r="D1033" s="46">
        <v>0.48</v>
      </c>
      <c r="E1033" s="42" t="s">
        <v>283</v>
      </c>
      <c r="F1033" s="44" t="s">
        <v>83</v>
      </c>
      <c r="G1033" s="41" t="s">
        <v>258</v>
      </c>
    </row>
    <row r="1034">
      <c r="A1034" s="45">
        <v>4.154289832E9</v>
      </c>
      <c r="B1034" s="46">
        <v>0.044</v>
      </c>
      <c r="C1034" s="46">
        <v>20.0</v>
      </c>
      <c r="D1034" s="46">
        <v>0.41</v>
      </c>
      <c r="E1034" s="42" t="s">
        <v>283</v>
      </c>
      <c r="F1034" s="44" t="s">
        <v>84</v>
      </c>
      <c r="G1034" s="41" t="s">
        <v>258</v>
      </c>
    </row>
    <row r="1035">
      <c r="A1035" s="45">
        <v>4.879738636E9</v>
      </c>
      <c r="B1035" s="46">
        <v>0.057</v>
      </c>
      <c r="C1035" s="46">
        <v>30.0</v>
      </c>
      <c r="D1035" s="46">
        <v>0.264</v>
      </c>
      <c r="E1035" s="42" t="s">
        <v>283</v>
      </c>
      <c r="F1035" s="44" t="s">
        <v>85</v>
      </c>
      <c r="G1035" s="41" t="s">
        <v>258</v>
      </c>
    </row>
    <row r="1036">
      <c r="A1036" s="45">
        <v>5.88532559E9</v>
      </c>
      <c r="B1036" s="46">
        <v>0.054</v>
      </c>
      <c r="C1036" s="46">
        <v>34.0</v>
      </c>
      <c r="D1036" s="46">
        <v>0.231</v>
      </c>
      <c r="E1036" s="42" t="s">
        <v>283</v>
      </c>
      <c r="F1036" s="44" t="s">
        <v>86</v>
      </c>
      <c r="G1036" s="41" t="s">
        <v>258</v>
      </c>
    </row>
    <row r="1037">
      <c r="A1037" s="45">
        <v>6.548530572E9</v>
      </c>
      <c r="B1037" s="46">
        <v>0.055</v>
      </c>
      <c r="C1037" s="46">
        <v>36.0</v>
      </c>
      <c r="D1037" s="46">
        <v>0.178</v>
      </c>
      <c r="E1037" s="42" t="s">
        <v>283</v>
      </c>
      <c r="F1037" s="44" t="s">
        <v>87</v>
      </c>
      <c r="G1037" s="41" t="s">
        <v>258</v>
      </c>
    </row>
    <row r="1038">
      <c r="A1038" s="45">
        <v>6.584649419E9</v>
      </c>
      <c r="B1038" s="46">
        <v>0.065</v>
      </c>
      <c r="C1038" s="46">
        <v>43.0</v>
      </c>
      <c r="D1038" s="46">
        <v>0.173</v>
      </c>
      <c r="E1038" s="42" t="s">
        <v>283</v>
      </c>
      <c r="F1038" s="44" t="s">
        <v>88</v>
      </c>
      <c r="G1038" s="41" t="s">
        <v>258</v>
      </c>
    </row>
    <row r="1039">
      <c r="A1039" s="45">
        <v>6.622541529E9</v>
      </c>
      <c r="B1039" s="46">
        <v>0.067</v>
      </c>
      <c r="C1039" s="46">
        <v>45.0</v>
      </c>
      <c r="D1039" s="46">
        <v>0.175</v>
      </c>
      <c r="E1039" s="42" t="s">
        <v>283</v>
      </c>
      <c r="F1039" s="44" t="s">
        <v>89</v>
      </c>
      <c r="G1039" s="41" t="s">
        <v>258</v>
      </c>
    </row>
    <row r="1040">
      <c r="A1040" s="45">
        <v>7.51683416E9</v>
      </c>
      <c r="B1040" s="46">
        <v>0.085</v>
      </c>
      <c r="C1040" s="46">
        <v>62.0</v>
      </c>
      <c r="D1040" s="46">
        <v>0.116</v>
      </c>
      <c r="E1040" s="42" t="s">
        <v>283</v>
      </c>
      <c r="F1040" s="44" t="s">
        <v>90</v>
      </c>
      <c r="G1040" s="41" t="s">
        <v>258</v>
      </c>
    </row>
    <row r="1041">
      <c r="A1041" s="45">
        <v>7.890216508E9</v>
      </c>
      <c r="B1041" s="46">
        <v>0.064</v>
      </c>
      <c r="C1041" s="46">
        <v>53.0</v>
      </c>
      <c r="D1041" s="46">
        <v>0.089</v>
      </c>
      <c r="E1041" s="42" t="s">
        <v>283</v>
      </c>
      <c r="F1041" s="44" t="s">
        <v>91</v>
      </c>
      <c r="G1041" s="41" t="s">
        <v>258</v>
      </c>
    </row>
    <row r="1042">
      <c r="A1042" s="45">
        <v>7.105529647E9</v>
      </c>
      <c r="B1042" s="46">
        <v>0.066</v>
      </c>
      <c r="C1042" s="46">
        <v>76.0</v>
      </c>
      <c r="D1042" s="46">
        <v>0.268</v>
      </c>
      <c r="E1042" s="42" t="s">
        <v>284</v>
      </c>
      <c r="F1042" s="44" t="s">
        <v>70</v>
      </c>
      <c r="G1042" s="41" t="s">
        <v>258</v>
      </c>
    </row>
    <row r="1043">
      <c r="A1043" s="45">
        <v>7.566517572E9</v>
      </c>
      <c r="B1043" s="46">
        <v>0.069</v>
      </c>
      <c r="C1043" s="46">
        <v>83.0</v>
      </c>
      <c r="D1043" s="46">
        <v>0.238</v>
      </c>
      <c r="E1043" s="42" t="s">
        <v>284</v>
      </c>
      <c r="F1043" s="44" t="s">
        <v>71</v>
      </c>
      <c r="G1043" s="41" t="s">
        <v>258</v>
      </c>
    </row>
    <row r="1044">
      <c r="A1044" s="45">
        <v>7.776459964E9</v>
      </c>
      <c r="B1044" s="46">
        <v>0.073</v>
      </c>
      <c r="C1044" s="46">
        <v>88.0</v>
      </c>
      <c r="D1044" s="46">
        <v>0.227</v>
      </c>
      <c r="E1044" s="42" t="s">
        <v>284</v>
      </c>
      <c r="F1044" s="44" t="s">
        <v>72</v>
      </c>
      <c r="G1044" s="41" t="s">
        <v>258</v>
      </c>
    </row>
    <row r="1045">
      <c r="A1045" s="45">
        <v>8.14029408E9</v>
      </c>
      <c r="B1045" s="46">
        <v>0.083</v>
      </c>
      <c r="C1045" s="46">
        <v>103.0</v>
      </c>
      <c r="D1045" s="46">
        <v>0.208</v>
      </c>
      <c r="E1045" s="42" t="s">
        <v>284</v>
      </c>
      <c r="F1045" s="44" t="s">
        <v>74</v>
      </c>
      <c r="G1045" s="41" t="s">
        <v>258</v>
      </c>
    </row>
    <row r="1046">
      <c r="A1046" s="45">
        <v>8.772197585E9</v>
      </c>
      <c r="B1046" s="46">
        <v>0.079</v>
      </c>
      <c r="C1046" s="46">
        <v>103.0</v>
      </c>
      <c r="D1046" s="46">
        <v>0.199</v>
      </c>
      <c r="E1046" s="42" t="s">
        <v>284</v>
      </c>
      <c r="F1046" s="44" t="s">
        <v>83</v>
      </c>
      <c r="G1046" s="41" t="s">
        <v>258</v>
      </c>
    </row>
    <row r="1047">
      <c r="A1047" s="45">
        <v>9.672006169E9</v>
      </c>
      <c r="B1047" s="46">
        <v>0.077</v>
      </c>
      <c r="C1047" s="46">
        <v>109.0</v>
      </c>
      <c r="D1047" s="46">
        <v>0.188</v>
      </c>
      <c r="E1047" s="42" t="s">
        <v>284</v>
      </c>
      <c r="F1047" s="44" t="s">
        <v>84</v>
      </c>
      <c r="G1047" s="41" t="s">
        <v>258</v>
      </c>
    </row>
    <row r="1048">
      <c r="A1048" s="45">
        <v>1.0841723354E10</v>
      </c>
      <c r="B1048" s="46">
        <v>0.076</v>
      </c>
      <c r="C1048" s="46">
        <v>118.0</v>
      </c>
      <c r="D1048" s="46">
        <v>0.174</v>
      </c>
      <c r="E1048" s="42" t="s">
        <v>284</v>
      </c>
      <c r="F1048" s="44" t="s">
        <v>85</v>
      </c>
      <c r="G1048" s="41" t="s">
        <v>258</v>
      </c>
    </row>
    <row r="1049">
      <c r="A1049" s="45">
        <v>1.2275491273E10</v>
      </c>
      <c r="B1049" s="46">
        <v>0.079</v>
      </c>
      <c r="C1049" s="46">
        <v>136.0</v>
      </c>
      <c r="D1049" s="46">
        <v>0.166</v>
      </c>
      <c r="E1049" s="42" t="s">
        <v>284</v>
      </c>
      <c r="F1049" s="44" t="s">
        <v>86</v>
      </c>
      <c r="G1049" s="41" t="s">
        <v>258</v>
      </c>
    </row>
    <row r="1050">
      <c r="A1050" s="45">
        <v>1.3789720387E10</v>
      </c>
      <c r="B1050" s="46">
        <v>0.084</v>
      </c>
      <c r="C1050" s="46">
        <v>159.0</v>
      </c>
      <c r="D1050" s="46">
        <v>0.179</v>
      </c>
      <c r="E1050" s="42" t="s">
        <v>284</v>
      </c>
      <c r="F1050" s="44" t="s">
        <v>87</v>
      </c>
      <c r="G1050" s="41" t="s">
        <v>258</v>
      </c>
    </row>
    <row r="1051">
      <c r="A1051" s="45">
        <v>1.4587485644E10</v>
      </c>
      <c r="B1051" s="46">
        <v>0.091</v>
      </c>
      <c r="C1051" s="46">
        <v>173.0</v>
      </c>
      <c r="D1051" s="46">
        <v>0.194</v>
      </c>
      <c r="E1051" s="42" t="s">
        <v>284</v>
      </c>
      <c r="F1051" s="44" t="s">
        <v>88</v>
      </c>
      <c r="G1051" s="41" t="s">
        <v>258</v>
      </c>
    </row>
    <row r="1052">
      <c r="A1052" s="45">
        <v>1.5839344592E10</v>
      </c>
      <c r="B1052" s="46">
        <v>0.087</v>
      </c>
      <c r="C1052" s="46">
        <v>176.0</v>
      </c>
      <c r="D1052" s="46">
        <v>0.189</v>
      </c>
      <c r="E1052" s="42" t="s">
        <v>284</v>
      </c>
      <c r="F1052" s="44" t="s">
        <v>89</v>
      </c>
      <c r="G1052" s="41" t="s">
        <v>258</v>
      </c>
    </row>
    <row r="1053">
      <c r="A1053" s="45">
        <v>1.7710325578E10</v>
      </c>
      <c r="B1053" s="46">
        <v>0.084</v>
      </c>
      <c r="C1053" s="46">
        <v>187.0</v>
      </c>
      <c r="D1053" s="46">
        <v>0.186</v>
      </c>
      <c r="E1053" s="42" t="s">
        <v>284</v>
      </c>
      <c r="F1053" s="44" t="s">
        <v>90</v>
      </c>
      <c r="G1053" s="41" t="s">
        <v>258</v>
      </c>
    </row>
    <row r="1054">
      <c r="A1054" s="45">
        <v>1.8564264545E10</v>
      </c>
      <c r="B1054" s="46">
        <v>0.086</v>
      </c>
      <c r="C1054" s="46">
        <v>195.0</v>
      </c>
      <c r="D1054" s="46">
        <v>0.185</v>
      </c>
      <c r="E1054" s="42" t="s">
        <v>284</v>
      </c>
      <c r="F1054" s="44" t="s">
        <v>91</v>
      </c>
      <c r="G1054" s="41" t="s">
        <v>258</v>
      </c>
    </row>
    <row r="1055">
      <c r="A1055" s="45">
        <v>1.72E11</v>
      </c>
      <c r="B1055" s="43"/>
      <c r="C1055" s="43"/>
      <c r="D1055" s="46">
        <v>0.095</v>
      </c>
      <c r="E1055" s="42" t="s">
        <v>154</v>
      </c>
      <c r="F1055" s="44" t="s">
        <v>70</v>
      </c>
      <c r="G1055" s="41" t="s">
        <v>144</v>
      </c>
    </row>
    <row r="1056">
      <c r="A1056" s="45">
        <v>1.69E11</v>
      </c>
      <c r="B1056" s="43"/>
      <c r="C1056" s="43"/>
      <c r="D1056" s="46">
        <v>0.051</v>
      </c>
      <c r="E1056" s="42" t="s">
        <v>154</v>
      </c>
      <c r="F1056" s="44" t="s">
        <v>71</v>
      </c>
      <c r="G1056" s="41" t="s">
        <v>144</v>
      </c>
    </row>
    <row r="1057">
      <c r="A1057" s="45">
        <v>1.66E11</v>
      </c>
      <c r="B1057" s="43"/>
      <c r="C1057" s="43"/>
      <c r="D1057" s="46">
        <v>0.05</v>
      </c>
      <c r="E1057" s="42" t="s">
        <v>154</v>
      </c>
      <c r="F1057" s="44" t="s">
        <v>72</v>
      </c>
      <c r="G1057" s="41" t="s">
        <v>144</v>
      </c>
    </row>
    <row r="1058">
      <c r="A1058" s="45">
        <v>1.61E11</v>
      </c>
      <c r="B1058" s="43"/>
      <c r="C1058" s="43"/>
      <c r="D1058" s="46">
        <v>0.05</v>
      </c>
      <c r="E1058" s="42" t="s">
        <v>154</v>
      </c>
      <c r="F1058" s="44" t="s">
        <v>74</v>
      </c>
      <c r="G1058" s="41" t="s">
        <v>144</v>
      </c>
    </row>
    <row r="1059">
      <c r="A1059" s="45">
        <v>1.69E11</v>
      </c>
      <c r="B1059" s="43"/>
      <c r="C1059" s="43"/>
      <c r="D1059" s="46">
        <v>0.05</v>
      </c>
      <c r="E1059" s="42" t="s">
        <v>154</v>
      </c>
      <c r="F1059" s="44" t="s">
        <v>83</v>
      </c>
      <c r="G1059" s="41" t="s">
        <v>144</v>
      </c>
    </row>
    <row r="1060">
      <c r="A1060" s="45">
        <v>1.82E11</v>
      </c>
      <c r="B1060" s="43"/>
      <c r="C1060" s="43"/>
      <c r="D1060" s="46">
        <v>0.078</v>
      </c>
      <c r="E1060" s="42" t="s">
        <v>154</v>
      </c>
      <c r="F1060" s="44" t="s">
        <v>84</v>
      </c>
      <c r="G1060" s="41" t="s">
        <v>144</v>
      </c>
    </row>
    <row r="1061">
      <c r="A1061" s="45">
        <v>1.94E11</v>
      </c>
      <c r="B1061" s="43"/>
      <c r="C1061" s="43"/>
      <c r="D1061" s="46">
        <v>0.078</v>
      </c>
      <c r="E1061" s="42" t="s">
        <v>154</v>
      </c>
      <c r="F1061" s="44" t="s">
        <v>85</v>
      </c>
      <c r="G1061" s="41" t="s">
        <v>144</v>
      </c>
    </row>
    <row r="1062">
      <c r="A1062" s="45">
        <v>2.12E11</v>
      </c>
      <c r="B1062" s="43"/>
      <c r="C1062" s="43"/>
      <c r="D1062" s="46">
        <v>0.068</v>
      </c>
      <c r="E1062" s="42" t="s">
        <v>154</v>
      </c>
      <c r="F1062" s="44" t="s">
        <v>86</v>
      </c>
      <c r="G1062" s="41" t="s">
        <v>144</v>
      </c>
    </row>
    <row r="1063">
      <c r="A1063" s="45">
        <v>2.19E11</v>
      </c>
      <c r="B1063" s="43"/>
      <c r="C1063" s="43"/>
      <c r="D1063" s="46">
        <v>0.05</v>
      </c>
      <c r="E1063" s="42" t="s">
        <v>154</v>
      </c>
      <c r="F1063" s="44" t="s">
        <v>87</v>
      </c>
      <c r="G1063" s="41" t="s">
        <v>144</v>
      </c>
    </row>
    <row r="1064">
      <c r="A1064" s="45">
        <v>2.14E11</v>
      </c>
      <c r="B1064" s="43"/>
      <c r="C1064" s="43"/>
      <c r="D1064" s="46">
        <v>0.05</v>
      </c>
      <c r="E1064" s="42" t="s">
        <v>154</v>
      </c>
      <c r="F1064" s="44" t="s">
        <v>88</v>
      </c>
      <c r="G1064" s="41" t="s">
        <v>144</v>
      </c>
    </row>
    <row r="1065">
      <c r="A1065" s="45">
        <v>2.29E11</v>
      </c>
      <c r="B1065" s="43"/>
      <c r="C1065" s="43"/>
      <c r="D1065" s="46">
        <v>0.05</v>
      </c>
      <c r="E1065" s="42" t="s">
        <v>154</v>
      </c>
      <c r="F1065" s="44" t="s">
        <v>89</v>
      </c>
      <c r="G1065" s="41" t="s">
        <v>144</v>
      </c>
    </row>
    <row r="1066">
      <c r="A1066" s="45">
        <v>2.49E11</v>
      </c>
      <c r="B1066" s="43"/>
      <c r="C1066" s="43"/>
      <c r="D1066" s="46">
        <v>0.05</v>
      </c>
      <c r="E1066" s="42" t="s">
        <v>154</v>
      </c>
      <c r="F1066" s="44" t="s">
        <v>90</v>
      </c>
      <c r="G1066" s="41" t="s">
        <v>144</v>
      </c>
    </row>
    <row r="1067">
      <c r="A1067" s="45">
        <v>2.63E11</v>
      </c>
      <c r="B1067" s="43"/>
      <c r="C1067" s="43"/>
      <c r="D1067" s="46">
        <v>0.05</v>
      </c>
      <c r="E1067" s="42" t="s">
        <v>154</v>
      </c>
      <c r="F1067" s="44" t="s">
        <v>91</v>
      </c>
      <c r="G1067" s="41" t="s">
        <v>144</v>
      </c>
    </row>
    <row r="1068">
      <c r="A1068" s="45">
        <v>4.6385589534E10</v>
      </c>
      <c r="B1068" s="46">
        <v>0.072</v>
      </c>
      <c r="C1068" s="46">
        <v>326.0</v>
      </c>
      <c r="D1068" s="46">
        <v>0.126</v>
      </c>
      <c r="E1068" s="42" t="s">
        <v>197</v>
      </c>
      <c r="F1068" s="44" t="s">
        <v>70</v>
      </c>
      <c r="G1068" s="41" t="s">
        <v>179</v>
      </c>
    </row>
    <row r="1069">
      <c r="A1069" s="45">
        <v>5.2720966883E10</v>
      </c>
      <c r="B1069" s="46">
        <v>0.072</v>
      </c>
      <c r="C1069" s="46">
        <v>374.0</v>
      </c>
      <c r="D1069" s="46">
        <v>0.121</v>
      </c>
      <c r="E1069" s="42" t="s">
        <v>197</v>
      </c>
      <c r="F1069" s="44" t="s">
        <v>71</v>
      </c>
      <c r="G1069" s="41" t="s">
        <v>179</v>
      </c>
    </row>
    <row r="1070">
      <c r="A1070" s="45">
        <v>6.6389489264E10</v>
      </c>
      <c r="B1070" s="46">
        <v>0.076</v>
      </c>
      <c r="C1070" s="46">
        <v>495.0</v>
      </c>
      <c r="D1070" s="46">
        <v>0.102</v>
      </c>
      <c r="E1070" s="42" t="s">
        <v>197</v>
      </c>
      <c r="F1070" s="44" t="s">
        <v>72</v>
      </c>
      <c r="G1070" s="41" t="s">
        <v>179</v>
      </c>
    </row>
    <row r="1071">
      <c r="A1071" s="45">
        <v>8.3538373061E10</v>
      </c>
      <c r="B1071" s="46">
        <v>0.086</v>
      </c>
      <c r="C1071" s="46">
        <v>706.0</v>
      </c>
      <c r="D1071" s="46">
        <v>0.096</v>
      </c>
      <c r="E1071" s="42" t="s">
        <v>197</v>
      </c>
      <c r="F1071" s="44" t="s">
        <v>74</v>
      </c>
      <c r="G1071" s="41" t="s">
        <v>179</v>
      </c>
    </row>
    <row r="1072">
      <c r="A1072" s="45">
        <v>1.02E11</v>
      </c>
      <c r="B1072" s="46">
        <v>0.082</v>
      </c>
      <c r="C1072" s="46">
        <v>828.0</v>
      </c>
      <c r="D1072" s="46">
        <v>0.128</v>
      </c>
      <c r="E1072" s="42" t="s">
        <v>197</v>
      </c>
      <c r="F1072" s="44" t="s">
        <v>83</v>
      </c>
      <c r="G1072" s="41" t="s">
        <v>179</v>
      </c>
    </row>
    <row r="1073">
      <c r="A1073" s="45">
        <v>1.1E11</v>
      </c>
      <c r="B1073" s="46">
        <v>0.084</v>
      </c>
      <c r="C1073" s="46">
        <v>923.0</v>
      </c>
      <c r="D1073" s="46">
        <v>0.085</v>
      </c>
      <c r="E1073" s="42" t="s">
        <v>197</v>
      </c>
      <c r="F1073" s="44" t="s">
        <v>84</v>
      </c>
      <c r="G1073" s="41" t="s">
        <v>179</v>
      </c>
    </row>
    <row r="1074">
      <c r="A1074" s="45">
        <v>1.13E11</v>
      </c>
      <c r="B1074" s="46">
        <v>0.083</v>
      </c>
      <c r="C1074" s="46">
        <v>922.0</v>
      </c>
      <c r="D1074" s="46">
        <v>0.081</v>
      </c>
      <c r="E1074" s="42" t="s">
        <v>197</v>
      </c>
      <c r="F1074" s="44" t="s">
        <v>85</v>
      </c>
      <c r="G1074" s="41" t="s">
        <v>179</v>
      </c>
    </row>
    <row r="1075">
      <c r="A1075" s="45">
        <v>1.36E11</v>
      </c>
      <c r="B1075" s="46">
        <v>0.077</v>
      </c>
      <c r="C1075" s="46">
        <v>1038.0</v>
      </c>
      <c r="D1075" s="46">
        <v>0.091</v>
      </c>
      <c r="E1075" s="42" t="s">
        <v>197</v>
      </c>
      <c r="F1075" s="44" t="s">
        <v>86</v>
      </c>
      <c r="G1075" s="41" t="s">
        <v>179</v>
      </c>
    </row>
    <row r="1076">
      <c r="A1076" s="45">
        <v>1.54E11</v>
      </c>
      <c r="B1076" s="46">
        <v>0.075</v>
      </c>
      <c r="C1076" s="46">
        <v>1146.0</v>
      </c>
      <c r="D1076" s="46">
        <v>0.102</v>
      </c>
      <c r="E1076" s="42" t="s">
        <v>197</v>
      </c>
      <c r="F1076" s="44" t="s">
        <v>87</v>
      </c>
      <c r="G1076" s="41" t="s">
        <v>179</v>
      </c>
    </row>
    <row r="1077">
      <c r="A1077" s="45">
        <v>1.27E11</v>
      </c>
      <c r="B1077" s="46">
        <v>0.077</v>
      </c>
      <c r="C1077" s="46">
        <v>977.0</v>
      </c>
      <c r="D1077" s="46">
        <v>0.11</v>
      </c>
      <c r="E1077" s="42" t="s">
        <v>197</v>
      </c>
      <c r="F1077" s="44" t="s">
        <v>88</v>
      </c>
      <c r="G1077" s="41" t="s">
        <v>179</v>
      </c>
    </row>
    <row r="1078">
      <c r="A1078" s="45">
        <v>1.28E11</v>
      </c>
      <c r="B1078" s="46">
        <v>0.08</v>
      </c>
      <c r="C1078" s="46">
        <v>1026.0</v>
      </c>
      <c r="D1078" s="46">
        <v>0.076</v>
      </c>
      <c r="E1078" s="42" t="s">
        <v>197</v>
      </c>
      <c r="F1078" s="44" t="s">
        <v>89</v>
      </c>
      <c r="G1078" s="41" t="s">
        <v>179</v>
      </c>
    </row>
    <row r="1079">
      <c r="A1079" s="45">
        <v>1.37E11</v>
      </c>
      <c r="B1079" s="46">
        <v>0.079</v>
      </c>
      <c r="C1079" s="46">
        <v>1096.0</v>
      </c>
      <c r="D1079" s="46">
        <v>0.083</v>
      </c>
      <c r="E1079" s="42" t="s">
        <v>197</v>
      </c>
      <c r="F1079" s="44" t="s">
        <v>90</v>
      </c>
      <c r="G1079" s="41" t="s">
        <v>179</v>
      </c>
    </row>
    <row r="1080">
      <c r="A1080" s="45">
        <v>1.25E11</v>
      </c>
      <c r="B1080" s="46">
        <v>0.078</v>
      </c>
      <c r="C1080" s="46">
        <v>987.0</v>
      </c>
      <c r="D1080" s="46">
        <v>0.09</v>
      </c>
      <c r="E1080" s="42" t="s">
        <v>197</v>
      </c>
      <c r="F1080" s="44" t="s">
        <v>91</v>
      </c>
      <c r="G1080" s="41" t="s">
        <v>179</v>
      </c>
    </row>
    <row r="1081">
      <c r="A1081" s="45">
        <v>8.697298234E9</v>
      </c>
      <c r="B1081" s="46">
        <v>0.095</v>
      </c>
      <c r="C1081" s="46">
        <v>2961.0</v>
      </c>
      <c r="D1081" s="46">
        <v>0.168</v>
      </c>
      <c r="E1081" s="42" t="s">
        <v>198</v>
      </c>
      <c r="F1081" s="44" t="s">
        <v>70</v>
      </c>
      <c r="G1081" s="41" t="s">
        <v>179</v>
      </c>
    </row>
    <row r="1082">
      <c r="A1082" s="45">
        <v>7.922983043E9</v>
      </c>
      <c r="B1082" s="46">
        <v>0.093</v>
      </c>
      <c r="C1082" s="46">
        <v>2612.0</v>
      </c>
      <c r="D1082" s="46">
        <v>0.18</v>
      </c>
      <c r="E1082" s="42" t="s">
        <v>198</v>
      </c>
      <c r="F1082" s="44" t="s">
        <v>71</v>
      </c>
      <c r="G1082" s="41" t="s">
        <v>179</v>
      </c>
    </row>
    <row r="1083">
      <c r="A1083" s="45">
        <v>8.907207933E9</v>
      </c>
      <c r="B1083" s="46">
        <v>0.102</v>
      </c>
      <c r="C1083" s="46">
        <v>3156.0</v>
      </c>
      <c r="D1083" s="46">
        <v>0.154</v>
      </c>
      <c r="E1083" s="42" t="s">
        <v>198</v>
      </c>
      <c r="F1083" s="44" t="s">
        <v>72</v>
      </c>
      <c r="G1083" s="41" t="s">
        <v>179</v>
      </c>
    </row>
    <row r="1084">
      <c r="A1084" s="45">
        <v>1.0969898924E10</v>
      </c>
      <c r="B1084" s="46">
        <v>0.106</v>
      </c>
      <c r="C1084" s="46">
        <v>4020.0</v>
      </c>
      <c r="D1084" s="46">
        <v>0.12</v>
      </c>
      <c r="E1084" s="42" t="s">
        <v>198</v>
      </c>
      <c r="F1084" s="44" t="s">
        <v>74</v>
      </c>
      <c r="G1084" s="41" t="s">
        <v>179</v>
      </c>
    </row>
    <row r="1085">
      <c r="A1085" s="45">
        <v>1.3251434311E10</v>
      </c>
      <c r="B1085" s="46">
        <v>0.1</v>
      </c>
      <c r="C1085" s="46">
        <v>4567.0</v>
      </c>
      <c r="D1085" s="46">
        <v>0.12</v>
      </c>
      <c r="E1085" s="42" t="s">
        <v>198</v>
      </c>
      <c r="F1085" s="44" t="s">
        <v>83</v>
      </c>
      <c r="G1085" s="41" t="s">
        <v>179</v>
      </c>
    </row>
    <row r="1086">
      <c r="A1086" s="45">
        <v>1.6286331747E10</v>
      </c>
      <c r="B1086" s="46">
        <v>0.096</v>
      </c>
      <c r="C1086" s="46">
        <v>5329.0</v>
      </c>
      <c r="D1086" s="46">
        <v>0.148</v>
      </c>
      <c r="E1086" s="42" t="s">
        <v>198</v>
      </c>
      <c r="F1086" s="44" t="s">
        <v>84</v>
      </c>
      <c r="G1086" s="41" t="s">
        <v>179</v>
      </c>
    </row>
    <row r="1087">
      <c r="A1087" s="45">
        <v>1.6651492784E10</v>
      </c>
      <c r="B1087" s="46">
        <v>0.094</v>
      </c>
      <c r="C1087" s="46">
        <v>5205.0</v>
      </c>
      <c r="D1087" s="46">
        <v>0.179</v>
      </c>
      <c r="E1087" s="42" t="s">
        <v>198</v>
      </c>
      <c r="F1087" s="44" t="s">
        <v>85</v>
      </c>
      <c r="G1087" s="41" t="s">
        <v>179</v>
      </c>
    </row>
    <row r="1088">
      <c r="A1088" s="45">
        <v>2.0428232684E10</v>
      </c>
      <c r="B1088" s="46">
        <v>0.093</v>
      </c>
      <c r="C1088" s="46">
        <v>6182.0</v>
      </c>
      <c r="D1088" s="46">
        <v>0.193</v>
      </c>
      <c r="E1088" s="42" t="s">
        <v>198</v>
      </c>
      <c r="F1088" s="44" t="s">
        <v>86</v>
      </c>
      <c r="G1088" s="41" t="s">
        <v>179</v>
      </c>
    </row>
    <row r="1089">
      <c r="A1089" s="45">
        <v>1.6832076487E10</v>
      </c>
      <c r="B1089" s="46">
        <v>0.093</v>
      </c>
      <c r="C1089" s="46">
        <v>4959.0</v>
      </c>
      <c r="D1089" s="46">
        <v>0.201</v>
      </c>
      <c r="E1089" s="42" t="s">
        <v>198</v>
      </c>
      <c r="F1089" s="44" t="s">
        <v>87</v>
      </c>
      <c r="G1089" s="41" t="s">
        <v>179</v>
      </c>
    </row>
    <row r="1090">
      <c r="A1090" s="45">
        <v>1.2115441517E10</v>
      </c>
      <c r="B1090" s="46">
        <v>0.097</v>
      </c>
      <c r="C1090" s="46">
        <v>3696.0</v>
      </c>
      <c r="D1090" s="46">
        <v>0.19</v>
      </c>
      <c r="E1090" s="42" t="s">
        <v>198</v>
      </c>
      <c r="F1090" s="44" t="s">
        <v>88</v>
      </c>
      <c r="G1090" s="41" t="s">
        <v>179</v>
      </c>
    </row>
    <row r="1091">
      <c r="A1091" s="45">
        <v>1.2564705489E10</v>
      </c>
      <c r="B1091" s="46">
        <v>0.094</v>
      </c>
      <c r="C1091" s="46">
        <v>3730.0</v>
      </c>
      <c r="D1091" s="46">
        <v>0.103</v>
      </c>
      <c r="E1091" s="42" t="s">
        <v>198</v>
      </c>
      <c r="F1091" s="44" t="s">
        <v>89</v>
      </c>
      <c r="G1091" s="41" t="s">
        <v>179</v>
      </c>
    </row>
    <row r="1092">
      <c r="A1092" s="45">
        <v>1.4042801904E10</v>
      </c>
      <c r="B1092" s="46">
        <v>0.092</v>
      </c>
      <c r="C1092" s="46">
        <v>4051.0</v>
      </c>
      <c r="D1092" s="46">
        <v>0.077</v>
      </c>
      <c r="E1092" s="42" t="s">
        <v>198</v>
      </c>
      <c r="F1092" s="44" t="s">
        <v>90</v>
      </c>
      <c r="G1092" s="41" t="s">
        <v>179</v>
      </c>
    </row>
    <row r="1093">
      <c r="A1093" s="45">
        <v>1.3586213061E10</v>
      </c>
      <c r="B1093" s="46">
        <v>0.091</v>
      </c>
      <c r="C1093" s="46">
        <v>3872.0</v>
      </c>
      <c r="D1093" s="46">
        <v>0.083</v>
      </c>
      <c r="E1093" s="42" t="s">
        <v>198</v>
      </c>
      <c r="F1093" s="44" t="s">
        <v>91</v>
      </c>
      <c r="G1093" s="41" t="s">
        <v>179</v>
      </c>
    </row>
    <row r="1094">
      <c r="A1094" s="45">
        <v>4.77E11</v>
      </c>
      <c r="B1094" s="46">
        <v>0.043</v>
      </c>
      <c r="C1094" s="46">
        <v>20.0</v>
      </c>
      <c r="D1094" s="46">
        <v>0.123</v>
      </c>
      <c r="E1094" s="42" t="s">
        <v>155</v>
      </c>
      <c r="F1094" s="44" t="s">
        <v>70</v>
      </c>
      <c r="G1094" s="41" t="s">
        <v>144</v>
      </c>
    </row>
    <row r="1095">
      <c r="A1095" s="45">
        <v>4.94E11</v>
      </c>
      <c r="B1095" s="46">
        <v>0.045</v>
      </c>
      <c r="C1095" s="46">
        <v>21.0</v>
      </c>
      <c r="D1095" s="46">
        <v>0.121</v>
      </c>
      <c r="E1095" s="42" t="s">
        <v>155</v>
      </c>
      <c r="F1095" s="44" t="s">
        <v>71</v>
      </c>
      <c r="G1095" s="41" t="s">
        <v>144</v>
      </c>
    </row>
    <row r="1096">
      <c r="A1096" s="45">
        <v>5.24E11</v>
      </c>
      <c r="B1096" s="46">
        <v>0.044</v>
      </c>
      <c r="C1096" s="46">
        <v>21.0</v>
      </c>
      <c r="D1096" s="46">
        <v>0.119</v>
      </c>
      <c r="E1096" s="42" t="s">
        <v>155</v>
      </c>
      <c r="F1096" s="44" t="s">
        <v>72</v>
      </c>
      <c r="G1096" s="41" t="s">
        <v>144</v>
      </c>
    </row>
    <row r="1097">
      <c r="A1097" s="45">
        <v>6.18E11</v>
      </c>
      <c r="B1097" s="46">
        <v>0.043</v>
      </c>
      <c r="C1097" s="46">
        <v>24.0</v>
      </c>
      <c r="D1097" s="46">
        <v>0.115</v>
      </c>
      <c r="E1097" s="42" t="s">
        <v>155</v>
      </c>
      <c r="F1097" s="44" t="s">
        <v>74</v>
      </c>
      <c r="G1097" s="41" t="s">
        <v>144</v>
      </c>
    </row>
    <row r="1098">
      <c r="A1098" s="45">
        <v>7.22E11</v>
      </c>
      <c r="B1098" s="46">
        <v>0.045</v>
      </c>
      <c r="C1098" s="46">
        <v>29.0</v>
      </c>
      <c r="D1098" s="46">
        <v>0.109</v>
      </c>
      <c r="E1098" s="42" t="s">
        <v>155</v>
      </c>
      <c r="F1098" s="44" t="s">
        <v>83</v>
      </c>
      <c r="G1098" s="41" t="s">
        <v>144</v>
      </c>
    </row>
    <row r="1099">
      <c r="A1099" s="45">
        <v>8.34E11</v>
      </c>
      <c r="B1099" s="46">
        <v>0.042</v>
      </c>
      <c r="C1099" s="46">
        <v>32.0</v>
      </c>
      <c r="D1099" s="46">
        <v>0.108</v>
      </c>
      <c r="E1099" s="42" t="s">
        <v>155</v>
      </c>
      <c r="F1099" s="44" t="s">
        <v>84</v>
      </c>
      <c r="G1099" s="41" t="s">
        <v>144</v>
      </c>
    </row>
    <row r="1100">
      <c r="A1100" s="45">
        <v>9.49E11</v>
      </c>
      <c r="B1100" s="46">
        <v>0.04</v>
      </c>
      <c r="C1100" s="46">
        <v>33.0</v>
      </c>
      <c r="D1100" s="46">
        <v>0.112</v>
      </c>
      <c r="E1100" s="42" t="s">
        <v>155</v>
      </c>
      <c r="F1100" s="44" t="s">
        <v>85</v>
      </c>
      <c r="G1100" s="41" t="s">
        <v>144</v>
      </c>
    </row>
    <row r="1101">
      <c r="A1101" s="45">
        <v>1.24E12</v>
      </c>
      <c r="B1101" s="46">
        <v>0.039</v>
      </c>
      <c r="C1101" s="46">
        <v>40.0</v>
      </c>
      <c r="D1101" s="46">
        <v>0.13</v>
      </c>
      <c r="E1101" s="42" t="s">
        <v>155</v>
      </c>
      <c r="F1101" s="44" t="s">
        <v>86</v>
      </c>
      <c r="G1101" s="41" t="s">
        <v>144</v>
      </c>
    </row>
    <row r="1102">
      <c r="A1102" s="45">
        <v>1.22E12</v>
      </c>
      <c r="B1102" s="46">
        <v>0.039</v>
      </c>
      <c r="C1102" s="46">
        <v>43.0</v>
      </c>
      <c r="D1102" s="46">
        <v>0.133</v>
      </c>
      <c r="E1102" s="42" t="s">
        <v>155</v>
      </c>
      <c r="F1102" s="44" t="s">
        <v>87</v>
      </c>
      <c r="G1102" s="41" t="s">
        <v>144</v>
      </c>
    </row>
    <row r="1103">
      <c r="A1103" s="45">
        <v>1.37E12</v>
      </c>
      <c r="B1103" s="46">
        <v>0.039</v>
      </c>
      <c r="C1103" s="46">
        <v>44.0</v>
      </c>
      <c r="D1103" s="46">
        <v>0.122</v>
      </c>
      <c r="E1103" s="42" t="s">
        <v>155</v>
      </c>
      <c r="F1103" s="44" t="s">
        <v>88</v>
      </c>
      <c r="G1103" s="41" t="s">
        <v>144</v>
      </c>
    </row>
    <row r="1104">
      <c r="A1104" s="45">
        <v>1.71E12</v>
      </c>
      <c r="B1104" s="46">
        <v>0.037</v>
      </c>
      <c r="C1104" s="46">
        <v>52.0</v>
      </c>
      <c r="D1104" s="46">
        <v>0.083</v>
      </c>
      <c r="E1104" s="42" t="s">
        <v>155</v>
      </c>
      <c r="F1104" s="44" t="s">
        <v>89</v>
      </c>
      <c r="G1104" s="41" t="s">
        <v>144</v>
      </c>
    </row>
    <row r="1105">
      <c r="A1105" s="45">
        <v>1.88E12</v>
      </c>
      <c r="B1105" s="46">
        <v>0.039</v>
      </c>
      <c r="C1105" s="46">
        <v>62.0</v>
      </c>
      <c r="D1105" s="46">
        <v>0.102</v>
      </c>
      <c r="E1105" s="42" t="s">
        <v>155</v>
      </c>
      <c r="F1105" s="44" t="s">
        <v>90</v>
      </c>
      <c r="G1105" s="41" t="s">
        <v>144</v>
      </c>
    </row>
    <row r="1106">
      <c r="A1106" s="45">
        <v>1.86E12</v>
      </c>
      <c r="B1106" s="46">
        <v>0.04</v>
      </c>
      <c r="C1106" s="46">
        <v>61.0</v>
      </c>
      <c r="D1106" s="46">
        <v>0.106</v>
      </c>
      <c r="E1106" s="42" t="s">
        <v>155</v>
      </c>
      <c r="F1106" s="44" t="s">
        <v>91</v>
      </c>
      <c r="G1106" s="41" t="s">
        <v>144</v>
      </c>
    </row>
    <row r="1107">
      <c r="A1107" s="45">
        <v>1.65E11</v>
      </c>
      <c r="B1107" s="46">
        <v>0.02</v>
      </c>
      <c r="C1107" s="46">
        <v>15.0</v>
      </c>
      <c r="D1107" s="46">
        <v>0.185</v>
      </c>
      <c r="E1107" s="42" t="s">
        <v>156</v>
      </c>
      <c r="F1107" s="44" t="s">
        <v>70</v>
      </c>
      <c r="G1107" s="41" t="s">
        <v>144</v>
      </c>
    </row>
    <row r="1108">
      <c r="A1108" s="45">
        <v>1.6E11</v>
      </c>
      <c r="B1108" s="46">
        <v>0.022</v>
      </c>
      <c r="C1108" s="46">
        <v>17.0</v>
      </c>
      <c r="D1108" s="46">
        <v>0.185</v>
      </c>
      <c r="E1108" s="42" t="s">
        <v>156</v>
      </c>
      <c r="F1108" s="44" t="s">
        <v>71</v>
      </c>
      <c r="G1108" s="41" t="s">
        <v>144</v>
      </c>
    </row>
    <row r="1109">
      <c r="A1109" s="45">
        <v>1.96E11</v>
      </c>
      <c r="B1109" s="46">
        <v>0.022</v>
      </c>
      <c r="C1109" s="46">
        <v>20.0</v>
      </c>
      <c r="D1109" s="46">
        <v>0.189</v>
      </c>
      <c r="E1109" s="42" t="s">
        <v>156</v>
      </c>
      <c r="F1109" s="44" t="s">
        <v>72</v>
      </c>
      <c r="G1109" s="41" t="s">
        <v>144</v>
      </c>
    </row>
    <row r="1110">
      <c r="A1110" s="45">
        <v>2.35E11</v>
      </c>
      <c r="B1110" s="46">
        <v>0.025</v>
      </c>
      <c r="C1110" s="46">
        <v>27.0</v>
      </c>
      <c r="D1110" s="46">
        <v>0.169</v>
      </c>
      <c r="E1110" s="42" t="s">
        <v>156</v>
      </c>
      <c r="F1110" s="44" t="s">
        <v>74</v>
      </c>
      <c r="G1110" s="41" t="s">
        <v>144</v>
      </c>
    </row>
    <row r="1111">
      <c r="A1111" s="45">
        <v>2.57E11</v>
      </c>
      <c r="B1111" s="46">
        <v>0.024</v>
      </c>
      <c r="C1111" s="46">
        <v>27.0</v>
      </c>
      <c r="D1111" s="46">
        <v>0.141</v>
      </c>
      <c r="E1111" s="42" t="s">
        <v>156</v>
      </c>
      <c r="F1111" s="44" t="s">
        <v>83</v>
      </c>
      <c r="G1111" s="41" t="s">
        <v>144</v>
      </c>
    </row>
    <row r="1112">
      <c r="A1112" s="45">
        <v>2.86E11</v>
      </c>
      <c r="B1112" s="46">
        <v>0.028</v>
      </c>
      <c r="C1112" s="46">
        <v>36.0</v>
      </c>
      <c r="D1112" s="46">
        <v>0.141</v>
      </c>
      <c r="E1112" s="42" t="s">
        <v>156</v>
      </c>
      <c r="F1112" s="44" t="s">
        <v>84</v>
      </c>
      <c r="G1112" s="41" t="s">
        <v>144</v>
      </c>
    </row>
    <row r="1113">
      <c r="A1113" s="45">
        <v>3.65E11</v>
      </c>
      <c r="B1113" s="46">
        <v>0.029</v>
      </c>
      <c r="C1113" s="46">
        <v>47.0</v>
      </c>
      <c r="D1113" s="46">
        <v>0.16</v>
      </c>
      <c r="E1113" s="42" t="s">
        <v>156</v>
      </c>
      <c r="F1113" s="44" t="s">
        <v>85</v>
      </c>
      <c r="G1113" s="41" t="s">
        <v>144</v>
      </c>
    </row>
    <row r="1114">
      <c r="A1114" s="45">
        <v>4.32E11</v>
      </c>
      <c r="B1114" s="46">
        <v>0.031</v>
      </c>
      <c r="C1114" s="46">
        <v>58.0</v>
      </c>
      <c r="D1114" s="46">
        <v>0.139</v>
      </c>
      <c r="E1114" s="42" t="s">
        <v>156</v>
      </c>
      <c r="F1114" s="44" t="s">
        <v>86</v>
      </c>
      <c r="G1114" s="41" t="s">
        <v>144</v>
      </c>
    </row>
    <row r="1115">
      <c r="A1115" s="45">
        <v>5.1E11</v>
      </c>
      <c r="B1115" s="46">
        <v>0.028</v>
      </c>
      <c r="C1115" s="46">
        <v>61.0</v>
      </c>
      <c r="D1115" s="46">
        <v>0.136</v>
      </c>
      <c r="E1115" s="42" t="s">
        <v>156</v>
      </c>
      <c r="F1115" s="44" t="s">
        <v>87</v>
      </c>
      <c r="G1115" s="41" t="s">
        <v>144</v>
      </c>
    </row>
    <row r="1116">
      <c r="A1116" s="45">
        <v>5.4E11</v>
      </c>
      <c r="B1116" s="46">
        <v>0.028</v>
      </c>
      <c r="C1116" s="46">
        <v>64.0</v>
      </c>
      <c r="D1116" s="46">
        <v>0.145</v>
      </c>
      <c r="E1116" s="42" t="s">
        <v>156</v>
      </c>
      <c r="F1116" s="44" t="s">
        <v>88</v>
      </c>
      <c r="G1116" s="41" t="s">
        <v>144</v>
      </c>
    </row>
    <row r="1117">
      <c r="A1117" s="45">
        <v>7.09E11</v>
      </c>
      <c r="B1117" s="46">
        <v>0.029</v>
      </c>
      <c r="C1117" s="46">
        <v>86.0</v>
      </c>
      <c r="D1117" s="46">
        <v>0.133</v>
      </c>
      <c r="E1117" s="42" t="s">
        <v>156</v>
      </c>
      <c r="F1117" s="44" t="s">
        <v>89</v>
      </c>
      <c r="G1117" s="41" t="s">
        <v>144</v>
      </c>
    </row>
    <row r="1118">
      <c r="A1118" s="45">
        <v>8.46E11</v>
      </c>
      <c r="B1118" s="46">
        <v>0.029</v>
      </c>
      <c r="C1118" s="46">
        <v>99.0</v>
      </c>
      <c r="D1118" s="46">
        <v>0.124</v>
      </c>
      <c r="E1118" s="42" t="s">
        <v>156</v>
      </c>
      <c r="F1118" s="44" t="s">
        <v>90</v>
      </c>
      <c r="G1118" s="41" t="s">
        <v>144</v>
      </c>
    </row>
    <row r="1119">
      <c r="A1119" s="45">
        <v>8.77E11</v>
      </c>
      <c r="B1119" s="46">
        <v>0.03</v>
      </c>
      <c r="C1119" s="46">
        <v>108.0</v>
      </c>
      <c r="D1119" s="46">
        <v>0.118</v>
      </c>
      <c r="E1119" s="42" t="s">
        <v>156</v>
      </c>
      <c r="F1119" s="44" t="s">
        <v>91</v>
      </c>
      <c r="G1119" s="41" t="s">
        <v>144</v>
      </c>
    </row>
    <row r="1120">
      <c r="A1120" s="45">
        <v>1.01E11</v>
      </c>
      <c r="B1120" s="46">
        <v>0.046</v>
      </c>
      <c r="C1120" s="46">
        <v>231.0</v>
      </c>
      <c r="D1120" s="43"/>
      <c r="E1120" s="42" t="s">
        <v>230</v>
      </c>
      <c r="F1120" s="44" t="s">
        <v>70</v>
      </c>
      <c r="G1120" s="41" t="s">
        <v>228</v>
      </c>
    </row>
    <row r="1121">
      <c r="A1121" s="45">
        <v>1.15E11</v>
      </c>
      <c r="B1121" s="46">
        <v>0.051</v>
      </c>
      <c r="C1121" s="46">
        <v>294.0</v>
      </c>
      <c r="D1121" s="43"/>
      <c r="E1121" s="42" t="s">
        <v>230</v>
      </c>
      <c r="F1121" s="44" t="s">
        <v>71</v>
      </c>
      <c r="G1121" s="41" t="s">
        <v>228</v>
      </c>
    </row>
    <row r="1122">
      <c r="A1122" s="45">
        <v>1.16E11</v>
      </c>
      <c r="B1122" s="46">
        <v>0.051</v>
      </c>
      <c r="C1122" s="46">
        <v>102.0</v>
      </c>
      <c r="D1122" s="43"/>
      <c r="E1122" s="42" t="s">
        <v>230</v>
      </c>
      <c r="F1122" s="44" t="s">
        <v>72</v>
      </c>
      <c r="G1122" s="41" t="s">
        <v>228</v>
      </c>
    </row>
    <row r="1123">
      <c r="A1123" s="45">
        <v>1.35E11</v>
      </c>
      <c r="B1123" s="46">
        <v>0.047</v>
      </c>
      <c r="C1123" s="46">
        <v>97.0</v>
      </c>
      <c r="D1123" s="43"/>
      <c r="E1123" s="42" t="s">
        <v>230</v>
      </c>
      <c r="F1123" s="44" t="s">
        <v>74</v>
      </c>
      <c r="G1123" s="41" t="s">
        <v>228</v>
      </c>
    </row>
    <row r="1124">
      <c r="A1124" s="45">
        <v>1.63E11</v>
      </c>
      <c r="B1124" s="46">
        <v>0.047</v>
      </c>
      <c r="C1124" s="46">
        <v>117.0</v>
      </c>
      <c r="D1124" s="46">
        <v>0.167</v>
      </c>
      <c r="E1124" s="42" t="s">
        <v>230</v>
      </c>
      <c r="F1124" s="44" t="s">
        <v>83</v>
      </c>
      <c r="G1124" s="41" t="s">
        <v>228</v>
      </c>
    </row>
    <row r="1125">
      <c r="A1125" s="45">
        <v>1.92E11</v>
      </c>
      <c r="B1125" s="46">
        <v>0.053</v>
      </c>
      <c r="C1125" s="46">
        <v>156.0</v>
      </c>
      <c r="D1125" s="46">
        <v>0.16</v>
      </c>
      <c r="E1125" s="42" t="s">
        <v>230</v>
      </c>
      <c r="F1125" s="44" t="s">
        <v>84</v>
      </c>
      <c r="G1125" s="41" t="s">
        <v>228</v>
      </c>
    </row>
    <row r="1126">
      <c r="A1126" s="45">
        <v>2.23E11</v>
      </c>
      <c r="B1126" s="46">
        <v>0.051</v>
      </c>
      <c r="C1126" s="46">
        <v>174.0</v>
      </c>
      <c r="D1126" s="46">
        <v>0.14</v>
      </c>
      <c r="E1126" s="42" t="s">
        <v>230</v>
      </c>
      <c r="F1126" s="44" t="s">
        <v>85</v>
      </c>
      <c r="G1126" s="41" t="s">
        <v>228</v>
      </c>
    </row>
    <row r="1127">
      <c r="A1127" s="45">
        <v>2.86E11</v>
      </c>
      <c r="B1127" s="46">
        <v>0.051</v>
      </c>
      <c r="C1127" s="46">
        <v>220.0</v>
      </c>
      <c r="D1127" s="46">
        <v>0.12</v>
      </c>
      <c r="E1127" s="42" t="s">
        <v>230</v>
      </c>
      <c r="F1127" s="44" t="s">
        <v>86</v>
      </c>
      <c r="G1127" s="41" t="s">
        <v>228</v>
      </c>
    </row>
    <row r="1128">
      <c r="A1128" s="45">
        <v>3.56E11</v>
      </c>
      <c r="B1128" s="46">
        <v>0.064</v>
      </c>
      <c r="C1128" s="46">
        <v>313.0</v>
      </c>
      <c r="D1128" s="46">
        <v>0.12</v>
      </c>
      <c r="E1128" s="42" t="s">
        <v>230</v>
      </c>
      <c r="F1128" s="44" t="s">
        <v>87</v>
      </c>
      <c r="G1128" s="41" t="s">
        <v>228</v>
      </c>
    </row>
    <row r="1129">
      <c r="A1129" s="45">
        <v>3.63E11</v>
      </c>
      <c r="B1129" s="46">
        <v>0.072</v>
      </c>
      <c r="C1129" s="46">
        <v>357.0</v>
      </c>
      <c r="D1129" s="46">
        <v>0.12</v>
      </c>
      <c r="E1129" s="42" t="s">
        <v>230</v>
      </c>
      <c r="F1129" s="44" t="s">
        <v>88</v>
      </c>
      <c r="G1129" s="41" t="s">
        <v>228</v>
      </c>
    </row>
    <row r="1130">
      <c r="A1130" s="45">
        <v>4.23E11</v>
      </c>
      <c r="B1130" s="46">
        <v>0.073</v>
      </c>
      <c r="C1130" s="46">
        <v>416.0</v>
      </c>
      <c r="D1130" s="46">
        <v>0.12</v>
      </c>
      <c r="E1130" s="42" t="s">
        <v>230</v>
      </c>
      <c r="F1130" s="44" t="s">
        <v>89</v>
      </c>
      <c r="G1130" s="41" t="s">
        <v>228</v>
      </c>
    </row>
    <row r="1131">
      <c r="A1131" s="45">
        <v>5.28E11</v>
      </c>
      <c r="B1131" s="46">
        <v>0.068</v>
      </c>
      <c r="C1131" s="46">
        <v>483.0</v>
      </c>
      <c r="D1131" s="46">
        <v>0.11</v>
      </c>
      <c r="E1131" s="42" t="s">
        <v>230</v>
      </c>
      <c r="F1131" s="44" t="s">
        <v>90</v>
      </c>
      <c r="G1131" s="41" t="s">
        <v>228</v>
      </c>
    </row>
    <row r="1132">
      <c r="A1132" s="45">
        <v>5.03E11</v>
      </c>
      <c r="B1132" s="46">
        <v>0.067</v>
      </c>
      <c r="C1132" s="46">
        <v>490.0</v>
      </c>
      <c r="D1132" s="46">
        <v>0.11</v>
      </c>
      <c r="E1132" s="42" t="s">
        <v>230</v>
      </c>
      <c r="F1132" s="44" t="s">
        <v>91</v>
      </c>
      <c r="G1132" s="41" t="s">
        <v>228</v>
      </c>
    </row>
    <row r="1133">
      <c r="A1133" s="42"/>
      <c r="B1133" s="46">
        <v>0.008</v>
      </c>
      <c r="C1133" s="46">
        <v>7.0</v>
      </c>
      <c r="D1133" s="43"/>
      <c r="E1133" s="42" t="s">
        <v>231</v>
      </c>
      <c r="F1133" s="44" t="s">
        <v>70</v>
      </c>
      <c r="G1133" s="41" t="s">
        <v>228</v>
      </c>
    </row>
    <row r="1134">
      <c r="A1134" s="42"/>
      <c r="B1134" s="46">
        <v>0.011</v>
      </c>
      <c r="C1134" s="46">
        <v>8.0</v>
      </c>
      <c r="D1134" s="43"/>
      <c r="E1134" s="42" t="s">
        <v>231</v>
      </c>
      <c r="F1134" s="44" t="s">
        <v>71</v>
      </c>
      <c r="G1134" s="41" t="s">
        <v>228</v>
      </c>
    </row>
    <row r="1135">
      <c r="A1135" s="42"/>
      <c r="B1135" s="46">
        <v>0.014</v>
      </c>
      <c r="C1135" s="46">
        <v>9.0</v>
      </c>
      <c r="D1135" s="43"/>
      <c r="E1135" s="42" t="s">
        <v>231</v>
      </c>
      <c r="F1135" s="44" t="s">
        <v>72</v>
      </c>
      <c r="G1135" s="41" t="s">
        <v>228</v>
      </c>
    </row>
    <row r="1136">
      <c r="A1136" s="42"/>
      <c r="B1136" s="46">
        <v>0.044</v>
      </c>
      <c r="C1136" s="46">
        <v>16.0</v>
      </c>
      <c r="D1136" s="43"/>
      <c r="E1136" s="42" t="s">
        <v>231</v>
      </c>
      <c r="F1136" s="44" t="s">
        <v>74</v>
      </c>
      <c r="G1136" s="41" t="s">
        <v>228</v>
      </c>
    </row>
    <row r="1137">
      <c r="A1137" s="45">
        <v>3.6627901762E10</v>
      </c>
      <c r="B1137" s="46">
        <v>0.056</v>
      </c>
      <c r="C1137" s="46">
        <v>55.0</v>
      </c>
      <c r="D1137" s="46">
        <v>0.129</v>
      </c>
      <c r="E1137" s="42" t="s">
        <v>231</v>
      </c>
      <c r="F1137" s="44" t="s">
        <v>83</v>
      </c>
      <c r="G1137" s="41" t="s">
        <v>228</v>
      </c>
    </row>
    <row r="1138">
      <c r="A1138" s="45">
        <v>4.9954890353E10</v>
      </c>
      <c r="B1138" s="46">
        <v>0.041</v>
      </c>
      <c r="C1138" s="46">
        <v>55.0</v>
      </c>
      <c r="D1138" s="46">
        <v>0.137</v>
      </c>
      <c r="E1138" s="42" t="s">
        <v>231</v>
      </c>
      <c r="F1138" s="44" t="s">
        <v>84</v>
      </c>
      <c r="G1138" s="41" t="s">
        <v>228</v>
      </c>
    </row>
    <row r="1139">
      <c r="A1139" s="45">
        <v>6.5141035028E10</v>
      </c>
      <c r="B1139" s="46">
        <v>0.03</v>
      </c>
      <c r="C1139" s="46">
        <v>58.0</v>
      </c>
      <c r="D1139" s="46">
        <v>0.145</v>
      </c>
      <c r="E1139" s="42" t="s">
        <v>231</v>
      </c>
      <c r="F1139" s="44" t="s">
        <v>85</v>
      </c>
      <c r="G1139" s="41" t="s">
        <v>228</v>
      </c>
    </row>
    <row r="1140">
      <c r="A1140" s="45">
        <v>8.8837727881E10</v>
      </c>
      <c r="B1140" s="46">
        <v>0.037</v>
      </c>
      <c r="C1140" s="46">
        <v>95.0</v>
      </c>
      <c r="D1140" s="46">
        <v>0.195</v>
      </c>
      <c r="E1140" s="42" t="s">
        <v>231</v>
      </c>
      <c r="F1140" s="44" t="s">
        <v>86</v>
      </c>
      <c r="G1140" s="41" t="s">
        <v>228</v>
      </c>
    </row>
    <row r="1141">
      <c r="A1141" s="45">
        <v>1.32E11</v>
      </c>
      <c r="B1141" s="46">
        <v>0.039</v>
      </c>
      <c r="C1141" s="46">
        <v>142.0</v>
      </c>
      <c r="D1141" s="46">
        <v>0.195</v>
      </c>
      <c r="E1141" s="42" t="s">
        <v>231</v>
      </c>
      <c r="F1141" s="44" t="s">
        <v>87</v>
      </c>
      <c r="G1141" s="41" t="s">
        <v>228</v>
      </c>
    </row>
    <row r="1142">
      <c r="A1142" s="45">
        <v>1.12E11</v>
      </c>
      <c r="B1142" s="46">
        <v>0.046</v>
      </c>
      <c r="C1142" s="46">
        <v>143.0</v>
      </c>
      <c r="D1142" s="46">
        <v>0.156</v>
      </c>
      <c r="E1142" s="42" t="s">
        <v>231</v>
      </c>
      <c r="F1142" s="44" t="s">
        <v>88</v>
      </c>
      <c r="G1142" s="41" t="s">
        <v>228</v>
      </c>
    </row>
    <row r="1143">
      <c r="A1143" s="45">
        <v>1.43E11</v>
      </c>
      <c r="B1143" s="46">
        <v>0.031</v>
      </c>
      <c r="C1143" s="46">
        <v>141.0</v>
      </c>
      <c r="D1143" s="46">
        <v>0.133</v>
      </c>
      <c r="E1143" s="42" t="s">
        <v>231</v>
      </c>
      <c r="F1143" s="44" t="s">
        <v>89</v>
      </c>
      <c r="G1143" s="41" t="s">
        <v>228</v>
      </c>
    </row>
    <row r="1144">
      <c r="A1144" s="45">
        <v>1.91E11</v>
      </c>
      <c r="B1144" s="46">
        <v>0.027</v>
      </c>
      <c r="C1144" s="46">
        <v>160.0</v>
      </c>
      <c r="D1144" s="46">
        <v>0.136</v>
      </c>
      <c r="E1144" s="42" t="s">
        <v>231</v>
      </c>
      <c r="F1144" s="44" t="s">
        <v>90</v>
      </c>
      <c r="G1144" s="41" t="s">
        <v>228</v>
      </c>
    </row>
    <row r="1145">
      <c r="A1145" s="45">
        <v>2.16E11</v>
      </c>
      <c r="B1145" s="46">
        <v>0.036</v>
      </c>
      <c r="C1145" s="46">
        <v>226.0</v>
      </c>
      <c r="D1145" s="46">
        <v>0.13</v>
      </c>
      <c r="E1145" s="42" t="s">
        <v>231</v>
      </c>
      <c r="F1145" s="44" t="s">
        <v>91</v>
      </c>
      <c r="G1145" s="41" t="s">
        <v>228</v>
      </c>
    </row>
    <row r="1146">
      <c r="A1146" s="45">
        <v>9.7331522066E10</v>
      </c>
      <c r="B1146" s="46">
        <v>0.061</v>
      </c>
      <c r="C1146" s="46">
        <v>1572.0</v>
      </c>
      <c r="D1146" s="46">
        <v>0.048</v>
      </c>
      <c r="E1146" s="42" t="s">
        <v>199</v>
      </c>
      <c r="F1146" s="44" t="s">
        <v>70</v>
      </c>
      <c r="G1146" s="41" t="s">
        <v>179</v>
      </c>
    </row>
    <row r="1147">
      <c r="A1147" s="45">
        <v>1.05E11</v>
      </c>
      <c r="B1147" s="46">
        <v>0.067</v>
      </c>
      <c r="C1147" s="46">
        <v>1848.0</v>
      </c>
      <c r="D1147" s="46">
        <v>0.048</v>
      </c>
      <c r="E1147" s="42" t="s">
        <v>199</v>
      </c>
      <c r="F1147" s="44" t="s">
        <v>71</v>
      </c>
      <c r="G1147" s="41" t="s">
        <v>179</v>
      </c>
    </row>
    <row r="1148">
      <c r="A1148" s="45">
        <v>1.23E11</v>
      </c>
      <c r="B1148" s="46">
        <v>0.07</v>
      </c>
      <c r="C1148" s="46">
        <v>2221.0</v>
      </c>
      <c r="D1148" s="46">
        <v>0.038</v>
      </c>
      <c r="E1148" s="42" t="s">
        <v>199</v>
      </c>
      <c r="F1148" s="44" t="s">
        <v>72</v>
      </c>
      <c r="G1148" s="41" t="s">
        <v>179</v>
      </c>
    </row>
    <row r="1149">
      <c r="A1149" s="45">
        <v>1.59E11</v>
      </c>
      <c r="B1149" s="46">
        <v>0.073</v>
      </c>
      <c r="C1149" s="46">
        <v>2918.0</v>
      </c>
      <c r="D1149" s="46">
        <v>0.028</v>
      </c>
      <c r="E1149" s="42" t="s">
        <v>199</v>
      </c>
      <c r="F1149" s="44" t="s">
        <v>74</v>
      </c>
      <c r="G1149" s="41" t="s">
        <v>179</v>
      </c>
    </row>
    <row r="1150">
      <c r="A1150" s="45">
        <v>1.86E11</v>
      </c>
      <c r="B1150" s="46">
        <v>0.075</v>
      </c>
      <c r="C1150" s="46">
        <v>3487.0</v>
      </c>
      <c r="D1150" s="46">
        <v>0.026</v>
      </c>
      <c r="E1150" s="42" t="s">
        <v>199</v>
      </c>
      <c r="F1150" s="44" t="s">
        <v>83</v>
      </c>
      <c r="G1150" s="41" t="s">
        <v>179</v>
      </c>
    </row>
    <row r="1151">
      <c r="A1151" s="45">
        <v>2.03E11</v>
      </c>
      <c r="B1151" s="46">
        <v>0.076</v>
      </c>
      <c r="C1151" s="46">
        <v>3734.0</v>
      </c>
      <c r="D1151" s="46">
        <v>0.026</v>
      </c>
      <c r="E1151" s="42" t="s">
        <v>199</v>
      </c>
      <c r="F1151" s="44" t="s">
        <v>84</v>
      </c>
      <c r="G1151" s="41" t="s">
        <v>179</v>
      </c>
    </row>
    <row r="1152">
      <c r="A1152" s="45">
        <v>2.23E11</v>
      </c>
      <c r="B1152" s="46">
        <v>0.075</v>
      </c>
      <c r="C1152" s="46">
        <v>3982.0</v>
      </c>
      <c r="D1152" s="43"/>
      <c r="E1152" s="42" t="s">
        <v>199</v>
      </c>
      <c r="F1152" s="44" t="s">
        <v>85</v>
      </c>
      <c r="G1152" s="41" t="s">
        <v>179</v>
      </c>
    </row>
    <row r="1153">
      <c r="A1153" s="45">
        <v>2.6E11</v>
      </c>
      <c r="B1153" s="46">
        <v>0.079</v>
      </c>
      <c r="C1153" s="46">
        <v>4733.0</v>
      </c>
      <c r="D1153" s="43"/>
      <c r="E1153" s="42" t="s">
        <v>199</v>
      </c>
      <c r="F1153" s="44" t="s">
        <v>86</v>
      </c>
      <c r="G1153" s="41" t="s">
        <v>179</v>
      </c>
    </row>
    <row r="1154">
      <c r="A1154" s="45">
        <v>2.64E11</v>
      </c>
      <c r="B1154" s="46">
        <v>0.091</v>
      </c>
      <c r="C1154" s="46">
        <v>5393.0</v>
      </c>
      <c r="D1154" s="43"/>
      <c r="E1154" s="42" t="s">
        <v>199</v>
      </c>
      <c r="F1154" s="44" t="s">
        <v>87</v>
      </c>
      <c r="G1154" s="41" t="s">
        <v>179</v>
      </c>
    </row>
    <row r="1155">
      <c r="A1155" s="45">
        <v>2.25E11</v>
      </c>
      <c r="B1155" s="46">
        <v>0.1</v>
      </c>
      <c r="C1155" s="46">
        <v>5040.0</v>
      </c>
      <c r="D1155" s="43"/>
      <c r="E1155" s="42" t="s">
        <v>199</v>
      </c>
      <c r="F1155" s="44" t="s">
        <v>88</v>
      </c>
      <c r="G1155" s="41" t="s">
        <v>179</v>
      </c>
    </row>
    <row r="1156">
      <c r="A1156" s="45">
        <v>2.09E11</v>
      </c>
      <c r="B1156" s="46">
        <v>0.093</v>
      </c>
      <c r="C1156" s="46">
        <v>4320.0</v>
      </c>
      <c r="D1156" s="43"/>
      <c r="E1156" s="42" t="s">
        <v>199</v>
      </c>
      <c r="F1156" s="44" t="s">
        <v>89</v>
      </c>
      <c r="G1156" s="41" t="s">
        <v>179</v>
      </c>
    </row>
    <row r="1157">
      <c r="A1157" s="45">
        <v>2.26E11</v>
      </c>
      <c r="B1157" s="46">
        <v>0.088</v>
      </c>
      <c r="C1157" s="46">
        <v>4306.0</v>
      </c>
      <c r="D1157" s="43"/>
      <c r="E1157" s="42" t="s">
        <v>199</v>
      </c>
      <c r="F1157" s="44" t="s">
        <v>90</v>
      </c>
      <c r="G1157" s="41" t="s">
        <v>179</v>
      </c>
    </row>
    <row r="1158">
      <c r="A1158" s="45">
        <v>2.11E11</v>
      </c>
      <c r="B1158" s="46">
        <v>0.081</v>
      </c>
      <c r="C1158" s="46">
        <v>3708.0</v>
      </c>
      <c r="D1158" s="43"/>
      <c r="E1158" s="42" t="s">
        <v>199</v>
      </c>
      <c r="F1158" s="44" t="s">
        <v>91</v>
      </c>
      <c r="G1158" s="41" t="s">
        <v>179</v>
      </c>
    </row>
    <row r="1159">
      <c r="A1159" s="45">
        <v>1.5636678E9</v>
      </c>
      <c r="B1159" s="43"/>
      <c r="C1159" s="43"/>
      <c r="D1159" s="43"/>
      <c r="E1159" s="42" t="s">
        <v>200</v>
      </c>
      <c r="F1159" s="44" t="s">
        <v>70</v>
      </c>
      <c r="G1159" s="41" t="s">
        <v>179</v>
      </c>
    </row>
    <row r="1160">
      <c r="A1160" s="45">
        <v>1.614595291E9</v>
      </c>
      <c r="B1160" s="43"/>
      <c r="C1160" s="43"/>
      <c r="D1160" s="43"/>
      <c r="E1160" s="42" t="s">
        <v>200</v>
      </c>
      <c r="F1160" s="44" t="s">
        <v>71</v>
      </c>
      <c r="G1160" s="41" t="s">
        <v>179</v>
      </c>
    </row>
    <row r="1161">
      <c r="A1161" s="45">
        <v>1.897606791E9</v>
      </c>
      <c r="B1161" s="43"/>
      <c r="C1161" s="43"/>
      <c r="D1161" s="43"/>
      <c r="E1161" s="42" t="s">
        <v>200</v>
      </c>
      <c r="F1161" s="44" t="s">
        <v>72</v>
      </c>
      <c r="G1161" s="41" t="s">
        <v>179</v>
      </c>
    </row>
    <row r="1162">
      <c r="A1162" s="45">
        <v>2.264911807E9</v>
      </c>
      <c r="B1162" s="43"/>
      <c r="C1162" s="43"/>
      <c r="D1162" s="43"/>
      <c r="E1162" s="42" t="s">
        <v>200</v>
      </c>
      <c r="F1162" s="44" t="s">
        <v>74</v>
      </c>
      <c r="G1162" s="41" t="s">
        <v>179</v>
      </c>
    </row>
    <row r="1163">
      <c r="A1163" s="45">
        <v>2.758117365E9</v>
      </c>
      <c r="B1163" s="43"/>
      <c r="C1163" s="43"/>
      <c r="D1163" s="43"/>
      <c r="E1163" s="42" t="s">
        <v>200</v>
      </c>
      <c r="F1163" s="44" t="s">
        <v>83</v>
      </c>
      <c r="G1163" s="41" t="s">
        <v>179</v>
      </c>
    </row>
    <row r="1164">
      <c r="A1164" s="45">
        <v>2.915710378E9</v>
      </c>
      <c r="B1164" s="43"/>
      <c r="C1164" s="43"/>
      <c r="D1164" s="43"/>
      <c r="E1164" s="42" t="s">
        <v>200</v>
      </c>
      <c r="F1164" s="44" t="s">
        <v>84</v>
      </c>
      <c r="G1164" s="41" t="s">
        <v>179</v>
      </c>
    </row>
    <row r="1165">
      <c r="A1165" s="45">
        <v>3.437450712E9</v>
      </c>
      <c r="B1165" s="43"/>
      <c r="C1165" s="43"/>
      <c r="D1165" s="43"/>
      <c r="E1165" s="42" t="s">
        <v>200</v>
      </c>
      <c r="F1165" s="44" t="s">
        <v>85</v>
      </c>
      <c r="G1165" s="41" t="s">
        <v>179</v>
      </c>
    </row>
    <row r="1166">
      <c r="A1166" s="45">
        <v>4.075664785E9</v>
      </c>
      <c r="B1166" s="43"/>
      <c r="C1166" s="43"/>
      <c r="D1166" s="43"/>
      <c r="E1166" s="42" t="s">
        <v>200</v>
      </c>
      <c r="F1166" s="44" t="s">
        <v>86</v>
      </c>
      <c r="G1166" s="41" t="s">
        <v>179</v>
      </c>
    </row>
    <row r="1167">
      <c r="A1167" s="42"/>
      <c r="B1167" s="43"/>
      <c r="C1167" s="43"/>
      <c r="D1167" s="43"/>
      <c r="E1167" s="42" t="s">
        <v>200</v>
      </c>
      <c r="F1167" s="44" t="s">
        <v>87</v>
      </c>
      <c r="G1167" s="41" t="s">
        <v>179</v>
      </c>
    </row>
    <row r="1168">
      <c r="A1168" s="42"/>
      <c r="B1168" s="43"/>
      <c r="C1168" s="43"/>
      <c r="D1168" s="43"/>
      <c r="E1168" s="42" t="s">
        <v>200</v>
      </c>
      <c r="F1168" s="44" t="s">
        <v>88</v>
      </c>
      <c r="G1168" s="41" t="s">
        <v>179</v>
      </c>
    </row>
    <row r="1169">
      <c r="A1169" s="42"/>
      <c r="B1169" s="43"/>
      <c r="C1169" s="43"/>
      <c r="D1169" s="43"/>
      <c r="E1169" s="42" t="s">
        <v>200</v>
      </c>
      <c r="F1169" s="44" t="s">
        <v>89</v>
      </c>
      <c r="G1169" s="41" t="s">
        <v>179</v>
      </c>
    </row>
    <row r="1170">
      <c r="A1170" s="42"/>
      <c r="B1170" s="43"/>
      <c r="C1170" s="43"/>
      <c r="D1170" s="43"/>
      <c r="E1170" s="42" t="s">
        <v>200</v>
      </c>
      <c r="F1170" s="44" t="s">
        <v>90</v>
      </c>
      <c r="G1170" s="41" t="s">
        <v>179</v>
      </c>
    </row>
    <row r="1171">
      <c r="A1171" s="42"/>
      <c r="B1171" s="43"/>
      <c r="C1171" s="43"/>
      <c r="D1171" s="43"/>
      <c r="E1171" s="42" t="s">
        <v>200</v>
      </c>
      <c r="F1171" s="44" t="s">
        <v>91</v>
      </c>
      <c r="G1171" s="41" t="s">
        <v>179</v>
      </c>
    </row>
    <row r="1172">
      <c r="A1172" s="45">
        <v>1.25E11</v>
      </c>
      <c r="B1172" s="46">
        <v>0.074</v>
      </c>
      <c r="C1172" s="46">
        <v>1454.0</v>
      </c>
      <c r="D1172" s="46">
        <v>0.128</v>
      </c>
      <c r="E1172" s="42" t="s">
        <v>232</v>
      </c>
      <c r="F1172" s="44" t="s">
        <v>70</v>
      </c>
      <c r="G1172" s="41" t="s">
        <v>228</v>
      </c>
    </row>
    <row r="1173">
      <c r="A1173" s="45">
        <v>1.23E11</v>
      </c>
      <c r="B1173" s="46">
        <v>0.079</v>
      </c>
      <c r="C1173" s="46">
        <v>1499.0</v>
      </c>
      <c r="D1173" s="46">
        <v>0.1</v>
      </c>
      <c r="E1173" s="42" t="s">
        <v>232</v>
      </c>
      <c r="F1173" s="44" t="s">
        <v>71</v>
      </c>
      <c r="G1173" s="41" t="s">
        <v>228</v>
      </c>
    </row>
    <row r="1174">
      <c r="A1174" s="45">
        <v>1.13E11</v>
      </c>
      <c r="B1174" s="46">
        <v>0.078</v>
      </c>
      <c r="C1174" s="46">
        <v>1334.0</v>
      </c>
      <c r="D1174" s="46">
        <v>0.099</v>
      </c>
      <c r="E1174" s="42" t="s">
        <v>232</v>
      </c>
      <c r="F1174" s="44" t="s">
        <v>72</v>
      </c>
      <c r="G1174" s="41" t="s">
        <v>228</v>
      </c>
    </row>
    <row r="1175">
      <c r="A1175" s="45">
        <v>1.19E11</v>
      </c>
      <c r="B1175" s="46">
        <v>0.077</v>
      </c>
      <c r="C1175" s="46">
        <v>1364.0</v>
      </c>
      <c r="D1175" s="46">
        <v>0.106</v>
      </c>
      <c r="E1175" s="42" t="s">
        <v>232</v>
      </c>
      <c r="F1175" s="44" t="s">
        <v>74</v>
      </c>
      <c r="G1175" s="41" t="s">
        <v>228</v>
      </c>
    </row>
    <row r="1176">
      <c r="A1176" s="45">
        <v>1.27E11</v>
      </c>
      <c r="B1176" s="46">
        <v>0.076</v>
      </c>
      <c r="C1176" s="46">
        <v>1410.0</v>
      </c>
      <c r="D1176" s="46">
        <v>0.075</v>
      </c>
      <c r="E1176" s="42" t="s">
        <v>232</v>
      </c>
      <c r="F1176" s="44" t="s">
        <v>83</v>
      </c>
      <c r="G1176" s="41" t="s">
        <v>228</v>
      </c>
    </row>
    <row r="1177">
      <c r="A1177" s="45">
        <v>1.34E11</v>
      </c>
      <c r="B1177" s="46">
        <v>0.077</v>
      </c>
      <c r="C1177" s="46">
        <v>1480.0</v>
      </c>
      <c r="D1177" s="46">
        <v>0.068</v>
      </c>
      <c r="E1177" s="42" t="s">
        <v>232</v>
      </c>
      <c r="F1177" s="44" t="s">
        <v>84</v>
      </c>
      <c r="G1177" s="41" t="s">
        <v>228</v>
      </c>
    </row>
    <row r="1178">
      <c r="A1178" s="45">
        <v>1.51E11</v>
      </c>
      <c r="B1178" s="46">
        <v>0.074</v>
      </c>
      <c r="C1178" s="46">
        <v>1524.0</v>
      </c>
      <c r="D1178" s="46">
        <v>0.081</v>
      </c>
      <c r="E1178" s="42" t="s">
        <v>232</v>
      </c>
      <c r="F1178" s="44" t="s">
        <v>85</v>
      </c>
      <c r="G1178" s="41" t="s">
        <v>228</v>
      </c>
    </row>
    <row r="1179">
      <c r="A1179" s="45">
        <v>1.75E11</v>
      </c>
      <c r="B1179" s="46">
        <v>0.075</v>
      </c>
      <c r="C1179" s="46">
        <v>1730.0</v>
      </c>
      <c r="D1179" s="46">
        <v>0.069</v>
      </c>
      <c r="E1179" s="42" t="s">
        <v>232</v>
      </c>
      <c r="F1179" s="44" t="s">
        <v>86</v>
      </c>
      <c r="G1179" s="41" t="s">
        <v>228</v>
      </c>
    </row>
    <row r="1180">
      <c r="A1180" s="45">
        <v>2.13E11</v>
      </c>
      <c r="B1180" s="46">
        <v>0.076</v>
      </c>
      <c r="C1180" s="46">
        <v>2076.0</v>
      </c>
      <c r="D1180" s="46">
        <v>0.066</v>
      </c>
      <c r="E1180" s="42" t="s">
        <v>232</v>
      </c>
      <c r="F1180" s="44" t="s">
        <v>87</v>
      </c>
      <c r="G1180" s="41" t="s">
        <v>228</v>
      </c>
    </row>
    <row r="1181">
      <c r="A1181" s="45">
        <v>2.06E11</v>
      </c>
      <c r="B1181" s="46">
        <v>0.076</v>
      </c>
      <c r="C1181" s="46">
        <v>1973.0</v>
      </c>
      <c r="D1181" s="46">
        <v>0.042</v>
      </c>
      <c r="E1181" s="42" t="s">
        <v>232</v>
      </c>
      <c r="F1181" s="44" t="s">
        <v>88</v>
      </c>
      <c r="G1181" s="41" t="s">
        <v>228</v>
      </c>
    </row>
    <row r="1182">
      <c r="A1182" s="45">
        <v>2.32E11</v>
      </c>
      <c r="B1182" s="46">
        <v>0.076</v>
      </c>
      <c r="C1182" s="46">
        <v>2165.0</v>
      </c>
      <c r="D1182" s="46">
        <v>0.05</v>
      </c>
      <c r="E1182" s="42" t="s">
        <v>232</v>
      </c>
      <c r="F1182" s="44" t="s">
        <v>89</v>
      </c>
      <c r="G1182" s="41" t="s">
        <v>228</v>
      </c>
    </row>
    <row r="1183">
      <c r="A1183" s="45">
        <v>2.58E11</v>
      </c>
      <c r="B1183" s="46">
        <v>0.076</v>
      </c>
      <c r="C1183" s="46">
        <v>2373.0</v>
      </c>
      <c r="D1183" s="46">
        <v>0.06</v>
      </c>
      <c r="E1183" s="42" t="s">
        <v>232</v>
      </c>
      <c r="F1183" s="44" t="s">
        <v>90</v>
      </c>
      <c r="G1183" s="41" t="s">
        <v>228</v>
      </c>
    </row>
    <row r="1184">
      <c r="A1184" s="45">
        <v>2.58E11</v>
      </c>
      <c r="B1184" s="46">
        <v>0.075</v>
      </c>
      <c r="C1184" s="46">
        <v>2289.0</v>
      </c>
      <c r="D1184" s="46">
        <v>0.056</v>
      </c>
      <c r="E1184" s="42" t="s">
        <v>232</v>
      </c>
      <c r="F1184" s="44" t="s">
        <v>91</v>
      </c>
      <c r="G1184" s="41" t="s">
        <v>228</v>
      </c>
    </row>
    <row r="1185">
      <c r="A1185" s="45">
        <v>1.1E12</v>
      </c>
      <c r="B1185" s="46">
        <v>0.079</v>
      </c>
      <c r="C1185" s="46">
        <v>1527.0</v>
      </c>
      <c r="D1185" s="46">
        <v>0.07</v>
      </c>
      <c r="E1185" s="42" t="s">
        <v>201</v>
      </c>
      <c r="F1185" s="44" t="s">
        <v>70</v>
      </c>
      <c r="G1185" s="41" t="s">
        <v>179</v>
      </c>
    </row>
    <row r="1186">
      <c r="A1186" s="45">
        <v>1.12E12</v>
      </c>
      <c r="B1186" s="46">
        <v>0.081</v>
      </c>
      <c r="C1186" s="46">
        <v>1590.0</v>
      </c>
      <c r="D1186" s="46">
        <v>0.073</v>
      </c>
      <c r="E1186" s="42" t="s">
        <v>201</v>
      </c>
      <c r="F1186" s="44" t="s">
        <v>71</v>
      </c>
      <c r="G1186" s="41" t="s">
        <v>179</v>
      </c>
    </row>
    <row r="1187">
      <c r="A1187" s="45">
        <v>1.23E12</v>
      </c>
      <c r="B1187" s="46">
        <v>0.082</v>
      </c>
      <c r="C1187" s="46">
        <v>1761.0</v>
      </c>
      <c r="D1187" s="46">
        <v>0.065</v>
      </c>
      <c r="E1187" s="42" t="s">
        <v>201</v>
      </c>
      <c r="F1187" s="44" t="s">
        <v>72</v>
      </c>
      <c r="G1187" s="41" t="s">
        <v>179</v>
      </c>
    </row>
    <row r="1188">
      <c r="A1188" s="45">
        <v>1.51E12</v>
      </c>
      <c r="B1188" s="46">
        <v>0.082</v>
      </c>
      <c r="C1188" s="46">
        <v>2157.0</v>
      </c>
      <c r="D1188" s="46">
        <v>0.058</v>
      </c>
      <c r="E1188" s="42" t="s">
        <v>201</v>
      </c>
      <c r="F1188" s="44" t="s">
        <v>74</v>
      </c>
      <c r="G1188" s="41" t="s">
        <v>179</v>
      </c>
    </row>
    <row r="1189">
      <c r="A1189" s="45">
        <v>1.74E12</v>
      </c>
      <c r="B1189" s="46">
        <v>0.085</v>
      </c>
      <c r="C1189" s="46">
        <v>2549.0</v>
      </c>
      <c r="D1189" s="46">
        <v>0.055</v>
      </c>
      <c r="E1189" s="42" t="s">
        <v>201</v>
      </c>
      <c r="F1189" s="44" t="s">
        <v>83</v>
      </c>
      <c r="G1189" s="41" t="s">
        <v>179</v>
      </c>
    </row>
    <row r="1190">
      <c r="A1190" s="45">
        <v>1.79E12</v>
      </c>
      <c r="B1190" s="46">
        <v>0.087</v>
      </c>
      <c r="C1190" s="46">
        <v>2672.0</v>
      </c>
      <c r="D1190" s="46">
        <v>0.053</v>
      </c>
      <c r="E1190" s="42" t="s">
        <v>201</v>
      </c>
      <c r="F1190" s="44" t="s">
        <v>84</v>
      </c>
      <c r="G1190" s="41" t="s">
        <v>179</v>
      </c>
    </row>
    <row r="1191">
      <c r="A1191" s="45">
        <v>1.87E12</v>
      </c>
      <c r="B1191" s="46">
        <v>0.088</v>
      </c>
      <c r="C1191" s="46">
        <v>2818.0</v>
      </c>
      <c r="D1191" s="46">
        <v>0.056</v>
      </c>
      <c r="E1191" s="42" t="s">
        <v>201</v>
      </c>
      <c r="F1191" s="44" t="s">
        <v>85</v>
      </c>
      <c r="G1191" s="41" t="s">
        <v>179</v>
      </c>
    </row>
    <row r="1192">
      <c r="A1192" s="45">
        <v>2.13E12</v>
      </c>
      <c r="B1192" s="46">
        <v>0.085</v>
      </c>
      <c r="C1192" s="46">
        <v>3058.0</v>
      </c>
      <c r="D1192" s="46">
        <v>0.063</v>
      </c>
      <c r="E1192" s="42" t="s">
        <v>201</v>
      </c>
      <c r="F1192" s="44" t="s">
        <v>86</v>
      </c>
      <c r="G1192" s="41" t="s">
        <v>179</v>
      </c>
    </row>
    <row r="1193">
      <c r="A1193" s="45">
        <v>2.31E12</v>
      </c>
      <c r="B1193" s="46">
        <v>0.089</v>
      </c>
      <c r="C1193" s="46">
        <v>3441.0</v>
      </c>
      <c r="D1193" s="46">
        <v>0.068</v>
      </c>
      <c r="E1193" s="42" t="s">
        <v>201</v>
      </c>
      <c r="F1193" s="44" t="s">
        <v>87</v>
      </c>
      <c r="G1193" s="41" t="s">
        <v>179</v>
      </c>
    </row>
    <row r="1194">
      <c r="A1194" s="45">
        <v>2.11E12</v>
      </c>
      <c r="B1194" s="46">
        <v>0.094</v>
      </c>
      <c r="C1194" s="46">
        <v>3306.0</v>
      </c>
      <c r="D1194" s="46">
        <v>0.048</v>
      </c>
      <c r="E1194" s="42" t="s">
        <v>201</v>
      </c>
      <c r="F1194" s="44" t="s">
        <v>88</v>
      </c>
      <c r="G1194" s="41" t="s">
        <v>179</v>
      </c>
    </row>
    <row r="1195">
      <c r="A1195" s="45">
        <v>2.06E12</v>
      </c>
      <c r="B1195" s="46">
        <v>0.094</v>
      </c>
      <c r="C1195" s="46">
        <v>3205.0</v>
      </c>
      <c r="D1195" s="46">
        <v>0.04</v>
      </c>
      <c r="E1195" s="42" t="s">
        <v>201</v>
      </c>
      <c r="F1195" s="44" t="s">
        <v>89</v>
      </c>
      <c r="G1195" s="41" t="s">
        <v>179</v>
      </c>
    </row>
    <row r="1196">
      <c r="A1196" s="45">
        <v>2.2E12</v>
      </c>
      <c r="B1196" s="46">
        <v>0.092</v>
      </c>
      <c r="C1196" s="46">
        <v>3339.0</v>
      </c>
      <c r="D1196" s="46">
        <v>0.046</v>
      </c>
      <c r="E1196" s="42" t="s">
        <v>201</v>
      </c>
      <c r="F1196" s="44" t="s">
        <v>90</v>
      </c>
      <c r="G1196" s="41" t="s">
        <v>179</v>
      </c>
    </row>
    <row r="1197">
      <c r="A1197" s="45">
        <v>2.01E12</v>
      </c>
      <c r="B1197" s="46">
        <v>0.092</v>
      </c>
      <c r="C1197" s="46">
        <v>3032.0</v>
      </c>
      <c r="D1197" s="46">
        <v>0.052</v>
      </c>
      <c r="E1197" s="42" t="s">
        <v>201</v>
      </c>
      <c r="F1197" s="44" t="s">
        <v>91</v>
      </c>
      <c r="G1197" s="41" t="s">
        <v>179</v>
      </c>
    </row>
    <row r="1198">
      <c r="A1198" s="45">
        <v>9.008629729E9</v>
      </c>
      <c r="B1198" s="46">
        <v>0.055</v>
      </c>
      <c r="C1198" s="46">
        <v>189.0</v>
      </c>
      <c r="D1198" s="46">
        <v>0.233</v>
      </c>
      <c r="E1198" s="42" t="s">
        <v>285</v>
      </c>
      <c r="F1198" s="44" t="s">
        <v>70</v>
      </c>
      <c r="G1198" s="41" t="s">
        <v>258</v>
      </c>
    </row>
    <row r="1199">
      <c r="A1199" s="45">
        <v>9.10451593E9</v>
      </c>
      <c r="B1199" s="46">
        <v>0.051</v>
      </c>
      <c r="C1199" s="46">
        <v>178.0</v>
      </c>
      <c r="D1199" s="46">
        <v>0.206</v>
      </c>
      <c r="E1199" s="42" t="s">
        <v>285</v>
      </c>
      <c r="F1199" s="44" t="s">
        <v>71</v>
      </c>
      <c r="G1199" s="41" t="s">
        <v>258</v>
      </c>
    </row>
    <row r="1200">
      <c r="A1200" s="45">
        <v>9.718989517E9</v>
      </c>
      <c r="B1200" s="46">
        <v>0.049</v>
      </c>
      <c r="C1200" s="46">
        <v>180.0</v>
      </c>
      <c r="D1200" s="46">
        <v>0.185</v>
      </c>
      <c r="E1200" s="42" t="s">
        <v>285</v>
      </c>
      <c r="F1200" s="44" t="s">
        <v>72</v>
      </c>
      <c r="G1200" s="41" t="s">
        <v>258</v>
      </c>
    </row>
    <row r="1201">
      <c r="A1201" s="45">
        <v>9.430236065E9</v>
      </c>
      <c r="B1201" s="46">
        <v>0.046</v>
      </c>
      <c r="C1201" s="46">
        <v>162.0</v>
      </c>
      <c r="D1201" s="46">
        <v>0.189</v>
      </c>
      <c r="E1201" s="42" t="s">
        <v>285</v>
      </c>
      <c r="F1201" s="44" t="s">
        <v>74</v>
      </c>
      <c r="G1201" s="41" t="s">
        <v>258</v>
      </c>
    </row>
    <row r="1202">
      <c r="A1202" s="45">
        <v>1.0173234921E10</v>
      </c>
      <c r="B1202" s="46">
        <v>0.048</v>
      </c>
      <c r="C1202" s="46">
        <v>183.0</v>
      </c>
      <c r="D1202" s="46">
        <v>0.181</v>
      </c>
      <c r="E1202" s="42" t="s">
        <v>285</v>
      </c>
      <c r="F1202" s="44" t="s">
        <v>83</v>
      </c>
      <c r="G1202" s="41" t="s">
        <v>258</v>
      </c>
    </row>
    <row r="1203">
      <c r="A1203" s="45">
        <v>1.1075778481E10</v>
      </c>
      <c r="B1203" s="46">
        <v>0.041</v>
      </c>
      <c r="C1203" s="46">
        <v>170.0</v>
      </c>
      <c r="D1203" s="46">
        <v>0.174</v>
      </c>
      <c r="E1203" s="42" t="s">
        <v>285</v>
      </c>
      <c r="F1203" s="44" t="s">
        <v>84</v>
      </c>
      <c r="G1203" s="41" t="s">
        <v>258</v>
      </c>
    </row>
    <row r="1204">
      <c r="A1204" s="45">
        <v>1.1903020644E10</v>
      </c>
      <c r="B1204" s="46">
        <v>0.042</v>
      </c>
      <c r="C1204" s="46">
        <v>187.0</v>
      </c>
      <c r="D1204" s="46">
        <v>0.176</v>
      </c>
      <c r="E1204" s="42" t="s">
        <v>285</v>
      </c>
      <c r="F1204" s="44" t="s">
        <v>85</v>
      </c>
      <c r="G1204" s="41" t="s">
        <v>258</v>
      </c>
    </row>
    <row r="1205">
      <c r="A1205" s="45">
        <v>1.2820055025E10</v>
      </c>
      <c r="B1205" s="46">
        <v>0.049</v>
      </c>
      <c r="C1205" s="46">
        <v>230.0</v>
      </c>
      <c r="D1205" s="46">
        <v>0.172</v>
      </c>
      <c r="E1205" s="42" t="s">
        <v>285</v>
      </c>
      <c r="F1205" s="44" t="s">
        <v>86</v>
      </c>
      <c r="G1205" s="41" t="s">
        <v>258</v>
      </c>
    </row>
    <row r="1206">
      <c r="A1206" s="45">
        <v>1.367683763E10</v>
      </c>
      <c r="B1206" s="46">
        <v>0.054</v>
      </c>
      <c r="C1206" s="46">
        <v>272.0</v>
      </c>
      <c r="D1206" s="46">
        <v>0.168</v>
      </c>
      <c r="E1206" s="42" t="s">
        <v>285</v>
      </c>
      <c r="F1206" s="44" t="s">
        <v>87</v>
      </c>
      <c r="G1206" s="41" t="s">
        <v>258</v>
      </c>
    </row>
    <row r="1207">
      <c r="A1207" s="45">
        <v>1.2125023181E10</v>
      </c>
      <c r="B1207" s="46">
        <v>0.052</v>
      </c>
      <c r="C1207" s="46">
        <v>229.0</v>
      </c>
      <c r="D1207" s="46">
        <v>0.164</v>
      </c>
      <c r="E1207" s="42" t="s">
        <v>285</v>
      </c>
      <c r="F1207" s="44" t="s">
        <v>88</v>
      </c>
      <c r="G1207" s="41" t="s">
        <v>258</v>
      </c>
    </row>
    <row r="1208">
      <c r="A1208" s="45">
        <v>1.323084404E10</v>
      </c>
      <c r="B1208" s="46">
        <v>0.053</v>
      </c>
      <c r="C1208" s="46">
        <v>255.0</v>
      </c>
      <c r="D1208" s="46">
        <v>0.205</v>
      </c>
      <c r="E1208" s="42" t="s">
        <v>285</v>
      </c>
      <c r="F1208" s="44" t="s">
        <v>89</v>
      </c>
      <c r="G1208" s="41" t="s">
        <v>258</v>
      </c>
    </row>
    <row r="1209">
      <c r="A1209" s="45">
        <v>1.4433926129E10</v>
      </c>
      <c r="B1209" s="46">
        <v>0.052</v>
      </c>
      <c r="C1209" s="46">
        <v>273.0</v>
      </c>
      <c r="D1209" s="46">
        <v>0.195</v>
      </c>
      <c r="E1209" s="42" t="s">
        <v>285</v>
      </c>
      <c r="F1209" s="44" t="s">
        <v>90</v>
      </c>
      <c r="G1209" s="41" t="s">
        <v>258</v>
      </c>
    </row>
    <row r="1210">
      <c r="A1210" s="45">
        <v>1.4794802081E10</v>
      </c>
      <c r="B1210" s="46">
        <v>0.059</v>
      </c>
      <c r="C1210" s="46">
        <v>318.0</v>
      </c>
      <c r="D1210" s="46">
        <v>0.176</v>
      </c>
      <c r="E1210" s="42" t="s">
        <v>285</v>
      </c>
      <c r="F1210" s="44" t="s">
        <v>91</v>
      </c>
      <c r="G1210" s="41" t="s">
        <v>258</v>
      </c>
    </row>
    <row r="1211">
      <c r="A1211" s="45">
        <v>4.73E12</v>
      </c>
      <c r="B1211" s="46">
        <v>0.076</v>
      </c>
      <c r="C1211" s="46">
        <v>2834.0</v>
      </c>
      <c r="D1211" s="46">
        <v>0.021</v>
      </c>
      <c r="E1211" s="42" t="s">
        <v>157</v>
      </c>
      <c r="F1211" s="44" t="s">
        <v>70</v>
      </c>
      <c r="G1211" s="41" t="s">
        <v>144</v>
      </c>
    </row>
    <row r="1212">
      <c r="A1212" s="45">
        <v>4.16E12</v>
      </c>
      <c r="B1212" s="46">
        <v>0.078</v>
      </c>
      <c r="C1212" s="46">
        <v>2554.0</v>
      </c>
      <c r="D1212" s="46">
        <v>0.02</v>
      </c>
      <c r="E1212" s="42" t="s">
        <v>157</v>
      </c>
      <c r="F1212" s="44" t="s">
        <v>71</v>
      </c>
      <c r="G1212" s="41" t="s">
        <v>144</v>
      </c>
    </row>
    <row r="1213">
      <c r="A1213" s="45">
        <v>3.98E12</v>
      </c>
      <c r="B1213" s="46">
        <v>0.079</v>
      </c>
      <c r="C1213" s="46">
        <v>2455.0</v>
      </c>
      <c r="D1213" s="46">
        <v>0.019</v>
      </c>
      <c r="E1213" s="42" t="s">
        <v>157</v>
      </c>
      <c r="F1213" s="44" t="s">
        <v>72</v>
      </c>
      <c r="G1213" s="41" t="s">
        <v>144</v>
      </c>
    </row>
    <row r="1214">
      <c r="A1214" s="45">
        <v>4.3E12</v>
      </c>
      <c r="B1214" s="46">
        <v>0.08</v>
      </c>
      <c r="C1214" s="46">
        <v>2693.0</v>
      </c>
      <c r="D1214" s="46">
        <v>0.018</v>
      </c>
      <c r="E1214" s="42" t="s">
        <v>157</v>
      </c>
      <c r="F1214" s="44" t="s">
        <v>74</v>
      </c>
      <c r="G1214" s="41" t="s">
        <v>144</v>
      </c>
    </row>
    <row r="1215">
      <c r="A1215" s="45">
        <v>4.66E12</v>
      </c>
      <c r="B1215" s="46">
        <v>0.08</v>
      </c>
      <c r="C1215" s="46">
        <v>2914.0</v>
      </c>
      <c r="D1215" s="46">
        <v>0.018</v>
      </c>
      <c r="E1215" s="42" t="s">
        <v>157</v>
      </c>
      <c r="F1215" s="44" t="s">
        <v>83</v>
      </c>
      <c r="G1215" s="41" t="s">
        <v>144</v>
      </c>
    </row>
    <row r="1216">
      <c r="A1216" s="45">
        <v>4.57E12</v>
      </c>
      <c r="B1216" s="46">
        <v>0.082</v>
      </c>
      <c r="C1216" s="46">
        <v>2928.0</v>
      </c>
      <c r="D1216" s="46">
        <v>0.017</v>
      </c>
      <c r="E1216" s="42" t="s">
        <v>157</v>
      </c>
      <c r="F1216" s="44" t="s">
        <v>84</v>
      </c>
      <c r="G1216" s="41" t="s">
        <v>144</v>
      </c>
    </row>
    <row r="1217">
      <c r="A1217" s="45">
        <v>4.36E12</v>
      </c>
      <c r="B1217" s="46">
        <v>0.082</v>
      </c>
      <c r="C1217" s="46">
        <v>2794.0</v>
      </c>
      <c r="D1217" s="46">
        <v>0.017</v>
      </c>
      <c r="E1217" s="42" t="s">
        <v>157</v>
      </c>
      <c r="F1217" s="44" t="s">
        <v>85</v>
      </c>
      <c r="G1217" s="41" t="s">
        <v>144</v>
      </c>
    </row>
    <row r="1218">
      <c r="A1218" s="45">
        <v>4.36E12</v>
      </c>
      <c r="B1218" s="46">
        <v>0.082</v>
      </c>
      <c r="C1218" s="46">
        <v>2801.0</v>
      </c>
      <c r="D1218" s="46">
        <v>0.019</v>
      </c>
      <c r="E1218" s="42" t="s">
        <v>157</v>
      </c>
      <c r="F1218" s="44" t="s">
        <v>86</v>
      </c>
      <c r="G1218" s="41" t="s">
        <v>144</v>
      </c>
    </row>
    <row r="1219">
      <c r="A1219" s="45">
        <v>4.85E12</v>
      </c>
      <c r="B1219" s="46">
        <v>0.086</v>
      </c>
      <c r="C1219" s="46">
        <v>3259.0</v>
      </c>
      <c r="D1219" s="46">
        <v>0.019</v>
      </c>
      <c r="E1219" s="42" t="s">
        <v>157</v>
      </c>
      <c r="F1219" s="44" t="s">
        <v>87</v>
      </c>
      <c r="G1219" s="41" t="s">
        <v>144</v>
      </c>
    </row>
    <row r="1220">
      <c r="A1220" s="45">
        <v>5.04E12</v>
      </c>
      <c r="B1220" s="46">
        <v>0.095</v>
      </c>
      <c r="C1220" s="46">
        <v>3746.0</v>
      </c>
      <c r="D1220" s="46">
        <v>0.017</v>
      </c>
      <c r="E1220" s="42" t="s">
        <v>157</v>
      </c>
      <c r="F1220" s="44" t="s">
        <v>88</v>
      </c>
      <c r="G1220" s="41" t="s">
        <v>144</v>
      </c>
    </row>
    <row r="1221">
      <c r="A1221" s="45">
        <v>5.5E12</v>
      </c>
      <c r="B1221" s="46">
        <v>0.096</v>
      </c>
      <c r="C1221" s="46">
        <v>4115.0</v>
      </c>
      <c r="D1221" s="46">
        <v>0.016</v>
      </c>
      <c r="E1221" s="42" t="s">
        <v>157</v>
      </c>
      <c r="F1221" s="44" t="s">
        <v>89</v>
      </c>
      <c r="G1221" s="41" t="s">
        <v>144</v>
      </c>
    </row>
    <row r="1222">
      <c r="A1222" s="45">
        <v>5.91E12</v>
      </c>
      <c r="B1222" s="46">
        <v>0.1</v>
      </c>
      <c r="C1222" s="46">
        <v>4641.0</v>
      </c>
      <c r="D1222" s="46">
        <v>0.015</v>
      </c>
      <c r="E1222" s="42" t="s">
        <v>157</v>
      </c>
      <c r="F1222" s="44" t="s">
        <v>90</v>
      </c>
      <c r="G1222" s="41" t="s">
        <v>144</v>
      </c>
    </row>
    <row r="1223">
      <c r="A1223" s="45">
        <v>5.94E12</v>
      </c>
      <c r="B1223" s="46">
        <v>0.101</v>
      </c>
      <c r="C1223" s="46">
        <v>4752.0</v>
      </c>
      <c r="D1223" s="46">
        <v>0.014</v>
      </c>
      <c r="E1223" s="42" t="s">
        <v>157</v>
      </c>
      <c r="F1223" s="44" t="s">
        <v>91</v>
      </c>
      <c r="G1223" s="41" t="s">
        <v>144</v>
      </c>
    </row>
    <row r="1224">
      <c r="A1224" s="45">
        <v>8.457923945E9</v>
      </c>
      <c r="B1224" s="46">
        <v>0.097</v>
      </c>
      <c r="C1224" s="46">
        <v>171.0</v>
      </c>
      <c r="D1224" s="46">
        <v>0.118</v>
      </c>
      <c r="E1224" s="42" t="s">
        <v>233</v>
      </c>
      <c r="F1224" s="44" t="s">
        <v>70</v>
      </c>
      <c r="G1224" s="41" t="s">
        <v>228</v>
      </c>
    </row>
    <row r="1225">
      <c r="A1225" s="45">
        <v>8.972965061E9</v>
      </c>
      <c r="B1225" s="46">
        <v>0.099</v>
      </c>
      <c r="C1225" s="46">
        <v>184.0</v>
      </c>
      <c r="D1225" s="46">
        <v>0.109</v>
      </c>
      <c r="E1225" s="42" t="s">
        <v>233</v>
      </c>
      <c r="F1225" s="44" t="s">
        <v>71</v>
      </c>
      <c r="G1225" s="41" t="s">
        <v>228</v>
      </c>
    </row>
    <row r="1226">
      <c r="A1226" s="45">
        <v>9.580161951E9</v>
      </c>
      <c r="B1226" s="46">
        <v>0.097</v>
      </c>
      <c r="C1226" s="46">
        <v>189.0</v>
      </c>
      <c r="D1226" s="46">
        <v>0.102</v>
      </c>
      <c r="E1226" s="42" t="s">
        <v>233</v>
      </c>
      <c r="F1226" s="44" t="s">
        <v>72</v>
      </c>
      <c r="G1226" s="41" t="s">
        <v>228</v>
      </c>
    </row>
    <row r="1227">
      <c r="A1227" s="45">
        <v>1.0193023726E10</v>
      </c>
      <c r="B1227" s="46">
        <v>0.092</v>
      </c>
      <c r="C1227" s="46">
        <v>187.0</v>
      </c>
      <c r="D1227" s="46">
        <v>0.093</v>
      </c>
      <c r="E1227" s="42" t="s">
        <v>233</v>
      </c>
      <c r="F1227" s="44" t="s">
        <v>74</v>
      </c>
      <c r="G1227" s="41" t="s">
        <v>228</v>
      </c>
    </row>
    <row r="1228">
      <c r="A1228" s="45">
        <v>1.140756666E10</v>
      </c>
      <c r="B1228" s="46">
        <v>0.091</v>
      </c>
      <c r="C1228" s="46">
        <v>203.0</v>
      </c>
      <c r="D1228" s="46">
        <v>0.083</v>
      </c>
      <c r="E1228" s="42" t="s">
        <v>233</v>
      </c>
      <c r="F1228" s="44" t="s">
        <v>83</v>
      </c>
      <c r="G1228" s="41" t="s">
        <v>228</v>
      </c>
    </row>
    <row r="1229">
      <c r="A1229" s="45">
        <v>1.2582876895E10</v>
      </c>
      <c r="B1229" s="46">
        <v>0.089</v>
      </c>
      <c r="C1229" s="46">
        <v>213.0</v>
      </c>
      <c r="D1229" s="46">
        <v>0.076</v>
      </c>
      <c r="E1229" s="42" t="s">
        <v>233</v>
      </c>
      <c r="F1229" s="44" t="s">
        <v>84</v>
      </c>
      <c r="G1229" s="41" t="s">
        <v>228</v>
      </c>
    </row>
    <row r="1230">
      <c r="A1230" s="45">
        <v>1.505693719E10</v>
      </c>
      <c r="B1230" s="46">
        <v>0.081</v>
      </c>
      <c r="C1230" s="46">
        <v>224.0</v>
      </c>
      <c r="D1230" s="46">
        <v>0.082</v>
      </c>
      <c r="E1230" s="42" t="s">
        <v>233</v>
      </c>
      <c r="F1230" s="44" t="s">
        <v>85</v>
      </c>
      <c r="G1230" s="41" t="s">
        <v>228</v>
      </c>
    </row>
    <row r="1231">
      <c r="A1231" s="45">
        <v>1.711061E10</v>
      </c>
      <c r="B1231" s="46">
        <v>0.083</v>
      </c>
      <c r="C1231" s="46">
        <v>252.0</v>
      </c>
      <c r="D1231" s="46">
        <v>0.087</v>
      </c>
      <c r="E1231" s="42" t="s">
        <v>233</v>
      </c>
      <c r="F1231" s="44" t="s">
        <v>86</v>
      </c>
      <c r="G1231" s="41" t="s">
        <v>228</v>
      </c>
    </row>
    <row r="1232">
      <c r="A1232" s="45">
        <v>2.1971835256E10</v>
      </c>
      <c r="B1232" s="46">
        <v>0.088</v>
      </c>
      <c r="C1232" s="46">
        <v>326.0</v>
      </c>
      <c r="D1232" s="46">
        <v>0.09</v>
      </c>
      <c r="E1232" s="42" t="s">
        <v>233</v>
      </c>
      <c r="F1232" s="44" t="s">
        <v>87</v>
      </c>
      <c r="G1232" s="41" t="s">
        <v>228</v>
      </c>
    </row>
    <row r="1233">
      <c r="A1233" s="45">
        <v>2.3818322918E10</v>
      </c>
      <c r="B1233" s="46">
        <v>0.095</v>
      </c>
      <c r="C1233" s="46">
        <v>368.0</v>
      </c>
      <c r="D1233" s="46">
        <v>0.092</v>
      </c>
      <c r="E1233" s="42" t="s">
        <v>233</v>
      </c>
      <c r="F1233" s="44" t="s">
        <v>88</v>
      </c>
      <c r="G1233" s="41" t="s">
        <v>228</v>
      </c>
    </row>
    <row r="1234">
      <c r="A1234" s="45">
        <v>2.6425379367E10</v>
      </c>
      <c r="B1234" s="46">
        <v>0.085</v>
      </c>
      <c r="C1234" s="46">
        <v>361.0</v>
      </c>
      <c r="D1234" s="46">
        <v>0.09</v>
      </c>
      <c r="E1234" s="42" t="s">
        <v>233</v>
      </c>
      <c r="F1234" s="44" t="s">
        <v>89</v>
      </c>
      <c r="G1234" s="41" t="s">
        <v>228</v>
      </c>
    </row>
    <row r="1235">
      <c r="A1235" s="45">
        <v>2.8840197019E10</v>
      </c>
      <c r="B1235" s="46">
        <v>0.088</v>
      </c>
      <c r="C1235" s="46">
        <v>386.0</v>
      </c>
      <c r="D1235" s="46">
        <v>0.087</v>
      </c>
      <c r="E1235" s="42" t="s">
        <v>233</v>
      </c>
      <c r="F1235" s="44" t="s">
        <v>90</v>
      </c>
      <c r="G1235" s="41" t="s">
        <v>228</v>
      </c>
    </row>
    <row r="1236">
      <c r="A1236" s="45">
        <v>3.1015239496E10</v>
      </c>
      <c r="B1236" s="46">
        <v>0.098</v>
      </c>
      <c r="C1236" s="46">
        <v>388.0</v>
      </c>
      <c r="D1236" s="46">
        <v>0.088</v>
      </c>
      <c r="E1236" s="42" t="s">
        <v>233</v>
      </c>
      <c r="F1236" s="44" t="s">
        <v>91</v>
      </c>
      <c r="G1236" s="41" t="s">
        <v>228</v>
      </c>
    </row>
    <row r="1237">
      <c r="A1237" s="45">
        <v>1.8291990619E10</v>
      </c>
      <c r="B1237" s="46">
        <v>0.042</v>
      </c>
      <c r="C1237" s="46">
        <v>52.0</v>
      </c>
      <c r="D1237" s="43"/>
      <c r="E1237" s="42" t="s">
        <v>158</v>
      </c>
      <c r="F1237" s="44" t="s">
        <v>70</v>
      </c>
      <c r="G1237" s="41" t="s">
        <v>144</v>
      </c>
    </row>
    <row r="1238">
      <c r="A1238" s="45">
        <v>2.215268913E10</v>
      </c>
      <c r="B1238" s="46">
        <v>0.035</v>
      </c>
      <c r="C1238" s="46">
        <v>53.0</v>
      </c>
      <c r="D1238" s="43"/>
      <c r="E1238" s="42" t="s">
        <v>158</v>
      </c>
      <c r="F1238" s="44" t="s">
        <v>71</v>
      </c>
      <c r="G1238" s="41" t="s">
        <v>144</v>
      </c>
    </row>
    <row r="1239">
      <c r="A1239" s="45">
        <v>2.4636598581E10</v>
      </c>
      <c r="B1239" s="46">
        <v>0.036</v>
      </c>
      <c r="C1239" s="46">
        <v>61.0</v>
      </c>
      <c r="D1239" s="43"/>
      <c r="E1239" s="42" t="s">
        <v>158</v>
      </c>
      <c r="F1239" s="44" t="s">
        <v>72</v>
      </c>
      <c r="G1239" s="41" t="s">
        <v>144</v>
      </c>
    </row>
    <row r="1240">
      <c r="A1240" s="45">
        <v>3.0833692831E10</v>
      </c>
      <c r="B1240" s="46">
        <v>0.037</v>
      </c>
      <c r="C1240" s="46">
        <v>77.0</v>
      </c>
      <c r="D1240" s="43"/>
      <c r="E1240" s="42" t="s">
        <v>158</v>
      </c>
      <c r="F1240" s="44" t="s">
        <v>74</v>
      </c>
      <c r="G1240" s="41" t="s">
        <v>144</v>
      </c>
    </row>
    <row r="1241">
      <c r="A1241" s="45">
        <v>4.3151647003E10</v>
      </c>
      <c r="B1241" s="46">
        <v>0.04</v>
      </c>
      <c r="C1241" s="46">
        <v>114.0</v>
      </c>
      <c r="D1241" s="43"/>
      <c r="E1241" s="42" t="s">
        <v>158</v>
      </c>
      <c r="F1241" s="44" t="s">
        <v>83</v>
      </c>
      <c r="G1241" s="41" t="s">
        <v>144</v>
      </c>
    </row>
    <row r="1242">
      <c r="A1242" s="45">
        <v>5.7123671734E10</v>
      </c>
      <c r="B1242" s="46">
        <v>0.041</v>
      </c>
      <c r="C1242" s="46">
        <v>154.0</v>
      </c>
      <c r="D1242" s="43"/>
      <c r="E1242" s="42" t="s">
        <v>158</v>
      </c>
      <c r="F1242" s="44" t="s">
        <v>84</v>
      </c>
      <c r="G1242" s="41" t="s">
        <v>144</v>
      </c>
    </row>
    <row r="1243">
      <c r="A1243" s="45">
        <v>8.1003864916E10</v>
      </c>
      <c r="B1243" s="46">
        <v>0.039</v>
      </c>
      <c r="C1243" s="46">
        <v>210.0</v>
      </c>
      <c r="D1243" s="43"/>
      <c r="E1243" s="42" t="s">
        <v>158</v>
      </c>
      <c r="F1243" s="44" t="s">
        <v>85</v>
      </c>
      <c r="G1243" s="41" t="s">
        <v>144</v>
      </c>
    </row>
    <row r="1244">
      <c r="A1244" s="45">
        <v>1.05E11</v>
      </c>
      <c r="B1244" s="46">
        <v>0.034</v>
      </c>
      <c r="C1244" s="46">
        <v>233.0</v>
      </c>
      <c r="D1244" s="43"/>
      <c r="E1244" s="42" t="s">
        <v>158</v>
      </c>
      <c r="F1244" s="44" t="s">
        <v>86</v>
      </c>
      <c r="G1244" s="41" t="s">
        <v>144</v>
      </c>
    </row>
    <row r="1245">
      <c r="A1245" s="45">
        <v>1.33E11</v>
      </c>
      <c r="B1245" s="46">
        <v>0.039</v>
      </c>
      <c r="C1245" s="46">
        <v>332.0</v>
      </c>
      <c r="D1245" s="43"/>
      <c r="E1245" s="42" t="s">
        <v>158</v>
      </c>
      <c r="F1245" s="44" t="s">
        <v>87</v>
      </c>
      <c r="G1245" s="41" t="s">
        <v>144</v>
      </c>
    </row>
    <row r="1246">
      <c r="A1246" s="45">
        <v>1.15E11</v>
      </c>
      <c r="B1246" s="46">
        <v>0.045</v>
      </c>
      <c r="C1246" s="46">
        <v>328.0</v>
      </c>
      <c r="D1246" s="43"/>
      <c r="E1246" s="42" t="s">
        <v>158</v>
      </c>
      <c r="F1246" s="44" t="s">
        <v>88</v>
      </c>
      <c r="G1246" s="41" t="s">
        <v>144</v>
      </c>
    </row>
    <row r="1247">
      <c r="A1247" s="45">
        <v>1.48E11</v>
      </c>
      <c r="B1247" s="46">
        <v>0.043</v>
      </c>
      <c r="C1247" s="46">
        <v>398.0</v>
      </c>
      <c r="D1247" s="43"/>
      <c r="E1247" s="42" t="s">
        <v>158</v>
      </c>
      <c r="F1247" s="44" t="s">
        <v>89</v>
      </c>
      <c r="G1247" s="41" t="s">
        <v>144</v>
      </c>
    </row>
    <row r="1248">
      <c r="A1248" s="45">
        <v>1.88E11</v>
      </c>
      <c r="B1248" s="46">
        <v>0.039</v>
      </c>
      <c r="C1248" s="46">
        <v>458.0</v>
      </c>
      <c r="D1248" s="43"/>
      <c r="E1248" s="42" t="s">
        <v>158</v>
      </c>
      <c r="F1248" s="44" t="s">
        <v>90</v>
      </c>
      <c r="G1248" s="41" t="s">
        <v>144</v>
      </c>
    </row>
    <row r="1249">
      <c r="A1249" s="45">
        <v>2.04E11</v>
      </c>
      <c r="B1249" s="46">
        <v>0.042</v>
      </c>
      <c r="C1249" s="46">
        <v>521.0</v>
      </c>
      <c r="D1249" s="43"/>
      <c r="E1249" s="42" t="s">
        <v>158</v>
      </c>
      <c r="F1249" s="44" t="s">
        <v>91</v>
      </c>
      <c r="G1249" s="41" t="s">
        <v>144</v>
      </c>
    </row>
    <row r="1250">
      <c r="A1250" s="45">
        <v>1.2705350153E10</v>
      </c>
      <c r="B1250" s="46">
        <v>0.047</v>
      </c>
      <c r="C1250" s="46">
        <v>19.0</v>
      </c>
      <c r="D1250" s="46">
        <v>0.223</v>
      </c>
      <c r="E1250" s="42" t="s">
        <v>114</v>
      </c>
      <c r="F1250" s="44" t="s">
        <v>70</v>
      </c>
      <c r="G1250" s="41" t="s">
        <v>68</v>
      </c>
    </row>
    <row r="1251">
      <c r="A1251" s="45">
        <v>1.2985991723E10</v>
      </c>
      <c r="B1251" s="46">
        <v>0.046</v>
      </c>
      <c r="C1251" s="46">
        <v>19.0</v>
      </c>
      <c r="D1251" s="46">
        <v>0.197</v>
      </c>
      <c r="E1251" s="42" t="s">
        <v>114</v>
      </c>
      <c r="F1251" s="44" t="s">
        <v>71</v>
      </c>
      <c r="G1251" s="41" t="s">
        <v>68</v>
      </c>
    </row>
    <row r="1252">
      <c r="A1252" s="45">
        <v>1.3147736954E10</v>
      </c>
      <c r="B1252" s="46">
        <v>0.045</v>
      </c>
      <c r="C1252" s="46">
        <v>18.0</v>
      </c>
      <c r="D1252" s="46">
        <v>0.185</v>
      </c>
      <c r="E1252" s="42" t="s">
        <v>114</v>
      </c>
      <c r="F1252" s="44" t="s">
        <v>72</v>
      </c>
      <c r="G1252" s="41" t="s">
        <v>68</v>
      </c>
    </row>
    <row r="1253">
      <c r="A1253" s="45">
        <v>1.4904504019E10</v>
      </c>
      <c r="B1253" s="46">
        <v>0.044</v>
      </c>
      <c r="C1253" s="46">
        <v>20.0</v>
      </c>
      <c r="D1253" s="46">
        <v>0.166</v>
      </c>
      <c r="E1253" s="42" t="s">
        <v>114</v>
      </c>
      <c r="F1253" s="44" t="s">
        <v>74</v>
      </c>
      <c r="G1253" s="41" t="s">
        <v>68</v>
      </c>
    </row>
    <row r="1254">
      <c r="A1254" s="45">
        <v>1.6095321631E10</v>
      </c>
      <c r="B1254" s="46">
        <v>0.043</v>
      </c>
      <c r="C1254" s="46">
        <v>20.0</v>
      </c>
      <c r="D1254" s="46">
        <v>0.125</v>
      </c>
      <c r="E1254" s="42" t="s">
        <v>114</v>
      </c>
      <c r="F1254" s="44" t="s">
        <v>83</v>
      </c>
      <c r="G1254" s="41" t="s">
        <v>68</v>
      </c>
    </row>
    <row r="1255">
      <c r="A1255" s="45">
        <v>1.8737895401E10</v>
      </c>
      <c r="B1255" s="46">
        <v>0.044</v>
      </c>
      <c r="C1255" s="46">
        <v>23.0</v>
      </c>
      <c r="D1255" s="46">
        <v>0.129</v>
      </c>
      <c r="E1255" s="42" t="s">
        <v>114</v>
      </c>
      <c r="F1255" s="44" t="s">
        <v>84</v>
      </c>
      <c r="G1255" s="41" t="s">
        <v>68</v>
      </c>
    </row>
    <row r="1256">
      <c r="A1256" s="45">
        <v>2.2504136042E10</v>
      </c>
      <c r="B1256" s="46">
        <v>0.045</v>
      </c>
      <c r="C1256" s="46">
        <v>28.0</v>
      </c>
      <c r="D1256" s="46">
        <v>0.136</v>
      </c>
      <c r="E1256" s="42" t="s">
        <v>114</v>
      </c>
      <c r="F1256" s="44" t="s">
        <v>85</v>
      </c>
      <c r="G1256" s="41" t="s">
        <v>68</v>
      </c>
    </row>
    <row r="1257">
      <c r="A1257" s="45">
        <v>2.7236739896E10</v>
      </c>
      <c r="B1257" s="46">
        <v>0.044</v>
      </c>
      <c r="C1257" s="46">
        <v>32.0</v>
      </c>
      <c r="D1257" s="46">
        <v>0.133</v>
      </c>
      <c r="E1257" s="42" t="s">
        <v>114</v>
      </c>
      <c r="F1257" s="44" t="s">
        <v>86</v>
      </c>
      <c r="G1257" s="41" t="s">
        <v>68</v>
      </c>
    </row>
    <row r="1258">
      <c r="A1258" s="45">
        <v>3.0465489796E10</v>
      </c>
      <c r="B1258" s="46">
        <v>0.042</v>
      </c>
      <c r="C1258" s="46">
        <v>33.0</v>
      </c>
      <c r="D1258" s="46">
        <v>0.14</v>
      </c>
      <c r="E1258" s="42" t="s">
        <v>114</v>
      </c>
      <c r="F1258" s="44" t="s">
        <v>87</v>
      </c>
      <c r="G1258" s="41" t="s">
        <v>68</v>
      </c>
    </row>
    <row r="1259">
      <c r="A1259" s="45">
        <v>3.0716343757E10</v>
      </c>
      <c r="B1259" s="46">
        <v>0.046</v>
      </c>
      <c r="C1259" s="46">
        <v>36.0</v>
      </c>
      <c r="D1259" s="46">
        <v>0.148</v>
      </c>
      <c r="E1259" s="42" t="s">
        <v>114</v>
      </c>
      <c r="F1259" s="44" t="s">
        <v>88</v>
      </c>
      <c r="G1259" s="41" t="s">
        <v>68</v>
      </c>
    </row>
    <row r="1260">
      <c r="A1260" s="45">
        <v>3.2440133261E10</v>
      </c>
      <c r="B1260" s="46">
        <v>0.044</v>
      </c>
      <c r="C1260" s="46">
        <v>35.0</v>
      </c>
      <c r="D1260" s="46">
        <v>0.144</v>
      </c>
      <c r="E1260" s="42" t="s">
        <v>114</v>
      </c>
      <c r="F1260" s="44" t="s">
        <v>89</v>
      </c>
      <c r="G1260" s="41" t="s">
        <v>68</v>
      </c>
    </row>
    <row r="1261">
      <c r="A1261" s="45">
        <v>3.431331584E10</v>
      </c>
      <c r="B1261" s="46">
        <v>0.044</v>
      </c>
      <c r="C1261" s="46">
        <v>35.0</v>
      </c>
      <c r="D1261" s="46">
        <v>0.15</v>
      </c>
      <c r="E1261" s="42" t="s">
        <v>114</v>
      </c>
      <c r="F1261" s="44" t="s">
        <v>90</v>
      </c>
      <c r="G1261" s="41" t="s">
        <v>68</v>
      </c>
    </row>
    <row r="1262">
      <c r="A1262" s="45">
        <v>4.0264403585E10</v>
      </c>
      <c r="B1262" s="46">
        <v>0.047</v>
      </c>
      <c r="C1262" s="46">
        <v>45.0</v>
      </c>
      <c r="D1262" s="46">
        <v>0.197</v>
      </c>
      <c r="E1262" s="42" t="s">
        <v>114</v>
      </c>
      <c r="F1262" s="44" t="s">
        <v>91</v>
      </c>
      <c r="G1262" s="41" t="s">
        <v>68</v>
      </c>
    </row>
    <row r="1263">
      <c r="A1263" s="45">
        <v>6.7512715E7</v>
      </c>
      <c r="B1263" s="46">
        <v>0.079</v>
      </c>
      <c r="C1263" s="46">
        <v>65.0</v>
      </c>
      <c r="D1263" s="43"/>
      <c r="E1263" s="42" t="s">
        <v>248</v>
      </c>
      <c r="F1263" s="44" t="s">
        <v>70</v>
      </c>
      <c r="G1263" s="41" t="s">
        <v>242</v>
      </c>
    </row>
    <row r="1264">
      <c r="A1264" s="45">
        <v>6.3101272E7</v>
      </c>
      <c r="B1264" s="46">
        <v>0.088</v>
      </c>
      <c r="C1264" s="46">
        <v>67.0</v>
      </c>
      <c r="D1264" s="43"/>
      <c r="E1264" s="42" t="s">
        <v>248</v>
      </c>
      <c r="F1264" s="44" t="s">
        <v>71</v>
      </c>
      <c r="G1264" s="41" t="s">
        <v>242</v>
      </c>
    </row>
    <row r="1265">
      <c r="A1265" s="45">
        <v>7.2259046E7</v>
      </c>
      <c r="B1265" s="46">
        <v>0.088</v>
      </c>
      <c r="C1265" s="46">
        <v>76.0</v>
      </c>
      <c r="D1265" s="43"/>
      <c r="E1265" s="42" t="s">
        <v>248</v>
      </c>
      <c r="F1265" s="44" t="s">
        <v>72</v>
      </c>
      <c r="G1265" s="41" t="s">
        <v>242</v>
      </c>
    </row>
    <row r="1266">
      <c r="A1266" s="45">
        <v>9.0148518E7</v>
      </c>
      <c r="B1266" s="46">
        <v>0.096</v>
      </c>
      <c r="C1266" s="46">
        <v>103.0</v>
      </c>
      <c r="D1266" s="43"/>
      <c r="E1266" s="42" t="s">
        <v>248</v>
      </c>
      <c r="F1266" s="44" t="s">
        <v>74</v>
      </c>
      <c r="G1266" s="41" t="s">
        <v>242</v>
      </c>
    </row>
    <row r="1267">
      <c r="A1267" s="45">
        <v>1.02220915E8</v>
      </c>
      <c r="B1267" s="46">
        <v>0.104</v>
      </c>
      <c r="C1267" s="46">
        <v>119.0</v>
      </c>
      <c r="D1267" s="43"/>
      <c r="E1267" s="42" t="s">
        <v>248</v>
      </c>
      <c r="F1267" s="44" t="s">
        <v>83</v>
      </c>
      <c r="G1267" s="41" t="s">
        <v>242</v>
      </c>
    </row>
    <row r="1268">
      <c r="A1268" s="45">
        <v>1.06147384E8</v>
      </c>
      <c r="B1268" s="46">
        <v>0.101</v>
      </c>
      <c r="C1268" s="46">
        <v>118.0</v>
      </c>
      <c r="D1268" s="43"/>
      <c r="E1268" s="42" t="s">
        <v>248</v>
      </c>
      <c r="F1268" s="44" t="s">
        <v>84</v>
      </c>
      <c r="G1268" s="41" t="s">
        <v>242</v>
      </c>
    </row>
    <row r="1269">
      <c r="A1269" s="45">
        <v>1.04668675E8</v>
      </c>
      <c r="B1269" s="46">
        <v>0.11</v>
      </c>
      <c r="C1269" s="46">
        <v>124.0</v>
      </c>
      <c r="D1269" s="43"/>
      <c r="E1269" s="42" t="s">
        <v>248</v>
      </c>
      <c r="F1269" s="44" t="s">
        <v>85</v>
      </c>
      <c r="G1269" s="41" t="s">
        <v>242</v>
      </c>
    </row>
    <row r="1270">
      <c r="A1270" s="45">
        <v>1.2300509E8</v>
      </c>
      <c r="B1270" s="46">
        <v>0.121</v>
      </c>
      <c r="C1270" s="46">
        <v>160.0</v>
      </c>
      <c r="D1270" s="43"/>
      <c r="E1270" s="42" t="s">
        <v>248</v>
      </c>
      <c r="F1270" s="44" t="s">
        <v>86</v>
      </c>
      <c r="G1270" s="41" t="s">
        <v>242</v>
      </c>
    </row>
    <row r="1271">
      <c r="A1271" s="45">
        <v>1.35044456E8</v>
      </c>
      <c r="B1271" s="46">
        <v>0.132</v>
      </c>
      <c r="C1271" s="46">
        <v>183.0</v>
      </c>
      <c r="D1271" s="43"/>
      <c r="E1271" s="42" t="s">
        <v>248</v>
      </c>
      <c r="F1271" s="44" t="s">
        <v>87</v>
      </c>
      <c r="G1271" s="41" t="s">
        <v>242</v>
      </c>
    </row>
    <row r="1272">
      <c r="A1272" s="45">
        <v>1.27125253E8</v>
      </c>
      <c r="B1272" s="46">
        <v>0.115</v>
      </c>
      <c r="C1272" s="46">
        <v>143.0</v>
      </c>
      <c r="D1272" s="43"/>
      <c r="E1272" s="42" t="s">
        <v>248</v>
      </c>
      <c r="F1272" s="44" t="s">
        <v>88</v>
      </c>
      <c r="G1272" s="41" t="s">
        <v>242</v>
      </c>
    </row>
    <row r="1273">
      <c r="A1273" s="45">
        <v>1.50431114E8</v>
      </c>
      <c r="B1273" s="46">
        <v>0.112</v>
      </c>
      <c r="C1273" s="46">
        <v>162.0</v>
      </c>
      <c r="D1273" s="43"/>
      <c r="E1273" s="42" t="s">
        <v>248</v>
      </c>
      <c r="F1273" s="44" t="s">
        <v>89</v>
      </c>
      <c r="G1273" s="41" t="s">
        <v>242</v>
      </c>
    </row>
    <row r="1274">
      <c r="A1274" s="45">
        <v>1.72253739E8</v>
      </c>
      <c r="B1274" s="46">
        <v>0.108</v>
      </c>
      <c r="C1274" s="46">
        <v>181.0</v>
      </c>
      <c r="D1274" s="43"/>
      <c r="E1274" s="42" t="s">
        <v>248</v>
      </c>
      <c r="F1274" s="44" t="s">
        <v>90</v>
      </c>
      <c r="G1274" s="41" t="s">
        <v>242</v>
      </c>
    </row>
    <row r="1275">
      <c r="A1275" s="45">
        <v>1.74984469E8</v>
      </c>
      <c r="B1275" s="46">
        <v>0.107</v>
      </c>
      <c r="C1275" s="46">
        <v>187.0</v>
      </c>
      <c r="D1275" s="43"/>
      <c r="E1275" s="42" t="s">
        <v>248</v>
      </c>
      <c r="F1275" s="44" t="s">
        <v>91</v>
      </c>
      <c r="G1275" s="41" t="s">
        <v>242</v>
      </c>
    </row>
    <row r="1276">
      <c r="A1276" s="45">
        <v>1.849196082E9</v>
      </c>
      <c r="B1276" s="43"/>
      <c r="C1276" s="43"/>
      <c r="D1276" s="43"/>
      <c r="E1276" s="42" t="s">
        <v>202</v>
      </c>
      <c r="F1276" s="44" t="s">
        <v>70</v>
      </c>
      <c r="G1276" s="41" t="s">
        <v>179</v>
      </c>
    </row>
    <row r="1277">
      <c r="A1277" s="45">
        <v>2.535333632E9</v>
      </c>
      <c r="B1277" s="43"/>
      <c r="C1277" s="43"/>
      <c r="D1277" s="43"/>
      <c r="E1277" s="42" t="s">
        <v>202</v>
      </c>
      <c r="F1277" s="44" t="s">
        <v>71</v>
      </c>
      <c r="G1277" s="41" t="s">
        <v>179</v>
      </c>
    </row>
    <row r="1278">
      <c r="A1278" s="45">
        <v>2.702427047E9</v>
      </c>
      <c r="B1278" s="43"/>
      <c r="C1278" s="43"/>
      <c r="D1278" s="43"/>
      <c r="E1278" s="42" t="s">
        <v>202</v>
      </c>
      <c r="F1278" s="44" t="s">
        <v>72</v>
      </c>
      <c r="G1278" s="41" t="s">
        <v>179</v>
      </c>
    </row>
    <row r="1279">
      <c r="A1279" s="45">
        <v>3.355083117E9</v>
      </c>
      <c r="B1279" s="43"/>
      <c r="C1279" s="43"/>
      <c r="D1279" s="43"/>
      <c r="E1279" s="42" t="s">
        <v>202</v>
      </c>
      <c r="F1279" s="44" t="s">
        <v>74</v>
      </c>
      <c r="G1279" s="41" t="s">
        <v>179</v>
      </c>
    </row>
    <row r="1280">
      <c r="A1280" s="45">
        <v>3.639935348E9</v>
      </c>
      <c r="B1280" s="43"/>
      <c r="C1280" s="43"/>
      <c r="D1280" s="46">
        <v>0.148</v>
      </c>
      <c r="E1280" s="42" t="s">
        <v>202</v>
      </c>
      <c r="F1280" s="44" t="s">
        <v>83</v>
      </c>
      <c r="G1280" s="41" t="s">
        <v>179</v>
      </c>
    </row>
    <row r="1281">
      <c r="A1281" s="45">
        <v>3.74311698E9</v>
      </c>
      <c r="B1281" s="43"/>
      <c r="C1281" s="43"/>
      <c r="D1281" s="46">
        <v>0.14</v>
      </c>
      <c r="E1281" s="42" t="s">
        <v>202</v>
      </c>
      <c r="F1281" s="44" t="s">
        <v>84</v>
      </c>
      <c r="G1281" s="41" t="s">
        <v>179</v>
      </c>
    </row>
    <row r="1282">
      <c r="A1282" s="45">
        <v>3.918176308E9</v>
      </c>
      <c r="B1282" s="43"/>
      <c r="C1282" s="43"/>
      <c r="D1282" s="46">
        <v>0.146</v>
      </c>
      <c r="E1282" s="42" t="s">
        <v>202</v>
      </c>
      <c r="F1282" s="44" t="s">
        <v>85</v>
      </c>
      <c r="G1282" s="41" t="s">
        <v>179</v>
      </c>
    </row>
    <row r="1283">
      <c r="A1283" s="45">
        <v>4.743437689E9</v>
      </c>
      <c r="B1283" s="43"/>
      <c r="C1283" s="43"/>
      <c r="D1283" s="46">
        <v>0.141</v>
      </c>
      <c r="E1283" s="42" t="s">
        <v>202</v>
      </c>
      <c r="F1283" s="44" t="s">
        <v>86</v>
      </c>
      <c r="G1283" s="41" t="s">
        <v>179</v>
      </c>
    </row>
    <row r="1284">
      <c r="A1284" s="45">
        <v>5.771473142E9</v>
      </c>
      <c r="B1284" s="43"/>
      <c r="C1284" s="43"/>
      <c r="D1284" s="46">
        <v>0.138</v>
      </c>
      <c r="E1284" s="42" t="s">
        <v>202</v>
      </c>
      <c r="F1284" s="44" t="s">
        <v>87</v>
      </c>
      <c r="G1284" s="41" t="s">
        <v>179</v>
      </c>
    </row>
    <row r="1285">
      <c r="A1285" s="45">
        <v>5.62057291E9</v>
      </c>
      <c r="B1285" s="43"/>
      <c r="C1285" s="43"/>
      <c r="D1285" s="46">
        <v>0.141</v>
      </c>
      <c r="E1285" s="42" t="s">
        <v>202</v>
      </c>
      <c r="F1285" s="44" t="s">
        <v>88</v>
      </c>
      <c r="G1285" s="41" t="s">
        <v>179</v>
      </c>
    </row>
    <row r="1286">
      <c r="A1286" s="45">
        <v>5.740438192E9</v>
      </c>
      <c r="B1286" s="43"/>
      <c r="C1286" s="43"/>
      <c r="D1286" s="46">
        <v>0.143</v>
      </c>
      <c r="E1286" s="42" t="s">
        <v>202</v>
      </c>
      <c r="F1286" s="44" t="s">
        <v>89</v>
      </c>
      <c r="G1286" s="41" t="s">
        <v>179</v>
      </c>
    </row>
    <row r="1287">
      <c r="A1287" s="45">
        <v>6.630214452E9</v>
      </c>
      <c r="B1287" s="43"/>
      <c r="C1287" s="43"/>
      <c r="D1287" s="46">
        <v>0.139</v>
      </c>
      <c r="E1287" s="42" t="s">
        <v>202</v>
      </c>
      <c r="F1287" s="44" t="s">
        <v>90</v>
      </c>
      <c r="G1287" s="41" t="s">
        <v>179</v>
      </c>
    </row>
    <row r="1288">
      <c r="A1288" s="45">
        <v>6.44546083E9</v>
      </c>
      <c r="B1288" s="43"/>
      <c r="C1288" s="43"/>
      <c r="D1288" s="46">
        <v>0.129</v>
      </c>
      <c r="E1288" s="42" t="s">
        <v>202</v>
      </c>
      <c r="F1288" s="44" t="s">
        <v>91</v>
      </c>
      <c r="G1288" s="41" t="s">
        <v>179</v>
      </c>
    </row>
    <row r="1289">
      <c r="A1289" s="45">
        <v>3.7718011469E10</v>
      </c>
      <c r="B1289" s="46">
        <v>0.025</v>
      </c>
      <c r="C1289" s="46">
        <v>494.0</v>
      </c>
      <c r="D1289" s="46">
        <v>0.089</v>
      </c>
      <c r="E1289" s="42" t="s">
        <v>234</v>
      </c>
      <c r="F1289" s="44" t="s">
        <v>70</v>
      </c>
      <c r="G1289" s="41" t="s">
        <v>228</v>
      </c>
    </row>
    <row r="1290">
      <c r="A1290" s="45">
        <v>3.489077374E10</v>
      </c>
      <c r="B1290" s="46">
        <v>0.036</v>
      </c>
      <c r="C1290" s="46">
        <v>634.0</v>
      </c>
      <c r="D1290" s="46">
        <v>0.079</v>
      </c>
      <c r="E1290" s="42" t="s">
        <v>234</v>
      </c>
      <c r="F1290" s="44" t="s">
        <v>71</v>
      </c>
      <c r="G1290" s="41" t="s">
        <v>228</v>
      </c>
    </row>
    <row r="1291">
      <c r="A1291" s="45">
        <v>3.8138801497E10</v>
      </c>
      <c r="B1291" s="46">
        <v>0.036</v>
      </c>
      <c r="C1291" s="46">
        <v>661.0</v>
      </c>
      <c r="D1291" s="46">
        <v>0.065</v>
      </c>
      <c r="E1291" s="42" t="s">
        <v>234</v>
      </c>
      <c r="F1291" s="44" t="s">
        <v>72</v>
      </c>
      <c r="G1291" s="41" t="s">
        <v>228</v>
      </c>
    </row>
    <row r="1292">
      <c r="A1292" s="45">
        <v>4.7875837662E10</v>
      </c>
      <c r="B1292" s="46">
        <v>0.032</v>
      </c>
      <c r="C1292" s="46">
        <v>728.0</v>
      </c>
      <c r="D1292" s="46">
        <v>0.054</v>
      </c>
      <c r="E1292" s="42" t="s">
        <v>234</v>
      </c>
      <c r="F1292" s="44" t="s">
        <v>74</v>
      </c>
      <c r="G1292" s="41" t="s">
        <v>228</v>
      </c>
    </row>
    <row r="1293">
      <c r="A1293" s="45">
        <v>5.9440511982E10</v>
      </c>
      <c r="B1293" s="46">
        <v>0.027</v>
      </c>
      <c r="C1293" s="46">
        <v>743.0</v>
      </c>
      <c r="D1293" s="46">
        <v>0.056</v>
      </c>
      <c r="E1293" s="42" t="s">
        <v>234</v>
      </c>
      <c r="F1293" s="44" t="s">
        <v>83</v>
      </c>
      <c r="G1293" s="41" t="s">
        <v>228</v>
      </c>
    </row>
    <row r="1294">
      <c r="A1294" s="45">
        <v>8.0797945205E10</v>
      </c>
      <c r="B1294" s="46">
        <v>0.024</v>
      </c>
      <c r="C1294" s="46">
        <v>834.0</v>
      </c>
      <c r="D1294" s="46">
        <v>0.075</v>
      </c>
      <c r="E1294" s="42" t="s">
        <v>234</v>
      </c>
      <c r="F1294" s="44" t="s">
        <v>84</v>
      </c>
      <c r="G1294" s="41" t="s">
        <v>228</v>
      </c>
    </row>
    <row r="1295">
      <c r="A1295" s="45">
        <v>1.02E11</v>
      </c>
      <c r="B1295" s="46">
        <v>0.022</v>
      </c>
      <c r="C1295" s="46">
        <v>943.0</v>
      </c>
      <c r="D1295" s="46">
        <v>0.086</v>
      </c>
      <c r="E1295" s="42" t="s">
        <v>234</v>
      </c>
      <c r="F1295" s="44" t="s">
        <v>85</v>
      </c>
      <c r="G1295" s="41" t="s">
        <v>228</v>
      </c>
    </row>
    <row r="1296">
      <c r="A1296" s="45">
        <v>1.15E11</v>
      </c>
      <c r="B1296" s="46">
        <v>0.021</v>
      </c>
      <c r="C1296" s="46">
        <v>954.0</v>
      </c>
      <c r="D1296" s="46">
        <v>0.085</v>
      </c>
      <c r="E1296" s="42" t="s">
        <v>234</v>
      </c>
      <c r="F1296" s="44" t="s">
        <v>86</v>
      </c>
      <c r="G1296" s="41" t="s">
        <v>228</v>
      </c>
    </row>
    <row r="1297">
      <c r="A1297" s="45">
        <v>1.47E11</v>
      </c>
      <c r="B1297" s="46">
        <v>0.019</v>
      </c>
      <c r="C1297" s="46">
        <v>1049.0</v>
      </c>
      <c r="D1297" s="46">
        <v>0.076</v>
      </c>
      <c r="E1297" s="42" t="s">
        <v>234</v>
      </c>
      <c r="F1297" s="44" t="s">
        <v>87</v>
      </c>
      <c r="G1297" s="41" t="s">
        <v>228</v>
      </c>
    </row>
    <row r="1298">
      <c r="A1298" s="45">
        <v>1.06E11</v>
      </c>
      <c r="B1298" s="46">
        <v>0.039</v>
      </c>
      <c r="C1298" s="46">
        <v>1463.0</v>
      </c>
      <c r="D1298" s="46">
        <v>0.062</v>
      </c>
      <c r="E1298" s="42" t="s">
        <v>234</v>
      </c>
      <c r="F1298" s="44" t="s">
        <v>88</v>
      </c>
      <c r="G1298" s="41" t="s">
        <v>228</v>
      </c>
    </row>
    <row r="1299">
      <c r="A1299" s="45">
        <v>1.2E11</v>
      </c>
      <c r="B1299" s="46">
        <v>0.028</v>
      </c>
      <c r="C1299" s="46">
        <v>1116.0</v>
      </c>
      <c r="D1299" s="46">
        <v>0.049</v>
      </c>
      <c r="E1299" s="42" t="s">
        <v>234</v>
      </c>
      <c r="F1299" s="44" t="s">
        <v>89</v>
      </c>
      <c r="G1299" s="41" t="s">
        <v>228</v>
      </c>
    </row>
    <row r="1300">
      <c r="A1300" s="45">
        <v>1.61E11</v>
      </c>
      <c r="B1300" s="46">
        <v>0.026</v>
      </c>
      <c r="C1300" s="46">
        <v>1349.0</v>
      </c>
      <c r="D1300" s="46">
        <v>0.052</v>
      </c>
      <c r="E1300" s="42" t="s">
        <v>234</v>
      </c>
      <c r="F1300" s="44" t="s">
        <v>90</v>
      </c>
      <c r="G1300" s="41" t="s">
        <v>228</v>
      </c>
    </row>
    <row r="1301">
      <c r="A1301" s="45">
        <v>1.83E11</v>
      </c>
      <c r="B1301" s="46">
        <v>0.025</v>
      </c>
      <c r="C1301" s="46">
        <v>1428.0</v>
      </c>
      <c r="D1301" s="46">
        <v>0.05</v>
      </c>
      <c r="E1301" s="42" t="s">
        <v>234</v>
      </c>
      <c r="F1301" s="44" t="s">
        <v>91</v>
      </c>
      <c r="G1301" s="41" t="s">
        <v>228</v>
      </c>
    </row>
    <row r="1302">
      <c r="A1302" s="45">
        <v>1.369691955E9</v>
      </c>
      <c r="B1302" s="46">
        <v>0.047</v>
      </c>
      <c r="C1302" s="46">
        <v>13.0</v>
      </c>
      <c r="D1302" s="46">
        <v>0.519</v>
      </c>
      <c r="E1302" s="42" t="s">
        <v>159</v>
      </c>
      <c r="F1302" s="44" t="s">
        <v>70</v>
      </c>
      <c r="G1302" s="41" t="s">
        <v>144</v>
      </c>
    </row>
    <row r="1303">
      <c r="A1303" s="45">
        <v>1.525113501E9</v>
      </c>
      <c r="B1303" s="46">
        <v>0.048</v>
      </c>
      <c r="C1303" s="46">
        <v>15.0</v>
      </c>
      <c r="D1303" s="46">
        <v>0.373</v>
      </c>
      <c r="E1303" s="42" t="s">
        <v>159</v>
      </c>
      <c r="F1303" s="44" t="s">
        <v>71</v>
      </c>
      <c r="G1303" s="41" t="s">
        <v>144</v>
      </c>
    </row>
    <row r="1304">
      <c r="A1304" s="45">
        <v>1.605640633E9</v>
      </c>
      <c r="B1304" s="46">
        <v>0.054</v>
      </c>
      <c r="C1304" s="46">
        <v>17.0</v>
      </c>
      <c r="D1304" s="46">
        <v>0.248</v>
      </c>
      <c r="E1304" s="42" t="s">
        <v>159</v>
      </c>
      <c r="F1304" s="44" t="s">
        <v>72</v>
      </c>
      <c r="G1304" s="41" t="s">
        <v>144</v>
      </c>
    </row>
    <row r="1305">
      <c r="A1305" s="45">
        <v>1.919012781E9</v>
      </c>
      <c r="B1305" s="46">
        <v>0.054</v>
      </c>
      <c r="C1305" s="46">
        <v>21.0</v>
      </c>
      <c r="D1305" s="46">
        <v>0.191</v>
      </c>
      <c r="E1305" s="42" t="s">
        <v>159</v>
      </c>
      <c r="F1305" s="44" t="s">
        <v>74</v>
      </c>
      <c r="G1305" s="41" t="s">
        <v>144</v>
      </c>
    </row>
    <row r="1306">
      <c r="A1306" s="45">
        <v>2.211535312E9</v>
      </c>
      <c r="B1306" s="46">
        <v>0.056</v>
      </c>
      <c r="C1306" s="46">
        <v>25.0</v>
      </c>
      <c r="D1306" s="46">
        <v>0.293</v>
      </c>
      <c r="E1306" s="42" t="s">
        <v>159</v>
      </c>
      <c r="F1306" s="44" t="s">
        <v>83</v>
      </c>
      <c r="G1306" s="41" t="s">
        <v>144</v>
      </c>
    </row>
    <row r="1307">
      <c r="A1307" s="45">
        <v>2.459876152E9</v>
      </c>
      <c r="B1307" s="46">
        <v>0.058</v>
      </c>
      <c r="C1307" s="46">
        <v>28.0</v>
      </c>
      <c r="D1307" s="46">
        <v>0.266</v>
      </c>
      <c r="E1307" s="42" t="s">
        <v>159</v>
      </c>
      <c r="F1307" s="44" t="s">
        <v>84</v>
      </c>
      <c r="G1307" s="41" t="s">
        <v>144</v>
      </c>
    </row>
    <row r="1308">
      <c r="A1308" s="45">
        <v>2.834168889E9</v>
      </c>
      <c r="B1308" s="46">
        <v>0.067</v>
      </c>
      <c r="C1308" s="46">
        <v>38.0</v>
      </c>
      <c r="D1308" s="46">
        <v>0.232</v>
      </c>
      <c r="E1308" s="42" t="s">
        <v>159</v>
      </c>
      <c r="F1308" s="44" t="s">
        <v>85</v>
      </c>
      <c r="G1308" s="41" t="s">
        <v>144</v>
      </c>
    </row>
    <row r="1309">
      <c r="A1309" s="45">
        <v>3.802566171E9</v>
      </c>
      <c r="B1309" s="46">
        <v>0.069</v>
      </c>
      <c r="C1309" s="46">
        <v>51.0</v>
      </c>
      <c r="D1309" s="46">
        <v>0.253</v>
      </c>
      <c r="E1309" s="42" t="s">
        <v>159</v>
      </c>
      <c r="F1309" s="44" t="s">
        <v>86</v>
      </c>
      <c r="G1309" s="41" t="s">
        <v>144</v>
      </c>
    </row>
    <row r="1310">
      <c r="A1310" s="45">
        <v>5.139957785E9</v>
      </c>
      <c r="B1310" s="46">
        <v>0.061</v>
      </c>
      <c r="C1310" s="46">
        <v>60.0</v>
      </c>
      <c r="D1310" s="46">
        <v>0.199</v>
      </c>
      <c r="E1310" s="42" t="s">
        <v>159</v>
      </c>
      <c r="F1310" s="44" t="s">
        <v>87</v>
      </c>
      <c r="G1310" s="41" t="s">
        <v>144</v>
      </c>
    </row>
    <row r="1311">
      <c r="A1311" s="45">
        <v>4.690062255E9</v>
      </c>
      <c r="B1311" s="46">
        <v>0.068</v>
      </c>
      <c r="C1311" s="46">
        <v>61.0</v>
      </c>
      <c r="D1311" s="46">
        <v>0.23</v>
      </c>
      <c r="E1311" s="42" t="s">
        <v>159</v>
      </c>
      <c r="F1311" s="44" t="s">
        <v>88</v>
      </c>
      <c r="G1311" s="41" t="s">
        <v>144</v>
      </c>
    </row>
    <row r="1312">
      <c r="A1312" s="45">
        <v>4.794357795E9</v>
      </c>
      <c r="B1312" s="46">
        <v>0.067</v>
      </c>
      <c r="C1312" s="46">
        <v>60.0</v>
      </c>
      <c r="D1312" s="46">
        <v>0.315</v>
      </c>
      <c r="E1312" s="42" t="s">
        <v>159</v>
      </c>
      <c r="F1312" s="44" t="s">
        <v>89</v>
      </c>
      <c r="G1312" s="41" t="s">
        <v>144</v>
      </c>
    </row>
    <row r="1313">
      <c r="A1313" s="45">
        <v>6.197766119E9</v>
      </c>
      <c r="B1313" s="46">
        <v>0.062</v>
      </c>
      <c r="C1313" s="46">
        <v>71.0</v>
      </c>
      <c r="D1313" s="46">
        <v>0.402</v>
      </c>
      <c r="E1313" s="42" t="s">
        <v>159</v>
      </c>
      <c r="F1313" s="44" t="s">
        <v>90</v>
      </c>
      <c r="G1313" s="41" t="s">
        <v>144</v>
      </c>
    </row>
    <row r="1314">
      <c r="A1314" s="45">
        <v>6.605133551E9</v>
      </c>
      <c r="B1314" s="46">
        <v>0.071</v>
      </c>
      <c r="C1314" s="46">
        <v>84.0</v>
      </c>
      <c r="D1314" s="46">
        <v>0.128</v>
      </c>
      <c r="E1314" s="42" t="s">
        <v>159</v>
      </c>
      <c r="F1314" s="44" t="s">
        <v>91</v>
      </c>
      <c r="G1314" s="41" t="s">
        <v>144</v>
      </c>
    </row>
    <row r="1315">
      <c r="A1315" s="45">
        <v>1.731198022E9</v>
      </c>
      <c r="B1315" s="46">
        <v>0.033</v>
      </c>
      <c r="C1315" s="46">
        <v>11.0</v>
      </c>
      <c r="D1315" s="46">
        <v>0.32</v>
      </c>
      <c r="E1315" s="42" t="s">
        <v>160</v>
      </c>
      <c r="F1315" s="44" t="s">
        <v>70</v>
      </c>
      <c r="G1315" s="41" t="s">
        <v>144</v>
      </c>
    </row>
    <row r="1316">
      <c r="A1316" s="45">
        <v>1.768619058E9</v>
      </c>
      <c r="B1316" s="46">
        <v>0.041</v>
      </c>
      <c r="C1316" s="46">
        <v>13.0</v>
      </c>
      <c r="D1316" s="46">
        <v>0.262</v>
      </c>
      <c r="E1316" s="42" t="s">
        <v>160</v>
      </c>
      <c r="F1316" s="44" t="s">
        <v>71</v>
      </c>
      <c r="G1316" s="41" t="s">
        <v>144</v>
      </c>
    </row>
    <row r="1317">
      <c r="A1317" s="45">
        <v>1.758176653E9</v>
      </c>
      <c r="B1317" s="46">
        <v>0.04</v>
      </c>
      <c r="C1317" s="46">
        <v>13.0</v>
      </c>
      <c r="D1317" s="46">
        <v>0.293</v>
      </c>
      <c r="E1317" s="42" t="s">
        <v>160</v>
      </c>
      <c r="F1317" s="44" t="s">
        <v>72</v>
      </c>
      <c r="G1317" s="41" t="s">
        <v>144</v>
      </c>
    </row>
    <row r="1318">
      <c r="A1318" s="45">
        <v>2.023324407E9</v>
      </c>
      <c r="B1318" s="46">
        <v>0.049</v>
      </c>
      <c r="C1318" s="46">
        <v>18.0</v>
      </c>
      <c r="D1318" s="46">
        <v>0.305</v>
      </c>
      <c r="E1318" s="42" t="s">
        <v>160</v>
      </c>
      <c r="F1318" s="44" t="s">
        <v>74</v>
      </c>
      <c r="G1318" s="41" t="s">
        <v>144</v>
      </c>
    </row>
    <row r="1319">
      <c r="A1319" s="45">
        <v>2.36639812E9</v>
      </c>
      <c r="B1319" s="46">
        <v>0.046</v>
      </c>
      <c r="C1319" s="46">
        <v>19.0</v>
      </c>
      <c r="D1319" s="46">
        <v>0.293</v>
      </c>
      <c r="E1319" s="42" t="s">
        <v>160</v>
      </c>
      <c r="F1319" s="44" t="s">
        <v>83</v>
      </c>
      <c r="G1319" s="41" t="s">
        <v>144</v>
      </c>
    </row>
    <row r="1320">
      <c r="A1320" s="45">
        <v>2.735550177E9</v>
      </c>
      <c r="B1320" s="46">
        <v>0.043</v>
      </c>
      <c r="C1320" s="46">
        <v>20.0</v>
      </c>
      <c r="D1320" s="46">
        <v>0.268</v>
      </c>
      <c r="E1320" s="42" t="s">
        <v>160</v>
      </c>
      <c r="F1320" s="44" t="s">
        <v>84</v>
      </c>
      <c r="G1320" s="41" t="s">
        <v>144</v>
      </c>
    </row>
    <row r="1321">
      <c r="A1321" s="45">
        <v>3.452895836E9</v>
      </c>
      <c r="B1321" s="46">
        <v>0.043</v>
      </c>
      <c r="C1321" s="46">
        <v>25.0</v>
      </c>
      <c r="D1321" s="46">
        <v>0.3</v>
      </c>
      <c r="E1321" s="42" t="s">
        <v>160</v>
      </c>
      <c r="F1321" s="44" t="s">
        <v>85</v>
      </c>
      <c r="G1321" s="41" t="s">
        <v>144</v>
      </c>
    </row>
    <row r="1322">
      <c r="A1322" s="45">
        <v>4.22294553E9</v>
      </c>
      <c r="B1322" s="46">
        <v>0.042</v>
      </c>
      <c r="C1322" s="46">
        <v>29.0</v>
      </c>
      <c r="D1322" s="46">
        <v>0.285</v>
      </c>
      <c r="E1322" s="42" t="s">
        <v>160</v>
      </c>
      <c r="F1322" s="44" t="s">
        <v>86</v>
      </c>
      <c r="G1322" s="41" t="s">
        <v>144</v>
      </c>
    </row>
    <row r="1323">
      <c r="A1323" s="45">
        <v>5.443930125E9</v>
      </c>
      <c r="B1323" s="46">
        <v>0.041</v>
      </c>
      <c r="C1323" s="46">
        <v>36.0</v>
      </c>
      <c r="D1323" s="46">
        <v>0.24</v>
      </c>
      <c r="E1323" s="42" t="s">
        <v>160</v>
      </c>
      <c r="F1323" s="44" t="s">
        <v>87</v>
      </c>
      <c r="G1323" s="41" t="s">
        <v>144</v>
      </c>
    </row>
    <row r="1324">
      <c r="A1324" s="45">
        <v>5.832882922E9</v>
      </c>
      <c r="B1324" s="46">
        <v>0.036</v>
      </c>
      <c r="C1324" s="46">
        <v>34.0</v>
      </c>
      <c r="D1324" s="46">
        <v>0.248</v>
      </c>
      <c r="E1324" s="42" t="s">
        <v>160</v>
      </c>
      <c r="F1324" s="44" t="s">
        <v>88</v>
      </c>
      <c r="G1324" s="41" t="s">
        <v>144</v>
      </c>
    </row>
    <row r="1325">
      <c r="A1325" s="45">
        <v>7.181441152E9</v>
      </c>
      <c r="B1325" s="46">
        <v>0.026</v>
      </c>
      <c r="C1325" s="46">
        <v>29.0</v>
      </c>
      <c r="D1325" s="46">
        <v>0.226</v>
      </c>
      <c r="E1325" s="42" t="s">
        <v>160</v>
      </c>
      <c r="F1325" s="44" t="s">
        <v>89</v>
      </c>
      <c r="G1325" s="41" t="s">
        <v>144</v>
      </c>
    </row>
    <row r="1326">
      <c r="A1326" s="45">
        <v>8.254088067E9</v>
      </c>
      <c r="B1326" s="46">
        <v>0.028</v>
      </c>
      <c r="C1326" s="46">
        <v>35.0</v>
      </c>
      <c r="D1326" s="43"/>
      <c r="E1326" s="42" t="s">
        <v>160</v>
      </c>
      <c r="F1326" s="44" t="s">
        <v>90</v>
      </c>
      <c r="G1326" s="41" t="s">
        <v>144</v>
      </c>
    </row>
    <row r="1327">
      <c r="A1327" s="45">
        <v>9.386913253E9</v>
      </c>
      <c r="B1327" s="46">
        <v>0.029</v>
      </c>
      <c r="C1327" s="46">
        <v>40.0</v>
      </c>
      <c r="D1327" s="43"/>
      <c r="E1327" s="42" t="s">
        <v>160</v>
      </c>
      <c r="F1327" s="44" t="s">
        <v>91</v>
      </c>
      <c r="G1327" s="41" t="s">
        <v>144</v>
      </c>
    </row>
    <row r="1328">
      <c r="A1328" s="45">
        <v>7.833068425E9</v>
      </c>
      <c r="B1328" s="46">
        <v>0.06</v>
      </c>
      <c r="C1328" s="46">
        <v>197.0</v>
      </c>
      <c r="D1328" s="46">
        <v>0.119</v>
      </c>
      <c r="E1328" s="42" t="s">
        <v>203</v>
      </c>
      <c r="F1328" s="44" t="s">
        <v>70</v>
      </c>
      <c r="G1328" s="41" t="s">
        <v>179</v>
      </c>
    </row>
    <row r="1329">
      <c r="A1329" s="45">
        <v>8.313047744E9</v>
      </c>
      <c r="B1329" s="46">
        <v>0.062</v>
      </c>
      <c r="C1329" s="46">
        <v>215.0</v>
      </c>
      <c r="D1329" s="46">
        <v>0.112</v>
      </c>
      <c r="E1329" s="42" t="s">
        <v>203</v>
      </c>
      <c r="F1329" s="44" t="s">
        <v>71</v>
      </c>
      <c r="G1329" s="41" t="s">
        <v>179</v>
      </c>
    </row>
    <row r="1330">
      <c r="A1330" s="45">
        <v>9.31478408E9</v>
      </c>
      <c r="B1330" s="46">
        <v>0.063</v>
      </c>
      <c r="C1330" s="46">
        <v>248.0</v>
      </c>
      <c r="D1330" s="46">
        <v>0.08</v>
      </c>
      <c r="E1330" s="42" t="s">
        <v>203</v>
      </c>
      <c r="F1330" s="44" t="s">
        <v>72</v>
      </c>
      <c r="G1330" s="41" t="s">
        <v>179</v>
      </c>
    </row>
    <row r="1331">
      <c r="A1331" s="45">
        <v>1.1186452601E10</v>
      </c>
      <c r="B1331" s="46">
        <v>0.062</v>
      </c>
      <c r="C1331" s="46">
        <v>295.0</v>
      </c>
      <c r="D1331" s="46">
        <v>0.054</v>
      </c>
      <c r="E1331" s="42" t="s">
        <v>203</v>
      </c>
      <c r="F1331" s="44" t="s">
        <v>74</v>
      </c>
      <c r="G1331" s="41" t="s">
        <v>179</v>
      </c>
    </row>
    <row r="1332">
      <c r="A1332" s="45">
        <v>1.3761569545E10</v>
      </c>
      <c r="B1332" s="46">
        <v>0.065</v>
      </c>
      <c r="C1332" s="46">
        <v>387.0</v>
      </c>
      <c r="D1332" s="46">
        <v>0.074</v>
      </c>
      <c r="E1332" s="42" t="s">
        <v>203</v>
      </c>
      <c r="F1332" s="44" t="s">
        <v>83</v>
      </c>
      <c r="G1332" s="41" t="s">
        <v>179</v>
      </c>
    </row>
    <row r="1333">
      <c r="A1333" s="45">
        <v>1.6041840426E10</v>
      </c>
      <c r="B1333" s="46">
        <v>0.064</v>
      </c>
      <c r="C1333" s="46">
        <v>442.0</v>
      </c>
      <c r="D1333" s="46">
        <v>0.061</v>
      </c>
      <c r="E1333" s="42" t="s">
        <v>203</v>
      </c>
      <c r="F1333" s="44" t="s">
        <v>84</v>
      </c>
      <c r="G1333" s="41" t="s">
        <v>179</v>
      </c>
    </row>
    <row r="1334">
      <c r="A1334" s="45">
        <v>1.9935046397E10</v>
      </c>
      <c r="B1334" s="46">
        <v>0.068</v>
      </c>
      <c r="C1334" s="46">
        <v>590.0</v>
      </c>
      <c r="D1334" s="46">
        <v>0.073</v>
      </c>
      <c r="E1334" s="42" t="s">
        <v>203</v>
      </c>
      <c r="F1334" s="44" t="s">
        <v>85</v>
      </c>
      <c r="G1334" s="41" t="s">
        <v>179</v>
      </c>
    </row>
    <row r="1335">
      <c r="A1335" s="45">
        <v>2.8765687042E10</v>
      </c>
      <c r="B1335" s="46">
        <v>0.07</v>
      </c>
      <c r="C1335" s="46">
        <v>883.0</v>
      </c>
      <c r="D1335" s="46">
        <v>0.109</v>
      </c>
      <c r="E1335" s="42" t="s">
        <v>203</v>
      </c>
      <c r="F1335" s="44" t="s">
        <v>86</v>
      </c>
      <c r="G1335" s="41" t="s">
        <v>179</v>
      </c>
    </row>
    <row r="1336">
      <c r="A1336" s="45">
        <v>3.366936772E10</v>
      </c>
      <c r="B1336" s="46">
        <v>0.066</v>
      </c>
      <c r="C1336" s="46">
        <v>979.0</v>
      </c>
      <c r="D1336" s="46">
        <v>0.119</v>
      </c>
      <c r="E1336" s="42" t="s">
        <v>203</v>
      </c>
      <c r="F1336" s="44" t="s">
        <v>87</v>
      </c>
      <c r="G1336" s="41" t="s">
        <v>179</v>
      </c>
    </row>
    <row r="1337">
      <c r="A1337" s="45">
        <v>2.587578125E10</v>
      </c>
      <c r="B1337" s="46">
        <v>0.068</v>
      </c>
      <c r="C1337" s="46">
        <v>784.0</v>
      </c>
      <c r="D1337" s="46">
        <v>0.162</v>
      </c>
      <c r="E1337" s="42" t="s">
        <v>203</v>
      </c>
      <c r="F1337" s="44" t="s">
        <v>88</v>
      </c>
      <c r="G1337" s="41" t="s">
        <v>179</v>
      </c>
    </row>
    <row r="1338">
      <c r="A1338" s="45">
        <v>2.400968046E10</v>
      </c>
      <c r="B1338" s="46">
        <v>0.065</v>
      </c>
      <c r="C1338" s="46">
        <v>742.0</v>
      </c>
      <c r="D1338" s="46">
        <v>0.096</v>
      </c>
      <c r="E1338" s="42" t="s">
        <v>203</v>
      </c>
      <c r="F1338" s="44" t="s">
        <v>89</v>
      </c>
      <c r="G1338" s="41" t="s">
        <v>179</v>
      </c>
    </row>
    <row r="1339">
      <c r="A1339" s="45">
        <v>2.8480338368E10</v>
      </c>
      <c r="B1339" s="46">
        <v>0.06</v>
      </c>
      <c r="C1339" s="46">
        <v>826.0</v>
      </c>
      <c r="D1339" s="46">
        <v>0.064</v>
      </c>
      <c r="E1339" s="42" t="s">
        <v>203</v>
      </c>
      <c r="F1339" s="44" t="s">
        <v>90</v>
      </c>
      <c r="G1339" s="41" t="s">
        <v>179</v>
      </c>
    </row>
    <row r="1340">
      <c r="A1340" s="45">
        <v>2.8372577697E10</v>
      </c>
      <c r="B1340" s="46">
        <v>0.06</v>
      </c>
      <c r="C1340" s="46">
        <v>792.0</v>
      </c>
      <c r="D1340" s="46">
        <v>0.055</v>
      </c>
      <c r="E1340" s="42" t="s">
        <v>203</v>
      </c>
      <c r="F1340" s="44" t="s">
        <v>91</v>
      </c>
      <c r="G1340" s="41" t="s">
        <v>179</v>
      </c>
    </row>
    <row r="1341">
      <c r="A1341" s="45">
        <v>1.7260364842E10</v>
      </c>
      <c r="B1341" s="46">
        <v>0.109</v>
      </c>
      <c r="C1341" s="46">
        <v>579.0</v>
      </c>
      <c r="D1341" s="46">
        <v>0.182</v>
      </c>
      <c r="E1341" s="42" t="s">
        <v>235</v>
      </c>
      <c r="F1341" s="44" t="s">
        <v>70</v>
      </c>
      <c r="G1341" s="41" t="s">
        <v>228</v>
      </c>
    </row>
    <row r="1342">
      <c r="A1342" s="45">
        <v>1.7649751244E10</v>
      </c>
      <c r="B1342" s="46">
        <v>0.109</v>
      </c>
      <c r="C1342" s="46">
        <v>571.0</v>
      </c>
      <c r="D1342" s="46">
        <v>0.172</v>
      </c>
      <c r="E1342" s="42" t="s">
        <v>235</v>
      </c>
      <c r="F1342" s="44" t="s">
        <v>71</v>
      </c>
      <c r="G1342" s="41" t="s">
        <v>228</v>
      </c>
    </row>
    <row r="1343">
      <c r="A1343" s="45">
        <v>1.9152238806E10</v>
      </c>
      <c r="B1343" s="46">
        <v>0.1</v>
      </c>
      <c r="C1343" s="46">
        <v>546.0</v>
      </c>
      <c r="D1343" s="46">
        <v>0.166</v>
      </c>
      <c r="E1343" s="42" t="s">
        <v>235</v>
      </c>
      <c r="F1343" s="44" t="s">
        <v>72</v>
      </c>
      <c r="G1343" s="41" t="s">
        <v>228</v>
      </c>
    </row>
    <row r="1344">
      <c r="A1344" s="45">
        <v>2.008291874E10</v>
      </c>
      <c r="B1344" s="46">
        <v>0.093</v>
      </c>
      <c r="C1344" s="46">
        <v>498.0</v>
      </c>
      <c r="D1344" s="46">
        <v>0.134</v>
      </c>
      <c r="E1344" s="42" t="s">
        <v>235</v>
      </c>
      <c r="F1344" s="44" t="s">
        <v>74</v>
      </c>
      <c r="G1344" s="41" t="s">
        <v>228</v>
      </c>
    </row>
    <row r="1345">
      <c r="A1345" s="45">
        <v>2.0955223881E10</v>
      </c>
      <c r="B1345" s="46">
        <v>0.082</v>
      </c>
      <c r="C1345" s="46">
        <v>458.0</v>
      </c>
      <c r="D1345" s="46">
        <v>0.108</v>
      </c>
      <c r="E1345" s="42" t="s">
        <v>235</v>
      </c>
      <c r="F1345" s="44" t="s">
        <v>83</v>
      </c>
      <c r="G1345" s="41" t="s">
        <v>228</v>
      </c>
    </row>
    <row r="1346">
      <c r="A1346" s="45">
        <v>2.1287562189E10</v>
      </c>
      <c r="B1346" s="46">
        <v>0.078</v>
      </c>
      <c r="C1346" s="46">
        <v>420.0</v>
      </c>
      <c r="D1346" s="46">
        <v>0.106</v>
      </c>
      <c r="E1346" s="42" t="s">
        <v>235</v>
      </c>
      <c r="F1346" s="44" t="s">
        <v>84</v>
      </c>
      <c r="G1346" s="41" t="s">
        <v>228</v>
      </c>
    </row>
    <row r="1347">
      <c r="A1347" s="45">
        <v>2.1796351575E10</v>
      </c>
      <c r="B1347" s="46">
        <v>0.081</v>
      </c>
      <c r="C1347" s="46">
        <v>443.0</v>
      </c>
      <c r="D1347" s="46">
        <v>0.103</v>
      </c>
      <c r="E1347" s="42" t="s">
        <v>235</v>
      </c>
      <c r="F1347" s="44" t="s">
        <v>85</v>
      </c>
      <c r="G1347" s="41" t="s">
        <v>228</v>
      </c>
    </row>
    <row r="1348">
      <c r="A1348" s="45">
        <v>2.4577114428E10</v>
      </c>
      <c r="B1348" s="46">
        <v>0.08</v>
      </c>
      <c r="C1348" s="46">
        <v>480.0</v>
      </c>
      <c r="D1348" s="46">
        <v>0.103</v>
      </c>
      <c r="E1348" s="42" t="s">
        <v>235</v>
      </c>
      <c r="F1348" s="44" t="s">
        <v>86</v>
      </c>
      <c r="G1348" s="41" t="s">
        <v>228</v>
      </c>
    </row>
    <row r="1349">
      <c r="A1349" s="45">
        <v>2.8829850746E10</v>
      </c>
      <c r="B1349" s="46">
        <v>0.075</v>
      </c>
      <c r="C1349" s="46">
        <v>529.0</v>
      </c>
      <c r="D1349" s="46">
        <v>0.1</v>
      </c>
      <c r="E1349" s="42" t="s">
        <v>235</v>
      </c>
      <c r="F1349" s="44" t="s">
        <v>87</v>
      </c>
      <c r="G1349" s="41" t="s">
        <v>228</v>
      </c>
    </row>
    <row r="1350">
      <c r="A1350" s="45">
        <v>3.5139635158E10</v>
      </c>
      <c r="B1350" s="46">
        <v>0.074</v>
      </c>
      <c r="C1350" s="46">
        <v>604.0</v>
      </c>
      <c r="D1350" s="46">
        <v>0.096</v>
      </c>
      <c r="E1350" s="42" t="s">
        <v>235</v>
      </c>
      <c r="F1350" s="44" t="s">
        <v>88</v>
      </c>
      <c r="G1350" s="41" t="s">
        <v>228</v>
      </c>
    </row>
    <row r="1351">
      <c r="A1351" s="45">
        <v>3.8009950249E10</v>
      </c>
      <c r="B1351" s="46">
        <v>0.072</v>
      </c>
      <c r="C1351" s="46">
        <v>620.0</v>
      </c>
      <c r="D1351" s="46">
        <v>0.083</v>
      </c>
      <c r="E1351" s="42" t="s">
        <v>235</v>
      </c>
      <c r="F1351" s="44" t="s">
        <v>89</v>
      </c>
      <c r="G1351" s="41" t="s">
        <v>228</v>
      </c>
    </row>
    <row r="1352">
      <c r="A1352" s="45">
        <v>4.007893864E10</v>
      </c>
      <c r="B1352" s="46">
        <v>0.074</v>
      </c>
      <c r="C1352" s="46">
        <v>646.0</v>
      </c>
      <c r="D1352" s="46">
        <v>0.075</v>
      </c>
      <c r="E1352" s="42" t="s">
        <v>235</v>
      </c>
      <c r="F1352" s="44" t="s">
        <v>90</v>
      </c>
      <c r="G1352" s="41" t="s">
        <v>228</v>
      </c>
    </row>
    <row r="1353">
      <c r="A1353" s="45">
        <v>4.3205095854E10</v>
      </c>
      <c r="B1353" s="46">
        <v>0.076</v>
      </c>
      <c r="C1353" s="46">
        <v>675.0</v>
      </c>
      <c r="D1353" s="46">
        <v>0.072</v>
      </c>
      <c r="E1353" s="42" t="s">
        <v>235</v>
      </c>
      <c r="F1353" s="44" t="s">
        <v>91</v>
      </c>
      <c r="G1353" s="41" t="s">
        <v>228</v>
      </c>
    </row>
    <row r="1354">
      <c r="A1354" s="45">
        <v>7.71200632E8</v>
      </c>
      <c r="B1354" s="46">
        <v>0.069</v>
      </c>
      <c r="C1354" s="46">
        <v>29.0</v>
      </c>
      <c r="D1354" s="46">
        <v>0.171</v>
      </c>
      <c r="E1354" s="42" t="s">
        <v>115</v>
      </c>
      <c r="F1354" s="44" t="s">
        <v>70</v>
      </c>
      <c r="G1354" s="41" t="s">
        <v>68</v>
      </c>
    </row>
    <row r="1355">
      <c r="A1355" s="45">
        <v>7.06430933E8</v>
      </c>
      <c r="B1355" s="46">
        <v>0.075</v>
      </c>
      <c r="C1355" s="46">
        <v>28.0</v>
      </c>
      <c r="D1355" s="46">
        <v>0.166</v>
      </c>
      <c r="E1355" s="42" t="s">
        <v>115</v>
      </c>
      <c r="F1355" s="44" t="s">
        <v>71</v>
      </c>
      <c r="G1355" s="41" t="s">
        <v>68</v>
      </c>
    </row>
    <row r="1356">
      <c r="A1356" s="45">
        <v>6.56802669E8</v>
      </c>
      <c r="B1356" s="46">
        <v>0.069</v>
      </c>
      <c r="C1356" s="46">
        <v>24.0</v>
      </c>
      <c r="D1356" s="46">
        <v>0.171</v>
      </c>
      <c r="E1356" s="42" t="s">
        <v>115</v>
      </c>
      <c r="F1356" s="44" t="s">
        <v>72</v>
      </c>
      <c r="G1356" s="41" t="s">
        <v>68</v>
      </c>
    </row>
    <row r="1357">
      <c r="A1357" s="45">
        <v>9.69181551E8</v>
      </c>
      <c r="B1357" s="46">
        <v>0.071</v>
      </c>
      <c r="C1357" s="46">
        <v>36.0</v>
      </c>
      <c r="D1357" s="46">
        <v>0.16</v>
      </c>
      <c r="E1357" s="42" t="s">
        <v>115</v>
      </c>
      <c r="F1357" s="44" t="s">
        <v>74</v>
      </c>
      <c r="G1357" s="41" t="s">
        <v>68</v>
      </c>
    </row>
    <row r="1358">
      <c r="A1358" s="45">
        <v>1.234197704E9</v>
      </c>
      <c r="B1358" s="46">
        <v>0.07</v>
      </c>
      <c r="C1358" s="46">
        <v>45.0</v>
      </c>
      <c r="D1358" s="46">
        <v>0.124</v>
      </c>
      <c r="E1358" s="42" t="s">
        <v>115</v>
      </c>
      <c r="F1358" s="44" t="s">
        <v>83</v>
      </c>
      <c r="G1358" s="41" t="s">
        <v>68</v>
      </c>
    </row>
    <row r="1359">
      <c r="A1359" s="45">
        <v>1.368405301E9</v>
      </c>
      <c r="B1359" s="46">
        <v>0.063</v>
      </c>
      <c r="C1359" s="46">
        <v>45.0</v>
      </c>
      <c r="D1359" s="46">
        <v>0.117</v>
      </c>
      <c r="E1359" s="42" t="s">
        <v>115</v>
      </c>
      <c r="F1359" s="44" t="s">
        <v>84</v>
      </c>
      <c r="G1359" s="41" t="s">
        <v>68</v>
      </c>
    </row>
    <row r="1360">
      <c r="A1360" s="45">
        <v>1.4288426E9</v>
      </c>
      <c r="B1360" s="46">
        <v>0.071</v>
      </c>
      <c r="C1360" s="46">
        <v>52.0</v>
      </c>
      <c r="D1360" s="46">
        <v>0.122</v>
      </c>
      <c r="E1360" s="42" t="s">
        <v>115</v>
      </c>
      <c r="F1360" s="44" t="s">
        <v>85</v>
      </c>
      <c r="G1360" s="41" t="s">
        <v>68</v>
      </c>
    </row>
    <row r="1361">
      <c r="A1361" s="45">
        <v>1.597484736E9</v>
      </c>
      <c r="B1361" s="46">
        <v>0.085</v>
      </c>
      <c r="C1361" s="46">
        <v>69.0</v>
      </c>
      <c r="D1361" s="46">
        <v>0.141</v>
      </c>
      <c r="E1361" s="42" t="s">
        <v>115</v>
      </c>
      <c r="F1361" s="44" t="s">
        <v>86</v>
      </c>
      <c r="G1361" s="41" t="s">
        <v>68</v>
      </c>
    </row>
    <row r="1362">
      <c r="A1362" s="45">
        <v>1.630667593E9</v>
      </c>
      <c r="B1362" s="46">
        <v>0.089</v>
      </c>
      <c r="C1362" s="46">
        <v>73.0</v>
      </c>
      <c r="D1362" s="46">
        <v>0.162</v>
      </c>
      <c r="E1362" s="42" t="s">
        <v>115</v>
      </c>
      <c r="F1362" s="44" t="s">
        <v>87</v>
      </c>
      <c r="G1362" s="41" t="s">
        <v>68</v>
      </c>
    </row>
    <row r="1363">
      <c r="A1363" s="45">
        <v>1.708772782E9</v>
      </c>
      <c r="B1363" s="46">
        <v>0.098</v>
      </c>
      <c r="C1363" s="46">
        <v>84.0</v>
      </c>
      <c r="D1363" s="46">
        <v>0.13</v>
      </c>
      <c r="E1363" s="42" t="s">
        <v>115</v>
      </c>
      <c r="F1363" s="44" t="s">
        <v>88</v>
      </c>
      <c r="G1363" s="41" t="s">
        <v>68</v>
      </c>
    </row>
    <row r="1364">
      <c r="A1364" s="45">
        <v>2.175685681E9</v>
      </c>
      <c r="B1364" s="46">
        <v>0.108</v>
      </c>
      <c r="C1364" s="46">
        <v>118.0</v>
      </c>
      <c r="D1364" s="46">
        <v>0.112</v>
      </c>
      <c r="E1364" s="42" t="s">
        <v>115</v>
      </c>
      <c r="F1364" s="44" t="s">
        <v>89</v>
      </c>
      <c r="G1364" s="41" t="s">
        <v>68</v>
      </c>
    </row>
    <row r="1365">
      <c r="A1365" s="45">
        <v>2.487352968E9</v>
      </c>
      <c r="B1365" s="46">
        <v>0.117</v>
      </c>
      <c r="C1365" s="46">
        <v>146.0</v>
      </c>
      <c r="D1365" s="46">
        <v>0.104</v>
      </c>
      <c r="E1365" s="42" t="s">
        <v>115</v>
      </c>
      <c r="F1365" s="44" t="s">
        <v>90</v>
      </c>
      <c r="G1365" s="41" t="s">
        <v>68</v>
      </c>
    </row>
    <row r="1366">
      <c r="A1366" s="45">
        <v>2.328196275E9</v>
      </c>
      <c r="B1366" s="46">
        <v>0.116</v>
      </c>
      <c r="C1366" s="46">
        <v>138.0</v>
      </c>
      <c r="D1366" s="46">
        <v>0.101</v>
      </c>
      <c r="E1366" s="42" t="s">
        <v>115</v>
      </c>
      <c r="F1366" s="44" t="s">
        <v>91</v>
      </c>
      <c r="G1366" s="41" t="s">
        <v>68</v>
      </c>
    </row>
    <row r="1367">
      <c r="A1367" s="45">
        <v>5.29064647E8</v>
      </c>
      <c r="B1367" s="46">
        <v>0.059</v>
      </c>
      <c r="C1367" s="46">
        <v>11.0</v>
      </c>
      <c r="D1367" s="46">
        <v>0.205</v>
      </c>
      <c r="E1367" s="42" t="s">
        <v>116</v>
      </c>
      <c r="F1367" s="44" t="s">
        <v>70</v>
      </c>
      <c r="G1367" s="41" t="s">
        <v>68</v>
      </c>
    </row>
    <row r="1368">
      <c r="A1368" s="45">
        <v>5.15E8</v>
      </c>
      <c r="B1368" s="46">
        <v>0.064</v>
      </c>
      <c r="C1368" s="46">
        <v>11.0</v>
      </c>
      <c r="D1368" s="46">
        <v>0.221</v>
      </c>
      <c r="E1368" s="42" t="s">
        <v>116</v>
      </c>
      <c r="F1368" s="44" t="s">
        <v>71</v>
      </c>
      <c r="G1368" s="41" t="s">
        <v>68</v>
      </c>
    </row>
    <row r="1369">
      <c r="A1369" s="45">
        <v>5.36E8</v>
      </c>
      <c r="B1369" s="46">
        <v>0.054</v>
      </c>
      <c r="C1369" s="46">
        <v>9.0</v>
      </c>
      <c r="D1369" s="46">
        <v>0.202</v>
      </c>
      <c r="E1369" s="42" t="s">
        <v>116</v>
      </c>
      <c r="F1369" s="44" t="s">
        <v>72</v>
      </c>
      <c r="G1369" s="41" t="s">
        <v>68</v>
      </c>
    </row>
    <row r="1370">
      <c r="A1370" s="45">
        <v>4.09E8</v>
      </c>
      <c r="B1370" s="46">
        <v>0.034</v>
      </c>
      <c r="C1370" s="46">
        <v>5.0</v>
      </c>
      <c r="D1370" s="46">
        <v>0.171</v>
      </c>
      <c r="E1370" s="42" t="s">
        <v>116</v>
      </c>
      <c r="F1370" s="44" t="s">
        <v>74</v>
      </c>
      <c r="G1370" s="41" t="s">
        <v>68</v>
      </c>
    </row>
    <row r="1371">
      <c r="A1371" s="45">
        <v>4.67E8</v>
      </c>
      <c r="B1371" s="46">
        <v>0.088</v>
      </c>
      <c r="C1371" s="46">
        <v>13.0</v>
      </c>
      <c r="D1371" s="46">
        <v>0.181</v>
      </c>
      <c r="E1371" s="42" t="s">
        <v>116</v>
      </c>
      <c r="F1371" s="44" t="s">
        <v>83</v>
      </c>
      <c r="G1371" s="41" t="s">
        <v>68</v>
      </c>
    </row>
    <row r="1372">
      <c r="A1372" s="45">
        <v>5.42E8</v>
      </c>
      <c r="B1372" s="46">
        <v>0.08</v>
      </c>
      <c r="C1372" s="46">
        <v>13.0</v>
      </c>
      <c r="D1372" s="46">
        <v>0.17</v>
      </c>
      <c r="E1372" s="42" t="s">
        <v>116</v>
      </c>
      <c r="F1372" s="44" t="s">
        <v>84</v>
      </c>
      <c r="G1372" s="41" t="s">
        <v>68</v>
      </c>
    </row>
    <row r="1373">
      <c r="A1373" s="45">
        <v>6.04028582E8</v>
      </c>
      <c r="B1373" s="46">
        <v>0.109</v>
      </c>
      <c r="C1373" s="46">
        <v>18.0</v>
      </c>
      <c r="D1373" s="46">
        <v>0.155</v>
      </c>
      <c r="E1373" s="42" t="s">
        <v>116</v>
      </c>
      <c r="F1373" s="44" t="s">
        <v>85</v>
      </c>
      <c r="G1373" s="41" t="s">
        <v>68</v>
      </c>
    </row>
    <row r="1374">
      <c r="A1374" s="45">
        <v>7.39026892E8</v>
      </c>
      <c r="B1374" s="46">
        <v>0.102</v>
      </c>
      <c r="C1374" s="46">
        <v>21.0</v>
      </c>
      <c r="D1374" s="46">
        <v>0.15</v>
      </c>
      <c r="E1374" s="42" t="s">
        <v>116</v>
      </c>
      <c r="F1374" s="44" t="s">
        <v>86</v>
      </c>
      <c r="G1374" s="41" t="s">
        <v>68</v>
      </c>
    </row>
    <row r="1375">
      <c r="A1375" s="45">
        <v>8.50040459E8</v>
      </c>
      <c r="B1375" s="46">
        <v>0.118</v>
      </c>
      <c r="C1375" s="46">
        <v>27.0</v>
      </c>
      <c r="D1375" s="46">
        <v>0.144</v>
      </c>
      <c r="E1375" s="42" t="s">
        <v>116</v>
      </c>
      <c r="F1375" s="44" t="s">
        <v>87</v>
      </c>
      <c r="G1375" s="41" t="s">
        <v>68</v>
      </c>
    </row>
    <row r="1376">
      <c r="A1376" s="45">
        <v>1.15514623E9</v>
      </c>
      <c r="B1376" s="46">
        <v>0.144</v>
      </c>
      <c r="C1376" s="46">
        <v>43.0</v>
      </c>
      <c r="D1376" s="46">
        <v>0.142</v>
      </c>
      <c r="E1376" s="42" t="s">
        <v>116</v>
      </c>
      <c r="F1376" s="44" t="s">
        <v>88</v>
      </c>
      <c r="G1376" s="41" t="s">
        <v>68</v>
      </c>
    </row>
    <row r="1377">
      <c r="A1377" s="45">
        <v>1.292696476E9</v>
      </c>
      <c r="B1377" s="46">
        <v>0.131</v>
      </c>
      <c r="C1377" s="46">
        <v>43.0</v>
      </c>
      <c r="D1377" s="46">
        <v>0.142</v>
      </c>
      <c r="E1377" s="42" t="s">
        <v>116</v>
      </c>
      <c r="F1377" s="44" t="s">
        <v>89</v>
      </c>
      <c r="G1377" s="41" t="s">
        <v>68</v>
      </c>
    </row>
    <row r="1378">
      <c r="A1378" s="45">
        <v>1.537753885E9</v>
      </c>
      <c r="B1378" s="46">
        <v>0.156</v>
      </c>
      <c r="C1378" s="46">
        <v>59.0</v>
      </c>
      <c r="D1378" s="46">
        <v>0.138</v>
      </c>
      <c r="E1378" s="42" t="s">
        <v>116</v>
      </c>
      <c r="F1378" s="44" t="s">
        <v>90</v>
      </c>
      <c r="G1378" s="41" t="s">
        <v>68</v>
      </c>
    </row>
    <row r="1379">
      <c r="A1379" s="45">
        <v>1.733828405E9</v>
      </c>
      <c r="B1379" s="46">
        <v>0.155</v>
      </c>
      <c r="C1379" s="46">
        <v>65.0</v>
      </c>
      <c r="D1379" s="46">
        <v>0.135</v>
      </c>
      <c r="E1379" s="42" t="s">
        <v>116</v>
      </c>
      <c r="F1379" s="44" t="s">
        <v>91</v>
      </c>
      <c r="G1379" s="41" t="s">
        <v>68</v>
      </c>
    </row>
    <row r="1380">
      <c r="A1380" s="45">
        <v>3.3896600871E10</v>
      </c>
      <c r="B1380" s="46">
        <v>0.034</v>
      </c>
      <c r="C1380" s="46">
        <v>252.0</v>
      </c>
      <c r="D1380" s="46">
        <v>0.07</v>
      </c>
      <c r="E1380" s="42" t="s">
        <v>117</v>
      </c>
      <c r="F1380" s="44" t="s">
        <v>70</v>
      </c>
      <c r="G1380" s="41" t="s">
        <v>68</v>
      </c>
    </row>
    <row r="1381">
      <c r="A1381" s="45">
        <v>2.8420321952E10</v>
      </c>
      <c r="B1381" s="46">
        <v>0.041</v>
      </c>
      <c r="C1381" s="46">
        <v>261.0</v>
      </c>
      <c r="D1381" s="46">
        <v>0.07</v>
      </c>
      <c r="E1381" s="42" t="s">
        <v>117</v>
      </c>
      <c r="F1381" s="44" t="s">
        <v>71</v>
      </c>
      <c r="G1381" s="41" t="s">
        <v>68</v>
      </c>
    </row>
    <row r="1382">
      <c r="A1382" s="45">
        <v>1.9842519685E10</v>
      </c>
      <c r="B1382" s="46">
        <v>0.049</v>
      </c>
      <c r="C1382" s="46">
        <v>185.0</v>
      </c>
      <c r="D1382" s="46">
        <v>0.07</v>
      </c>
      <c r="E1382" s="42" t="s">
        <v>117</v>
      </c>
      <c r="F1382" s="44" t="s">
        <v>72</v>
      </c>
      <c r="G1382" s="41" t="s">
        <v>68</v>
      </c>
    </row>
    <row r="1383">
      <c r="A1383" s="45">
        <v>2.40625E10</v>
      </c>
      <c r="B1383" s="46">
        <v>0.041</v>
      </c>
      <c r="C1383" s="46">
        <v>194.0</v>
      </c>
      <c r="D1383" s="46">
        <v>0.07</v>
      </c>
      <c r="E1383" s="42" t="s">
        <v>117</v>
      </c>
      <c r="F1383" s="44" t="s">
        <v>74</v>
      </c>
      <c r="G1383" s="41" t="s">
        <v>68</v>
      </c>
    </row>
    <row r="1384">
      <c r="A1384" s="45">
        <v>3.3384615385E10</v>
      </c>
      <c r="B1384" s="46">
        <v>0.035</v>
      </c>
      <c r="C1384" s="46">
        <v>205.0</v>
      </c>
      <c r="D1384" s="46">
        <v>0.061</v>
      </c>
      <c r="E1384" s="42" t="s">
        <v>117</v>
      </c>
      <c r="F1384" s="44" t="s">
        <v>83</v>
      </c>
      <c r="G1384" s="41" t="s">
        <v>68</v>
      </c>
    </row>
    <row r="1385">
      <c r="A1385" s="45">
        <v>4.4E10</v>
      </c>
      <c r="B1385" s="46">
        <v>0.026</v>
      </c>
      <c r="C1385" s="46">
        <v>213.0</v>
      </c>
      <c r="D1385" s="46">
        <v>0.061</v>
      </c>
      <c r="E1385" s="42" t="s">
        <v>117</v>
      </c>
      <c r="F1385" s="44" t="s">
        <v>84</v>
      </c>
      <c r="G1385" s="41" t="s">
        <v>68</v>
      </c>
    </row>
    <row r="1386">
      <c r="A1386" s="45">
        <v>5.6484375E10</v>
      </c>
      <c r="B1386" s="46">
        <v>0.025</v>
      </c>
      <c r="C1386" s="46">
        <v>237.0</v>
      </c>
      <c r="D1386" s="46">
        <v>0.063</v>
      </c>
      <c r="E1386" s="42" t="s">
        <v>117</v>
      </c>
      <c r="F1386" s="44" t="s">
        <v>85</v>
      </c>
      <c r="G1386" s="41" t="s">
        <v>68</v>
      </c>
    </row>
    <row r="1387">
      <c r="A1387" s="45">
        <v>7.1803278689E10</v>
      </c>
      <c r="B1387" s="46">
        <v>0.025</v>
      </c>
      <c r="C1387" s="46">
        <v>276.0</v>
      </c>
      <c r="D1387" s="46">
        <v>0.06</v>
      </c>
      <c r="E1387" s="42" t="s">
        <v>117</v>
      </c>
      <c r="F1387" s="44" t="s">
        <v>86</v>
      </c>
      <c r="G1387" s="41" t="s">
        <v>68</v>
      </c>
    </row>
    <row r="1388">
      <c r="A1388" s="45">
        <v>9.3167701863E10</v>
      </c>
      <c r="B1388" s="46">
        <v>0.022</v>
      </c>
      <c r="C1388" s="46">
        <v>318.0</v>
      </c>
      <c r="D1388" s="46">
        <v>0.06</v>
      </c>
      <c r="E1388" s="42" t="s">
        <v>117</v>
      </c>
      <c r="F1388" s="44" t="s">
        <v>87</v>
      </c>
      <c r="G1388" s="41" t="s">
        <v>68</v>
      </c>
    </row>
    <row r="1389">
      <c r="A1389" s="45">
        <v>6.2360446571E10</v>
      </c>
      <c r="B1389" s="46">
        <v>0.035</v>
      </c>
      <c r="C1389" s="46">
        <v>349.0</v>
      </c>
      <c r="D1389" s="46">
        <v>0.06</v>
      </c>
      <c r="E1389" s="42" t="s">
        <v>117</v>
      </c>
      <c r="F1389" s="44" t="s">
        <v>88</v>
      </c>
      <c r="G1389" s="41" t="s">
        <v>68</v>
      </c>
    </row>
    <row r="1390">
      <c r="A1390" s="45">
        <v>7.4755288917E10</v>
      </c>
      <c r="B1390" s="46">
        <v>0.033</v>
      </c>
      <c r="C1390" s="46">
        <v>389.0</v>
      </c>
      <c r="D1390" s="46">
        <v>0.06</v>
      </c>
      <c r="E1390" s="42" t="s">
        <v>117</v>
      </c>
      <c r="F1390" s="44" t="s">
        <v>89</v>
      </c>
      <c r="G1390" s="41" t="s">
        <v>68</v>
      </c>
    </row>
    <row r="1391">
      <c r="A1391" s="45">
        <v>3.4699395524E10</v>
      </c>
      <c r="B1391" s="46">
        <v>0.039</v>
      </c>
      <c r="C1391" s="46">
        <v>211.0</v>
      </c>
      <c r="D1391" s="46">
        <v>0.06</v>
      </c>
      <c r="E1391" s="42" t="s">
        <v>117</v>
      </c>
      <c r="F1391" s="44" t="s">
        <v>90</v>
      </c>
      <c r="G1391" s="41" t="s">
        <v>68</v>
      </c>
    </row>
    <row r="1392">
      <c r="A1392" s="45">
        <v>8.1873662519E10</v>
      </c>
      <c r="B1392" s="46">
        <v>0.039</v>
      </c>
      <c r="C1392" s="46">
        <v>578.0</v>
      </c>
      <c r="D1392" s="46">
        <v>0.06</v>
      </c>
      <c r="E1392" s="42" t="s">
        <v>117</v>
      </c>
      <c r="F1392" s="44" t="s">
        <v>91</v>
      </c>
      <c r="G1392" s="41" t="s">
        <v>68</v>
      </c>
    </row>
    <row r="1393">
      <c r="A1393" s="45">
        <v>2.483890594E9</v>
      </c>
      <c r="B1393" s="43"/>
      <c r="C1393" s="43"/>
      <c r="D1393" s="43"/>
      <c r="E1393" s="42" t="s">
        <v>204</v>
      </c>
      <c r="F1393" s="44" t="s">
        <v>70</v>
      </c>
      <c r="G1393" s="41" t="s">
        <v>179</v>
      </c>
    </row>
    <row r="1394">
      <c r="A1394" s="45">
        <v>2.491800559E9</v>
      </c>
      <c r="B1394" s="43"/>
      <c r="C1394" s="43"/>
      <c r="D1394" s="43"/>
      <c r="E1394" s="42" t="s">
        <v>204</v>
      </c>
      <c r="F1394" s="44" t="s">
        <v>71</v>
      </c>
      <c r="G1394" s="41" t="s">
        <v>179</v>
      </c>
    </row>
    <row r="1395">
      <c r="A1395" s="45">
        <v>2.688617885E9</v>
      </c>
      <c r="B1395" s="43"/>
      <c r="C1395" s="43"/>
      <c r="D1395" s="43"/>
      <c r="E1395" s="42" t="s">
        <v>204</v>
      </c>
      <c r="F1395" s="44" t="s">
        <v>72</v>
      </c>
      <c r="G1395" s="41" t="s">
        <v>179</v>
      </c>
    </row>
    <row r="1396">
      <c r="A1396" s="45">
        <v>3.070803431E9</v>
      </c>
      <c r="B1396" s="43"/>
      <c r="C1396" s="43"/>
      <c r="D1396" s="43"/>
      <c r="E1396" s="42" t="s">
        <v>204</v>
      </c>
      <c r="F1396" s="44" t="s">
        <v>74</v>
      </c>
      <c r="G1396" s="41" t="s">
        <v>179</v>
      </c>
    </row>
    <row r="1397">
      <c r="A1397" s="45">
        <v>3.454374261E9</v>
      </c>
      <c r="B1397" s="43"/>
      <c r="C1397" s="43"/>
      <c r="D1397" s="43"/>
      <c r="E1397" s="42" t="s">
        <v>204</v>
      </c>
      <c r="F1397" s="44" t="s">
        <v>83</v>
      </c>
      <c r="G1397" s="41" t="s">
        <v>179</v>
      </c>
    </row>
    <row r="1398">
      <c r="A1398" s="45">
        <v>3.658356378E9</v>
      </c>
      <c r="B1398" s="43"/>
      <c r="C1398" s="43"/>
      <c r="D1398" s="43"/>
      <c r="E1398" s="42" t="s">
        <v>204</v>
      </c>
      <c r="F1398" s="44" t="s">
        <v>84</v>
      </c>
      <c r="G1398" s="41" t="s">
        <v>179</v>
      </c>
    </row>
    <row r="1399">
      <c r="A1399" s="45">
        <v>3.988775844E9</v>
      </c>
      <c r="B1399" s="43"/>
      <c r="C1399" s="43"/>
      <c r="D1399" s="43"/>
      <c r="E1399" s="42" t="s">
        <v>204</v>
      </c>
      <c r="F1399" s="44" t="s">
        <v>85</v>
      </c>
      <c r="G1399" s="41" t="s">
        <v>179</v>
      </c>
    </row>
    <row r="1400">
      <c r="A1400" s="45">
        <v>4.602346923E9</v>
      </c>
      <c r="B1400" s="43"/>
      <c r="C1400" s="43"/>
      <c r="D1400" s="43"/>
      <c r="E1400" s="42" t="s">
        <v>204</v>
      </c>
      <c r="F1400" s="44" t="s">
        <v>86</v>
      </c>
      <c r="G1400" s="41" t="s">
        <v>179</v>
      </c>
    </row>
    <row r="1401">
      <c r="A1401" s="45">
        <v>4.929414915E9</v>
      </c>
      <c r="B1401" s="43"/>
      <c r="C1401" s="43"/>
      <c r="D1401" s="43"/>
      <c r="E1401" s="42" t="s">
        <v>204</v>
      </c>
      <c r="F1401" s="44" t="s">
        <v>87</v>
      </c>
      <c r="G1401" s="41" t="s">
        <v>179</v>
      </c>
    </row>
    <row r="1402">
      <c r="A1402" s="45">
        <v>4.826167676E9</v>
      </c>
      <c r="B1402" s="43"/>
      <c r="C1402" s="43"/>
      <c r="D1402" s="43"/>
      <c r="E1402" s="42" t="s">
        <v>204</v>
      </c>
      <c r="F1402" s="44" t="s">
        <v>88</v>
      </c>
      <c r="G1402" s="41" t="s">
        <v>179</v>
      </c>
    </row>
    <row r="1403">
      <c r="A1403" s="42"/>
      <c r="B1403" s="43"/>
      <c r="C1403" s="43"/>
      <c r="D1403" s="43"/>
      <c r="E1403" s="42" t="s">
        <v>204</v>
      </c>
      <c r="F1403" s="44" t="s">
        <v>89</v>
      </c>
      <c r="G1403" s="41" t="s">
        <v>179</v>
      </c>
    </row>
    <row r="1404">
      <c r="A1404" s="42"/>
      <c r="B1404" s="43"/>
      <c r="C1404" s="43"/>
      <c r="D1404" s="43"/>
      <c r="E1404" s="42" t="s">
        <v>204</v>
      </c>
      <c r="F1404" s="44" t="s">
        <v>90</v>
      </c>
      <c r="G1404" s="41" t="s">
        <v>179</v>
      </c>
    </row>
    <row r="1405">
      <c r="A1405" s="42"/>
      <c r="B1405" s="43"/>
      <c r="C1405" s="43"/>
      <c r="D1405" s="43"/>
      <c r="E1405" s="42" t="s">
        <v>204</v>
      </c>
      <c r="F1405" s="44" t="s">
        <v>91</v>
      </c>
      <c r="G1405" s="41" t="s">
        <v>179</v>
      </c>
    </row>
    <row r="1406">
      <c r="A1406" s="45">
        <v>1.14342E10</v>
      </c>
      <c r="B1406" s="46">
        <v>0.065</v>
      </c>
      <c r="C1406" s="46">
        <v>212.0</v>
      </c>
      <c r="D1406" s="46">
        <v>0.121</v>
      </c>
      <c r="E1406" s="42" t="s">
        <v>205</v>
      </c>
      <c r="F1406" s="44" t="s">
        <v>70</v>
      </c>
      <c r="G1406" s="41" t="s">
        <v>179</v>
      </c>
    </row>
    <row r="1407">
      <c r="A1407" s="45">
        <v>1.2159225E10</v>
      </c>
      <c r="B1407" s="46">
        <v>0.063</v>
      </c>
      <c r="C1407" s="46">
        <v>220.0</v>
      </c>
      <c r="D1407" s="46">
        <v>0.096</v>
      </c>
      <c r="E1407" s="42" t="s">
        <v>205</v>
      </c>
      <c r="F1407" s="44" t="s">
        <v>71</v>
      </c>
      <c r="G1407" s="41" t="s">
        <v>179</v>
      </c>
    </row>
    <row r="1408">
      <c r="A1408" s="45">
        <v>1.4163949142E10</v>
      </c>
      <c r="B1408" s="46">
        <v>0.064</v>
      </c>
      <c r="C1408" s="46">
        <v>263.0</v>
      </c>
      <c r="D1408" s="46">
        <v>0.068</v>
      </c>
      <c r="E1408" s="42" t="s">
        <v>205</v>
      </c>
      <c r="F1408" s="44" t="s">
        <v>72</v>
      </c>
      <c r="G1408" s="41" t="s">
        <v>179</v>
      </c>
    </row>
    <row r="1409">
      <c r="A1409" s="45">
        <v>1.8608709857E10</v>
      </c>
      <c r="B1409" s="46">
        <v>0.065</v>
      </c>
      <c r="C1409" s="46">
        <v>351.0</v>
      </c>
      <c r="D1409" s="46">
        <v>0.058</v>
      </c>
      <c r="E1409" s="42" t="s">
        <v>205</v>
      </c>
      <c r="F1409" s="44" t="s">
        <v>74</v>
      </c>
      <c r="G1409" s="41" t="s">
        <v>179</v>
      </c>
    </row>
    <row r="1410">
      <c r="A1410" s="45">
        <v>2.2659294573E10</v>
      </c>
      <c r="B1410" s="46">
        <v>0.057</v>
      </c>
      <c r="C1410" s="46">
        <v>374.0</v>
      </c>
      <c r="D1410" s="46">
        <v>0.057</v>
      </c>
      <c r="E1410" s="42" t="s">
        <v>205</v>
      </c>
      <c r="F1410" s="44" t="s">
        <v>83</v>
      </c>
      <c r="G1410" s="41" t="s">
        <v>179</v>
      </c>
    </row>
    <row r="1411">
      <c r="A1411" s="45">
        <v>2.6085307222E10</v>
      </c>
      <c r="B1411" s="46">
        <v>0.058</v>
      </c>
      <c r="C1411" s="46">
        <v>446.0</v>
      </c>
      <c r="D1411" s="46">
        <v>0.053</v>
      </c>
      <c r="E1411" s="42" t="s">
        <v>205</v>
      </c>
      <c r="F1411" s="44" t="s">
        <v>84</v>
      </c>
      <c r="G1411" s="41" t="s">
        <v>179</v>
      </c>
    </row>
    <row r="1412">
      <c r="A1412" s="45">
        <v>3.0246361657E10</v>
      </c>
      <c r="B1412" s="46">
        <v>0.062</v>
      </c>
      <c r="C1412" s="46">
        <v>552.0</v>
      </c>
      <c r="D1412" s="46">
        <v>0.051</v>
      </c>
      <c r="E1412" s="42" t="s">
        <v>205</v>
      </c>
      <c r="F1412" s="44" t="s">
        <v>85</v>
      </c>
      <c r="G1412" s="41" t="s">
        <v>179</v>
      </c>
    </row>
    <row r="1413">
      <c r="A1413" s="45">
        <v>3.9325985931E10</v>
      </c>
      <c r="B1413" s="46">
        <v>0.062</v>
      </c>
      <c r="C1413" s="46">
        <v>725.0</v>
      </c>
      <c r="D1413" s="46">
        <v>0.069</v>
      </c>
      <c r="E1413" s="42" t="s">
        <v>205</v>
      </c>
      <c r="F1413" s="44" t="s">
        <v>86</v>
      </c>
      <c r="G1413" s="41" t="s">
        <v>179</v>
      </c>
    </row>
    <row r="1414">
      <c r="A1414" s="45">
        <v>4.7438363056E10</v>
      </c>
      <c r="B1414" s="46">
        <v>0.066</v>
      </c>
      <c r="C1414" s="46">
        <v>934.0</v>
      </c>
      <c r="D1414" s="46">
        <v>0.084</v>
      </c>
      <c r="E1414" s="42" t="s">
        <v>205</v>
      </c>
      <c r="F1414" s="44" t="s">
        <v>87</v>
      </c>
      <c r="G1414" s="41" t="s">
        <v>179</v>
      </c>
    </row>
    <row r="1415">
      <c r="A1415" s="45">
        <v>3.7050081723E10</v>
      </c>
      <c r="B1415" s="46">
        <v>0.075</v>
      </c>
      <c r="C1415" s="46">
        <v>836.0</v>
      </c>
      <c r="D1415" s="46">
        <v>0.084</v>
      </c>
      <c r="E1415" s="42" t="s">
        <v>205</v>
      </c>
      <c r="F1415" s="44" t="s">
        <v>88</v>
      </c>
      <c r="G1415" s="41" t="s">
        <v>179</v>
      </c>
    </row>
    <row r="1416">
      <c r="A1416" s="45">
        <v>3.6709511568E10</v>
      </c>
      <c r="B1416" s="46">
        <v>0.07</v>
      </c>
      <c r="C1416" s="46">
        <v>782.0</v>
      </c>
      <c r="D1416" s="46">
        <v>0.06</v>
      </c>
      <c r="E1416" s="42" t="s">
        <v>205</v>
      </c>
      <c r="F1416" s="44" t="s">
        <v>89</v>
      </c>
      <c r="G1416" s="41" t="s">
        <v>179</v>
      </c>
    </row>
    <row r="1417">
      <c r="A1417" s="45">
        <v>4.3083067994E10</v>
      </c>
      <c r="B1417" s="46">
        <v>0.067</v>
      </c>
      <c r="C1417" s="46">
        <v>887.0</v>
      </c>
      <c r="D1417" s="43"/>
      <c r="E1417" s="42" t="s">
        <v>205</v>
      </c>
      <c r="F1417" s="44" t="s">
        <v>90</v>
      </c>
      <c r="G1417" s="41" t="s">
        <v>179</v>
      </c>
    </row>
    <row r="1418">
      <c r="A1418" s="45">
        <v>4.2343559196E10</v>
      </c>
      <c r="B1418" s="46">
        <v>0.067</v>
      </c>
      <c r="C1418" s="46">
        <v>859.0</v>
      </c>
      <c r="D1418" s="43"/>
      <c r="E1418" s="42" t="s">
        <v>205</v>
      </c>
      <c r="F1418" s="44" t="s">
        <v>91</v>
      </c>
      <c r="G1418" s="41" t="s">
        <v>179</v>
      </c>
    </row>
    <row r="1419">
      <c r="A1419" s="45">
        <v>2.0267551133E10</v>
      </c>
      <c r="B1419" s="46">
        <v>0.075</v>
      </c>
      <c r="C1419" s="46">
        <v>3495.0</v>
      </c>
      <c r="D1419" s="43"/>
      <c r="E1419" s="42" t="s">
        <v>206</v>
      </c>
      <c r="F1419" s="44" t="s">
        <v>70</v>
      </c>
      <c r="G1419" s="41" t="s">
        <v>179</v>
      </c>
    </row>
    <row r="1420">
      <c r="A1420" s="45">
        <v>2.0196868009E10</v>
      </c>
      <c r="B1420" s="46">
        <v>0.074</v>
      </c>
      <c r="C1420" s="46">
        <v>3405.0</v>
      </c>
      <c r="D1420" s="43"/>
      <c r="E1420" s="42" t="s">
        <v>206</v>
      </c>
      <c r="F1420" s="44" t="s">
        <v>71</v>
      </c>
      <c r="G1420" s="41" t="s">
        <v>179</v>
      </c>
    </row>
    <row r="1421">
      <c r="A1421" s="45">
        <v>2.2568793525E10</v>
      </c>
      <c r="B1421" s="46">
        <v>0.083</v>
      </c>
      <c r="C1421" s="46">
        <v>4202.0</v>
      </c>
      <c r="D1421" s="43"/>
      <c r="E1421" s="42" t="s">
        <v>206</v>
      </c>
      <c r="F1421" s="44" t="s">
        <v>72</v>
      </c>
      <c r="G1421" s="41" t="s">
        <v>179</v>
      </c>
    </row>
    <row r="1422">
      <c r="A1422" s="45">
        <v>2.9144582393E10</v>
      </c>
      <c r="B1422" s="46">
        <v>0.077</v>
      </c>
      <c r="C1422" s="46">
        <v>4984.0</v>
      </c>
      <c r="D1422" s="43"/>
      <c r="E1422" s="42" t="s">
        <v>206</v>
      </c>
      <c r="F1422" s="44" t="s">
        <v>74</v>
      </c>
      <c r="G1422" s="41" t="s">
        <v>179</v>
      </c>
    </row>
    <row r="1423">
      <c r="A1423" s="45">
        <v>3.4077095478E10</v>
      </c>
      <c r="B1423" s="46">
        <v>0.082</v>
      </c>
      <c r="C1423" s="46">
        <v>6145.0</v>
      </c>
      <c r="D1423" s="43"/>
      <c r="E1423" s="42" t="s">
        <v>206</v>
      </c>
      <c r="F1423" s="44" t="s">
        <v>83</v>
      </c>
      <c r="G1423" s="41" t="s">
        <v>179</v>
      </c>
    </row>
    <row r="1424">
      <c r="A1424" s="45">
        <v>3.7643013481E10</v>
      </c>
      <c r="B1424" s="46">
        <v>0.079</v>
      </c>
      <c r="C1424" s="46">
        <v>6485.0</v>
      </c>
      <c r="D1424" s="43"/>
      <c r="E1424" s="42" t="s">
        <v>206</v>
      </c>
      <c r="F1424" s="44" t="s">
        <v>84</v>
      </c>
      <c r="G1424" s="41" t="s">
        <v>179</v>
      </c>
    </row>
    <row r="1425">
      <c r="A1425" s="45">
        <v>4.2544677906E10</v>
      </c>
      <c r="B1425" s="46">
        <v>0.077</v>
      </c>
      <c r="C1425" s="46">
        <v>7029.0</v>
      </c>
      <c r="D1425" s="43"/>
      <c r="E1425" s="42" t="s">
        <v>206</v>
      </c>
      <c r="F1425" s="44" t="s">
        <v>85</v>
      </c>
      <c r="G1425" s="41" t="s">
        <v>179</v>
      </c>
    </row>
    <row r="1426">
      <c r="A1426" s="45">
        <v>5.1320661751E10</v>
      </c>
      <c r="B1426" s="46">
        <v>0.068</v>
      </c>
      <c r="C1426" s="46">
        <v>7326.0</v>
      </c>
      <c r="D1426" s="43"/>
      <c r="E1426" s="42" t="s">
        <v>206</v>
      </c>
      <c r="F1426" s="44" t="s">
        <v>86</v>
      </c>
      <c r="G1426" s="41" t="s">
        <v>179</v>
      </c>
    </row>
    <row r="1427">
      <c r="A1427" s="45">
        <v>5.4742763112E10</v>
      </c>
      <c r="B1427" s="46">
        <v>0.073</v>
      </c>
      <c r="C1427" s="46">
        <v>8305.0</v>
      </c>
      <c r="D1427" s="43"/>
      <c r="E1427" s="42" t="s">
        <v>206</v>
      </c>
      <c r="F1427" s="44" t="s">
        <v>87</v>
      </c>
      <c r="G1427" s="41" t="s">
        <v>179</v>
      </c>
    </row>
    <row r="1428">
      <c r="A1428" s="45">
        <v>4.9420751774E10</v>
      </c>
      <c r="B1428" s="46">
        <v>0.08</v>
      </c>
      <c r="C1428" s="46">
        <v>8127.0</v>
      </c>
      <c r="D1428" s="43"/>
      <c r="E1428" s="42" t="s">
        <v>206</v>
      </c>
      <c r="F1428" s="44" t="s">
        <v>88</v>
      </c>
      <c r="G1428" s="41" t="s">
        <v>179</v>
      </c>
    </row>
    <row r="1429">
      <c r="A1429" s="45">
        <v>5.2053324635E10</v>
      </c>
      <c r="B1429" s="46">
        <v>0.072</v>
      </c>
      <c r="C1429" s="46">
        <v>7592.0</v>
      </c>
      <c r="D1429" s="43"/>
      <c r="E1429" s="42" t="s">
        <v>206</v>
      </c>
      <c r="F1429" s="44" t="s">
        <v>89</v>
      </c>
      <c r="G1429" s="41" t="s">
        <v>179</v>
      </c>
    </row>
    <row r="1430">
      <c r="A1430" s="45">
        <v>5.8009863403E10</v>
      </c>
      <c r="B1430" s="46">
        <v>0.067</v>
      </c>
      <c r="C1430" s="46">
        <v>7751.0</v>
      </c>
      <c r="D1430" s="43"/>
      <c r="E1430" s="42" t="s">
        <v>206</v>
      </c>
      <c r="F1430" s="44" t="s">
        <v>90</v>
      </c>
      <c r="G1430" s="41" t="s">
        <v>179</v>
      </c>
    </row>
    <row r="1431">
      <c r="A1431" s="45">
        <v>5.514345733E10</v>
      </c>
      <c r="B1431" s="46">
        <v>0.069</v>
      </c>
      <c r="C1431" s="46">
        <v>7452.0</v>
      </c>
      <c r="D1431" s="43"/>
      <c r="E1431" s="42" t="s">
        <v>206</v>
      </c>
      <c r="F1431" s="44" t="s">
        <v>91</v>
      </c>
      <c r="G1431" s="41" t="s">
        <v>179</v>
      </c>
    </row>
    <row r="1432">
      <c r="A1432" s="45">
        <v>6.101794939E9</v>
      </c>
      <c r="B1432" s="43"/>
      <c r="C1432" s="43"/>
      <c r="D1432" s="46">
        <v>0.099</v>
      </c>
      <c r="E1432" s="42" t="s">
        <v>161</v>
      </c>
      <c r="F1432" s="44" t="s">
        <v>70</v>
      </c>
      <c r="G1432" s="41" t="s">
        <v>144</v>
      </c>
    </row>
    <row r="1433">
      <c r="A1433" s="45">
        <v>6.514271488E9</v>
      </c>
      <c r="B1433" s="43"/>
      <c r="C1433" s="43"/>
      <c r="D1433" s="46">
        <v>0.08</v>
      </c>
      <c r="E1433" s="42" t="s">
        <v>161</v>
      </c>
      <c r="F1433" s="44" t="s">
        <v>71</v>
      </c>
      <c r="G1433" s="41" t="s">
        <v>144</v>
      </c>
    </row>
    <row r="1434">
      <c r="A1434" s="45">
        <v>7.008026415E9</v>
      </c>
      <c r="B1434" s="43"/>
      <c r="C1434" s="43"/>
      <c r="D1434" s="46">
        <v>0.061</v>
      </c>
      <c r="E1434" s="42" t="s">
        <v>161</v>
      </c>
      <c r="F1434" s="44" t="s">
        <v>72</v>
      </c>
      <c r="G1434" s="41" t="s">
        <v>144</v>
      </c>
    </row>
    <row r="1435">
      <c r="A1435" s="45">
        <v>7.926373572E9</v>
      </c>
      <c r="B1435" s="43"/>
      <c r="C1435" s="43"/>
      <c r="D1435" s="46">
        <v>0.06</v>
      </c>
      <c r="E1435" s="42" t="s">
        <v>161</v>
      </c>
      <c r="F1435" s="44" t="s">
        <v>74</v>
      </c>
      <c r="G1435" s="41" t="s">
        <v>144</v>
      </c>
    </row>
    <row r="1436">
      <c r="A1436" s="45">
        <v>1.0258324479E10</v>
      </c>
      <c r="B1436" s="43"/>
      <c r="C1436" s="43"/>
      <c r="D1436" s="46">
        <v>0.06</v>
      </c>
      <c r="E1436" s="42" t="s">
        <v>161</v>
      </c>
      <c r="F1436" s="44" t="s">
        <v>83</v>
      </c>
      <c r="G1436" s="41" t="s">
        <v>144</v>
      </c>
    </row>
    <row r="1437">
      <c r="A1437" s="45">
        <v>1.1792570016E10</v>
      </c>
      <c r="B1437" s="43"/>
      <c r="C1437" s="43"/>
      <c r="D1437" s="46">
        <v>0.07</v>
      </c>
      <c r="E1437" s="42" t="s">
        <v>161</v>
      </c>
      <c r="F1437" s="44" t="s">
        <v>84</v>
      </c>
      <c r="G1437" s="41" t="s">
        <v>144</v>
      </c>
    </row>
    <row r="1438">
      <c r="A1438" s="45">
        <v>1.4568709574E10</v>
      </c>
      <c r="B1438" s="43"/>
      <c r="C1438" s="43"/>
      <c r="D1438" s="46">
        <v>0.088</v>
      </c>
      <c r="E1438" s="42" t="s">
        <v>161</v>
      </c>
      <c r="F1438" s="44" t="s">
        <v>85</v>
      </c>
      <c r="G1438" s="41" t="s">
        <v>144</v>
      </c>
    </row>
    <row r="1439">
      <c r="A1439" s="45">
        <v>1.8054684854E10</v>
      </c>
      <c r="B1439" s="43"/>
      <c r="C1439" s="43"/>
      <c r="D1439" s="46">
        <v>0.078</v>
      </c>
      <c r="E1439" s="42" t="s">
        <v>161</v>
      </c>
      <c r="F1439" s="44" t="s">
        <v>86</v>
      </c>
      <c r="G1439" s="41" t="s">
        <v>144</v>
      </c>
    </row>
    <row r="1440">
      <c r="A1440" s="45">
        <v>2.0731022857E10</v>
      </c>
      <c r="B1440" s="43"/>
      <c r="C1440" s="43"/>
      <c r="D1440" s="46">
        <v>0.054</v>
      </c>
      <c r="E1440" s="42" t="s">
        <v>161</v>
      </c>
      <c r="F1440" s="44" t="s">
        <v>87</v>
      </c>
      <c r="G1440" s="41" t="s">
        <v>144</v>
      </c>
    </row>
    <row r="1441">
      <c r="A1441" s="45">
        <v>2.1313263933E10</v>
      </c>
      <c r="B1441" s="43"/>
      <c r="C1441" s="43"/>
      <c r="D1441" s="46">
        <v>0.053</v>
      </c>
      <c r="E1441" s="42" t="s">
        <v>161</v>
      </c>
      <c r="F1441" s="44" t="s">
        <v>88</v>
      </c>
      <c r="G1441" s="41" t="s">
        <v>144</v>
      </c>
    </row>
    <row r="1442">
      <c r="A1442" s="45">
        <v>2.8359706123E10</v>
      </c>
      <c r="B1442" s="43"/>
      <c r="C1442" s="43"/>
      <c r="D1442" s="46">
        <v>0.053</v>
      </c>
      <c r="E1442" s="42" t="s">
        <v>161</v>
      </c>
      <c r="F1442" s="44" t="s">
        <v>89</v>
      </c>
      <c r="G1442" s="41" t="s">
        <v>144</v>
      </c>
    </row>
    <row r="1443">
      <c r="A1443" s="45">
        <v>3.6634742799E10</v>
      </c>
      <c r="B1443" s="43"/>
      <c r="C1443" s="43"/>
      <c r="D1443" s="46">
        <v>0.053</v>
      </c>
      <c r="E1443" s="42" t="s">
        <v>161</v>
      </c>
      <c r="F1443" s="44" t="s">
        <v>90</v>
      </c>
      <c r="G1443" s="41" t="s">
        <v>144</v>
      </c>
    </row>
    <row r="1444">
      <c r="A1444" s="45">
        <v>4.2981497744E10</v>
      </c>
      <c r="B1444" s="43"/>
      <c r="C1444" s="43"/>
      <c r="D1444" s="46">
        <v>0.053</v>
      </c>
      <c r="E1444" s="42" t="s">
        <v>161</v>
      </c>
      <c r="F1444" s="44" t="s">
        <v>91</v>
      </c>
      <c r="G1444" s="41" t="s">
        <v>144</v>
      </c>
    </row>
    <row r="1445">
      <c r="A1445" s="45">
        <v>3.877673635E9</v>
      </c>
      <c r="B1445" s="46">
        <v>0.05</v>
      </c>
      <c r="C1445" s="46">
        <v>12.0</v>
      </c>
      <c r="D1445" s="46">
        <v>0.265</v>
      </c>
      <c r="E1445" s="42" t="s">
        <v>118</v>
      </c>
      <c r="F1445" s="44" t="s">
        <v>70</v>
      </c>
      <c r="G1445" s="41" t="s">
        <v>68</v>
      </c>
    </row>
    <row r="1446">
      <c r="A1446" s="45">
        <v>4.529575233E9</v>
      </c>
      <c r="B1446" s="46">
        <v>0.05</v>
      </c>
      <c r="C1446" s="46">
        <v>14.0</v>
      </c>
      <c r="D1446" s="46">
        <v>0.253</v>
      </c>
      <c r="E1446" s="42" t="s">
        <v>118</v>
      </c>
      <c r="F1446" s="44" t="s">
        <v>71</v>
      </c>
      <c r="G1446" s="41" t="s">
        <v>68</v>
      </c>
    </row>
    <row r="1447">
      <c r="A1447" s="45">
        <v>4.397254715E9</v>
      </c>
      <c r="B1447" s="46">
        <v>0.052</v>
      </c>
      <c r="C1447" s="46">
        <v>14.0</v>
      </c>
      <c r="D1447" s="46">
        <v>0.253</v>
      </c>
      <c r="E1447" s="42" t="s">
        <v>118</v>
      </c>
      <c r="F1447" s="44" t="s">
        <v>72</v>
      </c>
      <c r="G1447" s="41" t="s">
        <v>68</v>
      </c>
    </row>
    <row r="1448">
      <c r="A1448" s="45">
        <v>5.474030228E9</v>
      </c>
      <c r="B1448" s="46">
        <v>0.048</v>
      </c>
      <c r="C1448" s="46">
        <v>15.0</v>
      </c>
      <c r="D1448" s="46">
        <v>0.243</v>
      </c>
      <c r="E1448" s="42" t="s">
        <v>118</v>
      </c>
      <c r="F1448" s="44" t="s">
        <v>74</v>
      </c>
      <c r="G1448" s="41" t="s">
        <v>68</v>
      </c>
    </row>
    <row r="1449">
      <c r="A1449" s="45">
        <v>4.363934417E9</v>
      </c>
      <c r="B1449" s="46">
        <v>0.049</v>
      </c>
      <c r="C1449" s="46">
        <v>12.0</v>
      </c>
      <c r="D1449" s="46">
        <v>0.255</v>
      </c>
      <c r="E1449" s="42" t="s">
        <v>118</v>
      </c>
      <c r="F1449" s="44" t="s">
        <v>83</v>
      </c>
      <c r="G1449" s="41" t="s">
        <v>68</v>
      </c>
    </row>
    <row r="1450">
      <c r="A1450" s="45">
        <v>5.038577519E9</v>
      </c>
      <c r="B1450" s="46">
        <v>0.049</v>
      </c>
      <c r="C1450" s="46">
        <v>13.0</v>
      </c>
      <c r="D1450" s="46">
        <v>0.27</v>
      </c>
      <c r="E1450" s="42" t="s">
        <v>118</v>
      </c>
      <c r="F1450" s="44" t="s">
        <v>84</v>
      </c>
      <c r="G1450" s="41" t="s">
        <v>68</v>
      </c>
    </row>
    <row r="1451">
      <c r="A1451" s="45">
        <v>5.515236338E9</v>
      </c>
      <c r="B1451" s="46">
        <v>0.05</v>
      </c>
      <c r="C1451" s="46">
        <v>15.0</v>
      </c>
      <c r="D1451" s="46">
        <v>0.295</v>
      </c>
      <c r="E1451" s="42" t="s">
        <v>118</v>
      </c>
      <c r="F1451" s="44" t="s">
        <v>85</v>
      </c>
      <c r="G1451" s="41" t="s">
        <v>68</v>
      </c>
    </row>
    <row r="1452">
      <c r="A1452" s="45">
        <v>7.342905883E9</v>
      </c>
      <c r="B1452" s="46">
        <v>0.05</v>
      </c>
      <c r="C1452" s="46">
        <v>19.0</v>
      </c>
      <c r="D1452" s="46">
        <v>0.45</v>
      </c>
      <c r="E1452" s="42" t="s">
        <v>118</v>
      </c>
      <c r="F1452" s="44" t="s">
        <v>86</v>
      </c>
      <c r="G1452" s="41" t="s">
        <v>68</v>
      </c>
    </row>
    <row r="1453">
      <c r="A1453" s="45">
        <v>9.413002737E9</v>
      </c>
      <c r="B1453" s="46">
        <v>0.043</v>
      </c>
      <c r="C1453" s="46">
        <v>20.0</v>
      </c>
      <c r="D1453" s="46">
        <v>0.45</v>
      </c>
      <c r="E1453" s="42" t="s">
        <v>118</v>
      </c>
      <c r="F1453" s="44" t="s">
        <v>87</v>
      </c>
      <c r="G1453" s="41" t="s">
        <v>68</v>
      </c>
    </row>
    <row r="1454">
      <c r="A1454" s="45">
        <v>8.550363829E9</v>
      </c>
      <c r="B1454" s="46">
        <v>0.045</v>
      </c>
      <c r="C1454" s="46">
        <v>19.0</v>
      </c>
      <c r="D1454" s="46">
        <v>0.45</v>
      </c>
      <c r="E1454" s="42" t="s">
        <v>118</v>
      </c>
      <c r="F1454" s="44" t="s">
        <v>88</v>
      </c>
      <c r="G1454" s="41" t="s">
        <v>68</v>
      </c>
    </row>
    <row r="1455">
      <c r="A1455" s="45">
        <v>8.704983553E9</v>
      </c>
      <c r="B1455" s="46">
        <v>0.045</v>
      </c>
      <c r="C1455" s="46">
        <v>19.0</v>
      </c>
      <c r="D1455" s="46">
        <v>0.49</v>
      </c>
      <c r="E1455" s="42" t="s">
        <v>118</v>
      </c>
      <c r="F1455" s="44" t="s">
        <v>89</v>
      </c>
      <c r="G1455" s="41" t="s">
        <v>68</v>
      </c>
    </row>
    <row r="1456">
      <c r="A1456" s="45">
        <v>9.853981624E9</v>
      </c>
      <c r="B1456" s="46">
        <v>0.041</v>
      </c>
      <c r="C1456" s="46">
        <v>19.0</v>
      </c>
      <c r="D1456" s="46">
        <v>0.525</v>
      </c>
      <c r="E1456" s="42" t="s">
        <v>118</v>
      </c>
      <c r="F1456" s="44" t="s">
        <v>90</v>
      </c>
      <c r="G1456" s="41" t="s">
        <v>68</v>
      </c>
    </row>
    <row r="1457">
      <c r="A1457" s="45">
        <v>9.880703883E9</v>
      </c>
      <c r="B1457" s="46">
        <v>0.041</v>
      </c>
      <c r="C1457" s="46">
        <v>18.0</v>
      </c>
      <c r="D1457" s="46">
        <v>0.6</v>
      </c>
      <c r="E1457" s="42" t="s">
        <v>118</v>
      </c>
      <c r="F1457" s="44" t="s">
        <v>91</v>
      </c>
      <c r="G1457" s="41" t="s">
        <v>68</v>
      </c>
    </row>
    <row r="1458">
      <c r="A1458" s="45">
        <v>1.743506287E9</v>
      </c>
      <c r="B1458" s="46">
        <v>0.061</v>
      </c>
      <c r="C1458" s="46">
        <v>9.0</v>
      </c>
      <c r="D1458" s="46">
        <v>0.531</v>
      </c>
      <c r="E1458" s="42" t="s">
        <v>119</v>
      </c>
      <c r="F1458" s="44" t="s">
        <v>70</v>
      </c>
      <c r="G1458" s="41" t="s">
        <v>68</v>
      </c>
    </row>
    <row r="1459">
      <c r="A1459" s="45">
        <v>1.716502069E9</v>
      </c>
      <c r="B1459" s="46">
        <v>0.051</v>
      </c>
      <c r="C1459" s="46">
        <v>8.0</v>
      </c>
      <c r="D1459" s="46">
        <v>0.562</v>
      </c>
      <c r="E1459" s="42" t="s">
        <v>119</v>
      </c>
      <c r="F1459" s="44" t="s">
        <v>71</v>
      </c>
      <c r="G1459" s="41" t="s">
        <v>68</v>
      </c>
    </row>
    <row r="1460">
      <c r="A1460" s="45">
        <v>2.665158943E9</v>
      </c>
      <c r="B1460" s="46">
        <v>0.048</v>
      </c>
      <c r="C1460" s="46">
        <v>11.0</v>
      </c>
      <c r="D1460" s="46">
        <v>0.505</v>
      </c>
      <c r="E1460" s="42" t="s">
        <v>119</v>
      </c>
      <c r="F1460" s="44" t="s">
        <v>72</v>
      </c>
      <c r="G1460" s="41" t="s">
        <v>68</v>
      </c>
    </row>
    <row r="1461">
      <c r="A1461" s="45">
        <v>2.424656666E9</v>
      </c>
      <c r="B1461" s="46">
        <v>0.063</v>
      </c>
      <c r="C1461" s="46">
        <v>13.0</v>
      </c>
      <c r="D1461" s="46">
        <v>0.489</v>
      </c>
      <c r="E1461" s="42" t="s">
        <v>119</v>
      </c>
      <c r="F1461" s="44" t="s">
        <v>74</v>
      </c>
      <c r="G1461" s="41" t="s">
        <v>68</v>
      </c>
    </row>
    <row r="1462">
      <c r="A1462" s="45">
        <v>2.625127098E9</v>
      </c>
      <c r="B1462" s="46">
        <v>0.078</v>
      </c>
      <c r="C1462" s="46">
        <v>16.0</v>
      </c>
      <c r="D1462" s="46">
        <v>0.368</v>
      </c>
      <c r="E1462" s="42" t="s">
        <v>119</v>
      </c>
      <c r="F1462" s="44" t="s">
        <v>83</v>
      </c>
      <c r="G1462" s="41" t="s">
        <v>68</v>
      </c>
    </row>
    <row r="1463">
      <c r="A1463" s="45">
        <v>2.754995877E9</v>
      </c>
      <c r="B1463" s="46">
        <v>0.082</v>
      </c>
      <c r="C1463" s="46">
        <v>17.0</v>
      </c>
      <c r="D1463" s="46">
        <v>0.331</v>
      </c>
      <c r="E1463" s="42" t="s">
        <v>119</v>
      </c>
      <c r="F1463" s="44" t="s">
        <v>84</v>
      </c>
      <c r="G1463" s="41" t="s">
        <v>68</v>
      </c>
    </row>
    <row r="1464">
      <c r="A1464" s="45">
        <v>3.116789658E9</v>
      </c>
      <c r="B1464" s="46">
        <v>0.09</v>
      </c>
      <c r="C1464" s="46">
        <v>21.0</v>
      </c>
      <c r="D1464" s="46">
        <v>0.323</v>
      </c>
      <c r="E1464" s="42" t="s">
        <v>119</v>
      </c>
      <c r="F1464" s="44" t="s">
        <v>85</v>
      </c>
      <c r="G1464" s="41" t="s">
        <v>68</v>
      </c>
    </row>
    <row r="1465">
      <c r="A1465" s="45">
        <v>3.647817219E9</v>
      </c>
      <c r="B1465" s="46">
        <v>0.067</v>
      </c>
      <c r="C1465" s="46">
        <v>18.0</v>
      </c>
      <c r="D1465" s="46">
        <v>0.277</v>
      </c>
      <c r="E1465" s="42" t="s">
        <v>119</v>
      </c>
      <c r="F1465" s="44" t="s">
        <v>86</v>
      </c>
      <c r="G1465" s="41" t="s">
        <v>68</v>
      </c>
    </row>
    <row r="1466">
      <c r="A1466" s="45">
        <v>4.276769712E9</v>
      </c>
      <c r="B1466" s="46">
        <v>0.084</v>
      </c>
      <c r="C1466" s="46">
        <v>25.0</v>
      </c>
      <c r="D1466" s="46">
        <v>0.253</v>
      </c>
      <c r="E1466" s="42" t="s">
        <v>119</v>
      </c>
      <c r="F1466" s="44" t="s">
        <v>87</v>
      </c>
      <c r="G1466" s="41" t="s">
        <v>68</v>
      </c>
    </row>
    <row r="1467">
      <c r="A1467" s="45">
        <v>5.030639934E9</v>
      </c>
      <c r="B1467" s="46">
        <v>0.083</v>
      </c>
      <c r="C1467" s="46">
        <v>29.0</v>
      </c>
      <c r="D1467" s="46">
        <v>0.253</v>
      </c>
      <c r="E1467" s="42" t="s">
        <v>119</v>
      </c>
      <c r="F1467" s="44" t="s">
        <v>88</v>
      </c>
      <c r="G1467" s="41" t="s">
        <v>68</v>
      </c>
    </row>
    <row r="1468">
      <c r="A1468" s="45">
        <v>5.398616985E9</v>
      </c>
      <c r="B1468" s="46">
        <v>0.085</v>
      </c>
      <c r="C1468" s="46">
        <v>30.0</v>
      </c>
      <c r="D1468" s="46">
        <v>0.246</v>
      </c>
      <c r="E1468" s="42" t="s">
        <v>119</v>
      </c>
      <c r="F1468" s="44" t="s">
        <v>89</v>
      </c>
      <c r="G1468" s="41" t="s">
        <v>68</v>
      </c>
    </row>
    <row r="1469">
      <c r="A1469" s="45">
        <v>5.627898037E9</v>
      </c>
      <c r="B1469" s="46">
        <v>0.083</v>
      </c>
      <c r="C1469" s="46">
        <v>30.0</v>
      </c>
      <c r="D1469" s="46">
        <v>0.238</v>
      </c>
      <c r="E1469" s="42" t="s">
        <v>119</v>
      </c>
      <c r="F1469" s="44" t="s">
        <v>90</v>
      </c>
      <c r="G1469" s="41" t="s">
        <v>68</v>
      </c>
    </row>
    <row r="1470">
      <c r="A1470" s="45">
        <v>4.240492849E9</v>
      </c>
      <c r="B1470" s="46">
        <v>0.092</v>
      </c>
      <c r="C1470" s="46">
        <v>25.0</v>
      </c>
      <c r="D1470" s="46">
        <v>0.323</v>
      </c>
      <c r="E1470" s="42" t="s">
        <v>119</v>
      </c>
      <c r="F1470" s="44" t="s">
        <v>91</v>
      </c>
      <c r="G1470" s="41" t="s">
        <v>68</v>
      </c>
    </row>
    <row r="1471">
      <c r="A1471" s="45">
        <v>9.3789473684E10</v>
      </c>
      <c r="B1471" s="46">
        <v>0.03</v>
      </c>
      <c r="C1471" s="46">
        <v>120.0</v>
      </c>
      <c r="D1471" s="46">
        <v>0.077</v>
      </c>
      <c r="E1471" s="42" t="s">
        <v>162</v>
      </c>
      <c r="F1471" s="44" t="s">
        <v>70</v>
      </c>
      <c r="G1471" s="41" t="s">
        <v>144</v>
      </c>
    </row>
    <row r="1472">
      <c r="A1472" s="45">
        <v>9.2783947368E10</v>
      </c>
      <c r="B1472" s="46">
        <v>0.033</v>
      </c>
      <c r="C1472" s="46">
        <v>130.0</v>
      </c>
      <c r="D1472" s="46">
        <v>0.071</v>
      </c>
      <c r="E1472" s="42" t="s">
        <v>162</v>
      </c>
      <c r="F1472" s="44" t="s">
        <v>71</v>
      </c>
      <c r="G1472" s="41" t="s">
        <v>144</v>
      </c>
    </row>
    <row r="1473">
      <c r="A1473" s="45">
        <v>1.01E11</v>
      </c>
      <c r="B1473" s="46">
        <v>0.033</v>
      </c>
      <c r="C1473" s="46">
        <v>138.0</v>
      </c>
      <c r="D1473" s="46">
        <v>0.065</v>
      </c>
      <c r="E1473" s="42" t="s">
        <v>162</v>
      </c>
      <c r="F1473" s="44" t="s">
        <v>72</v>
      </c>
      <c r="G1473" s="41" t="s">
        <v>144</v>
      </c>
    </row>
    <row r="1474">
      <c r="A1474" s="45">
        <v>1.1E11</v>
      </c>
      <c r="B1474" s="46">
        <v>0.039</v>
      </c>
      <c r="C1474" s="46">
        <v>172.0</v>
      </c>
      <c r="D1474" s="46">
        <v>0.063</v>
      </c>
      <c r="E1474" s="42" t="s">
        <v>162</v>
      </c>
      <c r="F1474" s="44" t="s">
        <v>74</v>
      </c>
      <c r="G1474" s="41" t="s">
        <v>144</v>
      </c>
    </row>
    <row r="1475">
      <c r="A1475" s="45">
        <v>1.25E11</v>
      </c>
      <c r="B1475" s="46">
        <v>0.037</v>
      </c>
      <c r="C1475" s="46">
        <v>181.0</v>
      </c>
      <c r="D1475" s="46">
        <v>0.06</v>
      </c>
      <c r="E1475" s="42" t="s">
        <v>162</v>
      </c>
      <c r="F1475" s="44" t="s">
        <v>83</v>
      </c>
      <c r="G1475" s="41" t="s">
        <v>144</v>
      </c>
    </row>
    <row r="1476">
      <c r="A1476" s="45">
        <v>1.44E11</v>
      </c>
      <c r="B1476" s="46">
        <v>0.032</v>
      </c>
      <c r="C1476" s="46">
        <v>179.0</v>
      </c>
      <c r="D1476" s="46">
        <v>0.06</v>
      </c>
      <c r="E1476" s="42" t="s">
        <v>162</v>
      </c>
      <c r="F1476" s="44" t="s">
        <v>84</v>
      </c>
      <c r="G1476" s="41" t="s">
        <v>144</v>
      </c>
    </row>
    <row r="1477">
      <c r="A1477" s="45">
        <v>1.63E11</v>
      </c>
      <c r="B1477" s="46">
        <v>0.036</v>
      </c>
      <c r="C1477" s="46">
        <v>222.0</v>
      </c>
      <c r="D1477" s="46">
        <v>0.065</v>
      </c>
      <c r="E1477" s="42" t="s">
        <v>162</v>
      </c>
      <c r="F1477" s="44" t="s">
        <v>85</v>
      </c>
      <c r="G1477" s="41" t="s">
        <v>144</v>
      </c>
    </row>
    <row r="1478">
      <c r="A1478" s="45">
        <v>1.94E11</v>
      </c>
      <c r="B1478" s="46">
        <v>0.035</v>
      </c>
      <c r="C1478" s="46">
        <v>256.0</v>
      </c>
      <c r="D1478" s="46">
        <v>0.064</v>
      </c>
      <c r="E1478" s="42" t="s">
        <v>162</v>
      </c>
      <c r="F1478" s="44" t="s">
        <v>86</v>
      </c>
      <c r="G1478" s="41" t="s">
        <v>144</v>
      </c>
    </row>
    <row r="1479">
      <c r="A1479" s="45">
        <v>2.31E11</v>
      </c>
      <c r="B1479" s="46">
        <v>0.034</v>
      </c>
      <c r="C1479" s="46">
        <v>288.0</v>
      </c>
      <c r="D1479" s="46">
        <v>0.061</v>
      </c>
      <c r="E1479" s="42" t="s">
        <v>162</v>
      </c>
      <c r="F1479" s="44" t="s">
        <v>87</v>
      </c>
      <c r="G1479" s="41" t="s">
        <v>144</v>
      </c>
    </row>
    <row r="1480">
      <c r="A1480" s="45">
        <v>2.02E11</v>
      </c>
      <c r="B1480" s="46">
        <v>0.039</v>
      </c>
      <c r="C1480" s="46">
        <v>285.0</v>
      </c>
      <c r="D1480" s="46">
        <v>0.051</v>
      </c>
      <c r="E1480" s="42" t="s">
        <v>162</v>
      </c>
      <c r="F1480" s="44" t="s">
        <v>88</v>
      </c>
      <c r="G1480" s="41" t="s">
        <v>144</v>
      </c>
    </row>
    <row r="1481">
      <c r="A1481" s="45">
        <v>2.48E11</v>
      </c>
      <c r="B1481" s="46">
        <v>0.04</v>
      </c>
      <c r="C1481" s="46">
        <v>345.0</v>
      </c>
      <c r="D1481" s="46">
        <v>0.05</v>
      </c>
      <c r="E1481" s="42" t="s">
        <v>162</v>
      </c>
      <c r="F1481" s="44" t="s">
        <v>89</v>
      </c>
      <c r="G1481" s="41" t="s">
        <v>144</v>
      </c>
    </row>
    <row r="1482">
      <c r="A1482" s="45">
        <v>2.89E11</v>
      </c>
      <c r="B1482" s="46">
        <v>0.038</v>
      </c>
      <c r="C1482" s="46">
        <v>384.0</v>
      </c>
      <c r="D1482" s="46">
        <v>0.049</v>
      </c>
      <c r="E1482" s="42" t="s">
        <v>162</v>
      </c>
      <c r="F1482" s="44" t="s">
        <v>90</v>
      </c>
      <c r="G1482" s="41" t="s">
        <v>144</v>
      </c>
    </row>
    <row r="1483">
      <c r="A1483" s="45">
        <v>3.05E11</v>
      </c>
      <c r="B1483" s="46">
        <v>0.039</v>
      </c>
      <c r="C1483" s="46">
        <v>410.0</v>
      </c>
      <c r="D1483" s="46">
        <v>0.048</v>
      </c>
      <c r="E1483" s="42" t="s">
        <v>162</v>
      </c>
      <c r="F1483" s="44" t="s">
        <v>91</v>
      </c>
      <c r="G1483" s="41" t="s">
        <v>144</v>
      </c>
    </row>
    <row r="1484">
      <c r="A1484" s="45">
        <v>6.24337144E8</v>
      </c>
      <c r="B1484" s="46">
        <v>0.071</v>
      </c>
      <c r="C1484" s="46">
        <v>162.0</v>
      </c>
      <c r="D1484" s="46">
        <v>0.13</v>
      </c>
      <c r="E1484" s="42" t="s">
        <v>163</v>
      </c>
      <c r="F1484" s="44" t="s">
        <v>70</v>
      </c>
      <c r="G1484" s="41" t="s">
        <v>144</v>
      </c>
    </row>
    <row r="1485">
      <c r="A1485" s="45">
        <v>8.0244281E8</v>
      </c>
      <c r="B1485" s="46">
        <v>0.053</v>
      </c>
      <c r="C1485" s="46">
        <v>153.0</v>
      </c>
      <c r="D1485" s="46">
        <v>0.13</v>
      </c>
      <c r="E1485" s="42" t="s">
        <v>163</v>
      </c>
      <c r="F1485" s="44" t="s">
        <v>71</v>
      </c>
      <c r="G1485" s="41" t="s">
        <v>144</v>
      </c>
    </row>
    <row r="1486">
      <c r="A1486" s="45">
        <v>8.28240882E8</v>
      </c>
      <c r="B1486" s="46">
        <v>0.052</v>
      </c>
      <c r="C1486" s="46">
        <v>152.0</v>
      </c>
      <c r="D1486" s="46">
        <v>0.135</v>
      </c>
      <c r="E1486" s="42" t="s">
        <v>163</v>
      </c>
      <c r="F1486" s="44" t="s">
        <v>72</v>
      </c>
      <c r="G1486" s="41" t="s">
        <v>144</v>
      </c>
    </row>
    <row r="1487">
      <c r="A1487" s="45">
        <v>9.49867662E8</v>
      </c>
      <c r="B1487" s="46">
        <v>0.06</v>
      </c>
      <c r="C1487" s="46">
        <v>199.0</v>
      </c>
      <c r="D1487" s="46">
        <v>0.14</v>
      </c>
      <c r="E1487" s="42" t="s">
        <v>163</v>
      </c>
      <c r="F1487" s="44" t="s">
        <v>74</v>
      </c>
      <c r="G1487" s="41" t="s">
        <v>144</v>
      </c>
    </row>
    <row r="1488">
      <c r="A1488" s="45">
        <v>1.075605492E9</v>
      </c>
      <c r="B1488" s="46">
        <v>0.059</v>
      </c>
      <c r="C1488" s="46">
        <v>217.0</v>
      </c>
      <c r="D1488" s="46">
        <v>0.13</v>
      </c>
      <c r="E1488" s="42" t="s">
        <v>163</v>
      </c>
      <c r="F1488" s="44" t="s">
        <v>83</v>
      </c>
      <c r="G1488" s="41" t="s">
        <v>144</v>
      </c>
    </row>
    <row r="1489">
      <c r="A1489" s="45">
        <v>9.92473987E8</v>
      </c>
      <c r="B1489" s="46">
        <v>0.07</v>
      </c>
      <c r="C1489" s="46">
        <v>235.0</v>
      </c>
      <c r="D1489" s="46">
        <v>0.13</v>
      </c>
      <c r="E1489" s="42" t="s">
        <v>163</v>
      </c>
      <c r="F1489" s="44" t="s">
        <v>84</v>
      </c>
      <c r="G1489" s="41" t="s">
        <v>144</v>
      </c>
    </row>
    <row r="1490">
      <c r="A1490" s="45">
        <v>1.303375806E9</v>
      </c>
      <c r="B1490" s="46">
        <v>0.067</v>
      </c>
      <c r="C1490" s="46">
        <v>287.0</v>
      </c>
      <c r="D1490" s="46">
        <v>0.13</v>
      </c>
      <c r="E1490" s="42" t="s">
        <v>163</v>
      </c>
      <c r="F1490" s="44" t="s">
        <v>85</v>
      </c>
      <c r="G1490" s="41" t="s">
        <v>144</v>
      </c>
    </row>
    <row r="1491">
      <c r="A1491" s="45">
        <v>1.541978559E9</v>
      </c>
      <c r="B1491" s="46">
        <v>0.063</v>
      </c>
      <c r="C1491" s="46">
        <v>315.0</v>
      </c>
      <c r="D1491" s="46">
        <v>0.13</v>
      </c>
      <c r="E1491" s="42" t="s">
        <v>163</v>
      </c>
      <c r="F1491" s="44" t="s">
        <v>86</v>
      </c>
      <c r="G1491" s="41" t="s">
        <v>144</v>
      </c>
    </row>
    <row r="1492">
      <c r="A1492" s="45">
        <v>1.891633531E9</v>
      </c>
      <c r="B1492" s="46">
        <v>0.079</v>
      </c>
      <c r="C1492" s="46">
        <v>475.0</v>
      </c>
      <c r="D1492" s="46">
        <v>0.13</v>
      </c>
      <c r="E1492" s="42" t="s">
        <v>163</v>
      </c>
      <c r="F1492" s="44" t="s">
        <v>87</v>
      </c>
      <c r="G1492" s="41" t="s">
        <v>144</v>
      </c>
    </row>
    <row r="1493">
      <c r="A1493" s="45">
        <v>1.984639641E9</v>
      </c>
      <c r="B1493" s="46">
        <v>0.076</v>
      </c>
      <c r="C1493" s="46">
        <v>475.0</v>
      </c>
      <c r="D1493" s="46">
        <v>0.13</v>
      </c>
      <c r="E1493" s="42" t="s">
        <v>163</v>
      </c>
      <c r="F1493" s="44" t="s">
        <v>88</v>
      </c>
      <c r="G1493" s="41" t="s">
        <v>144</v>
      </c>
    </row>
    <row r="1494">
      <c r="A1494" s="45">
        <v>2.134104884E9</v>
      </c>
      <c r="B1494" s="46">
        <v>0.058</v>
      </c>
      <c r="C1494" s="46">
        <v>379.0</v>
      </c>
      <c r="D1494" s="46">
        <v>0.104</v>
      </c>
      <c r="E1494" s="42" t="s">
        <v>163</v>
      </c>
      <c r="F1494" s="44" t="s">
        <v>89</v>
      </c>
      <c r="G1494" s="41" t="s">
        <v>144</v>
      </c>
    </row>
    <row r="1495">
      <c r="A1495" s="45">
        <v>2.162990126E9</v>
      </c>
      <c r="B1495" s="46">
        <v>0.081</v>
      </c>
      <c r="C1495" s="46">
        <v>525.0</v>
      </c>
      <c r="D1495" s="46">
        <v>0.102</v>
      </c>
      <c r="E1495" s="42" t="s">
        <v>163</v>
      </c>
      <c r="F1495" s="44" t="s">
        <v>90</v>
      </c>
      <c r="G1495" s="41" t="s">
        <v>144</v>
      </c>
    </row>
    <row r="1496">
      <c r="A1496" s="45">
        <v>2.113179304E9</v>
      </c>
      <c r="B1496" s="46">
        <v>0.085</v>
      </c>
      <c r="C1496" s="46">
        <v>558.0</v>
      </c>
      <c r="D1496" s="46">
        <v>0.105</v>
      </c>
      <c r="E1496" s="42" t="s">
        <v>163</v>
      </c>
      <c r="F1496" s="44" t="s">
        <v>91</v>
      </c>
      <c r="G1496" s="41" t="s">
        <v>144</v>
      </c>
    </row>
    <row r="1497">
      <c r="A1497" s="45">
        <v>2.422482318E9</v>
      </c>
      <c r="B1497" s="46">
        <v>0.063</v>
      </c>
      <c r="C1497" s="46">
        <v>16.0</v>
      </c>
      <c r="D1497" s="43"/>
      <c r="E1497" s="42" t="s">
        <v>120</v>
      </c>
      <c r="F1497" s="44" t="s">
        <v>70</v>
      </c>
      <c r="G1497" s="41" t="s">
        <v>68</v>
      </c>
    </row>
    <row r="1498">
      <c r="A1498" s="45">
        <v>2.629739067E9</v>
      </c>
      <c r="B1498" s="46">
        <v>0.064</v>
      </c>
      <c r="C1498" s="46">
        <v>18.0</v>
      </c>
      <c r="D1498" s="43"/>
      <c r="E1498" s="42" t="s">
        <v>120</v>
      </c>
      <c r="F1498" s="44" t="s">
        <v>71</v>
      </c>
      <c r="G1498" s="41" t="s">
        <v>68</v>
      </c>
    </row>
    <row r="1499">
      <c r="A1499" s="45">
        <v>3.34282426E9</v>
      </c>
      <c r="B1499" s="46">
        <v>0.063</v>
      </c>
      <c r="C1499" s="46">
        <v>19.0</v>
      </c>
      <c r="D1499" s="43"/>
      <c r="E1499" s="42" t="s">
        <v>120</v>
      </c>
      <c r="F1499" s="44" t="s">
        <v>72</v>
      </c>
      <c r="G1499" s="41" t="s">
        <v>68</v>
      </c>
    </row>
    <row r="1500">
      <c r="A1500" s="45">
        <v>4.362439887E9</v>
      </c>
      <c r="B1500" s="46">
        <v>0.062</v>
      </c>
      <c r="C1500" s="46">
        <v>24.0</v>
      </c>
      <c r="D1500" s="43"/>
      <c r="E1500" s="42" t="s">
        <v>120</v>
      </c>
      <c r="F1500" s="44" t="s">
        <v>74</v>
      </c>
      <c r="G1500" s="41" t="s">
        <v>68</v>
      </c>
    </row>
    <row r="1501">
      <c r="A1501" s="45">
        <v>4.874178417E9</v>
      </c>
      <c r="B1501" s="46">
        <v>0.063</v>
      </c>
      <c r="C1501" s="46">
        <v>27.0</v>
      </c>
      <c r="D1501" s="43"/>
      <c r="E1501" s="42" t="s">
        <v>120</v>
      </c>
      <c r="F1501" s="44" t="s">
        <v>83</v>
      </c>
      <c r="G1501" s="41" t="s">
        <v>68</v>
      </c>
    </row>
    <row r="1502">
      <c r="A1502" s="45">
        <v>5.305317555E9</v>
      </c>
      <c r="B1502" s="46">
        <v>0.063</v>
      </c>
      <c r="C1502" s="46">
        <v>29.0</v>
      </c>
      <c r="D1502" s="43"/>
      <c r="E1502" s="42" t="s">
        <v>120</v>
      </c>
      <c r="F1502" s="44" t="s">
        <v>84</v>
      </c>
      <c r="G1502" s="41" t="s">
        <v>68</v>
      </c>
    </row>
    <row r="1503">
      <c r="A1503" s="45">
        <v>6.122644015E9</v>
      </c>
      <c r="B1503" s="46">
        <v>0.066</v>
      </c>
      <c r="C1503" s="46">
        <v>33.0</v>
      </c>
      <c r="D1503" s="43"/>
      <c r="E1503" s="42" t="s">
        <v>120</v>
      </c>
      <c r="F1503" s="44" t="s">
        <v>85</v>
      </c>
      <c r="G1503" s="41" t="s">
        <v>68</v>
      </c>
    </row>
    <row r="1504">
      <c r="A1504" s="45">
        <v>7.145394015E9</v>
      </c>
      <c r="B1504" s="46">
        <v>0.07</v>
      </c>
      <c r="C1504" s="46">
        <v>39.0</v>
      </c>
      <c r="D1504" s="43"/>
      <c r="E1504" s="42" t="s">
        <v>120</v>
      </c>
      <c r="F1504" s="44" t="s">
        <v>86</v>
      </c>
      <c r="G1504" s="41" t="s">
        <v>68</v>
      </c>
    </row>
    <row r="1505">
      <c r="A1505" s="45">
        <v>8.737687353E9</v>
      </c>
      <c r="B1505" s="46">
        <v>0.067</v>
      </c>
      <c r="C1505" s="46">
        <v>45.0</v>
      </c>
      <c r="D1505" s="43"/>
      <c r="E1505" s="42" t="s">
        <v>120</v>
      </c>
      <c r="F1505" s="44" t="s">
        <v>87</v>
      </c>
      <c r="G1505" s="41" t="s">
        <v>68</v>
      </c>
    </row>
    <row r="1506">
      <c r="A1506" s="45">
        <v>8.96448057E9</v>
      </c>
      <c r="B1506" s="46">
        <v>0.068</v>
      </c>
      <c r="C1506" s="46">
        <v>45.0</v>
      </c>
      <c r="D1506" s="43"/>
      <c r="E1506" s="42" t="s">
        <v>120</v>
      </c>
      <c r="F1506" s="44" t="s">
        <v>88</v>
      </c>
      <c r="G1506" s="41" t="s">
        <v>68</v>
      </c>
    </row>
    <row r="1507">
      <c r="A1507" s="45">
        <v>9.42226726E9</v>
      </c>
      <c r="B1507" s="46">
        <v>0.069</v>
      </c>
      <c r="C1507" s="46">
        <v>46.0</v>
      </c>
      <c r="D1507" s="43"/>
      <c r="E1507" s="42" t="s">
        <v>120</v>
      </c>
      <c r="F1507" s="44" t="s">
        <v>89</v>
      </c>
      <c r="G1507" s="41" t="s">
        <v>68</v>
      </c>
    </row>
    <row r="1508">
      <c r="A1508" s="45">
        <v>1.064754567E10</v>
      </c>
      <c r="B1508" s="46">
        <v>0.068</v>
      </c>
      <c r="C1508" s="46">
        <v>51.0</v>
      </c>
      <c r="D1508" s="43"/>
      <c r="E1508" s="42" t="s">
        <v>120</v>
      </c>
      <c r="F1508" s="44" t="s">
        <v>90</v>
      </c>
      <c r="G1508" s="41" t="s">
        <v>68</v>
      </c>
    </row>
    <row r="1509">
      <c r="A1509" s="45">
        <v>1.034079411E10</v>
      </c>
      <c r="B1509" s="46">
        <v>0.058</v>
      </c>
      <c r="C1509" s="46">
        <v>42.0</v>
      </c>
      <c r="D1509" s="43"/>
      <c r="E1509" s="42" t="s">
        <v>120</v>
      </c>
      <c r="F1509" s="44" t="s">
        <v>91</v>
      </c>
      <c r="G1509" s="41" t="s">
        <v>68</v>
      </c>
    </row>
    <row r="1510">
      <c r="A1510" s="45">
        <v>3.957418083E9</v>
      </c>
      <c r="B1510" s="46">
        <v>0.066</v>
      </c>
      <c r="C1510" s="46">
        <v>643.0</v>
      </c>
      <c r="D1510" s="46">
        <v>0.073</v>
      </c>
      <c r="E1510" s="42" t="s">
        <v>207</v>
      </c>
      <c r="F1510" s="44" t="s">
        <v>70</v>
      </c>
      <c r="G1510" s="41" t="s">
        <v>179</v>
      </c>
    </row>
    <row r="1511">
      <c r="A1511" s="45">
        <v>3.917620728E9</v>
      </c>
      <c r="B1511" s="46">
        <v>0.07</v>
      </c>
      <c r="C1511" s="46">
        <v>675.0</v>
      </c>
      <c r="D1511" s="46">
        <v>0.069</v>
      </c>
      <c r="E1511" s="42" t="s">
        <v>207</v>
      </c>
      <c r="F1511" s="44" t="s">
        <v>71</v>
      </c>
      <c r="G1511" s="41" t="s">
        <v>179</v>
      </c>
    </row>
    <row r="1512">
      <c r="A1512" s="45">
        <v>4.296164768E9</v>
      </c>
      <c r="B1512" s="46">
        <v>0.079</v>
      </c>
      <c r="C1512" s="46">
        <v>839.0</v>
      </c>
      <c r="D1512" s="46">
        <v>0.06</v>
      </c>
      <c r="E1512" s="42" t="s">
        <v>207</v>
      </c>
      <c r="F1512" s="44" t="s">
        <v>72</v>
      </c>
      <c r="G1512" s="41" t="s">
        <v>179</v>
      </c>
    </row>
    <row r="1513">
      <c r="A1513" s="45">
        <v>5.119621569E9</v>
      </c>
      <c r="B1513" s="46">
        <v>0.082</v>
      </c>
      <c r="C1513" s="46">
        <v>1074.0</v>
      </c>
      <c r="D1513" s="46">
        <v>0.059</v>
      </c>
      <c r="E1513" s="42" t="s">
        <v>207</v>
      </c>
      <c r="F1513" s="44" t="s">
        <v>74</v>
      </c>
      <c r="G1513" s="41" t="s">
        <v>179</v>
      </c>
    </row>
    <row r="1514">
      <c r="A1514" s="45">
        <v>5.643525282E9</v>
      </c>
      <c r="B1514" s="46">
        <v>0.086</v>
      </c>
      <c r="C1514" s="46">
        <v>1247.0</v>
      </c>
      <c r="D1514" s="46">
        <v>0.053</v>
      </c>
      <c r="E1514" s="42" t="s">
        <v>207</v>
      </c>
      <c r="F1514" s="44" t="s">
        <v>83</v>
      </c>
      <c r="G1514" s="41" t="s">
        <v>179</v>
      </c>
    </row>
    <row r="1515">
      <c r="A1515" s="45">
        <v>5.980795756E9</v>
      </c>
      <c r="B1515" s="46">
        <v>0.091</v>
      </c>
      <c r="C1515" s="46">
        <v>1394.0</v>
      </c>
      <c r="D1515" s="46">
        <v>0.055</v>
      </c>
      <c r="E1515" s="42" t="s">
        <v>207</v>
      </c>
      <c r="F1515" s="44" t="s">
        <v>84</v>
      </c>
      <c r="G1515" s="41" t="s">
        <v>179</v>
      </c>
    </row>
    <row r="1516">
      <c r="A1516" s="45">
        <v>6.39012359E9</v>
      </c>
      <c r="B1516" s="46">
        <v>0.09</v>
      </c>
      <c r="C1516" s="46">
        <v>1445.0</v>
      </c>
      <c r="D1516" s="46">
        <v>0.057</v>
      </c>
      <c r="E1516" s="42" t="s">
        <v>207</v>
      </c>
      <c r="F1516" s="44" t="s">
        <v>85</v>
      </c>
      <c r="G1516" s="41" t="s">
        <v>179</v>
      </c>
    </row>
    <row r="1517">
      <c r="A1517" s="45">
        <v>7.5138347E9</v>
      </c>
      <c r="B1517" s="46">
        <v>0.085</v>
      </c>
      <c r="C1517" s="46">
        <v>1580.0</v>
      </c>
      <c r="D1517" s="46">
        <v>0.062</v>
      </c>
      <c r="E1517" s="42" t="s">
        <v>207</v>
      </c>
      <c r="F1517" s="44" t="s">
        <v>86</v>
      </c>
      <c r="G1517" s="41" t="s">
        <v>179</v>
      </c>
    </row>
    <row r="1518">
      <c r="A1518" s="45">
        <v>8.554293727E9</v>
      </c>
      <c r="B1518" s="46">
        <v>0.082</v>
      </c>
      <c r="C1518" s="46">
        <v>1596.0</v>
      </c>
      <c r="D1518" s="46">
        <v>0.059</v>
      </c>
      <c r="E1518" s="42" t="s">
        <v>207</v>
      </c>
      <c r="F1518" s="44" t="s">
        <v>87</v>
      </c>
      <c r="G1518" s="41" t="s">
        <v>179</v>
      </c>
    </row>
    <row r="1519">
      <c r="A1519" s="45">
        <v>8.099400961E9</v>
      </c>
      <c r="B1519" s="46">
        <v>0.083</v>
      </c>
      <c r="C1519" s="46">
        <v>1669.0</v>
      </c>
      <c r="D1519" s="46">
        <v>0.045</v>
      </c>
      <c r="E1519" s="42" t="s">
        <v>207</v>
      </c>
      <c r="F1519" s="44" t="s">
        <v>88</v>
      </c>
      <c r="G1519" s="41" t="s">
        <v>179</v>
      </c>
    </row>
    <row r="1520">
      <c r="A1520" s="45">
        <v>8.16384106E9</v>
      </c>
      <c r="B1520" s="46">
        <v>0.085</v>
      </c>
      <c r="C1520" s="46">
        <v>1707.0</v>
      </c>
      <c r="D1520" s="46">
        <v>0.046</v>
      </c>
      <c r="E1520" s="42" t="s">
        <v>207</v>
      </c>
      <c r="F1520" s="44" t="s">
        <v>89</v>
      </c>
      <c r="G1520" s="41" t="s">
        <v>179</v>
      </c>
    </row>
    <row r="1521">
      <c r="A1521" s="45">
        <v>9.30205727E9</v>
      </c>
      <c r="B1521" s="46">
        <v>0.087</v>
      </c>
      <c r="C1521" s="46">
        <v>1900.0</v>
      </c>
      <c r="D1521" s="46">
        <v>0.047</v>
      </c>
      <c r="E1521" s="42" t="s">
        <v>207</v>
      </c>
      <c r="F1521" s="44" t="s">
        <v>90</v>
      </c>
      <c r="G1521" s="41" t="s">
        <v>179</v>
      </c>
    </row>
    <row r="1522">
      <c r="A1522" s="45">
        <v>8.863076923E9</v>
      </c>
      <c r="B1522" s="46">
        <v>0.091</v>
      </c>
      <c r="C1522" s="46">
        <v>1835.0</v>
      </c>
      <c r="D1522" s="46">
        <v>0.047</v>
      </c>
      <c r="E1522" s="42" t="s">
        <v>207</v>
      </c>
      <c r="F1522" s="44" t="s">
        <v>91</v>
      </c>
      <c r="G1522" s="41" t="s">
        <v>179</v>
      </c>
    </row>
    <row r="1523">
      <c r="A1523" s="45">
        <v>1.10937729E8</v>
      </c>
      <c r="B1523" s="46">
        <v>0.225</v>
      </c>
      <c r="C1523" s="46">
        <v>466.0</v>
      </c>
      <c r="D1523" s="43"/>
      <c r="E1523" s="42" t="s">
        <v>249</v>
      </c>
      <c r="F1523" s="44" t="s">
        <v>70</v>
      </c>
      <c r="G1523" s="41" t="s">
        <v>242</v>
      </c>
    </row>
    <row r="1524">
      <c r="A1524" s="45">
        <v>1.15152143E8</v>
      </c>
      <c r="B1524" s="46">
        <v>0.194</v>
      </c>
      <c r="C1524" s="46">
        <v>412.0</v>
      </c>
      <c r="D1524" s="43"/>
      <c r="E1524" s="42" t="s">
        <v>249</v>
      </c>
      <c r="F1524" s="44" t="s">
        <v>71</v>
      </c>
      <c r="G1524" s="41" t="s">
        <v>242</v>
      </c>
    </row>
    <row r="1525">
      <c r="A1525" s="45">
        <v>1.24735072E8</v>
      </c>
      <c r="B1525" s="46">
        <v>0.182</v>
      </c>
      <c r="C1525" s="46">
        <v>418.0</v>
      </c>
      <c r="D1525" s="43"/>
      <c r="E1525" s="42" t="s">
        <v>249</v>
      </c>
      <c r="F1525" s="44" t="s">
        <v>72</v>
      </c>
      <c r="G1525" s="41" t="s">
        <v>242</v>
      </c>
    </row>
    <row r="1526">
      <c r="A1526" s="45">
        <v>1.26887585E8</v>
      </c>
      <c r="B1526" s="46">
        <v>0.173</v>
      </c>
      <c r="C1526" s="46">
        <v>411.0</v>
      </c>
      <c r="D1526" s="43"/>
      <c r="E1526" s="42" t="s">
        <v>249</v>
      </c>
      <c r="F1526" s="44" t="s">
        <v>74</v>
      </c>
      <c r="G1526" s="41" t="s">
        <v>242</v>
      </c>
    </row>
    <row r="1527">
      <c r="A1527" s="45">
        <v>1.31106366E8</v>
      </c>
      <c r="B1527" s="46">
        <v>0.176</v>
      </c>
      <c r="C1527" s="46">
        <v>449.0</v>
      </c>
      <c r="D1527" s="43"/>
      <c r="E1527" s="42" t="s">
        <v>249</v>
      </c>
      <c r="F1527" s="44" t="s">
        <v>83</v>
      </c>
      <c r="G1527" s="41" t="s">
        <v>242</v>
      </c>
    </row>
    <row r="1528">
      <c r="A1528" s="45">
        <v>1.37556823E8</v>
      </c>
      <c r="B1528" s="46">
        <v>0.173</v>
      </c>
      <c r="C1528" s="46">
        <v>462.0</v>
      </c>
      <c r="D1528" s="43"/>
      <c r="E1528" s="42" t="s">
        <v>249</v>
      </c>
      <c r="F1528" s="44" t="s">
        <v>84</v>
      </c>
      <c r="G1528" s="41" t="s">
        <v>242</v>
      </c>
    </row>
    <row r="1529">
      <c r="A1529" s="45">
        <v>1.43352031E8</v>
      </c>
      <c r="B1529" s="46">
        <v>0.196</v>
      </c>
      <c r="C1529" s="46">
        <v>547.0</v>
      </c>
      <c r="D1529" s="43"/>
      <c r="E1529" s="42" t="s">
        <v>249</v>
      </c>
      <c r="F1529" s="44" t="s">
        <v>85</v>
      </c>
      <c r="G1529" s="41" t="s">
        <v>242</v>
      </c>
    </row>
    <row r="1530">
      <c r="A1530" s="45">
        <v>1.49739017E8</v>
      </c>
      <c r="B1530" s="46">
        <v>0.196</v>
      </c>
      <c r="C1530" s="46">
        <v>587.0</v>
      </c>
      <c r="D1530" s="43"/>
      <c r="E1530" s="42" t="s">
        <v>249</v>
      </c>
      <c r="F1530" s="44" t="s">
        <v>86</v>
      </c>
      <c r="G1530" s="41" t="s">
        <v>242</v>
      </c>
    </row>
    <row r="1531">
      <c r="A1531" s="45">
        <v>1.52565763E8</v>
      </c>
      <c r="B1531" s="46">
        <v>0.179</v>
      </c>
      <c r="C1531" s="46">
        <v>569.0</v>
      </c>
      <c r="D1531" s="43"/>
      <c r="E1531" s="42" t="s">
        <v>249</v>
      </c>
      <c r="F1531" s="44" t="s">
        <v>87</v>
      </c>
      <c r="G1531" s="41" t="s">
        <v>242</v>
      </c>
    </row>
    <row r="1532">
      <c r="A1532" s="45">
        <v>1.51560778E8</v>
      </c>
      <c r="B1532" s="46">
        <v>0.175</v>
      </c>
      <c r="C1532" s="46">
        <v>551.0</v>
      </c>
      <c r="D1532" s="43"/>
      <c r="E1532" s="42" t="s">
        <v>249</v>
      </c>
      <c r="F1532" s="44" t="s">
        <v>88</v>
      </c>
      <c r="G1532" s="41" t="s">
        <v>242</v>
      </c>
    </row>
    <row r="1533">
      <c r="A1533" s="45">
        <v>1.632E8</v>
      </c>
      <c r="B1533" s="46">
        <v>0.16</v>
      </c>
      <c r="C1533" s="46">
        <v>542.0</v>
      </c>
      <c r="D1533" s="43"/>
      <c r="E1533" s="42" t="s">
        <v>249</v>
      </c>
      <c r="F1533" s="44" t="s">
        <v>89</v>
      </c>
      <c r="G1533" s="41" t="s">
        <v>242</v>
      </c>
    </row>
    <row r="1534">
      <c r="A1534" s="45">
        <v>1.707E8</v>
      </c>
      <c r="B1534" s="46">
        <v>0.16</v>
      </c>
      <c r="C1534" s="46">
        <v>567.0</v>
      </c>
      <c r="D1534" s="43"/>
      <c r="E1534" s="42" t="s">
        <v>249</v>
      </c>
      <c r="F1534" s="44" t="s">
        <v>90</v>
      </c>
      <c r="G1534" s="41" t="s">
        <v>242</v>
      </c>
    </row>
    <row r="1535">
      <c r="A1535" s="45">
        <v>1.73E8</v>
      </c>
      <c r="B1535" s="46">
        <v>0.156</v>
      </c>
      <c r="C1535" s="46">
        <v>590.0</v>
      </c>
      <c r="D1535" s="43"/>
      <c r="E1535" s="42" t="s">
        <v>249</v>
      </c>
      <c r="F1535" s="44" t="s">
        <v>91</v>
      </c>
      <c r="G1535" s="41" t="s">
        <v>242</v>
      </c>
    </row>
    <row r="1536">
      <c r="A1536" s="45">
        <v>1.293653473E9</v>
      </c>
      <c r="B1536" s="46">
        <v>0.06</v>
      </c>
      <c r="C1536" s="46">
        <v>24.0</v>
      </c>
      <c r="D1536" s="46">
        <v>0.256</v>
      </c>
      <c r="E1536" s="42" t="s">
        <v>121</v>
      </c>
      <c r="F1536" s="44" t="s">
        <v>70</v>
      </c>
      <c r="G1536" s="41" t="s">
        <v>68</v>
      </c>
    </row>
    <row r="1537">
      <c r="A1537" s="45">
        <v>1.295536829E9</v>
      </c>
      <c r="B1537" s="46">
        <v>0.048</v>
      </c>
      <c r="C1537" s="46">
        <v>19.0</v>
      </c>
      <c r="D1537" s="46">
        <v>0.225</v>
      </c>
      <c r="E1537" s="42" t="s">
        <v>121</v>
      </c>
      <c r="F1537" s="44" t="s">
        <v>71</v>
      </c>
      <c r="G1537" s="41" t="s">
        <v>68</v>
      </c>
    </row>
    <row r="1538">
      <c r="A1538" s="45">
        <v>1.324424463E9</v>
      </c>
      <c r="B1538" s="46">
        <v>0.06</v>
      </c>
      <c r="C1538" s="46">
        <v>24.0</v>
      </c>
      <c r="D1538" s="46">
        <v>0.21</v>
      </c>
      <c r="E1538" s="42" t="s">
        <v>121</v>
      </c>
      <c r="F1538" s="44" t="s">
        <v>72</v>
      </c>
      <c r="G1538" s="41" t="s">
        <v>68</v>
      </c>
    </row>
    <row r="1539">
      <c r="A1539" s="45">
        <v>1.563072653E9</v>
      </c>
      <c r="B1539" s="46">
        <v>0.054</v>
      </c>
      <c r="C1539" s="46">
        <v>23.0</v>
      </c>
      <c r="D1539" s="46">
        <v>0.21</v>
      </c>
      <c r="E1539" s="42" t="s">
        <v>121</v>
      </c>
      <c r="F1539" s="44" t="s">
        <v>74</v>
      </c>
      <c r="G1539" s="41" t="s">
        <v>68</v>
      </c>
    </row>
    <row r="1540">
      <c r="A1540" s="45">
        <v>1.833445283E9</v>
      </c>
      <c r="B1540" s="46">
        <v>0.059</v>
      </c>
      <c r="C1540" s="46">
        <v>28.0</v>
      </c>
      <c r="D1540" s="46">
        <v>0.21</v>
      </c>
      <c r="E1540" s="42" t="s">
        <v>121</v>
      </c>
      <c r="F1540" s="44" t="s">
        <v>83</v>
      </c>
      <c r="G1540" s="41" t="s">
        <v>68</v>
      </c>
    </row>
    <row r="1541">
      <c r="A1541" s="45">
        <v>2.184444849E9</v>
      </c>
      <c r="B1541" s="46">
        <v>0.05</v>
      </c>
      <c r="C1541" s="46">
        <v>29.0</v>
      </c>
      <c r="D1541" s="46">
        <v>0.231</v>
      </c>
      <c r="E1541" s="42" t="s">
        <v>121</v>
      </c>
      <c r="F1541" s="44" t="s">
        <v>84</v>
      </c>
      <c r="G1541" s="41" t="s">
        <v>68</v>
      </c>
    </row>
    <row r="1542">
      <c r="A1542" s="45">
        <v>3.040718541E9</v>
      </c>
      <c r="B1542" s="46">
        <v>0.035</v>
      </c>
      <c r="C1542" s="46">
        <v>30.0</v>
      </c>
      <c r="D1542" s="46">
        <v>0.24</v>
      </c>
      <c r="E1542" s="42" t="s">
        <v>121</v>
      </c>
      <c r="F1542" s="44" t="s">
        <v>85</v>
      </c>
      <c r="G1542" s="41" t="s">
        <v>68</v>
      </c>
    </row>
    <row r="1543">
      <c r="A1543" s="45">
        <v>3.356758534E9</v>
      </c>
      <c r="B1543" s="46">
        <v>0.044</v>
      </c>
      <c r="C1543" s="46">
        <v>37.0</v>
      </c>
      <c r="D1543" s="46">
        <v>0.235</v>
      </c>
      <c r="E1543" s="42" t="s">
        <v>121</v>
      </c>
      <c r="F1543" s="44" t="s">
        <v>86</v>
      </c>
      <c r="G1543" s="41" t="s">
        <v>68</v>
      </c>
    </row>
    <row r="1544">
      <c r="A1544" s="45">
        <v>3.790240831E9</v>
      </c>
      <c r="B1544" s="46">
        <v>0.043</v>
      </c>
      <c r="C1544" s="46">
        <v>46.0</v>
      </c>
      <c r="D1544" s="46">
        <v>0.203</v>
      </c>
      <c r="E1544" s="42" t="s">
        <v>121</v>
      </c>
      <c r="F1544" s="44" t="s">
        <v>87</v>
      </c>
      <c r="G1544" s="41" t="s">
        <v>68</v>
      </c>
    </row>
    <row r="1545">
      <c r="A1545" s="45">
        <v>3.027032864E9</v>
      </c>
      <c r="B1545" s="46">
        <v>0.054</v>
      </c>
      <c r="C1545" s="46">
        <v>46.0</v>
      </c>
      <c r="D1545" s="46">
        <v>0.195</v>
      </c>
      <c r="E1545" s="42" t="s">
        <v>121</v>
      </c>
      <c r="F1545" s="44" t="s">
        <v>88</v>
      </c>
      <c r="G1545" s="41" t="s">
        <v>68</v>
      </c>
    </row>
    <row r="1546">
      <c r="A1546" s="45">
        <v>3.526946625E9</v>
      </c>
      <c r="B1546" s="46">
        <v>0.06</v>
      </c>
      <c r="C1546" s="46">
        <v>58.0</v>
      </c>
      <c r="D1546" s="46">
        <v>0.17</v>
      </c>
      <c r="E1546" s="42" t="s">
        <v>121</v>
      </c>
      <c r="F1546" s="44" t="s">
        <v>89</v>
      </c>
      <c r="G1546" s="41" t="s">
        <v>68</v>
      </c>
    </row>
    <row r="1547">
      <c r="A1547" s="45">
        <v>4.136083856E9</v>
      </c>
      <c r="B1547" s="46">
        <v>0.059</v>
      </c>
      <c r="C1547" s="46">
        <v>51.0</v>
      </c>
      <c r="D1547" s="46">
        <v>0.17</v>
      </c>
      <c r="E1547" s="42" t="s">
        <v>121</v>
      </c>
      <c r="F1547" s="44" t="s">
        <v>90</v>
      </c>
      <c r="G1547" s="41" t="s">
        <v>68</v>
      </c>
    </row>
    <row r="1548">
      <c r="A1548" s="45">
        <v>3.958701369E9</v>
      </c>
      <c r="B1548" s="46">
        <v>0.064</v>
      </c>
      <c r="C1548" s="46">
        <v>52.0</v>
      </c>
      <c r="D1548" s="46">
        <v>0.17</v>
      </c>
      <c r="E1548" s="42" t="s">
        <v>121</v>
      </c>
      <c r="F1548" s="44" t="s">
        <v>91</v>
      </c>
      <c r="G1548" s="41" t="s">
        <v>68</v>
      </c>
    </row>
    <row r="1549">
      <c r="A1549" s="45">
        <v>4.582562398E9</v>
      </c>
      <c r="B1549" s="46">
        <v>0.037</v>
      </c>
      <c r="C1549" s="46">
        <v>146.0</v>
      </c>
      <c r="D1549" s="46">
        <v>0.208</v>
      </c>
      <c r="E1549" s="42" t="s">
        <v>122</v>
      </c>
      <c r="F1549" s="44" t="s">
        <v>70</v>
      </c>
      <c r="G1549" s="41" t="s">
        <v>68</v>
      </c>
    </row>
    <row r="1550">
      <c r="A1550" s="45">
        <v>4.536544699E9</v>
      </c>
      <c r="B1550" s="46">
        <v>0.038</v>
      </c>
      <c r="C1550" s="46">
        <v>147.0</v>
      </c>
      <c r="D1550" s="46">
        <v>0.211</v>
      </c>
      <c r="E1550" s="42" t="s">
        <v>122</v>
      </c>
      <c r="F1550" s="44" t="s">
        <v>71</v>
      </c>
      <c r="G1550" s="41" t="s">
        <v>68</v>
      </c>
    </row>
    <row r="1551">
      <c r="A1551" s="45">
        <v>4.767303153E9</v>
      </c>
      <c r="B1551" s="46">
        <v>0.042</v>
      </c>
      <c r="C1551" s="46">
        <v>168.0</v>
      </c>
      <c r="D1551" s="46">
        <v>0.21</v>
      </c>
      <c r="E1551" s="42" t="s">
        <v>122</v>
      </c>
      <c r="F1551" s="44" t="s">
        <v>72</v>
      </c>
      <c r="G1551" s="41" t="s">
        <v>68</v>
      </c>
    </row>
    <row r="1552">
      <c r="A1552" s="45">
        <v>5.609836354E9</v>
      </c>
      <c r="B1552" s="46">
        <v>0.039</v>
      </c>
      <c r="C1552" s="46">
        <v>188.0</v>
      </c>
      <c r="D1552" s="46">
        <v>0.21</v>
      </c>
      <c r="E1552" s="42" t="s">
        <v>122</v>
      </c>
      <c r="F1552" s="44" t="s">
        <v>74</v>
      </c>
      <c r="G1552" s="41" t="s">
        <v>68</v>
      </c>
    </row>
    <row r="1553">
      <c r="A1553" s="45">
        <v>6.385691315E9</v>
      </c>
      <c r="B1553" s="46">
        <v>0.042</v>
      </c>
      <c r="C1553" s="46">
        <v>227.0</v>
      </c>
      <c r="D1553" s="46">
        <v>0.21</v>
      </c>
      <c r="E1553" s="42" t="s">
        <v>122</v>
      </c>
      <c r="F1553" s="44" t="s">
        <v>83</v>
      </c>
      <c r="G1553" s="41" t="s">
        <v>68</v>
      </c>
    </row>
    <row r="1554">
      <c r="A1554" s="45">
        <v>6.283796155E9</v>
      </c>
      <c r="B1554" s="46">
        <v>0.045</v>
      </c>
      <c r="C1554" s="46">
        <v>239.0</v>
      </c>
      <c r="D1554" s="46">
        <v>0.21</v>
      </c>
      <c r="E1554" s="42" t="s">
        <v>122</v>
      </c>
      <c r="F1554" s="44" t="s">
        <v>84</v>
      </c>
      <c r="G1554" s="41" t="s">
        <v>68</v>
      </c>
    </row>
    <row r="1555">
      <c r="A1555" s="45">
        <v>6.731536244E9</v>
      </c>
      <c r="B1555" s="46">
        <v>0.048</v>
      </c>
      <c r="C1555" s="46">
        <v>269.0</v>
      </c>
      <c r="D1555" s="46">
        <v>0.211</v>
      </c>
      <c r="E1555" s="42" t="s">
        <v>122</v>
      </c>
      <c r="F1555" s="44" t="s">
        <v>85</v>
      </c>
      <c r="G1555" s="41" t="s">
        <v>68</v>
      </c>
    </row>
    <row r="1556">
      <c r="A1556" s="45">
        <v>7.792063567E9</v>
      </c>
      <c r="B1556" s="46">
        <v>0.05</v>
      </c>
      <c r="C1556" s="46">
        <v>316.0</v>
      </c>
      <c r="D1556" s="46">
        <v>0.219</v>
      </c>
      <c r="E1556" s="42" t="s">
        <v>122</v>
      </c>
      <c r="F1556" s="44" t="s">
        <v>86</v>
      </c>
      <c r="G1556" s="41" t="s">
        <v>68</v>
      </c>
    </row>
    <row r="1557">
      <c r="A1557" s="45">
        <v>9.641077098E9</v>
      </c>
      <c r="B1557" s="46">
        <v>0.046</v>
      </c>
      <c r="C1557" s="46">
        <v>362.0</v>
      </c>
      <c r="D1557" s="46">
        <v>0.115</v>
      </c>
      <c r="E1557" s="42" t="s">
        <v>122</v>
      </c>
      <c r="F1557" s="44" t="s">
        <v>87</v>
      </c>
      <c r="G1557" s="41" t="s">
        <v>68</v>
      </c>
    </row>
    <row r="1558">
      <c r="A1558" s="45">
        <v>8.834661043E9</v>
      </c>
      <c r="B1558" s="46">
        <v>0.05</v>
      </c>
      <c r="C1558" s="46">
        <v>357.0</v>
      </c>
      <c r="D1558" s="46">
        <v>0.093</v>
      </c>
      <c r="E1558" s="42" t="s">
        <v>122</v>
      </c>
      <c r="F1558" s="44" t="s">
        <v>88</v>
      </c>
      <c r="G1558" s="41" t="s">
        <v>68</v>
      </c>
    </row>
    <row r="1559">
      <c r="A1559" s="45">
        <v>9.718331363E9</v>
      </c>
      <c r="B1559" s="46">
        <v>0.054</v>
      </c>
      <c r="C1559" s="46">
        <v>427.0</v>
      </c>
      <c r="D1559" s="46">
        <v>0.089</v>
      </c>
      <c r="E1559" s="42" t="s">
        <v>122</v>
      </c>
      <c r="F1559" s="44" t="s">
        <v>89</v>
      </c>
      <c r="G1559" s="41" t="s">
        <v>68</v>
      </c>
    </row>
    <row r="1560">
      <c r="A1560" s="45">
        <v>1.125240586E10</v>
      </c>
      <c r="B1560" s="46">
        <v>0.049</v>
      </c>
      <c r="C1560" s="46">
        <v>450.0</v>
      </c>
      <c r="D1560" s="46">
        <v>0.089</v>
      </c>
      <c r="E1560" s="42" t="s">
        <v>122</v>
      </c>
      <c r="F1560" s="44" t="s">
        <v>90</v>
      </c>
      <c r="G1560" s="41" t="s">
        <v>68</v>
      </c>
    </row>
    <row r="1561">
      <c r="A1561" s="45">
        <v>1.1442063228E10</v>
      </c>
      <c r="B1561" s="46">
        <v>0.048</v>
      </c>
      <c r="C1561" s="46">
        <v>444.0</v>
      </c>
      <c r="D1561" s="46">
        <v>0.087</v>
      </c>
      <c r="E1561" s="42" t="s">
        <v>122</v>
      </c>
      <c r="F1561" s="44" t="s">
        <v>91</v>
      </c>
      <c r="G1561" s="41" t="s">
        <v>68</v>
      </c>
    </row>
    <row r="1562">
      <c r="A1562" s="45">
        <v>6.84E11</v>
      </c>
      <c r="B1562" s="46">
        <v>0.051</v>
      </c>
      <c r="C1562" s="46">
        <v>328.0</v>
      </c>
      <c r="D1562" s="46">
        <v>0.169</v>
      </c>
      <c r="E1562" s="42" t="s">
        <v>286</v>
      </c>
      <c r="F1562" s="44" t="s">
        <v>70</v>
      </c>
      <c r="G1562" s="41" t="s">
        <v>258</v>
      </c>
    </row>
    <row r="1563">
      <c r="A1563" s="45">
        <v>7.25E11</v>
      </c>
      <c r="B1563" s="46">
        <v>0.054</v>
      </c>
      <c r="C1563" s="46">
        <v>373.0</v>
      </c>
      <c r="D1563" s="46">
        <v>0.128</v>
      </c>
      <c r="E1563" s="42" t="s">
        <v>286</v>
      </c>
      <c r="F1563" s="44" t="s">
        <v>71</v>
      </c>
      <c r="G1563" s="41" t="s">
        <v>258</v>
      </c>
    </row>
    <row r="1564">
      <c r="A1564" s="45">
        <v>7.42E11</v>
      </c>
      <c r="B1564" s="46">
        <v>0.056</v>
      </c>
      <c r="C1564" s="46">
        <v>396.0</v>
      </c>
      <c r="D1564" s="46">
        <v>0.082</v>
      </c>
      <c r="E1564" s="42" t="s">
        <v>286</v>
      </c>
      <c r="F1564" s="44" t="s">
        <v>72</v>
      </c>
      <c r="G1564" s="41" t="s">
        <v>258</v>
      </c>
    </row>
    <row r="1565">
      <c r="A1565" s="45">
        <v>7.13E11</v>
      </c>
      <c r="B1565" s="46">
        <v>0.058</v>
      </c>
      <c r="C1565" s="46">
        <v>397.0</v>
      </c>
      <c r="D1565" s="46">
        <v>0.07</v>
      </c>
      <c r="E1565" s="42" t="s">
        <v>286</v>
      </c>
      <c r="F1565" s="44" t="s">
        <v>74</v>
      </c>
      <c r="G1565" s="41" t="s">
        <v>258</v>
      </c>
    </row>
    <row r="1566">
      <c r="A1566" s="45">
        <v>7.7E11</v>
      </c>
      <c r="B1566" s="46">
        <v>0.06</v>
      </c>
      <c r="C1566" s="46">
        <v>441.0</v>
      </c>
      <c r="D1566" s="46">
        <v>0.074</v>
      </c>
      <c r="E1566" s="42" t="s">
        <v>286</v>
      </c>
      <c r="F1566" s="44" t="s">
        <v>83</v>
      </c>
      <c r="G1566" s="41" t="s">
        <v>258</v>
      </c>
    </row>
    <row r="1567">
      <c r="A1567" s="45">
        <v>8.66E11</v>
      </c>
      <c r="B1567" s="46">
        <v>0.059</v>
      </c>
      <c r="C1567" s="46">
        <v>478.0</v>
      </c>
      <c r="D1567" s="46">
        <v>0.097</v>
      </c>
      <c r="E1567" s="42" t="s">
        <v>286</v>
      </c>
      <c r="F1567" s="44" t="s">
        <v>84</v>
      </c>
      <c r="G1567" s="41" t="s">
        <v>258</v>
      </c>
    </row>
    <row r="1568">
      <c r="A1568" s="45">
        <v>9.67E11</v>
      </c>
      <c r="B1568" s="46">
        <v>0.057</v>
      </c>
      <c r="C1568" s="46">
        <v>515.0</v>
      </c>
      <c r="D1568" s="46">
        <v>0.075</v>
      </c>
      <c r="E1568" s="42" t="s">
        <v>286</v>
      </c>
      <c r="F1568" s="44" t="s">
        <v>85</v>
      </c>
      <c r="G1568" s="41" t="s">
        <v>258</v>
      </c>
    </row>
    <row r="1569">
      <c r="A1569" s="45">
        <v>1.04E12</v>
      </c>
      <c r="B1569" s="46">
        <v>0.058</v>
      </c>
      <c r="C1569" s="46">
        <v>565.0</v>
      </c>
      <c r="D1569" s="46">
        <v>0.076</v>
      </c>
      <c r="E1569" s="42" t="s">
        <v>286</v>
      </c>
      <c r="F1569" s="44" t="s">
        <v>86</v>
      </c>
      <c r="G1569" s="41" t="s">
        <v>258</v>
      </c>
    </row>
    <row r="1570">
      <c r="A1570" s="45">
        <v>1.1E12</v>
      </c>
      <c r="B1570" s="46">
        <v>0.058</v>
      </c>
      <c r="C1570" s="46">
        <v>598.0</v>
      </c>
      <c r="D1570" s="46">
        <v>0.087</v>
      </c>
      <c r="E1570" s="42" t="s">
        <v>286</v>
      </c>
      <c r="F1570" s="44" t="s">
        <v>87</v>
      </c>
      <c r="G1570" s="41" t="s">
        <v>258</v>
      </c>
    </row>
    <row r="1571">
      <c r="A1571" s="45">
        <v>8.95E11</v>
      </c>
      <c r="B1571" s="46">
        <v>0.064</v>
      </c>
      <c r="C1571" s="46">
        <v>526.0</v>
      </c>
      <c r="D1571" s="46">
        <v>0.071</v>
      </c>
      <c r="E1571" s="42" t="s">
        <v>286</v>
      </c>
      <c r="F1571" s="44" t="s">
        <v>88</v>
      </c>
      <c r="G1571" s="41" t="s">
        <v>258</v>
      </c>
    </row>
    <row r="1572">
      <c r="A1572" s="45">
        <v>1.05E12</v>
      </c>
      <c r="B1572" s="46">
        <v>0.063</v>
      </c>
      <c r="C1572" s="46">
        <v>603.0</v>
      </c>
      <c r="D1572" s="46">
        <v>0.053</v>
      </c>
      <c r="E1572" s="42" t="s">
        <v>286</v>
      </c>
      <c r="F1572" s="44" t="s">
        <v>89</v>
      </c>
      <c r="G1572" s="41" t="s">
        <v>258</v>
      </c>
    </row>
    <row r="1573">
      <c r="A1573" s="45">
        <v>1.17E12</v>
      </c>
      <c r="B1573" s="46">
        <v>0.06</v>
      </c>
      <c r="C1573" s="46">
        <v>609.0</v>
      </c>
      <c r="D1573" s="46">
        <v>0.049</v>
      </c>
      <c r="E1573" s="42" t="s">
        <v>286</v>
      </c>
      <c r="F1573" s="44" t="s">
        <v>90</v>
      </c>
      <c r="G1573" s="41" t="s">
        <v>258</v>
      </c>
    </row>
    <row r="1574">
      <c r="A1574" s="45">
        <v>1.19E12</v>
      </c>
      <c r="B1574" s="46">
        <v>0.061</v>
      </c>
      <c r="C1574" s="46">
        <v>618.0</v>
      </c>
      <c r="D1574" s="46">
        <v>0.047</v>
      </c>
      <c r="E1574" s="42" t="s">
        <v>286</v>
      </c>
      <c r="F1574" s="44" t="s">
        <v>91</v>
      </c>
      <c r="G1574" s="41" t="s">
        <v>258</v>
      </c>
    </row>
    <row r="1575">
      <c r="A1575" s="45">
        <v>2.33226323E8</v>
      </c>
      <c r="B1575" s="46">
        <v>0.078</v>
      </c>
      <c r="C1575" s="46">
        <v>170.0</v>
      </c>
      <c r="D1575" s="46">
        <v>0.153</v>
      </c>
      <c r="E1575" s="42" t="s">
        <v>250</v>
      </c>
      <c r="F1575" s="44" t="s">
        <v>70</v>
      </c>
      <c r="G1575" s="41" t="s">
        <v>242</v>
      </c>
    </row>
    <row r="1576">
      <c r="A1576" s="45">
        <v>2.400519E8</v>
      </c>
      <c r="B1576" s="46">
        <v>0.085</v>
      </c>
      <c r="C1576" s="46">
        <v>190.0</v>
      </c>
      <c r="D1576" s="46">
        <v>0.153</v>
      </c>
      <c r="E1576" s="42" t="s">
        <v>250</v>
      </c>
      <c r="F1576" s="44" t="s">
        <v>71</v>
      </c>
      <c r="G1576" s="41" t="s">
        <v>242</v>
      </c>
    </row>
    <row r="1577">
      <c r="A1577" s="45">
        <v>2.41543396E8</v>
      </c>
      <c r="B1577" s="46">
        <v>0.079</v>
      </c>
      <c r="C1577" s="46">
        <v>178.0</v>
      </c>
      <c r="D1577" s="46">
        <v>0.153</v>
      </c>
      <c r="E1577" s="42" t="s">
        <v>250</v>
      </c>
      <c r="F1577" s="44" t="s">
        <v>72</v>
      </c>
      <c r="G1577" s="41" t="s">
        <v>242</v>
      </c>
    </row>
    <row r="1578">
      <c r="A1578" s="45">
        <v>2.44990984E8</v>
      </c>
      <c r="B1578" s="46">
        <v>0.095</v>
      </c>
      <c r="C1578" s="46">
        <v>218.0</v>
      </c>
      <c r="D1578" s="46">
        <v>0.15</v>
      </c>
      <c r="E1578" s="42" t="s">
        <v>250</v>
      </c>
      <c r="F1578" s="44" t="s">
        <v>74</v>
      </c>
      <c r="G1578" s="41" t="s">
        <v>242</v>
      </c>
    </row>
    <row r="1579">
      <c r="A1579" s="45">
        <v>2.3956331E8</v>
      </c>
      <c r="B1579" s="46">
        <v>0.104</v>
      </c>
      <c r="C1579" s="46">
        <v>233.0</v>
      </c>
      <c r="D1579" s="46">
        <v>0.154</v>
      </c>
      <c r="E1579" s="42" t="s">
        <v>250</v>
      </c>
      <c r="F1579" s="44" t="s">
        <v>83</v>
      </c>
      <c r="G1579" s="41" t="s">
        <v>242</v>
      </c>
    </row>
    <row r="1580">
      <c r="A1580" s="45">
        <v>2.49845593E8</v>
      </c>
      <c r="B1580" s="46">
        <v>0.121</v>
      </c>
      <c r="C1580" s="46">
        <v>285.0</v>
      </c>
      <c r="D1580" s="46">
        <v>0.164</v>
      </c>
      <c r="E1580" s="42" t="s">
        <v>250</v>
      </c>
      <c r="F1580" s="44" t="s">
        <v>84</v>
      </c>
      <c r="G1580" s="41" t="s">
        <v>242</v>
      </c>
    </row>
    <row r="1581">
      <c r="A1581" s="45">
        <v>2.52991205E8</v>
      </c>
      <c r="B1581" s="46">
        <v>0.119</v>
      </c>
      <c r="C1581" s="46">
        <v>285.0</v>
      </c>
      <c r="D1581" s="46">
        <v>0.156</v>
      </c>
      <c r="E1581" s="42" t="s">
        <v>250</v>
      </c>
      <c r="F1581" s="44" t="s">
        <v>85</v>
      </c>
      <c r="G1581" s="41" t="s">
        <v>242</v>
      </c>
    </row>
    <row r="1582">
      <c r="A1582" s="45">
        <v>2.55890836E8</v>
      </c>
      <c r="B1582" s="46">
        <v>0.12</v>
      </c>
      <c r="C1582" s="46">
        <v>292.0</v>
      </c>
      <c r="D1582" s="46">
        <v>0.14</v>
      </c>
      <c r="E1582" s="42" t="s">
        <v>250</v>
      </c>
      <c r="F1582" s="44" t="s">
        <v>86</v>
      </c>
      <c r="G1582" s="41" t="s">
        <v>242</v>
      </c>
    </row>
    <row r="1583">
      <c r="A1583" s="45">
        <v>2.61339642E8</v>
      </c>
      <c r="B1583" s="46">
        <v>0.129</v>
      </c>
      <c r="C1583" s="46">
        <v>323.0</v>
      </c>
      <c r="D1583" s="46">
        <v>0.144</v>
      </c>
      <c r="E1583" s="42" t="s">
        <v>250</v>
      </c>
      <c r="F1583" s="44" t="s">
        <v>87</v>
      </c>
      <c r="G1583" s="41" t="s">
        <v>242</v>
      </c>
    </row>
    <row r="1584">
      <c r="A1584" s="45">
        <v>2.77510923E8</v>
      </c>
      <c r="B1584" s="46">
        <v>0.134</v>
      </c>
      <c r="C1584" s="46">
        <v>357.0</v>
      </c>
      <c r="D1584" s="46">
        <v>0.154</v>
      </c>
      <c r="E1584" s="42" t="s">
        <v>250</v>
      </c>
      <c r="F1584" s="44" t="s">
        <v>88</v>
      </c>
      <c r="G1584" s="41" t="s">
        <v>242</v>
      </c>
    </row>
    <row r="1585">
      <c r="A1585" s="45">
        <v>2.9411723E8</v>
      </c>
      <c r="B1585" s="46">
        <v>0.138</v>
      </c>
      <c r="C1585" s="46">
        <v>393.0</v>
      </c>
      <c r="D1585" s="46">
        <v>0.151</v>
      </c>
      <c r="E1585" s="42" t="s">
        <v>250</v>
      </c>
      <c r="F1585" s="44" t="s">
        <v>89</v>
      </c>
      <c r="G1585" s="41" t="s">
        <v>242</v>
      </c>
    </row>
    <row r="1586">
      <c r="A1586" s="45">
        <v>3.10287519E8</v>
      </c>
      <c r="B1586" s="46">
        <v>0.137</v>
      </c>
      <c r="C1586" s="46">
        <v>412.0</v>
      </c>
      <c r="D1586" s="46">
        <v>0.144</v>
      </c>
      <c r="E1586" s="42" t="s">
        <v>250</v>
      </c>
      <c r="F1586" s="44" t="s">
        <v>90</v>
      </c>
      <c r="G1586" s="41" t="s">
        <v>242</v>
      </c>
    </row>
    <row r="1587">
      <c r="A1587" s="45">
        <v>3.26160961E8</v>
      </c>
      <c r="B1587" s="46">
        <v>0.128</v>
      </c>
      <c r="C1587" s="46">
        <v>405.0</v>
      </c>
      <c r="D1587" s="46">
        <v>0.143</v>
      </c>
      <c r="E1587" s="42" t="s">
        <v>250</v>
      </c>
      <c r="F1587" s="44" t="s">
        <v>91</v>
      </c>
      <c r="G1587" s="41" t="s">
        <v>242</v>
      </c>
    </row>
    <row r="1588">
      <c r="A1588" s="45">
        <v>1.288420223E9</v>
      </c>
      <c r="B1588" s="46">
        <v>0.067</v>
      </c>
      <c r="C1588" s="46">
        <v>24.0</v>
      </c>
      <c r="D1588" s="46">
        <v>0.338</v>
      </c>
      <c r="E1588" s="42" t="s">
        <v>208</v>
      </c>
      <c r="F1588" s="44" t="s">
        <v>70</v>
      </c>
      <c r="G1588" s="41" t="s">
        <v>179</v>
      </c>
    </row>
    <row r="1589">
      <c r="A1589" s="45">
        <v>1.480656884E9</v>
      </c>
      <c r="B1589" s="46">
        <v>0.071</v>
      </c>
      <c r="C1589" s="46">
        <v>29.0</v>
      </c>
      <c r="D1589" s="46">
        <v>0.287</v>
      </c>
      <c r="E1589" s="42" t="s">
        <v>208</v>
      </c>
      <c r="F1589" s="44" t="s">
        <v>71</v>
      </c>
      <c r="G1589" s="41" t="s">
        <v>179</v>
      </c>
    </row>
    <row r="1590">
      <c r="A1590" s="45">
        <v>1.661818168E9</v>
      </c>
      <c r="B1590" s="46">
        <v>0.081</v>
      </c>
      <c r="C1590" s="46">
        <v>37.0</v>
      </c>
      <c r="D1590" s="46">
        <v>0.235</v>
      </c>
      <c r="E1590" s="42" t="s">
        <v>208</v>
      </c>
      <c r="F1590" s="44" t="s">
        <v>72</v>
      </c>
      <c r="G1590" s="41" t="s">
        <v>179</v>
      </c>
    </row>
    <row r="1591">
      <c r="A1591" s="45">
        <v>1.980901554E9</v>
      </c>
      <c r="B1591" s="46">
        <v>0.083</v>
      </c>
      <c r="C1591" s="46">
        <v>46.0</v>
      </c>
      <c r="D1591" s="46">
        <v>0.193</v>
      </c>
      <c r="E1591" s="42" t="s">
        <v>208</v>
      </c>
      <c r="F1591" s="44" t="s">
        <v>74</v>
      </c>
      <c r="G1591" s="41" t="s">
        <v>179</v>
      </c>
    </row>
    <row r="1592">
      <c r="A1592" s="45">
        <v>2.598231467E9</v>
      </c>
      <c r="B1592" s="46">
        <v>0.085</v>
      </c>
      <c r="C1592" s="46">
        <v>61.0</v>
      </c>
      <c r="D1592" s="46">
        <v>0.209</v>
      </c>
      <c r="E1592" s="42" t="s">
        <v>208</v>
      </c>
      <c r="F1592" s="44" t="s">
        <v>83</v>
      </c>
      <c r="G1592" s="41" t="s">
        <v>179</v>
      </c>
    </row>
    <row r="1593">
      <c r="A1593" s="45">
        <v>2.988172424E9</v>
      </c>
      <c r="B1593" s="46">
        <v>0.092</v>
      </c>
      <c r="C1593" s="46">
        <v>76.0</v>
      </c>
      <c r="D1593" s="46">
        <v>0.193</v>
      </c>
      <c r="E1593" s="42" t="s">
        <v>208</v>
      </c>
      <c r="F1593" s="44" t="s">
        <v>84</v>
      </c>
      <c r="G1593" s="41" t="s">
        <v>179</v>
      </c>
    </row>
    <row r="1594">
      <c r="A1594" s="45">
        <v>3.408454198E9</v>
      </c>
      <c r="B1594" s="46">
        <v>0.106</v>
      </c>
      <c r="C1594" s="46">
        <v>101.0</v>
      </c>
      <c r="D1594" s="46">
        <v>0.181</v>
      </c>
      <c r="E1594" s="42" t="s">
        <v>208</v>
      </c>
      <c r="F1594" s="44" t="s">
        <v>85</v>
      </c>
      <c r="G1594" s="41" t="s">
        <v>179</v>
      </c>
    </row>
    <row r="1595">
      <c r="A1595" s="45">
        <v>4.402495921E9</v>
      </c>
      <c r="B1595" s="46">
        <v>0.109</v>
      </c>
      <c r="C1595" s="46">
        <v>134.0</v>
      </c>
      <c r="D1595" s="46">
        <v>0.188</v>
      </c>
      <c r="E1595" s="42" t="s">
        <v>208</v>
      </c>
      <c r="F1595" s="44" t="s">
        <v>86</v>
      </c>
      <c r="G1595" s="41" t="s">
        <v>179</v>
      </c>
    </row>
    <row r="1596">
      <c r="A1596" s="45">
        <v>6.054806101E9</v>
      </c>
      <c r="B1596" s="46">
        <v>0.114</v>
      </c>
      <c r="C1596" s="46">
        <v>193.0</v>
      </c>
      <c r="D1596" s="46">
        <v>0.211</v>
      </c>
      <c r="E1596" s="42" t="s">
        <v>208</v>
      </c>
      <c r="F1596" s="44" t="s">
        <v>87</v>
      </c>
      <c r="G1596" s="41" t="s">
        <v>179</v>
      </c>
    </row>
    <row r="1597">
      <c r="A1597" s="45">
        <v>5.439422031E9</v>
      </c>
      <c r="B1597" s="46">
        <v>0.125</v>
      </c>
      <c r="C1597" s="46">
        <v>190.0</v>
      </c>
      <c r="D1597" s="46">
        <v>0.205</v>
      </c>
      <c r="E1597" s="42" t="s">
        <v>208</v>
      </c>
      <c r="F1597" s="44" t="s">
        <v>88</v>
      </c>
      <c r="G1597" s="41" t="s">
        <v>179</v>
      </c>
    </row>
    <row r="1598">
      <c r="A1598" s="45">
        <v>5.811604052E9</v>
      </c>
      <c r="B1598" s="46">
        <v>0.117</v>
      </c>
      <c r="C1598" s="46">
        <v>190.0</v>
      </c>
      <c r="D1598" s="46">
        <v>0.164</v>
      </c>
      <c r="E1598" s="42" t="s">
        <v>208</v>
      </c>
      <c r="F1598" s="44" t="s">
        <v>89</v>
      </c>
      <c r="G1598" s="41" t="s">
        <v>179</v>
      </c>
    </row>
    <row r="1599">
      <c r="A1599" s="45">
        <v>7.016162818E9</v>
      </c>
      <c r="B1599" s="46">
        <v>0.114</v>
      </c>
      <c r="C1599" s="46">
        <v>224.0</v>
      </c>
      <c r="D1599" s="46">
        <v>0.144</v>
      </c>
      <c r="E1599" s="42" t="s">
        <v>208</v>
      </c>
      <c r="F1599" s="44" t="s">
        <v>90</v>
      </c>
      <c r="G1599" s="41" t="s">
        <v>179</v>
      </c>
    </row>
    <row r="1600">
      <c r="A1600" s="45">
        <v>7.284686576E9</v>
      </c>
      <c r="B1600" s="46">
        <v>0.117</v>
      </c>
      <c r="C1600" s="46">
        <v>239.0</v>
      </c>
      <c r="D1600" s="46">
        <v>0.134</v>
      </c>
      <c r="E1600" s="42" t="s">
        <v>208</v>
      </c>
      <c r="F1600" s="44" t="s">
        <v>91</v>
      </c>
      <c r="G1600" s="41" t="s">
        <v>179</v>
      </c>
    </row>
    <row r="1601">
      <c r="A1601" s="45">
        <v>2.64788382E9</v>
      </c>
      <c r="B1601" s="46">
        <v>0.033</v>
      </c>
      <c r="C1601" s="46">
        <v>2685.0</v>
      </c>
      <c r="D1601" s="43"/>
      <c r="E1601" s="42" t="s">
        <v>209</v>
      </c>
      <c r="F1601" s="44" t="s">
        <v>70</v>
      </c>
      <c r="G1601" s="41" t="s">
        <v>179</v>
      </c>
    </row>
    <row r="1602">
      <c r="A1602" s="45">
        <v>2.671401083E9</v>
      </c>
      <c r="B1602" s="46">
        <v>0.033</v>
      </c>
      <c r="C1602" s="46">
        <v>2718.0</v>
      </c>
      <c r="D1602" s="43"/>
      <c r="E1602" s="42" t="s">
        <v>209</v>
      </c>
      <c r="F1602" s="44" t="s">
        <v>71</v>
      </c>
      <c r="G1602" s="41" t="s">
        <v>179</v>
      </c>
    </row>
    <row r="1603">
      <c r="A1603" s="45">
        <v>2.905973022E9</v>
      </c>
      <c r="B1603" s="46">
        <v>0.034</v>
      </c>
      <c r="C1603" s="46">
        <v>2985.0</v>
      </c>
      <c r="D1603" s="43"/>
      <c r="E1603" s="42" t="s">
        <v>209</v>
      </c>
      <c r="F1603" s="44" t="s">
        <v>72</v>
      </c>
      <c r="G1603" s="41" t="s">
        <v>179</v>
      </c>
    </row>
    <row r="1604">
      <c r="A1604" s="45">
        <v>3.588988601E9</v>
      </c>
      <c r="B1604" s="46">
        <v>0.039</v>
      </c>
      <c r="C1604" s="46">
        <v>4216.0</v>
      </c>
      <c r="D1604" s="43"/>
      <c r="E1604" s="42" t="s">
        <v>209</v>
      </c>
      <c r="F1604" s="44" t="s">
        <v>74</v>
      </c>
      <c r="G1604" s="41" t="s">
        <v>179</v>
      </c>
    </row>
    <row r="1605">
      <c r="A1605" s="45">
        <v>4.110348444E9</v>
      </c>
      <c r="B1605" s="46">
        <v>0.04</v>
      </c>
      <c r="C1605" s="46">
        <v>4885.0</v>
      </c>
      <c r="D1605" s="43"/>
      <c r="E1605" s="42" t="s">
        <v>209</v>
      </c>
      <c r="F1605" s="44" t="s">
        <v>83</v>
      </c>
      <c r="G1605" s="41" t="s">
        <v>179</v>
      </c>
    </row>
    <row r="1606">
      <c r="A1606" s="45">
        <v>4.280072626E9</v>
      </c>
      <c r="B1606" s="46">
        <v>0.04</v>
      </c>
      <c r="C1606" s="46">
        <v>4960.0</v>
      </c>
      <c r="D1606" s="43"/>
      <c r="E1606" s="42" t="s">
        <v>209</v>
      </c>
      <c r="F1606" s="44" t="s">
        <v>84</v>
      </c>
      <c r="G1606" s="41" t="s">
        <v>179</v>
      </c>
    </row>
    <row r="1607">
      <c r="A1607" s="45">
        <v>4.663488363E9</v>
      </c>
      <c r="B1607" s="46">
        <v>0.038</v>
      </c>
      <c r="C1607" s="46">
        <v>5115.0</v>
      </c>
      <c r="D1607" s="43"/>
      <c r="E1607" s="42" t="s">
        <v>209</v>
      </c>
      <c r="F1607" s="44" t="s">
        <v>85</v>
      </c>
      <c r="G1607" s="41" t="s">
        <v>179</v>
      </c>
    </row>
    <row r="1608">
      <c r="A1608" s="45">
        <v>5.974371696E9</v>
      </c>
      <c r="B1608" s="46">
        <v>0.034</v>
      </c>
      <c r="C1608" s="46">
        <v>5671.0</v>
      </c>
      <c r="D1608" s="43"/>
      <c r="E1608" s="42" t="s">
        <v>209</v>
      </c>
      <c r="F1608" s="44" t="s">
        <v>86</v>
      </c>
      <c r="G1608" s="41" t="s">
        <v>179</v>
      </c>
    </row>
    <row r="1609">
      <c r="A1609" s="45">
        <v>6.919241412E9</v>
      </c>
      <c r="B1609" s="46">
        <v>0.036</v>
      </c>
      <c r="C1609" s="46">
        <v>6623.0</v>
      </c>
      <c r="D1609" s="43"/>
      <c r="E1609" s="42" t="s">
        <v>209</v>
      </c>
      <c r="F1609" s="44" t="s">
        <v>87</v>
      </c>
      <c r="G1609" s="41" t="s">
        <v>179</v>
      </c>
    </row>
    <row r="1610">
      <c r="A1610" s="45">
        <v>5.557579883E9</v>
      </c>
      <c r="B1610" s="46">
        <v>0.043</v>
      </c>
      <c r="C1610" s="46">
        <v>6458.0</v>
      </c>
      <c r="D1610" s="43"/>
      <c r="E1610" s="42" t="s">
        <v>209</v>
      </c>
      <c r="F1610" s="44" t="s">
        <v>88</v>
      </c>
      <c r="G1610" s="41" t="s">
        <v>179</v>
      </c>
    </row>
    <row r="1611">
      <c r="A1611" s="45">
        <v>5.350993377E9</v>
      </c>
      <c r="B1611" s="46">
        <v>0.044</v>
      </c>
      <c r="C1611" s="46">
        <v>6431.0</v>
      </c>
      <c r="D1611" s="43"/>
      <c r="E1611" s="42" t="s">
        <v>209</v>
      </c>
      <c r="F1611" s="44" t="s">
        <v>89</v>
      </c>
      <c r="G1611" s="41" t="s">
        <v>179</v>
      </c>
    </row>
    <row r="1612">
      <c r="A1612" s="45">
        <v>6.074506533E9</v>
      </c>
      <c r="B1612" s="46">
        <v>0.044</v>
      </c>
      <c r="C1612" s="46">
        <v>7180.0</v>
      </c>
      <c r="D1612" s="43"/>
      <c r="E1612" s="42" t="s">
        <v>209</v>
      </c>
      <c r="F1612" s="44" t="s">
        <v>90</v>
      </c>
      <c r="G1612" s="41" t="s">
        <v>179</v>
      </c>
    </row>
    <row r="1613">
      <c r="A1613" s="42"/>
      <c r="B1613" s="46">
        <v>0.044</v>
      </c>
      <c r="C1613" s="46">
        <v>6708.0</v>
      </c>
      <c r="D1613" s="43"/>
      <c r="E1613" s="42" t="s">
        <v>209</v>
      </c>
      <c r="F1613" s="44" t="s">
        <v>91</v>
      </c>
      <c r="G1613" s="41" t="s">
        <v>179</v>
      </c>
    </row>
    <row r="1614">
      <c r="A1614" s="45">
        <v>1.136896162E9</v>
      </c>
      <c r="B1614" s="46">
        <v>0.047</v>
      </c>
      <c r="C1614" s="46">
        <v>22.0</v>
      </c>
      <c r="D1614" s="46">
        <v>0.37</v>
      </c>
      <c r="E1614" s="42" t="s">
        <v>164</v>
      </c>
      <c r="F1614" s="44" t="s">
        <v>70</v>
      </c>
      <c r="G1614" s="41" t="s">
        <v>144</v>
      </c>
    </row>
    <row r="1615">
      <c r="A1615" s="45">
        <v>1.267997923E9</v>
      </c>
      <c r="B1615" s="46">
        <v>0.046</v>
      </c>
      <c r="C1615" s="46">
        <v>24.0</v>
      </c>
      <c r="D1615" s="46">
        <v>0.374</v>
      </c>
      <c r="E1615" s="42" t="s">
        <v>164</v>
      </c>
      <c r="F1615" s="44" t="s">
        <v>71</v>
      </c>
      <c r="G1615" s="41" t="s">
        <v>144</v>
      </c>
    </row>
    <row r="1616">
      <c r="A1616" s="45">
        <v>1.396555772E9</v>
      </c>
      <c r="B1616" s="46">
        <v>0.048</v>
      </c>
      <c r="C1616" s="46">
        <v>28.0</v>
      </c>
      <c r="D1616" s="46">
        <v>0.355</v>
      </c>
      <c r="E1616" s="42" t="s">
        <v>164</v>
      </c>
      <c r="F1616" s="44" t="s">
        <v>72</v>
      </c>
      <c r="G1616" s="41" t="s">
        <v>144</v>
      </c>
    </row>
    <row r="1617">
      <c r="A1617" s="45">
        <v>1.595297301E9</v>
      </c>
      <c r="B1617" s="46">
        <v>0.074</v>
      </c>
      <c r="C1617" s="46">
        <v>48.0</v>
      </c>
      <c r="D1617" s="46">
        <v>0.319</v>
      </c>
      <c r="E1617" s="42" t="s">
        <v>164</v>
      </c>
      <c r="F1617" s="44" t="s">
        <v>74</v>
      </c>
      <c r="G1617" s="41" t="s">
        <v>144</v>
      </c>
    </row>
    <row r="1618">
      <c r="A1618" s="45">
        <v>1.992066759E9</v>
      </c>
      <c r="B1618" s="46">
        <v>0.07</v>
      </c>
      <c r="C1618" s="46">
        <v>56.0</v>
      </c>
      <c r="D1618" s="46">
        <v>0.315</v>
      </c>
      <c r="E1618" s="42" t="s">
        <v>164</v>
      </c>
      <c r="F1618" s="44" t="s">
        <v>83</v>
      </c>
      <c r="G1618" s="41" t="s">
        <v>144</v>
      </c>
    </row>
    <row r="1619">
      <c r="A1619" s="45">
        <v>2.523359941E9</v>
      </c>
      <c r="B1619" s="46">
        <v>0.06</v>
      </c>
      <c r="C1619" s="46">
        <v>60.0</v>
      </c>
      <c r="D1619" s="46">
        <v>0.306</v>
      </c>
      <c r="E1619" s="42" t="s">
        <v>164</v>
      </c>
      <c r="F1619" s="44" t="s">
        <v>84</v>
      </c>
      <c r="G1619" s="41" t="s">
        <v>144</v>
      </c>
    </row>
    <row r="1620">
      <c r="A1620" s="45">
        <v>3.414053251E9</v>
      </c>
      <c r="B1620" s="46">
        <v>0.054</v>
      </c>
      <c r="C1620" s="46">
        <v>72.0</v>
      </c>
      <c r="D1620" s="46">
        <v>0.269</v>
      </c>
      <c r="E1620" s="42" t="s">
        <v>164</v>
      </c>
      <c r="F1620" s="44" t="s">
        <v>85</v>
      </c>
      <c r="G1620" s="41" t="s">
        <v>144</v>
      </c>
    </row>
    <row r="1621">
      <c r="A1621" s="45">
        <v>4.234894168E9</v>
      </c>
      <c r="B1621" s="46">
        <v>0.057</v>
      </c>
      <c r="C1621" s="46">
        <v>93.0</v>
      </c>
      <c r="D1621" s="46">
        <v>0.218</v>
      </c>
      <c r="E1621" s="42" t="s">
        <v>164</v>
      </c>
      <c r="F1621" s="44" t="s">
        <v>86</v>
      </c>
      <c r="G1621" s="41" t="s">
        <v>144</v>
      </c>
    </row>
    <row r="1622">
      <c r="A1622" s="45">
        <v>5.623236708E9</v>
      </c>
      <c r="B1622" s="46">
        <v>0.064</v>
      </c>
      <c r="C1622" s="46">
        <v>136.0</v>
      </c>
      <c r="D1622" s="46">
        <v>0.206</v>
      </c>
      <c r="E1622" s="42" t="s">
        <v>164</v>
      </c>
      <c r="F1622" s="44" t="s">
        <v>87</v>
      </c>
      <c r="G1622" s="41" t="s">
        <v>144</v>
      </c>
    </row>
    <row r="1623">
      <c r="A1623" s="45">
        <v>4.583834427E9</v>
      </c>
      <c r="B1623" s="46">
        <v>0.064</v>
      </c>
      <c r="C1623" s="46">
        <v>111.0</v>
      </c>
      <c r="D1623" s="46">
        <v>0.217</v>
      </c>
      <c r="E1623" s="42" t="s">
        <v>164</v>
      </c>
      <c r="F1623" s="44" t="s">
        <v>88</v>
      </c>
      <c r="G1623" s="41" t="s">
        <v>144</v>
      </c>
    </row>
    <row r="1624">
      <c r="A1624" s="45">
        <v>6.20035707E9</v>
      </c>
      <c r="B1624" s="46">
        <v>0.063</v>
      </c>
      <c r="C1624" s="46">
        <v>143.0</v>
      </c>
      <c r="D1624" s="46">
        <v>0.201</v>
      </c>
      <c r="E1624" s="42" t="s">
        <v>164</v>
      </c>
      <c r="F1624" s="44" t="s">
        <v>89</v>
      </c>
      <c r="G1624" s="41" t="s">
        <v>144</v>
      </c>
    </row>
    <row r="1625">
      <c r="A1625" s="45">
        <v>8.761426371E9</v>
      </c>
      <c r="B1625" s="46">
        <v>0.06</v>
      </c>
      <c r="C1625" s="46">
        <v>190.0</v>
      </c>
      <c r="D1625" s="46">
        <v>0.166</v>
      </c>
      <c r="E1625" s="42" t="s">
        <v>164</v>
      </c>
      <c r="F1625" s="44" t="s">
        <v>90</v>
      </c>
      <c r="G1625" s="41" t="s">
        <v>144</v>
      </c>
    </row>
    <row r="1626">
      <c r="A1626" s="45">
        <v>1.0321968595E10</v>
      </c>
      <c r="B1626" s="46">
        <v>0.063</v>
      </c>
      <c r="C1626" s="46">
        <v>232.0</v>
      </c>
      <c r="D1626" s="46">
        <v>0.181</v>
      </c>
      <c r="E1626" s="42" t="s">
        <v>164</v>
      </c>
      <c r="F1626" s="44" t="s">
        <v>91</v>
      </c>
      <c r="G1626" s="41" t="s">
        <v>144</v>
      </c>
    </row>
    <row r="1627">
      <c r="A1627" s="45">
        <v>9.84279596E8</v>
      </c>
      <c r="B1627" s="46">
        <v>0.075</v>
      </c>
      <c r="C1627" s="46">
        <v>121.0</v>
      </c>
      <c r="D1627" s="43"/>
      <c r="E1627" s="42" t="s">
        <v>210</v>
      </c>
      <c r="F1627" s="44" t="s">
        <v>70</v>
      </c>
      <c r="G1627" s="41" t="s">
        <v>179</v>
      </c>
    </row>
    <row r="1628">
      <c r="A1628" s="45">
        <v>1.15989156E9</v>
      </c>
      <c r="B1628" s="46">
        <v>0.085</v>
      </c>
      <c r="C1628" s="46">
        <v>160.0</v>
      </c>
      <c r="D1628" s="43"/>
      <c r="E1628" s="42" t="s">
        <v>210</v>
      </c>
      <c r="F1628" s="44" t="s">
        <v>71</v>
      </c>
      <c r="G1628" s="41" t="s">
        <v>179</v>
      </c>
    </row>
    <row r="1629">
      <c r="A1629" s="45">
        <v>1.284504509E9</v>
      </c>
      <c r="B1629" s="46">
        <v>0.086</v>
      </c>
      <c r="C1629" s="46">
        <v>180.0</v>
      </c>
      <c r="D1629" s="43"/>
      <c r="E1629" s="42" t="s">
        <v>210</v>
      </c>
      <c r="F1629" s="44" t="s">
        <v>72</v>
      </c>
      <c r="G1629" s="41" t="s">
        <v>179</v>
      </c>
    </row>
    <row r="1630">
      <c r="A1630" s="45">
        <v>1.707662608E9</v>
      </c>
      <c r="B1630" s="46">
        <v>0.091</v>
      </c>
      <c r="C1630" s="46">
        <v>254.0</v>
      </c>
      <c r="D1630" s="43"/>
      <c r="E1630" s="42" t="s">
        <v>210</v>
      </c>
      <c r="F1630" s="44" t="s">
        <v>74</v>
      </c>
      <c r="G1630" s="41" t="s">
        <v>179</v>
      </c>
    </row>
    <row r="1631">
      <c r="A1631" s="45">
        <v>2.073255525E9</v>
      </c>
      <c r="B1631" s="46">
        <v>0.087</v>
      </c>
      <c r="C1631" s="46">
        <v>293.0</v>
      </c>
      <c r="D1631" s="43"/>
      <c r="E1631" s="42" t="s">
        <v>210</v>
      </c>
      <c r="F1631" s="44" t="s">
        <v>83</v>
      </c>
      <c r="G1631" s="41" t="s">
        <v>179</v>
      </c>
    </row>
    <row r="1632">
      <c r="A1632" s="45">
        <v>2.257181943E9</v>
      </c>
      <c r="B1632" s="46">
        <v>0.087</v>
      </c>
      <c r="C1632" s="46">
        <v>319.0</v>
      </c>
      <c r="D1632" s="43"/>
      <c r="E1632" s="42" t="s">
        <v>210</v>
      </c>
      <c r="F1632" s="44" t="s">
        <v>84</v>
      </c>
      <c r="G1632" s="41" t="s">
        <v>179</v>
      </c>
    </row>
    <row r="1633">
      <c r="A1633" s="45">
        <v>2.696020575E9</v>
      </c>
      <c r="B1633" s="46">
        <v>0.082</v>
      </c>
      <c r="C1633" s="46">
        <v>361.0</v>
      </c>
      <c r="D1633" s="46">
        <v>0.112</v>
      </c>
      <c r="E1633" s="42" t="s">
        <v>210</v>
      </c>
      <c r="F1633" s="44" t="s">
        <v>85</v>
      </c>
      <c r="G1633" s="41" t="s">
        <v>179</v>
      </c>
    </row>
    <row r="1634">
      <c r="A1634" s="45">
        <v>3.673382212E9</v>
      </c>
      <c r="B1634" s="46">
        <v>0.07</v>
      </c>
      <c r="C1634" s="46">
        <v>414.0</v>
      </c>
      <c r="D1634" s="46">
        <v>0.092</v>
      </c>
      <c r="E1634" s="42" t="s">
        <v>210</v>
      </c>
      <c r="F1634" s="44" t="s">
        <v>86</v>
      </c>
      <c r="G1634" s="41" t="s">
        <v>179</v>
      </c>
    </row>
    <row r="1635">
      <c r="A1635" s="45">
        <v>4.538345345E9</v>
      </c>
      <c r="B1635" s="46">
        <v>0.063</v>
      </c>
      <c r="C1635" s="46">
        <v>466.0</v>
      </c>
      <c r="D1635" s="46">
        <v>0.092</v>
      </c>
      <c r="E1635" s="42" t="s">
        <v>210</v>
      </c>
      <c r="F1635" s="44" t="s">
        <v>87</v>
      </c>
      <c r="G1635" s="41" t="s">
        <v>179</v>
      </c>
    </row>
    <row r="1636">
      <c r="A1636" s="45">
        <v>4.158135026E9</v>
      </c>
      <c r="B1636" s="46">
        <v>0.063</v>
      </c>
      <c r="C1636" s="46">
        <v>424.0</v>
      </c>
      <c r="D1636" s="46">
        <v>0.094</v>
      </c>
      <c r="E1636" s="42" t="s">
        <v>210</v>
      </c>
      <c r="F1636" s="44" t="s">
        <v>88</v>
      </c>
      <c r="G1636" s="41" t="s">
        <v>179</v>
      </c>
    </row>
    <row r="1637">
      <c r="A1637" s="45">
        <v>4.114881347E9</v>
      </c>
      <c r="B1637" s="46">
        <v>0.072</v>
      </c>
      <c r="C1637" s="46">
        <v>476.0</v>
      </c>
      <c r="D1637" s="46">
        <v>0.095</v>
      </c>
      <c r="E1637" s="42" t="s">
        <v>210</v>
      </c>
      <c r="F1637" s="44" t="s">
        <v>89</v>
      </c>
      <c r="G1637" s="41" t="s">
        <v>179</v>
      </c>
    </row>
    <row r="1638">
      <c r="A1638" s="45">
        <v>4.501753898E9</v>
      </c>
      <c r="B1638" s="46">
        <v>0.072</v>
      </c>
      <c r="C1638" s="46">
        <v>522.0</v>
      </c>
      <c r="D1638" s="46">
        <v>0.097</v>
      </c>
      <c r="E1638" s="42" t="s">
        <v>210</v>
      </c>
      <c r="F1638" s="44" t="s">
        <v>90</v>
      </c>
      <c r="G1638" s="41" t="s">
        <v>179</v>
      </c>
    </row>
    <row r="1639">
      <c r="A1639" s="45">
        <v>4.045813953E9</v>
      </c>
      <c r="B1639" s="46">
        <v>0.076</v>
      </c>
      <c r="C1639" s="46">
        <v>493.0</v>
      </c>
      <c r="D1639" s="46">
        <v>0.096</v>
      </c>
      <c r="E1639" s="42" t="s">
        <v>210</v>
      </c>
      <c r="F1639" s="44" t="s">
        <v>91</v>
      </c>
      <c r="G1639" s="41" t="s">
        <v>179</v>
      </c>
    </row>
    <row r="1640">
      <c r="A1640" s="45">
        <v>3.7020609825E10</v>
      </c>
      <c r="B1640" s="46">
        <v>0.042</v>
      </c>
      <c r="C1640" s="46">
        <v>54.0</v>
      </c>
      <c r="D1640" s="46">
        <v>0.133</v>
      </c>
      <c r="E1640" s="42" t="s">
        <v>123</v>
      </c>
      <c r="F1640" s="44" t="s">
        <v>70</v>
      </c>
      <c r="G1640" s="41" t="s">
        <v>68</v>
      </c>
    </row>
    <row r="1641">
      <c r="A1641" s="45">
        <v>3.7724674865E10</v>
      </c>
      <c r="B1641" s="46">
        <v>0.044</v>
      </c>
      <c r="C1641" s="46">
        <v>58.0</v>
      </c>
      <c r="D1641" s="46">
        <v>0.133</v>
      </c>
      <c r="E1641" s="42" t="s">
        <v>123</v>
      </c>
      <c r="F1641" s="44" t="s">
        <v>71</v>
      </c>
      <c r="G1641" s="41" t="s">
        <v>68</v>
      </c>
    </row>
    <row r="1642">
      <c r="A1642" s="45">
        <v>4.041611469E10</v>
      </c>
      <c r="B1642" s="46">
        <v>0.053</v>
      </c>
      <c r="C1642" s="46">
        <v>73.0</v>
      </c>
      <c r="D1642" s="46">
        <v>0.131</v>
      </c>
      <c r="E1642" s="42" t="s">
        <v>123</v>
      </c>
      <c r="F1642" s="44" t="s">
        <v>72</v>
      </c>
      <c r="G1642" s="41" t="s">
        <v>68</v>
      </c>
    </row>
    <row r="1643">
      <c r="A1643" s="45">
        <v>4.9822651702E10</v>
      </c>
      <c r="B1643" s="46">
        <v>0.053</v>
      </c>
      <c r="C1643" s="46">
        <v>88.0</v>
      </c>
      <c r="D1643" s="46">
        <v>0.126</v>
      </c>
      <c r="E1643" s="42" t="s">
        <v>123</v>
      </c>
      <c r="F1643" s="44" t="s">
        <v>74</v>
      </c>
      <c r="G1643" s="41" t="s">
        <v>68</v>
      </c>
    </row>
    <row r="1644">
      <c r="A1644" s="45">
        <v>5.6948015336E10</v>
      </c>
      <c r="B1644" s="46">
        <v>0.052</v>
      </c>
      <c r="C1644" s="46">
        <v>99.0</v>
      </c>
      <c r="D1644" s="46">
        <v>0.115</v>
      </c>
      <c r="E1644" s="42" t="s">
        <v>123</v>
      </c>
      <c r="F1644" s="44" t="s">
        <v>83</v>
      </c>
      <c r="G1644" s="41" t="s">
        <v>68</v>
      </c>
    </row>
    <row r="1645">
      <c r="A1645" s="45">
        <v>5.9523857868E10</v>
      </c>
      <c r="B1645" s="46">
        <v>0.051</v>
      </c>
      <c r="C1645" s="46">
        <v>100.0</v>
      </c>
      <c r="D1645" s="46">
        <v>0.115</v>
      </c>
      <c r="E1645" s="42" t="s">
        <v>123</v>
      </c>
      <c r="F1645" s="44" t="s">
        <v>84</v>
      </c>
      <c r="G1645" s="41" t="s">
        <v>68</v>
      </c>
    </row>
    <row r="1646">
      <c r="A1646" s="45">
        <v>6.5637107776E10</v>
      </c>
      <c r="B1646" s="46">
        <v>0.052</v>
      </c>
      <c r="C1646" s="46">
        <v>113.0</v>
      </c>
      <c r="D1646" s="43"/>
      <c r="E1646" s="42" t="s">
        <v>123</v>
      </c>
      <c r="F1646" s="44" t="s">
        <v>85</v>
      </c>
      <c r="G1646" s="41" t="s">
        <v>68</v>
      </c>
    </row>
    <row r="1647">
      <c r="A1647" s="45">
        <v>7.5226318359E10</v>
      </c>
      <c r="B1647" s="46">
        <v>0.055</v>
      </c>
      <c r="C1647" s="46">
        <v>134.0</v>
      </c>
      <c r="D1647" s="43"/>
      <c r="E1647" s="42" t="s">
        <v>123</v>
      </c>
      <c r="F1647" s="44" t="s">
        <v>86</v>
      </c>
      <c r="G1647" s="41" t="s">
        <v>68</v>
      </c>
    </row>
    <row r="1648">
      <c r="A1648" s="45">
        <v>8.8882967742E10</v>
      </c>
      <c r="B1648" s="46">
        <v>0.054</v>
      </c>
      <c r="C1648" s="46">
        <v>156.0</v>
      </c>
      <c r="D1648" s="43"/>
      <c r="E1648" s="42" t="s">
        <v>123</v>
      </c>
      <c r="F1648" s="44" t="s">
        <v>87</v>
      </c>
      <c r="G1648" s="41" t="s">
        <v>68</v>
      </c>
    </row>
    <row r="1649">
      <c r="A1649" s="45">
        <v>9.0908402631E10</v>
      </c>
      <c r="B1649" s="46">
        <v>0.057</v>
      </c>
      <c r="C1649" s="46">
        <v>165.0</v>
      </c>
      <c r="D1649" s="43"/>
      <c r="E1649" s="42" t="s">
        <v>123</v>
      </c>
      <c r="F1649" s="44" t="s">
        <v>88</v>
      </c>
      <c r="G1649" s="41" t="s">
        <v>68</v>
      </c>
    </row>
    <row r="1650">
      <c r="A1650" s="45">
        <v>9.0770671432E10</v>
      </c>
      <c r="B1650" s="46">
        <v>0.059</v>
      </c>
      <c r="C1650" s="46">
        <v>168.0</v>
      </c>
      <c r="D1650" s="43"/>
      <c r="E1650" s="42" t="s">
        <v>123</v>
      </c>
      <c r="F1650" s="44" t="s">
        <v>89</v>
      </c>
      <c r="G1650" s="41" t="s">
        <v>68</v>
      </c>
    </row>
    <row r="1651">
      <c r="A1651" s="45">
        <v>9.9211339029E10</v>
      </c>
      <c r="B1651" s="46">
        <v>0.063</v>
      </c>
      <c r="C1651" s="46">
        <v>195.0</v>
      </c>
      <c r="D1651" s="43"/>
      <c r="E1651" s="42" t="s">
        <v>123</v>
      </c>
      <c r="F1651" s="44" t="s">
        <v>90</v>
      </c>
      <c r="G1651" s="41" t="s">
        <v>68</v>
      </c>
    </row>
    <row r="1652">
      <c r="A1652" s="45">
        <v>9.5981572517E10</v>
      </c>
      <c r="B1652" s="46">
        <v>0.064</v>
      </c>
      <c r="C1652" s="46">
        <v>190.0</v>
      </c>
      <c r="D1652" s="43"/>
      <c r="E1652" s="42" t="s">
        <v>123</v>
      </c>
      <c r="F1652" s="44" t="s">
        <v>91</v>
      </c>
      <c r="G1652" s="41" t="s">
        <v>68</v>
      </c>
    </row>
    <row r="1653">
      <c r="A1653" s="45">
        <v>4.310090791E9</v>
      </c>
      <c r="B1653" s="46">
        <v>0.062</v>
      </c>
      <c r="C1653" s="46">
        <v>15.0</v>
      </c>
      <c r="D1653" s="46">
        <v>0.19</v>
      </c>
      <c r="E1653" s="42" t="s">
        <v>124</v>
      </c>
      <c r="F1653" s="44" t="s">
        <v>70</v>
      </c>
      <c r="G1653" s="41" t="s">
        <v>68</v>
      </c>
    </row>
    <row r="1654">
      <c r="A1654" s="45">
        <v>4.075049537E9</v>
      </c>
      <c r="B1654" s="46">
        <v>0.056</v>
      </c>
      <c r="C1654" s="46">
        <v>12.0</v>
      </c>
      <c r="D1654" s="46">
        <v>0.227</v>
      </c>
      <c r="E1654" s="42" t="s">
        <v>124</v>
      </c>
      <c r="F1654" s="44" t="s">
        <v>71</v>
      </c>
      <c r="G1654" s="41" t="s">
        <v>68</v>
      </c>
    </row>
    <row r="1655">
      <c r="A1655" s="45">
        <v>4.201332885E9</v>
      </c>
      <c r="B1655" s="46">
        <v>0.064</v>
      </c>
      <c r="C1655" s="46">
        <v>14.0</v>
      </c>
      <c r="D1655" s="46">
        <v>0.267</v>
      </c>
      <c r="E1655" s="42" t="s">
        <v>124</v>
      </c>
      <c r="F1655" s="44" t="s">
        <v>72</v>
      </c>
      <c r="G1655" s="41" t="s">
        <v>68</v>
      </c>
    </row>
    <row r="1656">
      <c r="A1656" s="45">
        <v>4.666197195E9</v>
      </c>
      <c r="B1656" s="46">
        <v>0.064</v>
      </c>
      <c r="C1656" s="46">
        <v>15.0</v>
      </c>
      <c r="D1656" s="46">
        <v>0.247</v>
      </c>
      <c r="E1656" s="42" t="s">
        <v>124</v>
      </c>
      <c r="F1656" s="44" t="s">
        <v>74</v>
      </c>
      <c r="G1656" s="41" t="s">
        <v>68</v>
      </c>
    </row>
    <row r="1657">
      <c r="A1657" s="45">
        <v>5.697991241E9</v>
      </c>
      <c r="B1657" s="46">
        <v>0.059</v>
      </c>
      <c r="C1657" s="46">
        <v>16.0</v>
      </c>
      <c r="D1657" s="46">
        <v>0.221</v>
      </c>
      <c r="E1657" s="42" t="s">
        <v>124</v>
      </c>
      <c r="F1657" s="44" t="s">
        <v>83</v>
      </c>
      <c r="G1657" s="41" t="s">
        <v>68</v>
      </c>
    </row>
    <row r="1658">
      <c r="A1658" s="45">
        <v>6.578515331E9</v>
      </c>
      <c r="B1658" s="46">
        <v>0.069</v>
      </c>
      <c r="C1658" s="46">
        <v>22.0</v>
      </c>
      <c r="D1658" s="46">
        <v>0.195</v>
      </c>
      <c r="E1658" s="42" t="s">
        <v>124</v>
      </c>
      <c r="F1658" s="44" t="s">
        <v>84</v>
      </c>
      <c r="G1658" s="41" t="s">
        <v>68</v>
      </c>
    </row>
    <row r="1659">
      <c r="A1659" s="45">
        <v>7.095910828E9</v>
      </c>
      <c r="B1659" s="46">
        <v>0.065</v>
      </c>
      <c r="C1659" s="46">
        <v>21.0</v>
      </c>
      <c r="D1659" s="46">
        <v>0.186</v>
      </c>
      <c r="E1659" s="42" t="s">
        <v>124</v>
      </c>
      <c r="F1659" s="44" t="s">
        <v>85</v>
      </c>
      <c r="G1659" s="41" t="s">
        <v>68</v>
      </c>
    </row>
    <row r="1660">
      <c r="A1660" s="45">
        <v>8.035635713E9</v>
      </c>
      <c r="B1660" s="46">
        <v>0.06</v>
      </c>
      <c r="C1660" s="46">
        <v>22.0</v>
      </c>
      <c r="D1660" s="46">
        <v>0.195</v>
      </c>
      <c r="E1660" s="42" t="s">
        <v>124</v>
      </c>
      <c r="F1660" s="44" t="s">
        <v>86</v>
      </c>
      <c r="G1660" s="41" t="s">
        <v>68</v>
      </c>
    </row>
    <row r="1661">
      <c r="A1661" s="45">
        <v>9.891003405E9</v>
      </c>
      <c r="B1661" s="46">
        <v>0.055</v>
      </c>
      <c r="C1661" s="46">
        <v>24.0</v>
      </c>
      <c r="D1661" s="46">
        <v>0.183</v>
      </c>
      <c r="E1661" s="42" t="s">
        <v>124</v>
      </c>
      <c r="F1661" s="44" t="s">
        <v>87</v>
      </c>
      <c r="G1661" s="41" t="s">
        <v>68</v>
      </c>
    </row>
    <row r="1662">
      <c r="A1662" s="45">
        <v>9.674037707E9</v>
      </c>
      <c r="B1662" s="46">
        <v>0.06</v>
      </c>
      <c r="C1662" s="46">
        <v>25.0</v>
      </c>
      <c r="D1662" s="46">
        <v>0.157</v>
      </c>
      <c r="E1662" s="42" t="s">
        <v>124</v>
      </c>
      <c r="F1662" s="44" t="s">
        <v>88</v>
      </c>
      <c r="G1662" s="41" t="s">
        <v>68</v>
      </c>
    </row>
    <row r="1663">
      <c r="A1663" s="45">
        <v>9.274448732E9</v>
      </c>
      <c r="B1663" s="46">
        <v>0.057</v>
      </c>
      <c r="C1663" s="46">
        <v>22.0</v>
      </c>
      <c r="D1663" s="46">
        <v>0.163</v>
      </c>
      <c r="E1663" s="42" t="s">
        <v>124</v>
      </c>
      <c r="F1663" s="44" t="s">
        <v>89</v>
      </c>
      <c r="G1663" s="41" t="s">
        <v>68</v>
      </c>
    </row>
    <row r="1664">
      <c r="A1664" s="45">
        <v>1.25478884E10</v>
      </c>
      <c r="B1664" s="46">
        <v>0.064</v>
      </c>
      <c r="C1664" s="46">
        <v>33.0</v>
      </c>
      <c r="D1664" s="46">
        <v>0.191</v>
      </c>
      <c r="E1664" s="42" t="s">
        <v>124</v>
      </c>
      <c r="F1664" s="44" t="s">
        <v>90</v>
      </c>
      <c r="G1664" s="41" t="s">
        <v>68</v>
      </c>
    </row>
    <row r="1665">
      <c r="A1665" s="45">
        <v>1.4376457305E10</v>
      </c>
      <c r="B1665" s="46">
        <v>0.064</v>
      </c>
      <c r="C1665" s="46">
        <v>37.0</v>
      </c>
      <c r="D1665" s="46">
        <v>0.168</v>
      </c>
      <c r="E1665" s="42" t="s">
        <v>124</v>
      </c>
      <c r="F1665" s="44" t="s">
        <v>91</v>
      </c>
      <c r="G1665" s="41" t="s">
        <v>68</v>
      </c>
    </row>
    <row r="1666">
      <c r="A1666" s="42"/>
      <c r="B1666" s="46">
        <v>0.021</v>
      </c>
      <c r="C1666" s="46">
        <v>3.0</v>
      </c>
      <c r="D1666" s="46">
        <v>0.153</v>
      </c>
      <c r="E1666" s="42" t="s">
        <v>165</v>
      </c>
      <c r="F1666" s="44" t="s">
        <v>70</v>
      </c>
      <c r="G1666" s="41" t="s">
        <v>144</v>
      </c>
    </row>
    <row r="1667">
      <c r="A1667" s="42"/>
      <c r="B1667" s="46">
        <v>0.021</v>
      </c>
      <c r="C1667" s="46">
        <v>2.0</v>
      </c>
      <c r="D1667" s="46">
        <v>0.15</v>
      </c>
      <c r="E1667" s="42" t="s">
        <v>165</v>
      </c>
      <c r="F1667" s="44" t="s">
        <v>71</v>
      </c>
      <c r="G1667" s="41" t="s">
        <v>144</v>
      </c>
    </row>
    <row r="1668">
      <c r="A1668" s="42"/>
      <c r="B1668" s="46">
        <v>0.024</v>
      </c>
      <c r="C1668" s="46">
        <v>3.0</v>
      </c>
      <c r="D1668" s="46">
        <v>0.15</v>
      </c>
      <c r="E1668" s="42" t="s">
        <v>165</v>
      </c>
      <c r="F1668" s="44" t="s">
        <v>72</v>
      </c>
      <c r="G1668" s="41" t="s">
        <v>144</v>
      </c>
    </row>
    <row r="1669">
      <c r="A1669" s="42"/>
      <c r="B1669" s="46">
        <v>0.023</v>
      </c>
      <c r="C1669" s="46">
        <v>4.0</v>
      </c>
      <c r="D1669" s="46">
        <v>0.15</v>
      </c>
      <c r="E1669" s="42" t="s">
        <v>165</v>
      </c>
      <c r="F1669" s="44" t="s">
        <v>74</v>
      </c>
      <c r="G1669" s="41" t="s">
        <v>144</v>
      </c>
    </row>
    <row r="1670">
      <c r="A1670" s="42"/>
      <c r="B1670" s="46">
        <v>0.023</v>
      </c>
      <c r="C1670" s="46">
        <v>5.0</v>
      </c>
      <c r="D1670" s="46">
        <v>0.15</v>
      </c>
      <c r="E1670" s="42" t="s">
        <v>165</v>
      </c>
      <c r="F1670" s="44" t="s">
        <v>83</v>
      </c>
      <c r="G1670" s="41" t="s">
        <v>144</v>
      </c>
    </row>
    <row r="1671">
      <c r="A1671" s="42"/>
      <c r="B1671" s="46">
        <v>0.021</v>
      </c>
      <c r="C1671" s="46">
        <v>5.0</v>
      </c>
      <c r="D1671" s="46">
        <v>0.15</v>
      </c>
      <c r="E1671" s="42" t="s">
        <v>165</v>
      </c>
      <c r="F1671" s="44" t="s">
        <v>84</v>
      </c>
      <c r="G1671" s="41" t="s">
        <v>144</v>
      </c>
    </row>
    <row r="1672">
      <c r="A1672" s="42"/>
      <c r="B1672" s="46">
        <v>0.02</v>
      </c>
      <c r="C1672" s="46">
        <v>5.0</v>
      </c>
      <c r="D1672" s="46">
        <v>0.161</v>
      </c>
      <c r="E1672" s="42" t="s">
        <v>165</v>
      </c>
      <c r="F1672" s="44" t="s">
        <v>85</v>
      </c>
      <c r="G1672" s="41" t="s">
        <v>144</v>
      </c>
    </row>
    <row r="1673">
      <c r="A1673" s="42"/>
      <c r="B1673" s="46">
        <v>0.019</v>
      </c>
      <c r="C1673" s="46">
        <v>7.0</v>
      </c>
      <c r="D1673" s="46">
        <v>0.17</v>
      </c>
      <c r="E1673" s="42" t="s">
        <v>165</v>
      </c>
      <c r="F1673" s="44" t="s">
        <v>86</v>
      </c>
      <c r="G1673" s="41" t="s">
        <v>144</v>
      </c>
    </row>
    <row r="1674">
      <c r="A1674" s="42"/>
      <c r="B1674" s="46">
        <v>0.02</v>
      </c>
      <c r="C1674" s="46">
        <v>10.0</v>
      </c>
      <c r="D1674" s="46">
        <v>0.17</v>
      </c>
      <c r="E1674" s="42" t="s">
        <v>165</v>
      </c>
      <c r="F1674" s="44" t="s">
        <v>87</v>
      </c>
      <c r="G1674" s="41" t="s">
        <v>144</v>
      </c>
    </row>
    <row r="1675">
      <c r="A1675" s="42"/>
      <c r="B1675" s="46">
        <v>0.021</v>
      </c>
      <c r="C1675" s="46">
        <v>13.0</v>
      </c>
      <c r="D1675" s="46">
        <v>0.17</v>
      </c>
      <c r="E1675" s="42" t="s">
        <v>165</v>
      </c>
      <c r="F1675" s="44" t="s">
        <v>88</v>
      </c>
      <c r="G1675" s="41" t="s">
        <v>144</v>
      </c>
    </row>
    <row r="1676">
      <c r="A1676" s="42"/>
      <c r="B1676" s="46">
        <v>0.019</v>
      </c>
      <c r="C1676" s="46">
        <v>15.0</v>
      </c>
      <c r="D1676" s="46">
        <v>0.17</v>
      </c>
      <c r="E1676" s="42" t="s">
        <v>165</v>
      </c>
      <c r="F1676" s="44" t="s">
        <v>89</v>
      </c>
      <c r="G1676" s="41" t="s">
        <v>144</v>
      </c>
    </row>
    <row r="1677">
      <c r="A1677" s="42"/>
      <c r="B1677" s="46">
        <v>0.018</v>
      </c>
      <c r="C1677" s="46">
        <v>19.0</v>
      </c>
      <c r="D1677" s="46">
        <v>0.163</v>
      </c>
      <c r="E1677" s="42" t="s">
        <v>165</v>
      </c>
      <c r="F1677" s="44" t="s">
        <v>90</v>
      </c>
      <c r="G1677" s="41" t="s">
        <v>144</v>
      </c>
    </row>
    <row r="1678">
      <c r="A1678" s="42"/>
      <c r="B1678" s="46">
        <v>0.018</v>
      </c>
      <c r="C1678" s="46">
        <v>20.0</v>
      </c>
      <c r="D1678" s="46">
        <v>0.13</v>
      </c>
      <c r="E1678" s="42" t="s">
        <v>165</v>
      </c>
      <c r="F1678" s="44" t="s">
        <v>91</v>
      </c>
      <c r="G1678" s="41" t="s">
        <v>144</v>
      </c>
    </row>
    <row r="1679">
      <c r="A1679" s="45">
        <v>3.908645566E9</v>
      </c>
      <c r="B1679" s="46">
        <v>0.061</v>
      </c>
      <c r="C1679" s="46">
        <v>126.0</v>
      </c>
      <c r="D1679" s="46">
        <v>0.153</v>
      </c>
      <c r="E1679" s="42" t="s">
        <v>125</v>
      </c>
      <c r="F1679" s="44" t="s">
        <v>70</v>
      </c>
      <c r="G1679" s="41" t="s">
        <v>68</v>
      </c>
    </row>
    <row r="1680">
      <c r="A1680" s="45">
        <v>3.546791603E9</v>
      </c>
      <c r="B1680" s="46">
        <v>0.062</v>
      </c>
      <c r="C1680" s="46">
        <v>113.0</v>
      </c>
      <c r="D1680" s="46">
        <v>0.145</v>
      </c>
      <c r="E1680" s="42" t="s">
        <v>125</v>
      </c>
      <c r="F1680" s="44" t="s">
        <v>71</v>
      </c>
      <c r="G1680" s="41" t="s">
        <v>68</v>
      </c>
    </row>
    <row r="1681">
      <c r="A1681" s="45">
        <v>3.361236321E9</v>
      </c>
      <c r="B1681" s="46">
        <v>0.062</v>
      </c>
      <c r="C1681" s="46">
        <v>106.0</v>
      </c>
      <c r="D1681" s="46">
        <v>0.138</v>
      </c>
      <c r="E1681" s="42" t="s">
        <v>125</v>
      </c>
      <c r="F1681" s="44" t="s">
        <v>72</v>
      </c>
      <c r="G1681" s="41" t="s">
        <v>68</v>
      </c>
    </row>
    <row r="1682">
      <c r="A1682" s="45">
        <v>4.931280096E9</v>
      </c>
      <c r="B1682" s="46">
        <v>0.065</v>
      </c>
      <c r="C1682" s="46">
        <v>162.0</v>
      </c>
      <c r="D1682" s="46">
        <v>0.147</v>
      </c>
      <c r="E1682" s="42" t="s">
        <v>125</v>
      </c>
      <c r="F1682" s="44" t="s">
        <v>74</v>
      </c>
      <c r="G1682" s="41" t="s">
        <v>68</v>
      </c>
    </row>
    <row r="1683">
      <c r="A1683" s="45">
        <v>6.60686645E9</v>
      </c>
      <c r="B1683" s="46">
        <v>0.065</v>
      </c>
      <c r="C1683" s="46">
        <v>213.0</v>
      </c>
      <c r="D1683" s="46">
        <v>0.114</v>
      </c>
      <c r="E1683" s="42" t="s">
        <v>125</v>
      </c>
      <c r="F1683" s="44" t="s">
        <v>83</v>
      </c>
      <c r="G1683" s="41" t="s">
        <v>68</v>
      </c>
    </row>
    <row r="1684">
      <c r="A1684" s="45">
        <v>7.261366632E9</v>
      </c>
      <c r="B1684" s="46">
        <v>0.073</v>
      </c>
      <c r="C1684" s="46">
        <v>262.0</v>
      </c>
      <c r="D1684" s="46">
        <v>0.106</v>
      </c>
      <c r="E1684" s="42" t="s">
        <v>125</v>
      </c>
      <c r="F1684" s="44" t="s">
        <v>84</v>
      </c>
      <c r="G1684" s="41" t="s">
        <v>68</v>
      </c>
    </row>
    <row r="1685">
      <c r="A1685" s="45">
        <v>7.978609422E9</v>
      </c>
      <c r="B1685" s="46">
        <v>0.072</v>
      </c>
      <c r="C1685" s="46">
        <v>280.0</v>
      </c>
      <c r="D1685" s="46">
        <v>0.112</v>
      </c>
      <c r="E1685" s="42" t="s">
        <v>125</v>
      </c>
      <c r="F1685" s="44" t="s">
        <v>85</v>
      </c>
      <c r="G1685" s="41" t="s">
        <v>68</v>
      </c>
    </row>
    <row r="1686">
      <c r="A1686" s="45">
        <v>8.83606369E9</v>
      </c>
      <c r="B1686" s="46">
        <v>0.069</v>
      </c>
      <c r="C1686" s="46">
        <v>294.0</v>
      </c>
      <c r="D1686" s="46">
        <v>0.129</v>
      </c>
      <c r="E1686" s="42" t="s">
        <v>125</v>
      </c>
      <c r="F1686" s="44" t="s">
        <v>86</v>
      </c>
      <c r="G1686" s="41" t="s">
        <v>68</v>
      </c>
    </row>
    <row r="1687">
      <c r="A1687" s="45">
        <v>8.493167843E9</v>
      </c>
      <c r="B1687" s="46">
        <v>0.069</v>
      </c>
      <c r="C1687" s="46">
        <v>287.0</v>
      </c>
      <c r="D1687" s="46">
        <v>0.137</v>
      </c>
      <c r="E1687" s="42" t="s">
        <v>125</v>
      </c>
      <c r="F1687" s="44" t="s">
        <v>87</v>
      </c>
      <c r="G1687" s="41" t="s">
        <v>68</v>
      </c>
    </row>
    <row r="1688">
      <c r="A1688" s="45">
        <v>8.724107049E9</v>
      </c>
      <c r="B1688" s="46">
        <v>0.079</v>
      </c>
      <c r="C1688" s="46">
        <v>326.0</v>
      </c>
      <c r="D1688" s="46">
        <v>0.111</v>
      </c>
      <c r="E1688" s="42" t="s">
        <v>125</v>
      </c>
      <c r="F1688" s="44" t="s">
        <v>88</v>
      </c>
      <c r="G1688" s="41" t="s">
        <v>68</v>
      </c>
    </row>
    <row r="1689">
      <c r="A1689" s="45">
        <v>1.1141417478E10</v>
      </c>
      <c r="B1689" s="46">
        <v>0.082</v>
      </c>
      <c r="C1689" s="46">
        <v>416.0</v>
      </c>
      <c r="D1689" s="46">
        <v>0.097</v>
      </c>
      <c r="E1689" s="42" t="s">
        <v>125</v>
      </c>
      <c r="F1689" s="44" t="s">
        <v>89</v>
      </c>
      <c r="G1689" s="41" t="s">
        <v>68</v>
      </c>
    </row>
    <row r="1690">
      <c r="A1690" s="45">
        <v>1.2451760766E10</v>
      </c>
      <c r="B1690" s="46">
        <v>0.086</v>
      </c>
      <c r="C1690" s="46">
        <v>486.0</v>
      </c>
      <c r="D1690" s="46">
        <v>0.087</v>
      </c>
      <c r="E1690" s="42" t="s">
        <v>125</v>
      </c>
      <c r="F1690" s="44" t="s">
        <v>90</v>
      </c>
      <c r="G1690" s="41" t="s">
        <v>68</v>
      </c>
    </row>
    <row r="1691">
      <c r="A1691" s="45">
        <v>1.339938655E10</v>
      </c>
      <c r="B1691" s="46">
        <v>0.083</v>
      </c>
      <c r="C1691" s="46">
        <v>473.0</v>
      </c>
      <c r="D1691" s="46">
        <v>0.087</v>
      </c>
      <c r="E1691" s="42" t="s">
        <v>125</v>
      </c>
      <c r="F1691" s="44" t="s">
        <v>91</v>
      </c>
      <c r="G1691" s="41" t="s">
        <v>68</v>
      </c>
    </row>
    <row r="1692">
      <c r="A1692" s="45">
        <v>5.494252208E9</v>
      </c>
      <c r="B1692" s="46">
        <v>0.05</v>
      </c>
      <c r="C1692" s="46">
        <v>12.0</v>
      </c>
      <c r="D1692" s="46">
        <v>0.095</v>
      </c>
      <c r="E1692" s="42" t="s">
        <v>166</v>
      </c>
      <c r="F1692" s="44" t="s">
        <v>70</v>
      </c>
      <c r="G1692" s="41" t="s">
        <v>144</v>
      </c>
    </row>
    <row r="1693">
      <c r="A1693" s="45">
        <v>6.007061224E9</v>
      </c>
      <c r="B1693" s="46">
        <v>0.053</v>
      </c>
      <c r="C1693" s="46">
        <v>13.0</v>
      </c>
      <c r="D1693" s="46">
        <v>0.077</v>
      </c>
      <c r="E1693" s="42" t="s">
        <v>166</v>
      </c>
      <c r="F1693" s="44" t="s">
        <v>71</v>
      </c>
      <c r="G1693" s="41" t="s">
        <v>144</v>
      </c>
    </row>
    <row r="1694">
      <c r="A1694" s="45">
        <v>6.050875807E9</v>
      </c>
      <c r="B1694" s="46">
        <v>0.056</v>
      </c>
      <c r="C1694" s="46">
        <v>14.0</v>
      </c>
      <c r="D1694" s="46">
        <v>0.068</v>
      </c>
      <c r="E1694" s="42" t="s">
        <v>166</v>
      </c>
      <c r="F1694" s="44" t="s">
        <v>72</v>
      </c>
      <c r="G1694" s="41" t="s">
        <v>144</v>
      </c>
    </row>
    <row r="1695">
      <c r="A1695" s="45">
        <v>6.330476435E9</v>
      </c>
      <c r="B1695" s="46">
        <v>0.054</v>
      </c>
      <c r="C1695" s="46">
        <v>14.0</v>
      </c>
      <c r="D1695" s="46">
        <v>0.074</v>
      </c>
      <c r="E1695" s="42" t="s">
        <v>166</v>
      </c>
      <c r="F1695" s="44" t="s">
        <v>74</v>
      </c>
      <c r="G1695" s="41" t="s">
        <v>144</v>
      </c>
    </row>
    <row r="1696">
      <c r="A1696" s="45">
        <v>7.273933993E9</v>
      </c>
      <c r="B1696" s="46">
        <v>0.058</v>
      </c>
      <c r="C1696" s="46">
        <v>17.0</v>
      </c>
      <c r="D1696" s="46">
        <v>0.085</v>
      </c>
      <c r="E1696" s="42" t="s">
        <v>166</v>
      </c>
      <c r="F1696" s="44" t="s">
        <v>83</v>
      </c>
      <c r="G1696" s="41" t="s">
        <v>144</v>
      </c>
    </row>
    <row r="1697">
      <c r="A1697" s="45">
        <v>8.130258976E9</v>
      </c>
      <c r="B1697" s="46">
        <v>0.057</v>
      </c>
      <c r="C1697" s="46">
        <v>19.0</v>
      </c>
      <c r="D1697" s="46">
        <v>0.081</v>
      </c>
      <c r="E1697" s="42" t="s">
        <v>166</v>
      </c>
      <c r="F1697" s="44" t="s">
        <v>84</v>
      </c>
      <c r="G1697" s="41" t="s">
        <v>144</v>
      </c>
    </row>
    <row r="1698">
      <c r="A1698" s="45">
        <v>9.043715356E9</v>
      </c>
      <c r="B1698" s="46">
        <v>0.056</v>
      </c>
      <c r="C1698" s="46">
        <v>20.0</v>
      </c>
      <c r="D1698" s="46">
        <v>0.08</v>
      </c>
      <c r="E1698" s="42" t="s">
        <v>166</v>
      </c>
      <c r="F1698" s="44" t="s">
        <v>85</v>
      </c>
      <c r="G1698" s="41" t="s">
        <v>144</v>
      </c>
    </row>
    <row r="1699">
      <c r="A1699" s="45">
        <v>1.0325618017E10</v>
      </c>
      <c r="B1699" s="46">
        <v>0.055</v>
      </c>
      <c r="C1699" s="46">
        <v>23.0</v>
      </c>
      <c r="D1699" s="46">
        <v>0.08</v>
      </c>
      <c r="E1699" s="42" t="s">
        <v>166</v>
      </c>
      <c r="F1699" s="44" t="s">
        <v>86</v>
      </c>
      <c r="G1699" s="41" t="s">
        <v>144</v>
      </c>
    </row>
    <row r="1700">
      <c r="A1700" s="45">
        <v>1.2545438605E10</v>
      </c>
      <c r="B1700" s="46">
        <v>0.061</v>
      </c>
      <c r="C1700" s="46">
        <v>27.0</v>
      </c>
      <c r="D1700" s="46">
        <v>0.08</v>
      </c>
      <c r="E1700" s="42" t="s">
        <v>166</v>
      </c>
      <c r="F1700" s="44" t="s">
        <v>87</v>
      </c>
      <c r="G1700" s="41" t="s">
        <v>144</v>
      </c>
    </row>
    <row r="1701">
      <c r="A1701" s="45">
        <v>1.2899651884E10</v>
      </c>
      <c r="B1701" s="46">
        <v>0.06</v>
      </c>
      <c r="C1701" s="46">
        <v>29.0</v>
      </c>
      <c r="D1701" s="46">
        <v>0.08</v>
      </c>
      <c r="E1701" s="42" t="s">
        <v>166</v>
      </c>
      <c r="F1701" s="44" t="s">
        <v>88</v>
      </c>
      <c r="G1701" s="41" t="s">
        <v>144</v>
      </c>
    </row>
    <row r="1702">
      <c r="A1702" s="45">
        <v>1.5994094607E10</v>
      </c>
      <c r="B1702" s="46">
        <v>0.059</v>
      </c>
      <c r="C1702" s="46">
        <v>36.0</v>
      </c>
      <c r="D1702" s="46">
        <v>0.08</v>
      </c>
      <c r="E1702" s="42" t="s">
        <v>166</v>
      </c>
      <c r="F1702" s="44" t="s">
        <v>89</v>
      </c>
      <c r="G1702" s="41" t="s">
        <v>144</v>
      </c>
    </row>
    <row r="1703">
      <c r="A1703" s="45">
        <v>1.8850351853E10</v>
      </c>
      <c r="B1703" s="46">
        <v>0.061</v>
      </c>
      <c r="C1703" s="46">
        <v>41.0</v>
      </c>
      <c r="D1703" s="43"/>
      <c r="E1703" s="42" t="s">
        <v>166</v>
      </c>
      <c r="F1703" s="44" t="s">
        <v>90</v>
      </c>
      <c r="G1703" s="41" t="s">
        <v>144</v>
      </c>
    </row>
    <row r="1704">
      <c r="A1704" s="45">
        <v>1.9206800719E10</v>
      </c>
      <c r="B1704" s="46">
        <v>0.055</v>
      </c>
      <c r="C1704" s="46">
        <v>36.0</v>
      </c>
      <c r="D1704" s="43"/>
      <c r="E1704" s="42" t="s">
        <v>166</v>
      </c>
      <c r="F1704" s="44" t="s">
        <v>91</v>
      </c>
      <c r="G1704" s="41" t="s">
        <v>144</v>
      </c>
    </row>
    <row r="1705">
      <c r="A1705" s="45">
        <v>3.85E11</v>
      </c>
      <c r="B1705" s="46">
        <v>0.08</v>
      </c>
      <c r="C1705" s="46">
        <v>1932.0</v>
      </c>
      <c r="D1705" s="46">
        <v>0.048</v>
      </c>
      <c r="E1705" s="42" t="s">
        <v>211</v>
      </c>
      <c r="F1705" s="44" t="s">
        <v>70</v>
      </c>
      <c r="G1705" s="41" t="s">
        <v>179</v>
      </c>
    </row>
    <row r="1706">
      <c r="A1706" s="45">
        <v>4.01E11</v>
      </c>
      <c r="B1706" s="46">
        <v>0.083</v>
      </c>
      <c r="C1706" s="46">
        <v>2079.0</v>
      </c>
      <c r="D1706" s="46">
        <v>0.05</v>
      </c>
      <c r="E1706" s="42" t="s">
        <v>211</v>
      </c>
      <c r="F1706" s="44" t="s">
        <v>71</v>
      </c>
      <c r="G1706" s="41" t="s">
        <v>179</v>
      </c>
    </row>
    <row r="1707">
      <c r="A1707" s="45">
        <v>4.38E11</v>
      </c>
      <c r="B1707" s="46">
        <v>0.089</v>
      </c>
      <c r="C1707" s="46">
        <v>2411.0</v>
      </c>
      <c r="D1707" s="46">
        <v>0.04</v>
      </c>
      <c r="E1707" s="42" t="s">
        <v>211</v>
      </c>
      <c r="F1707" s="44" t="s">
        <v>72</v>
      </c>
      <c r="G1707" s="41" t="s">
        <v>179</v>
      </c>
    </row>
    <row r="1708">
      <c r="A1708" s="45">
        <v>5.38E11</v>
      </c>
      <c r="B1708" s="46">
        <v>0.098</v>
      </c>
      <c r="C1708" s="46">
        <v>3249.0</v>
      </c>
      <c r="D1708" s="46">
        <v>0.03</v>
      </c>
      <c r="E1708" s="42" t="s">
        <v>211</v>
      </c>
      <c r="F1708" s="44" t="s">
        <v>74</v>
      </c>
      <c r="G1708" s="41" t="s">
        <v>179</v>
      </c>
    </row>
    <row r="1709">
      <c r="A1709" s="45">
        <v>6.1E11</v>
      </c>
      <c r="B1709" s="46">
        <v>0.1</v>
      </c>
      <c r="C1709" s="46">
        <v>3739.0</v>
      </c>
      <c r="D1709" s="46">
        <v>0.028</v>
      </c>
      <c r="E1709" s="42" t="s">
        <v>211</v>
      </c>
      <c r="F1709" s="44" t="s">
        <v>83</v>
      </c>
      <c r="G1709" s="41" t="s">
        <v>179</v>
      </c>
    </row>
    <row r="1710">
      <c r="A1710" s="45">
        <v>6.38E11</v>
      </c>
      <c r="B1710" s="46">
        <v>0.109</v>
      </c>
      <c r="C1710" s="46">
        <v>4261.0</v>
      </c>
      <c r="D1710" s="46">
        <v>0.028</v>
      </c>
      <c r="E1710" s="42" t="s">
        <v>211</v>
      </c>
      <c r="F1710" s="44" t="s">
        <v>84</v>
      </c>
      <c r="G1710" s="41" t="s">
        <v>179</v>
      </c>
    </row>
    <row r="1711">
      <c r="A1711" s="45">
        <v>6.78E11</v>
      </c>
      <c r="B1711" s="46">
        <v>0.107</v>
      </c>
      <c r="C1711" s="46">
        <v>4459.0</v>
      </c>
      <c r="D1711" s="46">
        <v>0.035</v>
      </c>
      <c r="E1711" s="42" t="s">
        <v>211</v>
      </c>
      <c r="F1711" s="44" t="s">
        <v>85</v>
      </c>
      <c r="G1711" s="41" t="s">
        <v>179</v>
      </c>
    </row>
    <row r="1712">
      <c r="A1712" s="45">
        <v>7.83E11</v>
      </c>
      <c r="B1712" s="46">
        <v>0.108</v>
      </c>
      <c r="C1712" s="46">
        <v>5150.0</v>
      </c>
      <c r="D1712" s="46">
        <v>0.046</v>
      </c>
      <c r="E1712" s="42" t="s">
        <v>211</v>
      </c>
      <c r="F1712" s="44" t="s">
        <v>86</v>
      </c>
      <c r="G1712" s="41" t="s">
        <v>179</v>
      </c>
    </row>
    <row r="1713">
      <c r="A1713" s="45">
        <v>8.71E11</v>
      </c>
      <c r="B1713" s="46">
        <v>0.11</v>
      </c>
      <c r="C1713" s="46">
        <v>5834.0</v>
      </c>
      <c r="D1713" s="46">
        <v>0.046</v>
      </c>
      <c r="E1713" s="42" t="s">
        <v>211</v>
      </c>
      <c r="F1713" s="44" t="s">
        <v>87</v>
      </c>
      <c r="G1713" s="41" t="s">
        <v>179</v>
      </c>
    </row>
    <row r="1714">
      <c r="A1714" s="45">
        <v>7.96E11</v>
      </c>
      <c r="B1714" s="46">
        <v>0.119</v>
      </c>
      <c r="C1714" s="46">
        <v>5740.0</v>
      </c>
      <c r="D1714" s="46">
        <v>0.02</v>
      </c>
      <c r="E1714" s="42" t="s">
        <v>211</v>
      </c>
      <c r="F1714" s="44" t="s">
        <v>88</v>
      </c>
      <c r="G1714" s="41" t="s">
        <v>179</v>
      </c>
    </row>
    <row r="1715">
      <c r="A1715" s="45">
        <v>7.77E11</v>
      </c>
      <c r="B1715" s="46">
        <v>0.121</v>
      </c>
      <c r="C1715" s="46">
        <v>5676.0</v>
      </c>
      <c r="D1715" s="46">
        <v>0.018</v>
      </c>
      <c r="E1715" s="42" t="s">
        <v>211</v>
      </c>
      <c r="F1715" s="44" t="s">
        <v>89</v>
      </c>
      <c r="G1715" s="41" t="s">
        <v>179</v>
      </c>
    </row>
    <row r="1716">
      <c r="A1716" s="45">
        <v>8.33E11</v>
      </c>
      <c r="B1716" s="46">
        <v>0.119</v>
      </c>
      <c r="C1716" s="46">
        <v>5997.0</v>
      </c>
      <c r="D1716" s="46">
        <v>0.02</v>
      </c>
      <c r="E1716" s="42" t="s">
        <v>211</v>
      </c>
      <c r="F1716" s="44" t="s">
        <v>90</v>
      </c>
      <c r="G1716" s="41" t="s">
        <v>179</v>
      </c>
    </row>
    <row r="1717">
      <c r="A1717" s="45">
        <v>7.7E11</v>
      </c>
      <c r="B1717" s="46">
        <v>0.124</v>
      </c>
      <c r="C1717" s="46">
        <v>5737.0</v>
      </c>
      <c r="D1717" s="46">
        <v>0.016</v>
      </c>
      <c r="E1717" s="42" t="s">
        <v>211</v>
      </c>
      <c r="F1717" s="44" t="s">
        <v>91</v>
      </c>
      <c r="G1717" s="41" t="s">
        <v>179</v>
      </c>
    </row>
    <row r="1718">
      <c r="A1718" s="45">
        <v>2.682347064E9</v>
      </c>
      <c r="B1718" s="43"/>
      <c r="C1718" s="43"/>
      <c r="D1718" s="43"/>
      <c r="E1718" s="42" t="s">
        <v>251</v>
      </c>
      <c r="F1718" s="44" t="s">
        <v>70</v>
      </c>
      <c r="G1718" s="41" t="s">
        <v>242</v>
      </c>
    </row>
    <row r="1719">
      <c r="A1719" s="42"/>
      <c r="B1719" s="43"/>
      <c r="C1719" s="43"/>
      <c r="D1719" s="43"/>
      <c r="E1719" s="42" t="s">
        <v>251</v>
      </c>
      <c r="F1719" s="44" t="s">
        <v>71</v>
      </c>
      <c r="G1719" s="41" t="s">
        <v>242</v>
      </c>
    </row>
    <row r="1720">
      <c r="A1720" s="42"/>
      <c r="B1720" s="43"/>
      <c r="C1720" s="43"/>
      <c r="D1720" s="43"/>
      <c r="E1720" s="42" t="s">
        <v>251</v>
      </c>
      <c r="F1720" s="44" t="s">
        <v>72</v>
      </c>
      <c r="G1720" s="41" t="s">
        <v>242</v>
      </c>
    </row>
    <row r="1721">
      <c r="A1721" s="42"/>
      <c r="B1721" s="43"/>
      <c r="C1721" s="43"/>
      <c r="D1721" s="43"/>
      <c r="E1721" s="42" t="s">
        <v>251</v>
      </c>
      <c r="F1721" s="44" t="s">
        <v>74</v>
      </c>
      <c r="G1721" s="41" t="s">
        <v>242</v>
      </c>
    </row>
    <row r="1722">
      <c r="A1722" s="42"/>
      <c r="B1722" s="43"/>
      <c r="C1722" s="43"/>
      <c r="D1722" s="43"/>
      <c r="E1722" s="42" t="s">
        <v>251</v>
      </c>
      <c r="F1722" s="44" t="s">
        <v>83</v>
      </c>
      <c r="G1722" s="41" t="s">
        <v>242</v>
      </c>
    </row>
    <row r="1723">
      <c r="A1723" s="42"/>
      <c r="B1723" s="43"/>
      <c r="C1723" s="43"/>
      <c r="D1723" s="43"/>
      <c r="E1723" s="42" t="s">
        <v>251</v>
      </c>
      <c r="F1723" s="44" t="s">
        <v>84</v>
      </c>
      <c r="G1723" s="41" t="s">
        <v>242</v>
      </c>
    </row>
    <row r="1724">
      <c r="A1724" s="42"/>
      <c r="B1724" s="43"/>
      <c r="C1724" s="43"/>
      <c r="D1724" s="43"/>
      <c r="E1724" s="42" t="s">
        <v>251</v>
      </c>
      <c r="F1724" s="44" t="s">
        <v>85</v>
      </c>
      <c r="G1724" s="41" t="s">
        <v>242</v>
      </c>
    </row>
    <row r="1725">
      <c r="A1725" s="42"/>
      <c r="B1725" s="43"/>
      <c r="C1725" s="43"/>
      <c r="D1725" s="43"/>
      <c r="E1725" s="42" t="s">
        <v>251</v>
      </c>
      <c r="F1725" s="44" t="s">
        <v>86</v>
      </c>
      <c r="G1725" s="41" t="s">
        <v>242</v>
      </c>
    </row>
    <row r="1726">
      <c r="A1726" s="42"/>
      <c r="B1726" s="43"/>
      <c r="C1726" s="43"/>
      <c r="D1726" s="43"/>
      <c r="E1726" s="42" t="s">
        <v>251</v>
      </c>
      <c r="F1726" s="44" t="s">
        <v>87</v>
      </c>
      <c r="G1726" s="41" t="s">
        <v>242</v>
      </c>
    </row>
    <row r="1727">
      <c r="A1727" s="42"/>
      <c r="B1727" s="43"/>
      <c r="C1727" s="43"/>
      <c r="D1727" s="43"/>
      <c r="E1727" s="42" t="s">
        <v>251</v>
      </c>
      <c r="F1727" s="44" t="s">
        <v>88</v>
      </c>
      <c r="G1727" s="41" t="s">
        <v>242</v>
      </c>
    </row>
    <row r="1728">
      <c r="A1728" s="42"/>
      <c r="B1728" s="43"/>
      <c r="C1728" s="43"/>
      <c r="D1728" s="43"/>
      <c r="E1728" s="42" t="s">
        <v>251</v>
      </c>
      <c r="F1728" s="44" t="s">
        <v>89</v>
      </c>
      <c r="G1728" s="41" t="s">
        <v>242</v>
      </c>
    </row>
    <row r="1729">
      <c r="A1729" s="42"/>
      <c r="B1729" s="43"/>
      <c r="C1729" s="43"/>
      <c r="D1729" s="43"/>
      <c r="E1729" s="42" t="s">
        <v>251</v>
      </c>
      <c r="F1729" s="44" t="s">
        <v>90</v>
      </c>
      <c r="G1729" s="41" t="s">
        <v>242</v>
      </c>
    </row>
    <row r="1730">
      <c r="A1730" s="42"/>
      <c r="B1730" s="43"/>
      <c r="C1730" s="43"/>
      <c r="D1730" s="43"/>
      <c r="E1730" s="42" t="s">
        <v>251</v>
      </c>
      <c r="F1730" s="44" t="s">
        <v>91</v>
      </c>
      <c r="G1730" s="41" t="s">
        <v>242</v>
      </c>
    </row>
    <row r="1731">
      <c r="A1731" s="45">
        <v>5.2011621745E10</v>
      </c>
      <c r="B1731" s="46">
        <v>0.076</v>
      </c>
      <c r="C1731" s="46">
        <v>1052.0</v>
      </c>
      <c r="D1731" s="46">
        <v>0.078</v>
      </c>
      <c r="E1731" s="42" t="s">
        <v>252</v>
      </c>
      <c r="F1731" s="44" t="s">
        <v>70</v>
      </c>
      <c r="G1731" s="41" t="s">
        <v>242</v>
      </c>
    </row>
    <row r="1732">
      <c r="A1732" s="45">
        <v>5.3305639461E10</v>
      </c>
      <c r="B1732" s="46">
        <v>0.077</v>
      </c>
      <c r="C1732" s="46">
        <v>1052.0</v>
      </c>
      <c r="D1732" s="46">
        <v>0.076</v>
      </c>
      <c r="E1732" s="42" t="s">
        <v>252</v>
      </c>
      <c r="F1732" s="44" t="s">
        <v>71</v>
      </c>
      <c r="G1732" s="41" t="s">
        <v>242</v>
      </c>
    </row>
    <row r="1733">
      <c r="A1733" s="45">
        <v>6.6021205382E10</v>
      </c>
      <c r="B1733" s="46">
        <v>0.08</v>
      </c>
      <c r="C1733" s="46">
        <v>1244.0</v>
      </c>
      <c r="D1733" s="46">
        <v>0.072</v>
      </c>
      <c r="E1733" s="42" t="s">
        <v>252</v>
      </c>
      <c r="F1733" s="44" t="s">
        <v>72</v>
      </c>
      <c r="G1733" s="41" t="s">
        <v>242</v>
      </c>
    </row>
    <row r="1734">
      <c r="A1734" s="45">
        <v>8.7440435752E10</v>
      </c>
      <c r="B1734" s="46">
        <v>0.079</v>
      </c>
      <c r="C1734" s="46">
        <v>1602.0</v>
      </c>
      <c r="D1734" s="46">
        <v>0.07</v>
      </c>
      <c r="E1734" s="42" t="s">
        <v>252</v>
      </c>
      <c r="F1734" s="44" t="s">
        <v>74</v>
      </c>
      <c r="G1734" s="41" t="s">
        <v>242</v>
      </c>
    </row>
    <row r="1735">
      <c r="A1735" s="45">
        <v>1.03E11</v>
      </c>
      <c r="B1735" s="46">
        <v>0.08</v>
      </c>
      <c r="C1735" s="46">
        <v>1974.0</v>
      </c>
      <c r="D1735" s="46">
        <v>0.071</v>
      </c>
      <c r="E1735" s="42" t="s">
        <v>252</v>
      </c>
      <c r="F1735" s="44" t="s">
        <v>83</v>
      </c>
      <c r="G1735" s="41" t="s">
        <v>242</v>
      </c>
    </row>
    <row r="1736">
      <c r="A1736" s="45">
        <v>1.14E11</v>
      </c>
      <c r="B1736" s="46">
        <v>0.084</v>
      </c>
      <c r="C1736" s="46">
        <v>2288.0</v>
      </c>
      <c r="D1736" s="46">
        <v>0.078</v>
      </c>
      <c r="E1736" s="42" t="s">
        <v>252</v>
      </c>
      <c r="F1736" s="44" t="s">
        <v>84</v>
      </c>
      <c r="G1736" s="41" t="s">
        <v>242</v>
      </c>
    </row>
    <row r="1737">
      <c r="A1737" s="45">
        <v>1.1E11</v>
      </c>
      <c r="B1737" s="46">
        <v>0.088</v>
      </c>
      <c r="C1737" s="46">
        <v>2295.0</v>
      </c>
      <c r="D1737" s="46">
        <v>0.082</v>
      </c>
      <c r="E1737" s="42" t="s">
        <v>252</v>
      </c>
      <c r="F1737" s="44" t="s">
        <v>85</v>
      </c>
      <c r="G1737" s="41" t="s">
        <v>242</v>
      </c>
    </row>
    <row r="1738">
      <c r="A1738" s="45">
        <v>1.35E11</v>
      </c>
      <c r="B1738" s="46">
        <v>0.085</v>
      </c>
      <c r="C1738" s="46">
        <v>2694.0</v>
      </c>
      <c r="D1738" s="46">
        <v>0.086</v>
      </c>
      <c r="E1738" s="42" t="s">
        <v>252</v>
      </c>
      <c r="F1738" s="44" t="s">
        <v>86</v>
      </c>
      <c r="G1738" s="41" t="s">
        <v>242</v>
      </c>
    </row>
    <row r="1739">
      <c r="A1739" s="45">
        <v>1.3E11</v>
      </c>
      <c r="B1739" s="46">
        <v>0.093</v>
      </c>
      <c r="C1739" s="46">
        <v>2820.0</v>
      </c>
      <c r="D1739" s="46">
        <v>0.089</v>
      </c>
      <c r="E1739" s="42" t="s">
        <v>252</v>
      </c>
      <c r="F1739" s="44" t="s">
        <v>87</v>
      </c>
      <c r="G1739" s="41" t="s">
        <v>242</v>
      </c>
    </row>
    <row r="1740">
      <c r="A1740" s="45">
        <v>1.19E11</v>
      </c>
      <c r="B1740" s="46">
        <v>0.1</v>
      </c>
      <c r="C1740" s="46">
        <v>2702.0</v>
      </c>
      <c r="D1740" s="46">
        <v>0.067</v>
      </c>
      <c r="E1740" s="42" t="s">
        <v>252</v>
      </c>
      <c r="F1740" s="44" t="s">
        <v>88</v>
      </c>
      <c r="G1740" s="41" t="s">
        <v>242</v>
      </c>
    </row>
    <row r="1741">
      <c r="A1741" s="45">
        <v>1.43E11</v>
      </c>
      <c r="B1741" s="46">
        <v>0.102</v>
      </c>
      <c r="C1741" s="46">
        <v>3260.0</v>
      </c>
      <c r="D1741" s="46">
        <v>0.063</v>
      </c>
      <c r="E1741" s="42" t="s">
        <v>252</v>
      </c>
      <c r="F1741" s="44" t="s">
        <v>89</v>
      </c>
      <c r="G1741" s="41" t="s">
        <v>242</v>
      </c>
    </row>
    <row r="1742">
      <c r="A1742" s="45">
        <v>1.64E11</v>
      </c>
      <c r="B1742" s="46">
        <v>0.103</v>
      </c>
      <c r="C1742" s="46">
        <v>3715.0</v>
      </c>
      <c r="D1742" s="46">
        <v>0.061</v>
      </c>
      <c r="E1742" s="42" t="s">
        <v>252</v>
      </c>
      <c r="F1742" s="44" t="s">
        <v>90</v>
      </c>
      <c r="G1742" s="41" t="s">
        <v>242</v>
      </c>
    </row>
    <row r="1743">
      <c r="A1743" s="45">
        <v>1.71E11</v>
      </c>
      <c r="B1743" s="46">
        <v>0.103</v>
      </c>
      <c r="C1743" s="46">
        <v>3292.0</v>
      </c>
      <c r="D1743" s="46">
        <v>0.058</v>
      </c>
      <c r="E1743" s="42" t="s">
        <v>252</v>
      </c>
      <c r="F1743" s="44" t="s">
        <v>91</v>
      </c>
      <c r="G1743" s="41" t="s">
        <v>242</v>
      </c>
    </row>
    <row r="1744">
      <c r="A1744" s="45">
        <v>5.10732901E9</v>
      </c>
      <c r="B1744" s="46">
        <v>0.054</v>
      </c>
      <c r="C1744" s="46">
        <v>54.0</v>
      </c>
      <c r="D1744" s="46">
        <v>0.181</v>
      </c>
      <c r="E1744" s="42" t="s">
        <v>287</v>
      </c>
      <c r="F1744" s="44" t="s">
        <v>70</v>
      </c>
      <c r="G1744" s="41" t="s">
        <v>258</v>
      </c>
    </row>
    <row r="1745">
      <c r="A1745" s="45">
        <v>5.323146568E9</v>
      </c>
      <c r="B1745" s="46">
        <v>0.053</v>
      </c>
      <c r="C1745" s="46">
        <v>54.0</v>
      </c>
      <c r="D1745" s="46">
        <v>0.186</v>
      </c>
      <c r="E1745" s="42" t="s">
        <v>287</v>
      </c>
      <c r="F1745" s="44" t="s">
        <v>71</v>
      </c>
      <c r="G1745" s="41" t="s">
        <v>258</v>
      </c>
    </row>
    <row r="1746">
      <c r="A1746" s="45">
        <v>5.224213019E9</v>
      </c>
      <c r="B1746" s="46">
        <v>0.057</v>
      </c>
      <c r="C1746" s="46">
        <v>57.0</v>
      </c>
      <c r="D1746" s="46">
        <v>0.183</v>
      </c>
      <c r="E1746" s="42" t="s">
        <v>287</v>
      </c>
      <c r="F1746" s="44" t="s">
        <v>72</v>
      </c>
      <c r="G1746" s="41" t="s">
        <v>258</v>
      </c>
    </row>
    <row r="1747">
      <c r="A1747" s="45">
        <v>5.322437648E9</v>
      </c>
      <c r="B1747" s="46">
        <v>0.061</v>
      </c>
      <c r="C1747" s="46">
        <v>61.0</v>
      </c>
      <c r="D1747" s="46">
        <v>0.155</v>
      </c>
      <c r="E1747" s="42" t="s">
        <v>287</v>
      </c>
      <c r="F1747" s="44" t="s">
        <v>74</v>
      </c>
      <c r="G1747" s="41" t="s">
        <v>258</v>
      </c>
    </row>
    <row r="1748">
      <c r="A1748" s="45">
        <v>5.795568203E9</v>
      </c>
      <c r="B1748" s="46">
        <v>0.061</v>
      </c>
      <c r="C1748" s="46">
        <v>66.0</v>
      </c>
      <c r="D1748" s="46">
        <v>0.135</v>
      </c>
      <c r="E1748" s="42" t="s">
        <v>287</v>
      </c>
      <c r="F1748" s="44" t="s">
        <v>83</v>
      </c>
      <c r="G1748" s="41" t="s">
        <v>258</v>
      </c>
    </row>
    <row r="1749">
      <c r="A1749" s="45">
        <v>6.322582497E9</v>
      </c>
      <c r="B1749" s="46">
        <v>0.061</v>
      </c>
      <c r="C1749" s="46">
        <v>71.0</v>
      </c>
      <c r="D1749" s="46">
        <v>0.121</v>
      </c>
      <c r="E1749" s="42" t="s">
        <v>287</v>
      </c>
      <c r="F1749" s="44" t="s">
        <v>84</v>
      </c>
      <c r="G1749" s="41" t="s">
        <v>258</v>
      </c>
    </row>
    <row r="1750">
      <c r="A1750" s="45">
        <v>6.786340353E9</v>
      </c>
      <c r="B1750" s="46">
        <v>0.063</v>
      </c>
      <c r="C1750" s="46">
        <v>78.0</v>
      </c>
      <c r="D1750" s="46">
        <v>0.116</v>
      </c>
      <c r="E1750" s="42" t="s">
        <v>287</v>
      </c>
      <c r="F1750" s="44" t="s">
        <v>85</v>
      </c>
      <c r="G1750" s="41" t="s">
        <v>258</v>
      </c>
    </row>
    <row r="1751">
      <c r="A1751" s="45">
        <v>7.458167331E9</v>
      </c>
      <c r="B1751" s="46">
        <v>0.069</v>
      </c>
      <c r="C1751" s="46">
        <v>92.0</v>
      </c>
      <c r="D1751" s="46">
        <v>0.13</v>
      </c>
      <c r="E1751" s="42" t="s">
        <v>287</v>
      </c>
      <c r="F1751" s="44" t="s">
        <v>86</v>
      </c>
      <c r="G1751" s="41" t="s">
        <v>258</v>
      </c>
    </row>
    <row r="1752">
      <c r="A1752" s="45">
        <v>8.491371523E9</v>
      </c>
      <c r="B1752" s="46">
        <v>0.072</v>
      </c>
      <c r="C1752" s="46">
        <v>105.0</v>
      </c>
      <c r="D1752" s="46">
        <v>0.132</v>
      </c>
      <c r="E1752" s="42" t="s">
        <v>287</v>
      </c>
      <c r="F1752" s="44" t="s">
        <v>87</v>
      </c>
      <c r="G1752" s="41" t="s">
        <v>258</v>
      </c>
    </row>
    <row r="1753">
      <c r="A1753" s="45">
        <v>8.38073699E9</v>
      </c>
      <c r="B1753" s="46">
        <v>0.077</v>
      </c>
      <c r="C1753" s="46">
        <v>109.0</v>
      </c>
      <c r="D1753" s="46">
        <v>0.14</v>
      </c>
      <c r="E1753" s="42" t="s">
        <v>287</v>
      </c>
      <c r="F1753" s="44" t="s">
        <v>88</v>
      </c>
      <c r="G1753" s="41" t="s">
        <v>258</v>
      </c>
    </row>
    <row r="1754">
      <c r="A1754" s="45">
        <v>8.93821056E9</v>
      </c>
      <c r="B1754" s="46">
        <v>0.076</v>
      </c>
      <c r="C1754" s="46">
        <v>112.0</v>
      </c>
      <c r="D1754" s="46">
        <v>0.133</v>
      </c>
      <c r="E1754" s="42" t="s">
        <v>287</v>
      </c>
      <c r="F1754" s="44" t="s">
        <v>89</v>
      </c>
      <c r="G1754" s="41" t="s">
        <v>258</v>
      </c>
    </row>
    <row r="1755">
      <c r="A1755" s="45">
        <v>9.898547558E9</v>
      </c>
      <c r="B1755" s="46">
        <v>0.076</v>
      </c>
      <c r="C1755" s="46">
        <v>124.0</v>
      </c>
      <c r="D1755" s="46">
        <v>0.105</v>
      </c>
      <c r="E1755" s="42" t="s">
        <v>287</v>
      </c>
      <c r="F1755" s="44" t="s">
        <v>90</v>
      </c>
      <c r="G1755" s="41" t="s">
        <v>258</v>
      </c>
    </row>
    <row r="1756">
      <c r="A1756" s="45">
        <v>1.0644973606E10</v>
      </c>
      <c r="B1756" s="46">
        <v>0.082</v>
      </c>
      <c r="C1756" s="46">
        <v>144.0</v>
      </c>
      <c r="D1756" s="46">
        <v>0.12</v>
      </c>
      <c r="E1756" s="42" t="s">
        <v>287</v>
      </c>
      <c r="F1756" s="44" t="s">
        <v>91</v>
      </c>
      <c r="G1756" s="41" t="s">
        <v>258</v>
      </c>
    </row>
    <row r="1757">
      <c r="A1757" s="45">
        <v>1.798374533E9</v>
      </c>
      <c r="B1757" s="46">
        <v>0.064</v>
      </c>
      <c r="C1757" s="46">
        <v>10.0</v>
      </c>
      <c r="D1757" s="43"/>
      <c r="E1757" s="42" t="s">
        <v>126</v>
      </c>
      <c r="F1757" s="44" t="s">
        <v>70</v>
      </c>
      <c r="G1757" s="41" t="s">
        <v>68</v>
      </c>
    </row>
    <row r="1758">
      <c r="A1758" s="45">
        <v>1.945327546E9</v>
      </c>
      <c r="B1758" s="46">
        <v>0.074</v>
      </c>
      <c r="C1758" s="46">
        <v>12.0</v>
      </c>
      <c r="D1758" s="43"/>
      <c r="E1758" s="42" t="s">
        <v>126</v>
      </c>
      <c r="F1758" s="44" t="s">
        <v>71</v>
      </c>
      <c r="G1758" s="41" t="s">
        <v>68</v>
      </c>
    </row>
    <row r="1759">
      <c r="A1759" s="45">
        <v>2.170481498E9</v>
      </c>
      <c r="B1759" s="46">
        <v>0.07</v>
      </c>
      <c r="C1759" s="46">
        <v>12.0</v>
      </c>
      <c r="D1759" s="43"/>
      <c r="E1759" s="42" t="s">
        <v>126</v>
      </c>
      <c r="F1759" s="44" t="s">
        <v>72</v>
      </c>
      <c r="G1759" s="41" t="s">
        <v>68</v>
      </c>
    </row>
    <row r="1760">
      <c r="A1760" s="45">
        <v>2.731416281E9</v>
      </c>
      <c r="B1760" s="46">
        <v>0.068</v>
      </c>
      <c r="C1760" s="46">
        <v>15.0</v>
      </c>
      <c r="D1760" s="43"/>
      <c r="E1760" s="42" t="s">
        <v>126</v>
      </c>
      <c r="F1760" s="44" t="s">
        <v>74</v>
      </c>
      <c r="G1760" s="41" t="s">
        <v>68</v>
      </c>
    </row>
    <row r="1761">
      <c r="A1761" s="45">
        <v>3.052898686E9</v>
      </c>
      <c r="B1761" s="46">
        <v>0.071</v>
      </c>
      <c r="C1761" s="46">
        <v>16.0</v>
      </c>
      <c r="D1761" s="43"/>
      <c r="E1761" s="42" t="s">
        <v>126</v>
      </c>
      <c r="F1761" s="44" t="s">
        <v>83</v>
      </c>
      <c r="G1761" s="41" t="s">
        <v>68</v>
      </c>
    </row>
    <row r="1762">
      <c r="A1762" s="45">
        <v>3.405134555E9</v>
      </c>
      <c r="B1762" s="46">
        <v>0.077</v>
      </c>
      <c r="C1762" s="46">
        <v>20.0</v>
      </c>
      <c r="D1762" s="43"/>
      <c r="E1762" s="42" t="s">
        <v>126</v>
      </c>
      <c r="F1762" s="44" t="s">
        <v>84</v>
      </c>
      <c r="G1762" s="41" t="s">
        <v>68</v>
      </c>
    </row>
    <row r="1763">
      <c r="A1763" s="45">
        <v>3.646727993E9</v>
      </c>
      <c r="B1763" s="46">
        <v>0.079</v>
      </c>
      <c r="C1763" s="46">
        <v>21.0</v>
      </c>
      <c r="D1763" s="43"/>
      <c r="E1763" s="42" t="s">
        <v>126</v>
      </c>
      <c r="F1763" s="44" t="s">
        <v>85</v>
      </c>
      <c r="G1763" s="41" t="s">
        <v>68</v>
      </c>
    </row>
    <row r="1764">
      <c r="A1764" s="45">
        <v>4.291363547E9</v>
      </c>
      <c r="B1764" s="46">
        <v>0.074</v>
      </c>
      <c r="C1764" s="46">
        <v>22.0</v>
      </c>
      <c r="D1764" s="43"/>
      <c r="E1764" s="42" t="s">
        <v>126</v>
      </c>
      <c r="F1764" s="44" t="s">
        <v>86</v>
      </c>
      <c r="G1764" s="41" t="s">
        <v>68</v>
      </c>
    </row>
    <row r="1765">
      <c r="A1765" s="45">
        <v>5.403364454E9</v>
      </c>
      <c r="B1765" s="46">
        <v>0.071</v>
      </c>
      <c r="C1765" s="46">
        <v>26.0</v>
      </c>
      <c r="D1765" s="43"/>
      <c r="E1765" s="42" t="s">
        <v>126</v>
      </c>
      <c r="F1765" s="44" t="s">
        <v>87</v>
      </c>
      <c r="G1765" s="41" t="s">
        <v>68</v>
      </c>
    </row>
    <row r="1766">
      <c r="A1766" s="45">
        <v>5.397121962E9</v>
      </c>
      <c r="B1766" s="46">
        <v>0.077</v>
      </c>
      <c r="C1766" s="46">
        <v>27.0</v>
      </c>
      <c r="D1766" s="43"/>
      <c r="E1766" s="42" t="s">
        <v>126</v>
      </c>
      <c r="F1766" s="44" t="s">
        <v>88</v>
      </c>
      <c r="G1766" s="41" t="s">
        <v>68</v>
      </c>
    </row>
    <row r="1767">
      <c r="A1767" s="45">
        <v>5.71858955E9</v>
      </c>
      <c r="B1767" s="46">
        <v>0.069</v>
      </c>
      <c r="C1767" s="46">
        <v>24.0</v>
      </c>
      <c r="D1767" s="43"/>
      <c r="E1767" s="42" t="s">
        <v>126</v>
      </c>
      <c r="F1767" s="44" t="s">
        <v>89</v>
      </c>
      <c r="G1767" s="41" t="s">
        <v>68</v>
      </c>
    </row>
    <row r="1768">
      <c r="A1768" s="45">
        <v>6.411842066E9</v>
      </c>
      <c r="B1768" s="46">
        <v>0.068</v>
      </c>
      <c r="C1768" s="46">
        <v>25.0</v>
      </c>
      <c r="D1768" s="43"/>
      <c r="E1768" s="42" t="s">
        <v>126</v>
      </c>
      <c r="F1768" s="44" t="s">
        <v>90</v>
      </c>
      <c r="G1768" s="41" t="s">
        <v>68</v>
      </c>
    </row>
    <row r="1769">
      <c r="A1769" s="45">
        <v>6.773185511E9</v>
      </c>
      <c r="B1769" s="46">
        <v>0.072</v>
      </c>
      <c r="C1769" s="46">
        <v>25.0</v>
      </c>
      <c r="D1769" s="43"/>
      <c r="E1769" s="42" t="s">
        <v>126</v>
      </c>
      <c r="F1769" s="44" t="s">
        <v>91</v>
      </c>
      <c r="G1769" s="41" t="s">
        <v>68</v>
      </c>
    </row>
    <row r="1770">
      <c r="A1770" s="45">
        <v>4.6385996027E10</v>
      </c>
      <c r="B1770" s="46">
        <v>0.046</v>
      </c>
      <c r="C1770" s="46">
        <v>17.0</v>
      </c>
      <c r="D1770" s="46">
        <v>0.213</v>
      </c>
      <c r="E1770" s="42" t="s">
        <v>127</v>
      </c>
      <c r="F1770" s="44" t="s">
        <v>70</v>
      </c>
      <c r="G1770" s="41" t="s">
        <v>68</v>
      </c>
    </row>
    <row r="1771">
      <c r="A1771" s="45">
        <v>4.4138014092E10</v>
      </c>
      <c r="B1771" s="46">
        <v>0.048</v>
      </c>
      <c r="C1771" s="46">
        <v>18.0</v>
      </c>
      <c r="D1771" s="46">
        <v>0.234</v>
      </c>
      <c r="E1771" s="42" t="s">
        <v>127</v>
      </c>
      <c r="F1771" s="44" t="s">
        <v>71</v>
      </c>
      <c r="G1771" s="41" t="s">
        <v>68</v>
      </c>
    </row>
    <row r="1772">
      <c r="A1772" s="45">
        <v>5.911686825E10</v>
      </c>
      <c r="B1772" s="46">
        <v>0.039</v>
      </c>
      <c r="C1772" s="46">
        <v>18.0</v>
      </c>
      <c r="D1772" s="46">
        <v>0.248</v>
      </c>
      <c r="E1772" s="42" t="s">
        <v>127</v>
      </c>
      <c r="F1772" s="44" t="s">
        <v>72</v>
      </c>
      <c r="G1772" s="41" t="s">
        <v>68</v>
      </c>
    </row>
    <row r="1773">
      <c r="A1773" s="45">
        <v>6.7655840108E10</v>
      </c>
      <c r="B1773" s="46">
        <v>0.075</v>
      </c>
      <c r="C1773" s="46">
        <v>39.0</v>
      </c>
      <c r="D1773" s="46">
        <v>0.207</v>
      </c>
      <c r="E1773" s="42" t="s">
        <v>127</v>
      </c>
      <c r="F1773" s="44" t="s">
        <v>74</v>
      </c>
      <c r="G1773" s="41" t="s">
        <v>68</v>
      </c>
    </row>
    <row r="1774">
      <c r="A1774" s="45">
        <v>8.7845403978E10</v>
      </c>
      <c r="B1774" s="46">
        <v>0.07</v>
      </c>
      <c r="C1774" s="46">
        <v>45.0</v>
      </c>
      <c r="D1774" s="46">
        <v>0.192</v>
      </c>
      <c r="E1774" s="42" t="s">
        <v>127</v>
      </c>
      <c r="F1774" s="44" t="s">
        <v>83</v>
      </c>
      <c r="G1774" s="41" t="s">
        <v>68</v>
      </c>
    </row>
    <row r="1775">
      <c r="A1775" s="45">
        <v>1.12E11</v>
      </c>
      <c r="B1775" s="46">
        <v>0.066</v>
      </c>
      <c r="C1775" s="46">
        <v>53.0</v>
      </c>
      <c r="D1775" s="46">
        <v>0.179</v>
      </c>
      <c r="E1775" s="42" t="s">
        <v>127</v>
      </c>
      <c r="F1775" s="44" t="s">
        <v>84</v>
      </c>
      <c r="G1775" s="41" t="s">
        <v>68</v>
      </c>
    </row>
    <row r="1776">
      <c r="A1776" s="45">
        <v>1.45E11</v>
      </c>
      <c r="B1776" s="46">
        <v>0.057</v>
      </c>
      <c r="C1776" s="46">
        <v>59.0</v>
      </c>
      <c r="D1776" s="46">
        <v>0.169</v>
      </c>
      <c r="E1776" s="42" t="s">
        <v>127</v>
      </c>
      <c r="F1776" s="44" t="s">
        <v>85</v>
      </c>
      <c r="G1776" s="41" t="s">
        <v>68</v>
      </c>
    </row>
    <row r="1777">
      <c r="A1777" s="45">
        <v>1.66E11</v>
      </c>
      <c r="B1777" s="46">
        <v>0.072</v>
      </c>
      <c r="C1777" s="46">
        <v>81.0</v>
      </c>
      <c r="D1777" s="46">
        <v>0.169</v>
      </c>
      <c r="E1777" s="42" t="s">
        <v>127</v>
      </c>
      <c r="F1777" s="44" t="s">
        <v>86</v>
      </c>
      <c r="G1777" s="41" t="s">
        <v>68</v>
      </c>
    </row>
    <row r="1778">
      <c r="A1778" s="45">
        <v>2.08E11</v>
      </c>
      <c r="B1778" s="46">
        <v>0.065</v>
      </c>
      <c r="C1778" s="46">
        <v>88.0</v>
      </c>
      <c r="D1778" s="46">
        <v>0.155</v>
      </c>
      <c r="E1778" s="42" t="s">
        <v>127</v>
      </c>
      <c r="F1778" s="44" t="s">
        <v>87</v>
      </c>
      <c r="G1778" s="41" t="s">
        <v>68</v>
      </c>
    </row>
    <row r="1779">
      <c r="A1779" s="45">
        <v>1.69E11</v>
      </c>
      <c r="B1779" s="46">
        <v>0.068</v>
      </c>
      <c r="C1779" s="46">
        <v>74.0</v>
      </c>
      <c r="D1779" s="46">
        <v>0.184</v>
      </c>
      <c r="E1779" s="42" t="s">
        <v>127</v>
      </c>
      <c r="F1779" s="44" t="s">
        <v>88</v>
      </c>
      <c r="G1779" s="41" t="s">
        <v>68</v>
      </c>
    </row>
    <row r="1780">
      <c r="A1780" s="45">
        <v>3.69E11</v>
      </c>
      <c r="B1780" s="46">
        <v>0.056</v>
      </c>
      <c r="C1780" s="46">
        <v>80.0</v>
      </c>
      <c r="D1780" s="46">
        <v>0.176</v>
      </c>
      <c r="E1780" s="42" t="s">
        <v>127</v>
      </c>
      <c r="F1780" s="44" t="s">
        <v>89</v>
      </c>
      <c r="G1780" s="41" t="s">
        <v>68</v>
      </c>
    </row>
    <row r="1781">
      <c r="A1781" s="45">
        <v>4.12E11</v>
      </c>
      <c r="B1781" s="46">
        <v>0.057</v>
      </c>
      <c r="C1781" s="46">
        <v>85.0</v>
      </c>
      <c r="D1781" s="46">
        <v>0.16</v>
      </c>
      <c r="E1781" s="42" t="s">
        <v>127</v>
      </c>
      <c r="F1781" s="44" t="s">
        <v>90</v>
      </c>
      <c r="G1781" s="41" t="s">
        <v>68</v>
      </c>
    </row>
    <row r="1782">
      <c r="A1782" s="45">
        <v>4.63E11</v>
      </c>
      <c r="B1782" s="46">
        <v>0.061</v>
      </c>
      <c r="C1782" s="46">
        <v>94.0</v>
      </c>
      <c r="D1782" s="46">
        <v>0.168</v>
      </c>
      <c r="E1782" s="42" t="s">
        <v>127</v>
      </c>
      <c r="F1782" s="44" t="s">
        <v>91</v>
      </c>
      <c r="G1782" s="41" t="s">
        <v>68</v>
      </c>
    </row>
    <row r="1783">
      <c r="A1783" s="42"/>
      <c r="B1783" s="43"/>
      <c r="C1783" s="43"/>
      <c r="D1783" s="43"/>
      <c r="E1783" s="42" t="s">
        <v>167</v>
      </c>
      <c r="F1783" s="44" t="s">
        <v>70</v>
      </c>
      <c r="G1783" s="41" t="s">
        <v>144</v>
      </c>
    </row>
    <row r="1784">
      <c r="A1784" s="42"/>
      <c r="B1784" s="43"/>
      <c r="C1784" s="43"/>
      <c r="D1784" s="43"/>
      <c r="E1784" s="42" t="s">
        <v>167</v>
      </c>
      <c r="F1784" s="44" t="s">
        <v>71</v>
      </c>
      <c r="G1784" s="41" t="s">
        <v>144</v>
      </c>
    </row>
    <row r="1785">
      <c r="A1785" s="42"/>
      <c r="B1785" s="43"/>
      <c r="C1785" s="43"/>
      <c r="D1785" s="43"/>
      <c r="E1785" s="42" t="s">
        <v>167</v>
      </c>
      <c r="F1785" s="44" t="s">
        <v>72</v>
      </c>
      <c r="G1785" s="41" t="s">
        <v>144</v>
      </c>
    </row>
    <row r="1786">
      <c r="A1786" s="42"/>
      <c r="B1786" s="43"/>
      <c r="C1786" s="43"/>
      <c r="D1786" s="43"/>
      <c r="E1786" s="42" t="s">
        <v>167</v>
      </c>
      <c r="F1786" s="44" t="s">
        <v>74</v>
      </c>
      <c r="G1786" s="41" t="s">
        <v>144</v>
      </c>
    </row>
    <row r="1787">
      <c r="A1787" s="42"/>
      <c r="B1787" s="43"/>
      <c r="C1787" s="43"/>
      <c r="D1787" s="43"/>
      <c r="E1787" s="42" t="s">
        <v>167</v>
      </c>
      <c r="F1787" s="44" t="s">
        <v>83</v>
      </c>
      <c r="G1787" s="41" t="s">
        <v>144</v>
      </c>
    </row>
    <row r="1788">
      <c r="A1788" s="42"/>
      <c r="B1788" s="43"/>
      <c r="C1788" s="43"/>
      <c r="D1788" s="43"/>
      <c r="E1788" s="42" t="s">
        <v>167</v>
      </c>
      <c r="F1788" s="44" t="s">
        <v>84</v>
      </c>
      <c r="G1788" s="41" t="s">
        <v>144</v>
      </c>
    </row>
    <row r="1789">
      <c r="A1789" s="42"/>
      <c r="B1789" s="43"/>
      <c r="C1789" s="43"/>
      <c r="D1789" s="43"/>
      <c r="E1789" s="42" t="s">
        <v>167</v>
      </c>
      <c r="F1789" s="44" t="s">
        <v>85</v>
      </c>
      <c r="G1789" s="41" t="s">
        <v>144</v>
      </c>
    </row>
    <row r="1790">
      <c r="A1790" s="42"/>
      <c r="B1790" s="43"/>
      <c r="C1790" s="43"/>
      <c r="D1790" s="43"/>
      <c r="E1790" s="42" t="s">
        <v>167</v>
      </c>
      <c r="F1790" s="44" t="s">
        <v>86</v>
      </c>
      <c r="G1790" s="41" t="s">
        <v>144</v>
      </c>
    </row>
    <row r="1791">
      <c r="A1791" s="42"/>
      <c r="B1791" s="43"/>
      <c r="C1791" s="43"/>
      <c r="D1791" s="43"/>
      <c r="E1791" s="42" t="s">
        <v>167</v>
      </c>
      <c r="F1791" s="44" t="s">
        <v>87</v>
      </c>
      <c r="G1791" s="41" t="s">
        <v>144</v>
      </c>
    </row>
    <row r="1792">
      <c r="A1792" s="42"/>
      <c r="B1792" s="43"/>
      <c r="C1792" s="43"/>
      <c r="D1792" s="43"/>
      <c r="E1792" s="42" t="s">
        <v>167</v>
      </c>
      <c r="F1792" s="44" t="s">
        <v>88</v>
      </c>
      <c r="G1792" s="41" t="s">
        <v>144</v>
      </c>
    </row>
    <row r="1793">
      <c r="A1793" s="42"/>
      <c r="B1793" s="43"/>
      <c r="C1793" s="43"/>
      <c r="D1793" s="43"/>
      <c r="E1793" s="42" t="s">
        <v>167</v>
      </c>
      <c r="F1793" s="44" t="s">
        <v>89</v>
      </c>
      <c r="G1793" s="41" t="s">
        <v>144</v>
      </c>
    </row>
    <row r="1794">
      <c r="A1794" s="42"/>
      <c r="B1794" s="43"/>
      <c r="C1794" s="43"/>
      <c r="D1794" s="43"/>
      <c r="E1794" s="42" t="s">
        <v>167</v>
      </c>
      <c r="F1794" s="44" t="s">
        <v>90</v>
      </c>
      <c r="G1794" s="41" t="s">
        <v>144</v>
      </c>
    </row>
    <row r="1795">
      <c r="A1795" s="42"/>
      <c r="B1795" s="43"/>
      <c r="C1795" s="43"/>
      <c r="D1795" s="43"/>
      <c r="E1795" s="42" t="s">
        <v>167</v>
      </c>
      <c r="F1795" s="44" t="s">
        <v>91</v>
      </c>
      <c r="G1795" s="41" t="s">
        <v>144</v>
      </c>
    </row>
    <row r="1796">
      <c r="A1796" s="45">
        <v>3.586883989E9</v>
      </c>
      <c r="B1796" s="46">
        <v>0.087</v>
      </c>
      <c r="C1796" s="46">
        <v>153.0</v>
      </c>
      <c r="D1796" s="46">
        <v>0.189</v>
      </c>
      <c r="E1796" s="42" t="s">
        <v>212</v>
      </c>
      <c r="F1796" s="44" t="s">
        <v>70</v>
      </c>
      <c r="G1796" s="41" t="s">
        <v>179</v>
      </c>
    </row>
    <row r="1797">
      <c r="A1797" s="45">
        <v>3.436961385E9</v>
      </c>
      <c r="B1797" s="46">
        <v>0.085</v>
      </c>
      <c r="C1797" s="46">
        <v>141.0</v>
      </c>
      <c r="D1797" s="46">
        <v>0.194</v>
      </c>
      <c r="E1797" s="42" t="s">
        <v>212</v>
      </c>
      <c r="F1797" s="44" t="s">
        <v>71</v>
      </c>
      <c r="G1797" s="41" t="s">
        <v>179</v>
      </c>
    </row>
    <row r="1798">
      <c r="A1798" s="45">
        <v>3.791306758E9</v>
      </c>
      <c r="B1798" s="46">
        <v>0.093</v>
      </c>
      <c r="C1798" s="46">
        <v>170.0</v>
      </c>
      <c r="D1798" s="46">
        <v>0.184</v>
      </c>
      <c r="E1798" s="42" t="s">
        <v>212</v>
      </c>
      <c r="F1798" s="44" t="s">
        <v>72</v>
      </c>
      <c r="G1798" s="41" t="s">
        <v>179</v>
      </c>
    </row>
    <row r="1799">
      <c r="A1799" s="45">
        <v>4.756221629E9</v>
      </c>
      <c r="B1799" s="46">
        <v>0.093</v>
      </c>
      <c r="C1799" s="46">
        <v>212.0</v>
      </c>
      <c r="D1799" s="46">
        <v>0.16</v>
      </c>
      <c r="E1799" s="42" t="s">
        <v>212</v>
      </c>
      <c r="F1799" s="44" t="s">
        <v>74</v>
      </c>
      <c r="G1799" s="41" t="s">
        <v>179</v>
      </c>
    </row>
    <row r="1800">
      <c r="A1800" s="45">
        <v>5.514253043E9</v>
      </c>
      <c r="B1800" s="46">
        <v>0.087</v>
      </c>
      <c r="C1800" s="46">
        <v>230.0</v>
      </c>
      <c r="D1800" s="46">
        <v>0.124</v>
      </c>
      <c r="E1800" s="42" t="s">
        <v>212</v>
      </c>
      <c r="F1800" s="44" t="s">
        <v>83</v>
      </c>
      <c r="G1800" s="41" t="s">
        <v>179</v>
      </c>
    </row>
    <row r="1801">
      <c r="A1801" s="45">
        <v>5.98580906E9</v>
      </c>
      <c r="B1801" s="46">
        <v>0.081</v>
      </c>
      <c r="C1801" s="46">
        <v>231.0</v>
      </c>
      <c r="D1801" s="46">
        <v>0.121</v>
      </c>
      <c r="E1801" s="42" t="s">
        <v>212</v>
      </c>
      <c r="F1801" s="44" t="s">
        <v>84</v>
      </c>
      <c r="G1801" s="41" t="s">
        <v>179</v>
      </c>
    </row>
    <row r="1802">
      <c r="A1802" s="45">
        <v>6.5605469E9</v>
      </c>
      <c r="B1802" s="46">
        <v>0.078</v>
      </c>
      <c r="C1802" s="46">
        <v>246.0</v>
      </c>
      <c r="D1802" s="46">
        <v>0.113</v>
      </c>
      <c r="E1802" s="42" t="s">
        <v>212</v>
      </c>
      <c r="F1802" s="44" t="s">
        <v>85</v>
      </c>
      <c r="G1802" s="41" t="s">
        <v>179</v>
      </c>
    </row>
    <row r="1803">
      <c r="A1803" s="45">
        <v>8.15982562E9</v>
      </c>
      <c r="B1803" s="46">
        <v>0.07</v>
      </c>
      <c r="C1803" s="46">
        <v>272.0</v>
      </c>
      <c r="D1803" s="46">
        <v>0.102</v>
      </c>
      <c r="E1803" s="42" t="s">
        <v>212</v>
      </c>
      <c r="F1803" s="44" t="s">
        <v>86</v>
      </c>
      <c r="G1803" s="41" t="s">
        <v>179</v>
      </c>
    </row>
    <row r="1804">
      <c r="A1804" s="45">
        <v>9.834034351E9</v>
      </c>
      <c r="B1804" s="46">
        <v>0.069</v>
      </c>
      <c r="C1804" s="46">
        <v>325.0</v>
      </c>
      <c r="D1804" s="46">
        <v>0.097</v>
      </c>
      <c r="E1804" s="42" t="s">
        <v>212</v>
      </c>
      <c r="F1804" s="44" t="s">
        <v>87</v>
      </c>
      <c r="G1804" s="41" t="s">
        <v>179</v>
      </c>
    </row>
    <row r="1805">
      <c r="A1805" s="45">
        <v>9.313573965E9</v>
      </c>
      <c r="B1805" s="46">
        <v>0.069</v>
      </c>
      <c r="C1805" s="46">
        <v>306.0</v>
      </c>
      <c r="D1805" s="46">
        <v>0.101</v>
      </c>
      <c r="E1805" s="42" t="s">
        <v>212</v>
      </c>
      <c r="F1805" s="44" t="s">
        <v>88</v>
      </c>
      <c r="G1805" s="41" t="s">
        <v>179</v>
      </c>
    </row>
    <row r="1806">
      <c r="A1806" s="45">
        <v>9.338674078E9</v>
      </c>
      <c r="B1806" s="46">
        <v>0.07</v>
      </c>
      <c r="C1806" s="46">
        <v>309.0</v>
      </c>
      <c r="D1806" s="46">
        <v>0.095</v>
      </c>
      <c r="E1806" s="42" t="s">
        <v>212</v>
      </c>
      <c r="F1806" s="44" t="s">
        <v>89</v>
      </c>
      <c r="G1806" s="41" t="s">
        <v>179</v>
      </c>
    </row>
    <row r="1807">
      <c r="A1807" s="45">
        <v>1.0395222334E10</v>
      </c>
      <c r="B1807" s="46">
        <v>0.069</v>
      </c>
      <c r="C1807" s="46">
        <v>344.0</v>
      </c>
      <c r="D1807" s="46">
        <v>0.089</v>
      </c>
      <c r="E1807" s="42" t="s">
        <v>212</v>
      </c>
      <c r="F1807" s="44" t="s">
        <v>90</v>
      </c>
      <c r="G1807" s="41" t="s">
        <v>179</v>
      </c>
    </row>
    <row r="1808">
      <c r="A1808" s="45">
        <v>9.576482628E9</v>
      </c>
      <c r="B1808" s="46">
        <v>0.071</v>
      </c>
      <c r="C1808" s="46">
        <v>327.0</v>
      </c>
      <c r="D1808" s="46">
        <v>0.085</v>
      </c>
      <c r="E1808" s="42" t="s">
        <v>212</v>
      </c>
      <c r="F1808" s="44" t="s">
        <v>91</v>
      </c>
      <c r="G1808" s="41" t="s">
        <v>179</v>
      </c>
    </row>
    <row r="1809">
      <c r="A1809" s="45">
        <v>1.68E11</v>
      </c>
      <c r="B1809" s="46">
        <v>0.091</v>
      </c>
      <c r="C1809" s="46">
        <v>3432.0</v>
      </c>
      <c r="D1809" s="46">
        <v>0.089</v>
      </c>
      <c r="E1809" s="42" t="s">
        <v>213</v>
      </c>
      <c r="F1809" s="44" t="s">
        <v>70</v>
      </c>
      <c r="G1809" s="41" t="s">
        <v>179</v>
      </c>
    </row>
    <row r="1810">
      <c r="A1810" s="45">
        <v>1.71E11</v>
      </c>
      <c r="B1810" s="46">
        <v>0.098</v>
      </c>
      <c r="C1810" s="46">
        <v>3705.0</v>
      </c>
      <c r="D1810" s="46">
        <v>0.087</v>
      </c>
      <c r="E1810" s="42" t="s">
        <v>213</v>
      </c>
      <c r="F1810" s="44" t="s">
        <v>71</v>
      </c>
      <c r="G1810" s="41" t="s">
        <v>179</v>
      </c>
    </row>
    <row r="1811">
      <c r="A1811" s="45">
        <v>1.92E11</v>
      </c>
      <c r="B1811" s="46">
        <v>0.104</v>
      </c>
      <c r="C1811" s="46">
        <v>4418.0</v>
      </c>
      <c r="D1811" s="46">
        <v>0.087</v>
      </c>
      <c r="E1811" s="42" t="s">
        <v>213</v>
      </c>
      <c r="F1811" s="44" t="s">
        <v>72</v>
      </c>
      <c r="G1811" s="41" t="s">
        <v>179</v>
      </c>
    </row>
    <row r="1812">
      <c r="A1812" s="45">
        <v>2.25E11</v>
      </c>
      <c r="B1812" s="46">
        <v>0.106</v>
      </c>
      <c r="C1812" s="46">
        <v>5220.0</v>
      </c>
      <c r="D1812" s="46">
        <v>0.047</v>
      </c>
      <c r="E1812" s="42" t="s">
        <v>213</v>
      </c>
      <c r="F1812" s="44" t="s">
        <v>74</v>
      </c>
      <c r="G1812" s="41" t="s">
        <v>179</v>
      </c>
    </row>
    <row r="1813">
      <c r="A1813" s="45">
        <v>2.6E11</v>
      </c>
      <c r="B1813" s="46">
        <v>0.101</v>
      </c>
      <c r="C1813" s="46">
        <v>5733.0</v>
      </c>
      <c r="D1813" s="46">
        <v>0.04</v>
      </c>
      <c r="E1813" s="42" t="s">
        <v>213</v>
      </c>
      <c r="F1813" s="44" t="s">
        <v>83</v>
      </c>
      <c r="G1813" s="41" t="s">
        <v>179</v>
      </c>
    </row>
    <row r="1814">
      <c r="A1814" s="45">
        <v>3.04E11</v>
      </c>
      <c r="B1814" s="46">
        <v>0.095</v>
      </c>
      <c r="C1814" s="46">
        <v>6293.0</v>
      </c>
      <c r="D1814" s="46">
        <v>0.04</v>
      </c>
      <c r="E1814" s="42" t="s">
        <v>213</v>
      </c>
      <c r="F1814" s="44" t="s">
        <v>84</v>
      </c>
      <c r="G1814" s="41" t="s">
        <v>179</v>
      </c>
    </row>
    <row r="1815">
      <c r="A1815" s="45">
        <v>3.4E11</v>
      </c>
      <c r="B1815" s="46">
        <v>0.092</v>
      </c>
      <c r="C1815" s="46">
        <v>6778.0</v>
      </c>
      <c r="D1815" s="46">
        <v>0.047</v>
      </c>
      <c r="E1815" s="42" t="s">
        <v>213</v>
      </c>
      <c r="F1815" s="44" t="s">
        <v>85</v>
      </c>
      <c r="G1815" s="41" t="s">
        <v>179</v>
      </c>
    </row>
    <row r="1816">
      <c r="A1816" s="45">
        <v>3.93E11</v>
      </c>
      <c r="B1816" s="46">
        <v>0.095</v>
      </c>
      <c r="C1816" s="46">
        <v>7978.0</v>
      </c>
      <c r="D1816" s="46">
        <v>0.066</v>
      </c>
      <c r="E1816" s="42" t="s">
        <v>213</v>
      </c>
      <c r="F1816" s="44" t="s">
        <v>86</v>
      </c>
      <c r="G1816" s="41" t="s">
        <v>179</v>
      </c>
    </row>
    <row r="1817">
      <c r="A1817" s="45">
        <v>4.54E11</v>
      </c>
      <c r="B1817" s="46">
        <v>0.09</v>
      </c>
      <c r="C1817" s="46">
        <v>8626.0</v>
      </c>
      <c r="D1817" s="46">
        <v>0.073</v>
      </c>
      <c r="E1817" s="42" t="s">
        <v>213</v>
      </c>
      <c r="F1817" s="44" t="s">
        <v>87</v>
      </c>
      <c r="G1817" s="41" t="s">
        <v>179</v>
      </c>
    </row>
    <row r="1818">
      <c r="A1818" s="45">
        <v>3.79E11</v>
      </c>
      <c r="B1818" s="46">
        <v>0.101</v>
      </c>
      <c r="C1818" s="46">
        <v>7944.0</v>
      </c>
      <c r="D1818" s="46">
        <v>0.043</v>
      </c>
      <c r="E1818" s="42" t="s">
        <v>213</v>
      </c>
      <c r="F1818" s="44" t="s">
        <v>88</v>
      </c>
      <c r="G1818" s="41" t="s">
        <v>179</v>
      </c>
    </row>
    <row r="1819">
      <c r="A1819" s="45">
        <v>4.21E11</v>
      </c>
      <c r="B1819" s="46">
        <v>0.1</v>
      </c>
      <c r="C1819" s="46">
        <v>8694.0</v>
      </c>
      <c r="D1819" s="43"/>
      <c r="E1819" s="42" t="s">
        <v>213</v>
      </c>
      <c r="F1819" s="44" t="s">
        <v>89</v>
      </c>
      <c r="G1819" s="41" t="s">
        <v>179</v>
      </c>
    </row>
    <row r="1820">
      <c r="A1820" s="45">
        <v>4.91E11</v>
      </c>
      <c r="B1820" s="46">
        <v>0.099</v>
      </c>
      <c r="C1820" s="46">
        <v>9908.0</v>
      </c>
      <c r="D1820" s="43"/>
      <c r="E1820" s="42" t="s">
        <v>213</v>
      </c>
      <c r="F1820" s="44" t="s">
        <v>90</v>
      </c>
      <c r="G1820" s="41" t="s">
        <v>179</v>
      </c>
    </row>
    <row r="1821">
      <c r="A1821" s="45">
        <v>5.0E11</v>
      </c>
      <c r="B1821" s="46">
        <v>0.09</v>
      </c>
      <c r="C1821" s="46">
        <v>9055.0</v>
      </c>
      <c r="D1821" s="43"/>
      <c r="E1821" s="42" t="s">
        <v>213</v>
      </c>
      <c r="F1821" s="44" t="s">
        <v>91</v>
      </c>
      <c r="G1821" s="41" t="s">
        <v>179</v>
      </c>
    </row>
    <row r="1822">
      <c r="A1822" s="45">
        <v>1.986788055E10</v>
      </c>
      <c r="B1822" s="46">
        <v>0.031</v>
      </c>
      <c r="C1822" s="46">
        <v>264.0</v>
      </c>
      <c r="D1822" s="46">
        <v>0.101</v>
      </c>
      <c r="E1822" s="42" t="s">
        <v>236</v>
      </c>
      <c r="F1822" s="44" t="s">
        <v>70</v>
      </c>
      <c r="G1822" s="41" t="s">
        <v>228</v>
      </c>
    </row>
    <row r="1823">
      <c r="A1823" s="45">
        <v>1.9949284975E10</v>
      </c>
      <c r="B1823" s="46">
        <v>0.031</v>
      </c>
      <c r="C1823" s="46">
        <v>263.0</v>
      </c>
      <c r="D1823" s="46">
        <v>0.092</v>
      </c>
      <c r="E1823" s="42" t="s">
        <v>236</v>
      </c>
      <c r="F1823" s="44" t="s">
        <v>71</v>
      </c>
      <c r="G1823" s="41" t="s">
        <v>228</v>
      </c>
    </row>
    <row r="1824">
      <c r="A1824" s="45">
        <v>2.0049414986E10</v>
      </c>
      <c r="B1824" s="46">
        <v>0.032</v>
      </c>
      <c r="C1824" s="46">
        <v>278.0</v>
      </c>
      <c r="D1824" s="46">
        <v>0.085</v>
      </c>
      <c r="E1824" s="42" t="s">
        <v>236</v>
      </c>
      <c r="F1824" s="44" t="s">
        <v>72</v>
      </c>
      <c r="G1824" s="41" t="s">
        <v>228</v>
      </c>
    </row>
    <row r="1825">
      <c r="A1825" s="45">
        <v>2.1542262852E10</v>
      </c>
      <c r="B1825" s="46">
        <v>0.032</v>
      </c>
      <c r="C1825" s="46">
        <v>294.0</v>
      </c>
      <c r="D1825" s="46">
        <v>0.082</v>
      </c>
      <c r="E1825" s="42" t="s">
        <v>236</v>
      </c>
      <c r="F1825" s="44" t="s">
        <v>74</v>
      </c>
      <c r="G1825" s="41" t="s">
        <v>228</v>
      </c>
    </row>
    <row r="1826">
      <c r="A1826" s="45">
        <v>2.467360228E10</v>
      </c>
      <c r="B1826" s="46">
        <v>0.03</v>
      </c>
      <c r="C1826" s="46">
        <v>310.0</v>
      </c>
      <c r="D1826" s="46">
        <v>0.076</v>
      </c>
      <c r="E1826" s="42" t="s">
        <v>236</v>
      </c>
      <c r="F1826" s="44" t="s">
        <v>83</v>
      </c>
      <c r="G1826" s="41" t="s">
        <v>228</v>
      </c>
    </row>
    <row r="1827">
      <c r="A1827" s="45">
        <v>3.0905071771E10</v>
      </c>
      <c r="B1827" s="46">
        <v>0.026</v>
      </c>
      <c r="C1827" s="46">
        <v>331.0</v>
      </c>
      <c r="D1827" s="46">
        <v>0.071</v>
      </c>
      <c r="E1827" s="42" t="s">
        <v>236</v>
      </c>
      <c r="F1827" s="44" t="s">
        <v>84</v>
      </c>
      <c r="G1827" s="41" t="s">
        <v>228</v>
      </c>
    </row>
    <row r="1828">
      <c r="A1828" s="45">
        <v>3.6803641389E10</v>
      </c>
      <c r="B1828" s="46">
        <v>0.023</v>
      </c>
      <c r="C1828" s="46">
        <v>346.0</v>
      </c>
      <c r="D1828" s="46">
        <v>0.074</v>
      </c>
      <c r="E1828" s="42" t="s">
        <v>236</v>
      </c>
      <c r="F1828" s="44" t="s">
        <v>85</v>
      </c>
      <c r="G1828" s="41" t="s">
        <v>228</v>
      </c>
    </row>
    <row r="1829">
      <c r="A1829" s="45">
        <v>4.1901170689E10</v>
      </c>
      <c r="B1829" s="46">
        <v>0.025</v>
      </c>
      <c r="C1829" s="46">
        <v>403.0</v>
      </c>
      <c r="D1829" s="46">
        <v>0.073</v>
      </c>
      <c r="E1829" s="42" t="s">
        <v>236</v>
      </c>
      <c r="F1829" s="44" t="s">
        <v>86</v>
      </c>
      <c r="G1829" s="41" t="s">
        <v>228</v>
      </c>
    </row>
    <row r="1830">
      <c r="A1830" s="45">
        <v>6.0743823637E10</v>
      </c>
      <c r="B1830" s="46">
        <v>0.021</v>
      </c>
      <c r="C1830" s="46">
        <v>473.0</v>
      </c>
      <c r="D1830" s="46">
        <v>0.071</v>
      </c>
      <c r="E1830" s="42" t="s">
        <v>236</v>
      </c>
      <c r="F1830" s="44" t="s">
        <v>87</v>
      </c>
      <c r="G1830" s="41" t="s">
        <v>228</v>
      </c>
    </row>
    <row r="1831">
      <c r="A1831" s="45">
        <v>4.8242913263E10</v>
      </c>
      <c r="B1831" s="46">
        <v>0.03</v>
      </c>
      <c r="C1831" s="46">
        <v>511.0</v>
      </c>
      <c r="D1831" s="46">
        <v>0.074</v>
      </c>
      <c r="E1831" s="42" t="s">
        <v>236</v>
      </c>
      <c r="F1831" s="44" t="s">
        <v>88</v>
      </c>
      <c r="G1831" s="41" t="s">
        <v>228</v>
      </c>
    </row>
    <row r="1832">
      <c r="A1832" s="45">
        <v>5.8813004375E10</v>
      </c>
      <c r="B1832" s="46">
        <v>0.028</v>
      </c>
      <c r="C1832" s="46">
        <v>582.0</v>
      </c>
      <c r="D1832" s="46">
        <v>0.068</v>
      </c>
      <c r="E1832" s="42" t="s">
        <v>236</v>
      </c>
      <c r="F1832" s="44" t="s">
        <v>89</v>
      </c>
      <c r="G1832" s="41" t="s">
        <v>228</v>
      </c>
    </row>
    <row r="1833">
      <c r="A1833" s="45">
        <v>6.9971912138E10</v>
      </c>
      <c r="B1833" s="46">
        <v>0.024</v>
      </c>
      <c r="C1833" s="46">
        <v>610.0</v>
      </c>
      <c r="D1833" s="46">
        <v>0.062</v>
      </c>
      <c r="E1833" s="42" t="s">
        <v>236</v>
      </c>
      <c r="F1833" s="44" t="s">
        <v>90</v>
      </c>
      <c r="G1833" s="41" t="s">
        <v>228</v>
      </c>
    </row>
    <row r="1834">
      <c r="A1834" s="45">
        <v>7.8289467471E10</v>
      </c>
      <c r="B1834" s="46">
        <v>0.026</v>
      </c>
      <c r="C1834" s="46">
        <v>690.0</v>
      </c>
      <c r="D1834" s="46">
        <v>0.057</v>
      </c>
      <c r="E1834" s="42" t="s">
        <v>236</v>
      </c>
      <c r="F1834" s="44" t="s">
        <v>91</v>
      </c>
      <c r="G1834" s="41" t="s">
        <v>228</v>
      </c>
    </row>
    <row r="1835">
      <c r="A1835" s="45">
        <v>7.395237497E10</v>
      </c>
      <c r="B1835" s="46">
        <v>0.03</v>
      </c>
      <c r="C1835" s="46">
        <v>15.0</v>
      </c>
      <c r="D1835" s="43"/>
      <c r="E1835" s="42" t="s">
        <v>168</v>
      </c>
      <c r="F1835" s="44" t="s">
        <v>70</v>
      </c>
      <c r="G1835" s="41" t="s">
        <v>144</v>
      </c>
    </row>
    <row r="1836">
      <c r="A1836" s="45">
        <v>7.2309738921E10</v>
      </c>
      <c r="B1836" s="46">
        <v>0.028</v>
      </c>
      <c r="C1836" s="46">
        <v>13.0</v>
      </c>
      <c r="D1836" s="43"/>
      <c r="E1836" s="42" t="s">
        <v>168</v>
      </c>
      <c r="F1836" s="44" t="s">
        <v>71</v>
      </c>
      <c r="G1836" s="41" t="s">
        <v>144</v>
      </c>
    </row>
    <row r="1837">
      <c r="A1837" s="45">
        <v>7.2306820396E10</v>
      </c>
      <c r="B1837" s="46">
        <v>0.03</v>
      </c>
      <c r="C1837" s="46">
        <v>15.0</v>
      </c>
      <c r="D1837" s="43"/>
      <c r="E1837" s="42" t="s">
        <v>168</v>
      </c>
      <c r="F1837" s="44" t="s">
        <v>72</v>
      </c>
      <c r="G1837" s="41" t="s">
        <v>144</v>
      </c>
    </row>
    <row r="1838">
      <c r="A1838" s="45">
        <v>8.3244801093E10</v>
      </c>
      <c r="B1838" s="46">
        <v>0.029</v>
      </c>
      <c r="C1838" s="46">
        <v>16.0</v>
      </c>
      <c r="D1838" s="43"/>
      <c r="E1838" s="42" t="s">
        <v>168</v>
      </c>
      <c r="F1838" s="44" t="s">
        <v>74</v>
      </c>
      <c r="G1838" s="41" t="s">
        <v>144</v>
      </c>
    </row>
    <row r="1839">
      <c r="A1839" s="45">
        <v>9.7977766198E10</v>
      </c>
      <c r="B1839" s="46">
        <v>0.028</v>
      </c>
      <c r="C1839" s="46">
        <v>18.0</v>
      </c>
      <c r="D1839" s="46">
        <v>0.073</v>
      </c>
      <c r="E1839" s="42" t="s">
        <v>168</v>
      </c>
      <c r="F1839" s="44" t="s">
        <v>83</v>
      </c>
      <c r="G1839" s="41" t="s">
        <v>144</v>
      </c>
    </row>
    <row r="1840">
      <c r="A1840" s="45">
        <v>1.1E11</v>
      </c>
      <c r="B1840" s="46">
        <v>0.032</v>
      </c>
      <c r="C1840" s="46">
        <v>22.0</v>
      </c>
      <c r="D1840" s="46">
        <v>0.091</v>
      </c>
      <c r="E1840" s="42" t="s">
        <v>168</v>
      </c>
      <c r="F1840" s="44" t="s">
        <v>84</v>
      </c>
      <c r="G1840" s="41" t="s">
        <v>144</v>
      </c>
    </row>
    <row r="1841">
      <c r="A1841" s="45">
        <v>1.37E11</v>
      </c>
      <c r="B1841" s="46">
        <v>0.037</v>
      </c>
      <c r="C1841" s="46">
        <v>29.0</v>
      </c>
      <c r="D1841" s="46">
        <v>0.11</v>
      </c>
      <c r="E1841" s="42" t="s">
        <v>168</v>
      </c>
      <c r="F1841" s="44" t="s">
        <v>85</v>
      </c>
      <c r="G1841" s="41" t="s">
        <v>144</v>
      </c>
    </row>
    <row r="1842">
      <c r="A1842" s="45">
        <v>1.52E11</v>
      </c>
      <c r="B1842" s="46">
        <v>0.035</v>
      </c>
      <c r="C1842" s="46">
        <v>31.0</v>
      </c>
      <c r="D1842" s="46">
        <v>0.118</v>
      </c>
      <c r="E1842" s="42" t="s">
        <v>168</v>
      </c>
      <c r="F1842" s="44" t="s">
        <v>86</v>
      </c>
      <c r="G1842" s="41" t="s">
        <v>144</v>
      </c>
    </row>
    <row r="1843">
      <c r="A1843" s="45">
        <v>1.7E11</v>
      </c>
      <c r="B1843" s="46">
        <v>0.033</v>
      </c>
      <c r="C1843" s="46">
        <v>29.0</v>
      </c>
      <c r="D1843" s="46">
        <v>0.129</v>
      </c>
      <c r="E1843" s="42" t="s">
        <v>168</v>
      </c>
      <c r="F1843" s="44" t="s">
        <v>87</v>
      </c>
      <c r="G1843" s="41" t="s">
        <v>144</v>
      </c>
    </row>
    <row r="1844">
      <c r="A1844" s="45">
        <v>1.68E11</v>
      </c>
      <c r="B1844" s="46">
        <v>0.03</v>
      </c>
      <c r="C1844" s="46">
        <v>28.0</v>
      </c>
      <c r="D1844" s="46">
        <v>0.145</v>
      </c>
      <c r="E1844" s="42" t="s">
        <v>168</v>
      </c>
      <c r="F1844" s="44" t="s">
        <v>88</v>
      </c>
      <c r="G1844" s="41" t="s">
        <v>144</v>
      </c>
    </row>
    <row r="1845">
      <c r="A1845" s="45">
        <v>1.77E11</v>
      </c>
      <c r="B1845" s="46">
        <v>0.03</v>
      </c>
      <c r="C1845" s="46">
        <v>30.0</v>
      </c>
      <c r="D1845" s="46">
        <v>0.14</v>
      </c>
      <c r="E1845" s="42" t="s">
        <v>168</v>
      </c>
      <c r="F1845" s="44" t="s">
        <v>89</v>
      </c>
      <c r="G1845" s="41" t="s">
        <v>144</v>
      </c>
    </row>
    <row r="1846">
      <c r="A1846" s="45">
        <v>2.14E11</v>
      </c>
      <c r="B1846" s="46">
        <v>0.03</v>
      </c>
      <c r="C1846" s="46">
        <v>36.0</v>
      </c>
      <c r="D1846" s="46">
        <v>0.144</v>
      </c>
      <c r="E1846" s="42" t="s">
        <v>168</v>
      </c>
      <c r="F1846" s="44" t="s">
        <v>90</v>
      </c>
      <c r="G1846" s="41" t="s">
        <v>144</v>
      </c>
    </row>
    <row r="1847">
      <c r="A1847" s="45">
        <v>2.25E11</v>
      </c>
      <c r="B1847" s="46">
        <v>0.031</v>
      </c>
      <c r="C1847" s="46">
        <v>39.0</v>
      </c>
      <c r="D1847" s="46">
        <v>0.135</v>
      </c>
      <c r="E1847" s="42" t="s">
        <v>168</v>
      </c>
      <c r="F1847" s="44" t="s">
        <v>91</v>
      </c>
      <c r="G1847" s="41" t="s">
        <v>144</v>
      </c>
    </row>
    <row r="1848">
      <c r="A1848" s="45">
        <v>1.16205E10</v>
      </c>
      <c r="B1848" s="46">
        <v>0.078</v>
      </c>
      <c r="C1848" s="46">
        <v>295.0</v>
      </c>
      <c r="D1848" s="46">
        <v>0.105</v>
      </c>
      <c r="E1848" s="42" t="s">
        <v>288</v>
      </c>
      <c r="F1848" s="44" t="s">
        <v>70</v>
      </c>
      <c r="G1848" s="41" t="s">
        <v>258</v>
      </c>
    </row>
    <row r="1849">
      <c r="A1849" s="45">
        <v>1.18075E10</v>
      </c>
      <c r="B1849" s="46">
        <v>0.077</v>
      </c>
      <c r="C1849" s="46">
        <v>293.0</v>
      </c>
      <c r="D1849" s="46">
        <v>0.11</v>
      </c>
      <c r="E1849" s="42" t="s">
        <v>288</v>
      </c>
      <c r="F1849" s="44" t="s">
        <v>71</v>
      </c>
      <c r="G1849" s="41" t="s">
        <v>258</v>
      </c>
    </row>
    <row r="1850">
      <c r="A1850" s="45">
        <v>1.22724E10</v>
      </c>
      <c r="B1850" s="46">
        <v>0.08</v>
      </c>
      <c r="C1850" s="46">
        <v>310.0</v>
      </c>
      <c r="D1850" s="46">
        <v>0.106</v>
      </c>
      <c r="E1850" s="42" t="s">
        <v>288</v>
      </c>
      <c r="F1850" s="44" t="s">
        <v>72</v>
      </c>
      <c r="G1850" s="41" t="s">
        <v>258</v>
      </c>
    </row>
    <row r="1851">
      <c r="A1851" s="45">
        <v>1.29332E10</v>
      </c>
      <c r="B1851" s="46">
        <v>0.076</v>
      </c>
      <c r="C1851" s="46">
        <v>303.0</v>
      </c>
      <c r="D1851" s="46">
        <v>0.099</v>
      </c>
      <c r="E1851" s="42" t="s">
        <v>288</v>
      </c>
      <c r="F1851" s="44" t="s">
        <v>74</v>
      </c>
      <c r="G1851" s="41" t="s">
        <v>258</v>
      </c>
    </row>
    <row r="1852">
      <c r="A1852" s="45">
        <v>1.41793E10</v>
      </c>
      <c r="B1852" s="46">
        <v>0.081</v>
      </c>
      <c r="C1852" s="46">
        <v>347.0</v>
      </c>
      <c r="D1852" s="46">
        <v>0.088</v>
      </c>
      <c r="E1852" s="42" t="s">
        <v>288</v>
      </c>
      <c r="F1852" s="44" t="s">
        <v>83</v>
      </c>
      <c r="G1852" s="41" t="s">
        <v>258</v>
      </c>
    </row>
    <row r="1853">
      <c r="A1853" s="45">
        <v>1.54647E10</v>
      </c>
      <c r="B1853" s="46">
        <v>0.075</v>
      </c>
      <c r="C1853" s="46">
        <v>344.0</v>
      </c>
      <c r="D1853" s="46">
        <v>0.087</v>
      </c>
      <c r="E1853" s="42" t="s">
        <v>288</v>
      </c>
      <c r="F1853" s="44" t="s">
        <v>84</v>
      </c>
      <c r="G1853" s="41" t="s">
        <v>258</v>
      </c>
    </row>
    <row r="1854">
      <c r="A1854" s="45">
        <v>1.7137E10</v>
      </c>
      <c r="B1854" s="46">
        <v>0.07</v>
      </c>
      <c r="C1854" s="46">
        <v>350.0</v>
      </c>
      <c r="D1854" s="46">
        <v>0.084</v>
      </c>
      <c r="E1854" s="42" t="s">
        <v>288</v>
      </c>
      <c r="F1854" s="44" t="s">
        <v>85</v>
      </c>
      <c r="G1854" s="41" t="s">
        <v>258</v>
      </c>
    </row>
    <row r="1855">
      <c r="A1855" s="45">
        <v>2.11219E10</v>
      </c>
      <c r="B1855" s="46">
        <v>0.067</v>
      </c>
      <c r="C1855" s="46">
        <v>382.0</v>
      </c>
      <c r="D1855" s="46">
        <v>0.083</v>
      </c>
      <c r="E1855" s="42" t="s">
        <v>288</v>
      </c>
      <c r="F1855" s="44" t="s">
        <v>86</v>
      </c>
      <c r="G1855" s="41" t="s">
        <v>258</v>
      </c>
    </row>
    <row r="1856">
      <c r="A1856" s="45">
        <v>2.4884E10</v>
      </c>
      <c r="B1856" s="46">
        <v>0.073</v>
      </c>
      <c r="C1856" s="46">
        <v>473.0</v>
      </c>
      <c r="D1856" s="46">
        <v>0.082</v>
      </c>
      <c r="E1856" s="42" t="s">
        <v>288</v>
      </c>
      <c r="F1856" s="44" t="s">
        <v>87</v>
      </c>
      <c r="G1856" s="41" t="s">
        <v>258</v>
      </c>
    </row>
    <row r="1857">
      <c r="A1857" s="45">
        <v>2.59251E10</v>
      </c>
      <c r="B1857" s="46">
        <v>0.081</v>
      </c>
      <c r="C1857" s="46">
        <v>541.0</v>
      </c>
      <c r="D1857" s="46">
        <v>0.082</v>
      </c>
      <c r="E1857" s="42" t="s">
        <v>288</v>
      </c>
      <c r="F1857" s="44" t="s">
        <v>88</v>
      </c>
      <c r="G1857" s="41" t="s">
        <v>258</v>
      </c>
    </row>
    <row r="1858">
      <c r="A1858" s="45">
        <v>2.88141E10</v>
      </c>
      <c r="B1858" s="46">
        <v>0.085</v>
      </c>
      <c r="C1858" s="46">
        <v>627.0</v>
      </c>
      <c r="D1858" s="46">
        <v>0.077</v>
      </c>
      <c r="E1858" s="42" t="s">
        <v>288</v>
      </c>
      <c r="F1858" s="44" t="s">
        <v>89</v>
      </c>
      <c r="G1858" s="41" t="s">
        <v>258</v>
      </c>
    </row>
    <row r="1859">
      <c r="A1859" s="45">
        <v>3.32705E10</v>
      </c>
      <c r="B1859" s="46">
        <v>0.079</v>
      </c>
      <c r="C1859" s="46">
        <v>664.0</v>
      </c>
      <c r="D1859" s="46">
        <v>0.069</v>
      </c>
      <c r="E1859" s="42" t="s">
        <v>288</v>
      </c>
      <c r="F1859" s="44" t="s">
        <v>90</v>
      </c>
      <c r="G1859" s="41" t="s">
        <v>258</v>
      </c>
    </row>
    <row r="1860">
      <c r="A1860" s="45">
        <v>3.79562E10</v>
      </c>
      <c r="B1860" s="46">
        <v>0.076</v>
      </c>
      <c r="C1860" s="46">
        <v>723.0</v>
      </c>
      <c r="D1860" s="46">
        <v>0.069</v>
      </c>
      <c r="E1860" s="42" t="s">
        <v>288</v>
      </c>
      <c r="F1860" s="44" t="s">
        <v>91</v>
      </c>
      <c r="G1860" s="41" t="s">
        <v>258</v>
      </c>
    </row>
    <row r="1861">
      <c r="A1861" s="45">
        <v>3.521348155E9</v>
      </c>
      <c r="B1861" s="46">
        <v>0.04</v>
      </c>
      <c r="C1861" s="46">
        <v>26.0</v>
      </c>
      <c r="D1861" s="46">
        <v>0.175</v>
      </c>
      <c r="E1861" s="42" t="s">
        <v>253</v>
      </c>
      <c r="F1861" s="44" t="s">
        <v>70</v>
      </c>
      <c r="G1861" s="41" t="s">
        <v>242</v>
      </c>
    </row>
    <row r="1862">
      <c r="A1862" s="45">
        <v>3.081029666E9</v>
      </c>
      <c r="B1862" s="46">
        <v>0.045</v>
      </c>
      <c r="C1862" s="46">
        <v>25.0</v>
      </c>
      <c r="D1862" s="46">
        <v>0.162</v>
      </c>
      <c r="E1862" s="42" t="s">
        <v>253</v>
      </c>
      <c r="F1862" s="44" t="s">
        <v>71</v>
      </c>
      <c r="G1862" s="41" t="s">
        <v>242</v>
      </c>
    </row>
    <row r="1863">
      <c r="A1863" s="45">
        <v>2.999542369E9</v>
      </c>
      <c r="B1863" s="46">
        <v>0.046</v>
      </c>
      <c r="C1863" s="46">
        <v>24.0</v>
      </c>
      <c r="D1863" s="46">
        <v>0.139</v>
      </c>
      <c r="E1863" s="42" t="s">
        <v>253</v>
      </c>
      <c r="F1863" s="44" t="s">
        <v>72</v>
      </c>
      <c r="G1863" s="41" t="s">
        <v>242</v>
      </c>
    </row>
    <row r="1864">
      <c r="A1864" s="45">
        <v>3.53645912E9</v>
      </c>
      <c r="B1864" s="46">
        <v>0.041</v>
      </c>
      <c r="C1864" s="46">
        <v>25.0</v>
      </c>
      <c r="D1864" s="46">
        <v>0.134</v>
      </c>
      <c r="E1864" s="42" t="s">
        <v>253</v>
      </c>
      <c r="F1864" s="44" t="s">
        <v>74</v>
      </c>
      <c r="G1864" s="41" t="s">
        <v>242</v>
      </c>
    </row>
    <row r="1865">
      <c r="A1865" s="45">
        <v>3.927114457E9</v>
      </c>
      <c r="B1865" s="46">
        <v>0.046</v>
      </c>
      <c r="C1865" s="46">
        <v>30.0</v>
      </c>
      <c r="D1865" s="46">
        <v>0.133</v>
      </c>
      <c r="E1865" s="42" t="s">
        <v>253</v>
      </c>
      <c r="F1865" s="44" t="s">
        <v>83</v>
      </c>
      <c r="G1865" s="41" t="s">
        <v>242</v>
      </c>
    </row>
    <row r="1866">
      <c r="A1866" s="45">
        <v>4.901584516E9</v>
      </c>
      <c r="B1866" s="46">
        <v>0.04</v>
      </c>
      <c r="C1866" s="46">
        <v>32.0</v>
      </c>
      <c r="D1866" s="46">
        <v>0.115</v>
      </c>
      <c r="E1866" s="42" t="s">
        <v>253</v>
      </c>
      <c r="F1866" s="44" t="s">
        <v>84</v>
      </c>
      <c r="G1866" s="41" t="s">
        <v>242</v>
      </c>
    </row>
    <row r="1867">
      <c r="A1867" s="45">
        <v>5.598700444E9</v>
      </c>
      <c r="B1867" s="46">
        <v>0.035</v>
      </c>
      <c r="C1867" s="46">
        <v>31.0</v>
      </c>
      <c r="D1867" s="46">
        <v>0.106</v>
      </c>
      <c r="E1867" s="42" t="s">
        <v>253</v>
      </c>
      <c r="F1867" s="44" t="s">
        <v>85</v>
      </c>
      <c r="G1867" s="41" t="s">
        <v>242</v>
      </c>
    </row>
    <row r="1868">
      <c r="A1868" s="45">
        <v>6.329292929E9</v>
      </c>
      <c r="B1868" s="46">
        <v>0.042</v>
      </c>
      <c r="C1868" s="46">
        <v>41.0</v>
      </c>
      <c r="D1868" s="46">
        <v>0.098</v>
      </c>
      <c r="E1868" s="42" t="s">
        <v>253</v>
      </c>
      <c r="F1868" s="44" t="s">
        <v>86</v>
      </c>
      <c r="G1868" s="41" t="s">
        <v>242</v>
      </c>
    </row>
    <row r="1869">
      <c r="A1869" s="45">
        <v>8.01037037E9</v>
      </c>
      <c r="B1869" s="46">
        <v>0.046</v>
      </c>
      <c r="C1869" s="46">
        <v>56.0</v>
      </c>
      <c r="D1869" s="46">
        <v>0.092</v>
      </c>
      <c r="E1869" s="42" t="s">
        <v>253</v>
      </c>
      <c r="F1869" s="44" t="s">
        <v>87</v>
      </c>
      <c r="G1869" s="41" t="s">
        <v>242</v>
      </c>
    </row>
    <row r="1870">
      <c r="A1870" s="45">
        <v>7.914594203E9</v>
      </c>
      <c r="B1870" s="46">
        <v>0.042</v>
      </c>
      <c r="C1870" s="46">
        <v>50.0</v>
      </c>
      <c r="D1870" s="46">
        <v>0.101</v>
      </c>
      <c r="E1870" s="42" t="s">
        <v>253</v>
      </c>
      <c r="F1870" s="44" t="s">
        <v>88</v>
      </c>
      <c r="G1870" s="41" t="s">
        <v>242</v>
      </c>
    </row>
    <row r="1871">
      <c r="A1871" s="45">
        <v>9.480047959E9</v>
      </c>
      <c r="B1871" s="46">
        <v>0.041</v>
      </c>
      <c r="C1871" s="46">
        <v>57.0</v>
      </c>
      <c r="D1871" s="46">
        <v>0.104</v>
      </c>
      <c r="E1871" s="42" t="s">
        <v>253</v>
      </c>
      <c r="F1871" s="44" t="s">
        <v>89</v>
      </c>
      <c r="G1871" s="41" t="s">
        <v>242</v>
      </c>
    </row>
    <row r="1872">
      <c r="A1872" s="45">
        <v>1.2393604089E10</v>
      </c>
      <c r="B1872" s="46">
        <v>0.042</v>
      </c>
      <c r="C1872" s="46">
        <v>74.0</v>
      </c>
      <c r="D1872" s="46">
        <v>0.108</v>
      </c>
      <c r="E1872" s="42" t="s">
        <v>253</v>
      </c>
      <c r="F1872" s="44" t="s">
        <v>90</v>
      </c>
      <c r="G1872" s="41" t="s">
        <v>242</v>
      </c>
    </row>
    <row r="1873">
      <c r="A1873" s="45">
        <v>1.5653921367E10</v>
      </c>
      <c r="B1873" s="46">
        <v>0.052</v>
      </c>
      <c r="C1873" s="46">
        <v>114.0</v>
      </c>
      <c r="D1873" s="46">
        <v>0.108</v>
      </c>
      <c r="E1873" s="42" t="s">
        <v>253</v>
      </c>
      <c r="F1873" s="44" t="s">
        <v>91</v>
      </c>
      <c r="G1873" s="41" t="s">
        <v>242</v>
      </c>
    </row>
    <row r="1874">
      <c r="A1874" s="45">
        <v>8.195993231E9</v>
      </c>
      <c r="B1874" s="46">
        <v>0.081</v>
      </c>
      <c r="C1874" s="46">
        <v>124.0</v>
      </c>
      <c r="D1874" s="46">
        <v>0.268</v>
      </c>
      <c r="E1874" s="42" t="s">
        <v>289</v>
      </c>
      <c r="F1874" s="44" t="s">
        <v>70</v>
      </c>
      <c r="G1874" s="41" t="s">
        <v>258</v>
      </c>
    </row>
    <row r="1875">
      <c r="A1875" s="45">
        <v>7.662595076E9</v>
      </c>
      <c r="B1875" s="46">
        <v>0.076</v>
      </c>
      <c r="C1875" s="46">
        <v>107.0</v>
      </c>
      <c r="D1875" s="46">
        <v>0.283</v>
      </c>
      <c r="E1875" s="42" t="s">
        <v>289</v>
      </c>
      <c r="F1875" s="44" t="s">
        <v>71</v>
      </c>
      <c r="G1875" s="41" t="s">
        <v>258</v>
      </c>
    </row>
    <row r="1876">
      <c r="A1876" s="45">
        <v>6.32515176E9</v>
      </c>
      <c r="B1876" s="46">
        <v>0.07</v>
      </c>
      <c r="C1876" s="46">
        <v>79.0</v>
      </c>
      <c r="D1876" s="46">
        <v>0.387</v>
      </c>
      <c r="E1876" s="42" t="s">
        <v>289</v>
      </c>
      <c r="F1876" s="44" t="s">
        <v>72</v>
      </c>
      <c r="G1876" s="41" t="s">
        <v>258</v>
      </c>
    </row>
    <row r="1877">
      <c r="A1877" s="45">
        <v>6.588103836E9</v>
      </c>
      <c r="B1877" s="46">
        <v>0.061</v>
      </c>
      <c r="C1877" s="46">
        <v>71.0</v>
      </c>
      <c r="D1877" s="46">
        <v>0.5</v>
      </c>
      <c r="E1877" s="42" t="s">
        <v>289</v>
      </c>
      <c r="F1877" s="44" t="s">
        <v>74</v>
      </c>
      <c r="G1877" s="41" t="s">
        <v>258</v>
      </c>
    </row>
    <row r="1878">
      <c r="A1878" s="45">
        <v>8.03387736E9</v>
      </c>
      <c r="B1878" s="46">
        <v>0.059</v>
      </c>
      <c r="C1878" s="46">
        <v>82.0</v>
      </c>
      <c r="D1878" s="46">
        <v>0.335</v>
      </c>
      <c r="E1878" s="42" t="s">
        <v>289</v>
      </c>
      <c r="F1878" s="44" t="s">
        <v>83</v>
      </c>
      <c r="G1878" s="41" t="s">
        <v>258</v>
      </c>
    </row>
    <row r="1879">
      <c r="A1879" s="45">
        <v>8.734651406E9</v>
      </c>
      <c r="B1879" s="46">
        <v>0.056</v>
      </c>
      <c r="C1879" s="46">
        <v>82.0</v>
      </c>
      <c r="D1879" s="46">
        <v>0.299</v>
      </c>
      <c r="E1879" s="42" t="s">
        <v>289</v>
      </c>
      <c r="F1879" s="44" t="s">
        <v>84</v>
      </c>
      <c r="G1879" s="41" t="s">
        <v>258</v>
      </c>
    </row>
    <row r="1880">
      <c r="A1880" s="45">
        <v>1.0662013273E10</v>
      </c>
      <c r="B1880" s="46">
        <v>0.057</v>
      </c>
      <c r="C1880" s="46">
        <v>101.0</v>
      </c>
      <c r="D1880" s="46">
        <v>0.301</v>
      </c>
      <c r="E1880" s="42" t="s">
        <v>289</v>
      </c>
      <c r="F1880" s="44" t="s">
        <v>85</v>
      </c>
      <c r="G1880" s="41" t="s">
        <v>258</v>
      </c>
    </row>
    <row r="1881">
      <c r="A1881" s="45">
        <v>1.3794909537E10</v>
      </c>
      <c r="B1881" s="46">
        <v>0.06</v>
      </c>
      <c r="C1881" s="46">
        <v>135.0</v>
      </c>
      <c r="D1881" s="46">
        <v>0.25</v>
      </c>
      <c r="E1881" s="42" t="s">
        <v>289</v>
      </c>
      <c r="F1881" s="44" t="s">
        <v>86</v>
      </c>
      <c r="G1881" s="41" t="s">
        <v>258</v>
      </c>
    </row>
    <row r="1882">
      <c r="A1882" s="45">
        <v>1.8504128632E10</v>
      </c>
      <c r="B1882" s="46">
        <v>0.056</v>
      </c>
      <c r="C1882" s="46">
        <v>167.0</v>
      </c>
      <c r="D1882" s="46">
        <v>0.258</v>
      </c>
      <c r="E1882" s="42" t="s">
        <v>289</v>
      </c>
      <c r="F1882" s="44" t="s">
        <v>87</v>
      </c>
      <c r="G1882" s="41" t="s">
        <v>258</v>
      </c>
    </row>
    <row r="1883">
      <c r="A1883" s="45">
        <v>1.59299031E10</v>
      </c>
      <c r="B1883" s="46">
        <v>0.075</v>
      </c>
      <c r="C1883" s="46">
        <v>187.0</v>
      </c>
      <c r="D1883" s="46">
        <v>0.283</v>
      </c>
      <c r="E1883" s="42" t="s">
        <v>289</v>
      </c>
      <c r="F1883" s="44" t="s">
        <v>88</v>
      </c>
      <c r="G1883" s="41" t="s">
        <v>258</v>
      </c>
    </row>
    <row r="1884">
      <c r="A1884" s="45">
        <v>2.0030529733E10</v>
      </c>
      <c r="B1884" s="46">
        <v>0.087</v>
      </c>
      <c r="C1884" s="46">
        <v>271.0</v>
      </c>
      <c r="D1884" s="46">
        <v>0.26</v>
      </c>
      <c r="E1884" s="42" t="s">
        <v>289</v>
      </c>
      <c r="F1884" s="44" t="s">
        <v>89</v>
      </c>
      <c r="G1884" s="41" t="s">
        <v>258</v>
      </c>
    </row>
    <row r="1885">
      <c r="A1885" s="45">
        <v>2.5071193102E10</v>
      </c>
      <c r="B1885" s="46">
        <v>0.089</v>
      </c>
      <c r="C1885" s="46">
        <v>352.0</v>
      </c>
      <c r="D1885" s="46">
        <v>0.174</v>
      </c>
      <c r="E1885" s="42" t="s">
        <v>289</v>
      </c>
      <c r="F1885" s="44" t="s">
        <v>90</v>
      </c>
      <c r="G1885" s="41" t="s">
        <v>258</v>
      </c>
    </row>
    <row r="1886">
      <c r="A1886" s="45">
        <v>2.4611040343E10</v>
      </c>
      <c r="B1886" s="46">
        <v>0.103</v>
      </c>
      <c r="C1886" s="46">
        <v>392.0</v>
      </c>
      <c r="D1886" s="46">
        <v>0.172</v>
      </c>
      <c r="E1886" s="42" t="s">
        <v>289</v>
      </c>
      <c r="F1886" s="44" t="s">
        <v>91</v>
      </c>
      <c r="G1886" s="41" t="s">
        <v>258</v>
      </c>
    </row>
    <row r="1887">
      <c r="A1887" s="45">
        <v>5.0681123109E10</v>
      </c>
      <c r="B1887" s="46">
        <v>0.047</v>
      </c>
      <c r="C1887" s="46">
        <v>96.0</v>
      </c>
      <c r="D1887" s="46">
        <v>0.3</v>
      </c>
      <c r="E1887" s="42" t="s">
        <v>290</v>
      </c>
      <c r="F1887" s="44" t="s">
        <v>70</v>
      </c>
      <c r="G1887" s="41" t="s">
        <v>258</v>
      </c>
    </row>
    <row r="1888">
      <c r="A1888" s="45">
        <v>5.1295103189E10</v>
      </c>
      <c r="B1888" s="46">
        <v>0.047</v>
      </c>
      <c r="C1888" s="46">
        <v>96.0</v>
      </c>
      <c r="D1888" s="46">
        <v>0.25</v>
      </c>
      <c r="E1888" s="42" t="s">
        <v>290</v>
      </c>
      <c r="F1888" s="44" t="s">
        <v>71</v>
      </c>
      <c r="G1888" s="41" t="s">
        <v>258</v>
      </c>
    </row>
    <row r="1889">
      <c r="A1889" s="45">
        <v>5.39927551E10</v>
      </c>
      <c r="B1889" s="46">
        <v>0.048</v>
      </c>
      <c r="C1889" s="46">
        <v>102.0</v>
      </c>
      <c r="D1889" s="46">
        <v>0.208</v>
      </c>
      <c r="E1889" s="42" t="s">
        <v>290</v>
      </c>
      <c r="F1889" s="44" t="s">
        <v>72</v>
      </c>
      <c r="G1889" s="41" t="s">
        <v>258</v>
      </c>
    </row>
    <row r="1890">
      <c r="A1890" s="45">
        <v>5.7840001637E10</v>
      </c>
      <c r="B1890" s="46">
        <v>0.045</v>
      </c>
      <c r="C1890" s="46">
        <v>102.0</v>
      </c>
      <c r="D1890" s="46">
        <v>0.21</v>
      </c>
      <c r="E1890" s="42" t="s">
        <v>290</v>
      </c>
      <c r="F1890" s="44" t="s">
        <v>74</v>
      </c>
      <c r="G1890" s="41" t="s">
        <v>258</v>
      </c>
    </row>
    <row r="1891">
      <c r="A1891" s="45">
        <v>6.5702520516E10</v>
      </c>
      <c r="B1891" s="46">
        <v>0.044</v>
      </c>
      <c r="C1891" s="46">
        <v>111.0</v>
      </c>
      <c r="D1891" s="46">
        <v>0.247</v>
      </c>
      <c r="E1891" s="42" t="s">
        <v>290</v>
      </c>
      <c r="F1891" s="44" t="s">
        <v>83</v>
      </c>
      <c r="G1891" s="41" t="s">
        <v>258</v>
      </c>
    </row>
    <row r="1892">
      <c r="A1892" s="45">
        <v>7.4147754854E10</v>
      </c>
      <c r="B1892" s="46">
        <v>0.045</v>
      </c>
      <c r="C1892" s="46">
        <v>128.0</v>
      </c>
      <c r="D1892" s="46">
        <v>0.255</v>
      </c>
      <c r="E1892" s="42" t="s">
        <v>290</v>
      </c>
      <c r="F1892" s="44" t="s">
        <v>84</v>
      </c>
      <c r="G1892" s="41" t="s">
        <v>258</v>
      </c>
    </row>
    <row r="1893">
      <c r="A1893" s="45">
        <v>8.755412844E10</v>
      </c>
      <c r="B1893" s="46">
        <v>0.045</v>
      </c>
      <c r="C1893" s="46">
        <v>149.0</v>
      </c>
      <c r="D1893" s="46">
        <v>0.239</v>
      </c>
      <c r="E1893" s="42" t="s">
        <v>290</v>
      </c>
      <c r="F1893" s="44" t="s">
        <v>85</v>
      </c>
      <c r="G1893" s="41" t="s">
        <v>258</v>
      </c>
    </row>
    <row r="1894">
      <c r="A1894" s="45">
        <v>1.02E11</v>
      </c>
      <c r="B1894" s="46">
        <v>0.051</v>
      </c>
      <c r="C1894" s="46">
        <v>192.0</v>
      </c>
      <c r="D1894" s="46">
        <v>0.229</v>
      </c>
      <c r="E1894" s="42" t="s">
        <v>290</v>
      </c>
      <c r="F1894" s="44" t="s">
        <v>86</v>
      </c>
      <c r="G1894" s="41" t="s">
        <v>258</v>
      </c>
    </row>
    <row r="1895">
      <c r="A1895" s="45">
        <v>1.21E11</v>
      </c>
      <c r="B1895" s="46">
        <v>0.057</v>
      </c>
      <c r="C1895" s="46">
        <v>255.0</v>
      </c>
      <c r="D1895" s="46">
        <v>0.237</v>
      </c>
      <c r="E1895" s="42" t="s">
        <v>290</v>
      </c>
      <c r="F1895" s="44" t="s">
        <v>87</v>
      </c>
      <c r="G1895" s="41" t="s">
        <v>258</v>
      </c>
    </row>
    <row r="1896">
      <c r="A1896" s="45">
        <v>1.21E11</v>
      </c>
      <c r="B1896" s="46">
        <v>0.053</v>
      </c>
      <c r="C1896" s="46">
        <v>234.0</v>
      </c>
      <c r="D1896" s="46">
        <v>0.21</v>
      </c>
      <c r="E1896" s="42" t="s">
        <v>290</v>
      </c>
      <c r="F1896" s="44" t="s">
        <v>88</v>
      </c>
      <c r="G1896" s="41" t="s">
        <v>258</v>
      </c>
    </row>
    <row r="1897">
      <c r="A1897" s="45">
        <v>1.49E11</v>
      </c>
      <c r="B1897" s="46">
        <v>0.049</v>
      </c>
      <c r="C1897" s="46">
        <v>257.0</v>
      </c>
      <c r="D1897" s="46">
        <v>0.19</v>
      </c>
      <c r="E1897" s="42" t="s">
        <v>290</v>
      </c>
      <c r="F1897" s="44" t="s">
        <v>89</v>
      </c>
      <c r="G1897" s="41" t="s">
        <v>258</v>
      </c>
    </row>
    <row r="1898">
      <c r="A1898" s="45">
        <v>1.71E11</v>
      </c>
      <c r="B1898" s="46">
        <v>0.047</v>
      </c>
      <c r="C1898" s="46">
        <v>283.0</v>
      </c>
      <c r="D1898" s="46">
        <v>0.187</v>
      </c>
      <c r="E1898" s="42" t="s">
        <v>290</v>
      </c>
      <c r="F1898" s="44" t="s">
        <v>90</v>
      </c>
      <c r="G1898" s="41" t="s">
        <v>258</v>
      </c>
    </row>
    <row r="1899">
      <c r="A1899" s="45">
        <v>1.93E11</v>
      </c>
      <c r="B1899" s="46">
        <v>0.051</v>
      </c>
      <c r="C1899" s="46">
        <v>337.0</v>
      </c>
      <c r="D1899" s="46">
        <v>0.192</v>
      </c>
      <c r="E1899" s="42" t="s">
        <v>290</v>
      </c>
      <c r="F1899" s="44" t="s">
        <v>91</v>
      </c>
      <c r="G1899" s="41" t="s">
        <v>258</v>
      </c>
    </row>
    <row r="1900">
      <c r="A1900" s="45">
        <v>8.1026294681E10</v>
      </c>
      <c r="B1900" s="46">
        <v>0.032</v>
      </c>
      <c r="C1900" s="46">
        <v>33.0</v>
      </c>
      <c r="D1900" s="46">
        <v>0.109</v>
      </c>
      <c r="E1900" s="42" t="s">
        <v>169</v>
      </c>
      <c r="F1900" s="44" t="s">
        <v>70</v>
      </c>
      <c r="G1900" s="41" t="s">
        <v>144</v>
      </c>
    </row>
    <row r="1901">
      <c r="A1901" s="45">
        <v>7.6261998623E10</v>
      </c>
      <c r="B1901" s="46">
        <v>0.03</v>
      </c>
      <c r="C1901" s="46">
        <v>29.0</v>
      </c>
      <c r="D1901" s="46">
        <v>0.124</v>
      </c>
      <c r="E1901" s="42" t="s">
        <v>169</v>
      </c>
      <c r="F1901" s="44" t="s">
        <v>71</v>
      </c>
      <c r="G1901" s="41" t="s">
        <v>144</v>
      </c>
    </row>
    <row r="1902">
      <c r="A1902" s="45">
        <v>8.135765779E10</v>
      </c>
      <c r="B1902" s="46">
        <v>0.028</v>
      </c>
      <c r="C1902" s="46">
        <v>28.0</v>
      </c>
      <c r="D1902" s="46">
        <v>0.091</v>
      </c>
      <c r="E1902" s="42" t="s">
        <v>169</v>
      </c>
      <c r="F1902" s="44" t="s">
        <v>72</v>
      </c>
      <c r="G1902" s="41" t="s">
        <v>144</v>
      </c>
    </row>
    <row r="1903">
      <c r="A1903" s="45">
        <v>8.390820572E10</v>
      </c>
      <c r="B1903" s="46">
        <v>0.032</v>
      </c>
      <c r="C1903" s="46">
        <v>33.0</v>
      </c>
      <c r="D1903" s="46">
        <v>0.095</v>
      </c>
      <c r="E1903" s="42" t="s">
        <v>169</v>
      </c>
      <c r="F1903" s="44" t="s">
        <v>74</v>
      </c>
      <c r="G1903" s="41" t="s">
        <v>144</v>
      </c>
    </row>
    <row r="1904">
      <c r="A1904" s="45">
        <v>9.1371236939E10</v>
      </c>
      <c r="B1904" s="46">
        <v>0.032</v>
      </c>
      <c r="C1904" s="46">
        <v>35.0</v>
      </c>
      <c r="D1904" s="46">
        <v>0.101</v>
      </c>
      <c r="E1904" s="42" t="s">
        <v>169</v>
      </c>
      <c r="F1904" s="44" t="s">
        <v>83</v>
      </c>
      <c r="G1904" s="41" t="s">
        <v>144</v>
      </c>
    </row>
    <row r="1905">
      <c r="A1905" s="45">
        <v>1.03E11</v>
      </c>
      <c r="B1905" s="46">
        <v>0.039</v>
      </c>
      <c r="C1905" s="46">
        <v>47.0</v>
      </c>
      <c r="D1905" s="46">
        <v>0.102</v>
      </c>
      <c r="E1905" s="42" t="s">
        <v>169</v>
      </c>
      <c r="F1905" s="44" t="s">
        <v>84</v>
      </c>
      <c r="G1905" s="41" t="s">
        <v>144</v>
      </c>
    </row>
    <row r="1906">
      <c r="A1906" s="45">
        <v>1.22E11</v>
      </c>
      <c r="B1906" s="46">
        <v>0.04</v>
      </c>
      <c r="C1906" s="46">
        <v>55.0</v>
      </c>
      <c r="D1906" s="46">
        <v>0.098</v>
      </c>
      <c r="E1906" s="42" t="s">
        <v>169</v>
      </c>
      <c r="F1906" s="44" t="s">
        <v>85</v>
      </c>
      <c r="G1906" s="41" t="s">
        <v>144</v>
      </c>
    </row>
    <row r="1907">
      <c r="A1907" s="45">
        <v>1.49E11</v>
      </c>
      <c r="B1907" s="46">
        <v>0.039</v>
      </c>
      <c r="C1907" s="46">
        <v>65.0</v>
      </c>
      <c r="D1907" s="46">
        <v>0.087</v>
      </c>
      <c r="E1907" s="42" t="s">
        <v>169</v>
      </c>
      <c r="F1907" s="44" t="s">
        <v>86</v>
      </c>
      <c r="G1907" s="41" t="s">
        <v>144</v>
      </c>
    </row>
    <row r="1908">
      <c r="A1908" s="45">
        <v>1.74E11</v>
      </c>
      <c r="B1908" s="46">
        <v>0.038</v>
      </c>
      <c r="C1908" s="46">
        <v>74.0</v>
      </c>
      <c r="D1908" s="46">
        <v>0.088</v>
      </c>
      <c r="E1908" s="42" t="s">
        <v>169</v>
      </c>
      <c r="F1908" s="44" t="s">
        <v>87</v>
      </c>
      <c r="G1908" s="41" t="s">
        <v>144</v>
      </c>
    </row>
    <row r="1909">
      <c r="A1909" s="45">
        <v>1.68E11</v>
      </c>
      <c r="B1909" s="46">
        <v>0.043</v>
      </c>
      <c r="C1909" s="46">
        <v>78.0</v>
      </c>
      <c r="D1909" s="46">
        <v>0.086</v>
      </c>
      <c r="E1909" s="42" t="s">
        <v>169</v>
      </c>
      <c r="F1909" s="44" t="s">
        <v>88</v>
      </c>
      <c r="G1909" s="41" t="s">
        <v>144</v>
      </c>
    </row>
    <row r="1910">
      <c r="A1910" s="45">
        <v>2.0E11</v>
      </c>
      <c r="B1910" s="46">
        <v>0.042</v>
      </c>
      <c r="C1910" s="46">
        <v>90.0</v>
      </c>
      <c r="D1910" s="46">
        <v>0.077</v>
      </c>
      <c r="E1910" s="42" t="s">
        <v>169</v>
      </c>
      <c r="F1910" s="44" t="s">
        <v>89</v>
      </c>
      <c r="G1910" s="41" t="s">
        <v>144</v>
      </c>
    </row>
    <row r="1911">
      <c r="A1911" s="45">
        <v>2.24E11</v>
      </c>
      <c r="B1911" s="46">
        <v>0.044</v>
      </c>
      <c r="C1911" s="46">
        <v>105.0</v>
      </c>
      <c r="D1911" s="46">
        <v>0.067</v>
      </c>
      <c r="E1911" s="42" t="s">
        <v>169</v>
      </c>
      <c r="F1911" s="44" t="s">
        <v>90</v>
      </c>
      <c r="G1911" s="41" t="s">
        <v>144</v>
      </c>
    </row>
    <row r="1912">
      <c r="A1912" s="45">
        <v>2.5E11</v>
      </c>
      <c r="B1912" s="46">
        <v>0.046</v>
      </c>
      <c r="C1912" s="46">
        <v>119.0</v>
      </c>
      <c r="D1912" s="46">
        <v>0.057</v>
      </c>
      <c r="E1912" s="42" t="s">
        <v>169</v>
      </c>
      <c r="F1912" s="44" t="s">
        <v>91</v>
      </c>
      <c r="G1912" s="41" t="s">
        <v>144</v>
      </c>
    </row>
    <row r="1913">
      <c r="A1913" s="45">
        <v>1.71E11</v>
      </c>
      <c r="B1913" s="46">
        <v>0.055</v>
      </c>
      <c r="C1913" s="46">
        <v>247.0</v>
      </c>
      <c r="D1913" s="46">
        <v>0.2</v>
      </c>
      <c r="E1913" s="42" t="s">
        <v>214</v>
      </c>
      <c r="F1913" s="44" t="s">
        <v>70</v>
      </c>
      <c r="G1913" s="41" t="s">
        <v>179</v>
      </c>
    </row>
    <row r="1914">
      <c r="A1914" s="45">
        <v>1.9E11</v>
      </c>
      <c r="B1914" s="46">
        <v>0.059</v>
      </c>
      <c r="C1914" s="46">
        <v>292.0</v>
      </c>
      <c r="D1914" s="46">
        <v>0.184</v>
      </c>
      <c r="E1914" s="42" t="s">
        <v>214</v>
      </c>
      <c r="F1914" s="44" t="s">
        <v>71</v>
      </c>
      <c r="G1914" s="41" t="s">
        <v>179</v>
      </c>
    </row>
    <row r="1915">
      <c r="A1915" s="45">
        <v>1.98E11</v>
      </c>
      <c r="B1915" s="46">
        <v>0.063</v>
      </c>
      <c r="C1915" s="46">
        <v>328.0</v>
      </c>
      <c r="D1915" s="46">
        <v>0.12</v>
      </c>
      <c r="E1915" s="42" t="s">
        <v>214</v>
      </c>
      <c r="F1915" s="44" t="s">
        <v>72</v>
      </c>
      <c r="G1915" s="41" t="s">
        <v>179</v>
      </c>
    </row>
    <row r="1916">
      <c r="A1916" s="45">
        <v>2.17E11</v>
      </c>
      <c r="B1916" s="46">
        <v>0.062</v>
      </c>
      <c r="C1916" s="46">
        <v>354.0</v>
      </c>
      <c r="D1916" s="46">
        <v>0.073</v>
      </c>
      <c r="E1916" s="42" t="s">
        <v>214</v>
      </c>
      <c r="F1916" s="44" t="s">
        <v>74</v>
      </c>
      <c r="G1916" s="41" t="s">
        <v>179</v>
      </c>
    </row>
    <row r="1917">
      <c r="A1917" s="45">
        <v>2.53E11</v>
      </c>
      <c r="B1917" s="46">
        <v>0.062</v>
      </c>
      <c r="C1917" s="46">
        <v>410.0</v>
      </c>
      <c r="D1917" s="46">
        <v>0.076</v>
      </c>
      <c r="E1917" s="42" t="s">
        <v>214</v>
      </c>
      <c r="F1917" s="44" t="s">
        <v>83</v>
      </c>
      <c r="G1917" s="41" t="s">
        <v>179</v>
      </c>
    </row>
    <row r="1918">
      <c r="A1918" s="45">
        <v>3.04E11</v>
      </c>
      <c r="B1918" s="46">
        <v>0.062</v>
      </c>
      <c r="C1918" s="46">
        <v>494.0</v>
      </c>
      <c r="D1918" s="46">
        <v>0.068</v>
      </c>
      <c r="E1918" s="42" t="s">
        <v>214</v>
      </c>
      <c r="F1918" s="44" t="s">
        <v>84</v>
      </c>
      <c r="G1918" s="41" t="s">
        <v>179</v>
      </c>
    </row>
    <row r="1919">
      <c r="A1919" s="45">
        <v>3.42E11</v>
      </c>
      <c r="B1919" s="46">
        <v>0.062</v>
      </c>
      <c r="C1919" s="46">
        <v>554.0</v>
      </c>
      <c r="D1919" s="46">
        <v>0.055</v>
      </c>
      <c r="E1919" s="42" t="s">
        <v>214</v>
      </c>
      <c r="F1919" s="44" t="s">
        <v>85</v>
      </c>
      <c r="G1919" s="41" t="s">
        <v>179</v>
      </c>
    </row>
    <row r="1920">
      <c r="A1920" s="45">
        <v>4.25E11</v>
      </c>
      <c r="B1920" s="46">
        <v>0.063</v>
      </c>
      <c r="C1920" s="46">
        <v>706.0</v>
      </c>
      <c r="D1920" s="43"/>
      <c r="E1920" s="42" t="s">
        <v>214</v>
      </c>
      <c r="F1920" s="44" t="s">
        <v>86</v>
      </c>
      <c r="G1920" s="41" t="s">
        <v>179</v>
      </c>
    </row>
    <row r="1921">
      <c r="A1921" s="45">
        <v>5.29E11</v>
      </c>
      <c r="B1921" s="46">
        <v>0.069</v>
      </c>
      <c r="C1921" s="46">
        <v>956.0</v>
      </c>
      <c r="D1921" s="43"/>
      <c r="E1921" s="42" t="s">
        <v>214</v>
      </c>
      <c r="F1921" s="44" t="s">
        <v>87</v>
      </c>
      <c r="G1921" s="41" t="s">
        <v>179</v>
      </c>
    </row>
    <row r="1922">
      <c r="A1922" s="45">
        <v>4.31E11</v>
      </c>
      <c r="B1922" s="46">
        <v>0.072</v>
      </c>
      <c r="C1922" s="46">
        <v>813.0</v>
      </c>
      <c r="D1922" s="43"/>
      <c r="E1922" s="42" t="s">
        <v>214</v>
      </c>
      <c r="F1922" s="44" t="s">
        <v>88</v>
      </c>
      <c r="G1922" s="41" t="s">
        <v>179</v>
      </c>
    </row>
    <row r="1923">
      <c r="A1923" s="45">
        <v>4.7E11</v>
      </c>
      <c r="B1923" s="46">
        <v>0.07</v>
      </c>
      <c r="C1923" s="46">
        <v>860.0</v>
      </c>
      <c r="D1923" s="43"/>
      <c r="E1923" s="42" t="s">
        <v>214</v>
      </c>
      <c r="F1923" s="44" t="s">
        <v>89</v>
      </c>
      <c r="G1923" s="41" t="s">
        <v>179</v>
      </c>
    </row>
    <row r="1924">
      <c r="A1924" s="45">
        <v>5.16E11</v>
      </c>
      <c r="B1924" s="46">
        <v>0.068</v>
      </c>
      <c r="C1924" s="46">
        <v>915.0</v>
      </c>
      <c r="D1924" s="43"/>
      <c r="E1924" s="42" t="s">
        <v>214</v>
      </c>
      <c r="F1924" s="44" t="s">
        <v>90</v>
      </c>
      <c r="G1924" s="41" t="s">
        <v>179</v>
      </c>
    </row>
    <row r="1925">
      <c r="A1925" s="45">
        <v>4.9E11</v>
      </c>
      <c r="B1925" s="46">
        <v>0.067</v>
      </c>
      <c r="C1925" s="46">
        <v>854.0</v>
      </c>
      <c r="D1925" s="43"/>
      <c r="E1925" s="42" t="s">
        <v>214</v>
      </c>
      <c r="F1925" s="44" t="s">
        <v>91</v>
      </c>
      <c r="G1925" s="41" t="s">
        <v>179</v>
      </c>
    </row>
    <row r="1926">
      <c r="A1926" s="45">
        <v>1.17E11</v>
      </c>
      <c r="B1926" s="46">
        <v>0.093</v>
      </c>
      <c r="C1926" s="46">
        <v>1070.0</v>
      </c>
      <c r="D1926" s="43"/>
      <c r="E1926" s="42" t="s">
        <v>215</v>
      </c>
      <c r="F1926" s="44" t="s">
        <v>70</v>
      </c>
      <c r="G1926" s="41" t="s">
        <v>179</v>
      </c>
    </row>
    <row r="1927">
      <c r="A1927" s="45">
        <v>1.2E11</v>
      </c>
      <c r="B1927" s="46">
        <v>0.093</v>
      </c>
      <c r="C1927" s="46">
        <v>1087.0</v>
      </c>
      <c r="D1927" s="43"/>
      <c r="E1927" s="42" t="s">
        <v>215</v>
      </c>
      <c r="F1927" s="44" t="s">
        <v>71</v>
      </c>
      <c r="G1927" s="41" t="s">
        <v>179</v>
      </c>
    </row>
    <row r="1928">
      <c r="A1928" s="45">
        <v>1.32E11</v>
      </c>
      <c r="B1928" s="46">
        <v>0.093</v>
      </c>
      <c r="C1928" s="46">
        <v>1190.0</v>
      </c>
      <c r="D1928" s="43"/>
      <c r="E1928" s="42" t="s">
        <v>215</v>
      </c>
      <c r="F1928" s="44" t="s">
        <v>72</v>
      </c>
      <c r="G1928" s="41" t="s">
        <v>179</v>
      </c>
    </row>
    <row r="1929">
      <c r="A1929" s="45">
        <v>1.62E11</v>
      </c>
      <c r="B1929" s="46">
        <v>0.097</v>
      </c>
      <c r="C1929" s="46">
        <v>1514.0</v>
      </c>
      <c r="D1929" s="43"/>
      <c r="E1929" s="42" t="s">
        <v>215</v>
      </c>
      <c r="F1929" s="44" t="s">
        <v>74</v>
      </c>
      <c r="G1929" s="41" t="s">
        <v>179</v>
      </c>
    </row>
    <row r="1930">
      <c r="A1930" s="45">
        <v>1.85E11</v>
      </c>
      <c r="B1930" s="46">
        <v>0.1</v>
      </c>
      <c r="C1930" s="46">
        <v>1779.0</v>
      </c>
      <c r="D1930" s="43"/>
      <c r="E1930" s="42" t="s">
        <v>215</v>
      </c>
      <c r="F1930" s="44" t="s">
        <v>83</v>
      </c>
      <c r="G1930" s="41" t="s">
        <v>179</v>
      </c>
    </row>
    <row r="1931">
      <c r="A1931" s="45">
        <v>1.92E11</v>
      </c>
      <c r="B1931" s="46">
        <v>0.104</v>
      </c>
      <c r="C1931" s="46">
        <v>1886.0</v>
      </c>
      <c r="D1931" s="43"/>
      <c r="E1931" s="42" t="s">
        <v>215</v>
      </c>
      <c r="F1931" s="44" t="s">
        <v>84</v>
      </c>
      <c r="G1931" s="41" t="s">
        <v>179</v>
      </c>
    </row>
    <row r="1932">
      <c r="A1932" s="45">
        <v>2.02E11</v>
      </c>
      <c r="B1932" s="46">
        <v>0.1</v>
      </c>
      <c r="C1932" s="46">
        <v>1915.0</v>
      </c>
      <c r="D1932" s="43"/>
      <c r="E1932" s="42" t="s">
        <v>215</v>
      </c>
      <c r="F1932" s="44" t="s">
        <v>85</v>
      </c>
      <c r="G1932" s="41" t="s">
        <v>179</v>
      </c>
    </row>
    <row r="1933">
      <c r="A1933" s="45">
        <v>2.32E11</v>
      </c>
      <c r="B1933" s="46">
        <v>0.1</v>
      </c>
      <c r="C1933" s="46">
        <v>2185.0</v>
      </c>
      <c r="D1933" s="43"/>
      <c r="E1933" s="42" t="s">
        <v>215</v>
      </c>
      <c r="F1933" s="44" t="s">
        <v>86</v>
      </c>
      <c r="G1933" s="41" t="s">
        <v>179</v>
      </c>
    </row>
    <row r="1934">
      <c r="A1934" s="45">
        <v>2.52E11</v>
      </c>
      <c r="B1934" s="46">
        <v>0.102</v>
      </c>
      <c r="C1934" s="46">
        <v>2425.0</v>
      </c>
      <c r="D1934" s="43"/>
      <c r="E1934" s="42" t="s">
        <v>215</v>
      </c>
      <c r="F1934" s="44" t="s">
        <v>87</v>
      </c>
      <c r="G1934" s="41" t="s">
        <v>179</v>
      </c>
    </row>
    <row r="1935">
      <c r="A1935" s="45">
        <v>2.34E11</v>
      </c>
      <c r="B1935" s="46">
        <v>0.108</v>
      </c>
      <c r="C1935" s="46">
        <v>2382.0</v>
      </c>
      <c r="D1935" s="43"/>
      <c r="E1935" s="42" t="s">
        <v>215</v>
      </c>
      <c r="F1935" s="44" t="s">
        <v>88</v>
      </c>
      <c r="G1935" s="41" t="s">
        <v>179</v>
      </c>
    </row>
    <row r="1936">
      <c r="A1936" s="45">
        <v>2.29E11</v>
      </c>
      <c r="B1936" s="46">
        <v>0.108</v>
      </c>
      <c r="C1936" s="46">
        <v>2324.0</v>
      </c>
      <c r="D1936" s="43"/>
      <c r="E1936" s="42" t="s">
        <v>215</v>
      </c>
      <c r="F1936" s="44" t="s">
        <v>89</v>
      </c>
      <c r="G1936" s="41" t="s">
        <v>179</v>
      </c>
    </row>
    <row r="1937">
      <c r="A1937" s="45">
        <v>2.38E11</v>
      </c>
      <c r="B1937" s="46">
        <v>0.102</v>
      </c>
      <c r="C1937" s="46">
        <v>2302.0</v>
      </c>
      <c r="D1937" s="43"/>
      <c r="E1937" s="42" t="s">
        <v>215</v>
      </c>
      <c r="F1937" s="44" t="s">
        <v>90</v>
      </c>
      <c r="G1937" s="41" t="s">
        <v>179</v>
      </c>
    </row>
    <row r="1938">
      <c r="A1938" s="45">
        <v>2.12E11</v>
      </c>
      <c r="B1938" s="46">
        <v>0.094</v>
      </c>
      <c r="C1938" s="46">
        <v>1905.0</v>
      </c>
      <c r="D1938" s="43"/>
      <c r="E1938" s="42" t="s">
        <v>215</v>
      </c>
      <c r="F1938" s="44" t="s">
        <v>91</v>
      </c>
      <c r="G1938" s="41" t="s">
        <v>179</v>
      </c>
    </row>
    <row r="1939">
      <c r="A1939" s="45">
        <v>6.170181E10</v>
      </c>
      <c r="B1939" s="43"/>
      <c r="C1939" s="43"/>
      <c r="D1939" s="43"/>
      <c r="E1939" s="42" t="s">
        <v>291</v>
      </c>
      <c r="F1939" s="44" t="s">
        <v>70</v>
      </c>
      <c r="G1939" s="41" t="s">
        <v>258</v>
      </c>
    </row>
    <row r="1940">
      <c r="A1940" s="45">
        <v>6.9668635E10</v>
      </c>
      <c r="B1940" s="43"/>
      <c r="C1940" s="43"/>
      <c r="D1940" s="43"/>
      <c r="E1940" s="42" t="s">
        <v>291</v>
      </c>
      <c r="F1940" s="44" t="s">
        <v>71</v>
      </c>
      <c r="G1940" s="41" t="s">
        <v>258</v>
      </c>
    </row>
    <row r="1941">
      <c r="A1941" s="45">
        <v>7.2546194E10</v>
      </c>
      <c r="B1941" s="43"/>
      <c r="C1941" s="43"/>
      <c r="D1941" s="43"/>
      <c r="E1941" s="42" t="s">
        <v>291</v>
      </c>
      <c r="F1941" s="44" t="s">
        <v>72</v>
      </c>
      <c r="G1941" s="41" t="s">
        <v>258</v>
      </c>
    </row>
    <row r="1942">
      <c r="A1942" s="45">
        <v>7.5833996E10</v>
      </c>
      <c r="B1942" s="43"/>
      <c r="C1942" s="43"/>
      <c r="D1942" s="43"/>
      <c r="E1942" s="42" t="s">
        <v>291</v>
      </c>
      <c r="F1942" s="44" t="s">
        <v>74</v>
      </c>
      <c r="G1942" s="41" t="s">
        <v>258</v>
      </c>
    </row>
    <row r="1943">
      <c r="A1943" s="45">
        <v>8.0322313E10</v>
      </c>
      <c r="B1943" s="43"/>
      <c r="C1943" s="43"/>
      <c r="D1943" s="43"/>
      <c r="E1943" s="42" t="s">
        <v>291</v>
      </c>
      <c r="F1943" s="44" t="s">
        <v>83</v>
      </c>
      <c r="G1943" s="41" t="s">
        <v>258</v>
      </c>
    </row>
    <row r="1944">
      <c r="A1944" s="45">
        <v>8.3914521341E10</v>
      </c>
      <c r="B1944" s="43"/>
      <c r="C1944" s="43"/>
      <c r="D1944" s="43"/>
      <c r="E1944" s="42" t="s">
        <v>291</v>
      </c>
      <c r="F1944" s="44" t="s">
        <v>84</v>
      </c>
      <c r="G1944" s="41" t="s">
        <v>258</v>
      </c>
    </row>
    <row r="1945">
      <c r="A1945" s="45">
        <v>8.7276164365E10</v>
      </c>
      <c r="B1945" s="43"/>
      <c r="C1945" s="43"/>
      <c r="D1945" s="43"/>
      <c r="E1945" s="42" t="s">
        <v>291</v>
      </c>
      <c r="F1945" s="44" t="s">
        <v>85</v>
      </c>
      <c r="G1945" s="41" t="s">
        <v>258</v>
      </c>
    </row>
    <row r="1946">
      <c r="A1946" s="45">
        <v>8.9524131617E10</v>
      </c>
      <c r="B1946" s="43"/>
      <c r="C1946" s="43"/>
      <c r="D1946" s="43"/>
      <c r="E1946" s="42" t="s">
        <v>291</v>
      </c>
      <c r="F1946" s="44" t="s">
        <v>86</v>
      </c>
      <c r="G1946" s="41" t="s">
        <v>258</v>
      </c>
    </row>
    <row r="1947">
      <c r="A1947" s="45">
        <v>9.3639316E10</v>
      </c>
      <c r="B1947" s="43"/>
      <c r="C1947" s="43"/>
      <c r="D1947" s="43"/>
      <c r="E1947" s="42" t="s">
        <v>291</v>
      </c>
      <c r="F1947" s="44" t="s">
        <v>87</v>
      </c>
      <c r="G1947" s="41" t="s">
        <v>258</v>
      </c>
    </row>
    <row r="1948">
      <c r="A1948" s="45">
        <v>9.6385638E10</v>
      </c>
      <c r="B1948" s="43"/>
      <c r="C1948" s="43"/>
      <c r="D1948" s="43"/>
      <c r="E1948" s="42" t="s">
        <v>291</v>
      </c>
      <c r="F1948" s="44" t="s">
        <v>88</v>
      </c>
      <c r="G1948" s="41" t="s">
        <v>258</v>
      </c>
    </row>
    <row r="1949">
      <c r="A1949" s="45">
        <v>9.8381268E10</v>
      </c>
      <c r="B1949" s="43"/>
      <c r="C1949" s="43"/>
      <c r="D1949" s="43"/>
      <c r="E1949" s="42" t="s">
        <v>291</v>
      </c>
      <c r="F1949" s="44" t="s">
        <v>89</v>
      </c>
      <c r="G1949" s="41" t="s">
        <v>258</v>
      </c>
    </row>
    <row r="1950">
      <c r="A1950" s="45">
        <v>1.0E11</v>
      </c>
      <c r="B1950" s="43"/>
      <c r="C1950" s="43"/>
      <c r="D1950" s="43"/>
      <c r="E1950" s="42" t="s">
        <v>291</v>
      </c>
      <c r="F1950" s="44" t="s">
        <v>90</v>
      </c>
      <c r="G1950" s="41" t="s">
        <v>258</v>
      </c>
    </row>
    <row r="1951">
      <c r="A1951" s="45">
        <v>1.01E11</v>
      </c>
      <c r="B1951" s="43"/>
      <c r="C1951" s="43"/>
      <c r="D1951" s="43"/>
      <c r="E1951" s="42" t="s">
        <v>291</v>
      </c>
      <c r="F1951" s="44" t="s">
        <v>91</v>
      </c>
      <c r="G1951" s="41" t="s">
        <v>258</v>
      </c>
    </row>
    <row r="1952">
      <c r="A1952" s="45">
        <v>1.7759889598E10</v>
      </c>
      <c r="B1952" s="46">
        <v>0.022</v>
      </c>
      <c r="C1952" s="46">
        <v>652.0</v>
      </c>
      <c r="D1952" s="43"/>
      <c r="E1952" s="42" t="s">
        <v>237</v>
      </c>
      <c r="F1952" s="44" t="s">
        <v>70</v>
      </c>
      <c r="G1952" s="41" t="s">
        <v>228</v>
      </c>
    </row>
    <row r="1953">
      <c r="A1953" s="45">
        <v>1.7538461033E10</v>
      </c>
      <c r="B1953" s="46">
        <v>0.026</v>
      </c>
      <c r="C1953" s="46">
        <v>732.0</v>
      </c>
      <c r="D1953" s="43"/>
      <c r="E1953" s="42" t="s">
        <v>237</v>
      </c>
      <c r="F1953" s="44" t="s">
        <v>71</v>
      </c>
      <c r="G1953" s="41" t="s">
        <v>228</v>
      </c>
    </row>
    <row r="1954">
      <c r="A1954" s="45">
        <v>1.9363735706E10</v>
      </c>
      <c r="B1954" s="46">
        <v>0.027</v>
      </c>
      <c r="C1954" s="46">
        <v>833.0</v>
      </c>
      <c r="D1954" s="43"/>
      <c r="E1954" s="42" t="s">
        <v>237</v>
      </c>
      <c r="F1954" s="44" t="s">
        <v>72</v>
      </c>
      <c r="G1954" s="41" t="s">
        <v>228</v>
      </c>
    </row>
    <row r="1955">
      <c r="A1955" s="45">
        <v>2.3533790531E10</v>
      </c>
      <c r="B1955" s="46">
        <v>0.041</v>
      </c>
      <c r="C1955" s="46">
        <v>1476.0</v>
      </c>
      <c r="D1955" s="43"/>
      <c r="E1955" s="42" t="s">
        <v>237</v>
      </c>
      <c r="F1955" s="44" t="s">
        <v>74</v>
      </c>
      <c r="G1955" s="41" t="s">
        <v>228</v>
      </c>
    </row>
    <row r="1956">
      <c r="A1956" s="45">
        <v>3.1734065019E10</v>
      </c>
      <c r="B1956" s="46">
        <v>0.036</v>
      </c>
      <c r="C1956" s="46">
        <v>1589.0</v>
      </c>
      <c r="D1956" s="46">
        <v>0.07</v>
      </c>
      <c r="E1956" s="42" t="s">
        <v>237</v>
      </c>
      <c r="F1956" s="44" t="s">
        <v>83</v>
      </c>
      <c r="G1956" s="41" t="s">
        <v>228</v>
      </c>
    </row>
    <row r="1957">
      <c r="A1957" s="45">
        <v>4.4530493222E10</v>
      </c>
      <c r="B1957" s="46">
        <v>0.03</v>
      </c>
      <c r="C1957" s="46">
        <v>1634.0</v>
      </c>
      <c r="D1957" s="46">
        <v>0.067</v>
      </c>
      <c r="E1957" s="42" t="s">
        <v>237</v>
      </c>
      <c r="F1957" s="44" t="s">
        <v>84</v>
      </c>
      <c r="G1957" s="41" t="s">
        <v>228</v>
      </c>
    </row>
    <row r="1958">
      <c r="A1958" s="45">
        <v>6.0882141103E10</v>
      </c>
      <c r="B1958" s="46">
        <v>0.026</v>
      </c>
      <c r="C1958" s="46">
        <v>1625.0</v>
      </c>
      <c r="D1958" s="46">
        <v>0.072</v>
      </c>
      <c r="E1958" s="42" t="s">
        <v>237</v>
      </c>
      <c r="F1958" s="44" t="s">
        <v>85</v>
      </c>
      <c r="G1958" s="41" t="s">
        <v>228</v>
      </c>
    </row>
    <row r="1959">
      <c r="A1959" s="45">
        <v>7.9712085615E10</v>
      </c>
      <c r="B1959" s="46">
        <v>0.023</v>
      </c>
      <c r="C1959" s="46">
        <v>1600.0</v>
      </c>
      <c r="D1959" s="46">
        <v>0.074</v>
      </c>
      <c r="E1959" s="42" t="s">
        <v>237</v>
      </c>
      <c r="F1959" s="44" t="s">
        <v>86</v>
      </c>
      <c r="G1959" s="41" t="s">
        <v>228</v>
      </c>
    </row>
    <row r="1960">
      <c r="A1960" s="45">
        <v>1.15E11</v>
      </c>
      <c r="B1960" s="46">
        <v>0.019</v>
      </c>
      <c r="C1960" s="46">
        <v>1590.0</v>
      </c>
      <c r="D1960" s="46">
        <v>0.068</v>
      </c>
      <c r="E1960" s="42" t="s">
        <v>237</v>
      </c>
      <c r="F1960" s="44" t="s">
        <v>87</v>
      </c>
      <c r="G1960" s="41" t="s">
        <v>228</v>
      </c>
    </row>
    <row r="1961">
      <c r="A1961" s="45">
        <v>9.779834883E10</v>
      </c>
      <c r="B1961" s="46">
        <v>0.026</v>
      </c>
      <c r="C1961" s="46">
        <v>1647.0</v>
      </c>
      <c r="D1961" s="46">
        <v>0.07</v>
      </c>
      <c r="E1961" s="42" t="s">
        <v>237</v>
      </c>
      <c r="F1961" s="44" t="s">
        <v>88</v>
      </c>
      <c r="G1961" s="41" t="s">
        <v>228</v>
      </c>
    </row>
    <row r="1962">
      <c r="A1962" s="45">
        <v>1.25E11</v>
      </c>
      <c r="B1962" s="46">
        <v>0.021</v>
      </c>
      <c r="C1962" s="46">
        <v>1496.0</v>
      </c>
      <c r="D1962" s="46">
        <v>0.073</v>
      </c>
      <c r="E1962" s="42" t="s">
        <v>237</v>
      </c>
      <c r="F1962" s="44" t="s">
        <v>89</v>
      </c>
      <c r="G1962" s="41" t="s">
        <v>228</v>
      </c>
    </row>
    <row r="1963">
      <c r="A1963" s="45">
        <v>1.7E11</v>
      </c>
      <c r="B1963" s="46">
        <v>0.019</v>
      </c>
      <c r="C1963" s="46">
        <v>1738.0</v>
      </c>
      <c r="D1963" s="46">
        <v>0.055</v>
      </c>
      <c r="E1963" s="42" t="s">
        <v>237</v>
      </c>
      <c r="F1963" s="44" t="s">
        <v>90</v>
      </c>
      <c r="G1963" s="41" t="s">
        <v>228</v>
      </c>
    </row>
    <row r="1964">
      <c r="A1964" s="45">
        <v>1.9E11</v>
      </c>
      <c r="B1964" s="46">
        <v>0.022</v>
      </c>
      <c r="C1964" s="46">
        <v>2029.0</v>
      </c>
      <c r="D1964" s="46">
        <v>0.054</v>
      </c>
      <c r="E1964" s="42" t="s">
        <v>237</v>
      </c>
      <c r="F1964" s="44" t="s">
        <v>91</v>
      </c>
      <c r="G1964" s="41" t="s">
        <v>228</v>
      </c>
    </row>
    <row r="1965">
      <c r="A1965" s="45">
        <v>3.7305099928E10</v>
      </c>
      <c r="B1965" s="46">
        <v>0.043</v>
      </c>
      <c r="C1965" s="46">
        <v>72.0</v>
      </c>
      <c r="D1965" s="46">
        <v>0.539</v>
      </c>
      <c r="E1965" s="42" t="s">
        <v>216</v>
      </c>
      <c r="F1965" s="44" t="s">
        <v>70</v>
      </c>
      <c r="G1965" s="41" t="s">
        <v>179</v>
      </c>
    </row>
    <row r="1966">
      <c r="A1966" s="45">
        <v>4.0585886769E10</v>
      </c>
      <c r="B1966" s="46">
        <v>0.044</v>
      </c>
      <c r="C1966" s="46">
        <v>79.0</v>
      </c>
      <c r="D1966" s="46">
        <v>0.454</v>
      </c>
      <c r="E1966" s="42" t="s">
        <v>216</v>
      </c>
      <c r="F1966" s="44" t="s">
        <v>71</v>
      </c>
      <c r="G1966" s="41" t="s">
        <v>179</v>
      </c>
    </row>
    <row r="1967">
      <c r="A1967" s="45">
        <v>4.5988510814E10</v>
      </c>
      <c r="B1967" s="46">
        <v>0.046</v>
      </c>
      <c r="C1967" s="46">
        <v>97.0</v>
      </c>
      <c r="D1967" s="46">
        <v>0.354</v>
      </c>
      <c r="E1967" s="42" t="s">
        <v>216</v>
      </c>
      <c r="F1967" s="44" t="s">
        <v>72</v>
      </c>
      <c r="G1967" s="41" t="s">
        <v>179</v>
      </c>
    </row>
    <row r="1968">
      <c r="A1968" s="45">
        <v>5.9466017706E10</v>
      </c>
      <c r="B1968" s="46">
        <v>0.053</v>
      </c>
      <c r="C1968" s="46">
        <v>146.0</v>
      </c>
      <c r="D1968" s="46">
        <v>0.254</v>
      </c>
      <c r="E1968" s="42" t="s">
        <v>216</v>
      </c>
      <c r="F1968" s="44" t="s">
        <v>74</v>
      </c>
      <c r="G1968" s="41" t="s">
        <v>179</v>
      </c>
    </row>
    <row r="1969">
      <c r="A1969" s="45">
        <v>7.5794733525E10</v>
      </c>
      <c r="B1969" s="46">
        <v>0.054</v>
      </c>
      <c r="C1969" s="46">
        <v>190.0</v>
      </c>
      <c r="D1969" s="46">
        <v>0.256</v>
      </c>
      <c r="E1969" s="42" t="s">
        <v>216</v>
      </c>
      <c r="F1969" s="44" t="s">
        <v>83</v>
      </c>
      <c r="G1969" s="41" t="s">
        <v>179</v>
      </c>
    </row>
    <row r="1970">
      <c r="A1970" s="45">
        <v>9.9172613716E10</v>
      </c>
      <c r="B1970" s="46">
        <v>0.055</v>
      </c>
      <c r="C1970" s="46">
        <v>251.0</v>
      </c>
      <c r="D1970" s="46">
        <v>0.196</v>
      </c>
      <c r="E1970" s="42" t="s">
        <v>216</v>
      </c>
      <c r="F1970" s="44" t="s">
        <v>84</v>
      </c>
      <c r="G1970" s="41" t="s">
        <v>179</v>
      </c>
    </row>
    <row r="1971">
      <c r="A1971" s="45">
        <v>1.23E11</v>
      </c>
      <c r="B1971" s="46">
        <v>0.051</v>
      </c>
      <c r="C1971" s="46">
        <v>289.0</v>
      </c>
      <c r="D1971" s="46">
        <v>0.14</v>
      </c>
      <c r="E1971" s="42" t="s">
        <v>216</v>
      </c>
      <c r="F1971" s="44" t="s">
        <v>85</v>
      </c>
      <c r="G1971" s="41" t="s">
        <v>179</v>
      </c>
    </row>
    <row r="1972">
      <c r="A1972" s="45">
        <v>1.71E11</v>
      </c>
      <c r="B1972" s="46">
        <v>0.052</v>
      </c>
      <c r="C1972" s="46">
        <v>414.0</v>
      </c>
      <c r="D1972" s="46">
        <v>0.133</v>
      </c>
      <c r="E1972" s="42" t="s">
        <v>216</v>
      </c>
      <c r="F1972" s="44" t="s">
        <v>86</v>
      </c>
      <c r="G1972" s="41" t="s">
        <v>179</v>
      </c>
    </row>
    <row r="1973">
      <c r="A1973" s="45">
        <v>2.04E11</v>
      </c>
      <c r="B1973" s="46">
        <v>0.054</v>
      </c>
      <c r="C1973" s="46">
        <v>516.0</v>
      </c>
      <c r="D1973" s="46">
        <v>0.15</v>
      </c>
      <c r="E1973" s="42" t="s">
        <v>216</v>
      </c>
      <c r="F1973" s="44" t="s">
        <v>87</v>
      </c>
      <c r="G1973" s="41" t="s">
        <v>179</v>
      </c>
    </row>
    <row r="1974">
      <c r="A1974" s="45">
        <v>1.64E11</v>
      </c>
      <c r="B1974" s="46">
        <v>0.056</v>
      </c>
      <c r="C1974" s="46">
        <v>431.0</v>
      </c>
      <c r="D1974" s="46">
        <v>0.173</v>
      </c>
      <c r="E1974" s="42" t="s">
        <v>216</v>
      </c>
      <c r="F1974" s="44" t="s">
        <v>88</v>
      </c>
      <c r="G1974" s="41" t="s">
        <v>179</v>
      </c>
    </row>
    <row r="1975">
      <c r="A1975" s="45">
        <v>1.65E11</v>
      </c>
      <c r="B1975" s="46">
        <v>0.059</v>
      </c>
      <c r="C1975" s="46">
        <v>457.0</v>
      </c>
      <c r="D1975" s="46">
        <v>0.141</v>
      </c>
      <c r="E1975" s="42" t="s">
        <v>216</v>
      </c>
      <c r="F1975" s="44" t="s">
        <v>89</v>
      </c>
      <c r="G1975" s="41" t="s">
        <v>179</v>
      </c>
    </row>
    <row r="1976">
      <c r="A1976" s="45">
        <v>1.83E11</v>
      </c>
      <c r="B1976" s="46">
        <v>0.056</v>
      </c>
      <c r="C1976" s="46">
        <v>480.0</v>
      </c>
      <c r="D1976" s="46">
        <v>0.121</v>
      </c>
      <c r="E1976" s="42" t="s">
        <v>216</v>
      </c>
      <c r="F1976" s="44" t="s">
        <v>90</v>
      </c>
      <c r="G1976" s="41" t="s">
        <v>179</v>
      </c>
    </row>
    <row r="1977">
      <c r="A1977" s="45">
        <v>1.69E11</v>
      </c>
      <c r="B1977" s="46">
        <v>0.051</v>
      </c>
      <c r="C1977" s="46">
        <v>420.0</v>
      </c>
      <c r="D1977" s="46">
        <v>0.113</v>
      </c>
      <c r="E1977" s="42" t="s">
        <v>216</v>
      </c>
      <c r="F1977" s="44" t="s">
        <v>91</v>
      </c>
      <c r="G1977" s="41" t="s">
        <v>179</v>
      </c>
    </row>
    <row r="1978">
      <c r="A1978" s="45">
        <v>2.6E11</v>
      </c>
      <c r="B1978" s="46">
        <v>0.054</v>
      </c>
      <c r="C1978" s="46">
        <v>96.0</v>
      </c>
      <c r="D1978" s="46">
        <v>0.244</v>
      </c>
      <c r="E1978" s="42" t="s">
        <v>217</v>
      </c>
      <c r="F1978" s="44" t="s">
        <v>70</v>
      </c>
      <c r="G1978" s="41" t="s">
        <v>179</v>
      </c>
    </row>
    <row r="1979">
      <c r="A1979" s="45">
        <v>3.07E11</v>
      </c>
      <c r="B1979" s="46">
        <v>0.057</v>
      </c>
      <c r="C1979" s="46">
        <v>119.0</v>
      </c>
      <c r="D1979" s="46">
        <v>0.179</v>
      </c>
      <c r="E1979" s="42" t="s">
        <v>217</v>
      </c>
      <c r="F1979" s="44" t="s">
        <v>71</v>
      </c>
      <c r="G1979" s="41" t="s">
        <v>179</v>
      </c>
    </row>
    <row r="1980">
      <c r="A1980" s="45">
        <v>3.45E11</v>
      </c>
      <c r="B1980" s="46">
        <v>0.06</v>
      </c>
      <c r="C1980" s="46">
        <v>142.0</v>
      </c>
      <c r="D1980" s="46">
        <v>0.157</v>
      </c>
      <c r="E1980" s="42" t="s">
        <v>217</v>
      </c>
      <c r="F1980" s="44" t="s">
        <v>72</v>
      </c>
      <c r="G1980" s="41" t="s">
        <v>179</v>
      </c>
    </row>
    <row r="1981">
      <c r="A1981" s="45">
        <v>4.3E11</v>
      </c>
      <c r="B1981" s="46">
        <v>0.056</v>
      </c>
      <c r="C1981" s="46">
        <v>167.0</v>
      </c>
      <c r="D1981" s="46">
        <v>0.13</v>
      </c>
      <c r="E1981" s="42" t="s">
        <v>217</v>
      </c>
      <c r="F1981" s="44" t="s">
        <v>74</v>
      </c>
      <c r="G1981" s="41" t="s">
        <v>179</v>
      </c>
    </row>
    <row r="1982">
      <c r="A1982" s="45">
        <v>5.91E11</v>
      </c>
      <c r="B1982" s="46">
        <v>0.052</v>
      </c>
      <c r="C1982" s="46">
        <v>212.0</v>
      </c>
      <c r="D1982" s="46">
        <v>0.114</v>
      </c>
      <c r="E1982" s="42" t="s">
        <v>217</v>
      </c>
      <c r="F1982" s="44" t="s">
        <v>83</v>
      </c>
      <c r="G1982" s="41" t="s">
        <v>179</v>
      </c>
    </row>
    <row r="1983">
      <c r="A1983" s="45">
        <v>7.64E11</v>
      </c>
      <c r="B1983" s="46">
        <v>0.052</v>
      </c>
      <c r="C1983" s="46">
        <v>277.0</v>
      </c>
      <c r="D1983" s="46">
        <v>0.107</v>
      </c>
      <c r="E1983" s="42" t="s">
        <v>217</v>
      </c>
      <c r="F1983" s="44" t="s">
        <v>84</v>
      </c>
      <c r="G1983" s="41" t="s">
        <v>179</v>
      </c>
    </row>
    <row r="1984">
      <c r="A1984" s="45">
        <v>9.9E11</v>
      </c>
      <c r="B1984" s="46">
        <v>0.053</v>
      </c>
      <c r="C1984" s="46">
        <v>365.0</v>
      </c>
      <c r="D1984" s="46">
        <v>0.104</v>
      </c>
      <c r="E1984" s="42" t="s">
        <v>217</v>
      </c>
      <c r="F1984" s="44" t="s">
        <v>85</v>
      </c>
      <c r="G1984" s="41" t="s">
        <v>179</v>
      </c>
    </row>
    <row r="1985">
      <c r="A1985" s="45">
        <v>1.3E12</v>
      </c>
      <c r="B1985" s="46">
        <v>0.054</v>
      </c>
      <c r="C1985" s="46">
        <v>487.0</v>
      </c>
      <c r="D1985" s="46">
        <v>0.1</v>
      </c>
      <c r="E1985" s="42" t="s">
        <v>217</v>
      </c>
      <c r="F1985" s="44" t="s">
        <v>86</v>
      </c>
      <c r="G1985" s="41" t="s">
        <v>179</v>
      </c>
    </row>
    <row r="1986">
      <c r="A1986" s="45">
        <v>1.66E12</v>
      </c>
      <c r="B1986" s="46">
        <v>0.051</v>
      </c>
      <c r="C1986" s="46">
        <v>594.0</v>
      </c>
      <c r="D1986" s="46">
        <v>0.122</v>
      </c>
      <c r="E1986" s="42" t="s">
        <v>217</v>
      </c>
      <c r="F1986" s="44" t="s">
        <v>87</v>
      </c>
      <c r="G1986" s="41" t="s">
        <v>179</v>
      </c>
    </row>
    <row r="1987">
      <c r="A1987" s="45">
        <v>1.22E12</v>
      </c>
      <c r="B1987" s="46">
        <v>0.062</v>
      </c>
      <c r="C1987" s="46">
        <v>525.0</v>
      </c>
      <c r="D1987" s="46">
        <v>0.153</v>
      </c>
      <c r="E1987" s="42" t="s">
        <v>217</v>
      </c>
      <c r="F1987" s="44" t="s">
        <v>88</v>
      </c>
      <c r="G1987" s="41" t="s">
        <v>179</v>
      </c>
    </row>
    <row r="1988">
      <c r="A1988" s="45">
        <v>1.52E12</v>
      </c>
      <c r="B1988" s="46">
        <v>0.063</v>
      </c>
      <c r="C1988" s="46">
        <v>669.0</v>
      </c>
      <c r="D1988" s="46">
        <v>0.108</v>
      </c>
      <c r="E1988" s="42" t="s">
        <v>217</v>
      </c>
      <c r="F1988" s="44" t="s">
        <v>89</v>
      </c>
      <c r="G1988" s="41" t="s">
        <v>179</v>
      </c>
    </row>
    <row r="1989">
      <c r="A1989" s="45">
        <v>1.9E12</v>
      </c>
      <c r="B1989" s="46">
        <v>0.061</v>
      </c>
      <c r="C1989" s="46">
        <v>803.0</v>
      </c>
      <c r="D1989" s="46">
        <v>0.085</v>
      </c>
      <c r="E1989" s="42" t="s">
        <v>217</v>
      </c>
      <c r="F1989" s="44" t="s">
        <v>90</v>
      </c>
      <c r="G1989" s="41" t="s">
        <v>179</v>
      </c>
    </row>
    <row r="1990">
      <c r="A1990" s="45">
        <v>2.02E12</v>
      </c>
      <c r="B1990" s="46">
        <v>0.063</v>
      </c>
      <c r="C1990" s="46">
        <v>887.0</v>
      </c>
      <c r="D1990" s="46">
        <v>0.091</v>
      </c>
      <c r="E1990" s="42" t="s">
        <v>217</v>
      </c>
      <c r="F1990" s="44" t="s">
        <v>91</v>
      </c>
      <c r="G1990" s="41" t="s">
        <v>179</v>
      </c>
    </row>
    <row r="1991">
      <c r="A1991" s="45">
        <v>1.73493819E9</v>
      </c>
      <c r="B1991" s="46">
        <v>0.042</v>
      </c>
      <c r="C1991" s="46">
        <v>9.0</v>
      </c>
      <c r="D1991" s="46">
        <v>0.17</v>
      </c>
      <c r="E1991" s="42" t="s">
        <v>128</v>
      </c>
      <c r="F1991" s="44" t="s">
        <v>70</v>
      </c>
      <c r="G1991" s="41" t="s">
        <v>68</v>
      </c>
    </row>
    <row r="1992">
      <c r="A1992" s="45">
        <v>1.674685126E9</v>
      </c>
      <c r="B1992" s="46">
        <v>0.044</v>
      </c>
      <c r="C1992" s="46">
        <v>8.0</v>
      </c>
      <c r="D1992" s="46">
        <v>0.173</v>
      </c>
      <c r="E1992" s="42" t="s">
        <v>128</v>
      </c>
      <c r="F1992" s="44" t="s">
        <v>71</v>
      </c>
      <c r="G1992" s="41" t="s">
        <v>68</v>
      </c>
    </row>
    <row r="1993">
      <c r="A1993" s="45">
        <v>1.677447003E9</v>
      </c>
      <c r="B1993" s="46">
        <v>0.042</v>
      </c>
      <c r="C1993" s="46">
        <v>8.0</v>
      </c>
      <c r="D1993" s="46">
        <v>0.164</v>
      </c>
      <c r="E1993" s="42" t="s">
        <v>128</v>
      </c>
      <c r="F1993" s="44" t="s">
        <v>72</v>
      </c>
      <c r="G1993" s="41" t="s">
        <v>68</v>
      </c>
    </row>
    <row r="1994">
      <c r="A1994" s="45">
        <v>1.845979351E9</v>
      </c>
      <c r="B1994" s="46">
        <v>0.063</v>
      </c>
      <c r="C1994" s="46">
        <v>13.0</v>
      </c>
      <c r="D1994" s="46">
        <v>0.171</v>
      </c>
      <c r="E1994" s="42" t="s">
        <v>128</v>
      </c>
      <c r="F1994" s="44" t="s">
        <v>74</v>
      </c>
      <c r="G1994" s="41" t="s">
        <v>68</v>
      </c>
    </row>
    <row r="1995">
      <c r="A1995" s="45">
        <v>2.089188921E9</v>
      </c>
      <c r="B1995" s="46">
        <v>0.058</v>
      </c>
      <c r="C1995" s="46">
        <v>13.0</v>
      </c>
      <c r="D1995" s="46">
        <v>0.165</v>
      </c>
      <c r="E1995" s="42" t="s">
        <v>128</v>
      </c>
      <c r="F1995" s="44" t="s">
        <v>83</v>
      </c>
      <c r="G1995" s="41" t="s">
        <v>68</v>
      </c>
    </row>
    <row r="1996">
      <c r="A1996" s="45">
        <v>2.581286407E9</v>
      </c>
      <c r="B1996" s="46">
        <v>0.061</v>
      </c>
      <c r="C1996" s="46">
        <v>17.0</v>
      </c>
      <c r="D1996" s="46">
        <v>0.161</v>
      </c>
      <c r="E1996" s="42" t="s">
        <v>128</v>
      </c>
      <c r="F1996" s="44" t="s">
        <v>84</v>
      </c>
      <c r="G1996" s="41" t="s">
        <v>68</v>
      </c>
    </row>
    <row r="1997">
      <c r="A1997" s="45">
        <v>3.110327823E9</v>
      </c>
      <c r="B1997" s="46">
        <v>0.1</v>
      </c>
      <c r="C1997" s="46">
        <v>32.0</v>
      </c>
      <c r="D1997" s="46">
        <v>0.161</v>
      </c>
      <c r="E1997" s="42" t="s">
        <v>128</v>
      </c>
      <c r="F1997" s="44" t="s">
        <v>85</v>
      </c>
      <c r="G1997" s="41" t="s">
        <v>68</v>
      </c>
    </row>
    <row r="1998">
      <c r="A1998" s="45">
        <v>3.707800459E9</v>
      </c>
      <c r="B1998" s="46">
        <v>0.1</v>
      </c>
      <c r="C1998" s="46">
        <v>38.0</v>
      </c>
      <c r="D1998" s="46">
        <v>0.161</v>
      </c>
      <c r="E1998" s="42" t="s">
        <v>128</v>
      </c>
      <c r="F1998" s="44" t="s">
        <v>86</v>
      </c>
      <c r="G1998" s="41" t="s">
        <v>68</v>
      </c>
    </row>
    <row r="1999">
      <c r="A1999" s="45">
        <v>4.674053754E9</v>
      </c>
      <c r="B1999" s="46">
        <v>0.101</v>
      </c>
      <c r="C1999" s="46">
        <v>47.0</v>
      </c>
      <c r="D1999" s="46">
        <v>0.165</v>
      </c>
      <c r="E1999" s="42" t="s">
        <v>128</v>
      </c>
      <c r="F1999" s="44" t="s">
        <v>87</v>
      </c>
      <c r="G1999" s="41" t="s">
        <v>68</v>
      </c>
    </row>
    <row r="2000">
      <c r="A2000" s="45">
        <v>5.208687775E9</v>
      </c>
      <c r="B2000" s="46">
        <v>0.1</v>
      </c>
      <c r="C2000" s="46">
        <v>50.0</v>
      </c>
      <c r="D2000" s="46">
        <v>0.161</v>
      </c>
      <c r="E2000" s="42" t="s">
        <v>128</v>
      </c>
      <c r="F2000" s="44" t="s">
        <v>88</v>
      </c>
      <c r="G2000" s="41" t="s">
        <v>68</v>
      </c>
    </row>
    <row r="2001">
      <c r="A2001" s="45">
        <v>5.624809049E9</v>
      </c>
      <c r="B2001" s="46">
        <v>0.108</v>
      </c>
      <c r="C2001" s="46">
        <v>56.0</v>
      </c>
      <c r="D2001" s="46">
        <v>0.167</v>
      </c>
      <c r="E2001" s="42" t="s">
        <v>128</v>
      </c>
      <c r="F2001" s="44" t="s">
        <v>89</v>
      </c>
      <c r="G2001" s="41" t="s">
        <v>68</v>
      </c>
    </row>
    <row r="2002">
      <c r="A2002" s="45">
        <v>6.40672702E9</v>
      </c>
      <c r="B2002" s="46">
        <v>0.11</v>
      </c>
      <c r="C2002" s="46">
        <v>62.0</v>
      </c>
      <c r="D2002" s="43"/>
      <c r="E2002" s="42" t="s">
        <v>128</v>
      </c>
      <c r="F2002" s="44" t="s">
        <v>90</v>
      </c>
      <c r="G2002" s="41" t="s">
        <v>68</v>
      </c>
    </row>
    <row r="2003">
      <c r="A2003" s="45">
        <v>7.133378888E9</v>
      </c>
      <c r="B2003" s="46">
        <v>0.107</v>
      </c>
      <c r="C2003" s="46">
        <v>66.0</v>
      </c>
      <c r="D2003" s="43"/>
      <c r="E2003" s="42" t="s">
        <v>128</v>
      </c>
      <c r="F2003" s="44" t="s">
        <v>91</v>
      </c>
      <c r="G2003" s="41" t="s">
        <v>68</v>
      </c>
    </row>
    <row r="2004">
      <c r="A2004" s="45">
        <v>2.39698992E8</v>
      </c>
      <c r="B2004" s="46">
        <v>0.06</v>
      </c>
      <c r="C2004" s="46">
        <v>80.0</v>
      </c>
      <c r="D2004" s="43"/>
      <c r="E2004" s="42" t="s">
        <v>254</v>
      </c>
      <c r="F2004" s="44" t="s">
        <v>70</v>
      </c>
      <c r="G2004" s="41" t="s">
        <v>242</v>
      </c>
    </row>
    <row r="2005">
      <c r="A2005" s="45">
        <v>2.4332419E8</v>
      </c>
      <c r="B2005" s="46">
        <v>0.058</v>
      </c>
      <c r="C2005" s="46">
        <v>79.0</v>
      </c>
      <c r="D2005" s="43"/>
      <c r="E2005" s="42" t="s">
        <v>254</v>
      </c>
      <c r="F2005" s="44" t="s">
        <v>71</v>
      </c>
      <c r="G2005" s="41" t="s">
        <v>242</v>
      </c>
    </row>
    <row r="2006">
      <c r="A2006" s="45">
        <v>2.566777E8</v>
      </c>
      <c r="B2006" s="46">
        <v>0.055</v>
      </c>
      <c r="C2006" s="46">
        <v>83.0</v>
      </c>
      <c r="D2006" s="46">
        <v>0.114</v>
      </c>
      <c r="E2006" s="42" t="s">
        <v>254</v>
      </c>
      <c r="F2006" s="44" t="s">
        <v>72</v>
      </c>
      <c r="G2006" s="41" t="s">
        <v>242</v>
      </c>
    </row>
    <row r="2007">
      <c r="A2007" s="45">
        <v>3.01905953E8</v>
      </c>
      <c r="B2007" s="46">
        <v>0.051</v>
      </c>
      <c r="C2007" s="46">
        <v>93.0</v>
      </c>
      <c r="D2007" s="46">
        <v>0.113</v>
      </c>
      <c r="E2007" s="42" t="s">
        <v>254</v>
      </c>
      <c r="F2007" s="44" t="s">
        <v>74</v>
      </c>
      <c r="G2007" s="41" t="s">
        <v>242</v>
      </c>
    </row>
    <row r="2008">
      <c r="A2008" s="45">
        <v>3.74507188E8</v>
      </c>
      <c r="B2008" s="46">
        <v>0.049</v>
      </c>
      <c r="C2008" s="46">
        <v>106.0</v>
      </c>
      <c r="D2008" s="46">
        <v>0.112</v>
      </c>
      <c r="E2008" s="42" t="s">
        <v>254</v>
      </c>
      <c r="F2008" s="44" t="s">
        <v>83</v>
      </c>
      <c r="G2008" s="41" t="s">
        <v>242</v>
      </c>
    </row>
    <row r="2009">
      <c r="A2009" s="45">
        <v>4.1222056E8</v>
      </c>
      <c r="B2009" s="46">
        <v>0.05</v>
      </c>
      <c r="C2009" s="46">
        <v>114.0</v>
      </c>
      <c r="D2009" s="46">
        <v>0.114</v>
      </c>
      <c r="E2009" s="42" t="s">
        <v>254</v>
      </c>
      <c r="F2009" s="44" t="s">
        <v>84</v>
      </c>
      <c r="G2009" s="41" t="s">
        <v>242</v>
      </c>
    </row>
    <row r="2010">
      <c r="A2010" s="45">
        <v>4.530829E8</v>
      </c>
      <c r="B2010" s="46">
        <v>0.052</v>
      </c>
      <c r="C2010" s="46">
        <v>129.0</v>
      </c>
      <c r="D2010" s="46">
        <v>0.117</v>
      </c>
      <c r="E2010" s="42" t="s">
        <v>254</v>
      </c>
      <c r="F2010" s="44" t="s">
        <v>85</v>
      </c>
      <c r="G2010" s="41" t="s">
        <v>242</v>
      </c>
    </row>
    <row r="2011">
      <c r="A2011" s="45">
        <v>4.90916835E8</v>
      </c>
      <c r="B2011" s="46">
        <v>0.059</v>
      </c>
      <c r="C2011" s="46">
        <v>164.0</v>
      </c>
      <c r="D2011" s="46">
        <v>0.127</v>
      </c>
      <c r="E2011" s="42" t="s">
        <v>254</v>
      </c>
      <c r="F2011" s="44" t="s">
        <v>86</v>
      </c>
      <c r="G2011" s="41" t="s">
        <v>242</v>
      </c>
    </row>
    <row r="2012">
      <c r="A2012" s="45">
        <v>5.73939144E8</v>
      </c>
      <c r="B2012" s="46">
        <v>0.051</v>
      </c>
      <c r="C2012" s="46">
        <v>153.0</v>
      </c>
      <c r="D2012" s="46">
        <v>0.127</v>
      </c>
      <c r="E2012" s="42" t="s">
        <v>254</v>
      </c>
      <c r="F2012" s="44" t="s">
        <v>87</v>
      </c>
      <c r="G2012" s="41" t="s">
        <v>242</v>
      </c>
    </row>
    <row r="2013">
      <c r="A2013" s="45">
        <v>5.01065927E8</v>
      </c>
      <c r="B2013" s="46">
        <v>0.057</v>
      </c>
      <c r="C2013" s="46">
        <v>160.0</v>
      </c>
      <c r="D2013" s="46">
        <v>0.121</v>
      </c>
      <c r="E2013" s="42" t="s">
        <v>254</v>
      </c>
      <c r="F2013" s="44" t="s">
        <v>88</v>
      </c>
      <c r="G2013" s="41" t="s">
        <v>242</v>
      </c>
    </row>
    <row r="2014">
      <c r="A2014" s="45">
        <v>5.72971727E8</v>
      </c>
      <c r="B2014" s="46">
        <v>0.064</v>
      </c>
      <c r="C2014" s="46">
        <v>201.0</v>
      </c>
      <c r="D2014" s="46">
        <v>0.107</v>
      </c>
      <c r="E2014" s="42" t="s">
        <v>254</v>
      </c>
      <c r="F2014" s="44" t="s">
        <v>89</v>
      </c>
      <c r="G2014" s="41" t="s">
        <v>242</v>
      </c>
    </row>
    <row r="2015">
      <c r="A2015" s="45">
        <v>6.31791993E8</v>
      </c>
      <c r="B2015" s="46">
        <v>0.07</v>
      </c>
      <c r="C2015" s="46">
        <v>245.0</v>
      </c>
      <c r="D2015" s="46">
        <v>0.1</v>
      </c>
      <c r="E2015" s="42" t="s">
        <v>254</v>
      </c>
      <c r="F2015" s="44" t="s">
        <v>90</v>
      </c>
      <c r="G2015" s="41" t="s">
        <v>242</v>
      </c>
    </row>
    <row r="2016">
      <c r="A2016" s="45">
        <v>6.84273267E8</v>
      </c>
      <c r="B2016" s="46">
        <v>0.068</v>
      </c>
      <c r="C2016" s="46">
        <v>245.0</v>
      </c>
      <c r="D2016" s="46">
        <v>0.099</v>
      </c>
      <c r="E2016" s="42" t="s">
        <v>254</v>
      </c>
      <c r="F2016" s="44" t="s">
        <v>91</v>
      </c>
      <c r="G2016" s="41" t="s">
        <v>242</v>
      </c>
    </row>
    <row r="2017">
      <c r="A2017" s="45">
        <v>7.73907642E8</v>
      </c>
      <c r="B2017" s="46">
        <v>0.053</v>
      </c>
      <c r="C2017" s="46">
        <v>2161.0</v>
      </c>
      <c r="D2017" s="46">
        <v>0.092</v>
      </c>
      <c r="E2017" s="42" t="s">
        <v>218</v>
      </c>
      <c r="F2017" s="44" t="s">
        <v>70</v>
      </c>
      <c r="G2017" s="41" t="s">
        <v>179</v>
      </c>
    </row>
    <row r="2018">
      <c r="A2018" s="45">
        <v>8.15205233E8</v>
      </c>
      <c r="B2018" s="46">
        <v>0.052</v>
      </c>
      <c r="C2018" s="46">
        <v>2183.0</v>
      </c>
      <c r="D2018" s="46">
        <v>0.088</v>
      </c>
      <c r="E2018" s="42" t="s">
        <v>218</v>
      </c>
      <c r="F2018" s="44" t="s">
        <v>71</v>
      </c>
      <c r="G2018" s="41" t="s">
        <v>179</v>
      </c>
    </row>
    <row r="2019">
      <c r="A2019" s="45">
        <v>8.7995721E8</v>
      </c>
      <c r="B2019" s="46">
        <v>0.065</v>
      </c>
      <c r="C2019" s="46">
        <v>2894.0</v>
      </c>
      <c r="D2019" s="46">
        <v>0.08</v>
      </c>
      <c r="E2019" s="42" t="s">
        <v>218</v>
      </c>
      <c r="F2019" s="44" t="s">
        <v>72</v>
      </c>
      <c r="G2019" s="41" t="s">
        <v>179</v>
      </c>
    </row>
    <row r="2020">
      <c r="A2020" s="45">
        <v>1.122981525E9</v>
      </c>
      <c r="B2020" s="46">
        <v>0.051</v>
      </c>
      <c r="C2020" s="46">
        <v>2837.0</v>
      </c>
      <c r="D2020" s="46">
        <v>0.075</v>
      </c>
      <c r="E2020" s="42" t="s">
        <v>218</v>
      </c>
      <c r="F2020" s="44" t="s">
        <v>74</v>
      </c>
      <c r="G2020" s="41" t="s">
        <v>179</v>
      </c>
    </row>
    <row r="2021">
      <c r="A2021" s="45">
        <v>1.317357835E9</v>
      </c>
      <c r="B2021" s="46">
        <v>0.053</v>
      </c>
      <c r="C2021" s="46">
        <v>3359.0</v>
      </c>
      <c r="D2021" s="46">
        <v>0.071</v>
      </c>
      <c r="E2021" s="42" t="s">
        <v>218</v>
      </c>
      <c r="F2021" s="44" t="s">
        <v>83</v>
      </c>
      <c r="G2021" s="41" t="s">
        <v>179</v>
      </c>
    </row>
    <row r="2022">
      <c r="A2022" s="45">
        <v>1.375416604E9</v>
      </c>
      <c r="B2022" s="46">
        <v>0.053</v>
      </c>
      <c r="C2022" s="46">
        <v>3399.0</v>
      </c>
      <c r="D2022" s="46">
        <v>0.072</v>
      </c>
      <c r="E2022" s="42" t="s">
        <v>218</v>
      </c>
      <c r="F2022" s="44" t="s">
        <v>84</v>
      </c>
      <c r="G2022" s="41" t="s">
        <v>179</v>
      </c>
    </row>
    <row r="2023">
      <c r="A2023" s="45">
        <v>1.469075398E9</v>
      </c>
      <c r="B2023" s="46">
        <v>0.051</v>
      </c>
      <c r="C2023" s="46">
        <v>3444.0</v>
      </c>
      <c r="D2023" s="46">
        <v>0.067</v>
      </c>
      <c r="E2023" s="42" t="s">
        <v>218</v>
      </c>
      <c r="F2023" s="44" t="s">
        <v>85</v>
      </c>
      <c r="G2023" s="41" t="s">
        <v>179</v>
      </c>
    </row>
    <row r="2024">
      <c r="A2024" s="45">
        <v>1.687653983E9</v>
      </c>
      <c r="B2024" s="46">
        <v>0.05</v>
      </c>
      <c r="C2024" s="46">
        <v>3872.0</v>
      </c>
      <c r="D2024" s="46">
        <v>0.076</v>
      </c>
      <c r="E2024" s="42" t="s">
        <v>218</v>
      </c>
      <c r="F2024" s="44" t="s">
        <v>86</v>
      </c>
      <c r="G2024" s="41" t="s">
        <v>179</v>
      </c>
    </row>
    <row r="2025">
      <c r="A2025" s="45">
        <v>1.89980958E9</v>
      </c>
      <c r="B2025" s="46">
        <v>0.05</v>
      </c>
      <c r="C2025" s="46">
        <v>4069.0</v>
      </c>
      <c r="D2025" s="46">
        <v>0.079</v>
      </c>
      <c r="E2025" s="42" t="s">
        <v>218</v>
      </c>
      <c r="F2025" s="44" t="s">
        <v>87</v>
      </c>
      <c r="G2025" s="41" t="s">
        <v>179</v>
      </c>
    </row>
    <row r="2026">
      <c r="A2026" s="42"/>
      <c r="B2026" s="46">
        <v>0.051</v>
      </c>
      <c r="C2026" s="46">
        <v>3548.0</v>
      </c>
      <c r="D2026" s="46">
        <v>0.057</v>
      </c>
      <c r="E2026" s="42" t="s">
        <v>218</v>
      </c>
      <c r="F2026" s="44" t="s">
        <v>88</v>
      </c>
      <c r="G2026" s="41" t="s">
        <v>179</v>
      </c>
    </row>
    <row r="2027">
      <c r="A2027" s="42"/>
      <c r="B2027" s="46">
        <v>0.053</v>
      </c>
      <c r="C2027" s="46">
        <v>3319.0</v>
      </c>
      <c r="D2027" s="46">
        <v>0.054</v>
      </c>
      <c r="E2027" s="42" t="s">
        <v>218</v>
      </c>
      <c r="F2027" s="44" t="s">
        <v>89</v>
      </c>
      <c r="G2027" s="41" t="s">
        <v>179</v>
      </c>
    </row>
    <row r="2028">
      <c r="A2028" s="42"/>
      <c r="B2028" s="46">
        <v>0.055</v>
      </c>
      <c r="C2028" s="46">
        <v>3553.0</v>
      </c>
      <c r="D2028" s="46">
        <v>0.059</v>
      </c>
      <c r="E2028" s="42" t="s">
        <v>218</v>
      </c>
      <c r="F2028" s="44" t="s">
        <v>90</v>
      </c>
      <c r="G2028" s="41" t="s">
        <v>179</v>
      </c>
    </row>
    <row r="2029">
      <c r="A2029" s="42"/>
      <c r="B2029" s="46">
        <v>0.065</v>
      </c>
      <c r="C2029" s="46">
        <v>3792.0</v>
      </c>
      <c r="D2029" s="43"/>
      <c r="E2029" s="42" t="s">
        <v>218</v>
      </c>
      <c r="F2029" s="44" t="s">
        <v>91</v>
      </c>
      <c r="G2029" s="41" t="s">
        <v>179</v>
      </c>
    </row>
    <row r="2030">
      <c r="A2030" s="45">
        <v>7.6709305E7</v>
      </c>
      <c r="B2030" s="46">
        <v>0.089</v>
      </c>
      <c r="C2030" s="46">
        <v>46.0</v>
      </c>
      <c r="D2030" s="46">
        <v>0.397</v>
      </c>
      <c r="E2030" s="42" t="s">
        <v>129</v>
      </c>
      <c r="F2030" s="44" t="s">
        <v>70</v>
      </c>
      <c r="G2030" s="41" t="s">
        <v>68</v>
      </c>
    </row>
    <row r="2031">
      <c r="A2031" s="45">
        <v>7.6553443E7</v>
      </c>
      <c r="B2031" s="46">
        <v>0.103</v>
      </c>
      <c r="C2031" s="46">
        <v>52.0</v>
      </c>
      <c r="D2031" s="46">
        <v>0.37</v>
      </c>
      <c r="E2031" s="42" t="s">
        <v>129</v>
      </c>
      <c r="F2031" s="44" t="s">
        <v>71</v>
      </c>
      <c r="G2031" s="41" t="s">
        <v>68</v>
      </c>
    </row>
    <row r="2032">
      <c r="A2032" s="45">
        <v>8.4617971E7</v>
      </c>
      <c r="B2032" s="46">
        <v>0.106</v>
      </c>
      <c r="C2032" s="46">
        <v>59.0</v>
      </c>
      <c r="D2032" s="46">
        <v>0.374</v>
      </c>
      <c r="E2032" s="42" t="s">
        <v>129</v>
      </c>
      <c r="F2032" s="44" t="s">
        <v>72</v>
      </c>
      <c r="G2032" s="41" t="s">
        <v>68</v>
      </c>
    </row>
    <row r="2033">
      <c r="A2033" s="45">
        <v>1.013154E8</v>
      </c>
      <c r="B2033" s="46">
        <v>0.118</v>
      </c>
      <c r="C2033" s="46">
        <v>78.0</v>
      </c>
      <c r="D2033" s="46">
        <v>0.296</v>
      </c>
      <c r="E2033" s="42" t="s">
        <v>129</v>
      </c>
      <c r="F2033" s="44" t="s">
        <v>74</v>
      </c>
      <c r="G2033" s="41" t="s">
        <v>68</v>
      </c>
    </row>
    <row r="2034">
      <c r="A2034" s="45">
        <v>1.10723362E8</v>
      </c>
      <c r="B2034" s="46">
        <v>0.11</v>
      </c>
      <c r="C2034" s="46">
        <v>79.0</v>
      </c>
      <c r="D2034" s="46">
        <v>0.298</v>
      </c>
      <c r="E2034" s="42" t="s">
        <v>129</v>
      </c>
      <c r="F2034" s="44" t="s">
        <v>83</v>
      </c>
      <c r="G2034" s="41" t="s">
        <v>68</v>
      </c>
    </row>
    <row r="2035">
      <c r="A2035" s="45">
        <v>1.23258507E8</v>
      </c>
      <c r="B2035" s="46">
        <v>0.1</v>
      </c>
      <c r="C2035" s="46">
        <v>81.0</v>
      </c>
      <c r="D2035" s="46">
        <v>0.312</v>
      </c>
      <c r="E2035" s="42" t="s">
        <v>129</v>
      </c>
      <c r="F2035" s="44" t="s">
        <v>84</v>
      </c>
      <c r="G2035" s="41" t="s">
        <v>68</v>
      </c>
    </row>
    <row r="2036">
      <c r="A2036" s="45">
        <v>1.35181862E8</v>
      </c>
      <c r="B2036" s="46">
        <v>0.078</v>
      </c>
      <c r="C2036" s="46">
        <v>68.0</v>
      </c>
      <c r="D2036" s="46">
        <v>0.293</v>
      </c>
      <c r="E2036" s="42" t="s">
        <v>129</v>
      </c>
      <c r="F2036" s="44" t="s">
        <v>85</v>
      </c>
      <c r="G2036" s="41" t="s">
        <v>68</v>
      </c>
    </row>
    <row r="2037">
      <c r="A2037" s="45">
        <v>1.44259257E8</v>
      </c>
      <c r="B2037" s="46">
        <v>0.071</v>
      </c>
      <c r="C2037" s="46">
        <v>66.0</v>
      </c>
      <c r="D2037" s="46">
        <v>0.324</v>
      </c>
      <c r="E2037" s="42" t="s">
        <v>129</v>
      </c>
      <c r="F2037" s="44" t="s">
        <v>86</v>
      </c>
      <c r="G2037" s="41" t="s">
        <v>68</v>
      </c>
    </row>
    <row r="2038">
      <c r="A2038" s="45">
        <v>1.83464986E8</v>
      </c>
      <c r="B2038" s="46">
        <v>0.063</v>
      </c>
      <c r="C2038" s="46">
        <v>75.0</v>
      </c>
      <c r="D2038" s="46">
        <v>0.324</v>
      </c>
      <c r="E2038" s="42" t="s">
        <v>129</v>
      </c>
      <c r="F2038" s="44" t="s">
        <v>87</v>
      </c>
      <c r="G2038" s="41" t="s">
        <v>68</v>
      </c>
    </row>
    <row r="2039">
      <c r="A2039" s="45">
        <v>1.96473839E8</v>
      </c>
      <c r="B2039" s="46">
        <v>0.075</v>
      </c>
      <c r="C2039" s="46">
        <v>94.0</v>
      </c>
      <c r="D2039" s="46">
        <v>0.311</v>
      </c>
      <c r="E2039" s="42" t="s">
        <v>129</v>
      </c>
      <c r="F2039" s="44" t="s">
        <v>88</v>
      </c>
      <c r="G2039" s="41" t="s">
        <v>68</v>
      </c>
    </row>
    <row r="2040">
      <c r="A2040" s="45">
        <v>2.01037917E8</v>
      </c>
      <c r="B2040" s="46">
        <v>0.071</v>
      </c>
      <c r="C2040" s="46">
        <v>86.0</v>
      </c>
      <c r="D2040" s="46">
        <v>0.289</v>
      </c>
      <c r="E2040" s="42" t="s">
        <v>129</v>
      </c>
      <c r="F2040" s="44" t="s">
        <v>89</v>
      </c>
      <c r="G2040" s="41" t="s">
        <v>68</v>
      </c>
    </row>
    <row r="2041">
      <c r="A2041" s="45">
        <v>2.48286778E8</v>
      </c>
      <c r="B2041" s="46">
        <v>0.076</v>
      </c>
      <c r="C2041" s="46">
        <v>108.0</v>
      </c>
      <c r="D2041" s="46">
        <v>0.27</v>
      </c>
      <c r="E2041" s="42" t="s">
        <v>129</v>
      </c>
      <c r="F2041" s="44" t="s">
        <v>90</v>
      </c>
      <c r="G2041" s="41" t="s">
        <v>68</v>
      </c>
    </row>
    <row r="2042">
      <c r="A2042" s="45">
        <v>2.6332845E8</v>
      </c>
      <c r="B2042" s="46">
        <v>0.079</v>
      </c>
      <c r="C2042" s="46">
        <v>109.0</v>
      </c>
      <c r="D2042" s="46">
        <v>0.262</v>
      </c>
      <c r="E2042" s="42" t="s">
        <v>129</v>
      </c>
      <c r="F2042" s="44" t="s">
        <v>91</v>
      </c>
      <c r="G2042" s="41" t="s">
        <v>68</v>
      </c>
    </row>
    <row r="2043">
      <c r="A2043" s="45">
        <v>1.88E11</v>
      </c>
      <c r="B2043" s="46">
        <v>0.042</v>
      </c>
      <c r="C2043" s="46">
        <v>398.0</v>
      </c>
      <c r="D2043" s="43"/>
      <c r="E2043" s="42" t="s">
        <v>238</v>
      </c>
      <c r="F2043" s="44" t="s">
        <v>70</v>
      </c>
      <c r="G2043" s="41" t="s">
        <v>228</v>
      </c>
    </row>
    <row r="2044">
      <c r="A2044" s="45">
        <v>1.83E11</v>
      </c>
      <c r="B2044" s="46">
        <v>0.045</v>
      </c>
      <c r="C2044" s="46">
        <v>397.0</v>
      </c>
      <c r="D2044" s="43"/>
      <c r="E2044" s="42" t="s">
        <v>238</v>
      </c>
      <c r="F2044" s="44" t="s">
        <v>71</v>
      </c>
      <c r="G2044" s="41" t="s">
        <v>228</v>
      </c>
    </row>
    <row r="2045">
      <c r="A2045" s="45">
        <v>1.89E11</v>
      </c>
      <c r="B2045" s="46">
        <v>0.043</v>
      </c>
      <c r="C2045" s="46">
        <v>375.0</v>
      </c>
      <c r="D2045" s="43"/>
      <c r="E2045" s="42" t="s">
        <v>238</v>
      </c>
      <c r="F2045" s="44" t="s">
        <v>72</v>
      </c>
      <c r="G2045" s="41" t="s">
        <v>228</v>
      </c>
    </row>
    <row r="2046">
      <c r="A2046" s="45">
        <v>2.15E11</v>
      </c>
      <c r="B2046" s="46">
        <v>0.04</v>
      </c>
      <c r="C2046" s="46">
        <v>384.0</v>
      </c>
      <c r="D2046" s="43"/>
      <c r="E2046" s="42" t="s">
        <v>238</v>
      </c>
      <c r="F2046" s="44" t="s">
        <v>74</v>
      </c>
      <c r="G2046" s="41" t="s">
        <v>228</v>
      </c>
    </row>
    <row r="2047">
      <c r="A2047" s="45">
        <v>2.59E11</v>
      </c>
      <c r="B2047" s="46">
        <v>0.037</v>
      </c>
      <c r="C2047" s="46">
        <v>399.0</v>
      </c>
      <c r="D2047" s="43"/>
      <c r="E2047" s="42" t="s">
        <v>238</v>
      </c>
      <c r="F2047" s="44" t="s">
        <v>83</v>
      </c>
      <c r="G2047" s="41" t="s">
        <v>228</v>
      </c>
    </row>
    <row r="2048">
      <c r="A2048" s="45">
        <v>3.28E11</v>
      </c>
      <c r="B2048" s="46">
        <v>0.035</v>
      </c>
      <c r="C2048" s="46">
        <v>466.0</v>
      </c>
      <c r="D2048" s="43"/>
      <c r="E2048" s="42" t="s">
        <v>238</v>
      </c>
      <c r="F2048" s="44" t="s">
        <v>84</v>
      </c>
      <c r="G2048" s="41" t="s">
        <v>228</v>
      </c>
    </row>
    <row r="2049">
      <c r="A2049" s="45">
        <v>3.77E11</v>
      </c>
      <c r="B2049" s="46">
        <v>0.037</v>
      </c>
      <c r="C2049" s="46">
        <v>537.0</v>
      </c>
      <c r="D2049" s="43"/>
      <c r="E2049" s="42" t="s">
        <v>238</v>
      </c>
      <c r="F2049" s="44" t="s">
        <v>85</v>
      </c>
      <c r="G2049" s="41" t="s">
        <v>228</v>
      </c>
    </row>
    <row r="2050">
      <c r="A2050" s="45">
        <v>4.16E11</v>
      </c>
      <c r="B2050" s="46">
        <v>0.037</v>
      </c>
      <c r="C2050" s="46">
        <v>566.0</v>
      </c>
      <c r="D2050" s="43"/>
      <c r="E2050" s="42" t="s">
        <v>238</v>
      </c>
      <c r="F2050" s="44" t="s">
        <v>86</v>
      </c>
      <c r="G2050" s="41" t="s">
        <v>228</v>
      </c>
    </row>
    <row r="2051">
      <c r="A2051" s="45">
        <v>5.2E11</v>
      </c>
      <c r="B2051" s="46">
        <v>0.031</v>
      </c>
      <c r="C2051" s="46">
        <v>566.0</v>
      </c>
      <c r="D2051" s="43"/>
      <c r="E2051" s="42" t="s">
        <v>238</v>
      </c>
      <c r="F2051" s="44" t="s">
        <v>87</v>
      </c>
      <c r="G2051" s="41" t="s">
        <v>228</v>
      </c>
    </row>
    <row r="2052">
      <c r="A2052" s="45">
        <v>4.29E11</v>
      </c>
      <c r="B2052" s="46">
        <v>0.041</v>
      </c>
      <c r="C2052" s="46">
        <v>582.0</v>
      </c>
      <c r="D2052" s="43"/>
      <c r="E2052" s="42" t="s">
        <v>238</v>
      </c>
      <c r="F2052" s="44" t="s">
        <v>88</v>
      </c>
      <c r="G2052" s="41" t="s">
        <v>228</v>
      </c>
    </row>
    <row r="2053">
      <c r="A2053" s="45">
        <v>5.27E11</v>
      </c>
      <c r="B2053" s="46">
        <v>0.04</v>
      </c>
      <c r="C2053" s="46">
        <v>663.0</v>
      </c>
      <c r="D2053" s="43"/>
      <c r="E2053" s="42" t="s">
        <v>238</v>
      </c>
      <c r="F2053" s="44" t="s">
        <v>89</v>
      </c>
      <c r="G2053" s="41" t="s">
        <v>228</v>
      </c>
    </row>
    <row r="2054">
      <c r="A2054" s="45">
        <v>6.7E11</v>
      </c>
      <c r="B2054" s="46">
        <v>0.035</v>
      </c>
      <c r="C2054" s="46">
        <v>721.0</v>
      </c>
      <c r="D2054" s="43"/>
      <c r="E2054" s="42" t="s">
        <v>238</v>
      </c>
      <c r="F2054" s="44" t="s">
        <v>90</v>
      </c>
      <c r="G2054" s="41" t="s">
        <v>228</v>
      </c>
    </row>
    <row r="2055">
      <c r="A2055" s="45">
        <v>7.34E11</v>
      </c>
      <c r="B2055" s="46">
        <v>0.032</v>
      </c>
      <c r="C2055" s="46">
        <v>795.0</v>
      </c>
      <c r="D2055" s="43"/>
      <c r="E2055" s="42" t="s">
        <v>238</v>
      </c>
      <c r="F2055" s="44" t="s">
        <v>91</v>
      </c>
      <c r="G2055" s="41" t="s">
        <v>228</v>
      </c>
    </row>
    <row r="2056">
      <c r="A2056" s="45">
        <v>4.679604922E9</v>
      </c>
      <c r="B2056" s="46">
        <v>0.046</v>
      </c>
      <c r="C2056" s="46">
        <v>22.0</v>
      </c>
      <c r="D2056" s="43"/>
      <c r="E2056" s="42" t="s">
        <v>130</v>
      </c>
      <c r="F2056" s="44" t="s">
        <v>70</v>
      </c>
      <c r="G2056" s="41" t="s">
        <v>68</v>
      </c>
    </row>
    <row r="2057">
      <c r="A2057" s="45">
        <v>4.877602012E9</v>
      </c>
      <c r="B2057" s="46">
        <v>0.05</v>
      </c>
      <c r="C2057" s="46">
        <v>24.0</v>
      </c>
      <c r="D2057" s="43"/>
      <c r="E2057" s="42" t="s">
        <v>130</v>
      </c>
      <c r="F2057" s="44" t="s">
        <v>71</v>
      </c>
      <c r="G2057" s="41" t="s">
        <v>68</v>
      </c>
    </row>
    <row r="2058">
      <c r="A2058" s="45">
        <v>5.333862344E9</v>
      </c>
      <c r="B2058" s="46">
        <v>0.051</v>
      </c>
      <c r="C2058" s="46">
        <v>26.0</v>
      </c>
      <c r="D2058" s="43"/>
      <c r="E2058" s="42" t="s">
        <v>130</v>
      </c>
      <c r="F2058" s="44" t="s">
        <v>72</v>
      </c>
      <c r="G2058" s="41" t="s">
        <v>68</v>
      </c>
    </row>
    <row r="2059">
      <c r="A2059" s="45">
        <v>6.858952717E9</v>
      </c>
      <c r="B2059" s="46">
        <v>0.054</v>
      </c>
      <c r="C2059" s="46">
        <v>35.0</v>
      </c>
      <c r="D2059" s="43"/>
      <c r="E2059" s="42" t="s">
        <v>130</v>
      </c>
      <c r="F2059" s="44" t="s">
        <v>74</v>
      </c>
      <c r="G2059" s="41" t="s">
        <v>68</v>
      </c>
    </row>
    <row r="2060">
      <c r="A2060" s="45">
        <v>8.03134424E9</v>
      </c>
      <c r="B2060" s="46">
        <v>0.057</v>
      </c>
      <c r="C2060" s="46">
        <v>42.0</v>
      </c>
      <c r="D2060" s="43"/>
      <c r="E2060" s="42" t="s">
        <v>130</v>
      </c>
      <c r="F2060" s="44" t="s">
        <v>83</v>
      </c>
      <c r="G2060" s="41" t="s">
        <v>68</v>
      </c>
    </row>
    <row r="2061">
      <c r="A2061" s="45">
        <v>8.707015064E9</v>
      </c>
      <c r="B2061" s="46">
        <v>0.054</v>
      </c>
      <c r="C2061" s="46">
        <v>41.0</v>
      </c>
      <c r="D2061" s="43"/>
      <c r="E2061" s="42" t="s">
        <v>130</v>
      </c>
      <c r="F2061" s="44" t="s">
        <v>84</v>
      </c>
      <c r="G2061" s="41" t="s">
        <v>68</v>
      </c>
    </row>
    <row r="2062">
      <c r="A2062" s="45">
        <v>9.358710763E9</v>
      </c>
      <c r="B2062" s="46">
        <v>0.054</v>
      </c>
      <c r="C2062" s="46">
        <v>44.0</v>
      </c>
      <c r="D2062" s="43"/>
      <c r="E2062" s="42" t="s">
        <v>130</v>
      </c>
      <c r="F2062" s="44" t="s">
        <v>85</v>
      </c>
      <c r="G2062" s="41" t="s">
        <v>68</v>
      </c>
    </row>
    <row r="2063">
      <c r="A2063" s="45">
        <v>1.1284603481E10</v>
      </c>
      <c r="B2063" s="46">
        <v>0.047</v>
      </c>
      <c r="C2063" s="46">
        <v>45.0</v>
      </c>
      <c r="D2063" s="43"/>
      <c r="E2063" s="42" t="s">
        <v>130</v>
      </c>
      <c r="F2063" s="44" t="s">
        <v>86</v>
      </c>
      <c r="G2063" s="41" t="s">
        <v>68</v>
      </c>
    </row>
    <row r="2064">
      <c r="A2064" s="45">
        <v>1.3386346543E10</v>
      </c>
      <c r="B2064" s="46">
        <v>0.049</v>
      </c>
      <c r="C2064" s="46">
        <v>54.0</v>
      </c>
      <c r="D2064" s="43"/>
      <c r="E2064" s="42" t="s">
        <v>130</v>
      </c>
      <c r="F2064" s="44" t="s">
        <v>87</v>
      </c>
      <c r="G2064" s="41" t="s">
        <v>68</v>
      </c>
    </row>
    <row r="2065">
      <c r="A2065" s="45">
        <v>1.281299467E10</v>
      </c>
      <c r="B2065" s="46">
        <v>0.048</v>
      </c>
      <c r="C2065" s="46">
        <v>49.0</v>
      </c>
      <c r="D2065" s="43"/>
      <c r="E2065" s="42" t="s">
        <v>130</v>
      </c>
      <c r="F2065" s="44" t="s">
        <v>88</v>
      </c>
      <c r="G2065" s="41" t="s">
        <v>68</v>
      </c>
    </row>
    <row r="2066">
      <c r="A2066" s="45">
        <v>1.2932427724E10</v>
      </c>
      <c r="B2066" s="46">
        <v>0.048</v>
      </c>
      <c r="C2066" s="46">
        <v>48.0</v>
      </c>
      <c r="D2066" s="43"/>
      <c r="E2066" s="42" t="s">
        <v>130</v>
      </c>
      <c r="F2066" s="44" t="s">
        <v>89</v>
      </c>
      <c r="G2066" s="41" t="s">
        <v>68</v>
      </c>
    </row>
    <row r="2067">
      <c r="A2067" s="45">
        <v>1.4440676498E10</v>
      </c>
      <c r="B2067" s="46">
        <v>0.05</v>
      </c>
      <c r="C2067" s="46">
        <v>54.0</v>
      </c>
      <c r="D2067" s="43"/>
      <c r="E2067" s="42" t="s">
        <v>130</v>
      </c>
      <c r="F2067" s="44" t="s">
        <v>90</v>
      </c>
      <c r="G2067" s="41" t="s">
        <v>68</v>
      </c>
    </row>
    <row r="2068">
      <c r="A2068" s="45">
        <v>1.4045680427E10</v>
      </c>
      <c r="B2068" s="46">
        <v>0.05</v>
      </c>
      <c r="C2068" s="46">
        <v>51.0</v>
      </c>
      <c r="D2068" s="43"/>
      <c r="E2068" s="42" t="s">
        <v>130</v>
      </c>
      <c r="F2068" s="44" t="s">
        <v>91</v>
      </c>
      <c r="G2068" s="41" t="s">
        <v>68</v>
      </c>
    </row>
    <row r="2069">
      <c r="A2069" s="45">
        <v>6.082791506E9</v>
      </c>
      <c r="B2069" s="46">
        <v>0.074</v>
      </c>
      <c r="C2069" s="46">
        <v>51.0</v>
      </c>
      <c r="D2069" s="46">
        <v>0.063</v>
      </c>
      <c r="E2069" s="42" t="s">
        <v>219</v>
      </c>
      <c r="F2069" s="44" t="s">
        <v>70</v>
      </c>
      <c r="G2069" s="41" t="s">
        <v>179</v>
      </c>
    </row>
    <row r="2070">
      <c r="A2070" s="45">
        <v>1.1390468619E10</v>
      </c>
      <c r="B2070" s="46">
        <v>0.076</v>
      </c>
      <c r="C2070" s="46">
        <v>84.0</v>
      </c>
      <c r="D2070" s="46">
        <v>0.345</v>
      </c>
      <c r="E2070" s="42" t="s">
        <v>219</v>
      </c>
      <c r="F2070" s="44" t="s">
        <v>71</v>
      </c>
      <c r="G2070" s="41" t="s">
        <v>179</v>
      </c>
    </row>
    <row r="2071">
      <c r="A2071" s="45">
        <v>1.5102567925E10</v>
      </c>
      <c r="B2071" s="46">
        <v>0.089</v>
      </c>
      <c r="C2071" s="46">
        <v>179.0</v>
      </c>
      <c r="D2071" s="46">
        <v>0.197</v>
      </c>
      <c r="E2071" s="42" t="s">
        <v>219</v>
      </c>
      <c r="F2071" s="44" t="s">
        <v>72</v>
      </c>
      <c r="G2071" s="41" t="s">
        <v>179</v>
      </c>
    </row>
    <row r="2072">
      <c r="A2072" s="45">
        <v>1.9550781969E10</v>
      </c>
      <c r="B2072" s="46">
        <v>0.088</v>
      </c>
      <c r="C2072" s="46">
        <v>171.0</v>
      </c>
      <c r="D2072" s="46">
        <v>0.155</v>
      </c>
      <c r="E2072" s="42" t="s">
        <v>219</v>
      </c>
      <c r="F2072" s="44" t="s">
        <v>74</v>
      </c>
      <c r="G2072" s="41" t="s">
        <v>179</v>
      </c>
    </row>
    <row r="2073">
      <c r="A2073" s="45">
        <v>2.3649854234E10</v>
      </c>
      <c r="B2073" s="46">
        <v>0.087</v>
      </c>
      <c r="C2073" s="46">
        <v>204.0</v>
      </c>
      <c r="D2073" s="46">
        <v>0.155</v>
      </c>
      <c r="E2073" s="42" t="s">
        <v>219</v>
      </c>
      <c r="F2073" s="44" t="s">
        <v>83</v>
      </c>
      <c r="G2073" s="41" t="s">
        <v>179</v>
      </c>
    </row>
    <row r="2074">
      <c r="A2074" s="45">
        <v>2.5234408773E10</v>
      </c>
      <c r="B2074" s="46">
        <v>0.091</v>
      </c>
      <c r="C2074" s="46">
        <v>307.0</v>
      </c>
      <c r="D2074" s="46">
        <v>0.168</v>
      </c>
      <c r="E2074" s="42" t="s">
        <v>219</v>
      </c>
      <c r="F2074" s="44" t="s">
        <v>84</v>
      </c>
      <c r="G2074" s="41" t="s">
        <v>179</v>
      </c>
    </row>
    <row r="2075">
      <c r="A2075" s="45">
        <v>2.9221081587E10</v>
      </c>
      <c r="B2075" s="46">
        <v>0.094</v>
      </c>
      <c r="C2075" s="46">
        <v>371.0</v>
      </c>
      <c r="D2075" s="46">
        <v>0.166</v>
      </c>
      <c r="E2075" s="42" t="s">
        <v>219</v>
      </c>
      <c r="F2075" s="44" t="s">
        <v>85</v>
      </c>
      <c r="G2075" s="41" t="s">
        <v>179</v>
      </c>
    </row>
    <row r="2076">
      <c r="A2076" s="45">
        <v>3.8952093544E10</v>
      </c>
      <c r="B2076" s="46">
        <v>0.104</v>
      </c>
      <c r="C2076" s="46">
        <v>547.0</v>
      </c>
      <c r="D2076" s="46">
        <v>0.111</v>
      </c>
      <c r="E2076" s="42" t="s">
        <v>219</v>
      </c>
      <c r="F2076" s="44" t="s">
        <v>86</v>
      </c>
      <c r="G2076" s="41" t="s">
        <v>179</v>
      </c>
    </row>
    <row r="2077">
      <c r="A2077" s="45">
        <v>4.7760580366E10</v>
      </c>
      <c r="B2077" s="46">
        <v>0.104</v>
      </c>
      <c r="C2077" s="46">
        <v>673.0</v>
      </c>
      <c r="D2077" s="46">
        <v>0.161</v>
      </c>
      <c r="E2077" s="42" t="s">
        <v>219</v>
      </c>
      <c r="F2077" s="44" t="s">
        <v>87</v>
      </c>
      <c r="G2077" s="41" t="s">
        <v>179</v>
      </c>
    </row>
    <row r="2078">
      <c r="A2078" s="45">
        <v>4.0249472482E10</v>
      </c>
      <c r="B2078" s="46">
        <v>0.105</v>
      </c>
      <c r="C2078" s="46">
        <v>577.0</v>
      </c>
      <c r="D2078" s="46">
        <v>0.118</v>
      </c>
      <c r="E2078" s="42" t="s">
        <v>219</v>
      </c>
      <c r="F2078" s="44" t="s">
        <v>88</v>
      </c>
      <c r="G2078" s="41" t="s">
        <v>179</v>
      </c>
    </row>
    <row r="2079">
      <c r="A2079" s="45">
        <v>3.6990001284E10</v>
      </c>
      <c r="B2079" s="46">
        <v>0.107</v>
      </c>
      <c r="C2079" s="46">
        <v>546.0</v>
      </c>
      <c r="D2079" s="46">
        <v>0.173</v>
      </c>
      <c r="E2079" s="42" t="s">
        <v>219</v>
      </c>
      <c r="F2079" s="44" t="s">
        <v>89</v>
      </c>
      <c r="G2079" s="41" t="s">
        <v>179</v>
      </c>
    </row>
    <row r="2080">
      <c r="A2080" s="45">
        <v>4.3749934551E10</v>
      </c>
      <c r="B2080" s="46">
        <v>0.103</v>
      </c>
      <c r="C2080" s="46">
        <v>622.0</v>
      </c>
      <c r="D2080" s="46">
        <v>0.172</v>
      </c>
      <c r="E2080" s="42" t="s">
        <v>219</v>
      </c>
      <c r="F2080" s="44" t="s">
        <v>90</v>
      </c>
      <c r="G2080" s="41" t="s">
        <v>179</v>
      </c>
    </row>
    <row r="2081">
      <c r="A2081" s="45">
        <v>3.8110737579E10</v>
      </c>
      <c r="B2081" s="46">
        <v>0.105</v>
      </c>
      <c r="C2081" s="46">
        <v>561.0</v>
      </c>
      <c r="D2081" s="46">
        <v>0.182</v>
      </c>
      <c r="E2081" s="42" t="s">
        <v>219</v>
      </c>
      <c r="F2081" s="44" t="s">
        <v>91</v>
      </c>
      <c r="G2081" s="41" t="s">
        <v>179</v>
      </c>
    </row>
    <row r="2082">
      <c r="A2082" s="45">
        <v>6.14877971E8</v>
      </c>
      <c r="B2082" s="46">
        <v>0.048</v>
      </c>
      <c r="C2082" s="46">
        <v>371.0</v>
      </c>
      <c r="D2082" s="46">
        <v>0.107</v>
      </c>
      <c r="E2082" s="42" t="s">
        <v>131</v>
      </c>
      <c r="F2082" s="44" t="s">
        <v>70</v>
      </c>
      <c r="G2082" s="41" t="s">
        <v>68</v>
      </c>
    </row>
    <row r="2083">
      <c r="A2083" s="45">
        <v>6.18433501E8</v>
      </c>
      <c r="B2083" s="46">
        <v>0.047</v>
      </c>
      <c r="C2083" s="46">
        <v>356.0</v>
      </c>
      <c r="D2083" s="46">
        <v>0.106</v>
      </c>
      <c r="E2083" s="42" t="s">
        <v>131</v>
      </c>
      <c r="F2083" s="44" t="s">
        <v>71</v>
      </c>
      <c r="G2083" s="41" t="s">
        <v>68</v>
      </c>
    </row>
    <row r="2084">
      <c r="A2084" s="45">
        <v>6.98083345E8</v>
      </c>
      <c r="B2084" s="46">
        <v>0.044</v>
      </c>
      <c r="C2084" s="46">
        <v>371.0</v>
      </c>
      <c r="D2084" s="46">
        <v>0.106</v>
      </c>
      <c r="E2084" s="42" t="s">
        <v>131</v>
      </c>
      <c r="F2084" s="44" t="s">
        <v>72</v>
      </c>
      <c r="G2084" s="41" t="s">
        <v>68</v>
      </c>
    </row>
    <row r="2085">
      <c r="A2085" s="45">
        <v>7.03096503E8</v>
      </c>
      <c r="B2085" s="46">
        <v>0.048</v>
      </c>
      <c r="C2085" s="46">
        <v>403.0</v>
      </c>
      <c r="D2085" s="46">
        <v>0.106</v>
      </c>
      <c r="E2085" s="42" t="s">
        <v>131</v>
      </c>
      <c r="F2085" s="44" t="s">
        <v>74</v>
      </c>
      <c r="G2085" s="41" t="s">
        <v>68</v>
      </c>
    </row>
    <row r="2086">
      <c r="A2086" s="45">
        <v>8.39319935E8</v>
      </c>
      <c r="B2086" s="46">
        <v>0.043</v>
      </c>
      <c r="C2086" s="46">
        <v>421.0</v>
      </c>
      <c r="D2086" s="46">
        <v>0.1</v>
      </c>
      <c r="E2086" s="42" t="s">
        <v>131</v>
      </c>
      <c r="F2086" s="44" t="s">
        <v>83</v>
      </c>
      <c r="G2086" s="41" t="s">
        <v>68</v>
      </c>
    </row>
    <row r="2087">
      <c r="A2087" s="45">
        <v>9.19103262E8</v>
      </c>
      <c r="B2087" s="46">
        <v>0.04</v>
      </c>
      <c r="C2087" s="46">
        <v>423.0</v>
      </c>
      <c r="D2087" s="46">
        <v>0.098</v>
      </c>
      <c r="E2087" s="42" t="s">
        <v>131</v>
      </c>
      <c r="F2087" s="44" t="s">
        <v>84</v>
      </c>
      <c r="G2087" s="41" t="s">
        <v>68</v>
      </c>
    </row>
    <row r="2088">
      <c r="A2088" s="45">
        <v>1.016419769E9</v>
      </c>
      <c r="B2088" s="46">
        <v>0.038</v>
      </c>
      <c r="C2088" s="46">
        <v>438.0</v>
      </c>
      <c r="D2088" s="46">
        <v>0.1</v>
      </c>
      <c r="E2088" s="42" t="s">
        <v>131</v>
      </c>
      <c r="F2088" s="44" t="s">
        <v>85</v>
      </c>
      <c r="G2088" s="41" t="s">
        <v>68</v>
      </c>
    </row>
    <row r="2089">
      <c r="A2089" s="45">
        <v>1.033635773E9</v>
      </c>
      <c r="B2089" s="46">
        <v>0.034</v>
      </c>
      <c r="C2089" s="46">
        <v>393.0</v>
      </c>
      <c r="D2089" s="46">
        <v>0.109</v>
      </c>
      <c r="E2089" s="42" t="s">
        <v>131</v>
      </c>
      <c r="F2089" s="44" t="s">
        <v>86</v>
      </c>
      <c r="G2089" s="41" t="s">
        <v>68</v>
      </c>
    </row>
    <row r="2090">
      <c r="A2090" s="45">
        <v>9.67211975E8</v>
      </c>
      <c r="B2090" s="46">
        <v>0.027</v>
      </c>
      <c r="C2090" s="46">
        <v>289.0</v>
      </c>
      <c r="D2090" s="46">
        <v>0.118</v>
      </c>
      <c r="E2090" s="42" t="s">
        <v>131</v>
      </c>
      <c r="F2090" s="44" t="s">
        <v>87</v>
      </c>
      <c r="G2090" s="41" t="s">
        <v>68</v>
      </c>
    </row>
    <row r="2091">
      <c r="A2091" s="45">
        <v>8.47424852E8</v>
      </c>
      <c r="B2091" s="46">
        <v>0.027</v>
      </c>
      <c r="C2091" s="46">
        <v>250.0</v>
      </c>
      <c r="D2091" s="46">
        <v>0.153</v>
      </c>
      <c r="E2091" s="42" t="s">
        <v>131</v>
      </c>
      <c r="F2091" s="44" t="s">
        <v>88</v>
      </c>
      <c r="G2091" s="41" t="s">
        <v>68</v>
      </c>
    </row>
    <row r="2092">
      <c r="A2092" s="45">
        <v>9.73355738E8</v>
      </c>
      <c r="B2092" s="46">
        <v>0.037</v>
      </c>
      <c r="C2092" s="46">
        <v>394.0</v>
      </c>
      <c r="D2092" s="46">
        <v>0.127</v>
      </c>
      <c r="E2092" s="42" t="s">
        <v>131</v>
      </c>
      <c r="F2092" s="44" t="s">
        <v>89</v>
      </c>
      <c r="G2092" s="41" t="s">
        <v>68</v>
      </c>
    </row>
    <row r="2093">
      <c r="A2093" s="45">
        <v>1.059593023E9</v>
      </c>
      <c r="B2093" s="46">
        <v>0.036</v>
      </c>
      <c r="C2093" s="46">
        <v>413.0</v>
      </c>
      <c r="D2093" s="46">
        <v>0.112</v>
      </c>
      <c r="E2093" s="42" t="s">
        <v>131</v>
      </c>
      <c r="F2093" s="44" t="s">
        <v>90</v>
      </c>
      <c r="G2093" s="41" t="s">
        <v>68</v>
      </c>
    </row>
    <row r="2094">
      <c r="A2094" s="45">
        <v>1.032199341E9</v>
      </c>
      <c r="B2094" s="46">
        <v>0.047</v>
      </c>
      <c r="C2094" s="46">
        <v>521.0</v>
      </c>
      <c r="D2094" s="46">
        <v>0.122</v>
      </c>
      <c r="E2094" s="42" t="s">
        <v>131</v>
      </c>
      <c r="F2094" s="44" t="s">
        <v>91</v>
      </c>
      <c r="G2094" s="41" t="s">
        <v>68</v>
      </c>
    </row>
    <row r="2095">
      <c r="A2095" s="45">
        <v>6.35874002E8</v>
      </c>
      <c r="B2095" s="46">
        <v>0.184</v>
      </c>
      <c r="C2095" s="46">
        <v>28.0</v>
      </c>
      <c r="D2095" s="46">
        <v>0.263</v>
      </c>
      <c r="E2095" s="42" t="s">
        <v>132</v>
      </c>
      <c r="F2095" s="44" t="s">
        <v>70</v>
      </c>
      <c r="G2095" s="41" t="s">
        <v>68</v>
      </c>
    </row>
    <row r="2096">
      <c r="A2096" s="45">
        <v>1.079478388E9</v>
      </c>
      <c r="B2096" s="46">
        <v>0.16</v>
      </c>
      <c r="C2096" s="46">
        <v>40.0</v>
      </c>
      <c r="D2096" s="46">
        <v>0.243</v>
      </c>
      <c r="E2096" s="42" t="s">
        <v>132</v>
      </c>
      <c r="F2096" s="44" t="s">
        <v>71</v>
      </c>
      <c r="G2096" s="41" t="s">
        <v>68</v>
      </c>
    </row>
    <row r="2097">
      <c r="A2097" s="45">
        <v>1.239004288E9</v>
      </c>
      <c r="B2097" s="46">
        <v>0.16</v>
      </c>
      <c r="C2097" s="46">
        <v>44.0</v>
      </c>
      <c r="D2097" s="46">
        <v>0.222</v>
      </c>
      <c r="E2097" s="42" t="s">
        <v>132</v>
      </c>
      <c r="F2097" s="44" t="s">
        <v>72</v>
      </c>
      <c r="G2097" s="41" t="s">
        <v>68</v>
      </c>
    </row>
    <row r="2098">
      <c r="A2098" s="45">
        <v>1.371442566E9</v>
      </c>
      <c r="B2098" s="46">
        <v>0.155</v>
      </c>
      <c r="C2098" s="46">
        <v>45.0</v>
      </c>
      <c r="D2098" s="46">
        <v>0.2</v>
      </c>
      <c r="E2098" s="42" t="s">
        <v>132</v>
      </c>
      <c r="F2098" s="44" t="s">
        <v>74</v>
      </c>
      <c r="G2098" s="41" t="s">
        <v>68</v>
      </c>
    </row>
    <row r="2099">
      <c r="A2099" s="45">
        <v>1.431208677E9</v>
      </c>
      <c r="B2099" s="46">
        <v>0.154</v>
      </c>
      <c r="C2099" s="46">
        <v>45.0</v>
      </c>
      <c r="D2099" s="46">
        <v>0.221</v>
      </c>
      <c r="E2099" s="42" t="s">
        <v>132</v>
      </c>
      <c r="F2099" s="44" t="s">
        <v>83</v>
      </c>
      <c r="G2099" s="41" t="s">
        <v>68</v>
      </c>
    </row>
    <row r="2100">
      <c r="A2100" s="45">
        <v>1.627853086E9</v>
      </c>
      <c r="B2100" s="46">
        <v>0.159</v>
      </c>
      <c r="C2100" s="46">
        <v>51.0</v>
      </c>
      <c r="D2100" s="46">
        <v>0.246</v>
      </c>
      <c r="E2100" s="42" t="s">
        <v>132</v>
      </c>
      <c r="F2100" s="44" t="s">
        <v>84</v>
      </c>
      <c r="G2100" s="41" t="s">
        <v>68</v>
      </c>
    </row>
    <row r="2101">
      <c r="A2101" s="45">
        <v>1.887429109E9</v>
      </c>
      <c r="B2101" s="46">
        <v>0.142</v>
      </c>
      <c r="C2101" s="46">
        <v>51.0</v>
      </c>
      <c r="D2101" s="46">
        <v>0.24</v>
      </c>
      <c r="E2101" s="42" t="s">
        <v>132</v>
      </c>
      <c r="F2101" s="44" t="s">
        <v>85</v>
      </c>
      <c r="G2101" s="41" t="s">
        <v>68</v>
      </c>
    </row>
    <row r="2102">
      <c r="A2102" s="45">
        <v>2.158653216E9</v>
      </c>
      <c r="B2102" s="46">
        <v>0.14</v>
      </c>
      <c r="C2102" s="46">
        <v>56.0</v>
      </c>
      <c r="D2102" s="46">
        <v>0.25</v>
      </c>
      <c r="E2102" s="42" t="s">
        <v>132</v>
      </c>
      <c r="F2102" s="44" t="s">
        <v>86</v>
      </c>
      <c r="G2102" s="41" t="s">
        <v>68</v>
      </c>
    </row>
    <row r="2103">
      <c r="A2103" s="45">
        <v>2.505620416E9</v>
      </c>
      <c r="B2103" s="46">
        <v>0.142</v>
      </c>
      <c r="C2103" s="46">
        <v>64.0</v>
      </c>
      <c r="D2103" s="46">
        <v>0.245</v>
      </c>
      <c r="E2103" s="42" t="s">
        <v>132</v>
      </c>
      <c r="F2103" s="44" t="s">
        <v>87</v>
      </c>
      <c r="G2103" s="41" t="s">
        <v>68</v>
      </c>
    </row>
    <row r="2104">
      <c r="A2104" s="45">
        <v>2.453972797E9</v>
      </c>
      <c r="B2104" s="46">
        <v>0.169</v>
      </c>
      <c r="C2104" s="46">
        <v>74.0</v>
      </c>
      <c r="D2104" s="46">
        <v>0.222</v>
      </c>
      <c r="E2104" s="42" t="s">
        <v>132</v>
      </c>
      <c r="F2104" s="44" t="s">
        <v>88</v>
      </c>
      <c r="G2104" s="41" t="s">
        <v>68</v>
      </c>
    </row>
    <row r="2105">
      <c r="A2105" s="45">
        <v>2.578159463E9</v>
      </c>
      <c r="B2105" s="46">
        <v>0.154</v>
      </c>
      <c r="C2105" s="46">
        <v>69.0</v>
      </c>
      <c r="D2105" s="46">
        <v>0.213</v>
      </c>
      <c r="E2105" s="42" t="s">
        <v>132</v>
      </c>
      <c r="F2105" s="44" t="s">
        <v>89</v>
      </c>
      <c r="G2105" s="41" t="s">
        <v>68</v>
      </c>
    </row>
    <row r="2106">
      <c r="A2106" s="45">
        <v>2.932273988E9</v>
      </c>
      <c r="B2106" s="46">
        <v>0.163</v>
      </c>
      <c r="C2106" s="46">
        <v>82.0</v>
      </c>
      <c r="D2106" s="46">
        <v>0.21</v>
      </c>
      <c r="E2106" s="42" t="s">
        <v>132</v>
      </c>
      <c r="F2106" s="44" t="s">
        <v>90</v>
      </c>
      <c r="G2106" s="41" t="s">
        <v>68</v>
      </c>
    </row>
    <row r="2107">
      <c r="A2107" s="45">
        <v>3.787392596E9</v>
      </c>
      <c r="B2107" s="46">
        <v>0.151</v>
      </c>
      <c r="C2107" s="46">
        <v>96.0</v>
      </c>
      <c r="D2107" s="46">
        <v>0.21</v>
      </c>
      <c r="E2107" s="42" t="s">
        <v>132</v>
      </c>
      <c r="F2107" s="44" t="s">
        <v>91</v>
      </c>
      <c r="G2107" s="41" t="s">
        <v>68</v>
      </c>
    </row>
    <row r="2108">
      <c r="A2108" s="45">
        <v>9.5835970989E10</v>
      </c>
      <c r="B2108" s="46">
        <v>0.027</v>
      </c>
      <c r="C2108" s="46">
        <v>662.0</v>
      </c>
      <c r="D2108" s="46">
        <v>0.058</v>
      </c>
      <c r="E2108" s="42" t="s">
        <v>170</v>
      </c>
      <c r="F2108" s="44" t="s">
        <v>70</v>
      </c>
      <c r="G2108" s="41" t="s">
        <v>144</v>
      </c>
    </row>
    <row r="2109">
      <c r="A2109" s="45">
        <v>8.9285087395E10</v>
      </c>
      <c r="B2109" s="46">
        <v>0.024</v>
      </c>
      <c r="C2109" s="46">
        <v>526.0</v>
      </c>
      <c r="D2109" s="46">
        <v>0.056</v>
      </c>
      <c r="E2109" s="42" t="s">
        <v>170</v>
      </c>
      <c r="F2109" s="44" t="s">
        <v>71</v>
      </c>
      <c r="G2109" s="41" t="s">
        <v>144</v>
      </c>
    </row>
    <row r="2110">
      <c r="A2110" s="45">
        <v>9.1941791944E10</v>
      </c>
      <c r="B2110" s="46">
        <v>0.029</v>
      </c>
      <c r="C2110" s="46">
        <v>632.0</v>
      </c>
      <c r="D2110" s="46">
        <v>0.053</v>
      </c>
      <c r="E2110" s="42" t="s">
        <v>170</v>
      </c>
      <c r="F2110" s="44" t="s">
        <v>72</v>
      </c>
      <c r="G2110" s="41" t="s">
        <v>144</v>
      </c>
    </row>
    <row r="2111">
      <c r="A2111" s="45">
        <v>9.7002305536E10</v>
      </c>
      <c r="B2111" s="46">
        <v>0.036</v>
      </c>
      <c r="C2111" s="46">
        <v>823.0</v>
      </c>
      <c r="D2111" s="46">
        <v>0.053</v>
      </c>
      <c r="E2111" s="42" t="s">
        <v>170</v>
      </c>
      <c r="F2111" s="44" t="s">
        <v>74</v>
      </c>
      <c r="G2111" s="41" t="s">
        <v>144</v>
      </c>
    </row>
    <row r="2112">
      <c r="A2112" s="45">
        <v>1.14E11</v>
      </c>
      <c r="B2112" s="46">
        <v>0.032</v>
      </c>
      <c r="C2112" s="46">
        <v>826.0</v>
      </c>
      <c r="D2112" s="46">
        <v>0.053</v>
      </c>
      <c r="E2112" s="42" t="s">
        <v>170</v>
      </c>
      <c r="F2112" s="44" t="s">
        <v>83</v>
      </c>
      <c r="G2112" s="41" t="s">
        <v>144</v>
      </c>
    </row>
    <row r="2113">
      <c r="A2113" s="45">
        <v>1.27E11</v>
      </c>
      <c r="B2113" s="46">
        <v>0.038</v>
      </c>
      <c r="C2113" s="46">
        <v>1058.0</v>
      </c>
      <c r="D2113" s="46">
        <v>0.053</v>
      </c>
      <c r="E2113" s="42" t="s">
        <v>170</v>
      </c>
      <c r="F2113" s="44" t="s">
        <v>84</v>
      </c>
      <c r="G2113" s="41" t="s">
        <v>144</v>
      </c>
    </row>
    <row r="2114">
      <c r="A2114" s="45">
        <v>1.48E11</v>
      </c>
      <c r="B2114" s="46">
        <v>0.037</v>
      </c>
      <c r="C2114" s="46">
        <v>1167.0</v>
      </c>
      <c r="D2114" s="46">
        <v>0.053</v>
      </c>
      <c r="E2114" s="42" t="s">
        <v>170</v>
      </c>
      <c r="F2114" s="44" t="s">
        <v>85</v>
      </c>
      <c r="G2114" s="41" t="s">
        <v>144</v>
      </c>
    </row>
    <row r="2115">
      <c r="A2115" s="45">
        <v>1.8E11</v>
      </c>
      <c r="B2115" s="46">
        <v>0.035</v>
      </c>
      <c r="C2115" s="46">
        <v>1333.0</v>
      </c>
      <c r="D2115" s="46">
        <v>0.053</v>
      </c>
      <c r="E2115" s="42" t="s">
        <v>170</v>
      </c>
      <c r="F2115" s="44" t="s">
        <v>86</v>
      </c>
      <c r="G2115" s="41" t="s">
        <v>144</v>
      </c>
    </row>
    <row r="2116">
      <c r="A2116" s="45">
        <v>1.92E11</v>
      </c>
      <c r="B2116" s="46">
        <v>0.04</v>
      </c>
      <c r="C2116" s="46">
        <v>1577.0</v>
      </c>
      <c r="D2116" s="46">
        <v>0.054</v>
      </c>
      <c r="E2116" s="42" t="s">
        <v>170</v>
      </c>
      <c r="F2116" s="44" t="s">
        <v>87</v>
      </c>
      <c r="G2116" s="41" t="s">
        <v>144</v>
      </c>
    </row>
    <row r="2117">
      <c r="A2117" s="45">
        <v>1.92E11</v>
      </c>
      <c r="B2117" s="46">
        <v>0.045</v>
      </c>
      <c r="C2117" s="46">
        <v>1704.0</v>
      </c>
      <c r="D2117" s="46">
        <v>0.054</v>
      </c>
      <c r="E2117" s="42" t="s">
        <v>170</v>
      </c>
      <c r="F2117" s="44" t="s">
        <v>88</v>
      </c>
      <c r="G2117" s="41" t="s">
        <v>144</v>
      </c>
    </row>
    <row r="2118">
      <c r="A2118" s="45">
        <v>2.36E11</v>
      </c>
      <c r="B2118" s="46">
        <v>0.041</v>
      </c>
      <c r="C2118" s="46">
        <v>1893.0</v>
      </c>
      <c r="D2118" s="46">
        <v>0.054</v>
      </c>
      <c r="E2118" s="42" t="s">
        <v>170</v>
      </c>
      <c r="F2118" s="44" t="s">
        <v>89</v>
      </c>
      <c r="G2118" s="41" t="s">
        <v>144</v>
      </c>
    </row>
    <row r="2119">
      <c r="A2119" s="45">
        <v>2.74E11</v>
      </c>
      <c r="B2119" s="46">
        <v>0.042</v>
      </c>
      <c r="C2119" s="46">
        <v>2144.0</v>
      </c>
      <c r="D2119" s="46">
        <v>0.054</v>
      </c>
      <c r="E2119" s="42" t="s">
        <v>170</v>
      </c>
      <c r="F2119" s="44" t="s">
        <v>90</v>
      </c>
      <c r="G2119" s="41" t="s">
        <v>144</v>
      </c>
    </row>
    <row r="2120">
      <c r="A2120" s="45">
        <v>2.87E11</v>
      </c>
      <c r="B2120" s="46">
        <v>0.047</v>
      </c>
      <c r="C2120" s="46">
        <v>2426.0</v>
      </c>
      <c r="D2120" s="46">
        <v>0.054</v>
      </c>
      <c r="E2120" s="42" t="s">
        <v>170</v>
      </c>
      <c r="F2120" s="44" t="s">
        <v>91</v>
      </c>
      <c r="G2120" s="41" t="s">
        <v>144</v>
      </c>
    </row>
    <row r="2121">
      <c r="A2121" s="42"/>
      <c r="B2121" s="43"/>
      <c r="C2121" s="43"/>
      <c r="D2121" s="43"/>
      <c r="E2121" s="42" t="s">
        <v>292</v>
      </c>
      <c r="F2121" s="44" t="s">
        <v>70</v>
      </c>
      <c r="G2121" s="41" t="s">
        <v>258</v>
      </c>
    </row>
    <row r="2122">
      <c r="A2122" s="42"/>
      <c r="B2122" s="43"/>
      <c r="C2122" s="43"/>
      <c r="D2122" s="43"/>
      <c r="E2122" s="42" t="s">
        <v>292</v>
      </c>
      <c r="F2122" s="44" t="s">
        <v>71</v>
      </c>
      <c r="G2122" s="41" t="s">
        <v>258</v>
      </c>
    </row>
    <row r="2123">
      <c r="A2123" s="42"/>
      <c r="B2123" s="43"/>
      <c r="C2123" s="43"/>
      <c r="D2123" s="43"/>
      <c r="E2123" s="42" t="s">
        <v>292</v>
      </c>
      <c r="F2123" s="44" t="s">
        <v>72</v>
      </c>
      <c r="G2123" s="41" t="s">
        <v>258</v>
      </c>
    </row>
    <row r="2124">
      <c r="A2124" s="42"/>
      <c r="B2124" s="43"/>
      <c r="C2124" s="43"/>
      <c r="D2124" s="43"/>
      <c r="E2124" s="42" t="s">
        <v>292</v>
      </c>
      <c r="F2124" s="44" t="s">
        <v>74</v>
      </c>
      <c r="G2124" s="41" t="s">
        <v>258</v>
      </c>
    </row>
    <row r="2125">
      <c r="A2125" s="42"/>
      <c r="B2125" s="43"/>
      <c r="C2125" s="43"/>
      <c r="D2125" s="43"/>
      <c r="E2125" s="42" t="s">
        <v>292</v>
      </c>
      <c r="F2125" s="44" t="s">
        <v>83</v>
      </c>
      <c r="G2125" s="41" t="s">
        <v>258</v>
      </c>
    </row>
    <row r="2126">
      <c r="A2126" s="42"/>
      <c r="B2126" s="43"/>
      <c r="C2126" s="43"/>
      <c r="D2126" s="43"/>
      <c r="E2126" s="42" t="s">
        <v>292</v>
      </c>
      <c r="F2126" s="44" t="s">
        <v>84</v>
      </c>
      <c r="G2126" s="41" t="s">
        <v>258</v>
      </c>
    </row>
    <row r="2127">
      <c r="A2127" s="42"/>
      <c r="B2127" s="43"/>
      <c r="C2127" s="43"/>
      <c r="D2127" s="43"/>
      <c r="E2127" s="42" t="s">
        <v>292</v>
      </c>
      <c r="F2127" s="44" t="s">
        <v>85</v>
      </c>
      <c r="G2127" s="41" t="s">
        <v>258</v>
      </c>
    </row>
    <row r="2128">
      <c r="A2128" s="42"/>
      <c r="B2128" s="43"/>
      <c r="C2128" s="43"/>
      <c r="D2128" s="43"/>
      <c r="E2128" s="42" t="s">
        <v>292</v>
      </c>
      <c r="F2128" s="44" t="s">
        <v>86</v>
      </c>
      <c r="G2128" s="41" t="s">
        <v>258</v>
      </c>
    </row>
    <row r="2129">
      <c r="A2129" s="42"/>
      <c r="B2129" s="43"/>
      <c r="C2129" s="43"/>
      <c r="D2129" s="43"/>
      <c r="E2129" s="42" t="s">
        <v>292</v>
      </c>
      <c r="F2129" s="44" t="s">
        <v>87</v>
      </c>
      <c r="G2129" s="41" t="s">
        <v>258</v>
      </c>
    </row>
    <row r="2130">
      <c r="A2130" s="42"/>
      <c r="B2130" s="43"/>
      <c r="C2130" s="43"/>
      <c r="D2130" s="43"/>
      <c r="E2130" s="42" t="s">
        <v>292</v>
      </c>
      <c r="F2130" s="44" t="s">
        <v>88</v>
      </c>
      <c r="G2130" s="41" t="s">
        <v>258</v>
      </c>
    </row>
    <row r="2131">
      <c r="A2131" s="42"/>
      <c r="B2131" s="43"/>
      <c r="C2131" s="43"/>
      <c r="D2131" s="43"/>
      <c r="E2131" s="42" t="s">
        <v>292</v>
      </c>
      <c r="F2131" s="44" t="s">
        <v>89</v>
      </c>
      <c r="G2131" s="41" t="s">
        <v>258</v>
      </c>
    </row>
    <row r="2132">
      <c r="A2132" s="42"/>
      <c r="B2132" s="43"/>
      <c r="C2132" s="43"/>
      <c r="D2132" s="43"/>
      <c r="E2132" s="42" t="s">
        <v>292</v>
      </c>
      <c r="F2132" s="44" t="s">
        <v>90</v>
      </c>
      <c r="G2132" s="41" t="s">
        <v>258</v>
      </c>
    </row>
    <row r="2133">
      <c r="A2133" s="42"/>
      <c r="B2133" s="43"/>
      <c r="C2133" s="43"/>
      <c r="D2133" s="43"/>
      <c r="E2133" s="42" t="s">
        <v>292</v>
      </c>
      <c r="F2133" s="44" t="s">
        <v>91</v>
      </c>
      <c r="G2133" s="41" t="s">
        <v>258</v>
      </c>
    </row>
    <row r="2134">
      <c r="A2134" s="45">
        <v>2.8724041828E10</v>
      </c>
      <c r="B2134" s="46">
        <v>0.055</v>
      </c>
      <c r="C2134" s="46">
        <v>208.0</v>
      </c>
      <c r="D2134" s="46">
        <v>0.149</v>
      </c>
      <c r="E2134" s="42" t="s">
        <v>220</v>
      </c>
      <c r="F2134" s="44" t="s">
        <v>70</v>
      </c>
      <c r="G2134" s="41" t="s">
        <v>179</v>
      </c>
    </row>
    <row r="2135">
      <c r="A2135" s="45">
        <v>3.0318731991E10</v>
      </c>
      <c r="B2135" s="46">
        <v>0.055</v>
      </c>
      <c r="C2135" s="46">
        <v>216.0</v>
      </c>
      <c r="D2135" s="46">
        <v>0.112</v>
      </c>
      <c r="E2135" s="42" t="s">
        <v>220</v>
      </c>
      <c r="F2135" s="44" t="s">
        <v>71</v>
      </c>
      <c r="G2135" s="41" t="s">
        <v>179</v>
      </c>
    </row>
    <row r="2136">
      <c r="A2136" s="45">
        <v>3.4638306042E10</v>
      </c>
      <c r="B2136" s="46">
        <v>0.056</v>
      </c>
      <c r="C2136" s="46">
        <v>256.0</v>
      </c>
      <c r="D2136" s="46">
        <v>0.103</v>
      </c>
      <c r="E2136" s="42" t="s">
        <v>220</v>
      </c>
      <c r="F2136" s="44" t="s">
        <v>72</v>
      </c>
      <c r="G2136" s="41" t="s">
        <v>179</v>
      </c>
    </row>
    <row r="2137">
      <c r="A2137" s="45">
        <v>4.5837416479E10</v>
      </c>
      <c r="B2137" s="46">
        <v>0.058</v>
      </c>
      <c r="C2137" s="46">
        <v>360.0</v>
      </c>
      <c r="D2137" s="46">
        <v>0.085</v>
      </c>
      <c r="E2137" s="42" t="s">
        <v>220</v>
      </c>
      <c r="F2137" s="44" t="s">
        <v>74</v>
      </c>
      <c r="G2137" s="41" t="s">
        <v>179</v>
      </c>
    </row>
    <row r="2138">
      <c r="A2138" s="45">
        <v>5.6073225726E10</v>
      </c>
      <c r="B2138" s="46">
        <v>0.072</v>
      </c>
      <c r="C2138" s="46">
        <v>565.0</v>
      </c>
      <c r="D2138" s="46">
        <v>0.091</v>
      </c>
      <c r="E2138" s="42" t="s">
        <v>220</v>
      </c>
      <c r="F2138" s="44" t="s">
        <v>83</v>
      </c>
      <c r="G2138" s="41" t="s">
        <v>179</v>
      </c>
    </row>
    <row r="2139">
      <c r="A2139" s="45">
        <v>6.1328471583E10</v>
      </c>
      <c r="B2139" s="46">
        <v>0.07</v>
      </c>
      <c r="C2139" s="46">
        <v>627.0</v>
      </c>
      <c r="D2139" s="46">
        <v>0.067</v>
      </c>
      <c r="E2139" s="42" t="s">
        <v>220</v>
      </c>
      <c r="F2139" s="44" t="s">
        <v>84</v>
      </c>
      <c r="G2139" s="41" t="s">
        <v>179</v>
      </c>
    </row>
    <row r="2140">
      <c r="A2140" s="45">
        <v>6.9002095095E10</v>
      </c>
      <c r="B2140" s="46">
        <v>0.073</v>
      </c>
      <c r="C2140" s="46">
        <v>761.0</v>
      </c>
      <c r="D2140" s="46">
        <v>0.077</v>
      </c>
      <c r="E2140" s="42" t="s">
        <v>220</v>
      </c>
      <c r="F2140" s="44" t="s">
        <v>85</v>
      </c>
      <c r="G2140" s="41" t="s">
        <v>179</v>
      </c>
    </row>
    <row r="2141">
      <c r="A2141" s="45">
        <v>8.4108560088E10</v>
      </c>
      <c r="B2141" s="46">
        <v>0.078</v>
      </c>
      <c r="C2141" s="46">
        <v>1078.0</v>
      </c>
      <c r="D2141" s="46">
        <v>0.08</v>
      </c>
      <c r="E2141" s="42" t="s">
        <v>220</v>
      </c>
      <c r="F2141" s="44" t="s">
        <v>86</v>
      </c>
      <c r="G2141" s="41" t="s">
        <v>179</v>
      </c>
    </row>
    <row r="2142">
      <c r="A2142" s="45">
        <v>9.7908891167E10</v>
      </c>
      <c r="B2142" s="46">
        <v>0.08</v>
      </c>
      <c r="C2142" s="46">
        <v>1400.0</v>
      </c>
      <c r="D2142" s="46">
        <v>0.058</v>
      </c>
      <c r="E2142" s="42" t="s">
        <v>220</v>
      </c>
      <c r="F2142" s="44" t="s">
        <v>87</v>
      </c>
      <c r="G2142" s="41" t="s">
        <v>179</v>
      </c>
    </row>
    <row r="2143">
      <c r="A2143" s="45">
        <v>8.7239747152E10</v>
      </c>
      <c r="B2143" s="46">
        <v>0.092</v>
      </c>
      <c r="C2143" s="46">
        <v>1475.0</v>
      </c>
      <c r="D2143" s="43"/>
      <c r="E2143" s="42" t="s">
        <v>220</v>
      </c>
      <c r="F2143" s="44" t="s">
        <v>88</v>
      </c>
      <c r="G2143" s="41" t="s">
        <v>179</v>
      </c>
    </row>
    <row r="2144">
      <c r="A2144" s="45">
        <v>8.7077443709E10</v>
      </c>
      <c r="B2144" s="46">
        <v>0.09</v>
      </c>
      <c r="C2144" s="46">
        <v>1446.0</v>
      </c>
      <c r="D2144" s="43"/>
      <c r="E2144" s="42" t="s">
        <v>220</v>
      </c>
      <c r="F2144" s="44" t="s">
        <v>89</v>
      </c>
      <c r="G2144" s="41" t="s">
        <v>179</v>
      </c>
    </row>
    <row r="2145">
      <c r="A2145" s="45">
        <v>9.5877536836E10</v>
      </c>
      <c r="B2145" s="46">
        <v>0.079</v>
      </c>
      <c r="C2145" s="46">
        <v>1415.0</v>
      </c>
      <c r="D2145" s="43"/>
      <c r="E2145" s="42" t="s">
        <v>220</v>
      </c>
      <c r="F2145" s="44" t="s">
        <v>90</v>
      </c>
      <c r="G2145" s="41" t="s">
        <v>179</v>
      </c>
    </row>
    <row r="2146">
      <c r="A2146" s="45">
        <v>9.1347809328E10</v>
      </c>
      <c r="B2146" s="46">
        <v>0.078</v>
      </c>
      <c r="C2146" s="46">
        <v>1326.0</v>
      </c>
      <c r="D2146" s="43"/>
      <c r="E2146" s="42" t="s">
        <v>220</v>
      </c>
      <c r="F2146" s="44" t="s">
        <v>91</v>
      </c>
      <c r="G2146" s="41" t="s">
        <v>179</v>
      </c>
    </row>
    <row r="2147">
      <c r="A2147" s="45">
        <v>1.997946779E10</v>
      </c>
      <c r="B2147" s="46">
        <v>0.083</v>
      </c>
      <c r="C2147" s="46">
        <v>831.0</v>
      </c>
      <c r="D2147" s="46">
        <v>0.158</v>
      </c>
      <c r="E2147" s="42" t="s">
        <v>221</v>
      </c>
      <c r="F2147" s="44" t="s">
        <v>70</v>
      </c>
      <c r="G2147" s="41" t="s">
        <v>179</v>
      </c>
    </row>
    <row r="2148">
      <c r="A2148" s="45">
        <v>2.0498926981E10</v>
      </c>
      <c r="B2148" s="46">
        <v>0.086</v>
      </c>
      <c r="C2148" s="46">
        <v>883.0</v>
      </c>
      <c r="D2148" s="46">
        <v>0.151</v>
      </c>
      <c r="E2148" s="42" t="s">
        <v>221</v>
      </c>
      <c r="F2148" s="44" t="s">
        <v>71</v>
      </c>
      <c r="G2148" s="41" t="s">
        <v>179</v>
      </c>
    </row>
    <row r="2149">
      <c r="A2149" s="45">
        <v>2.3136352386E10</v>
      </c>
      <c r="B2149" s="46">
        <v>0.086</v>
      </c>
      <c r="C2149" s="46">
        <v>1000.0</v>
      </c>
      <c r="D2149" s="46">
        <v>0.132</v>
      </c>
      <c r="E2149" s="42" t="s">
        <v>221</v>
      </c>
      <c r="F2149" s="44" t="s">
        <v>72</v>
      </c>
      <c r="G2149" s="41" t="s">
        <v>179</v>
      </c>
    </row>
    <row r="2150">
      <c r="A2150" s="45">
        <v>2.9152072068E10</v>
      </c>
      <c r="B2150" s="46">
        <v>0.086</v>
      </c>
      <c r="C2150" s="46">
        <v>1263.0</v>
      </c>
      <c r="D2150" s="46">
        <v>0.108</v>
      </c>
      <c r="E2150" s="42" t="s">
        <v>221</v>
      </c>
      <c r="F2150" s="44" t="s">
        <v>74</v>
      </c>
      <c r="G2150" s="41" t="s">
        <v>179</v>
      </c>
    </row>
    <row r="2151">
      <c r="A2151" s="45">
        <v>3.3837749815E10</v>
      </c>
      <c r="B2151" s="46">
        <v>0.083</v>
      </c>
      <c r="C2151" s="46">
        <v>1415.0</v>
      </c>
      <c r="D2151" s="46">
        <v>0.087</v>
      </c>
      <c r="E2151" s="42" t="s">
        <v>221</v>
      </c>
      <c r="F2151" s="44" t="s">
        <v>83</v>
      </c>
      <c r="G2151" s="41" t="s">
        <v>179</v>
      </c>
    </row>
    <row r="2152">
      <c r="A2152" s="45">
        <v>3.5717733757E10</v>
      </c>
      <c r="B2152" s="46">
        <v>0.084</v>
      </c>
      <c r="C2152" s="46">
        <v>1494.0</v>
      </c>
      <c r="D2152" s="46">
        <v>0.078</v>
      </c>
      <c r="E2152" s="42" t="s">
        <v>221</v>
      </c>
      <c r="F2152" s="44" t="s">
        <v>84</v>
      </c>
      <c r="G2152" s="41" t="s">
        <v>179</v>
      </c>
    </row>
    <row r="2153">
      <c r="A2153" s="45">
        <v>3.89451465E10</v>
      </c>
      <c r="B2153" s="46">
        <v>0.083</v>
      </c>
      <c r="C2153" s="46">
        <v>1610.0</v>
      </c>
      <c r="D2153" s="46">
        <v>0.074</v>
      </c>
      <c r="E2153" s="42" t="s">
        <v>221</v>
      </c>
      <c r="F2153" s="44" t="s">
        <v>85</v>
      </c>
      <c r="G2153" s="41" t="s">
        <v>179</v>
      </c>
    </row>
    <row r="2154">
      <c r="A2154" s="45">
        <v>4.7349639895E10</v>
      </c>
      <c r="B2154" s="46">
        <v>0.079</v>
      </c>
      <c r="C2154" s="46">
        <v>1850.0</v>
      </c>
      <c r="D2154" s="46">
        <v>0.059</v>
      </c>
      <c r="E2154" s="42" t="s">
        <v>221</v>
      </c>
      <c r="F2154" s="44" t="s">
        <v>86</v>
      </c>
      <c r="G2154" s="41" t="s">
        <v>179</v>
      </c>
    </row>
    <row r="2155">
      <c r="A2155" s="45">
        <v>5.4554616826E10</v>
      </c>
      <c r="B2155" s="46">
        <v>0.083</v>
      </c>
      <c r="C2155" s="46">
        <v>2265.0</v>
      </c>
      <c r="D2155" s="46">
        <v>0.067</v>
      </c>
      <c r="E2155" s="42" t="s">
        <v>221</v>
      </c>
      <c r="F2155" s="44" t="s">
        <v>87</v>
      </c>
      <c r="G2155" s="41" t="s">
        <v>179</v>
      </c>
    </row>
    <row r="2156">
      <c r="A2156" s="45">
        <v>4.9208375314E10</v>
      </c>
      <c r="B2156" s="46">
        <v>0.092</v>
      </c>
      <c r="C2156" s="46">
        <v>2235.0</v>
      </c>
      <c r="D2156" s="46">
        <v>0.059</v>
      </c>
      <c r="E2156" s="42" t="s">
        <v>221</v>
      </c>
      <c r="F2156" s="44" t="s">
        <v>88</v>
      </c>
      <c r="G2156" s="41" t="s">
        <v>179</v>
      </c>
    </row>
    <row r="2157">
      <c r="A2157" s="45">
        <v>4.6999407184E10</v>
      </c>
      <c r="B2157" s="46">
        <v>0.089</v>
      </c>
      <c r="C2157" s="46">
        <v>2044.0</v>
      </c>
      <c r="D2157" s="43"/>
      <c r="E2157" s="42" t="s">
        <v>221</v>
      </c>
      <c r="F2157" s="44" t="s">
        <v>89</v>
      </c>
      <c r="G2157" s="41" t="s">
        <v>179</v>
      </c>
    </row>
    <row r="2158">
      <c r="A2158" s="45">
        <v>5.0250147802E10</v>
      </c>
      <c r="B2158" s="46">
        <v>0.089</v>
      </c>
      <c r="C2158" s="46">
        <v>2171.0</v>
      </c>
      <c r="D2158" s="43"/>
      <c r="E2158" s="42" t="s">
        <v>221</v>
      </c>
      <c r="F2158" s="44" t="s">
        <v>90</v>
      </c>
      <c r="G2158" s="41" t="s">
        <v>179</v>
      </c>
    </row>
    <row r="2159">
      <c r="A2159" s="45">
        <v>4.5379174408E10</v>
      </c>
      <c r="B2159" s="46">
        <v>0.088</v>
      </c>
      <c r="C2159" s="46">
        <v>1942.0</v>
      </c>
      <c r="D2159" s="43"/>
      <c r="E2159" s="42" t="s">
        <v>221</v>
      </c>
      <c r="F2159" s="44" t="s">
        <v>91</v>
      </c>
      <c r="G2159" s="41" t="s">
        <v>179</v>
      </c>
    </row>
    <row r="2160">
      <c r="A2160" s="45">
        <v>4.35101217E8</v>
      </c>
      <c r="B2160" s="46">
        <v>0.046</v>
      </c>
      <c r="C2160" s="46">
        <v>48.0</v>
      </c>
      <c r="D2160" s="46">
        <v>0.146</v>
      </c>
      <c r="E2160" s="42" t="s">
        <v>255</v>
      </c>
      <c r="F2160" s="44" t="s">
        <v>70</v>
      </c>
      <c r="G2160" s="41" t="s">
        <v>242</v>
      </c>
    </row>
    <row r="2161">
      <c r="A2161" s="45">
        <v>4.00464593E8</v>
      </c>
      <c r="B2161" s="46">
        <v>0.064</v>
      </c>
      <c r="C2161" s="46">
        <v>61.0</v>
      </c>
      <c r="D2161" s="46">
        <v>0.146</v>
      </c>
      <c r="E2161" s="42" t="s">
        <v>255</v>
      </c>
      <c r="F2161" s="44" t="s">
        <v>71</v>
      </c>
      <c r="G2161" s="41" t="s">
        <v>242</v>
      </c>
    </row>
    <row r="2162">
      <c r="A2162" s="45">
        <v>3.41663054E8</v>
      </c>
      <c r="B2162" s="46">
        <v>0.061</v>
      </c>
      <c r="C2162" s="46">
        <v>48.0</v>
      </c>
      <c r="D2162" s="46">
        <v>0.146</v>
      </c>
      <c r="E2162" s="42" t="s">
        <v>255</v>
      </c>
      <c r="F2162" s="44" t="s">
        <v>72</v>
      </c>
      <c r="G2162" s="41" t="s">
        <v>242</v>
      </c>
    </row>
    <row r="2163">
      <c r="A2163" s="45">
        <v>3.32736307E8</v>
      </c>
      <c r="B2163" s="46">
        <v>0.06</v>
      </c>
      <c r="C2163" s="46">
        <v>45.0</v>
      </c>
      <c r="D2163" s="46">
        <v>0.147</v>
      </c>
      <c r="E2163" s="42" t="s">
        <v>255</v>
      </c>
      <c r="F2163" s="44" t="s">
        <v>74</v>
      </c>
      <c r="G2163" s="41" t="s">
        <v>242</v>
      </c>
    </row>
    <row r="2164">
      <c r="A2164" s="45">
        <v>3.75109695E8</v>
      </c>
      <c r="B2164" s="46">
        <v>0.056</v>
      </c>
      <c r="C2164" s="46">
        <v>46.0</v>
      </c>
      <c r="D2164" s="46">
        <v>0.143</v>
      </c>
      <c r="E2164" s="42" t="s">
        <v>255</v>
      </c>
      <c r="F2164" s="44" t="s">
        <v>83</v>
      </c>
      <c r="G2164" s="41" t="s">
        <v>242</v>
      </c>
    </row>
    <row r="2165">
      <c r="A2165" s="45">
        <v>4.13909879E8</v>
      </c>
      <c r="B2165" s="46">
        <v>0.078</v>
      </c>
      <c r="C2165" s="46">
        <v>69.0</v>
      </c>
      <c r="D2165" s="46">
        <v>0.141</v>
      </c>
      <c r="E2165" s="42" t="s">
        <v>255</v>
      </c>
      <c r="F2165" s="44" t="s">
        <v>84</v>
      </c>
      <c r="G2165" s="41" t="s">
        <v>242</v>
      </c>
    </row>
    <row r="2166">
      <c r="A2166" s="45">
        <v>4.56735445E8</v>
      </c>
      <c r="B2166" s="46">
        <v>0.067</v>
      </c>
      <c r="C2166" s="46">
        <v>63.0</v>
      </c>
      <c r="D2166" s="46">
        <v>0.139</v>
      </c>
      <c r="E2166" s="42" t="s">
        <v>255</v>
      </c>
      <c r="F2166" s="44" t="s">
        <v>85</v>
      </c>
      <c r="G2166" s="41" t="s">
        <v>242</v>
      </c>
    </row>
    <row r="2167">
      <c r="A2167" s="45">
        <v>5.1620915E8</v>
      </c>
      <c r="B2167" s="46">
        <v>0.056</v>
      </c>
      <c r="C2167" s="46">
        <v>67.0</v>
      </c>
      <c r="D2167" s="46">
        <v>0.141</v>
      </c>
      <c r="E2167" s="42" t="s">
        <v>255</v>
      </c>
      <c r="F2167" s="44" t="s">
        <v>86</v>
      </c>
      <c r="G2167" s="41" t="s">
        <v>242</v>
      </c>
    </row>
    <row r="2168">
      <c r="A2168" s="45">
        <v>6.08292552E8</v>
      </c>
      <c r="B2168" s="46">
        <v>0.056</v>
      </c>
      <c r="C2168" s="46">
        <v>72.0</v>
      </c>
      <c r="D2168" s="46">
        <v>0.144</v>
      </c>
      <c r="E2168" s="42" t="s">
        <v>255</v>
      </c>
      <c r="F2168" s="44" t="s">
        <v>87</v>
      </c>
      <c r="G2168" s="41" t="s">
        <v>242</v>
      </c>
    </row>
    <row r="2169">
      <c r="A2169" s="45">
        <v>5.97765363E8</v>
      </c>
      <c r="B2169" s="46">
        <v>0.078</v>
      </c>
      <c r="C2169" s="46">
        <v>91.0</v>
      </c>
      <c r="D2169" s="46">
        <v>0.153</v>
      </c>
      <c r="E2169" s="42" t="s">
        <v>255</v>
      </c>
      <c r="F2169" s="44" t="s">
        <v>88</v>
      </c>
      <c r="G2169" s="41" t="s">
        <v>242</v>
      </c>
    </row>
    <row r="2170">
      <c r="A2170" s="45">
        <v>6.81587105E8</v>
      </c>
      <c r="B2170" s="46">
        <v>0.074</v>
      </c>
      <c r="C2170" s="46">
        <v>95.0</v>
      </c>
      <c r="D2170" s="46">
        <v>0.144</v>
      </c>
      <c r="E2170" s="42" t="s">
        <v>255</v>
      </c>
      <c r="F2170" s="44" t="s">
        <v>89</v>
      </c>
      <c r="G2170" s="41" t="s">
        <v>242</v>
      </c>
    </row>
    <row r="2171">
      <c r="A2171" s="45">
        <v>8.68574141E8</v>
      </c>
      <c r="B2171" s="46">
        <v>0.077</v>
      </c>
      <c r="C2171" s="46">
        <v>124.0</v>
      </c>
      <c r="D2171" s="46">
        <v>0.132</v>
      </c>
      <c r="E2171" s="42" t="s">
        <v>255</v>
      </c>
      <c r="F2171" s="44" t="s">
        <v>90</v>
      </c>
      <c r="G2171" s="41" t="s">
        <v>242</v>
      </c>
    </row>
    <row r="2172">
      <c r="A2172" s="45">
        <v>9.99972421E8</v>
      </c>
      <c r="B2172" s="46">
        <v>0.08</v>
      </c>
      <c r="C2172" s="46">
        <v>148.0</v>
      </c>
      <c r="D2172" s="46">
        <v>0.113</v>
      </c>
      <c r="E2172" s="42" t="s">
        <v>255</v>
      </c>
      <c r="F2172" s="44" t="s">
        <v>91</v>
      </c>
      <c r="G2172" s="41" t="s">
        <v>242</v>
      </c>
    </row>
    <row r="2173">
      <c r="A2173" s="42"/>
      <c r="B2173" s="43"/>
      <c r="C2173" s="43"/>
      <c r="D2173" s="43"/>
      <c r="E2173" s="42" t="s">
        <v>133</v>
      </c>
      <c r="F2173" s="44" t="s">
        <v>70</v>
      </c>
      <c r="G2173" s="41" t="s">
        <v>68</v>
      </c>
    </row>
    <row r="2174">
      <c r="A2174" s="42"/>
      <c r="B2174" s="43"/>
      <c r="C2174" s="43"/>
      <c r="D2174" s="43"/>
      <c r="E2174" s="42" t="s">
        <v>133</v>
      </c>
      <c r="F2174" s="44" t="s">
        <v>71</v>
      </c>
      <c r="G2174" s="41" t="s">
        <v>68</v>
      </c>
    </row>
    <row r="2175">
      <c r="A2175" s="42"/>
      <c r="B2175" s="43"/>
      <c r="C2175" s="43"/>
      <c r="D2175" s="43"/>
      <c r="E2175" s="42" t="s">
        <v>133</v>
      </c>
      <c r="F2175" s="44" t="s">
        <v>72</v>
      </c>
      <c r="G2175" s="41" t="s">
        <v>68</v>
      </c>
    </row>
    <row r="2176">
      <c r="A2176" s="42"/>
      <c r="B2176" s="43"/>
      <c r="C2176" s="43"/>
      <c r="D2176" s="43"/>
      <c r="E2176" s="42" t="s">
        <v>133</v>
      </c>
      <c r="F2176" s="44" t="s">
        <v>74</v>
      </c>
      <c r="G2176" s="41" t="s">
        <v>68</v>
      </c>
    </row>
    <row r="2177">
      <c r="A2177" s="42"/>
      <c r="B2177" s="43"/>
      <c r="C2177" s="43"/>
      <c r="D2177" s="43"/>
      <c r="E2177" s="42" t="s">
        <v>133</v>
      </c>
      <c r="F2177" s="44" t="s">
        <v>83</v>
      </c>
      <c r="G2177" s="41" t="s">
        <v>68</v>
      </c>
    </row>
    <row r="2178">
      <c r="A2178" s="42"/>
      <c r="B2178" s="43"/>
      <c r="C2178" s="43"/>
      <c r="D2178" s="43"/>
      <c r="E2178" s="42" t="s">
        <v>133</v>
      </c>
      <c r="F2178" s="44" t="s">
        <v>84</v>
      </c>
      <c r="G2178" s="41" t="s">
        <v>68</v>
      </c>
    </row>
    <row r="2179">
      <c r="A2179" s="42"/>
      <c r="B2179" s="43"/>
      <c r="C2179" s="43"/>
      <c r="D2179" s="43"/>
      <c r="E2179" s="42" t="s">
        <v>133</v>
      </c>
      <c r="F2179" s="44" t="s">
        <v>85</v>
      </c>
      <c r="G2179" s="41" t="s">
        <v>68</v>
      </c>
    </row>
    <row r="2180">
      <c r="A2180" s="42"/>
      <c r="B2180" s="43"/>
      <c r="C2180" s="43"/>
      <c r="D2180" s="43"/>
      <c r="E2180" s="42" t="s">
        <v>133</v>
      </c>
      <c r="F2180" s="44" t="s">
        <v>86</v>
      </c>
      <c r="G2180" s="41" t="s">
        <v>68</v>
      </c>
    </row>
    <row r="2181">
      <c r="A2181" s="42"/>
      <c r="B2181" s="43"/>
      <c r="C2181" s="43"/>
      <c r="D2181" s="43"/>
      <c r="E2181" s="42" t="s">
        <v>133</v>
      </c>
      <c r="F2181" s="44" t="s">
        <v>87</v>
      </c>
      <c r="G2181" s="41" t="s">
        <v>68</v>
      </c>
    </row>
    <row r="2182">
      <c r="A2182" s="42"/>
      <c r="B2182" s="43"/>
      <c r="C2182" s="43"/>
      <c r="D2182" s="43"/>
      <c r="E2182" s="42" t="s">
        <v>133</v>
      </c>
      <c r="F2182" s="44" t="s">
        <v>88</v>
      </c>
      <c r="G2182" s="41" t="s">
        <v>68</v>
      </c>
    </row>
    <row r="2183">
      <c r="A2183" s="42"/>
      <c r="B2183" s="43"/>
      <c r="C2183" s="43"/>
      <c r="D2183" s="43"/>
      <c r="E2183" s="42" t="s">
        <v>133</v>
      </c>
      <c r="F2183" s="44" t="s">
        <v>89</v>
      </c>
      <c r="G2183" s="41" t="s">
        <v>68</v>
      </c>
    </row>
    <row r="2184">
      <c r="A2184" s="42"/>
      <c r="B2184" s="43"/>
      <c r="C2184" s="43"/>
      <c r="D2184" s="43"/>
      <c r="E2184" s="42" t="s">
        <v>133</v>
      </c>
      <c r="F2184" s="44" t="s">
        <v>90</v>
      </c>
      <c r="G2184" s="41" t="s">
        <v>68</v>
      </c>
    </row>
    <row r="2185">
      <c r="A2185" s="42"/>
      <c r="B2185" s="43"/>
      <c r="C2185" s="43"/>
      <c r="D2185" s="43"/>
      <c r="E2185" s="42" t="s">
        <v>133</v>
      </c>
      <c r="F2185" s="44" t="s">
        <v>91</v>
      </c>
      <c r="G2185" s="41" t="s">
        <v>68</v>
      </c>
    </row>
    <row r="2186">
      <c r="A2186" s="45">
        <v>1.33E11</v>
      </c>
      <c r="B2186" s="46">
        <v>0.083</v>
      </c>
      <c r="C2186" s="46">
        <v>246.0</v>
      </c>
      <c r="D2186" s="46">
        <v>0.145</v>
      </c>
      <c r="E2186" s="42" t="s">
        <v>134</v>
      </c>
      <c r="F2186" s="44" t="s">
        <v>70</v>
      </c>
      <c r="G2186" s="41" t="s">
        <v>68</v>
      </c>
    </row>
    <row r="2187">
      <c r="A2187" s="45">
        <v>1.18E11</v>
      </c>
      <c r="B2187" s="46">
        <v>0.086</v>
      </c>
      <c r="C2187" s="46">
        <v>223.0</v>
      </c>
      <c r="D2187" s="46">
        <v>0.138</v>
      </c>
      <c r="E2187" s="42" t="s">
        <v>134</v>
      </c>
      <c r="F2187" s="44" t="s">
        <v>71</v>
      </c>
      <c r="G2187" s="41" t="s">
        <v>68</v>
      </c>
    </row>
    <row r="2188">
      <c r="A2188" s="45">
        <v>1.11E11</v>
      </c>
      <c r="B2188" s="46">
        <v>0.085</v>
      </c>
      <c r="C2188" s="46">
        <v>205.0</v>
      </c>
      <c r="D2188" s="46">
        <v>0.158</v>
      </c>
      <c r="E2188" s="42" t="s">
        <v>134</v>
      </c>
      <c r="F2188" s="44" t="s">
        <v>72</v>
      </c>
      <c r="G2188" s="41" t="s">
        <v>68</v>
      </c>
    </row>
    <row r="2189">
      <c r="A2189" s="45">
        <v>1.68E11</v>
      </c>
      <c r="B2189" s="46">
        <v>0.086</v>
      </c>
      <c r="C2189" s="46">
        <v>310.0</v>
      </c>
      <c r="D2189" s="46">
        <v>0.15</v>
      </c>
      <c r="E2189" s="42" t="s">
        <v>134</v>
      </c>
      <c r="F2189" s="44" t="s">
        <v>74</v>
      </c>
      <c r="G2189" s="41" t="s">
        <v>68</v>
      </c>
    </row>
    <row r="2190">
      <c r="A2190" s="45">
        <v>2.19E11</v>
      </c>
      <c r="B2190" s="46">
        <v>0.089</v>
      </c>
      <c r="C2190" s="46">
        <v>410.0</v>
      </c>
      <c r="D2190" s="46">
        <v>0.113</v>
      </c>
      <c r="E2190" s="42" t="s">
        <v>134</v>
      </c>
      <c r="F2190" s="44" t="s">
        <v>83</v>
      </c>
      <c r="G2190" s="41" t="s">
        <v>68</v>
      </c>
    </row>
    <row r="2191">
      <c r="A2191" s="45">
        <v>2.47E11</v>
      </c>
      <c r="B2191" s="46">
        <v>0.088</v>
      </c>
      <c r="C2191" s="46">
        <v>450.0</v>
      </c>
      <c r="D2191" s="46">
        <v>0.106</v>
      </c>
      <c r="E2191" s="42" t="s">
        <v>134</v>
      </c>
      <c r="F2191" s="44" t="s">
        <v>84</v>
      </c>
      <c r="G2191" s="41" t="s">
        <v>68</v>
      </c>
    </row>
    <row r="2192">
      <c r="A2192" s="45">
        <v>2.61E11</v>
      </c>
      <c r="B2192" s="46">
        <v>0.085</v>
      </c>
      <c r="C2192" s="46">
        <v>455.0</v>
      </c>
      <c r="D2192" s="46">
        <v>0.112</v>
      </c>
      <c r="E2192" s="42" t="s">
        <v>134</v>
      </c>
      <c r="F2192" s="44" t="s">
        <v>85</v>
      </c>
      <c r="G2192" s="41" t="s">
        <v>68</v>
      </c>
    </row>
    <row r="2193">
      <c r="A2193" s="45">
        <v>2.86E11</v>
      </c>
      <c r="B2193" s="46">
        <v>0.078</v>
      </c>
      <c r="C2193" s="46">
        <v>449.0</v>
      </c>
      <c r="D2193" s="46">
        <v>0.132</v>
      </c>
      <c r="E2193" s="42" t="s">
        <v>134</v>
      </c>
      <c r="F2193" s="44" t="s">
        <v>86</v>
      </c>
      <c r="G2193" s="41" t="s">
        <v>68</v>
      </c>
    </row>
    <row r="2194">
      <c r="A2194" s="45">
        <v>2.73E11</v>
      </c>
      <c r="B2194" s="46">
        <v>0.08</v>
      </c>
      <c r="C2194" s="46">
        <v>437.0</v>
      </c>
      <c r="D2194" s="46">
        <v>0.151</v>
      </c>
      <c r="E2194" s="42" t="s">
        <v>134</v>
      </c>
      <c r="F2194" s="44" t="s">
        <v>87</v>
      </c>
      <c r="G2194" s="41" t="s">
        <v>68</v>
      </c>
    </row>
    <row r="2195">
      <c r="A2195" s="45">
        <v>2.84E11</v>
      </c>
      <c r="B2195" s="46">
        <v>0.087</v>
      </c>
      <c r="C2195" s="46">
        <v>484.0</v>
      </c>
      <c r="D2195" s="46">
        <v>0.117</v>
      </c>
      <c r="E2195" s="42" t="s">
        <v>134</v>
      </c>
      <c r="F2195" s="44" t="s">
        <v>88</v>
      </c>
      <c r="G2195" s="41" t="s">
        <v>68</v>
      </c>
    </row>
    <row r="2196">
      <c r="A2196" s="45">
        <v>3.65E11</v>
      </c>
      <c r="B2196" s="46">
        <v>0.087</v>
      </c>
      <c r="C2196" s="46">
        <v>615.0</v>
      </c>
      <c r="D2196" s="46">
        <v>0.098</v>
      </c>
      <c r="E2196" s="42" t="s">
        <v>134</v>
      </c>
      <c r="F2196" s="44" t="s">
        <v>89</v>
      </c>
      <c r="G2196" s="41" t="s">
        <v>68</v>
      </c>
    </row>
    <row r="2197">
      <c r="A2197" s="45">
        <v>4.04E11</v>
      </c>
      <c r="B2197" s="46">
        <v>0.087</v>
      </c>
      <c r="C2197" s="46">
        <v>670.0</v>
      </c>
      <c r="D2197" s="46">
        <v>0.09</v>
      </c>
      <c r="E2197" s="42" t="s">
        <v>134</v>
      </c>
      <c r="F2197" s="44" t="s">
        <v>90</v>
      </c>
      <c r="G2197" s="41" t="s">
        <v>68</v>
      </c>
    </row>
    <row r="2198">
      <c r="A2198" s="45">
        <v>3.82E11</v>
      </c>
      <c r="B2198" s="46">
        <v>0.088</v>
      </c>
      <c r="C2198" s="46">
        <v>645.0</v>
      </c>
      <c r="D2198" s="46">
        <v>0.088</v>
      </c>
      <c r="E2198" s="42" t="s">
        <v>134</v>
      </c>
      <c r="F2198" s="44" t="s">
        <v>91</v>
      </c>
      <c r="G2198" s="41" t="s">
        <v>68</v>
      </c>
    </row>
    <row r="2199">
      <c r="A2199" s="45">
        <v>5.62E11</v>
      </c>
      <c r="B2199" s="46">
        <v>0.043</v>
      </c>
      <c r="C2199" s="46">
        <v>491.0</v>
      </c>
      <c r="D2199" s="46">
        <v>0.085</v>
      </c>
      <c r="E2199" s="42" t="s">
        <v>171</v>
      </c>
      <c r="F2199" s="44" t="s">
        <v>70</v>
      </c>
      <c r="G2199" s="41" t="s">
        <v>144</v>
      </c>
    </row>
    <row r="2200">
      <c r="A2200" s="45">
        <v>5.33E11</v>
      </c>
      <c r="B2200" s="46">
        <v>0.05</v>
      </c>
      <c r="C2200" s="46">
        <v>528.0</v>
      </c>
      <c r="D2200" s="46">
        <v>0.077</v>
      </c>
      <c r="E2200" s="42" t="s">
        <v>171</v>
      </c>
      <c r="F2200" s="44" t="s">
        <v>71</v>
      </c>
      <c r="G2200" s="41" t="s">
        <v>144</v>
      </c>
    </row>
    <row r="2201">
      <c r="A2201" s="45">
        <v>6.09E11</v>
      </c>
      <c r="B2201" s="46">
        <v>0.048</v>
      </c>
      <c r="C2201" s="46">
        <v>581.0</v>
      </c>
      <c r="D2201" s="46">
        <v>0.068</v>
      </c>
      <c r="E2201" s="42" t="s">
        <v>171</v>
      </c>
      <c r="F2201" s="44" t="s">
        <v>72</v>
      </c>
      <c r="G2201" s="41" t="s">
        <v>144</v>
      </c>
    </row>
    <row r="2202">
      <c r="A2202" s="45">
        <v>6.81E11</v>
      </c>
      <c r="B2202" s="46">
        <v>0.052</v>
      </c>
      <c r="C2202" s="46">
        <v>695.0</v>
      </c>
      <c r="D2202" s="46">
        <v>0.062</v>
      </c>
      <c r="E2202" s="42" t="s">
        <v>171</v>
      </c>
      <c r="F2202" s="44" t="s">
        <v>74</v>
      </c>
      <c r="G2202" s="41" t="s">
        <v>144</v>
      </c>
    </row>
    <row r="2203">
      <c r="A2203" s="45">
        <v>7.65E11</v>
      </c>
      <c r="B2203" s="46">
        <v>0.052</v>
      </c>
      <c r="C2203" s="46">
        <v>784.0</v>
      </c>
      <c r="D2203" s="46">
        <v>0.059</v>
      </c>
      <c r="E2203" s="42" t="s">
        <v>171</v>
      </c>
      <c r="F2203" s="44" t="s">
        <v>83</v>
      </c>
      <c r="G2203" s="41" t="s">
        <v>144</v>
      </c>
    </row>
    <row r="2204">
      <c r="A2204" s="45">
        <v>8.98E11</v>
      </c>
      <c r="B2204" s="46">
        <v>0.056</v>
      </c>
      <c r="C2204" s="46">
        <v>988.0</v>
      </c>
      <c r="D2204" s="46">
        <v>0.056</v>
      </c>
      <c r="E2204" s="42" t="s">
        <v>171</v>
      </c>
      <c r="F2204" s="44" t="s">
        <v>84</v>
      </c>
      <c r="G2204" s="41" t="s">
        <v>144</v>
      </c>
    </row>
    <row r="2205">
      <c r="A2205" s="45">
        <v>1.01E12</v>
      </c>
      <c r="B2205" s="46">
        <v>0.061</v>
      </c>
      <c r="C2205" s="46">
        <v>1201.0</v>
      </c>
      <c r="D2205" s="46">
        <v>0.06</v>
      </c>
      <c r="E2205" s="42" t="s">
        <v>171</v>
      </c>
      <c r="F2205" s="44" t="s">
        <v>85</v>
      </c>
      <c r="G2205" s="41" t="s">
        <v>144</v>
      </c>
    </row>
    <row r="2206">
      <c r="A2206" s="45">
        <v>1.12E12</v>
      </c>
      <c r="B2206" s="46">
        <v>0.064</v>
      </c>
      <c r="C2206" s="46">
        <v>1379.0</v>
      </c>
      <c r="D2206" s="46">
        <v>0.066</v>
      </c>
      <c r="E2206" s="42" t="s">
        <v>171</v>
      </c>
      <c r="F2206" s="44" t="s">
        <v>86</v>
      </c>
      <c r="G2206" s="41" t="s">
        <v>144</v>
      </c>
    </row>
    <row r="2207">
      <c r="A2207" s="45">
        <v>1.0E12</v>
      </c>
      <c r="B2207" s="46">
        <v>0.066</v>
      </c>
      <c r="C2207" s="46">
        <v>1253.0</v>
      </c>
      <c r="D2207" s="46">
        <v>0.072</v>
      </c>
      <c r="E2207" s="42" t="s">
        <v>171</v>
      </c>
      <c r="F2207" s="44" t="s">
        <v>87</v>
      </c>
      <c r="G2207" s="41" t="s">
        <v>144</v>
      </c>
    </row>
    <row r="2208">
      <c r="A2208" s="45">
        <v>9.02E11</v>
      </c>
      <c r="B2208" s="46">
        <v>0.071</v>
      </c>
      <c r="C2208" s="46">
        <v>1204.0</v>
      </c>
      <c r="D2208" s="46">
        <v>0.056</v>
      </c>
      <c r="E2208" s="42" t="s">
        <v>171</v>
      </c>
      <c r="F2208" s="44" t="s">
        <v>88</v>
      </c>
      <c r="G2208" s="41" t="s">
        <v>144</v>
      </c>
    </row>
    <row r="2209">
      <c r="A2209" s="45">
        <v>1.09E12</v>
      </c>
      <c r="B2209" s="46">
        <v>0.073</v>
      </c>
      <c r="C2209" s="46">
        <v>1498.0</v>
      </c>
      <c r="D2209" s="46">
        <v>0.055</v>
      </c>
      <c r="E2209" s="42" t="s">
        <v>171</v>
      </c>
      <c r="F2209" s="44" t="s">
        <v>89</v>
      </c>
      <c r="G2209" s="41" t="s">
        <v>144</v>
      </c>
    </row>
    <row r="2210">
      <c r="A2210" s="45">
        <v>1.2E12</v>
      </c>
      <c r="B2210" s="46">
        <v>0.074</v>
      </c>
      <c r="C2210" s="46">
        <v>1652.0</v>
      </c>
      <c r="D2210" s="46">
        <v>0.058</v>
      </c>
      <c r="E2210" s="42" t="s">
        <v>171</v>
      </c>
      <c r="F2210" s="44" t="s">
        <v>90</v>
      </c>
      <c r="G2210" s="41" t="s">
        <v>144</v>
      </c>
    </row>
    <row r="2211">
      <c r="A2211" s="45">
        <v>1.22E12</v>
      </c>
      <c r="B2211" s="46">
        <v>0.075</v>
      </c>
      <c r="C2211" s="46">
        <v>1703.0</v>
      </c>
      <c r="D2211" s="46">
        <v>0.054</v>
      </c>
      <c r="E2211" s="42" t="s">
        <v>171</v>
      </c>
      <c r="F2211" s="44" t="s">
        <v>91</v>
      </c>
      <c r="G2211" s="41" t="s">
        <v>144</v>
      </c>
    </row>
    <row r="2212">
      <c r="A2212" s="42"/>
      <c r="B2212" s="43"/>
      <c r="C2212" s="43"/>
      <c r="D2212" s="43"/>
      <c r="E2212" s="42" t="s">
        <v>135</v>
      </c>
      <c r="F2212" s="44" t="s">
        <v>70</v>
      </c>
      <c r="G2212" s="41" t="s">
        <v>68</v>
      </c>
    </row>
    <row r="2213">
      <c r="A2213" s="42"/>
      <c r="B2213" s="43"/>
      <c r="C2213" s="43"/>
      <c r="D2213" s="43"/>
      <c r="E2213" s="42" t="s">
        <v>135</v>
      </c>
      <c r="F2213" s="44" t="s">
        <v>71</v>
      </c>
      <c r="G2213" s="41" t="s">
        <v>68</v>
      </c>
    </row>
    <row r="2214">
      <c r="A2214" s="42"/>
      <c r="B2214" s="43"/>
      <c r="C2214" s="43"/>
      <c r="D2214" s="43"/>
      <c r="E2214" s="42" t="s">
        <v>135</v>
      </c>
      <c r="F2214" s="44" t="s">
        <v>72</v>
      </c>
      <c r="G2214" s="41" t="s">
        <v>68</v>
      </c>
    </row>
    <row r="2215">
      <c r="A2215" s="42"/>
      <c r="B2215" s="43"/>
      <c r="C2215" s="43"/>
      <c r="D2215" s="43"/>
      <c r="E2215" s="42" t="s">
        <v>135</v>
      </c>
      <c r="F2215" s="44" t="s">
        <v>74</v>
      </c>
      <c r="G2215" s="41" t="s">
        <v>68</v>
      </c>
    </row>
    <row r="2216">
      <c r="A2216" s="42"/>
      <c r="B2216" s="43"/>
      <c r="C2216" s="43"/>
      <c r="D2216" s="43"/>
      <c r="E2216" s="42" t="s">
        <v>135</v>
      </c>
      <c r="F2216" s="44" t="s">
        <v>83</v>
      </c>
      <c r="G2216" s="41" t="s">
        <v>68</v>
      </c>
    </row>
    <row r="2217">
      <c r="A2217" s="42"/>
      <c r="B2217" s="43"/>
      <c r="C2217" s="43"/>
      <c r="D2217" s="43"/>
      <c r="E2217" s="42" t="s">
        <v>135</v>
      </c>
      <c r="F2217" s="44" t="s">
        <v>84</v>
      </c>
      <c r="G2217" s="41" t="s">
        <v>68</v>
      </c>
    </row>
    <row r="2218">
      <c r="A2218" s="42"/>
      <c r="B2218" s="43"/>
      <c r="C2218" s="43"/>
      <c r="D2218" s="43"/>
      <c r="E2218" s="42" t="s">
        <v>135</v>
      </c>
      <c r="F2218" s="44" t="s">
        <v>85</v>
      </c>
      <c r="G2218" s="41" t="s">
        <v>68</v>
      </c>
    </row>
    <row r="2219">
      <c r="A2219" s="42"/>
      <c r="B2219" s="43"/>
      <c r="C2219" s="43"/>
      <c r="D2219" s="43"/>
      <c r="E2219" s="42" t="s">
        <v>135</v>
      </c>
      <c r="F2219" s="44" t="s">
        <v>86</v>
      </c>
      <c r="G2219" s="41" t="s">
        <v>68</v>
      </c>
    </row>
    <row r="2220">
      <c r="A2220" s="45">
        <v>1.6382632812E10</v>
      </c>
      <c r="B2220" s="46">
        <v>0.02</v>
      </c>
      <c r="C2220" s="46">
        <v>34.0</v>
      </c>
      <c r="D2220" s="43"/>
      <c r="E2220" s="42" t="s">
        <v>135</v>
      </c>
      <c r="F2220" s="44" t="s">
        <v>87</v>
      </c>
      <c r="G2220" s="41" t="s">
        <v>68</v>
      </c>
    </row>
    <row r="2221">
      <c r="A2221" s="45">
        <v>1.3298986925E10</v>
      </c>
      <c r="B2221" s="46">
        <v>0.024</v>
      </c>
      <c r="C2221" s="46">
        <v>30.0</v>
      </c>
      <c r="D2221" s="43"/>
      <c r="E2221" s="42" t="s">
        <v>135</v>
      </c>
      <c r="F2221" s="44" t="s">
        <v>88</v>
      </c>
      <c r="G2221" s="41" t="s">
        <v>68</v>
      </c>
    </row>
    <row r="2222">
      <c r="A2222" s="45">
        <v>1.6338510934E10</v>
      </c>
      <c r="B2222" s="46">
        <v>0.021</v>
      </c>
      <c r="C2222" s="46">
        <v>32.0</v>
      </c>
      <c r="D2222" s="43"/>
      <c r="E2222" s="42" t="s">
        <v>135</v>
      </c>
      <c r="F2222" s="44" t="s">
        <v>89</v>
      </c>
      <c r="G2222" s="41" t="s">
        <v>68</v>
      </c>
    </row>
    <row r="2223">
      <c r="A2223" s="45">
        <v>2.0782116982E10</v>
      </c>
      <c r="B2223" s="46">
        <v>0.017</v>
      </c>
      <c r="C2223" s="46">
        <v>32.0</v>
      </c>
      <c r="D2223" s="43"/>
      <c r="E2223" s="42" t="s">
        <v>135</v>
      </c>
      <c r="F2223" s="44" t="s">
        <v>90</v>
      </c>
      <c r="G2223" s="41" t="s">
        <v>68</v>
      </c>
    </row>
    <row r="2224">
      <c r="A2224" s="45">
        <v>1.056E10</v>
      </c>
      <c r="B2224" s="46">
        <v>0.026</v>
      </c>
      <c r="C2224" s="46">
        <v>27.0</v>
      </c>
      <c r="D2224" s="43"/>
      <c r="E2224" s="42" t="s">
        <v>135</v>
      </c>
      <c r="F2224" s="44" t="s">
        <v>91</v>
      </c>
      <c r="G2224" s="41" t="s">
        <v>68</v>
      </c>
    </row>
    <row r="2225">
      <c r="A2225" s="45">
        <v>5.8E11</v>
      </c>
      <c r="B2225" s="46">
        <v>0.072</v>
      </c>
      <c r="C2225" s="46">
        <v>1045.0</v>
      </c>
      <c r="D2225" s="46">
        <v>0.052</v>
      </c>
      <c r="E2225" s="42" t="s">
        <v>222</v>
      </c>
      <c r="F2225" s="44" t="s">
        <v>70</v>
      </c>
      <c r="G2225" s="41" t="s">
        <v>179</v>
      </c>
    </row>
    <row r="2226">
      <c r="A2226" s="45">
        <v>6.09E11</v>
      </c>
      <c r="B2226" s="46">
        <v>0.072</v>
      </c>
      <c r="C2226" s="46">
        <v>1089.0</v>
      </c>
      <c r="D2226" s="46">
        <v>0.052</v>
      </c>
      <c r="E2226" s="42" t="s">
        <v>222</v>
      </c>
      <c r="F2226" s="44" t="s">
        <v>71</v>
      </c>
      <c r="G2226" s="41" t="s">
        <v>179</v>
      </c>
    </row>
    <row r="2227">
      <c r="A2227" s="45">
        <v>6.86E11</v>
      </c>
      <c r="B2227" s="46">
        <v>0.073</v>
      </c>
      <c r="C2227" s="46">
        <v>1215.0</v>
      </c>
      <c r="D2227" s="46">
        <v>0.043</v>
      </c>
      <c r="E2227" s="42" t="s">
        <v>222</v>
      </c>
      <c r="F2227" s="44" t="s">
        <v>72</v>
      </c>
      <c r="G2227" s="41" t="s">
        <v>179</v>
      </c>
    </row>
    <row r="2228">
      <c r="A2228" s="45">
        <v>8.84E11</v>
      </c>
      <c r="B2228" s="46">
        <v>0.082</v>
      </c>
      <c r="C2228" s="46">
        <v>1730.0</v>
      </c>
      <c r="D2228" s="43"/>
      <c r="E2228" s="42" t="s">
        <v>222</v>
      </c>
      <c r="F2228" s="44" t="s">
        <v>74</v>
      </c>
      <c r="G2228" s="41" t="s">
        <v>179</v>
      </c>
    </row>
    <row r="2229">
      <c r="A2229" s="45">
        <v>1.04E12</v>
      </c>
      <c r="B2229" s="46">
        <v>0.082</v>
      </c>
      <c r="C2229" s="46">
        <v>2028.0</v>
      </c>
      <c r="D2229" s="43"/>
      <c r="E2229" s="42" t="s">
        <v>222</v>
      </c>
      <c r="F2229" s="44" t="s">
        <v>83</v>
      </c>
      <c r="G2229" s="41" t="s">
        <v>179</v>
      </c>
    </row>
    <row r="2230">
      <c r="A2230" s="45">
        <v>1.13E12</v>
      </c>
      <c r="B2230" s="46">
        <v>0.083</v>
      </c>
      <c r="C2230" s="46">
        <v>2178.0</v>
      </c>
      <c r="D2230" s="43"/>
      <c r="E2230" s="42" t="s">
        <v>222</v>
      </c>
      <c r="F2230" s="44" t="s">
        <v>84</v>
      </c>
      <c r="G2230" s="41" t="s">
        <v>179</v>
      </c>
    </row>
    <row r="2231">
      <c r="A2231" s="45">
        <v>1.24E12</v>
      </c>
      <c r="B2231" s="46">
        <v>0.084</v>
      </c>
      <c r="C2231" s="46">
        <v>2371.0</v>
      </c>
      <c r="D2231" s="43"/>
      <c r="E2231" s="42" t="s">
        <v>222</v>
      </c>
      <c r="F2231" s="44" t="s">
        <v>85</v>
      </c>
      <c r="G2231" s="41" t="s">
        <v>179</v>
      </c>
    </row>
    <row r="2232">
      <c r="A2232" s="45">
        <v>1.44E12</v>
      </c>
      <c r="B2232" s="46">
        <v>0.085</v>
      </c>
      <c r="C2232" s="46">
        <v>2752.0</v>
      </c>
      <c r="D2232" s="43"/>
      <c r="E2232" s="42" t="s">
        <v>222</v>
      </c>
      <c r="F2232" s="44" t="s">
        <v>86</v>
      </c>
      <c r="G2232" s="41" t="s">
        <v>179</v>
      </c>
    </row>
    <row r="2233">
      <c r="A2233" s="45">
        <v>1.59E12</v>
      </c>
      <c r="B2233" s="46">
        <v>0.089</v>
      </c>
      <c r="C2233" s="46">
        <v>3146.0</v>
      </c>
      <c r="D2233" s="43"/>
      <c r="E2233" s="42" t="s">
        <v>222</v>
      </c>
      <c r="F2233" s="44" t="s">
        <v>87</v>
      </c>
      <c r="G2233" s="41" t="s">
        <v>179</v>
      </c>
    </row>
    <row r="2234">
      <c r="A2234" s="45">
        <v>1.45E12</v>
      </c>
      <c r="B2234" s="46">
        <v>0.096</v>
      </c>
      <c r="C2234" s="46">
        <v>3058.0</v>
      </c>
      <c r="D2234" s="43"/>
      <c r="E2234" s="42" t="s">
        <v>222</v>
      </c>
      <c r="F2234" s="44" t="s">
        <v>88</v>
      </c>
      <c r="G2234" s="41" t="s">
        <v>179</v>
      </c>
    </row>
    <row r="2235">
      <c r="A2235" s="45">
        <v>1.38E12</v>
      </c>
      <c r="B2235" s="46">
        <v>0.096</v>
      </c>
      <c r="C2235" s="46">
        <v>2902.0</v>
      </c>
      <c r="D2235" s="43"/>
      <c r="E2235" s="42" t="s">
        <v>222</v>
      </c>
      <c r="F2235" s="44" t="s">
        <v>89</v>
      </c>
      <c r="G2235" s="41" t="s">
        <v>179</v>
      </c>
    </row>
    <row r="2236">
      <c r="A2236" s="45">
        <v>1.45E12</v>
      </c>
      <c r="B2236" s="46">
        <v>0.093</v>
      </c>
      <c r="C2236" s="46">
        <v>2978.0</v>
      </c>
      <c r="D2236" s="43"/>
      <c r="E2236" s="42" t="s">
        <v>222</v>
      </c>
      <c r="F2236" s="44" t="s">
        <v>90</v>
      </c>
      <c r="G2236" s="41" t="s">
        <v>179</v>
      </c>
    </row>
    <row r="2237">
      <c r="A2237" s="45">
        <v>1.32E12</v>
      </c>
      <c r="B2237" s="46">
        <v>0.096</v>
      </c>
      <c r="C2237" s="46">
        <v>2808.0</v>
      </c>
      <c r="D2237" s="43"/>
      <c r="E2237" s="42" t="s">
        <v>222</v>
      </c>
      <c r="F2237" s="44" t="s">
        <v>91</v>
      </c>
      <c r="G2237" s="41" t="s">
        <v>179</v>
      </c>
    </row>
    <row r="2238">
      <c r="A2238" s="45">
        <v>1.6330810304E10</v>
      </c>
      <c r="B2238" s="46">
        <v>0.037</v>
      </c>
      <c r="C2238" s="46">
        <v>32.0</v>
      </c>
      <c r="D2238" s="46">
        <v>0.162</v>
      </c>
      <c r="E2238" s="42" t="s">
        <v>172</v>
      </c>
      <c r="F2238" s="44" t="s">
        <v>70</v>
      </c>
      <c r="G2238" s="41" t="s">
        <v>144</v>
      </c>
    </row>
    <row r="2239">
      <c r="A2239" s="45">
        <v>1.574622441E10</v>
      </c>
      <c r="B2239" s="46">
        <v>0.037</v>
      </c>
      <c r="C2239" s="46">
        <v>31.0</v>
      </c>
      <c r="D2239" s="46">
        <v>0.194</v>
      </c>
      <c r="E2239" s="42" t="s">
        <v>172</v>
      </c>
      <c r="F2239" s="44" t="s">
        <v>71</v>
      </c>
      <c r="G2239" s="41" t="s">
        <v>144</v>
      </c>
    </row>
    <row r="2240">
      <c r="A2240" s="45">
        <v>1.7102623876E10</v>
      </c>
      <c r="B2240" s="46">
        <v>0.039</v>
      </c>
      <c r="C2240" s="46">
        <v>34.0</v>
      </c>
      <c r="D2240" s="46">
        <v>0.132</v>
      </c>
      <c r="E2240" s="42" t="s">
        <v>172</v>
      </c>
      <c r="F2240" s="44" t="s">
        <v>72</v>
      </c>
      <c r="G2240" s="41" t="s">
        <v>144</v>
      </c>
    </row>
    <row r="2241">
      <c r="A2241" s="45">
        <v>1.8881765437E10</v>
      </c>
      <c r="B2241" s="46">
        <v>0.039</v>
      </c>
      <c r="C2241" s="46">
        <v>38.0</v>
      </c>
      <c r="D2241" s="46">
        <v>0.103</v>
      </c>
      <c r="E2241" s="42" t="s">
        <v>172</v>
      </c>
      <c r="F2241" s="44" t="s">
        <v>74</v>
      </c>
      <c r="G2241" s="41" t="s">
        <v>144</v>
      </c>
    </row>
    <row r="2242">
      <c r="A2242" s="45">
        <v>2.0662525941E10</v>
      </c>
      <c r="B2242" s="46">
        <v>0.042</v>
      </c>
      <c r="C2242" s="46">
        <v>44.0</v>
      </c>
      <c r="D2242" s="46">
        <v>0.095</v>
      </c>
      <c r="E2242" s="42" t="s">
        <v>172</v>
      </c>
      <c r="F2242" s="44" t="s">
        <v>83</v>
      </c>
      <c r="G2242" s="41" t="s">
        <v>144</v>
      </c>
    </row>
    <row r="2243">
      <c r="A2243" s="45">
        <v>2.4405791045E10</v>
      </c>
      <c r="B2243" s="46">
        <v>0.04</v>
      </c>
      <c r="C2243" s="46">
        <v>49.0</v>
      </c>
      <c r="D2243" s="46">
        <v>0.108</v>
      </c>
      <c r="E2243" s="42" t="s">
        <v>172</v>
      </c>
      <c r="F2243" s="44" t="s">
        <v>84</v>
      </c>
      <c r="G2243" s="41" t="s">
        <v>144</v>
      </c>
    </row>
    <row r="2244">
      <c r="A2244" s="45">
        <v>2.8267410543E10</v>
      </c>
      <c r="B2244" s="46">
        <v>0.04</v>
      </c>
      <c r="C2244" s="46">
        <v>57.0</v>
      </c>
      <c r="D2244" s="46">
        <v>0.129</v>
      </c>
      <c r="E2244" s="42" t="s">
        <v>172</v>
      </c>
      <c r="F2244" s="44" t="s">
        <v>85</v>
      </c>
      <c r="G2244" s="41" t="s">
        <v>144</v>
      </c>
    </row>
    <row r="2245">
      <c r="A2245" s="45">
        <v>3.2351184234E10</v>
      </c>
      <c r="B2245" s="46">
        <v>0.037</v>
      </c>
      <c r="C2245" s="46">
        <v>59.0</v>
      </c>
      <c r="D2245" s="46">
        <v>0.171</v>
      </c>
      <c r="E2245" s="42" t="s">
        <v>172</v>
      </c>
      <c r="F2245" s="44" t="s">
        <v>86</v>
      </c>
      <c r="G2245" s="41" t="s">
        <v>144</v>
      </c>
    </row>
    <row r="2246">
      <c r="A2246" s="45">
        <v>4.0715240469E10</v>
      </c>
      <c r="B2246" s="46">
        <v>0.034</v>
      </c>
      <c r="C2246" s="46">
        <v>68.0</v>
      </c>
      <c r="D2246" s="46">
        <v>0.189</v>
      </c>
      <c r="E2246" s="42" t="s">
        <v>172</v>
      </c>
      <c r="F2246" s="44" t="s">
        <v>87</v>
      </c>
      <c r="G2246" s="41" t="s">
        <v>144</v>
      </c>
    </row>
    <row r="2247">
      <c r="A2247" s="45">
        <v>4.2067974595E10</v>
      </c>
      <c r="B2247" s="46">
        <v>0.033</v>
      </c>
      <c r="C2247" s="46">
        <v>68.0</v>
      </c>
      <c r="D2247" s="46">
        <v>0.157</v>
      </c>
      <c r="E2247" s="42" t="s">
        <v>172</v>
      </c>
      <c r="F2247" s="44" t="s">
        <v>88</v>
      </c>
      <c r="G2247" s="41" t="s">
        <v>144</v>
      </c>
    </row>
    <row r="2248">
      <c r="A2248" s="45">
        <v>4.956752167E10</v>
      </c>
      <c r="B2248" s="46">
        <v>0.034</v>
      </c>
      <c r="C2248" s="46">
        <v>82.0</v>
      </c>
      <c r="D2248" s="46">
        <v>0.102</v>
      </c>
      <c r="E2248" s="42" t="s">
        <v>172</v>
      </c>
      <c r="F2248" s="44" t="s">
        <v>89</v>
      </c>
      <c r="G2248" s="41" t="s">
        <v>144</v>
      </c>
    </row>
    <row r="2249">
      <c r="A2249" s="45">
        <v>5.9178013928E10</v>
      </c>
      <c r="B2249" s="46">
        <v>0.033</v>
      </c>
      <c r="C2249" s="46">
        <v>93.0</v>
      </c>
      <c r="D2249" s="46">
        <v>0.094</v>
      </c>
      <c r="E2249" s="42" t="s">
        <v>172</v>
      </c>
      <c r="F2249" s="44" t="s">
        <v>90</v>
      </c>
      <c r="G2249" s="41" t="s">
        <v>144</v>
      </c>
    </row>
    <row r="2250">
      <c r="A2250" s="45">
        <v>5.9393056426E10</v>
      </c>
      <c r="B2250" s="46">
        <v>0.031</v>
      </c>
      <c r="C2250" s="46">
        <v>89.0</v>
      </c>
      <c r="D2250" s="46">
        <v>0.133</v>
      </c>
      <c r="E2250" s="42" t="s">
        <v>172</v>
      </c>
      <c r="F2250" s="44" t="s">
        <v>91</v>
      </c>
      <c r="G2250" s="41" t="s">
        <v>144</v>
      </c>
    </row>
    <row r="2251">
      <c r="A2251" s="45">
        <v>4.16566954E8</v>
      </c>
      <c r="B2251" s="46">
        <v>0.043</v>
      </c>
      <c r="C2251" s="46">
        <v>392.0</v>
      </c>
      <c r="D2251" s="46">
        <v>0.111</v>
      </c>
      <c r="E2251" s="42" t="s">
        <v>293</v>
      </c>
      <c r="F2251" s="44" t="s">
        <v>70</v>
      </c>
      <c r="G2251" s="41" t="s">
        <v>258</v>
      </c>
    </row>
    <row r="2252">
      <c r="A2252" s="45">
        <v>4.55905602E8</v>
      </c>
      <c r="B2252" s="46">
        <v>0.038</v>
      </c>
      <c r="C2252" s="46">
        <v>378.0</v>
      </c>
      <c r="D2252" s="46">
        <v>0.111</v>
      </c>
      <c r="E2252" s="42" t="s">
        <v>293</v>
      </c>
      <c r="F2252" s="44" t="s">
        <v>71</v>
      </c>
      <c r="G2252" s="41" t="s">
        <v>258</v>
      </c>
    </row>
    <row r="2253">
      <c r="A2253" s="45">
        <v>4.78067954E8</v>
      </c>
      <c r="B2253" s="46">
        <v>0.037</v>
      </c>
      <c r="C2253" s="46">
        <v>374.0</v>
      </c>
      <c r="D2253" s="46">
        <v>0.109</v>
      </c>
      <c r="E2253" s="42" t="s">
        <v>293</v>
      </c>
      <c r="F2253" s="44" t="s">
        <v>72</v>
      </c>
      <c r="G2253" s="41" t="s">
        <v>258</v>
      </c>
    </row>
    <row r="2254">
      <c r="A2254" s="45">
        <v>4.61576906E8</v>
      </c>
      <c r="B2254" s="46">
        <v>0.037</v>
      </c>
      <c r="C2254" s="46">
        <v>359.0</v>
      </c>
      <c r="D2254" s="46">
        <v>0.122</v>
      </c>
      <c r="E2254" s="42" t="s">
        <v>293</v>
      </c>
      <c r="F2254" s="44" t="s">
        <v>74</v>
      </c>
      <c r="G2254" s="41" t="s">
        <v>258</v>
      </c>
    </row>
    <row r="2255">
      <c r="A2255" s="45">
        <v>4.97548517E8</v>
      </c>
      <c r="B2255" s="46">
        <v>0.035</v>
      </c>
      <c r="C2255" s="46">
        <v>363.0</v>
      </c>
      <c r="D2255" s="46">
        <v>0.103</v>
      </c>
      <c r="E2255" s="42" t="s">
        <v>293</v>
      </c>
      <c r="F2255" s="44" t="s">
        <v>83</v>
      </c>
      <c r="G2255" s="41" t="s">
        <v>258</v>
      </c>
    </row>
    <row r="2256">
      <c r="A2256" s="45">
        <v>5.36410666E8</v>
      </c>
      <c r="B2256" s="46">
        <v>0.036</v>
      </c>
      <c r="C2256" s="46">
        <v>389.0</v>
      </c>
      <c r="D2256" s="46">
        <v>0.1</v>
      </c>
      <c r="E2256" s="42" t="s">
        <v>293</v>
      </c>
      <c r="F2256" s="44" t="s">
        <v>84</v>
      </c>
      <c r="G2256" s="41" t="s">
        <v>258</v>
      </c>
    </row>
    <row r="2257">
      <c r="A2257" s="45">
        <v>6.29511778E8</v>
      </c>
      <c r="B2257" s="46">
        <v>0.04</v>
      </c>
      <c r="C2257" s="46">
        <v>517.0</v>
      </c>
      <c r="D2257" s="46">
        <v>0.093</v>
      </c>
      <c r="E2257" s="42" t="s">
        <v>293</v>
      </c>
      <c r="F2257" s="44" t="s">
        <v>85</v>
      </c>
      <c r="G2257" s="41" t="s">
        <v>258</v>
      </c>
    </row>
    <row r="2258">
      <c r="A2258" s="45">
        <v>6.84074062E8</v>
      </c>
      <c r="B2258" s="46">
        <v>0.041</v>
      </c>
      <c r="C2258" s="46">
        <v>551.0</v>
      </c>
      <c r="D2258" s="46">
        <v>0.093</v>
      </c>
      <c r="E2258" s="42" t="s">
        <v>293</v>
      </c>
      <c r="F2258" s="44" t="s">
        <v>86</v>
      </c>
      <c r="G2258" s="41" t="s">
        <v>258</v>
      </c>
    </row>
    <row r="2259">
      <c r="A2259" s="45">
        <v>7.34814815E8</v>
      </c>
      <c r="B2259" s="46">
        <v>0.042</v>
      </c>
      <c r="C2259" s="46">
        <v>603.0</v>
      </c>
      <c r="D2259" s="46">
        <v>0.087</v>
      </c>
      <c r="E2259" s="42" t="s">
        <v>293</v>
      </c>
      <c r="F2259" s="44" t="s">
        <v>87</v>
      </c>
      <c r="G2259" s="41" t="s">
        <v>258</v>
      </c>
    </row>
    <row r="2260">
      <c r="A2260" s="45">
        <v>7.08888889E8</v>
      </c>
      <c r="B2260" s="46">
        <v>0.05</v>
      </c>
      <c r="C2260" s="46">
        <v>686.0</v>
      </c>
      <c r="D2260" s="46">
        <v>0.088</v>
      </c>
      <c r="E2260" s="42" t="s">
        <v>293</v>
      </c>
      <c r="F2260" s="44" t="s">
        <v>88</v>
      </c>
      <c r="G2260" s="41" t="s">
        <v>258</v>
      </c>
    </row>
    <row r="2261">
      <c r="A2261" s="45">
        <v>6.92222222E8</v>
      </c>
      <c r="B2261" s="46">
        <v>0.054</v>
      </c>
      <c r="C2261" s="46">
        <v>739.0</v>
      </c>
      <c r="D2261" s="46">
        <v>0.086</v>
      </c>
      <c r="E2261" s="42" t="s">
        <v>293</v>
      </c>
      <c r="F2261" s="44" t="s">
        <v>89</v>
      </c>
      <c r="G2261" s="41" t="s">
        <v>258</v>
      </c>
    </row>
    <row r="2262">
      <c r="A2262" s="45">
        <v>7.28148148E8</v>
      </c>
      <c r="B2262" s="46">
        <v>0.058</v>
      </c>
      <c r="C2262" s="46">
        <v>820.0</v>
      </c>
      <c r="D2262" s="46">
        <v>0.094</v>
      </c>
      <c r="E2262" s="42" t="s">
        <v>293</v>
      </c>
      <c r="F2262" s="44" t="s">
        <v>90</v>
      </c>
      <c r="G2262" s="41" t="s">
        <v>258</v>
      </c>
    </row>
    <row r="2263">
      <c r="A2263" s="45">
        <v>7.31851852E8</v>
      </c>
      <c r="B2263" s="46">
        <v>0.059</v>
      </c>
      <c r="C2263" s="46">
        <v>825.0</v>
      </c>
      <c r="D2263" s="46">
        <v>0.087</v>
      </c>
      <c r="E2263" s="42" t="s">
        <v>293</v>
      </c>
      <c r="F2263" s="44" t="s">
        <v>91</v>
      </c>
      <c r="G2263" s="41" t="s">
        <v>258</v>
      </c>
    </row>
    <row r="2264">
      <c r="A2264" s="45">
        <v>7.64457723E8</v>
      </c>
      <c r="B2264" s="46">
        <v>0.056</v>
      </c>
      <c r="C2264" s="46">
        <v>272.0</v>
      </c>
      <c r="D2264" s="46">
        <v>0.131</v>
      </c>
      <c r="E2264" s="42" t="s">
        <v>294</v>
      </c>
      <c r="F2264" s="44" t="s">
        <v>70</v>
      </c>
      <c r="G2264" s="41" t="s">
        <v>258</v>
      </c>
    </row>
    <row r="2265">
      <c r="A2265" s="45">
        <v>7.08290496E8</v>
      </c>
      <c r="B2265" s="46">
        <v>0.062</v>
      </c>
      <c r="C2265" s="46">
        <v>278.0</v>
      </c>
      <c r="D2265" s="46">
        <v>0.13</v>
      </c>
      <c r="E2265" s="42" t="s">
        <v>294</v>
      </c>
      <c r="F2265" s="44" t="s">
        <v>71</v>
      </c>
      <c r="G2265" s="41" t="s">
        <v>258</v>
      </c>
    </row>
    <row r="2266">
      <c r="A2266" s="45">
        <v>7.23027643E8</v>
      </c>
      <c r="B2266" s="46">
        <v>0.064</v>
      </c>
      <c r="C2266" s="46">
        <v>289.0</v>
      </c>
      <c r="D2266" s="46">
        <v>0.126</v>
      </c>
      <c r="E2266" s="42" t="s">
        <v>294</v>
      </c>
      <c r="F2266" s="44" t="s">
        <v>72</v>
      </c>
      <c r="G2266" s="41" t="s">
        <v>258</v>
      </c>
    </row>
    <row r="2267">
      <c r="A2267" s="45">
        <v>7.81338353E8</v>
      </c>
      <c r="B2267" s="46">
        <v>0.062</v>
      </c>
      <c r="C2267" s="46">
        <v>299.0</v>
      </c>
      <c r="D2267" s="46">
        <v>0.15</v>
      </c>
      <c r="E2267" s="42" t="s">
        <v>294</v>
      </c>
      <c r="F2267" s="44" t="s">
        <v>74</v>
      </c>
      <c r="G2267" s="41" t="s">
        <v>258</v>
      </c>
    </row>
    <row r="2268">
      <c r="A2268" s="45">
        <v>8.5825538E8</v>
      </c>
      <c r="B2268" s="46">
        <v>0.063</v>
      </c>
      <c r="C2268" s="46">
        <v>330.0</v>
      </c>
      <c r="D2268" s="46">
        <v>0.111</v>
      </c>
      <c r="E2268" s="42" t="s">
        <v>294</v>
      </c>
      <c r="F2268" s="44" t="s">
        <v>83</v>
      </c>
      <c r="G2268" s="41" t="s">
        <v>258</v>
      </c>
    </row>
    <row r="2269">
      <c r="A2269" s="45">
        <v>9.08558307E8</v>
      </c>
      <c r="B2269" s="46">
        <v>0.063</v>
      </c>
      <c r="C2269" s="46">
        <v>348.0</v>
      </c>
      <c r="D2269" s="46">
        <v>0.106</v>
      </c>
      <c r="E2269" s="42" t="s">
        <v>294</v>
      </c>
      <c r="F2269" s="44" t="s">
        <v>84</v>
      </c>
      <c r="G2269" s="41" t="s">
        <v>258</v>
      </c>
    </row>
    <row r="2270">
      <c r="A2270" s="45">
        <v>1.018069267E9</v>
      </c>
      <c r="B2270" s="46">
        <v>0.065</v>
      </c>
      <c r="C2270" s="46">
        <v>393.0</v>
      </c>
      <c r="D2270" s="46">
        <v>0.108</v>
      </c>
      <c r="E2270" s="42" t="s">
        <v>294</v>
      </c>
      <c r="F2270" s="44" t="s">
        <v>85</v>
      </c>
      <c r="G2270" s="41" t="s">
        <v>258</v>
      </c>
    </row>
    <row r="2271">
      <c r="A2271" s="45">
        <v>1.145555535E9</v>
      </c>
      <c r="B2271" s="46">
        <v>0.068</v>
      </c>
      <c r="C2271" s="46">
        <v>452.0</v>
      </c>
      <c r="D2271" s="46">
        <v>0.101</v>
      </c>
      <c r="E2271" s="42" t="s">
        <v>294</v>
      </c>
      <c r="F2271" s="44" t="s">
        <v>86</v>
      </c>
      <c r="G2271" s="41" t="s">
        <v>258</v>
      </c>
    </row>
    <row r="2272">
      <c r="A2272" s="45">
        <v>1.184074074E9</v>
      </c>
      <c r="B2272" s="46">
        <v>0.075</v>
      </c>
      <c r="C2272" s="46">
        <v>503.0</v>
      </c>
      <c r="D2272" s="46">
        <v>0.101</v>
      </c>
      <c r="E2272" s="42" t="s">
        <v>294</v>
      </c>
      <c r="F2272" s="44" t="s">
        <v>87</v>
      </c>
      <c r="G2272" s="41" t="s">
        <v>258</v>
      </c>
    </row>
    <row r="2273">
      <c r="A2273" s="45">
        <v>1.18E9</v>
      </c>
      <c r="B2273" s="46">
        <v>0.081</v>
      </c>
      <c r="C2273" s="46">
        <v>537.0</v>
      </c>
      <c r="D2273" s="46">
        <v>0.106</v>
      </c>
      <c r="E2273" s="42" t="s">
        <v>294</v>
      </c>
      <c r="F2273" s="44" t="s">
        <v>88</v>
      </c>
      <c r="G2273" s="41" t="s">
        <v>258</v>
      </c>
    </row>
    <row r="2274">
      <c r="A2274" s="45">
        <v>1.252222222E9</v>
      </c>
      <c r="B2274" s="46">
        <v>0.078</v>
      </c>
      <c r="C2274" s="46">
        <v>525.0</v>
      </c>
      <c r="D2274" s="46">
        <v>0.106</v>
      </c>
      <c r="E2274" s="42" t="s">
        <v>294</v>
      </c>
      <c r="F2274" s="44" t="s">
        <v>89</v>
      </c>
      <c r="G2274" s="41" t="s">
        <v>258</v>
      </c>
    </row>
    <row r="2275">
      <c r="A2275" s="45">
        <v>1.295925926E9</v>
      </c>
      <c r="B2275" s="46">
        <v>0.076</v>
      </c>
      <c r="C2275" s="46">
        <v>513.0</v>
      </c>
      <c r="D2275" s="46">
        <v>0.1</v>
      </c>
      <c r="E2275" s="42" t="s">
        <v>294</v>
      </c>
      <c r="F2275" s="44" t="s">
        <v>90</v>
      </c>
      <c r="G2275" s="41" t="s">
        <v>258</v>
      </c>
    </row>
    <row r="2276">
      <c r="A2276" s="45">
        <v>1.318148148E9</v>
      </c>
      <c r="B2276" s="46">
        <v>0.085</v>
      </c>
      <c r="C2276" s="46">
        <v>556.0</v>
      </c>
      <c r="D2276" s="46">
        <v>0.095</v>
      </c>
      <c r="E2276" s="42" t="s">
        <v>294</v>
      </c>
      <c r="F2276" s="44" t="s">
        <v>91</v>
      </c>
      <c r="G2276" s="41" t="s">
        <v>258</v>
      </c>
    </row>
    <row r="2277">
      <c r="A2277" s="42"/>
      <c r="B2277" s="43"/>
      <c r="C2277" s="43"/>
      <c r="D2277" s="43"/>
      <c r="E2277" s="42" t="s">
        <v>295</v>
      </c>
      <c r="F2277" s="44" t="s">
        <v>70</v>
      </c>
      <c r="G2277" s="41" t="s">
        <v>258</v>
      </c>
    </row>
    <row r="2278">
      <c r="A2278" s="42"/>
      <c r="B2278" s="43"/>
      <c r="C2278" s="43"/>
      <c r="D2278" s="43"/>
      <c r="E2278" s="42" t="s">
        <v>295</v>
      </c>
      <c r="F2278" s="44" t="s">
        <v>71</v>
      </c>
      <c r="G2278" s="41" t="s">
        <v>258</v>
      </c>
    </row>
    <row r="2279">
      <c r="A2279" s="42"/>
      <c r="B2279" s="43"/>
      <c r="C2279" s="43"/>
      <c r="D2279" s="43"/>
      <c r="E2279" s="42" t="s">
        <v>295</v>
      </c>
      <c r="F2279" s="44" t="s">
        <v>72</v>
      </c>
      <c r="G2279" s="41" t="s">
        <v>258</v>
      </c>
    </row>
    <row r="2280">
      <c r="A2280" s="42"/>
      <c r="B2280" s="43"/>
      <c r="C2280" s="43"/>
      <c r="D2280" s="43"/>
      <c r="E2280" s="42" t="s">
        <v>295</v>
      </c>
      <c r="F2280" s="44" t="s">
        <v>74</v>
      </c>
      <c r="G2280" s="41" t="s">
        <v>258</v>
      </c>
    </row>
    <row r="2281">
      <c r="A2281" s="42"/>
      <c r="B2281" s="43"/>
      <c r="C2281" s="43"/>
      <c r="D2281" s="43"/>
      <c r="E2281" s="42" t="s">
        <v>295</v>
      </c>
      <c r="F2281" s="44" t="s">
        <v>83</v>
      </c>
      <c r="G2281" s="41" t="s">
        <v>258</v>
      </c>
    </row>
    <row r="2282">
      <c r="A2282" s="42"/>
      <c r="B2282" s="43"/>
      <c r="C2282" s="43"/>
      <c r="D2282" s="43"/>
      <c r="E2282" s="42" t="s">
        <v>295</v>
      </c>
      <c r="F2282" s="44" t="s">
        <v>84</v>
      </c>
      <c r="G2282" s="41" t="s">
        <v>258</v>
      </c>
    </row>
    <row r="2283">
      <c r="A2283" s="42"/>
      <c r="B2283" s="43"/>
      <c r="C2283" s="43"/>
      <c r="D2283" s="43"/>
      <c r="E2283" s="42" t="s">
        <v>295</v>
      </c>
      <c r="F2283" s="44" t="s">
        <v>85</v>
      </c>
      <c r="G2283" s="41" t="s">
        <v>258</v>
      </c>
    </row>
    <row r="2284">
      <c r="A2284" s="42"/>
      <c r="B2284" s="43"/>
      <c r="C2284" s="43"/>
      <c r="D2284" s="43"/>
      <c r="E2284" s="42" t="s">
        <v>295</v>
      </c>
      <c r="F2284" s="44" t="s">
        <v>86</v>
      </c>
      <c r="G2284" s="41" t="s">
        <v>258</v>
      </c>
    </row>
    <row r="2285">
      <c r="A2285" s="42"/>
      <c r="B2285" s="43"/>
      <c r="C2285" s="43"/>
      <c r="D2285" s="43"/>
      <c r="E2285" s="42" t="s">
        <v>295</v>
      </c>
      <c r="F2285" s="44" t="s">
        <v>87</v>
      </c>
      <c r="G2285" s="41" t="s">
        <v>258</v>
      </c>
    </row>
    <row r="2286">
      <c r="A2286" s="42"/>
      <c r="B2286" s="43"/>
      <c r="C2286" s="43"/>
      <c r="D2286" s="43"/>
      <c r="E2286" s="42" t="s">
        <v>295</v>
      </c>
      <c r="F2286" s="44" t="s">
        <v>88</v>
      </c>
      <c r="G2286" s="41" t="s">
        <v>258</v>
      </c>
    </row>
    <row r="2287">
      <c r="A2287" s="42"/>
      <c r="B2287" s="43"/>
      <c r="C2287" s="43"/>
      <c r="D2287" s="43"/>
      <c r="E2287" s="42" t="s">
        <v>295</v>
      </c>
      <c r="F2287" s="44" t="s">
        <v>89</v>
      </c>
      <c r="G2287" s="41" t="s">
        <v>258</v>
      </c>
    </row>
    <row r="2288">
      <c r="A2288" s="42"/>
      <c r="B2288" s="43"/>
      <c r="C2288" s="43"/>
      <c r="D2288" s="43"/>
      <c r="E2288" s="42" t="s">
        <v>295</v>
      </c>
      <c r="F2288" s="44" t="s">
        <v>90</v>
      </c>
      <c r="G2288" s="41" t="s">
        <v>258</v>
      </c>
    </row>
    <row r="2289">
      <c r="A2289" s="42"/>
      <c r="B2289" s="43"/>
      <c r="C2289" s="43"/>
      <c r="D2289" s="43"/>
      <c r="E2289" s="42" t="s">
        <v>295</v>
      </c>
      <c r="F2289" s="44" t="s">
        <v>91</v>
      </c>
      <c r="G2289" s="41" t="s">
        <v>258</v>
      </c>
    </row>
    <row r="2290">
      <c r="A2290" s="45">
        <v>3.97447007E8</v>
      </c>
      <c r="B2290" s="46">
        <v>0.037</v>
      </c>
      <c r="C2290" s="46">
        <v>137.0</v>
      </c>
      <c r="D2290" s="46">
        <v>0.115</v>
      </c>
      <c r="E2290" s="42" t="s">
        <v>296</v>
      </c>
      <c r="F2290" s="44" t="s">
        <v>70</v>
      </c>
      <c r="G2290" s="41" t="s">
        <v>258</v>
      </c>
    </row>
    <row r="2291">
      <c r="A2291" s="45">
        <v>4.31017935E8</v>
      </c>
      <c r="B2291" s="46">
        <v>0.036</v>
      </c>
      <c r="C2291" s="46">
        <v>145.0</v>
      </c>
      <c r="D2291" s="46">
        <v>0.116</v>
      </c>
      <c r="E2291" s="42" t="s">
        <v>296</v>
      </c>
      <c r="F2291" s="44" t="s">
        <v>71</v>
      </c>
      <c r="G2291" s="41" t="s">
        <v>258</v>
      </c>
    </row>
    <row r="2292">
      <c r="A2292" s="45">
        <v>4.6264161E8</v>
      </c>
      <c r="B2292" s="46">
        <v>0.039</v>
      </c>
      <c r="C2292" s="46">
        <v>168.0</v>
      </c>
      <c r="D2292" s="46">
        <v>0.116</v>
      </c>
      <c r="E2292" s="42" t="s">
        <v>296</v>
      </c>
      <c r="F2292" s="44" t="s">
        <v>72</v>
      </c>
      <c r="G2292" s="41" t="s">
        <v>258</v>
      </c>
    </row>
    <row r="2293">
      <c r="A2293" s="45">
        <v>4.82397041E8</v>
      </c>
      <c r="B2293" s="46">
        <v>0.039</v>
      </c>
      <c r="C2293" s="46">
        <v>174.0</v>
      </c>
      <c r="D2293" s="46">
        <v>0.118</v>
      </c>
      <c r="E2293" s="42" t="s">
        <v>296</v>
      </c>
      <c r="F2293" s="44" t="s">
        <v>74</v>
      </c>
      <c r="G2293" s="41" t="s">
        <v>258</v>
      </c>
    </row>
    <row r="2294">
      <c r="A2294" s="45">
        <v>5.22544702E8</v>
      </c>
      <c r="B2294" s="46">
        <v>0.037</v>
      </c>
      <c r="C2294" s="46">
        <v>179.0</v>
      </c>
      <c r="D2294" s="46">
        <v>0.097</v>
      </c>
      <c r="E2294" s="42" t="s">
        <v>296</v>
      </c>
      <c r="F2294" s="44" t="s">
        <v>83</v>
      </c>
      <c r="G2294" s="41" t="s">
        <v>258</v>
      </c>
    </row>
    <row r="2295">
      <c r="A2295" s="45">
        <v>5.51431645E8</v>
      </c>
      <c r="B2295" s="46">
        <v>0.037</v>
      </c>
      <c r="C2295" s="46">
        <v>185.0</v>
      </c>
      <c r="D2295" s="46">
        <v>0.096</v>
      </c>
      <c r="E2295" s="42" t="s">
        <v>296</v>
      </c>
      <c r="F2295" s="44" t="s">
        <v>84</v>
      </c>
      <c r="G2295" s="41" t="s">
        <v>258</v>
      </c>
    </row>
    <row r="2296">
      <c r="A2296" s="45">
        <v>6.11040126E8</v>
      </c>
      <c r="B2296" s="46">
        <v>0.039</v>
      </c>
      <c r="C2296" s="46">
        <v>218.0</v>
      </c>
      <c r="D2296" s="46">
        <v>0.097</v>
      </c>
      <c r="E2296" s="42" t="s">
        <v>296</v>
      </c>
      <c r="F2296" s="44" t="s">
        <v>85</v>
      </c>
      <c r="G2296" s="41" t="s">
        <v>258</v>
      </c>
    </row>
    <row r="2297">
      <c r="A2297" s="45">
        <v>6.84074074E8</v>
      </c>
      <c r="B2297" s="46">
        <v>0.039</v>
      </c>
      <c r="C2297" s="46">
        <v>246.0</v>
      </c>
      <c r="D2297" s="46">
        <v>0.096</v>
      </c>
      <c r="E2297" s="42" t="s">
        <v>296</v>
      </c>
      <c r="F2297" s="44" t="s">
        <v>86</v>
      </c>
      <c r="G2297" s="41" t="s">
        <v>258</v>
      </c>
    </row>
    <row r="2298">
      <c r="A2298" s="45">
        <v>6.95555556E8</v>
      </c>
      <c r="B2298" s="46">
        <v>0.047</v>
      </c>
      <c r="C2298" s="46">
        <v>299.0</v>
      </c>
      <c r="D2298" s="46">
        <v>0.095</v>
      </c>
      <c r="E2298" s="42" t="s">
        <v>296</v>
      </c>
      <c r="F2298" s="44" t="s">
        <v>87</v>
      </c>
      <c r="G2298" s="41" t="s">
        <v>258</v>
      </c>
    </row>
    <row r="2299">
      <c r="A2299" s="45">
        <v>6.74814815E8</v>
      </c>
      <c r="B2299" s="46">
        <v>0.051</v>
      </c>
      <c r="C2299" s="46">
        <v>317.0</v>
      </c>
      <c r="D2299" s="46">
        <v>0.092</v>
      </c>
      <c r="E2299" s="42" t="s">
        <v>296</v>
      </c>
      <c r="F2299" s="44" t="s">
        <v>88</v>
      </c>
      <c r="G2299" s="41" t="s">
        <v>258</v>
      </c>
    </row>
    <row r="2300">
      <c r="A2300" s="45">
        <v>6.81481481E8</v>
      </c>
      <c r="B2300" s="46">
        <v>0.047</v>
      </c>
      <c r="C2300" s="46">
        <v>293.0</v>
      </c>
      <c r="D2300" s="46">
        <v>0.092</v>
      </c>
      <c r="E2300" s="42" t="s">
        <v>296</v>
      </c>
      <c r="F2300" s="44" t="s">
        <v>89</v>
      </c>
      <c r="G2300" s="41" t="s">
        <v>258</v>
      </c>
    </row>
    <row r="2301">
      <c r="A2301" s="45">
        <v>6.77037037E8</v>
      </c>
      <c r="B2301" s="46">
        <v>0.049</v>
      </c>
      <c r="C2301" s="46">
        <v>310.0</v>
      </c>
      <c r="D2301" s="46">
        <v>0.091</v>
      </c>
      <c r="E2301" s="42" t="s">
        <v>296</v>
      </c>
      <c r="F2301" s="44" t="s">
        <v>90</v>
      </c>
      <c r="G2301" s="41" t="s">
        <v>258</v>
      </c>
    </row>
    <row r="2302">
      <c r="A2302" s="45">
        <v>6.94444444E8</v>
      </c>
      <c r="B2302" s="46">
        <v>0.052</v>
      </c>
      <c r="C2302" s="46">
        <v>340.0</v>
      </c>
      <c r="D2302" s="46">
        <v>0.094</v>
      </c>
      <c r="E2302" s="42" t="s">
        <v>296</v>
      </c>
      <c r="F2302" s="44" t="s">
        <v>91</v>
      </c>
      <c r="G2302" s="41" t="s">
        <v>258</v>
      </c>
    </row>
    <row r="2303">
      <c r="A2303" s="45">
        <v>1.2257299163E10</v>
      </c>
      <c r="B2303" s="46">
        <v>0.034</v>
      </c>
      <c r="C2303" s="46">
        <v>15.0</v>
      </c>
      <c r="D2303" s="43"/>
      <c r="E2303" s="42" t="s">
        <v>136</v>
      </c>
      <c r="F2303" s="44" t="s">
        <v>70</v>
      </c>
      <c r="G2303" s="41" t="s">
        <v>68</v>
      </c>
    </row>
    <row r="2304">
      <c r="A2304" s="45">
        <v>1.3182872555E10</v>
      </c>
      <c r="B2304" s="46">
        <v>0.035</v>
      </c>
      <c r="C2304" s="46">
        <v>16.0</v>
      </c>
      <c r="D2304" s="43"/>
      <c r="E2304" s="42" t="s">
        <v>136</v>
      </c>
      <c r="F2304" s="44" t="s">
        <v>71</v>
      </c>
      <c r="G2304" s="41" t="s">
        <v>68</v>
      </c>
    </row>
    <row r="2305">
      <c r="A2305" s="45">
        <v>1.4803423335E10</v>
      </c>
      <c r="B2305" s="46">
        <v>0.036</v>
      </c>
      <c r="C2305" s="46">
        <v>18.0</v>
      </c>
      <c r="D2305" s="43"/>
      <c r="E2305" s="42" t="s">
        <v>136</v>
      </c>
      <c r="F2305" s="44" t="s">
        <v>72</v>
      </c>
      <c r="G2305" s="41" t="s">
        <v>68</v>
      </c>
    </row>
    <row r="2306">
      <c r="A2306" s="45">
        <v>1.7646271397E10</v>
      </c>
      <c r="B2306" s="46">
        <v>0.038</v>
      </c>
      <c r="C2306" s="46">
        <v>23.0</v>
      </c>
      <c r="D2306" s="43"/>
      <c r="E2306" s="42" t="s">
        <v>136</v>
      </c>
      <c r="F2306" s="44" t="s">
        <v>74</v>
      </c>
      <c r="G2306" s="41" t="s">
        <v>68</v>
      </c>
    </row>
    <row r="2307">
      <c r="A2307" s="45">
        <v>2.1457886199E10</v>
      </c>
      <c r="B2307" s="46">
        <v>0.041</v>
      </c>
      <c r="C2307" s="46">
        <v>29.0</v>
      </c>
      <c r="D2307" s="43"/>
      <c r="E2307" s="42" t="s">
        <v>136</v>
      </c>
      <c r="F2307" s="44" t="s">
        <v>83</v>
      </c>
      <c r="G2307" s="41" t="s">
        <v>68</v>
      </c>
    </row>
    <row r="2308">
      <c r="A2308" s="45">
        <v>2.6524992225E10</v>
      </c>
      <c r="B2308" s="46">
        <v>0.041</v>
      </c>
      <c r="C2308" s="46">
        <v>35.0</v>
      </c>
      <c r="D2308" s="43"/>
      <c r="E2308" s="42" t="s">
        <v>136</v>
      </c>
      <c r="F2308" s="44" t="s">
        <v>84</v>
      </c>
      <c r="G2308" s="41" t="s">
        <v>68</v>
      </c>
    </row>
    <row r="2309">
      <c r="A2309" s="45">
        <v>3.5159250985E10</v>
      </c>
      <c r="B2309" s="46">
        <v>0.05</v>
      </c>
      <c r="C2309" s="46">
        <v>54.0</v>
      </c>
      <c r="D2309" s="43"/>
      <c r="E2309" s="42" t="s">
        <v>136</v>
      </c>
      <c r="F2309" s="44" t="s">
        <v>85</v>
      </c>
      <c r="G2309" s="41" t="s">
        <v>68</v>
      </c>
    </row>
    <row r="2310">
      <c r="A2310" s="45">
        <v>4.5456460335E10</v>
      </c>
      <c r="B2310" s="46">
        <v>0.062</v>
      </c>
      <c r="C2310" s="46">
        <v>85.0</v>
      </c>
      <c r="D2310" s="43"/>
      <c r="E2310" s="42" t="s">
        <v>136</v>
      </c>
      <c r="F2310" s="44" t="s">
        <v>86</v>
      </c>
      <c r="G2310" s="41" t="s">
        <v>68</v>
      </c>
    </row>
    <row r="2311">
      <c r="A2311" s="45">
        <v>5.4082389393E10</v>
      </c>
      <c r="B2311" s="46">
        <v>0.075</v>
      </c>
      <c r="C2311" s="46">
        <v>118.0</v>
      </c>
      <c r="D2311" s="43"/>
      <c r="E2311" s="42" t="s">
        <v>136</v>
      </c>
      <c r="F2311" s="44" t="s">
        <v>87</v>
      </c>
      <c r="G2311" s="41" t="s">
        <v>68</v>
      </c>
    </row>
    <row r="2312">
      <c r="A2312" s="45">
        <v>5.2839990731E10</v>
      </c>
      <c r="B2312" s="46">
        <v>0.074</v>
      </c>
      <c r="C2312" s="46">
        <v>112.0</v>
      </c>
      <c r="D2312" s="43"/>
      <c r="E2312" s="42" t="s">
        <v>136</v>
      </c>
      <c r="F2312" s="44" t="s">
        <v>88</v>
      </c>
      <c r="G2312" s="41" t="s">
        <v>68</v>
      </c>
    </row>
    <row r="2313">
      <c r="A2313" s="45">
        <v>6.5632237471E10</v>
      </c>
      <c r="B2313" s="46">
        <v>0.065</v>
      </c>
      <c r="C2313" s="46">
        <v>119.0</v>
      </c>
      <c r="D2313" s="43"/>
      <c r="E2313" s="42" t="s">
        <v>136</v>
      </c>
      <c r="F2313" s="44" t="s">
        <v>89</v>
      </c>
      <c r="G2313" s="41" t="s">
        <v>68</v>
      </c>
    </row>
    <row r="2314">
      <c r="A2314" s="45">
        <v>6.7320812663E10</v>
      </c>
      <c r="B2314" s="46">
        <v>0.067</v>
      </c>
      <c r="C2314" s="46">
        <v>119.0</v>
      </c>
      <c r="D2314" s="43"/>
      <c r="E2314" s="42" t="s">
        <v>136</v>
      </c>
      <c r="F2314" s="44" t="s">
        <v>90</v>
      </c>
      <c r="G2314" s="41" t="s">
        <v>68</v>
      </c>
    </row>
    <row r="2315">
      <c r="A2315" s="45">
        <v>6.3029562337E10</v>
      </c>
      <c r="B2315" s="46">
        <v>0.072</v>
      </c>
      <c r="C2315" s="46">
        <v>115.0</v>
      </c>
      <c r="D2315" s="43"/>
      <c r="E2315" s="42" t="s">
        <v>136</v>
      </c>
      <c r="F2315" s="44" t="s">
        <v>91</v>
      </c>
      <c r="G2315" s="41" t="s">
        <v>68</v>
      </c>
    </row>
    <row r="2316">
      <c r="A2316" s="45">
        <v>8.92164364E8</v>
      </c>
      <c r="B2316" s="46">
        <v>0.087</v>
      </c>
      <c r="C2316" s="46">
        <v>167.0</v>
      </c>
      <c r="D2316" s="46">
        <v>0.29</v>
      </c>
      <c r="E2316" s="42" t="s">
        <v>297</v>
      </c>
      <c r="F2316" s="44" t="s">
        <v>70</v>
      </c>
      <c r="G2316" s="41" t="s">
        <v>258</v>
      </c>
    </row>
    <row r="2317">
      <c r="A2317" s="45">
        <v>7.63465571E8</v>
      </c>
      <c r="B2317" s="46">
        <v>0.084</v>
      </c>
      <c r="C2317" s="46">
        <v>136.0</v>
      </c>
      <c r="D2317" s="46">
        <v>0.257</v>
      </c>
      <c r="E2317" s="42" t="s">
        <v>297</v>
      </c>
      <c r="F2317" s="44" t="s">
        <v>71</v>
      </c>
      <c r="G2317" s="41" t="s">
        <v>258</v>
      </c>
    </row>
    <row r="2318">
      <c r="A2318" s="45">
        <v>1.078402128E9</v>
      </c>
      <c r="B2318" s="46">
        <v>0.071</v>
      </c>
      <c r="C2318" s="46">
        <v>161.0</v>
      </c>
      <c r="D2318" s="46">
        <v>0.222</v>
      </c>
      <c r="E2318" s="42" t="s">
        <v>297</v>
      </c>
      <c r="F2318" s="44" t="s">
        <v>72</v>
      </c>
      <c r="G2318" s="41" t="s">
        <v>258</v>
      </c>
    </row>
    <row r="2319">
      <c r="A2319" s="45">
        <v>1.271196078E9</v>
      </c>
      <c r="B2319" s="46">
        <v>0.066</v>
      </c>
      <c r="C2319" s="46">
        <v>173.0</v>
      </c>
      <c r="D2319" s="46">
        <v>0.21</v>
      </c>
      <c r="E2319" s="42" t="s">
        <v>297</v>
      </c>
      <c r="F2319" s="44" t="s">
        <v>74</v>
      </c>
      <c r="G2319" s="41" t="s">
        <v>258</v>
      </c>
    </row>
    <row r="2320">
      <c r="A2320" s="45">
        <v>1.484092538E9</v>
      </c>
      <c r="B2320" s="46">
        <v>0.069</v>
      </c>
      <c r="C2320" s="46">
        <v>207.0</v>
      </c>
      <c r="D2320" s="46">
        <v>0.204</v>
      </c>
      <c r="E2320" s="42" t="s">
        <v>297</v>
      </c>
      <c r="F2320" s="44" t="s">
        <v>83</v>
      </c>
      <c r="G2320" s="41" t="s">
        <v>258</v>
      </c>
    </row>
    <row r="2321">
      <c r="A2321" s="45">
        <v>1.793557833E9</v>
      </c>
      <c r="B2321" s="46">
        <v>0.068</v>
      </c>
      <c r="C2321" s="46">
        <v>243.0</v>
      </c>
      <c r="D2321" s="46">
        <v>0.174</v>
      </c>
      <c r="E2321" s="42" t="s">
        <v>297</v>
      </c>
      <c r="F2321" s="44" t="s">
        <v>84</v>
      </c>
      <c r="G2321" s="41" t="s">
        <v>258</v>
      </c>
    </row>
    <row r="2322">
      <c r="A2322" s="45">
        <v>2.626093294E9</v>
      </c>
      <c r="B2322" s="46">
        <v>0.062</v>
      </c>
      <c r="C2322" s="46">
        <v>323.0</v>
      </c>
      <c r="D2322" s="46">
        <v>0.156</v>
      </c>
      <c r="E2322" s="42" t="s">
        <v>297</v>
      </c>
      <c r="F2322" s="44" t="s">
        <v>85</v>
      </c>
      <c r="G2322" s="41" t="s">
        <v>258</v>
      </c>
    </row>
    <row r="2323">
      <c r="A2323" s="45">
        <v>2.936612022E9</v>
      </c>
      <c r="B2323" s="46">
        <v>0.059</v>
      </c>
      <c r="C2323" s="46">
        <v>341.0</v>
      </c>
      <c r="D2323" s="46">
        <v>0.138</v>
      </c>
      <c r="E2323" s="42" t="s">
        <v>297</v>
      </c>
      <c r="F2323" s="44" t="s">
        <v>86</v>
      </c>
      <c r="G2323" s="41" t="s">
        <v>258</v>
      </c>
    </row>
    <row r="2324">
      <c r="A2324" s="45">
        <v>3.532969035E9</v>
      </c>
      <c r="B2324" s="46">
        <v>0.059</v>
      </c>
      <c r="C2324" s="46">
        <v>406.0</v>
      </c>
      <c r="D2324" s="46">
        <v>0.122</v>
      </c>
      <c r="E2324" s="42" t="s">
        <v>297</v>
      </c>
      <c r="F2324" s="44" t="s">
        <v>87</v>
      </c>
      <c r="G2324" s="41" t="s">
        <v>258</v>
      </c>
    </row>
    <row r="2325">
      <c r="A2325" s="45">
        <v>3.875409836E9</v>
      </c>
      <c r="B2325" s="46">
        <v>0.061</v>
      </c>
      <c r="C2325" s="46">
        <v>457.0</v>
      </c>
      <c r="D2325" s="46">
        <v>0.117</v>
      </c>
      <c r="E2325" s="42" t="s">
        <v>297</v>
      </c>
      <c r="F2325" s="44" t="s">
        <v>88</v>
      </c>
      <c r="G2325" s="41" t="s">
        <v>258</v>
      </c>
    </row>
    <row r="2326">
      <c r="A2326" s="45">
        <v>4.368033802E9</v>
      </c>
      <c r="B2326" s="46">
        <v>0.058</v>
      </c>
      <c r="C2326" s="46">
        <v>483.0</v>
      </c>
      <c r="D2326" s="46">
        <v>0.116</v>
      </c>
      <c r="E2326" s="42" t="s">
        <v>297</v>
      </c>
      <c r="F2326" s="44" t="s">
        <v>89</v>
      </c>
      <c r="G2326" s="41" t="s">
        <v>258</v>
      </c>
    </row>
    <row r="2327">
      <c r="A2327" s="45">
        <v>4.363219094E9</v>
      </c>
      <c r="B2327" s="46">
        <v>0.06</v>
      </c>
      <c r="C2327" s="46">
        <v>490.0</v>
      </c>
      <c r="D2327" s="46">
        <v>0.118</v>
      </c>
      <c r="E2327" s="42" t="s">
        <v>297</v>
      </c>
      <c r="F2327" s="44" t="s">
        <v>90</v>
      </c>
      <c r="G2327" s="41" t="s">
        <v>258</v>
      </c>
    </row>
    <row r="2328">
      <c r="A2328" s="45">
        <v>5.012121212E9</v>
      </c>
      <c r="B2328" s="46">
        <v>0.059</v>
      </c>
      <c r="C2328" s="46">
        <v>521.0</v>
      </c>
      <c r="D2328" s="46">
        <v>0.117</v>
      </c>
      <c r="E2328" s="42" t="s">
        <v>297</v>
      </c>
      <c r="F2328" s="44" t="s">
        <v>91</v>
      </c>
      <c r="G2328" s="41" t="s">
        <v>258</v>
      </c>
    </row>
    <row r="2329">
      <c r="A2329" s="45">
        <v>1.524490159E9</v>
      </c>
      <c r="B2329" s="46">
        <v>0.053</v>
      </c>
      <c r="C2329" s="46">
        <v>75.0</v>
      </c>
      <c r="D2329" s="46">
        <v>0.14</v>
      </c>
      <c r="E2329" s="42" t="s">
        <v>137</v>
      </c>
      <c r="F2329" s="44" t="s">
        <v>70</v>
      </c>
      <c r="G2329" s="41" t="s">
        <v>68</v>
      </c>
    </row>
    <row r="2330">
      <c r="A2330" s="45">
        <v>1.349326983E9</v>
      </c>
      <c r="B2330" s="46">
        <v>0.052</v>
      </c>
      <c r="C2330" s="46">
        <v>65.0</v>
      </c>
      <c r="D2330" s="46">
        <v>0.133</v>
      </c>
      <c r="E2330" s="42" t="s">
        <v>137</v>
      </c>
      <c r="F2330" s="44" t="s">
        <v>71</v>
      </c>
      <c r="G2330" s="41" t="s">
        <v>68</v>
      </c>
    </row>
    <row r="2331">
      <c r="A2331" s="45">
        <v>1.224220675E9</v>
      </c>
      <c r="B2331" s="46">
        <v>0.052</v>
      </c>
      <c r="C2331" s="46">
        <v>58.0</v>
      </c>
      <c r="D2331" s="46">
        <v>0.153</v>
      </c>
      <c r="E2331" s="42" t="s">
        <v>137</v>
      </c>
      <c r="F2331" s="44" t="s">
        <v>72</v>
      </c>
      <c r="G2331" s="41" t="s">
        <v>68</v>
      </c>
    </row>
    <row r="2332">
      <c r="A2332" s="45">
        <v>1.854020496E9</v>
      </c>
      <c r="B2332" s="46">
        <v>0.058</v>
      </c>
      <c r="C2332" s="46">
        <v>98.0</v>
      </c>
      <c r="D2332" s="46">
        <v>0.146</v>
      </c>
      <c r="E2332" s="42" t="s">
        <v>137</v>
      </c>
      <c r="F2332" s="44" t="s">
        <v>74</v>
      </c>
      <c r="G2332" s="41" t="s">
        <v>68</v>
      </c>
    </row>
    <row r="2333">
      <c r="A2333" s="45">
        <v>2.420610579E9</v>
      </c>
      <c r="B2333" s="46">
        <v>0.059</v>
      </c>
      <c r="C2333" s="46">
        <v>130.0</v>
      </c>
      <c r="D2333" s="46">
        <v>0.113</v>
      </c>
      <c r="E2333" s="42" t="s">
        <v>137</v>
      </c>
      <c r="F2333" s="44" t="s">
        <v>83</v>
      </c>
      <c r="G2333" s="41" t="s">
        <v>68</v>
      </c>
    </row>
    <row r="2334">
      <c r="A2334" s="45">
        <v>2.584077931E9</v>
      </c>
      <c r="B2334" s="46">
        <v>0.068</v>
      </c>
      <c r="C2334" s="46">
        <v>159.0</v>
      </c>
      <c r="D2334" s="46">
        <v>0.106</v>
      </c>
      <c r="E2334" s="42" t="s">
        <v>137</v>
      </c>
      <c r="F2334" s="44" t="s">
        <v>84</v>
      </c>
      <c r="G2334" s="41" t="s">
        <v>68</v>
      </c>
    </row>
    <row r="2335">
      <c r="A2335" s="45">
        <v>2.947922183E9</v>
      </c>
      <c r="B2335" s="46">
        <v>0.068</v>
      </c>
      <c r="C2335" s="46">
        <v>180.0</v>
      </c>
      <c r="D2335" s="46">
        <v>0.112</v>
      </c>
      <c r="E2335" s="42" t="s">
        <v>137</v>
      </c>
      <c r="F2335" s="44" t="s">
        <v>85</v>
      </c>
      <c r="G2335" s="41" t="s">
        <v>68</v>
      </c>
    </row>
    <row r="2336">
      <c r="A2336" s="45">
        <v>3.053823329E9</v>
      </c>
      <c r="B2336" s="46">
        <v>0.07</v>
      </c>
      <c r="C2336" s="46">
        <v>190.0</v>
      </c>
      <c r="D2336" s="46">
        <v>0.132</v>
      </c>
      <c r="E2336" s="42" t="s">
        <v>137</v>
      </c>
      <c r="F2336" s="44" t="s">
        <v>86</v>
      </c>
      <c r="G2336" s="41" t="s">
        <v>68</v>
      </c>
    </row>
    <row r="2337">
      <c r="A2337" s="45">
        <v>3.01977068E9</v>
      </c>
      <c r="B2337" s="46">
        <v>0.082</v>
      </c>
      <c r="C2337" s="46">
        <v>214.0</v>
      </c>
      <c r="D2337" s="46">
        <v>0.148</v>
      </c>
      <c r="E2337" s="42" t="s">
        <v>137</v>
      </c>
      <c r="F2337" s="44" t="s">
        <v>87</v>
      </c>
      <c r="G2337" s="41" t="s">
        <v>68</v>
      </c>
    </row>
    <row r="2338">
      <c r="A2338" s="45">
        <v>3.144680749E9</v>
      </c>
      <c r="B2338" s="46">
        <v>0.084</v>
      </c>
      <c r="C2338" s="46">
        <v>227.0</v>
      </c>
      <c r="D2338" s="46">
        <v>0.114</v>
      </c>
      <c r="E2338" s="42" t="s">
        <v>137</v>
      </c>
      <c r="F2338" s="44" t="s">
        <v>88</v>
      </c>
      <c r="G2338" s="41" t="s">
        <v>68</v>
      </c>
    </row>
    <row r="2339">
      <c r="A2339" s="45">
        <v>3.891563478E9</v>
      </c>
      <c r="B2339" s="46">
        <v>0.084</v>
      </c>
      <c r="C2339" s="46">
        <v>261.0</v>
      </c>
      <c r="D2339" s="46">
        <v>0.098</v>
      </c>
      <c r="E2339" s="42" t="s">
        <v>137</v>
      </c>
      <c r="F2339" s="44" t="s">
        <v>89</v>
      </c>
      <c r="G2339" s="41" t="s">
        <v>68</v>
      </c>
    </row>
    <row r="2340">
      <c r="A2340" s="45">
        <v>4.145772237E9</v>
      </c>
      <c r="B2340" s="46">
        <v>0.083</v>
      </c>
      <c r="C2340" s="46">
        <v>270.0</v>
      </c>
      <c r="D2340" s="46">
        <v>0.09</v>
      </c>
      <c r="E2340" s="42" t="s">
        <v>137</v>
      </c>
      <c r="F2340" s="44" t="s">
        <v>90</v>
      </c>
      <c r="G2340" s="41" t="s">
        <v>68</v>
      </c>
    </row>
    <row r="2341">
      <c r="A2341" s="45">
        <v>4.049589166E9</v>
      </c>
      <c r="B2341" s="46">
        <v>0.085</v>
      </c>
      <c r="C2341" s="46">
        <v>259.0</v>
      </c>
      <c r="D2341" s="46">
        <v>0.088</v>
      </c>
      <c r="E2341" s="42" t="s">
        <v>137</v>
      </c>
      <c r="F2341" s="44" t="s">
        <v>91</v>
      </c>
      <c r="G2341" s="41" t="s">
        <v>68</v>
      </c>
    </row>
    <row r="2342">
      <c r="A2342" s="45">
        <v>2.47E11</v>
      </c>
      <c r="B2342" s="46">
        <v>0.082</v>
      </c>
      <c r="C2342" s="46">
        <v>2282.0</v>
      </c>
      <c r="D2342" s="46">
        <v>0.058</v>
      </c>
      <c r="E2342" s="42" t="s">
        <v>223</v>
      </c>
      <c r="F2342" s="44" t="s">
        <v>70</v>
      </c>
      <c r="G2342" s="41" t="s">
        <v>179</v>
      </c>
    </row>
    <row r="2343">
      <c r="A2343" s="45">
        <v>2.27E11</v>
      </c>
      <c r="B2343" s="46">
        <v>0.089</v>
      </c>
      <c r="C2343" s="46">
        <v>2268.0</v>
      </c>
      <c r="D2343" s="46">
        <v>0.056</v>
      </c>
      <c r="E2343" s="42" t="s">
        <v>223</v>
      </c>
      <c r="F2343" s="44" t="s">
        <v>71</v>
      </c>
      <c r="G2343" s="41" t="s">
        <v>179</v>
      </c>
    </row>
    <row r="2344">
      <c r="A2344" s="45">
        <v>2.51E11</v>
      </c>
      <c r="B2344" s="46">
        <v>0.092</v>
      </c>
      <c r="C2344" s="46">
        <v>2599.0</v>
      </c>
      <c r="D2344" s="46">
        <v>0.056</v>
      </c>
      <c r="E2344" s="42" t="s">
        <v>223</v>
      </c>
      <c r="F2344" s="44" t="s">
        <v>72</v>
      </c>
      <c r="G2344" s="41" t="s">
        <v>179</v>
      </c>
    </row>
    <row r="2345">
      <c r="A2345" s="45">
        <v>3.15E11</v>
      </c>
      <c r="B2345" s="46">
        <v>0.093</v>
      </c>
      <c r="C2345" s="46">
        <v>3277.0</v>
      </c>
      <c r="D2345" s="46">
        <v>0.048</v>
      </c>
      <c r="E2345" s="42" t="s">
        <v>223</v>
      </c>
      <c r="F2345" s="44" t="s">
        <v>74</v>
      </c>
      <c r="G2345" s="41" t="s">
        <v>179</v>
      </c>
    </row>
    <row r="2346">
      <c r="A2346" s="45">
        <v>3.62E11</v>
      </c>
      <c r="B2346" s="46">
        <v>0.091</v>
      </c>
      <c r="C2346" s="46">
        <v>3666.0</v>
      </c>
      <c r="D2346" s="46">
        <v>0.04</v>
      </c>
      <c r="E2346" s="42" t="s">
        <v>223</v>
      </c>
      <c r="F2346" s="44" t="s">
        <v>83</v>
      </c>
      <c r="G2346" s="41" t="s">
        <v>179</v>
      </c>
    </row>
    <row r="2347">
      <c r="A2347" s="45">
        <v>3.71E11</v>
      </c>
      <c r="B2347" s="46">
        <v>0.091</v>
      </c>
      <c r="C2347" s="46">
        <v>3726.0</v>
      </c>
      <c r="D2347" s="46">
        <v>0.033</v>
      </c>
      <c r="E2347" s="42" t="s">
        <v>223</v>
      </c>
      <c r="F2347" s="44" t="s">
        <v>84</v>
      </c>
      <c r="G2347" s="41" t="s">
        <v>179</v>
      </c>
    </row>
    <row r="2348">
      <c r="A2348" s="45">
        <v>3.99E11</v>
      </c>
      <c r="B2348" s="46">
        <v>0.089</v>
      </c>
      <c r="C2348" s="46">
        <v>3947.0</v>
      </c>
      <c r="D2348" s="43"/>
      <c r="E2348" s="42" t="s">
        <v>223</v>
      </c>
      <c r="F2348" s="44" t="s">
        <v>85</v>
      </c>
      <c r="G2348" s="41" t="s">
        <v>179</v>
      </c>
    </row>
    <row r="2349">
      <c r="A2349" s="45">
        <v>4.63E11</v>
      </c>
      <c r="B2349" s="46">
        <v>0.089</v>
      </c>
      <c r="C2349" s="46">
        <v>4526.0</v>
      </c>
      <c r="D2349" s="43"/>
      <c r="E2349" s="42" t="s">
        <v>223</v>
      </c>
      <c r="F2349" s="44" t="s">
        <v>86</v>
      </c>
      <c r="G2349" s="41" t="s">
        <v>179</v>
      </c>
    </row>
    <row r="2350">
      <c r="A2350" s="45">
        <v>4.86E11</v>
      </c>
      <c r="B2350" s="46">
        <v>0.092</v>
      </c>
      <c r="C2350" s="46">
        <v>4886.0</v>
      </c>
      <c r="D2350" s="43"/>
      <c r="E2350" s="42" t="s">
        <v>223</v>
      </c>
      <c r="F2350" s="44" t="s">
        <v>87</v>
      </c>
      <c r="G2350" s="41" t="s">
        <v>179</v>
      </c>
    </row>
    <row r="2351">
      <c r="A2351" s="45">
        <v>4.06E11</v>
      </c>
      <c r="B2351" s="46">
        <v>0.099</v>
      </c>
      <c r="C2351" s="46">
        <v>4357.0</v>
      </c>
      <c r="D2351" s="43"/>
      <c r="E2351" s="42" t="s">
        <v>223</v>
      </c>
      <c r="F2351" s="44" t="s">
        <v>88</v>
      </c>
      <c r="G2351" s="41" t="s">
        <v>179</v>
      </c>
    </row>
    <row r="2352">
      <c r="A2352" s="45">
        <v>4.63E11</v>
      </c>
      <c r="B2352" s="46">
        <v>0.095</v>
      </c>
      <c r="C2352" s="46">
        <v>4694.0</v>
      </c>
      <c r="D2352" s="43"/>
      <c r="E2352" s="42" t="s">
        <v>223</v>
      </c>
      <c r="F2352" s="44" t="s">
        <v>89</v>
      </c>
      <c r="G2352" s="41" t="s">
        <v>179</v>
      </c>
    </row>
    <row r="2353">
      <c r="A2353" s="45">
        <v>5.36E11</v>
      </c>
      <c r="B2353" s="46">
        <v>0.095</v>
      </c>
      <c r="C2353" s="46">
        <v>5419.0</v>
      </c>
      <c r="D2353" s="43"/>
      <c r="E2353" s="42" t="s">
        <v>223</v>
      </c>
      <c r="F2353" s="44" t="s">
        <v>90</v>
      </c>
      <c r="G2353" s="41" t="s">
        <v>179</v>
      </c>
    </row>
    <row r="2354">
      <c r="A2354" s="45">
        <v>5.24E11</v>
      </c>
      <c r="B2354" s="46">
        <v>0.096</v>
      </c>
      <c r="C2354" s="46">
        <v>5319.0</v>
      </c>
      <c r="D2354" s="43"/>
      <c r="E2354" s="42" t="s">
        <v>223</v>
      </c>
      <c r="F2354" s="44" t="s">
        <v>91</v>
      </c>
      <c r="G2354" s="41" t="s">
        <v>179</v>
      </c>
    </row>
    <row r="2355">
      <c r="A2355" s="45">
        <v>2.56E11</v>
      </c>
      <c r="B2355" s="46">
        <v>0.099</v>
      </c>
      <c r="C2355" s="46">
        <v>3541.0</v>
      </c>
      <c r="D2355" s="46">
        <v>0.043</v>
      </c>
      <c r="E2355" s="42" t="s">
        <v>224</v>
      </c>
      <c r="F2355" s="44" t="s">
        <v>70</v>
      </c>
      <c r="G2355" s="41" t="s">
        <v>179</v>
      </c>
    </row>
    <row r="2356">
      <c r="A2356" s="45">
        <v>2.63E11</v>
      </c>
      <c r="B2356" s="46">
        <v>0.103</v>
      </c>
      <c r="C2356" s="46">
        <v>3748.0</v>
      </c>
      <c r="D2356" s="46">
        <v>0.043</v>
      </c>
      <c r="E2356" s="42" t="s">
        <v>224</v>
      </c>
      <c r="F2356" s="44" t="s">
        <v>71</v>
      </c>
      <c r="G2356" s="41" t="s">
        <v>179</v>
      </c>
    </row>
    <row r="2357">
      <c r="A2357" s="45">
        <v>2.87E11</v>
      </c>
      <c r="B2357" s="46">
        <v>0.106</v>
      </c>
      <c r="C2357" s="46">
        <v>4190.0</v>
      </c>
      <c r="D2357" s="46">
        <v>0.039</v>
      </c>
      <c r="E2357" s="42" t="s">
        <v>224</v>
      </c>
      <c r="F2357" s="44" t="s">
        <v>72</v>
      </c>
      <c r="G2357" s="41" t="s">
        <v>179</v>
      </c>
    </row>
    <row r="2358">
      <c r="A2358" s="45">
        <v>3.35E11</v>
      </c>
      <c r="B2358" s="46">
        <v>0.109</v>
      </c>
      <c r="C2358" s="46">
        <v>5002.0</v>
      </c>
      <c r="D2358" s="46">
        <v>0.033</v>
      </c>
      <c r="E2358" s="42" t="s">
        <v>224</v>
      </c>
      <c r="F2358" s="44" t="s">
        <v>74</v>
      </c>
      <c r="G2358" s="41" t="s">
        <v>179</v>
      </c>
    </row>
    <row r="2359">
      <c r="A2359" s="45">
        <v>3.74E11</v>
      </c>
      <c r="B2359" s="46">
        <v>0.11</v>
      </c>
      <c r="C2359" s="46">
        <v>5570.0</v>
      </c>
      <c r="D2359" s="46">
        <v>0.032</v>
      </c>
      <c r="E2359" s="42" t="s">
        <v>224</v>
      </c>
      <c r="F2359" s="44" t="s">
        <v>83</v>
      </c>
      <c r="G2359" s="41" t="s">
        <v>179</v>
      </c>
    </row>
    <row r="2360">
      <c r="A2360" s="45">
        <v>3.85E11</v>
      </c>
      <c r="B2360" s="46">
        <v>0.109</v>
      </c>
      <c r="C2360" s="46">
        <v>5637.0</v>
      </c>
      <c r="D2360" s="46">
        <v>0.031</v>
      </c>
      <c r="E2360" s="42" t="s">
        <v>224</v>
      </c>
      <c r="F2360" s="44" t="s">
        <v>84</v>
      </c>
      <c r="G2360" s="41" t="s">
        <v>179</v>
      </c>
    </row>
    <row r="2361">
      <c r="A2361" s="45">
        <v>4.05E11</v>
      </c>
      <c r="B2361" s="46">
        <v>0.104</v>
      </c>
      <c r="C2361" s="46">
        <v>5643.0</v>
      </c>
      <c r="D2361" s="46">
        <v>0.03</v>
      </c>
      <c r="E2361" s="42" t="s">
        <v>224</v>
      </c>
      <c r="F2361" s="44" t="s">
        <v>85</v>
      </c>
      <c r="G2361" s="41" t="s">
        <v>179</v>
      </c>
    </row>
    <row r="2362">
      <c r="A2362" s="45">
        <v>4.51E11</v>
      </c>
      <c r="B2362" s="46">
        <v>0.102</v>
      </c>
      <c r="C2362" s="46">
        <v>6126.0</v>
      </c>
      <c r="D2362" s="46">
        <v>0.032</v>
      </c>
      <c r="E2362" s="42" t="s">
        <v>224</v>
      </c>
      <c r="F2362" s="44" t="s">
        <v>86</v>
      </c>
      <c r="G2362" s="41" t="s">
        <v>179</v>
      </c>
    </row>
    <row r="2363">
      <c r="A2363" s="45">
        <v>5.24E11</v>
      </c>
      <c r="B2363" s="46">
        <v>0.103</v>
      </c>
      <c r="C2363" s="46">
        <v>7104.0</v>
      </c>
      <c r="D2363" s="46">
        <v>0.033</v>
      </c>
      <c r="E2363" s="42" t="s">
        <v>224</v>
      </c>
      <c r="F2363" s="44" t="s">
        <v>87</v>
      </c>
      <c r="G2363" s="41" t="s">
        <v>179</v>
      </c>
    </row>
    <row r="2364">
      <c r="A2364" s="45">
        <v>5.09E11</v>
      </c>
      <c r="B2364" s="46">
        <v>0.11</v>
      </c>
      <c r="C2364" s="46">
        <v>7277.0</v>
      </c>
      <c r="D2364" s="46">
        <v>0.028</v>
      </c>
      <c r="E2364" s="42" t="s">
        <v>224</v>
      </c>
      <c r="F2364" s="44" t="s">
        <v>88</v>
      </c>
      <c r="G2364" s="41" t="s">
        <v>179</v>
      </c>
    </row>
    <row r="2365">
      <c r="A2365" s="45">
        <v>5.49E11</v>
      </c>
      <c r="B2365" s="46">
        <v>0.109</v>
      </c>
      <c r="C2365" s="46">
        <v>7697.0</v>
      </c>
      <c r="D2365" s="46">
        <v>0.027</v>
      </c>
      <c r="E2365" s="42" t="s">
        <v>224</v>
      </c>
      <c r="F2365" s="44" t="s">
        <v>89</v>
      </c>
      <c r="G2365" s="41" t="s">
        <v>179</v>
      </c>
    </row>
    <row r="2366">
      <c r="A2366" s="45">
        <v>6.59E11</v>
      </c>
      <c r="B2366" s="46">
        <v>0.11</v>
      </c>
      <c r="C2366" s="46">
        <v>9248.0</v>
      </c>
      <c r="D2366" s="46">
        <v>0.027</v>
      </c>
      <c r="E2366" s="42" t="s">
        <v>224</v>
      </c>
      <c r="F2366" s="44" t="s">
        <v>90</v>
      </c>
      <c r="G2366" s="41" t="s">
        <v>179</v>
      </c>
    </row>
    <row r="2367">
      <c r="A2367" s="45">
        <v>6.31E11</v>
      </c>
      <c r="B2367" s="46">
        <v>0.113</v>
      </c>
      <c r="C2367" s="46">
        <v>8980.0</v>
      </c>
      <c r="D2367" s="46">
        <v>0.027</v>
      </c>
      <c r="E2367" s="42" t="s">
        <v>224</v>
      </c>
      <c r="F2367" s="44" t="s">
        <v>91</v>
      </c>
      <c r="G2367" s="41" t="s">
        <v>179</v>
      </c>
    </row>
    <row r="2368">
      <c r="A2368" s="45">
        <v>1.9325894913E10</v>
      </c>
      <c r="B2368" s="46">
        <v>0.049</v>
      </c>
      <c r="C2368" s="46">
        <v>59.0</v>
      </c>
      <c r="D2368" s="46">
        <v>0.09</v>
      </c>
      <c r="E2368" s="42" t="s">
        <v>239</v>
      </c>
      <c r="F2368" s="44" t="s">
        <v>70</v>
      </c>
      <c r="G2368" s="41" t="s">
        <v>228</v>
      </c>
    </row>
    <row r="2369">
      <c r="A2369" s="45">
        <v>2.1099833784E10</v>
      </c>
      <c r="B2369" s="46">
        <v>0.049</v>
      </c>
      <c r="C2369" s="46">
        <v>58.0</v>
      </c>
      <c r="D2369" s="46">
        <v>0.09</v>
      </c>
      <c r="E2369" s="42" t="s">
        <v>239</v>
      </c>
      <c r="F2369" s="44" t="s">
        <v>71</v>
      </c>
      <c r="G2369" s="41" t="s">
        <v>228</v>
      </c>
    </row>
    <row r="2370">
      <c r="A2370" s="45">
        <v>2.1582248882E10</v>
      </c>
      <c r="B2370" s="46">
        <v>0.049</v>
      </c>
      <c r="C2370" s="46">
        <v>57.0</v>
      </c>
      <c r="D2370" s="46">
        <v>0.09</v>
      </c>
      <c r="E2370" s="42" t="s">
        <v>239</v>
      </c>
      <c r="F2370" s="44" t="s">
        <v>72</v>
      </c>
      <c r="G2370" s="41" t="s">
        <v>228</v>
      </c>
    </row>
    <row r="2371">
      <c r="A2371" s="45">
        <v>2.1828144686E10</v>
      </c>
      <c r="B2371" s="46">
        <v>0.051</v>
      </c>
      <c r="C2371" s="46">
        <v>60.0</v>
      </c>
      <c r="D2371" s="46">
        <v>0.075</v>
      </c>
      <c r="E2371" s="42" t="s">
        <v>239</v>
      </c>
      <c r="F2371" s="44" t="s">
        <v>74</v>
      </c>
      <c r="G2371" s="41" t="s">
        <v>228</v>
      </c>
    </row>
    <row r="2372">
      <c r="A2372" s="45">
        <v>2.5086930693E10</v>
      </c>
      <c r="B2372" s="46">
        <v>0.045</v>
      </c>
      <c r="C2372" s="46">
        <v>61.0</v>
      </c>
      <c r="D2372" s="46">
        <v>0.075</v>
      </c>
      <c r="E2372" s="42" t="s">
        <v>239</v>
      </c>
      <c r="F2372" s="44" t="s">
        <v>83</v>
      </c>
      <c r="G2372" s="41" t="s">
        <v>228</v>
      </c>
    </row>
    <row r="2373">
      <c r="A2373" s="45">
        <v>2.8858965517E10</v>
      </c>
      <c r="B2373" s="46">
        <v>0.041</v>
      </c>
      <c r="C2373" s="46">
        <v>63.0</v>
      </c>
      <c r="D2373" s="46">
        <v>0.08</v>
      </c>
      <c r="E2373" s="42" t="s">
        <v>239</v>
      </c>
      <c r="F2373" s="44" t="s">
        <v>84</v>
      </c>
      <c r="G2373" s="41" t="s">
        <v>228</v>
      </c>
    </row>
    <row r="2374">
      <c r="A2374" s="45">
        <v>3.3332844575E10</v>
      </c>
      <c r="B2374" s="46">
        <v>0.038</v>
      </c>
      <c r="C2374" s="46">
        <v>66.0</v>
      </c>
      <c r="D2374" s="46">
        <v>0.08</v>
      </c>
      <c r="E2374" s="42" t="s">
        <v>239</v>
      </c>
      <c r="F2374" s="44" t="s">
        <v>85</v>
      </c>
      <c r="G2374" s="41" t="s">
        <v>228</v>
      </c>
    </row>
    <row r="2375">
      <c r="A2375" s="45">
        <v>4.0405006007E10</v>
      </c>
      <c r="B2375" s="46">
        <v>0.038</v>
      </c>
      <c r="C2375" s="46">
        <v>79.0</v>
      </c>
      <c r="D2375" s="46">
        <v>0.102</v>
      </c>
      <c r="E2375" s="42" t="s">
        <v>239</v>
      </c>
      <c r="F2375" s="44" t="s">
        <v>86</v>
      </c>
      <c r="G2375" s="41" t="s">
        <v>228</v>
      </c>
    </row>
    <row r="2376">
      <c r="A2376" s="42"/>
      <c r="B2376" s="46">
        <v>0.034</v>
      </c>
      <c r="C2376" s="46">
        <v>90.0</v>
      </c>
      <c r="D2376" s="46">
        <v>0.102</v>
      </c>
      <c r="E2376" s="42" t="s">
        <v>239</v>
      </c>
      <c r="F2376" s="44" t="s">
        <v>87</v>
      </c>
      <c r="G2376" s="41" t="s">
        <v>228</v>
      </c>
    </row>
    <row r="2377">
      <c r="A2377" s="42"/>
      <c r="B2377" s="46">
        <v>0.035</v>
      </c>
      <c r="C2377" s="46">
        <v>95.0</v>
      </c>
      <c r="D2377" s="46">
        <v>0.1</v>
      </c>
      <c r="E2377" s="42" t="s">
        <v>239</v>
      </c>
      <c r="F2377" s="44" t="s">
        <v>88</v>
      </c>
      <c r="G2377" s="41" t="s">
        <v>228</v>
      </c>
    </row>
    <row r="2378">
      <c r="A2378" s="42"/>
      <c r="B2378" s="46">
        <v>0.034</v>
      </c>
      <c r="C2378" s="46">
        <v>97.0</v>
      </c>
      <c r="D2378" s="46">
        <v>0.099</v>
      </c>
      <c r="E2378" s="42" t="s">
        <v>239</v>
      </c>
      <c r="F2378" s="44" t="s">
        <v>89</v>
      </c>
      <c r="G2378" s="41" t="s">
        <v>228</v>
      </c>
    </row>
    <row r="2379">
      <c r="A2379" s="42"/>
      <c r="B2379" s="46">
        <v>0.034</v>
      </c>
      <c r="C2379" s="46">
        <v>102.0</v>
      </c>
      <c r="D2379" s="43"/>
      <c r="E2379" s="42" t="s">
        <v>239</v>
      </c>
      <c r="F2379" s="44" t="s">
        <v>90</v>
      </c>
      <c r="G2379" s="41" t="s">
        <v>228</v>
      </c>
    </row>
    <row r="2380">
      <c r="A2380" s="42"/>
      <c r="B2380" s="46">
        <v>0.034</v>
      </c>
      <c r="C2380" s="46">
        <v>105.0</v>
      </c>
      <c r="D2380" s="43"/>
      <c r="E2380" s="42" t="s">
        <v>239</v>
      </c>
      <c r="F2380" s="44" t="s">
        <v>91</v>
      </c>
      <c r="G2380" s="41" t="s">
        <v>228</v>
      </c>
    </row>
    <row r="2381">
      <c r="A2381" s="45">
        <v>8.60550294E8</v>
      </c>
      <c r="B2381" s="46">
        <v>0.046</v>
      </c>
      <c r="C2381" s="46">
        <v>6.0</v>
      </c>
      <c r="D2381" s="46">
        <v>0.256</v>
      </c>
      <c r="E2381" s="42" t="s">
        <v>173</v>
      </c>
      <c r="F2381" s="44" t="s">
        <v>70</v>
      </c>
      <c r="G2381" s="41" t="s">
        <v>144</v>
      </c>
    </row>
    <row r="2382">
      <c r="A2382" s="45">
        <v>1.080774006E9</v>
      </c>
      <c r="B2382" s="46">
        <v>0.046</v>
      </c>
      <c r="C2382" s="46">
        <v>8.0</v>
      </c>
      <c r="D2382" s="46">
        <v>0.211</v>
      </c>
      <c r="E2382" s="42" t="s">
        <v>173</v>
      </c>
      <c r="F2382" s="44" t="s">
        <v>71</v>
      </c>
      <c r="G2382" s="41" t="s">
        <v>144</v>
      </c>
    </row>
    <row r="2383">
      <c r="A2383" s="45">
        <v>1.221113795E9</v>
      </c>
      <c r="B2383" s="46">
        <v>0.045</v>
      </c>
      <c r="C2383" s="46">
        <v>9.0</v>
      </c>
      <c r="D2383" s="46">
        <v>0.147</v>
      </c>
      <c r="E2383" s="42" t="s">
        <v>173</v>
      </c>
      <c r="F2383" s="44" t="s">
        <v>72</v>
      </c>
      <c r="G2383" s="41" t="s">
        <v>144</v>
      </c>
    </row>
    <row r="2384">
      <c r="A2384" s="45">
        <v>1.554125543E9</v>
      </c>
      <c r="B2384" s="46">
        <v>0.045</v>
      </c>
      <c r="C2384" s="46">
        <v>11.0</v>
      </c>
      <c r="D2384" s="46">
        <v>0.167</v>
      </c>
      <c r="E2384" s="42" t="s">
        <v>173</v>
      </c>
      <c r="F2384" s="44" t="s">
        <v>74</v>
      </c>
      <c r="G2384" s="41" t="s">
        <v>144</v>
      </c>
    </row>
    <row r="2385">
      <c r="A2385" s="45">
        <v>2.07614871E9</v>
      </c>
      <c r="B2385" s="46">
        <v>0.043</v>
      </c>
      <c r="C2385" s="46">
        <v>13.0</v>
      </c>
      <c r="D2385" s="46">
        <v>0.203</v>
      </c>
      <c r="E2385" s="42" t="s">
        <v>173</v>
      </c>
      <c r="F2385" s="44" t="s">
        <v>83</v>
      </c>
      <c r="G2385" s="41" t="s">
        <v>144</v>
      </c>
    </row>
    <row r="2386">
      <c r="A2386" s="45">
        <v>2.312319579E9</v>
      </c>
      <c r="B2386" s="46">
        <v>0.048</v>
      </c>
      <c r="C2386" s="46">
        <v>16.0</v>
      </c>
      <c r="D2386" s="46">
        <v>0.233</v>
      </c>
      <c r="E2386" s="42" t="s">
        <v>173</v>
      </c>
      <c r="F2386" s="44" t="s">
        <v>84</v>
      </c>
      <c r="G2386" s="41" t="s">
        <v>144</v>
      </c>
    </row>
    <row r="2387">
      <c r="A2387" s="45">
        <v>2.830236054E9</v>
      </c>
      <c r="B2387" s="46">
        <v>0.048</v>
      </c>
      <c r="C2387" s="46">
        <v>19.0</v>
      </c>
      <c r="D2387" s="46">
        <v>0.144</v>
      </c>
      <c r="E2387" s="42" t="s">
        <v>173</v>
      </c>
      <c r="F2387" s="44" t="s">
        <v>85</v>
      </c>
      <c r="G2387" s="41" t="s">
        <v>144</v>
      </c>
    </row>
    <row r="2388">
      <c r="A2388" s="45">
        <v>3.719497371E9</v>
      </c>
      <c r="B2388" s="46">
        <v>0.053</v>
      </c>
      <c r="C2388" s="46">
        <v>28.0</v>
      </c>
      <c r="D2388" s="46">
        <v>0.227</v>
      </c>
      <c r="E2388" s="42" t="s">
        <v>173</v>
      </c>
      <c r="F2388" s="44" t="s">
        <v>86</v>
      </c>
      <c r="G2388" s="41" t="s">
        <v>144</v>
      </c>
    </row>
    <row r="2389">
      <c r="A2389" s="45">
        <v>5.16133617E9</v>
      </c>
      <c r="B2389" s="46">
        <v>0.056</v>
      </c>
      <c r="C2389" s="46">
        <v>40.0</v>
      </c>
      <c r="D2389" s="46">
        <v>0.237</v>
      </c>
      <c r="E2389" s="42" t="s">
        <v>173</v>
      </c>
      <c r="F2389" s="44" t="s">
        <v>87</v>
      </c>
      <c r="G2389" s="41" t="s">
        <v>144</v>
      </c>
    </row>
    <row r="2390">
      <c r="A2390" s="45">
        <v>4.97948198E9</v>
      </c>
      <c r="B2390" s="46">
        <v>0.059</v>
      </c>
      <c r="C2390" s="46">
        <v>40.0</v>
      </c>
      <c r="D2390" s="46">
        <v>0.226</v>
      </c>
      <c r="E2390" s="42" t="s">
        <v>173</v>
      </c>
      <c r="F2390" s="44" t="s">
        <v>88</v>
      </c>
      <c r="G2390" s="41" t="s">
        <v>144</v>
      </c>
    </row>
    <row r="2391">
      <c r="A2391" s="45">
        <v>5.64217858E9</v>
      </c>
      <c r="B2391" s="46">
        <v>0.06</v>
      </c>
      <c r="C2391" s="46">
        <v>44.0</v>
      </c>
      <c r="D2391" s="46">
        <v>0.242</v>
      </c>
      <c r="E2391" s="42" t="s">
        <v>173</v>
      </c>
      <c r="F2391" s="44" t="s">
        <v>89</v>
      </c>
      <c r="G2391" s="41" t="s">
        <v>144</v>
      </c>
    </row>
    <row r="2392">
      <c r="A2392" s="45">
        <v>6.522732203E9</v>
      </c>
      <c r="B2392" s="46">
        <v>0.058</v>
      </c>
      <c r="C2392" s="46">
        <v>48.0</v>
      </c>
      <c r="D2392" s="46">
        <v>0.248</v>
      </c>
      <c r="E2392" s="42" t="s">
        <v>173</v>
      </c>
      <c r="F2392" s="44" t="s">
        <v>90</v>
      </c>
      <c r="G2392" s="41" t="s">
        <v>144</v>
      </c>
    </row>
    <row r="2393">
      <c r="A2393" s="45">
        <v>7.633049792E9</v>
      </c>
      <c r="B2393" s="46">
        <v>0.058</v>
      </c>
      <c r="C2393" s="46">
        <v>55.0</v>
      </c>
      <c r="D2393" s="46">
        <v>0.252</v>
      </c>
      <c r="E2393" s="42" t="s">
        <v>173</v>
      </c>
      <c r="F2393" s="44" t="s">
        <v>91</v>
      </c>
      <c r="G2393" s="41" t="s">
        <v>144</v>
      </c>
    </row>
    <row r="2394">
      <c r="A2394" s="45">
        <v>1.0185786171E10</v>
      </c>
      <c r="B2394" s="46">
        <v>0.034</v>
      </c>
      <c r="C2394" s="46">
        <v>10.0</v>
      </c>
      <c r="D2394" s="46">
        <v>0.216</v>
      </c>
      <c r="E2394" s="42" t="s">
        <v>138</v>
      </c>
      <c r="F2394" s="44" t="s">
        <v>70</v>
      </c>
      <c r="G2394" s="41" t="s">
        <v>68</v>
      </c>
    </row>
    <row r="2395">
      <c r="A2395" s="45">
        <v>1.0383560998E10</v>
      </c>
      <c r="B2395" s="46">
        <v>0.035</v>
      </c>
      <c r="C2395" s="46">
        <v>11.0</v>
      </c>
      <c r="D2395" s="46">
        <v>0.201</v>
      </c>
      <c r="E2395" s="42" t="s">
        <v>138</v>
      </c>
      <c r="F2395" s="44" t="s">
        <v>71</v>
      </c>
      <c r="G2395" s="41" t="s">
        <v>68</v>
      </c>
    </row>
    <row r="2396">
      <c r="A2396" s="45">
        <v>1.0805600069E10</v>
      </c>
      <c r="B2396" s="46">
        <v>0.034</v>
      </c>
      <c r="C2396" s="46">
        <v>10.0</v>
      </c>
      <c r="D2396" s="46">
        <v>0.164</v>
      </c>
      <c r="E2396" s="42" t="s">
        <v>138</v>
      </c>
      <c r="F2396" s="44" t="s">
        <v>72</v>
      </c>
      <c r="G2396" s="41" t="s">
        <v>68</v>
      </c>
    </row>
    <row r="2397">
      <c r="A2397" s="45">
        <v>1.1659129815E10</v>
      </c>
      <c r="B2397" s="46">
        <v>0.037</v>
      </c>
      <c r="C2397" s="46">
        <v>12.0</v>
      </c>
      <c r="D2397" s="46">
        <v>0.145</v>
      </c>
      <c r="E2397" s="42" t="s">
        <v>138</v>
      </c>
      <c r="F2397" s="44" t="s">
        <v>74</v>
      </c>
      <c r="G2397" s="41" t="s">
        <v>68</v>
      </c>
    </row>
    <row r="2398">
      <c r="A2398" s="45">
        <v>1.2825801917E10</v>
      </c>
      <c r="B2398" s="46">
        <v>0.034</v>
      </c>
      <c r="C2398" s="46">
        <v>12.0</v>
      </c>
      <c r="D2398" s="46">
        <v>0.141</v>
      </c>
      <c r="E2398" s="42" t="s">
        <v>138</v>
      </c>
      <c r="F2398" s="44" t="s">
        <v>83</v>
      </c>
      <c r="G2398" s="41" t="s">
        <v>68</v>
      </c>
    </row>
    <row r="2399">
      <c r="A2399" s="45">
        <v>1.4141916592E10</v>
      </c>
      <c r="B2399" s="46">
        <v>0.04</v>
      </c>
      <c r="C2399" s="46">
        <v>15.0</v>
      </c>
      <c r="D2399" s="46">
        <v>0.152</v>
      </c>
      <c r="E2399" s="42" t="s">
        <v>138</v>
      </c>
      <c r="F2399" s="44" t="s">
        <v>84</v>
      </c>
      <c r="G2399" s="41" t="s">
        <v>68</v>
      </c>
    </row>
    <row r="2400">
      <c r="A2400" s="45">
        <v>1.4331231239E10</v>
      </c>
      <c r="B2400" s="46">
        <v>0.065</v>
      </c>
      <c r="C2400" s="46">
        <v>23.0</v>
      </c>
      <c r="D2400" s="46">
        <v>0.157</v>
      </c>
      <c r="E2400" s="42" t="s">
        <v>138</v>
      </c>
      <c r="F2400" s="44" t="s">
        <v>85</v>
      </c>
      <c r="G2400" s="41" t="s">
        <v>68</v>
      </c>
    </row>
    <row r="2401">
      <c r="A2401" s="45">
        <v>1.6825547176E10</v>
      </c>
      <c r="B2401" s="46">
        <v>0.057</v>
      </c>
      <c r="C2401" s="46">
        <v>23.0</v>
      </c>
      <c r="D2401" s="46">
        <v>0.161</v>
      </c>
      <c r="E2401" s="42" t="s">
        <v>138</v>
      </c>
      <c r="F2401" s="44" t="s">
        <v>86</v>
      </c>
      <c r="G2401" s="41" t="s">
        <v>68</v>
      </c>
    </row>
    <row r="2402">
      <c r="A2402" s="45">
        <v>2.0715086119E10</v>
      </c>
      <c r="B2402" s="46">
        <v>0.054</v>
      </c>
      <c r="C2402" s="46">
        <v>26.0</v>
      </c>
      <c r="D2402" s="46">
        <v>0.15</v>
      </c>
      <c r="E2402" s="42" t="s">
        <v>138</v>
      </c>
      <c r="F2402" s="44" t="s">
        <v>87</v>
      </c>
      <c r="G2402" s="41" t="s">
        <v>68</v>
      </c>
    </row>
    <row r="2403">
      <c r="A2403" s="45">
        <v>2.13681654E10</v>
      </c>
      <c r="B2403" s="46">
        <v>0.056</v>
      </c>
      <c r="C2403" s="46">
        <v>28.0</v>
      </c>
      <c r="D2403" s="46">
        <v>0.15</v>
      </c>
      <c r="E2403" s="42" t="s">
        <v>138</v>
      </c>
      <c r="F2403" s="44" t="s">
        <v>88</v>
      </c>
      <c r="G2403" s="41" t="s">
        <v>68</v>
      </c>
    </row>
    <row r="2404">
      <c r="A2404" s="45">
        <v>2.2915004297E10</v>
      </c>
      <c r="B2404" s="46">
        <v>0.072</v>
      </c>
      <c r="C2404" s="46">
        <v>37.0</v>
      </c>
      <c r="D2404" s="46">
        <v>0.145</v>
      </c>
      <c r="E2404" s="42" t="s">
        <v>138</v>
      </c>
      <c r="F2404" s="44" t="s">
        <v>89</v>
      </c>
      <c r="G2404" s="41" t="s">
        <v>68</v>
      </c>
    </row>
    <row r="2405">
      <c r="A2405" s="45">
        <v>2.3874165047E10</v>
      </c>
      <c r="B2405" s="46">
        <v>0.074</v>
      </c>
      <c r="C2405" s="46">
        <v>38.0</v>
      </c>
      <c r="D2405" s="46">
        <v>0.15</v>
      </c>
      <c r="E2405" s="42" t="s">
        <v>138</v>
      </c>
      <c r="F2405" s="44" t="s">
        <v>90</v>
      </c>
      <c r="G2405" s="41" t="s">
        <v>68</v>
      </c>
    </row>
    <row r="2406">
      <c r="A2406" s="45">
        <v>2.8248631876E10</v>
      </c>
      <c r="B2406" s="46">
        <v>0.07</v>
      </c>
      <c r="C2406" s="46">
        <v>41.0</v>
      </c>
      <c r="D2406" s="46">
        <v>0.155</v>
      </c>
      <c r="E2406" s="42" t="s">
        <v>138</v>
      </c>
      <c r="F2406" s="44" t="s">
        <v>91</v>
      </c>
      <c r="G2406" s="41" t="s">
        <v>68</v>
      </c>
    </row>
    <row r="2407">
      <c r="A2407" s="45">
        <v>1.23E11</v>
      </c>
      <c r="B2407" s="46">
        <v>0.034</v>
      </c>
      <c r="C2407" s="46">
        <v>67.0</v>
      </c>
      <c r="D2407" s="46">
        <v>0.078</v>
      </c>
      <c r="E2407" s="42" t="s">
        <v>174</v>
      </c>
      <c r="F2407" s="44" t="s">
        <v>70</v>
      </c>
      <c r="G2407" s="41" t="s">
        <v>144</v>
      </c>
    </row>
    <row r="2408">
      <c r="A2408" s="45">
        <v>1.16E11</v>
      </c>
      <c r="B2408" s="46">
        <v>0.033</v>
      </c>
      <c r="C2408" s="46">
        <v>61.0</v>
      </c>
      <c r="D2408" s="46">
        <v>0.073</v>
      </c>
      <c r="E2408" s="42" t="s">
        <v>174</v>
      </c>
      <c r="F2408" s="44" t="s">
        <v>71</v>
      </c>
      <c r="G2408" s="41" t="s">
        <v>144</v>
      </c>
    </row>
    <row r="2409">
      <c r="A2409" s="45">
        <v>1.27E11</v>
      </c>
      <c r="B2409" s="46">
        <v>0.037</v>
      </c>
      <c r="C2409" s="46">
        <v>74.0</v>
      </c>
      <c r="D2409" s="46">
        <v>0.069</v>
      </c>
      <c r="E2409" s="42" t="s">
        <v>174</v>
      </c>
      <c r="F2409" s="44" t="s">
        <v>72</v>
      </c>
      <c r="G2409" s="41" t="s">
        <v>144</v>
      </c>
    </row>
    <row r="2410">
      <c r="A2410" s="45">
        <v>1.43E11</v>
      </c>
      <c r="B2410" s="46">
        <v>0.036</v>
      </c>
      <c r="C2410" s="46">
        <v>79.0</v>
      </c>
      <c r="D2410" s="46">
        <v>0.059</v>
      </c>
      <c r="E2410" s="42" t="s">
        <v>174</v>
      </c>
      <c r="F2410" s="44" t="s">
        <v>74</v>
      </c>
      <c r="G2410" s="41" t="s">
        <v>144</v>
      </c>
    </row>
    <row r="2411">
      <c r="A2411" s="45">
        <v>1.61E11</v>
      </c>
      <c r="B2411" s="46">
        <v>0.035</v>
      </c>
      <c r="C2411" s="46">
        <v>87.0</v>
      </c>
      <c r="D2411" s="46">
        <v>0.055</v>
      </c>
      <c r="E2411" s="42" t="s">
        <v>174</v>
      </c>
      <c r="F2411" s="44" t="s">
        <v>83</v>
      </c>
      <c r="G2411" s="41" t="s">
        <v>144</v>
      </c>
    </row>
    <row r="2412">
      <c r="A2412" s="45">
        <v>1.76E11</v>
      </c>
      <c r="B2412" s="46">
        <v>0.035</v>
      </c>
      <c r="C2412" s="46">
        <v>95.0</v>
      </c>
      <c r="D2412" s="46">
        <v>0.058</v>
      </c>
      <c r="E2412" s="42" t="s">
        <v>174</v>
      </c>
      <c r="F2412" s="44" t="s">
        <v>84</v>
      </c>
      <c r="G2412" s="41" t="s">
        <v>144</v>
      </c>
    </row>
    <row r="2413">
      <c r="A2413" s="45">
        <v>2.07E11</v>
      </c>
      <c r="B2413" s="46">
        <v>0.035</v>
      </c>
      <c r="C2413" s="46">
        <v>110.0</v>
      </c>
      <c r="D2413" s="46">
        <v>0.074</v>
      </c>
      <c r="E2413" s="42" t="s">
        <v>174</v>
      </c>
      <c r="F2413" s="44" t="s">
        <v>85</v>
      </c>
      <c r="G2413" s="41" t="s">
        <v>144</v>
      </c>
    </row>
    <row r="2414">
      <c r="A2414" s="45">
        <v>2.47E11</v>
      </c>
      <c r="B2414" s="46">
        <v>0.036</v>
      </c>
      <c r="C2414" s="46">
        <v>133.0</v>
      </c>
      <c r="D2414" s="46">
        <v>0.071</v>
      </c>
      <c r="E2414" s="42" t="s">
        <v>174</v>
      </c>
      <c r="F2414" s="44" t="s">
        <v>86</v>
      </c>
      <c r="G2414" s="41" t="s">
        <v>144</v>
      </c>
    </row>
    <row r="2415">
      <c r="A2415" s="45">
        <v>2.73E11</v>
      </c>
      <c r="B2415" s="46">
        <v>0.039</v>
      </c>
      <c r="C2415" s="46">
        <v>162.0</v>
      </c>
      <c r="D2415" s="46">
        <v>0.07</v>
      </c>
      <c r="E2415" s="42" t="s">
        <v>174</v>
      </c>
      <c r="F2415" s="44" t="s">
        <v>87</v>
      </c>
      <c r="G2415" s="41" t="s">
        <v>144</v>
      </c>
    </row>
    <row r="2416">
      <c r="A2416" s="45">
        <v>2.64E11</v>
      </c>
      <c r="B2416" s="46">
        <v>0.041</v>
      </c>
      <c r="C2416" s="46">
        <v>164.0</v>
      </c>
      <c r="D2416" s="46">
        <v>0.06</v>
      </c>
      <c r="E2416" s="42" t="s">
        <v>174</v>
      </c>
      <c r="F2416" s="44" t="s">
        <v>88</v>
      </c>
      <c r="G2416" s="41" t="s">
        <v>144</v>
      </c>
    </row>
    <row r="2417">
      <c r="A2417" s="45">
        <v>3.19E11</v>
      </c>
      <c r="B2417" s="46">
        <v>0.038</v>
      </c>
      <c r="C2417" s="46">
        <v>183.0</v>
      </c>
      <c r="D2417" s="46">
        <v>0.059</v>
      </c>
      <c r="E2417" s="42" t="s">
        <v>174</v>
      </c>
      <c r="F2417" s="44" t="s">
        <v>89</v>
      </c>
      <c r="G2417" s="41" t="s">
        <v>144</v>
      </c>
    </row>
    <row r="2418">
      <c r="A2418" s="45">
        <v>3.46E11</v>
      </c>
      <c r="B2418" s="46">
        <v>0.041</v>
      </c>
      <c r="C2418" s="46">
        <v>214.0</v>
      </c>
      <c r="D2418" s="46">
        <v>0.069</v>
      </c>
      <c r="E2418" s="42" t="s">
        <v>174</v>
      </c>
      <c r="F2418" s="44" t="s">
        <v>90</v>
      </c>
      <c r="G2418" s="41" t="s">
        <v>144</v>
      </c>
    </row>
    <row r="2419">
      <c r="A2419" s="45">
        <v>3.66E11</v>
      </c>
      <c r="B2419" s="46">
        <v>0.039</v>
      </c>
      <c r="C2419" s="46">
        <v>215.0</v>
      </c>
      <c r="D2419" s="46">
        <v>0.071</v>
      </c>
      <c r="E2419" s="42" t="s">
        <v>174</v>
      </c>
      <c r="F2419" s="44" t="s">
        <v>91</v>
      </c>
      <c r="G2419" s="41" t="s">
        <v>144</v>
      </c>
    </row>
    <row r="2420">
      <c r="A2420" s="45">
        <v>3.501E8</v>
      </c>
      <c r="B2420" s="46">
        <v>0.051</v>
      </c>
      <c r="C2420" s="46">
        <v>19.0</v>
      </c>
      <c r="D2420" s="43"/>
      <c r="E2420" s="42" t="s">
        <v>175</v>
      </c>
      <c r="F2420" s="44" t="s">
        <v>70</v>
      </c>
      <c r="G2420" s="41" t="s">
        <v>144</v>
      </c>
    </row>
    <row r="2421">
      <c r="A2421" s="45">
        <v>4.297E8</v>
      </c>
      <c r="B2421" s="46">
        <v>0.062</v>
      </c>
      <c r="C2421" s="46">
        <v>20.0</v>
      </c>
      <c r="D2421" s="43"/>
      <c r="E2421" s="42" t="s">
        <v>175</v>
      </c>
      <c r="F2421" s="44" t="s">
        <v>71</v>
      </c>
      <c r="G2421" s="41" t="s">
        <v>144</v>
      </c>
    </row>
    <row r="2422">
      <c r="A2422" s="45">
        <v>4.267E8</v>
      </c>
      <c r="B2422" s="46">
        <v>0.061</v>
      </c>
      <c r="C2422" s="46">
        <v>19.0</v>
      </c>
      <c r="D2422" s="43"/>
      <c r="E2422" s="42" t="s">
        <v>175</v>
      </c>
      <c r="F2422" s="44" t="s">
        <v>72</v>
      </c>
      <c r="G2422" s="41" t="s">
        <v>144</v>
      </c>
    </row>
    <row r="2423">
      <c r="A2423" s="45">
        <v>4.365E8</v>
      </c>
      <c r="B2423" s="46">
        <v>0.075</v>
      </c>
      <c r="C2423" s="46">
        <v>24.0</v>
      </c>
      <c r="D2423" s="46">
        <v>0.167</v>
      </c>
      <c r="E2423" s="42" t="s">
        <v>175</v>
      </c>
      <c r="F2423" s="44" t="s">
        <v>74</v>
      </c>
      <c r="G2423" s="41" t="s">
        <v>144</v>
      </c>
    </row>
    <row r="2424">
      <c r="A2424" s="45">
        <v>4.555E8</v>
      </c>
      <c r="B2424" s="46">
        <v>0.086</v>
      </c>
      <c r="C2424" s="46">
        <v>27.0</v>
      </c>
      <c r="D2424" s="46">
        <v>0.155</v>
      </c>
      <c r="E2424" s="42" t="s">
        <v>175</v>
      </c>
      <c r="F2424" s="44" t="s">
        <v>83</v>
      </c>
      <c r="G2424" s="41" t="s">
        <v>144</v>
      </c>
    </row>
    <row r="2425">
      <c r="A2425" s="45">
        <v>4.791E8</v>
      </c>
      <c r="B2425" s="46">
        <v>0.073</v>
      </c>
      <c r="C2425" s="46">
        <v>33.0</v>
      </c>
      <c r="D2425" s="46">
        <v>0.167</v>
      </c>
      <c r="E2425" s="42" t="s">
        <v>175</v>
      </c>
      <c r="F2425" s="44" t="s">
        <v>84</v>
      </c>
      <c r="G2425" s="41" t="s">
        <v>144</v>
      </c>
    </row>
    <row r="2426">
      <c r="A2426" s="45">
        <v>4.626E8</v>
      </c>
      <c r="B2426" s="46">
        <v>0.106</v>
      </c>
      <c r="C2426" s="46">
        <v>46.0</v>
      </c>
      <c r="D2426" s="46">
        <v>0.165</v>
      </c>
      <c r="E2426" s="42" t="s">
        <v>175</v>
      </c>
      <c r="F2426" s="44" t="s">
        <v>85</v>
      </c>
      <c r="G2426" s="41" t="s">
        <v>144</v>
      </c>
    </row>
    <row r="2427">
      <c r="A2427" s="45">
        <v>5.587E8</v>
      </c>
      <c r="B2427" s="46">
        <v>0.08</v>
      </c>
      <c r="C2427" s="46">
        <v>41.0</v>
      </c>
      <c r="D2427" s="46">
        <v>0.15</v>
      </c>
      <c r="E2427" s="42" t="s">
        <v>175</v>
      </c>
      <c r="F2427" s="44" t="s">
        <v>86</v>
      </c>
      <c r="G2427" s="41" t="s">
        <v>144</v>
      </c>
    </row>
    <row r="2428">
      <c r="A2428" s="45">
        <v>6.938E8</v>
      </c>
      <c r="B2428" s="46">
        <v>0.086</v>
      </c>
      <c r="C2428" s="46">
        <v>55.0</v>
      </c>
      <c r="D2428" s="46">
        <v>0.131</v>
      </c>
      <c r="E2428" s="42" t="s">
        <v>175</v>
      </c>
      <c r="F2428" s="44" t="s">
        <v>87</v>
      </c>
      <c r="G2428" s="41" t="s">
        <v>144</v>
      </c>
    </row>
    <row r="2429">
      <c r="A2429" s="45">
        <v>8.267E8</v>
      </c>
      <c r="B2429" s="46">
        <v>0.068</v>
      </c>
      <c r="C2429" s="46">
        <v>50.0</v>
      </c>
      <c r="D2429" s="46">
        <v>0.112</v>
      </c>
      <c r="E2429" s="42" t="s">
        <v>175</v>
      </c>
      <c r="F2429" s="44" t="s">
        <v>88</v>
      </c>
      <c r="G2429" s="41" t="s">
        <v>144</v>
      </c>
    </row>
    <row r="2430">
      <c r="A2430" s="45">
        <v>9.343E8</v>
      </c>
      <c r="B2430" s="46">
        <v>0.056</v>
      </c>
      <c r="C2430" s="46">
        <v>46.0</v>
      </c>
      <c r="D2430" s="46">
        <v>0.11</v>
      </c>
      <c r="E2430" s="42" t="s">
        <v>175</v>
      </c>
      <c r="F2430" s="44" t="s">
        <v>89</v>
      </c>
      <c r="G2430" s="41" t="s">
        <v>144</v>
      </c>
    </row>
    <row r="2431">
      <c r="A2431" s="45">
        <v>1.1283E9</v>
      </c>
      <c r="B2431" s="46">
        <v>0.046</v>
      </c>
      <c r="C2431" s="46">
        <v>46.0</v>
      </c>
      <c r="D2431" s="46">
        <v>0.11</v>
      </c>
      <c r="E2431" s="42" t="s">
        <v>175</v>
      </c>
      <c r="F2431" s="44" t="s">
        <v>90</v>
      </c>
      <c r="G2431" s="41" t="s">
        <v>144</v>
      </c>
    </row>
    <row r="2432">
      <c r="A2432" s="45">
        <v>1.355E9</v>
      </c>
      <c r="B2432" s="46">
        <v>0.043</v>
      </c>
      <c r="C2432" s="46">
        <v>50.0</v>
      </c>
      <c r="D2432" s="46">
        <v>0.122</v>
      </c>
      <c r="E2432" s="42" t="s">
        <v>175</v>
      </c>
      <c r="F2432" s="44" t="s">
        <v>91</v>
      </c>
      <c r="G2432" s="41" t="s">
        <v>144</v>
      </c>
    </row>
    <row r="2433">
      <c r="A2433" s="45">
        <v>1.29425028E9</v>
      </c>
      <c r="B2433" s="46">
        <v>0.053</v>
      </c>
      <c r="C2433" s="46">
        <v>14.0</v>
      </c>
      <c r="D2433" s="43"/>
      <c r="E2433" s="42" t="s">
        <v>139</v>
      </c>
      <c r="F2433" s="44" t="s">
        <v>70</v>
      </c>
      <c r="G2433" s="41" t="s">
        <v>68</v>
      </c>
    </row>
    <row r="2434">
      <c r="A2434" s="45">
        <v>1.332328986E9</v>
      </c>
      <c r="B2434" s="46">
        <v>0.052</v>
      </c>
      <c r="C2434" s="46">
        <v>14.0</v>
      </c>
      <c r="D2434" s="43"/>
      <c r="E2434" s="42" t="s">
        <v>139</v>
      </c>
      <c r="F2434" s="44" t="s">
        <v>71</v>
      </c>
      <c r="G2434" s="41" t="s">
        <v>68</v>
      </c>
    </row>
    <row r="2435">
      <c r="A2435" s="45">
        <v>1.474630199E9</v>
      </c>
      <c r="B2435" s="46">
        <v>0.05</v>
      </c>
      <c r="C2435" s="46">
        <v>14.0</v>
      </c>
      <c r="D2435" s="43"/>
      <c r="E2435" s="42" t="s">
        <v>139</v>
      </c>
      <c r="F2435" s="44" t="s">
        <v>72</v>
      </c>
      <c r="G2435" s="41" t="s">
        <v>68</v>
      </c>
    </row>
    <row r="2436">
      <c r="A2436" s="45">
        <v>1.67369039E9</v>
      </c>
      <c r="B2436" s="46">
        <v>0.056</v>
      </c>
      <c r="C2436" s="46">
        <v>18.0</v>
      </c>
      <c r="D2436" s="43"/>
      <c r="E2436" s="42" t="s">
        <v>139</v>
      </c>
      <c r="F2436" s="44" t="s">
        <v>74</v>
      </c>
      <c r="G2436" s="41" t="s">
        <v>68</v>
      </c>
    </row>
    <row r="2437">
      <c r="A2437" s="45">
        <v>1.937074538E9</v>
      </c>
      <c r="B2437" s="46">
        <v>0.059</v>
      </c>
      <c r="C2437" s="46">
        <v>21.0</v>
      </c>
      <c r="D2437" s="43"/>
      <c r="E2437" s="42" t="s">
        <v>139</v>
      </c>
      <c r="F2437" s="44" t="s">
        <v>83</v>
      </c>
      <c r="G2437" s="41" t="s">
        <v>68</v>
      </c>
    </row>
    <row r="2438">
      <c r="A2438" s="45">
        <v>2.11515409E9</v>
      </c>
      <c r="B2438" s="46">
        <v>0.066</v>
      </c>
      <c r="C2438" s="46">
        <v>25.0</v>
      </c>
      <c r="D2438" s="43"/>
      <c r="E2438" s="42" t="s">
        <v>139</v>
      </c>
      <c r="F2438" s="44" t="s">
        <v>84</v>
      </c>
      <c r="G2438" s="41" t="s">
        <v>68</v>
      </c>
    </row>
    <row r="2439">
      <c r="A2439" s="45">
        <v>2.202809211E9</v>
      </c>
      <c r="B2439" s="46">
        <v>0.064</v>
      </c>
      <c r="C2439" s="46">
        <v>25.0</v>
      </c>
      <c r="D2439" s="43"/>
      <c r="E2439" s="42" t="s">
        <v>139</v>
      </c>
      <c r="F2439" s="44" t="s">
        <v>85</v>
      </c>
      <c r="G2439" s="41" t="s">
        <v>68</v>
      </c>
    </row>
    <row r="2440">
      <c r="A2440" s="45">
        <v>2.523462649E9</v>
      </c>
      <c r="B2440" s="46">
        <v>0.065</v>
      </c>
      <c r="C2440" s="46">
        <v>28.0</v>
      </c>
      <c r="D2440" s="43"/>
      <c r="E2440" s="42" t="s">
        <v>139</v>
      </c>
      <c r="F2440" s="44" t="s">
        <v>86</v>
      </c>
      <c r="G2440" s="41" t="s">
        <v>68</v>
      </c>
    </row>
    <row r="2441">
      <c r="A2441" s="45">
        <v>3.163416556E9</v>
      </c>
      <c r="B2441" s="46">
        <v>0.065</v>
      </c>
      <c r="C2441" s="46">
        <v>34.0</v>
      </c>
      <c r="D2441" s="43"/>
      <c r="E2441" s="42" t="s">
        <v>139</v>
      </c>
      <c r="F2441" s="44" t="s">
        <v>87</v>
      </c>
      <c r="G2441" s="41" t="s">
        <v>68</v>
      </c>
    </row>
    <row r="2442">
      <c r="A2442" s="45">
        <v>3.163000591E9</v>
      </c>
      <c r="B2442" s="46">
        <v>0.072</v>
      </c>
      <c r="C2442" s="46">
        <v>37.0</v>
      </c>
      <c r="D2442" s="43"/>
      <c r="E2442" s="42" t="s">
        <v>139</v>
      </c>
      <c r="F2442" s="44" t="s">
        <v>88</v>
      </c>
      <c r="G2442" s="41" t="s">
        <v>68</v>
      </c>
    </row>
    <row r="2443">
      <c r="A2443" s="45">
        <v>3.172945506E9</v>
      </c>
      <c r="B2443" s="46">
        <v>0.075</v>
      </c>
      <c r="C2443" s="46">
        <v>37.0</v>
      </c>
      <c r="D2443" s="43"/>
      <c r="E2443" s="42" t="s">
        <v>139</v>
      </c>
      <c r="F2443" s="44" t="s">
        <v>89</v>
      </c>
      <c r="G2443" s="41" t="s">
        <v>68</v>
      </c>
    </row>
    <row r="2444">
      <c r="A2444" s="45">
        <v>3.756023048E9</v>
      </c>
      <c r="B2444" s="46">
        <v>0.08</v>
      </c>
      <c r="C2444" s="46">
        <v>43.0</v>
      </c>
      <c r="D2444" s="43"/>
      <c r="E2444" s="42" t="s">
        <v>139</v>
      </c>
      <c r="F2444" s="44" t="s">
        <v>90</v>
      </c>
      <c r="G2444" s="41" t="s">
        <v>68</v>
      </c>
    </row>
    <row r="2445">
      <c r="A2445" s="45">
        <v>3.915754216E9</v>
      </c>
      <c r="B2445" s="46">
        <v>0.086</v>
      </c>
      <c r="C2445" s="46">
        <v>41.0</v>
      </c>
      <c r="D2445" s="43"/>
      <c r="E2445" s="42" t="s">
        <v>139</v>
      </c>
      <c r="F2445" s="44" t="s">
        <v>91</v>
      </c>
      <c r="G2445" s="41" t="s">
        <v>68</v>
      </c>
    </row>
    <row r="2446">
      <c r="A2446" s="45">
        <v>1.88623258E8</v>
      </c>
      <c r="B2446" s="46">
        <v>0.048</v>
      </c>
      <c r="C2446" s="46">
        <v>92.0</v>
      </c>
      <c r="D2446" s="46">
        <v>0.113</v>
      </c>
      <c r="E2446" s="42" t="s">
        <v>256</v>
      </c>
      <c r="F2446" s="44" t="s">
        <v>70</v>
      </c>
      <c r="G2446" s="41" t="s">
        <v>242</v>
      </c>
    </row>
    <row r="2447">
      <c r="A2447" s="45">
        <v>1.6704288E8</v>
      </c>
      <c r="B2447" s="46">
        <v>0.057</v>
      </c>
      <c r="C2447" s="46">
        <v>96.0</v>
      </c>
      <c r="D2447" s="46">
        <v>0.113</v>
      </c>
      <c r="E2447" s="42" t="s">
        <v>256</v>
      </c>
      <c r="F2447" s="44" t="s">
        <v>71</v>
      </c>
      <c r="G2447" s="41" t="s">
        <v>242</v>
      </c>
    </row>
    <row r="2448">
      <c r="A2448" s="45">
        <v>1.81801947E8</v>
      </c>
      <c r="B2448" s="46">
        <v>0.05</v>
      </c>
      <c r="C2448" s="46">
        <v>92.0</v>
      </c>
      <c r="D2448" s="46">
        <v>0.114</v>
      </c>
      <c r="E2448" s="42" t="s">
        <v>256</v>
      </c>
      <c r="F2448" s="44" t="s">
        <v>72</v>
      </c>
      <c r="G2448" s="41" t="s">
        <v>242</v>
      </c>
    </row>
    <row r="2449">
      <c r="A2449" s="45">
        <v>2.08098552E8</v>
      </c>
      <c r="B2449" s="46">
        <v>0.051</v>
      </c>
      <c r="C2449" s="46">
        <v>106.0</v>
      </c>
      <c r="D2449" s="46">
        <v>0.113</v>
      </c>
      <c r="E2449" s="42" t="s">
        <v>256</v>
      </c>
      <c r="F2449" s="44" t="s">
        <v>74</v>
      </c>
      <c r="G2449" s="41" t="s">
        <v>242</v>
      </c>
    </row>
    <row r="2450">
      <c r="A2450" s="45">
        <v>2.40794581E8</v>
      </c>
      <c r="B2450" s="46">
        <v>0.048</v>
      </c>
      <c r="C2450" s="46">
        <v>115.0</v>
      </c>
      <c r="D2450" s="46">
        <v>0.116</v>
      </c>
      <c r="E2450" s="42" t="s">
        <v>256</v>
      </c>
      <c r="F2450" s="44" t="s">
        <v>83</v>
      </c>
      <c r="G2450" s="41" t="s">
        <v>242</v>
      </c>
    </row>
    <row r="2451">
      <c r="A2451" s="45">
        <v>2.64812954E8</v>
      </c>
      <c r="B2451" s="46">
        <v>0.064</v>
      </c>
      <c r="C2451" s="46">
        <v>167.0</v>
      </c>
      <c r="D2451" s="46">
        <v>0.114</v>
      </c>
      <c r="E2451" s="42" t="s">
        <v>256</v>
      </c>
      <c r="F2451" s="44" t="s">
        <v>84</v>
      </c>
      <c r="G2451" s="41" t="s">
        <v>242</v>
      </c>
    </row>
    <row r="2452">
      <c r="A2452" s="45">
        <v>2.95998379E8</v>
      </c>
      <c r="B2452" s="46">
        <v>0.055</v>
      </c>
      <c r="C2452" s="46">
        <v>159.0</v>
      </c>
      <c r="D2452" s="46">
        <v>0.12</v>
      </c>
      <c r="E2452" s="42" t="s">
        <v>256</v>
      </c>
      <c r="F2452" s="44" t="s">
        <v>85</v>
      </c>
      <c r="G2452" s="41" t="s">
        <v>242</v>
      </c>
    </row>
    <row r="2453">
      <c r="A2453" s="45">
        <v>3.01064027E8</v>
      </c>
      <c r="B2453" s="46">
        <v>0.069</v>
      </c>
      <c r="C2453" s="46">
        <v>205.0</v>
      </c>
      <c r="D2453" s="46">
        <v>0.122</v>
      </c>
      <c r="E2453" s="42" t="s">
        <v>256</v>
      </c>
      <c r="F2453" s="44" t="s">
        <v>86</v>
      </c>
      <c r="G2453" s="41" t="s">
        <v>242</v>
      </c>
    </row>
    <row r="2454">
      <c r="A2454" s="45">
        <v>3.46850176E8</v>
      </c>
      <c r="B2454" s="46">
        <v>0.063</v>
      </c>
      <c r="C2454" s="46">
        <v>207.0</v>
      </c>
      <c r="D2454" s="46">
        <v>0.125</v>
      </c>
      <c r="E2454" s="42" t="s">
        <v>256</v>
      </c>
      <c r="F2454" s="44" t="s">
        <v>87</v>
      </c>
      <c r="G2454" s="41" t="s">
        <v>242</v>
      </c>
    </row>
    <row r="2455">
      <c r="A2455" s="45">
        <v>3.18522296E8</v>
      </c>
      <c r="B2455" s="46">
        <v>0.046</v>
      </c>
      <c r="C2455" s="46">
        <v>145.0</v>
      </c>
      <c r="D2455" s="46">
        <v>0.125</v>
      </c>
      <c r="E2455" s="42" t="s">
        <v>256</v>
      </c>
      <c r="F2455" s="44" t="s">
        <v>88</v>
      </c>
      <c r="G2455" s="41" t="s">
        <v>242</v>
      </c>
    </row>
    <row r="2456">
      <c r="A2456" s="45">
        <v>3.69212477E8</v>
      </c>
      <c r="B2456" s="46">
        <v>0.048</v>
      </c>
      <c r="C2456" s="46">
        <v>172.0</v>
      </c>
      <c r="D2456" s="46">
        <v>0.115</v>
      </c>
      <c r="E2456" s="42" t="s">
        <v>256</v>
      </c>
      <c r="F2456" s="44" t="s">
        <v>89</v>
      </c>
      <c r="G2456" s="41" t="s">
        <v>242</v>
      </c>
    </row>
    <row r="2457">
      <c r="A2457" s="45">
        <v>4.23038017E8</v>
      </c>
      <c r="B2457" s="46">
        <v>0.05</v>
      </c>
      <c r="C2457" s="46">
        <v>219.0</v>
      </c>
      <c r="D2457" s="46">
        <v>0.114</v>
      </c>
      <c r="E2457" s="42" t="s">
        <v>256</v>
      </c>
      <c r="F2457" s="44" t="s">
        <v>90</v>
      </c>
      <c r="G2457" s="41" t="s">
        <v>242</v>
      </c>
    </row>
    <row r="2458">
      <c r="A2458" s="45">
        <v>4.71575497E8</v>
      </c>
      <c r="B2458" s="46">
        <v>0.054</v>
      </c>
      <c r="C2458" s="46">
        <v>238.0</v>
      </c>
      <c r="D2458" s="46">
        <v>0.1</v>
      </c>
      <c r="E2458" s="42" t="s">
        <v>256</v>
      </c>
      <c r="F2458" s="44" t="s">
        <v>91</v>
      </c>
      <c r="G2458" s="41" t="s">
        <v>242</v>
      </c>
    </row>
    <row r="2459">
      <c r="A2459" s="45">
        <v>8.154315708E9</v>
      </c>
      <c r="B2459" s="46">
        <v>0.04</v>
      </c>
      <c r="C2459" s="46">
        <v>260.0</v>
      </c>
      <c r="D2459" s="46">
        <v>0.165</v>
      </c>
      <c r="E2459" s="42" t="s">
        <v>298</v>
      </c>
      <c r="F2459" s="44" t="s">
        <v>70</v>
      </c>
      <c r="G2459" s="41" t="s">
        <v>258</v>
      </c>
    </row>
    <row r="2460">
      <c r="A2460" s="45">
        <v>8.824873156E9</v>
      </c>
      <c r="B2460" s="46">
        <v>0.044</v>
      </c>
      <c r="C2460" s="46">
        <v>305.0</v>
      </c>
      <c r="D2460" s="46">
        <v>0.157</v>
      </c>
      <c r="E2460" s="42" t="s">
        <v>298</v>
      </c>
      <c r="F2460" s="44" t="s">
        <v>71</v>
      </c>
      <c r="G2460" s="41" t="s">
        <v>258</v>
      </c>
    </row>
    <row r="2461">
      <c r="A2461" s="45">
        <v>9.008273516E9</v>
      </c>
      <c r="B2461" s="46">
        <v>0.05</v>
      </c>
      <c r="C2461" s="46">
        <v>352.0</v>
      </c>
      <c r="D2461" s="46">
        <v>0.125</v>
      </c>
      <c r="E2461" s="42" t="s">
        <v>298</v>
      </c>
      <c r="F2461" s="44" t="s">
        <v>72</v>
      </c>
      <c r="G2461" s="41" t="s">
        <v>258</v>
      </c>
    </row>
    <row r="2462">
      <c r="A2462" s="45">
        <v>1.1235960523E10</v>
      </c>
      <c r="B2462" s="46">
        <v>0.051</v>
      </c>
      <c r="C2462" s="46">
        <v>449.0</v>
      </c>
      <c r="D2462" s="46">
        <v>0.112</v>
      </c>
      <c r="E2462" s="42" t="s">
        <v>298</v>
      </c>
      <c r="F2462" s="44" t="s">
        <v>74</v>
      </c>
      <c r="G2462" s="41" t="s">
        <v>258</v>
      </c>
    </row>
    <row r="2463">
      <c r="A2463" s="45">
        <v>1.2884712296E10</v>
      </c>
      <c r="B2463" s="46">
        <v>0.052</v>
      </c>
      <c r="C2463" s="46">
        <v>522.0</v>
      </c>
      <c r="D2463" s="46">
        <v>0.093</v>
      </c>
      <c r="E2463" s="42" t="s">
        <v>298</v>
      </c>
      <c r="F2463" s="44" t="s">
        <v>83</v>
      </c>
      <c r="G2463" s="41" t="s">
        <v>258</v>
      </c>
    </row>
    <row r="2464">
      <c r="A2464" s="45">
        <v>1.6088526686E10</v>
      </c>
      <c r="B2464" s="46">
        <v>0.053</v>
      </c>
      <c r="C2464" s="46">
        <v>648.0</v>
      </c>
      <c r="D2464" s="46">
        <v>0.091</v>
      </c>
      <c r="E2464" s="42" t="s">
        <v>298</v>
      </c>
      <c r="F2464" s="44" t="s">
        <v>84</v>
      </c>
      <c r="G2464" s="41" t="s">
        <v>258</v>
      </c>
    </row>
    <row r="2465">
      <c r="A2465" s="45">
        <v>1.8460905284E10</v>
      </c>
      <c r="B2465" s="46">
        <v>0.044</v>
      </c>
      <c r="C2465" s="46">
        <v>625.0</v>
      </c>
      <c r="D2465" s="46">
        <v>0.109</v>
      </c>
      <c r="E2465" s="42" t="s">
        <v>298</v>
      </c>
      <c r="F2465" s="44" t="s">
        <v>85</v>
      </c>
      <c r="G2465" s="41" t="s">
        <v>258</v>
      </c>
    </row>
    <row r="2466">
      <c r="A2466" s="45">
        <v>2.1830397705E10</v>
      </c>
      <c r="B2466" s="46">
        <v>0.048</v>
      </c>
      <c r="C2466" s="46">
        <v>790.0</v>
      </c>
      <c r="D2466" s="46">
        <v>0.118</v>
      </c>
      <c r="E2466" s="42" t="s">
        <v>298</v>
      </c>
      <c r="F2466" s="44" t="s">
        <v>86</v>
      </c>
      <c r="G2466" s="41" t="s">
        <v>258</v>
      </c>
    </row>
    <row r="2467">
      <c r="A2467" s="45">
        <v>2.8165793618E10</v>
      </c>
      <c r="B2467" s="46">
        <v>0.044</v>
      </c>
      <c r="C2467" s="46">
        <v>924.0</v>
      </c>
      <c r="D2467" s="46">
        <v>0.124</v>
      </c>
      <c r="E2467" s="42" t="s">
        <v>298</v>
      </c>
      <c r="F2467" s="44" t="s">
        <v>87</v>
      </c>
      <c r="G2467" s="41" t="s">
        <v>258</v>
      </c>
    </row>
    <row r="2468">
      <c r="A2468" s="45">
        <v>1.9332270662E10</v>
      </c>
      <c r="B2468" s="46">
        <v>0.061</v>
      </c>
      <c r="C2468" s="46">
        <v>887.0</v>
      </c>
      <c r="D2468" s="46">
        <v>0.119</v>
      </c>
      <c r="E2468" s="42" t="s">
        <v>298</v>
      </c>
      <c r="F2468" s="44" t="s">
        <v>88</v>
      </c>
      <c r="G2468" s="41" t="s">
        <v>258</v>
      </c>
    </row>
    <row r="2469">
      <c r="A2469" s="45">
        <v>2.0758191858E10</v>
      </c>
      <c r="B2469" s="46">
        <v>0.052</v>
      </c>
      <c r="C2469" s="46">
        <v>805.0</v>
      </c>
      <c r="D2469" s="46">
        <v>0.093</v>
      </c>
      <c r="E2469" s="42" t="s">
        <v>298</v>
      </c>
      <c r="F2469" s="44" t="s">
        <v>89</v>
      </c>
      <c r="G2469" s="41" t="s">
        <v>258</v>
      </c>
    </row>
    <row r="2470">
      <c r="A2470" s="45">
        <v>2.3676348287E10</v>
      </c>
      <c r="B2470" s="46">
        <v>0.053</v>
      </c>
      <c r="C2470" s="46">
        <v>935.0</v>
      </c>
      <c r="D2470" s="46">
        <v>0.08</v>
      </c>
      <c r="E2470" s="42" t="s">
        <v>298</v>
      </c>
      <c r="F2470" s="44" t="s">
        <v>90</v>
      </c>
      <c r="G2470" s="41" t="s">
        <v>258</v>
      </c>
    </row>
    <row r="2471">
      <c r="A2471" s="45">
        <v>2.343634252E10</v>
      </c>
      <c r="B2471" s="46">
        <v>0.054</v>
      </c>
      <c r="C2471" s="46">
        <v>972.0</v>
      </c>
      <c r="D2471" s="46">
        <v>0.077</v>
      </c>
      <c r="E2471" s="42" t="s">
        <v>298</v>
      </c>
      <c r="F2471" s="44" t="s">
        <v>91</v>
      </c>
      <c r="G2471" s="41" t="s">
        <v>258</v>
      </c>
    </row>
    <row r="2472">
      <c r="A2472" s="45">
        <v>2.1473188882E10</v>
      </c>
      <c r="B2472" s="46">
        <v>0.054</v>
      </c>
      <c r="C2472" s="46">
        <v>123.0</v>
      </c>
      <c r="D2472" s="43"/>
      <c r="E2472" s="42" t="s">
        <v>140</v>
      </c>
      <c r="F2472" s="44" t="s">
        <v>70</v>
      </c>
      <c r="G2472" s="41" t="s">
        <v>68</v>
      </c>
    </row>
    <row r="2473">
      <c r="A2473" s="45">
        <v>2.2066101341E10</v>
      </c>
      <c r="B2473" s="46">
        <v>0.053</v>
      </c>
      <c r="C2473" s="46">
        <v>122.0</v>
      </c>
      <c r="D2473" s="43"/>
      <c r="E2473" s="42" t="s">
        <v>140</v>
      </c>
      <c r="F2473" s="44" t="s">
        <v>71</v>
      </c>
      <c r="G2473" s="41" t="s">
        <v>68</v>
      </c>
    </row>
    <row r="2474">
      <c r="A2474" s="45">
        <v>2.3141757278E10</v>
      </c>
      <c r="B2474" s="46">
        <v>0.053</v>
      </c>
      <c r="C2474" s="46">
        <v>128.0</v>
      </c>
      <c r="D2474" s="43"/>
      <c r="E2474" s="42" t="s">
        <v>140</v>
      </c>
      <c r="F2474" s="44" t="s">
        <v>72</v>
      </c>
      <c r="G2474" s="41" t="s">
        <v>68</v>
      </c>
    </row>
    <row r="2475">
      <c r="A2475" s="45">
        <v>2.7453084983E10</v>
      </c>
      <c r="B2475" s="46">
        <v>0.054</v>
      </c>
      <c r="C2475" s="46">
        <v>151.0</v>
      </c>
      <c r="D2475" s="43"/>
      <c r="E2475" s="42" t="s">
        <v>140</v>
      </c>
      <c r="F2475" s="44" t="s">
        <v>74</v>
      </c>
      <c r="G2475" s="41" t="s">
        <v>68</v>
      </c>
    </row>
    <row r="2476">
      <c r="A2476" s="45">
        <v>3.1183139301E10</v>
      </c>
      <c r="B2476" s="46">
        <v>0.056</v>
      </c>
      <c r="C2476" s="46">
        <v>179.0</v>
      </c>
      <c r="D2476" s="43"/>
      <c r="E2476" s="42" t="s">
        <v>140</v>
      </c>
      <c r="F2476" s="44" t="s">
        <v>83</v>
      </c>
      <c r="G2476" s="41" t="s">
        <v>68</v>
      </c>
    </row>
    <row r="2477">
      <c r="A2477" s="45">
        <v>3.2282960678E10</v>
      </c>
      <c r="B2477" s="46">
        <v>0.056</v>
      </c>
      <c r="C2477" s="46">
        <v>181.0</v>
      </c>
      <c r="D2477" s="43"/>
      <c r="E2477" s="42" t="s">
        <v>140</v>
      </c>
      <c r="F2477" s="44" t="s">
        <v>84</v>
      </c>
      <c r="G2477" s="41" t="s">
        <v>68</v>
      </c>
    </row>
    <row r="2478">
      <c r="A2478" s="45">
        <v>3.4378437265E10</v>
      </c>
      <c r="B2478" s="46">
        <v>0.056</v>
      </c>
      <c r="C2478" s="46">
        <v>194.0</v>
      </c>
      <c r="D2478" s="43"/>
      <c r="E2478" s="42" t="s">
        <v>140</v>
      </c>
      <c r="F2478" s="44" t="s">
        <v>85</v>
      </c>
      <c r="G2478" s="41" t="s">
        <v>68</v>
      </c>
    </row>
    <row r="2479">
      <c r="A2479" s="45">
        <v>3.8920218579E10</v>
      </c>
      <c r="B2479" s="46">
        <v>0.056</v>
      </c>
      <c r="C2479" s="46">
        <v>217.0</v>
      </c>
      <c r="D2479" s="43"/>
      <c r="E2479" s="42" t="s">
        <v>140</v>
      </c>
      <c r="F2479" s="44" t="s">
        <v>86</v>
      </c>
      <c r="G2479" s="41" t="s">
        <v>68</v>
      </c>
    </row>
    <row r="2480">
      <c r="A2480" s="45">
        <v>4.4856586316E10</v>
      </c>
      <c r="B2480" s="46">
        <v>0.056</v>
      </c>
      <c r="C2480" s="46">
        <v>246.0</v>
      </c>
      <c r="D2480" s="43"/>
      <c r="E2480" s="42" t="s">
        <v>140</v>
      </c>
      <c r="F2480" s="44" t="s">
        <v>87</v>
      </c>
      <c r="G2480" s="41" t="s">
        <v>68</v>
      </c>
    </row>
    <row r="2481">
      <c r="A2481" s="45">
        <v>4.345493594E10</v>
      </c>
      <c r="B2481" s="46">
        <v>0.062</v>
      </c>
      <c r="C2481" s="46">
        <v>259.0</v>
      </c>
      <c r="D2481" s="43"/>
      <c r="E2481" s="42" t="s">
        <v>140</v>
      </c>
      <c r="F2481" s="44" t="s">
        <v>88</v>
      </c>
      <c r="G2481" s="41" t="s">
        <v>68</v>
      </c>
    </row>
    <row r="2482">
      <c r="A2482" s="45">
        <v>4.4054072936E10</v>
      </c>
      <c r="B2482" s="46">
        <v>0.067</v>
      </c>
      <c r="C2482" s="46">
        <v>282.0</v>
      </c>
      <c r="D2482" s="43"/>
      <c r="E2482" s="42" t="s">
        <v>140</v>
      </c>
      <c r="F2482" s="44" t="s">
        <v>89</v>
      </c>
      <c r="G2482" s="41" t="s">
        <v>68</v>
      </c>
    </row>
    <row r="2483">
      <c r="A2483" s="45">
        <v>4.5951129422E10</v>
      </c>
      <c r="B2483" s="46">
        <v>0.07</v>
      </c>
      <c r="C2483" s="46">
        <v>304.0</v>
      </c>
      <c r="D2483" s="43"/>
      <c r="E2483" s="42" t="s">
        <v>140</v>
      </c>
      <c r="F2483" s="44" t="s">
        <v>90</v>
      </c>
      <c r="G2483" s="41" t="s">
        <v>68</v>
      </c>
    </row>
    <row r="2484">
      <c r="A2484" s="45">
        <v>4.5238491581E10</v>
      </c>
      <c r="B2484" s="46">
        <v>0.07</v>
      </c>
      <c r="C2484" s="46">
        <v>297.0</v>
      </c>
      <c r="D2484" s="43"/>
      <c r="E2484" s="42" t="s">
        <v>140</v>
      </c>
      <c r="F2484" s="44" t="s">
        <v>91</v>
      </c>
      <c r="G2484" s="41" t="s">
        <v>68</v>
      </c>
    </row>
    <row r="2485">
      <c r="A2485" s="45">
        <v>2.67E11</v>
      </c>
      <c r="B2485" s="46">
        <v>0.049</v>
      </c>
      <c r="C2485" s="46">
        <v>196.0</v>
      </c>
      <c r="D2485" s="43"/>
      <c r="E2485" s="42" t="s">
        <v>225</v>
      </c>
      <c r="F2485" s="44" t="s">
        <v>70</v>
      </c>
      <c r="G2485" s="41" t="s">
        <v>179</v>
      </c>
    </row>
    <row r="2486">
      <c r="A2486" s="45">
        <v>1.96E11</v>
      </c>
      <c r="B2486" s="46">
        <v>0.052</v>
      </c>
      <c r="C2486" s="46">
        <v>148.0</v>
      </c>
      <c r="D2486" s="43"/>
      <c r="E2486" s="42" t="s">
        <v>225</v>
      </c>
      <c r="F2486" s="44" t="s">
        <v>71</v>
      </c>
      <c r="G2486" s="41" t="s">
        <v>179</v>
      </c>
    </row>
    <row r="2487">
      <c r="A2487" s="45">
        <v>2.33E11</v>
      </c>
      <c r="B2487" s="46">
        <v>0.054</v>
      </c>
      <c r="C2487" s="46">
        <v>180.0</v>
      </c>
      <c r="D2487" s="43"/>
      <c r="E2487" s="42" t="s">
        <v>225</v>
      </c>
      <c r="F2487" s="44" t="s">
        <v>72</v>
      </c>
      <c r="G2487" s="41" t="s">
        <v>179</v>
      </c>
    </row>
    <row r="2488">
      <c r="A2488" s="45">
        <v>3.03E11</v>
      </c>
      <c r="B2488" s="46">
        <v>0.053</v>
      </c>
      <c r="C2488" s="46">
        <v>232.0</v>
      </c>
      <c r="D2488" s="43"/>
      <c r="E2488" s="42" t="s">
        <v>225</v>
      </c>
      <c r="F2488" s="44" t="s">
        <v>74</v>
      </c>
      <c r="G2488" s="41" t="s">
        <v>179</v>
      </c>
    </row>
    <row r="2489">
      <c r="A2489" s="45">
        <v>3.92E11</v>
      </c>
      <c r="B2489" s="46">
        <v>0.054</v>
      </c>
      <c r="C2489" s="46">
        <v>297.0</v>
      </c>
      <c r="D2489" s="43"/>
      <c r="E2489" s="42" t="s">
        <v>225</v>
      </c>
      <c r="F2489" s="44" t="s">
        <v>83</v>
      </c>
      <c r="G2489" s="41" t="s">
        <v>179</v>
      </c>
    </row>
    <row r="2490">
      <c r="A2490" s="45">
        <v>4.83E11</v>
      </c>
      <c r="B2490" s="46">
        <v>0.054</v>
      </c>
      <c r="C2490" s="46">
        <v>366.0</v>
      </c>
      <c r="D2490" s="43"/>
      <c r="E2490" s="42" t="s">
        <v>225</v>
      </c>
      <c r="F2490" s="44" t="s">
        <v>84</v>
      </c>
      <c r="G2490" s="41" t="s">
        <v>179</v>
      </c>
    </row>
    <row r="2491">
      <c r="A2491" s="45">
        <v>5.31E11</v>
      </c>
      <c r="B2491" s="46">
        <v>0.058</v>
      </c>
      <c r="C2491" s="46">
        <v>422.0</v>
      </c>
      <c r="D2491" s="43"/>
      <c r="E2491" s="42" t="s">
        <v>225</v>
      </c>
      <c r="F2491" s="44" t="s">
        <v>85</v>
      </c>
      <c r="G2491" s="41" t="s">
        <v>179</v>
      </c>
    </row>
    <row r="2492">
      <c r="A2492" s="45">
        <v>6.47E11</v>
      </c>
      <c r="B2492" s="46">
        <v>0.06</v>
      </c>
      <c r="C2492" s="46">
        <v>558.0</v>
      </c>
      <c r="D2492" s="43"/>
      <c r="E2492" s="42" t="s">
        <v>225</v>
      </c>
      <c r="F2492" s="44" t="s">
        <v>86</v>
      </c>
      <c r="G2492" s="41" t="s">
        <v>179</v>
      </c>
    </row>
    <row r="2493">
      <c r="A2493" s="45">
        <v>7.3E11</v>
      </c>
      <c r="B2493" s="46">
        <v>0.061</v>
      </c>
      <c r="C2493" s="46">
        <v>628.0</v>
      </c>
      <c r="D2493" s="43"/>
      <c r="E2493" s="42" t="s">
        <v>225</v>
      </c>
      <c r="F2493" s="44" t="s">
        <v>87</v>
      </c>
      <c r="G2493" s="41" t="s">
        <v>179</v>
      </c>
    </row>
    <row r="2494">
      <c r="A2494" s="45">
        <v>6.15E11</v>
      </c>
      <c r="B2494" s="46">
        <v>0.067</v>
      </c>
      <c r="C2494" s="46">
        <v>580.0</v>
      </c>
      <c r="D2494" s="43"/>
      <c r="E2494" s="42" t="s">
        <v>225</v>
      </c>
      <c r="F2494" s="44" t="s">
        <v>88</v>
      </c>
      <c r="G2494" s="41" t="s">
        <v>179</v>
      </c>
    </row>
    <row r="2495">
      <c r="A2495" s="45">
        <v>7.31E11</v>
      </c>
      <c r="B2495" s="46">
        <v>0.068</v>
      </c>
      <c r="C2495" s="46">
        <v>680.0</v>
      </c>
      <c r="D2495" s="43"/>
      <c r="E2495" s="42" t="s">
        <v>225</v>
      </c>
      <c r="F2495" s="44" t="s">
        <v>89</v>
      </c>
      <c r="G2495" s="41" t="s">
        <v>179</v>
      </c>
    </row>
    <row r="2496">
      <c r="A2496" s="45">
        <v>7.75E11</v>
      </c>
      <c r="B2496" s="46">
        <v>0.061</v>
      </c>
      <c r="C2496" s="46">
        <v>644.0</v>
      </c>
      <c r="D2496" s="43"/>
      <c r="E2496" s="42" t="s">
        <v>225</v>
      </c>
      <c r="F2496" s="44" t="s">
        <v>90</v>
      </c>
      <c r="G2496" s="41" t="s">
        <v>179</v>
      </c>
    </row>
    <row r="2497">
      <c r="A2497" s="45">
        <v>7.89E11</v>
      </c>
      <c r="B2497" s="46">
        <v>0.063</v>
      </c>
      <c r="C2497" s="46">
        <v>665.0</v>
      </c>
      <c r="D2497" s="43"/>
      <c r="E2497" s="42" t="s">
        <v>225</v>
      </c>
      <c r="F2497" s="44" t="s">
        <v>91</v>
      </c>
      <c r="G2497" s="41" t="s">
        <v>179</v>
      </c>
    </row>
    <row r="2498">
      <c r="A2498" s="45">
        <v>2.904662605E9</v>
      </c>
      <c r="B2498" s="46">
        <v>0.039</v>
      </c>
      <c r="C2498" s="46">
        <v>44.0</v>
      </c>
      <c r="D2498" s="43"/>
      <c r="E2498" s="42" t="s">
        <v>176</v>
      </c>
      <c r="F2498" s="44" t="s">
        <v>70</v>
      </c>
      <c r="G2498" s="41" t="s">
        <v>144</v>
      </c>
    </row>
    <row r="2499">
      <c r="A2499" s="45">
        <v>3.534771969E9</v>
      </c>
      <c r="B2499" s="46">
        <v>0.038</v>
      </c>
      <c r="C2499" s="46">
        <v>58.0</v>
      </c>
      <c r="D2499" s="43"/>
      <c r="E2499" s="42" t="s">
        <v>176</v>
      </c>
      <c r="F2499" s="44" t="s">
        <v>71</v>
      </c>
      <c r="G2499" s="41" t="s">
        <v>144</v>
      </c>
    </row>
    <row r="2500">
      <c r="A2500" s="45">
        <v>4.462028989E9</v>
      </c>
      <c r="B2500" s="46">
        <v>0.033</v>
      </c>
      <c r="C2500" s="46">
        <v>63.0</v>
      </c>
      <c r="D2500" s="43"/>
      <c r="E2500" s="42" t="s">
        <v>176</v>
      </c>
      <c r="F2500" s="44" t="s">
        <v>72</v>
      </c>
      <c r="G2500" s="41" t="s">
        <v>144</v>
      </c>
    </row>
    <row r="2501">
      <c r="A2501" s="45">
        <v>5.977440583E9</v>
      </c>
      <c r="B2501" s="46">
        <v>0.038</v>
      </c>
      <c r="C2501" s="46">
        <v>95.0</v>
      </c>
      <c r="D2501" s="43"/>
      <c r="E2501" s="42" t="s">
        <v>176</v>
      </c>
      <c r="F2501" s="44" t="s">
        <v>74</v>
      </c>
      <c r="G2501" s="41" t="s">
        <v>144</v>
      </c>
    </row>
    <row r="2502">
      <c r="A2502" s="45">
        <v>6.838351088E9</v>
      </c>
      <c r="B2502" s="46">
        <v>0.037</v>
      </c>
      <c r="C2502" s="46">
        <v>111.0</v>
      </c>
      <c r="D2502" s="43"/>
      <c r="E2502" s="42" t="s">
        <v>176</v>
      </c>
      <c r="F2502" s="44" t="s">
        <v>83</v>
      </c>
      <c r="G2502" s="41" t="s">
        <v>144</v>
      </c>
    </row>
    <row r="2503">
      <c r="A2503" s="45">
        <v>8.104355717E9</v>
      </c>
      <c r="B2503" s="46">
        <v>0.03</v>
      </c>
      <c r="C2503" s="46">
        <v>107.0</v>
      </c>
      <c r="D2503" s="43"/>
      <c r="E2503" s="42" t="s">
        <v>176</v>
      </c>
      <c r="F2503" s="44" t="s">
        <v>84</v>
      </c>
      <c r="G2503" s="41" t="s">
        <v>144</v>
      </c>
    </row>
    <row r="2504">
      <c r="A2504" s="45">
        <v>1.0277598152E10</v>
      </c>
      <c r="B2504" s="46">
        <v>0.022</v>
      </c>
      <c r="C2504" s="46">
        <v>98.0</v>
      </c>
      <c r="D2504" s="43"/>
      <c r="E2504" s="42" t="s">
        <v>176</v>
      </c>
      <c r="F2504" s="44" t="s">
        <v>85</v>
      </c>
      <c r="G2504" s="41" t="s">
        <v>144</v>
      </c>
    </row>
    <row r="2505">
      <c r="A2505" s="45">
        <v>1.2664165103E10</v>
      </c>
      <c r="B2505" s="46">
        <v>0.021</v>
      </c>
      <c r="C2505" s="46">
        <v>113.0</v>
      </c>
      <c r="D2505" s="43"/>
      <c r="E2505" s="42" t="s">
        <v>176</v>
      </c>
      <c r="F2505" s="44" t="s">
        <v>86</v>
      </c>
      <c r="G2505" s="41" t="s">
        <v>144</v>
      </c>
    </row>
    <row r="2506">
      <c r="A2506" s="45">
        <v>1.9271523179E10</v>
      </c>
      <c r="B2506" s="46">
        <v>0.019</v>
      </c>
      <c r="C2506" s="46">
        <v>81.0</v>
      </c>
      <c r="D2506" s="43"/>
      <c r="E2506" s="42" t="s">
        <v>176</v>
      </c>
      <c r="F2506" s="44" t="s">
        <v>87</v>
      </c>
      <c r="G2506" s="41" t="s">
        <v>144</v>
      </c>
    </row>
    <row r="2507">
      <c r="A2507" s="45">
        <v>2.0214385965E10</v>
      </c>
      <c r="B2507" s="46">
        <v>0.021</v>
      </c>
      <c r="C2507" s="46">
        <v>86.0</v>
      </c>
      <c r="D2507" s="43"/>
      <c r="E2507" s="42" t="s">
        <v>176</v>
      </c>
      <c r="F2507" s="44" t="s">
        <v>88</v>
      </c>
      <c r="G2507" s="41" t="s">
        <v>144</v>
      </c>
    </row>
    <row r="2508">
      <c r="A2508" s="45">
        <v>2.2148070175E10</v>
      </c>
      <c r="B2508" s="46">
        <v>0.021</v>
      </c>
      <c r="C2508" s="46">
        <v>95.0</v>
      </c>
      <c r="D2508" s="43"/>
      <c r="E2508" s="42" t="s">
        <v>176</v>
      </c>
      <c r="F2508" s="44" t="s">
        <v>89</v>
      </c>
      <c r="G2508" s="41" t="s">
        <v>144</v>
      </c>
    </row>
    <row r="2509">
      <c r="A2509" s="45">
        <v>2.9233333333E10</v>
      </c>
      <c r="B2509" s="46">
        <v>0.021</v>
      </c>
      <c r="C2509" s="46">
        <v>114.0</v>
      </c>
      <c r="D2509" s="43"/>
      <c r="E2509" s="42" t="s">
        <v>176</v>
      </c>
      <c r="F2509" s="44" t="s">
        <v>90</v>
      </c>
      <c r="G2509" s="41" t="s">
        <v>144</v>
      </c>
    </row>
    <row r="2510">
      <c r="A2510" s="45">
        <v>3.5164210526E10</v>
      </c>
      <c r="B2510" s="46">
        <v>0.02</v>
      </c>
      <c r="C2510" s="46">
        <v>129.0</v>
      </c>
      <c r="D2510" s="43"/>
      <c r="E2510" s="42" t="s">
        <v>176</v>
      </c>
      <c r="F2510" s="44" t="s">
        <v>91</v>
      </c>
      <c r="G2510" s="41" t="s">
        <v>144</v>
      </c>
    </row>
    <row r="2511">
      <c r="A2511" s="42"/>
      <c r="B2511" s="43"/>
      <c r="C2511" s="43"/>
      <c r="D2511" s="43"/>
      <c r="E2511" s="42" t="s">
        <v>299</v>
      </c>
      <c r="F2511" s="44" t="s">
        <v>70</v>
      </c>
      <c r="G2511" s="41" t="s">
        <v>258</v>
      </c>
    </row>
    <row r="2512">
      <c r="A2512" s="42"/>
      <c r="B2512" s="43"/>
      <c r="C2512" s="43"/>
      <c r="D2512" s="43"/>
      <c r="E2512" s="42" t="s">
        <v>299</v>
      </c>
      <c r="F2512" s="44" t="s">
        <v>71</v>
      </c>
      <c r="G2512" s="41" t="s">
        <v>258</v>
      </c>
    </row>
    <row r="2513">
      <c r="A2513" s="42"/>
      <c r="B2513" s="43"/>
      <c r="C2513" s="43"/>
      <c r="D2513" s="43"/>
      <c r="E2513" s="42" t="s">
        <v>299</v>
      </c>
      <c r="F2513" s="44" t="s">
        <v>72</v>
      </c>
      <c r="G2513" s="41" t="s">
        <v>258</v>
      </c>
    </row>
    <row r="2514">
      <c r="A2514" s="42"/>
      <c r="B2514" s="43"/>
      <c r="C2514" s="43"/>
      <c r="D2514" s="43"/>
      <c r="E2514" s="42" t="s">
        <v>299</v>
      </c>
      <c r="F2514" s="44" t="s">
        <v>74</v>
      </c>
      <c r="G2514" s="41" t="s">
        <v>258</v>
      </c>
    </row>
    <row r="2515">
      <c r="A2515" s="42"/>
      <c r="B2515" s="43"/>
      <c r="C2515" s="43"/>
      <c r="D2515" s="43"/>
      <c r="E2515" s="42" t="s">
        <v>299</v>
      </c>
      <c r="F2515" s="44" t="s">
        <v>83</v>
      </c>
      <c r="G2515" s="41" t="s">
        <v>258</v>
      </c>
    </row>
    <row r="2516">
      <c r="A2516" s="42"/>
      <c r="B2516" s="43"/>
      <c r="C2516" s="43"/>
      <c r="D2516" s="43"/>
      <c r="E2516" s="42" t="s">
        <v>299</v>
      </c>
      <c r="F2516" s="44" t="s">
        <v>84</v>
      </c>
      <c r="G2516" s="41" t="s">
        <v>258</v>
      </c>
    </row>
    <row r="2517">
      <c r="A2517" s="42"/>
      <c r="B2517" s="43"/>
      <c r="C2517" s="43"/>
      <c r="D2517" s="43"/>
      <c r="E2517" s="42" t="s">
        <v>299</v>
      </c>
      <c r="F2517" s="44" t="s">
        <v>85</v>
      </c>
      <c r="G2517" s="41" t="s">
        <v>258</v>
      </c>
    </row>
    <row r="2518">
      <c r="A2518" s="42"/>
      <c r="B2518" s="43"/>
      <c r="C2518" s="43"/>
      <c r="D2518" s="43"/>
      <c r="E2518" s="42" t="s">
        <v>299</v>
      </c>
      <c r="F2518" s="44" t="s">
        <v>86</v>
      </c>
      <c r="G2518" s="41" t="s">
        <v>258</v>
      </c>
    </row>
    <row r="2519">
      <c r="A2519" s="42"/>
      <c r="B2519" s="43"/>
      <c r="C2519" s="43"/>
      <c r="D2519" s="43"/>
      <c r="E2519" s="42" t="s">
        <v>299</v>
      </c>
      <c r="F2519" s="44" t="s">
        <v>87</v>
      </c>
      <c r="G2519" s="41" t="s">
        <v>258</v>
      </c>
    </row>
    <row r="2520">
      <c r="A2520" s="42"/>
      <c r="B2520" s="43"/>
      <c r="C2520" s="43"/>
      <c r="D2520" s="43"/>
      <c r="E2520" s="42" t="s">
        <v>299</v>
      </c>
      <c r="F2520" s="44" t="s">
        <v>88</v>
      </c>
      <c r="G2520" s="41" t="s">
        <v>258</v>
      </c>
    </row>
    <row r="2521">
      <c r="A2521" s="42"/>
      <c r="B2521" s="43"/>
      <c r="C2521" s="43"/>
      <c r="D2521" s="43"/>
      <c r="E2521" s="42" t="s">
        <v>299</v>
      </c>
      <c r="F2521" s="44" t="s">
        <v>89</v>
      </c>
      <c r="G2521" s="41" t="s">
        <v>258</v>
      </c>
    </row>
    <row r="2522">
      <c r="A2522" s="42"/>
      <c r="B2522" s="43"/>
      <c r="C2522" s="43"/>
      <c r="D2522" s="43"/>
      <c r="E2522" s="42" t="s">
        <v>299</v>
      </c>
      <c r="F2522" s="44" t="s">
        <v>90</v>
      </c>
      <c r="G2522" s="41" t="s">
        <v>258</v>
      </c>
    </row>
    <row r="2523">
      <c r="A2523" s="42"/>
      <c r="B2523" s="43"/>
      <c r="C2523" s="43"/>
      <c r="D2523" s="43"/>
      <c r="E2523" s="42" t="s">
        <v>299</v>
      </c>
      <c r="F2523" s="44" t="s">
        <v>91</v>
      </c>
      <c r="G2523" s="41" t="s">
        <v>258</v>
      </c>
    </row>
    <row r="2524">
      <c r="A2524" s="45">
        <v>6.193246632E9</v>
      </c>
      <c r="B2524" s="46">
        <v>0.066</v>
      </c>
      <c r="C2524" s="46">
        <v>16.0</v>
      </c>
      <c r="D2524" s="46">
        <v>0.229</v>
      </c>
      <c r="E2524" s="42" t="s">
        <v>141</v>
      </c>
      <c r="F2524" s="44" t="s">
        <v>70</v>
      </c>
      <c r="G2524" s="41" t="s">
        <v>68</v>
      </c>
    </row>
    <row r="2525">
      <c r="A2525" s="45">
        <v>5.840503703E9</v>
      </c>
      <c r="B2525" s="46">
        <v>0.072</v>
      </c>
      <c r="C2525" s="46">
        <v>17.0</v>
      </c>
      <c r="D2525" s="46">
        <v>0.227</v>
      </c>
      <c r="E2525" s="42" t="s">
        <v>141</v>
      </c>
      <c r="F2525" s="44" t="s">
        <v>71</v>
      </c>
      <c r="G2525" s="41" t="s">
        <v>68</v>
      </c>
    </row>
    <row r="2526">
      <c r="A2526" s="45">
        <v>6.178563467E9</v>
      </c>
      <c r="B2526" s="46">
        <v>0.075</v>
      </c>
      <c r="C2526" s="46">
        <v>18.0</v>
      </c>
      <c r="D2526" s="46">
        <v>0.191</v>
      </c>
      <c r="E2526" s="42" t="s">
        <v>141</v>
      </c>
      <c r="F2526" s="44" t="s">
        <v>72</v>
      </c>
      <c r="G2526" s="41" t="s">
        <v>68</v>
      </c>
    </row>
    <row r="2527">
      <c r="A2527" s="45">
        <v>6.336696289E9</v>
      </c>
      <c r="B2527" s="46">
        <v>0.076</v>
      </c>
      <c r="C2527" s="46">
        <v>18.0</v>
      </c>
      <c r="D2527" s="46">
        <v>0.189</v>
      </c>
      <c r="E2527" s="42" t="s">
        <v>141</v>
      </c>
      <c r="F2527" s="44" t="s">
        <v>74</v>
      </c>
      <c r="G2527" s="41" t="s">
        <v>68</v>
      </c>
    </row>
    <row r="2528">
      <c r="A2528" s="45">
        <v>7.940362663E9</v>
      </c>
      <c r="B2528" s="46">
        <v>0.079</v>
      </c>
      <c r="C2528" s="46">
        <v>24.0</v>
      </c>
      <c r="D2528" s="46">
        <v>0.206</v>
      </c>
      <c r="E2528" s="42" t="s">
        <v>141</v>
      </c>
      <c r="F2528" s="44" t="s">
        <v>83</v>
      </c>
      <c r="G2528" s="41" t="s">
        <v>68</v>
      </c>
    </row>
    <row r="2529">
      <c r="A2529" s="45">
        <v>9.01383449E9</v>
      </c>
      <c r="B2529" s="46">
        <v>0.092</v>
      </c>
      <c r="C2529" s="46">
        <v>29.0</v>
      </c>
      <c r="D2529" s="46">
        <v>0.196</v>
      </c>
      <c r="E2529" s="42" t="s">
        <v>141</v>
      </c>
      <c r="F2529" s="44" t="s">
        <v>84</v>
      </c>
      <c r="G2529" s="41" t="s">
        <v>68</v>
      </c>
    </row>
    <row r="2530">
      <c r="A2530" s="45">
        <v>9.942597753E9</v>
      </c>
      <c r="B2530" s="46">
        <v>0.096</v>
      </c>
      <c r="C2530" s="46">
        <v>32.0</v>
      </c>
      <c r="D2530" s="46">
        <v>0.187</v>
      </c>
      <c r="E2530" s="42" t="s">
        <v>141</v>
      </c>
      <c r="F2530" s="44" t="s">
        <v>85</v>
      </c>
      <c r="G2530" s="41" t="s">
        <v>68</v>
      </c>
    </row>
    <row r="2531">
      <c r="A2531" s="45">
        <v>1.2292813801E10</v>
      </c>
      <c r="B2531" s="46">
        <v>0.094</v>
      </c>
      <c r="C2531" s="46">
        <v>37.0</v>
      </c>
      <c r="D2531" s="46">
        <v>0.191</v>
      </c>
      <c r="E2531" s="42" t="s">
        <v>141</v>
      </c>
      <c r="F2531" s="44" t="s">
        <v>86</v>
      </c>
      <c r="G2531" s="41" t="s">
        <v>68</v>
      </c>
    </row>
    <row r="2532">
      <c r="A2532" s="45">
        <v>1.4239026768E10</v>
      </c>
      <c r="B2532" s="46">
        <v>0.088</v>
      </c>
      <c r="C2532" s="46">
        <v>39.0</v>
      </c>
      <c r="D2532" s="46">
        <v>0.205</v>
      </c>
      <c r="E2532" s="42" t="s">
        <v>141</v>
      </c>
      <c r="F2532" s="44" t="s">
        <v>87</v>
      </c>
      <c r="G2532" s="41" t="s">
        <v>68</v>
      </c>
    </row>
    <row r="2533">
      <c r="A2533" s="45">
        <v>1.4824492062E10</v>
      </c>
      <c r="B2533" s="46">
        <v>0.093</v>
      </c>
      <c r="C2533" s="46">
        <v>42.0</v>
      </c>
      <c r="D2533" s="46">
        <v>0.21</v>
      </c>
      <c r="E2533" s="42" t="s">
        <v>141</v>
      </c>
      <c r="F2533" s="44" t="s">
        <v>88</v>
      </c>
      <c r="G2533" s="41" t="s">
        <v>68</v>
      </c>
    </row>
    <row r="2534">
      <c r="A2534" s="45">
        <v>1.6030996179E10</v>
      </c>
      <c r="B2534" s="46">
        <v>0.092</v>
      </c>
      <c r="C2534" s="46">
        <v>43.0</v>
      </c>
      <c r="D2534" s="46">
        <v>0.202</v>
      </c>
      <c r="E2534" s="42" t="s">
        <v>141</v>
      </c>
      <c r="F2534" s="44" t="s">
        <v>89</v>
      </c>
      <c r="G2534" s="41" t="s">
        <v>68</v>
      </c>
    </row>
    <row r="2535">
      <c r="A2535" s="45">
        <v>1.5493320082E10</v>
      </c>
      <c r="B2535" s="46">
        <v>0.093</v>
      </c>
      <c r="C2535" s="46">
        <v>41.0</v>
      </c>
      <c r="D2535" s="46">
        <v>0.218</v>
      </c>
      <c r="E2535" s="42" t="s">
        <v>141</v>
      </c>
      <c r="F2535" s="44" t="s">
        <v>90</v>
      </c>
      <c r="G2535" s="41" t="s">
        <v>68</v>
      </c>
    </row>
    <row r="2536">
      <c r="A2536" s="45">
        <v>2.003223791E10</v>
      </c>
      <c r="B2536" s="46">
        <v>0.08</v>
      </c>
      <c r="C2536" s="46">
        <v>44.0</v>
      </c>
      <c r="D2536" s="46">
        <v>0.263</v>
      </c>
      <c r="E2536" s="42" t="s">
        <v>141</v>
      </c>
      <c r="F2536" s="44" t="s">
        <v>91</v>
      </c>
      <c r="G2536" s="41" t="s">
        <v>68</v>
      </c>
    </row>
    <row r="2537">
      <c r="A2537" s="45">
        <v>3.1261527363E10</v>
      </c>
      <c r="B2537" s="46">
        <v>0.056</v>
      </c>
      <c r="C2537" s="46">
        <v>36.0</v>
      </c>
      <c r="D2537" s="46">
        <v>0.415</v>
      </c>
      <c r="E2537" s="42" t="s">
        <v>226</v>
      </c>
      <c r="F2537" s="44" t="s">
        <v>70</v>
      </c>
      <c r="G2537" s="41" t="s">
        <v>179</v>
      </c>
    </row>
    <row r="2538">
      <c r="A2538" s="45">
        <v>3.8009344577E10</v>
      </c>
      <c r="B2538" s="46">
        <v>0.057</v>
      </c>
      <c r="C2538" s="46">
        <v>44.0</v>
      </c>
      <c r="D2538" s="46">
        <v>0.323</v>
      </c>
      <c r="E2538" s="42" t="s">
        <v>226</v>
      </c>
      <c r="F2538" s="44" t="s">
        <v>71</v>
      </c>
      <c r="G2538" s="41" t="s">
        <v>179</v>
      </c>
    </row>
    <row r="2539">
      <c r="A2539" s="45">
        <v>4.2392896031E10</v>
      </c>
      <c r="B2539" s="46">
        <v>0.063</v>
      </c>
      <c r="C2539" s="46">
        <v>55.0</v>
      </c>
      <c r="D2539" s="46">
        <v>0.253</v>
      </c>
      <c r="E2539" s="42" t="s">
        <v>226</v>
      </c>
      <c r="F2539" s="44" t="s">
        <v>72</v>
      </c>
      <c r="G2539" s="41" t="s">
        <v>179</v>
      </c>
    </row>
    <row r="2540">
      <c r="A2540" s="45">
        <v>5.0132953288E10</v>
      </c>
      <c r="B2540" s="46">
        <v>0.069</v>
      </c>
      <c r="C2540" s="46">
        <v>73.0</v>
      </c>
      <c r="D2540" s="46">
        <v>0.179</v>
      </c>
      <c r="E2540" s="42" t="s">
        <v>226</v>
      </c>
      <c r="F2540" s="44" t="s">
        <v>74</v>
      </c>
      <c r="G2540" s="41" t="s">
        <v>179</v>
      </c>
    </row>
    <row r="2541">
      <c r="A2541" s="45">
        <v>6.4883060726E10</v>
      </c>
      <c r="B2541" s="46">
        <v>0.066</v>
      </c>
      <c r="C2541" s="46">
        <v>90.0</v>
      </c>
      <c r="D2541" s="46">
        <v>0.174</v>
      </c>
      <c r="E2541" s="42" t="s">
        <v>226</v>
      </c>
      <c r="F2541" s="44" t="s">
        <v>83</v>
      </c>
      <c r="G2541" s="41" t="s">
        <v>179</v>
      </c>
    </row>
    <row r="2542">
      <c r="A2542" s="45">
        <v>8.6142018069E10</v>
      </c>
      <c r="B2542" s="46">
        <v>0.064</v>
      </c>
      <c r="C2542" s="46">
        <v>117.0</v>
      </c>
      <c r="D2542" s="46">
        <v>0.162</v>
      </c>
      <c r="E2542" s="42" t="s">
        <v>226</v>
      </c>
      <c r="F2542" s="44" t="s">
        <v>84</v>
      </c>
      <c r="G2542" s="41" t="s">
        <v>179</v>
      </c>
    </row>
    <row r="2543">
      <c r="A2543" s="45">
        <v>1.08E11</v>
      </c>
      <c r="B2543" s="46">
        <v>0.064</v>
      </c>
      <c r="C2543" s="46">
        <v>147.0</v>
      </c>
      <c r="D2543" s="46">
        <v>0.152</v>
      </c>
      <c r="E2543" s="42" t="s">
        <v>226</v>
      </c>
      <c r="F2543" s="44" t="s">
        <v>85</v>
      </c>
      <c r="G2543" s="41" t="s">
        <v>179</v>
      </c>
    </row>
    <row r="2544">
      <c r="A2544" s="45">
        <v>1.43E11</v>
      </c>
      <c r="B2544" s="46">
        <v>0.064</v>
      </c>
      <c r="C2544" s="46">
        <v>194.0</v>
      </c>
      <c r="D2544" s="46">
        <v>0.139</v>
      </c>
      <c r="E2544" s="42" t="s">
        <v>226</v>
      </c>
      <c r="F2544" s="44" t="s">
        <v>86</v>
      </c>
      <c r="G2544" s="41" t="s">
        <v>179</v>
      </c>
    </row>
    <row r="2545">
      <c r="A2545" s="45">
        <v>1.8E11</v>
      </c>
      <c r="B2545" s="46">
        <v>0.066</v>
      </c>
      <c r="C2545" s="46">
        <v>257.0</v>
      </c>
      <c r="D2545" s="46">
        <v>0.175</v>
      </c>
      <c r="E2545" s="42" t="s">
        <v>226</v>
      </c>
      <c r="F2545" s="44" t="s">
        <v>87</v>
      </c>
      <c r="G2545" s="41" t="s">
        <v>179</v>
      </c>
    </row>
    <row r="2546">
      <c r="A2546" s="45">
        <v>1.17E11</v>
      </c>
      <c r="B2546" s="46">
        <v>0.078</v>
      </c>
      <c r="C2546" s="46">
        <v>198.0</v>
      </c>
      <c r="D2546" s="46">
        <v>0.209</v>
      </c>
      <c r="E2546" s="42" t="s">
        <v>226</v>
      </c>
      <c r="F2546" s="44" t="s">
        <v>88</v>
      </c>
      <c r="G2546" s="41" t="s">
        <v>179</v>
      </c>
    </row>
    <row r="2547">
      <c r="A2547" s="45">
        <v>1.36E11</v>
      </c>
      <c r="B2547" s="46">
        <v>0.078</v>
      </c>
      <c r="C2547" s="46">
        <v>231.0</v>
      </c>
      <c r="D2547" s="46">
        <v>0.159</v>
      </c>
      <c r="E2547" s="42" t="s">
        <v>226</v>
      </c>
      <c r="F2547" s="44" t="s">
        <v>89</v>
      </c>
      <c r="G2547" s="41" t="s">
        <v>179</v>
      </c>
    </row>
    <row r="2548">
      <c r="A2548" s="45">
        <v>1.63E11</v>
      </c>
      <c r="B2548" s="46">
        <v>0.073</v>
      </c>
      <c r="C2548" s="46">
        <v>262.0</v>
      </c>
      <c r="D2548" s="46">
        <v>0.159</v>
      </c>
      <c r="E2548" s="42" t="s">
        <v>226</v>
      </c>
      <c r="F2548" s="44" t="s">
        <v>90</v>
      </c>
      <c r="G2548" s="41" t="s">
        <v>179</v>
      </c>
    </row>
    <row r="2549">
      <c r="A2549" s="45">
        <v>1.77E11</v>
      </c>
      <c r="B2549" s="46">
        <v>0.076</v>
      </c>
      <c r="C2549" s="46">
        <v>293.0</v>
      </c>
      <c r="D2549" s="46">
        <v>0.184</v>
      </c>
      <c r="E2549" s="42" t="s">
        <v>226</v>
      </c>
      <c r="F2549" s="44" t="s">
        <v>91</v>
      </c>
      <c r="G2549" s="41" t="s">
        <v>179</v>
      </c>
    </row>
    <row r="2550">
      <c r="A2550" s="45">
        <v>1.04E11</v>
      </c>
      <c r="B2550" s="46">
        <v>0.022</v>
      </c>
      <c r="C2550" s="46">
        <v>752.0</v>
      </c>
      <c r="D2550" s="46">
        <v>0.097</v>
      </c>
      <c r="E2550" s="42" t="s">
        <v>240</v>
      </c>
      <c r="F2550" s="44" t="s">
        <v>70</v>
      </c>
      <c r="G2550" s="41" t="s">
        <v>228</v>
      </c>
    </row>
    <row r="2551">
      <c r="A2551" s="45">
        <v>1.03E11</v>
      </c>
      <c r="B2551" s="46">
        <v>0.025</v>
      </c>
      <c r="C2551" s="46">
        <v>815.0</v>
      </c>
      <c r="D2551" s="46">
        <v>0.081</v>
      </c>
      <c r="E2551" s="42" t="s">
        <v>240</v>
      </c>
      <c r="F2551" s="44" t="s">
        <v>71</v>
      </c>
      <c r="G2551" s="41" t="s">
        <v>228</v>
      </c>
    </row>
    <row r="2552">
      <c r="A2552" s="45">
        <v>1.1E11</v>
      </c>
      <c r="B2552" s="46">
        <v>0.027</v>
      </c>
      <c r="C2552" s="46">
        <v>917.0</v>
      </c>
      <c r="D2552" s="43"/>
      <c r="E2552" s="42" t="s">
        <v>240</v>
      </c>
      <c r="F2552" s="44" t="s">
        <v>72</v>
      </c>
      <c r="G2552" s="41" t="s">
        <v>228</v>
      </c>
    </row>
    <row r="2553">
      <c r="A2553" s="45">
        <v>1.24E11</v>
      </c>
      <c r="B2553" s="46">
        <v>0.026</v>
      </c>
      <c r="C2553" s="46">
        <v>968.0</v>
      </c>
      <c r="D2553" s="43"/>
      <c r="E2553" s="42" t="s">
        <v>240</v>
      </c>
      <c r="F2553" s="44" t="s">
        <v>74</v>
      </c>
      <c r="G2553" s="41" t="s">
        <v>228</v>
      </c>
    </row>
    <row r="2554">
      <c r="A2554" s="45">
        <v>1.48E11</v>
      </c>
      <c r="B2554" s="46">
        <v>0.025</v>
      </c>
      <c r="C2554" s="46">
        <v>995.0</v>
      </c>
      <c r="D2554" s="43"/>
      <c r="E2554" s="42" t="s">
        <v>240</v>
      </c>
      <c r="F2554" s="44" t="s">
        <v>83</v>
      </c>
      <c r="G2554" s="41" t="s">
        <v>228</v>
      </c>
    </row>
    <row r="2555">
      <c r="A2555" s="45">
        <v>1.81E11</v>
      </c>
      <c r="B2555" s="46">
        <v>0.023</v>
      </c>
      <c r="C2555" s="46">
        <v>1030.0</v>
      </c>
      <c r="D2555" s="43"/>
      <c r="E2555" s="42" t="s">
        <v>240</v>
      </c>
      <c r="F2555" s="44" t="s">
        <v>84</v>
      </c>
      <c r="G2555" s="41" t="s">
        <v>228</v>
      </c>
    </row>
    <row r="2556">
      <c r="A2556" s="45">
        <v>2.22E11</v>
      </c>
      <c r="B2556" s="46">
        <v>0.023</v>
      </c>
      <c r="C2556" s="46">
        <v>1109.0</v>
      </c>
      <c r="D2556" s="43"/>
      <c r="E2556" s="42" t="s">
        <v>240</v>
      </c>
      <c r="F2556" s="44" t="s">
        <v>85</v>
      </c>
      <c r="G2556" s="41" t="s">
        <v>228</v>
      </c>
    </row>
    <row r="2557">
      <c r="A2557" s="45">
        <v>2.58E11</v>
      </c>
      <c r="B2557" s="46">
        <v>0.025</v>
      </c>
      <c r="C2557" s="46">
        <v>1184.0</v>
      </c>
      <c r="D2557" s="43"/>
      <c r="E2557" s="42" t="s">
        <v>240</v>
      </c>
      <c r="F2557" s="44" t="s">
        <v>86</v>
      </c>
      <c r="G2557" s="41" t="s">
        <v>228</v>
      </c>
    </row>
    <row r="2558">
      <c r="A2558" s="45">
        <v>3.15E11</v>
      </c>
      <c r="B2558" s="46">
        <v>0.027</v>
      </c>
      <c r="C2558" s="46">
        <v>1353.0</v>
      </c>
      <c r="D2558" s="43"/>
      <c r="E2558" s="42" t="s">
        <v>240</v>
      </c>
      <c r="F2558" s="44" t="s">
        <v>87</v>
      </c>
      <c r="G2558" s="41" t="s">
        <v>228</v>
      </c>
    </row>
    <row r="2559">
      <c r="A2559" s="45">
        <v>2.55E11</v>
      </c>
      <c r="B2559" s="46">
        <v>0.034</v>
      </c>
      <c r="C2559" s="46">
        <v>1336.0</v>
      </c>
      <c r="D2559" s="43"/>
      <c r="E2559" s="42" t="s">
        <v>240</v>
      </c>
      <c r="F2559" s="44" t="s">
        <v>88</v>
      </c>
      <c r="G2559" s="41" t="s">
        <v>228</v>
      </c>
    </row>
    <row r="2560">
      <c r="A2560" s="45">
        <v>2.87E11</v>
      </c>
      <c r="B2560" s="46">
        <v>0.032</v>
      </c>
      <c r="C2560" s="46">
        <v>1283.0</v>
      </c>
      <c r="D2560" s="43"/>
      <c r="E2560" s="42" t="s">
        <v>240</v>
      </c>
      <c r="F2560" s="44" t="s">
        <v>89</v>
      </c>
      <c r="G2560" s="41" t="s">
        <v>228</v>
      </c>
    </row>
    <row r="2561">
      <c r="A2561" s="45">
        <v>3.49E11</v>
      </c>
      <c r="B2561" s="46">
        <v>0.031</v>
      </c>
      <c r="C2561" s="46">
        <v>1375.0</v>
      </c>
      <c r="D2561" s="43"/>
      <c r="E2561" s="42" t="s">
        <v>240</v>
      </c>
      <c r="F2561" s="44" t="s">
        <v>90</v>
      </c>
      <c r="G2561" s="41" t="s">
        <v>228</v>
      </c>
    </row>
    <row r="2562">
      <c r="A2562" s="45">
        <v>3.84E11</v>
      </c>
      <c r="B2562" s="46">
        <v>0.028</v>
      </c>
      <c r="C2562" s="46">
        <v>1343.0</v>
      </c>
      <c r="D2562" s="43"/>
      <c r="E2562" s="42" t="s">
        <v>240</v>
      </c>
      <c r="F2562" s="44" t="s">
        <v>91</v>
      </c>
      <c r="G2562" s="41" t="s">
        <v>228</v>
      </c>
    </row>
    <row r="2563">
      <c r="A2563" s="45">
        <v>1.49E12</v>
      </c>
      <c r="B2563" s="46">
        <v>0.07</v>
      </c>
      <c r="C2563" s="46">
        <v>1761.0</v>
      </c>
      <c r="D2563" s="46">
        <v>0.06</v>
      </c>
      <c r="E2563" s="42" t="s">
        <v>227</v>
      </c>
      <c r="F2563" s="44" t="s">
        <v>70</v>
      </c>
      <c r="G2563" s="41" t="s">
        <v>179</v>
      </c>
    </row>
    <row r="2564">
      <c r="A2564" s="45">
        <v>1.49E12</v>
      </c>
      <c r="B2564" s="46">
        <v>0.073</v>
      </c>
      <c r="C2564" s="46">
        <v>1819.0</v>
      </c>
      <c r="D2564" s="46">
        <v>0.051</v>
      </c>
      <c r="E2564" s="42" t="s">
        <v>227</v>
      </c>
      <c r="F2564" s="44" t="s">
        <v>71</v>
      </c>
      <c r="G2564" s="41" t="s">
        <v>179</v>
      </c>
    </row>
    <row r="2565">
      <c r="A2565" s="45">
        <v>1.62E12</v>
      </c>
      <c r="B2565" s="46">
        <v>0.076</v>
      </c>
      <c r="C2565" s="46">
        <v>2065.0</v>
      </c>
      <c r="D2565" s="46">
        <v>0.04</v>
      </c>
      <c r="E2565" s="42" t="s">
        <v>227</v>
      </c>
      <c r="F2565" s="44" t="s">
        <v>72</v>
      </c>
      <c r="G2565" s="41" t="s">
        <v>179</v>
      </c>
    </row>
    <row r="2566">
      <c r="A2566" s="45">
        <v>1.88E12</v>
      </c>
      <c r="B2566" s="46">
        <v>0.078</v>
      </c>
      <c r="C2566" s="46">
        <v>2444.0</v>
      </c>
      <c r="D2566" s="46">
        <v>0.037</v>
      </c>
      <c r="E2566" s="42" t="s">
        <v>227</v>
      </c>
      <c r="F2566" s="44" t="s">
        <v>74</v>
      </c>
      <c r="G2566" s="41" t="s">
        <v>179</v>
      </c>
    </row>
    <row r="2567">
      <c r="A2567" s="45">
        <v>2.22E12</v>
      </c>
      <c r="B2567" s="46">
        <v>0.08</v>
      </c>
      <c r="C2567" s="46">
        <v>2955.0</v>
      </c>
      <c r="D2567" s="46">
        <v>0.044</v>
      </c>
      <c r="E2567" s="42" t="s">
        <v>227</v>
      </c>
      <c r="F2567" s="44" t="s">
        <v>83</v>
      </c>
      <c r="G2567" s="41" t="s">
        <v>179</v>
      </c>
    </row>
    <row r="2568">
      <c r="A2568" s="45">
        <v>2.32E12</v>
      </c>
      <c r="B2568" s="46">
        <v>0.083</v>
      </c>
      <c r="C2568" s="46">
        <v>3161.0</v>
      </c>
      <c r="D2568" s="46">
        <v>0.046</v>
      </c>
      <c r="E2568" s="42" t="s">
        <v>227</v>
      </c>
      <c r="F2568" s="44" t="s">
        <v>84</v>
      </c>
      <c r="G2568" s="41" t="s">
        <v>179</v>
      </c>
    </row>
    <row r="2569">
      <c r="A2569" s="45">
        <v>2.48E12</v>
      </c>
      <c r="B2569" s="46">
        <v>0.084</v>
      </c>
      <c r="C2569" s="46">
        <v>3423.0</v>
      </c>
      <c r="D2569" s="46">
        <v>0.046</v>
      </c>
      <c r="E2569" s="42" t="s">
        <v>227</v>
      </c>
      <c r="F2569" s="44" t="s">
        <v>85</v>
      </c>
      <c r="G2569" s="41" t="s">
        <v>179</v>
      </c>
    </row>
    <row r="2570">
      <c r="A2570" s="45">
        <v>2.86E12</v>
      </c>
      <c r="B2570" s="46">
        <v>0.085</v>
      </c>
      <c r="C2570" s="46">
        <v>3953.0</v>
      </c>
      <c r="D2570" s="46">
        <v>0.055</v>
      </c>
      <c r="E2570" s="42" t="s">
        <v>227</v>
      </c>
      <c r="F2570" s="44" t="s">
        <v>86</v>
      </c>
      <c r="G2570" s="41" t="s">
        <v>179</v>
      </c>
    </row>
    <row r="2571">
      <c r="A2571" s="45">
        <v>2.69E12</v>
      </c>
      <c r="B2571" s="46">
        <v>0.09</v>
      </c>
      <c r="C2571" s="46">
        <v>3875.0</v>
      </c>
      <c r="D2571" s="46">
        <v>0.046</v>
      </c>
      <c r="E2571" s="42" t="s">
        <v>227</v>
      </c>
      <c r="F2571" s="44" t="s">
        <v>87</v>
      </c>
      <c r="G2571" s="41" t="s">
        <v>179</v>
      </c>
    </row>
    <row r="2572">
      <c r="A2572" s="45">
        <v>2.21E12</v>
      </c>
      <c r="B2572" s="46">
        <v>0.099</v>
      </c>
      <c r="C2572" s="46">
        <v>3512.0</v>
      </c>
      <c r="D2572" s="46">
        <v>0.006</v>
      </c>
      <c r="E2572" s="42" t="s">
        <v>227</v>
      </c>
      <c r="F2572" s="44" t="s">
        <v>88</v>
      </c>
      <c r="G2572" s="41" t="s">
        <v>179</v>
      </c>
    </row>
    <row r="2573">
      <c r="A2573" s="45">
        <v>2.3E12</v>
      </c>
      <c r="B2573" s="46">
        <v>0.096</v>
      </c>
      <c r="C2573" s="46">
        <v>3489.0</v>
      </c>
      <c r="D2573" s="46">
        <v>0.005</v>
      </c>
      <c r="E2573" s="42" t="s">
        <v>227</v>
      </c>
      <c r="F2573" s="44" t="s">
        <v>89</v>
      </c>
      <c r="G2573" s="41" t="s">
        <v>179</v>
      </c>
    </row>
    <row r="2574">
      <c r="A2574" s="45">
        <v>2.46E12</v>
      </c>
      <c r="B2574" s="46">
        <v>0.094</v>
      </c>
      <c r="C2574" s="46">
        <v>3659.0</v>
      </c>
      <c r="D2574" s="46">
        <v>0.005</v>
      </c>
      <c r="E2574" s="42" t="s">
        <v>227</v>
      </c>
      <c r="F2574" s="44" t="s">
        <v>90</v>
      </c>
      <c r="G2574" s="41" t="s">
        <v>179</v>
      </c>
    </row>
    <row r="2575">
      <c r="A2575" s="45">
        <v>2.46E12</v>
      </c>
      <c r="B2575" s="46">
        <v>0.094</v>
      </c>
      <c r="C2575" s="46">
        <v>3647.0</v>
      </c>
      <c r="D2575" s="46">
        <v>0.005</v>
      </c>
      <c r="E2575" s="42" t="s">
        <v>227</v>
      </c>
      <c r="F2575" s="44" t="s">
        <v>91</v>
      </c>
      <c r="G2575" s="41" t="s">
        <v>179</v>
      </c>
    </row>
    <row r="2576">
      <c r="A2576" s="45">
        <v>1.03E13</v>
      </c>
      <c r="B2576" s="46">
        <v>0.136</v>
      </c>
      <c r="C2576" s="46">
        <v>4790.0</v>
      </c>
      <c r="D2576" s="46">
        <v>0.092</v>
      </c>
      <c r="E2576" s="42" t="s">
        <v>300</v>
      </c>
      <c r="F2576" s="44" t="s">
        <v>70</v>
      </c>
      <c r="G2576" s="41" t="s">
        <v>258</v>
      </c>
    </row>
    <row r="2577">
      <c r="A2577" s="45">
        <v>1.06E13</v>
      </c>
      <c r="B2577" s="46">
        <v>0.142</v>
      </c>
      <c r="C2577" s="46">
        <v>5138.0</v>
      </c>
      <c r="D2577" s="46">
        <v>0.069</v>
      </c>
      <c r="E2577" s="42" t="s">
        <v>300</v>
      </c>
      <c r="F2577" s="44" t="s">
        <v>71</v>
      </c>
      <c r="G2577" s="41" t="s">
        <v>258</v>
      </c>
    </row>
    <row r="2578">
      <c r="A2578" s="45">
        <v>1.1E13</v>
      </c>
      <c r="B2578" s="46">
        <v>0.151</v>
      </c>
      <c r="C2578" s="46">
        <v>5578.0</v>
      </c>
      <c r="D2578" s="46">
        <v>0.047</v>
      </c>
      <c r="E2578" s="42" t="s">
        <v>300</v>
      </c>
      <c r="F2578" s="44" t="s">
        <v>72</v>
      </c>
      <c r="G2578" s="41" t="s">
        <v>258</v>
      </c>
    </row>
    <row r="2579">
      <c r="A2579" s="45">
        <v>1.15E13</v>
      </c>
      <c r="B2579" s="46">
        <v>0.156</v>
      </c>
      <c r="C2579" s="46">
        <v>5993.0</v>
      </c>
      <c r="D2579" s="46">
        <v>0.041</v>
      </c>
      <c r="E2579" s="42" t="s">
        <v>300</v>
      </c>
      <c r="F2579" s="44" t="s">
        <v>74</v>
      </c>
      <c r="G2579" s="41" t="s">
        <v>258</v>
      </c>
    </row>
    <row r="2580">
      <c r="A2580" s="45">
        <v>1.23E13</v>
      </c>
      <c r="B2580" s="46">
        <v>0.157</v>
      </c>
      <c r="C2580" s="46">
        <v>6355.0</v>
      </c>
      <c r="D2580" s="46">
        <v>0.043</v>
      </c>
      <c r="E2580" s="42" t="s">
        <v>300</v>
      </c>
      <c r="F2580" s="44" t="s">
        <v>83</v>
      </c>
      <c r="G2580" s="41" t="s">
        <v>258</v>
      </c>
    </row>
    <row r="2581">
      <c r="A2581" s="45">
        <v>1.31E13</v>
      </c>
      <c r="B2581" s="46">
        <v>0.158</v>
      </c>
      <c r="C2581" s="46">
        <v>6732.0</v>
      </c>
      <c r="D2581" s="46">
        <v>0.062</v>
      </c>
      <c r="E2581" s="42" t="s">
        <v>300</v>
      </c>
      <c r="F2581" s="44" t="s">
        <v>84</v>
      </c>
      <c r="G2581" s="41" t="s">
        <v>258</v>
      </c>
    </row>
    <row r="2582">
      <c r="A2582" s="45">
        <v>1.39E13</v>
      </c>
      <c r="B2582" s="46">
        <v>0.159</v>
      </c>
      <c r="C2582" s="46">
        <v>7110.0</v>
      </c>
      <c r="D2582" s="46">
        <v>0.08</v>
      </c>
      <c r="E2582" s="42" t="s">
        <v>300</v>
      </c>
      <c r="F2582" s="44" t="s">
        <v>85</v>
      </c>
      <c r="G2582" s="41" t="s">
        <v>258</v>
      </c>
    </row>
    <row r="2583">
      <c r="A2583" s="45">
        <v>1.45E13</v>
      </c>
      <c r="B2583" s="46">
        <v>0.161</v>
      </c>
      <c r="C2583" s="46">
        <v>7486.0</v>
      </c>
      <c r="D2583" s="46">
        <v>0.081</v>
      </c>
      <c r="E2583" s="42" t="s">
        <v>300</v>
      </c>
      <c r="F2583" s="44" t="s">
        <v>86</v>
      </c>
      <c r="G2583" s="41" t="s">
        <v>258</v>
      </c>
    </row>
    <row r="2584">
      <c r="A2584" s="45">
        <v>1.47E13</v>
      </c>
      <c r="B2584" s="46">
        <v>0.165</v>
      </c>
      <c r="C2584" s="46">
        <v>7769.0</v>
      </c>
      <c r="D2584" s="46">
        <v>0.051</v>
      </c>
      <c r="E2584" s="42" t="s">
        <v>300</v>
      </c>
      <c r="F2584" s="44" t="s">
        <v>87</v>
      </c>
      <c r="G2584" s="41" t="s">
        <v>258</v>
      </c>
    </row>
    <row r="2585">
      <c r="A2585" s="45">
        <v>1.44E13</v>
      </c>
      <c r="B2585" s="46">
        <v>0.177</v>
      </c>
      <c r="C2585" s="46">
        <v>8009.0</v>
      </c>
      <c r="D2585" s="46">
        <v>0.033</v>
      </c>
      <c r="E2585" s="42" t="s">
        <v>300</v>
      </c>
      <c r="F2585" s="44" t="s">
        <v>88</v>
      </c>
      <c r="G2585" s="41" t="s">
        <v>258</v>
      </c>
    </row>
    <row r="2586">
      <c r="A2586" s="45">
        <v>1.5E13</v>
      </c>
      <c r="B2586" s="46">
        <v>0.177</v>
      </c>
      <c r="C2586" s="46">
        <v>8254.0</v>
      </c>
      <c r="D2586" s="46">
        <v>0.033</v>
      </c>
      <c r="E2586" s="42" t="s">
        <v>300</v>
      </c>
      <c r="F2586" s="44" t="s">
        <v>89</v>
      </c>
      <c r="G2586" s="41" t="s">
        <v>258</v>
      </c>
    </row>
    <row r="2587">
      <c r="A2587" s="45">
        <v>1.55E13</v>
      </c>
      <c r="B2587" s="46">
        <v>0.177</v>
      </c>
      <c r="C2587" s="46">
        <v>8467.0</v>
      </c>
      <c r="D2587" s="46">
        <v>0.033</v>
      </c>
      <c r="E2587" s="42" t="s">
        <v>300</v>
      </c>
      <c r="F2587" s="44" t="s">
        <v>90</v>
      </c>
      <c r="G2587" s="41" t="s">
        <v>258</v>
      </c>
    </row>
    <row r="2588">
      <c r="A2588" s="45">
        <v>1.62E13</v>
      </c>
      <c r="B2588" s="46">
        <v>0.179</v>
      </c>
      <c r="C2588" s="46">
        <v>8895.0</v>
      </c>
      <c r="D2588" s="46">
        <v>0.033</v>
      </c>
      <c r="E2588" s="42" t="s">
        <v>300</v>
      </c>
      <c r="F2588" s="44" t="s">
        <v>91</v>
      </c>
      <c r="G2588" s="41" t="s">
        <v>258</v>
      </c>
    </row>
    <row r="2589">
      <c r="A2589" s="45">
        <v>2.2823255806E10</v>
      </c>
      <c r="B2589" s="46">
        <v>0.112</v>
      </c>
      <c r="C2589" s="46">
        <v>773.0</v>
      </c>
      <c r="D2589" s="46">
        <v>0.461</v>
      </c>
      <c r="E2589" s="42" t="s">
        <v>301</v>
      </c>
      <c r="F2589" s="44" t="s">
        <v>70</v>
      </c>
      <c r="G2589" s="41" t="s">
        <v>258</v>
      </c>
    </row>
    <row r="2590">
      <c r="A2590" s="45">
        <v>2.089878842E10</v>
      </c>
      <c r="B2590" s="46">
        <v>0.112</v>
      </c>
      <c r="C2590" s="46">
        <v>703.0</v>
      </c>
      <c r="D2590" s="46">
        <v>0.486</v>
      </c>
      <c r="E2590" s="42" t="s">
        <v>301</v>
      </c>
      <c r="F2590" s="44" t="s">
        <v>71</v>
      </c>
      <c r="G2590" s="41" t="s">
        <v>258</v>
      </c>
    </row>
    <row r="2591">
      <c r="A2591" s="45">
        <v>1.3606494599E10</v>
      </c>
      <c r="B2591" s="46">
        <v>0.11</v>
      </c>
      <c r="C2591" s="46">
        <v>449.0</v>
      </c>
      <c r="D2591" s="46">
        <v>1.184</v>
      </c>
      <c r="E2591" s="42" t="s">
        <v>301</v>
      </c>
      <c r="F2591" s="44" t="s">
        <v>72</v>
      </c>
      <c r="G2591" s="41" t="s">
        <v>258</v>
      </c>
    </row>
    <row r="2592">
      <c r="A2592" s="45">
        <v>1.2045627411E10</v>
      </c>
      <c r="B2592" s="46">
        <v>0.097</v>
      </c>
      <c r="C2592" s="46">
        <v>351.0</v>
      </c>
      <c r="D2592" s="46">
        <v>0.589</v>
      </c>
      <c r="E2592" s="42" t="s">
        <v>301</v>
      </c>
      <c r="F2592" s="44" t="s">
        <v>74</v>
      </c>
      <c r="G2592" s="41" t="s">
        <v>258</v>
      </c>
    </row>
    <row r="2593">
      <c r="A2593" s="45">
        <v>1.3686333822E10</v>
      </c>
      <c r="B2593" s="46">
        <v>0.085</v>
      </c>
      <c r="C2593" s="46">
        <v>350.0</v>
      </c>
      <c r="D2593" s="46">
        <v>0.237</v>
      </c>
      <c r="E2593" s="42" t="s">
        <v>301</v>
      </c>
      <c r="F2593" s="44" t="s">
        <v>83</v>
      </c>
      <c r="G2593" s="41" t="s">
        <v>258</v>
      </c>
    </row>
    <row r="2594">
      <c r="A2594" s="45">
        <v>1.736287271E10</v>
      </c>
      <c r="B2594" s="46">
        <v>0.082</v>
      </c>
      <c r="C2594" s="46">
        <v>430.0</v>
      </c>
      <c r="D2594" s="46">
        <v>0.136</v>
      </c>
      <c r="E2594" s="42" t="s">
        <v>301</v>
      </c>
      <c r="F2594" s="44" t="s">
        <v>84</v>
      </c>
      <c r="G2594" s="41" t="s">
        <v>258</v>
      </c>
    </row>
    <row r="2595">
      <c r="A2595" s="45">
        <v>1.9579479147E10</v>
      </c>
      <c r="B2595" s="46">
        <v>0.083</v>
      </c>
      <c r="C2595" s="46">
        <v>491.0</v>
      </c>
      <c r="D2595" s="46">
        <v>0.093</v>
      </c>
      <c r="E2595" s="42" t="s">
        <v>301</v>
      </c>
      <c r="F2595" s="44" t="s">
        <v>85</v>
      </c>
      <c r="G2595" s="41" t="s">
        <v>258</v>
      </c>
    </row>
    <row r="2596">
      <c r="A2596" s="45">
        <v>2.3410536914E10</v>
      </c>
      <c r="B2596" s="46">
        <v>0.08</v>
      </c>
      <c r="C2596" s="46">
        <v>560.0</v>
      </c>
      <c r="D2596" s="46">
        <v>0.089</v>
      </c>
      <c r="E2596" s="42" t="s">
        <v>301</v>
      </c>
      <c r="F2596" s="44" t="s">
        <v>86</v>
      </c>
      <c r="G2596" s="41" t="s">
        <v>258</v>
      </c>
    </row>
    <row r="2597">
      <c r="A2597" s="45">
        <v>3.0366148205E10</v>
      </c>
      <c r="B2597" s="46">
        <v>0.08</v>
      </c>
      <c r="C2597" s="46">
        <v>722.0</v>
      </c>
      <c r="D2597" s="46">
        <v>0.124</v>
      </c>
      <c r="E2597" s="42" t="s">
        <v>301</v>
      </c>
      <c r="F2597" s="44" t="s">
        <v>87</v>
      </c>
      <c r="G2597" s="41" t="s">
        <v>258</v>
      </c>
    </row>
    <row r="2598">
      <c r="A2598" s="45">
        <v>3.0461322555E10</v>
      </c>
      <c r="B2598" s="46">
        <v>0.089</v>
      </c>
      <c r="C2598" s="46">
        <v>803.0</v>
      </c>
      <c r="D2598" s="46">
        <v>0.153</v>
      </c>
      <c r="E2598" s="42" t="s">
        <v>301</v>
      </c>
      <c r="F2598" s="44" t="s">
        <v>88</v>
      </c>
      <c r="G2598" s="41" t="s">
        <v>258</v>
      </c>
    </row>
    <row r="2599">
      <c r="A2599" s="45">
        <v>3.8881102075E10</v>
      </c>
      <c r="B2599" s="46">
        <v>0.087</v>
      </c>
      <c r="C2599" s="46">
        <v>998.0</v>
      </c>
      <c r="D2599" s="46">
        <v>0.103</v>
      </c>
      <c r="E2599" s="42" t="s">
        <v>301</v>
      </c>
      <c r="F2599" s="44" t="s">
        <v>89</v>
      </c>
      <c r="G2599" s="41" t="s">
        <v>258</v>
      </c>
    </row>
    <row r="2600">
      <c r="A2600" s="45">
        <v>4.7236710623E10</v>
      </c>
      <c r="B2600" s="46">
        <v>0.088</v>
      </c>
      <c r="C2600" s="46">
        <v>1213.0</v>
      </c>
      <c r="D2600" s="46">
        <v>0.098</v>
      </c>
      <c r="E2600" s="42" t="s">
        <v>301</v>
      </c>
      <c r="F2600" s="44" t="s">
        <v>90</v>
      </c>
      <c r="G2600" s="41" t="s">
        <v>258</v>
      </c>
    </row>
    <row r="2601">
      <c r="A2601" s="45">
        <v>5.0004354667E10</v>
      </c>
      <c r="B2601" s="46">
        <v>0.089</v>
      </c>
      <c r="C2601" s="46">
        <v>1308.0</v>
      </c>
      <c r="D2601" s="46">
        <v>0.112</v>
      </c>
      <c r="E2601" s="42" t="s">
        <v>301</v>
      </c>
      <c r="F2601" s="44" t="s">
        <v>91</v>
      </c>
      <c r="G2601" s="41" t="s">
        <v>258</v>
      </c>
    </row>
    <row r="2602">
      <c r="A2602" s="45">
        <v>1.3760374488E10</v>
      </c>
      <c r="B2602" s="46">
        <v>0.053</v>
      </c>
      <c r="C2602" s="46">
        <v>29.0</v>
      </c>
      <c r="D2602" s="43"/>
      <c r="E2602" s="42" t="s">
        <v>177</v>
      </c>
      <c r="F2602" s="44" t="s">
        <v>70</v>
      </c>
      <c r="G2602" s="41" t="s">
        <v>144</v>
      </c>
    </row>
    <row r="2603">
      <c r="A2603" s="45">
        <v>1.140135142E10</v>
      </c>
      <c r="B2603" s="46">
        <v>0.053</v>
      </c>
      <c r="C2603" s="46">
        <v>24.0</v>
      </c>
      <c r="D2603" s="43"/>
      <c r="E2603" s="42" t="s">
        <v>177</v>
      </c>
      <c r="F2603" s="44" t="s">
        <v>71</v>
      </c>
      <c r="G2603" s="41" t="s">
        <v>144</v>
      </c>
    </row>
    <row r="2604">
      <c r="A2604" s="45">
        <v>9.687951055E9</v>
      </c>
      <c r="B2604" s="46">
        <v>0.054</v>
      </c>
      <c r="C2604" s="46">
        <v>21.0</v>
      </c>
      <c r="D2604" s="43"/>
      <c r="E2604" s="42" t="s">
        <v>177</v>
      </c>
      <c r="F2604" s="44" t="s">
        <v>72</v>
      </c>
      <c r="G2604" s="41" t="s">
        <v>144</v>
      </c>
    </row>
    <row r="2605">
      <c r="A2605" s="45">
        <v>1.0128112401E10</v>
      </c>
      <c r="B2605" s="46">
        <v>0.052</v>
      </c>
      <c r="C2605" s="46">
        <v>20.0</v>
      </c>
      <c r="D2605" s="43"/>
      <c r="E2605" s="42" t="s">
        <v>177</v>
      </c>
      <c r="F2605" s="44" t="s">
        <v>74</v>
      </c>
      <c r="G2605" s="41" t="s">
        <v>144</v>
      </c>
    </row>
    <row r="2606">
      <c r="A2606" s="45">
        <v>1.2030023548E10</v>
      </c>
      <c r="B2606" s="46">
        <v>0.051</v>
      </c>
      <c r="C2606" s="46">
        <v>24.0</v>
      </c>
      <c r="D2606" s="43"/>
      <c r="E2606" s="42" t="s">
        <v>177</v>
      </c>
      <c r="F2606" s="44" t="s">
        <v>83</v>
      </c>
      <c r="G2606" s="41" t="s">
        <v>144</v>
      </c>
    </row>
    <row r="2607">
      <c r="A2607" s="45">
        <v>1.4307509839E10</v>
      </c>
      <c r="B2607" s="46">
        <v>0.051</v>
      </c>
      <c r="C2607" s="46">
        <v>28.0</v>
      </c>
      <c r="D2607" s="43"/>
      <c r="E2607" s="42" t="s">
        <v>177</v>
      </c>
      <c r="F2607" s="44" t="s">
        <v>84</v>
      </c>
      <c r="G2607" s="41" t="s">
        <v>144</v>
      </c>
    </row>
    <row r="2608">
      <c r="A2608" s="45">
        <v>1.7030896203E10</v>
      </c>
      <c r="B2608" s="46">
        <v>0.055</v>
      </c>
      <c r="C2608" s="46">
        <v>35.0</v>
      </c>
      <c r="D2608" s="43"/>
      <c r="E2608" s="42" t="s">
        <v>177</v>
      </c>
      <c r="F2608" s="44" t="s">
        <v>85</v>
      </c>
      <c r="G2608" s="41" t="s">
        <v>144</v>
      </c>
    </row>
    <row r="2609">
      <c r="A2609" s="45">
        <v>2.2311393928E10</v>
      </c>
      <c r="B2609" s="46">
        <v>0.054</v>
      </c>
      <c r="C2609" s="46">
        <v>46.0</v>
      </c>
      <c r="D2609" s="43"/>
      <c r="E2609" s="42" t="s">
        <v>177</v>
      </c>
      <c r="F2609" s="44" t="s">
        <v>86</v>
      </c>
      <c r="G2609" s="41" t="s">
        <v>144</v>
      </c>
    </row>
    <row r="2610">
      <c r="A2610" s="45">
        <v>2.7934030937E10</v>
      </c>
      <c r="B2610" s="46">
        <v>0.052</v>
      </c>
      <c r="C2610" s="46">
        <v>53.0</v>
      </c>
      <c r="D2610" s="43"/>
      <c r="E2610" s="42" t="s">
        <v>177</v>
      </c>
      <c r="F2610" s="44" t="s">
        <v>87</v>
      </c>
      <c r="G2610" s="41" t="s">
        <v>144</v>
      </c>
    </row>
    <row r="2611">
      <c r="A2611" s="45">
        <v>3.2816828373E10</v>
      </c>
      <c r="B2611" s="46">
        <v>0.054</v>
      </c>
      <c r="C2611" s="46">
        <v>64.0</v>
      </c>
      <c r="D2611" s="43"/>
      <c r="E2611" s="42" t="s">
        <v>177</v>
      </c>
      <c r="F2611" s="44" t="s">
        <v>88</v>
      </c>
      <c r="G2611" s="41" t="s">
        <v>144</v>
      </c>
    </row>
    <row r="2612">
      <c r="A2612" s="45">
        <v>3.9332770929E10</v>
      </c>
      <c r="B2612" s="46">
        <v>0.054</v>
      </c>
      <c r="C2612" s="46">
        <v>75.0</v>
      </c>
      <c r="D2612" s="43"/>
      <c r="E2612" s="42" t="s">
        <v>177</v>
      </c>
      <c r="F2612" s="44" t="s">
        <v>89</v>
      </c>
      <c r="G2612" s="41" t="s">
        <v>144</v>
      </c>
    </row>
    <row r="2613">
      <c r="A2613" s="45">
        <v>4.5324319955E10</v>
      </c>
      <c r="B2613" s="46">
        <v>0.056</v>
      </c>
      <c r="C2613" s="46">
        <v>91.0</v>
      </c>
      <c r="D2613" s="43"/>
      <c r="E2613" s="42" t="s">
        <v>177</v>
      </c>
      <c r="F2613" s="44" t="s">
        <v>90</v>
      </c>
      <c r="G2613" s="41" t="s">
        <v>144</v>
      </c>
    </row>
    <row r="2614">
      <c r="A2614" s="45">
        <v>5.1183443225E10</v>
      </c>
      <c r="B2614" s="46">
        <v>0.059</v>
      </c>
      <c r="C2614" s="46">
        <v>105.0</v>
      </c>
      <c r="D2614" s="43"/>
      <c r="E2614" s="42" t="s">
        <v>177</v>
      </c>
      <c r="F2614" s="44" t="s">
        <v>91</v>
      </c>
      <c r="G2614" s="41" t="s">
        <v>144</v>
      </c>
    </row>
    <row r="2615">
      <c r="A2615" s="45">
        <v>2.72014693E8</v>
      </c>
      <c r="B2615" s="46">
        <v>0.036</v>
      </c>
      <c r="C2615" s="46">
        <v>52.0</v>
      </c>
      <c r="D2615" s="46">
        <v>0.099</v>
      </c>
      <c r="E2615" s="42" t="s">
        <v>257</v>
      </c>
      <c r="F2615" s="44" t="s">
        <v>70</v>
      </c>
      <c r="G2615" s="41" t="s">
        <v>242</v>
      </c>
    </row>
    <row r="2616">
      <c r="A2616" s="45">
        <v>2.57926882E8</v>
      </c>
      <c r="B2616" s="46">
        <v>0.037</v>
      </c>
      <c r="C2616" s="46">
        <v>50.0</v>
      </c>
      <c r="D2616" s="46">
        <v>0.088</v>
      </c>
      <c r="E2616" s="42" t="s">
        <v>257</v>
      </c>
      <c r="F2616" s="44" t="s">
        <v>71</v>
      </c>
      <c r="G2616" s="41" t="s">
        <v>242</v>
      </c>
    </row>
    <row r="2617">
      <c r="A2617" s="45">
        <v>2.62603782E8</v>
      </c>
      <c r="B2617" s="46">
        <v>0.038</v>
      </c>
      <c r="C2617" s="46">
        <v>52.0</v>
      </c>
      <c r="D2617" s="46">
        <v>0.074</v>
      </c>
      <c r="E2617" s="42" t="s">
        <v>257</v>
      </c>
      <c r="F2617" s="44" t="s">
        <v>72</v>
      </c>
      <c r="G2617" s="41" t="s">
        <v>242</v>
      </c>
    </row>
    <row r="2618">
      <c r="A2618" s="45">
        <v>3.14463144E8</v>
      </c>
      <c r="B2618" s="46">
        <v>0.037</v>
      </c>
      <c r="C2618" s="46">
        <v>58.0</v>
      </c>
      <c r="D2618" s="46">
        <v>0.059</v>
      </c>
      <c r="E2618" s="42" t="s">
        <v>257</v>
      </c>
      <c r="F2618" s="44" t="s">
        <v>74</v>
      </c>
      <c r="G2618" s="41" t="s">
        <v>242</v>
      </c>
    </row>
    <row r="2619">
      <c r="A2619" s="45">
        <v>3.64996869E8</v>
      </c>
      <c r="B2619" s="46">
        <v>0.035</v>
      </c>
      <c r="C2619" s="46">
        <v>62.0</v>
      </c>
      <c r="D2619" s="46">
        <v>0.076</v>
      </c>
      <c r="E2619" s="42" t="s">
        <v>257</v>
      </c>
      <c r="F2619" s="44" t="s">
        <v>83</v>
      </c>
      <c r="G2619" s="41" t="s">
        <v>242</v>
      </c>
    </row>
    <row r="2620">
      <c r="A2620" s="45">
        <v>3.94962552E8</v>
      </c>
      <c r="B2620" s="46">
        <v>0.033</v>
      </c>
      <c r="C2620" s="46">
        <v>61.0</v>
      </c>
      <c r="D2620" s="46">
        <v>0.075</v>
      </c>
      <c r="E2620" s="42" t="s">
        <v>257</v>
      </c>
      <c r="F2620" s="44" t="s">
        <v>84</v>
      </c>
      <c r="G2620" s="41" t="s">
        <v>242</v>
      </c>
    </row>
    <row r="2621">
      <c r="A2621" s="45">
        <v>4.37072934E8</v>
      </c>
      <c r="B2621" s="46">
        <v>0.031</v>
      </c>
      <c r="C2621" s="46">
        <v>64.0</v>
      </c>
      <c r="D2621" s="46">
        <v>0.083</v>
      </c>
      <c r="E2621" s="42" t="s">
        <v>257</v>
      </c>
      <c r="F2621" s="44" t="s">
        <v>85</v>
      </c>
      <c r="G2621" s="41" t="s">
        <v>242</v>
      </c>
    </row>
    <row r="2622">
      <c r="A2622" s="45">
        <v>5.2642574E8</v>
      </c>
      <c r="B2622" s="46">
        <v>0.037</v>
      </c>
      <c r="C2622" s="46">
        <v>88.0</v>
      </c>
      <c r="D2622" s="46">
        <v>0.082</v>
      </c>
      <c r="E2622" s="42" t="s">
        <v>257</v>
      </c>
      <c r="F2622" s="44" t="s">
        <v>86</v>
      </c>
      <c r="G2622" s="41" t="s">
        <v>242</v>
      </c>
    </row>
    <row r="2623">
      <c r="A2623" s="45">
        <v>6.07983815E8</v>
      </c>
      <c r="B2623" s="46">
        <v>0.037</v>
      </c>
      <c r="C2623" s="46">
        <v>99.0</v>
      </c>
      <c r="D2623" s="46">
        <v>0.053</v>
      </c>
      <c r="E2623" s="42" t="s">
        <v>257</v>
      </c>
      <c r="F2623" s="44" t="s">
        <v>87</v>
      </c>
      <c r="G2623" s="41" t="s">
        <v>242</v>
      </c>
    </row>
    <row r="2624">
      <c r="A2624" s="45">
        <v>6.10075807E8</v>
      </c>
      <c r="B2624" s="46">
        <v>0.039</v>
      </c>
      <c r="C2624" s="46">
        <v>103.0</v>
      </c>
      <c r="D2624" s="46">
        <v>0.055</v>
      </c>
      <c r="E2624" s="42" t="s">
        <v>257</v>
      </c>
      <c r="F2624" s="44" t="s">
        <v>88</v>
      </c>
      <c r="G2624" s="41" t="s">
        <v>242</v>
      </c>
    </row>
    <row r="2625">
      <c r="A2625" s="45">
        <v>7.00804286E8</v>
      </c>
      <c r="B2625" s="46">
        <v>0.047</v>
      </c>
      <c r="C2625" s="46">
        <v>139.0</v>
      </c>
      <c r="D2625" s="46">
        <v>0.055</v>
      </c>
      <c r="E2625" s="42" t="s">
        <v>257</v>
      </c>
      <c r="F2625" s="44" t="s">
        <v>89</v>
      </c>
      <c r="G2625" s="41" t="s">
        <v>242</v>
      </c>
    </row>
    <row r="2626">
      <c r="A2626" s="45">
        <v>7.85745262E8</v>
      </c>
      <c r="B2626" s="46">
        <v>0.038</v>
      </c>
      <c r="C2626" s="46">
        <v>125.0</v>
      </c>
      <c r="D2626" s="46">
        <v>0.055</v>
      </c>
      <c r="E2626" s="42" t="s">
        <v>257</v>
      </c>
      <c r="F2626" s="44" t="s">
        <v>90</v>
      </c>
      <c r="G2626" s="41" t="s">
        <v>242</v>
      </c>
    </row>
    <row r="2627">
      <c r="A2627" s="45">
        <v>7.86938335E8</v>
      </c>
      <c r="B2627" s="46">
        <v>0.036</v>
      </c>
      <c r="C2627" s="46">
        <v>116.0</v>
      </c>
      <c r="D2627" s="46">
        <v>0.061</v>
      </c>
      <c r="E2627" s="42" t="s">
        <v>257</v>
      </c>
      <c r="F2627" s="44" t="s">
        <v>91</v>
      </c>
      <c r="G2627" s="41" t="s">
        <v>242</v>
      </c>
    </row>
    <row r="2628">
      <c r="A2628" s="45">
        <v>1.17E11</v>
      </c>
      <c r="B2628" s="46">
        <v>0.057</v>
      </c>
      <c r="C2628" s="46">
        <v>273.0</v>
      </c>
      <c r="D2628" s="46">
        <v>0.252</v>
      </c>
      <c r="E2628" s="42" t="s">
        <v>302</v>
      </c>
      <c r="F2628" s="44" t="s">
        <v>70</v>
      </c>
      <c r="G2628" s="41" t="s">
        <v>258</v>
      </c>
    </row>
    <row r="2629">
      <c r="A2629" s="45">
        <v>1.23E11</v>
      </c>
      <c r="B2629" s="46">
        <v>0.06</v>
      </c>
      <c r="C2629" s="46">
        <v>295.0</v>
      </c>
      <c r="D2629" s="46">
        <v>0.225</v>
      </c>
      <c r="E2629" s="42" t="s">
        <v>302</v>
      </c>
      <c r="F2629" s="44" t="s">
        <v>71</v>
      </c>
      <c r="G2629" s="41" t="s">
        <v>258</v>
      </c>
    </row>
    <row r="2630">
      <c r="A2630" s="45">
        <v>9.2889586976E10</v>
      </c>
      <c r="B2630" s="46">
        <v>0.057</v>
      </c>
      <c r="C2630" s="46">
        <v>207.0</v>
      </c>
      <c r="D2630" s="46">
        <v>0.366</v>
      </c>
      <c r="E2630" s="42" t="s">
        <v>302</v>
      </c>
      <c r="F2630" s="44" t="s">
        <v>72</v>
      </c>
      <c r="G2630" s="41" t="s">
        <v>258</v>
      </c>
    </row>
    <row r="2631">
      <c r="A2631" s="45">
        <v>8.3622191419E10</v>
      </c>
      <c r="B2631" s="46">
        <v>0.059</v>
      </c>
      <c r="C2631" s="46">
        <v>190.0</v>
      </c>
      <c r="D2631" s="46">
        <v>0.252</v>
      </c>
      <c r="E2631" s="42" t="s">
        <v>302</v>
      </c>
      <c r="F2631" s="44" t="s">
        <v>74</v>
      </c>
      <c r="G2631" s="41" t="s">
        <v>258</v>
      </c>
    </row>
    <row r="2632">
      <c r="A2632" s="45">
        <v>1.12E11</v>
      </c>
      <c r="B2632" s="46">
        <v>0.056</v>
      </c>
      <c r="C2632" s="46">
        <v>239.0</v>
      </c>
      <c r="D2632" s="46">
        <v>0.185</v>
      </c>
      <c r="E2632" s="42" t="s">
        <v>302</v>
      </c>
      <c r="F2632" s="44" t="s">
        <v>83</v>
      </c>
      <c r="G2632" s="41" t="s">
        <v>258</v>
      </c>
    </row>
    <row r="2633">
      <c r="A2633" s="45">
        <v>1.46E11</v>
      </c>
      <c r="B2633" s="46">
        <v>0.054</v>
      </c>
      <c r="C2633" s="46">
        <v>296.0</v>
      </c>
      <c r="D2633" s="46">
        <v>0.168</v>
      </c>
      <c r="E2633" s="42" t="s">
        <v>302</v>
      </c>
      <c r="F2633" s="44" t="s">
        <v>84</v>
      </c>
      <c r="G2633" s="41" t="s">
        <v>258</v>
      </c>
    </row>
    <row r="2634">
      <c r="A2634" s="45">
        <v>1.83E11</v>
      </c>
      <c r="B2634" s="46">
        <v>0.057</v>
      </c>
      <c r="C2634" s="46">
        <v>387.0</v>
      </c>
      <c r="D2634" s="46">
        <v>0.155</v>
      </c>
      <c r="E2634" s="42" t="s">
        <v>302</v>
      </c>
      <c r="F2634" s="44" t="s">
        <v>85</v>
      </c>
      <c r="G2634" s="41" t="s">
        <v>258</v>
      </c>
    </row>
    <row r="2635">
      <c r="A2635" s="45">
        <v>2.3E11</v>
      </c>
      <c r="B2635" s="46">
        <v>0.06</v>
      </c>
      <c r="C2635" s="46">
        <v>497.0</v>
      </c>
      <c r="D2635" s="46">
        <v>0.171</v>
      </c>
      <c r="E2635" s="42" t="s">
        <v>302</v>
      </c>
      <c r="F2635" s="44" t="s">
        <v>86</v>
      </c>
      <c r="G2635" s="41" t="s">
        <v>258</v>
      </c>
    </row>
    <row r="2636">
      <c r="A2636" s="45">
        <v>3.16E11</v>
      </c>
      <c r="B2636" s="46">
        <v>0.056</v>
      </c>
      <c r="C2636" s="46">
        <v>633.0</v>
      </c>
      <c r="D2636" s="46">
        <v>0.224</v>
      </c>
      <c r="E2636" s="42" t="s">
        <v>302</v>
      </c>
      <c r="F2636" s="44" t="s">
        <v>87</v>
      </c>
      <c r="G2636" s="41" t="s">
        <v>258</v>
      </c>
    </row>
    <row r="2637">
      <c r="A2637" s="45">
        <v>3.29E11</v>
      </c>
      <c r="B2637" s="46">
        <v>0.058</v>
      </c>
      <c r="C2637" s="46">
        <v>665.0</v>
      </c>
      <c r="D2637" s="46">
        <v>0.199</v>
      </c>
      <c r="E2637" s="42" t="s">
        <v>302</v>
      </c>
      <c r="F2637" s="44" t="s">
        <v>88</v>
      </c>
      <c r="G2637" s="41" t="s">
        <v>258</v>
      </c>
    </row>
    <row r="2638">
      <c r="A2638" s="45">
        <v>3.94E11</v>
      </c>
      <c r="B2638" s="46">
        <v>0.047</v>
      </c>
      <c r="C2638" s="46">
        <v>639.0</v>
      </c>
      <c r="D2638" s="46">
        <v>0.183</v>
      </c>
      <c r="E2638" s="42" t="s">
        <v>302</v>
      </c>
      <c r="F2638" s="44" t="s">
        <v>89</v>
      </c>
      <c r="G2638" s="41" t="s">
        <v>258</v>
      </c>
    </row>
    <row r="2639">
      <c r="A2639" s="45">
        <v>3.16E11</v>
      </c>
      <c r="B2639" s="46">
        <v>0.045</v>
      </c>
      <c r="C2639" s="46">
        <v>487.0</v>
      </c>
      <c r="D2639" s="46">
        <v>0.172</v>
      </c>
      <c r="E2639" s="42" t="s">
        <v>302</v>
      </c>
      <c r="F2639" s="44" t="s">
        <v>90</v>
      </c>
      <c r="G2639" s="41" t="s">
        <v>258</v>
      </c>
    </row>
    <row r="2640">
      <c r="A2640" s="45">
        <v>3.81E11</v>
      </c>
      <c r="B2640" s="46">
        <v>0.046</v>
      </c>
      <c r="C2640" s="46">
        <v>593.0</v>
      </c>
      <c r="D2640" s="46">
        <v>0.164</v>
      </c>
      <c r="E2640" s="42" t="s">
        <v>302</v>
      </c>
      <c r="F2640" s="44" t="s">
        <v>91</v>
      </c>
      <c r="G2640" s="41" t="s">
        <v>258</v>
      </c>
    </row>
    <row r="2641">
      <c r="A2641" s="45">
        <v>3.3640085728E10</v>
      </c>
      <c r="B2641" s="46">
        <v>0.053</v>
      </c>
      <c r="C2641" s="46">
        <v>20.0</v>
      </c>
      <c r="D2641" s="46">
        <v>0.106</v>
      </c>
      <c r="E2641" s="42" t="s">
        <v>178</v>
      </c>
      <c r="F2641" s="44" t="s">
        <v>70</v>
      </c>
      <c r="G2641" s="41" t="s">
        <v>144</v>
      </c>
    </row>
    <row r="2642">
      <c r="A2642" s="45">
        <v>3.5291349277E10</v>
      </c>
      <c r="B2642" s="46">
        <v>0.056</v>
      </c>
      <c r="C2642" s="46">
        <v>22.0</v>
      </c>
      <c r="D2642" s="46">
        <v>0.094</v>
      </c>
      <c r="E2642" s="42" t="s">
        <v>178</v>
      </c>
      <c r="F2642" s="44" t="s">
        <v>71</v>
      </c>
      <c r="G2642" s="41" t="s">
        <v>144</v>
      </c>
    </row>
    <row r="2643">
      <c r="A2643" s="45">
        <v>3.7947904054E10</v>
      </c>
      <c r="B2643" s="46">
        <v>0.051</v>
      </c>
      <c r="C2643" s="46">
        <v>22.0</v>
      </c>
      <c r="D2643" s="46">
        <v>0.091</v>
      </c>
      <c r="E2643" s="42" t="s">
        <v>178</v>
      </c>
      <c r="F2643" s="44" t="s">
        <v>72</v>
      </c>
      <c r="G2643" s="41" t="s">
        <v>144</v>
      </c>
    </row>
    <row r="2644">
      <c r="A2644" s="45">
        <v>4.2717072778E10</v>
      </c>
      <c r="B2644" s="46">
        <v>0.052</v>
      </c>
      <c r="C2644" s="46">
        <v>25.0</v>
      </c>
      <c r="D2644" s="46">
        <v>0.095</v>
      </c>
      <c r="E2644" s="42" t="s">
        <v>178</v>
      </c>
      <c r="F2644" s="44" t="s">
        <v>74</v>
      </c>
      <c r="G2644" s="41" t="s">
        <v>144</v>
      </c>
    </row>
    <row r="2645">
      <c r="A2645" s="45">
        <v>4.942410771E10</v>
      </c>
      <c r="B2645" s="46">
        <v>0.055</v>
      </c>
      <c r="C2645" s="46">
        <v>30.0</v>
      </c>
      <c r="D2645" s="46">
        <v>0.097</v>
      </c>
      <c r="E2645" s="42" t="s">
        <v>178</v>
      </c>
      <c r="F2645" s="44" t="s">
        <v>83</v>
      </c>
      <c r="G2645" s="41" t="s">
        <v>144</v>
      </c>
    </row>
    <row r="2646">
      <c r="A2646" s="45">
        <v>5.7633255739E10</v>
      </c>
      <c r="B2646" s="46">
        <v>0.059</v>
      </c>
      <c r="C2646" s="46">
        <v>36.0</v>
      </c>
      <c r="D2646" s="46">
        <v>0.11</v>
      </c>
      <c r="E2646" s="42" t="s">
        <v>178</v>
      </c>
      <c r="F2646" s="44" t="s">
        <v>84</v>
      </c>
      <c r="G2646" s="41" t="s">
        <v>144</v>
      </c>
    </row>
    <row r="2647">
      <c r="A2647" s="45">
        <v>6.6371664817E10</v>
      </c>
      <c r="B2647" s="46">
        <v>0.065</v>
      </c>
      <c r="C2647" s="46">
        <v>46.0</v>
      </c>
      <c r="D2647" s="46">
        <v>0.112</v>
      </c>
      <c r="E2647" s="42" t="s">
        <v>178</v>
      </c>
      <c r="F2647" s="44" t="s">
        <v>85</v>
      </c>
      <c r="G2647" s="41" t="s">
        <v>144</v>
      </c>
    </row>
    <row r="2648">
      <c r="A2648" s="45">
        <v>7.7414425532E10</v>
      </c>
      <c r="B2648" s="46">
        <v>0.071</v>
      </c>
      <c r="C2648" s="46">
        <v>58.0</v>
      </c>
      <c r="D2648" s="46">
        <v>0.112</v>
      </c>
      <c r="E2648" s="42" t="s">
        <v>178</v>
      </c>
      <c r="F2648" s="44" t="s">
        <v>86</v>
      </c>
      <c r="G2648" s="41" t="s">
        <v>144</v>
      </c>
    </row>
    <row r="2649">
      <c r="A2649" s="45">
        <v>9.9130304099E10</v>
      </c>
      <c r="B2649" s="46">
        <v>0.06</v>
      </c>
      <c r="C2649" s="46">
        <v>63.0</v>
      </c>
      <c r="D2649" s="46">
        <v>0.158</v>
      </c>
      <c r="E2649" s="42" t="s">
        <v>178</v>
      </c>
      <c r="F2649" s="44" t="s">
        <v>87</v>
      </c>
      <c r="G2649" s="41" t="s">
        <v>144</v>
      </c>
    </row>
    <row r="2650">
      <c r="A2650" s="45">
        <v>1.06E11</v>
      </c>
      <c r="B2650" s="46">
        <v>0.065</v>
      </c>
      <c r="C2650" s="46">
        <v>72.0</v>
      </c>
      <c r="D2650" s="46">
        <v>0.101</v>
      </c>
      <c r="E2650" s="42" t="s">
        <v>178</v>
      </c>
      <c r="F2650" s="44" t="s">
        <v>88</v>
      </c>
      <c r="G2650" s="41" t="s">
        <v>144</v>
      </c>
    </row>
    <row r="2651">
      <c r="A2651" s="45">
        <v>1.16E11</v>
      </c>
      <c r="B2651" s="46">
        <v>0.069</v>
      </c>
      <c r="C2651" s="46">
        <v>83.0</v>
      </c>
      <c r="D2651" s="46">
        <v>0.131</v>
      </c>
      <c r="E2651" s="42" t="s">
        <v>178</v>
      </c>
      <c r="F2651" s="44" t="s">
        <v>89</v>
      </c>
      <c r="G2651" s="41" t="s">
        <v>144</v>
      </c>
    </row>
    <row r="2652">
      <c r="A2652" s="45">
        <v>1.36E11</v>
      </c>
      <c r="B2652" s="46">
        <v>0.068</v>
      </c>
      <c r="C2652" s="46">
        <v>93.0</v>
      </c>
      <c r="D2652" s="46">
        <v>0.17</v>
      </c>
      <c r="E2652" s="42" t="s">
        <v>178</v>
      </c>
      <c r="F2652" s="44" t="s">
        <v>90</v>
      </c>
      <c r="G2652" s="41" t="s">
        <v>144</v>
      </c>
    </row>
    <row r="2653">
      <c r="A2653" s="45">
        <v>1.56E11</v>
      </c>
      <c r="B2653" s="46">
        <v>0.066</v>
      </c>
      <c r="C2653" s="46">
        <v>102.0</v>
      </c>
      <c r="D2653" s="46">
        <v>0.135</v>
      </c>
      <c r="E2653" s="42" t="s">
        <v>178</v>
      </c>
      <c r="F2653" s="44" t="s">
        <v>91</v>
      </c>
      <c r="G2653" s="41" t="s">
        <v>144</v>
      </c>
    </row>
    <row r="2654">
      <c r="A2654" s="45">
        <v>9.636342275E9</v>
      </c>
      <c r="B2654" s="46">
        <v>0.041</v>
      </c>
      <c r="C2654" s="46">
        <v>25.0</v>
      </c>
      <c r="D2654" s="46">
        <v>0.195</v>
      </c>
      <c r="E2654" s="42" t="s">
        <v>241</v>
      </c>
      <c r="F2654" s="44" t="s">
        <v>70</v>
      </c>
      <c r="G2654" s="41" t="s">
        <v>228</v>
      </c>
    </row>
    <row r="2655">
      <c r="A2655" s="45">
        <v>9.854042165E9</v>
      </c>
      <c r="B2655" s="46">
        <v>0.043</v>
      </c>
      <c r="C2655" s="46">
        <v>27.0</v>
      </c>
      <c r="D2655" s="46">
        <v>0.175</v>
      </c>
      <c r="E2655" s="42" t="s">
        <v>241</v>
      </c>
      <c r="F2655" s="44" t="s">
        <v>71</v>
      </c>
      <c r="G2655" s="41" t="s">
        <v>228</v>
      </c>
    </row>
    <row r="2656">
      <c r="A2656" s="45">
        <v>1.0693278292E10</v>
      </c>
      <c r="B2656" s="46">
        <v>0.042</v>
      </c>
      <c r="C2656" s="46">
        <v>27.0</v>
      </c>
      <c r="D2656" s="46">
        <v>0.177</v>
      </c>
      <c r="E2656" s="42" t="s">
        <v>241</v>
      </c>
      <c r="F2656" s="44" t="s">
        <v>72</v>
      </c>
      <c r="G2656" s="41" t="s">
        <v>228</v>
      </c>
    </row>
    <row r="2657">
      <c r="A2657" s="45">
        <v>1.1777768087E10</v>
      </c>
      <c r="B2657" s="46">
        <v>0.05</v>
      </c>
      <c r="C2657" s="46">
        <v>35.0</v>
      </c>
      <c r="D2657" s="46">
        <v>0.18</v>
      </c>
      <c r="E2657" s="42" t="s">
        <v>241</v>
      </c>
      <c r="F2657" s="44" t="s">
        <v>74</v>
      </c>
      <c r="G2657" s="41" t="s">
        <v>228</v>
      </c>
    </row>
    <row r="2658">
      <c r="A2658" s="45">
        <v>1.3873500888E10</v>
      </c>
      <c r="B2658" s="46">
        <v>0.049</v>
      </c>
      <c r="C2658" s="46">
        <v>38.0</v>
      </c>
      <c r="D2658" s="46">
        <v>0.185</v>
      </c>
      <c r="E2658" s="42" t="s">
        <v>241</v>
      </c>
      <c r="F2658" s="44" t="s">
        <v>83</v>
      </c>
      <c r="G2658" s="41" t="s">
        <v>228</v>
      </c>
    </row>
    <row r="2659">
      <c r="A2659" s="45">
        <v>1.6753787028E10</v>
      </c>
      <c r="B2659" s="46">
        <v>0.046</v>
      </c>
      <c r="C2659" s="46">
        <v>42.0</v>
      </c>
      <c r="D2659" s="46">
        <v>0.18</v>
      </c>
      <c r="E2659" s="42" t="s">
        <v>241</v>
      </c>
      <c r="F2659" s="44" t="s">
        <v>84</v>
      </c>
      <c r="G2659" s="41" t="s">
        <v>228</v>
      </c>
    </row>
    <row r="2660">
      <c r="A2660" s="45">
        <v>1.9081726103E10</v>
      </c>
      <c r="B2660" s="46">
        <v>0.048</v>
      </c>
      <c r="C2660" s="46">
        <v>52.0</v>
      </c>
      <c r="D2660" s="46">
        <v>0.18</v>
      </c>
      <c r="E2660" s="42" t="s">
        <v>241</v>
      </c>
      <c r="F2660" s="44" t="s">
        <v>85</v>
      </c>
      <c r="G2660" s="41" t="s">
        <v>228</v>
      </c>
    </row>
    <row r="2661">
      <c r="A2661" s="45">
        <v>2.5633674564E10</v>
      </c>
      <c r="B2661" s="46">
        <v>0.049</v>
      </c>
      <c r="C2661" s="46">
        <v>57.0</v>
      </c>
      <c r="D2661" s="46">
        <v>0.18</v>
      </c>
      <c r="E2661" s="42" t="s">
        <v>241</v>
      </c>
      <c r="F2661" s="44" t="s">
        <v>86</v>
      </c>
      <c r="G2661" s="41" t="s">
        <v>228</v>
      </c>
    </row>
    <row r="2662">
      <c r="A2662" s="45">
        <v>3.0397203369E10</v>
      </c>
      <c r="B2662" s="46">
        <v>0.051</v>
      </c>
      <c r="C2662" s="46">
        <v>69.0</v>
      </c>
      <c r="D2662" s="46">
        <v>0.18</v>
      </c>
      <c r="E2662" s="42" t="s">
        <v>241</v>
      </c>
      <c r="F2662" s="44" t="s">
        <v>87</v>
      </c>
      <c r="G2662" s="41" t="s">
        <v>228</v>
      </c>
    </row>
    <row r="2663">
      <c r="A2663" s="45">
        <v>2.7838718233E10</v>
      </c>
      <c r="B2663" s="46">
        <v>0.053</v>
      </c>
      <c r="C2663" s="46">
        <v>65.0</v>
      </c>
      <c r="D2663" s="46">
        <v>0.18</v>
      </c>
      <c r="E2663" s="42" t="s">
        <v>241</v>
      </c>
      <c r="F2663" s="44" t="s">
        <v>88</v>
      </c>
      <c r="G2663" s="41" t="s">
        <v>228</v>
      </c>
    </row>
    <row r="2664">
      <c r="A2664" s="45">
        <v>3.1743751169E10</v>
      </c>
      <c r="B2664" s="46">
        <v>0.051</v>
      </c>
      <c r="C2664" s="46">
        <v>66.0</v>
      </c>
      <c r="D2664" s="46">
        <v>0.238</v>
      </c>
      <c r="E2664" s="42" t="s">
        <v>241</v>
      </c>
      <c r="F2664" s="44" t="s">
        <v>89</v>
      </c>
      <c r="G2664" s="41" t="s">
        <v>228</v>
      </c>
    </row>
    <row r="2665">
      <c r="A2665" s="45">
        <v>2.9207296703E10</v>
      </c>
      <c r="B2665" s="46">
        <v>0.05</v>
      </c>
      <c r="C2665" s="46">
        <v>63.0</v>
      </c>
      <c r="D2665" s="46">
        <v>0.25</v>
      </c>
      <c r="E2665" s="42" t="s">
        <v>241</v>
      </c>
      <c r="F2665" s="44" t="s">
        <v>90</v>
      </c>
      <c r="G2665" s="41" t="s">
        <v>228</v>
      </c>
    </row>
    <row r="2666">
      <c r="A2666" s="45">
        <v>3.1992801303E10</v>
      </c>
      <c r="B2666" s="46">
        <v>0.055</v>
      </c>
      <c r="C2666" s="46">
        <v>71.0</v>
      </c>
      <c r="D2666" s="46">
        <v>0.245</v>
      </c>
      <c r="E2666" s="42" t="s">
        <v>241</v>
      </c>
      <c r="F2666" s="44" t="s">
        <v>91</v>
      </c>
      <c r="G2666" s="41" t="s">
        <v>228</v>
      </c>
    </row>
    <row r="2667">
      <c r="A2667" s="45">
        <v>3.25355175E9</v>
      </c>
      <c r="B2667" s="46">
        <v>0.056</v>
      </c>
      <c r="C2667" s="46">
        <v>18.0</v>
      </c>
      <c r="D2667" s="46">
        <v>0.388</v>
      </c>
      <c r="E2667" s="42" t="s">
        <v>142</v>
      </c>
      <c r="F2667" s="44" t="s">
        <v>70</v>
      </c>
      <c r="G2667" s="41" t="s">
        <v>68</v>
      </c>
    </row>
    <row r="2668">
      <c r="A2668" s="45">
        <v>3.653822712E9</v>
      </c>
      <c r="B2668" s="46">
        <v>0.06</v>
      </c>
      <c r="C2668" s="46">
        <v>21.0</v>
      </c>
      <c r="D2668" s="46">
        <v>0.462</v>
      </c>
      <c r="E2668" s="42" t="s">
        <v>142</v>
      </c>
      <c r="F2668" s="44" t="s">
        <v>71</v>
      </c>
      <c r="G2668" s="41" t="s">
        <v>68</v>
      </c>
    </row>
    <row r="2669">
      <c r="A2669" s="45">
        <v>3.711284087E9</v>
      </c>
      <c r="B2669" s="46">
        <v>0.067</v>
      </c>
      <c r="C2669" s="46">
        <v>24.0</v>
      </c>
      <c r="D2669" s="46">
        <v>0.452</v>
      </c>
      <c r="E2669" s="42" t="s">
        <v>142</v>
      </c>
      <c r="F2669" s="44" t="s">
        <v>72</v>
      </c>
      <c r="G2669" s="41" t="s">
        <v>68</v>
      </c>
    </row>
    <row r="2670">
      <c r="A2670" s="45">
        <v>4.341841414E9</v>
      </c>
      <c r="B2670" s="46">
        <v>0.067</v>
      </c>
      <c r="C2670" s="46">
        <v>27.0</v>
      </c>
      <c r="D2670" s="46">
        <v>0.406</v>
      </c>
      <c r="E2670" s="42" t="s">
        <v>142</v>
      </c>
      <c r="F2670" s="44" t="s">
        <v>74</v>
      </c>
      <c r="G2670" s="41" t="s">
        <v>68</v>
      </c>
    </row>
    <row r="2671">
      <c r="A2671" s="45">
        <v>5.439176376E9</v>
      </c>
      <c r="B2671" s="46">
        <v>0.067</v>
      </c>
      <c r="C2671" s="46">
        <v>33.0</v>
      </c>
      <c r="D2671" s="46">
        <v>0.307</v>
      </c>
      <c r="E2671" s="42" t="s">
        <v>142</v>
      </c>
      <c r="F2671" s="44" t="s">
        <v>83</v>
      </c>
      <c r="G2671" s="41" t="s">
        <v>68</v>
      </c>
    </row>
    <row r="2672">
      <c r="A2672" s="45">
        <v>7.178556337E9</v>
      </c>
      <c r="B2672" s="46">
        <v>0.071</v>
      </c>
      <c r="C2672" s="46">
        <v>44.0</v>
      </c>
      <c r="D2672" s="46">
        <v>0.282</v>
      </c>
      <c r="E2672" s="42" t="s">
        <v>142</v>
      </c>
      <c r="F2672" s="44" t="s">
        <v>84</v>
      </c>
      <c r="G2672" s="41" t="s">
        <v>68</v>
      </c>
    </row>
    <row r="2673">
      <c r="A2673" s="45">
        <v>1.0702200822E10</v>
      </c>
      <c r="B2673" s="46">
        <v>0.064</v>
      </c>
      <c r="C2673" s="46">
        <v>58.0</v>
      </c>
      <c r="D2673" s="46">
        <v>0.232</v>
      </c>
      <c r="E2673" s="42" t="s">
        <v>142</v>
      </c>
      <c r="F2673" s="44" t="s">
        <v>85</v>
      </c>
      <c r="G2673" s="41" t="s">
        <v>68</v>
      </c>
    </row>
    <row r="2674">
      <c r="A2674" s="45">
        <v>1.1541420981E10</v>
      </c>
      <c r="B2674" s="46">
        <v>0.06</v>
      </c>
      <c r="C2674" s="46">
        <v>57.0</v>
      </c>
      <c r="D2674" s="46">
        <v>0.189</v>
      </c>
      <c r="E2674" s="42" t="s">
        <v>142</v>
      </c>
      <c r="F2674" s="44" t="s">
        <v>86</v>
      </c>
      <c r="G2674" s="41" t="s">
        <v>68</v>
      </c>
    </row>
    <row r="2675">
      <c r="A2675" s="45">
        <v>1.46407921E10</v>
      </c>
      <c r="B2675" s="46">
        <v>0.066</v>
      </c>
      <c r="C2675" s="46">
        <v>78.0</v>
      </c>
      <c r="D2675" s="46">
        <v>0.191</v>
      </c>
      <c r="E2675" s="42" t="s">
        <v>142</v>
      </c>
      <c r="F2675" s="44" t="s">
        <v>87</v>
      </c>
      <c r="G2675" s="41" t="s">
        <v>68</v>
      </c>
    </row>
    <row r="2676">
      <c r="A2676" s="45">
        <v>1.2805029522E10</v>
      </c>
      <c r="B2676" s="46">
        <v>0.064</v>
      </c>
      <c r="C2676" s="46">
        <v>64.0</v>
      </c>
      <c r="D2676" s="46">
        <v>0.221</v>
      </c>
      <c r="E2676" s="42" t="s">
        <v>142</v>
      </c>
      <c r="F2676" s="44" t="s">
        <v>88</v>
      </c>
      <c r="G2676" s="41" t="s">
        <v>68</v>
      </c>
    </row>
    <row r="2677">
      <c r="A2677" s="45">
        <v>1.6190196832E10</v>
      </c>
      <c r="B2677" s="46">
        <v>0.061</v>
      </c>
      <c r="C2677" s="46">
        <v>75.0</v>
      </c>
      <c r="D2677" s="46">
        <v>0.209</v>
      </c>
      <c r="E2677" s="42" t="s">
        <v>142</v>
      </c>
      <c r="F2677" s="44" t="s">
        <v>89</v>
      </c>
      <c r="G2677" s="41" t="s">
        <v>68</v>
      </c>
    </row>
    <row r="2678">
      <c r="A2678" s="45">
        <v>1.9201691493E10</v>
      </c>
      <c r="B2678" s="46">
        <v>0.062</v>
      </c>
      <c r="C2678" s="46">
        <v>87.0</v>
      </c>
      <c r="D2678" s="46">
        <v>0.188</v>
      </c>
      <c r="E2678" s="42" t="s">
        <v>142</v>
      </c>
      <c r="F2678" s="44" t="s">
        <v>90</v>
      </c>
      <c r="G2678" s="41" t="s">
        <v>68</v>
      </c>
    </row>
    <row r="2679">
      <c r="A2679" s="45">
        <v>2.0596424325E10</v>
      </c>
      <c r="B2679" s="46">
        <v>0.065</v>
      </c>
      <c r="C2679" s="46">
        <v>96.0</v>
      </c>
      <c r="D2679" s="46">
        <v>0.121</v>
      </c>
      <c r="E2679" s="42" t="s">
        <v>142</v>
      </c>
      <c r="F2679" s="44" t="s">
        <v>91</v>
      </c>
      <c r="G2679" s="41" t="s">
        <v>68</v>
      </c>
    </row>
    <row r="2680">
      <c r="A2680" s="45">
        <v>6.68995761E9</v>
      </c>
      <c r="B2680" s="43"/>
      <c r="C2680" s="43"/>
      <c r="D2680" s="46">
        <v>0.682</v>
      </c>
      <c r="E2680" s="42" t="s">
        <v>143</v>
      </c>
      <c r="F2680" s="44" t="s">
        <v>70</v>
      </c>
      <c r="G2680" s="41" t="s">
        <v>68</v>
      </c>
    </row>
    <row r="2681">
      <c r="A2681" s="45">
        <v>6.777384733E9</v>
      </c>
      <c r="B2681" s="43"/>
      <c r="C2681" s="43"/>
      <c r="D2681" s="46">
        <v>0.38</v>
      </c>
      <c r="E2681" s="42" t="s">
        <v>143</v>
      </c>
      <c r="F2681" s="44" t="s">
        <v>71</v>
      </c>
      <c r="G2681" s="41" t="s">
        <v>68</v>
      </c>
    </row>
    <row r="2682">
      <c r="A2682" s="45">
        <v>6.342116354E9</v>
      </c>
      <c r="B2682" s="43"/>
      <c r="C2682" s="43"/>
      <c r="D2682" s="46">
        <v>0.365</v>
      </c>
      <c r="E2682" s="42" t="s">
        <v>143</v>
      </c>
      <c r="F2682" s="44" t="s">
        <v>72</v>
      </c>
      <c r="G2682" s="41" t="s">
        <v>68</v>
      </c>
    </row>
    <row r="2683">
      <c r="A2683" s="45">
        <v>5.727591778E9</v>
      </c>
      <c r="B2683" s="43"/>
      <c r="C2683" s="43"/>
      <c r="D2683" s="46">
        <v>0.973</v>
      </c>
      <c r="E2683" s="42" t="s">
        <v>143</v>
      </c>
      <c r="F2683" s="44" t="s">
        <v>74</v>
      </c>
      <c r="G2683" s="41" t="s">
        <v>68</v>
      </c>
    </row>
    <row r="2684">
      <c r="A2684" s="45">
        <v>5.805598443E9</v>
      </c>
      <c r="B2684" s="43"/>
      <c r="C2684" s="43"/>
      <c r="D2684" s="46">
        <v>2.789</v>
      </c>
      <c r="E2684" s="42" t="s">
        <v>143</v>
      </c>
      <c r="F2684" s="44" t="s">
        <v>83</v>
      </c>
      <c r="G2684" s="41" t="s">
        <v>68</v>
      </c>
    </row>
    <row r="2685">
      <c r="A2685" s="45">
        <v>5.755215232E9</v>
      </c>
      <c r="B2685" s="43"/>
      <c r="C2685" s="43"/>
      <c r="D2685" s="46">
        <v>2.357</v>
      </c>
      <c r="E2685" s="42" t="s">
        <v>143</v>
      </c>
      <c r="F2685" s="44" t="s">
        <v>84</v>
      </c>
      <c r="G2685" s="41" t="s">
        <v>68</v>
      </c>
    </row>
    <row r="2686">
      <c r="A2686" s="45">
        <v>5.4438965E9</v>
      </c>
      <c r="B2686" s="43"/>
      <c r="C2686" s="43"/>
      <c r="D2686" s="46">
        <v>4.965</v>
      </c>
      <c r="E2686" s="42" t="s">
        <v>143</v>
      </c>
      <c r="F2686" s="44" t="s">
        <v>85</v>
      </c>
      <c r="G2686" s="41" t="s">
        <v>68</v>
      </c>
    </row>
    <row r="2687">
      <c r="A2687" s="45">
        <v>5.291950101E9</v>
      </c>
      <c r="B2687" s="43"/>
      <c r="C2687" s="43"/>
      <c r="D2687" s="43"/>
      <c r="E2687" s="42" t="s">
        <v>143</v>
      </c>
      <c r="F2687" s="44" t="s">
        <v>86</v>
      </c>
      <c r="G2687" s="41" t="s">
        <v>68</v>
      </c>
    </row>
    <row r="2688">
      <c r="A2688" s="45">
        <v>4.415702801E9</v>
      </c>
      <c r="B2688" s="43"/>
      <c r="C2688" s="43"/>
      <c r="D2688" s="43"/>
      <c r="E2688" s="42" t="s">
        <v>143</v>
      </c>
      <c r="F2688" s="44" t="s">
        <v>87</v>
      </c>
      <c r="G2688" s="41" t="s">
        <v>68</v>
      </c>
    </row>
    <row r="2689">
      <c r="A2689" s="45">
        <v>8.157077422E9</v>
      </c>
      <c r="B2689" s="43"/>
      <c r="C2689" s="43"/>
      <c r="D2689" s="43"/>
      <c r="E2689" s="42" t="s">
        <v>143</v>
      </c>
      <c r="F2689" s="44" t="s">
        <v>88</v>
      </c>
      <c r="G2689" s="41" t="s">
        <v>68</v>
      </c>
    </row>
    <row r="2690">
      <c r="A2690" s="45">
        <v>9.456808151E9</v>
      </c>
      <c r="B2690" s="43"/>
      <c r="C2690" s="43"/>
      <c r="D2690" s="43"/>
      <c r="E2690" s="42" t="s">
        <v>143</v>
      </c>
      <c r="F2690" s="44" t="s">
        <v>89</v>
      </c>
      <c r="G2690" s="41" t="s">
        <v>68</v>
      </c>
    </row>
    <row r="2691">
      <c r="A2691" s="45">
        <v>1.0956226611E10</v>
      </c>
      <c r="B2691" s="43"/>
      <c r="C2691" s="43"/>
      <c r="D2691" s="43"/>
      <c r="E2691" s="42" t="s">
        <v>143</v>
      </c>
      <c r="F2691" s="44" t="s">
        <v>90</v>
      </c>
      <c r="G2691" s="41" t="s">
        <v>68</v>
      </c>
    </row>
    <row r="2692">
      <c r="A2692" s="45">
        <v>1.2472416688E10</v>
      </c>
      <c r="B2692" s="43"/>
      <c r="C2692" s="43"/>
      <c r="D2692" s="43"/>
      <c r="E2692" s="42" t="s">
        <v>143</v>
      </c>
      <c r="F2692" s="44" t="s">
        <v>91</v>
      </c>
      <c r="G2692" s="41" t="s">
        <v>68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9.25"/>
    <col customWidth="1" min="3" max="3" width="24.75"/>
  </cols>
  <sheetData>
    <row r="1">
      <c r="A1" s="47" t="s">
        <v>304</v>
      </c>
      <c r="B1" s="47" t="s">
        <v>4</v>
      </c>
      <c r="C1" s="47" t="s">
        <v>5</v>
      </c>
      <c r="D1" s="48" t="s">
        <v>62</v>
      </c>
      <c r="E1" s="47" t="s">
        <v>20</v>
      </c>
      <c r="F1" s="47" t="s">
        <v>22</v>
      </c>
      <c r="G1" s="26" t="s">
        <v>305</v>
      </c>
      <c r="H1" s="47" t="s">
        <v>306</v>
      </c>
      <c r="I1" s="26" t="s">
        <v>307</v>
      </c>
    </row>
    <row r="2">
      <c r="A2" s="47" t="str">
        <f t="shared" ref="A2:A2692" si="1">B2&amp;"_"&amp;C2&amp;"_"&amp;D2</f>
        <v>Africa_Algeria-Africa_2000</v>
      </c>
      <c r="B2" s="47" t="s">
        <v>68</v>
      </c>
      <c r="C2" s="49" t="s">
        <v>69</v>
      </c>
      <c r="D2" s="44" t="s">
        <v>70</v>
      </c>
      <c r="E2" s="50"/>
      <c r="F2" s="47"/>
      <c r="G2" s="51" t="str">
        <f t="shared" ref="G2:G2692" si="2">IF(ISBLANK(E2),"",IF(A2=A3,AVERAGE(E2:E3),E2))</f>
        <v/>
      </c>
      <c r="H2" s="51" t="str">
        <f t="shared" ref="H2:H2692" si="3">IF(ISBLANK(F2),"",IF(A2=A3,AVERAGE(F2:F3),F2))</f>
        <v/>
      </c>
    </row>
    <row r="3">
      <c r="A3" s="47" t="str">
        <f t="shared" si="1"/>
        <v>Africa_Algeria-Africa_2001</v>
      </c>
      <c r="B3" s="47" t="s">
        <v>68</v>
      </c>
      <c r="C3" s="49" t="s">
        <v>69</v>
      </c>
      <c r="D3" s="44" t="s">
        <v>71</v>
      </c>
      <c r="E3" s="52">
        <v>41852.0</v>
      </c>
      <c r="F3" s="47"/>
      <c r="G3" s="51">
        <f t="shared" si="2"/>
        <v>41852</v>
      </c>
      <c r="H3" s="51" t="str">
        <f t="shared" si="3"/>
        <v/>
      </c>
    </row>
    <row r="4">
      <c r="A4" s="47" t="str">
        <f t="shared" si="1"/>
        <v>Africa_Algeria-Africa_2002</v>
      </c>
      <c r="B4" s="47" t="s">
        <v>68</v>
      </c>
      <c r="C4" s="49" t="s">
        <v>69</v>
      </c>
      <c r="D4" s="44" t="s">
        <v>72</v>
      </c>
      <c r="E4" s="52">
        <v>40105.0</v>
      </c>
      <c r="F4" s="52">
        <v>123475.0</v>
      </c>
      <c r="G4" s="51">
        <f t="shared" si="2"/>
        <v>40105</v>
      </c>
      <c r="H4" s="51">
        <f t="shared" si="3"/>
        <v>123475</v>
      </c>
    </row>
    <row r="5">
      <c r="A5" s="47" t="str">
        <f t="shared" si="1"/>
        <v>Africa_Algeria-Africa_2003</v>
      </c>
      <c r="B5" s="47" t="s">
        <v>68</v>
      </c>
      <c r="C5" s="49" t="s">
        <v>69</v>
      </c>
      <c r="D5" s="44" t="s">
        <v>74</v>
      </c>
      <c r="E5" s="52">
        <v>40823.0</v>
      </c>
      <c r="F5" s="52">
        <v>124586.0</v>
      </c>
      <c r="G5" s="51">
        <f t="shared" si="2"/>
        <v>40823</v>
      </c>
      <c r="H5" s="51">
        <f t="shared" si="3"/>
        <v>124586</v>
      </c>
    </row>
    <row r="6">
      <c r="A6" s="47" t="str">
        <f t="shared" si="1"/>
        <v>Africa_Algeria-Africa_2004</v>
      </c>
      <c r="B6" s="47" t="s">
        <v>68</v>
      </c>
      <c r="C6" s="49" t="s">
        <v>69</v>
      </c>
      <c r="D6" s="44" t="s">
        <v>83</v>
      </c>
      <c r="E6" s="52">
        <v>37425.0</v>
      </c>
      <c r="F6" s="52">
        <v>114619.0</v>
      </c>
      <c r="G6" s="51">
        <f t="shared" si="2"/>
        <v>37425</v>
      </c>
      <c r="H6" s="51">
        <f t="shared" si="3"/>
        <v>114619</v>
      </c>
    </row>
    <row r="7">
      <c r="A7" s="47" t="str">
        <f t="shared" si="1"/>
        <v>Africa_Algeria-Africa_2005</v>
      </c>
      <c r="B7" s="47" t="s">
        <v>68</v>
      </c>
      <c r="C7" s="49" t="s">
        <v>69</v>
      </c>
      <c r="D7" s="44" t="s">
        <v>84</v>
      </c>
      <c r="E7" s="52">
        <v>36793.0</v>
      </c>
      <c r="F7" s="52">
        <v>112339.0</v>
      </c>
      <c r="G7" s="51">
        <f t="shared" si="2"/>
        <v>34564</v>
      </c>
      <c r="H7" s="51">
        <f t="shared" si="3"/>
        <v>109733.5</v>
      </c>
    </row>
    <row r="8">
      <c r="A8" s="47" t="str">
        <f t="shared" si="1"/>
        <v>Africa_Algeria-Africa_2005</v>
      </c>
      <c r="B8" s="47" t="s">
        <v>68</v>
      </c>
      <c r="C8" s="49" t="s">
        <v>69</v>
      </c>
      <c r="D8" s="44" t="s">
        <v>84</v>
      </c>
      <c r="E8" s="52">
        <v>32335.0</v>
      </c>
      <c r="F8" s="52">
        <v>107128.0</v>
      </c>
      <c r="G8" s="51">
        <f t="shared" si="2"/>
        <v>32335</v>
      </c>
      <c r="H8" s="51">
        <f t="shared" si="3"/>
        <v>107128</v>
      </c>
    </row>
    <row r="9">
      <c r="A9" s="47" t="str">
        <f t="shared" si="1"/>
        <v>Africa_Algeria-Africa_2008</v>
      </c>
      <c r="B9" s="47" t="s">
        <v>68</v>
      </c>
      <c r="C9" s="49" t="s">
        <v>69</v>
      </c>
      <c r="D9" s="44" t="s">
        <v>87</v>
      </c>
      <c r="E9" s="52">
        <v>30698.0</v>
      </c>
      <c r="F9" s="52">
        <v>92533.0</v>
      </c>
      <c r="G9" s="51">
        <f t="shared" si="2"/>
        <v>28848</v>
      </c>
      <c r="H9" s="51">
        <f t="shared" si="3"/>
        <v>90232</v>
      </c>
    </row>
    <row r="10">
      <c r="A10" s="47" t="str">
        <f t="shared" si="1"/>
        <v>Africa_Algeria-Africa_2008</v>
      </c>
      <c r="B10" s="47" t="s">
        <v>68</v>
      </c>
      <c r="C10" s="49" t="s">
        <v>69</v>
      </c>
      <c r="D10" s="44" t="s">
        <v>87</v>
      </c>
      <c r="E10" s="52">
        <v>26998.0</v>
      </c>
      <c r="F10" s="52">
        <v>87931.0</v>
      </c>
      <c r="G10" s="51">
        <f t="shared" si="2"/>
        <v>26998</v>
      </c>
      <c r="H10" s="51">
        <f t="shared" si="3"/>
        <v>87931</v>
      </c>
    </row>
    <row r="11">
      <c r="A11" s="47" t="str">
        <f t="shared" si="1"/>
        <v>Africa_Algeria-Africa_2009</v>
      </c>
      <c r="B11" s="47" t="s">
        <v>68</v>
      </c>
      <c r="C11" s="49" t="s">
        <v>69</v>
      </c>
      <c r="D11" s="44" t="s">
        <v>88</v>
      </c>
      <c r="E11" s="52">
        <v>34658.0</v>
      </c>
      <c r="F11" s="52">
        <v>103963.0</v>
      </c>
      <c r="G11" s="51">
        <f t="shared" si="2"/>
        <v>34658</v>
      </c>
      <c r="H11" s="51">
        <f t="shared" si="3"/>
        <v>103963</v>
      </c>
    </row>
    <row r="12">
      <c r="A12" s="47" t="str">
        <f t="shared" si="1"/>
        <v>Africa_Algeria-Africa_2011</v>
      </c>
      <c r="B12" s="47" t="s">
        <v>68</v>
      </c>
      <c r="C12" s="49" t="s">
        <v>69</v>
      </c>
      <c r="D12" s="44" t="s">
        <v>90</v>
      </c>
      <c r="E12" s="52">
        <v>30974.0</v>
      </c>
      <c r="F12" s="52">
        <v>89493.0</v>
      </c>
      <c r="G12" s="51">
        <f t="shared" si="2"/>
        <v>29023</v>
      </c>
      <c r="H12" s="51">
        <f t="shared" si="3"/>
        <v>86893</v>
      </c>
    </row>
    <row r="13">
      <c r="A13" s="47" t="str">
        <f t="shared" si="1"/>
        <v>Africa_Algeria-Africa_2011</v>
      </c>
      <c r="B13" s="47" t="s">
        <v>68</v>
      </c>
      <c r="C13" s="49" t="s">
        <v>69</v>
      </c>
      <c r="D13" s="44" t="s">
        <v>90</v>
      </c>
      <c r="E13" s="52">
        <v>27072.0</v>
      </c>
      <c r="F13" s="52">
        <v>84293.0</v>
      </c>
      <c r="G13" s="51">
        <f t="shared" si="2"/>
        <v>27072</v>
      </c>
      <c r="H13" s="51">
        <f t="shared" si="3"/>
        <v>84293</v>
      </c>
    </row>
    <row r="14">
      <c r="A14" s="47" t="str">
        <f t="shared" si="1"/>
        <v>Africa_Algeria-Africa_2012</v>
      </c>
      <c r="B14" s="47" t="s">
        <v>68</v>
      </c>
      <c r="C14" s="49" t="s">
        <v>69</v>
      </c>
      <c r="D14" s="44" t="s">
        <v>91</v>
      </c>
      <c r="E14" s="52">
        <v>28773.0</v>
      </c>
      <c r="F14" s="52">
        <v>90854.0</v>
      </c>
      <c r="G14" s="51">
        <f t="shared" si="2"/>
        <v>28773</v>
      </c>
      <c r="H14" s="51">
        <f t="shared" si="3"/>
        <v>90854</v>
      </c>
    </row>
    <row r="15">
      <c r="A15" s="47" t="str">
        <f t="shared" si="1"/>
        <v>Africa_Angola-Africa_2000</v>
      </c>
      <c r="B15" s="47" t="s">
        <v>68</v>
      </c>
      <c r="C15" s="49" t="s">
        <v>92</v>
      </c>
      <c r="D15" s="44" t="s">
        <v>70</v>
      </c>
      <c r="E15" s="50"/>
      <c r="F15" s="50"/>
      <c r="G15" s="51" t="str">
        <f t="shared" si="2"/>
        <v/>
      </c>
      <c r="H15" s="51" t="str">
        <f t="shared" si="3"/>
        <v/>
      </c>
    </row>
    <row r="16">
      <c r="A16" s="47" t="str">
        <f t="shared" si="1"/>
        <v>Africa_Angola-Africa_2001</v>
      </c>
      <c r="B16" s="47" t="s">
        <v>68</v>
      </c>
      <c r="C16" s="49" t="s">
        <v>92</v>
      </c>
      <c r="D16" s="44" t="s">
        <v>71</v>
      </c>
      <c r="E16" s="52">
        <v>13576.0</v>
      </c>
      <c r="F16" s="50"/>
      <c r="G16" s="51">
        <f t="shared" si="2"/>
        <v>13576</v>
      </c>
      <c r="H16" s="51" t="str">
        <f t="shared" si="3"/>
        <v/>
      </c>
    </row>
    <row r="17">
      <c r="A17" s="47" t="str">
        <f t="shared" si="1"/>
        <v>Africa_Angola-Africa_2002</v>
      </c>
      <c r="B17" s="47" t="s">
        <v>68</v>
      </c>
      <c r="C17" s="49" t="s">
        <v>92</v>
      </c>
      <c r="D17" s="44" t="s">
        <v>72</v>
      </c>
      <c r="E17" s="52">
        <v>13378.0</v>
      </c>
      <c r="F17" s="52">
        <v>30418.0</v>
      </c>
      <c r="G17" s="51">
        <f t="shared" si="2"/>
        <v>13378</v>
      </c>
      <c r="H17" s="51">
        <f t="shared" si="3"/>
        <v>30418</v>
      </c>
    </row>
    <row r="18">
      <c r="A18" s="47" t="str">
        <f t="shared" si="1"/>
        <v>Africa_Angola-Africa_2003</v>
      </c>
      <c r="B18" s="47" t="s">
        <v>68</v>
      </c>
      <c r="C18" s="49" t="s">
        <v>92</v>
      </c>
      <c r="D18" s="44" t="s">
        <v>74</v>
      </c>
      <c r="E18" s="52">
        <v>12586.0</v>
      </c>
      <c r="F18" s="52">
        <v>27836.0</v>
      </c>
      <c r="G18" s="51">
        <f t="shared" si="2"/>
        <v>12586</v>
      </c>
      <c r="H18" s="51">
        <f t="shared" si="3"/>
        <v>27836</v>
      </c>
    </row>
    <row r="19">
      <c r="A19" s="47" t="str">
        <f t="shared" si="1"/>
        <v>Africa_Angola-Africa_2004</v>
      </c>
      <c r="B19" s="47" t="s">
        <v>68</v>
      </c>
      <c r="C19" s="49" t="s">
        <v>92</v>
      </c>
      <c r="D19" s="44" t="s">
        <v>83</v>
      </c>
      <c r="E19" s="52">
        <v>11584.0</v>
      </c>
      <c r="F19" s="52">
        <v>26597.0</v>
      </c>
      <c r="G19" s="51">
        <f t="shared" si="2"/>
        <v>11584</v>
      </c>
      <c r="H19" s="51">
        <f t="shared" si="3"/>
        <v>26597</v>
      </c>
    </row>
    <row r="20">
      <c r="A20" s="47" t="str">
        <f t="shared" si="1"/>
        <v>Africa_Angola-Africa_2005</v>
      </c>
      <c r="B20" s="47" t="s">
        <v>68</v>
      </c>
      <c r="C20" s="49" t="s">
        <v>92</v>
      </c>
      <c r="D20" s="44" t="s">
        <v>84</v>
      </c>
      <c r="E20" s="52">
        <v>10697.0</v>
      </c>
      <c r="F20" s="52">
        <v>25152.0</v>
      </c>
      <c r="G20" s="51">
        <f t="shared" si="2"/>
        <v>10026.5</v>
      </c>
      <c r="H20" s="51">
        <f t="shared" si="3"/>
        <v>22154</v>
      </c>
    </row>
    <row r="21">
      <c r="A21" s="47" t="str">
        <f t="shared" si="1"/>
        <v>Africa_Angola-Africa_2005</v>
      </c>
      <c r="B21" s="47" t="s">
        <v>68</v>
      </c>
      <c r="C21" s="49" t="s">
        <v>92</v>
      </c>
      <c r="D21" s="44" t="s">
        <v>84</v>
      </c>
      <c r="E21" s="52">
        <v>9356.0</v>
      </c>
      <c r="F21" s="52">
        <v>19156.0</v>
      </c>
      <c r="G21" s="51">
        <f t="shared" si="2"/>
        <v>9356</v>
      </c>
      <c r="H21" s="51">
        <f t="shared" si="3"/>
        <v>19156</v>
      </c>
    </row>
    <row r="22">
      <c r="A22" s="47" t="str">
        <f t="shared" si="1"/>
        <v>Africa_Angola-Africa_2008</v>
      </c>
      <c r="B22" s="47" t="s">
        <v>68</v>
      </c>
      <c r="C22" s="49" t="s">
        <v>92</v>
      </c>
      <c r="D22" s="44" t="s">
        <v>87</v>
      </c>
      <c r="E22" s="52">
        <v>9004.0</v>
      </c>
      <c r="F22" s="52">
        <v>9065.0</v>
      </c>
      <c r="G22" s="51">
        <f t="shared" si="2"/>
        <v>8251.5</v>
      </c>
      <c r="H22" s="51">
        <f t="shared" si="3"/>
        <v>9303.5</v>
      </c>
    </row>
    <row r="23">
      <c r="A23" s="47" t="str">
        <f t="shared" si="1"/>
        <v>Africa_Angola-Africa_2008</v>
      </c>
      <c r="B23" s="47" t="s">
        <v>68</v>
      </c>
      <c r="C23" s="49" t="s">
        <v>92</v>
      </c>
      <c r="D23" s="44" t="s">
        <v>87</v>
      </c>
      <c r="E23" s="52">
        <v>7499.0</v>
      </c>
      <c r="F23" s="52">
        <v>9542.0</v>
      </c>
      <c r="G23" s="51">
        <f t="shared" si="2"/>
        <v>7499</v>
      </c>
      <c r="H23" s="51">
        <f t="shared" si="3"/>
        <v>9542</v>
      </c>
    </row>
    <row r="24">
      <c r="A24" s="47" t="str">
        <f t="shared" si="1"/>
        <v>Africa_Angola-Africa_2009</v>
      </c>
      <c r="B24" s="47" t="s">
        <v>68</v>
      </c>
      <c r="C24" s="49" t="s">
        <v>92</v>
      </c>
      <c r="D24" s="44" t="s">
        <v>88</v>
      </c>
      <c r="E24" s="52">
        <v>10006.0</v>
      </c>
      <c r="F24" s="52">
        <v>22266.0</v>
      </c>
      <c r="G24" s="51">
        <f t="shared" si="2"/>
        <v>10006</v>
      </c>
      <c r="H24" s="51">
        <f t="shared" si="3"/>
        <v>22266</v>
      </c>
    </row>
    <row r="25">
      <c r="A25" s="47" t="str">
        <f t="shared" si="1"/>
        <v>Africa_Angola-Africa_2011</v>
      </c>
      <c r="B25" s="47" t="s">
        <v>68</v>
      </c>
      <c r="C25" s="49" t="s">
        <v>92</v>
      </c>
      <c r="D25" s="44" t="s">
        <v>90</v>
      </c>
      <c r="E25" s="52">
        <v>9676.0</v>
      </c>
      <c r="F25" s="52">
        <v>18793.0</v>
      </c>
      <c r="G25" s="51">
        <f t="shared" si="2"/>
        <v>8779.5</v>
      </c>
      <c r="H25" s="51">
        <f t="shared" si="3"/>
        <v>14262.5</v>
      </c>
    </row>
    <row r="26">
      <c r="A26" s="47" t="str">
        <f t="shared" si="1"/>
        <v>Africa_Angola-Africa_2011</v>
      </c>
      <c r="B26" s="47" t="s">
        <v>68</v>
      </c>
      <c r="C26" s="49" t="s">
        <v>92</v>
      </c>
      <c r="D26" s="44" t="s">
        <v>90</v>
      </c>
      <c r="E26" s="52">
        <v>7883.0</v>
      </c>
      <c r="F26" s="52">
        <v>9732.0</v>
      </c>
      <c r="G26" s="51">
        <f t="shared" si="2"/>
        <v>7883</v>
      </c>
      <c r="H26" s="51">
        <f t="shared" si="3"/>
        <v>9732</v>
      </c>
    </row>
    <row r="27">
      <c r="A27" s="47" t="str">
        <f t="shared" si="1"/>
        <v>Africa_Angola-Africa_2012</v>
      </c>
      <c r="B27" s="47" t="s">
        <v>68</v>
      </c>
      <c r="C27" s="49" t="s">
        <v>92</v>
      </c>
      <c r="D27" s="44" t="s">
        <v>91</v>
      </c>
      <c r="E27" s="52">
        <v>8304.0</v>
      </c>
      <c r="F27" s="52">
        <v>12666.0</v>
      </c>
      <c r="G27" s="51">
        <f t="shared" si="2"/>
        <v>8304</v>
      </c>
      <c r="H27" s="51">
        <f t="shared" si="3"/>
        <v>12666</v>
      </c>
    </row>
    <row r="28">
      <c r="A28" s="47" t="str">
        <f t="shared" si="1"/>
        <v>Africa_Benin-Africa_2000</v>
      </c>
      <c r="B28" s="47" t="s">
        <v>68</v>
      </c>
      <c r="C28" s="49" t="s">
        <v>93</v>
      </c>
      <c r="D28" s="44" t="s">
        <v>70</v>
      </c>
      <c r="E28" s="50"/>
      <c r="F28" s="50"/>
      <c r="G28" s="51" t="str">
        <f t="shared" si="2"/>
        <v/>
      </c>
      <c r="H28" s="51" t="str">
        <f t="shared" si="3"/>
        <v/>
      </c>
    </row>
    <row r="29">
      <c r="A29" s="47" t="str">
        <f t="shared" si="1"/>
        <v>Africa_Benin-Africa_2001</v>
      </c>
      <c r="B29" s="47" t="s">
        <v>68</v>
      </c>
      <c r="C29" s="49" t="s">
        <v>93</v>
      </c>
      <c r="D29" s="44" t="s">
        <v>71</v>
      </c>
      <c r="E29" s="52">
        <v>3761.0</v>
      </c>
      <c r="F29" s="50"/>
      <c r="G29" s="51">
        <f t="shared" si="2"/>
        <v>3761</v>
      </c>
      <c r="H29" s="51" t="str">
        <f t="shared" si="3"/>
        <v/>
      </c>
    </row>
    <row r="30">
      <c r="A30" s="47" t="str">
        <f t="shared" si="1"/>
        <v>Africa_Benin-Africa_2002</v>
      </c>
      <c r="B30" s="47" t="s">
        <v>68</v>
      </c>
      <c r="C30" s="49" t="s">
        <v>93</v>
      </c>
      <c r="D30" s="44" t="s">
        <v>72</v>
      </c>
      <c r="E30" s="52">
        <v>3653.0</v>
      </c>
      <c r="F30" s="52">
        <v>5189.0</v>
      </c>
      <c r="G30" s="51">
        <f t="shared" si="2"/>
        <v>3653</v>
      </c>
      <c r="H30" s="51">
        <f t="shared" si="3"/>
        <v>5189</v>
      </c>
    </row>
    <row r="31">
      <c r="A31" s="47" t="str">
        <f t="shared" si="1"/>
        <v>Africa_Benin-Africa_2003</v>
      </c>
      <c r="B31" s="47" t="s">
        <v>68</v>
      </c>
      <c r="C31" s="49" t="s">
        <v>93</v>
      </c>
      <c r="D31" s="44" t="s">
        <v>74</v>
      </c>
      <c r="E31" s="52">
        <v>3439.0</v>
      </c>
      <c r="F31" s="52">
        <v>4756.0</v>
      </c>
      <c r="G31" s="51">
        <f t="shared" si="2"/>
        <v>3439</v>
      </c>
      <c r="H31" s="51">
        <f t="shared" si="3"/>
        <v>4756</v>
      </c>
    </row>
    <row r="32">
      <c r="A32" s="47" t="str">
        <f t="shared" si="1"/>
        <v>Africa_Benin-Africa_2004</v>
      </c>
      <c r="B32" s="47" t="s">
        <v>68</v>
      </c>
      <c r="C32" s="49" t="s">
        <v>93</v>
      </c>
      <c r="D32" s="44" t="s">
        <v>83</v>
      </c>
      <c r="E32" s="52">
        <v>3278.0</v>
      </c>
      <c r="F32" s="52">
        <v>4492.0</v>
      </c>
      <c r="G32" s="51">
        <f t="shared" si="2"/>
        <v>3278</v>
      </c>
      <c r="H32" s="51">
        <f t="shared" si="3"/>
        <v>4492</v>
      </c>
    </row>
    <row r="33">
      <c r="A33" s="47" t="str">
        <f t="shared" si="1"/>
        <v>Africa_Benin-Africa_2005</v>
      </c>
      <c r="B33" s="47" t="s">
        <v>68</v>
      </c>
      <c r="C33" s="49" t="s">
        <v>93</v>
      </c>
      <c r="D33" s="44" t="s">
        <v>84</v>
      </c>
      <c r="E33" s="52">
        <v>2262.0</v>
      </c>
      <c r="F33" s="52">
        <v>2054.0</v>
      </c>
      <c r="G33" s="51">
        <f t="shared" si="2"/>
        <v>2262</v>
      </c>
      <c r="H33" s="51">
        <f t="shared" si="3"/>
        <v>2054</v>
      </c>
    </row>
    <row r="34">
      <c r="A34" s="47" t="str">
        <f t="shared" si="1"/>
        <v>Africa_Benin-Africa_2006</v>
      </c>
      <c r="B34" s="47" t="s">
        <v>68</v>
      </c>
      <c r="C34" s="49" t="s">
        <v>93</v>
      </c>
      <c r="D34" s="44" t="s">
        <v>85</v>
      </c>
      <c r="E34" s="52">
        <v>3206.0</v>
      </c>
      <c r="F34" s="52">
        <v>4499.0</v>
      </c>
      <c r="G34" s="51">
        <f t="shared" si="2"/>
        <v>2852.5</v>
      </c>
      <c r="H34" s="51">
        <f t="shared" si="3"/>
        <v>3448.5</v>
      </c>
    </row>
    <row r="35">
      <c r="A35" s="47" t="str">
        <f t="shared" si="1"/>
        <v>Africa_Benin-Africa_2006</v>
      </c>
      <c r="B35" s="47" t="s">
        <v>68</v>
      </c>
      <c r="C35" s="49" t="s">
        <v>93</v>
      </c>
      <c r="D35" s="44" t="s">
        <v>85</v>
      </c>
      <c r="E35" s="52">
        <v>2499.0</v>
      </c>
      <c r="F35" s="52">
        <v>2398.0</v>
      </c>
      <c r="G35" s="51">
        <f t="shared" si="2"/>
        <v>2499</v>
      </c>
      <c r="H35" s="51">
        <f t="shared" si="3"/>
        <v>2398</v>
      </c>
    </row>
    <row r="36">
      <c r="A36" s="47" t="str">
        <f t="shared" si="1"/>
        <v>Africa_Benin-Africa_2008</v>
      </c>
      <c r="B36" s="47" t="s">
        <v>68</v>
      </c>
      <c r="C36" s="49" t="s">
        <v>93</v>
      </c>
      <c r="D36" s="44" t="s">
        <v>87</v>
      </c>
      <c r="E36" s="52">
        <v>2386.0</v>
      </c>
      <c r="F36" s="52">
        <v>2321.0</v>
      </c>
      <c r="G36" s="51">
        <f t="shared" si="2"/>
        <v>2184.5</v>
      </c>
      <c r="H36" s="51">
        <f t="shared" si="3"/>
        <v>1969</v>
      </c>
    </row>
    <row r="37">
      <c r="A37" s="47" t="str">
        <f t="shared" si="1"/>
        <v>Africa_Benin-Africa_2008</v>
      </c>
      <c r="B37" s="47" t="s">
        <v>68</v>
      </c>
      <c r="C37" s="49" t="s">
        <v>93</v>
      </c>
      <c r="D37" s="44" t="s">
        <v>87</v>
      </c>
      <c r="E37" s="52">
        <v>1983.0</v>
      </c>
      <c r="F37" s="52">
        <v>1617.0</v>
      </c>
      <c r="G37" s="51">
        <f t="shared" si="2"/>
        <v>1983</v>
      </c>
      <c r="H37" s="51">
        <f t="shared" si="3"/>
        <v>1617</v>
      </c>
    </row>
    <row r="38">
      <c r="A38" s="47" t="str">
        <f t="shared" si="1"/>
        <v>Africa_Benin-Africa_2009</v>
      </c>
      <c r="B38" s="47" t="s">
        <v>68</v>
      </c>
      <c r="C38" s="49" t="s">
        <v>93</v>
      </c>
      <c r="D38" s="44" t="s">
        <v>88</v>
      </c>
      <c r="E38" s="52">
        <v>2949.0</v>
      </c>
      <c r="F38" s="52">
        <v>3876.0</v>
      </c>
      <c r="G38" s="51">
        <f t="shared" si="2"/>
        <v>2949</v>
      </c>
      <c r="H38" s="51">
        <f t="shared" si="3"/>
        <v>3876</v>
      </c>
    </row>
    <row r="39">
      <c r="A39" s="47" t="str">
        <f t="shared" si="1"/>
        <v>Africa_Benin-Africa_2012</v>
      </c>
      <c r="B39" s="47" t="s">
        <v>68</v>
      </c>
      <c r="C39" s="49" t="s">
        <v>93</v>
      </c>
      <c r="D39" s="44" t="s">
        <v>91</v>
      </c>
      <c r="E39" s="52">
        <v>2491.0</v>
      </c>
      <c r="F39" s="52">
        <v>2512.0</v>
      </c>
      <c r="G39" s="51">
        <f t="shared" si="2"/>
        <v>2300</v>
      </c>
      <c r="H39" s="51">
        <f t="shared" si="3"/>
        <v>2125</v>
      </c>
    </row>
    <row r="40">
      <c r="A40" s="47" t="str">
        <f t="shared" si="1"/>
        <v>Africa_Benin-Africa_2012</v>
      </c>
      <c r="B40" s="47" t="s">
        <v>68</v>
      </c>
      <c r="C40" s="49" t="s">
        <v>93</v>
      </c>
      <c r="D40" s="44" t="s">
        <v>91</v>
      </c>
      <c r="E40" s="52">
        <v>2109.0</v>
      </c>
      <c r="F40" s="52">
        <v>1738.0</v>
      </c>
      <c r="G40" s="51">
        <f t="shared" si="2"/>
        <v>2109</v>
      </c>
      <c r="H40" s="51">
        <f t="shared" si="3"/>
        <v>1738</v>
      </c>
    </row>
    <row r="41">
      <c r="A41" s="47" t="str">
        <f t="shared" si="1"/>
        <v>Africa_Botswana-Africa_2000</v>
      </c>
      <c r="B41" s="47" t="s">
        <v>68</v>
      </c>
      <c r="C41" s="49" t="s">
        <v>94</v>
      </c>
      <c r="D41" s="44" t="s">
        <v>70</v>
      </c>
      <c r="E41" s="50"/>
      <c r="F41" s="50"/>
      <c r="G41" s="51" t="str">
        <f t="shared" si="2"/>
        <v/>
      </c>
      <c r="H41" s="51" t="str">
        <f t="shared" si="3"/>
        <v/>
      </c>
    </row>
    <row r="42">
      <c r="A42" s="47" t="str">
        <f t="shared" si="1"/>
        <v>Africa_Botswana-Africa_2001</v>
      </c>
      <c r="B42" s="47" t="s">
        <v>68</v>
      </c>
      <c r="C42" s="49" t="s">
        <v>94</v>
      </c>
      <c r="D42" s="44" t="s">
        <v>71</v>
      </c>
      <c r="E42" s="52">
        <v>2215.0</v>
      </c>
      <c r="F42" s="50"/>
      <c r="G42" s="51">
        <f t="shared" si="2"/>
        <v>2215</v>
      </c>
      <c r="H42" s="51" t="str">
        <f t="shared" si="3"/>
        <v/>
      </c>
    </row>
    <row r="43">
      <c r="A43" s="47" t="str">
        <f t="shared" si="1"/>
        <v>Africa_Botswana-Africa_2002</v>
      </c>
      <c r="B43" s="47" t="s">
        <v>68</v>
      </c>
      <c r="C43" s="49" t="s">
        <v>94</v>
      </c>
      <c r="D43" s="44" t="s">
        <v>72</v>
      </c>
      <c r="E43" s="52">
        <v>2263.0</v>
      </c>
      <c r="F43" s="52">
        <v>5233.0</v>
      </c>
      <c r="G43" s="51">
        <f t="shared" si="2"/>
        <v>2263</v>
      </c>
      <c r="H43" s="51">
        <f t="shared" si="3"/>
        <v>5233</v>
      </c>
    </row>
    <row r="44">
      <c r="A44" s="47" t="str">
        <f t="shared" si="1"/>
        <v>Africa_Botswana-Africa_2003</v>
      </c>
      <c r="B44" s="47" t="s">
        <v>68</v>
      </c>
      <c r="C44" s="49" t="s">
        <v>94</v>
      </c>
      <c r="D44" s="44" t="s">
        <v>74</v>
      </c>
      <c r="E44" s="52">
        <v>2023.0</v>
      </c>
      <c r="F44" s="52">
        <v>4397.0</v>
      </c>
      <c r="G44" s="51">
        <f t="shared" si="2"/>
        <v>2023</v>
      </c>
      <c r="H44" s="51">
        <f t="shared" si="3"/>
        <v>4397</v>
      </c>
    </row>
    <row r="45">
      <c r="A45" s="47" t="str">
        <f t="shared" si="1"/>
        <v>Africa_Botswana-Africa_2004</v>
      </c>
      <c r="B45" s="47" t="s">
        <v>68</v>
      </c>
      <c r="C45" s="49" t="s">
        <v>94</v>
      </c>
      <c r="D45" s="44" t="s">
        <v>83</v>
      </c>
      <c r="E45" s="52">
        <v>2151.0</v>
      </c>
      <c r="F45" s="52">
        <v>4980.0</v>
      </c>
      <c r="G45" s="51">
        <f t="shared" si="2"/>
        <v>2151</v>
      </c>
      <c r="H45" s="51">
        <f t="shared" si="3"/>
        <v>4980</v>
      </c>
    </row>
    <row r="46">
      <c r="A46" s="47" t="str">
        <f t="shared" si="1"/>
        <v>Africa_Botswana-Africa_2006</v>
      </c>
      <c r="B46" s="47" t="s">
        <v>68</v>
      </c>
      <c r="C46" s="49" t="s">
        <v>94</v>
      </c>
      <c r="D46" s="44" t="s">
        <v>85</v>
      </c>
      <c r="E46" s="52">
        <v>2033.0</v>
      </c>
      <c r="F46" s="52">
        <v>4701.0</v>
      </c>
      <c r="G46" s="51">
        <f t="shared" si="2"/>
        <v>1981</v>
      </c>
      <c r="H46" s="51">
        <f t="shared" si="3"/>
        <v>4657</v>
      </c>
    </row>
    <row r="47">
      <c r="A47" s="47" t="str">
        <f t="shared" si="1"/>
        <v>Africa_Botswana-Africa_2006</v>
      </c>
      <c r="B47" s="47" t="s">
        <v>68</v>
      </c>
      <c r="C47" s="49" t="s">
        <v>94</v>
      </c>
      <c r="D47" s="44" t="s">
        <v>85</v>
      </c>
      <c r="E47" s="52">
        <v>1929.0</v>
      </c>
      <c r="F47" s="52">
        <v>4613.0</v>
      </c>
      <c r="G47" s="51">
        <f t="shared" si="2"/>
        <v>1922.5</v>
      </c>
      <c r="H47" s="51">
        <f t="shared" si="3"/>
        <v>4549</v>
      </c>
    </row>
    <row r="48">
      <c r="A48" s="47" t="str">
        <f t="shared" si="1"/>
        <v>Africa_Botswana-Africa_2006</v>
      </c>
      <c r="B48" s="47" t="s">
        <v>68</v>
      </c>
      <c r="C48" s="49" t="s">
        <v>94</v>
      </c>
      <c r="D48" s="44" t="s">
        <v>85</v>
      </c>
      <c r="E48" s="52">
        <v>1916.0</v>
      </c>
      <c r="F48" s="52">
        <v>4485.0</v>
      </c>
      <c r="G48" s="51">
        <f t="shared" si="2"/>
        <v>1916</v>
      </c>
      <c r="H48" s="51">
        <f t="shared" si="3"/>
        <v>4485</v>
      </c>
    </row>
    <row r="49">
      <c r="A49" s="47" t="str">
        <f t="shared" si="1"/>
        <v>Africa_Botswana-Africa_2008</v>
      </c>
      <c r="B49" s="47" t="s">
        <v>68</v>
      </c>
      <c r="C49" s="49" t="s">
        <v>94</v>
      </c>
      <c r="D49" s="44" t="s">
        <v>87</v>
      </c>
      <c r="E49" s="52">
        <v>1836.0</v>
      </c>
      <c r="F49" s="52">
        <v>4276.0</v>
      </c>
      <c r="G49" s="51">
        <f t="shared" si="2"/>
        <v>1836</v>
      </c>
      <c r="H49" s="51">
        <f t="shared" si="3"/>
        <v>4276</v>
      </c>
    </row>
    <row r="50">
      <c r="A50" s="47" t="str">
        <f t="shared" si="1"/>
        <v>Africa_Botswana-Africa_2009</v>
      </c>
      <c r="B50" s="47" t="s">
        <v>68</v>
      </c>
      <c r="C50" s="49" t="s">
        <v>94</v>
      </c>
      <c r="D50" s="44" t="s">
        <v>88</v>
      </c>
      <c r="E50" s="52">
        <v>1907.0</v>
      </c>
      <c r="F50" s="52">
        <v>4265.0</v>
      </c>
      <c r="G50" s="51">
        <f t="shared" si="2"/>
        <v>1907</v>
      </c>
      <c r="H50" s="51">
        <f t="shared" si="3"/>
        <v>4265</v>
      </c>
    </row>
    <row r="51">
      <c r="A51" s="47" t="str">
        <f t="shared" si="1"/>
        <v>Africa_Botswana-Africa_2010</v>
      </c>
      <c r="B51" s="47" t="s">
        <v>68</v>
      </c>
      <c r="C51" s="49" t="s">
        <v>94</v>
      </c>
      <c r="D51" s="44" t="s">
        <v>89</v>
      </c>
      <c r="E51" s="52">
        <v>1956.0</v>
      </c>
      <c r="F51" s="52">
        <v>4646.0</v>
      </c>
      <c r="G51" s="51">
        <f t="shared" si="2"/>
        <v>1956</v>
      </c>
      <c r="H51" s="51">
        <f t="shared" si="3"/>
        <v>4646</v>
      </c>
    </row>
    <row r="52">
      <c r="A52" s="47" t="str">
        <f t="shared" si="1"/>
        <v>Africa_Botswana-Africa_2012</v>
      </c>
      <c r="B52" s="47" t="s">
        <v>68</v>
      </c>
      <c r="C52" s="49" t="s">
        <v>94</v>
      </c>
      <c r="D52" s="44" t="s">
        <v>91</v>
      </c>
      <c r="E52" s="52">
        <v>1857.0</v>
      </c>
      <c r="F52" s="52">
        <v>4378.0</v>
      </c>
      <c r="G52" s="51">
        <f t="shared" si="2"/>
        <v>1862.5</v>
      </c>
      <c r="H52" s="51">
        <f t="shared" si="3"/>
        <v>4356</v>
      </c>
    </row>
    <row r="53">
      <c r="A53" s="47" t="str">
        <f t="shared" si="1"/>
        <v>Africa_Botswana-Africa_2012</v>
      </c>
      <c r="B53" s="47" t="s">
        <v>68</v>
      </c>
      <c r="C53" s="49" t="s">
        <v>94</v>
      </c>
      <c r="D53" s="44" t="s">
        <v>91</v>
      </c>
      <c r="E53" s="52">
        <v>1868.0</v>
      </c>
      <c r="F53" s="52">
        <v>4334.0</v>
      </c>
      <c r="G53" s="51">
        <f t="shared" si="2"/>
        <v>1868</v>
      </c>
      <c r="H53" s="51">
        <f t="shared" si="3"/>
        <v>4334</v>
      </c>
    </row>
    <row r="54">
      <c r="A54" s="47" t="str">
        <f t="shared" si="1"/>
        <v>Africa_Burkina Faso-Africa_2000</v>
      </c>
      <c r="B54" s="47" t="s">
        <v>68</v>
      </c>
      <c r="C54" s="49" t="s">
        <v>95</v>
      </c>
      <c r="D54" s="44" t="s">
        <v>70</v>
      </c>
      <c r="E54" s="50"/>
      <c r="F54" s="50"/>
      <c r="G54" s="51" t="str">
        <f t="shared" si="2"/>
        <v/>
      </c>
      <c r="H54" s="51" t="str">
        <f t="shared" si="3"/>
        <v/>
      </c>
    </row>
    <row r="55">
      <c r="A55" s="47" t="str">
        <f t="shared" si="1"/>
        <v>Africa_Burkina Faso-Africa_2001</v>
      </c>
      <c r="B55" s="47" t="s">
        <v>68</v>
      </c>
      <c r="C55" s="49" t="s">
        <v>95</v>
      </c>
      <c r="D55" s="44" t="s">
        <v>71</v>
      </c>
      <c r="E55" s="50"/>
      <c r="F55" s="50"/>
      <c r="G55" s="51" t="str">
        <f t="shared" si="2"/>
        <v/>
      </c>
      <c r="H55" s="51" t="str">
        <f t="shared" si="3"/>
        <v/>
      </c>
    </row>
    <row r="56">
      <c r="A56" s="47" t="str">
        <f t="shared" si="1"/>
        <v>Africa_Burkina Faso-Africa_2002</v>
      </c>
      <c r="B56" s="47" t="s">
        <v>68</v>
      </c>
      <c r="C56" s="49" t="s">
        <v>95</v>
      </c>
      <c r="D56" s="44" t="s">
        <v>72</v>
      </c>
      <c r="E56" s="50"/>
      <c r="F56" s="52">
        <v>1683.0</v>
      </c>
      <c r="G56" s="51" t="str">
        <f t="shared" si="2"/>
        <v/>
      </c>
      <c r="H56" s="51">
        <f t="shared" si="3"/>
        <v>1683</v>
      </c>
    </row>
    <row r="57">
      <c r="A57" s="47" t="str">
        <f t="shared" si="1"/>
        <v>Africa_Burkina Faso-Africa_2003</v>
      </c>
      <c r="B57" s="47" t="s">
        <v>68</v>
      </c>
      <c r="C57" s="49" t="s">
        <v>95</v>
      </c>
      <c r="D57" s="44" t="s">
        <v>74</v>
      </c>
      <c r="E57" s="50"/>
      <c r="F57" s="52">
        <v>1665.0</v>
      </c>
      <c r="G57" s="51" t="str">
        <f t="shared" si="2"/>
        <v/>
      </c>
      <c r="H57" s="51">
        <f t="shared" si="3"/>
        <v>1665</v>
      </c>
    </row>
    <row r="58">
      <c r="A58" s="47" t="str">
        <f t="shared" si="1"/>
        <v>Africa_Burkina Faso-Africa_2004</v>
      </c>
      <c r="B58" s="47" t="s">
        <v>68</v>
      </c>
      <c r="C58" s="49" t="s">
        <v>95</v>
      </c>
      <c r="D58" s="44" t="s">
        <v>83</v>
      </c>
      <c r="E58" s="50"/>
      <c r="F58" s="52">
        <v>1698.0</v>
      </c>
      <c r="G58" s="51" t="str">
        <f t="shared" si="2"/>
        <v/>
      </c>
      <c r="H58" s="51">
        <f t="shared" si="3"/>
        <v>1347.5</v>
      </c>
    </row>
    <row r="59">
      <c r="A59" s="47" t="str">
        <f t="shared" si="1"/>
        <v>Africa_Burkina Faso-Africa_2004</v>
      </c>
      <c r="B59" s="47" t="s">
        <v>68</v>
      </c>
      <c r="C59" s="49" t="s">
        <v>95</v>
      </c>
      <c r="D59" s="44" t="s">
        <v>83</v>
      </c>
      <c r="E59" s="50"/>
      <c r="F59" s="52">
        <v>997.0</v>
      </c>
      <c r="G59" s="51" t="str">
        <f t="shared" si="2"/>
        <v/>
      </c>
      <c r="H59" s="51">
        <f t="shared" si="3"/>
        <v>997</v>
      </c>
    </row>
    <row r="60">
      <c r="A60" s="47" t="str">
        <f t="shared" si="1"/>
        <v>Africa_Burkina Faso-Africa_2006</v>
      </c>
      <c r="B60" s="47" t="s">
        <v>68</v>
      </c>
      <c r="C60" s="49" t="s">
        <v>95</v>
      </c>
      <c r="D60" s="44" t="s">
        <v>85</v>
      </c>
      <c r="E60" s="50"/>
      <c r="F60" s="52">
        <v>1646.0</v>
      </c>
      <c r="G60" s="51" t="str">
        <f t="shared" si="2"/>
        <v/>
      </c>
      <c r="H60" s="51">
        <f t="shared" si="3"/>
        <v>1386</v>
      </c>
    </row>
    <row r="61">
      <c r="A61" s="47" t="str">
        <f t="shared" si="1"/>
        <v>Africa_Burkina Faso-Africa_2006</v>
      </c>
      <c r="B61" s="47" t="s">
        <v>68</v>
      </c>
      <c r="C61" s="49" t="s">
        <v>95</v>
      </c>
      <c r="D61" s="44" t="s">
        <v>85</v>
      </c>
      <c r="E61" s="50"/>
      <c r="F61" s="52">
        <v>1126.0</v>
      </c>
      <c r="G61" s="51" t="str">
        <f t="shared" si="2"/>
        <v/>
      </c>
      <c r="H61" s="51">
        <f t="shared" si="3"/>
        <v>1065.5</v>
      </c>
    </row>
    <row r="62">
      <c r="A62" s="47" t="str">
        <f t="shared" si="1"/>
        <v>Africa_Burkina Faso-Africa_2006</v>
      </c>
      <c r="B62" s="47" t="s">
        <v>68</v>
      </c>
      <c r="C62" s="49" t="s">
        <v>95</v>
      </c>
      <c r="D62" s="44" t="s">
        <v>85</v>
      </c>
      <c r="E62" s="50"/>
      <c r="F62" s="52">
        <v>1005.0</v>
      </c>
      <c r="G62" s="51" t="str">
        <f t="shared" si="2"/>
        <v/>
      </c>
      <c r="H62" s="51">
        <f t="shared" si="3"/>
        <v>1005</v>
      </c>
    </row>
    <row r="63">
      <c r="A63" s="47" t="str">
        <f t="shared" si="1"/>
        <v>Africa_Burkina Faso-Africa_2008</v>
      </c>
      <c r="B63" s="47" t="s">
        <v>68</v>
      </c>
      <c r="C63" s="49" t="s">
        <v>95</v>
      </c>
      <c r="D63" s="44" t="s">
        <v>87</v>
      </c>
      <c r="E63" s="50"/>
      <c r="F63" s="52">
        <v>1041.0</v>
      </c>
      <c r="G63" s="51" t="str">
        <f t="shared" si="2"/>
        <v/>
      </c>
      <c r="H63" s="51">
        <f t="shared" si="3"/>
        <v>1041</v>
      </c>
    </row>
    <row r="64">
      <c r="A64" s="47" t="str">
        <f t="shared" si="1"/>
        <v>Africa_Burkina Faso-Africa_2009</v>
      </c>
      <c r="B64" s="47" t="s">
        <v>68</v>
      </c>
      <c r="C64" s="49" t="s">
        <v>95</v>
      </c>
      <c r="D64" s="44" t="s">
        <v>88</v>
      </c>
      <c r="E64" s="50"/>
      <c r="F64" s="52">
        <v>1078.0</v>
      </c>
      <c r="G64" s="51" t="str">
        <f t="shared" si="2"/>
        <v/>
      </c>
      <c r="H64" s="51">
        <f t="shared" si="3"/>
        <v>1078</v>
      </c>
    </row>
    <row r="65">
      <c r="A65" s="47" t="str">
        <f t="shared" si="1"/>
        <v>Africa_Burkina Faso-Africa_2010</v>
      </c>
      <c r="B65" s="47" t="s">
        <v>68</v>
      </c>
      <c r="C65" s="49" t="s">
        <v>95</v>
      </c>
      <c r="D65" s="44" t="s">
        <v>89</v>
      </c>
      <c r="E65" s="50"/>
      <c r="F65" s="52">
        <v>1360.0</v>
      </c>
      <c r="G65" s="51" t="str">
        <f t="shared" si="2"/>
        <v/>
      </c>
      <c r="H65" s="51">
        <f t="shared" si="3"/>
        <v>1360</v>
      </c>
    </row>
    <row r="66">
      <c r="A66" s="47" t="str">
        <f t="shared" si="1"/>
        <v>Africa_Burkina Faso-Africa_2012</v>
      </c>
      <c r="B66" s="47" t="s">
        <v>68</v>
      </c>
      <c r="C66" s="49" t="s">
        <v>95</v>
      </c>
      <c r="D66" s="44" t="s">
        <v>91</v>
      </c>
      <c r="E66" s="50"/>
      <c r="F66" s="52">
        <v>1104.0</v>
      </c>
      <c r="G66" s="51" t="str">
        <f t="shared" si="2"/>
        <v/>
      </c>
      <c r="H66" s="51">
        <f t="shared" si="3"/>
        <v>1104</v>
      </c>
    </row>
    <row r="67">
      <c r="A67" s="47" t="str">
        <f t="shared" si="1"/>
        <v>Africa_Burundi-Africa_2000</v>
      </c>
      <c r="B67" s="47" t="s">
        <v>68</v>
      </c>
      <c r="C67" s="49" t="s">
        <v>96</v>
      </c>
      <c r="D67" s="44" t="s">
        <v>70</v>
      </c>
      <c r="E67" s="50"/>
      <c r="F67" s="50"/>
      <c r="G67" s="51" t="str">
        <f t="shared" si="2"/>
        <v/>
      </c>
      <c r="H67" s="51" t="str">
        <f t="shared" si="3"/>
        <v/>
      </c>
    </row>
    <row r="68">
      <c r="A68" s="47" t="str">
        <f t="shared" si="1"/>
        <v>Africa_Burundi-Africa_2001</v>
      </c>
      <c r="B68" s="47" t="s">
        <v>68</v>
      </c>
      <c r="C68" s="49" t="s">
        <v>96</v>
      </c>
      <c r="D68" s="44" t="s">
        <v>71</v>
      </c>
      <c r="E68" s="50"/>
      <c r="F68" s="50"/>
      <c r="G68" s="51" t="str">
        <f t="shared" si="2"/>
        <v/>
      </c>
      <c r="H68" s="51" t="str">
        <f t="shared" si="3"/>
        <v/>
      </c>
    </row>
    <row r="69">
      <c r="A69" s="47" t="str">
        <f t="shared" si="1"/>
        <v>Africa_Burundi-Africa_2002</v>
      </c>
      <c r="B69" s="47" t="s">
        <v>68</v>
      </c>
      <c r="C69" s="49" t="s">
        <v>96</v>
      </c>
      <c r="D69" s="44" t="s">
        <v>72</v>
      </c>
      <c r="E69" s="50"/>
      <c r="F69" s="52">
        <v>308.0</v>
      </c>
      <c r="G69" s="51" t="str">
        <f t="shared" si="2"/>
        <v/>
      </c>
      <c r="H69" s="51">
        <f t="shared" si="3"/>
        <v>308</v>
      </c>
    </row>
    <row r="70">
      <c r="A70" s="47" t="str">
        <f t="shared" si="1"/>
        <v>Africa_Burundi-Africa_2003</v>
      </c>
      <c r="B70" s="47" t="s">
        <v>68</v>
      </c>
      <c r="C70" s="49" t="s">
        <v>96</v>
      </c>
      <c r="D70" s="44" t="s">
        <v>74</v>
      </c>
      <c r="E70" s="50"/>
      <c r="F70" s="52">
        <v>180.0</v>
      </c>
      <c r="G70" s="51" t="str">
        <f t="shared" si="2"/>
        <v/>
      </c>
      <c r="H70" s="51">
        <f t="shared" si="3"/>
        <v>180</v>
      </c>
    </row>
    <row r="71">
      <c r="A71" s="47" t="str">
        <f t="shared" si="1"/>
        <v>Africa_Burundi-Africa_2004</v>
      </c>
      <c r="B71" s="47" t="s">
        <v>68</v>
      </c>
      <c r="C71" s="49" t="s">
        <v>96</v>
      </c>
      <c r="D71" s="44" t="s">
        <v>83</v>
      </c>
      <c r="E71" s="50"/>
      <c r="F71" s="52">
        <v>249.0</v>
      </c>
      <c r="G71" s="51" t="str">
        <f t="shared" si="2"/>
        <v/>
      </c>
      <c r="H71" s="51">
        <f t="shared" si="3"/>
        <v>232.5</v>
      </c>
    </row>
    <row r="72">
      <c r="A72" s="47" t="str">
        <f t="shared" si="1"/>
        <v>Africa_Burundi-Africa_2004</v>
      </c>
      <c r="B72" s="47" t="s">
        <v>68</v>
      </c>
      <c r="C72" s="49" t="s">
        <v>96</v>
      </c>
      <c r="D72" s="44" t="s">
        <v>83</v>
      </c>
      <c r="E72" s="50"/>
      <c r="F72" s="52">
        <v>216.0</v>
      </c>
      <c r="G72" s="51" t="str">
        <f t="shared" si="2"/>
        <v/>
      </c>
      <c r="H72" s="51">
        <f t="shared" si="3"/>
        <v>216</v>
      </c>
    </row>
    <row r="73">
      <c r="A73" s="47" t="str">
        <f t="shared" si="1"/>
        <v>Africa_Burundi-Africa_2006</v>
      </c>
      <c r="B73" s="47" t="s">
        <v>68</v>
      </c>
      <c r="C73" s="49" t="s">
        <v>96</v>
      </c>
      <c r="D73" s="44" t="s">
        <v>85</v>
      </c>
      <c r="E73" s="50"/>
      <c r="F73" s="52">
        <v>191.0</v>
      </c>
      <c r="G73" s="51" t="str">
        <f t="shared" si="2"/>
        <v/>
      </c>
      <c r="H73" s="51">
        <f t="shared" si="3"/>
        <v>172.5</v>
      </c>
    </row>
    <row r="74">
      <c r="A74" s="47" t="str">
        <f t="shared" si="1"/>
        <v>Africa_Burundi-Africa_2006</v>
      </c>
      <c r="B74" s="47" t="s">
        <v>68</v>
      </c>
      <c r="C74" s="49" t="s">
        <v>96</v>
      </c>
      <c r="D74" s="44" t="s">
        <v>85</v>
      </c>
      <c r="E74" s="50"/>
      <c r="F74" s="52">
        <v>154.0</v>
      </c>
      <c r="G74" s="51" t="str">
        <f t="shared" si="2"/>
        <v/>
      </c>
      <c r="H74" s="51">
        <f t="shared" si="3"/>
        <v>187</v>
      </c>
    </row>
    <row r="75">
      <c r="A75" s="47" t="str">
        <f t="shared" si="1"/>
        <v>Africa_Burundi-Africa_2006</v>
      </c>
      <c r="B75" s="47" t="s">
        <v>68</v>
      </c>
      <c r="C75" s="49" t="s">
        <v>96</v>
      </c>
      <c r="D75" s="44" t="s">
        <v>85</v>
      </c>
      <c r="E75" s="50"/>
      <c r="F75" s="52">
        <v>220.0</v>
      </c>
      <c r="G75" s="51" t="str">
        <f t="shared" si="2"/>
        <v/>
      </c>
      <c r="H75" s="51">
        <f t="shared" si="3"/>
        <v>220</v>
      </c>
    </row>
    <row r="76">
      <c r="A76" s="47" t="str">
        <f t="shared" si="1"/>
        <v>Africa_Burundi-Africa_2008</v>
      </c>
      <c r="B76" s="47" t="s">
        <v>68</v>
      </c>
      <c r="C76" s="49" t="s">
        <v>96</v>
      </c>
      <c r="D76" s="44" t="s">
        <v>87</v>
      </c>
      <c r="E76" s="50"/>
      <c r="F76" s="52">
        <v>301.0</v>
      </c>
      <c r="G76" s="51" t="str">
        <f t="shared" si="2"/>
        <v/>
      </c>
      <c r="H76" s="51">
        <f t="shared" si="3"/>
        <v>301</v>
      </c>
    </row>
    <row r="77">
      <c r="A77" s="47" t="str">
        <f t="shared" si="1"/>
        <v>Africa_Burundi-Africa_2009</v>
      </c>
      <c r="B77" s="47" t="s">
        <v>68</v>
      </c>
      <c r="C77" s="49" t="s">
        <v>96</v>
      </c>
      <c r="D77" s="44" t="s">
        <v>88</v>
      </c>
      <c r="E77" s="50"/>
      <c r="F77" s="52">
        <v>165.0</v>
      </c>
      <c r="G77" s="51" t="str">
        <f t="shared" si="2"/>
        <v/>
      </c>
      <c r="H77" s="51">
        <f t="shared" si="3"/>
        <v>165</v>
      </c>
    </row>
    <row r="78">
      <c r="A78" s="47" t="str">
        <f t="shared" si="1"/>
        <v>Africa_Burundi-Africa_2010</v>
      </c>
      <c r="B78" s="47" t="s">
        <v>68</v>
      </c>
      <c r="C78" s="49" t="s">
        <v>96</v>
      </c>
      <c r="D78" s="44" t="s">
        <v>89</v>
      </c>
      <c r="E78" s="50"/>
      <c r="F78" s="52">
        <v>187.0</v>
      </c>
      <c r="G78" s="51" t="str">
        <f t="shared" si="2"/>
        <v/>
      </c>
      <c r="H78" s="51">
        <f t="shared" si="3"/>
        <v>187</v>
      </c>
    </row>
    <row r="79">
      <c r="A79" s="47" t="str">
        <f t="shared" si="1"/>
        <v>Africa_Burundi-Africa_2012</v>
      </c>
      <c r="B79" s="47" t="s">
        <v>68</v>
      </c>
      <c r="C79" s="49" t="s">
        <v>96</v>
      </c>
      <c r="D79" s="44" t="s">
        <v>91</v>
      </c>
      <c r="E79" s="50"/>
      <c r="F79" s="52">
        <v>198.0</v>
      </c>
      <c r="G79" s="51" t="str">
        <f t="shared" si="2"/>
        <v/>
      </c>
      <c r="H79" s="51">
        <f t="shared" si="3"/>
        <v>198</v>
      </c>
    </row>
    <row r="80">
      <c r="A80" s="47" t="str">
        <f t="shared" si="1"/>
        <v>Africa_Cameroon-Africa_2000</v>
      </c>
      <c r="B80" s="47" t="s">
        <v>68</v>
      </c>
      <c r="C80" s="49" t="s">
        <v>97</v>
      </c>
      <c r="D80" s="44" t="s">
        <v>70</v>
      </c>
      <c r="E80" s="50"/>
      <c r="F80" s="50"/>
      <c r="G80" s="51" t="str">
        <f t="shared" si="2"/>
        <v/>
      </c>
      <c r="H80" s="51" t="str">
        <f t="shared" si="3"/>
        <v/>
      </c>
    </row>
    <row r="81">
      <c r="A81" s="47" t="str">
        <f t="shared" si="1"/>
        <v>Africa_Cameroon-Africa_2001</v>
      </c>
      <c r="B81" s="47" t="s">
        <v>68</v>
      </c>
      <c r="C81" s="49" t="s">
        <v>97</v>
      </c>
      <c r="D81" s="44" t="s">
        <v>71</v>
      </c>
      <c r="E81" s="52">
        <v>6720.0</v>
      </c>
      <c r="F81" s="50"/>
      <c r="G81" s="51">
        <f t="shared" si="2"/>
        <v>6720</v>
      </c>
      <c r="H81" s="51" t="str">
        <f t="shared" si="3"/>
        <v/>
      </c>
    </row>
    <row r="82">
      <c r="A82" s="47" t="str">
        <f t="shared" si="1"/>
        <v>Africa_Cameroon-Africa_2002</v>
      </c>
      <c r="B82" s="47" t="s">
        <v>68</v>
      </c>
      <c r="C82" s="49" t="s">
        <v>97</v>
      </c>
      <c r="D82" s="44" t="s">
        <v>72</v>
      </c>
      <c r="E82" s="52">
        <v>6944.0</v>
      </c>
      <c r="F82" s="52">
        <v>7235.0</v>
      </c>
      <c r="G82" s="51">
        <f t="shared" si="2"/>
        <v>6944</v>
      </c>
      <c r="H82" s="51">
        <f t="shared" si="3"/>
        <v>7235</v>
      </c>
    </row>
    <row r="83">
      <c r="A83" s="47" t="str">
        <f t="shared" si="1"/>
        <v>Africa_Cameroon-Africa_2003</v>
      </c>
      <c r="B83" s="47" t="s">
        <v>68</v>
      </c>
      <c r="C83" s="49" t="s">
        <v>97</v>
      </c>
      <c r="D83" s="44" t="s">
        <v>74</v>
      </c>
      <c r="E83" s="52">
        <v>6914.0</v>
      </c>
      <c r="F83" s="52">
        <v>6674.0</v>
      </c>
      <c r="G83" s="51">
        <f t="shared" si="2"/>
        <v>6914</v>
      </c>
      <c r="H83" s="51">
        <f t="shared" si="3"/>
        <v>6674</v>
      </c>
    </row>
    <row r="84">
      <c r="A84" s="47" t="str">
        <f t="shared" si="1"/>
        <v>Africa_Cameroon-Africa_2004</v>
      </c>
      <c r="B84" s="47" t="s">
        <v>68</v>
      </c>
      <c r="C84" s="49" t="s">
        <v>97</v>
      </c>
      <c r="D84" s="44" t="s">
        <v>83</v>
      </c>
      <c r="E84" s="52">
        <v>6395.0</v>
      </c>
      <c r="F84" s="52">
        <v>5545.0</v>
      </c>
      <c r="G84" s="51">
        <f t="shared" si="2"/>
        <v>6389.5</v>
      </c>
      <c r="H84" s="51">
        <f t="shared" si="3"/>
        <v>4483</v>
      </c>
    </row>
    <row r="85">
      <c r="A85" s="47" t="str">
        <f t="shared" si="1"/>
        <v>Africa_Cameroon-Africa_2004</v>
      </c>
      <c r="B85" s="47" t="s">
        <v>68</v>
      </c>
      <c r="C85" s="49" t="s">
        <v>97</v>
      </c>
      <c r="D85" s="44" t="s">
        <v>83</v>
      </c>
      <c r="E85" s="52">
        <v>6384.0</v>
      </c>
      <c r="F85" s="52">
        <v>3421.0</v>
      </c>
      <c r="G85" s="51">
        <f t="shared" si="2"/>
        <v>6384</v>
      </c>
      <c r="H85" s="51">
        <f t="shared" si="3"/>
        <v>3421</v>
      </c>
    </row>
    <row r="86">
      <c r="A86" s="47" t="str">
        <f t="shared" si="1"/>
        <v>Africa_Cameroon-Africa_2006</v>
      </c>
      <c r="B86" s="47" t="s">
        <v>68</v>
      </c>
      <c r="C86" s="49" t="s">
        <v>97</v>
      </c>
      <c r="D86" s="44" t="s">
        <v>85</v>
      </c>
      <c r="E86" s="52">
        <v>6340.0</v>
      </c>
      <c r="F86" s="52">
        <v>5834.0</v>
      </c>
      <c r="G86" s="51">
        <f t="shared" si="2"/>
        <v>6660.5</v>
      </c>
      <c r="H86" s="51">
        <f t="shared" si="3"/>
        <v>4765</v>
      </c>
    </row>
    <row r="87">
      <c r="A87" s="47" t="str">
        <f t="shared" si="1"/>
        <v>Africa_Cameroon-Africa_2006</v>
      </c>
      <c r="B87" s="47" t="s">
        <v>68</v>
      </c>
      <c r="C87" s="49" t="s">
        <v>97</v>
      </c>
      <c r="D87" s="44" t="s">
        <v>85</v>
      </c>
      <c r="E87" s="52">
        <v>6981.0</v>
      </c>
      <c r="F87" s="52">
        <v>3696.0</v>
      </c>
      <c r="G87" s="51">
        <f t="shared" si="2"/>
        <v>6749.5</v>
      </c>
      <c r="H87" s="51">
        <f t="shared" si="3"/>
        <v>3557</v>
      </c>
    </row>
    <row r="88">
      <c r="A88" s="47" t="str">
        <f t="shared" si="1"/>
        <v>Africa_Cameroon-Africa_2006</v>
      </c>
      <c r="B88" s="47" t="s">
        <v>68</v>
      </c>
      <c r="C88" s="49" t="s">
        <v>97</v>
      </c>
      <c r="D88" s="44" t="s">
        <v>85</v>
      </c>
      <c r="E88" s="52">
        <v>6518.0</v>
      </c>
      <c r="F88" s="52">
        <v>3418.0</v>
      </c>
      <c r="G88" s="51">
        <f t="shared" si="2"/>
        <v>6518</v>
      </c>
      <c r="H88" s="51">
        <f t="shared" si="3"/>
        <v>3418</v>
      </c>
    </row>
    <row r="89">
      <c r="A89" s="47" t="str">
        <f t="shared" si="1"/>
        <v>Africa_Cameroon-Africa_2009</v>
      </c>
      <c r="B89" s="47" t="s">
        <v>68</v>
      </c>
      <c r="C89" s="49" t="s">
        <v>97</v>
      </c>
      <c r="D89" s="44" t="s">
        <v>88</v>
      </c>
      <c r="E89" s="52">
        <v>6766.0</v>
      </c>
      <c r="F89" s="52">
        <v>3795.0</v>
      </c>
      <c r="G89" s="51">
        <f t="shared" si="2"/>
        <v>6538</v>
      </c>
      <c r="H89" s="51">
        <f t="shared" si="3"/>
        <v>3613.5</v>
      </c>
    </row>
    <row r="90">
      <c r="A90" s="47" t="str">
        <f t="shared" si="1"/>
        <v>Africa_Cameroon-Africa_2009</v>
      </c>
      <c r="B90" s="47" t="s">
        <v>68</v>
      </c>
      <c r="C90" s="49" t="s">
        <v>97</v>
      </c>
      <c r="D90" s="44" t="s">
        <v>88</v>
      </c>
      <c r="E90" s="52">
        <v>6310.0</v>
      </c>
      <c r="F90" s="52">
        <v>3432.0</v>
      </c>
      <c r="G90" s="51">
        <f t="shared" si="2"/>
        <v>6310</v>
      </c>
      <c r="H90" s="51">
        <f t="shared" si="3"/>
        <v>3432</v>
      </c>
    </row>
    <row r="91">
      <c r="A91" s="47" t="str">
        <f t="shared" si="1"/>
        <v>Africa_Cameroon-Africa_2010</v>
      </c>
      <c r="B91" s="47" t="s">
        <v>68</v>
      </c>
      <c r="C91" s="49" t="s">
        <v>97</v>
      </c>
      <c r="D91" s="44" t="s">
        <v>89</v>
      </c>
      <c r="E91" s="52">
        <v>6723.0</v>
      </c>
      <c r="F91" s="52">
        <v>3828.0</v>
      </c>
      <c r="G91" s="51">
        <f t="shared" si="2"/>
        <v>6723</v>
      </c>
      <c r="H91" s="51">
        <f t="shared" si="3"/>
        <v>3828</v>
      </c>
    </row>
    <row r="92">
      <c r="A92" s="47" t="str">
        <f t="shared" si="1"/>
        <v>Africa_Cameroon-Africa_2012</v>
      </c>
      <c r="B92" s="47" t="s">
        <v>68</v>
      </c>
      <c r="C92" s="49" t="s">
        <v>97</v>
      </c>
      <c r="D92" s="44" t="s">
        <v>91</v>
      </c>
      <c r="E92" s="52">
        <v>6959.0</v>
      </c>
      <c r="F92" s="52">
        <v>3957.0</v>
      </c>
      <c r="G92" s="51">
        <f t="shared" si="2"/>
        <v>6959</v>
      </c>
      <c r="H92" s="51">
        <f t="shared" si="3"/>
        <v>3957</v>
      </c>
    </row>
    <row r="93">
      <c r="A93" s="47" t="str">
        <f t="shared" si="1"/>
        <v>Africa_Central African Republic-Africa_2000</v>
      </c>
      <c r="B93" s="47" t="s">
        <v>68</v>
      </c>
      <c r="C93" s="49" t="s">
        <v>98</v>
      </c>
      <c r="D93" s="44" t="s">
        <v>70</v>
      </c>
      <c r="E93" s="50"/>
      <c r="F93" s="50"/>
      <c r="G93" s="51" t="str">
        <f t="shared" si="2"/>
        <v/>
      </c>
      <c r="H93" s="51" t="str">
        <f t="shared" si="3"/>
        <v/>
      </c>
    </row>
    <row r="94">
      <c r="A94" s="47" t="str">
        <f t="shared" si="1"/>
        <v>Africa_Central African Republic-Africa_2001</v>
      </c>
      <c r="B94" s="47" t="s">
        <v>68</v>
      </c>
      <c r="C94" s="49" t="s">
        <v>98</v>
      </c>
      <c r="D94" s="44" t="s">
        <v>71</v>
      </c>
      <c r="E94" s="50"/>
      <c r="F94" s="50"/>
      <c r="G94" s="51" t="str">
        <f t="shared" si="2"/>
        <v/>
      </c>
      <c r="H94" s="51" t="str">
        <f t="shared" si="3"/>
        <v/>
      </c>
    </row>
    <row r="95">
      <c r="A95" s="47" t="str">
        <f t="shared" si="1"/>
        <v>Africa_Central African Republic-Africa_2002</v>
      </c>
      <c r="B95" s="47" t="s">
        <v>68</v>
      </c>
      <c r="C95" s="49" t="s">
        <v>98</v>
      </c>
      <c r="D95" s="44" t="s">
        <v>72</v>
      </c>
      <c r="E95" s="50"/>
      <c r="F95" s="52">
        <v>264.0</v>
      </c>
      <c r="G95" s="51" t="str">
        <f t="shared" si="2"/>
        <v/>
      </c>
      <c r="H95" s="51">
        <f t="shared" si="3"/>
        <v>264</v>
      </c>
    </row>
    <row r="96">
      <c r="A96" s="47" t="str">
        <f t="shared" si="1"/>
        <v>Africa_Central African Republic-Africa_2003</v>
      </c>
      <c r="B96" s="47" t="s">
        <v>68</v>
      </c>
      <c r="C96" s="49" t="s">
        <v>98</v>
      </c>
      <c r="D96" s="44" t="s">
        <v>74</v>
      </c>
      <c r="E96" s="50"/>
      <c r="F96" s="52">
        <v>235.0</v>
      </c>
      <c r="G96" s="51" t="str">
        <f t="shared" si="2"/>
        <v/>
      </c>
      <c r="H96" s="51">
        <f t="shared" si="3"/>
        <v>235</v>
      </c>
    </row>
    <row r="97">
      <c r="A97" s="47" t="str">
        <f t="shared" si="1"/>
        <v>Africa_Central African Republic-Africa_2004</v>
      </c>
      <c r="B97" s="47" t="s">
        <v>68</v>
      </c>
      <c r="C97" s="49" t="s">
        <v>98</v>
      </c>
      <c r="D97" s="44" t="s">
        <v>83</v>
      </c>
      <c r="E97" s="50"/>
      <c r="F97" s="52">
        <v>235.0</v>
      </c>
      <c r="G97" s="51" t="str">
        <f t="shared" si="2"/>
        <v/>
      </c>
      <c r="H97" s="51">
        <f t="shared" si="3"/>
        <v>240.5</v>
      </c>
    </row>
    <row r="98">
      <c r="A98" s="47" t="str">
        <f t="shared" si="1"/>
        <v>Africa_Central African Republic-Africa_2004</v>
      </c>
      <c r="B98" s="47" t="s">
        <v>68</v>
      </c>
      <c r="C98" s="49" t="s">
        <v>98</v>
      </c>
      <c r="D98" s="44" t="s">
        <v>83</v>
      </c>
      <c r="E98" s="50"/>
      <c r="F98" s="52">
        <v>246.0</v>
      </c>
      <c r="G98" s="51" t="str">
        <f t="shared" si="2"/>
        <v/>
      </c>
      <c r="H98" s="51">
        <f t="shared" si="3"/>
        <v>246</v>
      </c>
    </row>
    <row r="99">
      <c r="A99" s="47" t="str">
        <f t="shared" si="1"/>
        <v>Africa_Central African Republic-Africa_2006</v>
      </c>
      <c r="B99" s="47" t="s">
        <v>68</v>
      </c>
      <c r="C99" s="49" t="s">
        <v>98</v>
      </c>
      <c r="D99" s="44" t="s">
        <v>85</v>
      </c>
      <c r="E99" s="50"/>
      <c r="F99" s="52">
        <v>235.0</v>
      </c>
      <c r="G99" s="51" t="str">
        <f t="shared" si="2"/>
        <v/>
      </c>
      <c r="H99" s="51">
        <f t="shared" si="3"/>
        <v>224</v>
      </c>
    </row>
    <row r="100">
      <c r="A100" s="47" t="str">
        <f t="shared" si="1"/>
        <v>Africa_Central African Republic-Africa_2006</v>
      </c>
      <c r="B100" s="47" t="s">
        <v>68</v>
      </c>
      <c r="C100" s="49" t="s">
        <v>98</v>
      </c>
      <c r="D100" s="44" t="s">
        <v>85</v>
      </c>
      <c r="E100" s="50"/>
      <c r="F100" s="52">
        <v>213.0</v>
      </c>
      <c r="G100" s="51" t="str">
        <f t="shared" si="2"/>
        <v/>
      </c>
      <c r="H100" s="51">
        <f t="shared" si="3"/>
        <v>229.5</v>
      </c>
    </row>
    <row r="101">
      <c r="A101" s="47" t="str">
        <f t="shared" si="1"/>
        <v>Africa_Central African Republic-Africa_2006</v>
      </c>
      <c r="B101" s="47" t="s">
        <v>68</v>
      </c>
      <c r="C101" s="49" t="s">
        <v>98</v>
      </c>
      <c r="D101" s="44" t="s">
        <v>85</v>
      </c>
      <c r="E101" s="50"/>
      <c r="F101" s="52">
        <v>246.0</v>
      </c>
      <c r="G101" s="51" t="str">
        <f t="shared" si="2"/>
        <v/>
      </c>
      <c r="H101" s="51">
        <f t="shared" si="3"/>
        <v>246</v>
      </c>
    </row>
    <row r="102">
      <c r="A102" s="47" t="str">
        <f t="shared" si="1"/>
        <v>Africa_Central African Republic-Africa_2009</v>
      </c>
      <c r="B102" s="47" t="s">
        <v>68</v>
      </c>
      <c r="C102" s="49" t="s">
        <v>98</v>
      </c>
      <c r="D102" s="44" t="s">
        <v>88</v>
      </c>
      <c r="E102" s="50"/>
      <c r="F102" s="52">
        <v>235.0</v>
      </c>
      <c r="G102" s="51" t="str">
        <f t="shared" si="2"/>
        <v/>
      </c>
      <c r="H102" s="51">
        <f t="shared" si="3"/>
        <v>251.5</v>
      </c>
    </row>
    <row r="103">
      <c r="A103" s="47" t="str">
        <f t="shared" si="1"/>
        <v>Africa_Central African Republic-Africa_2009</v>
      </c>
      <c r="B103" s="47" t="s">
        <v>68</v>
      </c>
      <c r="C103" s="49" t="s">
        <v>98</v>
      </c>
      <c r="D103" s="44" t="s">
        <v>88</v>
      </c>
      <c r="E103" s="50"/>
      <c r="F103" s="52">
        <v>268.0</v>
      </c>
      <c r="G103" s="51" t="str">
        <f t="shared" si="2"/>
        <v/>
      </c>
      <c r="H103" s="51">
        <f t="shared" si="3"/>
        <v>268</v>
      </c>
    </row>
    <row r="104">
      <c r="A104" s="47" t="str">
        <f t="shared" si="1"/>
        <v>Africa_Central African Republic-Africa_2010</v>
      </c>
      <c r="B104" s="47" t="s">
        <v>68</v>
      </c>
      <c r="C104" s="49" t="s">
        <v>98</v>
      </c>
      <c r="D104" s="44" t="s">
        <v>89</v>
      </c>
      <c r="E104" s="50"/>
      <c r="F104" s="52">
        <v>227.0</v>
      </c>
      <c r="G104" s="51" t="str">
        <f t="shared" si="2"/>
        <v/>
      </c>
      <c r="H104" s="51">
        <f t="shared" si="3"/>
        <v>227</v>
      </c>
    </row>
    <row r="105">
      <c r="A105" s="47" t="str">
        <f t="shared" si="1"/>
        <v>Africa_Central African Republic-Africa_2012</v>
      </c>
      <c r="B105" s="47" t="s">
        <v>68</v>
      </c>
      <c r="C105" s="49" t="s">
        <v>98</v>
      </c>
      <c r="D105" s="44" t="s">
        <v>91</v>
      </c>
      <c r="E105" s="50"/>
      <c r="F105" s="52">
        <v>213.0</v>
      </c>
      <c r="G105" s="51" t="str">
        <f t="shared" si="2"/>
        <v/>
      </c>
      <c r="H105" s="51">
        <f t="shared" si="3"/>
        <v>213</v>
      </c>
    </row>
    <row r="106">
      <c r="A106" s="47" t="str">
        <f t="shared" si="1"/>
        <v>Africa_Chad-Africa_2000</v>
      </c>
      <c r="B106" s="47" t="s">
        <v>68</v>
      </c>
      <c r="C106" s="49" t="s">
        <v>99</v>
      </c>
      <c r="D106" s="44" t="s">
        <v>70</v>
      </c>
      <c r="E106" s="50"/>
      <c r="F106" s="50"/>
      <c r="G106" s="51" t="str">
        <f t="shared" si="2"/>
        <v/>
      </c>
      <c r="H106" s="51" t="str">
        <f t="shared" si="3"/>
        <v/>
      </c>
    </row>
    <row r="107">
      <c r="A107" s="47" t="str">
        <f t="shared" si="1"/>
        <v>Africa_Chad-Africa_2001</v>
      </c>
      <c r="B107" s="47" t="s">
        <v>68</v>
      </c>
      <c r="C107" s="49" t="s">
        <v>99</v>
      </c>
      <c r="D107" s="44" t="s">
        <v>71</v>
      </c>
      <c r="E107" s="50"/>
      <c r="F107" s="50"/>
      <c r="G107" s="51" t="str">
        <f t="shared" si="2"/>
        <v/>
      </c>
      <c r="H107" s="51" t="str">
        <f t="shared" si="3"/>
        <v/>
      </c>
    </row>
    <row r="108">
      <c r="A108" s="47" t="str">
        <f t="shared" si="1"/>
        <v>Africa_Chad-Africa_2002</v>
      </c>
      <c r="B108" s="47" t="s">
        <v>68</v>
      </c>
      <c r="C108" s="49" t="s">
        <v>99</v>
      </c>
      <c r="D108" s="44" t="s">
        <v>72</v>
      </c>
      <c r="E108" s="50"/>
      <c r="F108" s="52">
        <v>469.0</v>
      </c>
      <c r="G108" s="51" t="str">
        <f t="shared" si="2"/>
        <v/>
      </c>
      <c r="H108" s="51">
        <f t="shared" si="3"/>
        <v>469</v>
      </c>
    </row>
    <row r="109">
      <c r="A109" s="47" t="str">
        <f t="shared" si="1"/>
        <v>Africa_Chad-Africa_2003</v>
      </c>
      <c r="B109" s="47" t="s">
        <v>68</v>
      </c>
      <c r="C109" s="49" t="s">
        <v>99</v>
      </c>
      <c r="D109" s="44" t="s">
        <v>74</v>
      </c>
      <c r="E109" s="50"/>
      <c r="F109" s="52">
        <v>444.0</v>
      </c>
      <c r="G109" s="51" t="str">
        <f t="shared" si="2"/>
        <v/>
      </c>
      <c r="H109" s="51">
        <f t="shared" si="3"/>
        <v>444</v>
      </c>
    </row>
    <row r="110">
      <c r="A110" s="47" t="str">
        <f t="shared" si="1"/>
        <v>Africa_Chad-Africa_2004</v>
      </c>
      <c r="B110" s="47" t="s">
        <v>68</v>
      </c>
      <c r="C110" s="49" t="s">
        <v>99</v>
      </c>
      <c r="D110" s="44" t="s">
        <v>83</v>
      </c>
      <c r="E110" s="50"/>
      <c r="F110" s="52">
        <v>510.0</v>
      </c>
      <c r="G110" s="51" t="str">
        <f t="shared" si="2"/>
        <v/>
      </c>
      <c r="H110" s="51">
        <f t="shared" si="3"/>
        <v>341</v>
      </c>
    </row>
    <row r="111">
      <c r="A111" s="47" t="str">
        <f t="shared" si="1"/>
        <v>Africa_Chad-Africa_2004</v>
      </c>
      <c r="B111" s="47" t="s">
        <v>68</v>
      </c>
      <c r="C111" s="49" t="s">
        <v>99</v>
      </c>
      <c r="D111" s="44" t="s">
        <v>83</v>
      </c>
      <c r="E111" s="50"/>
      <c r="F111" s="52">
        <v>172.0</v>
      </c>
      <c r="G111" s="51" t="str">
        <f t="shared" si="2"/>
        <v/>
      </c>
      <c r="H111" s="51">
        <f t="shared" si="3"/>
        <v>172</v>
      </c>
    </row>
    <row r="112">
      <c r="A112" s="47" t="str">
        <f t="shared" si="1"/>
        <v>Africa_Chad-Africa_2006</v>
      </c>
      <c r="B112" s="47" t="s">
        <v>68</v>
      </c>
      <c r="C112" s="49" t="s">
        <v>99</v>
      </c>
      <c r="D112" s="44" t="s">
        <v>85</v>
      </c>
      <c r="E112" s="50"/>
      <c r="F112" s="52">
        <v>462.0</v>
      </c>
      <c r="G112" s="51" t="str">
        <f t="shared" si="2"/>
        <v/>
      </c>
      <c r="H112" s="51">
        <f t="shared" si="3"/>
        <v>431</v>
      </c>
    </row>
    <row r="113">
      <c r="A113" s="47" t="str">
        <f t="shared" si="1"/>
        <v>Africa_Chad-Africa_2006</v>
      </c>
      <c r="B113" s="47" t="s">
        <v>68</v>
      </c>
      <c r="C113" s="49" t="s">
        <v>99</v>
      </c>
      <c r="D113" s="44" t="s">
        <v>85</v>
      </c>
      <c r="E113" s="50"/>
      <c r="F113" s="52">
        <v>400.0</v>
      </c>
      <c r="G113" s="51" t="str">
        <f t="shared" si="2"/>
        <v/>
      </c>
      <c r="H113" s="51">
        <f t="shared" si="3"/>
        <v>400</v>
      </c>
    </row>
    <row r="114">
      <c r="A114" s="47" t="str">
        <f t="shared" si="1"/>
        <v>Africa_Chad-Africa_2007</v>
      </c>
      <c r="B114" s="47" t="s">
        <v>68</v>
      </c>
      <c r="C114" s="49" t="s">
        <v>99</v>
      </c>
      <c r="D114" s="44" t="s">
        <v>86</v>
      </c>
      <c r="E114" s="50"/>
      <c r="F114" s="52">
        <v>169.0</v>
      </c>
      <c r="G114" s="51" t="str">
        <f t="shared" si="2"/>
        <v/>
      </c>
      <c r="H114" s="51">
        <f t="shared" si="3"/>
        <v>169</v>
      </c>
    </row>
    <row r="115">
      <c r="A115" s="47" t="str">
        <f t="shared" si="1"/>
        <v>Africa_Chad-Africa_2009</v>
      </c>
      <c r="B115" s="47" t="s">
        <v>68</v>
      </c>
      <c r="C115" s="49" t="s">
        <v>99</v>
      </c>
      <c r="D115" s="44" t="s">
        <v>88</v>
      </c>
      <c r="E115" s="50"/>
      <c r="F115" s="52">
        <v>381.0</v>
      </c>
      <c r="G115" s="51" t="str">
        <f t="shared" si="2"/>
        <v/>
      </c>
      <c r="H115" s="51">
        <f t="shared" si="3"/>
        <v>278.5</v>
      </c>
    </row>
    <row r="116">
      <c r="A116" s="47" t="str">
        <f t="shared" si="1"/>
        <v>Africa_Chad-Africa_2009</v>
      </c>
      <c r="B116" s="47" t="s">
        <v>68</v>
      </c>
      <c r="C116" s="49" t="s">
        <v>99</v>
      </c>
      <c r="D116" s="44" t="s">
        <v>88</v>
      </c>
      <c r="E116" s="50"/>
      <c r="F116" s="52">
        <v>176.0</v>
      </c>
      <c r="G116" s="51" t="str">
        <f t="shared" si="2"/>
        <v/>
      </c>
      <c r="H116" s="51">
        <f t="shared" si="3"/>
        <v>176</v>
      </c>
    </row>
    <row r="117">
      <c r="A117" s="47" t="str">
        <f t="shared" si="1"/>
        <v>Africa_Chad-Africa_2010</v>
      </c>
      <c r="B117" s="47" t="s">
        <v>68</v>
      </c>
      <c r="C117" s="49" t="s">
        <v>99</v>
      </c>
      <c r="D117" s="44" t="s">
        <v>89</v>
      </c>
      <c r="E117" s="50"/>
      <c r="F117" s="52">
        <v>407.0</v>
      </c>
      <c r="G117" s="51" t="str">
        <f t="shared" si="2"/>
        <v/>
      </c>
      <c r="H117" s="51">
        <f t="shared" si="3"/>
        <v>407</v>
      </c>
    </row>
    <row r="118">
      <c r="A118" s="47" t="str">
        <f t="shared" si="1"/>
        <v>Africa_Chad-Africa_2012</v>
      </c>
      <c r="B118" s="47" t="s">
        <v>68</v>
      </c>
      <c r="C118" s="49" t="s">
        <v>99</v>
      </c>
      <c r="D118" s="44" t="s">
        <v>91</v>
      </c>
      <c r="E118" s="50"/>
      <c r="F118" s="52">
        <v>378.0</v>
      </c>
      <c r="G118" s="51" t="str">
        <f t="shared" si="2"/>
        <v/>
      </c>
      <c r="H118" s="51">
        <f t="shared" si="3"/>
        <v>378</v>
      </c>
    </row>
    <row r="119">
      <c r="A119" s="47" t="str">
        <f t="shared" si="1"/>
        <v>Africa_Comoros-Africa_2000</v>
      </c>
      <c r="B119" s="47" t="s">
        <v>68</v>
      </c>
      <c r="C119" s="49" t="s">
        <v>100</v>
      </c>
      <c r="D119" s="44" t="s">
        <v>70</v>
      </c>
      <c r="E119" s="50"/>
      <c r="F119" s="50"/>
      <c r="G119" s="51" t="str">
        <f t="shared" si="2"/>
        <v/>
      </c>
      <c r="H119" s="51" t="str">
        <f t="shared" si="3"/>
        <v/>
      </c>
    </row>
    <row r="120">
      <c r="A120" s="47" t="str">
        <f t="shared" si="1"/>
        <v>Africa_Comoros-Africa_2001</v>
      </c>
      <c r="B120" s="47" t="s">
        <v>68</v>
      </c>
      <c r="C120" s="49" t="s">
        <v>100</v>
      </c>
      <c r="D120" s="44" t="s">
        <v>71</v>
      </c>
      <c r="E120" s="50"/>
      <c r="F120" s="50"/>
      <c r="G120" s="51" t="str">
        <f t="shared" si="2"/>
        <v/>
      </c>
      <c r="H120" s="51" t="str">
        <f t="shared" si="3"/>
        <v/>
      </c>
    </row>
    <row r="121">
      <c r="A121" s="47" t="str">
        <f t="shared" si="1"/>
        <v>Africa_Comoros-Africa_2002</v>
      </c>
      <c r="B121" s="47" t="s">
        <v>68</v>
      </c>
      <c r="C121" s="49" t="s">
        <v>100</v>
      </c>
      <c r="D121" s="44" t="s">
        <v>72</v>
      </c>
      <c r="E121" s="50"/>
      <c r="F121" s="52">
        <v>139.0</v>
      </c>
      <c r="G121" s="51" t="str">
        <f t="shared" si="2"/>
        <v/>
      </c>
      <c r="H121" s="51">
        <f t="shared" si="3"/>
        <v>139</v>
      </c>
    </row>
    <row r="122">
      <c r="A122" s="47" t="str">
        <f t="shared" si="1"/>
        <v>Africa_Comoros-Africa_2003</v>
      </c>
      <c r="B122" s="47" t="s">
        <v>68</v>
      </c>
      <c r="C122" s="49" t="s">
        <v>100</v>
      </c>
      <c r="D122" s="44" t="s">
        <v>74</v>
      </c>
      <c r="E122" s="50"/>
      <c r="F122" s="52">
        <v>125.0</v>
      </c>
      <c r="G122" s="51" t="str">
        <f t="shared" si="2"/>
        <v/>
      </c>
      <c r="H122" s="51">
        <f t="shared" si="3"/>
        <v>125</v>
      </c>
    </row>
    <row r="123">
      <c r="A123" s="47" t="str">
        <f t="shared" si="1"/>
        <v>Africa_Comoros-Africa_2004</v>
      </c>
      <c r="B123" s="47" t="s">
        <v>68</v>
      </c>
      <c r="C123" s="49" t="s">
        <v>100</v>
      </c>
      <c r="D123" s="44" t="s">
        <v>83</v>
      </c>
      <c r="E123" s="50"/>
      <c r="F123" s="52">
        <v>125.0</v>
      </c>
      <c r="G123" s="51" t="str">
        <f t="shared" si="2"/>
        <v/>
      </c>
      <c r="H123" s="51">
        <f t="shared" si="3"/>
        <v>106.5</v>
      </c>
    </row>
    <row r="124">
      <c r="A124" s="47" t="str">
        <f t="shared" si="1"/>
        <v>Africa_Comoros-Africa_2004</v>
      </c>
      <c r="B124" s="47" t="s">
        <v>68</v>
      </c>
      <c r="C124" s="49" t="s">
        <v>100</v>
      </c>
      <c r="D124" s="44" t="s">
        <v>83</v>
      </c>
      <c r="E124" s="50"/>
      <c r="F124" s="52">
        <v>88.0</v>
      </c>
      <c r="G124" s="51" t="str">
        <f t="shared" si="2"/>
        <v/>
      </c>
      <c r="H124" s="51">
        <f t="shared" si="3"/>
        <v>88</v>
      </c>
    </row>
    <row r="125">
      <c r="A125" s="47" t="str">
        <f t="shared" si="1"/>
        <v>Africa_Comoros-Africa_2005</v>
      </c>
      <c r="B125" s="47" t="s">
        <v>68</v>
      </c>
      <c r="C125" s="49" t="s">
        <v>100</v>
      </c>
      <c r="D125" s="44" t="s">
        <v>84</v>
      </c>
      <c r="E125" s="52">
        <v>34.0</v>
      </c>
      <c r="F125" s="52">
        <v>103.0</v>
      </c>
      <c r="G125" s="51">
        <f t="shared" si="2"/>
        <v>34</v>
      </c>
      <c r="H125" s="51">
        <f t="shared" si="3"/>
        <v>103</v>
      </c>
    </row>
    <row r="126">
      <c r="A126" s="47" t="str">
        <f t="shared" si="1"/>
        <v>Africa_Comoros-Africa_2006</v>
      </c>
      <c r="B126" s="47" t="s">
        <v>68</v>
      </c>
      <c r="C126" s="49" t="s">
        <v>100</v>
      </c>
      <c r="D126" s="44" t="s">
        <v>85</v>
      </c>
      <c r="E126" s="52">
        <v>41.0</v>
      </c>
      <c r="F126" s="52">
        <v>121.0</v>
      </c>
      <c r="G126" s="51">
        <f t="shared" si="2"/>
        <v>39</v>
      </c>
      <c r="H126" s="51">
        <f t="shared" si="3"/>
        <v>115.5</v>
      </c>
    </row>
    <row r="127">
      <c r="A127" s="47" t="str">
        <f t="shared" si="1"/>
        <v>Africa_Comoros-Africa_2006</v>
      </c>
      <c r="B127" s="47" t="s">
        <v>68</v>
      </c>
      <c r="C127" s="49" t="s">
        <v>100</v>
      </c>
      <c r="D127" s="44" t="s">
        <v>85</v>
      </c>
      <c r="E127" s="52">
        <v>37.0</v>
      </c>
      <c r="F127" s="52">
        <v>110.0</v>
      </c>
      <c r="G127" s="51">
        <f t="shared" si="2"/>
        <v>37</v>
      </c>
      <c r="H127" s="51">
        <f t="shared" si="3"/>
        <v>110</v>
      </c>
    </row>
    <row r="128">
      <c r="A128" s="47" t="str">
        <f t="shared" si="1"/>
        <v>Africa_Comoros-Africa_2007</v>
      </c>
      <c r="B128" s="47" t="s">
        <v>68</v>
      </c>
      <c r="C128" s="49" t="s">
        <v>100</v>
      </c>
      <c r="D128" s="44" t="s">
        <v>86</v>
      </c>
      <c r="E128" s="50"/>
      <c r="F128" s="52">
        <v>92.0</v>
      </c>
      <c r="G128" s="51" t="str">
        <f t="shared" si="2"/>
        <v/>
      </c>
      <c r="H128" s="51">
        <f t="shared" si="3"/>
        <v>92</v>
      </c>
    </row>
    <row r="129">
      <c r="A129" s="47" t="str">
        <f t="shared" si="1"/>
        <v>Africa_Comoros-Africa_2009</v>
      </c>
      <c r="B129" s="47" t="s">
        <v>68</v>
      </c>
      <c r="C129" s="49" t="s">
        <v>100</v>
      </c>
      <c r="D129" s="44" t="s">
        <v>88</v>
      </c>
      <c r="E129" s="50"/>
      <c r="F129" s="52">
        <v>99.0</v>
      </c>
      <c r="G129" s="51" t="str">
        <f t="shared" si="2"/>
        <v/>
      </c>
      <c r="H129" s="51">
        <f t="shared" si="3"/>
        <v>91.5</v>
      </c>
    </row>
    <row r="130">
      <c r="A130" s="47" t="str">
        <f t="shared" si="1"/>
        <v>Africa_Comoros-Africa_2009</v>
      </c>
      <c r="B130" s="47" t="s">
        <v>68</v>
      </c>
      <c r="C130" s="49" t="s">
        <v>100</v>
      </c>
      <c r="D130" s="44" t="s">
        <v>88</v>
      </c>
      <c r="E130" s="50"/>
      <c r="F130" s="52">
        <v>84.0</v>
      </c>
      <c r="G130" s="51" t="str">
        <f t="shared" si="2"/>
        <v/>
      </c>
      <c r="H130" s="51">
        <f t="shared" si="3"/>
        <v>84</v>
      </c>
    </row>
    <row r="131">
      <c r="A131" s="47" t="str">
        <f t="shared" si="1"/>
        <v>Africa_Comoros-Africa_2010</v>
      </c>
      <c r="B131" s="47" t="s">
        <v>68</v>
      </c>
      <c r="C131" s="49" t="s">
        <v>100</v>
      </c>
      <c r="D131" s="44" t="s">
        <v>89</v>
      </c>
      <c r="E131" s="52">
        <v>42.0</v>
      </c>
      <c r="F131" s="52">
        <v>121.0</v>
      </c>
      <c r="G131" s="51">
        <f t="shared" si="2"/>
        <v>42</v>
      </c>
      <c r="H131" s="51">
        <f t="shared" si="3"/>
        <v>121</v>
      </c>
    </row>
    <row r="132">
      <c r="A132" s="47" t="str">
        <f t="shared" si="1"/>
        <v>Africa_Congo (Brazzaville)-Africa_2000</v>
      </c>
      <c r="B132" s="47" t="s">
        <v>68</v>
      </c>
      <c r="C132" s="49" t="s">
        <v>101</v>
      </c>
      <c r="D132" s="44" t="s">
        <v>70</v>
      </c>
      <c r="E132" s="50"/>
      <c r="F132" s="50"/>
      <c r="G132" s="51" t="str">
        <f t="shared" si="2"/>
        <v/>
      </c>
      <c r="H132" s="51" t="str">
        <f t="shared" si="3"/>
        <v/>
      </c>
    </row>
    <row r="133">
      <c r="A133" s="47" t="str">
        <f t="shared" si="1"/>
        <v>Africa_Congo (Brazzaville)-Africa_2001</v>
      </c>
      <c r="B133" s="47" t="s">
        <v>68</v>
      </c>
      <c r="C133" s="49" t="s">
        <v>101</v>
      </c>
      <c r="D133" s="44" t="s">
        <v>71</v>
      </c>
      <c r="E133" s="52">
        <v>1659.0</v>
      </c>
      <c r="F133" s="50"/>
      <c r="G133" s="51">
        <f t="shared" si="2"/>
        <v>1659</v>
      </c>
      <c r="H133" s="51" t="str">
        <f t="shared" si="3"/>
        <v/>
      </c>
    </row>
    <row r="134">
      <c r="A134" s="47" t="str">
        <f t="shared" si="1"/>
        <v>Africa_Congo (Brazzaville)-Africa_2002</v>
      </c>
      <c r="B134" s="47" t="s">
        <v>68</v>
      </c>
      <c r="C134" s="49" t="s">
        <v>101</v>
      </c>
      <c r="D134" s="44" t="s">
        <v>72</v>
      </c>
      <c r="E134" s="52">
        <v>1511.0</v>
      </c>
      <c r="F134" s="52">
        <v>2028.0</v>
      </c>
      <c r="G134" s="51">
        <f t="shared" si="2"/>
        <v>1511</v>
      </c>
      <c r="H134" s="51">
        <f t="shared" si="3"/>
        <v>2028</v>
      </c>
    </row>
    <row r="135">
      <c r="A135" s="47" t="str">
        <f t="shared" si="1"/>
        <v>Africa_Congo (Brazzaville)-Africa_2003</v>
      </c>
      <c r="B135" s="47" t="s">
        <v>68</v>
      </c>
      <c r="C135" s="49" t="s">
        <v>101</v>
      </c>
      <c r="D135" s="44" t="s">
        <v>74</v>
      </c>
      <c r="E135" s="52">
        <v>1416.0</v>
      </c>
      <c r="F135" s="52">
        <v>1885.0</v>
      </c>
      <c r="G135" s="51">
        <f t="shared" si="2"/>
        <v>1416</v>
      </c>
      <c r="H135" s="51">
        <f t="shared" si="3"/>
        <v>1885</v>
      </c>
    </row>
    <row r="136">
      <c r="A136" s="47" t="str">
        <f t="shared" si="1"/>
        <v>Africa_Congo (Brazzaville)-Africa_2004</v>
      </c>
      <c r="B136" s="47" t="s">
        <v>68</v>
      </c>
      <c r="C136" s="49" t="s">
        <v>101</v>
      </c>
      <c r="D136" s="44" t="s">
        <v>83</v>
      </c>
      <c r="E136" s="52">
        <v>1260.0</v>
      </c>
      <c r="F136" s="52">
        <v>1474.0</v>
      </c>
      <c r="G136" s="51">
        <f t="shared" si="2"/>
        <v>1072</v>
      </c>
      <c r="H136" s="51">
        <f t="shared" si="3"/>
        <v>1168</v>
      </c>
    </row>
    <row r="137">
      <c r="A137" s="47" t="str">
        <f t="shared" si="1"/>
        <v>Africa_Congo (Brazzaville)-Africa_2004</v>
      </c>
      <c r="B137" s="47" t="s">
        <v>68</v>
      </c>
      <c r="C137" s="49" t="s">
        <v>101</v>
      </c>
      <c r="D137" s="44" t="s">
        <v>83</v>
      </c>
      <c r="E137" s="52">
        <v>884.0</v>
      </c>
      <c r="F137" s="52">
        <v>862.0</v>
      </c>
      <c r="G137" s="51">
        <f t="shared" si="2"/>
        <v>884</v>
      </c>
      <c r="H137" s="51">
        <f t="shared" si="3"/>
        <v>862</v>
      </c>
    </row>
    <row r="138">
      <c r="A138" s="47" t="str">
        <f t="shared" si="1"/>
        <v>Africa_Congo (Brazzaville)-Africa_2005</v>
      </c>
      <c r="B138" s="47" t="s">
        <v>68</v>
      </c>
      <c r="C138" s="49" t="s">
        <v>101</v>
      </c>
      <c r="D138" s="44" t="s">
        <v>84</v>
      </c>
      <c r="E138" s="52">
        <v>1020.0</v>
      </c>
      <c r="F138" s="52">
        <v>1181.0</v>
      </c>
      <c r="G138" s="51">
        <f t="shared" si="2"/>
        <v>1020</v>
      </c>
      <c r="H138" s="51">
        <f t="shared" si="3"/>
        <v>1181</v>
      </c>
    </row>
    <row r="139">
      <c r="A139" s="47" t="str">
        <f t="shared" si="1"/>
        <v>Africa_Congo (Brazzaville)-Africa_2006</v>
      </c>
      <c r="B139" s="47" t="s">
        <v>68</v>
      </c>
      <c r="C139" s="49" t="s">
        <v>101</v>
      </c>
      <c r="D139" s="44" t="s">
        <v>85</v>
      </c>
      <c r="E139" s="52">
        <v>1209.0</v>
      </c>
      <c r="F139" s="52">
        <v>1437.0</v>
      </c>
      <c r="G139" s="51">
        <f t="shared" si="2"/>
        <v>1146</v>
      </c>
      <c r="H139" s="51">
        <f t="shared" si="3"/>
        <v>1446.5</v>
      </c>
    </row>
    <row r="140">
      <c r="A140" s="47" t="str">
        <f t="shared" si="1"/>
        <v>Africa_Congo (Brazzaville)-Africa_2006</v>
      </c>
      <c r="B140" s="47" t="s">
        <v>68</v>
      </c>
      <c r="C140" s="49" t="s">
        <v>101</v>
      </c>
      <c r="D140" s="44" t="s">
        <v>85</v>
      </c>
      <c r="E140" s="52">
        <v>1083.0</v>
      </c>
      <c r="F140" s="52">
        <v>1456.0</v>
      </c>
      <c r="G140" s="51">
        <f t="shared" si="2"/>
        <v>1083</v>
      </c>
      <c r="H140" s="51">
        <f t="shared" si="3"/>
        <v>1456</v>
      </c>
    </row>
    <row r="141">
      <c r="A141" s="47" t="str">
        <f t="shared" si="1"/>
        <v>Africa_Congo (Brazzaville)-Africa_2007</v>
      </c>
      <c r="B141" s="47" t="s">
        <v>68</v>
      </c>
      <c r="C141" s="49" t="s">
        <v>101</v>
      </c>
      <c r="D141" s="44" t="s">
        <v>86</v>
      </c>
      <c r="E141" s="52">
        <v>869.0</v>
      </c>
      <c r="F141" s="52">
        <v>708.0</v>
      </c>
      <c r="G141" s="51">
        <f t="shared" si="2"/>
        <v>869</v>
      </c>
      <c r="H141" s="51">
        <f t="shared" si="3"/>
        <v>708</v>
      </c>
    </row>
    <row r="142">
      <c r="A142" s="47" t="str">
        <f t="shared" si="1"/>
        <v>Africa_Congo (Brazzaville)-Africa_2009</v>
      </c>
      <c r="B142" s="47" t="s">
        <v>68</v>
      </c>
      <c r="C142" s="49" t="s">
        <v>101</v>
      </c>
      <c r="D142" s="44" t="s">
        <v>88</v>
      </c>
      <c r="E142" s="52">
        <v>999.0</v>
      </c>
      <c r="F142" s="52">
        <v>1085.0</v>
      </c>
      <c r="G142" s="51">
        <f t="shared" si="2"/>
        <v>906.5</v>
      </c>
      <c r="H142" s="51">
        <f t="shared" si="3"/>
        <v>1067</v>
      </c>
    </row>
    <row r="143">
      <c r="A143" s="47" t="str">
        <f t="shared" si="1"/>
        <v>Africa_Congo (Brazzaville)-Africa_2009</v>
      </c>
      <c r="B143" s="47" t="s">
        <v>68</v>
      </c>
      <c r="C143" s="49" t="s">
        <v>101</v>
      </c>
      <c r="D143" s="44" t="s">
        <v>88</v>
      </c>
      <c r="E143" s="52">
        <v>814.0</v>
      </c>
      <c r="F143" s="52">
        <v>1049.0</v>
      </c>
      <c r="G143" s="51">
        <f t="shared" si="2"/>
        <v>814</v>
      </c>
      <c r="H143" s="51">
        <f t="shared" si="3"/>
        <v>1049</v>
      </c>
    </row>
    <row r="144">
      <c r="A144" s="47" t="str">
        <f t="shared" si="1"/>
        <v>Africa_Congo (Brazzaville)-Africa_2010</v>
      </c>
      <c r="B144" s="47" t="s">
        <v>68</v>
      </c>
      <c r="C144" s="49" t="s">
        <v>101</v>
      </c>
      <c r="D144" s="44" t="s">
        <v>89</v>
      </c>
      <c r="E144" s="52">
        <v>1154.0</v>
      </c>
      <c r="F144" s="52">
        <v>1338.0</v>
      </c>
      <c r="G144" s="51">
        <f t="shared" si="2"/>
        <v>1154</v>
      </c>
      <c r="H144" s="51">
        <f t="shared" si="3"/>
        <v>1338</v>
      </c>
    </row>
    <row r="145">
      <c r="A145" s="47" t="str">
        <f t="shared" si="1"/>
        <v>Africa_Congo (Kinshasa)-Africa_2000</v>
      </c>
      <c r="B145" s="47" t="s">
        <v>68</v>
      </c>
      <c r="C145" s="49" t="s">
        <v>102</v>
      </c>
      <c r="D145" s="44" t="s">
        <v>70</v>
      </c>
      <c r="E145" s="50"/>
      <c r="F145" s="50"/>
      <c r="G145" s="51" t="str">
        <f t="shared" si="2"/>
        <v/>
      </c>
      <c r="H145" s="51" t="str">
        <f t="shared" si="3"/>
        <v/>
      </c>
    </row>
    <row r="146">
      <c r="A146" s="47" t="str">
        <f t="shared" si="1"/>
        <v>Africa_Congo (Kinshasa)-Africa_2001</v>
      </c>
      <c r="B146" s="47" t="s">
        <v>68</v>
      </c>
      <c r="C146" s="49" t="s">
        <v>102</v>
      </c>
      <c r="D146" s="44" t="s">
        <v>71</v>
      </c>
      <c r="E146" s="52">
        <v>24497.0</v>
      </c>
      <c r="F146" s="50"/>
      <c r="G146" s="51">
        <f t="shared" si="2"/>
        <v>24497</v>
      </c>
      <c r="H146" s="51" t="str">
        <f t="shared" si="3"/>
        <v/>
      </c>
    </row>
    <row r="147">
      <c r="A147" s="47" t="str">
        <f t="shared" si="1"/>
        <v>Africa_Congo (Kinshasa)-Africa_2002</v>
      </c>
      <c r="B147" s="47" t="s">
        <v>68</v>
      </c>
      <c r="C147" s="49" t="s">
        <v>102</v>
      </c>
      <c r="D147" s="44" t="s">
        <v>72</v>
      </c>
      <c r="E147" s="52">
        <v>23766.0</v>
      </c>
      <c r="F147" s="52">
        <v>3040.0</v>
      </c>
      <c r="G147" s="51">
        <f t="shared" si="2"/>
        <v>23766</v>
      </c>
      <c r="H147" s="51">
        <f t="shared" si="3"/>
        <v>3040</v>
      </c>
    </row>
    <row r="148">
      <c r="A148" s="47" t="str">
        <f t="shared" si="1"/>
        <v>Africa_Congo (Kinshasa)-Africa_2003</v>
      </c>
      <c r="B148" s="47" t="s">
        <v>68</v>
      </c>
      <c r="C148" s="49" t="s">
        <v>102</v>
      </c>
      <c r="D148" s="44" t="s">
        <v>74</v>
      </c>
      <c r="E148" s="52">
        <v>22925.0</v>
      </c>
      <c r="F148" s="52">
        <v>2721.0</v>
      </c>
      <c r="G148" s="51">
        <f t="shared" si="2"/>
        <v>22925</v>
      </c>
      <c r="H148" s="51">
        <f t="shared" si="3"/>
        <v>2721</v>
      </c>
    </row>
    <row r="149">
      <c r="A149" s="47" t="str">
        <f t="shared" si="1"/>
        <v>Africa_Congo (Kinshasa)-Africa_2004</v>
      </c>
      <c r="B149" s="47" t="s">
        <v>68</v>
      </c>
      <c r="C149" s="49" t="s">
        <v>102</v>
      </c>
      <c r="D149" s="44" t="s">
        <v>83</v>
      </c>
      <c r="E149" s="52">
        <v>22246.0</v>
      </c>
      <c r="F149" s="52">
        <v>2820.0</v>
      </c>
      <c r="G149" s="51">
        <f t="shared" si="2"/>
        <v>19744</v>
      </c>
      <c r="H149" s="51">
        <f t="shared" si="3"/>
        <v>2193</v>
      </c>
    </row>
    <row r="150">
      <c r="A150" s="47" t="str">
        <f t="shared" si="1"/>
        <v>Africa_Congo (Kinshasa)-Africa_2004</v>
      </c>
      <c r="B150" s="47" t="s">
        <v>68</v>
      </c>
      <c r="C150" s="49" t="s">
        <v>102</v>
      </c>
      <c r="D150" s="44" t="s">
        <v>83</v>
      </c>
      <c r="E150" s="52">
        <v>17242.0</v>
      </c>
      <c r="F150" s="52">
        <v>1566.0</v>
      </c>
      <c r="G150" s="51">
        <f t="shared" si="2"/>
        <v>17242</v>
      </c>
      <c r="H150" s="51">
        <f t="shared" si="3"/>
        <v>1566</v>
      </c>
    </row>
    <row r="151">
      <c r="A151" s="47" t="str">
        <f t="shared" si="1"/>
        <v>Africa_Congo (Kinshasa)-Africa_2005</v>
      </c>
      <c r="B151" s="47" t="s">
        <v>68</v>
      </c>
      <c r="C151" s="49" t="s">
        <v>102</v>
      </c>
      <c r="D151" s="44" t="s">
        <v>84</v>
      </c>
      <c r="E151" s="52">
        <v>19231.0</v>
      </c>
      <c r="F151" s="52">
        <v>1936.0</v>
      </c>
      <c r="G151" s="51">
        <f t="shared" si="2"/>
        <v>19231</v>
      </c>
      <c r="H151" s="51">
        <f t="shared" si="3"/>
        <v>1936</v>
      </c>
    </row>
    <row r="152">
      <c r="A152" s="47" t="str">
        <f t="shared" si="1"/>
        <v>Africa_Congo (Kinshasa)-Africa_2006</v>
      </c>
      <c r="B152" s="47" t="s">
        <v>68</v>
      </c>
      <c r="C152" s="49" t="s">
        <v>102</v>
      </c>
      <c r="D152" s="44" t="s">
        <v>85</v>
      </c>
      <c r="E152" s="52">
        <v>21459.0</v>
      </c>
      <c r="F152" s="52">
        <v>2604.0</v>
      </c>
      <c r="G152" s="51">
        <f t="shared" si="2"/>
        <v>20715</v>
      </c>
      <c r="H152" s="51">
        <f t="shared" si="3"/>
        <v>2415</v>
      </c>
    </row>
    <row r="153">
      <c r="A153" s="47" t="str">
        <f t="shared" si="1"/>
        <v>Africa_Congo (Kinshasa)-Africa_2006</v>
      </c>
      <c r="B153" s="47" t="s">
        <v>68</v>
      </c>
      <c r="C153" s="49" t="s">
        <v>102</v>
      </c>
      <c r="D153" s="44" t="s">
        <v>85</v>
      </c>
      <c r="E153" s="52">
        <v>19971.0</v>
      </c>
      <c r="F153" s="52">
        <v>2226.0</v>
      </c>
      <c r="G153" s="51">
        <f t="shared" si="2"/>
        <v>19971</v>
      </c>
      <c r="H153" s="51">
        <f t="shared" si="3"/>
        <v>2226</v>
      </c>
    </row>
    <row r="154">
      <c r="A154" s="47" t="str">
        <f t="shared" si="1"/>
        <v>Africa_Congo (Kinshasa)-Africa_2007</v>
      </c>
      <c r="B154" s="47" t="s">
        <v>68</v>
      </c>
      <c r="C154" s="49" t="s">
        <v>102</v>
      </c>
      <c r="D154" s="44" t="s">
        <v>86</v>
      </c>
      <c r="E154" s="52">
        <v>17841.0</v>
      </c>
      <c r="F154" s="52">
        <v>1544.0</v>
      </c>
      <c r="G154" s="51">
        <f t="shared" si="2"/>
        <v>17841</v>
      </c>
      <c r="H154" s="51">
        <f t="shared" si="3"/>
        <v>1544</v>
      </c>
    </row>
    <row r="155">
      <c r="A155" s="47" t="str">
        <f t="shared" si="1"/>
        <v>Africa_Congo (Kinshasa)-Africa_2009</v>
      </c>
      <c r="B155" s="47" t="s">
        <v>68</v>
      </c>
      <c r="C155" s="49" t="s">
        <v>102</v>
      </c>
      <c r="D155" s="44" t="s">
        <v>88</v>
      </c>
      <c r="E155" s="52">
        <v>18503.0</v>
      </c>
      <c r="F155" s="52">
        <v>1698.0</v>
      </c>
      <c r="G155" s="51">
        <f t="shared" si="2"/>
        <v>17591</v>
      </c>
      <c r="H155" s="51">
        <f t="shared" si="3"/>
        <v>1672</v>
      </c>
    </row>
    <row r="156">
      <c r="A156" s="47" t="str">
        <f t="shared" si="1"/>
        <v>Africa_Congo (Kinshasa)-Africa_2009</v>
      </c>
      <c r="B156" s="47" t="s">
        <v>68</v>
      </c>
      <c r="C156" s="49" t="s">
        <v>102</v>
      </c>
      <c r="D156" s="44" t="s">
        <v>88</v>
      </c>
      <c r="E156" s="52">
        <v>16679.0</v>
      </c>
      <c r="F156" s="52">
        <v>1646.0</v>
      </c>
      <c r="G156" s="51">
        <f t="shared" si="2"/>
        <v>16679</v>
      </c>
      <c r="H156" s="51">
        <f t="shared" si="3"/>
        <v>1646</v>
      </c>
    </row>
    <row r="157">
      <c r="A157" s="47" t="str">
        <f t="shared" si="1"/>
        <v>Africa_Congo (Kinshasa)-Africa_2010</v>
      </c>
      <c r="B157" s="47" t="s">
        <v>68</v>
      </c>
      <c r="C157" s="49" t="s">
        <v>102</v>
      </c>
      <c r="D157" s="44" t="s">
        <v>89</v>
      </c>
      <c r="E157" s="52">
        <v>20715.0</v>
      </c>
      <c r="F157" s="52">
        <v>2417.0</v>
      </c>
      <c r="G157" s="51">
        <f t="shared" si="2"/>
        <v>20715</v>
      </c>
      <c r="H157" s="51">
        <f t="shared" si="3"/>
        <v>2417</v>
      </c>
    </row>
    <row r="158">
      <c r="A158" s="47" t="str">
        <f t="shared" si="1"/>
        <v>Africa_Cote d'Ivoire-Africa_2000</v>
      </c>
      <c r="B158" s="47" t="s">
        <v>68</v>
      </c>
      <c r="C158" s="49" t="s">
        <v>103</v>
      </c>
      <c r="D158" s="44" t="s">
        <v>70</v>
      </c>
      <c r="E158" s="50"/>
      <c r="F158" s="50"/>
      <c r="G158" s="51" t="str">
        <f t="shared" si="2"/>
        <v/>
      </c>
      <c r="H158" s="51" t="str">
        <f t="shared" si="3"/>
        <v/>
      </c>
    </row>
    <row r="159">
      <c r="A159" s="47" t="str">
        <f t="shared" si="1"/>
        <v>Africa_Cote d'Ivoire-Africa_2001</v>
      </c>
      <c r="B159" s="47" t="s">
        <v>68</v>
      </c>
      <c r="C159" s="49" t="s">
        <v>103</v>
      </c>
      <c r="D159" s="44" t="s">
        <v>71</v>
      </c>
      <c r="E159" s="52">
        <v>11233.0</v>
      </c>
      <c r="F159" s="50"/>
      <c r="G159" s="51">
        <f t="shared" si="2"/>
        <v>11233</v>
      </c>
      <c r="H159" s="51" t="str">
        <f t="shared" si="3"/>
        <v/>
      </c>
    </row>
    <row r="160">
      <c r="A160" s="47" t="str">
        <f t="shared" si="1"/>
        <v>Africa_Cote d'Ivoire-Africa_2002</v>
      </c>
      <c r="B160" s="47" t="s">
        <v>68</v>
      </c>
      <c r="C160" s="49" t="s">
        <v>103</v>
      </c>
      <c r="D160" s="44" t="s">
        <v>72</v>
      </c>
      <c r="E160" s="52">
        <v>9800.0</v>
      </c>
      <c r="F160" s="52">
        <v>5805.0</v>
      </c>
      <c r="G160" s="51">
        <f t="shared" si="2"/>
        <v>9800</v>
      </c>
      <c r="H160" s="51">
        <f t="shared" si="3"/>
        <v>5805</v>
      </c>
    </row>
    <row r="161">
      <c r="A161" s="47" t="str">
        <f t="shared" si="1"/>
        <v>Africa_Cote d'Ivoire-Africa_2003</v>
      </c>
      <c r="B161" s="47" t="s">
        <v>68</v>
      </c>
      <c r="C161" s="49" t="s">
        <v>103</v>
      </c>
      <c r="D161" s="44" t="s">
        <v>74</v>
      </c>
      <c r="E161" s="52">
        <v>9489.0</v>
      </c>
      <c r="F161" s="52">
        <v>5856.0</v>
      </c>
      <c r="G161" s="51">
        <f t="shared" si="2"/>
        <v>9489</v>
      </c>
      <c r="H161" s="51">
        <f t="shared" si="3"/>
        <v>5856</v>
      </c>
    </row>
    <row r="162">
      <c r="A162" s="47" t="str">
        <f t="shared" si="1"/>
        <v>Africa_Cote d'Ivoire-Africa_2004</v>
      </c>
      <c r="B162" s="47" t="s">
        <v>68</v>
      </c>
      <c r="C162" s="49" t="s">
        <v>103</v>
      </c>
      <c r="D162" s="44" t="s">
        <v>83</v>
      </c>
      <c r="E162" s="52">
        <v>10278.0</v>
      </c>
      <c r="F162" s="52">
        <v>6872.0</v>
      </c>
      <c r="G162" s="51">
        <f t="shared" si="2"/>
        <v>8380.5</v>
      </c>
      <c r="H162" s="51">
        <f t="shared" si="3"/>
        <v>7299</v>
      </c>
    </row>
    <row r="163">
      <c r="A163" s="47" t="str">
        <f t="shared" si="1"/>
        <v>Africa_Cote d'Ivoire-Africa_2004</v>
      </c>
      <c r="B163" s="47" t="s">
        <v>68</v>
      </c>
      <c r="C163" s="49" t="s">
        <v>103</v>
      </c>
      <c r="D163" s="44" t="s">
        <v>83</v>
      </c>
      <c r="E163" s="52">
        <v>6483.0</v>
      </c>
      <c r="F163" s="52">
        <v>7726.0</v>
      </c>
      <c r="G163" s="51">
        <f t="shared" si="2"/>
        <v>6483</v>
      </c>
      <c r="H163" s="51">
        <f t="shared" si="3"/>
        <v>7726</v>
      </c>
    </row>
    <row r="164">
      <c r="A164" s="47" t="str">
        <f t="shared" si="1"/>
        <v>Africa_Cote d'Ivoire-Africa_2005</v>
      </c>
      <c r="B164" s="47" t="s">
        <v>68</v>
      </c>
      <c r="C164" s="49" t="s">
        <v>103</v>
      </c>
      <c r="D164" s="44" t="s">
        <v>84</v>
      </c>
      <c r="E164" s="52">
        <v>9302.0</v>
      </c>
      <c r="F164" s="52">
        <v>7664.0</v>
      </c>
      <c r="G164" s="51">
        <f t="shared" si="2"/>
        <v>9302</v>
      </c>
      <c r="H164" s="51">
        <f t="shared" si="3"/>
        <v>7664</v>
      </c>
    </row>
    <row r="165">
      <c r="A165" s="47" t="str">
        <f t="shared" si="1"/>
        <v>Africa_Cote d'Ivoire-Africa_2006</v>
      </c>
      <c r="B165" s="47" t="s">
        <v>68</v>
      </c>
      <c r="C165" s="49" t="s">
        <v>103</v>
      </c>
      <c r="D165" s="44" t="s">
        <v>85</v>
      </c>
      <c r="E165" s="52">
        <v>10233.0</v>
      </c>
      <c r="F165" s="52">
        <v>6883.0</v>
      </c>
      <c r="G165" s="51">
        <f t="shared" si="2"/>
        <v>10233</v>
      </c>
      <c r="H165" s="51">
        <f t="shared" si="3"/>
        <v>6883</v>
      </c>
    </row>
    <row r="166">
      <c r="A166" s="47" t="str">
        <f t="shared" si="1"/>
        <v>Africa_Cote d'Ivoire-Africa_2007</v>
      </c>
      <c r="B166" s="47" t="s">
        <v>68</v>
      </c>
      <c r="C166" s="49" t="s">
        <v>103</v>
      </c>
      <c r="D166" s="44" t="s">
        <v>86</v>
      </c>
      <c r="E166" s="52">
        <v>9634.0</v>
      </c>
      <c r="F166" s="52">
        <v>7825.0</v>
      </c>
      <c r="G166" s="51">
        <f t="shared" si="2"/>
        <v>8290</v>
      </c>
      <c r="H166" s="51">
        <f t="shared" si="3"/>
        <v>7555.5</v>
      </c>
    </row>
    <row r="167">
      <c r="A167" s="47" t="str">
        <f t="shared" si="1"/>
        <v>Africa_Cote d'Ivoire-Africa_2007</v>
      </c>
      <c r="B167" s="47" t="s">
        <v>68</v>
      </c>
      <c r="C167" s="49" t="s">
        <v>103</v>
      </c>
      <c r="D167" s="44" t="s">
        <v>86</v>
      </c>
      <c r="E167" s="52">
        <v>6946.0</v>
      </c>
      <c r="F167" s="52">
        <v>7286.0</v>
      </c>
      <c r="G167" s="51">
        <f t="shared" si="2"/>
        <v>6946</v>
      </c>
      <c r="H167" s="51">
        <f t="shared" si="3"/>
        <v>7286</v>
      </c>
    </row>
    <row r="168">
      <c r="A168" s="47" t="str">
        <f t="shared" si="1"/>
        <v>Africa_Cote d'Ivoire-Africa_2009</v>
      </c>
      <c r="B168" s="47" t="s">
        <v>68</v>
      </c>
      <c r="C168" s="49" t="s">
        <v>103</v>
      </c>
      <c r="D168" s="44" t="s">
        <v>88</v>
      </c>
      <c r="E168" s="52">
        <v>6578.0</v>
      </c>
      <c r="F168" s="52">
        <v>5460.0</v>
      </c>
      <c r="G168" s="51">
        <f t="shared" si="2"/>
        <v>6656</v>
      </c>
      <c r="H168" s="51">
        <f t="shared" si="3"/>
        <v>6125.5</v>
      </c>
    </row>
    <row r="169">
      <c r="A169" s="47" t="str">
        <f t="shared" si="1"/>
        <v>Africa_Cote d'Ivoire-Africa_2009</v>
      </c>
      <c r="B169" s="47" t="s">
        <v>68</v>
      </c>
      <c r="C169" s="49" t="s">
        <v>103</v>
      </c>
      <c r="D169" s="44" t="s">
        <v>88</v>
      </c>
      <c r="E169" s="52">
        <v>6734.0</v>
      </c>
      <c r="F169" s="52">
        <v>6791.0</v>
      </c>
      <c r="G169" s="51">
        <f t="shared" si="2"/>
        <v>6734</v>
      </c>
      <c r="H169" s="51">
        <f t="shared" si="3"/>
        <v>6791</v>
      </c>
    </row>
    <row r="170">
      <c r="A170" s="47" t="str">
        <f t="shared" si="1"/>
        <v>Africa_Cote d'Ivoire-Africa_2010</v>
      </c>
      <c r="B170" s="47" t="s">
        <v>68</v>
      </c>
      <c r="C170" s="49" t="s">
        <v>103</v>
      </c>
      <c r="D170" s="44" t="s">
        <v>89</v>
      </c>
      <c r="E170" s="52">
        <v>9537.0</v>
      </c>
      <c r="F170" s="52">
        <v>6997.0</v>
      </c>
      <c r="G170" s="51">
        <f t="shared" si="2"/>
        <v>9537</v>
      </c>
      <c r="H170" s="51">
        <f t="shared" si="3"/>
        <v>6997</v>
      </c>
    </row>
    <row r="171">
      <c r="A171" s="47" t="str">
        <f t="shared" si="1"/>
        <v>Africa_Djibouti-Africa_2000</v>
      </c>
      <c r="B171" s="47" t="s">
        <v>68</v>
      </c>
      <c r="C171" s="49" t="s">
        <v>104</v>
      </c>
      <c r="D171" s="44" t="s">
        <v>70</v>
      </c>
      <c r="E171" s="50"/>
      <c r="F171" s="50"/>
      <c r="G171" s="51" t="str">
        <f t="shared" si="2"/>
        <v/>
      </c>
      <c r="H171" s="51" t="str">
        <f t="shared" si="3"/>
        <v/>
      </c>
    </row>
    <row r="172">
      <c r="A172" s="47" t="str">
        <f t="shared" si="1"/>
        <v>Africa_Djibouti-Africa_2001</v>
      </c>
      <c r="B172" s="47" t="s">
        <v>68</v>
      </c>
      <c r="C172" s="49" t="s">
        <v>104</v>
      </c>
      <c r="D172" s="44" t="s">
        <v>71</v>
      </c>
      <c r="E172" s="50"/>
      <c r="F172" s="50"/>
      <c r="G172" s="51" t="str">
        <f t="shared" si="2"/>
        <v/>
      </c>
      <c r="H172" s="51" t="str">
        <f t="shared" si="3"/>
        <v/>
      </c>
    </row>
    <row r="173">
      <c r="A173" s="47" t="str">
        <f t="shared" si="1"/>
        <v>Africa_Djibouti-Africa_2002</v>
      </c>
      <c r="B173" s="47" t="s">
        <v>68</v>
      </c>
      <c r="C173" s="49" t="s">
        <v>104</v>
      </c>
      <c r="D173" s="44" t="s">
        <v>72</v>
      </c>
      <c r="E173" s="50"/>
      <c r="F173" s="52">
        <v>539.0</v>
      </c>
      <c r="G173" s="51" t="str">
        <f t="shared" si="2"/>
        <v/>
      </c>
      <c r="H173" s="51">
        <f t="shared" si="3"/>
        <v>539</v>
      </c>
    </row>
    <row r="174">
      <c r="A174" s="47" t="str">
        <f t="shared" si="1"/>
        <v>Africa_Djibouti-Africa_2003</v>
      </c>
      <c r="B174" s="47" t="s">
        <v>68</v>
      </c>
      <c r="C174" s="49" t="s">
        <v>104</v>
      </c>
      <c r="D174" s="44" t="s">
        <v>74</v>
      </c>
      <c r="E174" s="50"/>
      <c r="F174" s="52">
        <v>532.0</v>
      </c>
      <c r="G174" s="51" t="str">
        <f t="shared" si="2"/>
        <v/>
      </c>
      <c r="H174" s="51">
        <f t="shared" si="3"/>
        <v>532</v>
      </c>
    </row>
    <row r="175">
      <c r="A175" s="47" t="str">
        <f t="shared" si="1"/>
        <v>Africa_Djibouti-Africa_2004</v>
      </c>
      <c r="B175" s="47" t="s">
        <v>68</v>
      </c>
      <c r="C175" s="49" t="s">
        <v>104</v>
      </c>
      <c r="D175" s="44" t="s">
        <v>83</v>
      </c>
      <c r="E175" s="50"/>
      <c r="F175" s="52">
        <v>524.0</v>
      </c>
      <c r="G175" s="51" t="str">
        <f t="shared" si="2"/>
        <v/>
      </c>
      <c r="H175" s="51">
        <f t="shared" si="3"/>
        <v>454.5</v>
      </c>
    </row>
    <row r="176">
      <c r="A176" s="47" t="str">
        <f t="shared" si="1"/>
        <v>Africa_Djibouti-Africa_2004</v>
      </c>
      <c r="B176" s="47" t="s">
        <v>68</v>
      </c>
      <c r="C176" s="49" t="s">
        <v>104</v>
      </c>
      <c r="D176" s="44" t="s">
        <v>83</v>
      </c>
      <c r="E176" s="50"/>
      <c r="F176" s="52">
        <v>385.0</v>
      </c>
      <c r="G176" s="51" t="str">
        <f t="shared" si="2"/>
        <v/>
      </c>
      <c r="H176" s="51">
        <f t="shared" si="3"/>
        <v>385</v>
      </c>
    </row>
    <row r="177">
      <c r="A177" s="47" t="str">
        <f t="shared" si="1"/>
        <v>Africa_Djibouti-Africa_2005</v>
      </c>
      <c r="B177" s="47" t="s">
        <v>68</v>
      </c>
      <c r="C177" s="49" t="s">
        <v>104</v>
      </c>
      <c r="D177" s="44" t="s">
        <v>84</v>
      </c>
      <c r="E177" s="52">
        <v>133.0</v>
      </c>
      <c r="F177" s="52">
        <v>458.0</v>
      </c>
      <c r="G177" s="51">
        <f t="shared" si="2"/>
        <v>133</v>
      </c>
      <c r="H177" s="51">
        <f t="shared" si="3"/>
        <v>458</v>
      </c>
    </row>
    <row r="178">
      <c r="A178" s="47" t="str">
        <f t="shared" si="1"/>
        <v>Africa_Djibouti-Africa_2006</v>
      </c>
      <c r="B178" s="47" t="s">
        <v>68</v>
      </c>
      <c r="C178" s="49" t="s">
        <v>104</v>
      </c>
      <c r="D178" s="44" t="s">
        <v>85</v>
      </c>
      <c r="E178" s="52">
        <v>143.0</v>
      </c>
      <c r="F178" s="52">
        <v>488.0</v>
      </c>
      <c r="G178" s="51">
        <f t="shared" si="2"/>
        <v>143</v>
      </c>
      <c r="H178" s="51">
        <f t="shared" si="3"/>
        <v>488</v>
      </c>
    </row>
    <row r="179">
      <c r="A179" s="47" t="str">
        <f t="shared" si="1"/>
        <v>Africa_Djibouti-Africa_2007</v>
      </c>
      <c r="B179" s="47" t="s">
        <v>68</v>
      </c>
      <c r="C179" s="49" t="s">
        <v>104</v>
      </c>
      <c r="D179" s="44" t="s">
        <v>86</v>
      </c>
      <c r="E179" s="52">
        <v>139.0</v>
      </c>
      <c r="F179" s="52">
        <v>473.0</v>
      </c>
      <c r="G179" s="51">
        <f t="shared" si="2"/>
        <v>139</v>
      </c>
      <c r="H179" s="51">
        <f t="shared" si="3"/>
        <v>473</v>
      </c>
    </row>
    <row r="180">
      <c r="A180" s="47" t="str">
        <f t="shared" si="1"/>
        <v>Africa_Djibouti-Africa_2008</v>
      </c>
      <c r="B180" s="47" t="s">
        <v>68</v>
      </c>
      <c r="C180" s="49" t="s">
        <v>104</v>
      </c>
      <c r="D180" s="44" t="s">
        <v>87</v>
      </c>
      <c r="E180" s="50"/>
      <c r="F180" s="52">
        <v>400.0</v>
      </c>
      <c r="G180" s="51" t="str">
        <f t="shared" si="2"/>
        <v/>
      </c>
      <c r="H180" s="51">
        <f t="shared" si="3"/>
        <v>400</v>
      </c>
    </row>
    <row r="181">
      <c r="A181" s="47" t="str">
        <f t="shared" si="1"/>
        <v>Africa_Djibouti-Africa_2009</v>
      </c>
      <c r="B181" s="47" t="s">
        <v>68</v>
      </c>
      <c r="C181" s="49" t="s">
        <v>104</v>
      </c>
      <c r="D181" s="44" t="s">
        <v>88</v>
      </c>
      <c r="E181" s="50"/>
      <c r="F181" s="52">
        <v>407.0</v>
      </c>
      <c r="G181" s="51" t="str">
        <f t="shared" si="2"/>
        <v/>
      </c>
      <c r="H181" s="51">
        <f t="shared" si="3"/>
        <v>405</v>
      </c>
    </row>
    <row r="182">
      <c r="A182" s="47" t="str">
        <f t="shared" si="1"/>
        <v>Africa_Djibouti-Africa_2009</v>
      </c>
      <c r="B182" s="47" t="s">
        <v>68</v>
      </c>
      <c r="C182" s="49" t="s">
        <v>104</v>
      </c>
      <c r="D182" s="44" t="s">
        <v>88</v>
      </c>
      <c r="E182" s="50"/>
      <c r="F182" s="52">
        <v>403.0</v>
      </c>
      <c r="G182" s="51" t="str">
        <f t="shared" si="2"/>
        <v/>
      </c>
      <c r="H182" s="51">
        <f t="shared" si="3"/>
        <v>403</v>
      </c>
    </row>
    <row r="183">
      <c r="A183" s="47" t="str">
        <f t="shared" si="1"/>
        <v>Africa_Djibouti-Africa_2010</v>
      </c>
      <c r="B183" s="47" t="s">
        <v>68</v>
      </c>
      <c r="C183" s="49" t="s">
        <v>104</v>
      </c>
      <c r="D183" s="44" t="s">
        <v>89</v>
      </c>
      <c r="E183" s="52">
        <v>143.0</v>
      </c>
      <c r="F183" s="52">
        <v>488.0</v>
      </c>
      <c r="G183" s="51">
        <f t="shared" si="2"/>
        <v>143</v>
      </c>
      <c r="H183" s="51">
        <f t="shared" si="3"/>
        <v>488</v>
      </c>
    </row>
    <row r="184">
      <c r="A184" s="47" t="str">
        <f t="shared" si="1"/>
        <v>Africa_Egypt-Africa_2000</v>
      </c>
      <c r="B184" s="47" t="s">
        <v>68</v>
      </c>
      <c r="C184" s="49" t="s">
        <v>105</v>
      </c>
      <c r="D184" s="44" t="s">
        <v>70</v>
      </c>
      <c r="E184" s="50"/>
      <c r="F184" s="50"/>
      <c r="G184" s="51" t="str">
        <f t="shared" si="2"/>
        <v/>
      </c>
      <c r="H184" s="51" t="str">
        <f t="shared" si="3"/>
        <v/>
      </c>
    </row>
    <row r="185">
      <c r="A185" s="47" t="str">
        <f t="shared" si="1"/>
        <v>Africa_Egypt-Africa_2001</v>
      </c>
      <c r="B185" s="47" t="s">
        <v>68</v>
      </c>
      <c r="C185" s="49" t="s">
        <v>105</v>
      </c>
      <c r="D185" s="44" t="s">
        <v>71</v>
      </c>
      <c r="E185" s="52">
        <v>77649.0</v>
      </c>
      <c r="F185" s="50"/>
      <c r="G185" s="51">
        <f t="shared" si="2"/>
        <v>77649</v>
      </c>
      <c r="H185" s="51" t="str">
        <f t="shared" si="3"/>
        <v/>
      </c>
    </row>
    <row r="186">
      <c r="A186" s="47" t="str">
        <f t="shared" si="1"/>
        <v>Africa_Egypt-Africa_2002</v>
      </c>
      <c r="B186" s="47" t="s">
        <v>68</v>
      </c>
      <c r="C186" s="49" t="s">
        <v>105</v>
      </c>
      <c r="D186" s="44" t="s">
        <v>72</v>
      </c>
      <c r="E186" s="52">
        <v>73575.0</v>
      </c>
      <c r="F186" s="52">
        <v>204776.0</v>
      </c>
      <c r="G186" s="51">
        <f t="shared" si="2"/>
        <v>73575</v>
      </c>
      <c r="H186" s="51">
        <f t="shared" si="3"/>
        <v>204776</v>
      </c>
    </row>
    <row r="187">
      <c r="A187" s="47" t="str">
        <f t="shared" si="1"/>
        <v>Africa_Egypt-Africa_2003</v>
      </c>
      <c r="B187" s="47" t="s">
        <v>68</v>
      </c>
      <c r="C187" s="49" t="s">
        <v>105</v>
      </c>
      <c r="D187" s="44" t="s">
        <v>74</v>
      </c>
      <c r="E187" s="52">
        <v>71465.0</v>
      </c>
      <c r="F187" s="52">
        <v>197871.0</v>
      </c>
      <c r="G187" s="51">
        <f t="shared" si="2"/>
        <v>71465</v>
      </c>
      <c r="H187" s="51">
        <f t="shared" si="3"/>
        <v>197871</v>
      </c>
    </row>
    <row r="188">
      <c r="A188" s="47" t="str">
        <f t="shared" si="1"/>
        <v>Africa_Egypt-Africa_2004</v>
      </c>
      <c r="B188" s="47" t="s">
        <v>68</v>
      </c>
      <c r="C188" s="49" t="s">
        <v>105</v>
      </c>
      <c r="D188" s="44" t="s">
        <v>83</v>
      </c>
      <c r="E188" s="52">
        <v>72050.0</v>
      </c>
      <c r="F188" s="52">
        <v>196797.0</v>
      </c>
      <c r="G188" s="51">
        <f t="shared" si="2"/>
        <v>58874</v>
      </c>
      <c r="H188" s="51">
        <f t="shared" si="3"/>
        <v>161124.5</v>
      </c>
    </row>
    <row r="189">
      <c r="A189" s="47" t="str">
        <f t="shared" si="1"/>
        <v>Africa_Egypt-Africa_2004</v>
      </c>
      <c r="B189" s="47" t="s">
        <v>68</v>
      </c>
      <c r="C189" s="49" t="s">
        <v>105</v>
      </c>
      <c r="D189" s="44" t="s">
        <v>83</v>
      </c>
      <c r="E189" s="52">
        <v>45698.0</v>
      </c>
      <c r="F189" s="52">
        <v>125452.0</v>
      </c>
      <c r="G189" s="51">
        <f t="shared" si="2"/>
        <v>45698</v>
      </c>
      <c r="H189" s="51">
        <f t="shared" si="3"/>
        <v>125452</v>
      </c>
    </row>
    <row r="190">
      <c r="A190" s="47" t="str">
        <f t="shared" si="1"/>
        <v>Africa_Egypt-Africa_2005</v>
      </c>
      <c r="B190" s="47" t="s">
        <v>68</v>
      </c>
      <c r="C190" s="49" t="s">
        <v>105</v>
      </c>
      <c r="D190" s="44" t="s">
        <v>84</v>
      </c>
      <c r="E190" s="52">
        <v>53536.0</v>
      </c>
      <c r="F190" s="52">
        <v>150912.0</v>
      </c>
      <c r="G190" s="51">
        <f t="shared" si="2"/>
        <v>53536</v>
      </c>
      <c r="H190" s="51">
        <f t="shared" si="3"/>
        <v>150912</v>
      </c>
    </row>
    <row r="191">
      <c r="A191" s="47" t="str">
        <f t="shared" si="1"/>
        <v>Africa_Egypt-Africa_2006</v>
      </c>
      <c r="B191" s="47" t="s">
        <v>68</v>
      </c>
      <c r="C191" s="49" t="s">
        <v>105</v>
      </c>
      <c r="D191" s="44" t="s">
        <v>85</v>
      </c>
      <c r="E191" s="52">
        <v>71189.0</v>
      </c>
      <c r="F191" s="52">
        <v>192382.0</v>
      </c>
      <c r="G191" s="51">
        <f t="shared" si="2"/>
        <v>71189</v>
      </c>
      <c r="H191" s="51">
        <f t="shared" si="3"/>
        <v>192382</v>
      </c>
    </row>
    <row r="192">
      <c r="A192" s="47" t="str">
        <f t="shared" si="1"/>
        <v>Africa_Egypt-Africa_2007</v>
      </c>
      <c r="B192" s="47" t="s">
        <v>68</v>
      </c>
      <c r="C192" s="49" t="s">
        <v>105</v>
      </c>
      <c r="D192" s="44" t="s">
        <v>86</v>
      </c>
      <c r="E192" s="52">
        <v>62741.0</v>
      </c>
      <c r="F192" s="52">
        <v>167208.0</v>
      </c>
      <c r="G192" s="51">
        <f t="shared" si="2"/>
        <v>62741</v>
      </c>
      <c r="H192" s="51">
        <f t="shared" si="3"/>
        <v>167208</v>
      </c>
    </row>
    <row r="193">
      <c r="A193" s="47" t="str">
        <f t="shared" si="1"/>
        <v>Africa_Egypt-Africa_2008</v>
      </c>
      <c r="B193" s="47" t="s">
        <v>68</v>
      </c>
      <c r="C193" s="49" t="s">
        <v>105</v>
      </c>
      <c r="D193" s="44" t="s">
        <v>87</v>
      </c>
      <c r="E193" s="52">
        <v>47162.0</v>
      </c>
      <c r="F193" s="52">
        <v>127194.0</v>
      </c>
      <c r="G193" s="51">
        <f t="shared" si="2"/>
        <v>47162</v>
      </c>
      <c r="H193" s="51">
        <f t="shared" si="3"/>
        <v>127194</v>
      </c>
    </row>
    <row r="194">
      <c r="A194" s="47" t="str">
        <f t="shared" si="1"/>
        <v>Africa_Egypt-Africa_2009</v>
      </c>
      <c r="B194" s="47" t="s">
        <v>68</v>
      </c>
      <c r="C194" s="49" t="s">
        <v>105</v>
      </c>
      <c r="D194" s="44" t="s">
        <v>88</v>
      </c>
      <c r="E194" s="52">
        <v>48971.0</v>
      </c>
      <c r="F194" s="52">
        <v>147963.0</v>
      </c>
      <c r="G194" s="51">
        <f t="shared" si="2"/>
        <v>44814.5</v>
      </c>
      <c r="H194" s="51">
        <f t="shared" si="3"/>
        <v>144644.5</v>
      </c>
    </row>
    <row r="195">
      <c r="A195" s="47" t="str">
        <f t="shared" si="1"/>
        <v>Africa_Egypt-Africa_2009</v>
      </c>
      <c r="B195" s="47" t="s">
        <v>68</v>
      </c>
      <c r="C195" s="49" t="s">
        <v>105</v>
      </c>
      <c r="D195" s="44" t="s">
        <v>88</v>
      </c>
      <c r="E195" s="52">
        <v>40658.0</v>
      </c>
      <c r="F195" s="52">
        <v>141326.0</v>
      </c>
      <c r="G195" s="51">
        <f t="shared" si="2"/>
        <v>40658</v>
      </c>
      <c r="H195" s="51">
        <f t="shared" si="3"/>
        <v>141326</v>
      </c>
    </row>
    <row r="196">
      <c r="A196" s="47" t="str">
        <f t="shared" si="1"/>
        <v>Africa_Egypt-Africa_2010</v>
      </c>
      <c r="B196" s="47" t="s">
        <v>68</v>
      </c>
      <c r="C196" s="49" t="s">
        <v>105</v>
      </c>
      <c r="D196" s="44" t="s">
        <v>89</v>
      </c>
      <c r="E196" s="52">
        <v>66269.0</v>
      </c>
      <c r="F196" s="52">
        <v>178616.0</v>
      </c>
      <c r="G196" s="51">
        <f t="shared" si="2"/>
        <v>66269</v>
      </c>
      <c r="H196" s="51">
        <f t="shared" si="3"/>
        <v>178616</v>
      </c>
    </row>
    <row r="197">
      <c r="A197" s="47" t="str">
        <f t="shared" si="1"/>
        <v>Africa_Equatorial Guinea-Africa_2000</v>
      </c>
      <c r="B197" s="47" t="s">
        <v>68</v>
      </c>
      <c r="C197" s="49" t="s">
        <v>106</v>
      </c>
      <c r="D197" s="44" t="s">
        <v>70</v>
      </c>
      <c r="E197" s="50"/>
      <c r="F197" s="50"/>
      <c r="G197" s="51" t="str">
        <f t="shared" si="2"/>
        <v/>
      </c>
      <c r="H197" s="51" t="str">
        <f t="shared" si="3"/>
        <v/>
      </c>
    </row>
    <row r="198">
      <c r="A198" s="47" t="str">
        <f t="shared" si="1"/>
        <v>Africa_Equatorial Guinea-Africa_2001</v>
      </c>
      <c r="B198" s="47" t="s">
        <v>68</v>
      </c>
      <c r="C198" s="49" t="s">
        <v>106</v>
      </c>
      <c r="D198" s="44" t="s">
        <v>71</v>
      </c>
      <c r="E198" s="50"/>
      <c r="F198" s="50"/>
      <c r="G198" s="51" t="str">
        <f t="shared" si="2"/>
        <v/>
      </c>
      <c r="H198" s="51" t="str">
        <f t="shared" si="3"/>
        <v/>
      </c>
    </row>
    <row r="199">
      <c r="A199" s="47" t="str">
        <f t="shared" si="1"/>
        <v>Africa_Equatorial Guinea-Africa_2002</v>
      </c>
      <c r="B199" s="47" t="s">
        <v>68</v>
      </c>
      <c r="C199" s="49" t="s">
        <v>106</v>
      </c>
      <c r="D199" s="44" t="s">
        <v>72</v>
      </c>
      <c r="E199" s="50"/>
      <c r="F199" s="52">
        <v>4679.0</v>
      </c>
      <c r="G199" s="51" t="str">
        <f t="shared" si="2"/>
        <v/>
      </c>
      <c r="H199" s="51">
        <f t="shared" si="3"/>
        <v>4679</v>
      </c>
    </row>
    <row r="200">
      <c r="A200" s="47" t="str">
        <f t="shared" si="1"/>
        <v>Africa_Equatorial Guinea-Africa_2003</v>
      </c>
      <c r="B200" s="47" t="s">
        <v>68</v>
      </c>
      <c r="C200" s="49" t="s">
        <v>106</v>
      </c>
      <c r="D200" s="44" t="s">
        <v>74</v>
      </c>
      <c r="E200" s="50"/>
      <c r="F200" s="52">
        <v>4620.0</v>
      </c>
      <c r="G200" s="51" t="str">
        <f t="shared" si="2"/>
        <v/>
      </c>
      <c r="H200" s="51">
        <f t="shared" si="3"/>
        <v>4620</v>
      </c>
    </row>
    <row r="201">
      <c r="A201" s="47" t="str">
        <f t="shared" si="1"/>
        <v>Africa_Equatorial Guinea-Africa_2004</v>
      </c>
      <c r="B201" s="47" t="s">
        <v>68</v>
      </c>
      <c r="C201" s="49" t="s">
        <v>106</v>
      </c>
      <c r="D201" s="44" t="s">
        <v>83</v>
      </c>
      <c r="E201" s="50"/>
      <c r="F201" s="52">
        <v>4503.0</v>
      </c>
      <c r="G201" s="51" t="str">
        <f t="shared" si="2"/>
        <v/>
      </c>
      <c r="H201" s="51">
        <f t="shared" si="3"/>
        <v>3799</v>
      </c>
    </row>
    <row r="202">
      <c r="A202" s="47" t="str">
        <f t="shared" si="1"/>
        <v>Africa_Equatorial Guinea-Africa_2004</v>
      </c>
      <c r="B202" s="47" t="s">
        <v>68</v>
      </c>
      <c r="C202" s="49" t="s">
        <v>106</v>
      </c>
      <c r="D202" s="44" t="s">
        <v>83</v>
      </c>
      <c r="E202" s="50"/>
      <c r="F202" s="52">
        <v>3095.0</v>
      </c>
      <c r="G202" s="51" t="str">
        <f t="shared" si="2"/>
        <v/>
      </c>
      <c r="H202" s="51">
        <f t="shared" si="3"/>
        <v>3095</v>
      </c>
    </row>
    <row r="203">
      <c r="A203" s="47" t="str">
        <f t="shared" si="1"/>
        <v>Africa_Equatorial Guinea-Africa_2005</v>
      </c>
      <c r="B203" s="47" t="s">
        <v>68</v>
      </c>
      <c r="C203" s="49" t="s">
        <v>106</v>
      </c>
      <c r="D203" s="44" t="s">
        <v>84</v>
      </c>
      <c r="E203" s="52">
        <v>762.0</v>
      </c>
      <c r="F203" s="52">
        <v>5218.0</v>
      </c>
      <c r="G203" s="51">
        <f t="shared" si="2"/>
        <v>762</v>
      </c>
      <c r="H203" s="51">
        <f t="shared" si="3"/>
        <v>5218</v>
      </c>
    </row>
    <row r="204">
      <c r="A204" s="47" t="str">
        <f t="shared" si="1"/>
        <v>Africa_Equatorial Guinea-Africa_2006</v>
      </c>
      <c r="B204" s="47" t="s">
        <v>68</v>
      </c>
      <c r="C204" s="49" t="s">
        <v>106</v>
      </c>
      <c r="D204" s="44" t="s">
        <v>85</v>
      </c>
      <c r="E204" s="52">
        <v>1759.0</v>
      </c>
      <c r="F204" s="52">
        <v>4796.0</v>
      </c>
      <c r="G204" s="51">
        <f t="shared" si="2"/>
        <v>1759</v>
      </c>
      <c r="H204" s="51">
        <f t="shared" si="3"/>
        <v>4796</v>
      </c>
    </row>
    <row r="205">
      <c r="A205" s="47" t="str">
        <f t="shared" si="1"/>
        <v>Africa_Equatorial Guinea-Africa_2007</v>
      </c>
      <c r="B205" s="47" t="s">
        <v>68</v>
      </c>
      <c r="C205" s="49" t="s">
        <v>106</v>
      </c>
      <c r="D205" s="44" t="s">
        <v>86</v>
      </c>
      <c r="E205" s="52">
        <v>1249.0</v>
      </c>
      <c r="F205" s="52">
        <v>4712.0</v>
      </c>
      <c r="G205" s="51">
        <f t="shared" si="2"/>
        <v>1249</v>
      </c>
      <c r="H205" s="51">
        <f t="shared" si="3"/>
        <v>4712</v>
      </c>
    </row>
    <row r="206">
      <c r="A206" s="47" t="str">
        <f t="shared" si="1"/>
        <v>Africa_Equatorial Guinea-Africa_2008</v>
      </c>
      <c r="B206" s="47" t="s">
        <v>68</v>
      </c>
      <c r="C206" s="49" t="s">
        <v>106</v>
      </c>
      <c r="D206" s="44" t="s">
        <v>87</v>
      </c>
      <c r="E206" s="50"/>
      <c r="F206" s="52">
        <v>4980.0</v>
      </c>
      <c r="G206" s="51" t="str">
        <f t="shared" si="2"/>
        <v/>
      </c>
      <c r="H206" s="51">
        <f t="shared" si="3"/>
        <v>4980</v>
      </c>
    </row>
    <row r="207">
      <c r="A207" s="47" t="str">
        <f t="shared" si="1"/>
        <v>Africa_Equatorial Guinea-Africa_2009</v>
      </c>
      <c r="B207" s="47" t="s">
        <v>68</v>
      </c>
      <c r="C207" s="49" t="s">
        <v>106</v>
      </c>
      <c r="D207" s="44" t="s">
        <v>88</v>
      </c>
      <c r="E207" s="50"/>
      <c r="F207" s="52">
        <v>6018.0</v>
      </c>
      <c r="G207" s="51" t="str">
        <f t="shared" si="2"/>
        <v/>
      </c>
      <c r="H207" s="51">
        <f t="shared" si="3"/>
        <v>3236.5</v>
      </c>
    </row>
    <row r="208">
      <c r="A208" s="47" t="str">
        <f t="shared" si="1"/>
        <v>Africa_Equatorial Guinea-Africa_2009</v>
      </c>
      <c r="B208" s="47" t="s">
        <v>68</v>
      </c>
      <c r="C208" s="49" t="s">
        <v>106</v>
      </c>
      <c r="D208" s="44" t="s">
        <v>88</v>
      </c>
      <c r="E208" s="50"/>
      <c r="F208" s="52">
        <v>455.0</v>
      </c>
      <c r="G208" s="51" t="str">
        <f t="shared" si="2"/>
        <v/>
      </c>
      <c r="H208" s="51">
        <f t="shared" si="3"/>
        <v>455</v>
      </c>
    </row>
    <row r="209">
      <c r="A209" s="47" t="str">
        <f t="shared" si="1"/>
        <v>Africa_Equatorial Guinea-Africa_2010</v>
      </c>
      <c r="B209" s="47" t="s">
        <v>68</v>
      </c>
      <c r="C209" s="49" t="s">
        <v>106</v>
      </c>
      <c r="D209" s="44" t="s">
        <v>89</v>
      </c>
      <c r="E209" s="52">
        <v>1503.0</v>
      </c>
      <c r="F209" s="52">
        <v>4752.0</v>
      </c>
      <c r="G209" s="51">
        <f t="shared" si="2"/>
        <v>1503</v>
      </c>
      <c r="H209" s="51">
        <f t="shared" si="3"/>
        <v>4752</v>
      </c>
    </row>
    <row r="210">
      <c r="A210" s="47" t="str">
        <f t="shared" si="1"/>
        <v>Africa_Eritrea-Africa_2000</v>
      </c>
      <c r="B210" s="47" t="s">
        <v>68</v>
      </c>
      <c r="C210" s="49" t="s">
        <v>107</v>
      </c>
      <c r="D210" s="44" t="s">
        <v>70</v>
      </c>
      <c r="E210" s="50"/>
      <c r="F210" s="50"/>
      <c r="G210" s="51" t="str">
        <f t="shared" si="2"/>
        <v/>
      </c>
      <c r="H210" s="51" t="str">
        <f t="shared" si="3"/>
        <v/>
      </c>
    </row>
    <row r="211">
      <c r="A211" s="47" t="str">
        <f t="shared" si="1"/>
        <v>Africa_Eritrea-Africa_2001</v>
      </c>
      <c r="B211" s="47" t="s">
        <v>68</v>
      </c>
      <c r="C211" s="49" t="s">
        <v>107</v>
      </c>
      <c r="D211" s="44" t="s">
        <v>71</v>
      </c>
      <c r="E211" s="52">
        <v>765.0</v>
      </c>
      <c r="F211" s="50"/>
      <c r="G211" s="51">
        <f t="shared" si="2"/>
        <v>765</v>
      </c>
      <c r="H211" s="51" t="str">
        <f t="shared" si="3"/>
        <v/>
      </c>
    </row>
    <row r="212">
      <c r="A212" s="47" t="str">
        <f t="shared" si="1"/>
        <v>Africa_Eritrea-Africa_2002</v>
      </c>
      <c r="B212" s="47" t="s">
        <v>68</v>
      </c>
      <c r="C212" s="49" t="s">
        <v>107</v>
      </c>
      <c r="D212" s="44" t="s">
        <v>72</v>
      </c>
      <c r="E212" s="52">
        <v>745.0</v>
      </c>
      <c r="F212" s="52">
        <v>513.0</v>
      </c>
      <c r="G212" s="51">
        <f t="shared" si="2"/>
        <v>745</v>
      </c>
      <c r="H212" s="51">
        <f t="shared" si="3"/>
        <v>513</v>
      </c>
    </row>
    <row r="213">
      <c r="A213" s="47" t="str">
        <f t="shared" si="1"/>
        <v>Africa_Eritrea-Africa_2003</v>
      </c>
      <c r="B213" s="47" t="s">
        <v>68</v>
      </c>
      <c r="C213" s="49" t="s">
        <v>107</v>
      </c>
      <c r="D213" s="44" t="s">
        <v>74</v>
      </c>
      <c r="E213" s="52">
        <v>726.0</v>
      </c>
      <c r="F213" s="52">
        <v>513.0</v>
      </c>
      <c r="G213" s="51">
        <f t="shared" si="2"/>
        <v>726</v>
      </c>
      <c r="H213" s="51">
        <f t="shared" si="3"/>
        <v>513</v>
      </c>
    </row>
    <row r="214">
      <c r="A214" s="47" t="str">
        <f t="shared" si="1"/>
        <v>Africa_Eritrea-Africa_2004</v>
      </c>
      <c r="B214" s="47" t="s">
        <v>68</v>
      </c>
      <c r="C214" s="49" t="s">
        <v>107</v>
      </c>
      <c r="D214" s="44" t="s">
        <v>83</v>
      </c>
      <c r="E214" s="52">
        <v>677.0</v>
      </c>
      <c r="F214" s="52">
        <v>414.0</v>
      </c>
      <c r="G214" s="51">
        <f t="shared" si="2"/>
        <v>709.5</v>
      </c>
      <c r="H214" s="51">
        <f t="shared" si="3"/>
        <v>522.5</v>
      </c>
    </row>
    <row r="215">
      <c r="A215" s="47" t="str">
        <f t="shared" si="1"/>
        <v>Africa_Eritrea-Africa_2004</v>
      </c>
      <c r="B215" s="47" t="s">
        <v>68</v>
      </c>
      <c r="C215" s="49" t="s">
        <v>107</v>
      </c>
      <c r="D215" s="44" t="s">
        <v>83</v>
      </c>
      <c r="E215" s="52">
        <v>742.0</v>
      </c>
      <c r="F215" s="52">
        <v>631.0</v>
      </c>
      <c r="G215" s="51">
        <f t="shared" si="2"/>
        <v>742</v>
      </c>
      <c r="H215" s="51">
        <f t="shared" si="3"/>
        <v>631</v>
      </c>
    </row>
    <row r="216">
      <c r="A216" s="47" t="str">
        <f t="shared" si="1"/>
        <v>Africa_Eritrea-Africa_2005</v>
      </c>
      <c r="B216" s="47" t="s">
        <v>68</v>
      </c>
      <c r="C216" s="49" t="s">
        <v>107</v>
      </c>
      <c r="D216" s="44" t="s">
        <v>84</v>
      </c>
      <c r="E216" s="52">
        <v>744.0</v>
      </c>
      <c r="F216" s="52">
        <v>770.0</v>
      </c>
      <c r="G216" s="51">
        <f t="shared" si="2"/>
        <v>744</v>
      </c>
      <c r="H216" s="51">
        <f t="shared" si="3"/>
        <v>770</v>
      </c>
    </row>
    <row r="217">
      <c r="A217" s="47" t="str">
        <f t="shared" si="1"/>
        <v>Africa_Eritrea-Africa_2006</v>
      </c>
      <c r="B217" s="47" t="s">
        <v>68</v>
      </c>
      <c r="C217" s="49" t="s">
        <v>107</v>
      </c>
      <c r="D217" s="44" t="s">
        <v>85</v>
      </c>
      <c r="E217" s="52">
        <v>721.0</v>
      </c>
      <c r="F217" s="52">
        <v>579.0</v>
      </c>
      <c r="G217" s="51">
        <f t="shared" si="2"/>
        <v>721</v>
      </c>
      <c r="H217" s="51">
        <f t="shared" si="3"/>
        <v>579</v>
      </c>
    </row>
    <row r="218">
      <c r="A218" s="47" t="str">
        <f t="shared" si="1"/>
        <v>Africa_Eritrea-Africa_2007</v>
      </c>
      <c r="B218" s="47" t="s">
        <v>68</v>
      </c>
      <c r="C218" s="49" t="s">
        <v>107</v>
      </c>
      <c r="D218" s="44" t="s">
        <v>86</v>
      </c>
      <c r="E218" s="52">
        <v>763.0</v>
      </c>
      <c r="F218" s="52">
        <v>766.0</v>
      </c>
      <c r="G218" s="51">
        <f t="shared" si="2"/>
        <v>763</v>
      </c>
      <c r="H218" s="51">
        <f t="shared" si="3"/>
        <v>766</v>
      </c>
    </row>
    <row r="219">
      <c r="A219" s="47" t="str">
        <f t="shared" si="1"/>
        <v>Africa_Eritrea-Africa_2008</v>
      </c>
      <c r="B219" s="47" t="s">
        <v>68</v>
      </c>
      <c r="C219" s="49" t="s">
        <v>107</v>
      </c>
      <c r="D219" s="44" t="s">
        <v>87</v>
      </c>
      <c r="E219" s="52">
        <v>748.0</v>
      </c>
      <c r="F219" s="52">
        <v>605.0</v>
      </c>
      <c r="G219" s="51">
        <f t="shared" si="2"/>
        <v>748</v>
      </c>
      <c r="H219" s="51">
        <f t="shared" si="3"/>
        <v>605</v>
      </c>
    </row>
    <row r="220">
      <c r="A220" s="47" t="str">
        <f t="shared" si="1"/>
        <v>Africa_Eritrea-Africa_2009</v>
      </c>
      <c r="B220" s="47" t="s">
        <v>68</v>
      </c>
      <c r="C220" s="49" t="s">
        <v>107</v>
      </c>
      <c r="D220" s="44" t="s">
        <v>88</v>
      </c>
      <c r="E220" s="52">
        <v>804.0</v>
      </c>
      <c r="F220" s="52">
        <v>726.0</v>
      </c>
      <c r="G220" s="51">
        <f t="shared" si="2"/>
        <v>756</v>
      </c>
      <c r="H220" s="51">
        <f t="shared" si="3"/>
        <v>667.5</v>
      </c>
    </row>
    <row r="221">
      <c r="A221" s="47" t="str">
        <f t="shared" si="1"/>
        <v>Africa_Eritrea-Africa_2009</v>
      </c>
      <c r="B221" s="47" t="s">
        <v>68</v>
      </c>
      <c r="C221" s="49" t="s">
        <v>107</v>
      </c>
      <c r="D221" s="44" t="s">
        <v>88</v>
      </c>
      <c r="E221" s="52">
        <v>708.0</v>
      </c>
      <c r="F221" s="52">
        <v>609.0</v>
      </c>
      <c r="G221" s="51">
        <f t="shared" si="2"/>
        <v>708</v>
      </c>
      <c r="H221" s="51">
        <f t="shared" si="3"/>
        <v>609</v>
      </c>
    </row>
    <row r="222">
      <c r="A222" s="47" t="str">
        <f t="shared" si="1"/>
        <v>Africa_Eritrea-Africa_2010</v>
      </c>
      <c r="B222" s="47" t="s">
        <v>68</v>
      </c>
      <c r="C222" s="49" t="s">
        <v>107</v>
      </c>
      <c r="D222" s="44" t="s">
        <v>89</v>
      </c>
      <c r="E222" s="52">
        <v>697.0</v>
      </c>
      <c r="F222" s="52">
        <v>561.0</v>
      </c>
      <c r="G222" s="51">
        <f t="shared" si="2"/>
        <v>697</v>
      </c>
      <c r="H222" s="51">
        <f t="shared" si="3"/>
        <v>561</v>
      </c>
    </row>
    <row r="223">
      <c r="A223" s="47" t="str">
        <f t="shared" si="1"/>
        <v>Africa_Ethiopia-Africa_2000</v>
      </c>
      <c r="B223" s="47" t="s">
        <v>68</v>
      </c>
      <c r="C223" s="49" t="s">
        <v>108</v>
      </c>
      <c r="D223" s="44" t="s">
        <v>70</v>
      </c>
      <c r="E223" s="50"/>
      <c r="F223" s="50"/>
      <c r="G223" s="51" t="str">
        <f t="shared" si="2"/>
        <v/>
      </c>
      <c r="H223" s="51" t="str">
        <f t="shared" si="3"/>
        <v/>
      </c>
    </row>
    <row r="224">
      <c r="A224" s="47" t="str">
        <f t="shared" si="1"/>
        <v>Africa_Ethiopia-Africa_2001</v>
      </c>
      <c r="B224" s="47" t="s">
        <v>68</v>
      </c>
      <c r="C224" s="49" t="s">
        <v>108</v>
      </c>
      <c r="D224" s="44" t="s">
        <v>71</v>
      </c>
      <c r="E224" s="52">
        <v>34064.0</v>
      </c>
      <c r="F224" s="50"/>
      <c r="G224" s="51">
        <f t="shared" si="2"/>
        <v>34064</v>
      </c>
      <c r="H224" s="51" t="str">
        <f t="shared" si="3"/>
        <v/>
      </c>
    </row>
    <row r="225">
      <c r="A225" s="47" t="str">
        <f t="shared" si="1"/>
        <v>Africa_Ethiopia-Africa_2002</v>
      </c>
      <c r="B225" s="47" t="s">
        <v>68</v>
      </c>
      <c r="C225" s="49" t="s">
        <v>108</v>
      </c>
      <c r="D225" s="44" t="s">
        <v>72</v>
      </c>
      <c r="E225" s="52">
        <v>33250.0</v>
      </c>
      <c r="F225" s="52">
        <v>6494.0</v>
      </c>
      <c r="G225" s="51">
        <f t="shared" si="2"/>
        <v>33250</v>
      </c>
      <c r="H225" s="51">
        <f t="shared" si="3"/>
        <v>6494</v>
      </c>
    </row>
    <row r="226">
      <c r="A226" s="47" t="str">
        <f t="shared" si="1"/>
        <v>Africa_Ethiopia-Africa_2003</v>
      </c>
      <c r="B226" s="47" t="s">
        <v>68</v>
      </c>
      <c r="C226" s="49" t="s">
        <v>108</v>
      </c>
      <c r="D226" s="44" t="s">
        <v>74</v>
      </c>
      <c r="E226" s="52">
        <v>32378.0</v>
      </c>
      <c r="F226" s="52">
        <v>6659.0</v>
      </c>
      <c r="G226" s="51">
        <f t="shared" si="2"/>
        <v>32378</v>
      </c>
      <c r="H226" s="51">
        <f t="shared" si="3"/>
        <v>6659</v>
      </c>
    </row>
    <row r="227">
      <c r="A227" s="47" t="str">
        <f t="shared" si="1"/>
        <v>Africa_Ethiopia-Africa_2004</v>
      </c>
      <c r="B227" s="47" t="s">
        <v>68</v>
      </c>
      <c r="C227" s="49" t="s">
        <v>108</v>
      </c>
      <c r="D227" s="44" t="s">
        <v>83</v>
      </c>
      <c r="E227" s="52">
        <v>31482.0</v>
      </c>
      <c r="F227" s="52">
        <v>6370.0</v>
      </c>
      <c r="G227" s="51">
        <f t="shared" si="2"/>
        <v>28826.5</v>
      </c>
      <c r="H227" s="51">
        <f t="shared" si="3"/>
        <v>5339.5</v>
      </c>
    </row>
    <row r="228">
      <c r="A228" s="47" t="str">
        <f t="shared" si="1"/>
        <v>Africa_Ethiopia-Africa_2004</v>
      </c>
      <c r="B228" s="47" t="s">
        <v>68</v>
      </c>
      <c r="C228" s="49" t="s">
        <v>108</v>
      </c>
      <c r="D228" s="44" t="s">
        <v>83</v>
      </c>
      <c r="E228" s="52">
        <v>26171.0</v>
      </c>
      <c r="F228" s="52">
        <v>4309.0</v>
      </c>
      <c r="G228" s="51">
        <f t="shared" si="2"/>
        <v>26171</v>
      </c>
      <c r="H228" s="51">
        <f t="shared" si="3"/>
        <v>4309</v>
      </c>
    </row>
    <row r="229">
      <c r="A229" s="47" t="str">
        <f t="shared" si="1"/>
        <v>Africa_Ethiopia-Africa_2005</v>
      </c>
      <c r="B229" s="47" t="s">
        <v>68</v>
      </c>
      <c r="C229" s="49" t="s">
        <v>108</v>
      </c>
      <c r="D229" s="44" t="s">
        <v>84</v>
      </c>
      <c r="E229" s="52">
        <v>28377.0</v>
      </c>
      <c r="F229" s="52">
        <v>5244.0</v>
      </c>
      <c r="G229" s="51">
        <f t="shared" si="2"/>
        <v>28377</v>
      </c>
      <c r="H229" s="51">
        <f t="shared" si="3"/>
        <v>5244</v>
      </c>
    </row>
    <row r="230">
      <c r="A230" s="47" t="str">
        <f t="shared" si="1"/>
        <v>Africa_Ethiopia-Africa_2006</v>
      </c>
      <c r="B230" s="47" t="s">
        <v>68</v>
      </c>
      <c r="C230" s="49" t="s">
        <v>108</v>
      </c>
      <c r="D230" s="44" t="s">
        <v>85</v>
      </c>
      <c r="E230" s="52">
        <v>30536.0</v>
      </c>
      <c r="F230" s="52">
        <v>5915.0</v>
      </c>
      <c r="G230" s="51">
        <f t="shared" si="2"/>
        <v>30536</v>
      </c>
      <c r="H230" s="51">
        <f t="shared" si="3"/>
        <v>5915</v>
      </c>
    </row>
    <row r="231">
      <c r="A231" s="47" t="str">
        <f t="shared" si="1"/>
        <v>Africa_Ethiopia-Africa_2007</v>
      </c>
      <c r="B231" s="47" t="s">
        <v>68</v>
      </c>
      <c r="C231" s="49" t="s">
        <v>108</v>
      </c>
      <c r="D231" s="44" t="s">
        <v>86</v>
      </c>
      <c r="E231" s="52">
        <v>28935.0</v>
      </c>
      <c r="F231" s="52">
        <v>5053.0</v>
      </c>
      <c r="G231" s="51">
        <f t="shared" si="2"/>
        <v>28935</v>
      </c>
      <c r="H231" s="51">
        <f t="shared" si="3"/>
        <v>5053</v>
      </c>
    </row>
    <row r="232">
      <c r="A232" s="47" t="str">
        <f t="shared" si="1"/>
        <v>Africa_Ethiopia-Africa_2008</v>
      </c>
      <c r="B232" s="47" t="s">
        <v>68</v>
      </c>
      <c r="C232" s="49" t="s">
        <v>108</v>
      </c>
      <c r="D232" s="44" t="s">
        <v>87</v>
      </c>
      <c r="E232" s="52">
        <v>26867.0</v>
      </c>
      <c r="F232" s="52">
        <v>4481.0</v>
      </c>
      <c r="G232" s="51">
        <f t="shared" si="2"/>
        <v>26867</v>
      </c>
      <c r="H232" s="51">
        <f t="shared" si="3"/>
        <v>4481</v>
      </c>
    </row>
    <row r="233">
      <c r="A233" s="47" t="str">
        <f t="shared" si="1"/>
        <v>Africa_Ethiopia-Africa_2009</v>
      </c>
      <c r="B233" s="47" t="s">
        <v>68</v>
      </c>
      <c r="C233" s="49" t="s">
        <v>108</v>
      </c>
      <c r="D233" s="44" t="s">
        <v>88</v>
      </c>
      <c r="E233" s="52">
        <v>27648.0</v>
      </c>
      <c r="F233" s="52">
        <v>4947.0</v>
      </c>
      <c r="G233" s="51">
        <f t="shared" si="2"/>
        <v>26445</v>
      </c>
      <c r="H233" s="51">
        <f t="shared" si="3"/>
        <v>5389</v>
      </c>
    </row>
    <row r="234">
      <c r="A234" s="47" t="str">
        <f t="shared" si="1"/>
        <v>Africa_Ethiopia-Africa_2009</v>
      </c>
      <c r="B234" s="47" t="s">
        <v>68</v>
      </c>
      <c r="C234" s="49" t="s">
        <v>108</v>
      </c>
      <c r="D234" s="44" t="s">
        <v>88</v>
      </c>
      <c r="E234" s="52">
        <v>25242.0</v>
      </c>
      <c r="F234" s="52">
        <v>5831.0</v>
      </c>
      <c r="G234" s="51">
        <f t="shared" si="2"/>
        <v>25242</v>
      </c>
      <c r="H234" s="51">
        <f t="shared" si="3"/>
        <v>5831</v>
      </c>
    </row>
    <row r="235">
      <c r="A235" s="47" t="str">
        <f t="shared" si="1"/>
        <v>Africa_Ethiopia-Africa_2010</v>
      </c>
      <c r="B235" s="47" t="s">
        <v>68</v>
      </c>
      <c r="C235" s="49" t="s">
        <v>108</v>
      </c>
      <c r="D235" s="44" t="s">
        <v>89</v>
      </c>
      <c r="E235" s="52">
        <v>29705.0</v>
      </c>
      <c r="F235" s="52">
        <v>5420.0</v>
      </c>
      <c r="G235" s="51">
        <f t="shared" si="2"/>
        <v>29705</v>
      </c>
      <c r="H235" s="51">
        <f t="shared" si="3"/>
        <v>5420</v>
      </c>
    </row>
    <row r="236">
      <c r="A236" s="47" t="str">
        <f t="shared" si="1"/>
        <v>Africa_Gabon-Africa_2000</v>
      </c>
      <c r="B236" s="47" t="s">
        <v>68</v>
      </c>
      <c r="C236" s="49" t="s">
        <v>109</v>
      </c>
      <c r="D236" s="44" t="s">
        <v>70</v>
      </c>
      <c r="E236" s="50"/>
      <c r="F236" s="50"/>
      <c r="G236" s="51" t="str">
        <f t="shared" si="2"/>
        <v/>
      </c>
      <c r="H236" s="51" t="str">
        <f t="shared" si="3"/>
        <v/>
      </c>
    </row>
    <row r="237">
      <c r="A237" s="47" t="str">
        <f t="shared" si="1"/>
        <v>Africa_Gabon-Africa_2001</v>
      </c>
      <c r="B237" s="47" t="s">
        <v>68</v>
      </c>
      <c r="C237" s="49" t="s">
        <v>109</v>
      </c>
      <c r="D237" s="44" t="s">
        <v>71</v>
      </c>
      <c r="E237" s="52">
        <v>1997.0</v>
      </c>
      <c r="F237" s="50"/>
      <c r="G237" s="51">
        <f t="shared" si="2"/>
        <v>1997</v>
      </c>
      <c r="H237" s="51" t="str">
        <f t="shared" si="3"/>
        <v/>
      </c>
    </row>
    <row r="238">
      <c r="A238" s="47" t="str">
        <f t="shared" si="1"/>
        <v>Africa_Gabon-Africa_2002</v>
      </c>
      <c r="B238" s="47" t="s">
        <v>68</v>
      </c>
      <c r="C238" s="49" t="s">
        <v>109</v>
      </c>
      <c r="D238" s="44" t="s">
        <v>72</v>
      </c>
      <c r="E238" s="52">
        <v>1984.0</v>
      </c>
      <c r="F238" s="52">
        <v>2574.0</v>
      </c>
      <c r="G238" s="51">
        <f t="shared" si="2"/>
        <v>1984</v>
      </c>
      <c r="H238" s="51">
        <f t="shared" si="3"/>
        <v>2574</v>
      </c>
    </row>
    <row r="239">
      <c r="A239" s="47" t="str">
        <f t="shared" si="1"/>
        <v>Africa_Gabon-Africa_2003</v>
      </c>
      <c r="B239" s="47" t="s">
        <v>68</v>
      </c>
      <c r="C239" s="49" t="s">
        <v>109</v>
      </c>
      <c r="D239" s="44" t="s">
        <v>74</v>
      </c>
      <c r="E239" s="52">
        <v>1925.0</v>
      </c>
      <c r="F239" s="52">
        <v>81.0</v>
      </c>
      <c r="G239" s="51">
        <f t="shared" si="2"/>
        <v>1925</v>
      </c>
      <c r="H239" s="51">
        <f t="shared" si="3"/>
        <v>81</v>
      </c>
    </row>
    <row r="240">
      <c r="A240" s="47" t="str">
        <f t="shared" si="1"/>
        <v>Africa_Gabon-Africa_2004</v>
      </c>
      <c r="B240" s="47" t="s">
        <v>68</v>
      </c>
      <c r="C240" s="49" t="s">
        <v>109</v>
      </c>
      <c r="D240" s="44" t="s">
        <v>83</v>
      </c>
      <c r="E240" s="52">
        <v>1880.0</v>
      </c>
      <c r="F240" s="52">
        <v>1566.0</v>
      </c>
      <c r="G240" s="51">
        <f t="shared" si="2"/>
        <v>1880</v>
      </c>
      <c r="H240" s="51">
        <f t="shared" si="3"/>
        <v>1566</v>
      </c>
    </row>
    <row r="241">
      <c r="A241" s="47" t="str">
        <f t="shared" si="1"/>
        <v>Africa_Gabon-Africa_2005</v>
      </c>
      <c r="B241" s="47" t="s">
        <v>68</v>
      </c>
      <c r="C241" s="49" t="s">
        <v>109</v>
      </c>
      <c r="D241" s="44" t="s">
        <v>84</v>
      </c>
      <c r="E241" s="52">
        <v>1629.0</v>
      </c>
      <c r="F241" s="52">
        <v>1767.0</v>
      </c>
      <c r="G241" s="51">
        <f t="shared" si="2"/>
        <v>1604</v>
      </c>
      <c r="H241" s="51">
        <f t="shared" si="3"/>
        <v>1774.5</v>
      </c>
    </row>
    <row r="242">
      <c r="A242" s="47" t="str">
        <f t="shared" si="1"/>
        <v>Africa_Gabon-Africa_2005</v>
      </c>
      <c r="B242" s="47" t="s">
        <v>68</v>
      </c>
      <c r="C242" s="49" t="s">
        <v>109</v>
      </c>
      <c r="D242" s="44" t="s">
        <v>84</v>
      </c>
      <c r="E242" s="52">
        <v>1579.0</v>
      </c>
      <c r="F242" s="52">
        <v>1782.0</v>
      </c>
      <c r="G242" s="51">
        <f t="shared" si="2"/>
        <v>1579</v>
      </c>
      <c r="H242" s="51">
        <f t="shared" si="3"/>
        <v>1782</v>
      </c>
    </row>
    <row r="243">
      <c r="A243" s="47" t="str">
        <f t="shared" si="1"/>
        <v>Africa_Gabon-Africa_2006</v>
      </c>
      <c r="B243" s="47" t="s">
        <v>68</v>
      </c>
      <c r="C243" s="49" t="s">
        <v>109</v>
      </c>
      <c r="D243" s="44" t="s">
        <v>85</v>
      </c>
      <c r="E243" s="52">
        <v>1832.0</v>
      </c>
      <c r="F243" s="52">
        <v>2332.0</v>
      </c>
      <c r="G243" s="51">
        <f t="shared" si="2"/>
        <v>1832</v>
      </c>
      <c r="H243" s="51">
        <f t="shared" si="3"/>
        <v>2332</v>
      </c>
    </row>
    <row r="244">
      <c r="A244" s="47" t="str">
        <f t="shared" si="1"/>
        <v>Africa_Gabon-Africa_2007</v>
      </c>
      <c r="B244" s="47" t="s">
        <v>68</v>
      </c>
      <c r="C244" s="49" t="s">
        <v>109</v>
      </c>
      <c r="D244" s="44" t="s">
        <v>86</v>
      </c>
      <c r="E244" s="52">
        <v>1718.0</v>
      </c>
      <c r="F244" s="52">
        <v>2087.0</v>
      </c>
      <c r="G244" s="51">
        <f t="shared" si="2"/>
        <v>1718</v>
      </c>
      <c r="H244" s="51">
        <f t="shared" si="3"/>
        <v>2087</v>
      </c>
    </row>
    <row r="245">
      <c r="A245" s="47" t="str">
        <f t="shared" si="1"/>
        <v>Africa_Gabon-Africa_2009</v>
      </c>
      <c r="B245" s="47" t="s">
        <v>68</v>
      </c>
      <c r="C245" s="49" t="s">
        <v>109</v>
      </c>
      <c r="D245" s="44" t="s">
        <v>88</v>
      </c>
      <c r="E245" s="52">
        <v>1593.0</v>
      </c>
      <c r="F245" s="52">
        <v>1335.0</v>
      </c>
      <c r="G245" s="51">
        <f t="shared" si="2"/>
        <v>1588</v>
      </c>
      <c r="H245" s="51">
        <f t="shared" si="3"/>
        <v>1556.5</v>
      </c>
    </row>
    <row r="246">
      <c r="A246" s="47" t="str">
        <f t="shared" si="1"/>
        <v>Africa_Gabon-Africa_2009</v>
      </c>
      <c r="B246" s="47" t="s">
        <v>68</v>
      </c>
      <c r="C246" s="49" t="s">
        <v>109</v>
      </c>
      <c r="D246" s="44" t="s">
        <v>88</v>
      </c>
      <c r="E246" s="52">
        <v>1583.0</v>
      </c>
      <c r="F246" s="52">
        <v>1778.0</v>
      </c>
      <c r="G246" s="51">
        <f t="shared" si="2"/>
        <v>1523</v>
      </c>
      <c r="H246" s="51">
        <f t="shared" si="3"/>
        <v>1415</v>
      </c>
    </row>
    <row r="247">
      <c r="A247" s="47" t="str">
        <f t="shared" si="1"/>
        <v>Africa_Gabon-Africa_2009</v>
      </c>
      <c r="B247" s="47" t="s">
        <v>68</v>
      </c>
      <c r="C247" s="49" t="s">
        <v>109</v>
      </c>
      <c r="D247" s="44" t="s">
        <v>88</v>
      </c>
      <c r="E247" s="52">
        <v>1463.0</v>
      </c>
      <c r="F247" s="52">
        <v>1052.0</v>
      </c>
      <c r="G247" s="51">
        <f t="shared" si="2"/>
        <v>1463</v>
      </c>
      <c r="H247" s="51">
        <f t="shared" si="3"/>
        <v>1052</v>
      </c>
    </row>
    <row r="248">
      <c r="A248" s="47" t="str">
        <f t="shared" si="1"/>
        <v>Africa_Gabon-Africa_2010</v>
      </c>
      <c r="B248" s="47" t="s">
        <v>68</v>
      </c>
      <c r="C248" s="49" t="s">
        <v>109</v>
      </c>
      <c r="D248" s="44" t="s">
        <v>89</v>
      </c>
      <c r="E248" s="52">
        <v>1768.0</v>
      </c>
      <c r="F248" s="52">
        <v>1977.0</v>
      </c>
      <c r="G248" s="51">
        <f t="shared" si="2"/>
        <v>1768</v>
      </c>
      <c r="H248" s="51">
        <f t="shared" si="3"/>
        <v>1977</v>
      </c>
    </row>
    <row r="249">
      <c r="A249" s="47" t="str">
        <f t="shared" si="1"/>
        <v>Africa_Gambia, The-Africa_2000</v>
      </c>
      <c r="B249" s="47" t="s">
        <v>68</v>
      </c>
      <c r="C249" s="49" t="s">
        <v>110</v>
      </c>
      <c r="D249" s="44" t="s">
        <v>70</v>
      </c>
      <c r="E249" s="50"/>
      <c r="F249" s="50"/>
      <c r="G249" s="51" t="str">
        <f t="shared" si="2"/>
        <v/>
      </c>
      <c r="H249" s="51" t="str">
        <f t="shared" si="3"/>
        <v/>
      </c>
    </row>
    <row r="250">
      <c r="A250" s="47" t="str">
        <f t="shared" si="1"/>
        <v>Africa_Gambia, The-Africa_2001</v>
      </c>
      <c r="B250" s="47" t="s">
        <v>68</v>
      </c>
      <c r="C250" s="49" t="s">
        <v>110</v>
      </c>
      <c r="D250" s="44" t="s">
        <v>71</v>
      </c>
      <c r="E250" s="50"/>
      <c r="F250" s="50"/>
      <c r="G250" s="51" t="str">
        <f t="shared" si="2"/>
        <v/>
      </c>
      <c r="H250" s="51" t="str">
        <f t="shared" si="3"/>
        <v/>
      </c>
    </row>
    <row r="251">
      <c r="A251" s="47" t="str">
        <f t="shared" si="1"/>
        <v>Africa_Gambia, The-Africa_2002</v>
      </c>
      <c r="B251" s="47" t="s">
        <v>68</v>
      </c>
      <c r="C251" s="49" t="s">
        <v>110</v>
      </c>
      <c r="D251" s="44" t="s">
        <v>72</v>
      </c>
      <c r="E251" s="50"/>
      <c r="F251" s="52">
        <v>473.0</v>
      </c>
      <c r="G251" s="51" t="str">
        <f t="shared" si="2"/>
        <v/>
      </c>
      <c r="H251" s="51">
        <f t="shared" si="3"/>
        <v>473</v>
      </c>
    </row>
    <row r="252">
      <c r="A252" s="47" t="str">
        <f t="shared" si="1"/>
        <v>Africa_Gambia, The-Africa_2003</v>
      </c>
      <c r="B252" s="47" t="s">
        <v>68</v>
      </c>
      <c r="C252" s="49" t="s">
        <v>110</v>
      </c>
      <c r="D252" s="44" t="s">
        <v>74</v>
      </c>
      <c r="E252" s="50"/>
      <c r="F252" s="52">
        <v>436.0</v>
      </c>
      <c r="G252" s="51" t="str">
        <f t="shared" si="2"/>
        <v/>
      </c>
      <c r="H252" s="51">
        <f t="shared" si="3"/>
        <v>436</v>
      </c>
    </row>
    <row r="253">
      <c r="A253" s="47" t="str">
        <f t="shared" si="1"/>
        <v>Africa_Gambia, The-Africa_2004</v>
      </c>
      <c r="B253" s="47" t="s">
        <v>68</v>
      </c>
      <c r="C253" s="49" t="s">
        <v>110</v>
      </c>
      <c r="D253" s="44" t="s">
        <v>83</v>
      </c>
      <c r="E253" s="50"/>
      <c r="F253" s="52">
        <v>411.0</v>
      </c>
      <c r="G253" s="51" t="str">
        <f t="shared" si="2"/>
        <v/>
      </c>
      <c r="H253" s="51">
        <f t="shared" si="3"/>
        <v>411</v>
      </c>
    </row>
    <row r="254">
      <c r="A254" s="47" t="str">
        <f t="shared" si="1"/>
        <v>Africa_Gambia, The-Africa_2005</v>
      </c>
      <c r="B254" s="47" t="s">
        <v>68</v>
      </c>
      <c r="C254" s="49" t="s">
        <v>110</v>
      </c>
      <c r="D254" s="44" t="s">
        <v>84</v>
      </c>
      <c r="E254" s="52">
        <v>108.0</v>
      </c>
      <c r="F254" s="52">
        <v>323.0</v>
      </c>
      <c r="G254" s="51">
        <f t="shared" si="2"/>
        <v>108</v>
      </c>
      <c r="H254" s="51">
        <f t="shared" si="3"/>
        <v>302.5</v>
      </c>
    </row>
    <row r="255">
      <c r="A255" s="47" t="str">
        <f t="shared" si="1"/>
        <v>Africa_Gambia, The-Africa_2005</v>
      </c>
      <c r="B255" s="47" t="s">
        <v>68</v>
      </c>
      <c r="C255" s="49" t="s">
        <v>110</v>
      </c>
      <c r="D255" s="44" t="s">
        <v>84</v>
      </c>
      <c r="E255" s="50"/>
      <c r="F255" s="52">
        <v>282.0</v>
      </c>
      <c r="G255" s="51" t="str">
        <f t="shared" si="2"/>
        <v/>
      </c>
      <c r="H255" s="51">
        <f t="shared" si="3"/>
        <v>282</v>
      </c>
    </row>
    <row r="256">
      <c r="A256" s="47" t="str">
        <f t="shared" si="1"/>
        <v>Africa_Gambia, The-Africa_2006</v>
      </c>
      <c r="B256" s="47" t="s">
        <v>68</v>
      </c>
      <c r="C256" s="49" t="s">
        <v>110</v>
      </c>
      <c r="D256" s="44" t="s">
        <v>85</v>
      </c>
      <c r="E256" s="52">
        <v>133.0</v>
      </c>
      <c r="F256" s="52">
        <v>396.0</v>
      </c>
      <c r="G256" s="51">
        <f t="shared" si="2"/>
        <v>133</v>
      </c>
      <c r="H256" s="51">
        <f t="shared" si="3"/>
        <v>396</v>
      </c>
    </row>
    <row r="257">
      <c r="A257" s="47" t="str">
        <f t="shared" si="1"/>
        <v>Africa_Gambia, The-Africa_2007</v>
      </c>
      <c r="B257" s="47" t="s">
        <v>68</v>
      </c>
      <c r="C257" s="49" t="s">
        <v>110</v>
      </c>
      <c r="D257" s="44" t="s">
        <v>86</v>
      </c>
      <c r="E257" s="52">
        <v>108.0</v>
      </c>
      <c r="F257" s="52">
        <v>323.0</v>
      </c>
      <c r="G257" s="51">
        <f t="shared" si="2"/>
        <v>108</v>
      </c>
      <c r="H257" s="51">
        <f t="shared" si="3"/>
        <v>323</v>
      </c>
    </row>
    <row r="258">
      <c r="A258" s="47" t="str">
        <f t="shared" si="1"/>
        <v>Africa_Gambia, The-Africa_2009</v>
      </c>
      <c r="B258" s="47" t="s">
        <v>68</v>
      </c>
      <c r="C258" s="49" t="s">
        <v>110</v>
      </c>
      <c r="D258" s="44" t="s">
        <v>88</v>
      </c>
      <c r="E258" s="50"/>
      <c r="F258" s="52">
        <v>315.0</v>
      </c>
      <c r="G258" s="51" t="str">
        <f t="shared" si="2"/>
        <v/>
      </c>
      <c r="H258" s="51">
        <f t="shared" si="3"/>
        <v>315</v>
      </c>
    </row>
    <row r="259">
      <c r="A259" s="47" t="str">
        <f t="shared" si="1"/>
        <v>Africa_Gambia, The-Africa_2009</v>
      </c>
      <c r="B259" s="47" t="s">
        <v>68</v>
      </c>
      <c r="C259" s="49" t="s">
        <v>110</v>
      </c>
      <c r="D259" s="44" t="s">
        <v>88</v>
      </c>
      <c r="E259" s="50"/>
      <c r="F259" s="52">
        <v>315.0</v>
      </c>
      <c r="G259" s="51" t="str">
        <f t="shared" si="2"/>
        <v/>
      </c>
      <c r="H259" s="51">
        <f t="shared" si="3"/>
        <v>295</v>
      </c>
    </row>
    <row r="260">
      <c r="A260" s="47" t="str">
        <f t="shared" si="1"/>
        <v>Africa_Gambia, The-Africa_2009</v>
      </c>
      <c r="B260" s="47" t="s">
        <v>68</v>
      </c>
      <c r="C260" s="49" t="s">
        <v>110</v>
      </c>
      <c r="D260" s="44" t="s">
        <v>88</v>
      </c>
      <c r="E260" s="50"/>
      <c r="F260" s="52">
        <v>275.0</v>
      </c>
      <c r="G260" s="51" t="str">
        <f t="shared" si="2"/>
        <v/>
      </c>
      <c r="H260" s="51">
        <f t="shared" si="3"/>
        <v>275</v>
      </c>
    </row>
    <row r="261">
      <c r="A261" s="47" t="str">
        <f t="shared" si="1"/>
        <v>Africa_Gambia, The-Africa_2010</v>
      </c>
      <c r="B261" s="47" t="s">
        <v>68</v>
      </c>
      <c r="C261" s="49" t="s">
        <v>110</v>
      </c>
      <c r="D261" s="44" t="s">
        <v>89</v>
      </c>
      <c r="E261" s="52">
        <v>114.0</v>
      </c>
      <c r="F261" s="52">
        <v>337.0</v>
      </c>
      <c r="G261" s="51">
        <f t="shared" si="2"/>
        <v>114</v>
      </c>
      <c r="H261" s="51">
        <f t="shared" si="3"/>
        <v>337</v>
      </c>
    </row>
    <row r="262">
      <c r="A262" s="47" t="str">
        <f t="shared" si="1"/>
        <v>Africa_Ghana-Africa_2000</v>
      </c>
      <c r="B262" s="47" t="s">
        <v>68</v>
      </c>
      <c r="C262" s="49" t="s">
        <v>111</v>
      </c>
      <c r="D262" s="44" t="s">
        <v>70</v>
      </c>
      <c r="E262" s="50"/>
      <c r="F262" s="50"/>
      <c r="G262" s="51" t="str">
        <f t="shared" si="2"/>
        <v/>
      </c>
      <c r="H262" s="51" t="str">
        <f t="shared" si="3"/>
        <v/>
      </c>
    </row>
    <row r="263">
      <c r="A263" s="47" t="str">
        <f t="shared" si="1"/>
        <v>Africa_Ghana-Africa_2001</v>
      </c>
      <c r="B263" s="47" t="s">
        <v>68</v>
      </c>
      <c r="C263" s="49" t="s">
        <v>111</v>
      </c>
      <c r="D263" s="44" t="s">
        <v>71</v>
      </c>
      <c r="E263" s="52">
        <v>10550.0</v>
      </c>
      <c r="F263" s="50"/>
      <c r="G263" s="51">
        <f t="shared" si="2"/>
        <v>10550</v>
      </c>
      <c r="H263" s="51" t="str">
        <f t="shared" si="3"/>
        <v/>
      </c>
    </row>
    <row r="264">
      <c r="A264" s="47" t="str">
        <f t="shared" si="1"/>
        <v>Africa_Ghana-Africa_2002</v>
      </c>
      <c r="B264" s="47" t="s">
        <v>68</v>
      </c>
      <c r="C264" s="49" t="s">
        <v>111</v>
      </c>
      <c r="D264" s="44" t="s">
        <v>72</v>
      </c>
      <c r="E264" s="52">
        <v>10011.0</v>
      </c>
      <c r="F264" s="52">
        <v>8999.0</v>
      </c>
      <c r="G264" s="51">
        <f t="shared" si="2"/>
        <v>10011</v>
      </c>
      <c r="H264" s="51">
        <f t="shared" si="3"/>
        <v>8999</v>
      </c>
    </row>
    <row r="265">
      <c r="A265" s="47" t="str">
        <f t="shared" si="1"/>
        <v>Africa_Ghana-Africa_2003</v>
      </c>
      <c r="B265" s="47" t="s">
        <v>68</v>
      </c>
      <c r="C265" s="49" t="s">
        <v>111</v>
      </c>
      <c r="D265" s="44" t="s">
        <v>74</v>
      </c>
      <c r="E265" s="52">
        <v>9320.0</v>
      </c>
      <c r="F265" s="52">
        <v>7444.0</v>
      </c>
      <c r="G265" s="51">
        <f t="shared" si="2"/>
        <v>9320</v>
      </c>
      <c r="H265" s="51">
        <f t="shared" si="3"/>
        <v>7444</v>
      </c>
    </row>
    <row r="266">
      <c r="A266" s="47" t="str">
        <f t="shared" si="1"/>
        <v>Africa_Ghana-Africa_2004</v>
      </c>
      <c r="B266" s="47" t="s">
        <v>68</v>
      </c>
      <c r="C266" s="49" t="s">
        <v>111</v>
      </c>
      <c r="D266" s="44" t="s">
        <v>83</v>
      </c>
      <c r="E266" s="52">
        <v>8958.0</v>
      </c>
      <c r="F266" s="52">
        <v>8529.0</v>
      </c>
      <c r="G266" s="51">
        <f t="shared" si="2"/>
        <v>8958</v>
      </c>
      <c r="H266" s="51">
        <f t="shared" si="3"/>
        <v>8529</v>
      </c>
    </row>
    <row r="267">
      <c r="A267" s="47" t="str">
        <f t="shared" si="1"/>
        <v>Africa_Ghana-Africa_2005</v>
      </c>
      <c r="B267" s="47" t="s">
        <v>68</v>
      </c>
      <c r="C267" s="49" t="s">
        <v>111</v>
      </c>
      <c r="D267" s="44" t="s">
        <v>84</v>
      </c>
      <c r="E267" s="52">
        <v>8267.0</v>
      </c>
      <c r="F267" s="52">
        <v>7349.0</v>
      </c>
      <c r="G267" s="51">
        <f t="shared" si="2"/>
        <v>8156</v>
      </c>
      <c r="H267" s="51">
        <f t="shared" si="3"/>
        <v>7134.5</v>
      </c>
    </row>
    <row r="268">
      <c r="A268" s="47" t="str">
        <f t="shared" si="1"/>
        <v>Africa_Ghana-Africa_2005</v>
      </c>
      <c r="B268" s="47" t="s">
        <v>68</v>
      </c>
      <c r="C268" s="49" t="s">
        <v>111</v>
      </c>
      <c r="D268" s="44" t="s">
        <v>84</v>
      </c>
      <c r="E268" s="52">
        <v>8045.0</v>
      </c>
      <c r="F268" s="52">
        <v>6920.0</v>
      </c>
      <c r="G268" s="51">
        <f t="shared" si="2"/>
        <v>8045</v>
      </c>
      <c r="H268" s="51">
        <f t="shared" si="3"/>
        <v>6920</v>
      </c>
    </row>
    <row r="269">
      <c r="A269" s="47" t="str">
        <f t="shared" si="1"/>
        <v>Africa_Ghana-Africa_2006</v>
      </c>
      <c r="B269" s="47" t="s">
        <v>68</v>
      </c>
      <c r="C269" s="49" t="s">
        <v>111</v>
      </c>
      <c r="D269" s="44" t="s">
        <v>85</v>
      </c>
      <c r="E269" s="52">
        <v>9064.0</v>
      </c>
      <c r="F269" s="52">
        <v>9578.0</v>
      </c>
      <c r="G269" s="51">
        <f t="shared" si="2"/>
        <v>9064</v>
      </c>
      <c r="H269" s="51">
        <f t="shared" si="3"/>
        <v>9578</v>
      </c>
    </row>
    <row r="270">
      <c r="A270" s="47" t="str">
        <f t="shared" si="1"/>
        <v>Africa_Ghana-Africa_2007</v>
      </c>
      <c r="B270" s="47" t="s">
        <v>68</v>
      </c>
      <c r="C270" s="49" t="s">
        <v>111</v>
      </c>
      <c r="D270" s="44" t="s">
        <v>86</v>
      </c>
      <c r="E270" s="52">
        <v>8229.0</v>
      </c>
      <c r="F270" s="52">
        <v>6956.0</v>
      </c>
      <c r="G270" s="51">
        <f t="shared" si="2"/>
        <v>8229</v>
      </c>
      <c r="H270" s="51">
        <f t="shared" si="3"/>
        <v>6956</v>
      </c>
    </row>
    <row r="271">
      <c r="A271" s="47" t="str">
        <f t="shared" si="1"/>
        <v>Africa_Ghana-Africa_2009</v>
      </c>
      <c r="B271" s="47" t="s">
        <v>68</v>
      </c>
      <c r="C271" s="49" t="s">
        <v>111</v>
      </c>
      <c r="D271" s="44" t="s">
        <v>88</v>
      </c>
      <c r="E271" s="52">
        <v>8226.0</v>
      </c>
      <c r="F271" s="52">
        <v>7631.0</v>
      </c>
      <c r="G271" s="51">
        <f t="shared" si="2"/>
        <v>8245</v>
      </c>
      <c r="H271" s="51">
        <f t="shared" si="3"/>
        <v>7534</v>
      </c>
    </row>
    <row r="272">
      <c r="A272" s="47" t="str">
        <f t="shared" si="1"/>
        <v>Africa_Ghana-Africa_2009</v>
      </c>
      <c r="B272" s="47" t="s">
        <v>68</v>
      </c>
      <c r="C272" s="49" t="s">
        <v>111</v>
      </c>
      <c r="D272" s="44" t="s">
        <v>88</v>
      </c>
      <c r="E272" s="52">
        <v>8264.0</v>
      </c>
      <c r="F272" s="52">
        <v>7437.0</v>
      </c>
      <c r="G272" s="51">
        <f t="shared" si="2"/>
        <v>8000</v>
      </c>
      <c r="H272" s="51">
        <f t="shared" si="3"/>
        <v>6863</v>
      </c>
    </row>
    <row r="273">
      <c r="A273" s="47" t="str">
        <f t="shared" si="1"/>
        <v>Africa_Ghana-Africa_2009</v>
      </c>
      <c r="B273" s="47" t="s">
        <v>68</v>
      </c>
      <c r="C273" s="49" t="s">
        <v>111</v>
      </c>
      <c r="D273" s="44" t="s">
        <v>88</v>
      </c>
      <c r="E273" s="52">
        <v>7736.0</v>
      </c>
      <c r="F273" s="52">
        <v>6289.0</v>
      </c>
      <c r="G273" s="51">
        <f t="shared" si="2"/>
        <v>7736</v>
      </c>
      <c r="H273" s="51">
        <f t="shared" si="3"/>
        <v>6289</v>
      </c>
    </row>
    <row r="274">
      <c r="A274" s="47" t="str">
        <f t="shared" si="1"/>
        <v>Africa_Ghana-Africa_2010</v>
      </c>
      <c r="B274" s="47" t="s">
        <v>68</v>
      </c>
      <c r="C274" s="49" t="s">
        <v>111</v>
      </c>
      <c r="D274" s="44" t="s">
        <v>89</v>
      </c>
      <c r="E274" s="52">
        <v>9062.0</v>
      </c>
      <c r="F274" s="52">
        <v>9289.0</v>
      </c>
      <c r="G274" s="51">
        <f t="shared" si="2"/>
        <v>9062</v>
      </c>
      <c r="H274" s="51">
        <f t="shared" si="3"/>
        <v>9289</v>
      </c>
    </row>
    <row r="275">
      <c r="A275" s="47" t="str">
        <f t="shared" si="1"/>
        <v>Africa_Guinea-Africa_2000</v>
      </c>
      <c r="B275" s="47" t="s">
        <v>68</v>
      </c>
      <c r="C275" s="49" t="s">
        <v>112</v>
      </c>
      <c r="D275" s="44" t="s">
        <v>70</v>
      </c>
      <c r="E275" s="50"/>
      <c r="F275" s="50"/>
      <c r="G275" s="51" t="str">
        <f t="shared" si="2"/>
        <v/>
      </c>
      <c r="H275" s="51" t="str">
        <f t="shared" si="3"/>
        <v/>
      </c>
    </row>
    <row r="276">
      <c r="A276" s="47" t="str">
        <f t="shared" si="1"/>
        <v>Africa_Guinea-Africa_2001</v>
      </c>
      <c r="B276" s="47" t="s">
        <v>68</v>
      </c>
      <c r="C276" s="49" t="s">
        <v>112</v>
      </c>
      <c r="D276" s="44" t="s">
        <v>71</v>
      </c>
      <c r="E276" s="50"/>
      <c r="F276" s="50"/>
      <c r="G276" s="51" t="str">
        <f t="shared" si="2"/>
        <v/>
      </c>
      <c r="H276" s="51" t="str">
        <f t="shared" si="3"/>
        <v/>
      </c>
    </row>
    <row r="277">
      <c r="A277" s="47" t="str">
        <f t="shared" si="1"/>
        <v>Africa_Guinea-Africa_2002</v>
      </c>
      <c r="B277" s="47" t="s">
        <v>68</v>
      </c>
      <c r="C277" s="49" t="s">
        <v>112</v>
      </c>
      <c r="D277" s="44" t="s">
        <v>72</v>
      </c>
      <c r="E277" s="50"/>
      <c r="F277" s="52">
        <v>1236.0</v>
      </c>
      <c r="G277" s="51" t="str">
        <f t="shared" si="2"/>
        <v/>
      </c>
      <c r="H277" s="51">
        <f t="shared" si="3"/>
        <v>1236</v>
      </c>
    </row>
    <row r="278">
      <c r="A278" s="47" t="str">
        <f t="shared" si="1"/>
        <v>Africa_Guinea-Africa_2003</v>
      </c>
      <c r="B278" s="47" t="s">
        <v>68</v>
      </c>
      <c r="C278" s="49" t="s">
        <v>112</v>
      </c>
      <c r="D278" s="44" t="s">
        <v>74</v>
      </c>
      <c r="E278" s="50"/>
      <c r="F278" s="52">
        <v>1228.0</v>
      </c>
      <c r="G278" s="51" t="str">
        <f t="shared" si="2"/>
        <v/>
      </c>
      <c r="H278" s="51">
        <f t="shared" si="3"/>
        <v>1228</v>
      </c>
    </row>
    <row r="279">
      <c r="A279" s="47" t="str">
        <f t="shared" si="1"/>
        <v>Africa_Guinea-Africa_2004</v>
      </c>
      <c r="B279" s="47" t="s">
        <v>68</v>
      </c>
      <c r="C279" s="49" t="s">
        <v>112</v>
      </c>
      <c r="D279" s="44" t="s">
        <v>83</v>
      </c>
      <c r="E279" s="50"/>
      <c r="F279" s="52">
        <v>1214.0</v>
      </c>
      <c r="G279" s="51" t="str">
        <f t="shared" si="2"/>
        <v/>
      </c>
      <c r="H279" s="51">
        <f t="shared" si="3"/>
        <v>1214</v>
      </c>
    </row>
    <row r="280">
      <c r="A280" s="47" t="str">
        <f t="shared" si="1"/>
        <v>Africa_Guinea-Africa_2005</v>
      </c>
      <c r="B280" s="47" t="s">
        <v>68</v>
      </c>
      <c r="C280" s="49" t="s">
        <v>112</v>
      </c>
      <c r="D280" s="44" t="s">
        <v>84</v>
      </c>
      <c r="E280" s="50"/>
      <c r="F280" s="52">
        <v>1342.0</v>
      </c>
      <c r="G280" s="51" t="str">
        <f t="shared" si="2"/>
        <v/>
      </c>
      <c r="H280" s="51">
        <f t="shared" si="3"/>
        <v>1320</v>
      </c>
    </row>
    <row r="281">
      <c r="A281" s="47" t="str">
        <f t="shared" si="1"/>
        <v>Africa_Guinea-Africa_2005</v>
      </c>
      <c r="B281" s="47" t="s">
        <v>68</v>
      </c>
      <c r="C281" s="49" t="s">
        <v>112</v>
      </c>
      <c r="D281" s="44" t="s">
        <v>84</v>
      </c>
      <c r="E281" s="50"/>
      <c r="F281" s="52">
        <v>1298.0</v>
      </c>
      <c r="G281" s="51" t="str">
        <f t="shared" si="2"/>
        <v/>
      </c>
      <c r="H281" s="51">
        <f t="shared" si="3"/>
        <v>1298</v>
      </c>
    </row>
    <row r="282">
      <c r="A282" s="47" t="str">
        <f t="shared" si="1"/>
        <v>Africa_Guinea-Africa_2007</v>
      </c>
      <c r="B282" s="47" t="s">
        <v>68</v>
      </c>
      <c r="C282" s="49" t="s">
        <v>112</v>
      </c>
      <c r="D282" s="44" t="s">
        <v>86</v>
      </c>
      <c r="E282" s="50"/>
      <c r="F282" s="52">
        <v>1210.0</v>
      </c>
      <c r="G282" s="51" t="str">
        <f t="shared" si="2"/>
        <v/>
      </c>
      <c r="H282" s="51">
        <f t="shared" si="3"/>
        <v>1195.5</v>
      </c>
    </row>
    <row r="283">
      <c r="A283" s="47" t="str">
        <f t="shared" si="1"/>
        <v>Africa_Guinea-Africa_2007</v>
      </c>
      <c r="B283" s="47" t="s">
        <v>68</v>
      </c>
      <c r="C283" s="49" t="s">
        <v>112</v>
      </c>
      <c r="D283" s="44" t="s">
        <v>86</v>
      </c>
      <c r="E283" s="50"/>
      <c r="F283" s="52">
        <v>1181.0</v>
      </c>
      <c r="G283" s="51" t="str">
        <f t="shared" si="2"/>
        <v/>
      </c>
      <c r="H283" s="51">
        <f t="shared" si="3"/>
        <v>1181</v>
      </c>
    </row>
    <row r="284">
      <c r="A284" s="47" t="str">
        <f t="shared" si="1"/>
        <v>Africa_Guinea-Africa_2010</v>
      </c>
      <c r="B284" s="47" t="s">
        <v>68</v>
      </c>
      <c r="C284" s="49" t="s">
        <v>112</v>
      </c>
      <c r="D284" s="44" t="s">
        <v>89</v>
      </c>
      <c r="E284" s="50"/>
      <c r="F284" s="52">
        <v>1342.0</v>
      </c>
      <c r="G284" s="51" t="str">
        <f t="shared" si="2"/>
        <v/>
      </c>
      <c r="H284" s="51">
        <f t="shared" si="3"/>
        <v>1333</v>
      </c>
    </row>
    <row r="285">
      <c r="A285" s="47" t="str">
        <f t="shared" si="1"/>
        <v>Africa_Guinea-Africa_2010</v>
      </c>
      <c r="B285" s="47" t="s">
        <v>68</v>
      </c>
      <c r="C285" s="49" t="s">
        <v>112</v>
      </c>
      <c r="D285" s="44" t="s">
        <v>89</v>
      </c>
      <c r="E285" s="50"/>
      <c r="F285" s="52">
        <v>1324.0</v>
      </c>
      <c r="G285" s="51" t="str">
        <f t="shared" si="2"/>
        <v/>
      </c>
      <c r="H285" s="51">
        <f t="shared" si="3"/>
        <v>1302</v>
      </c>
    </row>
    <row r="286">
      <c r="A286" s="47" t="str">
        <f t="shared" si="1"/>
        <v>Africa_Guinea-Africa_2010</v>
      </c>
      <c r="B286" s="47" t="s">
        <v>68</v>
      </c>
      <c r="C286" s="49" t="s">
        <v>112</v>
      </c>
      <c r="D286" s="44" t="s">
        <v>89</v>
      </c>
      <c r="E286" s="50"/>
      <c r="F286" s="52">
        <v>1280.0</v>
      </c>
      <c r="G286" s="51" t="str">
        <f t="shared" si="2"/>
        <v/>
      </c>
      <c r="H286" s="51">
        <f t="shared" si="3"/>
        <v>1280</v>
      </c>
    </row>
    <row r="287">
      <c r="A287" s="47" t="str">
        <f t="shared" si="1"/>
        <v>Africa_Guinea-Africa_2011</v>
      </c>
      <c r="B287" s="47" t="s">
        <v>68</v>
      </c>
      <c r="C287" s="49" t="s">
        <v>112</v>
      </c>
      <c r="D287" s="44" t="s">
        <v>90</v>
      </c>
      <c r="E287" s="50"/>
      <c r="F287" s="52">
        <v>1181.0</v>
      </c>
      <c r="G287" s="51" t="str">
        <f t="shared" si="2"/>
        <v/>
      </c>
      <c r="H287" s="51">
        <f t="shared" si="3"/>
        <v>1181</v>
      </c>
    </row>
    <row r="288">
      <c r="A288" s="47" t="str">
        <f t="shared" si="1"/>
        <v>Africa_Guinea-Bissau-Africa_2000</v>
      </c>
      <c r="B288" s="47" t="s">
        <v>68</v>
      </c>
      <c r="C288" s="49" t="s">
        <v>113</v>
      </c>
      <c r="D288" s="44" t="s">
        <v>70</v>
      </c>
      <c r="E288" s="50"/>
      <c r="F288" s="50"/>
      <c r="G288" s="51" t="str">
        <f t="shared" si="2"/>
        <v/>
      </c>
      <c r="H288" s="51" t="str">
        <f t="shared" si="3"/>
        <v/>
      </c>
    </row>
    <row r="289">
      <c r="A289" s="47" t="str">
        <f t="shared" si="1"/>
        <v>Africa_Guinea-Bissau-Africa_2001</v>
      </c>
      <c r="B289" s="47" t="s">
        <v>68</v>
      </c>
      <c r="C289" s="49" t="s">
        <v>113</v>
      </c>
      <c r="D289" s="44" t="s">
        <v>71</v>
      </c>
      <c r="E289" s="50"/>
      <c r="F289" s="50"/>
      <c r="G289" s="51" t="str">
        <f t="shared" si="2"/>
        <v/>
      </c>
      <c r="H289" s="51" t="str">
        <f t="shared" si="3"/>
        <v/>
      </c>
    </row>
    <row r="290">
      <c r="A290" s="47" t="str">
        <f t="shared" si="1"/>
        <v>Africa_Guinea-Bissau-Africa_2002</v>
      </c>
      <c r="B290" s="47" t="s">
        <v>68</v>
      </c>
      <c r="C290" s="49" t="s">
        <v>113</v>
      </c>
      <c r="D290" s="44" t="s">
        <v>72</v>
      </c>
      <c r="E290" s="50"/>
      <c r="F290" s="52">
        <v>238.0</v>
      </c>
      <c r="G290" s="51" t="str">
        <f t="shared" si="2"/>
        <v/>
      </c>
      <c r="H290" s="51">
        <f t="shared" si="3"/>
        <v>238</v>
      </c>
    </row>
    <row r="291">
      <c r="A291" s="47" t="str">
        <f t="shared" si="1"/>
        <v>Africa_Guinea-Bissau-Africa_2003</v>
      </c>
      <c r="B291" s="47" t="s">
        <v>68</v>
      </c>
      <c r="C291" s="49" t="s">
        <v>113</v>
      </c>
      <c r="D291" s="44" t="s">
        <v>74</v>
      </c>
      <c r="E291" s="50"/>
      <c r="F291" s="52">
        <v>235.0</v>
      </c>
      <c r="G291" s="51" t="str">
        <f t="shared" si="2"/>
        <v/>
      </c>
      <c r="H291" s="51">
        <f t="shared" si="3"/>
        <v>235</v>
      </c>
    </row>
    <row r="292">
      <c r="A292" s="47" t="str">
        <f t="shared" si="1"/>
        <v>Africa_Guinea-Bissau-Africa_2004</v>
      </c>
      <c r="B292" s="47" t="s">
        <v>68</v>
      </c>
      <c r="C292" s="49" t="s">
        <v>113</v>
      </c>
      <c r="D292" s="44" t="s">
        <v>83</v>
      </c>
      <c r="E292" s="50"/>
      <c r="F292" s="52">
        <v>227.0</v>
      </c>
      <c r="G292" s="51" t="str">
        <f t="shared" si="2"/>
        <v/>
      </c>
      <c r="H292" s="51">
        <f t="shared" si="3"/>
        <v>227</v>
      </c>
    </row>
    <row r="293">
      <c r="A293" s="47" t="str">
        <f t="shared" si="1"/>
        <v>Africa_Guinea-Bissau-Africa_2005</v>
      </c>
      <c r="B293" s="47" t="s">
        <v>68</v>
      </c>
      <c r="C293" s="49" t="s">
        <v>113</v>
      </c>
      <c r="D293" s="44" t="s">
        <v>84</v>
      </c>
      <c r="E293" s="52">
        <v>86.0</v>
      </c>
      <c r="F293" s="52">
        <v>202.0</v>
      </c>
      <c r="G293" s="51">
        <f t="shared" si="2"/>
        <v>86</v>
      </c>
      <c r="H293" s="51">
        <f t="shared" si="3"/>
        <v>176</v>
      </c>
    </row>
    <row r="294">
      <c r="A294" s="47" t="str">
        <f t="shared" si="1"/>
        <v>Africa_Guinea-Bissau-Africa_2005</v>
      </c>
      <c r="B294" s="47" t="s">
        <v>68</v>
      </c>
      <c r="C294" s="49" t="s">
        <v>113</v>
      </c>
      <c r="D294" s="44" t="s">
        <v>84</v>
      </c>
      <c r="E294" s="50"/>
      <c r="F294" s="52">
        <v>150.0</v>
      </c>
      <c r="G294" s="51" t="str">
        <f t="shared" si="2"/>
        <v/>
      </c>
      <c r="H294" s="51">
        <f t="shared" si="3"/>
        <v>150</v>
      </c>
    </row>
    <row r="295">
      <c r="A295" s="47" t="str">
        <f t="shared" si="1"/>
        <v>Africa_Guinea-Bissau-Africa_2007</v>
      </c>
      <c r="B295" s="47" t="s">
        <v>68</v>
      </c>
      <c r="C295" s="49" t="s">
        <v>113</v>
      </c>
      <c r="D295" s="44" t="s">
        <v>86</v>
      </c>
      <c r="E295" s="52">
        <v>95.0</v>
      </c>
      <c r="F295" s="52">
        <v>231.0</v>
      </c>
      <c r="G295" s="51">
        <f t="shared" si="2"/>
        <v>95</v>
      </c>
      <c r="H295" s="51">
        <f t="shared" si="3"/>
        <v>231</v>
      </c>
    </row>
    <row r="296">
      <c r="A296" s="47" t="str">
        <f t="shared" si="1"/>
        <v>Africa_Guinea-Bissau-Africa_2008</v>
      </c>
      <c r="B296" s="47" t="s">
        <v>68</v>
      </c>
      <c r="C296" s="49" t="s">
        <v>113</v>
      </c>
      <c r="D296" s="44" t="s">
        <v>87</v>
      </c>
      <c r="E296" s="52">
        <v>87.0</v>
      </c>
      <c r="F296" s="52">
        <v>213.0</v>
      </c>
      <c r="G296" s="51">
        <f t="shared" si="2"/>
        <v>87</v>
      </c>
      <c r="H296" s="51">
        <f t="shared" si="3"/>
        <v>213</v>
      </c>
    </row>
    <row r="297">
      <c r="A297" s="47" t="str">
        <f t="shared" si="1"/>
        <v>Africa_Guinea-Bissau-Africa_2010</v>
      </c>
      <c r="B297" s="47" t="s">
        <v>68</v>
      </c>
      <c r="C297" s="49" t="s">
        <v>113</v>
      </c>
      <c r="D297" s="44" t="s">
        <v>89</v>
      </c>
      <c r="E297" s="50"/>
      <c r="F297" s="52">
        <v>194.0</v>
      </c>
      <c r="G297" s="51" t="str">
        <f t="shared" si="2"/>
        <v/>
      </c>
      <c r="H297" s="51">
        <f t="shared" si="3"/>
        <v>174</v>
      </c>
    </row>
    <row r="298">
      <c r="A298" s="47" t="str">
        <f t="shared" si="1"/>
        <v>Africa_Guinea-Bissau-Africa_2010</v>
      </c>
      <c r="B298" s="47" t="s">
        <v>68</v>
      </c>
      <c r="C298" s="49" t="s">
        <v>113</v>
      </c>
      <c r="D298" s="44" t="s">
        <v>89</v>
      </c>
      <c r="E298" s="50"/>
      <c r="F298" s="52">
        <v>154.0</v>
      </c>
      <c r="G298" s="51" t="str">
        <f t="shared" si="2"/>
        <v/>
      </c>
      <c r="H298" s="51">
        <f t="shared" si="3"/>
        <v>150.5</v>
      </c>
    </row>
    <row r="299">
      <c r="A299" s="47" t="str">
        <f t="shared" si="1"/>
        <v>Africa_Guinea-Bissau-Africa_2010</v>
      </c>
      <c r="B299" s="47" t="s">
        <v>68</v>
      </c>
      <c r="C299" s="49" t="s">
        <v>113</v>
      </c>
      <c r="D299" s="44" t="s">
        <v>89</v>
      </c>
      <c r="E299" s="50"/>
      <c r="F299" s="52">
        <v>147.0</v>
      </c>
      <c r="G299" s="51" t="str">
        <f t="shared" si="2"/>
        <v/>
      </c>
      <c r="H299" s="51">
        <f t="shared" si="3"/>
        <v>147</v>
      </c>
    </row>
    <row r="300">
      <c r="A300" s="47" t="str">
        <f t="shared" si="1"/>
        <v>Africa_Guinea-Bissau-Africa_2011</v>
      </c>
      <c r="B300" s="47" t="s">
        <v>68</v>
      </c>
      <c r="C300" s="49" t="s">
        <v>113</v>
      </c>
      <c r="D300" s="44" t="s">
        <v>90</v>
      </c>
      <c r="E300" s="52">
        <v>90.0</v>
      </c>
      <c r="F300" s="52">
        <v>216.0</v>
      </c>
      <c r="G300" s="51">
        <f t="shared" si="2"/>
        <v>90</v>
      </c>
      <c r="H300" s="51">
        <f t="shared" si="3"/>
        <v>216</v>
      </c>
    </row>
    <row r="301">
      <c r="A301" s="47" t="str">
        <f t="shared" si="1"/>
        <v>Africa_Kenya-Africa_2000</v>
      </c>
      <c r="B301" s="47" t="s">
        <v>68</v>
      </c>
      <c r="C301" s="49" t="s">
        <v>114</v>
      </c>
      <c r="D301" s="44" t="s">
        <v>70</v>
      </c>
      <c r="E301" s="50"/>
      <c r="F301" s="50"/>
      <c r="G301" s="51" t="str">
        <f t="shared" si="2"/>
        <v/>
      </c>
      <c r="H301" s="51" t="str">
        <f t="shared" si="3"/>
        <v/>
      </c>
    </row>
    <row r="302">
      <c r="A302" s="47" t="str">
        <f t="shared" si="1"/>
        <v>Africa_Kenya-Africa_2001</v>
      </c>
      <c r="B302" s="47" t="s">
        <v>68</v>
      </c>
      <c r="C302" s="49" t="s">
        <v>114</v>
      </c>
      <c r="D302" s="44" t="s">
        <v>71</v>
      </c>
      <c r="E302" s="52">
        <v>20179.0</v>
      </c>
      <c r="F302" s="50"/>
      <c r="G302" s="51">
        <f t="shared" si="2"/>
        <v>20179</v>
      </c>
      <c r="H302" s="51" t="str">
        <f t="shared" si="3"/>
        <v/>
      </c>
    </row>
    <row r="303">
      <c r="A303" s="47" t="str">
        <f t="shared" si="1"/>
        <v>Africa_Kenya-Africa_2002</v>
      </c>
      <c r="B303" s="47" t="s">
        <v>68</v>
      </c>
      <c r="C303" s="49" t="s">
        <v>114</v>
      </c>
      <c r="D303" s="44" t="s">
        <v>72</v>
      </c>
      <c r="E303" s="52">
        <v>19719.0</v>
      </c>
      <c r="F303" s="52">
        <v>12427.0</v>
      </c>
      <c r="G303" s="51">
        <f t="shared" si="2"/>
        <v>19719</v>
      </c>
      <c r="H303" s="51">
        <f t="shared" si="3"/>
        <v>12427</v>
      </c>
    </row>
    <row r="304">
      <c r="A304" s="47" t="str">
        <f t="shared" si="1"/>
        <v>Africa_Kenya-Africa_2003</v>
      </c>
      <c r="B304" s="47" t="s">
        <v>68</v>
      </c>
      <c r="C304" s="49" t="s">
        <v>114</v>
      </c>
      <c r="D304" s="44" t="s">
        <v>74</v>
      </c>
      <c r="E304" s="52">
        <v>18897.0</v>
      </c>
      <c r="F304" s="52">
        <v>12350.0</v>
      </c>
      <c r="G304" s="51">
        <f t="shared" si="2"/>
        <v>18897</v>
      </c>
      <c r="H304" s="51">
        <f t="shared" si="3"/>
        <v>12350</v>
      </c>
    </row>
    <row r="305">
      <c r="A305" s="47" t="str">
        <f t="shared" si="1"/>
        <v>Africa_Kenya-Africa_2004</v>
      </c>
      <c r="B305" s="47" t="s">
        <v>68</v>
      </c>
      <c r="C305" s="49" t="s">
        <v>114</v>
      </c>
      <c r="D305" s="44" t="s">
        <v>83</v>
      </c>
      <c r="E305" s="52">
        <v>17806.0</v>
      </c>
      <c r="F305" s="52">
        <v>10242.0</v>
      </c>
      <c r="G305" s="51">
        <f t="shared" si="2"/>
        <v>17806</v>
      </c>
      <c r="H305" s="51">
        <f t="shared" si="3"/>
        <v>10242</v>
      </c>
    </row>
    <row r="306">
      <c r="A306" s="47" t="str">
        <f t="shared" si="1"/>
        <v>Africa_Kenya-Africa_2005</v>
      </c>
      <c r="B306" s="47" t="s">
        <v>68</v>
      </c>
      <c r="C306" s="49" t="s">
        <v>114</v>
      </c>
      <c r="D306" s="44" t="s">
        <v>84</v>
      </c>
      <c r="E306" s="52">
        <v>14259.0</v>
      </c>
      <c r="F306" s="52">
        <v>9369.0</v>
      </c>
      <c r="G306" s="51">
        <f t="shared" si="2"/>
        <v>14259</v>
      </c>
      <c r="H306" s="51">
        <f t="shared" si="3"/>
        <v>9369</v>
      </c>
    </row>
    <row r="307">
      <c r="A307" s="47" t="str">
        <f t="shared" si="1"/>
        <v>Africa_Kenya-Africa_2006</v>
      </c>
      <c r="B307" s="47" t="s">
        <v>68</v>
      </c>
      <c r="C307" s="49" t="s">
        <v>114</v>
      </c>
      <c r="D307" s="44" t="s">
        <v>85</v>
      </c>
      <c r="E307" s="52">
        <v>15552.0</v>
      </c>
      <c r="F307" s="52">
        <v>7624.0</v>
      </c>
      <c r="G307" s="51">
        <f t="shared" si="2"/>
        <v>15552</v>
      </c>
      <c r="H307" s="51">
        <f t="shared" si="3"/>
        <v>7624</v>
      </c>
    </row>
    <row r="308">
      <c r="A308" s="47" t="str">
        <f t="shared" si="1"/>
        <v>Africa_Kenya-Africa_2007</v>
      </c>
      <c r="B308" s="47" t="s">
        <v>68</v>
      </c>
      <c r="C308" s="49" t="s">
        <v>114</v>
      </c>
      <c r="D308" s="44" t="s">
        <v>86</v>
      </c>
      <c r="E308" s="52">
        <v>17230.0</v>
      </c>
      <c r="F308" s="52">
        <v>9831.0</v>
      </c>
      <c r="G308" s="51">
        <f t="shared" si="2"/>
        <v>17230</v>
      </c>
      <c r="H308" s="51">
        <f t="shared" si="3"/>
        <v>9831</v>
      </c>
    </row>
    <row r="309">
      <c r="A309" s="47" t="str">
        <f t="shared" si="1"/>
        <v>Africa_Kenya-Africa_2008</v>
      </c>
      <c r="B309" s="47" t="s">
        <v>68</v>
      </c>
      <c r="C309" s="49" t="s">
        <v>114</v>
      </c>
      <c r="D309" s="44" t="s">
        <v>87</v>
      </c>
      <c r="E309" s="52">
        <v>16151.0</v>
      </c>
      <c r="F309" s="52">
        <v>8562.0</v>
      </c>
      <c r="G309" s="51">
        <f t="shared" si="2"/>
        <v>16151</v>
      </c>
      <c r="H309" s="51">
        <f t="shared" si="3"/>
        <v>8562</v>
      </c>
    </row>
    <row r="310">
      <c r="A310" s="47" t="str">
        <f t="shared" si="1"/>
        <v>Africa_Kenya-Africa_2010</v>
      </c>
      <c r="B310" s="47" t="s">
        <v>68</v>
      </c>
      <c r="C310" s="49" t="s">
        <v>114</v>
      </c>
      <c r="D310" s="44" t="s">
        <v>89</v>
      </c>
      <c r="E310" s="52">
        <v>14769.0</v>
      </c>
      <c r="F310" s="52">
        <v>6755.0</v>
      </c>
      <c r="G310" s="51">
        <f t="shared" si="2"/>
        <v>14412</v>
      </c>
      <c r="H310" s="51">
        <f t="shared" si="3"/>
        <v>8586.5</v>
      </c>
    </row>
    <row r="311">
      <c r="A311" s="47" t="str">
        <f t="shared" si="1"/>
        <v>Africa_Kenya-Africa_2010</v>
      </c>
      <c r="B311" s="47" t="s">
        <v>68</v>
      </c>
      <c r="C311" s="49" t="s">
        <v>114</v>
      </c>
      <c r="D311" s="44" t="s">
        <v>89</v>
      </c>
      <c r="E311" s="52">
        <v>14055.0</v>
      </c>
      <c r="F311" s="52">
        <v>10418.0</v>
      </c>
      <c r="G311" s="51">
        <f t="shared" si="2"/>
        <v>14055</v>
      </c>
      <c r="H311" s="51">
        <f t="shared" si="3"/>
        <v>10418</v>
      </c>
    </row>
    <row r="312">
      <c r="A312" s="47" t="str">
        <f t="shared" si="1"/>
        <v>Africa_Kenya-Africa_2011</v>
      </c>
      <c r="B312" s="47" t="s">
        <v>68</v>
      </c>
      <c r="C312" s="49" t="s">
        <v>114</v>
      </c>
      <c r="D312" s="44" t="s">
        <v>90</v>
      </c>
      <c r="E312" s="52">
        <v>16896.0</v>
      </c>
      <c r="F312" s="52">
        <v>9575.0</v>
      </c>
      <c r="G312" s="51">
        <f t="shared" si="2"/>
        <v>15675</v>
      </c>
      <c r="H312" s="51">
        <f t="shared" si="3"/>
        <v>8771.5</v>
      </c>
    </row>
    <row r="313">
      <c r="A313" s="47" t="str">
        <f t="shared" si="1"/>
        <v>Africa_Kenya-Africa_2011</v>
      </c>
      <c r="B313" s="47" t="s">
        <v>68</v>
      </c>
      <c r="C313" s="49" t="s">
        <v>114</v>
      </c>
      <c r="D313" s="44" t="s">
        <v>90</v>
      </c>
      <c r="E313" s="52">
        <v>14454.0</v>
      </c>
      <c r="F313" s="52">
        <v>7968.0</v>
      </c>
      <c r="G313" s="51">
        <f t="shared" si="2"/>
        <v>14454</v>
      </c>
      <c r="H313" s="51">
        <f t="shared" si="3"/>
        <v>7968</v>
      </c>
    </row>
    <row r="314">
      <c r="A314" s="47" t="str">
        <f t="shared" si="1"/>
        <v>Africa_Lesotho-Africa_2000</v>
      </c>
      <c r="B314" s="47" t="s">
        <v>68</v>
      </c>
      <c r="C314" s="49" t="s">
        <v>115</v>
      </c>
      <c r="D314" s="44" t="s">
        <v>70</v>
      </c>
      <c r="E314" s="50"/>
      <c r="F314" s="50"/>
      <c r="G314" s="51" t="str">
        <f t="shared" si="2"/>
        <v/>
      </c>
      <c r="H314" s="51" t="str">
        <f t="shared" si="3"/>
        <v/>
      </c>
    </row>
    <row r="315">
      <c r="A315" s="47" t="str">
        <f t="shared" si="1"/>
        <v>Africa_Lesotho-Africa_2001</v>
      </c>
      <c r="B315" s="47" t="s">
        <v>68</v>
      </c>
      <c r="C315" s="49" t="s">
        <v>115</v>
      </c>
      <c r="D315" s="44" t="s">
        <v>71</v>
      </c>
      <c r="E315" s="50"/>
      <c r="F315" s="50"/>
      <c r="G315" s="51" t="str">
        <f t="shared" si="2"/>
        <v/>
      </c>
      <c r="H315" s="51" t="str">
        <f t="shared" si="3"/>
        <v/>
      </c>
    </row>
    <row r="316">
      <c r="A316" s="47" t="str">
        <f t="shared" si="1"/>
        <v>Africa_Lesotho-Africa_2002</v>
      </c>
      <c r="B316" s="47" t="s">
        <v>68</v>
      </c>
      <c r="C316" s="49" t="s">
        <v>115</v>
      </c>
      <c r="D316" s="44" t="s">
        <v>72</v>
      </c>
      <c r="E316" s="50"/>
      <c r="F316" s="52">
        <v>18.0</v>
      </c>
      <c r="G316" s="51" t="str">
        <f t="shared" si="2"/>
        <v/>
      </c>
      <c r="H316" s="51">
        <f t="shared" si="3"/>
        <v>18</v>
      </c>
    </row>
    <row r="317">
      <c r="A317" s="47" t="str">
        <f t="shared" si="1"/>
        <v>Africa_Lesotho-Africa_2003</v>
      </c>
      <c r="B317" s="47" t="s">
        <v>68</v>
      </c>
      <c r="C317" s="49" t="s">
        <v>115</v>
      </c>
      <c r="D317" s="44" t="s">
        <v>74</v>
      </c>
      <c r="E317" s="50"/>
      <c r="F317" s="52">
        <v>26.0</v>
      </c>
      <c r="G317" s="51" t="str">
        <f t="shared" si="2"/>
        <v/>
      </c>
      <c r="H317" s="51">
        <f t="shared" si="3"/>
        <v>26</v>
      </c>
    </row>
    <row r="318">
      <c r="A318" s="47" t="str">
        <f t="shared" si="1"/>
        <v>Africa_Lesotho-Africa_2004</v>
      </c>
      <c r="B318" s="47" t="s">
        <v>68</v>
      </c>
      <c r="C318" s="49" t="s">
        <v>115</v>
      </c>
      <c r="D318" s="44" t="s">
        <v>83</v>
      </c>
      <c r="E318" s="50"/>
      <c r="F318" s="52">
        <v>18.0</v>
      </c>
      <c r="G318" s="51" t="str">
        <f t="shared" si="2"/>
        <v/>
      </c>
      <c r="H318" s="51">
        <f t="shared" si="3"/>
        <v>18</v>
      </c>
    </row>
    <row r="319">
      <c r="A319" s="47" t="str">
        <f t="shared" si="1"/>
        <v>Africa_Lesotho-Africa_2005</v>
      </c>
      <c r="B319" s="47" t="s">
        <v>68</v>
      </c>
      <c r="C319" s="49" t="s">
        <v>115</v>
      </c>
      <c r="D319" s="44" t="s">
        <v>84</v>
      </c>
      <c r="E319" s="50"/>
      <c r="F319" s="50"/>
      <c r="G319" s="51" t="str">
        <f t="shared" si="2"/>
        <v/>
      </c>
      <c r="H319" s="51" t="str">
        <f t="shared" si="3"/>
        <v/>
      </c>
    </row>
    <row r="320">
      <c r="A320" s="47" t="str">
        <f t="shared" si="1"/>
        <v>Africa_Lesotho-Africa_2006</v>
      </c>
      <c r="B320" s="47" t="s">
        <v>68</v>
      </c>
      <c r="C320" s="49" t="s">
        <v>115</v>
      </c>
      <c r="D320" s="44" t="s">
        <v>85</v>
      </c>
      <c r="E320" s="52">
        <v>28.0</v>
      </c>
      <c r="F320" s="50"/>
      <c r="G320" s="51">
        <f t="shared" si="2"/>
        <v>28</v>
      </c>
      <c r="H320" s="51" t="str">
        <f t="shared" si="3"/>
        <v/>
      </c>
    </row>
    <row r="321">
      <c r="A321" s="47" t="str">
        <f t="shared" si="1"/>
        <v>Africa_Lesotho-Africa_2007</v>
      </c>
      <c r="B321" s="47" t="s">
        <v>68</v>
      </c>
      <c r="C321" s="49" t="s">
        <v>115</v>
      </c>
      <c r="D321" s="44" t="s">
        <v>86</v>
      </c>
      <c r="E321" s="52">
        <v>19.0</v>
      </c>
      <c r="F321" s="52">
        <v>7.0</v>
      </c>
      <c r="G321" s="51">
        <f t="shared" si="2"/>
        <v>19</v>
      </c>
      <c r="H321" s="51">
        <f t="shared" si="3"/>
        <v>7</v>
      </c>
    </row>
    <row r="322">
      <c r="A322" s="47" t="str">
        <f t="shared" si="1"/>
        <v>Africa_Lesotho-Africa_2008</v>
      </c>
      <c r="B322" s="47" t="s">
        <v>68</v>
      </c>
      <c r="C322" s="49" t="s">
        <v>115</v>
      </c>
      <c r="D322" s="44" t="s">
        <v>87</v>
      </c>
      <c r="E322" s="52">
        <v>33.0</v>
      </c>
      <c r="F322" s="50"/>
      <c r="G322" s="51">
        <f t="shared" si="2"/>
        <v>33</v>
      </c>
      <c r="H322" s="51" t="str">
        <f t="shared" si="3"/>
        <v/>
      </c>
    </row>
    <row r="323">
      <c r="A323" s="47" t="str">
        <f t="shared" si="1"/>
        <v>Africa_Lesotho-Africa_2010</v>
      </c>
      <c r="B323" s="47" t="s">
        <v>68</v>
      </c>
      <c r="C323" s="49" t="s">
        <v>115</v>
      </c>
      <c r="D323" s="44" t="s">
        <v>89</v>
      </c>
      <c r="E323" s="50"/>
      <c r="F323" s="50"/>
      <c r="G323" s="51" t="str">
        <f t="shared" si="2"/>
        <v/>
      </c>
      <c r="H323" s="51" t="str">
        <f t="shared" si="3"/>
        <v/>
      </c>
    </row>
    <row r="324">
      <c r="A324" s="47" t="str">
        <f t="shared" si="1"/>
        <v>Africa_Lesotho-Africa_2010</v>
      </c>
      <c r="B324" s="47" t="s">
        <v>68</v>
      </c>
      <c r="C324" s="49" t="s">
        <v>115</v>
      </c>
      <c r="D324" s="44" t="s">
        <v>89</v>
      </c>
      <c r="E324" s="50"/>
      <c r="F324" s="50"/>
      <c r="G324" s="51" t="str">
        <f t="shared" si="2"/>
        <v/>
      </c>
      <c r="H324" s="51" t="str">
        <f t="shared" si="3"/>
        <v/>
      </c>
    </row>
    <row r="325">
      <c r="A325" s="47" t="str">
        <f t="shared" si="1"/>
        <v>Africa_Lesotho-Africa_2011</v>
      </c>
      <c r="B325" s="47" t="s">
        <v>68</v>
      </c>
      <c r="C325" s="49" t="s">
        <v>115</v>
      </c>
      <c r="D325" s="44" t="s">
        <v>90</v>
      </c>
      <c r="E325" s="52">
        <v>19.0</v>
      </c>
      <c r="F325" s="50"/>
      <c r="G325" s="51">
        <f t="shared" si="2"/>
        <v>19</v>
      </c>
      <c r="H325" s="51" t="str">
        <f t="shared" si="3"/>
        <v/>
      </c>
    </row>
    <row r="326">
      <c r="A326" s="47" t="str">
        <f t="shared" si="1"/>
        <v>Africa_Lesotho-Africa_2012</v>
      </c>
      <c r="B326" s="47" t="s">
        <v>68</v>
      </c>
      <c r="C326" s="49" t="s">
        <v>115</v>
      </c>
      <c r="D326" s="44" t="s">
        <v>91</v>
      </c>
      <c r="E326" s="50"/>
      <c r="F326" s="50"/>
      <c r="G326" s="51" t="str">
        <f t="shared" si="2"/>
        <v/>
      </c>
      <c r="H326" s="51" t="str">
        <f t="shared" si="3"/>
        <v/>
      </c>
    </row>
    <row r="327">
      <c r="A327" s="47" t="str">
        <f t="shared" si="1"/>
        <v>Africa_Liberia-Africa_2000</v>
      </c>
      <c r="B327" s="47" t="s">
        <v>68</v>
      </c>
      <c r="C327" s="49" t="s">
        <v>116</v>
      </c>
      <c r="D327" s="44" t="s">
        <v>70</v>
      </c>
      <c r="E327" s="50"/>
      <c r="F327" s="50"/>
      <c r="G327" s="51" t="str">
        <f t="shared" si="2"/>
        <v/>
      </c>
      <c r="H327" s="51" t="str">
        <f t="shared" si="3"/>
        <v/>
      </c>
    </row>
    <row r="328">
      <c r="A328" s="47" t="str">
        <f t="shared" si="1"/>
        <v>Africa_Liberia-Africa_2001</v>
      </c>
      <c r="B328" s="47" t="s">
        <v>68</v>
      </c>
      <c r="C328" s="49" t="s">
        <v>116</v>
      </c>
      <c r="D328" s="44" t="s">
        <v>71</v>
      </c>
      <c r="E328" s="50"/>
      <c r="F328" s="50"/>
      <c r="G328" s="51" t="str">
        <f t="shared" si="2"/>
        <v/>
      </c>
      <c r="H328" s="51" t="str">
        <f t="shared" si="3"/>
        <v/>
      </c>
    </row>
    <row r="329">
      <c r="A329" s="47" t="str">
        <f t="shared" si="1"/>
        <v>Africa_Liberia-Africa_2002</v>
      </c>
      <c r="B329" s="47" t="s">
        <v>68</v>
      </c>
      <c r="C329" s="49" t="s">
        <v>116</v>
      </c>
      <c r="D329" s="44" t="s">
        <v>72</v>
      </c>
      <c r="E329" s="50"/>
      <c r="F329" s="52">
        <v>799.0</v>
      </c>
      <c r="G329" s="51" t="str">
        <f t="shared" si="2"/>
        <v/>
      </c>
      <c r="H329" s="51">
        <f t="shared" si="3"/>
        <v>799</v>
      </c>
    </row>
    <row r="330">
      <c r="A330" s="47" t="str">
        <f t="shared" si="1"/>
        <v>Africa_Liberia-Africa_2003</v>
      </c>
      <c r="B330" s="47" t="s">
        <v>68</v>
      </c>
      <c r="C330" s="49" t="s">
        <v>116</v>
      </c>
      <c r="D330" s="44" t="s">
        <v>74</v>
      </c>
      <c r="E330" s="50"/>
      <c r="F330" s="52">
        <v>528.0</v>
      </c>
      <c r="G330" s="51" t="str">
        <f t="shared" si="2"/>
        <v/>
      </c>
      <c r="H330" s="51">
        <f t="shared" si="3"/>
        <v>528</v>
      </c>
    </row>
    <row r="331">
      <c r="A331" s="47" t="str">
        <f t="shared" si="1"/>
        <v>Africa_Liberia-Africa_2004</v>
      </c>
      <c r="B331" s="47" t="s">
        <v>68</v>
      </c>
      <c r="C331" s="49" t="s">
        <v>116</v>
      </c>
      <c r="D331" s="44" t="s">
        <v>83</v>
      </c>
      <c r="E331" s="50"/>
      <c r="F331" s="52">
        <v>576.0</v>
      </c>
      <c r="G331" s="51" t="str">
        <f t="shared" si="2"/>
        <v/>
      </c>
      <c r="H331" s="51">
        <f t="shared" si="3"/>
        <v>576</v>
      </c>
    </row>
    <row r="332">
      <c r="A332" s="47" t="str">
        <f t="shared" si="1"/>
        <v>Africa_Liberia-Africa_2005</v>
      </c>
      <c r="B332" s="47" t="s">
        <v>68</v>
      </c>
      <c r="C332" s="49" t="s">
        <v>116</v>
      </c>
      <c r="D332" s="44" t="s">
        <v>84</v>
      </c>
      <c r="E332" s="50"/>
      <c r="F332" s="52">
        <v>502.0</v>
      </c>
      <c r="G332" s="51" t="str">
        <f t="shared" si="2"/>
        <v/>
      </c>
      <c r="H332" s="51">
        <f t="shared" si="3"/>
        <v>502</v>
      </c>
    </row>
    <row r="333">
      <c r="A333" s="47" t="str">
        <f t="shared" si="1"/>
        <v>Africa_Liberia-Africa_2006</v>
      </c>
      <c r="B333" s="47" t="s">
        <v>68</v>
      </c>
      <c r="C333" s="49" t="s">
        <v>116</v>
      </c>
      <c r="D333" s="44" t="s">
        <v>85</v>
      </c>
      <c r="E333" s="50"/>
      <c r="F333" s="52">
        <v>627.0</v>
      </c>
      <c r="G333" s="51" t="str">
        <f t="shared" si="2"/>
        <v/>
      </c>
      <c r="H333" s="51">
        <f t="shared" si="3"/>
        <v>627</v>
      </c>
    </row>
    <row r="334">
      <c r="A334" s="47" t="str">
        <f t="shared" si="1"/>
        <v>Africa_Liberia-Africa_2007</v>
      </c>
      <c r="B334" s="47" t="s">
        <v>68</v>
      </c>
      <c r="C334" s="49" t="s">
        <v>116</v>
      </c>
      <c r="D334" s="44" t="s">
        <v>86</v>
      </c>
      <c r="E334" s="50"/>
      <c r="F334" s="52">
        <v>678.0</v>
      </c>
      <c r="G334" s="51" t="str">
        <f t="shared" si="2"/>
        <v/>
      </c>
      <c r="H334" s="51">
        <f t="shared" si="3"/>
        <v>678</v>
      </c>
    </row>
    <row r="335">
      <c r="A335" s="47" t="str">
        <f t="shared" si="1"/>
        <v>Africa_Liberia-Africa_2008</v>
      </c>
      <c r="B335" s="47" t="s">
        <v>68</v>
      </c>
      <c r="C335" s="49" t="s">
        <v>116</v>
      </c>
      <c r="D335" s="44" t="s">
        <v>87</v>
      </c>
      <c r="E335" s="50"/>
      <c r="F335" s="52">
        <v>741.0</v>
      </c>
      <c r="G335" s="51" t="str">
        <f t="shared" si="2"/>
        <v/>
      </c>
      <c r="H335" s="51">
        <f t="shared" si="3"/>
        <v>741</v>
      </c>
    </row>
    <row r="336">
      <c r="A336" s="47" t="str">
        <f t="shared" si="1"/>
        <v>Africa_Liberia-Africa_2010</v>
      </c>
      <c r="B336" s="47" t="s">
        <v>68</v>
      </c>
      <c r="C336" s="49" t="s">
        <v>116</v>
      </c>
      <c r="D336" s="44" t="s">
        <v>89</v>
      </c>
      <c r="E336" s="50"/>
      <c r="F336" s="52">
        <v>532.0</v>
      </c>
      <c r="G336" s="51" t="str">
        <f t="shared" si="2"/>
        <v/>
      </c>
      <c r="H336" s="51">
        <f t="shared" si="3"/>
        <v>484</v>
      </c>
    </row>
    <row r="337">
      <c r="A337" s="47" t="str">
        <f t="shared" si="1"/>
        <v>Africa_Liberia-Africa_2010</v>
      </c>
      <c r="B337" s="47" t="s">
        <v>68</v>
      </c>
      <c r="C337" s="49" t="s">
        <v>116</v>
      </c>
      <c r="D337" s="44" t="s">
        <v>89</v>
      </c>
      <c r="E337" s="50"/>
      <c r="F337" s="52">
        <v>436.0</v>
      </c>
      <c r="G337" s="51" t="str">
        <f t="shared" si="2"/>
        <v/>
      </c>
      <c r="H337" s="51">
        <f t="shared" si="3"/>
        <v>436</v>
      </c>
    </row>
    <row r="338">
      <c r="A338" s="47" t="str">
        <f t="shared" si="1"/>
        <v>Africa_Liberia-Africa_2011</v>
      </c>
      <c r="B338" s="47" t="s">
        <v>68</v>
      </c>
      <c r="C338" s="49" t="s">
        <v>116</v>
      </c>
      <c r="D338" s="44" t="s">
        <v>90</v>
      </c>
      <c r="E338" s="50"/>
      <c r="F338" s="52">
        <v>759.0</v>
      </c>
      <c r="G338" s="51" t="str">
        <f t="shared" si="2"/>
        <v/>
      </c>
      <c r="H338" s="51">
        <f t="shared" si="3"/>
        <v>759</v>
      </c>
    </row>
    <row r="339">
      <c r="A339" s="47" t="str">
        <f t="shared" si="1"/>
        <v>Africa_Liberia-Africa_2012</v>
      </c>
      <c r="B339" s="47" t="s">
        <v>68</v>
      </c>
      <c r="C339" s="49" t="s">
        <v>116</v>
      </c>
      <c r="D339" s="44" t="s">
        <v>91</v>
      </c>
      <c r="E339" s="50"/>
      <c r="F339" s="52">
        <v>502.0</v>
      </c>
      <c r="G339" s="51" t="str">
        <f t="shared" si="2"/>
        <v/>
      </c>
      <c r="H339" s="51">
        <f t="shared" si="3"/>
        <v>502</v>
      </c>
    </row>
    <row r="340">
      <c r="A340" s="47" t="str">
        <f t="shared" si="1"/>
        <v>Africa_Libya-Africa_2000</v>
      </c>
      <c r="B340" s="47" t="s">
        <v>68</v>
      </c>
      <c r="C340" s="49" t="s">
        <v>117</v>
      </c>
      <c r="D340" s="44" t="s">
        <v>70</v>
      </c>
      <c r="E340" s="50"/>
      <c r="F340" s="50"/>
      <c r="G340" s="51" t="str">
        <f t="shared" si="2"/>
        <v/>
      </c>
      <c r="H340" s="51" t="str">
        <f t="shared" si="3"/>
        <v/>
      </c>
    </row>
    <row r="341">
      <c r="A341" s="47" t="str">
        <f t="shared" si="1"/>
        <v>Africa_Libya-Africa_2001</v>
      </c>
      <c r="B341" s="47" t="s">
        <v>68</v>
      </c>
      <c r="C341" s="49" t="s">
        <v>117</v>
      </c>
      <c r="D341" s="44" t="s">
        <v>71</v>
      </c>
      <c r="E341" s="52">
        <v>13342.0</v>
      </c>
      <c r="F341" s="50"/>
      <c r="G341" s="51">
        <f t="shared" si="2"/>
        <v>13342</v>
      </c>
      <c r="H341" s="51" t="str">
        <f t="shared" si="3"/>
        <v/>
      </c>
    </row>
    <row r="342">
      <c r="A342" s="47" t="str">
        <f t="shared" si="1"/>
        <v>Africa_Libya-Africa_2002</v>
      </c>
      <c r="B342" s="47" t="s">
        <v>68</v>
      </c>
      <c r="C342" s="49" t="s">
        <v>117</v>
      </c>
      <c r="D342" s="44" t="s">
        <v>72</v>
      </c>
      <c r="E342" s="52">
        <v>21611.0</v>
      </c>
      <c r="F342" s="52">
        <v>59035.0</v>
      </c>
      <c r="G342" s="51">
        <f t="shared" si="2"/>
        <v>21611</v>
      </c>
      <c r="H342" s="51">
        <f t="shared" si="3"/>
        <v>59035</v>
      </c>
    </row>
    <row r="343">
      <c r="A343" s="47" t="str">
        <f t="shared" si="1"/>
        <v>Africa_Libya-Africa_2003</v>
      </c>
      <c r="B343" s="47" t="s">
        <v>68</v>
      </c>
      <c r="C343" s="49" t="s">
        <v>117</v>
      </c>
      <c r="D343" s="44" t="s">
        <v>74</v>
      </c>
      <c r="E343" s="52">
        <v>20286.0</v>
      </c>
      <c r="F343" s="52">
        <v>67674.0</v>
      </c>
      <c r="G343" s="51">
        <f t="shared" si="2"/>
        <v>20286</v>
      </c>
      <c r="H343" s="51">
        <f t="shared" si="3"/>
        <v>67674</v>
      </c>
    </row>
    <row r="344">
      <c r="A344" s="47" t="str">
        <f t="shared" si="1"/>
        <v>Africa_Libya-Africa_2004</v>
      </c>
      <c r="B344" s="47" t="s">
        <v>68</v>
      </c>
      <c r="C344" s="49" t="s">
        <v>117</v>
      </c>
      <c r="D344" s="44" t="s">
        <v>83</v>
      </c>
      <c r="E344" s="52">
        <v>17738.0</v>
      </c>
      <c r="F344" s="52">
        <v>60392.0</v>
      </c>
      <c r="G344" s="51">
        <f t="shared" si="2"/>
        <v>17738</v>
      </c>
      <c r="H344" s="51">
        <f t="shared" si="3"/>
        <v>60392</v>
      </c>
    </row>
    <row r="345">
      <c r="A345" s="47" t="str">
        <f t="shared" si="1"/>
        <v>Africa_Libya-Africa_2006</v>
      </c>
      <c r="B345" s="47" t="s">
        <v>68</v>
      </c>
      <c r="C345" s="49" t="s">
        <v>117</v>
      </c>
      <c r="D345" s="44" t="s">
        <v>85</v>
      </c>
      <c r="E345" s="52">
        <v>17796.0</v>
      </c>
      <c r="F345" s="52">
        <v>50359.0</v>
      </c>
      <c r="G345" s="51">
        <f t="shared" si="2"/>
        <v>17078.5</v>
      </c>
      <c r="H345" s="51">
        <f t="shared" si="3"/>
        <v>49229.5</v>
      </c>
    </row>
    <row r="346">
      <c r="A346" s="47" t="str">
        <f t="shared" si="1"/>
        <v>Africa_Libya-Africa_2006</v>
      </c>
      <c r="B346" s="47" t="s">
        <v>68</v>
      </c>
      <c r="C346" s="49" t="s">
        <v>117</v>
      </c>
      <c r="D346" s="44" t="s">
        <v>85</v>
      </c>
      <c r="E346" s="52">
        <v>16361.0</v>
      </c>
      <c r="F346" s="52">
        <v>48100.0</v>
      </c>
      <c r="G346" s="51">
        <f t="shared" si="2"/>
        <v>16361</v>
      </c>
      <c r="H346" s="51">
        <f t="shared" si="3"/>
        <v>48100</v>
      </c>
    </row>
    <row r="347">
      <c r="A347" s="47" t="str">
        <f t="shared" si="1"/>
        <v>Africa_Libya-Africa_2007</v>
      </c>
      <c r="B347" s="47" t="s">
        <v>68</v>
      </c>
      <c r="C347" s="49" t="s">
        <v>117</v>
      </c>
      <c r="D347" s="44" t="s">
        <v>86</v>
      </c>
      <c r="E347" s="52">
        <v>17525.0</v>
      </c>
      <c r="F347" s="52">
        <v>54209.0</v>
      </c>
      <c r="G347" s="51">
        <f t="shared" si="2"/>
        <v>17525</v>
      </c>
      <c r="H347" s="51">
        <f t="shared" si="3"/>
        <v>54209</v>
      </c>
    </row>
    <row r="348">
      <c r="A348" s="47" t="str">
        <f t="shared" si="1"/>
        <v>Africa_Libya-Africa_2008</v>
      </c>
      <c r="B348" s="47" t="s">
        <v>68</v>
      </c>
      <c r="C348" s="49" t="s">
        <v>117</v>
      </c>
      <c r="D348" s="44" t="s">
        <v>87</v>
      </c>
      <c r="E348" s="52">
        <v>17670.0</v>
      </c>
      <c r="F348" s="52">
        <v>52108.0</v>
      </c>
      <c r="G348" s="51">
        <f t="shared" si="2"/>
        <v>17670</v>
      </c>
      <c r="H348" s="51">
        <f t="shared" si="3"/>
        <v>52108</v>
      </c>
    </row>
    <row r="349">
      <c r="A349" s="47" t="str">
        <f t="shared" si="1"/>
        <v>Africa_Libya-Africa_2010</v>
      </c>
      <c r="B349" s="47" t="s">
        <v>68</v>
      </c>
      <c r="C349" s="49" t="s">
        <v>117</v>
      </c>
      <c r="D349" s="44" t="s">
        <v>89</v>
      </c>
      <c r="E349" s="52">
        <v>17441.0</v>
      </c>
      <c r="F349" s="52">
        <v>49167.0</v>
      </c>
      <c r="G349" s="51">
        <f t="shared" si="2"/>
        <v>16671</v>
      </c>
      <c r="H349" s="51">
        <f t="shared" si="3"/>
        <v>48140.5</v>
      </c>
    </row>
    <row r="350">
      <c r="A350" s="47" t="str">
        <f t="shared" si="1"/>
        <v>Africa_Libya-Africa_2010</v>
      </c>
      <c r="B350" s="47" t="s">
        <v>68</v>
      </c>
      <c r="C350" s="49" t="s">
        <v>117</v>
      </c>
      <c r="D350" s="44" t="s">
        <v>89</v>
      </c>
      <c r="E350" s="52">
        <v>15901.0</v>
      </c>
      <c r="F350" s="52">
        <v>47114.0</v>
      </c>
      <c r="G350" s="51">
        <f t="shared" si="2"/>
        <v>15901</v>
      </c>
      <c r="H350" s="51">
        <f t="shared" si="3"/>
        <v>47114</v>
      </c>
    </row>
    <row r="351">
      <c r="A351" s="47" t="str">
        <f t="shared" si="1"/>
        <v>Africa_Libya-Africa_2011</v>
      </c>
      <c r="B351" s="47" t="s">
        <v>68</v>
      </c>
      <c r="C351" s="49" t="s">
        <v>117</v>
      </c>
      <c r="D351" s="44" t="s">
        <v>90</v>
      </c>
      <c r="E351" s="52">
        <v>17899.0</v>
      </c>
      <c r="F351" s="52">
        <v>53788.0</v>
      </c>
      <c r="G351" s="51">
        <f t="shared" si="2"/>
        <v>17899</v>
      </c>
      <c r="H351" s="51">
        <f t="shared" si="3"/>
        <v>53788</v>
      </c>
    </row>
    <row r="352">
      <c r="A352" s="47" t="str">
        <f t="shared" si="1"/>
        <v>Africa_Libya-Africa_2012</v>
      </c>
      <c r="B352" s="47" t="s">
        <v>68</v>
      </c>
      <c r="C352" s="49" t="s">
        <v>117</v>
      </c>
      <c r="D352" s="44" t="s">
        <v>91</v>
      </c>
      <c r="E352" s="52">
        <v>16951.0</v>
      </c>
      <c r="F352" s="52">
        <v>47832.0</v>
      </c>
      <c r="G352" s="51">
        <f t="shared" si="2"/>
        <v>16951</v>
      </c>
      <c r="H352" s="51">
        <f t="shared" si="3"/>
        <v>47832</v>
      </c>
    </row>
    <row r="353">
      <c r="A353" s="47" t="str">
        <f t="shared" si="1"/>
        <v>Africa_Madagascar-Africa_2000</v>
      </c>
      <c r="B353" s="47" t="s">
        <v>68</v>
      </c>
      <c r="C353" s="49" t="s">
        <v>118</v>
      </c>
      <c r="D353" s="44" t="s">
        <v>70</v>
      </c>
      <c r="E353" s="50"/>
      <c r="F353" s="50"/>
      <c r="G353" s="51" t="str">
        <f t="shared" si="2"/>
        <v/>
      </c>
      <c r="H353" s="51" t="str">
        <f t="shared" si="3"/>
        <v/>
      </c>
    </row>
    <row r="354">
      <c r="A354" s="47" t="str">
        <f t="shared" si="1"/>
        <v>Africa_Madagascar-Africa_2001</v>
      </c>
      <c r="B354" s="47" t="s">
        <v>68</v>
      </c>
      <c r="C354" s="49" t="s">
        <v>118</v>
      </c>
      <c r="D354" s="44" t="s">
        <v>71</v>
      </c>
      <c r="E354" s="50"/>
      <c r="F354" s="50"/>
      <c r="G354" s="51" t="str">
        <f t="shared" si="2"/>
        <v/>
      </c>
      <c r="H354" s="51" t="str">
        <f t="shared" si="3"/>
        <v/>
      </c>
    </row>
    <row r="355">
      <c r="A355" s="47" t="str">
        <f t="shared" si="1"/>
        <v>Africa_Madagascar-Africa_2002</v>
      </c>
      <c r="B355" s="47" t="s">
        <v>68</v>
      </c>
      <c r="C355" s="49" t="s">
        <v>118</v>
      </c>
      <c r="D355" s="44" t="s">
        <v>72</v>
      </c>
      <c r="E355" s="50"/>
      <c r="F355" s="52">
        <v>2013.0</v>
      </c>
      <c r="G355" s="51" t="str">
        <f t="shared" si="2"/>
        <v/>
      </c>
      <c r="H355" s="51">
        <f t="shared" si="3"/>
        <v>2013</v>
      </c>
    </row>
    <row r="356">
      <c r="A356" s="47" t="str">
        <f t="shared" si="1"/>
        <v>Africa_Madagascar-Africa_2003</v>
      </c>
      <c r="B356" s="47" t="s">
        <v>68</v>
      </c>
      <c r="C356" s="49" t="s">
        <v>118</v>
      </c>
      <c r="D356" s="44" t="s">
        <v>74</v>
      </c>
      <c r="E356" s="50"/>
      <c r="F356" s="52">
        <v>1822.0</v>
      </c>
      <c r="G356" s="51" t="str">
        <f t="shared" si="2"/>
        <v/>
      </c>
      <c r="H356" s="51">
        <f t="shared" si="3"/>
        <v>1822</v>
      </c>
    </row>
    <row r="357">
      <c r="A357" s="47" t="str">
        <f t="shared" si="1"/>
        <v>Africa_Madagascar-Africa_2004</v>
      </c>
      <c r="B357" s="47" t="s">
        <v>68</v>
      </c>
      <c r="C357" s="49" t="s">
        <v>118</v>
      </c>
      <c r="D357" s="44" t="s">
        <v>83</v>
      </c>
      <c r="E357" s="50"/>
      <c r="F357" s="52">
        <v>1944.0</v>
      </c>
      <c r="G357" s="51" t="str">
        <f t="shared" si="2"/>
        <v/>
      </c>
      <c r="H357" s="51">
        <f t="shared" si="3"/>
        <v>1944</v>
      </c>
    </row>
    <row r="358">
      <c r="A358" s="47" t="str">
        <f t="shared" si="1"/>
        <v>Africa_Madagascar-Africa_2006</v>
      </c>
      <c r="B358" s="47" t="s">
        <v>68</v>
      </c>
      <c r="C358" s="49" t="s">
        <v>118</v>
      </c>
      <c r="D358" s="44" t="s">
        <v>85</v>
      </c>
      <c r="E358" s="50"/>
      <c r="F358" s="52">
        <v>1808.0</v>
      </c>
      <c r="G358" s="51" t="str">
        <f t="shared" si="2"/>
        <v/>
      </c>
      <c r="H358" s="51">
        <f t="shared" si="3"/>
        <v>1775</v>
      </c>
    </row>
    <row r="359">
      <c r="A359" s="47" t="str">
        <f t="shared" si="1"/>
        <v>Africa_Madagascar-Africa_2006</v>
      </c>
      <c r="B359" s="47" t="s">
        <v>68</v>
      </c>
      <c r="C359" s="49" t="s">
        <v>118</v>
      </c>
      <c r="D359" s="44" t="s">
        <v>85</v>
      </c>
      <c r="E359" s="50"/>
      <c r="F359" s="52">
        <v>1742.0</v>
      </c>
      <c r="G359" s="51" t="str">
        <f t="shared" si="2"/>
        <v/>
      </c>
      <c r="H359" s="51">
        <f t="shared" si="3"/>
        <v>1742</v>
      </c>
    </row>
    <row r="360">
      <c r="A360" s="47" t="str">
        <f t="shared" si="1"/>
        <v>Africa_Madagascar-Africa_2007</v>
      </c>
      <c r="B360" s="47" t="s">
        <v>68</v>
      </c>
      <c r="C360" s="49" t="s">
        <v>118</v>
      </c>
      <c r="D360" s="44" t="s">
        <v>86</v>
      </c>
      <c r="E360" s="50"/>
      <c r="F360" s="52">
        <v>1815.0</v>
      </c>
      <c r="G360" s="51" t="str">
        <f t="shared" si="2"/>
        <v/>
      </c>
      <c r="H360" s="51">
        <f t="shared" si="3"/>
        <v>1815</v>
      </c>
    </row>
    <row r="361">
      <c r="A361" s="47" t="str">
        <f t="shared" si="1"/>
        <v>Africa_Madagascar-Africa_2009</v>
      </c>
      <c r="B361" s="47" t="s">
        <v>68</v>
      </c>
      <c r="C361" s="49" t="s">
        <v>118</v>
      </c>
      <c r="D361" s="44" t="s">
        <v>88</v>
      </c>
      <c r="E361" s="50"/>
      <c r="F361" s="52">
        <v>1742.0</v>
      </c>
      <c r="G361" s="51" t="str">
        <f t="shared" si="2"/>
        <v/>
      </c>
      <c r="H361" s="51">
        <f t="shared" si="3"/>
        <v>1742</v>
      </c>
    </row>
    <row r="362">
      <c r="A362" s="47" t="str">
        <f t="shared" si="1"/>
        <v>Africa_Madagascar-Africa_2010</v>
      </c>
      <c r="B362" s="47" t="s">
        <v>68</v>
      </c>
      <c r="C362" s="49" t="s">
        <v>118</v>
      </c>
      <c r="D362" s="44" t="s">
        <v>89</v>
      </c>
      <c r="E362" s="50"/>
      <c r="F362" s="52">
        <v>1701.0</v>
      </c>
      <c r="G362" s="51" t="str">
        <f t="shared" si="2"/>
        <v/>
      </c>
      <c r="H362" s="51">
        <f t="shared" si="3"/>
        <v>1787.5</v>
      </c>
    </row>
    <row r="363">
      <c r="A363" s="47" t="str">
        <f t="shared" si="1"/>
        <v>Africa_Madagascar-Africa_2010</v>
      </c>
      <c r="B363" s="47" t="s">
        <v>68</v>
      </c>
      <c r="C363" s="49" t="s">
        <v>118</v>
      </c>
      <c r="D363" s="44" t="s">
        <v>89</v>
      </c>
      <c r="E363" s="50"/>
      <c r="F363" s="52">
        <v>1874.0</v>
      </c>
      <c r="G363" s="51" t="str">
        <f t="shared" si="2"/>
        <v/>
      </c>
      <c r="H363" s="51">
        <f t="shared" si="3"/>
        <v>1874</v>
      </c>
    </row>
    <row r="364">
      <c r="A364" s="47" t="str">
        <f t="shared" si="1"/>
        <v>Africa_Madagascar-Africa_2011</v>
      </c>
      <c r="B364" s="47" t="s">
        <v>68</v>
      </c>
      <c r="C364" s="49" t="s">
        <v>118</v>
      </c>
      <c r="D364" s="44" t="s">
        <v>90</v>
      </c>
      <c r="E364" s="50"/>
      <c r="F364" s="52">
        <v>1683.0</v>
      </c>
      <c r="G364" s="51" t="str">
        <f t="shared" si="2"/>
        <v/>
      </c>
      <c r="H364" s="51">
        <f t="shared" si="3"/>
        <v>1683</v>
      </c>
    </row>
    <row r="365">
      <c r="A365" s="47" t="str">
        <f t="shared" si="1"/>
        <v>Africa_Madagascar-Africa_2012</v>
      </c>
      <c r="B365" s="47" t="s">
        <v>68</v>
      </c>
      <c r="C365" s="49" t="s">
        <v>118</v>
      </c>
      <c r="D365" s="44" t="s">
        <v>91</v>
      </c>
      <c r="E365" s="50"/>
      <c r="F365" s="52">
        <v>1236.0</v>
      </c>
      <c r="G365" s="51" t="str">
        <f t="shared" si="2"/>
        <v/>
      </c>
      <c r="H365" s="51">
        <f t="shared" si="3"/>
        <v>1236</v>
      </c>
    </row>
    <row r="366">
      <c r="A366" s="47" t="str">
        <f t="shared" si="1"/>
        <v>Africa_Malawi-Africa_2000</v>
      </c>
      <c r="B366" s="47" t="s">
        <v>68</v>
      </c>
      <c r="C366" s="49" t="s">
        <v>119</v>
      </c>
      <c r="D366" s="44" t="s">
        <v>70</v>
      </c>
      <c r="E366" s="50"/>
      <c r="F366" s="50"/>
      <c r="G366" s="51" t="str">
        <f t="shared" si="2"/>
        <v/>
      </c>
      <c r="H366" s="51" t="str">
        <f t="shared" si="3"/>
        <v/>
      </c>
    </row>
    <row r="367">
      <c r="A367" s="47" t="str">
        <f t="shared" si="1"/>
        <v>Africa_Malawi-Africa_2001</v>
      </c>
      <c r="B367" s="47" t="s">
        <v>68</v>
      </c>
      <c r="C367" s="49" t="s">
        <v>119</v>
      </c>
      <c r="D367" s="44" t="s">
        <v>71</v>
      </c>
      <c r="E367" s="50"/>
      <c r="F367" s="50"/>
      <c r="G367" s="51" t="str">
        <f t="shared" si="2"/>
        <v/>
      </c>
      <c r="H367" s="51" t="str">
        <f t="shared" si="3"/>
        <v/>
      </c>
    </row>
    <row r="368">
      <c r="A368" s="47" t="str">
        <f t="shared" si="1"/>
        <v>Africa_Malawi-Africa_2002</v>
      </c>
      <c r="B368" s="47" t="s">
        <v>68</v>
      </c>
      <c r="C368" s="49" t="s">
        <v>119</v>
      </c>
      <c r="D368" s="44" t="s">
        <v>72</v>
      </c>
      <c r="E368" s="50"/>
      <c r="F368" s="52">
        <v>1239.0</v>
      </c>
      <c r="G368" s="51" t="str">
        <f t="shared" si="2"/>
        <v/>
      </c>
      <c r="H368" s="51">
        <f t="shared" si="3"/>
        <v>1239</v>
      </c>
    </row>
    <row r="369">
      <c r="A369" s="47" t="str">
        <f t="shared" si="1"/>
        <v>Africa_Malawi-Africa_2003</v>
      </c>
      <c r="B369" s="47" t="s">
        <v>68</v>
      </c>
      <c r="C369" s="49" t="s">
        <v>119</v>
      </c>
      <c r="D369" s="44" t="s">
        <v>74</v>
      </c>
      <c r="E369" s="50"/>
      <c r="F369" s="52">
        <v>1060.0</v>
      </c>
      <c r="G369" s="51" t="str">
        <f t="shared" si="2"/>
        <v/>
      </c>
      <c r="H369" s="51">
        <f t="shared" si="3"/>
        <v>1060</v>
      </c>
    </row>
    <row r="370">
      <c r="A370" s="47" t="str">
        <f t="shared" si="1"/>
        <v>Africa_Malawi-Africa_2004</v>
      </c>
      <c r="B370" s="47" t="s">
        <v>68</v>
      </c>
      <c r="C370" s="49" t="s">
        <v>119</v>
      </c>
      <c r="D370" s="44" t="s">
        <v>83</v>
      </c>
      <c r="E370" s="50"/>
      <c r="F370" s="52">
        <v>1155.0</v>
      </c>
      <c r="G370" s="51" t="str">
        <f t="shared" si="2"/>
        <v/>
      </c>
      <c r="H370" s="51">
        <f t="shared" si="3"/>
        <v>1155</v>
      </c>
    </row>
    <row r="371">
      <c r="A371" s="47" t="str">
        <f t="shared" si="1"/>
        <v>Africa_Malawi-Africa_2006</v>
      </c>
      <c r="B371" s="47" t="s">
        <v>68</v>
      </c>
      <c r="C371" s="49" t="s">
        <v>119</v>
      </c>
      <c r="D371" s="44" t="s">
        <v>85</v>
      </c>
      <c r="E371" s="50"/>
      <c r="F371" s="52">
        <v>975.0</v>
      </c>
      <c r="G371" s="51" t="str">
        <f t="shared" si="2"/>
        <v/>
      </c>
      <c r="H371" s="51">
        <f t="shared" si="3"/>
        <v>940.5</v>
      </c>
    </row>
    <row r="372">
      <c r="A372" s="47" t="str">
        <f t="shared" si="1"/>
        <v>Africa_Malawi-Africa_2006</v>
      </c>
      <c r="B372" s="47" t="s">
        <v>68</v>
      </c>
      <c r="C372" s="49" t="s">
        <v>119</v>
      </c>
      <c r="D372" s="44" t="s">
        <v>85</v>
      </c>
      <c r="E372" s="50"/>
      <c r="F372" s="52">
        <v>906.0</v>
      </c>
      <c r="G372" s="51" t="str">
        <f t="shared" si="2"/>
        <v/>
      </c>
      <c r="H372" s="51">
        <f t="shared" si="3"/>
        <v>906</v>
      </c>
    </row>
    <row r="373">
      <c r="A373" s="47" t="str">
        <f t="shared" si="1"/>
        <v>Africa_Malawi-Africa_2007</v>
      </c>
      <c r="B373" s="47" t="s">
        <v>68</v>
      </c>
      <c r="C373" s="49" t="s">
        <v>119</v>
      </c>
      <c r="D373" s="44" t="s">
        <v>86</v>
      </c>
      <c r="E373" s="50"/>
      <c r="F373" s="52">
        <v>953.0</v>
      </c>
      <c r="G373" s="51" t="str">
        <f t="shared" si="2"/>
        <v/>
      </c>
      <c r="H373" s="51">
        <f t="shared" si="3"/>
        <v>953</v>
      </c>
    </row>
    <row r="374">
      <c r="A374" s="47" t="str">
        <f t="shared" si="1"/>
        <v>Africa_Malawi-Africa_2009</v>
      </c>
      <c r="B374" s="47" t="s">
        <v>68</v>
      </c>
      <c r="C374" s="49" t="s">
        <v>119</v>
      </c>
      <c r="D374" s="44" t="s">
        <v>88</v>
      </c>
      <c r="E374" s="50"/>
      <c r="F374" s="52">
        <v>917.0</v>
      </c>
      <c r="G374" s="51" t="str">
        <f t="shared" si="2"/>
        <v/>
      </c>
      <c r="H374" s="51">
        <f t="shared" si="3"/>
        <v>917</v>
      </c>
    </row>
    <row r="375">
      <c r="A375" s="47" t="str">
        <f t="shared" si="1"/>
        <v>Africa_Malawi-Africa_2010</v>
      </c>
      <c r="B375" s="47" t="s">
        <v>68</v>
      </c>
      <c r="C375" s="49" t="s">
        <v>119</v>
      </c>
      <c r="D375" s="44" t="s">
        <v>89</v>
      </c>
      <c r="E375" s="50"/>
      <c r="F375" s="52">
        <v>957.0</v>
      </c>
      <c r="G375" s="51" t="str">
        <f t="shared" si="2"/>
        <v/>
      </c>
      <c r="H375" s="51">
        <f t="shared" si="3"/>
        <v>931.5</v>
      </c>
    </row>
    <row r="376">
      <c r="A376" s="47" t="str">
        <f t="shared" si="1"/>
        <v>Africa_Malawi-Africa_2010</v>
      </c>
      <c r="B376" s="47" t="s">
        <v>68</v>
      </c>
      <c r="C376" s="49" t="s">
        <v>119</v>
      </c>
      <c r="D376" s="44" t="s">
        <v>89</v>
      </c>
      <c r="E376" s="50"/>
      <c r="F376" s="52">
        <v>906.0</v>
      </c>
      <c r="G376" s="51" t="str">
        <f t="shared" si="2"/>
        <v/>
      </c>
      <c r="H376" s="51">
        <f t="shared" si="3"/>
        <v>906</v>
      </c>
    </row>
    <row r="377">
      <c r="A377" s="47" t="str">
        <f t="shared" si="1"/>
        <v>Africa_Malawi-Africa_2011</v>
      </c>
      <c r="B377" s="47" t="s">
        <v>68</v>
      </c>
      <c r="C377" s="49" t="s">
        <v>119</v>
      </c>
      <c r="D377" s="44" t="s">
        <v>90</v>
      </c>
      <c r="E377" s="50"/>
      <c r="F377" s="52">
        <v>953.0</v>
      </c>
      <c r="G377" s="51" t="str">
        <f t="shared" si="2"/>
        <v/>
      </c>
      <c r="H377" s="51">
        <f t="shared" si="3"/>
        <v>953</v>
      </c>
    </row>
    <row r="378">
      <c r="A378" s="47" t="str">
        <f t="shared" si="1"/>
        <v>Africa_Malawi-Africa_2012</v>
      </c>
      <c r="B378" s="47" t="s">
        <v>68</v>
      </c>
      <c r="C378" s="49" t="s">
        <v>119</v>
      </c>
      <c r="D378" s="44" t="s">
        <v>91</v>
      </c>
      <c r="E378" s="50"/>
      <c r="F378" s="52">
        <v>884.0</v>
      </c>
      <c r="G378" s="51" t="str">
        <f t="shared" si="2"/>
        <v/>
      </c>
      <c r="H378" s="51">
        <f t="shared" si="3"/>
        <v>884</v>
      </c>
    </row>
    <row r="379">
      <c r="A379" s="47" t="str">
        <f t="shared" si="1"/>
        <v>Africa_Mali-Africa_2000</v>
      </c>
      <c r="B379" s="47" t="s">
        <v>68</v>
      </c>
      <c r="C379" s="49" t="s">
        <v>120</v>
      </c>
      <c r="D379" s="44" t="s">
        <v>70</v>
      </c>
      <c r="E379" s="50"/>
      <c r="F379" s="50"/>
      <c r="G379" s="51" t="str">
        <f t="shared" si="2"/>
        <v/>
      </c>
      <c r="H379" s="51" t="str">
        <f t="shared" si="3"/>
        <v/>
      </c>
    </row>
    <row r="380">
      <c r="A380" s="47" t="str">
        <f t="shared" si="1"/>
        <v>Africa_Mali-Africa_2001</v>
      </c>
      <c r="B380" s="47" t="s">
        <v>68</v>
      </c>
      <c r="C380" s="49" t="s">
        <v>120</v>
      </c>
      <c r="D380" s="44" t="s">
        <v>71</v>
      </c>
      <c r="E380" s="50"/>
      <c r="F380" s="50"/>
      <c r="G380" s="51" t="str">
        <f t="shared" si="2"/>
        <v/>
      </c>
      <c r="H380" s="51" t="str">
        <f t="shared" si="3"/>
        <v/>
      </c>
    </row>
    <row r="381">
      <c r="A381" s="47" t="str">
        <f t="shared" si="1"/>
        <v>Africa_Mali-Africa_2002</v>
      </c>
      <c r="B381" s="47" t="s">
        <v>68</v>
      </c>
      <c r="C381" s="49" t="s">
        <v>120</v>
      </c>
      <c r="D381" s="44" t="s">
        <v>72</v>
      </c>
      <c r="E381" s="50"/>
      <c r="F381" s="52">
        <v>623.0</v>
      </c>
      <c r="G381" s="51" t="str">
        <f t="shared" si="2"/>
        <v/>
      </c>
      <c r="H381" s="51">
        <f t="shared" si="3"/>
        <v>623</v>
      </c>
    </row>
    <row r="382">
      <c r="A382" s="47" t="str">
        <f t="shared" si="1"/>
        <v>Africa_Mali-Africa_2003</v>
      </c>
      <c r="B382" s="47" t="s">
        <v>68</v>
      </c>
      <c r="C382" s="49" t="s">
        <v>120</v>
      </c>
      <c r="D382" s="44" t="s">
        <v>74</v>
      </c>
      <c r="E382" s="50"/>
      <c r="F382" s="52">
        <v>612.0</v>
      </c>
      <c r="G382" s="51" t="str">
        <f t="shared" si="2"/>
        <v/>
      </c>
      <c r="H382" s="51">
        <f t="shared" si="3"/>
        <v>612</v>
      </c>
    </row>
    <row r="383">
      <c r="A383" s="47" t="str">
        <f t="shared" si="1"/>
        <v>Africa_Mali-Africa_2004</v>
      </c>
      <c r="B383" s="47" t="s">
        <v>68</v>
      </c>
      <c r="C383" s="49" t="s">
        <v>120</v>
      </c>
      <c r="D383" s="44" t="s">
        <v>83</v>
      </c>
      <c r="E383" s="50"/>
      <c r="F383" s="52">
        <v>594.0</v>
      </c>
      <c r="G383" s="51" t="str">
        <f t="shared" si="2"/>
        <v/>
      </c>
      <c r="H383" s="51">
        <f t="shared" si="3"/>
        <v>594</v>
      </c>
    </row>
    <row r="384">
      <c r="A384" s="47" t="str">
        <f t="shared" si="1"/>
        <v>Africa_Mali-Africa_2005</v>
      </c>
      <c r="B384" s="47" t="s">
        <v>68</v>
      </c>
      <c r="C384" s="49" t="s">
        <v>120</v>
      </c>
      <c r="D384" s="44" t="s">
        <v>84</v>
      </c>
      <c r="E384" s="50"/>
      <c r="F384" s="52">
        <v>554.0</v>
      </c>
      <c r="G384" s="51" t="str">
        <f t="shared" si="2"/>
        <v/>
      </c>
      <c r="H384" s="51">
        <f t="shared" si="3"/>
        <v>554</v>
      </c>
    </row>
    <row r="385">
      <c r="A385" s="47" t="str">
        <f t="shared" si="1"/>
        <v>Africa_Mali-Africa_2006</v>
      </c>
      <c r="B385" s="47" t="s">
        <v>68</v>
      </c>
      <c r="C385" s="49" t="s">
        <v>120</v>
      </c>
      <c r="D385" s="44" t="s">
        <v>85</v>
      </c>
      <c r="E385" s="50"/>
      <c r="F385" s="52">
        <v>565.0</v>
      </c>
      <c r="G385" s="51" t="str">
        <f t="shared" si="2"/>
        <v/>
      </c>
      <c r="H385" s="51">
        <f t="shared" si="3"/>
        <v>555.5</v>
      </c>
    </row>
    <row r="386">
      <c r="A386" s="47" t="str">
        <f t="shared" si="1"/>
        <v>Africa_Mali-Africa_2006</v>
      </c>
      <c r="B386" s="47" t="s">
        <v>68</v>
      </c>
      <c r="C386" s="49" t="s">
        <v>120</v>
      </c>
      <c r="D386" s="44" t="s">
        <v>85</v>
      </c>
      <c r="E386" s="50"/>
      <c r="F386" s="52">
        <v>546.0</v>
      </c>
      <c r="G386" s="51" t="str">
        <f t="shared" si="2"/>
        <v/>
      </c>
      <c r="H386" s="51">
        <f t="shared" si="3"/>
        <v>546</v>
      </c>
    </row>
    <row r="387">
      <c r="A387" s="47" t="str">
        <f t="shared" si="1"/>
        <v>Africa_Mali-Africa_2007</v>
      </c>
      <c r="B387" s="47" t="s">
        <v>68</v>
      </c>
      <c r="C387" s="49" t="s">
        <v>120</v>
      </c>
      <c r="D387" s="44" t="s">
        <v>86</v>
      </c>
      <c r="E387" s="50"/>
      <c r="F387" s="52">
        <v>579.0</v>
      </c>
      <c r="G387" s="51" t="str">
        <f t="shared" si="2"/>
        <v/>
      </c>
      <c r="H387" s="51">
        <f t="shared" si="3"/>
        <v>579</v>
      </c>
    </row>
    <row r="388">
      <c r="A388" s="47" t="str">
        <f t="shared" si="1"/>
        <v>Africa_Mali-Africa_2009</v>
      </c>
      <c r="B388" s="47" t="s">
        <v>68</v>
      </c>
      <c r="C388" s="49" t="s">
        <v>120</v>
      </c>
      <c r="D388" s="44" t="s">
        <v>88</v>
      </c>
      <c r="E388" s="50"/>
      <c r="F388" s="52">
        <v>568.0</v>
      </c>
      <c r="G388" s="51" t="str">
        <f t="shared" si="2"/>
        <v/>
      </c>
      <c r="H388" s="51">
        <f t="shared" si="3"/>
        <v>568</v>
      </c>
    </row>
    <row r="389">
      <c r="A389" s="47" t="str">
        <f t="shared" si="1"/>
        <v>Africa_Mali-Africa_2010</v>
      </c>
      <c r="B389" s="47" t="s">
        <v>68</v>
      </c>
      <c r="C389" s="49" t="s">
        <v>120</v>
      </c>
      <c r="D389" s="44" t="s">
        <v>89</v>
      </c>
      <c r="E389" s="50"/>
      <c r="F389" s="52">
        <v>539.0</v>
      </c>
      <c r="G389" s="51" t="str">
        <f t="shared" si="2"/>
        <v/>
      </c>
      <c r="H389" s="51">
        <f t="shared" si="3"/>
        <v>541</v>
      </c>
    </row>
    <row r="390">
      <c r="A390" s="47" t="str">
        <f t="shared" si="1"/>
        <v>Africa_Mali-Africa_2010</v>
      </c>
      <c r="B390" s="47" t="s">
        <v>68</v>
      </c>
      <c r="C390" s="49" t="s">
        <v>120</v>
      </c>
      <c r="D390" s="44" t="s">
        <v>89</v>
      </c>
      <c r="E390" s="50"/>
      <c r="F390" s="52">
        <v>543.0</v>
      </c>
      <c r="G390" s="51" t="str">
        <f t="shared" si="2"/>
        <v/>
      </c>
      <c r="H390" s="51">
        <f t="shared" si="3"/>
        <v>543</v>
      </c>
    </row>
    <row r="391">
      <c r="A391" s="47" t="str">
        <f t="shared" si="1"/>
        <v>Africa_Mali-Africa_2011</v>
      </c>
      <c r="B391" s="47" t="s">
        <v>68</v>
      </c>
      <c r="C391" s="49" t="s">
        <v>120</v>
      </c>
      <c r="D391" s="44" t="s">
        <v>90</v>
      </c>
      <c r="E391" s="50"/>
      <c r="F391" s="52">
        <v>568.0</v>
      </c>
      <c r="G391" s="51" t="str">
        <f t="shared" si="2"/>
        <v/>
      </c>
      <c r="H391" s="51">
        <f t="shared" si="3"/>
        <v>568</v>
      </c>
    </row>
    <row r="392">
      <c r="A392" s="47" t="str">
        <f t="shared" si="1"/>
        <v>Africa_Mauritania-Africa_2000</v>
      </c>
      <c r="B392" s="47" t="s">
        <v>68</v>
      </c>
      <c r="C392" s="49" t="s">
        <v>121</v>
      </c>
      <c r="D392" s="44" t="s">
        <v>70</v>
      </c>
      <c r="E392" s="50"/>
      <c r="F392" s="50"/>
      <c r="G392" s="51" t="str">
        <f t="shared" si="2"/>
        <v/>
      </c>
      <c r="H392" s="51" t="str">
        <f t="shared" si="3"/>
        <v/>
      </c>
    </row>
    <row r="393">
      <c r="A393" s="47" t="str">
        <f t="shared" si="1"/>
        <v>Africa_Mauritania-Africa_2001</v>
      </c>
      <c r="B393" s="47" t="s">
        <v>68</v>
      </c>
      <c r="C393" s="49" t="s">
        <v>121</v>
      </c>
      <c r="D393" s="44" t="s">
        <v>71</v>
      </c>
      <c r="E393" s="50"/>
      <c r="F393" s="50"/>
      <c r="G393" s="51" t="str">
        <f t="shared" si="2"/>
        <v/>
      </c>
      <c r="H393" s="51" t="str">
        <f t="shared" si="3"/>
        <v/>
      </c>
    </row>
    <row r="394">
      <c r="A394" s="47" t="str">
        <f t="shared" si="1"/>
        <v>Africa_Mauritania-Africa_2002</v>
      </c>
      <c r="B394" s="47" t="s">
        <v>68</v>
      </c>
      <c r="C394" s="49" t="s">
        <v>121</v>
      </c>
      <c r="D394" s="44" t="s">
        <v>72</v>
      </c>
      <c r="E394" s="50"/>
      <c r="F394" s="52">
        <v>2215.0</v>
      </c>
      <c r="G394" s="51" t="str">
        <f t="shared" si="2"/>
        <v/>
      </c>
      <c r="H394" s="51">
        <f t="shared" si="3"/>
        <v>2215</v>
      </c>
    </row>
    <row r="395">
      <c r="A395" s="47" t="str">
        <f t="shared" si="1"/>
        <v>Africa_Mauritania-Africa_2003</v>
      </c>
      <c r="B395" s="47" t="s">
        <v>68</v>
      </c>
      <c r="C395" s="49" t="s">
        <v>121</v>
      </c>
      <c r="D395" s="44" t="s">
        <v>74</v>
      </c>
      <c r="E395" s="50"/>
      <c r="F395" s="52">
        <v>2211.0</v>
      </c>
      <c r="G395" s="51" t="str">
        <f t="shared" si="2"/>
        <v/>
      </c>
      <c r="H395" s="51">
        <f t="shared" si="3"/>
        <v>2211</v>
      </c>
    </row>
    <row r="396">
      <c r="A396" s="47" t="str">
        <f t="shared" si="1"/>
        <v>Africa_Mauritania-Africa_2004</v>
      </c>
      <c r="B396" s="47" t="s">
        <v>68</v>
      </c>
      <c r="C396" s="49" t="s">
        <v>121</v>
      </c>
      <c r="D396" s="44" t="s">
        <v>83</v>
      </c>
      <c r="E396" s="50"/>
      <c r="F396" s="52">
        <v>2021.0</v>
      </c>
      <c r="G396" s="51" t="str">
        <f t="shared" si="2"/>
        <v/>
      </c>
      <c r="H396" s="51">
        <f t="shared" si="3"/>
        <v>2021</v>
      </c>
    </row>
    <row r="397">
      <c r="A397" s="47" t="str">
        <f t="shared" si="1"/>
        <v>Africa_Mauritania-Africa_2005</v>
      </c>
      <c r="B397" s="47" t="s">
        <v>68</v>
      </c>
      <c r="C397" s="49" t="s">
        <v>121</v>
      </c>
      <c r="D397" s="44" t="s">
        <v>84</v>
      </c>
      <c r="E397" s="50"/>
      <c r="F397" s="52">
        <v>1434.0</v>
      </c>
      <c r="G397" s="51" t="str">
        <f t="shared" si="2"/>
        <v/>
      </c>
      <c r="H397" s="51">
        <f t="shared" si="3"/>
        <v>1434</v>
      </c>
    </row>
    <row r="398">
      <c r="A398" s="47" t="str">
        <f t="shared" si="1"/>
        <v>Africa_Mauritania-Africa_2006</v>
      </c>
      <c r="B398" s="47" t="s">
        <v>68</v>
      </c>
      <c r="C398" s="49" t="s">
        <v>121</v>
      </c>
      <c r="D398" s="44" t="s">
        <v>85</v>
      </c>
      <c r="E398" s="50"/>
      <c r="F398" s="52">
        <v>1632.0</v>
      </c>
      <c r="G398" s="51" t="str">
        <f t="shared" si="2"/>
        <v/>
      </c>
      <c r="H398" s="51">
        <f t="shared" si="3"/>
        <v>1490.5</v>
      </c>
    </row>
    <row r="399">
      <c r="A399" s="47" t="str">
        <f t="shared" si="1"/>
        <v>Africa_Mauritania-Africa_2006</v>
      </c>
      <c r="B399" s="47" t="s">
        <v>68</v>
      </c>
      <c r="C399" s="49" t="s">
        <v>121</v>
      </c>
      <c r="D399" s="44" t="s">
        <v>85</v>
      </c>
      <c r="E399" s="50"/>
      <c r="F399" s="52">
        <v>1349.0</v>
      </c>
      <c r="G399" s="51" t="str">
        <f t="shared" si="2"/>
        <v/>
      </c>
      <c r="H399" s="51">
        <f t="shared" si="3"/>
        <v>1349</v>
      </c>
    </row>
    <row r="400">
      <c r="A400" s="47" t="str">
        <f t="shared" si="1"/>
        <v>Africa_Mauritania-Africa_2007</v>
      </c>
      <c r="B400" s="47" t="s">
        <v>68</v>
      </c>
      <c r="C400" s="49" t="s">
        <v>121</v>
      </c>
      <c r="D400" s="44" t="s">
        <v>86</v>
      </c>
      <c r="E400" s="50"/>
      <c r="F400" s="52">
        <v>1914.0</v>
      </c>
      <c r="G400" s="51" t="str">
        <f t="shared" si="2"/>
        <v/>
      </c>
      <c r="H400" s="51">
        <f t="shared" si="3"/>
        <v>1914</v>
      </c>
    </row>
    <row r="401">
      <c r="A401" s="47" t="str">
        <f t="shared" si="1"/>
        <v>Africa_Mauritania-Africa_2009</v>
      </c>
      <c r="B401" s="47" t="s">
        <v>68</v>
      </c>
      <c r="C401" s="49" t="s">
        <v>121</v>
      </c>
      <c r="D401" s="44" t="s">
        <v>88</v>
      </c>
      <c r="E401" s="50"/>
      <c r="F401" s="52">
        <v>1676.0</v>
      </c>
      <c r="G401" s="51" t="str">
        <f t="shared" si="2"/>
        <v/>
      </c>
      <c r="H401" s="51">
        <f t="shared" si="3"/>
        <v>1676</v>
      </c>
    </row>
    <row r="402">
      <c r="A402" s="47" t="str">
        <f t="shared" si="1"/>
        <v>Africa_Mauritania-Africa_2010</v>
      </c>
      <c r="B402" s="47" t="s">
        <v>68</v>
      </c>
      <c r="C402" s="49" t="s">
        <v>121</v>
      </c>
      <c r="D402" s="44" t="s">
        <v>89</v>
      </c>
      <c r="E402" s="50"/>
      <c r="F402" s="52">
        <v>1474.0</v>
      </c>
      <c r="G402" s="51" t="str">
        <f t="shared" si="2"/>
        <v/>
      </c>
      <c r="H402" s="51">
        <f t="shared" si="3"/>
        <v>1355</v>
      </c>
    </row>
    <row r="403">
      <c r="A403" s="47" t="str">
        <f t="shared" si="1"/>
        <v>Africa_Mauritania-Africa_2010</v>
      </c>
      <c r="B403" s="47" t="s">
        <v>68</v>
      </c>
      <c r="C403" s="49" t="s">
        <v>121</v>
      </c>
      <c r="D403" s="44" t="s">
        <v>89</v>
      </c>
      <c r="E403" s="50"/>
      <c r="F403" s="52">
        <v>1236.0</v>
      </c>
      <c r="G403" s="51" t="str">
        <f t="shared" si="2"/>
        <v/>
      </c>
      <c r="H403" s="51">
        <f t="shared" si="3"/>
        <v>1236</v>
      </c>
    </row>
    <row r="404">
      <c r="A404" s="47" t="str">
        <f t="shared" si="1"/>
        <v>Africa_Mauritania-Africa_2011</v>
      </c>
      <c r="B404" s="47" t="s">
        <v>68</v>
      </c>
      <c r="C404" s="49" t="s">
        <v>121</v>
      </c>
      <c r="D404" s="44" t="s">
        <v>90</v>
      </c>
      <c r="E404" s="50"/>
      <c r="F404" s="52">
        <v>1676.0</v>
      </c>
      <c r="G404" s="51" t="str">
        <f t="shared" si="2"/>
        <v/>
      </c>
      <c r="H404" s="51">
        <f t="shared" si="3"/>
        <v>1676</v>
      </c>
    </row>
    <row r="405">
      <c r="A405" s="47" t="str">
        <f t="shared" si="1"/>
        <v>Africa_Mauritius-Africa_2000</v>
      </c>
      <c r="B405" s="47" t="s">
        <v>68</v>
      </c>
      <c r="C405" s="49" t="s">
        <v>122</v>
      </c>
      <c r="D405" s="44" t="s">
        <v>70</v>
      </c>
      <c r="E405" s="50"/>
      <c r="F405" s="50"/>
      <c r="G405" s="51" t="str">
        <f t="shared" si="2"/>
        <v/>
      </c>
      <c r="H405" s="51" t="str">
        <f t="shared" si="3"/>
        <v/>
      </c>
    </row>
    <row r="406">
      <c r="A406" s="47" t="str">
        <f t="shared" si="1"/>
        <v>Africa_Mauritius-Africa_2001</v>
      </c>
      <c r="B406" s="47" t="s">
        <v>68</v>
      </c>
      <c r="C406" s="49" t="s">
        <v>122</v>
      </c>
      <c r="D406" s="44" t="s">
        <v>71</v>
      </c>
      <c r="E406" s="50"/>
      <c r="F406" s="50"/>
      <c r="G406" s="51" t="str">
        <f t="shared" si="2"/>
        <v/>
      </c>
      <c r="H406" s="51" t="str">
        <f t="shared" si="3"/>
        <v/>
      </c>
    </row>
    <row r="407">
      <c r="A407" s="47" t="str">
        <f t="shared" si="1"/>
        <v>Africa_Mauritius-Africa_2002</v>
      </c>
      <c r="B407" s="47" t="s">
        <v>68</v>
      </c>
      <c r="C407" s="49" t="s">
        <v>122</v>
      </c>
      <c r="D407" s="44" t="s">
        <v>72</v>
      </c>
      <c r="E407" s="50"/>
      <c r="F407" s="52">
        <v>4118.0</v>
      </c>
      <c r="G407" s="51" t="str">
        <f t="shared" si="2"/>
        <v/>
      </c>
      <c r="H407" s="51">
        <f t="shared" si="3"/>
        <v>4118</v>
      </c>
    </row>
    <row r="408">
      <c r="A408" s="47" t="str">
        <f t="shared" si="1"/>
        <v>Africa_Mauritius-Africa_2003</v>
      </c>
      <c r="B408" s="47" t="s">
        <v>68</v>
      </c>
      <c r="C408" s="49" t="s">
        <v>122</v>
      </c>
      <c r="D408" s="44" t="s">
        <v>74</v>
      </c>
      <c r="E408" s="50"/>
      <c r="F408" s="52">
        <v>3865.0</v>
      </c>
      <c r="G408" s="51" t="str">
        <f t="shared" si="2"/>
        <v/>
      </c>
      <c r="H408" s="51">
        <f t="shared" si="3"/>
        <v>3865</v>
      </c>
    </row>
    <row r="409">
      <c r="A409" s="47" t="str">
        <f t="shared" si="1"/>
        <v>Africa_Mauritius-Africa_2004</v>
      </c>
      <c r="B409" s="47" t="s">
        <v>68</v>
      </c>
      <c r="C409" s="49" t="s">
        <v>122</v>
      </c>
      <c r="D409" s="44" t="s">
        <v>83</v>
      </c>
      <c r="E409" s="50"/>
      <c r="F409" s="52">
        <v>3953.0</v>
      </c>
      <c r="G409" s="51" t="str">
        <f t="shared" si="2"/>
        <v/>
      </c>
      <c r="H409" s="51">
        <f t="shared" si="3"/>
        <v>3953</v>
      </c>
    </row>
    <row r="410">
      <c r="A410" s="47" t="str">
        <f t="shared" si="1"/>
        <v>Africa_Mauritius-Africa_2005</v>
      </c>
      <c r="B410" s="47" t="s">
        <v>68</v>
      </c>
      <c r="C410" s="49" t="s">
        <v>122</v>
      </c>
      <c r="D410" s="44" t="s">
        <v>84</v>
      </c>
      <c r="E410" s="50"/>
      <c r="F410" s="52">
        <v>2981.0</v>
      </c>
      <c r="G410" s="51" t="str">
        <f t="shared" si="2"/>
        <v/>
      </c>
      <c r="H410" s="51">
        <f t="shared" si="3"/>
        <v>2981</v>
      </c>
    </row>
    <row r="411">
      <c r="A411" s="47" t="str">
        <f t="shared" si="1"/>
        <v>Africa_Mauritius-Africa_2006</v>
      </c>
      <c r="B411" s="47" t="s">
        <v>68</v>
      </c>
      <c r="C411" s="49" t="s">
        <v>122</v>
      </c>
      <c r="D411" s="44" t="s">
        <v>85</v>
      </c>
      <c r="E411" s="52">
        <v>1019.0</v>
      </c>
      <c r="F411" s="52">
        <v>3194.0</v>
      </c>
      <c r="G411" s="51">
        <f t="shared" si="2"/>
        <v>1019</v>
      </c>
      <c r="H411" s="51">
        <f t="shared" si="3"/>
        <v>3080.5</v>
      </c>
    </row>
    <row r="412">
      <c r="A412" s="47" t="str">
        <f t="shared" si="1"/>
        <v>Africa_Mauritius-Africa_2006</v>
      </c>
      <c r="B412" s="47" t="s">
        <v>68</v>
      </c>
      <c r="C412" s="49" t="s">
        <v>122</v>
      </c>
      <c r="D412" s="44" t="s">
        <v>85</v>
      </c>
      <c r="E412" s="50"/>
      <c r="F412" s="52">
        <v>2967.0</v>
      </c>
      <c r="G412" s="51" t="str">
        <f t="shared" si="2"/>
        <v/>
      </c>
      <c r="H412" s="51">
        <f t="shared" si="3"/>
        <v>2967</v>
      </c>
    </row>
    <row r="413">
      <c r="A413" s="47" t="str">
        <f t="shared" si="1"/>
        <v>Africa_Mauritius-Africa_2007</v>
      </c>
      <c r="B413" s="47" t="s">
        <v>68</v>
      </c>
      <c r="C413" s="49" t="s">
        <v>122</v>
      </c>
      <c r="D413" s="44" t="s">
        <v>86</v>
      </c>
      <c r="E413" s="52">
        <v>1194.0</v>
      </c>
      <c r="F413" s="52">
        <v>3887.0</v>
      </c>
      <c r="G413" s="51">
        <f t="shared" si="2"/>
        <v>1194</v>
      </c>
      <c r="H413" s="51">
        <f t="shared" si="3"/>
        <v>3887</v>
      </c>
    </row>
    <row r="414">
      <c r="A414" s="47" t="str">
        <f t="shared" si="1"/>
        <v>Africa_Mauritius-Africa_2009</v>
      </c>
      <c r="B414" s="47" t="s">
        <v>68</v>
      </c>
      <c r="C414" s="49" t="s">
        <v>122</v>
      </c>
      <c r="D414" s="44" t="s">
        <v>88</v>
      </c>
      <c r="E414" s="52">
        <v>1077.0</v>
      </c>
      <c r="F414" s="52">
        <v>3410.0</v>
      </c>
      <c r="G414" s="51">
        <f t="shared" si="2"/>
        <v>1077</v>
      </c>
      <c r="H414" s="51">
        <f t="shared" si="3"/>
        <v>3410</v>
      </c>
    </row>
    <row r="415">
      <c r="A415" s="47" t="str">
        <f t="shared" si="1"/>
        <v>Africa_Mauritius-Africa_2010</v>
      </c>
      <c r="B415" s="47" t="s">
        <v>68</v>
      </c>
      <c r="C415" s="49" t="s">
        <v>122</v>
      </c>
      <c r="D415" s="44" t="s">
        <v>89</v>
      </c>
      <c r="E415" s="50"/>
      <c r="F415" s="52">
        <v>3146.0</v>
      </c>
      <c r="G415" s="51" t="str">
        <f t="shared" si="2"/>
        <v/>
      </c>
      <c r="H415" s="51">
        <f t="shared" si="3"/>
        <v>3146</v>
      </c>
    </row>
    <row r="416">
      <c r="A416" s="47" t="str">
        <f t="shared" si="1"/>
        <v>Africa_Mauritius-Africa_2011</v>
      </c>
      <c r="B416" s="47" t="s">
        <v>68</v>
      </c>
      <c r="C416" s="49" t="s">
        <v>122</v>
      </c>
      <c r="D416" s="44" t="s">
        <v>90</v>
      </c>
      <c r="E416" s="52">
        <v>1173.0</v>
      </c>
      <c r="F416" s="52">
        <v>3777.0</v>
      </c>
      <c r="G416" s="51">
        <f t="shared" si="2"/>
        <v>1173</v>
      </c>
      <c r="H416" s="51">
        <f t="shared" si="3"/>
        <v>3273</v>
      </c>
    </row>
    <row r="417">
      <c r="A417" s="47" t="str">
        <f t="shared" si="1"/>
        <v>Africa_Mauritius-Africa_2011</v>
      </c>
      <c r="B417" s="47" t="s">
        <v>68</v>
      </c>
      <c r="C417" s="49" t="s">
        <v>122</v>
      </c>
      <c r="D417" s="44" t="s">
        <v>90</v>
      </c>
      <c r="E417" s="50"/>
      <c r="F417" s="52">
        <v>2769.0</v>
      </c>
      <c r="G417" s="51" t="str">
        <f t="shared" si="2"/>
        <v/>
      </c>
      <c r="H417" s="51">
        <f t="shared" si="3"/>
        <v>2769</v>
      </c>
    </row>
    <row r="418">
      <c r="A418" s="47" t="str">
        <f t="shared" si="1"/>
        <v>Africa_Morocco-Africa_2000</v>
      </c>
      <c r="B418" s="47" t="s">
        <v>68</v>
      </c>
      <c r="C418" s="49" t="s">
        <v>123</v>
      </c>
      <c r="D418" s="44" t="s">
        <v>70</v>
      </c>
      <c r="E418" s="50"/>
      <c r="F418" s="50"/>
      <c r="G418" s="51" t="str">
        <f t="shared" si="2"/>
        <v/>
      </c>
      <c r="H418" s="51" t="str">
        <f t="shared" si="3"/>
        <v/>
      </c>
    </row>
    <row r="419">
      <c r="A419" s="47" t="str">
        <f t="shared" si="1"/>
        <v>Africa_Morocco-Africa_2001</v>
      </c>
      <c r="B419" s="47" t="s">
        <v>68</v>
      </c>
      <c r="C419" s="49" t="s">
        <v>123</v>
      </c>
      <c r="D419" s="44" t="s">
        <v>71</v>
      </c>
      <c r="E419" s="52">
        <v>17283.0</v>
      </c>
      <c r="F419" s="50"/>
      <c r="G419" s="51">
        <f t="shared" si="2"/>
        <v>17283</v>
      </c>
      <c r="H419" s="51" t="str">
        <f t="shared" si="3"/>
        <v/>
      </c>
    </row>
    <row r="420">
      <c r="A420" s="47" t="str">
        <f t="shared" si="1"/>
        <v>Africa_Morocco-Africa_2002</v>
      </c>
      <c r="B420" s="47" t="s">
        <v>68</v>
      </c>
      <c r="C420" s="49" t="s">
        <v>123</v>
      </c>
      <c r="D420" s="44" t="s">
        <v>72</v>
      </c>
      <c r="E420" s="52">
        <v>16183.0</v>
      </c>
      <c r="F420" s="52">
        <v>50608.0</v>
      </c>
      <c r="G420" s="51">
        <f t="shared" si="2"/>
        <v>16183</v>
      </c>
      <c r="H420" s="51">
        <f t="shared" si="3"/>
        <v>50608</v>
      </c>
    </row>
    <row r="421">
      <c r="A421" s="47" t="str">
        <f t="shared" si="1"/>
        <v>Africa_Morocco-Africa_2003</v>
      </c>
      <c r="B421" s="47" t="s">
        <v>68</v>
      </c>
      <c r="C421" s="49" t="s">
        <v>123</v>
      </c>
      <c r="D421" s="44" t="s">
        <v>74</v>
      </c>
      <c r="E421" s="52">
        <v>15054.0</v>
      </c>
      <c r="F421" s="52">
        <v>49541.0</v>
      </c>
      <c r="G421" s="51">
        <f t="shared" si="2"/>
        <v>15054</v>
      </c>
      <c r="H421" s="51">
        <f t="shared" si="3"/>
        <v>49541</v>
      </c>
    </row>
    <row r="422">
      <c r="A422" s="47" t="str">
        <f t="shared" si="1"/>
        <v>Africa_Morocco-Africa_2004</v>
      </c>
      <c r="B422" s="47" t="s">
        <v>68</v>
      </c>
      <c r="C422" s="49" t="s">
        <v>123</v>
      </c>
      <c r="D422" s="44" t="s">
        <v>83</v>
      </c>
      <c r="E422" s="52">
        <v>14933.0</v>
      </c>
      <c r="F422" s="52">
        <v>49934.0</v>
      </c>
      <c r="G422" s="51">
        <f t="shared" si="2"/>
        <v>14933</v>
      </c>
      <c r="H422" s="51">
        <f t="shared" si="3"/>
        <v>49934</v>
      </c>
    </row>
    <row r="423">
      <c r="A423" s="47" t="str">
        <f t="shared" si="1"/>
        <v>Africa_Morocco-Africa_2005</v>
      </c>
      <c r="B423" s="47" t="s">
        <v>68</v>
      </c>
      <c r="C423" s="49" t="s">
        <v>123</v>
      </c>
      <c r="D423" s="44" t="s">
        <v>84</v>
      </c>
      <c r="E423" s="52">
        <v>11079.0</v>
      </c>
      <c r="F423" s="52">
        <v>38254.0</v>
      </c>
      <c r="G423" s="51">
        <f t="shared" si="2"/>
        <v>11079</v>
      </c>
      <c r="H423" s="51">
        <f t="shared" si="3"/>
        <v>38254</v>
      </c>
    </row>
    <row r="424">
      <c r="A424" s="47" t="str">
        <f t="shared" si="1"/>
        <v>Africa_Morocco-Africa_2006</v>
      </c>
      <c r="B424" s="47" t="s">
        <v>68</v>
      </c>
      <c r="C424" s="49" t="s">
        <v>123</v>
      </c>
      <c r="D424" s="44" t="s">
        <v>85</v>
      </c>
      <c r="E424" s="52">
        <v>12221.0</v>
      </c>
      <c r="F424" s="52">
        <v>43311.0</v>
      </c>
      <c r="G424" s="51">
        <f t="shared" si="2"/>
        <v>11557.5</v>
      </c>
      <c r="H424" s="51">
        <f t="shared" si="3"/>
        <v>40513</v>
      </c>
    </row>
    <row r="425">
      <c r="A425" s="47" t="str">
        <f t="shared" si="1"/>
        <v>Africa_Morocco-Africa_2006</v>
      </c>
      <c r="B425" s="47" t="s">
        <v>68</v>
      </c>
      <c r="C425" s="49" t="s">
        <v>123</v>
      </c>
      <c r="D425" s="44" t="s">
        <v>85</v>
      </c>
      <c r="E425" s="52">
        <v>10894.0</v>
      </c>
      <c r="F425" s="52">
        <v>37715.0</v>
      </c>
      <c r="G425" s="51">
        <f t="shared" si="2"/>
        <v>10894</v>
      </c>
      <c r="H425" s="51">
        <f t="shared" si="3"/>
        <v>37715</v>
      </c>
    </row>
    <row r="426">
      <c r="A426" s="47" t="str">
        <f t="shared" si="1"/>
        <v>Africa_Morocco-Africa_2008</v>
      </c>
      <c r="B426" s="47" t="s">
        <v>68</v>
      </c>
      <c r="C426" s="49" t="s">
        <v>123</v>
      </c>
      <c r="D426" s="44" t="s">
        <v>87</v>
      </c>
      <c r="E426" s="52">
        <v>14457.0</v>
      </c>
      <c r="F426" s="52">
        <v>50267.0</v>
      </c>
      <c r="G426" s="51">
        <f t="shared" si="2"/>
        <v>14457</v>
      </c>
      <c r="H426" s="51">
        <f t="shared" si="3"/>
        <v>50267</v>
      </c>
    </row>
    <row r="427">
      <c r="A427" s="47" t="str">
        <f t="shared" si="1"/>
        <v>Africa_Morocco-Africa_2009</v>
      </c>
      <c r="B427" s="47" t="s">
        <v>68</v>
      </c>
      <c r="C427" s="49" t="s">
        <v>123</v>
      </c>
      <c r="D427" s="44" t="s">
        <v>88</v>
      </c>
      <c r="E427" s="52">
        <v>13327.0</v>
      </c>
      <c r="F427" s="52">
        <v>45771.0</v>
      </c>
      <c r="G427" s="51">
        <f t="shared" si="2"/>
        <v>13327</v>
      </c>
      <c r="H427" s="51">
        <f t="shared" si="3"/>
        <v>45771</v>
      </c>
    </row>
    <row r="428">
      <c r="A428" s="47" t="str">
        <f t="shared" si="1"/>
        <v>Africa_Morocco-Africa_2011</v>
      </c>
      <c r="B428" s="47" t="s">
        <v>68</v>
      </c>
      <c r="C428" s="49" t="s">
        <v>123</v>
      </c>
      <c r="D428" s="44" t="s">
        <v>90</v>
      </c>
      <c r="E428" s="52">
        <v>13648.0</v>
      </c>
      <c r="F428" s="52">
        <v>47425.0</v>
      </c>
      <c r="G428" s="51">
        <f t="shared" si="2"/>
        <v>12333</v>
      </c>
      <c r="H428" s="51">
        <f t="shared" si="3"/>
        <v>42493</v>
      </c>
    </row>
    <row r="429">
      <c r="A429" s="47" t="str">
        <f t="shared" si="1"/>
        <v>Africa_Morocco-Africa_2011</v>
      </c>
      <c r="B429" s="47" t="s">
        <v>68</v>
      </c>
      <c r="C429" s="49" t="s">
        <v>123</v>
      </c>
      <c r="D429" s="44" t="s">
        <v>90</v>
      </c>
      <c r="E429" s="52">
        <v>11018.0</v>
      </c>
      <c r="F429" s="52">
        <v>37561.0</v>
      </c>
      <c r="G429" s="51">
        <f t="shared" si="2"/>
        <v>10628</v>
      </c>
      <c r="H429" s="51">
        <f t="shared" si="3"/>
        <v>35733</v>
      </c>
    </row>
    <row r="430">
      <c r="A430" s="47" t="str">
        <f t="shared" si="1"/>
        <v>Africa_Morocco-Africa_2011</v>
      </c>
      <c r="B430" s="47" t="s">
        <v>68</v>
      </c>
      <c r="C430" s="49" t="s">
        <v>123</v>
      </c>
      <c r="D430" s="44" t="s">
        <v>90</v>
      </c>
      <c r="E430" s="52">
        <v>10238.0</v>
      </c>
      <c r="F430" s="52">
        <v>33905.0</v>
      </c>
      <c r="G430" s="51">
        <f t="shared" si="2"/>
        <v>10238</v>
      </c>
      <c r="H430" s="51">
        <f t="shared" si="3"/>
        <v>33905</v>
      </c>
    </row>
    <row r="431">
      <c r="A431" s="47" t="str">
        <f t="shared" si="1"/>
        <v>Africa_Mozambique-Africa_2000</v>
      </c>
      <c r="B431" s="47" t="s">
        <v>68</v>
      </c>
      <c r="C431" s="49" t="s">
        <v>124</v>
      </c>
      <c r="D431" s="44" t="s">
        <v>70</v>
      </c>
      <c r="E431" s="50"/>
      <c r="F431" s="50"/>
      <c r="G431" s="51" t="str">
        <f t="shared" si="2"/>
        <v/>
      </c>
      <c r="H431" s="51" t="str">
        <f t="shared" si="3"/>
        <v/>
      </c>
    </row>
    <row r="432">
      <c r="A432" s="47" t="str">
        <f t="shared" si="1"/>
        <v>Africa_Mozambique-Africa_2001</v>
      </c>
      <c r="B432" s="47" t="s">
        <v>68</v>
      </c>
      <c r="C432" s="49" t="s">
        <v>124</v>
      </c>
      <c r="D432" s="44" t="s">
        <v>71</v>
      </c>
      <c r="E432" s="52">
        <v>10202.0</v>
      </c>
      <c r="F432" s="50"/>
      <c r="G432" s="51">
        <f t="shared" si="2"/>
        <v>10202</v>
      </c>
      <c r="H432" s="51" t="str">
        <f t="shared" si="3"/>
        <v/>
      </c>
    </row>
    <row r="433">
      <c r="A433" s="47" t="str">
        <f t="shared" si="1"/>
        <v>Africa_Mozambique-Africa_2002</v>
      </c>
      <c r="B433" s="47" t="s">
        <v>68</v>
      </c>
      <c r="C433" s="49" t="s">
        <v>124</v>
      </c>
      <c r="D433" s="44" t="s">
        <v>72</v>
      </c>
      <c r="E433" s="52">
        <v>9875.0</v>
      </c>
      <c r="F433" s="52">
        <v>2882.0</v>
      </c>
      <c r="G433" s="51">
        <f t="shared" si="2"/>
        <v>9875</v>
      </c>
      <c r="H433" s="51">
        <f t="shared" si="3"/>
        <v>2882</v>
      </c>
    </row>
    <row r="434">
      <c r="A434" s="47" t="str">
        <f t="shared" si="1"/>
        <v>Africa_Mozambique-Africa_2003</v>
      </c>
      <c r="B434" s="47" t="s">
        <v>68</v>
      </c>
      <c r="C434" s="49" t="s">
        <v>124</v>
      </c>
      <c r="D434" s="44" t="s">
        <v>74</v>
      </c>
      <c r="E434" s="52">
        <v>9554.0</v>
      </c>
      <c r="F434" s="52">
        <v>2574.0</v>
      </c>
      <c r="G434" s="51">
        <f t="shared" si="2"/>
        <v>9554</v>
      </c>
      <c r="H434" s="51">
        <f t="shared" si="3"/>
        <v>2574</v>
      </c>
    </row>
    <row r="435">
      <c r="A435" s="47" t="str">
        <f t="shared" si="1"/>
        <v>Africa_Mozambique-Africa_2004</v>
      </c>
      <c r="B435" s="47" t="s">
        <v>68</v>
      </c>
      <c r="C435" s="49" t="s">
        <v>124</v>
      </c>
      <c r="D435" s="44" t="s">
        <v>83</v>
      </c>
      <c r="E435" s="52">
        <v>9264.0</v>
      </c>
      <c r="F435" s="52">
        <v>2340.0</v>
      </c>
      <c r="G435" s="51">
        <f t="shared" si="2"/>
        <v>9264</v>
      </c>
      <c r="H435" s="51">
        <f t="shared" si="3"/>
        <v>2340</v>
      </c>
    </row>
    <row r="436">
      <c r="A436" s="47" t="str">
        <f t="shared" si="1"/>
        <v>Africa_Mozambique-Africa_2005</v>
      </c>
      <c r="B436" s="47" t="s">
        <v>68</v>
      </c>
      <c r="C436" s="49" t="s">
        <v>124</v>
      </c>
      <c r="D436" s="44" t="s">
        <v>84</v>
      </c>
      <c r="E436" s="52">
        <v>7645.0</v>
      </c>
      <c r="F436" s="52">
        <v>1588.0</v>
      </c>
      <c r="G436" s="51">
        <f t="shared" si="2"/>
        <v>7645</v>
      </c>
      <c r="H436" s="51">
        <f t="shared" si="3"/>
        <v>1588</v>
      </c>
    </row>
    <row r="437">
      <c r="A437" s="47" t="str">
        <f t="shared" si="1"/>
        <v>Africa_Mozambique-Africa_2006</v>
      </c>
      <c r="B437" s="47" t="s">
        <v>68</v>
      </c>
      <c r="C437" s="49" t="s">
        <v>124</v>
      </c>
      <c r="D437" s="44" t="s">
        <v>85</v>
      </c>
      <c r="E437" s="52">
        <v>8375.0</v>
      </c>
      <c r="F437" s="52">
        <v>1922.0</v>
      </c>
      <c r="G437" s="51">
        <f t="shared" si="2"/>
        <v>7961</v>
      </c>
      <c r="H437" s="51">
        <f t="shared" si="3"/>
        <v>1751</v>
      </c>
    </row>
    <row r="438">
      <c r="A438" s="47" t="str">
        <f t="shared" si="1"/>
        <v>Africa_Mozambique-Africa_2006</v>
      </c>
      <c r="B438" s="47" t="s">
        <v>68</v>
      </c>
      <c r="C438" s="49" t="s">
        <v>124</v>
      </c>
      <c r="D438" s="44" t="s">
        <v>85</v>
      </c>
      <c r="E438" s="52">
        <v>7547.0</v>
      </c>
      <c r="F438" s="52">
        <v>1580.0</v>
      </c>
      <c r="G438" s="51">
        <f t="shared" si="2"/>
        <v>7547</v>
      </c>
      <c r="H438" s="51">
        <f t="shared" si="3"/>
        <v>1580</v>
      </c>
    </row>
    <row r="439">
      <c r="A439" s="47" t="str">
        <f t="shared" si="1"/>
        <v>Africa_Mozambique-Africa_2008</v>
      </c>
      <c r="B439" s="47" t="s">
        <v>68</v>
      </c>
      <c r="C439" s="49" t="s">
        <v>124</v>
      </c>
      <c r="D439" s="44" t="s">
        <v>87</v>
      </c>
      <c r="E439" s="52">
        <v>9144.0</v>
      </c>
      <c r="F439" s="52">
        <v>2391.0</v>
      </c>
      <c r="G439" s="51">
        <f t="shared" si="2"/>
        <v>9144</v>
      </c>
      <c r="H439" s="51">
        <f t="shared" si="3"/>
        <v>2391</v>
      </c>
    </row>
    <row r="440">
      <c r="A440" s="47" t="str">
        <f t="shared" si="1"/>
        <v>Africa_Mozambique-Africa_2009</v>
      </c>
      <c r="B440" s="47" t="s">
        <v>68</v>
      </c>
      <c r="C440" s="49" t="s">
        <v>124</v>
      </c>
      <c r="D440" s="44" t="s">
        <v>88</v>
      </c>
      <c r="E440" s="52">
        <v>8489.0</v>
      </c>
      <c r="F440" s="52">
        <v>1822.0</v>
      </c>
      <c r="G440" s="51">
        <f t="shared" si="2"/>
        <v>8489</v>
      </c>
      <c r="H440" s="51">
        <f t="shared" si="3"/>
        <v>1822</v>
      </c>
    </row>
    <row r="441">
      <c r="A441" s="47" t="str">
        <f t="shared" si="1"/>
        <v>Africa_Mozambique-Africa_2011</v>
      </c>
      <c r="B441" s="47" t="s">
        <v>68</v>
      </c>
      <c r="C441" s="49" t="s">
        <v>124</v>
      </c>
      <c r="D441" s="44" t="s">
        <v>90</v>
      </c>
      <c r="E441" s="52">
        <v>8742.0</v>
      </c>
      <c r="F441" s="52">
        <v>1980.0</v>
      </c>
      <c r="G441" s="51">
        <f t="shared" si="2"/>
        <v>8402.5</v>
      </c>
      <c r="H441" s="51">
        <f t="shared" si="3"/>
        <v>1949</v>
      </c>
    </row>
    <row r="442">
      <c r="A442" s="47" t="str">
        <f t="shared" si="1"/>
        <v>Africa_Mozambique-Africa_2011</v>
      </c>
      <c r="B442" s="47" t="s">
        <v>68</v>
      </c>
      <c r="C442" s="49" t="s">
        <v>124</v>
      </c>
      <c r="D442" s="44" t="s">
        <v>90</v>
      </c>
      <c r="E442" s="52">
        <v>8063.0</v>
      </c>
      <c r="F442" s="52">
        <v>1918.0</v>
      </c>
      <c r="G442" s="51">
        <f t="shared" si="2"/>
        <v>7618</v>
      </c>
      <c r="H442" s="51">
        <f t="shared" si="3"/>
        <v>1633.5</v>
      </c>
    </row>
    <row r="443">
      <c r="A443" s="47" t="str">
        <f t="shared" si="1"/>
        <v>Africa_Mozambique-Africa_2011</v>
      </c>
      <c r="B443" s="47" t="s">
        <v>68</v>
      </c>
      <c r="C443" s="49" t="s">
        <v>124</v>
      </c>
      <c r="D443" s="44" t="s">
        <v>90</v>
      </c>
      <c r="E443" s="52">
        <v>7173.0</v>
      </c>
      <c r="F443" s="52">
        <v>1349.0</v>
      </c>
      <c r="G443" s="51">
        <f t="shared" si="2"/>
        <v>7173</v>
      </c>
      <c r="H443" s="51">
        <f t="shared" si="3"/>
        <v>1349</v>
      </c>
    </row>
    <row r="444">
      <c r="A444" s="47" t="str">
        <f t="shared" si="1"/>
        <v>Africa_Namibia-Africa_2000</v>
      </c>
      <c r="B444" s="47" t="s">
        <v>68</v>
      </c>
      <c r="C444" s="49" t="s">
        <v>125</v>
      </c>
      <c r="D444" s="44" t="s">
        <v>70</v>
      </c>
      <c r="E444" s="50"/>
      <c r="F444" s="50"/>
      <c r="G444" s="51" t="str">
        <f t="shared" si="2"/>
        <v/>
      </c>
      <c r="H444" s="51" t="str">
        <f t="shared" si="3"/>
        <v/>
      </c>
    </row>
    <row r="445">
      <c r="A445" s="47" t="str">
        <f t="shared" si="1"/>
        <v>Africa_Namibia-Africa_2001</v>
      </c>
      <c r="B445" s="47" t="s">
        <v>68</v>
      </c>
      <c r="C445" s="49" t="s">
        <v>125</v>
      </c>
      <c r="D445" s="44" t="s">
        <v>71</v>
      </c>
      <c r="E445" s="52">
        <v>1589.0</v>
      </c>
      <c r="F445" s="50"/>
      <c r="G445" s="51">
        <f t="shared" si="2"/>
        <v>1589</v>
      </c>
      <c r="H445" s="51" t="str">
        <f t="shared" si="3"/>
        <v/>
      </c>
    </row>
    <row r="446">
      <c r="A446" s="47" t="str">
        <f t="shared" si="1"/>
        <v>Africa_Namibia-Africa_2002</v>
      </c>
      <c r="B446" s="47" t="s">
        <v>68</v>
      </c>
      <c r="C446" s="49" t="s">
        <v>125</v>
      </c>
      <c r="D446" s="44" t="s">
        <v>72</v>
      </c>
      <c r="E446" s="52">
        <v>1552.0</v>
      </c>
      <c r="F446" s="52">
        <v>3176.0</v>
      </c>
      <c r="G446" s="51">
        <f t="shared" si="2"/>
        <v>1552</v>
      </c>
      <c r="H446" s="51">
        <f t="shared" si="3"/>
        <v>3176</v>
      </c>
    </row>
    <row r="447">
      <c r="A447" s="47" t="str">
        <f t="shared" si="1"/>
        <v>Africa_Namibia-Africa_2003</v>
      </c>
      <c r="B447" s="47" t="s">
        <v>68</v>
      </c>
      <c r="C447" s="49" t="s">
        <v>125</v>
      </c>
      <c r="D447" s="44" t="s">
        <v>74</v>
      </c>
      <c r="E447" s="52">
        <v>1497.0</v>
      </c>
      <c r="F447" s="52">
        <v>3183.0</v>
      </c>
      <c r="G447" s="51">
        <f t="shared" si="2"/>
        <v>1497</v>
      </c>
      <c r="H447" s="51">
        <f t="shared" si="3"/>
        <v>3183</v>
      </c>
    </row>
    <row r="448">
      <c r="A448" s="47" t="str">
        <f t="shared" si="1"/>
        <v>Africa_Namibia-Africa_2004</v>
      </c>
      <c r="B448" s="47" t="s">
        <v>68</v>
      </c>
      <c r="C448" s="49" t="s">
        <v>125</v>
      </c>
      <c r="D448" s="44" t="s">
        <v>83</v>
      </c>
      <c r="E448" s="52">
        <v>1455.0</v>
      </c>
      <c r="F448" s="52">
        <v>3579.0</v>
      </c>
      <c r="G448" s="51">
        <f t="shared" si="2"/>
        <v>1455</v>
      </c>
      <c r="H448" s="51">
        <f t="shared" si="3"/>
        <v>3579</v>
      </c>
    </row>
    <row r="449">
      <c r="A449" s="47" t="str">
        <f t="shared" si="1"/>
        <v>Africa_Namibia-Africa_2006</v>
      </c>
      <c r="B449" s="47" t="s">
        <v>68</v>
      </c>
      <c r="C449" s="49" t="s">
        <v>125</v>
      </c>
      <c r="D449" s="44" t="s">
        <v>85</v>
      </c>
      <c r="E449" s="52">
        <v>1163.0</v>
      </c>
      <c r="F449" s="52">
        <v>1962.0</v>
      </c>
      <c r="G449" s="51">
        <f t="shared" si="2"/>
        <v>1086.5</v>
      </c>
      <c r="H449" s="51">
        <f t="shared" si="3"/>
        <v>1861</v>
      </c>
    </row>
    <row r="450">
      <c r="A450" s="47" t="str">
        <f t="shared" si="1"/>
        <v>Africa_Namibia-Africa_2006</v>
      </c>
      <c r="B450" s="47" t="s">
        <v>68</v>
      </c>
      <c r="C450" s="49" t="s">
        <v>125</v>
      </c>
      <c r="D450" s="44" t="s">
        <v>85</v>
      </c>
      <c r="E450" s="52">
        <v>1010.0</v>
      </c>
      <c r="F450" s="52">
        <v>1760.0</v>
      </c>
      <c r="G450" s="51">
        <f t="shared" si="2"/>
        <v>1068.5</v>
      </c>
      <c r="H450" s="51">
        <f t="shared" si="3"/>
        <v>1888.5</v>
      </c>
    </row>
    <row r="451">
      <c r="A451" s="47" t="str">
        <f t="shared" si="1"/>
        <v>Africa_Namibia-Africa_2006</v>
      </c>
      <c r="B451" s="47" t="s">
        <v>68</v>
      </c>
      <c r="C451" s="49" t="s">
        <v>125</v>
      </c>
      <c r="D451" s="44" t="s">
        <v>85</v>
      </c>
      <c r="E451" s="52">
        <v>1127.0</v>
      </c>
      <c r="F451" s="52">
        <v>2017.0</v>
      </c>
      <c r="G451" s="51">
        <f t="shared" si="2"/>
        <v>1127</v>
      </c>
      <c r="H451" s="51">
        <f t="shared" si="3"/>
        <v>2017</v>
      </c>
    </row>
    <row r="452">
      <c r="A452" s="47" t="str">
        <f t="shared" si="1"/>
        <v>Africa_Namibia-Africa_2008</v>
      </c>
      <c r="B452" s="47" t="s">
        <v>68</v>
      </c>
      <c r="C452" s="49" t="s">
        <v>125</v>
      </c>
      <c r="D452" s="44" t="s">
        <v>87</v>
      </c>
      <c r="E452" s="52">
        <v>1345.0</v>
      </c>
      <c r="F452" s="52">
        <v>2409.0</v>
      </c>
      <c r="G452" s="51">
        <f t="shared" si="2"/>
        <v>1345</v>
      </c>
      <c r="H452" s="51">
        <f t="shared" si="3"/>
        <v>2409</v>
      </c>
    </row>
    <row r="453">
      <c r="A453" s="47" t="str">
        <f t="shared" si="1"/>
        <v>Africa_Namibia-Africa_2009</v>
      </c>
      <c r="B453" s="47" t="s">
        <v>68</v>
      </c>
      <c r="C453" s="49" t="s">
        <v>125</v>
      </c>
      <c r="D453" s="44" t="s">
        <v>88</v>
      </c>
      <c r="E453" s="52">
        <v>1294.0</v>
      </c>
      <c r="F453" s="52">
        <v>2310.0</v>
      </c>
      <c r="G453" s="51">
        <f t="shared" si="2"/>
        <v>1294</v>
      </c>
      <c r="H453" s="51">
        <f t="shared" si="3"/>
        <v>2310</v>
      </c>
    </row>
    <row r="454">
      <c r="A454" s="47" t="str">
        <f t="shared" si="1"/>
        <v>Africa_Namibia-Africa_2011</v>
      </c>
      <c r="B454" s="47" t="s">
        <v>68</v>
      </c>
      <c r="C454" s="49" t="s">
        <v>125</v>
      </c>
      <c r="D454" s="44" t="s">
        <v>90</v>
      </c>
      <c r="E454" s="52">
        <v>1076.0</v>
      </c>
      <c r="F454" s="52">
        <v>1874.0</v>
      </c>
      <c r="G454" s="51">
        <f t="shared" si="2"/>
        <v>1027</v>
      </c>
      <c r="H454" s="51">
        <f t="shared" si="3"/>
        <v>1758.5</v>
      </c>
    </row>
    <row r="455">
      <c r="A455" s="47" t="str">
        <f t="shared" si="1"/>
        <v>Africa_Namibia-Africa_2011</v>
      </c>
      <c r="B455" s="47" t="s">
        <v>68</v>
      </c>
      <c r="C455" s="49" t="s">
        <v>125</v>
      </c>
      <c r="D455" s="44" t="s">
        <v>90</v>
      </c>
      <c r="E455" s="52">
        <v>978.0</v>
      </c>
      <c r="F455" s="52">
        <v>1643.0</v>
      </c>
      <c r="G455" s="51">
        <f t="shared" si="2"/>
        <v>978</v>
      </c>
      <c r="H455" s="51">
        <f t="shared" si="3"/>
        <v>1643</v>
      </c>
    </row>
    <row r="456">
      <c r="A456" s="47" t="str">
        <f t="shared" si="1"/>
        <v>Africa_Namibia-Africa_2012</v>
      </c>
      <c r="B456" s="47" t="s">
        <v>68</v>
      </c>
      <c r="C456" s="49" t="s">
        <v>125</v>
      </c>
      <c r="D456" s="44" t="s">
        <v>91</v>
      </c>
      <c r="E456" s="52">
        <v>1294.0</v>
      </c>
      <c r="F456" s="52">
        <v>2329.0</v>
      </c>
      <c r="G456" s="51">
        <f t="shared" si="2"/>
        <v>1294</v>
      </c>
      <c r="H456" s="51">
        <f t="shared" si="3"/>
        <v>2329</v>
      </c>
    </row>
    <row r="457">
      <c r="A457" s="47" t="str">
        <f t="shared" si="1"/>
        <v>Africa_Niger-Africa_2000</v>
      </c>
      <c r="B457" s="47" t="s">
        <v>68</v>
      </c>
      <c r="C457" s="49" t="s">
        <v>126</v>
      </c>
      <c r="D457" s="44" t="s">
        <v>70</v>
      </c>
      <c r="E457" s="50"/>
      <c r="F457" s="50"/>
      <c r="G457" s="51" t="str">
        <f t="shared" si="2"/>
        <v/>
      </c>
      <c r="H457" s="51" t="str">
        <f t="shared" si="3"/>
        <v/>
      </c>
    </row>
    <row r="458">
      <c r="A458" s="47" t="str">
        <f t="shared" si="1"/>
        <v>Africa_Niger-Africa_2001</v>
      </c>
      <c r="B458" s="47" t="s">
        <v>68</v>
      </c>
      <c r="C458" s="49" t="s">
        <v>126</v>
      </c>
      <c r="D458" s="44" t="s">
        <v>71</v>
      </c>
      <c r="E458" s="50"/>
      <c r="F458" s="50"/>
      <c r="G458" s="51" t="str">
        <f t="shared" si="2"/>
        <v/>
      </c>
      <c r="H458" s="51" t="str">
        <f t="shared" si="3"/>
        <v/>
      </c>
    </row>
    <row r="459">
      <c r="A459" s="47" t="str">
        <f t="shared" si="1"/>
        <v>Africa_Niger-Africa_2002</v>
      </c>
      <c r="B459" s="47" t="s">
        <v>68</v>
      </c>
      <c r="C459" s="49" t="s">
        <v>126</v>
      </c>
      <c r="D459" s="44" t="s">
        <v>72</v>
      </c>
      <c r="E459" s="50"/>
      <c r="F459" s="52">
        <v>1412.0</v>
      </c>
      <c r="G459" s="51" t="str">
        <f t="shared" si="2"/>
        <v/>
      </c>
      <c r="H459" s="51">
        <f t="shared" si="3"/>
        <v>1412</v>
      </c>
    </row>
    <row r="460">
      <c r="A460" s="47" t="str">
        <f t="shared" si="1"/>
        <v>Africa_Niger-Africa_2003</v>
      </c>
      <c r="B460" s="47" t="s">
        <v>68</v>
      </c>
      <c r="C460" s="49" t="s">
        <v>126</v>
      </c>
      <c r="D460" s="44" t="s">
        <v>74</v>
      </c>
      <c r="E460" s="50"/>
      <c r="F460" s="52">
        <v>1085.0</v>
      </c>
      <c r="G460" s="51" t="str">
        <f t="shared" si="2"/>
        <v/>
      </c>
      <c r="H460" s="51">
        <f t="shared" si="3"/>
        <v>1085</v>
      </c>
    </row>
    <row r="461">
      <c r="A461" s="47" t="str">
        <f t="shared" si="1"/>
        <v>Africa_Niger-Africa_2004</v>
      </c>
      <c r="B461" s="47" t="s">
        <v>68</v>
      </c>
      <c r="C461" s="49" t="s">
        <v>126</v>
      </c>
      <c r="D461" s="44" t="s">
        <v>83</v>
      </c>
      <c r="E461" s="50"/>
      <c r="F461" s="52">
        <v>917.0</v>
      </c>
      <c r="G461" s="51" t="str">
        <f t="shared" si="2"/>
        <v/>
      </c>
      <c r="H461" s="51">
        <f t="shared" si="3"/>
        <v>917</v>
      </c>
    </row>
    <row r="462">
      <c r="A462" s="47" t="str">
        <f t="shared" si="1"/>
        <v>Africa_Niger-Africa_2006</v>
      </c>
      <c r="B462" s="47" t="s">
        <v>68</v>
      </c>
      <c r="C462" s="49" t="s">
        <v>126</v>
      </c>
      <c r="D462" s="44" t="s">
        <v>85</v>
      </c>
      <c r="E462" s="50"/>
      <c r="F462" s="52">
        <v>964.0</v>
      </c>
      <c r="G462" s="51" t="str">
        <f t="shared" si="2"/>
        <v/>
      </c>
      <c r="H462" s="51">
        <f t="shared" si="3"/>
        <v>889</v>
      </c>
    </row>
    <row r="463">
      <c r="A463" s="47" t="str">
        <f t="shared" si="1"/>
        <v>Africa_Niger-Africa_2006</v>
      </c>
      <c r="B463" s="47" t="s">
        <v>68</v>
      </c>
      <c r="C463" s="49" t="s">
        <v>126</v>
      </c>
      <c r="D463" s="44" t="s">
        <v>85</v>
      </c>
      <c r="E463" s="50"/>
      <c r="F463" s="52">
        <v>814.0</v>
      </c>
      <c r="G463" s="51" t="str">
        <f t="shared" si="2"/>
        <v/>
      </c>
      <c r="H463" s="51">
        <f t="shared" si="3"/>
        <v>786.5</v>
      </c>
    </row>
    <row r="464">
      <c r="A464" s="47" t="str">
        <f t="shared" si="1"/>
        <v>Africa_Niger-Africa_2006</v>
      </c>
      <c r="B464" s="47" t="s">
        <v>68</v>
      </c>
      <c r="C464" s="49" t="s">
        <v>126</v>
      </c>
      <c r="D464" s="44" t="s">
        <v>85</v>
      </c>
      <c r="E464" s="50"/>
      <c r="F464" s="52">
        <v>759.0</v>
      </c>
      <c r="G464" s="51" t="str">
        <f t="shared" si="2"/>
        <v/>
      </c>
      <c r="H464" s="51">
        <f t="shared" si="3"/>
        <v>759</v>
      </c>
    </row>
    <row r="465">
      <c r="A465" s="47" t="str">
        <f t="shared" si="1"/>
        <v>Africa_Niger-Africa_2008</v>
      </c>
      <c r="B465" s="47" t="s">
        <v>68</v>
      </c>
      <c r="C465" s="49" t="s">
        <v>126</v>
      </c>
      <c r="D465" s="44" t="s">
        <v>87</v>
      </c>
      <c r="E465" s="50"/>
      <c r="F465" s="52">
        <v>821.0</v>
      </c>
      <c r="G465" s="51" t="str">
        <f t="shared" si="2"/>
        <v/>
      </c>
      <c r="H465" s="51">
        <f t="shared" si="3"/>
        <v>821</v>
      </c>
    </row>
    <row r="466">
      <c r="A466" s="47" t="str">
        <f t="shared" si="1"/>
        <v>Africa_Niger-Africa_2009</v>
      </c>
      <c r="B466" s="47" t="s">
        <v>68</v>
      </c>
      <c r="C466" s="49" t="s">
        <v>126</v>
      </c>
      <c r="D466" s="44" t="s">
        <v>88</v>
      </c>
      <c r="E466" s="50"/>
      <c r="F466" s="52">
        <v>829.0</v>
      </c>
      <c r="G466" s="51" t="str">
        <f t="shared" si="2"/>
        <v/>
      </c>
      <c r="H466" s="51">
        <f t="shared" si="3"/>
        <v>829</v>
      </c>
    </row>
    <row r="467">
      <c r="A467" s="47" t="str">
        <f t="shared" si="1"/>
        <v>Africa_Niger-Africa_2011</v>
      </c>
      <c r="B467" s="47" t="s">
        <v>68</v>
      </c>
      <c r="C467" s="49" t="s">
        <v>126</v>
      </c>
      <c r="D467" s="44" t="s">
        <v>90</v>
      </c>
      <c r="E467" s="50"/>
      <c r="F467" s="52">
        <v>880.0</v>
      </c>
      <c r="G467" s="51" t="str">
        <f t="shared" si="2"/>
        <v/>
      </c>
      <c r="H467" s="51">
        <f t="shared" si="3"/>
        <v>838</v>
      </c>
    </row>
    <row r="468">
      <c r="A468" s="47" t="str">
        <f t="shared" si="1"/>
        <v>Africa_Niger-Africa_2011</v>
      </c>
      <c r="B468" s="47" t="s">
        <v>68</v>
      </c>
      <c r="C468" s="49" t="s">
        <v>126</v>
      </c>
      <c r="D468" s="44" t="s">
        <v>90</v>
      </c>
      <c r="E468" s="50"/>
      <c r="F468" s="52">
        <v>796.0</v>
      </c>
      <c r="G468" s="51" t="str">
        <f t="shared" si="2"/>
        <v/>
      </c>
      <c r="H468" s="51">
        <f t="shared" si="3"/>
        <v>796</v>
      </c>
    </row>
    <row r="469">
      <c r="A469" s="47" t="str">
        <f t="shared" si="1"/>
        <v>Africa_Niger-Africa_2012</v>
      </c>
      <c r="B469" s="47" t="s">
        <v>68</v>
      </c>
      <c r="C469" s="49" t="s">
        <v>126</v>
      </c>
      <c r="D469" s="44" t="s">
        <v>91</v>
      </c>
      <c r="E469" s="50"/>
      <c r="F469" s="52">
        <v>807.0</v>
      </c>
      <c r="G469" s="51" t="str">
        <f t="shared" si="2"/>
        <v/>
      </c>
      <c r="H469" s="51">
        <f t="shared" si="3"/>
        <v>807</v>
      </c>
    </row>
    <row r="470">
      <c r="A470" s="47" t="str">
        <f t="shared" si="1"/>
        <v>Africa_Nigeria-Africa_2000</v>
      </c>
      <c r="B470" s="47" t="s">
        <v>68</v>
      </c>
      <c r="C470" s="49" t="s">
        <v>127</v>
      </c>
      <c r="D470" s="44" t="s">
        <v>70</v>
      </c>
      <c r="E470" s="50"/>
      <c r="F470" s="50"/>
      <c r="G470" s="51" t="str">
        <f t="shared" si="2"/>
        <v/>
      </c>
      <c r="H470" s="51" t="str">
        <f t="shared" si="3"/>
        <v/>
      </c>
    </row>
    <row r="471">
      <c r="A471" s="47" t="str">
        <f t="shared" si="1"/>
        <v>Africa_Nigeria-Africa_2001</v>
      </c>
      <c r="B471" s="47" t="s">
        <v>68</v>
      </c>
      <c r="C471" s="49" t="s">
        <v>127</v>
      </c>
      <c r="D471" s="44" t="s">
        <v>71</v>
      </c>
      <c r="E471" s="52">
        <v>118325.0</v>
      </c>
      <c r="F471" s="50"/>
      <c r="G471" s="51">
        <f t="shared" si="2"/>
        <v>118325</v>
      </c>
      <c r="H471" s="51" t="str">
        <f t="shared" si="3"/>
        <v/>
      </c>
    </row>
    <row r="472">
      <c r="A472" s="47" t="str">
        <f t="shared" si="1"/>
        <v>Africa_Nigeria-Africa_2002</v>
      </c>
      <c r="B472" s="47" t="s">
        <v>68</v>
      </c>
      <c r="C472" s="49" t="s">
        <v>127</v>
      </c>
      <c r="D472" s="44" t="s">
        <v>72</v>
      </c>
      <c r="E472" s="52">
        <v>115138.0</v>
      </c>
      <c r="F472" s="52">
        <v>78910.0</v>
      </c>
      <c r="G472" s="51">
        <f t="shared" si="2"/>
        <v>115138</v>
      </c>
      <c r="H472" s="51">
        <f t="shared" si="3"/>
        <v>78910</v>
      </c>
    </row>
    <row r="473">
      <c r="A473" s="47" t="str">
        <f t="shared" si="1"/>
        <v>Africa_Nigeria-Africa_2003</v>
      </c>
      <c r="B473" s="47" t="s">
        <v>68</v>
      </c>
      <c r="C473" s="49" t="s">
        <v>127</v>
      </c>
      <c r="D473" s="44" t="s">
        <v>74</v>
      </c>
      <c r="E473" s="52">
        <v>109255.0</v>
      </c>
      <c r="F473" s="52">
        <v>71719.0</v>
      </c>
      <c r="G473" s="51">
        <f t="shared" si="2"/>
        <v>109255</v>
      </c>
      <c r="H473" s="51">
        <f t="shared" si="3"/>
        <v>71719</v>
      </c>
    </row>
    <row r="474">
      <c r="A474" s="47" t="str">
        <f t="shared" si="1"/>
        <v>Africa_Nigeria-Africa_2004</v>
      </c>
      <c r="B474" s="47" t="s">
        <v>68</v>
      </c>
      <c r="C474" s="49" t="s">
        <v>127</v>
      </c>
      <c r="D474" s="44" t="s">
        <v>83</v>
      </c>
      <c r="E474" s="52">
        <v>111225.0</v>
      </c>
      <c r="F474" s="52">
        <v>92621.0</v>
      </c>
      <c r="G474" s="51">
        <f t="shared" si="2"/>
        <v>111225</v>
      </c>
      <c r="H474" s="51">
        <f t="shared" si="3"/>
        <v>92621</v>
      </c>
    </row>
    <row r="475">
      <c r="A475" s="47" t="str">
        <f t="shared" si="1"/>
        <v>Africa_Nigeria-Africa_2006</v>
      </c>
      <c r="B475" s="47" t="s">
        <v>68</v>
      </c>
      <c r="C475" s="49" t="s">
        <v>127</v>
      </c>
      <c r="D475" s="44" t="s">
        <v>85</v>
      </c>
      <c r="E475" s="52">
        <v>97389.0</v>
      </c>
      <c r="F475" s="52">
        <v>98125.0</v>
      </c>
      <c r="G475" s="51">
        <f t="shared" si="2"/>
        <v>96011</v>
      </c>
      <c r="H475" s="51">
        <f t="shared" si="3"/>
        <v>90738</v>
      </c>
    </row>
    <row r="476">
      <c r="A476" s="47" t="str">
        <f t="shared" si="1"/>
        <v>Africa_Nigeria-Africa_2006</v>
      </c>
      <c r="B476" s="47" t="s">
        <v>68</v>
      </c>
      <c r="C476" s="49" t="s">
        <v>127</v>
      </c>
      <c r="D476" s="44" t="s">
        <v>85</v>
      </c>
      <c r="E476" s="52">
        <v>94633.0</v>
      </c>
      <c r="F476" s="52">
        <v>83351.0</v>
      </c>
      <c r="G476" s="51">
        <f t="shared" si="2"/>
        <v>94633</v>
      </c>
      <c r="H476" s="51">
        <f t="shared" si="3"/>
        <v>83351</v>
      </c>
    </row>
    <row r="477">
      <c r="A477" s="47" t="str">
        <f t="shared" si="1"/>
        <v>Africa_Nigeria-Africa_2007</v>
      </c>
      <c r="B477" s="47" t="s">
        <v>68</v>
      </c>
      <c r="C477" s="49" t="s">
        <v>127</v>
      </c>
      <c r="D477" s="44" t="s">
        <v>86</v>
      </c>
      <c r="E477" s="52">
        <v>101751.0</v>
      </c>
      <c r="F477" s="52">
        <v>97047.0</v>
      </c>
      <c r="G477" s="51">
        <f t="shared" si="2"/>
        <v>101751</v>
      </c>
      <c r="H477" s="51">
        <f t="shared" si="3"/>
        <v>97047</v>
      </c>
    </row>
    <row r="478">
      <c r="A478" s="47" t="str">
        <f t="shared" si="1"/>
        <v>Africa_Nigeria-Africa_2008</v>
      </c>
      <c r="B478" s="47" t="s">
        <v>68</v>
      </c>
      <c r="C478" s="49" t="s">
        <v>127</v>
      </c>
      <c r="D478" s="44" t="s">
        <v>87</v>
      </c>
      <c r="E478" s="52">
        <v>107683.0</v>
      </c>
      <c r="F478" s="52">
        <v>95210.0</v>
      </c>
      <c r="G478" s="51">
        <f t="shared" si="2"/>
        <v>107683</v>
      </c>
      <c r="H478" s="51">
        <f t="shared" si="3"/>
        <v>95210</v>
      </c>
    </row>
    <row r="479">
      <c r="A479" s="47" t="str">
        <f t="shared" si="1"/>
        <v>Africa_Nigeria-Africa_2009</v>
      </c>
      <c r="B479" s="47" t="s">
        <v>68</v>
      </c>
      <c r="C479" s="49" t="s">
        <v>127</v>
      </c>
      <c r="D479" s="44" t="s">
        <v>88</v>
      </c>
      <c r="E479" s="52">
        <v>106509.0</v>
      </c>
      <c r="F479" s="52">
        <v>104697.0</v>
      </c>
      <c r="G479" s="51">
        <f t="shared" si="2"/>
        <v>106509</v>
      </c>
      <c r="H479" s="51">
        <f t="shared" si="3"/>
        <v>104697</v>
      </c>
    </row>
    <row r="480">
      <c r="A480" s="47" t="str">
        <f t="shared" si="1"/>
        <v>Africa_Nigeria-Africa_2011</v>
      </c>
      <c r="B480" s="47" t="s">
        <v>68</v>
      </c>
      <c r="C480" s="49" t="s">
        <v>127</v>
      </c>
      <c r="D480" s="44" t="s">
        <v>90</v>
      </c>
      <c r="E480" s="52">
        <v>99007.0</v>
      </c>
      <c r="F480" s="52">
        <v>93138.0</v>
      </c>
      <c r="G480" s="51">
        <f t="shared" si="2"/>
        <v>94801.5</v>
      </c>
      <c r="H480" s="51">
        <f t="shared" si="3"/>
        <v>86160</v>
      </c>
    </row>
    <row r="481">
      <c r="A481" s="47" t="str">
        <f t="shared" si="1"/>
        <v>Africa_Nigeria-Africa_2011</v>
      </c>
      <c r="B481" s="47" t="s">
        <v>68</v>
      </c>
      <c r="C481" s="49" t="s">
        <v>127</v>
      </c>
      <c r="D481" s="44" t="s">
        <v>90</v>
      </c>
      <c r="E481" s="52">
        <v>90596.0</v>
      </c>
      <c r="F481" s="52">
        <v>79182.0</v>
      </c>
      <c r="G481" s="51">
        <f t="shared" si="2"/>
        <v>90596</v>
      </c>
      <c r="H481" s="51">
        <f t="shared" si="3"/>
        <v>79182</v>
      </c>
    </row>
    <row r="482">
      <c r="A482" s="47" t="str">
        <f t="shared" si="1"/>
        <v>Africa_Nigeria-Africa_2012</v>
      </c>
      <c r="B482" s="47" t="s">
        <v>68</v>
      </c>
      <c r="C482" s="49" t="s">
        <v>127</v>
      </c>
      <c r="D482" s="44" t="s">
        <v>91</v>
      </c>
      <c r="E482" s="52">
        <v>107005.0</v>
      </c>
      <c r="F482" s="52">
        <v>98514.0</v>
      </c>
      <c r="G482" s="51">
        <f t="shared" si="2"/>
        <v>107005</v>
      </c>
      <c r="H482" s="51">
        <f t="shared" si="3"/>
        <v>98514</v>
      </c>
    </row>
    <row r="483">
      <c r="A483" s="47" t="str">
        <f t="shared" si="1"/>
        <v>Africa_Rwanda-Africa_2000</v>
      </c>
      <c r="B483" s="47" t="s">
        <v>68</v>
      </c>
      <c r="C483" s="49" t="s">
        <v>128</v>
      </c>
      <c r="D483" s="44" t="s">
        <v>70</v>
      </c>
      <c r="E483" s="50"/>
      <c r="F483" s="50"/>
      <c r="G483" s="51" t="str">
        <f t="shared" si="2"/>
        <v/>
      </c>
      <c r="H483" s="51" t="str">
        <f t="shared" si="3"/>
        <v/>
      </c>
    </row>
    <row r="484">
      <c r="A484" s="47" t="str">
        <f t="shared" si="1"/>
        <v>Africa_Rwanda-Africa_2001</v>
      </c>
      <c r="B484" s="47" t="s">
        <v>68</v>
      </c>
      <c r="C484" s="49" t="s">
        <v>128</v>
      </c>
      <c r="D484" s="44" t="s">
        <v>71</v>
      </c>
      <c r="E484" s="50"/>
      <c r="F484" s="50"/>
      <c r="G484" s="51" t="str">
        <f t="shared" si="2"/>
        <v/>
      </c>
      <c r="H484" s="51" t="str">
        <f t="shared" si="3"/>
        <v/>
      </c>
    </row>
    <row r="485">
      <c r="A485" s="47" t="str">
        <f t="shared" si="1"/>
        <v>Africa_Rwanda-Africa_2002</v>
      </c>
      <c r="B485" s="47" t="s">
        <v>68</v>
      </c>
      <c r="C485" s="49" t="s">
        <v>128</v>
      </c>
      <c r="D485" s="44" t="s">
        <v>72</v>
      </c>
      <c r="E485" s="50"/>
      <c r="F485" s="52">
        <v>594.0</v>
      </c>
      <c r="G485" s="51" t="str">
        <f t="shared" si="2"/>
        <v/>
      </c>
      <c r="H485" s="51">
        <f t="shared" si="3"/>
        <v>594</v>
      </c>
    </row>
    <row r="486">
      <c r="A486" s="47" t="str">
        <f t="shared" si="1"/>
        <v>Africa_Rwanda-Africa_2003</v>
      </c>
      <c r="B486" s="47" t="s">
        <v>68</v>
      </c>
      <c r="C486" s="49" t="s">
        <v>128</v>
      </c>
      <c r="D486" s="44" t="s">
        <v>74</v>
      </c>
      <c r="E486" s="50"/>
      <c r="F486" s="52">
        <v>576.0</v>
      </c>
      <c r="G486" s="51" t="str">
        <f t="shared" si="2"/>
        <v/>
      </c>
      <c r="H486" s="51">
        <f t="shared" si="3"/>
        <v>576</v>
      </c>
    </row>
    <row r="487">
      <c r="A487" s="47" t="str">
        <f t="shared" si="1"/>
        <v>Africa_Rwanda-Africa_2004</v>
      </c>
      <c r="B487" s="47" t="s">
        <v>68</v>
      </c>
      <c r="C487" s="49" t="s">
        <v>128</v>
      </c>
      <c r="D487" s="44" t="s">
        <v>83</v>
      </c>
      <c r="E487" s="50"/>
      <c r="F487" s="52">
        <v>543.0</v>
      </c>
      <c r="G487" s="51" t="str">
        <f t="shared" si="2"/>
        <v/>
      </c>
      <c r="H487" s="51">
        <f t="shared" si="3"/>
        <v>543</v>
      </c>
    </row>
    <row r="488">
      <c r="A488" s="47" t="str">
        <f t="shared" si="1"/>
        <v>Africa_Rwanda-Africa_2007</v>
      </c>
      <c r="B488" s="47" t="s">
        <v>68</v>
      </c>
      <c r="C488" s="49" t="s">
        <v>128</v>
      </c>
      <c r="D488" s="44" t="s">
        <v>86</v>
      </c>
      <c r="E488" s="50"/>
      <c r="F488" s="52">
        <v>689.0</v>
      </c>
      <c r="G488" s="51" t="str">
        <f t="shared" si="2"/>
        <v/>
      </c>
      <c r="H488" s="51">
        <f t="shared" si="3"/>
        <v>689</v>
      </c>
    </row>
    <row r="489">
      <c r="A489" s="47" t="str">
        <f t="shared" si="1"/>
        <v>Africa_Rwanda-Africa_2007</v>
      </c>
      <c r="B489" s="47" t="s">
        <v>68</v>
      </c>
      <c r="C489" s="49" t="s">
        <v>128</v>
      </c>
      <c r="D489" s="44" t="s">
        <v>86</v>
      </c>
      <c r="E489" s="50"/>
      <c r="F489" s="52">
        <v>689.0</v>
      </c>
      <c r="G489" s="51" t="str">
        <f t="shared" si="2"/>
        <v/>
      </c>
      <c r="H489" s="51">
        <f t="shared" si="3"/>
        <v>689</v>
      </c>
    </row>
    <row r="490">
      <c r="A490" s="47" t="str">
        <f t="shared" si="1"/>
        <v>Africa_Rwanda-Africa_2007</v>
      </c>
      <c r="B490" s="47" t="s">
        <v>68</v>
      </c>
      <c r="C490" s="49" t="s">
        <v>128</v>
      </c>
      <c r="D490" s="44" t="s">
        <v>86</v>
      </c>
      <c r="E490" s="50"/>
      <c r="F490" s="52">
        <v>689.0</v>
      </c>
      <c r="G490" s="51" t="str">
        <f t="shared" si="2"/>
        <v/>
      </c>
      <c r="H490" s="51">
        <f t="shared" si="3"/>
        <v>689</v>
      </c>
    </row>
    <row r="491">
      <c r="A491" s="47" t="str">
        <f t="shared" si="1"/>
        <v>Africa_Rwanda-Africa_2008</v>
      </c>
      <c r="B491" s="47" t="s">
        <v>68</v>
      </c>
      <c r="C491" s="49" t="s">
        <v>128</v>
      </c>
      <c r="D491" s="44" t="s">
        <v>87</v>
      </c>
      <c r="E491" s="50"/>
      <c r="F491" s="52">
        <v>557.0</v>
      </c>
      <c r="G491" s="51" t="str">
        <f t="shared" si="2"/>
        <v/>
      </c>
      <c r="H491" s="51">
        <f t="shared" si="3"/>
        <v>557</v>
      </c>
    </row>
    <row r="492">
      <c r="A492" s="47" t="str">
        <f t="shared" si="1"/>
        <v>Africa_Rwanda-Africa_2010</v>
      </c>
      <c r="B492" s="47" t="s">
        <v>68</v>
      </c>
      <c r="C492" s="49" t="s">
        <v>128</v>
      </c>
      <c r="D492" s="44" t="s">
        <v>89</v>
      </c>
      <c r="E492" s="50"/>
      <c r="F492" s="52">
        <v>528.0</v>
      </c>
      <c r="G492" s="51" t="str">
        <f t="shared" si="2"/>
        <v/>
      </c>
      <c r="H492" s="51">
        <f t="shared" si="3"/>
        <v>528</v>
      </c>
    </row>
    <row r="493">
      <c r="A493" s="47" t="str">
        <f t="shared" si="1"/>
        <v>Africa_Rwanda-Africa_2011</v>
      </c>
      <c r="B493" s="47" t="s">
        <v>68</v>
      </c>
      <c r="C493" s="49" t="s">
        <v>128</v>
      </c>
      <c r="D493" s="44" t="s">
        <v>90</v>
      </c>
      <c r="E493" s="50"/>
      <c r="F493" s="52">
        <v>682.0</v>
      </c>
      <c r="G493" s="51" t="str">
        <f t="shared" si="2"/>
        <v/>
      </c>
      <c r="H493" s="51">
        <f t="shared" si="3"/>
        <v>684</v>
      </c>
    </row>
    <row r="494">
      <c r="A494" s="47" t="str">
        <f t="shared" si="1"/>
        <v>Africa_Rwanda-Africa_2011</v>
      </c>
      <c r="B494" s="47" t="s">
        <v>68</v>
      </c>
      <c r="C494" s="49" t="s">
        <v>128</v>
      </c>
      <c r="D494" s="44" t="s">
        <v>90</v>
      </c>
      <c r="E494" s="50"/>
      <c r="F494" s="52">
        <v>686.0</v>
      </c>
      <c r="G494" s="51" t="str">
        <f t="shared" si="2"/>
        <v/>
      </c>
      <c r="H494" s="51">
        <f t="shared" si="3"/>
        <v>686</v>
      </c>
    </row>
    <row r="495">
      <c r="A495" s="47" t="str">
        <f t="shared" si="1"/>
        <v>Africa_Rwanda-Africa_2012</v>
      </c>
      <c r="B495" s="47" t="s">
        <v>68</v>
      </c>
      <c r="C495" s="49" t="s">
        <v>128</v>
      </c>
      <c r="D495" s="44" t="s">
        <v>91</v>
      </c>
      <c r="E495" s="50"/>
      <c r="F495" s="52">
        <v>528.0</v>
      </c>
      <c r="G495" s="51" t="str">
        <f t="shared" si="2"/>
        <v/>
      </c>
      <c r="H495" s="51">
        <f t="shared" si="3"/>
        <v>528</v>
      </c>
    </row>
    <row r="496">
      <c r="A496" s="47" t="str">
        <f t="shared" si="1"/>
        <v>Africa_Sao Tome and Principe-Africa_2000</v>
      </c>
      <c r="B496" s="47" t="s">
        <v>68</v>
      </c>
      <c r="C496" s="49" t="s">
        <v>129</v>
      </c>
      <c r="D496" s="44" t="s">
        <v>70</v>
      </c>
      <c r="E496" s="50"/>
      <c r="F496" s="50"/>
      <c r="G496" s="51" t="str">
        <f t="shared" si="2"/>
        <v/>
      </c>
      <c r="H496" s="51" t="str">
        <f t="shared" si="3"/>
        <v/>
      </c>
    </row>
    <row r="497">
      <c r="A497" s="47" t="str">
        <f t="shared" si="1"/>
        <v>Africa_Sao Tome and Principe-Africa_2001</v>
      </c>
      <c r="B497" s="47" t="s">
        <v>68</v>
      </c>
      <c r="C497" s="49" t="s">
        <v>129</v>
      </c>
      <c r="D497" s="44" t="s">
        <v>71</v>
      </c>
      <c r="E497" s="50"/>
      <c r="F497" s="50"/>
      <c r="G497" s="51" t="str">
        <f t="shared" si="2"/>
        <v/>
      </c>
      <c r="H497" s="51" t="str">
        <f t="shared" si="3"/>
        <v/>
      </c>
    </row>
    <row r="498">
      <c r="A498" s="47" t="str">
        <f t="shared" si="1"/>
        <v>Africa_Sao Tome and Principe-Africa_2002</v>
      </c>
      <c r="B498" s="47" t="s">
        <v>68</v>
      </c>
      <c r="C498" s="49" t="s">
        <v>129</v>
      </c>
      <c r="D498" s="44" t="s">
        <v>72</v>
      </c>
      <c r="E498" s="50"/>
      <c r="F498" s="52">
        <v>99.0</v>
      </c>
      <c r="G498" s="51" t="str">
        <f t="shared" si="2"/>
        <v/>
      </c>
      <c r="H498" s="51">
        <f t="shared" si="3"/>
        <v>99</v>
      </c>
    </row>
    <row r="499">
      <c r="A499" s="47" t="str">
        <f t="shared" si="1"/>
        <v>Africa_Sao Tome and Principe-Africa_2003</v>
      </c>
      <c r="B499" s="47" t="s">
        <v>68</v>
      </c>
      <c r="C499" s="49" t="s">
        <v>129</v>
      </c>
      <c r="D499" s="44" t="s">
        <v>74</v>
      </c>
      <c r="E499" s="50"/>
      <c r="F499" s="52">
        <v>92.0</v>
      </c>
      <c r="G499" s="51" t="str">
        <f t="shared" si="2"/>
        <v/>
      </c>
      <c r="H499" s="51">
        <f t="shared" si="3"/>
        <v>92</v>
      </c>
    </row>
    <row r="500">
      <c r="A500" s="47" t="str">
        <f t="shared" si="1"/>
        <v>Africa_Sao Tome and Principe-Africa_2004</v>
      </c>
      <c r="B500" s="47" t="s">
        <v>68</v>
      </c>
      <c r="C500" s="49" t="s">
        <v>129</v>
      </c>
      <c r="D500" s="44" t="s">
        <v>83</v>
      </c>
      <c r="E500" s="50"/>
      <c r="F500" s="52">
        <v>84.0</v>
      </c>
      <c r="G500" s="51" t="str">
        <f t="shared" si="2"/>
        <v/>
      </c>
      <c r="H500" s="51">
        <f t="shared" si="3"/>
        <v>84</v>
      </c>
    </row>
    <row r="501">
      <c r="A501" s="47" t="str">
        <f t="shared" si="1"/>
        <v>Africa_Sao Tome and Principe-Africa_2007</v>
      </c>
      <c r="B501" s="47" t="s">
        <v>68</v>
      </c>
      <c r="C501" s="49" t="s">
        <v>129</v>
      </c>
      <c r="D501" s="44" t="s">
        <v>86</v>
      </c>
      <c r="E501" s="52">
        <v>38.0</v>
      </c>
      <c r="F501" s="52">
        <v>73.0</v>
      </c>
      <c r="G501" s="51">
        <f t="shared" si="2"/>
        <v>38</v>
      </c>
      <c r="H501" s="51">
        <f t="shared" si="3"/>
        <v>66</v>
      </c>
    </row>
    <row r="502">
      <c r="A502" s="47" t="str">
        <f t="shared" si="1"/>
        <v>Africa_Sao Tome and Principe-Africa_2007</v>
      </c>
      <c r="B502" s="47" t="s">
        <v>68</v>
      </c>
      <c r="C502" s="49" t="s">
        <v>129</v>
      </c>
      <c r="D502" s="44" t="s">
        <v>86</v>
      </c>
      <c r="E502" s="50"/>
      <c r="F502" s="52">
        <v>59.0</v>
      </c>
      <c r="G502" s="51" t="str">
        <f t="shared" si="2"/>
        <v/>
      </c>
      <c r="H502" s="51">
        <f t="shared" si="3"/>
        <v>55</v>
      </c>
    </row>
    <row r="503">
      <c r="A503" s="47" t="str">
        <f t="shared" si="1"/>
        <v>Africa_Sao Tome and Principe-Africa_2007</v>
      </c>
      <c r="B503" s="47" t="s">
        <v>68</v>
      </c>
      <c r="C503" s="49" t="s">
        <v>129</v>
      </c>
      <c r="D503" s="44" t="s">
        <v>86</v>
      </c>
      <c r="E503" s="50"/>
      <c r="F503" s="52">
        <v>51.0</v>
      </c>
      <c r="G503" s="51" t="str">
        <f t="shared" si="2"/>
        <v/>
      </c>
      <c r="H503" s="51">
        <f t="shared" si="3"/>
        <v>51</v>
      </c>
    </row>
    <row r="504">
      <c r="A504" s="47" t="str">
        <f t="shared" si="1"/>
        <v>Africa_Sao Tome and Principe-Africa_2008</v>
      </c>
      <c r="B504" s="47" t="s">
        <v>68</v>
      </c>
      <c r="C504" s="49" t="s">
        <v>129</v>
      </c>
      <c r="D504" s="44" t="s">
        <v>87</v>
      </c>
      <c r="E504" s="52">
        <v>44.0</v>
      </c>
      <c r="F504" s="52">
        <v>84.0</v>
      </c>
      <c r="G504" s="51">
        <f t="shared" si="2"/>
        <v>44</v>
      </c>
      <c r="H504" s="51">
        <f t="shared" si="3"/>
        <v>84</v>
      </c>
    </row>
    <row r="505">
      <c r="A505" s="47" t="str">
        <f t="shared" si="1"/>
        <v>Africa_Sao Tome and Principe-Africa_2010</v>
      </c>
      <c r="B505" s="47" t="s">
        <v>68</v>
      </c>
      <c r="C505" s="49" t="s">
        <v>129</v>
      </c>
      <c r="D505" s="44" t="s">
        <v>89</v>
      </c>
      <c r="E505" s="52">
        <v>43.0</v>
      </c>
      <c r="F505" s="52">
        <v>77.0</v>
      </c>
      <c r="G505" s="51">
        <f t="shared" si="2"/>
        <v>43</v>
      </c>
      <c r="H505" s="51">
        <f t="shared" si="3"/>
        <v>77</v>
      </c>
    </row>
    <row r="506">
      <c r="A506" s="47" t="str">
        <f t="shared" si="1"/>
        <v>Africa_Sao Tome and Principe-Africa_2011</v>
      </c>
      <c r="B506" s="47" t="s">
        <v>68</v>
      </c>
      <c r="C506" s="49" t="s">
        <v>129</v>
      </c>
      <c r="D506" s="44" t="s">
        <v>90</v>
      </c>
      <c r="E506" s="50"/>
      <c r="F506" s="52">
        <v>66.0</v>
      </c>
      <c r="G506" s="51" t="str">
        <f t="shared" si="2"/>
        <v/>
      </c>
      <c r="H506" s="51">
        <f t="shared" si="3"/>
        <v>57</v>
      </c>
    </row>
    <row r="507">
      <c r="A507" s="47" t="str">
        <f t="shared" si="1"/>
        <v>Africa_Sao Tome and Principe-Africa_2011</v>
      </c>
      <c r="B507" s="47" t="s">
        <v>68</v>
      </c>
      <c r="C507" s="49" t="s">
        <v>129</v>
      </c>
      <c r="D507" s="44" t="s">
        <v>90</v>
      </c>
      <c r="E507" s="50"/>
      <c r="F507" s="52">
        <v>48.0</v>
      </c>
      <c r="G507" s="51" t="str">
        <f t="shared" si="2"/>
        <v/>
      </c>
      <c r="H507" s="51">
        <f t="shared" si="3"/>
        <v>48</v>
      </c>
    </row>
    <row r="508">
      <c r="A508" s="47" t="str">
        <f t="shared" si="1"/>
        <v>Africa_Sao Tome and Principe-Africa_2012</v>
      </c>
      <c r="B508" s="47" t="s">
        <v>68</v>
      </c>
      <c r="C508" s="49" t="s">
        <v>129</v>
      </c>
      <c r="D508" s="44" t="s">
        <v>91</v>
      </c>
      <c r="E508" s="52">
        <v>44.0</v>
      </c>
      <c r="F508" s="52">
        <v>84.0</v>
      </c>
      <c r="G508" s="51">
        <f t="shared" si="2"/>
        <v>44</v>
      </c>
      <c r="H508" s="51">
        <f t="shared" si="3"/>
        <v>84</v>
      </c>
    </row>
    <row r="509">
      <c r="A509" s="47" t="str">
        <f t="shared" si="1"/>
        <v>Africa_Senegal-Africa_2000</v>
      </c>
      <c r="B509" s="47" t="s">
        <v>68</v>
      </c>
      <c r="C509" s="49" t="s">
        <v>130</v>
      </c>
      <c r="D509" s="44" t="s">
        <v>70</v>
      </c>
      <c r="E509" s="50"/>
      <c r="F509" s="50"/>
      <c r="G509" s="51" t="str">
        <f t="shared" si="2"/>
        <v/>
      </c>
      <c r="H509" s="51" t="str">
        <f t="shared" si="3"/>
        <v/>
      </c>
    </row>
    <row r="510">
      <c r="A510" s="47" t="str">
        <f t="shared" si="1"/>
        <v>Africa_Senegal-Africa_2001</v>
      </c>
      <c r="B510" s="47" t="s">
        <v>68</v>
      </c>
      <c r="C510" s="49" t="s">
        <v>130</v>
      </c>
      <c r="D510" s="44" t="s">
        <v>71</v>
      </c>
      <c r="E510" s="52">
        <v>3515.0</v>
      </c>
      <c r="F510" s="50"/>
      <c r="G510" s="51">
        <f t="shared" si="2"/>
        <v>3515</v>
      </c>
      <c r="H510" s="51" t="str">
        <f t="shared" si="3"/>
        <v/>
      </c>
    </row>
    <row r="511">
      <c r="A511" s="47" t="str">
        <f t="shared" si="1"/>
        <v>Africa_Senegal-Africa_2002</v>
      </c>
      <c r="B511" s="47" t="s">
        <v>68</v>
      </c>
      <c r="C511" s="49" t="s">
        <v>130</v>
      </c>
      <c r="D511" s="44" t="s">
        <v>72</v>
      </c>
      <c r="E511" s="52">
        <v>3426.0</v>
      </c>
      <c r="F511" s="52">
        <v>7059.0</v>
      </c>
      <c r="G511" s="51">
        <f t="shared" si="2"/>
        <v>3426</v>
      </c>
      <c r="H511" s="51">
        <f t="shared" si="3"/>
        <v>7059</v>
      </c>
    </row>
    <row r="512">
      <c r="A512" s="47" t="str">
        <f t="shared" si="1"/>
        <v>Africa_Senegal-Africa_2003</v>
      </c>
      <c r="B512" s="47" t="s">
        <v>68</v>
      </c>
      <c r="C512" s="49" t="s">
        <v>130</v>
      </c>
      <c r="D512" s="44" t="s">
        <v>74</v>
      </c>
      <c r="E512" s="52">
        <v>3270.0</v>
      </c>
      <c r="F512" s="52">
        <v>5849.0</v>
      </c>
      <c r="G512" s="51">
        <f t="shared" si="2"/>
        <v>3270</v>
      </c>
      <c r="H512" s="51">
        <f t="shared" si="3"/>
        <v>5849</v>
      </c>
    </row>
    <row r="513">
      <c r="A513" s="47" t="str">
        <f t="shared" si="1"/>
        <v>Africa_Senegal-Africa_2004</v>
      </c>
      <c r="B513" s="47" t="s">
        <v>68</v>
      </c>
      <c r="C513" s="49" t="s">
        <v>130</v>
      </c>
      <c r="D513" s="44" t="s">
        <v>83</v>
      </c>
      <c r="E513" s="52">
        <v>3036.0</v>
      </c>
      <c r="F513" s="52">
        <v>5442.0</v>
      </c>
      <c r="G513" s="51">
        <f t="shared" si="2"/>
        <v>3036</v>
      </c>
      <c r="H513" s="51">
        <f t="shared" si="3"/>
        <v>5442</v>
      </c>
    </row>
    <row r="514">
      <c r="A514" s="47" t="str">
        <f t="shared" si="1"/>
        <v>Africa_Senegal-Africa_2007</v>
      </c>
      <c r="B514" s="47" t="s">
        <v>68</v>
      </c>
      <c r="C514" s="49" t="s">
        <v>130</v>
      </c>
      <c r="D514" s="44" t="s">
        <v>86</v>
      </c>
      <c r="E514" s="52">
        <v>2736.0</v>
      </c>
      <c r="F514" s="52">
        <v>5280.0</v>
      </c>
      <c r="G514" s="51">
        <f t="shared" si="2"/>
        <v>2684</v>
      </c>
      <c r="H514" s="51">
        <f t="shared" si="3"/>
        <v>4913.5</v>
      </c>
    </row>
    <row r="515">
      <c r="A515" s="47" t="str">
        <f t="shared" si="1"/>
        <v>Africa_Senegal-Africa_2007</v>
      </c>
      <c r="B515" s="47" t="s">
        <v>68</v>
      </c>
      <c r="C515" s="49" t="s">
        <v>130</v>
      </c>
      <c r="D515" s="44" t="s">
        <v>86</v>
      </c>
      <c r="E515" s="52">
        <v>2632.0</v>
      </c>
      <c r="F515" s="52">
        <v>4547.0</v>
      </c>
      <c r="G515" s="51">
        <f t="shared" si="2"/>
        <v>2612</v>
      </c>
      <c r="H515" s="51">
        <f t="shared" si="3"/>
        <v>4439</v>
      </c>
    </row>
    <row r="516">
      <c r="A516" s="47" t="str">
        <f t="shared" si="1"/>
        <v>Africa_Senegal-Africa_2007</v>
      </c>
      <c r="B516" s="47" t="s">
        <v>68</v>
      </c>
      <c r="C516" s="49" t="s">
        <v>130</v>
      </c>
      <c r="D516" s="44" t="s">
        <v>86</v>
      </c>
      <c r="E516" s="52">
        <v>2592.0</v>
      </c>
      <c r="F516" s="52">
        <v>4331.0</v>
      </c>
      <c r="G516" s="51">
        <f t="shared" si="2"/>
        <v>2592</v>
      </c>
      <c r="H516" s="51">
        <f t="shared" si="3"/>
        <v>4331</v>
      </c>
    </row>
    <row r="517">
      <c r="A517" s="47" t="str">
        <f t="shared" si="1"/>
        <v>Africa_Senegal-Africa_2008</v>
      </c>
      <c r="B517" s="47" t="s">
        <v>68</v>
      </c>
      <c r="C517" s="49" t="s">
        <v>130</v>
      </c>
      <c r="D517" s="44" t="s">
        <v>87</v>
      </c>
      <c r="E517" s="52">
        <v>3000.0</v>
      </c>
      <c r="F517" s="52">
        <v>5335.0</v>
      </c>
      <c r="G517" s="51">
        <f t="shared" si="2"/>
        <v>3000</v>
      </c>
      <c r="H517" s="51">
        <f t="shared" si="3"/>
        <v>5335</v>
      </c>
    </row>
    <row r="518">
      <c r="A518" s="47" t="str">
        <f t="shared" si="1"/>
        <v>Africa_Senegal-Africa_2010</v>
      </c>
      <c r="B518" s="47" t="s">
        <v>68</v>
      </c>
      <c r="C518" s="49" t="s">
        <v>130</v>
      </c>
      <c r="D518" s="44" t="s">
        <v>89</v>
      </c>
      <c r="E518" s="52">
        <v>2791.0</v>
      </c>
      <c r="F518" s="52">
        <v>5860.0</v>
      </c>
      <c r="G518" s="51">
        <f t="shared" si="2"/>
        <v>2791</v>
      </c>
      <c r="H518" s="51">
        <f t="shared" si="3"/>
        <v>5860</v>
      </c>
    </row>
    <row r="519">
      <c r="A519" s="47" t="str">
        <f t="shared" si="1"/>
        <v>Africa_Senegal-Africa_2011</v>
      </c>
      <c r="B519" s="47" t="s">
        <v>68</v>
      </c>
      <c r="C519" s="49" t="s">
        <v>130</v>
      </c>
      <c r="D519" s="44" t="s">
        <v>90</v>
      </c>
      <c r="E519" s="52">
        <v>2556.0</v>
      </c>
      <c r="F519" s="52">
        <v>5013.0</v>
      </c>
      <c r="G519" s="51">
        <f t="shared" si="2"/>
        <v>2477</v>
      </c>
      <c r="H519" s="51">
        <f t="shared" si="3"/>
        <v>4475.5</v>
      </c>
    </row>
    <row r="520">
      <c r="A520" s="47" t="str">
        <f t="shared" si="1"/>
        <v>Africa_Senegal-Africa_2011</v>
      </c>
      <c r="B520" s="47" t="s">
        <v>68</v>
      </c>
      <c r="C520" s="49" t="s">
        <v>130</v>
      </c>
      <c r="D520" s="44" t="s">
        <v>90</v>
      </c>
      <c r="E520" s="52">
        <v>2398.0</v>
      </c>
      <c r="F520" s="52">
        <v>3938.0</v>
      </c>
      <c r="G520" s="51">
        <f t="shared" si="2"/>
        <v>2398</v>
      </c>
      <c r="H520" s="51">
        <f t="shared" si="3"/>
        <v>3938</v>
      </c>
    </row>
    <row r="521">
      <c r="A521" s="47" t="str">
        <f t="shared" si="1"/>
        <v>Africa_Senegal-Africa_2012</v>
      </c>
      <c r="B521" s="47" t="s">
        <v>68</v>
      </c>
      <c r="C521" s="49" t="s">
        <v>130</v>
      </c>
      <c r="D521" s="44" t="s">
        <v>91</v>
      </c>
      <c r="E521" s="52">
        <v>2798.0</v>
      </c>
      <c r="F521" s="52">
        <v>4789.0</v>
      </c>
      <c r="G521" s="51">
        <f t="shared" si="2"/>
        <v>2798</v>
      </c>
      <c r="H521" s="51">
        <f t="shared" si="3"/>
        <v>4789</v>
      </c>
    </row>
    <row r="522">
      <c r="A522" s="47" t="str">
        <f t="shared" si="1"/>
        <v>Africa_Seychelles-Africa_2000</v>
      </c>
      <c r="B522" s="47" t="s">
        <v>68</v>
      </c>
      <c r="C522" s="49" t="s">
        <v>131</v>
      </c>
      <c r="D522" s="44" t="s">
        <v>70</v>
      </c>
      <c r="E522" s="50"/>
      <c r="F522" s="50"/>
      <c r="G522" s="51" t="str">
        <f t="shared" si="2"/>
        <v/>
      </c>
      <c r="H522" s="51" t="str">
        <f t="shared" si="3"/>
        <v/>
      </c>
    </row>
    <row r="523">
      <c r="A523" s="47" t="str">
        <f t="shared" si="1"/>
        <v>Africa_Seychelles-Africa_2001</v>
      </c>
      <c r="B523" s="47" t="s">
        <v>68</v>
      </c>
      <c r="C523" s="49" t="s">
        <v>131</v>
      </c>
      <c r="D523" s="44" t="s">
        <v>71</v>
      </c>
      <c r="E523" s="50"/>
      <c r="F523" s="50"/>
      <c r="G523" s="51" t="str">
        <f t="shared" si="2"/>
        <v/>
      </c>
      <c r="H523" s="51" t="str">
        <f t="shared" si="3"/>
        <v/>
      </c>
    </row>
    <row r="524">
      <c r="A524" s="47" t="str">
        <f t="shared" si="1"/>
        <v>Africa_Seychelles-Africa_2002</v>
      </c>
      <c r="B524" s="47" t="s">
        <v>68</v>
      </c>
      <c r="C524" s="49" t="s">
        <v>131</v>
      </c>
      <c r="D524" s="44" t="s">
        <v>72</v>
      </c>
      <c r="E524" s="50"/>
      <c r="F524" s="52">
        <v>704.0</v>
      </c>
      <c r="G524" s="51" t="str">
        <f t="shared" si="2"/>
        <v/>
      </c>
      <c r="H524" s="51">
        <f t="shared" si="3"/>
        <v>704</v>
      </c>
    </row>
    <row r="525">
      <c r="A525" s="47" t="str">
        <f t="shared" si="1"/>
        <v>Africa_Seychelles-Africa_2003</v>
      </c>
      <c r="B525" s="47" t="s">
        <v>68</v>
      </c>
      <c r="C525" s="49" t="s">
        <v>131</v>
      </c>
      <c r="D525" s="44" t="s">
        <v>74</v>
      </c>
      <c r="E525" s="50"/>
      <c r="F525" s="52">
        <v>755.0</v>
      </c>
      <c r="G525" s="51" t="str">
        <f t="shared" si="2"/>
        <v/>
      </c>
      <c r="H525" s="51">
        <f t="shared" si="3"/>
        <v>755</v>
      </c>
    </row>
    <row r="526">
      <c r="A526" s="47" t="str">
        <f t="shared" si="1"/>
        <v>Africa_Seychelles-Africa_2004</v>
      </c>
      <c r="B526" s="47" t="s">
        <v>68</v>
      </c>
      <c r="C526" s="49" t="s">
        <v>131</v>
      </c>
      <c r="D526" s="44" t="s">
        <v>83</v>
      </c>
      <c r="E526" s="50"/>
      <c r="F526" s="52">
        <v>708.0</v>
      </c>
      <c r="G526" s="51" t="str">
        <f t="shared" si="2"/>
        <v/>
      </c>
      <c r="H526" s="51">
        <f t="shared" si="3"/>
        <v>708</v>
      </c>
    </row>
    <row r="527">
      <c r="A527" s="47" t="str">
        <f t="shared" si="1"/>
        <v>Africa_Seychelles-Africa_2007</v>
      </c>
      <c r="B527" s="47" t="s">
        <v>68</v>
      </c>
      <c r="C527" s="49" t="s">
        <v>131</v>
      </c>
      <c r="D527" s="44" t="s">
        <v>86</v>
      </c>
      <c r="E527" s="52">
        <v>256.0</v>
      </c>
      <c r="F527" s="52">
        <v>744.0</v>
      </c>
      <c r="G527" s="51">
        <f t="shared" si="2"/>
        <v>256</v>
      </c>
      <c r="H527" s="51">
        <f t="shared" si="3"/>
        <v>693</v>
      </c>
    </row>
    <row r="528">
      <c r="A528" s="47" t="str">
        <f t="shared" si="1"/>
        <v>Africa_Seychelles-Africa_2007</v>
      </c>
      <c r="B528" s="47" t="s">
        <v>68</v>
      </c>
      <c r="C528" s="49" t="s">
        <v>131</v>
      </c>
      <c r="D528" s="44" t="s">
        <v>86</v>
      </c>
      <c r="E528" s="50"/>
      <c r="F528" s="52">
        <v>642.0</v>
      </c>
      <c r="G528" s="51" t="str">
        <f t="shared" si="2"/>
        <v/>
      </c>
      <c r="H528" s="51">
        <f t="shared" si="3"/>
        <v>642</v>
      </c>
    </row>
    <row r="529">
      <c r="A529" s="47" t="str">
        <f t="shared" si="1"/>
        <v>Africa_Seychelles-Africa_2008</v>
      </c>
      <c r="B529" s="47" t="s">
        <v>68</v>
      </c>
      <c r="C529" s="49" t="s">
        <v>131</v>
      </c>
      <c r="D529" s="44" t="s">
        <v>87</v>
      </c>
      <c r="E529" s="52">
        <v>205.0</v>
      </c>
      <c r="F529" s="52">
        <v>653.0</v>
      </c>
      <c r="G529" s="51">
        <f t="shared" si="2"/>
        <v>205</v>
      </c>
      <c r="H529" s="51">
        <f t="shared" si="3"/>
        <v>598</v>
      </c>
    </row>
    <row r="530">
      <c r="A530" s="47" t="str">
        <f t="shared" si="1"/>
        <v>Africa_Seychelles-Africa_2008</v>
      </c>
      <c r="B530" s="47" t="s">
        <v>68</v>
      </c>
      <c r="C530" s="49" t="s">
        <v>131</v>
      </c>
      <c r="D530" s="44" t="s">
        <v>87</v>
      </c>
      <c r="E530" s="50"/>
      <c r="F530" s="52">
        <v>543.0</v>
      </c>
      <c r="G530" s="51" t="str">
        <f t="shared" si="2"/>
        <v/>
      </c>
      <c r="H530" s="51">
        <f t="shared" si="3"/>
        <v>543</v>
      </c>
    </row>
    <row r="531">
      <c r="A531" s="47" t="str">
        <f t="shared" si="1"/>
        <v>Africa_Seychelles-Africa_2010</v>
      </c>
      <c r="B531" s="47" t="s">
        <v>68</v>
      </c>
      <c r="C531" s="49" t="s">
        <v>131</v>
      </c>
      <c r="D531" s="44" t="s">
        <v>89</v>
      </c>
      <c r="E531" s="52">
        <v>228.0</v>
      </c>
      <c r="F531" s="52">
        <v>697.0</v>
      </c>
      <c r="G531" s="51">
        <f t="shared" si="2"/>
        <v>228</v>
      </c>
      <c r="H531" s="51">
        <f t="shared" si="3"/>
        <v>697</v>
      </c>
    </row>
    <row r="532">
      <c r="A532" s="47" t="str">
        <f t="shared" si="1"/>
        <v>Africa_Seychelles-Africa_2011</v>
      </c>
      <c r="B532" s="47" t="s">
        <v>68</v>
      </c>
      <c r="C532" s="49" t="s">
        <v>131</v>
      </c>
      <c r="D532" s="44" t="s">
        <v>90</v>
      </c>
      <c r="E532" s="50"/>
      <c r="F532" s="52">
        <v>557.0</v>
      </c>
      <c r="G532" s="51" t="str">
        <f t="shared" si="2"/>
        <v/>
      </c>
      <c r="H532" s="51">
        <f t="shared" si="3"/>
        <v>561</v>
      </c>
    </row>
    <row r="533">
      <c r="A533" s="47" t="str">
        <f t="shared" si="1"/>
        <v>Africa_Seychelles-Africa_2011</v>
      </c>
      <c r="B533" s="47" t="s">
        <v>68</v>
      </c>
      <c r="C533" s="49" t="s">
        <v>131</v>
      </c>
      <c r="D533" s="44" t="s">
        <v>90</v>
      </c>
      <c r="E533" s="50"/>
      <c r="F533" s="52">
        <v>565.0</v>
      </c>
      <c r="G533" s="51" t="str">
        <f t="shared" si="2"/>
        <v/>
      </c>
      <c r="H533" s="51">
        <f t="shared" si="3"/>
        <v>565</v>
      </c>
    </row>
    <row r="534">
      <c r="A534" s="47" t="str">
        <f t="shared" si="1"/>
        <v>Africa_Seychelles-Africa_2012</v>
      </c>
      <c r="B534" s="47" t="s">
        <v>68</v>
      </c>
      <c r="C534" s="49" t="s">
        <v>131</v>
      </c>
      <c r="D534" s="44" t="s">
        <v>91</v>
      </c>
      <c r="E534" s="52">
        <v>243.0</v>
      </c>
      <c r="F534" s="52">
        <v>744.0</v>
      </c>
      <c r="G534" s="51">
        <f t="shared" si="2"/>
        <v>243</v>
      </c>
      <c r="H534" s="51">
        <f t="shared" si="3"/>
        <v>744</v>
      </c>
    </row>
    <row r="535">
      <c r="A535" s="47" t="str">
        <f t="shared" si="1"/>
        <v>Africa_Sierra Leone-Africa_2000</v>
      </c>
      <c r="B535" s="47" t="s">
        <v>68</v>
      </c>
      <c r="C535" s="49" t="s">
        <v>132</v>
      </c>
      <c r="D535" s="44" t="s">
        <v>70</v>
      </c>
      <c r="E535" s="50"/>
      <c r="F535" s="50"/>
      <c r="G535" s="51" t="str">
        <f t="shared" si="2"/>
        <v/>
      </c>
      <c r="H535" s="51" t="str">
        <f t="shared" si="3"/>
        <v/>
      </c>
    </row>
    <row r="536">
      <c r="A536" s="47" t="str">
        <f t="shared" si="1"/>
        <v>Africa_Sierra Leone-Africa_2001</v>
      </c>
      <c r="B536" s="47" t="s">
        <v>68</v>
      </c>
      <c r="C536" s="49" t="s">
        <v>132</v>
      </c>
      <c r="D536" s="44" t="s">
        <v>71</v>
      </c>
      <c r="E536" s="50"/>
      <c r="F536" s="50"/>
      <c r="G536" s="51" t="str">
        <f t="shared" si="2"/>
        <v/>
      </c>
      <c r="H536" s="51" t="str">
        <f t="shared" si="3"/>
        <v/>
      </c>
    </row>
    <row r="537">
      <c r="A537" s="47" t="str">
        <f t="shared" si="1"/>
        <v>Africa_Sierra Leone-Africa_2002</v>
      </c>
      <c r="B537" s="47" t="s">
        <v>68</v>
      </c>
      <c r="C537" s="49" t="s">
        <v>132</v>
      </c>
      <c r="D537" s="44" t="s">
        <v>72</v>
      </c>
      <c r="E537" s="50"/>
      <c r="F537" s="52">
        <v>689.0</v>
      </c>
      <c r="G537" s="51" t="str">
        <f t="shared" si="2"/>
        <v/>
      </c>
      <c r="H537" s="51">
        <f t="shared" si="3"/>
        <v>689</v>
      </c>
    </row>
    <row r="538">
      <c r="A538" s="47" t="str">
        <f t="shared" si="1"/>
        <v>Africa_Sierra Leone-Africa_2003</v>
      </c>
      <c r="B538" s="47" t="s">
        <v>68</v>
      </c>
      <c r="C538" s="49" t="s">
        <v>132</v>
      </c>
      <c r="D538" s="44" t="s">
        <v>74</v>
      </c>
      <c r="E538" s="50"/>
      <c r="F538" s="52">
        <v>653.0</v>
      </c>
      <c r="G538" s="51" t="str">
        <f t="shared" si="2"/>
        <v/>
      </c>
      <c r="H538" s="51">
        <f t="shared" si="3"/>
        <v>653</v>
      </c>
    </row>
    <row r="539">
      <c r="A539" s="47" t="str">
        <f t="shared" si="1"/>
        <v>Africa_Sierra Leone-Africa_2004</v>
      </c>
      <c r="B539" s="47" t="s">
        <v>68</v>
      </c>
      <c r="C539" s="49" t="s">
        <v>132</v>
      </c>
      <c r="D539" s="44" t="s">
        <v>83</v>
      </c>
      <c r="E539" s="50"/>
      <c r="F539" s="52">
        <v>664.0</v>
      </c>
      <c r="G539" s="51" t="str">
        <f t="shared" si="2"/>
        <v/>
      </c>
      <c r="H539" s="51">
        <f t="shared" si="3"/>
        <v>664</v>
      </c>
    </row>
    <row r="540">
      <c r="A540" s="47" t="str">
        <f t="shared" si="1"/>
        <v>Africa_Sierra Leone-Africa_2007</v>
      </c>
      <c r="B540" s="47" t="s">
        <v>68</v>
      </c>
      <c r="C540" s="49" t="s">
        <v>132</v>
      </c>
      <c r="D540" s="44" t="s">
        <v>86</v>
      </c>
      <c r="E540" s="50"/>
      <c r="F540" s="52">
        <v>642.0</v>
      </c>
      <c r="G540" s="51" t="str">
        <f t="shared" si="2"/>
        <v/>
      </c>
      <c r="H540" s="51">
        <f t="shared" si="3"/>
        <v>605</v>
      </c>
    </row>
    <row r="541">
      <c r="A541" s="47" t="str">
        <f t="shared" si="1"/>
        <v>Africa_Sierra Leone-Africa_2007</v>
      </c>
      <c r="B541" s="47" t="s">
        <v>68</v>
      </c>
      <c r="C541" s="49" t="s">
        <v>132</v>
      </c>
      <c r="D541" s="44" t="s">
        <v>86</v>
      </c>
      <c r="E541" s="50"/>
      <c r="F541" s="52">
        <v>568.0</v>
      </c>
      <c r="G541" s="51" t="str">
        <f t="shared" si="2"/>
        <v/>
      </c>
      <c r="H541" s="51">
        <f t="shared" si="3"/>
        <v>568</v>
      </c>
    </row>
    <row r="542">
      <c r="A542" s="47" t="str">
        <f t="shared" si="1"/>
        <v>Africa_Sierra Leone-Africa_2008</v>
      </c>
      <c r="B542" s="47" t="s">
        <v>68</v>
      </c>
      <c r="C542" s="49" t="s">
        <v>132</v>
      </c>
      <c r="D542" s="44" t="s">
        <v>87</v>
      </c>
      <c r="E542" s="50"/>
      <c r="F542" s="52">
        <v>634.0</v>
      </c>
      <c r="G542" s="51" t="str">
        <f t="shared" si="2"/>
        <v/>
      </c>
      <c r="H542" s="51">
        <f t="shared" si="3"/>
        <v>621.5</v>
      </c>
    </row>
    <row r="543">
      <c r="A543" s="47" t="str">
        <f t="shared" si="1"/>
        <v>Africa_Sierra Leone-Africa_2008</v>
      </c>
      <c r="B543" s="47" t="s">
        <v>68</v>
      </c>
      <c r="C543" s="49" t="s">
        <v>132</v>
      </c>
      <c r="D543" s="44" t="s">
        <v>87</v>
      </c>
      <c r="E543" s="50"/>
      <c r="F543" s="52">
        <v>609.0</v>
      </c>
      <c r="G543" s="51" t="str">
        <f t="shared" si="2"/>
        <v/>
      </c>
      <c r="H543" s="51">
        <f t="shared" si="3"/>
        <v>609</v>
      </c>
    </row>
    <row r="544">
      <c r="A544" s="47" t="str">
        <f t="shared" si="1"/>
        <v>Africa_Sierra Leone-Africa_2010</v>
      </c>
      <c r="B544" s="47" t="s">
        <v>68</v>
      </c>
      <c r="C544" s="49" t="s">
        <v>132</v>
      </c>
      <c r="D544" s="44" t="s">
        <v>89</v>
      </c>
      <c r="E544" s="50"/>
      <c r="F544" s="52">
        <v>546.0</v>
      </c>
      <c r="G544" s="51" t="str">
        <f t="shared" si="2"/>
        <v/>
      </c>
      <c r="H544" s="51">
        <f t="shared" si="3"/>
        <v>546</v>
      </c>
    </row>
    <row r="545">
      <c r="A545" s="47" t="str">
        <f t="shared" si="1"/>
        <v>Africa_Sierra Leone-Africa_2011</v>
      </c>
      <c r="B545" s="47" t="s">
        <v>68</v>
      </c>
      <c r="C545" s="49" t="s">
        <v>132</v>
      </c>
      <c r="D545" s="44" t="s">
        <v>90</v>
      </c>
      <c r="E545" s="50"/>
      <c r="F545" s="52">
        <v>653.0</v>
      </c>
      <c r="G545" s="51" t="str">
        <f t="shared" si="2"/>
        <v/>
      </c>
      <c r="H545" s="51">
        <f t="shared" si="3"/>
        <v>539</v>
      </c>
    </row>
    <row r="546">
      <c r="A546" s="47" t="str">
        <f t="shared" si="1"/>
        <v>Africa_Sierra Leone-Africa_2011</v>
      </c>
      <c r="B546" s="47" t="s">
        <v>68</v>
      </c>
      <c r="C546" s="49" t="s">
        <v>132</v>
      </c>
      <c r="D546" s="44" t="s">
        <v>90</v>
      </c>
      <c r="E546" s="50"/>
      <c r="F546" s="52">
        <v>425.0</v>
      </c>
      <c r="G546" s="51" t="str">
        <f t="shared" si="2"/>
        <v/>
      </c>
      <c r="H546" s="51">
        <f t="shared" si="3"/>
        <v>425</v>
      </c>
    </row>
    <row r="547">
      <c r="A547" s="47" t="str">
        <f t="shared" si="1"/>
        <v>Africa_Sierra Leone-Africa_2012</v>
      </c>
      <c r="B547" s="47" t="s">
        <v>68</v>
      </c>
      <c r="C547" s="49" t="s">
        <v>132</v>
      </c>
      <c r="D547" s="44" t="s">
        <v>91</v>
      </c>
      <c r="E547" s="50"/>
      <c r="F547" s="52">
        <v>733.0</v>
      </c>
      <c r="G547" s="51" t="str">
        <f t="shared" si="2"/>
        <v/>
      </c>
      <c r="H547" s="51">
        <f t="shared" si="3"/>
        <v>733</v>
      </c>
    </row>
    <row r="548">
      <c r="A548" s="47" t="str">
        <f t="shared" si="1"/>
        <v>Africa_Somalia-Africa_2000</v>
      </c>
      <c r="B548" s="47" t="s">
        <v>68</v>
      </c>
      <c r="C548" s="49" t="s">
        <v>133</v>
      </c>
      <c r="D548" s="44" t="s">
        <v>70</v>
      </c>
      <c r="E548" s="50"/>
      <c r="F548" s="50"/>
      <c r="G548" s="51" t="str">
        <f t="shared" si="2"/>
        <v/>
      </c>
      <c r="H548" s="51" t="str">
        <f t="shared" si="3"/>
        <v/>
      </c>
    </row>
    <row r="549">
      <c r="A549" s="47" t="str">
        <f t="shared" si="1"/>
        <v>Africa_Somalia-Africa_2001</v>
      </c>
      <c r="B549" s="47" t="s">
        <v>68</v>
      </c>
      <c r="C549" s="49" t="s">
        <v>133</v>
      </c>
      <c r="D549" s="44" t="s">
        <v>71</v>
      </c>
      <c r="E549" s="50"/>
      <c r="F549" s="50"/>
      <c r="G549" s="51" t="str">
        <f t="shared" si="2"/>
        <v/>
      </c>
      <c r="H549" s="51" t="str">
        <f t="shared" si="3"/>
        <v/>
      </c>
    </row>
    <row r="550">
      <c r="A550" s="47" t="str">
        <f t="shared" si="1"/>
        <v>Africa_Somalia-Africa_2002</v>
      </c>
      <c r="B550" s="47" t="s">
        <v>68</v>
      </c>
      <c r="C550" s="49" t="s">
        <v>133</v>
      </c>
      <c r="D550" s="44" t="s">
        <v>72</v>
      </c>
      <c r="E550" s="50"/>
      <c r="F550" s="52">
        <v>609.0</v>
      </c>
      <c r="G550" s="51" t="str">
        <f t="shared" si="2"/>
        <v/>
      </c>
      <c r="H550" s="51">
        <f t="shared" si="3"/>
        <v>609</v>
      </c>
    </row>
    <row r="551">
      <c r="A551" s="47" t="str">
        <f t="shared" si="1"/>
        <v>Africa_Somalia-Africa_2003</v>
      </c>
      <c r="B551" s="47" t="s">
        <v>68</v>
      </c>
      <c r="C551" s="49" t="s">
        <v>133</v>
      </c>
      <c r="D551" s="44" t="s">
        <v>74</v>
      </c>
      <c r="E551" s="50"/>
      <c r="F551" s="52">
        <v>594.0</v>
      </c>
      <c r="G551" s="51" t="str">
        <f t="shared" si="2"/>
        <v/>
      </c>
      <c r="H551" s="51">
        <f t="shared" si="3"/>
        <v>594</v>
      </c>
    </row>
    <row r="552">
      <c r="A552" s="47" t="str">
        <f t="shared" si="1"/>
        <v>Africa_Somalia-Africa_2004</v>
      </c>
      <c r="B552" s="47" t="s">
        <v>68</v>
      </c>
      <c r="C552" s="49" t="s">
        <v>133</v>
      </c>
      <c r="D552" s="44" t="s">
        <v>83</v>
      </c>
      <c r="E552" s="50"/>
      <c r="F552" s="52">
        <v>609.0</v>
      </c>
      <c r="G552" s="51" t="str">
        <f t="shared" si="2"/>
        <v/>
      </c>
      <c r="H552" s="51">
        <f t="shared" si="3"/>
        <v>609</v>
      </c>
    </row>
    <row r="553">
      <c r="A553" s="47" t="str">
        <f t="shared" si="1"/>
        <v>Africa_Somalia-Africa_2007</v>
      </c>
      <c r="B553" s="47" t="s">
        <v>68</v>
      </c>
      <c r="C553" s="49" t="s">
        <v>133</v>
      </c>
      <c r="D553" s="44" t="s">
        <v>86</v>
      </c>
      <c r="E553" s="50"/>
      <c r="F553" s="52">
        <v>576.0</v>
      </c>
      <c r="G553" s="51" t="str">
        <f t="shared" si="2"/>
        <v/>
      </c>
      <c r="H553" s="51">
        <f t="shared" si="3"/>
        <v>539</v>
      </c>
    </row>
    <row r="554">
      <c r="A554" s="47" t="str">
        <f t="shared" si="1"/>
        <v>Africa_Somalia-Africa_2007</v>
      </c>
      <c r="B554" s="47" t="s">
        <v>68</v>
      </c>
      <c r="C554" s="49" t="s">
        <v>133</v>
      </c>
      <c r="D554" s="44" t="s">
        <v>86</v>
      </c>
      <c r="E554" s="50"/>
      <c r="F554" s="52">
        <v>502.0</v>
      </c>
      <c r="G554" s="51" t="str">
        <f t="shared" si="2"/>
        <v/>
      </c>
      <c r="H554" s="51">
        <f t="shared" si="3"/>
        <v>502</v>
      </c>
    </row>
    <row r="555">
      <c r="A555" s="47" t="str">
        <f t="shared" si="1"/>
        <v>Africa_Somalia-Africa_2008</v>
      </c>
      <c r="B555" s="47" t="s">
        <v>68</v>
      </c>
      <c r="C555" s="49" t="s">
        <v>133</v>
      </c>
      <c r="D555" s="44" t="s">
        <v>87</v>
      </c>
      <c r="E555" s="50"/>
      <c r="F555" s="52">
        <v>605.0</v>
      </c>
      <c r="G555" s="51" t="str">
        <f t="shared" si="2"/>
        <v/>
      </c>
      <c r="H555" s="51">
        <f t="shared" si="3"/>
        <v>588.5</v>
      </c>
    </row>
    <row r="556">
      <c r="A556" s="47" t="str">
        <f t="shared" si="1"/>
        <v>Africa_Somalia-Africa_2008</v>
      </c>
      <c r="B556" s="47" t="s">
        <v>68</v>
      </c>
      <c r="C556" s="49" t="s">
        <v>133</v>
      </c>
      <c r="D556" s="44" t="s">
        <v>87</v>
      </c>
      <c r="E556" s="50"/>
      <c r="F556" s="52">
        <v>572.0</v>
      </c>
      <c r="G556" s="51" t="str">
        <f t="shared" si="2"/>
        <v/>
      </c>
      <c r="H556" s="51">
        <f t="shared" si="3"/>
        <v>572</v>
      </c>
    </row>
    <row r="557">
      <c r="A557" s="47" t="str">
        <f t="shared" si="1"/>
        <v>Africa_Somalia-Africa_2010</v>
      </c>
      <c r="B557" s="47" t="s">
        <v>68</v>
      </c>
      <c r="C557" s="49" t="s">
        <v>133</v>
      </c>
      <c r="D557" s="44" t="s">
        <v>89</v>
      </c>
      <c r="E557" s="50"/>
      <c r="F557" s="52">
        <v>579.0</v>
      </c>
      <c r="G557" s="51" t="str">
        <f t="shared" si="2"/>
        <v/>
      </c>
      <c r="H557" s="51">
        <f t="shared" si="3"/>
        <v>579</v>
      </c>
    </row>
    <row r="558">
      <c r="A558" s="47" t="str">
        <f t="shared" si="1"/>
        <v>Africa_Somalia-Africa_2011</v>
      </c>
      <c r="B558" s="47" t="s">
        <v>68</v>
      </c>
      <c r="C558" s="49" t="s">
        <v>133</v>
      </c>
      <c r="D558" s="44" t="s">
        <v>90</v>
      </c>
      <c r="E558" s="50"/>
      <c r="F558" s="52">
        <v>576.0</v>
      </c>
      <c r="G558" s="51" t="str">
        <f t="shared" si="2"/>
        <v/>
      </c>
      <c r="H558" s="51">
        <f t="shared" si="3"/>
        <v>576</v>
      </c>
    </row>
    <row r="559">
      <c r="A559" s="47" t="str">
        <f t="shared" si="1"/>
        <v>Africa_Somalia-Africa_2012</v>
      </c>
      <c r="B559" s="47" t="s">
        <v>68</v>
      </c>
      <c r="C559" s="49" t="s">
        <v>133</v>
      </c>
      <c r="D559" s="44" t="s">
        <v>91</v>
      </c>
      <c r="E559" s="50"/>
      <c r="F559" s="52">
        <v>576.0</v>
      </c>
      <c r="G559" s="51" t="str">
        <f t="shared" si="2"/>
        <v/>
      </c>
      <c r="H559" s="51">
        <f t="shared" si="3"/>
        <v>546.5</v>
      </c>
    </row>
    <row r="560">
      <c r="A560" s="47" t="str">
        <f t="shared" si="1"/>
        <v>Africa_Somalia-Africa_2012</v>
      </c>
      <c r="B560" s="47" t="s">
        <v>68</v>
      </c>
      <c r="C560" s="49" t="s">
        <v>133</v>
      </c>
      <c r="D560" s="44" t="s">
        <v>91</v>
      </c>
      <c r="E560" s="50"/>
      <c r="F560" s="52">
        <v>517.0</v>
      </c>
      <c r="G560" s="51" t="str">
        <f t="shared" si="2"/>
        <v/>
      </c>
      <c r="H560" s="51">
        <f t="shared" si="3"/>
        <v>517</v>
      </c>
    </row>
    <row r="561">
      <c r="A561" s="47" t="str">
        <f t="shared" si="1"/>
        <v>Africa_South Africa-Africa_2000</v>
      </c>
      <c r="B561" s="47" t="s">
        <v>68</v>
      </c>
      <c r="C561" s="49" t="s">
        <v>134</v>
      </c>
      <c r="D561" s="44" t="s">
        <v>70</v>
      </c>
      <c r="E561" s="50"/>
      <c r="F561" s="50"/>
      <c r="G561" s="51" t="str">
        <f t="shared" si="2"/>
        <v/>
      </c>
      <c r="H561" s="51" t="str">
        <f t="shared" si="3"/>
        <v/>
      </c>
    </row>
    <row r="562">
      <c r="A562" s="47" t="str">
        <f t="shared" si="1"/>
        <v>Africa_South Africa-Africa_2001</v>
      </c>
      <c r="B562" s="47" t="s">
        <v>68</v>
      </c>
      <c r="C562" s="49" t="s">
        <v>134</v>
      </c>
      <c r="D562" s="44" t="s">
        <v>71</v>
      </c>
      <c r="E562" s="52">
        <v>141372.0</v>
      </c>
      <c r="F562" s="50"/>
      <c r="G562" s="51">
        <f t="shared" si="2"/>
        <v>141372</v>
      </c>
      <c r="H562" s="51" t="str">
        <f t="shared" si="3"/>
        <v/>
      </c>
    </row>
    <row r="563">
      <c r="A563" s="47" t="str">
        <f t="shared" si="1"/>
        <v>Africa_South Africa-Africa_2002</v>
      </c>
      <c r="B563" s="47" t="s">
        <v>68</v>
      </c>
      <c r="C563" s="49" t="s">
        <v>134</v>
      </c>
      <c r="D563" s="44" t="s">
        <v>72</v>
      </c>
      <c r="E563" s="52">
        <v>142291.0</v>
      </c>
      <c r="F563" s="52">
        <v>460124.0</v>
      </c>
      <c r="G563" s="51">
        <f t="shared" si="2"/>
        <v>142291</v>
      </c>
      <c r="H563" s="51">
        <f t="shared" si="3"/>
        <v>460124</v>
      </c>
    </row>
    <row r="564">
      <c r="A564" s="47" t="str">
        <f t="shared" si="1"/>
        <v>Africa_South Africa-Africa_2003</v>
      </c>
      <c r="B564" s="47" t="s">
        <v>68</v>
      </c>
      <c r="C564" s="49" t="s">
        <v>134</v>
      </c>
      <c r="D564" s="44" t="s">
        <v>74</v>
      </c>
      <c r="E564" s="52">
        <v>142761.0</v>
      </c>
      <c r="F564" s="52">
        <v>503941.0</v>
      </c>
      <c r="G564" s="51">
        <f t="shared" si="2"/>
        <v>142761</v>
      </c>
      <c r="H564" s="51">
        <f t="shared" si="3"/>
        <v>503941</v>
      </c>
    </row>
    <row r="565">
      <c r="A565" s="47" t="str">
        <f t="shared" si="1"/>
        <v>Africa_South Africa-Africa_2004</v>
      </c>
      <c r="B565" s="47" t="s">
        <v>68</v>
      </c>
      <c r="C565" s="49" t="s">
        <v>134</v>
      </c>
      <c r="D565" s="44" t="s">
        <v>83</v>
      </c>
      <c r="E565" s="52">
        <v>146768.0</v>
      </c>
      <c r="F565" s="52">
        <v>465023.0</v>
      </c>
      <c r="G565" s="51">
        <f t="shared" si="2"/>
        <v>146768</v>
      </c>
      <c r="H565" s="51">
        <f t="shared" si="3"/>
        <v>465023</v>
      </c>
    </row>
    <row r="566">
      <c r="A566" s="47" t="str">
        <f t="shared" si="1"/>
        <v>Africa_South Africa-Africa_2007</v>
      </c>
      <c r="B566" s="47" t="s">
        <v>68</v>
      </c>
      <c r="C566" s="49" t="s">
        <v>134</v>
      </c>
      <c r="D566" s="44" t="s">
        <v>86</v>
      </c>
      <c r="E566" s="52">
        <v>128722.0</v>
      </c>
      <c r="F566" s="52">
        <v>427132.0</v>
      </c>
      <c r="G566" s="51">
        <f t="shared" si="2"/>
        <v>120560.5</v>
      </c>
      <c r="H566" s="51">
        <f t="shared" si="3"/>
        <v>394937.5</v>
      </c>
    </row>
    <row r="567">
      <c r="A567" s="47" t="str">
        <f t="shared" si="1"/>
        <v>Africa_South Africa-Africa_2007</v>
      </c>
      <c r="B567" s="47" t="s">
        <v>68</v>
      </c>
      <c r="C567" s="49" t="s">
        <v>134</v>
      </c>
      <c r="D567" s="44" t="s">
        <v>86</v>
      </c>
      <c r="E567" s="52">
        <v>112399.0</v>
      </c>
      <c r="F567" s="52">
        <v>362743.0</v>
      </c>
      <c r="G567" s="51">
        <f t="shared" si="2"/>
        <v>112399</v>
      </c>
      <c r="H567" s="51">
        <f t="shared" si="3"/>
        <v>362743</v>
      </c>
    </row>
    <row r="568">
      <c r="A568" s="47" t="str">
        <f t="shared" si="1"/>
        <v>Africa_South Africa-Africa_2008</v>
      </c>
      <c r="B568" s="47" t="s">
        <v>68</v>
      </c>
      <c r="C568" s="49" t="s">
        <v>134</v>
      </c>
      <c r="D568" s="44" t="s">
        <v>87</v>
      </c>
      <c r="E568" s="52">
        <v>136604.0</v>
      </c>
      <c r="F568" s="52">
        <v>443648.0</v>
      </c>
      <c r="G568" s="51">
        <f t="shared" si="2"/>
        <v>123256</v>
      </c>
      <c r="H568" s="51">
        <f t="shared" si="3"/>
        <v>395667.5</v>
      </c>
    </row>
    <row r="569">
      <c r="A569" s="47" t="str">
        <f t="shared" si="1"/>
        <v>Africa_South Africa-Africa_2008</v>
      </c>
      <c r="B569" s="47" t="s">
        <v>68</v>
      </c>
      <c r="C569" s="49" t="s">
        <v>134</v>
      </c>
      <c r="D569" s="44" t="s">
        <v>87</v>
      </c>
      <c r="E569" s="52">
        <v>109908.0</v>
      </c>
      <c r="F569" s="52">
        <v>347687.0</v>
      </c>
      <c r="G569" s="51">
        <f t="shared" si="2"/>
        <v>109908</v>
      </c>
      <c r="H569" s="51">
        <f t="shared" si="3"/>
        <v>347687</v>
      </c>
    </row>
    <row r="570">
      <c r="A570" s="47" t="str">
        <f t="shared" si="1"/>
        <v>Africa_South Africa-Africa_2010</v>
      </c>
      <c r="B570" s="47" t="s">
        <v>68</v>
      </c>
      <c r="C570" s="49" t="s">
        <v>134</v>
      </c>
      <c r="D570" s="44" t="s">
        <v>89</v>
      </c>
      <c r="E570" s="52">
        <v>128214.0</v>
      </c>
      <c r="F570" s="52">
        <v>396117.0</v>
      </c>
      <c r="G570" s="51">
        <f t="shared" si="2"/>
        <v>128214</v>
      </c>
      <c r="H570" s="51">
        <f t="shared" si="3"/>
        <v>396117</v>
      </c>
    </row>
    <row r="571">
      <c r="A571" s="47" t="str">
        <f t="shared" si="1"/>
        <v>Africa_South Africa-Africa_2011</v>
      </c>
      <c r="B571" s="47" t="s">
        <v>68</v>
      </c>
      <c r="C571" s="49" t="s">
        <v>134</v>
      </c>
      <c r="D571" s="44" t="s">
        <v>90</v>
      </c>
      <c r="E571" s="52">
        <v>117374.0</v>
      </c>
      <c r="F571" s="52">
        <v>380811.0</v>
      </c>
      <c r="G571" s="51">
        <f t="shared" si="2"/>
        <v>117374</v>
      </c>
      <c r="H571" s="51">
        <f t="shared" si="3"/>
        <v>380811</v>
      </c>
    </row>
    <row r="572">
      <c r="A572" s="47" t="str">
        <f t="shared" si="1"/>
        <v>Africa_South Africa-Africa_2012</v>
      </c>
      <c r="B572" s="47" t="s">
        <v>68</v>
      </c>
      <c r="C572" s="49" t="s">
        <v>134</v>
      </c>
      <c r="D572" s="44" t="s">
        <v>91</v>
      </c>
      <c r="E572" s="52">
        <v>127255.0</v>
      </c>
      <c r="F572" s="52">
        <v>424844.0</v>
      </c>
      <c r="G572" s="51">
        <f t="shared" si="2"/>
        <v>118259.5</v>
      </c>
      <c r="H572" s="51">
        <f t="shared" si="3"/>
        <v>396727.5</v>
      </c>
    </row>
    <row r="573">
      <c r="A573" s="47" t="str">
        <f t="shared" si="1"/>
        <v>Africa_South Africa-Africa_2012</v>
      </c>
      <c r="B573" s="47" t="s">
        <v>68</v>
      </c>
      <c r="C573" s="49" t="s">
        <v>134</v>
      </c>
      <c r="D573" s="44" t="s">
        <v>91</v>
      </c>
      <c r="E573" s="52">
        <v>109264.0</v>
      </c>
      <c r="F573" s="52">
        <v>368611.0</v>
      </c>
      <c r="G573" s="51">
        <f t="shared" si="2"/>
        <v>109264</v>
      </c>
      <c r="H573" s="51">
        <f t="shared" si="3"/>
        <v>368611</v>
      </c>
    </row>
    <row r="574">
      <c r="A574" s="47" t="str">
        <f t="shared" si="1"/>
        <v>Africa_South Sudan-Africa_2000</v>
      </c>
      <c r="B574" s="47" t="s">
        <v>68</v>
      </c>
      <c r="C574" s="49" t="s">
        <v>135</v>
      </c>
      <c r="D574" s="44" t="s">
        <v>70</v>
      </c>
      <c r="E574" s="50"/>
      <c r="F574" s="50"/>
      <c r="G574" s="51" t="str">
        <f t="shared" si="2"/>
        <v/>
      </c>
      <c r="H574" s="51" t="str">
        <f t="shared" si="3"/>
        <v/>
      </c>
    </row>
    <row r="575">
      <c r="A575" s="47" t="str">
        <f t="shared" si="1"/>
        <v>Africa_South Sudan-Africa_2001</v>
      </c>
      <c r="B575" s="47" t="s">
        <v>68</v>
      </c>
      <c r="C575" s="49" t="s">
        <v>135</v>
      </c>
      <c r="D575" s="44" t="s">
        <v>71</v>
      </c>
      <c r="E575" s="50"/>
      <c r="F575" s="50"/>
      <c r="G575" s="51" t="str">
        <f t="shared" si="2"/>
        <v/>
      </c>
      <c r="H575" s="51" t="str">
        <f t="shared" si="3"/>
        <v/>
      </c>
    </row>
    <row r="576">
      <c r="A576" s="47" t="str">
        <f t="shared" si="1"/>
        <v>Africa_South Sudan-Africa_2002</v>
      </c>
      <c r="B576" s="47" t="s">
        <v>68</v>
      </c>
      <c r="C576" s="49" t="s">
        <v>135</v>
      </c>
      <c r="D576" s="44" t="s">
        <v>72</v>
      </c>
      <c r="E576" s="50"/>
      <c r="F576" s="50"/>
      <c r="G576" s="51" t="str">
        <f t="shared" si="2"/>
        <v/>
      </c>
      <c r="H576" s="51" t="str">
        <f t="shared" si="3"/>
        <v/>
      </c>
    </row>
    <row r="577">
      <c r="A577" s="47" t="str">
        <f t="shared" si="1"/>
        <v>Africa_South Sudan-Africa_2003</v>
      </c>
      <c r="B577" s="47" t="s">
        <v>68</v>
      </c>
      <c r="C577" s="49" t="s">
        <v>135</v>
      </c>
      <c r="D577" s="44" t="s">
        <v>74</v>
      </c>
      <c r="E577" s="50"/>
      <c r="F577" s="50"/>
      <c r="G577" s="51" t="str">
        <f t="shared" si="2"/>
        <v/>
      </c>
      <c r="H577" s="51" t="str">
        <f t="shared" si="3"/>
        <v/>
      </c>
    </row>
    <row r="578">
      <c r="A578" s="47" t="str">
        <f t="shared" si="1"/>
        <v>Africa_South Sudan-Africa_2004</v>
      </c>
      <c r="B578" s="47" t="s">
        <v>68</v>
      </c>
      <c r="C578" s="49" t="s">
        <v>135</v>
      </c>
      <c r="D578" s="44" t="s">
        <v>83</v>
      </c>
      <c r="E578" s="50"/>
      <c r="F578" s="50"/>
      <c r="G578" s="51" t="str">
        <f t="shared" si="2"/>
        <v/>
      </c>
      <c r="H578" s="51" t="str">
        <f t="shared" si="3"/>
        <v/>
      </c>
    </row>
    <row r="579">
      <c r="A579" s="47" t="str">
        <f t="shared" si="1"/>
        <v>Africa_South Sudan-Africa_2007</v>
      </c>
      <c r="B579" s="47" t="s">
        <v>68</v>
      </c>
      <c r="C579" s="49" t="s">
        <v>135</v>
      </c>
      <c r="D579" s="44" t="s">
        <v>86</v>
      </c>
      <c r="E579" s="50"/>
      <c r="F579" s="50"/>
      <c r="G579" s="51" t="str">
        <f t="shared" si="2"/>
        <v/>
      </c>
      <c r="H579" s="51" t="str">
        <f t="shared" si="3"/>
        <v/>
      </c>
    </row>
    <row r="580">
      <c r="A580" s="47" t="str">
        <f t="shared" si="1"/>
        <v>Africa_South Sudan-Africa_2007</v>
      </c>
      <c r="B580" s="47" t="s">
        <v>68</v>
      </c>
      <c r="C580" s="49" t="s">
        <v>135</v>
      </c>
      <c r="D580" s="44" t="s">
        <v>86</v>
      </c>
      <c r="E580" s="50"/>
      <c r="F580" s="50"/>
      <c r="G580" s="51" t="str">
        <f t="shared" si="2"/>
        <v/>
      </c>
      <c r="H580" s="51" t="str">
        <f t="shared" si="3"/>
        <v/>
      </c>
    </row>
    <row r="581">
      <c r="A581" s="47" t="str">
        <f t="shared" si="1"/>
        <v>Africa_South Sudan-Africa_2008</v>
      </c>
      <c r="B581" s="47" t="s">
        <v>68</v>
      </c>
      <c r="C581" s="49" t="s">
        <v>135</v>
      </c>
      <c r="D581" s="44" t="s">
        <v>87</v>
      </c>
      <c r="E581" s="50"/>
      <c r="F581" s="50"/>
      <c r="G581" s="51" t="str">
        <f t="shared" si="2"/>
        <v/>
      </c>
      <c r="H581" s="51" t="str">
        <f t="shared" si="3"/>
        <v/>
      </c>
    </row>
    <row r="582">
      <c r="A582" s="47" t="str">
        <f t="shared" si="1"/>
        <v>Africa_South Sudan-Africa_2008</v>
      </c>
      <c r="B582" s="47" t="s">
        <v>68</v>
      </c>
      <c r="C582" s="49" t="s">
        <v>135</v>
      </c>
      <c r="D582" s="44" t="s">
        <v>87</v>
      </c>
      <c r="E582" s="50"/>
      <c r="F582" s="50"/>
      <c r="G582" s="51" t="str">
        <f t="shared" si="2"/>
        <v/>
      </c>
      <c r="H582" s="51" t="str">
        <f t="shared" si="3"/>
        <v/>
      </c>
    </row>
    <row r="583">
      <c r="A583" s="47" t="str">
        <f t="shared" si="1"/>
        <v>Africa_South Sudan-Africa_2010</v>
      </c>
      <c r="B583" s="47" t="s">
        <v>68</v>
      </c>
      <c r="C583" s="49" t="s">
        <v>135</v>
      </c>
      <c r="D583" s="44" t="s">
        <v>89</v>
      </c>
      <c r="E583" s="50"/>
      <c r="F583" s="50"/>
      <c r="G583" s="51" t="str">
        <f t="shared" si="2"/>
        <v/>
      </c>
      <c r="H583" s="51" t="str">
        <f t="shared" si="3"/>
        <v/>
      </c>
    </row>
    <row r="584">
      <c r="A584" s="47" t="str">
        <f t="shared" si="1"/>
        <v>Africa_South Sudan-Africa_2012</v>
      </c>
      <c r="B584" s="47" t="s">
        <v>68</v>
      </c>
      <c r="C584" s="49" t="s">
        <v>135</v>
      </c>
      <c r="D584" s="44" t="s">
        <v>91</v>
      </c>
      <c r="E584" s="50"/>
      <c r="F584" s="50"/>
      <c r="G584" s="51" t="str">
        <f t="shared" si="2"/>
        <v/>
      </c>
      <c r="H584" s="51" t="str">
        <f t="shared" si="3"/>
        <v/>
      </c>
    </row>
    <row r="585">
      <c r="A585" s="47" t="str">
        <f t="shared" si="1"/>
        <v>Africa_South Sudan-Africa_2012</v>
      </c>
      <c r="B585" s="47" t="s">
        <v>68</v>
      </c>
      <c r="C585" s="49" t="s">
        <v>135</v>
      </c>
      <c r="D585" s="44" t="s">
        <v>91</v>
      </c>
      <c r="E585" s="50"/>
      <c r="F585" s="50"/>
      <c r="G585" s="51" t="str">
        <f t="shared" si="2"/>
        <v/>
      </c>
      <c r="H585" s="51" t="str">
        <f t="shared" si="3"/>
        <v/>
      </c>
    </row>
    <row r="586">
      <c r="A586" s="47" t="str">
        <f t="shared" si="1"/>
        <v>Africa_South Sudan-Africa_2012</v>
      </c>
      <c r="B586" s="47" t="s">
        <v>68</v>
      </c>
      <c r="C586" s="49" t="s">
        <v>135</v>
      </c>
      <c r="D586" s="44" t="s">
        <v>91</v>
      </c>
      <c r="E586" s="50"/>
      <c r="F586" s="50"/>
      <c r="G586" s="51" t="str">
        <f t="shared" si="2"/>
        <v/>
      </c>
      <c r="H586" s="51" t="str">
        <f t="shared" si="3"/>
        <v/>
      </c>
    </row>
    <row r="587">
      <c r="A587" s="47" t="str">
        <f t="shared" si="1"/>
        <v>Africa_Sudan-Africa_2000</v>
      </c>
      <c r="B587" s="47" t="s">
        <v>68</v>
      </c>
      <c r="C587" s="49" t="s">
        <v>136</v>
      </c>
      <c r="D587" s="44" t="s">
        <v>70</v>
      </c>
      <c r="E587" s="50"/>
      <c r="F587" s="50"/>
      <c r="G587" s="51" t="str">
        <f t="shared" si="2"/>
        <v/>
      </c>
      <c r="H587" s="51" t="str">
        <f t="shared" si="3"/>
        <v/>
      </c>
    </row>
    <row r="588">
      <c r="A588" s="47" t="str">
        <f t="shared" si="1"/>
        <v>Africa_Sudan-Africa_2001</v>
      </c>
      <c r="B588" s="47" t="s">
        <v>68</v>
      </c>
      <c r="C588" s="49" t="s">
        <v>136</v>
      </c>
      <c r="D588" s="44" t="s">
        <v>71</v>
      </c>
      <c r="E588" s="52">
        <v>16622.0</v>
      </c>
      <c r="F588" s="50"/>
      <c r="G588" s="51">
        <f t="shared" si="2"/>
        <v>16622</v>
      </c>
      <c r="H588" s="51" t="str">
        <f t="shared" si="3"/>
        <v/>
      </c>
    </row>
    <row r="589">
      <c r="A589" s="47" t="str">
        <f t="shared" si="1"/>
        <v>Africa_Sudan-Africa_2002</v>
      </c>
      <c r="B589" s="47" t="s">
        <v>68</v>
      </c>
      <c r="C589" s="49" t="s">
        <v>136</v>
      </c>
      <c r="D589" s="44" t="s">
        <v>72</v>
      </c>
      <c r="E589" s="52">
        <v>16605.0</v>
      </c>
      <c r="F589" s="52">
        <v>14173.0</v>
      </c>
      <c r="G589" s="51">
        <f t="shared" si="2"/>
        <v>16605</v>
      </c>
      <c r="H589" s="51">
        <f t="shared" si="3"/>
        <v>14173</v>
      </c>
    </row>
    <row r="590">
      <c r="A590" s="47" t="str">
        <f t="shared" si="1"/>
        <v>Africa_Sudan-Africa_2003</v>
      </c>
      <c r="B590" s="47" t="s">
        <v>68</v>
      </c>
      <c r="C590" s="49" t="s">
        <v>136</v>
      </c>
      <c r="D590" s="44" t="s">
        <v>74</v>
      </c>
      <c r="E590" s="52">
        <v>16297.0</v>
      </c>
      <c r="F590" s="52">
        <v>14056.0</v>
      </c>
      <c r="G590" s="51">
        <f t="shared" si="2"/>
        <v>16297</v>
      </c>
      <c r="H590" s="51">
        <f t="shared" si="3"/>
        <v>14056</v>
      </c>
    </row>
    <row r="591">
      <c r="A591" s="47" t="str">
        <f t="shared" si="1"/>
        <v>Africa_Sudan-Africa_2005</v>
      </c>
      <c r="B591" s="47" t="s">
        <v>68</v>
      </c>
      <c r="C591" s="49" t="s">
        <v>136</v>
      </c>
      <c r="D591" s="44" t="s">
        <v>84</v>
      </c>
      <c r="E591" s="52">
        <v>15539.0</v>
      </c>
      <c r="F591" s="52">
        <v>12589.0</v>
      </c>
      <c r="G591" s="51">
        <f t="shared" si="2"/>
        <v>15539</v>
      </c>
      <c r="H591" s="51">
        <f t="shared" si="3"/>
        <v>12589</v>
      </c>
    </row>
    <row r="592">
      <c r="A592" s="47" t="str">
        <f t="shared" si="1"/>
        <v>Africa_Sudan-Africa_2007</v>
      </c>
      <c r="B592" s="47" t="s">
        <v>68</v>
      </c>
      <c r="C592" s="49" t="s">
        <v>136</v>
      </c>
      <c r="D592" s="44" t="s">
        <v>86</v>
      </c>
      <c r="E592" s="52">
        <v>14769.0</v>
      </c>
      <c r="F592" s="52">
        <v>11382.0</v>
      </c>
      <c r="G592" s="51">
        <f t="shared" si="2"/>
        <v>14378.5</v>
      </c>
      <c r="H592" s="51">
        <f t="shared" si="3"/>
        <v>8876</v>
      </c>
    </row>
    <row r="593">
      <c r="A593" s="47" t="str">
        <f t="shared" si="1"/>
        <v>Africa_Sudan-Africa_2007</v>
      </c>
      <c r="B593" s="47" t="s">
        <v>68</v>
      </c>
      <c r="C593" s="49" t="s">
        <v>136</v>
      </c>
      <c r="D593" s="44" t="s">
        <v>86</v>
      </c>
      <c r="E593" s="52">
        <v>13988.0</v>
      </c>
      <c r="F593" s="52">
        <v>6370.0</v>
      </c>
      <c r="G593" s="51">
        <f t="shared" si="2"/>
        <v>13988</v>
      </c>
      <c r="H593" s="51">
        <f t="shared" si="3"/>
        <v>6370</v>
      </c>
    </row>
    <row r="594">
      <c r="A594" s="47" t="str">
        <f t="shared" si="1"/>
        <v>Africa_Sudan-Africa_2009</v>
      </c>
      <c r="B594" s="47" t="s">
        <v>68</v>
      </c>
      <c r="C594" s="49" t="s">
        <v>136</v>
      </c>
      <c r="D594" s="44" t="s">
        <v>88</v>
      </c>
      <c r="E594" s="52">
        <v>15294.0</v>
      </c>
      <c r="F594" s="52">
        <v>12541.0</v>
      </c>
      <c r="G594" s="51">
        <f t="shared" si="2"/>
        <v>15249.5</v>
      </c>
      <c r="H594" s="51">
        <f t="shared" si="3"/>
        <v>10330</v>
      </c>
    </row>
    <row r="595">
      <c r="A595" s="47" t="str">
        <f t="shared" si="1"/>
        <v>Africa_Sudan-Africa_2009</v>
      </c>
      <c r="B595" s="47" t="s">
        <v>68</v>
      </c>
      <c r="C595" s="49" t="s">
        <v>136</v>
      </c>
      <c r="D595" s="44" t="s">
        <v>88</v>
      </c>
      <c r="E595" s="52">
        <v>15205.0</v>
      </c>
      <c r="F595" s="52">
        <v>8119.0</v>
      </c>
      <c r="G595" s="51">
        <f t="shared" si="2"/>
        <v>15205</v>
      </c>
      <c r="H595" s="51">
        <f t="shared" si="3"/>
        <v>8119</v>
      </c>
    </row>
    <row r="596">
      <c r="A596" s="47" t="str">
        <f t="shared" si="1"/>
        <v>Africa_Sudan-Africa_2010</v>
      </c>
      <c r="B596" s="47" t="s">
        <v>68</v>
      </c>
      <c r="C596" s="49" t="s">
        <v>136</v>
      </c>
      <c r="D596" s="44" t="s">
        <v>89</v>
      </c>
      <c r="E596" s="52">
        <v>14837.0</v>
      </c>
      <c r="F596" s="52">
        <v>10708.0</v>
      </c>
      <c r="G596" s="51">
        <f t="shared" si="2"/>
        <v>14837</v>
      </c>
      <c r="H596" s="51">
        <f t="shared" si="3"/>
        <v>10708</v>
      </c>
    </row>
    <row r="597">
      <c r="A597" s="47" t="str">
        <f t="shared" si="1"/>
        <v>Africa_Sudan-Africa_2012</v>
      </c>
      <c r="B597" s="47" t="s">
        <v>68</v>
      </c>
      <c r="C597" s="49" t="s">
        <v>136</v>
      </c>
      <c r="D597" s="44" t="s">
        <v>91</v>
      </c>
      <c r="E597" s="52">
        <v>15917.0</v>
      </c>
      <c r="F597" s="52">
        <v>11503.0</v>
      </c>
      <c r="G597" s="51">
        <f t="shared" si="2"/>
        <v>15321</v>
      </c>
      <c r="H597" s="51">
        <f t="shared" si="3"/>
        <v>10287.5</v>
      </c>
    </row>
    <row r="598">
      <c r="A598" s="47" t="str">
        <f t="shared" si="1"/>
        <v>Africa_Sudan-Africa_2012</v>
      </c>
      <c r="B598" s="47" t="s">
        <v>68</v>
      </c>
      <c r="C598" s="49" t="s">
        <v>136</v>
      </c>
      <c r="D598" s="44" t="s">
        <v>91</v>
      </c>
      <c r="E598" s="52">
        <v>14725.0</v>
      </c>
      <c r="F598" s="52">
        <v>9072.0</v>
      </c>
      <c r="G598" s="51">
        <f t="shared" si="2"/>
        <v>14032.5</v>
      </c>
      <c r="H598" s="51">
        <f t="shared" si="3"/>
        <v>7303</v>
      </c>
    </row>
    <row r="599">
      <c r="A599" s="47" t="str">
        <f t="shared" si="1"/>
        <v>Africa_Sudan-Africa_2012</v>
      </c>
      <c r="B599" s="47" t="s">
        <v>68</v>
      </c>
      <c r="C599" s="49" t="s">
        <v>136</v>
      </c>
      <c r="D599" s="44" t="s">
        <v>91</v>
      </c>
      <c r="E599" s="52">
        <v>13340.0</v>
      </c>
      <c r="F599" s="52">
        <v>5534.0</v>
      </c>
      <c r="G599" s="51">
        <f t="shared" si="2"/>
        <v>13340</v>
      </c>
      <c r="H599" s="51">
        <f t="shared" si="3"/>
        <v>5534</v>
      </c>
    </row>
    <row r="600">
      <c r="A600" s="47" t="str">
        <f t="shared" si="1"/>
        <v>Africa_Swaziland-Africa_2000</v>
      </c>
      <c r="B600" s="47" t="s">
        <v>68</v>
      </c>
      <c r="C600" s="49" t="s">
        <v>137</v>
      </c>
      <c r="D600" s="44" t="s">
        <v>70</v>
      </c>
      <c r="E600" s="50"/>
      <c r="F600" s="50"/>
      <c r="G600" s="51" t="str">
        <f t="shared" si="2"/>
        <v/>
      </c>
      <c r="H600" s="51" t="str">
        <f t="shared" si="3"/>
        <v/>
      </c>
    </row>
    <row r="601">
      <c r="A601" s="47" t="str">
        <f t="shared" si="1"/>
        <v>Africa_Swaziland-Africa_2001</v>
      </c>
      <c r="B601" s="47" t="s">
        <v>68</v>
      </c>
      <c r="C601" s="49" t="s">
        <v>137</v>
      </c>
      <c r="D601" s="44" t="s">
        <v>71</v>
      </c>
      <c r="E601" s="50"/>
      <c r="F601" s="50"/>
      <c r="G601" s="51" t="str">
        <f t="shared" si="2"/>
        <v/>
      </c>
      <c r="H601" s="51" t="str">
        <f t="shared" si="3"/>
        <v/>
      </c>
    </row>
    <row r="602">
      <c r="A602" s="47" t="str">
        <f t="shared" si="1"/>
        <v>Africa_Swaziland-Africa_2002</v>
      </c>
      <c r="B602" s="47" t="s">
        <v>68</v>
      </c>
      <c r="C602" s="49" t="s">
        <v>137</v>
      </c>
      <c r="D602" s="44" t="s">
        <v>72</v>
      </c>
      <c r="E602" s="50"/>
      <c r="F602" s="52">
        <v>1023.0</v>
      </c>
      <c r="G602" s="51" t="str">
        <f t="shared" si="2"/>
        <v/>
      </c>
      <c r="H602" s="51">
        <f t="shared" si="3"/>
        <v>1023</v>
      </c>
    </row>
    <row r="603">
      <c r="A603" s="47" t="str">
        <f t="shared" si="1"/>
        <v>Africa_Swaziland-Africa_2003</v>
      </c>
      <c r="B603" s="47" t="s">
        <v>68</v>
      </c>
      <c r="C603" s="49" t="s">
        <v>137</v>
      </c>
      <c r="D603" s="44" t="s">
        <v>74</v>
      </c>
      <c r="E603" s="50"/>
      <c r="F603" s="52">
        <v>1023.0</v>
      </c>
      <c r="G603" s="51" t="str">
        <f t="shared" si="2"/>
        <v/>
      </c>
      <c r="H603" s="51">
        <f t="shared" si="3"/>
        <v>1023</v>
      </c>
    </row>
    <row r="604">
      <c r="A604" s="47" t="str">
        <f t="shared" si="1"/>
        <v>Africa_Swaziland-Africa_2005</v>
      </c>
      <c r="B604" s="47" t="s">
        <v>68</v>
      </c>
      <c r="C604" s="49" t="s">
        <v>137</v>
      </c>
      <c r="D604" s="44" t="s">
        <v>84</v>
      </c>
      <c r="E604" s="50"/>
      <c r="F604" s="52">
        <v>1093.0</v>
      </c>
      <c r="G604" s="51" t="str">
        <f t="shared" si="2"/>
        <v/>
      </c>
      <c r="H604" s="51">
        <f t="shared" si="3"/>
        <v>1093</v>
      </c>
    </row>
    <row r="605">
      <c r="A605" s="47" t="str">
        <f t="shared" si="1"/>
        <v>Africa_Swaziland-Africa_2007</v>
      </c>
      <c r="B605" s="47" t="s">
        <v>68</v>
      </c>
      <c r="C605" s="49" t="s">
        <v>137</v>
      </c>
      <c r="D605" s="44" t="s">
        <v>86</v>
      </c>
      <c r="E605" s="52">
        <v>406.0</v>
      </c>
      <c r="F605" s="52">
        <v>1030.0</v>
      </c>
      <c r="G605" s="51">
        <f t="shared" si="2"/>
        <v>406</v>
      </c>
      <c r="H605" s="51">
        <f t="shared" si="3"/>
        <v>1087</v>
      </c>
    </row>
    <row r="606">
      <c r="A606" s="47" t="str">
        <f t="shared" si="1"/>
        <v>Africa_Swaziland-Africa_2007</v>
      </c>
      <c r="B606" s="47" t="s">
        <v>68</v>
      </c>
      <c r="C606" s="49" t="s">
        <v>137</v>
      </c>
      <c r="D606" s="44" t="s">
        <v>86</v>
      </c>
      <c r="E606" s="50"/>
      <c r="F606" s="52">
        <v>1144.0</v>
      </c>
      <c r="G606" s="51" t="str">
        <f t="shared" si="2"/>
        <v/>
      </c>
      <c r="H606" s="51">
        <f t="shared" si="3"/>
        <v>1144</v>
      </c>
    </row>
    <row r="607">
      <c r="A607" s="47" t="str">
        <f t="shared" si="1"/>
        <v>Africa_Swaziland-Africa_2009</v>
      </c>
      <c r="B607" s="47" t="s">
        <v>68</v>
      </c>
      <c r="C607" s="49" t="s">
        <v>137</v>
      </c>
      <c r="D607" s="44" t="s">
        <v>88</v>
      </c>
      <c r="E607" s="52">
        <v>423.0</v>
      </c>
      <c r="F607" s="52">
        <v>1063.0</v>
      </c>
      <c r="G607" s="51">
        <f t="shared" si="2"/>
        <v>423</v>
      </c>
      <c r="H607" s="51">
        <f t="shared" si="3"/>
        <v>1094.5</v>
      </c>
    </row>
    <row r="608">
      <c r="A608" s="47" t="str">
        <f t="shared" si="1"/>
        <v>Africa_Swaziland-Africa_2009</v>
      </c>
      <c r="B608" s="47" t="s">
        <v>68</v>
      </c>
      <c r="C608" s="49" t="s">
        <v>137</v>
      </c>
      <c r="D608" s="44" t="s">
        <v>88</v>
      </c>
      <c r="E608" s="50"/>
      <c r="F608" s="52">
        <v>1126.0</v>
      </c>
      <c r="G608" s="51" t="str">
        <f t="shared" si="2"/>
        <v/>
      </c>
      <c r="H608" s="51">
        <f t="shared" si="3"/>
        <v>1126</v>
      </c>
    </row>
    <row r="609">
      <c r="A609" s="47" t="str">
        <f t="shared" si="1"/>
        <v>Africa_Swaziland-Africa_2011</v>
      </c>
      <c r="B609" s="47" t="s">
        <v>68</v>
      </c>
      <c r="C609" s="49" t="s">
        <v>137</v>
      </c>
      <c r="D609" s="44" t="s">
        <v>90</v>
      </c>
      <c r="E609" s="52">
        <v>399.0</v>
      </c>
      <c r="F609" s="52">
        <v>1019.0</v>
      </c>
      <c r="G609" s="51">
        <f t="shared" si="2"/>
        <v>399</v>
      </c>
      <c r="H609" s="51">
        <f t="shared" si="3"/>
        <v>1019</v>
      </c>
    </row>
    <row r="610">
      <c r="A610" s="47" t="str">
        <f t="shared" si="1"/>
        <v>Africa_Swaziland-Africa_2012</v>
      </c>
      <c r="B610" s="47" t="s">
        <v>68</v>
      </c>
      <c r="C610" s="49" t="s">
        <v>137</v>
      </c>
      <c r="D610" s="44" t="s">
        <v>91</v>
      </c>
      <c r="E610" s="52">
        <v>406.0</v>
      </c>
      <c r="F610" s="52">
        <v>1016.0</v>
      </c>
      <c r="G610" s="51">
        <f t="shared" si="2"/>
        <v>406</v>
      </c>
      <c r="H610" s="51">
        <f t="shared" si="3"/>
        <v>1028.5</v>
      </c>
    </row>
    <row r="611">
      <c r="A611" s="47" t="str">
        <f t="shared" si="1"/>
        <v>Africa_Swaziland-Africa_2012</v>
      </c>
      <c r="B611" s="47" t="s">
        <v>68</v>
      </c>
      <c r="C611" s="49" t="s">
        <v>137</v>
      </c>
      <c r="D611" s="44" t="s">
        <v>91</v>
      </c>
      <c r="E611" s="50"/>
      <c r="F611" s="52">
        <v>1041.0</v>
      </c>
      <c r="G611" s="51" t="str">
        <f t="shared" si="2"/>
        <v/>
      </c>
      <c r="H611" s="51">
        <f t="shared" si="3"/>
        <v>1114.5</v>
      </c>
    </row>
    <row r="612">
      <c r="A612" s="47" t="str">
        <f t="shared" si="1"/>
        <v>Africa_Swaziland-Africa_2012</v>
      </c>
      <c r="B612" s="47" t="s">
        <v>68</v>
      </c>
      <c r="C612" s="49" t="s">
        <v>137</v>
      </c>
      <c r="D612" s="44" t="s">
        <v>91</v>
      </c>
      <c r="E612" s="50"/>
      <c r="F612" s="52">
        <v>1188.0</v>
      </c>
      <c r="G612" s="51" t="str">
        <f t="shared" si="2"/>
        <v/>
      </c>
      <c r="H612" s="51">
        <f t="shared" si="3"/>
        <v>1188</v>
      </c>
    </row>
    <row r="613">
      <c r="A613" s="47" t="str">
        <f t="shared" si="1"/>
        <v>Africa_Tanzania-Africa_2000</v>
      </c>
      <c r="B613" s="47" t="s">
        <v>68</v>
      </c>
      <c r="C613" s="49" t="s">
        <v>138</v>
      </c>
      <c r="D613" s="44" t="s">
        <v>70</v>
      </c>
      <c r="E613" s="50"/>
      <c r="F613" s="50"/>
      <c r="G613" s="51" t="str">
        <f t="shared" si="2"/>
        <v/>
      </c>
      <c r="H613" s="51" t="str">
        <f t="shared" si="3"/>
        <v/>
      </c>
    </row>
    <row r="614">
      <c r="A614" s="47" t="str">
        <f t="shared" si="1"/>
        <v>Africa_Tanzania-Africa_2001</v>
      </c>
      <c r="B614" s="47" t="s">
        <v>68</v>
      </c>
      <c r="C614" s="49" t="s">
        <v>138</v>
      </c>
      <c r="D614" s="44" t="s">
        <v>71</v>
      </c>
      <c r="E614" s="52">
        <v>20747.0</v>
      </c>
      <c r="F614" s="50"/>
      <c r="G614" s="51">
        <f t="shared" si="2"/>
        <v>20747</v>
      </c>
      <c r="H614" s="51" t="str">
        <f t="shared" si="3"/>
        <v/>
      </c>
    </row>
    <row r="615">
      <c r="A615" s="47" t="str">
        <f t="shared" si="1"/>
        <v>Africa_Tanzania-Africa_2002</v>
      </c>
      <c r="B615" s="47" t="s">
        <v>68</v>
      </c>
      <c r="C615" s="49" t="s">
        <v>138</v>
      </c>
      <c r="D615" s="44" t="s">
        <v>72</v>
      </c>
      <c r="E615" s="52">
        <v>20043.0</v>
      </c>
      <c r="F615" s="52">
        <v>6846.0</v>
      </c>
      <c r="G615" s="51">
        <f t="shared" si="2"/>
        <v>20043</v>
      </c>
      <c r="H615" s="51">
        <f t="shared" si="3"/>
        <v>6846</v>
      </c>
    </row>
    <row r="616">
      <c r="A616" s="47" t="str">
        <f t="shared" si="1"/>
        <v>Africa_Tanzania-Africa_2003</v>
      </c>
      <c r="B616" s="47" t="s">
        <v>68</v>
      </c>
      <c r="C616" s="49" t="s">
        <v>138</v>
      </c>
      <c r="D616" s="44" t="s">
        <v>74</v>
      </c>
      <c r="E616" s="52">
        <v>19345.0</v>
      </c>
      <c r="F616" s="52">
        <v>6447.0</v>
      </c>
      <c r="G616" s="51">
        <f t="shared" si="2"/>
        <v>19345</v>
      </c>
      <c r="H616" s="51">
        <f t="shared" si="3"/>
        <v>6447</v>
      </c>
    </row>
    <row r="617">
      <c r="A617" s="47" t="str">
        <f t="shared" si="1"/>
        <v>Africa_Tanzania-Africa_2005</v>
      </c>
      <c r="B617" s="47" t="s">
        <v>68</v>
      </c>
      <c r="C617" s="49" t="s">
        <v>138</v>
      </c>
      <c r="D617" s="44" t="s">
        <v>84</v>
      </c>
      <c r="E617" s="52">
        <v>18921.0</v>
      </c>
      <c r="F617" s="52">
        <v>6538.0</v>
      </c>
      <c r="G617" s="51">
        <f t="shared" si="2"/>
        <v>18365</v>
      </c>
      <c r="H617" s="51">
        <f t="shared" si="3"/>
        <v>6248.5</v>
      </c>
    </row>
    <row r="618">
      <c r="A618" s="47" t="str">
        <f t="shared" si="1"/>
        <v>Africa_Tanzania-Africa_2005</v>
      </c>
      <c r="B618" s="47" t="s">
        <v>68</v>
      </c>
      <c r="C618" s="49" t="s">
        <v>138</v>
      </c>
      <c r="D618" s="44" t="s">
        <v>84</v>
      </c>
      <c r="E618" s="52">
        <v>17809.0</v>
      </c>
      <c r="F618" s="52">
        <v>5959.0</v>
      </c>
      <c r="G618" s="51">
        <f t="shared" si="2"/>
        <v>17809</v>
      </c>
      <c r="H618" s="51">
        <f t="shared" si="3"/>
        <v>5959</v>
      </c>
    </row>
    <row r="619">
      <c r="A619" s="47" t="str">
        <f t="shared" si="1"/>
        <v>Africa_Tanzania-Africa_2007</v>
      </c>
      <c r="B619" s="47" t="s">
        <v>68</v>
      </c>
      <c r="C619" s="49" t="s">
        <v>138</v>
      </c>
      <c r="D619" s="44" t="s">
        <v>86</v>
      </c>
      <c r="E619" s="52">
        <v>14203.0</v>
      </c>
      <c r="F619" s="52">
        <v>3128.0</v>
      </c>
      <c r="G619" s="51">
        <f t="shared" si="2"/>
        <v>14203</v>
      </c>
      <c r="H619" s="51">
        <f t="shared" si="3"/>
        <v>3128</v>
      </c>
    </row>
    <row r="620">
      <c r="A620" s="47" t="str">
        <f t="shared" si="1"/>
        <v>Africa_Tanzania-Africa_2008</v>
      </c>
      <c r="B620" s="47" t="s">
        <v>68</v>
      </c>
      <c r="C620" s="49" t="s">
        <v>138</v>
      </c>
      <c r="D620" s="44" t="s">
        <v>87</v>
      </c>
      <c r="E620" s="52">
        <v>16198.0</v>
      </c>
      <c r="F620" s="52">
        <v>4353.0</v>
      </c>
      <c r="G620" s="51">
        <f t="shared" si="2"/>
        <v>16198</v>
      </c>
      <c r="H620" s="51">
        <f t="shared" si="3"/>
        <v>4353</v>
      </c>
    </row>
    <row r="621">
      <c r="A621" s="47" t="str">
        <f t="shared" si="1"/>
        <v>Africa_Tanzania-Africa_2009</v>
      </c>
      <c r="B621" s="47" t="s">
        <v>68</v>
      </c>
      <c r="C621" s="49" t="s">
        <v>138</v>
      </c>
      <c r="D621" s="44" t="s">
        <v>88</v>
      </c>
      <c r="E621" s="52">
        <v>18306.0</v>
      </c>
      <c r="F621" s="52">
        <v>6150.0</v>
      </c>
      <c r="G621" s="51">
        <f t="shared" si="2"/>
        <v>16611</v>
      </c>
      <c r="H621" s="51">
        <f t="shared" si="3"/>
        <v>4870</v>
      </c>
    </row>
    <row r="622">
      <c r="A622" s="47" t="str">
        <f t="shared" si="1"/>
        <v>Africa_Tanzania-Africa_2009</v>
      </c>
      <c r="B622" s="47" t="s">
        <v>68</v>
      </c>
      <c r="C622" s="49" t="s">
        <v>138</v>
      </c>
      <c r="D622" s="44" t="s">
        <v>88</v>
      </c>
      <c r="E622" s="52">
        <v>14916.0</v>
      </c>
      <c r="F622" s="52">
        <v>3590.0</v>
      </c>
      <c r="G622" s="51">
        <f t="shared" si="2"/>
        <v>14916</v>
      </c>
      <c r="H622" s="51">
        <f t="shared" si="3"/>
        <v>3590</v>
      </c>
    </row>
    <row r="623">
      <c r="A623" s="47" t="str">
        <f t="shared" si="1"/>
        <v>Africa_Tanzania-Africa_2011</v>
      </c>
      <c r="B623" s="47" t="s">
        <v>68</v>
      </c>
      <c r="C623" s="49" t="s">
        <v>138</v>
      </c>
      <c r="D623" s="44" t="s">
        <v>90</v>
      </c>
      <c r="E623" s="52">
        <v>17141.0</v>
      </c>
      <c r="F623" s="52">
        <v>5618.0</v>
      </c>
      <c r="G623" s="51">
        <f t="shared" si="2"/>
        <v>17141</v>
      </c>
      <c r="H623" s="51">
        <f t="shared" si="3"/>
        <v>5618</v>
      </c>
    </row>
    <row r="624">
      <c r="A624" s="47" t="str">
        <f t="shared" si="1"/>
        <v>Africa_Tanzania-Africa_2012</v>
      </c>
      <c r="B624" s="47" t="s">
        <v>68</v>
      </c>
      <c r="C624" s="49" t="s">
        <v>138</v>
      </c>
      <c r="D624" s="44" t="s">
        <v>91</v>
      </c>
      <c r="E624" s="52">
        <v>15491.0</v>
      </c>
      <c r="F624" s="52">
        <v>3806.0</v>
      </c>
      <c r="G624" s="51">
        <f t="shared" si="2"/>
        <v>14440.5</v>
      </c>
      <c r="H624" s="51">
        <f t="shared" si="3"/>
        <v>3228.5</v>
      </c>
    </row>
    <row r="625">
      <c r="A625" s="47" t="str">
        <f t="shared" si="1"/>
        <v>Africa_Tanzania-Africa_2012</v>
      </c>
      <c r="B625" s="47" t="s">
        <v>68</v>
      </c>
      <c r="C625" s="49" t="s">
        <v>138</v>
      </c>
      <c r="D625" s="44" t="s">
        <v>91</v>
      </c>
      <c r="E625" s="52">
        <v>13390.0</v>
      </c>
      <c r="F625" s="52">
        <v>2651.0</v>
      </c>
      <c r="G625" s="51">
        <f t="shared" si="2"/>
        <v>13390</v>
      </c>
      <c r="H625" s="51">
        <f t="shared" si="3"/>
        <v>2651</v>
      </c>
    </row>
    <row r="626">
      <c r="A626" s="47" t="str">
        <f t="shared" si="1"/>
        <v>Africa_Togo-Africa_2000</v>
      </c>
      <c r="B626" s="47" t="s">
        <v>68</v>
      </c>
      <c r="C626" s="49" t="s">
        <v>139</v>
      </c>
      <c r="D626" s="44" t="s">
        <v>70</v>
      </c>
      <c r="E626" s="50"/>
      <c r="F626" s="50"/>
      <c r="G626" s="51" t="str">
        <f t="shared" si="2"/>
        <v/>
      </c>
      <c r="H626" s="51" t="str">
        <f t="shared" si="3"/>
        <v/>
      </c>
    </row>
    <row r="627">
      <c r="A627" s="47" t="str">
        <f t="shared" si="1"/>
        <v>Africa_Togo-Africa_2001</v>
      </c>
      <c r="B627" s="47" t="s">
        <v>68</v>
      </c>
      <c r="C627" s="49" t="s">
        <v>139</v>
      </c>
      <c r="D627" s="44" t="s">
        <v>71</v>
      </c>
      <c r="E627" s="52">
        <v>2764.0</v>
      </c>
      <c r="F627" s="50"/>
      <c r="G627" s="51">
        <f t="shared" si="2"/>
        <v>2764</v>
      </c>
      <c r="H627" s="51" t="str">
        <f t="shared" si="3"/>
        <v/>
      </c>
    </row>
    <row r="628">
      <c r="A628" s="47" t="str">
        <f t="shared" si="1"/>
        <v>Africa_Togo-Africa_2002</v>
      </c>
      <c r="B628" s="47" t="s">
        <v>68</v>
      </c>
      <c r="C628" s="49" t="s">
        <v>139</v>
      </c>
      <c r="D628" s="44" t="s">
        <v>72</v>
      </c>
      <c r="E628" s="52">
        <v>2692.0</v>
      </c>
      <c r="F628" s="52">
        <v>1540.0</v>
      </c>
      <c r="G628" s="51">
        <f t="shared" si="2"/>
        <v>2692</v>
      </c>
      <c r="H628" s="51">
        <f t="shared" si="3"/>
        <v>1540</v>
      </c>
    </row>
    <row r="629">
      <c r="A629" s="47" t="str">
        <f t="shared" si="1"/>
        <v>Africa_Togo-Africa_2003</v>
      </c>
      <c r="B629" s="47" t="s">
        <v>68</v>
      </c>
      <c r="C629" s="49" t="s">
        <v>139</v>
      </c>
      <c r="D629" s="44" t="s">
        <v>74</v>
      </c>
      <c r="E629" s="52">
        <v>2628.0</v>
      </c>
      <c r="F629" s="52">
        <v>1503.0</v>
      </c>
      <c r="G629" s="51">
        <f t="shared" si="2"/>
        <v>2628</v>
      </c>
      <c r="H629" s="51">
        <f t="shared" si="3"/>
        <v>1503</v>
      </c>
    </row>
    <row r="630">
      <c r="A630" s="47" t="str">
        <f t="shared" si="1"/>
        <v>Africa_Togo-Africa_2005</v>
      </c>
      <c r="B630" s="47" t="s">
        <v>68</v>
      </c>
      <c r="C630" s="49" t="s">
        <v>139</v>
      </c>
      <c r="D630" s="44" t="s">
        <v>84</v>
      </c>
      <c r="E630" s="52">
        <v>2563.0</v>
      </c>
      <c r="F630" s="52">
        <v>1456.0</v>
      </c>
      <c r="G630" s="51">
        <f t="shared" si="2"/>
        <v>2465.5</v>
      </c>
      <c r="H630" s="51">
        <f t="shared" si="3"/>
        <v>1338.5</v>
      </c>
    </row>
    <row r="631">
      <c r="A631" s="47" t="str">
        <f t="shared" si="1"/>
        <v>Africa_Togo-Africa_2005</v>
      </c>
      <c r="B631" s="47" t="s">
        <v>68</v>
      </c>
      <c r="C631" s="49" t="s">
        <v>139</v>
      </c>
      <c r="D631" s="44" t="s">
        <v>84</v>
      </c>
      <c r="E631" s="52">
        <v>2368.0</v>
      </c>
      <c r="F631" s="52">
        <v>1221.0</v>
      </c>
      <c r="G631" s="51">
        <f t="shared" si="2"/>
        <v>2368</v>
      </c>
      <c r="H631" s="51">
        <f t="shared" si="3"/>
        <v>1221</v>
      </c>
    </row>
    <row r="632">
      <c r="A632" s="47" t="str">
        <f t="shared" si="1"/>
        <v>Africa_Togo-Africa_2007</v>
      </c>
      <c r="B632" s="47" t="s">
        <v>68</v>
      </c>
      <c r="C632" s="49" t="s">
        <v>139</v>
      </c>
      <c r="D632" s="44" t="s">
        <v>86</v>
      </c>
      <c r="E632" s="52">
        <v>2106.0</v>
      </c>
      <c r="F632" s="52">
        <v>1162.0</v>
      </c>
      <c r="G632" s="51">
        <f t="shared" si="2"/>
        <v>2106</v>
      </c>
      <c r="H632" s="51">
        <f t="shared" si="3"/>
        <v>1162</v>
      </c>
    </row>
    <row r="633">
      <c r="A633" s="47" t="str">
        <f t="shared" si="1"/>
        <v>Africa_Togo-Africa_2008</v>
      </c>
      <c r="B633" s="47" t="s">
        <v>68</v>
      </c>
      <c r="C633" s="49" t="s">
        <v>139</v>
      </c>
      <c r="D633" s="44" t="s">
        <v>87</v>
      </c>
      <c r="E633" s="52">
        <v>2327.0</v>
      </c>
      <c r="F633" s="52">
        <v>1397.0</v>
      </c>
      <c r="G633" s="51">
        <f t="shared" si="2"/>
        <v>2327</v>
      </c>
      <c r="H633" s="51">
        <f t="shared" si="3"/>
        <v>1397</v>
      </c>
    </row>
    <row r="634">
      <c r="A634" s="47" t="str">
        <f t="shared" si="1"/>
        <v>Africa_Togo-Africa_2009</v>
      </c>
      <c r="B634" s="47" t="s">
        <v>68</v>
      </c>
      <c r="C634" s="49" t="s">
        <v>139</v>
      </c>
      <c r="D634" s="44" t="s">
        <v>88</v>
      </c>
      <c r="E634" s="52">
        <v>2458.0</v>
      </c>
      <c r="F634" s="52">
        <v>1316.0</v>
      </c>
      <c r="G634" s="51">
        <f t="shared" si="2"/>
        <v>2320</v>
      </c>
      <c r="H634" s="51">
        <f t="shared" si="3"/>
        <v>1274</v>
      </c>
    </row>
    <row r="635">
      <c r="A635" s="47" t="str">
        <f t="shared" si="1"/>
        <v>Africa_Togo-Africa_2009</v>
      </c>
      <c r="B635" s="47" t="s">
        <v>68</v>
      </c>
      <c r="C635" s="49" t="s">
        <v>139</v>
      </c>
      <c r="D635" s="44" t="s">
        <v>88</v>
      </c>
      <c r="E635" s="52">
        <v>2182.0</v>
      </c>
      <c r="F635" s="52">
        <v>1232.0</v>
      </c>
      <c r="G635" s="51">
        <f t="shared" si="2"/>
        <v>2182</v>
      </c>
      <c r="H635" s="51">
        <f t="shared" si="3"/>
        <v>1232</v>
      </c>
    </row>
    <row r="636">
      <c r="A636" s="47" t="str">
        <f t="shared" si="1"/>
        <v>Africa_Togo-Africa_2011</v>
      </c>
      <c r="B636" s="47" t="s">
        <v>68</v>
      </c>
      <c r="C636" s="49" t="s">
        <v>139</v>
      </c>
      <c r="D636" s="44" t="s">
        <v>90</v>
      </c>
      <c r="E636" s="52">
        <v>2372.0</v>
      </c>
      <c r="F636" s="52">
        <v>1338.0</v>
      </c>
      <c r="G636" s="51">
        <f t="shared" si="2"/>
        <v>2372</v>
      </c>
      <c r="H636" s="51">
        <f t="shared" si="3"/>
        <v>1338</v>
      </c>
    </row>
    <row r="637">
      <c r="A637" s="47" t="str">
        <f t="shared" si="1"/>
        <v>Africa_Togo-Africa_2012</v>
      </c>
      <c r="B637" s="47" t="s">
        <v>68</v>
      </c>
      <c r="C637" s="49" t="s">
        <v>139</v>
      </c>
      <c r="D637" s="44" t="s">
        <v>91</v>
      </c>
      <c r="E637" s="52">
        <v>2303.0</v>
      </c>
      <c r="F637" s="52">
        <v>1463.0</v>
      </c>
      <c r="G637" s="51">
        <f t="shared" si="2"/>
        <v>2207</v>
      </c>
      <c r="H637" s="51">
        <f t="shared" si="3"/>
        <v>1410</v>
      </c>
    </row>
    <row r="638">
      <c r="A638" s="47" t="str">
        <f t="shared" si="1"/>
        <v>Africa_Togo-Africa_2012</v>
      </c>
      <c r="B638" s="47" t="s">
        <v>68</v>
      </c>
      <c r="C638" s="49" t="s">
        <v>139</v>
      </c>
      <c r="D638" s="44" t="s">
        <v>91</v>
      </c>
      <c r="E638" s="52">
        <v>2111.0</v>
      </c>
      <c r="F638" s="52">
        <v>1357.0</v>
      </c>
      <c r="G638" s="51">
        <f t="shared" si="2"/>
        <v>2111</v>
      </c>
      <c r="H638" s="51">
        <f t="shared" si="3"/>
        <v>1357</v>
      </c>
    </row>
    <row r="639">
      <c r="A639" s="47" t="str">
        <f t="shared" si="1"/>
        <v>Africa_Tunisia-Africa_2000</v>
      </c>
      <c r="B639" s="47" t="s">
        <v>68</v>
      </c>
      <c r="C639" s="49" t="s">
        <v>140</v>
      </c>
      <c r="D639" s="44" t="s">
        <v>70</v>
      </c>
      <c r="E639" s="50"/>
      <c r="F639" s="50"/>
      <c r="G639" s="51" t="str">
        <f t="shared" si="2"/>
        <v/>
      </c>
      <c r="H639" s="51" t="str">
        <f t="shared" si="3"/>
        <v/>
      </c>
    </row>
    <row r="640">
      <c r="A640" s="47" t="str">
        <f t="shared" si="1"/>
        <v>Africa_Tunisia-Africa_2001</v>
      </c>
      <c r="B640" s="47" t="s">
        <v>68</v>
      </c>
      <c r="C640" s="49" t="s">
        <v>140</v>
      </c>
      <c r="D640" s="44" t="s">
        <v>71</v>
      </c>
      <c r="E640" s="52">
        <v>9504.0</v>
      </c>
      <c r="F640" s="50"/>
      <c r="G640" s="51">
        <f t="shared" si="2"/>
        <v>9504</v>
      </c>
      <c r="H640" s="51" t="str">
        <f t="shared" si="3"/>
        <v/>
      </c>
    </row>
    <row r="641">
      <c r="A641" s="47" t="str">
        <f t="shared" si="1"/>
        <v>Africa_Tunisia-Africa_2002</v>
      </c>
      <c r="B641" s="47" t="s">
        <v>68</v>
      </c>
      <c r="C641" s="49" t="s">
        <v>140</v>
      </c>
      <c r="D641" s="44" t="s">
        <v>72</v>
      </c>
      <c r="E641" s="52">
        <v>9674.0</v>
      </c>
      <c r="F641" s="52">
        <v>25878.0</v>
      </c>
      <c r="G641" s="51">
        <f t="shared" si="2"/>
        <v>9674</v>
      </c>
      <c r="H641" s="51">
        <f t="shared" si="3"/>
        <v>25878</v>
      </c>
    </row>
    <row r="642">
      <c r="A642" s="47" t="str">
        <f t="shared" si="1"/>
        <v>Africa_Tunisia-Africa_2003</v>
      </c>
      <c r="B642" s="47" t="s">
        <v>68</v>
      </c>
      <c r="C642" s="49" t="s">
        <v>140</v>
      </c>
      <c r="D642" s="44" t="s">
        <v>74</v>
      </c>
      <c r="E642" s="52">
        <v>9193.0</v>
      </c>
      <c r="F642" s="52">
        <v>24807.0</v>
      </c>
      <c r="G642" s="51">
        <f t="shared" si="2"/>
        <v>9193</v>
      </c>
      <c r="H642" s="51">
        <f t="shared" si="3"/>
        <v>24807</v>
      </c>
    </row>
    <row r="643">
      <c r="A643" s="47" t="str">
        <f t="shared" si="1"/>
        <v>Africa_Tunisia-Africa_2005</v>
      </c>
      <c r="B643" s="47" t="s">
        <v>68</v>
      </c>
      <c r="C643" s="49" t="s">
        <v>140</v>
      </c>
      <c r="D643" s="44" t="s">
        <v>84</v>
      </c>
      <c r="E643" s="52">
        <v>9427.0</v>
      </c>
      <c r="F643" s="52">
        <v>25013.0</v>
      </c>
      <c r="G643" s="51">
        <f t="shared" si="2"/>
        <v>9089.5</v>
      </c>
      <c r="H643" s="51">
        <f t="shared" si="3"/>
        <v>24070.5</v>
      </c>
    </row>
    <row r="644">
      <c r="A644" s="47" t="str">
        <f t="shared" si="1"/>
        <v>Africa_Tunisia-Africa_2005</v>
      </c>
      <c r="B644" s="47" t="s">
        <v>68</v>
      </c>
      <c r="C644" s="49" t="s">
        <v>140</v>
      </c>
      <c r="D644" s="44" t="s">
        <v>84</v>
      </c>
      <c r="E644" s="52">
        <v>8752.0</v>
      </c>
      <c r="F644" s="52">
        <v>23128.0</v>
      </c>
      <c r="G644" s="51">
        <f t="shared" si="2"/>
        <v>8752</v>
      </c>
      <c r="H644" s="51">
        <f t="shared" si="3"/>
        <v>23128</v>
      </c>
    </row>
    <row r="645">
      <c r="A645" s="47" t="str">
        <f t="shared" si="1"/>
        <v>Africa_Tunisia-Africa_2007</v>
      </c>
      <c r="B645" s="47" t="s">
        <v>68</v>
      </c>
      <c r="C645" s="49" t="s">
        <v>140</v>
      </c>
      <c r="D645" s="44" t="s">
        <v>86</v>
      </c>
      <c r="E645" s="52">
        <v>7711.0</v>
      </c>
      <c r="F645" s="52">
        <v>20818.0</v>
      </c>
      <c r="G645" s="51">
        <f t="shared" si="2"/>
        <v>7711</v>
      </c>
      <c r="H645" s="51">
        <f t="shared" si="3"/>
        <v>20818</v>
      </c>
    </row>
    <row r="646">
      <c r="A646" s="47" t="str">
        <f t="shared" si="1"/>
        <v>Africa_Tunisia-Africa_2008</v>
      </c>
      <c r="B646" s="47" t="s">
        <v>68</v>
      </c>
      <c r="C646" s="49" t="s">
        <v>140</v>
      </c>
      <c r="D646" s="44" t="s">
        <v>87</v>
      </c>
      <c r="E646" s="52">
        <v>8463.0</v>
      </c>
      <c r="F646" s="52">
        <v>22446.0</v>
      </c>
      <c r="G646" s="51">
        <f t="shared" si="2"/>
        <v>8463</v>
      </c>
      <c r="H646" s="51">
        <f t="shared" si="3"/>
        <v>22446</v>
      </c>
    </row>
    <row r="647">
      <c r="A647" s="47" t="str">
        <f t="shared" si="1"/>
        <v>Africa_Tunisia-Africa_2009</v>
      </c>
      <c r="B647" s="47" t="s">
        <v>68</v>
      </c>
      <c r="C647" s="49" t="s">
        <v>140</v>
      </c>
      <c r="D647" s="44" t="s">
        <v>88</v>
      </c>
      <c r="E647" s="52">
        <v>9039.0</v>
      </c>
      <c r="F647" s="52">
        <v>23869.0</v>
      </c>
      <c r="G647" s="51">
        <f t="shared" si="2"/>
        <v>9039</v>
      </c>
      <c r="H647" s="51">
        <f t="shared" si="3"/>
        <v>23869</v>
      </c>
    </row>
    <row r="648">
      <c r="A648" s="47" t="str">
        <f t="shared" si="1"/>
        <v>Africa_Tunisia-Africa_2010</v>
      </c>
      <c r="B648" s="47" t="s">
        <v>68</v>
      </c>
      <c r="C648" s="49" t="s">
        <v>140</v>
      </c>
      <c r="D648" s="44" t="s">
        <v>89</v>
      </c>
      <c r="E648" s="52">
        <v>7814.0</v>
      </c>
      <c r="F648" s="52">
        <v>21016.0</v>
      </c>
      <c r="G648" s="51">
        <f t="shared" si="2"/>
        <v>7814</v>
      </c>
      <c r="H648" s="51">
        <f t="shared" si="3"/>
        <v>21016</v>
      </c>
    </row>
    <row r="649">
      <c r="A649" s="47" t="str">
        <f t="shared" si="1"/>
        <v>Africa_Tunisia-Africa_2011</v>
      </c>
      <c r="B649" s="47" t="s">
        <v>68</v>
      </c>
      <c r="C649" s="49" t="s">
        <v>140</v>
      </c>
      <c r="D649" s="44" t="s">
        <v>90</v>
      </c>
      <c r="E649" s="52">
        <v>8314.0</v>
      </c>
      <c r="F649" s="52">
        <v>22801.0</v>
      </c>
      <c r="G649" s="51">
        <f t="shared" si="2"/>
        <v>8314</v>
      </c>
      <c r="H649" s="51">
        <f t="shared" si="3"/>
        <v>22801</v>
      </c>
    </row>
    <row r="650">
      <c r="A650" s="47" t="str">
        <f t="shared" si="1"/>
        <v>Africa_Tunisia-Africa_2012</v>
      </c>
      <c r="B650" s="47" t="s">
        <v>68</v>
      </c>
      <c r="C650" s="49" t="s">
        <v>140</v>
      </c>
      <c r="D650" s="44" t="s">
        <v>91</v>
      </c>
      <c r="E650" s="52">
        <v>8028.0</v>
      </c>
      <c r="F650" s="52">
        <v>21397.0</v>
      </c>
      <c r="G650" s="51">
        <f t="shared" si="2"/>
        <v>7667</v>
      </c>
      <c r="H650" s="51">
        <f t="shared" si="3"/>
        <v>20660</v>
      </c>
    </row>
    <row r="651">
      <c r="A651" s="47" t="str">
        <f t="shared" si="1"/>
        <v>Africa_Tunisia-Africa_2012</v>
      </c>
      <c r="B651" s="47" t="s">
        <v>68</v>
      </c>
      <c r="C651" s="49" t="s">
        <v>140</v>
      </c>
      <c r="D651" s="44" t="s">
        <v>91</v>
      </c>
      <c r="E651" s="52">
        <v>7306.0</v>
      </c>
      <c r="F651" s="52">
        <v>19923.0</v>
      </c>
      <c r="G651" s="51">
        <f t="shared" si="2"/>
        <v>7306</v>
      </c>
      <c r="H651" s="51">
        <f t="shared" si="3"/>
        <v>19923</v>
      </c>
    </row>
    <row r="652">
      <c r="A652" s="47" t="str">
        <f t="shared" si="1"/>
        <v>Africa_Uganda-Africa_2000</v>
      </c>
      <c r="B652" s="47" t="s">
        <v>68</v>
      </c>
      <c r="C652" s="49" t="s">
        <v>141</v>
      </c>
      <c r="D652" s="44" t="s">
        <v>70</v>
      </c>
      <c r="E652" s="50"/>
      <c r="F652" s="50"/>
      <c r="G652" s="51" t="str">
        <f t="shared" si="2"/>
        <v/>
      </c>
      <c r="H652" s="51" t="str">
        <f t="shared" si="3"/>
        <v/>
      </c>
    </row>
    <row r="653">
      <c r="A653" s="47" t="str">
        <f t="shared" si="1"/>
        <v>Africa_Uganda-Africa_2001</v>
      </c>
      <c r="B653" s="47" t="s">
        <v>68</v>
      </c>
      <c r="C653" s="49" t="s">
        <v>141</v>
      </c>
      <c r="D653" s="44" t="s">
        <v>71</v>
      </c>
      <c r="E653" s="50"/>
      <c r="F653" s="50"/>
      <c r="G653" s="51" t="str">
        <f t="shared" si="2"/>
        <v/>
      </c>
      <c r="H653" s="51" t="str">
        <f t="shared" si="3"/>
        <v/>
      </c>
    </row>
    <row r="654">
      <c r="A654" s="47" t="str">
        <f t="shared" si="1"/>
        <v>Africa_Uganda-Africa_2002</v>
      </c>
      <c r="B654" s="47" t="s">
        <v>68</v>
      </c>
      <c r="C654" s="49" t="s">
        <v>141</v>
      </c>
      <c r="D654" s="44" t="s">
        <v>72</v>
      </c>
      <c r="E654" s="50"/>
      <c r="F654" s="52">
        <v>3784.0</v>
      </c>
      <c r="G654" s="51" t="str">
        <f t="shared" si="2"/>
        <v/>
      </c>
      <c r="H654" s="51">
        <f t="shared" si="3"/>
        <v>3784</v>
      </c>
    </row>
    <row r="655">
      <c r="A655" s="47" t="str">
        <f t="shared" si="1"/>
        <v>Africa_Uganda-Africa_2003</v>
      </c>
      <c r="B655" s="47" t="s">
        <v>68</v>
      </c>
      <c r="C655" s="49" t="s">
        <v>141</v>
      </c>
      <c r="D655" s="44" t="s">
        <v>74</v>
      </c>
      <c r="E655" s="50"/>
      <c r="F655" s="52">
        <v>3366.0</v>
      </c>
      <c r="G655" s="51" t="str">
        <f t="shared" si="2"/>
        <v/>
      </c>
      <c r="H655" s="51">
        <f t="shared" si="3"/>
        <v>3366</v>
      </c>
    </row>
    <row r="656">
      <c r="A656" s="47" t="str">
        <f t="shared" si="1"/>
        <v>Africa_Uganda-Africa_2005</v>
      </c>
      <c r="B656" s="47" t="s">
        <v>68</v>
      </c>
      <c r="C656" s="49" t="s">
        <v>141</v>
      </c>
      <c r="D656" s="44" t="s">
        <v>84</v>
      </c>
      <c r="E656" s="50"/>
      <c r="F656" s="52">
        <v>3161.0</v>
      </c>
      <c r="G656" s="51" t="str">
        <f t="shared" si="2"/>
        <v/>
      </c>
      <c r="H656" s="51">
        <f t="shared" si="3"/>
        <v>2908</v>
      </c>
    </row>
    <row r="657">
      <c r="A657" s="47" t="str">
        <f t="shared" si="1"/>
        <v>Africa_Uganda-Africa_2005</v>
      </c>
      <c r="B657" s="47" t="s">
        <v>68</v>
      </c>
      <c r="C657" s="49" t="s">
        <v>141</v>
      </c>
      <c r="D657" s="44" t="s">
        <v>84</v>
      </c>
      <c r="E657" s="50"/>
      <c r="F657" s="52">
        <v>2655.0</v>
      </c>
      <c r="G657" s="51" t="str">
        <f t="shared" si="2"/>
        <v/>
      </c>
      <c r="H657" s="51">
        <f t="shared" si="3"/>
        <v>2655</v>
      </c>
    </row>
    <row r="658">
      <c r="A658" s="47" t="str">
        <f t="shared" si="1"/>
        <v>Africa_Uganda-Africa_2008</v>
      </c>
      <c r="B658" s="47" t="s">
        <v>68</v>
      </c>
      <c r="C658" s="49" t="s">
        <v>141</v>
      </c>
      <c r="D658" s="44" t="s">
        <v>87</v>
      </c>
      <c r="E658" s="50"/>
      <c r="F658" s="52">
        <v>1852.0</v>
      </c>
      <c r="G658" s="51" t="str">
        <f t="shared" si="2"/>
        <v/>
      </c>
      <c r="H658" s="51">
        <f t="shared" si="3"/>
        <v>1736.5</v>
      </c>
    </row>
    <row r="659">
      <c r="A659" s="47" t="str">
        <f t="shared" si="1"/>
        <v>Africa_Uganda-Africa_2008</v>
      </c>
      <c r="B659" s="47" t="s">
        <v>68</v>
      </c>
      <c r="C659" s="49" t="s">
        <v>141</v>
      </c>
      <c r="D659" s="44" t="s">
        <v>87</v>
      </c>
      <c r="E659" s="50"/>
      <c r="F659" s="52">
        <v>1621.0</v>
      </c>
      <c r="G659" s="51" t="str">
        <f t="shared" si="2"/>
        <v/>
      </c>
      <c r="H659" s="51">
        <f t="shared" si="3"/>
        <v>1621</v>
      </c>
    </row>
    <row r="660">
      <c r="A660" s="47" t="str">
        <f t="shared" si="1"/>
        <v>Africa_Uganda-Africa_2009</v>
      </c>
      <c r="B660" s="47" t="s">
        <v>68</v>
      </c>
      <c r="C660" s="49" t="s">
        <v>141</v>
      </c>
      <c r="D660" s="44" t="s">
        <v>88</v>
      </c>
      <c r="E660" s="50"/>
      <c r="F660" s="52">
        <v>3128.0</v>
      </c>
      <c r="G660" s="51" t="str">
        <f t="shared" si="2"/>
        <v/>
      </c>
      <c r="H660" s="51">
        <f t="shared" si="3"/>
        <v>3128</v>
      </c>
    </row>
    <row r="661">
      <c r="A661" s="47" t="str">
        <f t="shared" si="1"/>
        <v>Africa_Uganda-Africa_2010</v>
      </c>
      <c r="B661" s="47" t="s">
        <v>68</v>
      </c>
      <c r="C661" s="49" t="s">
        <v>141</v>
      </c>
      <c r="D661" s="44" t="s">
        <v>89</v>
      </c>
      <c r="E661" s="50"/>
      <c r="F661" s="52">
        <v>1668.0</v>
      </c>
      <c r="G661" s="51" t="str">
        <f t="shared" si="2"/>
        <v/>
      </c>
      <c r="H661" s="51">
        <f t="shared" si="3"/>
        <v>1668</v>
      </c>
    </row>
    <row r="662">
      <c r="A662" s="47" t="str">
        <f t="shared" si="1"/>
        <v>Africa_Uganda-Africa_2011</v>
      </c>
      <c r="B662" s="47" t="s">
        <v>68</v>
      </c>
      <c r="C662" s="49" t="s">
        <v>141</v>
      </c>
      <c r="D662" s="44" t="s">
        <v>90</v>
      </c>
      <c r="E662" s="50"/>
      <c r="F662" s="52">
        <v>2285.0</v>
      </c>
      <c r="G662" s="51" t="str">
        <f t="shared" si="2"/>
        <v/>
      </c>
      <c r="H662" s="51">
        <f t="shared" si="3"/>
        <v>2285</v>
      </c>
    </row>
    <row r="663">
      <c r="A663" s="47" t="str">
        <f t="shared" si="1"/>
        <v>Africa_Uganda-Africa_2012</v>
      </c>
      <c r="B663" s="47" t="s">
        <v>68</v>
      </c>
      <c r="C663" s="49" t="s">
        <v>141</v>
      </c>
      <c r="D663" s="44" t="s">
        <v>91</v>
      </c>
      <c r="E663" s="50"/>
      <c r="F663" s="52">
        <v>1709.0</v>
      </c>
      <c r="G663" s="51" t="str">
        <f t="shared" si="2"/>
        <v/>
      </c>
      <c r="H663" s="51">
        <f t="shared" si="3"/>
        <v>1621</v>
      </c>
    </row>
    <row r="664">
      <c r="A664" s="47" t="str">
        <f t="shared" si="1"/>
        <v>Africa_Uganda-Africa_2012</v>
      </c>
      <c r="B664" s="47" t="s">
        <v>68</v>
      </c>
      <c r="C664" s="49" t="s">
        <v>141</v>
      </c>
      <c r="D664" s="44" t="s">
        <v>91</v>
      </c>
      <c r="E664" s="50"/>
      <c r="F664" s="52">
        <v>1533.0</v>
      </c>
      <c r="G664" s="51" t="str">
        <f t="shared" si="2"/>
        <v/>
      </c>
      <c r="H664" s="51">
        <f t="shared" si="3"/>
        <v>1533</v>
      </c>
    </row>
    <row r="665">
      <c r="A665" s="47" t="str">
        <f t="shared" si="1"/>
        <v>Africa_Zambia-Africa_2000</v>
      </c>
      <c r="B665" s="47" t="s">
        <v>68</v>
      </c>
      <c r="C665" s="49" t="s">
        <v>142</v>
      </c>
      <c r="D665" s="44" t="s">
        <v>70</v>
      </c>
      <c r="E665" s="50"/>
      <c r="F665" s="50"/>
      <c r="G665" s="51" t="str">
        <f t="shared" si="2"/>
        <v/>
      </c>
      <c r="H665" s="51" t="str">
        <f t="shared" si="3"/>
        <v/>
      </c>
    </row>
    <row r="666">
      <c r="A666" s="47" t="str">
        <f t="shared" si="1"/>
        <v>Africa_Zambia-Africa_2001</v>
      </c>
      <c r="B666" s="47" t="s">
        <v>68</v>
      </c>
      <c r="C666" s="49" t="s">
        <v>142</v>
      </c>
      <c r="D666" s="44" t="s">
        <v>71</v>
      </c>
      <c r="E666" s="52">
        <v>8462.0</v>
      </c>
      <c r="F666" s="50"/>
      <c r="G666" s="51">
        <f t="shared" si="2"/>
        <v>8462</v>
      </c>
      <c r="H666" s="51" t="str">
        <f t="shared" si="3"/>
        <v/>
      </c>
    </row>
    <row r="667">
      <c r="A667" s="47" t="str">
        <f t="shared" si="1"/>
        <v>Africa_Zambia-Africa_2002</v>
      </c>
      <c r="B667" s="47" t="s">
        <v>68</v>
      </c>
      <c r="C667" s="49" t="s">
        <v>142</v>
      </c>
      <c r="D667" s="44" t="s">
        <v>72</v>
      </c>
      <c r="E667" s="52">
        <v>8054.0</v>
      </c>
      <c r="F667" s="52">
        <v>2428.0</v>
      </c>
      <c r="G667" s="51">
        <f t="shared" si="2"/>
        <v>8054</v>
      </c>
      <c r="H667" s="51">
        <f t="shared" si="3"/>
        <v>2428</v>
      </c>
    </row>
    <row r="668">
      <c r="A668" s="47" t="str">
        <f t="shared" si="1"/>
        <v>Africa_Zambia-Africa_2003</v>
      </c>
      <c r="B668" s="47" t="s">
        <v>68</v>
      </c>
      <c r="C668" s="49" t="s">
        <v>142</v>
      </c>
      <c r="D668" s="44" t="s">
        <v>74</v>
      </c>
      <c r="E668" s="52">
        <v>7842.0</v>
      </c>
      <c r="F668" s="52">
        <v>2156.0</v>
      </c>
      <c r="G668" s="51">
        <f t="shared" si="2"/>
        <v>7842</v>
      </c>
      <c r="H668" s="51">
        <f t="shared" si="3"/>
        <v>2156</v>
      </c>
    </row>
    <row r="669">
      <c r="A669" s="47" t="str">
        <f t="shared" si="1"/>
        <v>Africa_Zambia-Africa_2005</v>
      </c>
      <c r="B669" s="47" t="s">
        <v>68</v>
      </c>
      <c r="C669" s="49" t="s">
        <v>142</v>
      </c>
      <c r="D669" s="44" t="s">
        <v>84</v>
      </c>
      <c r="E669" s="52">
        <v>7641.0</v>
      </c>
      <c r="F669" s="52">
        <v>1845.0</v>
      </c>
      <c r="G669" s="51">
        <f t="shared" si="2"/>
        <v>7518.5</v>
      </c>
      <c r="H669" s="51">
        <f t="shared" si="3"/>
        <v>2035.5</v>
      </c>
    </row>
    <row r="670">
      <c r="A670" s="47" t="str">
        <f t="shared" si="1"/>
        <v>Africa_Zambia-Africa_2005</v>
      </c>
      <c r="B670" s="47" t="s">
        <v>68</v>
      </c>
      <c r="C670" s="49" t="s">
        <v>142</v>
      </c>
      <c r="D670" s="44" t="s">
        <v>84</v>
      </c>
      <c r="E670" s="52">
        <v>7396.0</v>
      </c>
      <c r="F670" s="52">
        <v>2226.0</v>
      </c>
      <c r="G670" s="51">
        <f t="shared" si="2"/>
        <v>7396</v>
      </c>
      <c r="H670" s="51">
        <f t="shared" si="3"/>
        <v>2226</v>
      </c>
    </row>
    <row r="671">
      <c r="A671" s="47" t="str">
        <f t="shared" si="1"/>
        <v>Africa_Zambia-Africa_2008</v>
      </c>
      <c r="B671" s="47" t="s">
        <v>68</v>
      </c>
      <c r="C671" s="49" t="s">
        <v>142</v>
      </c>
      <c r="D671" s="44" t="s">
        <v>87</v>
      </c>
      <c r="E671" s="52">
        <v>7005.0</v>
      </c>
      <c r="F671" s="52">
        <v>2131.0</v>
      </c>
      <c r="G671" s="51">
        <f t="shared" si="2"/>
        <v>6717.5</v>
      </c>
      <c r="H671" s="51">
        <f t="shared" si="3"/>
        <v>2019</v>
      </c>
    </row>
    <row r="672">
      <c r="A672" s="47" t="str">
        <f t="shared" si="1"/>
        <v>Africa_Zambia-Africa_2008</v>
      </c>
      <c r="B672" s="47" t="s">
        <v>68</v>
      </c>
      <c r="C672" s="49" t="s">
        <v>142</v>
      </c>
      <c r="D672" s="44" t="s">
        <v>87</v>
      </c>
      <c r="E672" s="52">
        <v>6430.0</v>
      </c>
      <c r="F672" s="52">
        <v>1907.0</v>
      </c>
      <c r="G672" s="51">
        <f t="shared" si="2"/>
        <v>6430</v>
      </c>
      <c r="H672" s="51">
        <f t="shared" si="3"/>
        <v>1907</v>
      </c>
    </row>
    <row r="673">
      <c r="A673" s="47" t="str">
        <f t="shared" si="1"/>
        <v>Africa_Zambia-Africa_2009</v>
      </c>
      <c r="B673" s="47" t="s">
        <v>68</v>
      </c>
      <c r="C673" s="49" t="s">
        <v>142</v>
      </c>
      <c r="D673" s="44" t="s">
        <v>88</v>
      </c>
      <c r="E673" s="52">
        <v>7399.0</v>
      </c>
      <c r="F673" s="52">
        <v>1654.0</v>
      </c>
      <c r="G673" s="51">
        <f t="shared" si="2"/>
        <v>7399</v>
      </c>
      <c r="H673" s="51">
        <f t="shared" si="3"/>
        <v>1654</v>
      </c>
    </row>
    <row r="674">
      <c r="A674" s="47" t="str">
        <f t="shared" si="1"/>
        <v>Africa_Zambia-Africa_2011</v>
      </c>
      <c r="B674" s="47" t="s">
        <v>68</v>
      </c>
      <c r="C674" s="49" t="s">
        <v>142</v>
      </c>
      <c r="D674" s="44" t="s">
        <v>90</v>
      </c>
      <c r="E674" s="52">
        <v>7213.0</v>
      </c>
      <c r="F674" s="52">
        <v>2274.0</v>
      </c>
      <c r="G674" s="51">
        <f t="shared" si="2"/>
        <v>6923</v>
      </c>
      <c r="H674" s="51">
        <f t="shared" si="3"/>
        <v>2121.5</v>
      </c>
    </row>
    <row r="675">
      <c r="A675" s="47" t="str">
        <f t="shared" si="1"/>
        <v>Africa_Zambia-Africa_2011</v>
      </c>
      <c r="B675" s="47" t="s">
        <v>68</v>
      </c>
      <c r="C675" s="49" t="s">
        <v>142</v>
      </c>
      <c r="D675" s="44" t="s">
        <v>90</v>
      </c>
      <c r="E675" s="52">
        <v>6633.0</v>
      </c>
      <c r="F675" s="52">
        <v>1969.0</v>
      </c>
      <c r="G675" s="51">
        <f t="shared" si="2"/>
        <v>6633</v>
      </c>
      <c r="H675" s="51">
        <f t="shared" si="3"/>
        <v>1969</v>
      </c>
    </row>
    <row r="676">
      <c r="A676" s="47" t="str">
        <f t="shared" si="1"/>
        <v>Africa_Zambia-Africa_2012</v>
      </c>
      <c r="B676" s="47" t="s">
        <v>68</v>
      </c>
      <c r="C676" s="49" t="s">
        <v>142</v>
      </c>
      <c r="D676" s="44" t="s">
        <v>91</v>
      </c>
      <c r="E676" s="52">
        <v>6828.0</v>
      </c>
      <c r="F676" s="52">
        <v>2101.0</v>
      </c>
      <c r="G676" s="51">
        <f t="shared" si="2"/>
        <v>6536</v>
      </c>
      <c r="H676" s="51">
        <f t="shared" si="3"/>
        <v>1960</v>
      </c>
    </row>
    <row r="677">
      <c r="A677" s="47" t="str">
        <f t="shared" si="1"/>
        <v>Africa_Zambia-Africa_2012</v>
      </c>
      <c r="B677" s="47" t="s">
        <v>68</v>
      </c>
      <c r="C677" s="49" t="s">
        <v>142</v>
      </c>
      <c r="D677" s="44" t="s">
        <v>91</v>
      </c>
      <c r="E677" s="52">
        <v>6244.0</v>
      </c>
      <c r="F677" s="52">
        <v>1819.0</v>
      </c>
      <c r="G677" s="51">
        <f t="shared" si="2"/>
        <v>6244</v>
      </c>
      <c r="H677" s="51">
        <f t="shared" si="3"/>
        <v>1819</v>
      </c>
    </row>
    <row r="678">
      <c r="A678" s="47" t="str">
        <f t="shared" si="1"/>
        <v>Africa_Zimbabwe-Africa_2000</v>
      </c>
      <c r="B678" s="47" t="s">
        <v>68</v>
      </c>
      <c r="C678" s="49" t="s">
        <v>143</v>
      </c>
      <c r="D678" s="44" t="s">
        <v>70</v>
      </c>
      <c r="E678" s="50"/>
      <c r="F678" s="50"/>
      <c r="G678" s="51" t="str">
        <f t="shared" si="2"/>
        <v/>
      </c>
      <c r="H678" s="51" t="str">
        <f t="shared" si="3"/>
        <v/>
      </c>
    </row>
    <row r="679">
      <c r="A679" s="47" t="str">
        <f t="shared" si="1"/>
        <v>Africa_Zimbabwe-Africa_2001</v>
      </c>
      <c r="B679" s="47" t="s">
        <v>68</v>
      </c>
      <c r="C679" s="49" t="s">
        <v>143</v>
      </c>
      <c r="D679" s="44" t="s">
        <v>71</v>
      </c>
      <c r="E679" s="52">
        <v>9312.0</v>
      </c>
      <c r="F679" s="50"/>
      <c r="G679" s="51">
        <f t="shared" si="2"/>
        <v>9312</v>
      </c>
      <c r="H679" s="51" t="str">
        <f t="shared" si="3"/>
        <v/>
      </c>
    </row>
    <row r="680">
      <c r="A680" s="47" t="str">
        <f t="shared" si="1"/>
        <v>Africa_Zimbabwe-Africa_2002</v>
      </c>
      <c r="B680" s="47" t="s">
        <v>68</v>
      </c>
      <c r="C680" s="49" t="s">
        <v>143</v>
      </c>
      <c r="D680" s="44" t="s">
        <v>72</v>
      </c>
      <c r="E680" s="52">
        <v>9000.0</v>
      </c>
      <c r="F680" s="52">
        <v>9428.0</v>
      </c>
      <c r="G680" s="51">
        <f t="shared" si="2"/>
        <v>9000</v>
      </c>
      <c r="H680" s="51">
        <f t="shared" si="3"/>
        <v>9428</v>
      </c>
    </row>
    <row r="681">
      <c r="A681" s="47" t="str">
        <f t="shared" si="1"/>
        <v>Africa_Zimbabwe-Africa_2003</v>
      </c>
      <c r="B681" s="47" t="s">
        <v>68</v>
      </c>
      <c r="C681" s="49" t="s">
        <v>143</v>
      </c>
      <c r="D681" s="44" t="s">
        <v>74</v>
      </c>
      <c r="E681" s="52">
        <v>8747.0</v>
      </c>
      <c r="F681" s="52">
        <v>8735.0</v>
      </c>
      <c r="G681" s="51">
        <f t="shared" si="2"/>
        <v>8747</v>
      </c>
      <c r="H681" s="51">
        <f t="shared" si="3"/>
        <v>8735</v>
      </c>
    </row>
    <row r="682">
      <c r="A682" s="47" t="str">
        <f t="shared" si="1"/>
        <v>Africa_Zimbabwe-Africa_2005</v>
      </c>
      <c r="B682" s="47" t="s">
        <v>68</v>
      </c>
      <c r="C682" s="49" t="s">
        <v>143</v>
      </c>
      <c r="D682" s="44" t="s">
        <v>84</v>
      </c>
      <c r="E682" s="52">
        <v>8678.0</v>
      </c>
      <c r="F682" s="52">
        <v>8148.0</v>
      </c>
      <c r="G682" s="51">
        <f t="shared" si="2"/>
        <v>9196</v>
      </c>
      <c r="H682" s="51">
        <f t="shared" si="3"/>
        <v>9246.5</v>
      </c>
    </row>
    <row r="683">
      <c r="A683" s="47" t="str">
        <f t="shared" si="1"/>
        <v>Africa_Zimbabwe-Africa_2005</v>
      </c>
      <c r="B683" s="47" t="s">
        <v>68</v>
      </c>
      <c r="C683" s="49" t="s">
        <v>143</v>
      </c>
      <c r="D683" s="44" t="s">
        <v>84</v>
      </c>
      <c r="E683" s="52">
        <v>9714.0</v>
      </c>
      <c r="F683" s="52">
        <v>10345.0</v>
      </c>
      <c r="G683" s="51">
        <f t="shared" si="2"/>
        <v>9714</v>
      </c>
      <c r="H683" s="51">
        <f t="shared" si="3"/>
        <v>10345</v>
      </c>
    </row>
    <row r="684">
      <c r="A684" s="47" t="str">
        <f t="shared" si="1"/>
        <v>Africa_Zimbabwe-Africa_2008</v>
      </c>
      <c r="B684" s="47" t="s">
        <v>68</v>
      </c>
      <c r="C684" s="49" t="s">
        <v>143</v>
      </c>
      <c r="D684" s="44" t="s">
        <v>87</v>
      </c>
      <c r="E684" s="52">
        <v>9269.0</v>
      </c>
      <c r="F684" s="52">
        <v>9927.0</v>
      </c>
      <c r="G684" s="51">
        <f t="shared" si="2"/>
        <v>9479.5</v>
      </c>
      <c r="H684" s="51">
        <f t="shared" si="3"/>
        <v>11245</v>
      </c>
    </row>
    <row r="685">
      <c r="A685" s="47" t="str">
        <f t="shared" si="1"/>
        <v>Africa_Zimbabwe-Africa_2008</v>
      </c>
      <c r="B685" s="47" t="s">
        <v>68</v>
      </c>
      <c r="C685" s="49" t="s">
        <v>143</v>
      </c>
      <c r="D685" s="44" t="s">
        <v>87</v>
      </c>
      <c r="E685" s="52">
        <v>9690.0</v>
      </c>
      <c r="F685" s="52">
        <v>12563.0</v>
      </c>
      <c r="G685" s="51">
        <f t="shared" si="2"/>
        <v>9690</v>
      </c>
      <c r="H685" s="51">
        <f t="shared" si="3"/>
        <v>12563</v>
      </c>
    </row>
    <row r="686">
      <c r="A686" s="47" t="str">
        <f t="shared" si="1"/>
        <v>Africa_Zimbabwe-Africa_2009</v>
      </c>
      <c r="B686" s="47" t="s">
        <v>68</v>
      </c>
      <c r="C686" s="49" t="s">
        <v>143</v>
      </c>
      <c r="D686" s="44" t="s">
        <v>88</v>
      </c>
      <c r="E686" s="52">
        <v>9438.0</v>
      </c>
      <c r="F686" s="52">
        <v>10213.0</v>
      </c>
      <c r="G686" s="51">
        <f t="shared" si="2"/>
        <v>9438</v>
      </c>
      <c r="H686" s="51">
        <f t="shared" si="3"/>
        <v>10213</v>
      </c>
    </row>
    <row r="687">
      <c r="A687" s="47" t="str">
        <f t="shared" si="1"/>
        <v>Africa_Zimbabwe-Africa_2011</v>
      </c>
      <c r="B687" s="47" t="s">
        <v>68</v>
      </c>
      <c r="C687" s="49" t="s">
        <v>143</v>
      </c>
      <c r="D687" s="44" t="s">
        <v>90</v>
      </c>
      <c r="E687" s="52">
        <v>9685.0</v>
      </c>
      <c r="F687" s="52">
        <v>10774.0</v>
      </c>
      <c r="G687" s="51">
        <f t="shared" si="2"/>
        <v>9688.5</v>
      </c>
      <c r="H687" s="51">
        <f t="shared" si="3"/>
        <v>11353</v>
      </c>
    </row>
    <row r="688">
      <c r="A688" s="47" t="str">
        <f t="shared" si="1"/>
        <v>Africa_Zimbabwe-Africa_2011</v>
      </c>
      <c r="B688" s="47" t="s">
        <v>68</v>
      </c>
      <c r="C688" s="49" t="s">
        <v>143</v>
      </c>
      <c r="D688" s="44" t="s">
        <v>90</v>
      </c>
      <c r="E688" s="52">
        <v>9692.0</v>
      </c>
      <c r="F688" s="52">
        <v>11932.0</v>
      </c>
      <c r="G688" s="51">
        <f t="shared" si="2"/>
        <v>9692</v>
      </c>
      <c r="H688" s="51">
        <f t="shared" si="3"/>
        <v>11932</v>
      </c>
    </row>
    <row r="689">
      <c r="A689" s="47" t="str">
        <f t="shared" si="1"/>
        <v>Africa_Zimbabwe-Africa_2012</v>
      </c>
      <c r="B689" s="47" t="s">
        <v>68</v>
      </c>
      <c r="C689" s="49" t="s">
        <v>143</v>
      </c>
      <c r="D689" s="44" t="s">
        <v>91</v>
      </c>
      <c r="E689" s="52">
        <v>9500.0</v>
      </c>
      <c r="F689" s="52">
        <v>10627.0</v>
      </c>
      <c r="G689" s="51">
        <f t="shared" si="2"/>
        <v>9682.5</v>
      </c>
      <c r="H689" s="51">
        <f t="shared" si="3"/>
        <v>12257</v>
      </c>
    </row>
    <row r="690">
      <c r="A690" s="47" t="str">
        <f t="shared" si="1"/>
        <v>Africa_Zimbabwe-Africa_2012</v>
      </c>
      <c r="B690" s="47" t="s">
        <v>68</v>
      </c>
      <c r="C690" s="49" t="s">
        <v>143</v>
      </c>
      <c r="D690" s="44" t="s">
        <v>91</v>
      </c>
      <c r="E690" s="52">
        <v>9865.0</v>
      </c>
      <c r="F690" s="52">
        <v>13887.0</v>
      </c>
      <c r="G690" s="51">
        <f t="shared" si="2"/>
        <v>9865</v>
      </c>
      <c r="H690" s="51">
        <f t="shared" si="3"/>
        <v>13887</v>
      </c>
    </row>
    <row r="691">
      <c r="A691" s="47" t="str">
        <f t="shared" si="1"/>
        <v>Asia_Afghanistan-Asia_2000</v>
      </c>
      <c r="B691" s="47" t="s">
        <v>144</v>
      </c>
      <c r="C691" s="49" t="s">
        <v>145</v>
      </c>
      <c r="D691" s="44" t="s">
        <v>70</v>
      </c>
      <c r="E691" s="50"/>
      <c r="F691" s="50"/>
      <c r="G691" s="51" t="str">
        <f t="shared" si="2"/>
        <v/>
      </c>
      <c r="H691" s="51" t="str">
        <f t="shared" si="3"/>
        <v/>
      </c>
    </row>
    <row r="692">
      <c r="A692" s="47" t="str">
        <f t="shared" si="1"/>
        <v>Asia_Afghanistan-Asia_2001</v>
      </c>
      <c r="B692" s="47" t="s">
        <v>144</v>
      </c>
      <c r="C692" s="49" t="s">
        <v>145</v>
      </c>
      <c r="D692" s="44" t="s">
        <v>71</v>
      </c>
      <c r="E692" s="50"/>
      <c r="F692" s="50"/>
      <c r="G692" s="51" t="str">
        <f t="shared" si="2"/>
        <v/>
      </c>
      <c r="H692" s="51" t="str">
        <f t="shared" si="3"/>
        <v/>
      </c>
    </row>
    <row r="693">
      <c r="A693" s="47" t="str">
        <f t="shared" si="1"/>
        <v>Asia_Afghanistan-Asia_2002</v>
      </c>
      <c r="B693" s="47" t="s">
        <v>144</v>
      </c>
      <c r="C693" s="49" t="s">
        <v>145</v>
      </c>
      <c r="D693" s="44" t="s">
        <v>72</v>
      </c>
      <c r="E693" s="50"/>
      <c r="F693" s="52">
        <v>8236.0</v>
      </c>
      <c r="G693" s="51" t="str">
        <f t="shared" si="2"/>
        <v/>
      </c>
      <c r="H693" s="51">
        <f t="shared" si="3"/>
        <v>8236</v>
      </c>
    </row>
    <row r="694">
      <c r="A694" s="47" t="str">
        <f t="shared" si="1"/>
        <v>Asia_Afghanistan-Asia_2003</v>
      </c>
      <c r="B694" s="47" t="s">
        <v>144</v>
      </c>
      <c r="C694" s="49" t="s">
        <v>145</v>
      </c>
      <c r="D694" s="44" t="s">
        <v>74</v>
      </c>
      <c r="E694" s="50"/>
      <c r="F694" s="52">
        <v>6524.0</v>
      </c>
      <c r="G694" s="51" t="str">
        <f t="shared" si="2"/>
        <v/>
      </c>
      <c r="H694" s="51">
        <f t="shared" si="3"/>
        <v>6524</v>
      </c>
    </row>
    <row r="695">
      <c r="A695" s="47" t="str">
        <f t="shared" si="1"/>
        <v>Asia_Afghanistan-Asia_2004</v>
      </c>
      <c r="B695" s="47" t="s">
        <v>144</v>
      </c>
      <c r="C695" s="49" t="s">
        <v>145</v>
      </c>
      <c r="D695" s="44" t="s">
        <v>83</v>
      </c>
      <c r="E695" s="50"/>
      <c r="F695" s="52">
        <v>3927.0</v>
      </c>
      <c r="G695" s="51" t="str">
        <f t="shared" si="2"/>
        <v/>
      </c>
      <c r="H695" s="51">
        <f t="shared" si="3"/>
        <v>3927</v>
      </c>
    </row>
    <row r="696">
      <c r="A696" s="47" t="str">
        <f t="shared" si="1"/>
        <v>Asia_Afghanistan-Asia_2005</v>
      </c>
      <c r="B696" s="47" t="s">
        <v>144</v>
      </c>
      <c r="C696" s="49" t="s">
        <v>145</v>
      </c>
      <c r="D696" s="44" t="s">
        <v>84</v>
      </c>
      <c r="E696" s="50"/>
      <c r="F696" s="52">
        <v>1991.0</v>
      </c>
      <c r="G696" s="51" t="str">
        <f t="shared" si="2"/>
        <v/>
      </c>
      <c r="H696" s="51">
        <f t="shared" si="3"/>
        <v>1503.5</v>
      </c>
    </row>
    <row r="697">
      <c r="A697" s="47" t="str">
        <f t="shared" si="1"/>
        <v>Asia_Afghanistan-Asia_2005</v>
      </c>
      <c r="B697" s="47" t="s">
        <v>144</v>
      </c>
      <c r="C697" s="49" t="s">
        <v>145</v>
      </c>
      <c r="D697" s="44" t="s">
        <v>84</v>
      </c>
      <c r="E697" s="50"/>
      <c r="F697" s="52">
        <v>1016.0</v>
      </c>
      <c r="G697" s="51" t="str">
        <f t="shared" si="2"/>
        <v/>
      </c>
      <c r="H697" s="51">
        <f t="shared" si="3"/>
        <v>1016</v>
      </c>
    </row>
    <row r="698">
      <c r="A698" s="47" t="str">
        <f t="shared" si="1"/>
        <v>Asia_Afghanistan-Asia_2008</v>
      </c>
      <c r="B698" s="47" t="s">
        <v>144</v>
      </c>
      <c r="C698" s="49" t="s">
        <v>145</v>
      </c>
      <c r="D698" s="44" t="s">
        <v>87</v>
      </c>
      <c r="E698" s="50"/>
      <c r="F698" s="52">
        <v>583.0</v>
      </c>
      <c r="G698" s="51" t="str">
        <f t="shared" si="2"/>
        <v/>
      </c>
      <c r="H698" s="51">
        <f t="shared" si="3"/>
        <v>682</v>
      </c>
    </row>
    <row r="699">
      <c r="A699" s="47" t="str">
        <f t="shared" si="1"/>
        <v>Asia_Afghanistan-Asia_2008</v>
      </c>
      <c r="B699" s="47" t="s">
        <v>144</v>
      </c>
      <c r="C699" s="49" t="s">
        <v>145</v>
      </c>
      <c r="D699" s="44" t="s">
        <v>87</v>
      </c>
      <c r="E699" s="50"/>
      <c r="F699" s="52">
        <v>781.0</v>
      </c>
      <c r="G699" s="51" t="str">
        <f t="shared" si="2"/>
        <v/>
      </c>
      <c r="H699" s="51">
        <f t="shared" si="3"/>
        <v>781</v>
      </c>
    </row>
    <row r="700">
      <c r="A700" s="47" t="str">
        <f t="shared" si="1"/>
        <v>Asia_Afghanistan-Asia_2009</v>
      </c>
      <c r="B700" s="47" t="s">
        <v>144</v>
      </c>
      <c r="C700" s="49" t="s">
        <v>145</v>
      </c>
      <c r="D700" s="44" t="s">
        <v>88</v>
      </c>
      <c r="E700" s="50"/>
      <c r="F700" s="52">
        <v>1338.0</v>
      </c>
      <c r="G700" s="51" t="str">
        <f t="shared" si="2"/>
        <v/>
      </c>
      <c r="H700" s="51">
        <f t="shared" si="3"/>
        <v>1338</v>
      </c>
    </row>
    <row r="701">
      <c r="A701" s="47" t="str">
        <f t="shared" si="1"/>
        <v>Asia_Afghanistan-Asia_2011</v>
      </c>
      <c r="B701" s="47" t="s">
        <v>144</v>
      </c>
      <c r="C701" s="49" t="s">
        <v>145</v>
      </c>
      <c r="D701" s="44" t="s">
        <v>90</v>
      </c>
      <c r="E701" s="50"/>
      <c r="F701" s="52">
        <v>733.0</v>
      </c>
      <c r="G701" s="51" t="str">
        <f t="shared" si="2"/>
        <v/>
      </c>
      <c r="H701" s="51">
        <f t="shared" si="3"/>
        <v>689</v>
      </c>
    </row>
    <row r="702">
      <c r="A702" s="47" t="str">
        <f t="shared" si="1"/>
        <v>Asia_Afghanistan-Asia_2011</v>
      </c>
      <c r="B702" s="47" t="s">
        <v>144</v>
      </c>
      <c r="C702" s="49" t="s">
        <v>145</v>
      </c>
      <c r="D702" s="44" t="s">
        <v>90</v>
      </c>
      <c r="E702" s="50"/>
      <c r="F702" s="52">
        <v>645.0</v>
      </c>
      <c r="G702" s="51" t="str">
        <f t="shared" si="2"/>
        <v/>
      </c>
      <c r="H702" s="51">
        <f t="shared" si="3"/>
        <v>645</v>
      </c>
    </row>
    <row r="703">
      <c r="A703" s="47" t="str">
        <f t="shared" si="1"/>
        <v>Asia_Afghanistan-Asia_2012</v>
      </c>
      <c r="B703" s="47" t="s">
        <v>144</v>
      </c>
      <c r="C703" s="49" t="s">
        <v>145</v>
      </c>
      <c r="D703" s="44" t="s">
        <v>91</v>
      </c>
      <c r="E703" s="50"/>
      <c r="F703" s="52">
        <v>359.0</v>
      </c>
      <c r="G703" s="51" t="str">
        <f t="shared" si="2"/>
        <v/>
      </c>
      <c r="H703" s="51">
        <f t="shared" si="3"/>
        <v>359</v>
      </c>
    </row>
    <row r="704">
      <c r="A704" s="47" t="str">
        <f t="shared" si="1"/>
        <v>Asia_Armenia-Asia_2000</v>
      </c>
      <c r="B704" s="47" t="s">
        <v>144</v>
      </c>
      <c r="C704" s="49" t="s">
        <v>146</v>
      </c>
      <c r="D704" s="44" t="s">
        <v>70</v>
      </c>
      <c r="E704" s="50"/>
      <c r="F704" s="50"/>
      <c r="G704" s="51" t="str">
        <f t="shared" si="2"/>
        <v/>
      </c>
      <c r="H704" s="51" t="str">
        <f t="shared" si="3"/>
        <v/>
      </c>
    </row>
    <row r="705">
      <c r="A705" s="47" t="str">
        <f t="shared" si="1"/>
        <v>Asia_Armenia-Asia_2001</v>
      </c>
      <c r="B705" s="47" t="s">
        <v>144</v>
      </c>
      <c r="C705" s="49" t="s">
        <v>146</v>
      </c>
      <c r="D705" s="44" t="s">
        <v>71</v>
      </c>
      <c r="E705" s="52">
        <v>2716.0</v>
      </c>
      <c r="F705" s="50"/>
      <c r="G705" s="51">
        <f t="shared" si="2"/>
        <v>2716</v>
      </c>
      <c r="H705" s="51" t="str">
        <f t="shared" si="3"/>
        <v/>
      </c>
    </row>
    <row r="706">
      <c r="A706" s="47" t="str">
        <f t="shared" si="1"/>
        <v>Asia_Armenia-Asia_2002</v>
      </c>
      <c r="B706" s="47" t="s">
        <v>144</v>
      </c>
      <c r="C706" s="49" t="s">
        <v>146</v>
      </c>
      <c r="D706" s="44" t="s">
        <v>72</v>
      </c>
      <c r="E706" s="52">
        <v>2483.0</v>
      </c>
      <c r="F706" s="52">
        <v>4221.0</v>
      </c>
      <c r="G706" s="51">
        <f t="shared" si="2"/>
        <v>2483</v>
      </c>
      <c r="H706" s="51">
        <f t="shared" si="3"/>
        <v>4221</v>
      </c>
    </row>
    <row r="707">
      <c r="A707" s="47" t="str">
        <f t="shared" si="1"/>
        <v>Asia_Armenia-Asia_2003</v>
      </c>
      <c r="B707" s="47" t="s">
        <v>144</v>
      </c>
      <c r="C707" s="49" t="s">
        <v>146</v>
      </c>
      <c r="D707" s="44" t="s">
        <v>74</v>
      </c>
      <c r="E707" s="52">
        <v>2610.0</v>
      </c>
      <c r="F707" s="52">
        <v>4353.0</v>
      </c>
      <c r="G707" s="51">
        <f t="shared" si="2"/>
        <v>2610</v>
      </c>
      <c r="H707" s="51">
        <f t="shared" si="3"/>
        <v>4353</v>
      </c>
    </row>
    <row r="708">
      <c r="A708" s="47" t="str">
        <f t="shared" si="1"/>
        <v>Asia_Armenia-Asia_2004</v>
      </c>
      <c r="B708" s="47" t="s">
        <v>144</v>
      </c>
      <c r="C708" s="49" t="s">
        <v>146</v>
      </c>
      <c r="D708" s="44" t="s">
        <v>83</v>
      </c>
      <c r="E708" s="52">
        <v>3004.0</v>
      </c>
      <c r="F708" s="52">
        <v>5556.0</v>
      </c>
      <c r="G708" s="51">
        <f t="shared" si="2"/>
        <v>3004</v>
      </c>
      <c r="H708" s="51">
        <f t="shared" si="3"/>
        <v>5556</v>
      </c>
    </row>
    <row r="709">
      <c r="A709" s="47" t="str">
        <f t="shared" si="1"/>
        <v>Asia_Armenia-Asia_2005</v>
      </c>
      <c r="B709" s="47" t="s">
        <v>144</v>
      </c>
      <c r="C709" s="49" t="s">
        <v>146</v>
      </c>
      <c r="D709" s="44" t="s">
        <v>84</v>
      </c>
      <c r="E709" s="52">
        <v>2853.0</v>
      </c>
      <c r="F709" s="52">
        <v>5068.0</v>
      </c>
      <c r="G709" s="51">
        <f t="shared" si="2"/>
        <v>2682.5</v>
      </c>
      <c r="H709" s="51">
        <f t="shared" si="3"/>
        <v>4714</v>
      </c>
    </row>
    <row r="710">
      <c r="A710" s="47" t="str">
        <f t="shared" si="1"/>
        <v>Asia_Armenia-Asia_2005</v>
      </c>
      <c r="B710" s="47" t="s">
        <v>144</v>
      </c>
      <c r="C710" s="49" t="s">
        <v>146</v>
      </c>
      <c r="D710" s="44" t="s">
        <v>84</v>
      </c>
      <c r="E710" s="52">
        <v>2512.0</v>
      </c>
      <c r="F710" s="52">
        <v>4360.0</v>
      </c>
      <c r="G710" s="51">
        <f t="shared" si="2"/>
        <v>2512</v>
      </c>
      <c r="H710" s="51">
        <f t="shared" si="3"/>
        <v>4360</v>
      </c>
    </row>
    <row r="711">
      <c r="A711" s="47" t="str">
        <f t="shared" si="1"/>
        <v>Asia_Armenia-Asia_2008</v>
      </c>
      <c r="B711" s="47" t="s">
        <v>144</v>
      </c>
      <c r="C711" s="49" t="s">
        <v>146</v>
      </c>
      <c r="D711" s="44" t="s">
        <v>87</v>
      </c>
      <c r="E711" s="52">
        <v>1981.0</v>
      </c>
      <c r="F711" s="52">
        <v>3429.0</v>
      </c>
      <c r="G711" s="51">
        <f t="shared" si="2"/>
        <v>1998</v>
      </c>
      <c r="H711" s="51">
        <f t="shared" si="3"/>
        <v>3447</v>
      </c>
    </row>
    <row r="712">
      <c r="A712" s="47" t="str">
        <f t="shared" si="1"/>
        <v>Asia_Armenia-Asia_2008</v>
      </c>
      <c r="B712" s="47" t="s">
        <v>144</v>
      </c>
      <c r="C712" s="49" t="s">
        <v>146</v>
      </c>
      <c r="D712" s="44" t="s">
        <v>87</v>
      </c>
      <c r="E712" s="52">
        <v>2015.0</v>
      </c>
      <c r="F712" s="52">
        <v>3465.0</v>
      </c>
      <c r="G712" s="51">
        <f t="shared" si="2"/>
        <v>2015</v>
      </c>
      <c r="H712" s="51">
        <f t="shared" si="3"/>
        <v>3465</v>
      </c>
    </row>
    <row r="713">
      <c r="A713" s="47" t="str">
        <f t="shared" si="1"/>
        <v>Asia_Armenia-Asia_2009</v>
      </c>
      <c r="B713" s="47" t="s">
        <v>144</v>
      </c>
      <c r="C713" s="49" t="s">
        <v>146</v>
      </c>
      <c r="D713" s="44" t="s">
        <v>88</v>
      </c>
      <c r="E713" s="52">
        <v>2559.0</v>
      </c>
      <c r="F713" s="52">
        <v>4382.0</v>
      </c>
      <c r="G713" s="51">
        <f t="shared" si="2"/>
        <v>2559</v>
      </c>
      <c r="H713" s="51">
        <f t="shared" si="3"/>
        <v>4382</v>
      </c>
    </row>
    <row r="714">
      <c r="A714" s="47" t="str">
        <f t="shared" si="1"/>
        <v>Asia_Armenia-Asia_2011</v>
      </c>
      <c r="B714" s="47" t="s">
        <v>144</v>
      </c>
      <c r="C714" s="49" t="s">
        <v>146</v>
      </c>
      <c r="D714" s="44" t="s">
        <v>90</v>
      </c>
      <c r="E714" s="52">
        <v>2006.0</v>
      </c>
      <c r="F714" s="52">
        <v>3542.0</v>
      </c>
      <c r="G714" s="51">
        <f t="shared" si="2"/>
        <v>2006</v>
      </c>
      <c r="H714" s="51">
        <f t="shared" si="3"/>
        <v>3542</v>
      </c>
    </row>
    <row r="715">
      <c r="A715" s="47" t="str">
        <f t="shared" si="1"/>
        <v>Asia_Armenia-Asia_2012</v>
      </c>
      <c r="B715" s="47" t="s">
        <v>144</v>
      </c>
      <c r="C715" s="49" t="s">
        <v>146</v>
      </c>
      <c r="D715" s="44" t="s">
        <v>91</v>
      </c>
      <c r="E715" s="52">
        <v>2095.0</v>
      </c>
      <c r="F715" s="52">
        <v>3645.0</v>
      </c>
      <c r="G715" s="51">
        <f t="shared" si="2"/>
        <v>1985.5</v>
      </c>
      <c r="H715" s="51">
        <f t="shared" si="3"/>
        <v>3344.5</v>
      </c>
    </row>
    <row r="716">
      <c r="A716" s="47" t="str">
        <f t="shared" si="1"/>
        <v>Asia_Armenia-Asia_2012</v>
      </c>
      <c r="B716" s="47" t="s">
        <v>144</v>
      </c>
      <c r="C716" s="49" t="s">
        <v>146</v>
      </c>
      <c r="D716" s="44" t="s">
        <v>91</v>
      </c>
      <c r="E716" s="52">
        <v>1876.0</v>
      </c>
      <c r="F716" s="52">
        <v>3044.0</v>
      </c>
      <c r="G716" s="51">
        <f t="shared" si="2"/>
        <v>1876</v>
      </c>
      <c r="H716" s="51">
        <f t="shared" si="3"/>
        <v>3044</v>
      </c>
    </row>
    <row r="717">
      <c r="A717" s="47" t="str">
        <f t="shared" si="1"/>
        <v>Asia_Azerbaijan-Asia_2000</v>
      </c>
      <c r="B717" s="47" t="s">
        <v>144</v>
      </c>
      <c r="C717" s="49" t="s">
        <v>147</v>
      </c>
      <c r="D717" s="44" t="s">
        <v>70</v>
      </c>
      <c r="E717" s="50"/>
      <c r="F717" s="50"/>
      <c r="G717" s="51" t="str">
        <f t="shared" si="2"/>
        <v/>
      </c>
      <c r="H717" s="51" t="str">
        <f t="shared" si="3"/>
        <v/>
      </c>
    </row>
    <row r="718">
      <c r="A718" s="47" t="str">
        <f t="shared" si="1"/>
        <v>Asia_Azerbaijan-Asia_2001</v>
      </c>
      <c r="B718" s="47" t="s">
        <v>144</v>
      </c>
      <c r="C718" s="49" t="s">
        <v>147</v>
      </c>
      <c r="D718" s="44" t="s">
        <v>71</v>
      </c>
      <c r="E718" s="52">
        <v>12561.0</v>
      </c>
      <c r="F718" s="50"/>
      <c r="G718" s="51">
        <f t="shared" si="2"/>
        <v>12561</v>
      </c>
      <c r="H718" s="51" t="str">
        <f t="shared" si="3"/>
        <v/>
      </c>
    </row>
    <row r="719">
      <c r="A719" s="47" t="str">
        <f t="shared" si="1"/>
        <v>Asia_Azerbaijan-Asia_2002</v>
      </c>
      <c r="B719" s="47" t="s">
        <v>144</v>
      </c>
      <c r="C719" s="49" t="s">
        <v>147</v>
      </c>
      <c r="D719" s="44" t="s">
        <v>72</v>
      </c>
      <c r="E719" s="52">
        <v>11586.0</v>
      </c>
      <c r="F719" s="52">
        <v>45731.0</v>
      </c>
      <c r="G719" s="51">
        <f t="shared" si="2"/>
        <v>11586</v>
      </c>
      <c r="H719" s="51">
        <f t="shared" si="3"/>
        <v>45731</v>
      </c>
    </row>
    <row r="720">
      <c r="A720" s="47" t="str">
        <f t="shared" si="1"/>
        <v>Asia_Azerbaijan-Asia_2003</v>
      </c>
      <c r="B720" s="47" t="s">
        <v>144</v>
      </c>
      <c r="C720" s="49" t="s">
        <v>147</v>
      </c>
      <c r="D720" s="44" t="s">
        <v>74</v>
      </c>
      <c r="E720" s="52">
        <v>11937.0</v>
      </c>
      <c r="F720" s="52">
        <v>42629.0</v>
      </c>
      <c r="G720" s="51">
        <f t="shared" si="2"/>
        <v>11937</v>
      </c>
      <c r="H720" s="51">
        <f t="shared" si="3"/>
        <v>42629</v>
      </c>
    </row>
    <row r="721">
      <c r="A721" s="47" t="str">
        <f t="shared" si="1"/>
        <v>Asia_Azerbaijan-Asia_2004</v>
      </c>
      <c r="B721" s="47" t="s">
        <v>144</v>
      </c>
      <c r="C721" s="49" t="s">
        <v>147</v>
      </c>
      <c r="D721" s="44" t="s">
        <v>83</v>
      </c>
      <c r="E721" s="52">
        <v>13322.0</v>
      </c>
      <c r="F721" s="52">
        <v>45702.0</v>
      </c>
      <c r="G721" s="51">
        <f t="shared" si="2"/>
        <v>13322</v>
      </c>
      <c r="H721" s="51">
        <f t="shared" si="3"/>
        <v>45702</v>
      </c>
    </row>
    <row r="722">
      <c r="A722" s="47" t="str">
        <f t="shared" si="1"/>
        <v>Asia_Azerbaijan-Asia_2005</v>
      </c>
      <c r="B722" s="47" t="s">
        <v>144</v>
      </c>
      <c r="C722" s="49" t="s">
        <v>147</v>
      </c>
      <c r="D722" s="44" t="s">
        <v>84</v>
      </c>
      <c r="E722" s="52">
        <v>12113.0</v>
      </c>
      <c r="F722" s="52">
        <v>41426.0</v>
      </c>
      <c r="G722" s="51">
        <f t="shared" si="2"/>
        <v>11836</v>
      </c>
      <c r="H722" s="51">
        <f t="shared" si="3"/>
        <v>35520.5</v>
      </c>
    </row>
    <row r="723">
      <c r="A723" s="47" t="str">
        <f t="shared" si="1"/>
        <v>Asia_Azerbaijan-Asia_2005</v>
      </c>
      <c r="B723" s="47" t="s">
        <v>144</v>
      </c>
      <c r="C723" s="49" t="s">
        <v>147</v>
      </c>
      <c r="D723" s="44" t="s">
        <v>84</v>
      </c>
      <c r="E723" s="52">
        <v>11559.0</v>
      </c>
      <c r="F723" s="52">
        <v>29615.0</v>
      </c>
      <c r="G723" s="51">
        <f t="shared" si="2"/>
        <v>11559</v>
      </c>
      <c r="H723" s="51">
        <f t="shared" si="3"/>
        <v>29615</v>
      </c>
    </row>
    <row r="724">
      <c r="A724" s="47" t="str">
        <f t="shared" si="1"/>
        <v>Asia_Azerbaijan-Asia_2006</v>
      </c>
      <c r="B724" s="47" t="s">
        <v>144</v>
      </c>
      <c r="C724" s="49" t="s">
        <v>147</v>
      </c>
      <c r="D724" s="44" t="s">
        <v>85</v>
      </c>
      <c r="E724" s="52">
        <v>13427.0</v>
      </c>
      <c r="F724" s="52">
        <v>34338.0</v>
      </c>
      <c r="G724" s="51">
        <f t="shared" si="2"/>
        <v>13427</v>
      </c>
      <c r="H724" s="51">
        <f t="shared" si="3"/>
        <v>34338</v>
      </c>
    </row>
    <row r="725">
      <c r="A725" s="47" t="str">
        <f t="shared" si="1"/>
        <v>Asia_Azerbaijan-Asia_2008</v>
      </c>
      <c r="B725" s="47" t="s">
        <v>144</v>
      </c>
      <c r="C725" s="49" t="s">
        <v>147</v>
      </c>
      <c r="D725" s="44" t="s">
        <v>87</v>
      </c>
      <c r="E725" s="52">
        <v>12158.0</v>
      </c>
      <c r="F725" s="52">
        <v>30616.0</v>
      </c>
      <c r="G725" s="51">
        <f t="shared" si="2"/>
        <v>11727</v>
      </c>
      <c r="H725" s="51">
        <f t="shared" si="3"/>
        <v>30062</v>
      </c>
    </row>
    <row r="726">
      <c r="A726" s="47" t="str">
        <f t="shared" si="1"/>
        <v>Asia_Azerbaijan-Asia_2008</v>
      </c>
      <c r="B726" s="47" t="s">
        <v>144</v>
      </c>
      <c r="C726" s="49" t="s">
        <v>147</v>
      </c>
      <c r="D726" s="44" t="s">
        <v>87</v>
      </c>
      <c r="E726" s="52">
        <v>11296.0</v>
      </c>
      <c r="F726" s="52">
        <v>29508.0</v>
      </c>
      <c r="G726" s="51">
        <f t="shared" si="2"/>
        <v>11296</v>
      </c>
      <c r="H726" s="51">
        <f t="shared" si="3"/>
        <v>29508</v>
      </c>
    </row>
    <row r="727">
      <c r="A727" s="47" t="str">
        <f t="shared" si="1"/>
        <v>Asia_Azerbaijan-Asia_2009</v>
      </c>
      <c r="B727" s="47" t="s">
        <v>144</v>
      </c>
      <c r="C727" s="49" t="s">
        <v>147</v>
      </c>
      <c r="D727" s="44" t="s">
        <v>88</v>
      </c>
      <c r="E727" s="52">
        <v>13232.0</v>
      </c>
      <c r="F727" s="52">
        <v>39167.0</v>
      </c>
      <c r="G727" s="51">
        <f t="shared" si="2"/>
        <v>13232</v>
      </c>
      <c r="H727" s="51">
        <f t="shared" si="3"/>
        <v>39167</v>
      </c>
    </row>
    <row r="728">
      <c r="A728" s="47" t="str">
        <f t="shared" si="1"/>
        <v>Asia_Azerbaijan-Asia_2012</v>
      </c>
      <c r="B728" s="47" t="s">
        <v>144</v>
      </c>
      <c r="C728" s="49" t="s">
        <v>147</v>
      </c>
      <c r="D728" s="44" t="s">
        <v>91</v>
      </c>
      <c r="E728" s="52">
        <v>12786.0</v>
      </c>
      <c r="F728" s="52">
        <v>32090.0</v>
      </c>
      <c r="G728" s="51">
        <f t="shared" si="2"/>
        <v>12115.5</v>
      </c>
      <c r="H728" s="51">
        <f t="shared" si="3"/>
        <v>30430.5</v>
      </c>
    </row>
    <row r="729">
      <c r="A729" s="47" t="str">
        <f t="shared" si="1"/>
        <v>Asia_Azerbaijan-Asia_2012</v>
      </c>
      <c r="B729" s="47" t="s">
        <v>144</v>
      </c>
      <c r="C729" s="49" t="s">
        <v>147</v>
      </c>
      <c r="D729" s="44" t="s">
        <v>91</v>
      </c>
      <c r="E729" s="52">
        <v>11445.0</v>
      </c>
      <c r="F729" s="52">
        <v>28771.0</v>
      </c>
      <c r="G729" s="51">
        <f t="shared" si="2"/>
        <v>11445</v>
      </c>
      <c r="H729" s="51">
        <f t="shared" si="3"/>
        <v>28771</v>
      </c>
    </row>
    <row r="730">
      <c r="A730" s="47" t="str">
        <f t="shared" si="1"/>
        <v>Asia_Bangladesh-Asia_2000</v>
      </c>
      <c r="B730" s="47" t="s">
        <v>144</v>
      </c>
      <c r="C730" s="49" t="s">
        <v>148</v>
      </c>
      <c r="D730" s="44" t="s">
        <v>70</v>
      </c>
      <c r="E730" s="50"/>
      <c r="F730" s="50"/>
      <c r="G730" s="51" t="str">
        <f t="shared" si="2"/>
        <v/>
      </c>
      <c r="H730" s="51" t="str">
        <f t="shared" si="3"/>
        <v/>
      </c>
    </row>
    <row r="731">
      <c r="A731" s="47" t="str">
        <f t="shared" si="1"/>
        <v>Asia_Bangladesh-Asia_2001</v>
      </c>
      <c r="B731" s="47" t="s">
        <v>144</v>
      </c>
      <c r="C731" s="49" t="s">
        <v>148</v>
      </c>
      <c r="D731" s="44" t="s">
        <v>71</v>
      </c>
      <c r="E731" s="52">
        <v>31294.0</v>
      </c>
      <c r="F731" s="50"/>
      <c r="G731" s="51">
        <f t="shared" si="2"/>
        <v>31294</v>
      </c>
      <c r="H731" s="51" t="str">
        <f t="shared" si="3"/>
        <v/>
      </c>
    </row>
    <row r="732">
      <c r="A732" s="47" t="str">
        <f t="shared" si="1"/>
        <v>Asia_Bangladesh-Asia_2002</v>
      </c>
      <c r="B732" s="47" t="s">
        <v>144</v>
      </c>
      <c r="C732" s="49" t="s">
        <v>148</v>
      </c>
      <c r="D732" s="44" t="s">
        <v>72</v>
      </c>
      <c r="E732" s="52">
        <v>30756.0</v>
      </c>
      <c r="F732" s="52">
        <v>56153.0</v>
      </c>
      <c r="G732" s="51">
        <f t="shared" si="2"/>
        <v>30756</v>
      </c>
      <c r="H732" s="51">
        <f t="shared" si="3"/>
        <v>56153</v>
      </c>
    </row>
    <row r="733">
      <c r="A733" s="47" t="str">
        <f t="shared" si="1"/>
        <v>Asia_Bangladesh-Asia_2003</v>
      </c>
      <c r="B733" s="47" t="s">
        <v>144</v>
      </c>
      <c r="C733" s="49" t="s">
        <v>148</v>
      </c>
      <c r="D733" s="44" t="s">
        <v>74</v>
      </c>
      <c r="E733" s="52">
        <v>29131.0</v>
      </c>
      <c r="F733" s="52">
        <v>52328.0</v>
      </c>
      <c r="G733" s="51">
        <f t="shared" si="2"/>
        <v>29131</v>
      </c>
      <c r="H733" s="51">
        <f t="shared" si="3"/>
        <v>52328</v>
      </c>
    </row>
    <row r="734">
      <c r="A734" s="47" t="str">
        <f t="shared" si="1"/>
        <v>Asia_Bangladesh-Asia_2004</v>
      </c>
      <c r="B734" s="47" t="s">
        <v>144</v>
      </c>
      <c r="C734" s="49" t="s">
        <v>148</v>
      </c>
      <c r="D734" s="44" t="s">
        <v>83</v>
      </c>
      <c r="E734" s="52">
        <v>27873.0</v>
      </c>
      <c r="F734" s="52">
        <v>46435.0</v>
      </c>
      <c r="G734" s="51">
        <f t="shared" si="2"/>
        <v>27873</v>
      </c>
      <c r="H734" s="51">
        <f t="shared" si="3"/>
        <v>46435</v>
      </c>
    </row>
    <row r="735">
      <c r="A735" s="47" t="str">
        <f t="shared" si="1"/>
        <v>Asia_Bangladesh-Asia_2005</v>
      </c>
      <c r="B735" s="47" t="s">
        <v>144</v>
      </c>
      <c r="C735" s="49" t="s">
        <v>148</v>
      </c>
      <c r="D735" s="44" t="s">
        <v>84</v>
      </c>
      <c r="E735" s="52">
        <v>26626.0</v>
      </c>
      <c r="F735" s="52">
        <v>48467.0</v>
      </c>
      <c r="G735" s="51">
        <f t="shared" si="2"/>
        <v>23691</v>
      </c>
      <c r="H735" s="51">
        <f t="shared" si="3"/>
        <v>41087</v>
      </c>
    </row>
    <row r="736">
      <c r="A736" s="47" t="str">
        <f t="shared" si="1"/>
        <v>Asia_Bangladesh-Asia_2005</v>
      </c>
      <c r="B736" s="47" t="s">
        <v>144</v>
      </c>
      <c r="C736" s="49" t="s">
        <v>148</v>
      </c>
      <c r="D736" s="44" t="s">
        <v>84</v>
      </c>
      <c r="E736" s="52">
        <v>20756.0</v>
      </c>
      <c r="F736" s="52">
        <v>33707.0</v>
      </c>
      <c r="G736" s="51">
        <f t="shared" si="2"/>
        <v>20756</v>
      </c>
      <c r="H736" s="51">
        <f t="shared" si="3"/>
        <v>33707</v>
      </c>
    </row>
    <row r="737">
      <c r="A737" s="47" t="str">
        <f t="shared" si="1"/>
        <v>Asia_Bangladesh-Asia_2006</v>
      </c>
      <c r="B737" s="47" t="s">
        <v>144</v>
      </c>
      <c r="C737" s="49" t="s">
        <v>148</v>
      </c>
      <c r="D737" s="44" t="s">
        <v>85</v>
      </c>
      <c r="E737" s="52">
        <v>23868.0</v>
      </c>
      <c r="F737" s="52">
        <v>37554.0</v>
      </c>
      <c r="G737" s="51">
        <f t="shared" si="2"/>
        <v>23868</v>
      </c>
      <c r="H737" s="51">
        <f t="shared" si="3"/>
        <v>37554</v>
      </c>
    </row>
    <row r="738">
      <c r="A738" s="47" t="str">
        <f t="shared" si="1"/>
        <v>Asia_Bangladesh-Asia_2008</v>
      </c>
      <c r="B738" s="47" t="s">
        <v>144</v>
      </c>
      <c r="C738" s="49" t="s">
        <v>148</v>
      </c>
      <c r="D738" s="44" t="s">
        <v>87</v>
      </c>
      <c r="E738" s="52">
        <v>21713.0</v>
      </c>
      <c r="F738" s="52">
        <v>33883.0</v>
      </c>
      <c r="G738" s="51">
        <f t="shared" si="2"/>
        <v>20152</v>
      </c>
      <c r="H738" s="51">
        <f t="shared" si="3"/>
        <v>30876</v>
      </c>
    </row>
    <row r="739">
      <c r="A739" s="47" t="str">
        <f t="shared" si="1"/>
        <v>Asia_Bangladesh-Asia_2008</v>
      </c>
      <c r="B739" s="47" t="s">
        <v>144</v>
      </c>
      <c r="C739" s="49" t="s">
        <v>148</v>
      </c>
      <c r="D739" s="44" t="s">
        <v>87</v>
      </c>
      <c r="E739" s="52">
        <v>18591.0</v>
      </c>
      <c r="F739" s="52">
        <v>27869.0</v>
      </c>
      <c r="G739" s="51">
        <f t="shared" si="2"/>
        <v>18591</v>
      </c>
      <c r="H739" s="51">
        <f t="shared" si="3"/>
        <v>27869</v>
      </c>
    </row>
    <row r="740">
      <c r="A740" s="47" t="str">
        <f t="shared" si="1"/>
        <v>Asia_Bangladesh-Asia_2009</v>
      </c>
      <c r="B740" s="47" t="s">
        <v>144</v>
      </c>
      <c r="C740" s="49" t="s">
        <v>148</v>
      </c>
      <c r="D740" s="44" t="s">
        <v>88</v>
      </c>
      <c r="E740" s="52">
        <v>25332.0</v>
      </c>
      <c r="F740" s="52">
        <v>48137.0</v>
      </c>
      <c r="G740" s="51">
        <f t="shared" si="2"/>
        <v>25332</v>
      </c>
      <c r="H740" s="51">
        <f t="shared" si="3"/>
        <v>48137</v>
      </c>
    </row>
    <row r="741">
      <c r="A741" s="47" t="str">
        <f t="shared" si="1"/>
        <v>Asia_Bangladesh-Asia_2012</v>
      </c>
      <c r="B741" s="47" t="s">
        <v>144</v>
      </c>
      <c r="C741" s="49" t="s">
        <v>148</v>
      </c>
      <c r="D741" s="44" t="s">
        <v>91</v>
      </c>
      <c r="E741" s="52">
        <v>22554.0</v>
      </c>
      <c r="F741" s="52">
        <v>39750.0</v>
      </c>
      <c r="G741" s="51">
        <f t="shared" si="2"/>
        <v>21388.5</v>
      </c>
      <c r="H741" s="51">
        <f t="shared" si="3"/>
        <v>36103.5</v>
      </c>
    </row>
    <row r="742">
      <c r="A742" s="47" t="str">
        <f t="shared" si="1"/>
        <v>Asia_Bangladesh-Asia_2012</v>
      </c>
      <c r="B742" s="47" t="s">
        <v>144</v>
      </c>
      <c r="C742" s="49" t="s">
        <v>148</v>
      </c>
      <c r="D742" s="44" t="s">
        <v>91</v>
      </c>
      <c r="E742" s="52">
        <v>20223.0</v>
      </c>
      <c r="F742" s="52">
        <v>32457.0</v>
      </c>
      <c r="G742" s="51">
        <f t="shared" si="2"/>
        <v>20223</v>
      </c>
      <c r="H742" s="51">
        <f t="shared" si="3"/>
        <v>32457</v>
      </c>
    </row>
    <row r="743">
      <c r="A743" s="47" t="str">
        <f t="shared" si="1"/>
        <v>Asia_Bhutan-Asia_2000</v>
      </c>
      <c r="B743" s="47" t="s">
        <v>144</v>
      </c>
      <c r="C743" s="49" t="s">
        <v>149</v>
      </c>
      <c r="D743" s="44" t="s">
        <v>70</v>
      </c>
      <c r="E743" s="50"/>
      <c r="F743" s="50"/>
      <c r="G743" s="51" t="str">
        <f t="shared" si="2"/>
        <v/>
      </c>
      <c r="H743" s="51" t="str">
        <f t="shared" si="3"/>
        <v/>
      </c>
    </row>
    <row r="744">
      <c r="A744" s="47" t="str">
        <f t="shared" si="1"/>
        <v>Asia_Bhutan-Asia_2001</v>
      </c>
      <c r="B744" s="47" t="s">
        <v>144</v>
      </c>
      <c r="C744" s="49" t="s">
        <v>149</v>
      </c>
      <c r="D744" s="44" t="s">
        <v>71</v>
      </c>
      <c r="E744" s="50"/>
      <c r="F744" s="50"/>
      <c r="G744" s="51" t="str">
        <f t="shared" si="2"/>
        <v/>
      </c>
      <c r="H744" s="51" t="str">
        <f t="shared" si="3"/>
        <v/>
      </c>
    </row>
    <row r="745">
      <c r="A745" s="47" t="str">
        <f t="shared" si="1"/>
        <v>Asia_Bhutan-Asia_2002</v>
      </c>
      <c r="B745" s="47" t="s">
        <v>144</v>
      </c>
      <c r="C745" s="49" t="s">
        <v>149</v>
      </c>
      <c r="D745" s="44" t="s">
        <v>72</v>
      </c>
      <c r="E745" s="50"/>
      <c r="F745" s="52">
        <v>477.0</v>
      </c>
      <c r="G745" s="51" t="str">
        <f t="shared" si="2"/>
        <v/>
      </c>
      <c r="H745" s="51">
        <f t="shared" si="3"/>
        <v>477</v>
      </c>
    </row>
    <row r="746">
      <c r="A746" s="47" t="str">
        <f t="shared" si="1"/>
        <v>Asia_Bhutan-Asia_2003</v>
      </c>
      <c r="B746" s="47" t="s">
        <v>144</v>
      </c>
      <c r="C746" s="49" t="s">
        <v>149</v>
      </c>
      <c r="D746" s="44" t="s">
        <v>74</v>
      </c>
      <c r="E746" s="50"/>
      <c r="F746" s="52">
        <v>389.0</v>
      </c>
      <c r="G746" s="51" t="str">
        <f t="shared" si="2"/>
        <v/>
      </c>
      <c r="H746" s="51">
        <f t="shared" si="3"/>
        <v>389</v>
      </c>
    </row>
    <row r="747">
      <c r="A747" s="47" t="str">
        <f t="shared" si="1"/>
        <v>Asia_Bhutan-Asia_2004</v>
      </c>
      <c r="B747" s="47" t="s">
        <v>144</v>
      </c>
      <c r="C747" s="49" t="s">
        <v>149</v>
      </c>
      <c r="D747" s="44" t="s">
        <v>83</v>
      </c>
      <c r="E747" s="50"/>
      <c r="F747" s="52">
        <v>422.0</v>
      </c>
      <c r="G747" s="51" t="str">
        <f t="shared" si="2"/>
        <v/>
      </c>
      <c r="H747" s="51">
        <f t="shared" si="3"/>
        <v>422</v>
      </c>
    </row>
    <row r="748">
      <c r="A748" s="47" t="str">
        <f t="shared" si="1"/>
        <v>Asia_Bhutan-Asia_2005</v>
      </c>
      <c r="B748" s="47" t="s">
        <v>144</v>
      </c>
      <c r="C748" s="49" t="s">
        <v>149</v>
      </c>
      <c r="D748" s="44" t="s">
        <v>84</v>
      </c>
      <c r="E748" s="50"/>
      <c r="F748" s="52">
        <v>418.0</v>
      </c>
      <c r="G748" s="51" t="str">
        <f t="shared" si="2"/>
        <v/>
      </c>
      <c r="H748" s="51">
        <f t="shared" si="3"/>
        <v>418</v>
      </c>
    </row>
    <row r="749">
      <c r="A749" s="47" t="str">
        <f t="shared" si="1"/>
        <v>Asia_Bhutan-Asia_2006</v>
      </c>
      <c r="B749" s="47" t="s">
        <v>144</v>
      </c>
      <c r="C749" s="49" t="s">
        <v>149</v>
      </c>
      <c r="D749" s="44" t="s">
        <v>85</v>
      </c>
      <c r="E749" s="52">
        <v>244.0</v>
      </c>
      <c r="F749" s="52">
        <v>392.0</v>
      </c>
      <c r="G749" s="51">
        <f t="shared" si="2"/>
        <v>224</v>
      </c>
      <c r="H749" s="51">
        <f t="shared" si="3"/>
        <v>394</v>
      </c>
    </row>
    <row r="750">
      <c r="A750" s="47" t="str">
        <f t="shared" si="1"/>
        <v>Asia_Bhutan-Asia_2006</v>
      </c>
      <c r="B750" s="47" t="s">
        <v>144</v>
      </c>
      <c r="C750" s="49" t="s">
        <v>149</v>
      </c>
      <c r="D750" s="44" t="s">
        <v>85</v>
      </c>
      <c r="E750" s="52">
        <v>204.0</v>
      </c>
      <c r="F750" s="52">
        <v>396.0</v>
      </c>
      <c r="G750" s="51">
        <f t="shared" si="2"/>
        <v>204</v>
      </c>
      <c r="H750" s="51">
        <f t="shared" si="3"/>
        <v>396</v>
      </c>
    </row>
    <row r="751">
      <c r="A751" s="47" t="str">
        <f t="shared" si="1"/>
        <v>Asia_Bhutan-Asia_2008</v>
      </c>
      <c r="B751" s="47" t="s">
        <v>144</v>
      </c>
      <c r="C751" s="49" t="s">
        <v>149</v>
      </c>
      <c r="D751" s="44" t="s">
        <v>87</v>
      </c>
      <c r="E751" s="50"/>
      <c r="F751" s="52">
        <v>378.0</v>
      </c>
      <c r="G751" s="51" t="str">
        <f t="shared" si="2"/>
        <v/>
      </c>
      <c r="H751" s="51">
        <f t="shared" si="3"/>
        <v>389</v>
      </c>
    </row>
    <row r="752">
      <c r="A752" s="47" t="str">
        <f t="shared" si="1"/>
        <v>Asia_Bhutan-Asia_2008</v>
      </c>
      <c r="B752" s="47" t="s">
        <v>144</v>
      </c>
      <c r="C752" s="49" t="s">
        <v>149</v>
      </c>
      <c r="D752" s="44" t="s">
        <v>87</v>
      </c>
      <c r="E752" s="50"/>
      <c r="F752" s="52">
        <v>400.0</v>
      </c>
      <c r="G752" s="51" t="str">
        <f t="shared" si="2"/>
        <v/>
      </c>
      <c r="H752" s="51">
        <f t="shared" si="3"/>
        <v>400</v>
      </c>
    </row>
    <row r="753">
      <c r="A753" s="47" t="str">
        <f t="shared" si="1"/>
        <v>Asia_Bhutan-Asia_2009</v>
      </c>
      <c r="B753" s="47" t="s">
        <v>144</v>
      </c>
      <c r="C753" s="49" t="s">
        <v>149</v>
      </c>
      <c r="D753" s="44" t="s">
        <v>88</v>
      </c>
      <c r="E753" s="52">
        <v>211.0</v>
      </c>
      <c r="F753" s="52">
        <v>392.0</v>
      </c>
      <c r="G753" s="51">
        <f t="shared" si="2"/>
        <v>211</v>
      </c>
      <c r="H753" s="51">
        <f t="shared" si="3"/>
        <v>392</v>
      </c>
    </row>
    <row r="754">
      <c r="A754" s="47" t="str">
        <f t="shared" si="1"/>
        <v>Asia_Bhutan-Asia_2012</v>
      </c>
      <c r="B754" s="47" t="s">
        <v>144</v>
      </c>
      <c r="C754" s="49" t="s">
        <v>149</v>
      </c>
      <c r="D754" s="44" t="s">
        <v>91</v>
      </c>
      <c r="E754" s="52">
        <v>180.0</v>
      </c>
      <c r="F754" s="52">
        <v>308.0</v>
      </c>
      <c r="G754" s="51">
        <f t="shared" si="2"/>
        <v>180</v>
      </c>
      <c r="H754" s="51">
        <f t="shared" si="3"/>
        <v>348.5</v>
      </c>
    </row>
    <row r="755">
      <c r="A755" s="47" t="str">
        <f t="shared" si="1"/>
        <v>Asia_Bhutan-Asia_2012</v>
      </c>
      <c r="B755" s="47" t="s">
        <v>144</v>
      </c>
      <c r="C755" s="49" t="s">
        <v>149</v>
      </c>
      <c r="D755" s="44" t="s">
        <v>91</v>
      </c>
      <c r="E755" s="50"/>
      <c r="F755" s="52">
        <v>389.0</v>
      </c>
      <c r="G755" s="51" t="str">
        <f t="shared" si="2"/>
        <v/>
      </c>
      <c r="H755" s="51">
        <f t="shared" si="3"/>
        <v>389</v>
      </c>
    </row>
    <row r="756">
      <c r="A756" s="47" t="str">
        <f t="shared" si="1"/>
        <v>Asia_Brunei-Asia_2000</v>
      </c>
      <c r="B756" s="47" t="s">
        <v>144</v>
      </c>
      <c r="C756" s="49" t="s">
        <v>150</v>
      </c>
      <c r="D756" s="44" t="s">
        <v>70</v>
      </c>
      <c r="E756" s="50"/>
      <c r="F756" s="50"/>
      <c r="G756" s="51" t="str">
        <f t="shared" si="2"/>
        <v/>
      </c>
      <c r="H756" s="51" t="str">
        <f t="shared" si="3"/>
        <v/>
      </c>
    </row>
    <row r="757">
      <c r="A757" s="47" t="str">
        <f t="shared" si="1"/>
        <v>Asia_Brunei-Asia_2001</v>
      </c>
      <c r="B757" s="47" t="s">
        <v>144</v>
      </c>
      <c r="C757" s="49" t="s">
        <v>150</v>
      </c>
      <c r="D757" s="44" t="s">
        <v>71</v>
      </c>
      <c r="E757" s="52">
        <v>3832.0</v>
      </c>
      <c r="F757" s="50"/>
      <c r="G757" s="51">
        <f t="shared" si="2"/>
        <v>3832</v>
      </c>
      <c r="H757" s="51" t="str">
        <f t="shared" si="3"/>
        <v/>
      </c>
    </row>
    <row r="758">
      <c r="A758" s="47" t="str">
        <f t="shared" si="1"/>
        <v>Asia_Brunei-Asia_2002</v>
      </c>
      <c r="B758" s="47" t="s">
        <v>144</v>
      </c>
      <c r="C758" s="49" t="s">
        <v>150</v>
      </c>
      <c r="D758" s="44" t="s">
        <v>72</v>
      </c>
      <c r="E758" s="52">
        <v>3240.0</v>
      </c>
      <c r="F758" s="52">
        <v>9160.0</v>
      </c>
      <c r="G758" s="51">
        <f t="shared" si="2"/>
        <v>3240</v>
      </c>
      <c r="H758" s="51">
        <f t="shared" si="3"/>
        <v>9160</v>
      </c>
    </row>
    <row r="759">
      <c r="A759" s="47" t="str">
        <f t="shared" si="1"/>
        <v>Asia_Brunei-Asia_2003</v>
      </c>
      <c r="B759" s="47" t="s">
        <v>144</v>
      </c>
      <c r="C759" s="49" t="s">
        <v>150</v>
      </c>
      <c r="D759" s="44" t="s">
        <v>74</v>
      </c>
      <c r="E759" s="52">
        <v>3043.0</v>
      </c>
      <c r="F759" s="52">
        <v>9094.0</v>
      </c>
      <c r="G759" s="51">
        <f t="shared" si="2"/>
        <v>3043</v>
      </c>
      <c r="H759" s="51">
        <f t="shared" si="3"/>
        <v>9094</v>
      </c>
    </row>
    <row r="760">
      <c r="A760" s="47" t="str">
        <f t="shared" si="1"/>
        <v>Asia_Brunei-Asia_2004</v>
      </c>
      <c r="B760" s="47" t="s">
        <v>144</v>
      </c>
      <c r="C760" s="49" t="s">
        <v>150</v>
      </c>
      <c r="D760" s="44" t="s">
        <v>83</v>
      </c>
      <c r="E760" s="52">
        <v>3542.0</v>
      </c>
      <c r="F760" s="52">
        <v>10583.0</v>
      </c>
      <c r="G760" s="51">
        <f t="shared" si="2"/>
        <v>2875</v>
      </c>
      <c r="H760" s="51">
        <f t="shared" si="3"/>
        <v>8390</v>
      </c>
    </row>
    <row r="761">
      <c r="A761" s="47" t="str">
        <f t="shared" si="1"/>
        <v>Asia_Brunei-Asia_2004</v>
      </c>
      <c r="B761" s="47" t="s">
        <v>144</v>
      </c>
      <c r="C761" s="49" t="s">
        <v>150</v>
      </c>
      <c r="D761" s="44" t="s">
        <v>83</v>
      </c>
      <c r="E761" s="52">
        <v>2208.0</v>
      </c>
      <c r="F761" s="52">
        <v>6197.0</v>
      </c>
      <c r="G761" s="51">
        <f t="shared" si="2"/>
        <v>2208</v>
      </c>
      <c r="H761" s="51">
        <f t="shared" si="3"/>
        <v>6197</v>
      </c>
    </row>
    <row r="762">
      <c r="A762" s="47" t="str">
        <f t="shared" si="1"/>
        <v>Asia_Brunei-Asia_2006</v>
      </c>
      <c r="B762" s="47" t="s">
        <v>144</v>
      </c>
      <c r="C762" s="49" t="s">
        <v>150</v>
      </c>
      <c r="D762" s="44" t="s">
        <v>85</v>
      </c>
      <c r="E762" s="52">
        <v>3227.0</v>
      </c>
      <c r="F762" s="52">
        <v>10176.0</v>
      </c>
      <c r="G762" s="51">
        <f t="shared" si="2"/>
        <v>2722</v>
      </c>
      <c r="H762" s="51">
        <f t="shared" si="3"/>
        <v>7651</v>
      </c>
    </row>
    <row r="763">
      <c r="A763" s="47" t="str">
        <f t="shared" si="1"/>
        <v>Asia_Brunei-Asia_2006</v>
      </c>
      <c r="B763" s="47" t="s">
        <v>144</v>
      </c>
      <c r="C763" s="49" t="s">
        <v>150</v>
      </c>
      <c r="D763" s="44" t="s">
        <v>85</v>
      </c>
      <c r="E763" s="52">
        <v>2217.0</v>
      </c>
      <c r="F763" s="52">
        <v>5126.0</v>
      </c>
      <c r="G763" s="51">
        <f t="shared" si="2"/>
        <v>2187</v>
      </c>
      <c r="H763" s="51">
        <f t="shared" si="3"/>
        <v>5223.5</v>
      </c>
    </row>
    <row r="764">
      <c r="A764" s="47" t="str">
        <f t="shared" si="1"/>
        <v>Asia_Brunei-Asia_2006</v>
      </c>
      <c r="B764" s="47" t="s">
        <v>144</v>
      </c>
      <c r="C764" s="49" t="s">
        <v>150</v>
      </c>
      <c r="D764" s="44" t="s">
        <v>85</v>
      </c>
      <c r="E764" s="52">
        <v>2157.0</v>
      </c>
      <c r="F764" s="52">
        <v>5321.0</v>
      </c>
      <c r="G764" s="51">
        <f t="shared" si="2"/>
        <v>2157</v>
      </c>
      <c r="H764" s="51">
        <f t="shared" si="3"/>
        <v>5321</v>
      </c>
    </row>
    <row r="765">
      <c r="A765" s="47" t="str">
        <f t="shared" si="1"/>
        <v>Asia_Brunei-Asia_2008</v>
      </c>
      <c r="B765" s="47" t="s">
        <v>144</v>
      </c>
      <c r="C765" s="49" t="s">
        <v>150</v>
      </c>
      <c r="D765" s="44" t="s">
        <v>87</v>
      </c>
      <c r="E765" s="52">
        <v>2385.0</v>
      </c>
      <c r="F765" s="52">
        <v>6527.0</v>
      </c>
      <c r="G765" s="51">
        <f t="shared" si="2"/>
        <v>2385</v>
      </c>
      <c r="H765" s="51">
        <f t="shared" si="3"/>
        <v>6527</v>
      </c>
    </row>
    <row r="766">
      <c r="A766" s="47" t="str">
        <f t="shared" si="1"/>
        <v>Asia_Brunei-Asia_2009</v>
      </c>
      <c r="B766" s="47" t="s">
        <v>144</v>
      </c>
      <c r="C766" s="49" t="s">
        <v>150</v>
      </c>
      <c r="D766" s="44" t="s">
        <v>88</v>
      </c>
      <c r="E766" s="52">
        <v>2505.0</v>
      </c>
      <c r="F766" s="52">
        <v>5357.0</v>
      </c>
      <c r="G766" s="51">
        <f t="shared" si="2"/>
        <v>2505</v>
      </c>
      <c r="H766" s="51">
        <f t="shared" si="3"/>
        <v>5357</v>
      </c>
    </row>
    <row r="767">
      <c r="A767" s="47" t="str">
        <f t="shared" si="1"/>
        <v>Asia_Brunei-Asia_2010</v>
      </c>
      <c r="B767" s="47" t="s">
        <v>144</v>
      </c>
      <c r="C767" s="49" t="s">
        <v>150</v>
      </c>
      <c r="D767" s="44" t="s">
        <v>89</v>
      </c>
      <c r="E767" s="52">
        <v>3152.0</v>
      </c>
      <c r="F767" s="52">
        <v>4822.0</v>
      </c>
      <c r="G767" s="51">
        <f t="shared" si="2"/>
        <v>3152</v>
      </c>
      <c r="H767" s="51">
        <f t="shared" si="3"/>
        <v>4822</v>
      </c>
    </row>
    <row r="768">
      <c r="A768" s="47" t="str">
        <f t="shared" si="1"/>
        <v>Asia_Brunei-Asia_2012</v>
      </c>
      <c r="B768" s="47" t="s">
        <v>144</v>
      </c>
      <c r="C768" s="49" t="s">
        <v>150</v>
      </c>
      <c r="D768" s="44" t="s">
        <v>91</v>
      </c>
      <c r="E768" s="52">
        <v>2296.0</v>
      </c>
      <c r="F768" s="52">
        <v>5361.0</v>
      </c>
      <c r="G768" s="51">
        <f t="shared" si="2"/>
        <v>2296</v>
      </c>
      <c r="H768" s="51">
        <f t="shared" si="3"/>
        <v>5361</v>
      </c>
    </row>
    <row r="769">
      <c r="A769" s="47" t="str">
        <f t="shared" si="1"/>
        <v>Asia_Cambodia-Asia_2000</v>
      </c>
      <c r="B769" s="47" t="s">
        <v>144</v>
      </c>
      <c r="C769" s="49" t="s">
        <v>151</v>
      </c>
      <c r="D769" s="44" t="s">
        <v>70</v>
      </c>
      <c r="E769" s="50"/>
      <c r="F769" s="50"/>
      <c r="G769" s="51" t="str">
        <f t="shared" si="2"/>
        <v/>
      </c>
      <c r="H769" s="51" t="str">
        <f t="shared" si="3"/>
        <v/>
      </c>
    </row>
    <row r="770">
      <c r="A770" s="47" t="str">
        <f t="shared" si="1"/>
        <v>Asia_Cambodia-Asia_2001</v>
      </c>
      <c r="B770" s="47" t="s">
        <v>144</v>
      </c>
      <c r="C770" s="49" t="s">
        <v>151</v>
      </c>
      <c r="D770" s="44" t="s">
        <v>71</v>
      </c>
      <c r="E770" s="52">
        <v>5333.0</v>
      </c>
      <c r="F770" s="50"/>
      <c r="G770" s="51">
        <f t="shared" si="2"/>
        <v>5333</v>
      </c>
      <c r="H770" s="51" t="str">
        <f t="shared" si="3"/>
        <v/>
      </c>
    </row>
    <row r="771">
      <c r="A771" s="47" t="str">
        <f t="shared" si="1"/>
        <v>Asia_Cambodia-Asia_2002</v>
      </c>
      <c r="B771" s="47" t="s">
        <v>144</v>
      </c>
      <c r="C771" s="49" t="s">
        <v>151</v>
      </c>
      <c r="D771" s="44" t="s">
        <v>72</v>
      </c>
      <c r="E771" s="52">
        <v>5024.0</v>
      </c>
      <c r="F771" s="52">
        <v>4180.0</v>
      </c>
      <c r="G771" s="51">
        <f t="shared" si="2"/>
        <v>5024</v>
      </c>
      <c r="H771" s="51">
        <f t="shared" si="3"/>
        <v>4180</v>
      </c>
    </row>
    <row r="772">
      <c r="A772" s="47" t="str">
        <f t="shared" si="1"/>
        <v>Asia_Cambodia-Asia_2003</v>
      </c>
      <c r="B772" s="47" t="s">
        <v>144</v>
      </c>
      <c r="C772" s="49" t="s">
        <v>151</v>
      </c>
      <c r="D772" s="44" t="s">
        <v>74</v>
      </c>
      <c r="E772" s="52">
        <v>4907.0</v>
      </c>
      <c r="F772" s="52">
        <v>4052.0</v>
      </c>
      <c r="G772" s="51">
        <f t="shared" si="2"/>
        <v>4907</v>
      </c>
      <c r="H772" s="51">
        <f t="shared" si="3"/>
        <v>4052</v>
      </c>
    </row>
    <row r="773">
      <c r="A773" s="47" t="str">
        <f t="shared" si="1"/>
        <v>Asia_Cambodia-Asia_2004</v>
      </c>
      <c r="B773" s="47" t="s">
        <v>144</v>
      </c>
      <c r="C773" s="49" t="s">
        <v>151</v>
      </c>
      <c r="D773" s="44" t="s">
        <v>83</v>
      </c>
      <c r="E773" s="52">
        <v>3514.0</v>
      </c>
      <c r="F773" s="52">
        <v>3975.0</v>
      </c>
      <c r="G773" s="51">
        <f t="shared" si="2"/>
        <v>3472</v>
      </c>
      <c r="H773" s="51">
        <f t="shared" si="3"/>
        <v>3113.5</v>
      </c>
    </row>
    <row r="774">
      <c r="A774" s="47" t="str">
        <f t="shared" si="1"/>
        <v>Asia_Cambodia-Asia_2004</v>
      </c>
      <c r="B774" s="47" t="s">
        <v>144</v>
      </c>
      <c r="C774" s="49" t="s">
        <v>151</v>
      </c>
      <c r="D774" s="44" t="s">
        <v>83</v>
      </c>
      <c r="E774" s="52">
        <v>3430.0</v>
      </c>
      <c r="F774" s="52">
        <v>2252.0</v>
      </c>
      <c r="G774" s="51">
        <f t="shared" si="2"/>
        <v>3430</v>
      </c>
      <c r="H774" s="51">
        <f t="shared" si="3"/>
        <v>2252</v>
      </c>
    </row>
    <row r="775">
      <c r="A775" s="47" t="str">
        <f t="shared" si="1"/>
        <v>Asia_Cambodia-Asia_2006</v>
      </c>
      <c r="B775" s="47" t="s">
        <v>144</v>
      </c>
      <c r="C775" s="49" t="s">
        <v>151</v>
      </c>
      <c r="D775" s="44" t="s">
        <v>85</v>
      </c>
      <c r="E775" s="52">
        <v>3482.0</v>
      </c>
      <c r="F775" s="52">
        <v>3484.0</v>
      </c>
      <c r="G775" s="51">
        <f t="shared" si="2"/>
        <v>3459</v>
      </c>
      <c r="H775" s="51">
        <f t="shared" si="3"/>
        <v>3130</v>
      </c>
    </row>
    <row r="776">
      <c r="A776" s="47" t="str">
        <f t="shared" si="1"/>
        <v>Asia_Cambodia-Asia_2006</v>
      </c>
      <c r="B776" s="47" t="s">
        <v>144</v>
      </c>
      <c r="C776" s="49" t="s">
        <v>151</v>
      </c>
      <c r="D776" s="44" t="s">
        <v>85</v>
      </c>
      <c r="E776" s="52">
        <v>3436.0</v>
      </c>
      <c r="F776" s="52">
        <v>2776.0</v>
      </c>
      <c r="G776" s="51">
        <f t="shared" si="2"/>
        <v>3715</v>
      </c>
      <c r="H776" s="51">
        <f t="shared" si="3"/>
        <v>2492</v>
      </c>
    </row>
    <row r="777">
      <c r="A777" s="47" t="str">
        <f t="shared" si="1"/>
        <v>Asia_Cambodia-Asia_2006</v>
      </c>
      <c r="B777" s="47" t="s">
        <v>144</v>
      </c>
      <c r="C777" s="49" t="s">
        <v>151</v>
      </c>
      <c r="D777" s="44" t="s">
        <v>85</v>
      </c>
      <c r="E777" s="52">
        <v>3994.0</v>
      </c>
      <c r="F777" s="52">
        <v>2208.0</v>
      </c>
      <c r="G777" s="51">
        <f t="shared" si="2"/>
        <v>3994</v>
      </c>
      <c r="H777" s="51">
        <f t="shared" si="3"/>
        <v>2208</v>
      </c>
    </row>
    <row r="778">
      <c r="A778" s="47" t="str">
        <f t="shared" si="1"/>
        <v>Asia_Cambodia-Asia_2009</v>
      </c>
      <c r="B778" s="47" t="s">
        <v>144</v>
      </c>
      <c r="C778" s="49" t="s">
        <v>151</v>
      </c>
      <c r="D778" s="44" t="s">
        <v>88</v>
      </c>
      <c r="E778" s="52">
        <v>4115.0</v>
      </c>
      <c r="F778" s="52">
        <v>2380.0</v>
      </c>
      <c r="G778" s="51">
        <f t="shared" si="2"/>
        <v>3763.5</v>
      </c>
      <c r="H778" s="51">
        <f t="shared" si="3"/>
        <v>2178.5</v>
      </c>
    </row>
    <row r="779">
      <c r="A779" s="47" t="str">
        <f t="shared" si="1"/>
        <v>Asia_Cambodia-Asia_2009</v>
      </c>
      <c r="B779" s="47" t="s">
        <v>144</v>
      </c>
      <c r="C779" s="49" t="s">
        <v>151</v>
      </c>
      <c r="D779" s="44" t="s">
        <v>88</v>
      </c>
      <c r="E779" s="52">
        <v>3412.0</v>
      </c>
      <c r="F779" s="52">
        <v>1977.0</v>
      </c>
      <c r="G779" s="51">
        <f t="shared" si="2"/>
        <v>3412</v>
      </c>
      <c r="H779" s="51">
        <f t="shared" si="3"/>
        <v>1977</v>
      </c>
    </row>
    <row r="780">
      <c r="A780" s="47" t="str">
        <f t="shared" si="1"/>
        <v>Asia_Cambodia-Asia_2010</v>
      </c>
      <c r="B780" s="47" t="s">
        <v>144</v>
      </c>
      <c r="C780" s="49" t="s">
        <v>151</v>
      </c>
      <c r="D780" s="44" t="s">
        <v>89</v>
      </c>
      <c r="E780" s="52">
        <v>3429.0</v>
      </c>
      <c r="F780" s="52">
        <v>3000.0</v>
      </c>
      <c r="G780" s="51">
        <f t="shared" si="2"/>
        <v>3429</v>
      </c>
      <c r="H780" s="51">
        <f t="shared" si="3"/>
        <v>3000</v>
      </c>
    </row>
    <row r="781">
      <c r="A781" s="47" t="str">
        <f t="shared" si="1"/>
        <v>Asia_Cambodia-Asia_2012</v>
      </c>
      <c r="B781" s="47" t="s">
        <v>144</v>
      </c>
      <c r="C781" s="49" t="s">
        <v>151</v>
      </c>
      <c r="D781" s="44" t="s">
        <v>91</v>
      </c>
      <c r="E781" s="52">
        <v>3389.0</v>
      </c>
      <c r="F781" s="52">
        <v>2446.0</v>
      </c>
      <c r="G781" s="51">
        <f t="shared" si="2"/>
        <v>3389</v>
      </c>
      <c r="H781" s="51">
        <f t="shared" si="3"/>
        <v>2446</v>
      </c>
    </row>
    <row r="782">
      <c r="A782" s="47" t="str">
        <f t="shared" si="1"/>
        <v>Asia_China-Asia_2000</v>
      </c>
      <c r="B782" s="47" t="s">
        <v>144</v>
      </c>
      <c r="C782" s="49" t="s">
        <v>152</v>
      </c>
      <c r="D782" s="44" t="s">
        <v>70</v>
      </c>
      <c r="E782" s="50"/>
      <c r="F782" s="50"/>
      <c r="G782" s="51" t="str">
        <f t="shared" si="2"/>
        <v/>
      </c>
      <c r="H782" s="51" t="str">
        <f t="shared" si="3"/>
        <v/>
      </c>
    </row>
    <row r="783">
      <c r="A783" s="47" t="str">
        <f t="shared" si="1"/>
        <v>Asia_China-Asia_2001</v>
      </c>
      <c r="B783" s="47" t="s">
        <v>144</v>
      </c>
      <c r="C783" s="49" t="s">
        <v>152</v>
      </c>
      <c r="D783" s="44" t="s">
        <v>71</v>
      </c>
      <c r="E783" s="52">
        <v>2727728.0</v>
      </c>
      <c r="F783" s="50"/>
      <c r="G783" s="51">
        <f t="shared" si="2"/>
        <v>2727728</v>
      </c>
      <c r="H783" s="51" t="str">
        <f t="shared" si="3"/>
        <v/>
      </c>
    </row>
    <row r="784">
      <c r="A784" s="47" t="str">
        <f t="shared" si="1"/>
        <v>Asia_China-Asia_2002</v>
      </c>
      <c r="B784" s="47" t="s">
        <v>144</v>
      </c>
      <c r="C784" s="49" t="s">
        <v>152</v>
      </c>
      <c r="D784" s="44" t="s">
        <v>72</v>
      </c>
      <c r="E784" s="52">
        <v>2516731.0</v>
      </c>
      <c r="F784" s="52">
        <v>8286892.0</v>
      </c>
      <c r="G784" s="51">
        <f t="shared" si="2"/>
        <v>2516731</v>
      </c>
      <c r="H784" s="51">
        <f t="shared" si="3"/>
        <v>8286892</v>
      </c>
    </row>
    <row r="785">
      <c r="A785" s="47" t="str">
        <f t="shared" si="1"/>
        <v>Asia_China-Asia_2003</v>
      </c>
      <c r="B785" s="47" t="s">
        <v>144</v>
      </c>
      <c r="C785" s="49" t="s">
        <v>152</v>
      </c>
      <c r="D785" s="44" t="s">
        <v>74</v>
      </c>
      <c r="E785" s="52">
        <v>2286137.0</v>
      </c>
      <c r="F785" s="52">
        <v>7692211.0</v>
      </c>
      <c r="G785" s="51">
        <f t="shared" si="2"/>
        <v>2286137</v>
      </c>
      <c r="H785" s="51">
        <f t="shared" si="3"/>
        <v>7692211</v>
      </c>
    </row>
    <row r="786">
      <c r="A786" s="47" t="str">
        <f t="shared" si="1"/>
        <v>Asia_China-Asia_2004</v>
      </c>
      <c r="B786" s="47" t="s">
        <v>144</v>
      </c>
      <c r="C786" s="49" t="s">
        <v>152</v>
      </c>
      <c r="D786" s="44" t="s">
        <v>83</v>
      </c>
      <c r="E786" s="52">
        <v>2120814.0</v>
      </c>
      <c r="F786" s="52">
        <v>7035444.0</v>
      </c>
      <c r="G786" s="51">
        <f t="shared" si="2"/>
        <v>1653805.5</v>
      </c>
      <c r="H786" s="51">
        <f t="shared" si="3"/>
        <v>5261505</v>
      </c>
    </row>
    <row r="787">
      <c r="A787" s="47" t="str">
        <f t="shared" si="1"/>
        <v>Asia_China-Asia_2004</v>
      </c>
      <c r="B787" s="47" t="s">
        <v>144</v>
      </c>
      <c r="C787" s="49" t="s">
        <v>152</v>
      </c>
      <c r="D787" s="44" t="s">
        <v>83</v>
      </c>
      <c r="E787" s="52">
        <v>1186797.0</v>
      </c>
      <c r="F787" s="52">
        <v>3487566.0</v>
      </c>
      <c r="G787" s="51">
        <f t="shared" si="2"/>
        <v>1186797</v>
      </c>
      <c r="H787" s="51">
        <f t="shared" si="3"/>
        <v>3487566</v>
      </c>
    </row>
    <row r="788">
      <c r="A788" s="47" t="str">
        <f t="shared" si="1"/>
        <v>Asia_China-Asia_2006</v>
      </c>
      <c r="B788" s="47" t="s">
        <v>144</v>
      </c>
      <c r="C788" s="49" t="s">
        <v>152</v>
      </c>
      <c r="D788" s="44" t="s">
        <v>85</v>
      </c>
      <c r="E788" s="52">
        <v>2044606.0</v>
      </c>
      <c r="F788" s="52">
        <v>6791805.0</v>
      </c>
      <c r="G788" s="51">
        <f t="shared" si="2"/>
        <v>1910141.5</v>
      </c>
      <c r="H788" s="51">
        <f t="shared" si="3"/>
        <v>6290911</v>
      </c>
    </row>
    <row r="789">
      <c r="A789" s="47" t="str">
        <f t="shared" si="1"/>
        <v>Asia_China-Asia_2006</v>
      </c>
      <c r="B789" s="47" t="s">
        <v>144</v>
      </c>
      <c r="C789" s="49" t="s">
        <v>152</v>
      </c>
      <c r="D789" s="44" t="s">
        <v>85</v>
      </c>
      <c r="E789" s="52">
        <v>1775677.0</v>
      </c>
      <c r="F789" s="52">
        <v>5790017.0</v>
      </c>
      <c r="G789" s="51">
        <f t="shared" si="2"/>
        <v>1775677</v>
      </c>
      <c r="H789" s="51">
        <f t="shared" si="3"/>
        <v>5790017</v>
      </c>
    </row>
    <row r="790">
      <c r="A790" s="47" t="str">
        <f t="shared" si="1"/>
        <v>Asia_China-Asia_2007</v>
      </c>
      <c r="B790" s="47" t="s">
        <v>144</v>
      </c>
      <c r="C790" s="49" t="s">
        <v>152</v>
      </c>
      <c r="D790" s="44" t="s">
        <v>86</v>
      </c>
      <c r="E790" s="52">
        <v>1253831.0</v>
      </c>
      <c r="F790" s="52">
        <v>3694242.0</v>
      </c>
      <c r="G790" s="51">
        <f t="shared" si="2"/>
        <v>1253831</v>
      </c>
      <c r="H790" s="51">
        <f t="shared" si="3"/>
        <v>3694242</v>
      </c>
    </row>
    <row r="791">
      <c r="A791" s="47" t="str">
        <f t="shared" si="1"/>
        <v>Asia_China-Asia_2009</v>
      </c>
      <c r="B791" s="47" t="s">
        <v>144</v>
      </c>
      <c r="C791" s="49" t="s">
        <v>152</v>
      </c>
      <c r="D791" s="44" t="s">
        <v>88</v>
      </c>
      <c r="E791" s="52">
        <v>1427554.0</v>
      </c>
      <c r="F791" s="52">
        <v>4525177.0</v>
      </c>
      <c r="G791" s="51">
        <f t="shared" si="2"/>
        <v>1294453.5</v>
      </c>
      <c r="H791" s="51">
        <f t="shared" si="3"/>
        <v>3965178.5</v>
      </c>
    </row>
    <row r="792">
      <c r="A792" s="47" t="str">
        <f t="shared" si="1"/>
        <v>Asia_China-Asia_2009</v>
      </c>
      <c r="B792" s="47" t="s">
        <v>144</v>
      </c>
      <c r="C792" s="49" t="s">
        <v>152</v>
      </c>
      <c r="D792" s="44" t="s">
        <v>88</v>
      </c>
      <c r="E792" s="52">
        <v>1161353.0</v>
      </c>
      <c r="F792" s="52">
        <v>3405180.0</v>
      </c>
      <c r="G792" s="51">
        <f t="shared" si="2"/>
        <v>1161353</v>
      </c>
      <c r="H792" s="51">
        <f t="shared" si="3"/>
        <v>3405180</v>
      </c>
    </row>
    <row r="793">
      <c r="A793" s="47" t="str">
        <f t="shared" si="1"/>
        <v>Asia_China-Asia_2010</v>
      </c>
      <c r="B793" s="47" t="s">
        <v>144</v>
      </c>
      <c r="C793" s="49" t="s">
        <v>152</v>
      </c>
      <c r="D793" s="44" t="s">
        <v>89</v>
      </c>
      <c r="E793" s="52">
        <v>1938944.0</v>
      </c>
      <c r="F793" s="52">
        <v>6414463.0</v>
      </c>
      <c r="G793" s="51">
        <f t="shared" si="2"/>
        <v>1938944</v>
      </c>
      <c r="H793" s="51">
        <f t="shared" si="3"/>
        <v>6414463</v>
      </c>
    </row>
    <row r="794">
      <c r="A794" s="47" t="str">
        <f t="shared" si="1"/>
        <v>Asia_China-Asia_2012</v>
      </c>
      <c r="B794" s="47" t="s">
        <v>144</v>
      </c>
      <c r="C794" s="49" t="s">
        <v>152</v>
      </c>
      <c r="D794" s="44" t="s">
        <v>91</v>
      </c>
      <c r="E794" s="52">
        <v>1639854.0</v>
      </c>
      <c r="F794" s="52">
        <v>5288166.0</v>
      </c>
      <c r="G794" s="51">
        <f t="shared" si="2"/>
        <v>1639854</v>
      </c>
      <c r="H794" s="51">
        <f t="shared" si="3"/>
        <v>5288166</v>
      </c>
    </row>
    <row r="795">
      <c r="A795" s="47" t="str">
        <f t="shared" si="1"/>
        <v>Asia_Georgia-Asia_2000</v>
      </c>
      <c r="B795" s="47" t="s">
        <v>144</v>
      </c>
      <c r="C795" s="49" t="s">
        <v>153</v>
      </c>
      <c r="D795" s="44" t="s">
        <v>70</v>
      </c>
      <c r="E795" s="50"/>
      <c r="F795" s="50"/>
      <c r="G795" s="51" t="str">
        <f t="shared" si="2"/>
        <v/>
      </c>
      <c r="H795" s="51" t="str">
        <f t="shared" si="3"/>
        <v/>
      </c>
    </row>
    <row r="796">
      <c r="A796" s="47" t="str">
        <f t="shared" si="1"/>
        <v>Asia_Georgia-Asia_2001</v>
      </c>
      <c r="B796" s="47" t="s">
        <v>144</v>
      </c>
      <c r="C796" s="49" t="s">
        <v>153</v>
      </c>
      <c r="D796" s="44" t="s">
        <v>71</v>
      </c>
      <c r="E796" s="52">
        <v>3543.0</v>
      </c>
      <c r="F796" s="50"/>
      <c r="G796" s="51">
        <f t="shared" si="2"/>
        <v>3543</v>
      </c>
      <c r="H796" s="51" t="str">
        <f t="shared" si="3"/>
        <v/>
      </c>
    </row>
    <row r="797">
      <c r="A797" s="47" t="str">
        <f t="shared" si="1"/>
        <v>Asia_Georgia-Asia_2002</v>
      </c>
      <c r="B797" s="47" t="s">
        <v>144</v>
      </c>
      <c r="C797" s="49" t="s">
        <v>153</v>
      </c>
      <c r="D797" s="44" t="s">
        <v>72</v>
      </c>
      <c r="E797" s="52">
        <v>3122.0</v>
      </c>
      <c r="F797" s="52">
        <v>6241.0</v>
      </c>
      <c r="G797" s="51">
        <f t="shared" si="2"/>
        <v>3122</v>
      </c>
      <c r="H797" s="51">
        <f t="shared" si="3"/>
        <v>6241</v>
      </c>
    </row>
    <row r="798">
      <c r="A798" s="47" t="str">
        <f t="shared" si="1"/>
        <v>Asia_Georgia-Asia_2003</v>
      </c>
      <c r="B798" s="47" t="s">
        <v>144</v>
      </c>
      <c r="C798" s="49" t="s">
        <v>153</v>
      </c>
      <c r="D798" s="44" t="s">
        <v>74</v>
      </c>
      <c r="E798" s="52">
        <v>3096.0</v>
      </c>
      <c r="F798" s="52">
        <v>6058.0</v>
      </c>
      <c r="G798" s="51">
        <f t="shared" si="2"/>
        <v>3096</v>
      </c>
      <c r="H798" s="51">
        <f t="shared" si="3"/>
        <v>6058</v>
      </c>
    </row>
    <row r="799">
      <c r="A799" s="47" t="str">
        <f t="shared" si="1"/>
        <v>Asia_Georgia-Asia_2004</v>
      </c>
      <c r="B799" s="47" t="s">
        <v>144</v>
      </c>
      <c r="C799" s="49" t="s">
        <v>153</v>
      </c>
      <c r="D799" s="44" t="s">
        <v>83</v>
      </c>
      <c r="E799" s="52">
        <v>3005.0</v>
      </c>
      <c r="F799" s="52">
        <v>6238.0</v>
      </c>
      <c r="G799" s="51">
        <f t="shared" si="2"/>
        <v>3005</v>
      </c>
      <c r="H799" s="51">
        <f t="shared" si="3"/>
        <v>6238</v>
      </c>
    </row>
    <row r="800">
      <c r="A800" s="47" t="str">
        <f t="shared" si="1"/>
        <v>Asia_Georgia-Asia_2005</v>
      </c>
      <c r="B800" s="47" t="s">
        <v>144</v>
      </c>
      <c r="C800" s="49" t="s">
        <v>153</v>
      </c>
      <c r="D800" s="44" t="s">
        <v>84</v>
      </c>
      <c r="E800" s="52">
        <v>2781.0</v>
      </c>
      <c r="F800" s="52">
        <v>4323.0</v>
      </c>
      <c r="G800" s="51">
        <f t="shared" si="2"/>
        <v>2675.5</v>
      </c>
      <c r="H800" s="51">
        <f t="shared" si="3"/>
        <v>4046.5</v>
      </c>
    </row>
    <row r="801">
      <c r="A801" s="47" t="str">
        <f t="shared" si="1"/>
        <v>Asia_Georgia-Asia_2005</v>
      </c>
      <c r="B801" s="47" t="s">
        <v>144</v>
      </c>
      <c r="C801" s="49" t="s">
        <v>153</v>
      </c>
      <c r="D801" s="44" t="s">
        <v>84</v>
      </c>
      <c r="E801" s="52">
        <v>2570.0</v>
      </c>
      <c r="F801" s="52">
        <v>3770.0</v>
      </c>
      <c r="G801" s="51">
        <f t="shared" si="2"/>
        <v>2570</v>
      </c>
      <c r="H801" s="51">
        <f t="shared" si="3"/>
        <v>3770</v>
      </c>
    </row>
    <row r="802">
      <c r="A802" s="47" t="str">
        <f t="shared" si="1"/>
        <v>Asia_Georgia-Asia_2006</v>
      </c>
      <c r="B802" s="47" t="s">
        <v>144</v>
      </c>
      <c r="C802" s="49" t="s">
        <v>153</v>
      </c>
      <c r="D802" s="44" t="s">
        <v>85</v>
      </c>
      <c r="E802" s="52">
        <v>3341.0</v>
      </c>
      <c r="F802" s="52">
        <v>6190.0</v>
      </c>
      <c r="G802" s="51">
        <f t="shared" si="2"/>
        <v>3341</v>
      </c>
      <c r="H802" s="51">
        <f t="shared" si="3"/>
        <v>6190</v>
      </c>
    </row>
    <row r="803">
      <c r="A803" s="47" t="str">
        <f t="shared" si="1"/>
        <v>Asia_Georgia-Asia_2007</v>
      </c>
      <c r="B803" s="47" t="s">
        <v>144</v>
      </c>
      <c r="C803" s="49" t="s">
        <v>153</v>
      </c>
      <c r="D803" s="44" t="s">
        <v>86</v>
      </c>
      <c r="E803" s="52">
        <v>2841.0</v>
      </c>
      <c r="F803" s="52">
        <v>5068.0</v>
      </c>
      <c r="G803" s="51">
        <f t="shared" si="2"/>
        <v>2841</v>
      </c>
      <c r="H803" s="51">
        <f t="shared" si="3"/>
        <v>5068</v>
      </c>
    </row>
    <row r="804">
      <c r="A804" s="47" t="str">
        <f t="shared" si="1"/>
        <v>Asia_Georgia-Asia_2009</v>
      </c>
      <c r="B804" s="47" t="s">
        <v>144</v>
      </c>
      <c r="C804" s="49" t="s">
        <v>153</v>
      </c>
      <c r="D804" s="44" t="s">
        <v>88</v>
      </c>
      <c r="E804" s="52">
        <v>2705.0</v>
      </c>
      <c r="F804" s="52">
        <v>3773.0</v>
      </c>
      <c r="G804" s="51">
        <f t="shared" si="2"/>
        <v>2624.5</v>
      </c>
      <c r="H804" s="51">
        <f t="shared" si="3"/>
        <v>3580.5</v>
      </c>
    </row>
    <row r="805">
      <c r="A805" s="47" t="str">
        <f t="shared" si="1"/>
        <v>Asia_Georgia-Asia_2009</v>
      </c>
      <c r="B805" s="47" t="s">
        <v>144</v>
      </c>
      <c r="C805" s="49" t="s">
        <v>153</v>
      </c>
      <c r="D805" s="44" t="s">
        <v>88</v>
      </c>
      <c r="E805" s="52">
        <v>2544.0</v>
      </c>
      <c r="F805" s="52">
        <v>3388.0</v>
      </c>
      <c r="G805" s="51">
        <f t="shared" si="2"/>
        <v>2706.5</v>
      </c>
      <c r="H805" s="51">
        <f t="shared" si="3"/>
        <v>3962</v>
      </c>
    </row>
    <row r="806">
      <c r="A806" s="47" t="str">
        <f t="shared" si="1"/>
        <v>Asia_Georgia-Asia_2009</v>
      </c>
      <c r="B806" s="47" t="s">
        <v>144</v>
      </c>
      <c r="C806" s="49" t="s">
        <v>153</v>
      </c>
      <c r="D806" s="44" t="s">
        <v>88</v>
      </c>
      <c r="E806" s="52">
        <v>2869.0</v>
      </c>
      <c r="F806" s="52">
        <v>4536.0</v>
      </c>
      <c r="G806" s="51">
        <f t="shared" si="2"/>
        <v>2869</v>
      </c>
      <c r="H806" s="51">
        <f t="shared" si="3"/>
        <v>4536</v>
      </c>
    </row>
    <row r="807">
      <c r="A807" s="47" t="str">
        <f t="shared" si="1"/>
        <v>Asia_Georgia-Asia_2010</v>
      </c>
      <c r="B807" s="47" t="s">
        <v>144</v>
      </c>
      <c r="C807" s="49" t="s">
        <v>153</v>
      </c>
      <c r="D807" s="44" t="s">
        <v>89</v>
      </c>
      <c r="E807" s="52">
        <v>3032.0</v>
      </c>
      <c r="F807" s="52">
        <v>6150.0</v>
      </c>
      <c r="G807" s="51">
        <f t="shared" si="2"/>
        <v>3032</v>
      </c>
      <c r="H807" s="51">
        <f t="shared" si="3"/>
        <v>6150</v>
      </c>
    </row>
    <row r="808">
      <c r="A808" s="47" t="str">
        <f t="shared" si="1"/>
        <v>Asia_Hong Kong SAR-Asia_2000</v>
      </c>
      <c r="B808" s="47" t="s">
        <v>144</v>
      </c>
      <c r="C808" s="49" t="s">
        <v>154</v>
      </c>
      <c r="D808" s="44" t="s">
        <v>70</v>
      </c>
      <c r="E808" s="50"/>
      <c r="F808" s="50"/>
      <c r="G808" s="51" t="str">
        <f t="shared" si="2"/>
        <v/>
      </c>
      <c r="H808" s="51" t="str">
        <f t="shared" si="3"/>
        <v/>
      </c>
    </row>
    <row r="809">
      <c r="A809" s="47" t="str">
        <f t="shared" si="1"/>
        <v>Asia_Hong Kong SAR-Asia_2001</v>
      </c>
      <c r="B809" s="47" t="s">
        <v>144</v>
      </c>
      <c r="C809" s="49" t="s">
        <v>154</v>
      </c>
      <c r="D809" s="44" t="s">
        <v>71</v>
      </c>
      <c r="E809" s="52">
        <v>14894.0</v>
      </c>
      <c r="F809" s="50"/>
      <c r="G809" s="51">
        <f t="shared" si="2"/>
        <v>14894</v>
      </c>
      <c r="H809" s="51" t="str">
        <f t="shared" si="3"/>
        <v/>
      </c>
    </row>
    <row r="810">
      <c r="A810" s="47" t="str">
        <f t="shared" si="1"/>
        <v>Asia_Hong Kong SAR-Asia_2002</v>
      </c>
      <c r="B810" s="47" t="s">
        <v>144</v>
      </c>
      <c r="C810" s="49" t="s">
        <v>154</v>
      </c>
      <c r="D810" s="44" t="s">
        <v>72</v>
      </c>
      <c r="E810" s="52">
        <v>13838.0</v>
      </c>
      <c r="F810" s="52">
        <v>36289.0</v>
      </c>
      <c r="G810" s="51">
        <f t="shared" si="2"/>
        <v>13838</v>
      </c>
      <c r="H810" s="51">
        <f t="shared" si="3"/>
        <v>36289</v>
      </c>
    </row>
    <row r="811">
      <c r="A811" s="47" t="str">
        <f t="shared" si="1"/>
        <v>Asia_Hong Kong SAR-Asia_2003</v>
      </c>
      <c r="B811" s="47" t="s">
        <v>144</v>
      </c>
      <c r="C811" s="49" t="s">
        <v>154</v>
      </c>
      <c r="D811" s="44" t="s">
        <v>74</v>
      </c>
      <c r="E811" s="52">
        <v>14933.0</v>
      </c>
      <c r="F811" s="52">
        <v>36996.0</v>
      </c>
      <c r="G811" s="51">
        <f t="shared" si="2"/>
        <v>14933</v>
      </c>
      <c r="H811" s="51">
        <f t="shared" si="3"/>
        <v>36996</v>
      </c>
    </row>
    <row r="812">
      <c r="A812" s="47" t="str">
        <f t="shared" si="1"/>
        <v>Asia_Hong Kong SAR-Asia_2004</v>
      </c>
      <c r="B812" s="47" t="s">
        <v>144</v>
      </c>
      <c r="C812" s="49" t="s">
        <v>154</v>
      </c>
      <c r="D812" s="44" t="s">
        <v>83</v>
      </c>
      <c r="E812" s="52">
        <v>14139.0</v>
      </c>
      <c r="F812" s="52">
        <v>38573.0</v>
      </c>
      <c r="G812" s="51">
        <f t="shared" si="2"/>
        <v>14139</v>
      </c>
      <c r="H812" s="51">
        <f t="shared" si="3"/>
        <v>38573</v>
      </c>
    </row>
    <row r="813">
      <c r="A813" s="47" t="str">
        <f t="shared" si="1"/>
        <v>Asia_Hong Kong SAR-Asia_2005</v>
      </c>
      <c r="B813" s="47" t="s">
        <v>144</v>
      </c>
      <c r="C813" s="49" t="s">
        <v>154</v>
      </c>
      <c r="D813" s="44" t="s">
        <v>84</v>
      </c>
      <c r="E813" s="52">
        <v>12808.0</v>
      </c>
      <c r="F813" s="52">
        <v>38415.0</v>
      </c>
      <c r="G813" s="51">
        <f t="shared" si="2"/>
        <v>13476.5</v>
      </c>
      <c r="H813" s="51">
        <f t="shared" si="3"/>
        <v>38193.5</v>
      </c>
    </row>
    <row r="814">
      <c r="A814" s="47" t="str">
        <f t="shared" si="1"/>
        <v>Asia_Hong Kong SAR-Asia_2005</v>
      </c>
      <c r="B814" s="47" t="s">
        <v>144</v>
      </c>
      <c r="C814" s="49" t="s">
        <v>154</v>
      </c>
      <c r="D814" s="44" t="s">
        <v>84</v>
      </c>
      <c r="E814" s="52">
        <v>14145.0</v>
      </c>
      <c r="F814" s="52">
        <v>37972.0</v>
      </c>
      <c r="G814" s="51">
        <f t="shared" si="2"/>
        <v>14145</v>
      </c>
      <c r="H814" s="51">
        <f t="shared" si="3"/>
        <v>37972</v>
      </c>
    </row>
    <row r="815">
      <c r="A815" s="47" t="str">
        <f t="shared" si="1"/>
        <v>Asia_Hong Kong SAR-Asia_2007</v>
      </c>
      <c r="B815" s="47" t="s">
        <v>144</v>
      </c>
      <c r="C815" s="49" t="s">
        <v>154</v>
      </c>
      <c r="D815" s="44" t="s">
        <v>86</v>
      </c>
      <c r="E815" s="52">
        <v>14338.0</v>
      </c>
      <c r="F815" s="52">
        <v>39963.0</v>
      </c>
      <c r="G815" s="51">
        <f t="shared" si="2"/>
        <v>14338</v>
      </c>
      <c r="H815" s="51">
        <f t="shared" si="3"/>
        <v>39963</v>
      </c>
    </row>
    <row r="816">
      <c r="A816" s="47" t="str">
        <f t="shared" si="1"/>
        <v>Asia_Hong Kong SAR-Asia_2008</v>
      </c>
      <c r="B816" s="47" t="s">
        <v>144</v>
      </c>
      <c r="C816" s="49" t="s">
        <v>154</v>
      </c>
      <c r="D816" s="44" t="s">
        <v>87</v>
      </c>
      <c r="E816" s="52">
        <v>12664.0</v>
      </c>
      <c r="F816" s="52">
        <v>40546.0</v>
      </c>
      <c r="G816" s="51">
        <f t="shared" si="2"/>
        <v>12664</v>
      </c>
      <c r="H816" s="51">
        <f t="shared" si="3"/>
        <v>40546</v>
      </c>
    </row>
    <row r="817">
      <c r="A817" s="47" t="str">
        <f t="shared" si="1"/>
        <v>Asia_Hong Kong SAR-Asia_2010</v>
      </c>
      <c r="B817" s="47" t="s">
        <v>144</v>
      </c>
      <c r="C817" s="49" t="s">
        <v>154</v>
      </c>
      <c r="D817" s="44" t="s">
        <v>89</v>
      </c>
      <c r="E817" s="52">
        <v>13608.0</v>
      </c>
      <c r="F817" s="52">
        <v>40066.0</v>
      </c>
      <c r="G817" s="51">
        <f t="shared" si="2"/>
        <v>13401.5</v>
      </c>
      <c r="H817" s="51">
        <f t="shared" si="3"/>
        <v>38509</v>
      </c>
    </row>
    <row r="818">
      <c r="A818" s="47" t="str">
        <f t="shared" si="1"/>
        <v>Asia_Hong Kong SAR-Asia_2010</v>
      </c>
      <c r="B818" s="47" t="s">
        <v>144</v>
      </c>
      <c r="C818" s="49" t="s">
        <v>154</v>
      </c>
      <c r="D818" s="44" t="s">
        <v>89</v>
      </c>
      <c r="E818" s="52">
        <v>13195.0</v>
      </c>
      <c r="F818" s="52">
        <v>36952.0</v>
      </c>
      <c r="G818" s="51">
        <f t="shared" si="2"/>
        <v>13293.5</v>
      </c>
      <c r="H818" s="51">
        <f t="shared" si="3"/>
        <v>38708.5</v>
      </c>
    </row>
    <row r="819">
      <c r="A819" s="47" t="str">
        <f t="shared" si="1"/>
        <v>Asia_Hong Kong SAR-Asia_2010</v>
      </c>
      <c r="B819" s="47" t="s">
        <v>144</v>
      </c>
      <c r="C819" s="49" t="s">
        <v>154</v>
      </c>
      <c r="D819" s="44" t="s">
        <v>89</v>
      </c>
      <c r="E819" s="52">
        <v>13392.0</v>
      </c>
      <c r="F819" s="52">
        <v>40465.0</v>
      </c>
      <c r="G819" s="51">
        <f t="shared" si="2"/>
        <v>13392</v>
      </c>
      <c r="H819" s="51">
        <f t="shared" si="3"/>
        <v>40465</v>
      </c>
    </row>
    <row r="820">
      <c r="A820" s="47" t="str">
        <f t="shared" si="1"/>
        <v>Asia_Hong Kong SAR-Asia_2011</v>
      </c>
      <c r="B820" s="47" t="s">
        <v>144</v>
      </c>
      <c r="C820" s="49" t="s">
        <v>154</v>
      </c>
      <c r="D820" s="44" t="s">
        <v>90</v>
      </c>
      <c r="E820" s="52">
        <v>13330.0</v>
      </c>
      <c r="F820" s="52">
        <v>38555.0</v>
      </c>
      <c r="G820" s="51">
        <f t="shared" si="2"/>
        <v>13330</v>
      </c>
      <c r="H820" s="51">
        <f t="shared" si="3"/>
        <v>38555</v>
      </c>
    </row>
    <row r="821">
      <c r="A821" s="47" t="str">
        <f t="shared" si="1"/>
        <v>Asia_India-Asia_2000</v>
      </c>
      <c r="B821" s="47" t="s">
        <v>144</v>
      </c>
      <c r="C821" s="49" t="s">
        <v>155</v>
      </c>
      <c r="D821" s="44" t="s">
        <v>70</v>
      </c>
      <c r="E821" s="50"/>
      <c r="F821" s="50"/>
      <c r="G821" s="51" t="str">
        <f t="shared" si="2"/>
        <v/>
      </c>
      <c r="H821" s="51" t="str">
        <f t="shared" si="3"/>
        <v/>
      </c>
    </row>
    <row r="822">
      <c r="A822" s="47" t="str">
        <f t="shared" si="1"/>
        <v>Asia_India-Asia_2001</v>
      </c>
      <c r="B822" s="47" t="s">
        <v>144</v>
      </c>
      <c r="C822" s="49" t="s">
        <v>155</v>
      </c>
      <c r="D822" s="44" t="s">
        <v>71</v>
      </c>
      <c r="E822" s="52">
        <v>749447.0</v>
      </c>
      <c r="F822" s="50"/>
      <c r="G822" s="51">
        <f t="shared" si="2"/>
        <v>749447</v>
      </c>
      <c r="H822" s="51" t="str">
        <f t="shared" si="3"/>
        <v/>
      </c>
    </row>
    <row r="823">
      <c r="A823" s="47" t="str">
        <f t="shared" si="1"/>
        <v>Asia_India-Asia_2002</v>
      </c>
      <c r="B823" s="47" t="s">
        <v>144</v>
      </c>
      <c r="C823" s="49" t="s">
        <v>155</v>
      </c>
      <c r="D823" s="44" t="s">
        <v>72</v>
      </c>
      <c r="E823" s="52">
        <v>723743.0</v>
      </c>
      <c r="F823" s="52">
        <v>2008823.0</v>
      </c>
      <c r="G823" s="51">
        <f t="shared" si="2"/>
        <v>723743</v>
      </c>
      <c r="H823" s="51">
        <f t="shared" si="3"/>
        <v>2008823</v>
      </c>
    </row>
    <row r="824">
      <c r="A824" s="47" t="str">
        <f t="shared" si="1"/>
        <v>Asia_India-Asia_2003</v>
      </c>
      <c r="B824" s="47" t="s">
        <v>144</v>
      </c>
      <c r="C824" s="49" t="s">
        <v>155</v>
      </c>
      <c r="D824" s="44" t="s">
        <v>74</v>
      </c>
      <c r="E824" s="52">
        <v>698360.0</v>
      </c>
      <c r="F824" s="52">
        <v>1982263.0</v>
      </c>
      <c r="G824" s="51">
        <f t="shared" si="2"/>
        <v>698360</v>
      </c>
      <c r="H824" s="51">
        <f t="shared" si="3"/>
        <v>1982263</v>
      </c>
    </row>
    <row r="825">
      <c r="A825" s="47" t="str">
        <f t="shared" si="1"/>
        <v>Asia_India-Asia_2004</v>
      </c>
      <c r="B825" s="47" t="s">
        <v>144</v>
      </c>
      <c r="C825" s="49" t="s">
        <v>155</v>
      </c>
      <c r="D825" s="44" t="s">
        <v>83</v>
      </c>
      <c r="E825" s="52">
        <v>632956.0</v>
      </c>
      <c r="F825" s="52">
        <v>1811289.0</v>
      </c>
      <c r="G825" s="51">
        <f t="shared" si="2"/>
        <v>632956</v>
      </c>
      <c r="H825" s="51">
        <f t="shared" si="3"/>
        <v>1811289</v>
      </c>
    </row>
    <row r="826">
      <c r="A826" s="47" t="str">
        <f t="shared" si="1"/>
        <v>Asia_India-Asia_2005</v>
      </c>
      <c r="B826" s="47" t="s">
        <v>144</v>
      </c>
      <c r="C826" s="49" t="s">
        <v>155</v>
      </c>
      <c r="D826" s="44" t="s">
        <v>84</v>
      </c>
      <c r="E826" s="52">
        <v>519165.0</v>
      </c>
      <c r="F826" s="52">
        <v>1348525.0</v>
      </c>
      <c r="G826" s="51">
        <f t="shared" si="2"/>
        <v>491833</v>
      </c>
      <c r="H826" s="51">
        <f t="shared" si="3"/>
        <v>1276184</v>
      </c>
    </row>
    <row r="827">
      <c r="A827" s="47" t="str">
        <f t="shared" si="1"/>
        <v>Asia_India-Asia_2005</v>
      </c>
      <c r="B827" s="47" t="s">
        <v>144</v>
      </c>
      <c r="C827" s="49" t="s">
        <v>155</v>
      </c>
      <c r="D827" s="44" t="s">
        <v>84</v>
      </c>
      <c r="E827" s="52">
        <v>464501.0</v>
      </c>
      <c r="F827" s="52">
        <v>1203843.0</v>
      </c>
      <c r="G827" s="51">
        <f t="shared" si="2"/>
        <v>464501</v>
      </c>
      <c r="H827" s="51">
        <f t="shared" si="3"/>
        <v>1203843</v>
      </c>
    </row>
    <row r="828">
      <c r="A828" s="47" t="str">
        <f t="shared" si="1"/>
        <v>Asia_India-Asia_2007</v>
      </c>
      <c r="B828" s="47" t="s">
        <v>144</v>
      </c>
      <c r="C828" s="49" t="s">
        <v>155</v>
      </c>
      <c r="D828" s="44" t="s">
        <v>86</v>
      </c>
      <c r="E828" s="52">
        <v>604659.0</v>
      </c>
      <c r="F828" s="52">
        <v>1611404.0</v>
      </c>
      <c r="G828" s="51">
        <f t="shared" si="2"/>
        <v>604659</v>
      </c>
      <c r="H828" s="51">
        <f t="shared" si="3"/>
        <v>1611404</v>
      </c>
    </row>
    <row r="829">
      <c r="A829" s="47" t="str">
        <f t="shared" si="1"/>
        <v>Asia_India-Asia_2008</v>
      </c>
      <c r="B829" s="47" t="s">
        <v>144</v>
      </c>
      <c r="C829" s="49" t="s">
        <v>155</v>
      </c>
      <c r="D829" s="44" t="s">
        <v>87</v>
      </c>
      <c r="E829" s="52">
        <v>539388.0</v>
      </c>
      <c r="F829" s="52">
        <v>1411128.0</v>
      </c>
      <c r="G829" s="51">
        <f t="shared" si="2"/>
        <v>539388</v>
      </c>
      <c r="H829" s="51">
        <f t="shared" si="3"/>
        <v>1411128</v>
      </c>
    </row>
    <row r="830">
      <c r="A830" s="47" t="str">
        <f t="shared" si="1"/>
        <v>Asia_India-Asia_2010</v>
      </c>
      <c r="B830" s="47" t="s">
        <v>144</v>
      </c>
      <c r="C830" s="49" t="s">
        <v>155</v>
      </c>
      <c r="D830" s="44" t="s">
        <v>89</v>
      </c>
      <c r="E830" s="52">
        <v>489507.0</v>
      </c>
      <c r="F830" s="52">
        <v>1281914.0</v>
      </c>
      <c r="G830" s="51">
        <f t="shared" si="2"/>
        <v>483523.5</v>
      </c>
      <c r="H830" s="51">
        <f t="shared" si="3"/>
        <v>1254352.5</v>
      </c>
    </row>
    <row r="831">
      <c r="A831" s="47" t="str">
        <f t="shared" si="1"/>
        <v>Asia_India-Asia_2010</v>
      </c>
      <c r="B831" s="47" t="s">
        <v>144</v>
      </c>
      <c r="C831" s="49" t="s">
        <v>155</v>
      </c>
      <c r="D831" s="44" t="s">
        <v>89</v>
      </c>
      <c r="E831" s="52">
        <v>477540.0</v>
      </c>
      <c r="F831" s="52">
        <v>1226791.0</v>
      </c>
      <c r="G831" s="51">
        <f t="shared" si="2"/>
        <v>467369</v>
      </c>
      <c r="H831" s="51">
        <f t="shared" si="3"/>
        <v>1206727</v>
      </c>
    </row>
    <row r="832">
      <c r="A832" s="47" t="str">
        <f t="shared" si="1"/>
        <v>Asia_India-Asia_2010</v>
      </c>
      <c r="B832" s="47" t="s">
        <v>144</v>
      </c>
      <c r="C832" s="49" t="s">
        <v>155</v>
      </c>
      <c r="D832" s="44" t="s">
        <v>89</v>
      </c>
      <c r="E832" s="52">
        <v>457198.0</v>
      </c>
      <c r="F832" s="52">
        <v>1186663.0</v>
      </c>
      <c r="G832" s="51">
        <f t="shared" si="2"/>
        <v>457198</v>
      </c>
      <c r="H832" s="51">
        <f t="shared" si="3"/>
        <v>1186663</v>
      </c>
    </row>
    <row r="833">
      <c r="A833" s="47" t="str">
        <f t="shared" si="1"/>
        <v>Asia_India-Asia_2011</v>
      </c>
      <c r="B833" s="47" t="s">
        <v>144</v>
      </c>
      <c r="C833" s="49" t="s">
        <v>155</v>
      </c>
      <c r="D833" s="44" t="s">
        <v>90</v>
      </c>
      <c r="E833" s="52">
        <v>567182.0</v>
      </c>
      <c r="F833" s="52">
        <v>1504365.0</v>
      </c>
      <c r="G833" s="51">
        <f t="shared" si="2"/>
        <v>567182</v>
      </c>
      <c r="H833" s="51">
        <f t="shared" si="3"/>
        <v>1504365</v>
      </c>
    </row>
    <row r="834">
      <c r="A834" s="47" t="str">
        <f t="shared" si="1"/>
        <v>Asia_Indonesia-Asia_2000</v>
      </c>
      <c r="B834" s="47" t="s">
        <v>144</v>
      </c>
      <c r="C834" s="49" t="s">
        <v>156</v>
      </c>
      <c r="D834" s="44" t="s">
        <v>70</v>
      </c>
      <c r="E834" s="50"/>
      <c r="F834" s="50"/>
      <c r="G834" s="51" t="str">
        <f t="shared" si="2"/>
        <v/>
      </c>
      <c r="H834" s="51" t="str">
        <f t="shared" si="3"/>
        <v/>
      </c>
    </row>
    <row r="835">
      <c r="A835" s="47" t="str">
        <f t="shared" si="1"/>
        <v>Asia_Indonesia-Asia_2001</v>
      </c>
      <c r="B835" s="47" t="s">
        <v>144</v>
      </c>
      <c r="C835" s="49" t="s">
        <v>156</v>
      </c>
      <c r="D835" s="44" t="s">
        <v>71</v>
      </c>
      <c r="E835" s="52">
        <v>209009.0</v>
      </c>
      <c r="F835" s="50"/>
      <c r="G835" s="51">
        <f t="shared" si="2"/>
        <v>209009</v>
      </c>
      <c r="H835" s="51" t="str">
        <f t="shared" si="3"/>
        <v/>
      </c>
    </row>
    <row r="836">
      <c r="A836" s="47" t="str">
        <f t="shared" si="1"/>
        <v>Asia_Indonesia-Asia_2002</v>
      </c>
      <c r="B836" s="47" t="s">
        <v>144</v>
      </c>
      <c r="C836" s="49" t="s">
        <v>156</v>
      </c>
      <c r="D836" s="44" t="s">
        <v>72</v>
      </c>
      <c r="E836" s="52">
        <v>211296.0</v>
      </c>
      <c r="F836" s="52">
        <v>433989.0</v>
      </c>
      <c r="G836" s="51">
        <f t="shared" si="2"/>
        <v>211296</v>
      </c>
      <c r="H836" s="51">
        <f t="shared" si="3"/>
        <v>433989</v>
      </c>
    </row>
    <row r="837">
      <c r="A837" s="47" t="str">
        <f t="shared" si="1"/>
        <v>Asia_Indonesia-Asia_2003</v>
      </c>
      <c r="B837" s="47" t="s">
        <v>144</v>
      </c>
      <c r="C837" s="49" t="s">
        <v>156</v>
      </c>
      <c r="D837" s="44" t="s">
        <v>74</v>
      </c>
      <c r="E837" s="52">
        <v>199782.0</v>
      </c>
      <c r="F837" s="52">
        <v>453106.0</v>
      </c>
      <c r="G837" s="51">
        <f t="shared" si="2"/>
        <v>199782</v>
      </c>
      <c r="H837" s="51">
        <f t="shared" si="3"/>
        <v>453106</v>
      </c>
    </row>
    <row r="838">
      <c r="A838" s="47" t="str">
        <f t="shared" si="1"/>
        <v>Asia_Indonesia-Asia_2004</v>
      </c>
      <c r="B838" s="47" t="s">
        <v>144</v>
      </c>
      <c r="C838" s="49" t="s">
        <v>156</v>
      </c>
      <c r="D838" s="44" t="s">
        <v>83</v>
      </c>
      <c r="E838" s="52">
        <v>186605.0</v>
      </c>
      <c r="F838" s="52">
        <v>412387.0</v>
      </c>
      <c r="G838" s="51">
        <f t="shared" si="2"/>
        <v>186605</v>
      </c>
      <c r="H838" s="51">
        <f t="shared" si="3"/>
        <v>412387</v>
      </c>
    </row>
    <row r="839">
      <c r="A839" s="47" t="str">
        <f t="shared" si="1"/>
        <v>Asia_Indonesia-Asia_2005</v>
      </c>
      <c r="B839" s="47" t="s">
        <v>144</v>
      </c>
      <c r="C839" s="49" t="s">
        <v>156</v>
      </c>
      <c r="D839" s="44" t="s">
        <v>84</v>
      </c>
      <c r="E839" s="52">
        <v>176238.0</v>
      </c>
      <c r="F839" s="52">
        <v>337635.0</v>
      </c>
      <c r="G839" s="51">
        <f t="shared" si="2"/>
        <v>167600.5</v>
      </c>
      <c r="H839" s="51">
        <f t="shared" si="3"/>
        <v>316271</v>
      </c>
    </row>
    <row r="840">
      <c r="A840" s="47" t="str">
        <f t="shared" si="1"/>
        <v>Asia_Indonesia-Asia_2005</v>
      </c>
      <c r="B840" s="47" t="s">
        <v>144</v>
      </c>
      <c r="C840" s="49" t="s">
        <v>156</v>
      </c>
      <c r="D840" s="44" t="s">
        <v>84</v>
      </c>
      <c r="E840" s="52">
        <v>158963.0</v>
      </c>
      <c r="F840" s="52">
        <v>294907.0</v>
      </c>
      <c r="G840" s="51">
        <f t="shared" si="2"/>
        <v>158963</v>
      </c>
      <c r="H840" s="51">
        <f t="shared" si="3"/>
        <v>294907</v>
      </c>
    </row>
    <row r="841">
      <c r="A841" s="47" t="str">
        <f t="shared" si="1"/>
        <v>Asia_Indonesia-Asia_2007</v>
      </c>
      <c r="B841" s="47" t="s">
        <v>144</v>
      </c>
      <c r="C841" s="49" t="s">
        <v>156</v>
      </c>
      <c r="D841" s="44" t="s">
        <v>86</v>
      </c>
      <c r="E841" s="52">
        <v>182885.0</v>
      </c>
      <c r="F841" s="52">
        <v>375545.0</v>
      </c>
      <c r="G841" s="51">
        <f t="shared" si="2"/>
        <v>182885</v>
      </c>
      <c r="H841" s="51">
        <f t="shared" si="3"/>
        <v>375545</v>
      </c>
    </row>
    <row r="842">
      <c r="A842" s="47" t="str">
        <f t="shared" si="1"/>
        <v>Asia_Indonesia-Asia_2008</v>
      </c>
      <c r="B842" s="47" t="s">
        <v>144</v>
      </c>
      <c r="C842" s="49" t="s">
        <v>156</v>
      </c>
      <c r="D842" s="44" t="s">
        <v>87</v>
      </c>
      <c r="E842" s="52">
        <v>179461.0</v>
      </c>
      <c r="F842" s="52">
        <v>341992.0</v>
      </c>
      <c r="G842" s="51">
        <f t="shared" si="2"/>
        <v>179461</v>
      </c>
      <c r="H842" s="51">
        <f t="shared" si="3"/>
        <v>341992</v>
      </c>
    </row>
    <row r="843">
      <c r="A843" s="47" t="str">
        <f t="shared" si="1"/>
        <v>Asia_Indonesia-Asia_2010</v>
      </c>
      <c r="B843" s="47" t="s">
        <v>144</v>
      </c>
      <c r="C843" s="49" t="s">
        <v>156</v>
      </c>
      <c r="D843" s="44" t="s">
        <v>89</v>
      </c>
      <c r="E843" s="52">
        <v>165366.0</v>
      </c>
      <c r="F843" s="52">
        <v>316792.0</v>
      </c>
      <c r="G843" s="51">
        <f t="shared" si="2"/>
        <v>165122.5</v>
      </c>
      <c r="H843" s="51">
        <f t="shared" si="3"/>
        <v>311764.5</v>
      </c>
    </row>
    <row r="844">
      <c r="A844" s="47" t="str">
        <f t="shared" si="1"/>
        <v>Asia_Indonesia-Asia_2010</v>
      </c>
      <c r="B844" s="47" t="s">
        <v>144</v>
      </c>
      <c r="C844" s="49" t="s">
        <v>156</v>
      </c>
      <c r="D844" s="44" t="s">
        <v>89</v>
      </c>
      <c r="E844" s="52">
        <v>164879.0</v>
      </c>
      <c r="F844" s="52">
        <v>306737.0</v>
      </c>
      <c r="G844" s="51">
        <f t="shared" si="2"/>
        <v>159823.5</v>
      </c>
      <c r="H844" s="51">
        <f t="shared" si="3"/>
        <v>285078</v>
      </c>
    </row>
    <row r="845">
      <c r="A845" s="47" t="str">
        <f t="shared" si="1"/>
        <v>Asia_Indonesia-Asia_2010</v>
      </c>
      <c r="B845" s="47" t="s">
        <v>144</v>
      </c>
      <c r="C845" s="49" t="s">
        <v>156</v>
      </c>
      <c r="D845" s="44" t="s">
        <v>89</v>
      </c>
      <c r="E845" s="52">
        <v>154768.0</v>
      </c>
      <c r="F845" s="52">
        <v>263419.0</v>
      </c>
      <c r="G845" s="51">
        <f t="shared" si="2"/>
        <v>154768</v>
      </c>
      <c r="H845" s="51">
        <f t="shared" si="3"/>
        <v>263419</v>
      </c>
    </row>
    <row r="846">
      <c r="A846" s="47" t="str">
        <f t="shared" si="1"/>
        <v>Asia_Indonesia-Asia_2011</v>
      </c>
      <c r="B846" s="47" t="s">
        <v>144</v>
      </c>
      <c r="C846" s="49" t="s">
        <v>156</v>
      </c>
      <c r="D846" s="44" t="s">
        <v>90</v>
      </c>
      <c r="E846" s="52">
        <v>183726.0</v>
      </c>
      <c r="F846" s="52">
        <v>345120.0</v>
      </c>
      <c r="G846" s="51">
        <f t="shared" si="2"/>
        <v>183726</v>
      </c>
      <c r="H846" s="51">
        <f t="shared" si="3"/>
        <v>345120</v>
      </c>
    </row>
    <row r="847">
      <c r="A847" s="47" t="str">
        <f t="shared" si="1"/>
        <v>Asia_Japan-Asia_2000</v>
      </c>
      <c r="B847" s="47" t="s">
        <v>144</v>
      </c>
      <c r="C847" s="49" t="s">
        <v>157</v>
      </c>
      <c r="D847" s="44" t="s">
        <v>70</v>
      </c>
      <c r="E847" s="52">
        <v>451501.0</v>
      </c>
      <c r="F847" s="50"/>
      <c r="G847" s="51">
        <f t="shared" si="2"/>
        <v>451501</v>
      </c>
      <c r="H847" s="51" t="str">
        <f t="shared" si="3"/>
        <v/>
      </c>
    </row>
    <row r="848">
      <c r="A848" s="47" t="str">
        <f t="shared" si="1"/>
        <v>Asia_Japan-Asia_2001</v>
      </c>
      <c r="B848" s="47" t="s">
        <v>144</v>
      </c>
      <c r="C848" s="49" t="s">
        <v>157</v>
      </c>
      <c r="D848" s="44" t="s">
        <v>71</v>
      </c>
      <c r="E848" s="52">
        <v>461468.0</v>
      </c>
      <c r="F848" s="50"/>
      <c r="G848" s="51">
        <f t="shared" si="2"/>
        <v>461468</v>
      </c>
      <c r="H848" s="51" t="str">
        <f t="shared" si="3"/>
        <v/>
      </c>
    </row>
    <row r="849">
      <c r="A849" s="47" t="str">
        <f t="shared" si="1"/>
        <v>Asia_Japan-Asia_2002</v>
      </c>
      <c r="B849" s="47" t="s">
        <v>144</v>
      </c>
      <c r="C849" s="49" t="s">
        <v>157</v>
      </c>
      <c r="D849" s="44" t="s">
        <v>72</v>
      </c>
      <c r="E849" s="52">
        <v>499092.0</v>
      </c>
      <c r="F849" s="52">
        <v>1170715.0</v>
      </c>
      <c r="G849" s="51">
        <f t="shared" si="2"/>
        <v>499092</v>
      </c>
      <c r="H849" s="51">
        <f t="shared" si="3"/>
        <v>1170715</v>
      </c>
    </row>
    <row r="850">
      <c r="A850" s="47" t="str">
        <f t="shared" si="1"/>
        <v>Asia_Japan-Asia_2003</v>
      </c>
      <c r="B850" s="47" t="s">
        <v>144</v>
      </c>
      <c r="C850" s="49" t="s">
        <v>157</v>
      </c>
      <c r="D850" s="44" t="s">
        <v>74</v>
      </c>
      <c r="E850" s="52">
        <v>472174.0</v>
      </c>
      <c r="F850" s="52">
        <v>1100650.0</v>
      </c>
      <c r="G850" s="51">
        <f t="shared" si="2"/>
        <v>472174</v>
      </c>
      <c r="H850" s="51">
        <f t="shared" si="3"/>
        <v>1100650</v>
      </c>
    </row>
    <row r="851">
      <c r="A851" s="47" t="str">
        <f t="shared" si="1"/>
        <v>Asia_Japan-Asia_2004</v>
      </c>
      <c r="B851" s="47" t="s">
        <v>144</v>
      </c>
      <c r="C851" s="49" t="s">
        <v>157</v>
      </c>
      <c r="D851" s="44" t="s">
        <v>83</v>
      </c>
      <c r="E851" s="52">
        <v>495352.0</v>
      </c>
      <c r="F851" s="52">
        <v>1206916.0</v>
      </c>
      <c r="G851" s="51">
        <f t="shared" si="2"/>
        <v>495352</v>
      </c>
      <c r="H851" s="51">
        <f t="shared" si="3"/>
        <v>1206916</v>
      </c>
    </row>
    <row r="852">
      <c r="A852" s="47" t="str">
        <f t="shared" si="1"/>
        <v>Asia_Japan-Asia_2005</v>
      </c>
      <c r="B852" s="47" t="s">
        <v>144</v>
      </c>
      <c r="C852" s="49" t="s">
        <v>157</v>
      </c>
      <c r="D852" s="44" t="s">
        <v>84</v>
      </c>
      <c r="E852" s="52">
        <v>510791.0</v>
      </c>
      <c r="F852" s="52">
        <v>1202266.0</v>
      </c>
      <c r="G852" s="51">
        <f t="shared" si="2"/>
        <v>510791</v>
      </c>
      <c r="H852" s="51">
        <f t="shared" si="3"/>
        <v>1202266</v>
      </c>
    </row>
    <row r="853">
      <c r="A853" s="47" t="str">
        <f t="shared" si="1"/>
        <v>Asia_Japan-Asia_2006</v>
      </c>
      <c r="B853" s="47" t="s">
        <v>144</v>
      </c>
      <c r="C853" s="49" t="s">
        <v>157</v>
      </c>
      <c r="D853" s="44" t="s">
        <v>85</v>
      </c>
      <c r="E853" s="52">
        <v>522488.0</v>
      </c>
      <c r="F853" s="52">
        <v>1259655.0</v>
      </c>
      <c r="G853" s="51">
        <f t="shared" si="2"/>
        <v>522488</v>
      </c>
      <c r="H853" s="51">
        <f t="shared" si="3"/>
        <v>1259655</v>
      </c>
    </row>
    <row r="854">
      <c r="A854" s="47" t="str">
        <f t="shared" si="1"/>
        <v>Asia_Japan-Asia_2007</v>
      </c>
      <c r="B854" s="47" t="s">
        <v>144</v>
      </c>
      <c r="C854" s="49" t="s">
        <v>157</v>
      </c>
      <c r="D854" s="44" t="s">
        <v>86</v>
      </c>
      <c r="E854" s="52">
        <v>515198.0</v>
      </c>
      <c r="F854" s="52">
        <v>1251136.0</v>
      </c>
      <c r="G854" s="51">
        <f t="shared" si="2"/>
        <v>515198</v>
      </c>
      <c r="H854" s="51">
        <f t="shared" si="3"/>
        <v>1251136</v>
      </c>
    </row>
    <row r="855">
      <c r="A855" s="47" t="str">
        <f t="shared" si="1"/>
        <v>Asia_Japan-Asia_2008</v>
      </c>
      <c r="B855" s="47" t="s">
        <v>144</v>
      </c>
      <c r="C855" s="49" t="s">
        <v>157</v>
      </c>
      <c r="D855" s="44" t="s">
        <v>87</v>
      </c>
      <c r="E855" s="52">
        <v>520541.0</v>
      </c>
      <c r="F855" s="52">
        <v>1238181.0</v>
      </c>
      <c r="G855" s="51">
        <f t="shared" si="2"/>
        <v>520541</v>
      </c>
      <c r="H855" s="51">
        <f t="shared" si="3"/>
        <v>1238181</v>
      </c>
    </row>
    <row r="856">
      <c r="A856" s="47" t="str">
        <f t="shared" si="1"/>
        <v>Asia_Japan-Asia_2010</v>
      </c>
      <c r="B856" s="47" t="s">
        <v>144</v>
      </c>
      <c r="C856" s="49" t="s">
        <v>157</v>
      </c>
      <c r="D856" s="44" t="s">
        <v>89</v>
      </c>
      <c r="E856" s="52">
        <v>506237.0</v>
      </c>
      <c r="F856" s="52">
        <v>1237429.0</v>
      </c>
      <c r="G856" s="51">
        <f t="shared" si="2"/>
        <v>512600.5</v>
      </c>
      <c r="H856" s="51">
        <f t="shared" si="3"/>
        <v>1228509</v>
      </c>
    </row>
    <row r="857">
      <c r="A857" s="47" t="str">
        <f t="shared" si="1"/>
        <v>Asia_Japan-Asia_2010</v>
      </c>
      <c r="B857" s="47" t="s">
        <v>144</v>
      </c>
      <c r="C857" s="49" t="s">
        <v>157</v>
      </c>
      <c r="D857" s="44" t="s">
        <v>89</v>
      </c>
      <c r="E857" s="52">
        <v>518964.0</v>
      </c>
      <c r="F857" s="52">
        <v>1219589.0</v>
      </c>
      <c r="G857" s="51">
        <f t="shared" si="2"/>
        <v>518964</v>
      </c>
      <c r="H857" s="51">
        <f t="shared" si="3"/>
        <v>1219589</v>
      </c>
    </row>
    <row r="858">
      <c r="A858" s="47" t="str">
        <f t="shared" si="1"/>
        <v>Asia_Japan-Asia_2011</v>
      </c>
      <c r="B858" s="47" t="s">
        <v>144</v>
      </c>
      <c r="C858" s="49" t="s">
        <v>157</v>
      </c>
      <c r="D858" s="44" t="s">
        <v>90</v>
      </c>
      <c r="E858" s="52">
        <v>519807.0</v>
      </c>
      <c r="F858" s="52">
        <v>1231302.0</v>
      </c>
      <c r="G858" s="51">
        <f t="shared" si="2"/>
        <v>515098.5</v>
      </c>
      <c r="H858" s="51">
        <f t="shared" si="3"/>
        <v>1224026.5</v>
      </c>
    </row>
    <row r="859">
      <c r="A859" s="47" t="str">
        <f t="shared" si="1"/>
        <v>Asia_Japan-Asia_2011</v>
      </c>
      <c r="B859" s="47" t="s">
        <v>144</v>
      </c>
      <c r="C859" s="49" t="s">
        <v>157</v>
      </c>
      <c r="D859" s="44" t="s">
        <v>90</v>
      </c>
      <c r="E859" s="52">
        <v>510390.0</v>
      </c>
      <c r="F859" s="52">
        <v>1216751.0</v>
      </c>
      <c r="G859" s="51">
        <f t="shared" si="2"/>
        <v>510390</v>
      </c>
      <c r="H859" s="51">
        <f t="shared" si="3"/>
        <v>1216751</v>
      </c>
    </row>
    <row r="860">
      <c r="A860" s="47" t="str">
        <f t="shared" si="1"/>
        <v>Asia_Kazakhstan-Asia_2000</v>
      </c>
      <c r="B860" s="47" t="s">
        <v>144</v>
      </c>
      <c r="C860" s="49" t="s">
        <v>158</v>
      </c>
      <c r="D860" s="44" t="s">
        <v>70</v>
      </c>
      <c r="E860" s="50"/>
      <c r="F860" s="50"/>
      <c r="G860" s="51" t="str">
        <f t="shared" si="2"/>
        <v/>
      </c>
      <c r="H860" s="51" t="str">
        <f t="shared" si="3"/>
        <v/>
      </c>
    </row>
    <row r="861">
      <c r="A861" s="47" t="str">
        <f t="shared" si="1"/>
        <v>Asia_Kazakhstan-Asia_2001</v>
      </c>
      <c r="B861" s="47" t="s">
        <v>144</v>
      </c>
      <c r="C861" s="49" t="s">
        <v>158</v>
      </c>
      <c r="D861" s="44" t="s">
        <v>71</v>
      </c>
      <c r="E861" s="52">
        <v>78101.0</v>
      </c>
      <c r="F861" s="50"/>
      <c r="G861" s="51">
        <f t="shared" si="2"/>
        <v>78101</v>
      </c>
      <c r="H861" s="51" t="str">
        <f t="shared" si="3"/>
        <v/>
      </c>
    </row>
    <row r="862">
      <c r="A862" s="47" t="str">
        <f t="shared" si="1"/>
        <v>Asia_Kazakhstan-Asia_2002</v>
      </c>
      <c r="B862" s="47" t="s">
        <v>144</v>
      </c>
      <c r="C862" s="49" t="s">
        <v>158</v>
      </c>
      <c r="D862" s="44" t="s">
        <v>72</v>
      </c>
      <c r="E862" s="52">
        <v>74443.0</v>
      </c>
      <c r="F862" s="52">
        <v>248729.0</v>
      </c>
      <c r="G862" s="51">
        <f t="shared" si="2"/>
        <v>74443</v>
      </c>
      <c r="H862" s="51">
        <f t="shared" si="3"/>
        <v>248729</v>
      </c>
    </row>
    <row r="863">
      <c r="A863" s="47" t="str">
        <f t="shared" si="1"/>
        <v>Asia_Kazakhstan-Asia_2003</v>
      </c>
      <c r="B863" s="47" t="s">
        <v>144</v>
      </c>
      <c r="C863" s="49" t="s">
        <v>158</v>
      </c>
      <c r="D863" s="44" t="s">
        <v>74</v>
      </c>
      <c r="E863" s="52">
        <v>63417.0</v>
      </c>
      <c r="F863" s="52">
        <v>214087.0</v>
      </c>
      <c r="G863" s="51">
        <f t="shared" si="2"/>
        <v>63417</v>
      </c>
      <c r="H863" s="51">
        <f t="shared" si="3"/>
        <v>214087</v>
      </c>
    </row>
    <row r="864">
      <c r="A864" s="47" t="str">
        <f t="shared" si="1"/>
        <v>Asia_Kazakhstan-Asia_2004</v>
      </c>
      <c r="B864" s="47" t="s">
        <v>144</v>
      </c>
      <c r="C864" s="49" t="s">
        <v>158</v>
      </c>
      <c r="D864" s="44" t="s">
        <v>83</v>
      </c>
      <c r="E864" s="52">
        <v>69983.0</v>
      </c>
      <c r="F864" s="52">
        <v>230438.0</v>
      </c>
      <c r="G864" s="51">
        <f t="shared" si="2"/>
        <v>69983</v>
      </c>
      <c r="H864" s="51">
        <f t="shared" si="3"/>
        <v>230438</v>
      </c>
    </row>
    <row r="865">
      <c r="A865" s="47" t="str">
        <f t="shared" si="1"/>
        <v>Asia_Kazakhstan-Asia_2005</v>
      </c>
      <c r="B865" s="47" t="s">
        <v>144</v>
      </c>
      <c r="C865" s="49" t="s">
        <v>158</v>
      </c>
      <c r="D865" s="44" t="s">
        <v>84</v>
      </c>
      <c r="E865" s="52">
        <v>34493.0</v>
      </c>
      <c r="F865" s="52">
        <v>147908.0</v>
      </c>
      <c r="G865" s="51">
        <f t="shared" si="2"/>
        <v>34493</v>
      </c>
      <c r="H865" s="51">
        <f t="shared" si="3"/>
        <v>147908</v>
      </c>
    </row>
    <row r="866">
      <c r="A866" s="47" t="str">
        <f t="shared" si="1"/>
        <v>Asia_Kazakhstan-Asia_2006</v>
      </c>
      <c r="B866" s="47" t="s">
        <v>144</v>
      </c>
      <c r="C866" s="49" t="s">
        <v>158</v>
      </c>
      <c r="D866" s="44" t="s">
        <v>85</v>
      </c>
      <c r="E866" s="52">
        <v>50717.0</v>
      </c>
      <c r="F866" s="52">
        <v>172158.0</v>
      </c>
      <c r="G866" s="51">
        <f t="shared" si="2"/>
        <v>50717</v>
      </c>
      <c r="H866" s="51">
        <f t="shared" si="3"/>
        <v>172158</v>
      </c>
    </row>
    <row r="867">
      <c r="A867" s="47" t="str">
        <f t="shared" si="1"/>
        <v>Asia_Kazakhstan-Asia_2007</v>
      </c>
      <c r="B867" s="47" t="s">
        <v>144</v>
      </c>
      <c r="C867" s="49" t="s">
        <v>158</v>
      </c>
      <c r="D867" s="44" t="s">
        <v>86</v>
      </c>
      <c r="E867" s="52">
        <v>66231.0</v>
      </c>
      <c r="F867" s="52">
        <v>220313.0</v>
      </c>
      <c r="G867" s="51">
        <f t="shared" si="2"/>
        <v>66231</v>
      </c>
      <c r="H867" s="51">
        <f t="shared" si="3"/>
        <v>220313</v>
      </c>
    </row>
    <row r="868">
      <c r="A868" s="47" t="str">
        <f t="shared" si="1"/>
        <v>Asia_Kazakhstan-Asia_2008</v>
      </c>
      <c r="B868" s="47" t="s">
        <v>144</v>
      </c>
      <c r="C868" s="49" t="s">
        <v>158</v>
      </c>
      <c r="D868" s="44" t="s">
        <v>87</v>
      </c>
      <c r="E868" s="52">
        <v>50805.0</v>
      </c>
      <c r="F868" s="52">
        <v>176947.0</v>
      </c>
      <c r="G868" s="51">
        <f t="shared" si="2"/>
        <v>50805</v>
      </c>
      <c r="H868" s="51">
        <f t="shared" si="3"/>
        <v>176947</v>
      </c>
    </row>
    <row r="869">
      <c r="A869" s="47" t="str">
        <f t="shared" si="1"/>
        <v>Asia_Kazakhstan-Asia_2010</v>
      </c>
      <c r="B869" s="47" t="s">
        <v>144</v>
      </c>
      <c r="C869" s="49" t="s">
        <v>158</v>
      </c>
      <c r="D869" s="44" t="s">
        <v>89</v>
      </c>
      <c r="E869" s="52">
        <v>43041.0</v>
      </c>
      <c r="F869" s="52">
        <v>153816.0</v>
      </c>
      <c r="G869" s="51">
        <f t="shared" si="2"/>
        <v>39360</v>
      </c>
      <c r="H869" s="51">
        <f t="shared" si="3"/>
        <v>140792.5</v>
      </c>
    </row>
    <row r="870">
      <c r="A870" s="47" t="str">
        <f t="shared" si="1"/>
        <v>Asia_Kazakhstan-Asia_2010</v>
      </c>
      <c r="B870" s="47" t="s">
        <v>144</v>
      </c>
      <c r="C870" s="49" t="s">
        <v>158</v>
      </c>
      <c r="D870" s="44" t="s">
        <v>89</v>
      </c>
      <c r="E870" s="52">
        <v>35679.0</v>
      </c>
      <c r="F870" s="52">
        <v>127769.0</v>
      </c>
      <c r="G870" s="51">
        <f t="shared" si="2"/>
        <v>35679</v>
      </c>
      <c r="H870" s="51">
        <f t="shared" si="3"/>
        <v>127769</v>
      </c>
    </row>
    <row r="871">
      <c r="A871" s="47" t="str">
        <f t="shared" si="1"/>
        <v>Asia_Kazakhstan-Asia_2011</v>
      </c>
      <c r="B871" s="47" t="s">
        <v>144</v>
      </c>
      <c r="C871" s="49" t="s">
        <v>158</v>
      </c>
      <c r="D871" s="44" t="s">
        <v>90</v>
      </c>
      <c r="E871" s="52">
        <v>61504.0</v>
      </c>
      <c r="F871" s="52">
        <v>192532.0</v>
      </c>
      <c r="G871" s="51">
        <f t="shared" si="2"/>
        <v>50591.5</v>
      </c>
      <c r="H871" s="51">
        <f t="shared" si="3"/>
        <v>172239</v>
      </c>
    </row>
    <row r="872">
      <c r="A872" s="47" t="str">
        <f t="shared" si="1"/>
        <v>Asia_Kazakhstan-Asia_2011</v>
      </c>
      <c r="B872" s="47" t="s">
        <v>144</v>
      </c>
      <c r="C872" s="49" t="s">
        <v>158</v>
      </c>
      <c r="D872" s="44" t="s">
        <v>90</v>
      </c>
      <c r="E872" s="52">
        <v>39679.0</v>
      </c>
      <c r="F872" s="52">
        <v>151946.0</v>
      </c>
      <c r="G872" s="51">
        <f t="shared" si="2"/>
        <v>39679</v>
      </c>
      <c r="H872" s="51">
        <f t="shared" si="3"/>
        <v>151946</v>
      </c>
    </row>
    <row r="873">
      <c r="A873" s="47" t="str">
        <f t="shared" si="1"/>
        <v>Asia_Kyrgyzstan-Asia_2000</v>
      </c>
      <c r="B873" s="47" t="s">
        <v>144</v>
      </c>
      <c r="C873" s="49" t="s">
        <v>159</v>
      </c>
      <c r="D873" s="44" t="s">
        <v>70</v>
      </c>
      <c r="E873" s="50"/>
      <c r="F873" s="50"/>
      <c r="G873" s="51" t="str">
        <f t="shared" si="2"/>
        <v/>
      </c>
      <c r="H873" s="51" t="str">
        <f t="shared" si="3"/>
        <v/>
      </c>
    </row>
    <row r="874">
      <c r="A874" s="47" t="str">
        <f t="shared" si="1"/>
        <v>Asia_Kyrgyzstan-Asia_2001</v>
      </c>
      <c r="B874" s="47" t="s">
        <v>144</v>
      </c>
      <c r="C874" s="49" t="s">
        <v>159</v>
      </c>
      <c r="D874" s="44" t="s">
        <v>71</v>
      </c>
      <c r="E874" s="52">
        <v>3097.0</v>
      </c>
      <c r="F874" s="50"/>
      <c r="G874" s="51">
        <f t="shared" si="2"/>
        <v>3097</v>
      </c>
      <c r="H874" s="51" t="str">
        <f t="shared" si="3"/>
        <v/>
      </c>
    </row>
    <row r="875">
      <c r="A875" s="47" t="str">
        <f t="shared" si="1"/>
        <v>Asia_Kyrgyzstan-Asia_2002</v>
      </c>
      <c r="B875" s="47" t="s">
        <v>144</v>
      </c>
      <c r="C875" s="49" t="s">
        <v>159</v>
      </c>
      <c r="D875" s="44" t="s">
        <v>72</v>
      </c>
      <c r="E875" s="52">
        <v>2805.0</v>
      </c>
      <c r="F875" s="52">
        <v>6399.0</v>
      </c>
      <c r="G875" s="51">
        <f t="shared" si="2"/>
        <v>2805</v>
      </c>
      <c r="H875" s="51">
        <f t="shared" si="3"/>
        <v>6399</v>
      </c>
    </row>
    <row r="876">
      <c r="A876" s="47" t="str">
        <f t="shared" si="1"/>
        <v>Asia_Kyrgyzstan-Asia_2003</v>
      </c>
      <c r="B876" s="47" t="s">
        <v>144</v>
      </c>
      <c r="C876" s="49" t="s">
        <v>159</v>
      </c>
      <c r="D876" s="44" t="s">
        <v>74</v>
      </c>
      <c r="E876" s="52">
        <v>2484.0</v>
      </c>
      <c r="F876" s="52">
        <v>6480.0</v>
      </c>
      <c r="G876" s="51">
        <f t="shared" si="2"/>
        <v>2484</v>
      </c>
      <c r="H876" s="51">
        <f t="shared" si="3"/>
        <v>6480</v>
      </c>
    </row>
    <row r="877">
      <c r="A877" s="47" t="str">
        <f t="shared" si="1"/>
        <v>Asia_Kyrgyzstan-Asia_2004</v>
      </c>
      <c r="B877" s="47" t="s">
        <v>144</v>
      </c>
      <c r="C877" s="49" t="s">
        <v>159</v>
      </c>
      <c r="D877" s="44" t="s">
        <v>83</v>
      </c>
      <c r="E877" s="52">
        <v>2846.0</v>
      </c>
      <c r="F877" s="52">
        <v>5680.0</v>
      </c>
      <c r="G877" s="51">
        <f t="shared" si="2"/>
        <v>2846</v>
      </c>
      <c r="H877" s="51">
        <f t="shared" si="3"/>
        <v>5680</v>
      </c>
    </row>
    <row r="878">
      <c r="A878" s="47" t="str">
        <f t="shared" si="1"/>
        <v>Asia_Kyrgyzstan-Asia_2005</v>
      </c>
      <c r="B878" s="47" t="s">
        <v>144</v>
      </c>
      <c r="C878" s="49" t="s">
        <v>159</v>
      </c>
      <c r="D878" s="44" t="s">
        <v>84</v>
      </c>
      <c r="E878" s="52">
        <v>2151.0</v>
      </c>
      <c r="F878" s="52">
        <v>3781.0</v>
      </c>
      <c r="G878" s="51">
        <f t="shared" si="2"/>
        <v>2151</v>
      </c>
      <c r="H878" s="51">
        <f t="shared" si="3"/>
        <v>3781</v>
      </c>
    </row>
    <row r="879">
      <c r="A879" s="47" t="str">
        <f t="shared" si="1"/>
        <v>Asia_Kyrgyzstan-Asia_2006</v>
      </c>
      <c r="B879" s="47" t="s">
        <v>144</v>
      </c>
      <c r="C879" s="49" t="s">
        <v>159</v>
      </c>
      <c r="D879" s="44" t="s">
        <v>85</v>
      </c>
      <c r="E879" s="52">
        <v>2542.0</v>
      </c>
      <c r="F879" s="52">
        <v>5699.0</v>
      </c>
      <c r="G879" s="51">
        <f t="shared" si="2"/>
        <v>2542</v>
      </c>
      <c r="H879" s="51">
        <f t="shared" si="3"/>
        <v>5699</v>
      </c>
    </row>
    <row r="880">
      <c r="A880" s="47" t="str">
        <f t="shared" si="1"/>
        <v>Asia_Kyrgyzstan-Asia_2007</v>
      </c>
      <c r="B880" s="47" t="s">
        <v>144</v>
      </c>
      <c r="C880" s="49" t="s">
        <v>159</v>
      </c>
      <c r="D880" s="44" t="s">
        <v>86</v>
      </c>
      <c r="E880" s="52">
        <v>2726.0</v>
      </c>
      <c r="F880" s="52">
        <v>5871.0</v>
      </c>
      <c r="G880" s="51">
        <f t="shared" si="2"/>
        <v>2726</v>
      </c>
      <c r="H880" s="51">
        <f t="shared" si="3"/>
        <v>5871</v>
      </c>
    </row>
    <row r="881">
      <c r="A881" s="47" t="str">
        <f t="shared" si="1"/>
        <v>Asia_Kyrgyzstan-Asia_2008</v>
      </c>
      <c r="B881" s="47" t="s">
        <v>144</v>
      </c>
      <c r="C881" s="49" t="s">
        <v>159</v>
      </c>
      <c r="D881" s="44" t="s">
        <v>87</v>
      </c>
      <c r="E881" s="52">
        <v>2497.0</v>
      </c>
      <c r="F881" s="52">
        <v>5233.0</v>
      </c>
      <c r="G881" s="51">
        <f t="shared" si="2"/>
        <v>2497</v>
      </c>
      <c r="H881" s="51">
        <f t="shared" si="3"/>
        <v>5233</v>
      </c>
    </row>
    <row r="882">
      <c r="A882" s="47" t="str">
        <f t="shared" si="1"/>
        <v>Asia_Kyrgyzstan-Asia_2010</v>
      </c>
      <c r="B882" s="47" t="s">
        <v>144</v>
      </c>
      <c r="C882" s="49" t="s">
        <v>159</v>
      </c>
      <c r="D882" s="44" t="s">
        <v>89</v>
      </c>
      <c r="E882" s="52">
        <v>2584.0</v>
      </c>
      <c r="F882" s="52">
        <v>5328.0</v>
      </c>
      <c r="G882" s="51">
        <f t="shared" si="2"/>
        <v>2450.5</v>
      </c>
      <c r="H882" s="51">
        <f t="shared" si="3"/>
        <v>4928.5</v>
      </c>
    </row>
    <row r="883">
      <c r="A883" s="47" t="str">
        <f t="shared" si="1"/>
        <v>Asia_Kyrgyzstan-Asia_2010</v>
      </c>
      <c r="B883" s="47" t="s">
        <v>144</v>
      </c>
      <c r="C883" s="49" t="s">
        <v>159</v>
      </c>
      <c r="D883" s="44" t="s">
        <v>89</v>
      </c>
      <c r="E883" s="52">
        <v>2317.0</v>
      </c>
      <c r="F883" s="52">
        <v>4529.0</v>
      </c>
      <c r="G883" s="51">
        <f t="shared" si="2"/>
        <v>2317</v>
      </c>
      <c r="H883" s="51">
        <f t="shared" si="3"/>
        <v>4529</v>
      </c>
    </row>
    <row r="884">
      <c r="A884" s="47" t="str">
        <f t="shared" si="1"/>
        <v>Asia_Kyrgyzstan-Asia_2011</v>
      </c>
      <c r="B884" s="47" t="s">
        <v>144</v>
      </c>
      <c r="C884" s="49" t="s">
        <v>159</v>
      </c>
      <c r="D884" s="44" t="s">
        <v>90</v>
      </c>
      <c r="E884" s="52">
        <v>2450.0</v>
      </c>
      <c r="F884" s="52">
        <v>5145.0</v>
      </c>
      <c r="G884" s="51">
        <f t="shared" si="2"/>
        <v>2436</v>
      </c>
      <c r="H884" s="51">
        <f t="shared" si="3"/>
        <v>4996.5</v>
      </c>
    </row>
    <row r="885">
      <c r="A885" s="47" t="str">
        <f t="shared" si="1"/>
        <v>Asia_Kyrgyzstan-Asia_2011</v>
      </c>
      <c r="B885" s="47" t="s">
        <v>144</v>
      </c>
      <c r="C885" s="49" t="s">
        <v>159</v>
      </c>
      <c r="D885" s="44" t="s">
        <v>90</v>
      </c>
      <c r="E885" s="52">
        <v>2422.0</v>
      </c>
      <c r="F885" s="52">
        <v>4848.0</v>
      </c>
      <c r="G885" s="51">
        <f t="shared" si="2"/>
        <v>2422</v>
      </c>
      <c r="H885" s="51">
        <f t="shared" si="3"/>
        <v>4848</v>
      </c>
    </row>
    <row r="886">
      <c r="A886" s="47" t="str">
        <f t="shared" si="1"/>
        <v>Asia_Laos-Asia_2000</v>
      </c>
      <c r="B886" s="47" t="s">
        <v>144</v>
      </c>
      <c r="C886" s="49" t="s">
        <v>160</v>
      </c>
      <c r="D886" s="44" t="s">
        <v>70</v>
      </c>
      <c r="E886" s="50"/>
      <c r="F886" s="50"/>
      <c r="G886" s="51" t="str">
        <f t="shared" si="2"/>
        <v/>
      </c>
      <c r="H886" s="51" t="str">
        <f t="shared" si="3"/>
        <v/>
      </c>
    </row>
    <row r="887">
      <c r="A887" s="47" t="str">
        <f t="shared" si="1"/>
        <v>Asia_Laos-Asia_2001</v>
      </c>
      <c r="B887" s="47" t="s">
        <v>144</v>
      </c>
      <c r="C887" s="49" t="s">
        <v>160</v>
      </c>
      <c r="D887" s="44" t="s">
        <v>71</v>
      </c>
      <c r="E887" s="50"/>
      <c r="F887" s="50"/>
      <c r="G887" s="51" t="str">
        <f t="shared" si="2"/>
        <v/>
      </c>
      <c r="H887" s="51" t="str">
        <f t="shared" si="3"/>
        <v/>
      </c>
    </row>
    <row r="888">
      <c r="A888" s="47" t="str">
        <f t="shared" si="1"/>
        <v>Asia_Laos-Asia_2002</v>
      </c>
      <c r="B888" s="47" t="s">
        <v>144</v>
      </c>
      <c r="C888" s="49" t="s">
        <v>160</v>
      </c>
      <c r="D888" s="44" t="s">
        <v>72</v>
      </c>
      <c r="E888" s="50"/>
      <c r="F888" s="52">
        <v>1874.0</v>
      </c>
      <c r="G888" s="51" t="str">
        <f t="shared" si="2"/>
        <v/>
      </c>
      <c r="H888" s="51">
        <f t="shared" si="3"/>
        <v>1874</v>
      </c>
    </row>
    <row r="889">
      <c r="A889" s="47" t="str">
        <f t="shared" si="1"/>
        <v>Asia_Laos-Asia_2003</v>
      </c>
      <c r="B889" s="47" t="s">
        <v>144</v>
      </c>
      <c r="C889" s="49" t="s">
        <v>160</v>
      </c>
      <c r="D889" s="44" t="s">
        <v>74</v>
      </c>
      <c r="E889" s="50"/>
      <c r="F889" s="52">
        <v>1811.0</v>
      </c>
      <c r="G889" s="51" t="str">
        <f t="shared" si="2"/>
        <v/>
      </c>
      <c r="H889" s="51">
        <f t="shared" si="3"/>
        <v>1811</v>
      </c>
    </row>
    <row r="890">
      <c r="A890" s="47" t="str">
        <f t="shared" si="1"/>
        <v>Asia_Laos-Asia_2004</v>
      </c>
      <c r="B890" s="47" t="s">
        <v>144</v>
      </c>
      <c r="C890" s="49" t="s">
        <v>160</v>
      </c>
      <c r="D890" s="44" t="s">
        <v>83</v>
      </c>
      <c r="E890" s="50"/>
      <c r="F890" s="52">
        <v>1742.0</v>
      </c>
      <c r="G890" s="51" t="str">
        <f t="shared" si="2"/>
        <v/>
      </c>
      <c r="H890" s="51">
        <f t="shared" si="3"/>
        <v>1742</v>
      </c>
    </row>
    <row r="891">
      <c r="A891" s="47" t="str">
        <f t="shared" si="1"/>
        <v>Asia_Laos-Asia_2005</v>
      </c>
      <c r="B891" s="47" t="s">
        <v>144</v>
      </c>
      <c r="C891" s="49" t="s">
        <v>160</v>
      </c>
      <c r="D891" s="44" t="s">
        <v>84</v>
      </c>
      <c r="E891" s="50"/>
      <c r="F891" s="52">
        <v>902.0</v>
      </c>
      <c r="G891" s="51" t="str">
        <f t="shared" si="2"/>
        <v/>
      </c>
      <c r="H891" s="51">
        <f t="shared" si="3"/>
        <v>902</v>
      </c>
    </row>
    <row r="892">
      <c r="A892" s="47" t="str">
        <f t="shared" si="1"/>
        <v>Asia_Laos-Asia_2006</v>
      </c>
      <c r="B892" s="47" t="s">
        <v>144</v>
      </c>
      <c r="C892" s="49" t="s">
        <v>160</v>
      </c>
      <c r="D892" s="44" t="s">
        <v>85</v>
      </c>
      <c r="E892" s="50"/>
      <c r="F892" s="52">
        <v>1423.0</v>
      </c>
      <c r="G892" s="51" t="str">
        <f t="shared" si="2"/>
        <v/>
      </c>
      <c r="H892" s="51">
        <f t="shared" si="3"/>
        <v>1423</v>
      </c>
    </row>
    <row r="893">
      <c r="A893" s="47" t="str">
        <f t="shared" si="1"/>
        <v>Asia_Laos-Asia_2007</v>
      </c>
      <c r="B893" s="47" t="s">
        <v>144</v>
      </c>
      <c r="C893" s="49" t="s">
        <v>160</v>
      </c>
      <c r="D893" s="44" t="s">
        <v>86</v>
      </c>
      <c r="E893" s="50"/>
      <c r="F893" s="52">
        <v>1668.0</v>
      </c>
      <c r="G893" s="51" t="str">
        <f t="shared" si="2"/>
        <v/>
      </c>
      <c r="H893" s="51">
        <f t="shared" si="3"/>
        <v>1668</v>
      </c>
    </row>
    <row r="894">
      <c r="A894" s="47" t="str">
        <f t="shared" si="1"/>
        <v>Asia_Laos-Asia_2008</v>
      </c>
      <c r="B894" s="47" t="s">
        <v>144</v>
      </c>
      <c r="C894" s="49" t="s">
        <v>160</v>
      </c>
      <c r="D894" s="44" t="s">
        <v>87</v>
      </c>
      <c r="E894" s="50"/>
      <c r="F894" s="52">
        <v>1434.0</v>
      </c>
      <c r="G894" s="51" t="str">
        <f t="shared" si="2"/>
        <v/>
      </c>
      <c r="H894" s="51">
        <f t="shared" si="3"/>
        <v>1434</v>
      </c>
    </row>
    <row r="895">
      <c r="A895" s="47" t="str">
        <f t="shared" si="1"/>
        <v>Asia_Laos-Asia_2010</v>
      </c>
      <c r="B895" s="47" t="s">
        <v>144</v>
      </c>
      <c r="C895" s="49" t="s">
        <v>160</v>
      </c>
      <c r="D895" s="44" t="s">
        <v>89</v>
      </c>
      <c r="E895" s="50"/>
      <c r="F895" s="52">
        <v>1129.0</v>
      </c>
      <c r="G895" s="51" t="str">
        <f t="shared" si="2"/>
        <v/>
      </c>
      <c r="H895" s="51">
        <f t="shared" si="3"/>
        <v>1050.5</v>
      </c>
    </row>
    <row r="896">
      <c r="A896" s="47" t="str">
        <f t="shared" si="1"/>
        <v>Asia_Laos-Asia_2010</v>
      </c>
      <c r="B896" s="47" t="s">
        <v>144</v>
      </c>
      <c r="C896" s="49" t="s">
        <v>160</v>
      </c>
      <c r="D896" s="44" t="s">
        <v>89</v>
      </c>
      <c r="E896" s="50"/>
      <c r="F896" s="52">
        <v>972.0</v>
      </c>
      <c r="G896" s="51" t="str">
        <f t="shared" si="2"/>
        <v/>
      </c>
      <c r="H896" s="51">
        <f t="shared" si="3"/>
        <v>972</v>
      </c>
    </row>
    <row r="897">
      <c r="A897" s="47" t="str">
        <f t="shared" si="1"/>
        <v>Asia_Laos-Asia_2011</v>
      </c>
      <c r="B897" s="47" t="s">
        <v>144</v>
      </c>
      <c r="C897" s="49" t="s">
        <v>160</v>
      </c>
      <c r="D897" s="44" t="s">
        <v>90</v>
      </c>
      <c r="E897" s="50"/>
      <c r="F897" s="52">
        <v>1580.0</v>
      </c>
      <c r="G897" s="51" t="str">
        <f t="shared" si="2"/>
        <v/>
      </c>
      <c r="H897" s="51">
        <f t="shared" si="3"/>
        <v>1580</v>
      </c>
    </row>
    <row r="898">
      <c r="A898" s="47" t="str">
        <f t="shared" si="1"/>
        <v>Asia_Laos-Asia_2012</v>
      </c>
      <c r="B898" s="47" t="s">
        <v>144</v>
      </c>
      <c r="C898" s="49" t="s">
        <v>160</v>
      </c>
      <c r="D898" s="44" t="s">
        <v>91</v>
      </c>
      <c r="E898" s="50"/>
      <c r="F898" s="52">
        <v>1177.0</v>
      </c>
      <c r="G898" s="51" t="str">
        <f t="shared" si="2"/>
        <v/>
      </c>
      <c r="H898" s="51">
        <f t="shared" si="3"/>
        <v>1177</v>
      </c>
    </row>
    <row r="899">
      <c r="A899" s="47" t="str">
        <f t="shared" si="1"/>
        <v>Asia_Macao SAR-Asia_2000</v>
      </c>
      <c r="B899" s="47" t="s">
        <v>144</v>
      </c>
      <c r="C899" s="49" t="s">
        <v>161</v>
      </c>
      <c r="D899" s="44" t="s">
        <v>70</v>
      </c>
      <c r="E899" s="50"/>
      <c r="F899" s="50"/>
      <c r="G899" s="51" t="str">
        <f t="shared" si="2"/>
        <v/>
      </c>
      <c r="H899" s="51" t="str">
        <f t="shared" si="3"/>
        <v/>
      </c>
    </row>
    <row r="900">
      <c r="A900" s="47" t="str">
        <f t="shared" si="1"/>
        <v>Asia_Macao SAR-Asia_2001</v>
      </c>
      <c r="B900" s="47" t="s">
        <v>144</v>
      </c>
      <c r="C900" s="49" t="s">
        <v>161</v>
      </c>
      <c r="D900" s="44" t="s">
        <v>71</v>
      </c>
      <c r="E900" s="50"/>
      <c r="F900" s="50"/>
      <c r="G900" s="51" t="str">
        <f t="shared" si="2"/>
        <v/>
      </c>
      <c r="H900" s="51" t="str">
        <f t="shared" si="3"/>
        <v/>
      </c>
    </row>
    <row r="901">
      <c r="A901" s="47" t="str">
        <f t="shared" si="1"/>
        <v>Asia_Macao SAR-Asia_2002</v>
      </c>
      <c r="B901" s="47" t="s">
        <v>144</v>
      </c>
      <c r="C901" s="49" t="s">
        <v>161</v>
      </c>
      <c r="D901" s="44" t="s">
        <v>72</v>
      </c>
      <c r="E901" s="50"/>
      <c r="F901" s="52">
        <v>1030.0</v>
      </c>
      <c r="G901" s="51" t="str">
        <f t="shared" si="2"/>
        <v/>
      </c>
      <c r="H901" s="51">
        <f t="shared" si="3"/>
        <v>1030</v>
      </c>
    </row>
    <row r="902">
      <c r="A902" s="47" t="str">
        <f t="shared" si="1"/>
        <v>Asia_Macao SAR-Asia_2003</v>
      </c>
      <c r="B902" s="47" t="s">
        <v>144</v>
      </c>
      <c r="C902" s="49" t="s">
        <v>161</v>
      </c>
      <c r="D902" s="44" t="s">
        <v>74</v>
      </c>
      <c r="E902" s="50"/>
      <c r="F902" s="52">
        <v>1302.0</v>
      </c>
      <c r="G902" s="51" t="str">
        <f t="shared" si="2"/>
        <v/>
      </c>
      <c r="H902" s="51">
        <f t="shared" si="3"/>
        <v>1302</v>
      </c>
    </row>
    <row r="903">
      <c r="A903" s="47" t="str">
        <f t="shared" si="1"/>
        <v>Asia_Macao SAR-Asia_2004</v>
      </c>
      <c r="B903" s="47" t="s">
        <v>144</v>
      </c>
      <c r="C903" s="49" t="s">
        <v>161</v>
      </c>
      <c r="D903" s="44" t="s">
        <v>83</v>
      </c>
      <c r="E903" s="50"/>
      <c r="F903" s="52">
        <v>1192.0</v>
      </c>
      <c r="G903" s="51" t="str">
        <f t="shared" si="2"/>
        <v/>
      </c>
      <c r="H903" s="51">
        <f t="shared" si="3"/>
        <v>1192</v>
      </c>
    </row>
    <row r="904">
      <c r="A904" s="47" t="str">
        <f t="shared" si="1"/>
        <v>Asia_Macao SAR-Asia_2006</v>
      </c>
      <c r="B904" s="47" t="s">
        <v>144</v>
      </c>
      <c r="C904" s="49" t="s">
        <v>161</v>
      </c>
      <c r="D904" s="44" t="s">
        <v>85</v>
      </c>
      <c r="E904" s="50"/>
      <c r="F904" s="52">
        <v>1727.0</v>
      </c>
      <c r="G904" s="51" t="str">
        <f t="shared" si="2"/>
        <v/>
      </c>
      <c r="H904" s="51">
        <f t="shared" si="3"/>
        <v>1707</v>
      </c>
    </row>
    <row r="905">
      <c r="A905" s="47" t="str">
        <f t="shared" si="1"/>
        <v>Asia_Macao SAR-Asia_2006</v>
      </c>
      <c r="B905" s="47" t="s">
        <v>144</v>
      </c>
      <c r="C905" s="49" t="s">
        <v>161</v>
      </c>
      <c r="D905" s="44" t="s">
        <v>85</v>
      </c>
      <c r="E905" s="50"/>
      <c r="F905" s="52">
        <v>1687.0</v>
      </c>
      <c r="G905" s="51" t="str">
        <f t="shared" si="2"/>
        <v/>
      </c>
      <c r="H905" s="51">
        <f t="shared" si="3"/>
        <v>1687</v>
      </c>
    </row>
    <row r="906">
      <c r="A906" s="47" t="str">
        <f t="shared" si="1"/>
        <v>Asia_Macao SAR-Asia_2007</v>
      </c>
      <c r="B906" s="47" t="s">
        <v>144</v>
      </c>
      <c r="C906" s="49" t="s">
        <v>161</v>
      </c>
      <c r="D906" s="44" t="s">
        <v>86</v>
      </c>
      <c r="E906" s="50"/>
      <c r="F906" s="52">
        <v>1404.0</v>
      </c>
      <c r="G906" s="51" t="str">
        <f t="shared" si="2"/>
        <v/>
      </c>
      <c r="H906" s="51">
        <f t="shared" si="3"/>
        <v>1404</v>
      </c>
    </row>
    <row r="907">
      <c r="A907" s="47" t="str">
        <f t="shared" si="1"/>
        <v>Asia_Macao SAR-Asia_2008</v>
      </c>
      <c r="B907" s="47" t="s">
        <v>144</v>
      </c>
      <c r="C907" s="49" t="s">
        <v>161</v>
      </c>
      <c r="D907" s="44" t="s">
        <v>87</v>
      </c>
      <c r="E907" s="50"/>
      <c r="F907" s="52">
        <v>1837.0</v>
      </c>
      <c r="G907" s="51" t="str">
        <f t="shared" si="2"/>
        <v/>
      </c>
      <c r="H907" s="51">
        <f t="shared" si="3"/>
        <v>1837</v>
      </c>
    </row>
    <row r="908">
      <c r="A908" s="47" t="str">
        <f t="shared" si="1"/>
        <v>Asia_Macao SAR-Asia_2010</v>
      </c>
      <c r="B908" s="47" t="s">
        <v>144</v>
      </c>
      <c r="C908" s="49" t="s">
        <v>161</v>
      </c>
      <c r="D908" s="44" t="s">
        <v>89</v>
      </c>
      <c r="E908" s="50"/>
      <c r="F908" s="52">
        <v>1536.0</v>
      </c>
      <c r="G908" s="51" t="str">
        <f t="shared" si="2"/>
        <v/>
      </c>
      <c r="H908" s="51">
        <f t="shared" si="3"/>
        <v>1585.5</v>
      </c>
    </row>
    <row r="909">
      <c r="A909" s="47" t="str">
        <f t="shared" si="1"/>
        <v>Asia_Macao SAR-Asia_2010</v>
      </c>
      <c r="B909" s="47" t="s">
        <v>144</v>
      </c>
      <c r="C909" s="49" t="s">
        <v>161</v>
      </c>
      <c r="D909" s="44" t="s">
        <v>89</v>
      </c>
      <c r="E909" s="50"/>
      <c r="F909" s="52">
        <v>1635.0</v>
      </c>
      <c r="G909" s="51" t="str">
        <f t="shared" si="2"/>
        <v/>
      </c>
      <c r="H909" s="51">
        <f t="shared" si="3"/>
        <v>1635</v>
      </c>
    </row>
    <row r="910">
      <c r="A910" s="47" t="str">
        <f t="shared" si="1"/>
        <v>Asia_Macao SAR-Asia_2011</v>
      </c>
      <c r="B910" s="47" t="s">
        <v>144</v>
      </c>
      <c r="C910" s="49" t="s">
        <v>161</v>
      </c>
      <c r="D910" s="44" t="s">
        <v>90</v>
      </c>
      <c r="E910" s="50"/>
      <c r="F910" s="52">
        <v>1632.0</v>
      </c>
      <c r="G910" s="51" t="str">
        <f t="shared" si="2"/>
        <v/>
      </c>
      <c r="H910" s="51">
        <f t="shared" si="3"/>
        <v>1632</v>
      </c>
    </row>
    <row r="911">
      <c r="A911" s="47" t="str">
        <f t="shared" si="1"/>
        <v>Asia_Macao SAR-Asia_2012</v>
      </c>
      <c r="B911" s="47" t="s">
        <v>144</v>
      </c>
      <c r="C911" s="49" t="s">
        <v>161</v>
      </c>
      <c r="D911" s="44" t="s">
        <v>91</v>
      </c>
      <c r="E911" s="50"/>
      <c r="F911" s="52">
        <v>1525.0</v>
      </c>
      <c r="G911" s="51" t="str">
        <f t="shared" si="2"/>
        <v/>
      </c>
      <c r="H911" s="51">
        <f t="shared" si="3"/>
        <v>1525</v>
      </c>
    </row>
    <row r="912">
      <c r="A912" s="47" t="str">
        <f t="shared" si="1"/>
        <v>Asia_Malaysia-Asia_2000</v>
      </c>
      <c r="B912" s="47" t="s">
        <v>144</v>
      </c>
      <c r="C912" s="49" t="s">
        <v>162</v>
      </c>
      <c r="D912" s="44" t="s">
        <v>70</v>
      </c>
      <c r="E912" s="50"/>
      <c r="F912" s="50"/>
      <c r="G912" s="51" t="str">
        <f t="shared" si="2"/>
        <v/>
      </c>
      <c r="H912" s="51" t="str">
        <f t="shared" si="3"/>
        <v/>
      </c>
    </row>
    <row r="913">
      <c r="A913" s="47" t="str">
        <f t="shared" si="1"/>
        <v>Asia_Malaysia-Asia_2001</v>
      </c>
      <c r="B913" s="47" t="s">
        <v>144</v>
      </c>
      <c r="C913" s="49" t="s">
        <v>162</v>
      </c>
      <c r="D913" s="44" t="s">
        <v>71</v>
      </c>
      <c r="E913" s="52">
        <v>75907.0</v>
      </c>
      <c r="F913" s="50"/>
      <c r="G913" s="51">
        <f t="shared" si="2"/>
        <v>75907</v>
      </c>
      <c r="H913" s="51" t="str">
        <f t="shared" si="3"/>
        <v/>
      </c>
    </row>
    <row r="914">
      <c r="A914" s="47" t="str">
        <f t="shared" si="1"/>
        <v>Asia_Malaysia-Asia_2002</v>
      </c>
      <c r="B914" s="47" t="s">
        <v>144</v>
      </c>
      <c r="C914" s="49" t="s">
        <v>162</v>
      </c>
      <c r="D914" s="44" t="s">
        <v>72</v>
      </c>
      <c r="E914" s="52">
        <v>72645.0</v>
      </c>
      <c r="F914" s="52">
        <v>216804.0</v>
      </c>
      <c r="G914" s="51">
        <f t="shared" si="2"/>
        <v>72645</v>
      </c>
      <c r="H914" s="51">
        <f t="shared" si="3"/>
        <v>216804</v>
      </c>
    </row>
    <row r="915">
      <c r="A915" s="47" t="str">
        <f t="shared" si="1"/>
        <v>Asia_Malaysia-Asia_2003</v>
      </c>
      <c r="B915" s="47" t="s">
        <v>144</v>
      </c>
      <c r="C915" s="49" t="s">
        <v>162</v>
      </c>
      <c r="D915" s="44" t="s">
        <v>74</v>
      </c>
      <c r="E915" s="52">
        <v>69858.0</v>
      </c>
      <c r="F915" s="52">
        <v>203882.0</v>
      </c>
      <c r="G915" s="51">
        <f t="shared" si="2"/>
        <v>69858</v>
      </c>
      <c r="H915" s="51">
        <f t="shared" si="3"/>
        <v>203882</v>
      </c>
    </row>
    <row r="916">
      <c r="A916" s="47" t="str">
        <f t="shared" si="1"/>
        <v>Asia_Malaysia-Asia_2004</v>
      </c>
      <c r="B916" s="47" t="s">
        <v>144</v>
      </c>
      <c r="C916" s="49" t="s">
        <v>162</v>
      </c>
      <c r="D916" s="44" t="s">
        <v>83</v>
      </c>
      <c r="E916" s="52">
        <v>73006.0</v>
      </c>
      <c r="F916" s="52">
        <v>213221.0</v>
      </c>
      <c r="G916" s="51">
        <f t="shared" si="2"/>
        <v>73006</v>
      </c>
      <c r="H916" s="51">
        <f t="shared" si="3"/>
        <v>213221</v>
      </c>
    </row>
    <row r="917">
      <c r="A917" s="47" t="str">
        <f t="shared" si="1"/>
        <v>Asia_Malaysia-Asia_2006</v>
      </c>
      <c r="B917" s="47" t="s">
        <v>144</v>
      </c>
      <c r="C917" s="49" t="s">
        <v>162</v>
      </c>
      <c r="D917" s="44" t="s">
        <v>85</v>
      </c>
      <c r="E917" s="52">
        <v>58691.0</v>
      </c>
      <c r="F917" s="52">
        <v>167333.0</v>
      </c>
      <c r="G917" s="51">
        <f t="shared" si="2"/>
        <v>53973</v>
      </c>
      <c r="H917" s="51">
        <f t="shared" si="3"/>
        <v>152025</v>
      </c>
    </row>
    <row r="918">
      <c r="A918" s="47" t="str">
        <f t="shared" si="1"/>
        <v>Asia_Malaysia-Asia_2006</v>
      </c>
      <c r="B918" s="47" t="s">
        <v>144</v>
      </c>
      <c r="C918" s="49" t="s">
        <v>162</v>
      </c>
      <c r="D918" s="44" t="s">
        <v>85</v>
      </c>
      <c r="E918" s="52">
        <v>49255.0</v>
      </c>
      <c r="F918" s="52">
        <v>136717.0</v>
      </c>
      <c r="G918" s="51">
        <f t="shared" si="2"/>
        <v>49255</v>
      </c>
      <c r="H918" s="51">
        <f t="shared" si="3"/>
        <v>136717</v>
      </c>
    </row>
    <row r="919">
      <c r="A919" s="47" t="str">
        <f t="shared" si="1"/>
        <v>Asia_Malaysia-Asia_2007</v>
      </c>
      <c r="B919" s="47" t="s">
        <v>144</v>
      </c>
      <c r="C919" s="49" t="s">
        <v>162</v>
      </c>
      <c r="D919" s="44" t="s">
        <v>86</v>
      </c>
      <c r="E919" s="52">
        <v>69970.0</v>
      </c>
      <c r="F919" s="52">
        <v>205308.0</v>
      </c>
      <c r="G919" s="51">
        <f t="shared" si="2"/>
        <v>69970</v>
      </c>
      <c r="H919" s="51">
        <f t="shared" si="3"/>
        <v>205308</v>
      </c>
    </row>
    <row r="920">
      <c r="A920" s="47" t="str">
        <f t="shared" si="1"/>
        <v>Asia_Malaysia-Asia_2009</v>
      </c>
      <c r="B920" s="47" t="s">
        <v>144</v>
      </c>
      <c r="C920" s="49" t="s">
        <v>162</v>
      </c>
      <c r="D920" s="44" t="s">
        <v>88</v>
      </c>
      <c r="E920" s="52">
        <v>63507.0</v>
      </c>
      <c r="F920" s="52">
        <v>177373.0</v>
      </c>
      <c r="G920" s="51">
        <f t="shared" si="2"/>
        <v>63507</v>
      </c>
      <c r="H920" s="51">
        <f t="shared" si="3"/>
        <v>177373</v>
      </c>
    </row>
    <row r="921">
      <c r="A921" s="47" t="str">
        <f t="shared" si="1"/>
        <v>Asia_Malaysia-Asia_2010</v>
      </c>
      <c r="B921" s="47" t="s">
        <v>144</v>
      </c>
      <c r="C921" s="49" t="s">
        <v>162</v>
      </c>
      <c r="D921" s="44" t="s">
        <v>89</v>
      </c>
      <c r="E921" s="52">
        <v>54619.0</v>
      </c>
      <c r="F921" s="52">
        <v>160266.0</v>
      </c>
      <c r="G921" s="51">
        <f t="shared" si="2"/>
        <v>50864.5</v>
      </c>
      <c r="H921" s="51">
        <f t="shared" si="3"/>
        <v>143434.5</v>
      </c>
    </row>
    <row r="922">
      <c r="A922" s="47" t="str">
        <f t="shared" si="1"/>
        <v>Asia_Malaysia-Asia_2010</v>
      </c>
      <c r="B922" s="47" t="s">
        <v>144</v>
      </c>
      <c r="C922" s="49" t="s">
        <v>162</v>
      </c>
      <c r="D922" s="44" t="s">
        <v>89</v>
      </c>
      <c r="E922" s="52">
        <v>47110.0</v>
      </c>
      <c r="F922" s="52">
        <v>126603.0</v>
      </c>
      <c r="G922" s="51">
        <f t="shared" si="2"/>
        <v>47110</v>
      </c>
      <c r="H922" s="51">
        <f t="shared" si="3"/>
        <v>126603</v>
      </c>
    </row>
    <row r="923">
      <c r="A923" s="47" t="str">
        <f t="shared" si="1"/>
        <v>Asia_Malaysia-Asia_2011</v>
      </c>
      <c r="B923" s="47" t="s">
        <v>144</v>
      </c>
      <c r="C923" s="49" t="s">
        <v>162</v>
      </c>
      <c r="D923" s="44" t="s">
        <v>90</v>
      </c>
      <c r="E923" s="52">
        <v>63715.0</v>
      </c>
      <c r="F923" s="52">
        <v>170648.0</v>
      </c>
      <c r="G923" s="51">
        <f t="shared" si="2"/>
        <v>63715</v>
      </c>
      <c r="H923" s="51">
        <f t="shared" si="3"/>
        <v>170648</v>
      </c>
    </row>
    <row r="924">
      <c r="A924" s="47" t="str">
        <f t="shared" si="1"/>
        <v>Asia_Malaysia-Asia_2012</v>
      </c>
      <c r="B924" s="47" t="s">
        <v>144</v>
      </c>
      <c r="C924" s="49" t="s">
        <v>162</v>
      </c>
      <c r="D924" s="44" t="s">
        <v>91</v>
      </c>
      <c r="E924" s="52">
        <v>51009.0</v>
      </c>
      <c r="F924" s="52">
        <v>135129.0</v>
      </c>
      <c r="G924" s="51">
        <f t="shared" si="2"/>
        <v>51009</v>
      </c>
      <c r="H924" s="51">
        <f t="shared" si="3"/>
        <v>135129</v>
      </c>
    </row>
    <row r="925">
      <c r="A925" s="47" t="str">
        <f t="shared" si="1"/>
        <v>Asia_Maldives-Asia_2000</v>
      </c>
      <c r="B925" s="47" t="s">
        <v>144</v>
      </c>
      <c r="C925" s="49" t="s">
        <v>163</v>
      </c>
      <c r="D925" s="44" t="s">
        <v>70</v>
      </c>
      <c r="E925" s="50"/>
      <c r="F925" s="50"/>
      <c r="G925" s="51" t="str">
        <f t="shared" si="2"/>
        <v/>
      </c>
      <c r="H925" s="51" t="str">
        <f t="shared" si="3"/>
        <v/>
      </c>
    </row>
    <row r="926">
      <c r="A926" s="47" t="str">
        <f t="shared" si="1"/>
        <v>Asia_Maldives-Asia_2001</v>
      </c>
      <c r="B926" s="47" t="s">
        <v>144</v>
      </c>
      <c r="C926" s="49" t="s">
        <v>163</v>
      </c>
      <c r="D926" s="44" t="s">
        <v>71</v>
      </c>
      <c r="E926" s="50"/>
      <c r="F926" s="50"/>
      <c r="G926" s="51" t="str">
        <f t="shared" si="2"/>
        <v/>
      </c>
      <c r="H926" s="51" t="str">
        <f t="shared" si="3"/>
        <v/>
      </c>
    </row>
    <row r="927">
      <c r="A927" s="47" t="str">
        <f t="shared" si="1"/>
        <v>Asia_Maldives-Asia_2002</v>
      </c>
      <c r="B927" s="47" t="s">
        <v>144</v>
      </c>
      <c r="C927" s="49" t="s">
        <v>163</v>
      </c>
      <c r="D927" s="44" t="s">
        <v>72</v>
      </c>
      <c r="E927" s="50"/>
      <c r="F927" s="52">
        <v>1074.0</v>
      </c>
      <c r="G927" s="51" t="str">
        <f t="shared" si="2"/>
        <v/>
      </c>
      <c r="H927" s="51">
        <f t="shared" si="3"/>
        <v>1074</v>
      </c>
    </row>
    <row r="928">
      <c r="A928" s="47" t="str">
        <f t="shared" si="1"/>
        <v>Asia_Maldives-Asia_2003</v>
      </c>
      <c r="B928" s="47" t="s">
        <v>144</v>
      </c>
      <c r="C928" s="49" t="s">
        <v>163</v>
      </c>
      <c r="D928" s="44" t="s">
        <v>74</v>
      </c>
      <c r="E928" s="50"/>
      <c r="F928" s="52">
        <v>1067.0</v>
      </c>
      <c r="G928" s="51" t="str">
        <f t="shared" si="2"/>
        <v/>
      </c>
      <c r="H928" s="51">
        <f t="shared" si="3"/>
        <v>1067</v>
      </c>
    </row>
    <row r="929">
      <c r="A929" s="47" t="str">
        <f t="shared" si="1"/>
        <v>Asia_Maldives-Asia_2004</v>
      </c>
      <c r="B929" s="47" t="s">
        <v>144</v>
      </c>
      <c r="C929" s="49" t="s">
        <v>163</v>
      </c>
      <c r="D929" s="44" t="s">
        <v>83</v>
      </c>
      <c r="E929" s="50"/>
      <c r="F929" s="52">
        <v>1008.0</v>
      </c>
      <c r="G929" s="51" t="str">
        <f t="shared" si="2"/>
        <v/>
      </c>
      <c r="H929" s="51">
        <f t="shared" si="3"/>
        <v>1008</v>
      </c>
    </row>
    <row r="930">
      <c r="A930" s="47" t="str">
        <f t="shared" si="1"/>
        <v>Asia_Maldives-Asia_2005</v>
      </c>
      <c r="B930" s="47" t="s">
        <v>144</v>
      </c>
      <c r="C930" s="49" t="s">
        <v>163</v>
      </c>
      <c r="D930" s="44" t="s">
        <v>84</v>
      </c>
      <c r="E930" s="50"/>
      <c r="F930" s="52">
        <v>689.0</v>
      </c>
      <c r="G930" s="51" t="str">
        <f t="shared" si="2"/>
        <v/>
      </c>
      <c r="H930" s="51">
        <f t="shared" si="3"/>
        <v>689</v>
      </c>
    </row>
    <row r="931">
      <c r="A931" s="47" t="str">
        <f t="shared" si="1"/>
        <v>Asia_Maldives-Asia_2006</v>
      </c>
      <c r="B931" s="47" t="s">
        <v>144</v>
      </c>
      <c r="C931" s="49" t="s">
        <v>163</v>
      </c>
      <c r="D931" s="44" t="s">
        <v>85</v>
      </c>
      <c r="E931" s="52">
        <v>250.0</v>
      </c>
      <c r="F931" s="52">
        <v>777.0</v>
      </c>
      <c r="G931" s="51">
        <f t="shared" si="2"/>
        <v>250</v>
      </c>
      <c r="H931" s="51">
        <f t="shared" si="3"/>
        <v>676.5</v>
      </c>
    </row>
    <row r="932">
      <c r="A932" s="47" t="str">
        <f t="shared" si="1"/>
        <v>Asia_Maldives-Asia_2006</v>
      </c>
      <c r="B932" s="47" t="s">
        <v>144</v>
      </c>
      <c r="C932" s="49" t="s">
        <v>163</v>
      </c>
      <c r="D932" s="44" t="s">
        <v>85</v>
      </c>
      <c r="E932" s="50"/>
      <c r="F932" s="52">
        <v>576.0</v>
      </c>
      <c r="G932" s="51" t="str">
        <f t="shared" si="2"/>
        <v/>
      </c>
      <c r="H932" s="51">
        <f t="shared" si="3"/>
        <v>576</v>
      </c>
    </row>
    <row r="933">
      <c r="A933" s="47" t="str">
        <f t="shared" si="1"/>
        <v>Asia_Maldives-Asia_2007</v>
      </c>
      <c r="B933" s="47" t="s">
        <v>144</v>
      </c>
      <c r="C933" s="49" t="s">
        <v>163</v>
      </c>
      <c r="D933" s="44" t="s">
        <v>86</v>
      </c>
      <c r="E933" s="52">
        <v>299.0</v>
      </c>
      <c r="F933" s="52">
        <v>917.0</v>
      </c>
      <c r="G933" s="51">
        <f t="shared" si="2"/>
        <v>299</v>
      </c>
      <c r="H933" s="51">
        <f t="shared" si="3"/>
        <v>917</v>
      </c>
    </row>
    <row r="934">
      <c r="A934" s="47" t="str">
        <f t="shared" si="1"/>
        <v>Asia_Maldives-Asia_2009</v>
      </c>
      <c r="B934" s="47" t="s">
        <v>144</v>
      </c>
      <c r="C934" s="49" t="s">
        <v>163</v>
      </c>
      <c r="D934" s="44" t="s">
        <v>88</v>
      </c>
      <c r="E934" s="52">
        <v>225.0</v>
      </c>
      <c r="F934" s="52">
        <v>700.0</v>
      </c>
      <c r="G934" s="51">
        <f t="shared" si="2"/>
        <v>225</v>
      </c>
      <c r="H934" s="51">
        <f t="shared" si="3"/>
        <v>700</v>
      </c>
    </row>
    <row r="935">
      <c r="A935" s="47" t="str">
        <f t="shared" si="1"/>
        <v>Asia_Maldives-Asia_2010</v>
      </c>
      <c r="B935" s="47" t="s">
        <v>144</v>
      </c>
      <c r="C935" s="49" t="s">
        <v>163</v>
      </c>
      <c r="D935" s="44" t="s">
        <v>89</v>
      </c>
      <c r="E935" s="50"/>
      <c r="F935" s="52">
        <v>598.0</v>
      </c>
      <c r="G935" s="51" t="str">
        <f t="shared" si="2"/>
        <v/>
      </c>
      <c r="H935" s="51">
        <f t="shared" si="3"/>
        <v>548.5</v>
      </c>
    </row>
    <row r="936">
      <c r="A936" s="47" t="str">
        <f t="shared" si="1"/>
        <v>Asia_Maldives-Asia_2010</v>
      </c>
      <c r="B936" s="47" t="s">
        <v>144</v>
      </c>
      <c r="C936" s="49" t="s">
        <v>163</v>
      </c>
      <c r="D936" s="44" t="s">
        <v>89</v>
      </c>
      <c r="E936" s="50"/>
      <c r="F936" s="52">
        <v>499.0</v>
      </c>
      <c r="G936" s="51" t="str">
        <f t="shared" si="2"/>
        <v/>
      </c>
      <c r="H936" s="51">
        <f t="shared" si="3"/>
        <v>499</v>
      </c>
    </row>
    <row r="937">
      <c r="A937" s="47" t="str">
        <f t="shared" si="1"/>
        <v>Asia_Maldives-Asia_2011</v>
      </c>
      <c r="B937" s="47" t="s">
        <v>144</v>
      </c>
      <c r="C937" s="49" t="s">
        <v>163</v>
      </c>
      <c r="D937" s="44" t="s">
        <v>90</v>
      </c>
      <c r="E937" s="52">
        <v>288.0</v>
      </c>
      <c r="F937" s="52">
        <v>887.0</v>
      </c>
      <c r="G937" s="51">
        <f t="shared" si="2"/>
        <v>288</v>
      </c>
      <c r="H937" s="51">
        <f t="shared" si="3"/>
        <v>887</v>
      </c>
    </row>
    <row r="938">
      <c r="A938" s="47" t="str">
        <f t="shared" si="1"/>
        <v>Asia_Mongolia-Asia_2000</v>
      </c>
      <c r="B938" s="47" t="s">
        <v>144</v>
      </c>
      <c r="C938" s="49" t="s">
        <v>164</v>
      </c>
      <c r="D938" s="44" t="s">
        <v>70</v>
      </c>
      <c r="E938" s="50"/>
      <c r="F938" s="50"/>
      <c r="G938" s="51" t="str">
        <f t="shared" si="2"/>
        <v/>
      </c>
      <c r="H938" s="51" t="str">
        <f t="shared" si="3"/>
        <v/>
      </c>
    </row>
    <row r="939">
      <c r="A939" s="47" t="str">
        <f t="shared" si="1"/>
        <v>Asia_Mongolia-Asia_2001</v>
      </c>
      <c r="B939" s="47" t="s">
        <v>144</v>
      </c>
      <c r="C939" s="49" t="s">
        <v>164</v>
      </c>
      <c r="D939" s="44" t="s">
        <v>71</v>
      </c>
      <c r="E939" s="52">
        <v>3607.0</v>
      </c>
      <c r="F939" s="50"/>
      <c r="G939" s="51">
        <f t="shared" si="2"/>
        <v>3607</v>
      </c>
      <c r="H939" s="51" t="str">
        <f t="shared" si="3"/>
        <v/>
      </c>
    </row>
    <row r="940">
      <c r="A940" s="47" t="str">
        <f t="shared" si="1"/>
        <v>Asia_Mongolia-Asia_2002</v>
      </c>
      <c r="B940" s="47" t="s">
        <v>144</v>
      </c>
      <c r="C940" s="49" t="s">
        <v>164</v>
      </c>
      <c r="D940" s="44" t="s">
        <v>72</v>
      </c>
      <c r="E940" s="52">
        <v>3454.0</v>
      </c>
      <c r="F940" s="52">
        <v>11511.0</v>
      </c>
      <c r="G940" s="51">
        <f t="shared" si="2"/>
        <v>3454</v>
      </c>
      <c r="H940" s="51">
        <f t="shared" si="3"/>
        <v>11511</v>
      </c>
    </row>
    <row r="941">
      <c r="A941" s="47" t="str">
        <f t="shared" si="1"/>
        <v>Asia_Mongolia-Asia_2003</v>
      </c>
      <c r="B941" s="47" t="s">
        <v>144</v>
      </c>
      <c r="C941" s="49" t="s">
        <v>164</v>
      </c>
      <c r="D941" s="44" t="s">
        <v>74</v>
      </c>
      <c r="E941" s="52">
        <v>3252.0</v>
      </c>
      <c r="F941" s="52">
        <v>11052.0</v>
      </c>
      <c r="G941" s="51">
        <f t="shared" si="2"/>
        <v>3252</v>
      </c>
      <c r="H941" s="51">
        <f t="shared" si="3"/>
        <v>11052</v>
      </c>
    </row>
    <row r="942">
      <c r="A942" s="47" t="str">
        <f t="shared" si="1"/>
        <v>Asia_Mongolia-Asia_2004</v>
      </c>
      <c r="B942" s="47" t="s">
        <v>144</v>
      </c>
      <c r="C942" s="49" t="s">
        <v>164</v>
      </c>
      <c r="D942" s="44" t="s">
        <v>83</v>
      </c>
      <c r="E942" s="52">
        <v>3156.0</v>
      </c>
      <c r="F942" s="52">
        <v>10029.0</v>
      </c>
      <c r="G942" s="51">
        <f t="shared" si="2"/>
        <v>3156</v>
      </c>
      <c r="H942" s="51">
        <f t="shared" si="3"/>
        <v>10029</v>
      </c>
    </row>
    <row r="943">
      <c r="A943" s="47" t="str">
        <f t="shared" si="1"/>
        <v>Asia_Mongolia-Asia_2005</v>
      </c>
      <c r="B943" s="47" t="s">
        <v>144</v>
      </c>
      <c r="C943" s="49" t="s">
        <v>164</v>
      </c>
      <c r="D943" s="44" t="s">
        <v>84</v>
      </c>
      <c r="E943" s="52">
        <v>2586.0</v>
      </c>
      <c r="F943" s="52">
        <v>8287.0</v>
      </c>
      <c r="G943" s="51">
        <f t="shared" si="2"/>
        <v>2586</v>
      </c>
      <c r="H943" s="51">
        <f t="shared" si="3"/>
        <v>8287</v>
      </c>
    </row>
    <row r="944">
      <c r="A944" s="47" t="str">
        <f t="shared" si="1"/>
        <v>Asia_Mongolia-Asia_2006</v>
      </c>
      <c r="B944" s="47" t="s">
        <v>144</v>
      </c>
      <c r="C944" s="49" t="s">
        <v>164</v>
      </c>
      <c r="D944" s="44" t="s">
        <v>85</v>
      </c>
      <c r="E944" s="52">
        <v>2600.0</v>
      </c>
      <c r="F944" s="52">
        <v>8551.0</v>
      </c>
      <c r="G944" s="51">
        <f t="shared" si="2"/>
        <v>2507.5</v>
      </c>
      <c r="H944" s="51">
        <f t="shared" si="3"/>
        <v>8217.5</v>
      </c>
    </row>
    <row r="945">
      <c r="A945" s="47" t="str">
        <f t="shared" si="1"/>
        <v>Asia_Mongolia-Asia_2006</v>
      </c>
      <c r="B945" s="47" t="s">
        <v>144</v>
      </c>
      <c r="C945" s="49" t="s">
        <v>164</v>
      </c>
      <c r="D945" s="44" t="s">
        <v>85</v>
      </c>
      <c r="E945" s="52">
        <v>2415.0</v>
      </c>
      <c r="F945" s="52">
        <v>7884.0</v>
      </c>
      <c r="G945" s="51">
        <f t="shared" si="2"/>
        <v>2415</v>
      </c>
      <c r="H945" s="51">
        <f t="shared" si="3"/>
        <v>7884</v>
      </c>
    </row>
    <row r="946">
      <c r="A946" s="47" t="str">
        <f t="shared" si="1"/>
        <v>Asia_Mongolia-Asia_2008</v>
      </c>
      <c r="B946" s="47" t="s">
        <v>144</v>
      </c>
      <c r="C946" s="49" t="s">
        <v>164</v>
      </c>
      <c r="D946" s="44" t="s">
        <v>87</v>
      </c>
      <c r="E946" s="52">
        <v>3114.0</v>
      </c>
      <c r="F946" s="52">
        <v>10092.0</v>
      </c>
      <c r="G946" s="51">
        <f t="shared" si="2"/>
        <v>3114</v>
      </c>
      <c r="H946" s="51">
        <f t="shared" si="3"/>
        <v>10092</v>
      </c>
    </row>
    <row r="947">
      <c r="A947" s="47" t="str">
        <f t="shared" si="1"/>
        <v>Asia_Mongolia-Asia_2009</v>
      </c>
      <c r="B947" s="47" t="s">
        <v>144</v>
      </c>
      <c r="C947" s="49" t="s">
        <v>164</v>
      </c>
      <c r="D947" s="44" t="s">
        <v>88</v>
      </c>
      <c r="E947" s="52">
        <v>2625.0</v>
      </c>
      <c r="F947" s="52">
        <v>8647.0</v>
      </c>
      <c r="G947" s="51">
        <f t="shared" si="2"/>
        <v>2625</v>
      </c>
      <c r="H947" s="51">
        <f t="shared" si="3"/>
        <v>8647</v>
      </c>
    </row>
    <row r="948">
      <c r="A948" s="47" t="str">
        <f t="shared" si="1"/>
        <v>Asia_Mongolia-Asia_2011</v>
      </c>
      <c r="B948" s="47" t="s">
        <v>144</v>
      </c>
      <c r="C948" s="49" t="s">
        <v>164</v>
      </c>
      <c r="D948" s="44" t="s">
        <v>90</v>
      </c>
      <c r="E948" s="52">
        <v>2925.0</v>
      </c>
      <c r="F948" s="52">
        <v>9498.0</v>
      </c>
      <c r="G948" s="51">
        <f t="shared" si="2"/>
        <v>2725</v>
      </c>
      <c r="H948" s="51">
        <f t="shared" si="3"/>
        <v>8766</v>
      </c>
    </row>
    <row r="949">
      <c r="A949" s="47" t="str">
        <f t="shared" si="1"/>
        <v>Asia_Mongolia-Asia_2011</v>
      </c>
      <c r="B949" s="47" t="s">
        <v>144</v>
      </c>
      <c r="C949" s="49" t="s">
        <v>164</v>
      </c>
      <c r="D949" s="44" t="s">
        <v>90</v>
      </c>
      <c r="E949" s="52">
        <v>2525.0</v>
      </c>
      <c r="F949" s="52">
        <v>8034.0</v>
      </c>
      <c r="G949" s="51">
        <f t="shared" si="2"/>
        <v>2461</v>
      </c>
      <c r="H949" s="51">
        <f t="shared" si="3"/>
        <v>7770</v>
      </c>
    </row>
    <row r="950">
      <c r="A950" s="47" t="str">
        <f t="shared" si="1"/>
        <v>Asia_Mongolia-Asia_2011</v>
      </c>
      <c r="B950" s="47" t="s">
        <v>144</v>
      </c>
      <c r="C950" s="49" t="s">
        <v>164</v>
      </c>
      <c r="D950" s="44" t="s">
        <v>90</v>
      </c>
      <c r="E950" s="52">
        <v>2397.0</v>
      </c>
      <c r="F950" s="52">
        <v>7506.0</v>
      </c>
      <c r="G950" s="51">
        <f t="shared" si="2"/>
        <v>2397</v>
      </c>
      <c r="H950" s="51">
        <f t="shared" si="3"/>
        <v>7506</v>
      </c>
    </row>
    <row r="951">
      <c r="A951" s="47" t="str">
        <f t="shared" si="1"/>
        <v>Asia_Myanmar-Asia_2000</v>
      </c>
      <c r="B951" s="47" t="s">
        <v>144</v>
      </c>
      <c r="C951" s="49" t="s">
        <v>165</v>
      </c>
      <c r="D951" s="44" t="s">
        <v>70</v>
      </c>
      <c r="E951" s="50"/>
      <c r="F951" s="50"/>
      <c r="G951" s="51" t="str">
        <f t="shared" si="2"/>
        <v/>
      </c>
      <c r="H951" s="51" t="str">
        <f t="shared" si="3"/>
        <v/>
      </c>
    </row>
    <row r="952">
      <c r="A952" s="47" t="str">
        <f t="shared" si="1"/>
        <v>Asia_Myanmar-Asia_2001</v>
      </c>
      <c r="B952" s="47" t="s">
        <v>144</v>
      </c>
      <c r="C952" s="49" t="s">
        <v>165</v>
      </c>
      <c r="D952" s="44" t="s">
        <v>71</v>
      </c>
      <c r="E952" s="52">
        <v>14056.0</v>
      </c>
      <c r="F952" s="50"/>
      <c r="G952" s="51">
        <f t="shared" si="2"/>
        <v>14056</v>
      </c>
      <c r="H952" s="51" t="str">
        <f t="shared" si="3"/>
        <v/>
      </c>
    </row>
    <row r="953">
      <c r="A953" s="47" t="str">
        <f t="shared" si="1"/>
        <v>Asia_Myanmar-Asia_2002</v>
      </c>
      <c r="B953" s="47" t="s">
        <v>144</v>
      </c>
      <c r="C953" s="49" t="s">
        <v>165</v>
      </c>
      <c r="D953" s="44" t="s">
        <v>72</v>
      </c>
      <c r="E953" s="52">
        <v>13997.0</v>
      </c>
      <c r="F953" s="52">
        <v>8995.0</v>
      </c>
      <c r="G953" s="51">
        <f t="shared" si="2"/>
        <v>13997</v>
      </c>
      <c r="H953" s="51">
        <f t="shared" si="3"/>
        <v>8995</v>
      </c>
    </row>
    <row r="954">
      <c r="A954" s="47" t="str">
        <f t="shared" si="1"/>
        <v>Asia_Myanmar-Asia_2003</v>
      </c>
      <c r="B954" s="47" t="s">
        <v>144</v>
      </c>
      <c r="C954" s="49" t="s">
        <v>165</v>
      </c>
      <c r="D954" s="44" t="s">
        <v>74</v>
      </c>
      <c r="E954" s="52">
        <v>14246.0</v>
      </c>
      <c r="F954" s="52">
        <v>10392.0</v>
      </c>
      <c r="G954" s="51">
        <f t="shared" si="2"/>
        <v>14246</v>
      </c>
      <c r="H954" s="51">
        <f t="shared" si="3"/>
        <v>10392</v>
      </c>
    </row>
    <row r="955">
      <c r="A955" s="47" t="str">
        <f t="shared" si="1"/>
        <v>Asia_Myanmar-Asia_2004</v>
      </c>
      <c r="B955" s="47" t="s">
        <v>144</v>
      </c>
      <c r="C955" s="49" t="s">
        <v>165</v>
      </c>
      <c r="D955" s="44" t="s">
        <v>83</v>
      </c>
      <c r="E955" s="52">
        <v>15033.0</v>
      </c>
      <c r="F955" s="52">
        <v>9028.0</v>
      </c>
      <c r="G955" s="51">
        <f t="shared" si="2"/>
        <v>15033</v>
      </c>
      <c r="H955" s="51">
        <f t="shared" si="3"/>
        <v>9028</v>
      </c>
    </row>
    <row r="956">
      <c r="A956" s="47" t="str">
        <f t="shared" si="1"/>
        <v>Asia_Myanmar-Asia_2005</v>
      </c>
      <c r="B956" s="47" t="s">
        <v>144</v>
      </c>
      <c r="C956" s="49" t="s">
        <v>165</v>
      </c>
      <c r="D956" s="44" t="s">
        <v>84</v>
      </c>
      <c r="E956" s="52">
        <v>12968.0</v>
      </c>
      <c r="F956" s="52">
        <v>9208.0</v>
      </c>
      <c r="G956" s="51">
        <f t="shared" si="2"/>
        <v>12968</v>
      </c>
      <c r="H956" s="51">
        <f t="shared" si="3"/>
        <v>9208</v>
      </c>
    </row>
    <row r="957">
      <c r="A957" s="47" t="str">
        <f t="shared" si="1"/>
        <v>Asia_Myanmar-Asia_2006</v>
      </c>
      <c r="B957" s="47" t="s">
        <v>144</v>
      </c>
      <c r="C957" s="49" t="s">
        <v>165</v>
      </c>
      <c r="D957" s="44" t="s">
        <v>85</v>
      </c>
      <c r="E957" s="52">
        <v>14764.0</v>
      </c>
      <c r="F957" s="52">
        <v>12435.0</v>
      </c>
      <c r="G957" s="51">
        <f t="shared" si="2"/>
        <v>13655.5</v>
      </c>
      <c r="H957" s="51">
        <f t="shared" si="3"/>
        <v>10579.5</v>
      </c>
    </row>
    <row r="958">
      <c r="A958" s="47" t="str">
        <f t="shared" si="1"/>
        <v>Asia_Myanmar-Asia_2006</v>
      </c>
      <c r="B958" s="47" t="s">
        <v>144</v>
      </c>
      <c r="C958" s="49" t="s">
        <v>165</v>
      </c>
      <c r="D958" s="44" t="s">
        <v>85</v>
      </c>
      <c r="E958" s="52">
        <v>12547.0</v>
      </c>
      <c r="F958" s="52">
        <v>8724.0</v>
      </c>
      <c r="G958" s="51">
        <f t="shared" si="2"/>
        <v>12547</v>
      </c>
      <c r="H958" s="51">
        <f t="shared" si="3"/>
        <v>8724</v>
      </c>
    </row>
    <row r="959">
      <c r="A959" s="47" t="str">
        <f t="shared" si="1"/>
        <v>Asia_Myanmar-Asia_2008</v>
      </c>
      <c r="B959" s="47" t="s">
        <v>144</v>
      </c>
      <c r="C959" s="49" t="s">
        <v>165</v>
      </c>
      <c r="D959" s="44" t="s">
        <v>87</v>
      </c>
      <c r="E959" s="52">
        <v>15595.0</v>
      </c>
      <c r="F959" s="52">
        <v>12636.0</v>
      </c>
      <c r="G959" s="51">
        <f t="shared" si="2"/>
        <v>15595</v>
      </c>
      <c r="H959" s="51">
        <f t="shared" si="3"/>
        <v>12636</v>
      </c>
    </row>
    <row r="960">
      <c r="A960" s="47" t="str">
        <f t="shared" si="1"/>
        <v>Asia_Myanmar-Asia_2009</v>
      </c>
      <c r="B960" s="47" t="s">
        <v>144</v>
      </c>
      <c r="C960" s="49" t="s">
        <v>165</v>
      </c>
      <c r="D960" s="44" t="s">
        <v>88</v>
      </c>
      <c r="E960" s="52">
        <v>14817.0</v>
      </c>
      <c r="F960" s="52">
        <v>11613.0</v>
      </c>
      <c r="G960" s="51">
        <f t="shared" si="2"/>
        <v>14817</v>
      </c>
      <c r="H960" s="51">
        <f t="shared" si="3"/>
        <v>11613</v>
      </c>
    </row>
    <row r="961">
      <c r="A961" s="47" t="str">
        <f t="shared" si="1"/>
        <v>Asia_Myanmar-Asia_2011</v>
      </c>
      <c r="B961" s="47" t="s">
        <v>144</v>
      </c>
      <c r="C961" s="49" t="s">
        <v>165</v>
      </c>
      <c r="D961" s="44" t="s">
        <v>90</v>
      </c>
      <c r="E961" s="52">
        <v>15015.0</v>
      </c>
      <c r="F961" s="52">
        <v>12611.0</v>
      </c>
      <c r="G961" s="51">
        <f t="shared" si="2"/>
        <v>14539.5</v>
      </c>
      <c r="H961" s="51">
        <f t="shared" si="3"/>
        <v>11228.5</v>
      </c>
    </row>
    <row r="962">
      <c r="A962" s="47" t="str">
        <f t="shared" si="1"/>
        <v>Asia_Myanmar-Asia_2011</v>
      </c>
      <c r="B962" s="47" t="s">
        <v>144</v>
      </c>
      <c r="C962" s="49" t="s">
        <v>165</v>
      </c>
      <c r="D962" s="44" t="s">
        <v>90</v>
      </c>
      <c r="E962" s="52">
        <v>14064.0</v>
      </c>
      <c r="F962" s="52">
        <v>9846.0</v>
      </c>
      <c r="G962" s="51">
        <f t="shared" si="2"/>
        <v>13452.5</v>
      </c>
      <c r="H962" s="51">
        <f t="shared" si="3"/>
        <v>9967</v>
      </c>
    </row>
    <row r="963">
      <c r="A963" s="47" t="str">
        <f t="shared" si="1"/>
        <v>Asia_Myanmar-Asia_2011</v>
      </c>
      <c r="B963" s="47" t="s">
        <v>144</v>
      </c>
      <c r="C963" s="49" t="s">
        <v>165</v>
      </c>
      <c r="D963" s="44" t="s">
        <v>90</v>
      </c>
      <c r="E963" s="52">
        <v>12841.0</v>
      </c>
      <c r="F963" s="52">
        <v>10088.0</v>
      </c>
      <c r="G963" s="51">
        <f t="shared" si="2"/>
        <v>12841</v>
      </c>
      <c r="H963" s="51">
        <f t="shared" si="3"/>
        <v>10088</v>
      </c>
    </row>
    <row r="964">
      <c r="A964" s="47" t="str">
        <f t="shared" si="1"/>
        <v>Asia_Nepal-Asia_2000</v>
      </c>
      <c r="B964" s="47" t="s">
        <v>144</v>
      </c>
      <c r="C964" s="49" t="s">
        <v>166</v>
      </c>
      <c r="D964" s="44" t="s">
        <v>70</v>
      </c>
      <c r="E964" s="50"/>
      <c r="F964" s="50"/>
      <c r="G964" s="51" t="str">
        <f t="shared" si="2"/>
        <v/>
      </c>
      <c r="H964" s="51" t="str">
        <f t="shared" si="3"/>
        <v/>
      </c>
    </row>
    <row r="965">
      <c r="A965" s="47" t="str">
        <f t="shared" si="1"/>
        <v>Asia_Nepal-Asia_2001</v>
      </c>
      <c r="B965" s="47" t="s">
        <v>144</v>
      </c>
      <c r="C965" s="49" t="s">
        <v>166</v>
      </c>
      <c r="D965" s="44" t="s">
        <v>71</v>
      </c>
      <c r="E965" s="52">
        <v>10391.0</v>
      </c>
      <c r="F965" s="50"/>
      <c r="G965" s="51">
        <f t="shared" si="2"/>
        <v>10391</v>
      </c>
      <c r="H965" s="51" t="str">
        <f t="shared" si="3"/>
        <v/>
      </c>
    </row>
    <row r="966">
      <c r="A966" s="47" t="str">
        <f t="shared" si="1"/>
        <v>Asia_Nepal-Asia_2002</v>
      </c>
      <c r="B966" s="47" t="s">
        <v>144</v>
      </c>
      <c r="C966" s="49" t="s">
        <v>166</v>
      </c>
      <c r="D966" s="44" t="s">
        <v>72</v>
      </c>
      <c r="E966" s="52">
        <v>10218.0</v>
      </c>
      <c r="F966" s="52">
        <v>3755.0</v>
      </c>
      <c r="G966" s="51">
        <f t="shared" si="2"/>
        <v>10218</v>
      </c>
      <c r="H966" s="51">
        <f t="shared" si="3"/>
        <v>3755</v>
      </c>
    </row>
    <row r="967">
      <c r="A967" s="47" t="str">
        <f t="shared" si="1"/>
        <v>Asia_Nepal-Asia_2003</v>
      </c>
      <c r="B967" s="47" t="s">
        <v>144</v>
      </c>
      <c r="C967" s="49" t="s">
        <v>166</v>
      </c>
      <c r="D967" s="44" t="s">
        <v>74</v>
      </c>
      <c r="E967" s="52">
        <v>9986.0</v>
      </c>
      <c r="F967" s="52">
        <v>3506.0</v>
      </c>
      <c r="G967" s="51">
        <f t="shared" si="2"/>
        <v>9986</v>
      </c>
      <c r="H967" s="51">
        <f t="shared" si="3"/>
        <v>3506</v>
      </c>
    </row>
    <row r="968">
      <c r="A968" s="47" t="str">
        <f t="shared" si="1"/>
        <v>Asia_Nepal-Asia_2004</v>
      </c>
      <c r="B968" s="47" t="s">
        <v>144</v>
      </c>
      <c r="C968" s="49" t="s">
        <v>166</v>
      </c>
      <c r="D968" s="44" t="s">
        <v>83</v>
      </c>
      <c r="E968" s="52">
        <v>9634.0</v>
      </c>
      <c r="F968" s="52">
        <v>3047.0</v>
      </c>
      <c r="G968" s="51">
        <f t="shared" si="2"/>
        <v>9634</v>
      </c>
      <c r="H968" s="51">
        <f t="shared" si="3"/>
        <v>3047</v>
      </c>
    </row>
    <row r="969">
      <c r="A969" s="47" t="str">
        <f t="shared" si="1"/>
        <v>Asia_Nepal-Asia_2006</v>
      </c>
      <c r="B969" s="47" t="s">
        <v>144</v>
      </c>
      <c r="C969" s="49" t="s">
        <v>166</v>
      </c>
      <c r="D969" s="44" t="s">
        <v>85</v>
      </c>
      <c r="E969" s="52">
        <v>8832.0</v>
      </c>
      <c r="F969" s="52">
        <v>2769.0</v>
      </c>
      <c r="G969" s="51">
        <f t="shared" si="2"/>
        <v>8649.5</v>
      </c>
      <c r="H969" s="51">
        <f t="shared" si="3"/>
        <v>2739.5</v>
      </c>
    </row>
    <row r="970">
      <c r="A970" s="47" t="str">
        <f t="shared" si="1"/>
        <v>Asia_Nepal-Asia_2006</v>
      </c>
      <c r="B970" s="47" t="s">
        <v>144</v>
      </c>
      <c r="C970" s="49" t="s">
        <v>166</v>
      </c>
      <c r="D970" s="44" t="s">
        <v>85</v>
      </c>
      <c r="E970" s="52">
        <v>8467.0</v>
      </c>
      <c r="F970" s="52">
        <v>2710.0</v>
      </c>
      <c r="G970" s="51">
        <f t="shared" si="2"/>
        <v>8421</v>
      </c>
      <c r="H970" s="51">
        <f t="shared" si="3"/>
        <v>3082</v>
      </c>
    </row>
    <row r="971">
      <c r="A971" s="47" t="str">
        <f t="shared" si="1"/>
        <v>Asia_Nepal-Asia_2006</v>
      </c>
      <c r="B971" s="47" t="s">
        <v>144</v>
      </c>
      <c r="C971" s="49" t="s">
        <v>166</v>
      </c>
      <c r="D971" s="44" t="s">
        <v>85</v>
      </c>
      <c r="E971" s="52">
        <v>8375.0</v>
      </c>
      <c r="F971" s="52">
        <v>3454.0</v>
      </c>
      <c r="G971" s="51">
        <f t="shared" si="2"/>
        <v>8375</v>
      </c>
      <c r="H971" s="51">
        <f t="shared" si="3"/>
        <v>3454</v>
      </c>
    </row>
    <row r="972">
      <c r="A972" s="47" t="str">
        <f t="shared" si="1"/>
        <v>Asia_Nepal-Asia_2008</v>
      </c>
      <c r="B972" s="47" t="s">
        <v>144</v>
      </c>
      <c r="C972" s="49" t="s">
        <v>166</v>
      </c>
      <c r="D972" s="44" t="s">
        <v>87</v>
      </c>
      <c r="E972" s="52">
        <v>9308.0</v>
      </c>
      <c r="F972" s="52">
        <v>2699.0</v>
      </c>
      <c r="G972" s="51">
        <f t="shared" si="2"/>
        <v>9308</v>
      </c>
      <c r="H972" s="51">
        <f t="shared" si="3"/>
        <v>2699</v>
      </c>
    </row>
    <row r="973">
      <c r="A973" s="47" t="str">
        <f t="shared" si="1"/>
        <v>Asia_Nepal-Asia_2009</v>
      </c>
      <c r="B973" s="47" t="s">
        <v>144</v>
      </c>
      <c r="C973" s="49" t="s">
        <v>166</v>
      </c>
      <c r="D973" s="44" t="s">
        <v>88</v>
      </c>
      <c r="E973" s="52">
        <v>9132.0</v>
      </c>
      <c r="F973" s="52">
        <v>3242.0</v>
      </c>
      <c r="G973" s="51">
        <f t="shared" si="2"/>
        <v>9132</v>
      </c>
      <c r="H973" s="51">
        <f t="shared" si="3"/>
        <v>3242</v>
      </c>
    </row>
    <row r="974">
      <c r="A974" s="47" t="str">
        <f t="shared" si="1"/>
        <v>Asia_Nepal-Asia_2011</v>
      </c>
      <c r="B974" s="47" t="s">
        <v>144</v>
      </c>
      <c r="C974" s="49" t="s">
        <v>166</v>
      </c>
      <c r="D974" s="44" t="s">
        <v>90</v>
      </c>
      <c r="E974" s="52">
        <v>8707.0</v>
      </c>
      <c r="F974" s="52">
        <v>2952.0</v>
      </c>
      <c r="G974" s="51">
        <f t="shared" si="2"/>
        <v>8407.5</v>
      </c>
      <c r="H974" s="51">
        <f t="shared" si="3"/>
        <v>3093</v>
      </c>
    </row>
    <row r="975">
      <c r="A975" s="47" t="str">
        <f t="shared" si="1"/>
        <v>Asia_Nepal-Asia_2011</v>
      </c>
      <c r="B975" s="47" t="s">
        <v>144</v>
      </c>
      <c r="C975" s="49" t="s">
        <v>166</v>
      </c>
      <c r="D975" s="44" t="s">
        <v>90</v>
      </c>
      <c r="E975" s="52">
        <v>8108.0</v>
      </c>
      <c r="F975" s="52">
        <v>3234.0</v>
      </c>
      <c r="G975" s="51">
        <f t="shared" si="2"/>
        <v>8108</v>
      </c>
      <c r="H975" s="51">
        <f t="shared" si="3"/>
        <v>3234</v>
      </c>
    </row>
    <row r="976">
      <c r="A976" s="47" t="str">
        <f t="shared" si="1"/>
        <v>Asia_Nepal-Asia_2012</v>
      </c>
      <c r="B976" s="47" t="s">
        <v>144</v>
      </c>
      <c r="C976" s="49" t="s">
        <v>166</v>
      </c>
      <c r="D976" s="44" t="s">
        <v>91</v>
      </c>
      <c r="E976" s="52">
        <v>9131.0</v>
      </c>
      <c r="F976" s="52">
        <v>2662.0</v>
      </c>
      <c r="G976" s="51">
        <f t="shared" si="2"/>
        <v>9131</v>
      </c>
      <c r="H976" s="51">
        <f t="shared" si="3"/>
        <v>2662</v>
      </c>
    </row>
    <row r="977">
      <c r="A977" s="47" t="str">
        <f t="shared" si="1"/>
        <v>Asia_North Korea-Asia_2000</v>
      </c>
      <c r="B977" s="47" t="s">
        <v>144</v>
      </c>
      <c r="C977" s="49" t="s">
        <v>167</v>
      </c>
      <c r="D977" s="44" t="s">
        <v>70</v>
      </c>
      <c r="E977" s="50"/>
      <c r="F977" s="50"/>
      <c r="G977" s="51" t="str">
        <f t="shared" si="2"/>
        <v/>
      </c>
      <c r="H977" s="51" t="str">
        <f t="shared" si="3"/>
        <v/>
      </c>
    </row>
    <row r="978">
      <c r="A978" s="47" t="str">
        <f t="shared" si="1"/>
        <v>Asia_North Korea-Asia_2001</v>
      </c>
      <c r="B978" s="47" t="s">
        <v>144</v>
      </c>
      <c r="C978" s="49" t="s">
        <v>167</v>
      </c>
      <c r="D978" s="44" t="s">
        <v>71</v>
      </c>
      <c r="E978" s="52">
        <v>19037.0</v>
      </c>
      <c r="F978" s="50"/>
      <c r="G978" s="51">
        <f t="shared" si="2"/>
        <v>19037</v>
      </c>
      <c r="H978" s="51" t="str">
        <f t="shared" si="3"/>
        <v/>
      </c>
    </row>
    <row r="979">
      <c r="A979" s="47" t="str">
        <f t="shared" si="1"/>
        <v>Asia_North Korea-Asia_2002</v>
      </c>
      <c r="B979" s="47" t="s">
        <v>144</v>
      </c>
      <c r="C979" s="49" t="s">
        <v>167</v>
      </c>
      <c r="D979" s="44" t="s">
        <v>72</v>
      </c>
      <c r="E979" s="52">
        <v>18794.0</v>
      </c>
      <c r="F979" s="52">
        <v>71624.0</v>
      </c>
      <c r="G979" s="51">
        <f t="shared" si="2"/>
        <v>18794</v>
      </c>
      <c r="H979" s="51">
        <f t="shared" si="3"/>
        <v>71624</v>
      </c>
    </row>
    <row r="980">
      <c r="A980" s="47" t="str">
        <f t="shared" si="1"/>
        <v>Asia_North Korea-Asia_2003</v>
      </c>
      <c r="B980" s="47" t="s">
        <v>144</v>
      </c>
      <c r="C980" s="49" t="s">
        <v>167</v>
      </c>
      <c r="D980" s="44" t="s">
        <v>74</v>
      </c>
      <c r="E980" s="52">
        <v>19358.0</v>
      </c>
      <c r="F980" s="52">
        <v>74686.0</v>
      </c>
      <c r="G980" s="51">
        <f t="shared" si="2"/>
        <v>19358</v>
      </c>
      <c r="H980" s="51">
        <f t="shared" si="3"/>
        <v>74686</v>
      </c>
    </row>
    <row r="981">
      <c r="A981" s="47" t="str">
        <f t="shared" si="1"/>
        <v>Asia_North Korea-Asia_2004</v>
      </c>
      <c r="B981" s="47" t="s">
        <v>144</v>
      </c>
      <c r="C981" s="49" t="s">
        <v>167</v>
      </c>
      <c r="D981" s="44" t="s">
        <v>83</v>
      </c>
      <c r="E981" s="52">
        <v>20164.0</v>
      </c>
      <c r="F981" s="52">
        <v>78081.0</v>
      </c>
      <c r="G981" s="51">
        <f t="shared" si="2"/>
        <v>20164</v>
      </c>
      <c r="H981" s="51">
        <f t="shared" si="3"/>
        <v>78081</v>
      </c>
    </row>
    <row r="982">
      <c r="A982" s="47" t="str">
        <f t="shared" si="1"/>
        <v>Asia_North Korea-Asia_2006</v>
      </c>
      <c r="B982" s="47" t="s">
        <v>144</v>
      </c>
      <c r="C982" s="49" t="s">
        <v>167</v>
      </c>
      <c r="D982" s="44" t="s">
        <v>85</v>
      </c>
      <c r="E982" s="52">
        <v>19566.0</v>
      </c>
      <c r="F982" s="52">
        <v>76109.0</v>
      </c>
      <c r="G982" s="51">
        <f t="shared" si="2"/>
        <v>19967.5</v>
      </c>
      <c r="H982" s="51">
        <f t="shared" si="3"/>
        <v>77792</v>
      </c>
    </row>
    <row r="983">
      <c r="A983" s="47" t="str">
        <f t="shared" si="1"/>
        <v>Asia_North Korea-Asia_2006</v>
      </c>
      <c r="B983" s="47" t="s">
        <v>144</v>
      </c>
      <c r="C983" s="49" t="s">
        <v>167</v>
      </c>
      <c r="D983" s="44" t="s">
        <v>85</v>
      </c>
      <c r="E983" s="52">
        <v>20369.0</v>
      </c>
      <c r="F983" s="52">
        <v>79475.0</v>
      </c>
      <c r="G983" s="51">
        <f t="shared" si="2"/>
        <v>20369</v>
      </c>
      <c r="H983" s="51">
        <f t="shared" si="3"/>
        <v>79475</v>
      </c>
    </row>
    <row r="984">
      <c r="A984" s="47" t="str">
        <f t="shared" si="1"/>
        <v>Asia_North Korea-Asia_2007</v>
      </c>
      <c r="B984" s="47" t="s">
        <v>144</v>
      </c>
      <c r="C984" s="49" t="s">
        <v>167</v>
      </c>
      <c r="D984" s="44" t="s">
        <v>86</v>
      </c>
      <c r="E984" s="52">
        <v>20494.0</v>
      </c>
      <c r="F984" s="52">
        <v>79482.0</v>
      </c>
      <c r="G984" s="51">
        <f t="shared" si="2"/>
        <v>20494</v>
      </c>
      <c r="H984" s="51">
        <f t="shared" si="3"/>
        <v>79482</v>
      </c>
    </row>
    <row r="985">
      <c r="A985" s="47" t="str">
        <f t="shared" si="1"/>
        <v>Asia_North Korea-Asia_2008</v>
      </c>
      <c r="B985" s="47" t="s">
        <v>144</v>
      </c>
      <c r="C985" s="49" t="s">
        <v>167</v>
      </c>
      <c r="D985" s="44" t="s">
        <v>87</v>
      </c>
      <c r="E985" s="52">
        <v>18300.0</v>
      </c>
      <c r="F985" s="52">
        <v>70370.0</v>
      </c>
      <c r="G985" s="51">
        <f t="shared" si="2"/>
        <v>18300</v>
      </c>
      <c r="H985" s="51">
        <f t="shared" si="3"/>
        <v>70370</v>
      </c>
    </row>
    <row r="986">
      <c r="A986" s="47" t="str">
        <f t="shared" si="1"/>
        <v>Asia_North Korea-Asia_2009</v>
      </c>
      <c r="B986" s="47" t="s">
        <v>144</v>
      </c>
      <c r="C986" s="49" t="s">
        <v>167</v>
      </c>
      <c r="D986" s="44" t="s">
        <v>88</v>
      </c>
      <c r="E986" s="52">
        <v>21331.0</v>
      </c>
      <c r="F986" s="52">
        <v>83014.0</v>
      </c>
      <c r="G986" s="51">
        <f t="shared" si="2"/>
        <v>21331</v>
      </c>
      <c r="H986" s="51">
        <f t="shared" si="3"/>
        <v>83014</v>
      </c>
    </row>
    <row r="987">
      <c r="A987" s="47" t="str">
        <f t="shared" si="1"/>
        <v>Asia_North Korea-Asia_2011</v>
      </c>
      <c r="B987" s="47" t="s">
        <v>144</v>
      </c>
      <c r="C987" s="49" t="s">
        <v>167</v>
      </c>
      <c r="D987" s="44" t="s">
        <v>90</v>
      </c>
      <c r="E987" s="52">
        <v>20027.0</v>
      </c>
      <c r="F987" s="52">
        <v>77777.0</v>
      </c>
      <c r="G987" s="51">
        <f t="shared" si="2"/>
        <v>19872</v>
      </c>
      <c r="H987" s="51">
        <f t="shared" si="3"/>
        <v>77238</v>
      </c>
    </row>
    <row r="988">
      <c r="A988" s="47" t="str">
        <f t="shared" si="1"/>
        <v>Asia_North Korea-Asia_2011</v>
      </c>
      <c r="B988" s="47" t="s">
        <v>144</v>
      </c>
      <c r="C988" s="49" t="s">
        <v>167</v>
      </c>
      <c r="D988" s="44" t="s">
        <v>90</v>
      </c>
      <c r="E988" s="52">
        <v>19717.0</v>
      </c>
      <c r="F988" s="52">
        <v>76699.0</v>
      </c>
      <c r="G988" s="51">
        <f t="shared" si="2"/>
        <v>19717</v>
      </c>
      <c r="H988" s="51">
        <f t="shared" si="3"/>
        <v>76699</v>
      </c>
    </row>
    <row r="989">
      <c r="A989" s="47" t="str">
        <f t="shared" si="1"/>
        <v>Asia_North Korea-Asia_2012</v>
      </c>
      <c r="B989" s="47" t="s">
        <v>144</v>
      </c>
      <c r="C989" s="49" t="s">
        <v>167</v>
      </c>
      <c r="D989" s="44" t="s">
        <v>91</v>
      </c>
      <c r="E989" s="52">
        <v>21544.0</v>
      </c>
      <c r="F989" s="52">
        <v>84557.0</v>
      </c>
      <c r="G989" s="51">
        <f t="shared" si="2"/>
        <v>21544</v>
      </c>
      <c r="H989" s="51">
        <f t="shared" si="3"/>
        <v>84557</v>
      </c>
    </row>
    <row r="990">
      <c r="A990" s="47" t="str">
        <f t="shared" si="1"/>
        <v>Asia_Pakistan-Asia_2000</v>
      </c>
      <c r="B990" s="47" t="s">
        <v>144</v>
      </c>
      <c r="C990" s="49" t="s">
        <v>168</v>
      </c>
      <c r="D990" s="44" t="s">
        <v>70</v>
      </c>
      <c r="E990" s="50"/>
      <c r="F990" s="50"/>
      <c r="G990" s="51" t="str">
        <f t="shared" si="2"/>
        <v/>
      </c>
      <c r="H990" s="51" t="str">
        <f t="shared" si="3"/>
        <v/>
      </c>
    </row>
    <row r="991">
      <c r="A991" s="47" t="str">
        <f t="shared" si="1"/>
        <v>Asia_Pakistan-Asia_2001</v>
      </c>
      <c r="B991" s="47" t="s">
        <v>144</v>
      </c>
      <c r="C991" s="49" t="s">
        <v>168</v>
      </c>
      <c r="D991" s="44" t="s">
        <v>71</v>
      </c>
      <c r="E991" s="52">
        <v>84845.0</v>
      </c>
      <c r="F991" s="50"/>
      <c r="G991" s="51">
        <f t="shared" si="2"/>
        <v>84845</v>
      </c>
      <c r="H991" s="51" t="str">
        <f t="shared" si="3"/>
        <v/>
      </c>
    </row>
    <row r="992">
      <c r="A992" s="47" t="str">
        <f t="shared" si="1"/>
        <v>Asia_Pakistan-Asia_2002</v>
      </c>
      <c r="B992" s="47" t="s">
        <v>144</v>
      </c>
      <c r="C992" s="49" t="s">
        <v>168</v>
      </c>
      <c r="D992" s="44" t="s">
        <v>72</v>
      </c>
      <c r="E992" s="52">
        <v>84311.0</v>
      </c>
      <c r="F992" s="52">
        <v>161396.0</v>
      </c>
      <c r="G992" s="51">
        <f t="shared" si="2"/>
        <v>84311</v>
      </c>
      <c r="H992" s="51">
        <f t="shared" si="3"/>
        <v>161396</v>
      </c>
    </row>
    <row r="993">
      <c r="A993" s="47" t="str">
        <f t="shared" si="1"/>
        <v>Asia_Pakistan-Asia_2003</v>
      </c>
      <c r="B993" s="47" t="s">
        <v>144</v>
      </c>
      <c r="C993" s="49" t="s">
        <v>168</v>
      </c>
      <c r="D993" s="44" t="s">
        <v>74</v>
      </c>
      <c r="E993" s="52">
        <v>83197.0</v>
      </c>
      <c r="F993" s="52">
        <v>157890.0</v>
      </c>
      <c r="G993" s="51">
        <f t="shared" si="2"/>
        <v>83197</v>
      </c>
      <c r="H993" s="51">
        <f t="shared" si="3"/>
        <v>157890</v>
      </c>
    </row>
    <row r="994">
      <c r="A994" s="47" t="str">
        <f t="shared" si="1"/>
        <v>Asia_Pakistan-Asia_2004</v>
      </c>
      <c r="B994" s="47" t="s">
        <v>144</v>
      </c>
      <c r="C994" s="49" t="s">
        <v>168</v>
      </c>
      <c r="D994" s="44" t="s">
        <v>83</v>
      </c>
      <c r="E994" s="52">
        <v>82046.0</v>
      </c>
      <c r="F994" s="52">
        <v>156676.0</v>
      </c>
      <c r="G994" s="51">
        <f t="shared" si="2"/>
        <v>82046</v>
      </c>
      <c r="H994" s="51">
        <f t="shared" si="3"/>
        <v>156676</v>
      </c>
    </row>
    <row r="995">
      <c r="A995" s="47" t="str">
        <f t="shared" si="1"/>
        <v>Asia_Pakistan-Asia_2006</v>
      </c>
      <c r="B995" s="47" t="s">
        <v>144</v>
      </c>
      <c r="C995" s="49" t="s">
        <v>168</v>
      </c>
      <c r="D995" s="44" t="s">
        <v>85</v>
      </c>
      <c r="E995" s="52">
        <v>65775.0</v>
      </c>
      <c r="F995" s="52">
        <v>114084.0</v>
      </c>
      <c r="G995" s="51">
        <f t="shared" si="2"/>
        <v>65433</v>
      </c>
      <c r="H995" s="51">
        <f t="shared" si="3"/>
        <v>111183.5</v>
      </c>
    </row>
    <row r="996">
      <c r="A996" s="47" t="str">
        <f t="shared" si="1"/>
        <v>Asia_Pakistan-Asia_2006</v>
      </c>
      <c r="B996" s="47" t="s">
        <v>144</v>
      </c>
      <c r="C996" s="49" t="s">
        <v>168</v>
      </c>
      <c r="D996" s="44" t="s">
        <v>85</v>
      </c>
      <c r="E996" s="52">
        <v>65091.0</v>
      </c>
      <c r="F996" s="52">
        <v>108283.0</v>
      </c>
      <c r="G996" s="51">
        <f t="shared" si="2"/>
        <v>65091</v>
      </c>
      <c r="H996" s="51">
        <f t="shared" si="3"/>
        <v>108283</v>
      </c>
    </row>
    <row r="997">
      <c r="A997" s="47" t="str">
        <f t="shared" si="1"/>
        <v>Asia_Pakistan-Asia_2007</v>
      </c>
      <c r="B997" s="47" t="s">
        <v>144</v>
      </c>
      <c r="C997" s="49" t="s">
        <v>168</v>
      </c>
      <c r="D997" s="44" t="s">
        <v>86</v>
      </c>
      <c r="E997" s="52">
        <v>73580.0</v>
      </c>
      <c r="F997" s="52">
        <v>131601.0</v>
      </c>
      <c r="G997" s="51">
        <f t="shared" si="2"/>
        <v>73580</v>
      </c>
      <c r="H997" s="51">
        <f t="shared" si="3"/>
        <v>131601</v>
      </c>
    </row>
    <row r="998">
      <c r="A998" s="47" t="str">
        <f t="shared" si="1"/>
        <v>Asia_Pakistan-Asia_2008</v>
      </c>
      <c r="B998" s="47" t="s">
        <v>144</v>
      </c>
      <c r="C998" s="49" t="s">
        <v>168</v>
      </c>
      <c r="D998" s="44" t="s">
        <v>87</v>
      </c>
      <c r="E998" s="52">
        <v>83538.0</v>
      </c>
      <c r="F998" s="52">
        <v>158895.0</v>
      </c>
      <c r="G998" s="51">
        <f t="shared" si="2"/>
        <v>83538</v>
      </c>
      <c r="H998" s="51">
        <f t="shared" si="3"/>
        <v>158895</v>
      </c>
    </row>
    <row r="999">
      <c r="A999" s="47" t="str">
        <f t="shared" si="1"/>
        <v>Asia_Pakistan-Asia_2009</v>
      </c>
      <c r="B999" s="47" t="s">
        <v>144</v>
      </c>
      <c r="C999" s="49" t="s">
        <v>168</v>
      </c>
      <c r="D999" s="44" t="s">
        <v>88</v>
      </c>
      <c r="E999" s="52">
        <v>76227.0</v>
      </c>
      <c r="F999" s="52">
        <v>136636.0</v>
      </c>
      <c r="G999" s="51">
        <f t="shared" si="2"/>
        <v>76227</v>
      </c>
      <c r="H999" s="51">
        <f t="shared" si="3"/>
        <v>136636</v>
      </c>
    </row>
    <row r="1000">
      <c r="A1000" s="47" t="str">
        <f t="shared" si="1"/>
        <v>Asia_Pakistan-Asia_2011</v>
      </c>
      <c r="B1000" s="47" t="s">
        <v>144</v>
      </c>
      <c r="C1000" s="49" t="s">
        <v>168</v>
      </c>
      <c r="D1000" s="44" t="s">
        <v>90</v>
      </c>
      <c r="E1000" s="52">
        <v>68695.0</v>
      </c>
      <c r="F1000" s="52">
        <v>118895.0</v>
      </c>
      <c r="G1000" s="51">
        <f t="shared" si="2"/>
        <v>66381</v>
      </c>
      <c r="H1000" s="51">
        <f t="shared" si="3"/>
        <v>112672</v>
      </c>
    </row>
    <row r="1001">
      <c r="A1001" s="47" t="str">
        <f t="shared" si="1"/>
        <v>Asia_Pakistan-Asia_2011</v>
      </c>
      <c r="B1001" s="47" t="s">
        <v>144</v>
      </c>
      <c r="C1001" s="49" t="s">
        <v>168</v>
      </c>
      <c r="D1001" s="44" t="s">
        <v>90</v>
      </c>
      <c r="E1001" s="52">
        <v>64067.0</v>
      </c>
      <c r="F1001" s="52">
        <v>106449.0</v>
      </c>
      <c r="G1001" s="51">
        <f t="shared" si="2"/>
        <v>64067</v>
      </c>
      <c r="H1001" s="51">
        <f t="shared" si="3"/>
        <v>106449</v>
      </c>
    </row>
    <row r="1002">
      <c r="A1002" s="47" t="str">
        <f t="shared" si="1"/>
        <v>Asia_Pakistan-Asia_2012</v>
      </c>
      <c r="B1002" s="47" t="s">
        <v>144</v>
      </c>
      <c r="C1002" s="49" t="s">
        <v>168</v>
      </c>
      <c r="D1002" s="44" t="s">
        <v>91</v>
      </c>
      <c r="E1002" s="52">
        <v>79345.0</v>
      </c>
      <c r="F1002" s="52">
        <v>146075.0</v>
      </c>
      <c r="G1002" s="51">
        <f t="shared" si="2"/>
        <v>79345</v>
      </c>
      <c r="H1002" s="51">
        <f t="shared" si="3"/>
        <v>146075</v>
      </c>
    </row>
    <row r="1003">
      <c r="A1003" s="47" t="str">
        <f t="shared" si="1"/>
        <v>Asia_Philippines-Asia_2000</v>
      </c>
      <c r="B1003" s="47" t="s">
        <v>144</v>
      </c>
      <c r="C1003" s="49" t="s">
        <v>169</v>
      </c>
      <c r="D1003" s="44" t="s">
        <v>70</v>
      </c>
      <c r="E1003" s="50"/>
      <c r="F1003" s="50"/>
      <c r="G1003" s="51" t="str">
        <f t="shared" si="2"/>
        <v/>
      </c>
      <c r="H1003" s="51" t="str">
        <f t="shared" si="3"/>
        <v/>
      </c>
    </row>
    <row r="1004">
      <c r="A1004" s="47" t="str">
        <f t="shared" si="1"/>
        <v>Asia_Philippines-Asia_2001</v>
      </c>
      <c r="B1004" s="47" t="s">
        <v>144</v>
      </c>
      <c r="C1004" s="49" t="s">
        <v>169</v>
      </c>
      <c r="D1004" s="44" t="s">
        <v>71</v>
      </c>
      <c r="E1004" s="52">
        <v>40452.0</v>
      </c>
      <c r="F1004" s="50"/>
      <c r="G1004" s="51">
        <f t="shared" si="2"/>
        <v>40452</v>
      </c>
      <c r="H1004" s="51" t="str">
        <f t="shared" si="3"/>
        <v/>
      </c>
    </row>
    <row r="1005">
      <c r="A1005" s="47" t="str">
        <f t="shared" si="1"/>
        <v>Asia_Philippines-Asia_2002</v>
      </c>
      <c r="B1005" s="47" t="s">
        <v>144</v>
      </c>
      <c r="C1005" s="49" t="s">
        <v>169</v>
      </c>
      <c r="D1005" s="44" t="s">
        <v>72</v>
      </c>
      <c r="E1005" s="52">
        <v>40512.0</v>
      </c>
      <c r="F1005" s="52">
        <v>81591.0</v>
      </c>
      <c r="G1005" s="51">
        <f t="shared" si="2"/>
        <v>40512</v>
      </c>
      <c r="H1005" s="51">
        <f t="shared" si="3"/>
        <v>81591</v>
      </c>
    </row>
    <row r="1006">
      <c r="A1006" s="47" t="str">
        <f t="shared" si="1"/>
        <v>Asia_Philippines-Asia_2003</v>
      </c>
      <c r="B1006" s="47" t="s">
        <v>144</v>
      </c>
      <c r="C1006" s="49" t="s">
        <v>169</v>
      </c>
      <c r="D1006" s="44" t="s">
        <v>74</v>
      </c>
      <c r="E1006" s="52">
        <v>38102.0</v>
      </c>
      <c r="F1006" s="52">
        <v>74785.0</v>
      </c>
      <c r="G1006" s="51">
        <f t="shared" si="2"/>
        <v>38102</v>
      </c>
      <c r="H1006" s="51">
        <f t="shared" si="3"/>
        <v>74785</v>
      </c>
    </row>
    <row r="1007">
      <c r="A1007" s="47" t="str">
        <f t="shared" si="1"/>
        <v>Asia_Philippines-Asia_2004</v>
      </c>
      <c r="B1007" s="47" t="s">
        <v>144</v>
      </c>
      <c r="C1007" s="49" t="s">
        <v>169</v>
      </c>
      <c r="D1007" s="44" t="s">
        <v>83</v>
      </c>
      <c r="E1007" s="52">
        <v>40009.0</v>
      </c>
      <c r="F1007" s="52">
        <v>75944.0</v>
      </c>
      <c r="G1007" s="51">
        <f t="shared" si="2"/>
        <v>40009</v>
      </c>
      <c r="H1007" s="51">
        <f t="shared" si="3"/>
        <v>75944</v>
      </c>
    </row>
    <row r="1008">
      <c r="A1008" s="47" t="str">
        <f t="shared" si="1"/>
        <v>Asia_Philippines-Asia_2006</v>
      </c>
      <c r="B1008" s="47" t="s">
        <v>144</v>
      </c>
      <c r="C1008" s="49" t="s">
        <v>169</v>
      </c>
      <c r="D1008" s="44" t="s">
        <v>85</v>
      </c>
      <c r="E1008" s="52">
        <v>38202.0</v>
      </c>
      <c r="F1008" s="52">
        <v>71052.0</v>
      </c>
      <c r="G1008" s="51">
        <f t="shared" si="2"/>
        <v>38202</v>
      </c>
      <c r="H1008" s="51">
        <f t="shared" si="3"/>
        <v>71052</v>
      </c>
    </row>
    <row r="1009">
      <c r="A1009" s="47" t="str">
        <f t="shared" si="1"/>
        <v>Asia_Philippines-Asia_2007</v>
      </c>
      <c r="B1009" s="47" t="s">
        <v>144</v>
      </c>
      <c r="C1009" s="49" t="s">
        <v>169</v>
      </c>
      <c r="D1009" s="44" t="s">
        <v>86</v>
      </c>
      <c r="E1009" s="52">
        <v>38643.0</v>
      </c>
      <c r="F1009" s="52">
        <v>74066.0</v>
      </c>
      <c r="G1009" s="51">
        <f t="shared" si="2"/>
        <v>38705</v>
      </c>
      <c r="H1009" s="51">
        <f t="shared" si="3"/>
        <v>72702</v>
      </c>
    </row>
    <row r="1010">
      <c r="A1010" s="47" t="str">
        <f t="shared" si="1"/>
        <v>Asia_Philippines-Asia_2007</v>
      </c>
      <c r="B1010" s="47" t="s">
        <v>144</v>
      </c>
      <c r="C1010" s="49" t="s">
        <v>169</v>
      </c>
      <c r="D1010" s="44" t="s">
        <v>86</v>
      </c>
      <c r="E1010" s="52">
        <v>38767.0</v>
      </c>
      <c r="F1010" s="52">
        <v>71338.0</v>
      </c>
      <c r="G1010" s="51">
        <f t="shared" si="2"/>
        <v>38767</v>
      </c>
      <c r="H1010" s="51">
        <f t="shared" si="3"/>
        <v>71338</v>
      </c>
    </row>
    <row r="1011">
      <c r="A1011" s="47" t="str">
        <f t="shared" si="1"/>
        <v>Asia_Philippines-Asia_2008</v>
      </c>
      <c r="B1011" s="47" t="s">
        <v>144</v>
      </c>
      <c r="C1011" s="49" t="s">
        <v>169</v>
      </c>
      <c r="D1011" s="44" t="s">
        <v>87</v>
      </c>
      <c r="E1011" s="52">
        <v>38514.0</v>
      </c>
      <c r="F1011" s="52">
        <v>69669.0</v>
      </c>
      <c r="G1011" s="51">
        <f t="shared" si="2"/>
        <v>38514</v>
      </c>
      <c r="H1011" s="51">
        <f t="shared" si="3"/>
        <v>69669</v>
      </c>
    </row>
    <row r="1012">
      <c r="A1012" s="47" t="str">
        <f t="shared" si="1"/>
        <v>Asia_Philippines-Asia_2010</v>
      </c>
      <c r="B1012" s="47" t="s">
        <v>144</v>
      </c>
      <c r="C1012" s="49" t="s">
        <v>169</v>
      </c>
      <c r="D1012" s="44" t="s">
        <v>89</v>
      </c>
      <c r="E1012" s="52">
        <v>38756.0</v>
      </c>
      <c r="F1012" s="52">
        <v>74832.0</v>
      </c>
      <c r="G1012" s="51">
        <f t="shared" si="2"/>
        <v>38756</v>
      </c>
      <c r="H1012" s="51">
        <f t="shared" si="3"/>
        <v>74832</v>
      </c>
    </row>
    <row r="1013">
      <c r="A1013" s="47" t="str">
        <f t="shared" si="1"/>
        <v>Asia_Philippines-Asia_2011</v>
      </c>
      <c r="B1013" s="47" t="s">
        <v>144</v>
      </c>
      <c r="C1013" s="49" t="s">
        <v>169</v>
      </c>
      <c r="D1013" s="44" t="s">
        <v>90</v>
      </c>
      <c r="E1013" s="52">
        <v>38822.0</v>
      </c>
      <c r="F1013" s="52">
        <v>71532.0</v>
      </c>
      <c r="G1013" s="51">
        <f t="shared" si="2"/>
        <v>39347</v>
      </c>
      <c r="H1013" s="51">
        <f t="shared" si="3"/>
        <v>72419.5</v>
      </c>
    </row>
    <row r="1014">
      <c r="A1014" s="47" t="str">
        <f t="shared" si="1"/>
        <v>Asia_Philippines-Asia_2011</v>
      </c>
      <c r="B1014" s="47" t="s">
        <v>144</v>
      </c>
      <c r="C1014" s="49" t="s">
        <v>169</v>
      </c>
      <c r="D1014" s="44" t="s">
        <v>90</v>
      </c>
      <c r="E1014" s="52">
        <v>39872.0</v>
      </c>
      <c r="F1014" s="52">
        <v>73307.0</v>
      </c>
      <c r="G1014" s="51">
        <f t="shared" si="2"/>
        <v>39872</v>
      </c>
      <c r="H1014" s="51">
        <f t="shared" si="3"/>
        <v>73307</v>
      </c>
    </row>
    <row r="1015">
      <c r="A1015" s="47" t="str">
        <f t="shared" si="1"/>
        <v>Asia_Philippines-Asia_2012</v>
      </c>
      <c r="B1015" s="47" t="s">
        <v>144</v>
      </c>
      <c r="C1015" s="49" t="s">
        <v>169</v>
      </c>
      <c r="D1015" s="44" t="s">
        <v>91</v>
      </c>
      <c r="E1015" s="52">
        <v>38456.0</v>
      </c>
      <c r="F1015" s="52">
        <v>67693.0</v>
      </c>
      <c r="G1015" s="51">
        <f t="shared" si="2"/>
        <v>38456</v>
      </c>
      <c r="H1015" s="51">
        <f t="shared" si="3"/>
        <v>67693</v>
      </c>
    </row>
    <row r="1016">
      <c r="A1016" s="47" t="str">
        <f t="shared" si="1"/>
        <v>Asia_Singapore-Asia_2000</v>
      </c>
      <c r="B1016" s="47" t="s">
        <v>144</v>
      </c>
      <c r="C1016" s="49" t="s">
        <v>170</v>
      </c>
      <c r="D1016" s="44" t="s">
        <v>70</v>
      </c>
      <c r="E1016" s="50"/>
      <c r="F1016" s="50"/>
      <c r="G1016" s="51" t="str">
        <f t="shared" si="2"/>
        <v/>
      </c>
      <c r="H1016" s="51" t="str">
        <f t="shared" si="3"/>
        <v/>
      </c>
    </row>
    <row r="1017">
      <c r="A1017" s="47" t="str">
        <f t="shared" si="1"/>
        <v>Asia_Singapore-Asia_2001</v>
      </c>
      <c r="B1017" s="47" t="s">
        <v>144</v>
      </c>
      <c r="C1017" s="49" t="s">
        <v>170</v>
      </c>
      <c r="D1017" s="44" t="s">
        <v>71</v>
      </c>
      <c r="E1017" s="52">
        <v>33447.0</v>
      </c>
      <c r="F1017" s="50"/>
      <c r="G1017" s="51">
        <f t="shared" si="2"/>
        <v>33447</v>
      </c>
      <c r="H1017" s="51" t="str">
        <f t="shared" si="3"/>
        <v/>
      </c>
    </row>
    <row r="1018">
      <c r="A1018" s="47" t="str">
        <f t="shared" si="1"/>
        <v>Asia_Singapore-Asia_2002</v>
      </c>
      <c r="B1018" s="47" t="s">
        <v>144</v>
      </c>
      <c r="C1018" s="49" t="s">
        <v>170</v>
      </c>
      <c r="D1018" s="44" t="s">
        <v>72</v>
      </c>
      <c r="E1018" s="52">
        <v>34280.0</v>
      </c>
      <c r="F1018" s="52">
        <v>13520.0</v>
      </c>
      <c r="G1018" s="51">
        <f t="shared" si="2"/>
        <v>34280</v>
      </c>
      <c r="H1018" s="51">
        <f t="shared" si="3"/>
        <v>13520</v>
      </c>
    </row>
    <row r="1019">
      <c r="A1019" s="47" t="str">
        <f t="shared" si="1"/>
        <v>Asia_Singapore-Asia_2003</v>
      </c>
      <c r="B1019" s="47" t="s">
        <v>144</v>
      </c>
      <c r="C1019" s="49" t="s">
        <v>170</v>
      </c>
      <c r="D1019" s="44" t="s">
        <v>74</v>
      </c>
      <c r="E1019" s="52">
        <v>28262.0</v>
      </c>
      <c r="F1019" s="52">
        <v>24767.0</v>
      </c>
      <c r="G1019" s="51">
        <f t="shared" si="2"/>
        <v>28262</v>
      </c>
      <c r="H1019" s="51">
        <f t="shared" si="3"/>
        <v>24767</v>
      </c>
    </row>
    <row r="1020">
      <c r="A1020" s="47" t="str">
        <f t="shared" si="1"/>
        <v>Asia_Singapore-Asia_2004</v>
      </c>
      <c r="B1020" s="47" t="s">
        <v>144</v>
      </c>
      <c r="C1020" s="49" t="s">
        <v>170</v>
      </c>
      <c r="D1020" s="44" t="s">
        <v>83</v>
      </c>
      <c r="E1020" s="52">
        <v>25162.0</v>
      </c>
      <c r="F1020" s="52">
        <v>19637.0</v>
      </c>
      <c r="G1020" s="51">
        <f t="shared" si="2"/>
        <v>25162</v>
      </c>
      <c r="H1020" s="51">
        <f t="shared" si="3"/>
        <v>19637</v>
      </c>
    </row>
    <row r="1021">
      <c r="A1021" s="47" t="str">
        <f t="shared" si="1"/>
        <v>Asia_Singapore-Asia_2007</v>
      </c>
      <c r="B1021" s="47" t="s">
        <v>144</v>
      </c>
      <c r="C1021" s="49" t="s">
        <v>170</v>
      </c>
      <c r="D1021" s="44" t="s">
        <v>86</v>
      </c>
      <c r="E1021" s="52">
        <v>30845.0</v>
      </c>
      <c r="F1021" s="52">
        <v>28474.0</v>
      </c>
      <c r="G1021" s="51">
        <f t="shared" si="2"/>
        <v>26037</v>
      </c>
      <c r="H1021" s="51">
        <f t="shared" si="3"/>
        <v>39007.5</v>
      </c>
    </row>
    <row r="1022">
      <c r="A1022" s="47" t="str">
        <f t="shared" si="1"/>
        <v>Asia_Singapore-Asia_2007</v>
      </c>
      <c r="B1022" s="47" t="s">
        <v>144</v>
      </c>
      <c r="C1022" s="49" t="s">
        <v>170</v>
      </c>
      <c r="D1022" s="44" t="s">
        <v>86</v>
      </c>
      <c r="E1022" s="52">
        <v>21229.0</v>
      </c>
      <c r="F1022" s="52">
        <v>49541.0</v>
      </c>
      <c r="G1022" s="51">
        <f t="shared" si="2"/>
        <v>21229</v>
      </c>
      <c r="H1022" s="51">
        <f t="shared" si="3"/>
        <v>49541</v>
      </c>
    </row>
    <row r="1023">
      <c r="A1023" s="47" t="str">
        <f t="shared" si="1"/>
        <v>Asia_Singapore-Asia_2008</v>
      </c>
      <c r="B1023" s="47" t="s">
        <v>144</v>
      </c>
      <c r="C1023" s="49" t="s">
        <v>170</v>
      </c>
      <c r="D1023" s="44" t="s">
        <v>87</v>
      </c>
      <c r="E1023" s="52">
        <v>21819.0</v>
      </c>
      <c r="F1023" s="52">
        <v>17866.0</v>
      </c>
      <c r="G1023" s="51">
        <f t="shared" si="2"/>
        <v>21412</v>
      </c>
      <c r="H1023" s="51">
        <f t="shared" si="3"/>
        <v>32548.5</v>
      </c>
    </row>
    <row r="1024">
      <c r="A1024" s="47" t="str">
        <f t="shared" si="1"/>
        <v>Asia_Singapore-Asia_2008</v>
      </c>
      <c r="B1024" s="47" t="s">
        <v>144</v>
      </c>
      <c r="C1024" s="49" t="s">
        <v>170</v>
      </c>
      <c r="D1024" s="44" t="s">
        <v>87</v>
      </c>
      <c r="E1024" s="52">
        <v>21005.0</v>
      </c>
      <c r="F1024" s="52">
        <v>47231.0</v>
      </c>
      <c r="G1024" s="51">
        <f t="shared" si="2"/>
        <v>21005</v>
      </c>
      <c r="H1024" s="51">
        <f t="shared" si="3"/>
        <v>47231</v>
      </c>
    </row>
    <row r="1025">
      <c r="A1025" s="47" t="str">
        <f t="shared" si="1"/>
        <v>Asia_Singapore-Asia_2010</v>
      </c>
      <c r="B1025" s="47" t="s">
        <v>144</v>
      </c>
      <c r="C1025" s="49" t="s">
        <v>170</v>
      </c>
      <c r="D1025" s="44" t="s">
        <v>89</v>
      </c>
      <c r="E1025" s="52">
        <v>21947.0</v>
      </c>
      <c r="F1025" s="52">
        <v>30359.0</v>
      </c>
      <c r="G1025" s="51">
        <f t="shared" si="2"/>
        <v>21947</v>
      </c>
      <c r="H1025" s="51">
        <f t="shared" si="3"/>
        <v>30359</v>
      </c>
    </row>
    <row r="1026">
      <c r="A1026" s="47" t="str">
        <f t="shared" si="1"/>
        <v>Asia_Singapore-Asia_2011</v>
      </c>
      <c r="B1026" s="47" t="s">
        <v>144</v>
      </c>
      <c r="C1026" s="49" t="s">
        <v>170</v>
      </c>
      <c r="D1026" s="44" t="s">
        <v>90</v>
      </c>
      <c r="E1026" s="52">
        <v>25634.0</v>
      </c>
      <c r="F1026" s="52">
        <v>31133.0</v>
      </c>
      <c r="G1026" s="51">
        <f t="shared" si="2"/>
        <v>22163</v>
      </c>
      <c r="H1026" s="51">
        <f t="shared" si="3"/>
        <v>40069.5</v>
      </c>
    </row>
    <row r="1027">
      <c r="A1027" s="47" t="str">
        <f t="shared" si="1"/>
        <v>Asia_Singapore-Asia_2011</v>
      </c>
      <c r="B1027" s="47" t="s">
        <v>144</v>
      </c>
      <c r="C1027" s="49" t="s">
        <v>170</v>
      </c>
      <c r="D1027" s="44" t="s">
        <v>90</v>
      </c>
      <c r="E1027" s="52">
        <v>18692.0</v>
      </c>
      <c r="F1027" s="52">
        <v>49006.0</v>
      </c>
      <c r="G1027" s="51">
        <f t="shared" si="2"/>
        <v>18692</v>
      </c>
      <c r="H1027" s="51">
        <f t="shared" si="3"/>
        <v>49006</v>
      </c>
    </row>
    <row r="1028">
      <c r="A1028" s="47" t="str">
        <f t="shared" si="1"/>
        <v>Asia_Singapore-Asia_2012</v>
      </c>
      <c r="B1028" s="47" t="s">
        <v>144</v>
      </c>
      <c r="C1028" s="49" t="s">
        <v>170</v>
      </c>
      <c r="D1028" s="44" t="s">
        <v>91</v>
      </c>
      <c r="E1028" s="52">
        <v>23509.0</v>
      </c>
      <c r="F1028" s="52">
        <v>30799.0</v>
      </c>
      <c r="G1028" s="51">
        <f t="shared" si="2"/>
        <v>23509</v>
      </c>
      <c r="H1028" s="51">
        <f t="shared" si="3"/>
        <v>30799</v>
      </c>
    </row>
    <row r="1029">
      <c r="A1029" s="47" t="str">
        <f t="shared" si="1"/>
        <v>Asia_South Korea-Asia_2000</v>
      </c>
      <c r="B1029" s="47" t="s">
        <v>144</v>
      </c>
      <c r="C1029" s="49" t="s">
        <v>171</v>
      </c>
      <c r="D1029" s="44" t="s">
        <v>70</v>
      </c>
      <c r="E1029" s="52">
        <v>263002.0</v>
      </c>
      <c r="F1029" s="50"/>
      <c r="G1029" s="51">
        <f t="shared" si="2"/>
        <v>263002</v>
      </c>
      <c r="H1029" s="51" t="str">
        <f t="shared" si="3"/>
        <v/>
      </c>
    </row>
    <row r="1030">
      <c r="A1030" s="47" t="str">
        <f t="shared" si="1"/>
        <v>Asia_South Korea-Asia_2001</v>
      </c>
      <c r="B1030" s="47" t="s">
        <v>144</v>
      </c>
      <c r="C1030" s="49" t="s">
        <v>171</v>
      </c>
      <c r="D1030" s="44" t="s">
        <v>71</v>
      </c>
      <c r="E1030" s="52">
        <v>260440.0</v>
      </c>
      <c r="F1030" s="50"/>
      <c r="G1030" s="51">
        <f t="shared" si="2"/>
        <v>260440</v>
      </c>
      <c r="H1030" s="51" t="str">
        <f t="shared" si="3"/>
        <v/>
      </c>
    </row>
    <row r="1031">
      <c r="A1031" s="47" t="str">
        <f t="shared" si="1"/>
        <v>Asia_South Korea-Asia_2002</v>
      </c>
      <c r="B1031" s="47" t="s">
        <v>144</v>
      </c>
      <c r="C1031" s="49" t="s">
        <v>171</v>
      </c>
      <c r="D1031" s="44" t="s">
        <v>72</v>
      </c>
      <c r="E1031" s="52">
        <v>249964.0</v>
      </c>
      <c r="F1031" s="52">
        <v>567567.0</v>
      </c>
      <c r="G1031" s="51">
        <f t="shared" si="2"/>
        <v>249964</v>
      </c>
      <c r="H1031" s="51">
        <f t="shared" si="3"/>
        <v>567567</v>
      </c>
    </row>
    <row r="1032">
      <c r="A1032" s="47" t="str">
        <f t="shared" si="1"/>
        <v>Asia_South Korea-Asia_2003</v>
      </c>
      <c r="B1032" s="47" t="s">
        <v>144</v>
      </c>
      <c r="C1032" s="49" t="s">
        <v>171</v>
      </c>
      <c r="D1032" s="44" t="s">
        <v>74</v>
      </c>
      <c r="E1032" s="52">
        <v>229178.0</v>
      </c>
      <c r="F1032" s="52">
        <v>509376.0</v>
      </c>
      <c r="G1032" s="51">
        <f t="shared" si="2"/>
        <v>229178</v>
      </c>
      <c r="H1032" s="51">
        <f t="shared" si="3"/>
        <v>509376</v>
      </c>
    </row>
    <row r="1033">
      <c r="A1033" s="47" t="str">
        <f t="shared" si="1"/>
        <v>Asia_South Korea-Asia_2004</v>
      </c>
      <c r="B1033" s="47" t="s">
        <v>144</v>
      </c>
      <c r="C1033" s="49" t="s">
        <v>171</v>
      </c>
      <c r="D1033" s="44" t="s">
        <v>83</v>
      </c>
      <c r="E1033" s="52">
        <v>226946.0</v>
      </c>
      <c r="F1033" s="52">
        <v>508052.0</v>
      </c>
      <c r="G1033" s="51">
        <f t="shared" si="2"/>
        <v>226946</v>
      </c>
      <c r="H1033" s="51">
        <f t="shared" si="3"/>
        <v>508052</v>
      </c>
    </row>
    <row r="1034">
      <c r="A1034" s="47" t="str">
        <f t="shared" si="1"/>
        <v>Asia_South Korea-Asia_2007</v>
      </c>
      <c r="B1034" s="47" t="s">
        <v>144</v>
      </c>
      <c r="C1034" s="49" t="s">
        <v>171</v>
      </c>
      <c r="D1034" s="44" t="s">
        <v>86</v>
      </c>
      <c r="E1034" s="52">
        <v>208284.0</v>
      </c>
      <c r="F1034" s="52">
        <v>482277.0</v>
      </c>
      <c r="G1034" s="51">
        <f t="shared" si="2"/>
        <v>199665</v>
      </c>
      <c r="H1034" s="51">
        <f t="shared" si="3"/>
        <v>466235.5</v>
      </c>
    </row>
    <row r="1035">
      <c r="A1035" s="47" t="str">
        <f t="shared" si="1"/>
        <v>Asia_South Korea-Asia_2007</v>
      </c>
      <c r="B1035" s="47" t="s">
        <v>144</v>
      </c>
      <c r="C1035" s="49" t="s">
        <v>171</v>
      </c>
      <c r="D1035" s="44" t="s">
        <v>86</v>
      </c>
      <c r="E1035" s="52">
        <v>191046.0</v>
      </c>
      <c r="F1035" s="52">
        <v>450194.0</v>
      </c>
      <c r="G1035" s="51">
        <f t="shared" si="2"/>
        <v>191046</v>
      </c>
      <c r="H1035" s="51">
        <f t="shared" si="3"/>
        <v>450194</v>
      </c>
    </row>
    <row r="1036">
      <c r="A1036" s="47" t="str">
        <f t="shared" si="1"/>
        <v>Asia_South Korea-Asia_2008</v>
      </c>
      <c r="B1036" s="47" t="s">
        <v>144</v>
      </c>
      <c r="C1036" s="49" t="s">
        <v>171</v>
      </c>
      <c r="D1036" s="44" t="s">
        <v>87</v>
      </c>
      <c r="E1036" s="52">
        <v>222147.0</v>
      </c>
      <c r="F1036" s="52">
        <v>495837.0</v>
      </c>
      <c r="G1036" s="51">
        <f t="shared" si="2"/>
        <v>210407</v>
      </c>
      <c r="H1036" s="51">
        <f t="shared" si="3"/>
        <v>480734.5</v>
      </c>
    </row>
    <row r="1037">
      <c r="A1037" s="47" t="str">
        <f t="shared" si="1"/>
        <v>Asia_South Korea-Asia_2008</v>
      </c>
      <c r="B1037" s="47" t="s">
        <v>144</v>
      </c>
      <c r="C1037" s="49" t="s">
        <v>171</v>
      </c>
      <c r="D1037" s="44" t="s">
        <v>87</v>
      </c>
      <c r="E1037" s="52">
        <v>198667.0</v>
      </c>
      <c r="F1037" s="52">
        <v>465632.0</v>
      </c>
      <c r="G1037" s="51">
        <f t="shared" si="2"/>
        <v>198667</v>
      </c>
      <c r="H1037" s="51">
        <f t="shared" si="3"/>
        <v>465632</v>
      </c>
    </row>
    <row r="1038">
      <c r="A1038" s="47" t="str">
        <f t="shared" si="1"/>
        <v>Asia_South Korea-Asia_2010</v>
      </c>
      <c r="B1038" s="47" t="s">
        <v>144</v>
      </c>
      <c r="C1038" s="49" t="s">
        <v>171</v>
      </c>
      <c r="D1038" s="44" t="s">
        <v>89</v>
      </c>
      <c r="E1038" s="52">
        <v>210176.0</v>
      </c>
      <c r="F1038" s="52">
        <v>462918.0</v>
      </c>
      <c r="G1038" s="51">
        <f t="shared" si="2"/>
        <v>210176</v>
      </c>
      <c r="H1038" s="51">
        <f t="shared" si="3"/>
        <v>462918</v>
      </c>
    </row>
    <row r="1039">
      <c r="A1039" s="47" t="str">
        <f t="shared" si="1"/>
        <v>Asia_South Korea-Asia_2012</v>
      </c>
      <c r="B1039" s="47" t="s">
        <v>144</v>
      </c>
      <c r="C1039" s="49" t="s">
        <v>171</v>
      </c>
      <c r="D1039" s="44" t="s">
        <v>91</v>
      </c>
      <c r="E1039" s="52">
        <v>213600.0</v>
      </c>
      <c r="F1039" s="52">
        <v>470806.0</v>
      </c>
      <c r="G1039" s="51">
        <f t="shared" si="2"/>
        <v>208158.5</v>
      </c>
      <c r="H1039" s="51">
        <f t="shared" si="3"/>
        <v>468510.5</v>
      </c>
    </row>
    <row r="1040">
      <c r="A1040" s="47" t="str">
        <f t="shared" si="1"/>
        <v>Asia_South Korea-Asia_2012</v>
      </c>
      <c r="B1040" s="47" t="s">
        <v>144</v>
      </c>
      <c r="C1040" s="49" t="s">
        <v>171</v>
      </c>
      <c r="D1040" s="44" t="s">
        <v>91</v>
      </c>
      <c r="E1040" s="52">
        <v>202717.0</v>
      </c>
      <c r="F1040" s="52">
        <v>466215.0</v>
      </c>
      <c r="G1040" s="51">
        <f t="shared" si="2"/>
        <v>195439</v>
      </c>
      <c r="H1040" s="51">
        <f t="shared" si="3"/>
        <v>456888</v>
      </c>
    </row>
    <row r="1041">
      <c r="A1041" s="47" t="str">
        <f t="shared" si="1"/>
        <v>Asia_South Korea-Asia_2012</v>
      </c>
      <c r="B1041" s="47" t="s">
        <v>144</v>
      </c>
      <c r="C1041" s="49" t="s">
        <v>171</v>
      </c>
      <c r="D1041" s="44" t="s">
        <v>91</v>
      </c>
      <c r="E1041" s="52">
        <v>188161.0</v>
      </c>
      <c r="F1041" s="52">
        <v>447561.0</v>
      </c>
      <c r="G1041" s="51">
        <f t="shared" si="2"/>
        <v>188161</v>
      </c>
      <c r="H1041" s="51">
        <f t="shared" si="3"/>
        <v>447561</v>
      </c>
    </row>
    <row r="1042">
      <c r="A1042" s="47" t="str">
        <f t="shared" si="1"/>
        <v>Asia_Sri Lanka-Asia_2000</v>
      </c>
      <c r="B1042" s="47" t="s">
        <v>144</v>
      </c>
      <c r="C1042" s="49" t="s">
        <v>172</v>
      </c>
      <c r="D1042" s="44" t="s">
        <v>70</v>
      </c>
      <c r="E1042" s="50"/>
      <c r="F1042" s="50"/>
      <c r="G1042" s="51" t="str">
        <f t="shared" si="2"/>
        <v/>
      </c>
      <c r="H1042" s="51" t="str">
        <f t="shared" si="3"/>
        <v/>
      </c>
    </row>
    <row r="1043">
      <c r="A1043" s="47" t="str">
        <f t="shared" si="1"/>
        <v>Asia_Sri Lanka-Asia_2001</v>
      </c>
      <c r="B1043" s="47" t="s">
        <v>144</v>
      </c>
      <c r="C1043" s="49" t="s">
        <v>172</v>
      </c>
      <c r="D1043" s="44" t="s">
        <v>71</v>
      </c>
      <c r="E1043" s="52">
        <v>10421.0</v>
      </c>
      <c r="F1043" s="50"/>
      <c r="G1043" s="51">
        <f t="shared" si="2"/>
        <v>10421</v>
      </c>
      <c r="H1043" s="51" t="str">
        <f t="shared" si="3"/>
        <v/>
      </c>
    </row>
    <row r="1044">
      <c r="A1044" s="47" t="str">
        <f t="shared" si="1"/>
        <v>Asia_Sri Lanka-Asia_2002</v>
      </c>
      <c r="B1044" s="47" t="s">
        <v>144</v>
      </c>
      <c r="C1044" s="49" t="s">
        <v>172</v>
      </c>
      <c r="D1044" s="44" t="s">
        <v>72</v>
      </c>
      <c r="E1044" s="52">
        <v>9844.0</v>
      </c>
      <c r="F1044" s="52">
        <v>12710.0</v>
      </c>
      <c r="G1044" s="51">
        <f t="shared" si="2"/>
        <v>9844</v>
      </c>
      <c r="H1044" s="51">
        <f t="shared" si="3"/>
        <v>12710</v>
      </c>
    </row>
    <row r="1045">
      <c r="A1045" s="47" t="str">
        <f t="shared" si="1"/>
        <v>Asia_Sri Lanka-Asia_2003</v>
      </c>
      <c r="B1045" s="47" t="s">
        <v>144</v>
      </c>
      <c r="C1045" s="49" t="s">
        <v>172</v>
      </c>
      <c r="D1045" s="44" t="s">
        <v>74</v>
      </c>
      <c r="E1045" s="52">
        <v>9082.0</v>
      </c>
      <c r="F1045" s="52">
        <v>12831.0</v>
      </c>
      <c r="G1045" s="51">
        <f t="shared" si="2"/>
        <v>9082</v>
      </c>
      <c r="H1045" s="51">
        <f t="shared" si="3"/>
        <v>12831</v>
      </c>
    </row>
    <row r="1046">
      <c r="A1046" s="47" t="str">
        <f t="shared" si="1"/>
        <v>Asia_Sri Lanka-Asia_2005</v>
      </c>
      <c r="B1046" s="47" t="s">
        <v>144</v>
      </c>
      <c r="C1046" s="49" t="s">
        <v>172</v>
      </c>
      <c r="D1046" s="44" t="s">
        <v>84</v>
      </c>
      <c r="E1046" s="52">
        <v>8942.0</v>
      </c>
      <c r="F1046" s="52">
        <v>11892.0</v>
      </c>
      <c r="G1046" s="51">
        <f t="shared" si="2"/>
        <v>8942</v>
      </c>
      <c r="H1046" s="51">
        <f t="shared" si="3"/>
        <v>11892</v>
      </c>
    </row>
    <row r="1047">
      <c r="A1047" s="47" t="str">
        <f t="shared" si="1"/>
        <v>Asia_Sri Lanka-Asia_2007</v>
      </c>
      <c r="B1047" s="47" t="s">
        <v>144</v>
      </c>
      <c r="C1047" s="49" t="s">
        <v>172</v>
      </c>
      <c r="D1047" s="44" t="s">
        <v>86</v>
      </c>
      <c r="E1047" s="52">
        <v>8798.0</v>
      </c>
      <c r="F1047" s="52">
        <v>11965.0</v>
      </c>
      <c r="G1047" s="51">
        <f t="shared" si="2"/>
        <v>8424</v>
      </c>
      <c r="H1047" s="51">
        <f t="shared" si="3"/>
        <v>11105.5</v>
      </c>
    </row>
    <row r="1048">
      <c r="A1048" s="47" t="str">
        <f t="shared" si="1"/>
        <v>Asia_Sri Lanka-Asia_2007</v>
      </c>
      <c r="B1048" s="47" t="s">
        <v>144</v>
      </c>
      <c r="C1048" s="49" t="s">
        <v>172</v>
      </c>
      <c r="D1048" s="44" t="s">
        <v>86</v>
      </c>
      <c r="E1048" s="52">
        <v>8050.0</v>
      </c>
      <c r="F1048" s="52">
        <v>10246.0</v>
      </c>
      <c r="G1048" s="51">
        <f t="shared" si="2"/>
        <v>8050</v>
      </c>
      <c r="H1048" s="51">
        <f t="shared" si="3"/>
        <v>10246</v>
      </c>
    </row>
    <row r="1049">
      <c r="A1049" s="47" t="str">
        <f t="shared" si="1"/>
        <v>Asia_Sri Lanka-Asia_2008</v>
      </c>
      <c r="B1049" s="47" t="s">
        <v>144</v>
      </c>
      <c r="C1049" s="49" t="s">
        <v>172</v>
      </c>
      <c r="D1049" s="44" t="s">
        <v>87</v>
      </c>
      <c r="E1049" s="52">
        <v>9261.0</v>
      </c>
      <c r="F1049" s="52">
        <v>12457.0</v>
      </c>
      <c r="G1049" s="51">
        <f t="shared" si="2"/>
        <v>8730</v>
      </c>
      <c r="H1049" s="51">
        <f t="shared" si="3"/>
        <v>11732.5</v>
      </c>
    </row>
    <row r="1050">
      <c r="A1050" s="47" t="str">
        <f t="shared" si="1"/>
        <v>Asia_Sri Lanka-Asia_2008</v>
      </c>
      <c r="B1050" s="47" t="s">
        <v>144</v>
      </c>
      <c r="C1050" s="49" t="s">
        <v>172</v>
      </c>
      <c r="D1050" s="44" t="s">
        <v>87</v>
      </c>
      <c r="E1050" s="52">
        <v>8199.0</v>
      </c>
      <c r="F1050" s="52">
        <v>11008.0</v>
      </c>
      <c r="G1050" s="51">
        <f t="shared" si="2"/>
        <v>8199</v>
      </c>
      <c r="H1050" s="51">
        <f t="shared" si="3"/>
        <v>11008</v>
      </c>
    </row>
    <row r="1051">
      <c r="A1051" s="47" t="str">
        <f t="shared" si="1"/>
        <v>Asia_Sri Lanka-Asia_2010</v>
      </c>
      <c r="B1051" s="47" t="s">
        <v>144</v>
      </c>
      <c r="C1051" s="49" t="s">
        <v>172</v>
      </c>
      <c r="D1051" s="44" t="s">
        <v>89</v>
      </c>
      <c r="E1051" s="52">
        <v>9001.0</v>
      </c>
      <c r="F1051" s="52">
        <v>11643.0</v>
      </c>
      <c r="G1051" s="51">
        <f t="shared" si="2"/>
        <v>9001</v>
      </c>
      <c r="H1051" s="51">
        <f t="shared" si="3"/>
        <v>11643</v>
      </c>
    </row>
    <row r="1052">
      <c r="A1052" s="47" t="str">
        <f t="shared" si="1"/>
        <v>Asia_Sri Lanka-Asia_2012</v>
      </c>
      <c r="B1052" s="47" t="s">
        <v>144</v>
      </c>
      <c r="C1052" s="49" t="s">
        <v>172</v>
      </c>
      <c r="D1052" s="44" t="s">
        <v>91</v>
      </c>
      <c r="E1052" s="52">
        <v>9083.0</v>
      </c>
      <c r="F1052" s="52">
        <v>11738.0</v>
      </c>
      <c r="G1052" s="51">
        <f t="shared" si="2"/>
        <v>8882.5</v>
      </c>
      <c r="H1052" s="51">
        <f t="shared" si="3"/>
        <v>11199</v>
      </c>
    </row>
    <row r="1053">
      <c r="A1053" s="47" t="str">
        <f t="shared" si="1"/>
        <v>Asia_Sri Lanka-Asia_2012</v>
      </c>
      <c r="B1053" s="47" t="s">
        <v>144</v>
      </c>
      <c r="C1053" s="49" t="s">
        <v>172</v>
      </c>
      <c r="D1053" s="44" t="s">
        <v>91</v>
      </c>
      <c r="E1053" s="52">
        <v>8682.0</v>
      </c>
      <c r="F1053" s="52">
        <v>10660.0</v>
      </c>
      <c r="G1053" s="51">
        <f t="shared" si="2"/>
        <v>8504.5</v>
      </c>
      <c r="H1053" s="51">
        <f t="shared" si="3"/>
        <v>10410.5</v>
      </c>
    </row>
    <row r="1054">
      <c r="A1054" s="47" t="str">
        <f t="shared" si="1"/>
        <v>Asia_Sri Lanka-Asia_2012</v>
      </c>
      <c r="B1054" s="47" t="s">
        <v>144</v>
      </c>
      <c r="C1054" s="49" t="s">
        <v>172</v>
      </c>
      <c r="D1054" s="44" t="s">
        <v>91</v>
      </c>
      <c r="E1054" s="52">
        <v>8327.0</v>
      </c>
      <c r="F1054" s="52">
        <v>10161.0</v>
      </c>
      <c r="G1054" s="51">
        <f t="shared" si="2"/>
        <v>8327</v>
      </c>
      <c r="H1054" s="51">
        <f t="shared" si="3"/>
        <v>10161</v>
      </c>
    </row>
    <row r="1055">
      <c r="A1055" s="47" t="str">
        <f t="shared" si="1"/>
        <v>Asia_Tajikistan-Asia_2000</v>
      </c>
      <c r="B1055" s="47" t="s">
        <v>144</v>
      </c>
      <c r="C1055" s="49" t="s">
        <v>173</v>
      </c>
      <c r="D1055" s="44" t="s">
        <v>70</v>
      </c>
      <c r="E1055" s="50"/>
      <c r="F1055" s="50"/>
      <c r="G1055" s="51" t="str">
        <f t="shared" si="2"/>
        <v/>
      </c>
      <c r="H1055" s="51" t="str">
        <f t="shared" si="3"/>
        <v/>
      </c>
    </row>
    <row r="1056">
      <c r="A1056" s="47" t="str">
        <f t="shared" si="1"/>
        <v>Asia_Tajikistan-Asia_2001</v>
      </c>
      <c r="B1056" s="47" t="s">
        <v>144</v>
      </c>
      <c r="C1056" s="49" t="s">
        <v>173</v>
      </c>
      <c r="D1056" s="44" t="s">
        <v>71</v>
      </c>
      <c r="E1056" s="52">
        <v>2395.0</v>
      </c>
      <c r="F1056" s="50"/>
      <c r="G1056" s="51">
        <f t="shared" si="2"/>
        <v>2395</v>
      </c>
      <c r="H1056" s="51" t="str">
        <f t="shared" si="3"/>
        <v/>
      </c>
    </row>
    <row r="1057">
      <c r="A1057" s="47" t="str">
        <f t="shared" si="1"/>
        <v>Asia_Tajikistan-Asia_2002</v>
      </c>
      <c r="B1057" s="47" t="s">
        <v>144</v>
      </c>
      <c r="C1057" s="49" t="s">
        <v>173</v>
      </c>
      <c r="D1057" s="44" t="s">
        <v>72</v>
      </c>
      <c r="E1057" s="52">
        <v>2370.0</v>
      </c>
      <c r="F1057" s="52">
        <v>2860.0</v>
      </c>
      <c r="G1057" s="51">
        <f t="shared" si="2"/>
        <v>2370</v>
      </c>
      <c r="H1057" s="51">
        <f t="shared" si="3"/>
        <v>2860</v>
      </c>
    </row>
    <row r="1058">
      <c r="A1058" s="47" t="str">
        <f t="shared" si="1"/>
        <v>Asia_Tajikistan-Asia_2003</v>
      </c>
      <c r="B1058" s="47" t="s">
        <v>144</v>
      </c>
      <c r="C1058" s="49" t="s">
        <v>173</v>
      </c>
      <c r="D1058" s="44" t="s">
        <v>74</v>
      </c>
      <c r="E1058" s="52">
        <v>2333.0</v>
      </c>
      <c r="F1058" s="52">
        <v>2893.0</v>
      </c>
      <c r="G1058" s="51">
        <f t="shared" si="2"/>
        <v>2333</v>
      </c>
      <c r="H1058" s="51">
        <f t="shared" si="3"/>
        <v>2893</v>
      </c>
    </row>
    <row r="1059">
      <c r="A1059" s="47" t="str">
        <f t="shared" si="1"/>
        <v>Asia_Tajikistan-Asia_2005</v>
      </c>
      <c r="B1059" s="47" t="s">
        <v>144</v>
      </c>
      <c r="C1059" s="49" t="s">
        <v>173</v>
      </c>
      <c r="D1059" s="44" t="s">
        <v>84</v>
      </c>
      <c r="E1059" s="52">
        <v>2473.0</v>
      </c>
      <c r="F1059" s="52">
        <v>3033.0</v>
      </c>
      <c r="G1059" s="51">
        <f t="shared" si="2"/>
        <v>2443.5</v>
      </c>
      <c r="H1059" s="51">
        <f t="shared" si="3"/>
        <v>2844</v>
      </c>
    </row>
    <row r="1060">
      <c r="A1060" s="47" t="str">
        <f t="shared" si="1"/>
        <v>Asia_Tajikistan-Asia_2005</v>
      </c>
      <c r="B1060" s="47" t="s">
        <v>144</v>
      </c>
      <c r="C1060" s="49" t="s">
        <v>173</v>
      </c>
      <c r="D1060" s="44" t="s">
        <v>84</v>
      </c>
      <c r="E1060" s="52">
        <v>2414.0</v>
      </c>
      <c r="F1060" s="52">
        <v>2655.0</v>
      </c>
      <c r="G1060" s="51">
        <f t="shared" si="2"/>
        <v>2414</v>
      </c>
      <c r="H1060" s="51">
        <f t="shared" si="3"/>
        <v>2655</v>
      </c>
    </row>
    <row r="1061">
      <c r="A1061" s="47" t="str">
        <f t="shared" si="1"/>
        <v>Asia_Tajikistan-Asia_2007</v>
      </c>
      <c r="B1061" s="47" t="s">
        <v>144</v>
      </c>
      <c r="C1061" s="49" t="s">
        <v>173</v>
      </c>
      <c r="D1061" s="44" t="s">
        <v>86</v>
      </c>
      <c r="E1061" s="52">
        <v>2346.0</v>
      </c>
      <c r="F1061" s="52">
        <v>2563.0</v>
      </c>
      <c r="G1061" s="51">
        <f t="shared" si="2"/>
        <v>2234</v>
      </c>
      <c r="H1061" s="51">
        <f t="shared" si="3"/>
        <v>2427.5</v>
      </c>
    </row>
    <row r="1062">
      <c r="A1062" s="47" t="str">
        <f t="shared" si="1"/>
        <v>Asia_Tajikistan-Asia_2007</v>
      </c>
      <c r="B1062" s="47" t="s">
        <v>144</v>
      </c>
      <c r="C1062" s="49" t="s">
        <v>173</v>
      </c>
      <c r="D1062" s="44" t="s">
        <v>86</v>
      </c>
      <c r="E1062" s="52">
        <v>2122.0</v>
      </c>
      <c r="F1062" s="52">
        <v>2292.0</v>
      </c>
      <c r="G1062" s="51">
        <f t="shared" si="2"/>
        <v>2122</v>
      </c>
      <c r="H1062" s="51">
        <f t="shared" si="3"/>
        <v>2292</v>
      </c>
    </row>
    <row r="1063">
      <c r="A1063" s="47" t="str">
        <f t="shared" si="1"/>
        <v>Asia_Tajikistan-Asia_2009</v>
      </c>
      <c r="B1063" s="47" t="s">
        <v>144</v>
      </c>
      <c r="C1063" s="49" t="s">
        <v>173</v>
      </c>
      <c r="D1063" s="44" t="s">
        <v>88</v>
      </c>
      <c r="E1063" s="52">
        <v>2583.0</v>
      </c>
      <c r="F1063" s="52">
        <v>3223.0</v>
      </c>
      <c r="G1063" s="51">
        <f t="shared" si="2"/>
        <v>2356</v>
      </c>
      <c r="H1063" s="51">
        <f t="shared" si="3"/>
        <v>2552</v>
      </c>
    </row>
    <row r="1064">
      <c r="A1064" s="47" t="str">
        <f t="shared" si="1"/>
        <v>Asia_Tajikistan-Asia_2009</v>
      </c>
      <c r="B1064" s="47" t="s">
        <v>144</v>
      </c>
      <c r="C1064" s="49" t="s">
        <v>173</v>
      </c>
      <c r="D1064" s="44" t="s">
        <v>88</v>
      </c>
      <c r="E1064" s="52">
        <v>2129.0</v>
      </c>
      <c r="F1064" s="52">
        <v>1881.0</v>
      </c>
      <c r="G1064" s="51">
        <f t="shared" si="2"/>
        <v>2129</v>
      </c>
      <c r="H1064" s="51">
        <f t="shared" si="3"/>
        <v>1881</v>
      </c>
    </row>
    <row r="1065">
      <c r="A1065" s="47" t="str">
        <f t="shared" si="1"/>
        <v>Asia_Tajikistan-Asia_2011</v>
      </c>
      <c r="B1065" s="47" t="s">
        <v>144</v>
      </c>
      <c r="C1065" s="49" t="s">
        <v>173</v>
      </c>
      <c r="D1065" s="44" t="s">
        <v>90</v>
      </c>
      <c r="E1065" s="52">
        <v>2342.0</v>
      </c>
      <c r="F1065" s="52">
        <v>2439.0</v>
      </c>
      <c r="G1065" s="51">
        <f t="shared" si="2"/>
        <v>2342</v>
      </c>
      <c r="H1065" s="51">
        <f t="shared" si="3"/>
        <v>2439</v>
      </c>
    </row>
    <row r="1066">
      <c r="A1066" s="47" t="str">
        <f t="shared" si="1"/>
        <v>Asia_Tajikistan-Asia_2012</v>
      </c>
      <c r="B1066" s="47" t="s">
        <v>144</v>
      </c>
      <c r="C1066" s="49" t="s">
        <v>173</v>
      </c>
      <c r="D1066" s="44" t="s">
        <v>91</v>
      </c>
      <c r="E1066" s="52">
        <v>2170.0</v>
      </c>
      <c r="F1066" s="52">
        <v>2076.0</v>
      </c>
      <c r="G1066" s="51">
        <f t="shared" si="2"/>
        <v>2159.5</v>
      </c>
      <c r="H1066" s="51">
        <f t="shared" si="3"/>
        <v>2156.5</v>
      </c>
    </row>
    <row r="1067">
      <c r="A1067" s="47" t="str">
        <f t="shared" si="1"/>
        <v>Asia_Tajikistan-Asia_2012</v>
      </c>
      <c r="B1067" s="47" t="s">
        <v>144</v>
      </c>
      <c r="C1067" s="49" t="s">
        <v>173</v>
      </c>
      <c r="D1067" s="44" t="s">
        <v>91</v>
      </c>
      <c r="E1067" s="52">
        <v>2149.0</v>
      </c>
      <c r="F1067" s="52">
        <v>2237.0</v>
      </c>
      <c r="G1067" s="51">
        <f t="shared" si="2"/>
        <v>2149</v>
      </c>
      <c r="H1067" s="51">
        <f t="shared" si="3"/>
        <v>2237</v>
      </c>
    </row>
    <row r="1068">
      <c r="A1068" s="47" t="str">
        <f t="shared" si="1"/>
        <v>Asia_Thailand-Asia_2000</v>
      </c>
      <c r="B1068" s="47" t="s">
        <v>144</v>
      </c>
      <c r="C1068" s="49" t="s">
        <v>174</v>
      </c>
      <c r="D1068" s="44" t="s">
        <v>70</v>
      </c>
      <c r="E1068" s="50"/>
      <c r="F1068" s="50"/>
      <c r="G1068" s="51" t="str">
        <f t="shared" si="2"/>
        <v/>
      </c>
      <c r="H1068" s="51" t="str">
        <f t="shared" si="3"/>
        <v/>
      </c>
    </row>
    <row r="1069">
      <c r="A1069" s="47" t="str">
        <f t="shared" si="1"/>
        <v>Asia_Thailand-Asia_2001</v>
      </c>
      <c r="B1069" s="47" t="s">
        <v>144</v>
      </c>
      <c r="C1069" s="49" t="s">
        <v>174</v>
      </c>
      <c r="D1069" s="44" t="s">
        <v>71</v>
      </c>
      <c r="E1069" s="52">
        <v>119147.0</v>
      </c>
      <c r="F1069" s="50"/>
      <c r="G1069" s="51">
        <f t="shared" si="2"/>
        <v>119147</v>
      </c>
      <c r="H1069" s="51" t="str">
        <f t="shared" si="3"/>
        <v/>
      </c>
    </row>
    <row r="1070">
      <c r="A1070" s="47" t="str">
        <f t="shared" si="1"/>
        <v>Asia_Thailand-Asia_2002</v>
      </c>
      <c r="B1070" s="47" t="s">
        <v>144</v>
      </c>
      <c r="C1070" s="49" t="s">
        <v>174</v>
      </c>
      <c r="D1070" s="44" t="s">
        <v>72</v>
      </c>
      <c r="E1070" s="52">
        <v>117429.0</v>
      </c>
      <c r="F1070" s="52">
        <v>295282.0</v>
      </c>
      <c r="G1070" s="51">
        <f t="shared" si="2"/>
        <v>117429</v>
      </c>
      <c r="H1070" s="51">
        <f t="shared" si="3"/>
        <v>295282</v>
      </c>
    </row>
    <row r="1071">
      <c r="A1071" s="47" t="str">
        <f t="shared" si="1"/>
        <v>Asia_Thailand-Asia_2003</v>
      </c>
      <c r="B1071" s="47" t="s">
        <v>144</v>
      </c>
      <c r="C1071" s="49" t="s">
        <v>174</v>
      </c>
      <c r="D1071" s="44" t="s">
        <v>74</v>
      </c>
      <c r="E1071" s="52">
        <v>107300.0</v>
      </c>
      <c r="F1071" s="52">
        <v>276587.0</v>
      </c>
      <c r="G1071" s="51">
        <f t="shared" si="2"/>
        <v>107300</v>
      </c>
      <c r="H1071" s="51">
        <f t="shared" si="3"/>
        <v>276587</v>
      </c>
    </row>
    <row r="1072">
      <c r="A1072" s="47" t="str">
        <f t="shared" si="1"/>
        <v>Asia_Thailand-Asia_2005</v>
      </c>
      <c r="B1072" s="47" t="s">
        <v>144</v>
      </c>
      <c r="C1072" s="49" t="s">
        <v>174</v>
      </c>
      <c r="D1072" s="44" t="s">
        <v>84</v>
      </c>
      <c r="E1072" s="52">
        <v>107656.0</v>
      </c>
      <c r="F1072" s="52">
        <v>261838.0</v>
      </c>
      <c r="G1072" s="51">
        <f t="shared" si="2"/>
        <v>104349.5</v>
      </c>
      <c r="H1072" s="51">
        <f t="shared" si="3"/>
        <v>261524.5</v>
      </c>
    </row>
    <row r="1073">
      <c r="A1073" s="47" t="str">
        <f t="shared" si="1"/>
        <v>Asia_Thailand-Asia_2005</v>
      </c>
      <c r="B1073" s="47" t="s">
        <v>144</v>
      </c>
      <c r="C1073" s="49" t="s">
        <v>174</v>
      </c>
      <c r="D1073" s="44" t="s">
        <v>84</v>
      </c>
      <c r="E1073" s="52">
        <v>101043.0</v>
      </c>
      <c r="F1073" s="52">
        <v>261211.0</v>
      </c>
      <c r="G1073" s="51">
        <f t="shared" si="2"/>
        <v>101043</v>
      </c>
      <c r="H1073" s="51">
        <f t="shared" si="3"/>
        <v>261211</v>
      </c>
    </row>
    <row r="1074">
      <c r="A1074" s="47" t="str">
        <f t="shared" si="1"/>
        <v>Asia_Thailand-Asia_2007</v>
      </c>
      <c r="B1074" s="47" t="s">
        <v>144</v>
      </c>
      <c r="C1074" s="49" t="s">
        <v>174</v>
      </c>
      <c r="D1074" s="44" t="s">
        <v>86</v>
      </c>
      <c r="E1074" s="52">
        <v>74385.0</v>
      </c>
      <c r="F1074" s="52">
        <v>202132.0</v>
      </c>
      <c r="G1074" s="51">
        <f t="shared" si="2"/>
        <v>74385</v>
      </c>
      <c r="H1074" s="51">
        <f t="shared" si="3"/>
        <v>202132</v>
      </c>
    </row>
    <row r="1075">
      <c r="A1075" s="47" t="str">
        <f t="shared" si="1"/>
        <v>Asia_Thailand-Asia_2008</v>
      </c>
      <c r="B1075" s="47" t="s">
        <v>144</v>
      </c>
      <c r="C1075" s="49" t="s">
        <v>174</v>
      </c>
      <c r="D1075" s="44" t="s">
        <v>87</v>
      </c>
      <c r="E1075" s="52">
        <v>96291.0</v>
      </c>
      <c r="F1075" s="52">
        <v>252345.0</v>
      </c>
      <c r="G1075" s="51">
        <f t="shared" si="2"/>
        <v>96291</v>
      </c>
      <c r="H1075" s="51">
        <f t="shared" si="3"/>
        <v>252345</v>
      </c>
    </row>
    <row r="1076">
      <c r="A1076" s="47" t="str">
        <f t="shared" si="1"/>
        <v>Asia_Thailand-Asia_2009</v>
      </c>
      <c r="B1076" s="47" t="s">
        <v>144</v>
      </c>
      <c r="C1076" s="49" t="s">
        <v>174</v>
      </c>
      <c r="D1076" s="44" t="s">
        <v>88</v>
      </c>
      <c r="E1076" s="52">
        <v>104886.0</v>
      </c>
      <c r="F1076" s="52">
        <v>262205.0</v>
      </c>
      <c r="G1076" s="51">
        <f t="shared" si="2"/>
        <v>93571.5</v>
      </c>
      <c r="H1076" s="51">
        <f t="shared" si="3"/>
        <v>239090</v>
      </c>
    </row>
    <row r="1077">
      <c r="A1077" s="47" t="str">
        <f t="shared" si="1"/>
        <v>Asia_Thailand-Asia_2009</v>
      </c>
      <c r="B1077" s="47" t="s">
        <v>144</v>
      </c>
      <c r="C1077" s="49" t="s">
        <v>174</v>
      </c>
      <c r="D1077" s="44" t="s">
        <v>88</v>
      </c>
      <c r="E1077" s="52">
        <v>82257.0</v>
      </c>
      <c r="F1077" s="52">
        <v>215975.0</v>
      </c>
      <c r="G1077" s="51">
        <f t="shared" si="2"/>
        <v>82257</v>
      </c>
      <c r="H1077" s="51">
        <f t="shared" si="3"/>
        <v>215975</v>
      </c>
    </row>
    <row r="1078">
      <c r="A1078" s="47" t="str">
        <f t="shared" si="1"/>
        <v>Asia_Thailand-Asia_2011</v>
      </c>
      <c r="B1078" s="47" t="s">
        <v>144</v>
      </c>
      <c r="C1078" s="49" t="s">
        <v>174</v>
      </c>
      <c r="D1078" s="44" t="s">
        <v>90</v>
      </c>
      <c r="E1078" s="52">
        <v>99166.0</v>
      </c>
      <c r="F1078" s="52">
        <v>256169.0</v>
      </c>
      <c r="G1078" s="51">
        <f t="shared" si="2"/>
        <v>99166</v>
      </c>
      <c r="H1078" s="51">
        <f t="shared" si="3"/>
        <v>256169</v>
      </c>
    </row>
    <row r="1079">
      <c r="A1079" s="47" t="str">
        <f t="shared" si="1"/>
        <v>Asia_Thailand-Asia_2012</v>
      </c>
      <c r="B1079" s="47" t="s">
        <v>144</v>
      </c>
      <c r="C1079" s="49" t="s">
        <v>174</v>
      </c>
      <c r="D1079" s="44" t="s">
        <v>91</v>
      </c>
      <c r="E1079" s="52">
        <v>89107.0</v>
      </c>
      <c r="F1079" s="52">
        <v>232198.0</v>
      </c>
      <c r="G1079" s="51">
        <f t="shared" si="2"/>
        <v>80695.5</v>
      </c>
      <c r="H1079" s="51">
        <f t="shared" si="3"/>
        <v>210276.5</v>
      </c>
    </row>
    <row r="1080">
      <c r="A1080" s="47" t="str">
        <f t="shared" si="1"/>
        <v>Asia_Thailand-Asia_2012</v>
      </c>
      <c r="B1080" s="47" t="s">
        <v>144</v>
      </c>
      <c r="C1080" s="49" t="s">
        <v>174</v>
      </c>
      <c r="D1080" s="44" t="s">
        <v>91</v>
      </c>
      <c r="E1080" s="52">
        <v>72284.0</v>
      </c>
      <c r="F1080" s="52">
        <v>188355.0</v>
      </c>
      <c r="G1080" s="51">
        <f t="shared" si="2"/>
        <v>72284</v>
      </c>
      <c r="H1080" s="51">
        <f t="shared" si="3"/>
        <v>188355</v>
      </c>
    </row>
    <row r="1081">
      <c r="A1081" s="47" t="str">
        <f t="shared" si="1"/>
        <v>Asia_Timor-Leste-Asia_2000</v>
      </c>
      <c r="B1081" s="47" t="s">
        <v>144</v>
      </c>
      <c r="C1081" s="49" t="s">
        <v>175</v>
      </c>
      <c r="D1081" s="44" t="s">
        <v>70</v>
      </c>
      <c r="E1081" s="50"/>
      <c r="F1081" s="50"/>
      <c r="G1081" s="51" t="str">
        <f t="shared" si="2"/>
        <v/>
      </c>
      <c r="H1081" s="51" t="str">
        <f t="shared" si="3"/>
        <v/>
      </c>
    </row>
    <row r="1082">
      <c r="A1082" s="47" t="str">
        <f t="shared" si="1"/>
        <v>Asia_Timor-Leste-Asia_2001</v>
      </c>
      <c r="B1082" s="47" t="s">
        <v>144</v>
      </c>
      <c r="C1082" s="49" t="s">
        <v>175</v>
      </c>
      <c r="D1082" s="44" t="s">
        <v>71</v>
      </c>
      <c r="E1082" s="50"/>
      <c r="F1082" s="50"/>
      <c r="G1082" s="51" t="str">
        <f t="shared" si="2"/>
        <v/>
      </c>
      <c r="H1082" s="51" t="str">
        <f t="shared" si="3"/>
        <v/>
      </c>
    </row>
    <row r="1083">
      <c r="A1083" s="47" t="str">
        <f t="shared" si="1"/>
        <v>Asia_Timor-Leste-Asia_2002</v>
      </c>
      <c r="B1083" s="47" t="s">
        <v>144</v>
      </c>
      <c r="C1083" s="49" t="s">
        <v>175</v>
      </c>
      <c r="D1083" s="44" t="s">
        <v>72</v>
      </c>
      <c r="E1083" s="50"/>
      <c r="F1083" s="52">
        <v>183.0</v>
      </c>
      <c r="G1083" s="51" t="str">
        <f t="shared" si="2"/>
        <v/>
      </c>
      <c r="H1083" s="51">
        <f t="shared" si="3"/>
        <v>183</v>
      </c>
    </row>
    <row r="1084">
      <c r="A1084" s="47" t="str">
        <f t="shared" si="1"/>
        <v>Asia_Timor-Leste-Asia_2003</v>
      </c>
      <c r="B1084" s="47" t="s">
        <v>144</v>
      </c>
      <c r="C1084" s="49" t="s">
        <v>175</v>
      </c>
      <c r="D1084" s="44" t="s">
        <v>74</v>
      </c>
      <c r="E1084" s="50"/>
      <c r="F1084" s="52">
        <v>183.0</v>
      </c>
      <c r="G1084" s="51" t="str">
        <f t="shared" si="2"/>
        <v/>
      </c>
      <c r="H1084" s="51">
        <f t="shared" si="3"/>
        <v>183</v>
      </c>
    </row>
    <row r="1085">
      <c r="A1085" s="47" t="str">
        <f t="shared" si="1"/>
        <v>Asia_Timor-Leste-Asia_2005</v>
      </c>
      <c r="B1085" s="47" t="s">
        <v>144</v>
      </c>
      <c r="C1085" s="49" t="s">
        <v>175</v>
      </c>
      <c r="D1085" s="44" t="s">
        <v>84</v>
      </c>
      <c r="E1085" s="50"/>
      <c r="F1085" s="52">
        <v>191.0</v>
      </c>
      <c r="G1085" s="51" t="str">
        <f t="shared" si="2"/>
        <v/>
      </c>
      <c r="H1085" s="51">
        <f t="shared" si="3"/>
        <v>185.5</v>
      </c>
    </row>
    <row r="1086">
      <c r="A1086" s="47" t="str">
        <f t="shared" si="1"/>
        <v>Asia_Timor-Leste-Asia_2005</v>
      </c>
      <c r="B1086" s="47" t="s">
        <v>144</v>
      </c>
      <c r="C1086" s="49" t="s">
        <v>175</v>
      </c>
      <c r="D1086" s="44" t="s">
        <v>84</v>
      </c>
      <c r="E1086" s="52">
        <v>59.0</v>
      </c>
      <c r="F1086" s="52">
        <v>180.0</v>
      </c>
      <c r="G1086" s="51">
        <f t="shared" si="2"/>
        <v>59</v>
      </c>
      <c r="H1086" s="51">
        <f t="shared" si="3"/>
        <v>180</v>
      </c>
    </row>
    <row r="1087">
      <c r="A1087" s="47" t="str">
        <f t="shared" si="1"/>
        <v>Asia_Timor-Leste-Asia_2007</v>
      </c>
      <c r="B1087" s="47" t="s">
        <v>144</v>
      </c>
      <c r="C1087" s="49" t="s">
        <v>175</v>
      </c>
      <c r="D1087" s="44" t="s">
        <v>86</v>
      </c>
      <c r="E1087" s="50"/>
      <c r="F1087" s="50"/>
      <c r="G1087" s="51" t="str">
        <f t="shared" si="2"/>
        <v/>
      </c>
      <c r="H1087" s="51" t="str">
        <f t="shared" si="3"/>
        <v/>
      </c>
    </row>
    <row r="1088">
      <c r="A1088" s="47" t="str">
        <f t="shared" si="1"/>
        <v>Asia_Timor-Leste-Asia_2008</v>
      </c>
      <c r="B1088" s="47" t="s">
        <v>144</v>
      </c>
      <c r="C1088" s="49" t="s">
        <v>175</v>
      </c>
      <c r="D1088" s="44" t="s">
        <v>87</v>
      </c>
      <c r="E1088" s="52">
        <v>58.0</v>
      </c>
      <c r="F1088" s="52">
        <v>176.0</v>
      </c>
      <c r="G1088" s="51">
        <f t="shared" si="2"/>
        <v>58</v>
      </c>
      <c r="H1088" s="51">
        <f t="shared" si="3"/>
        <v>176</v>
      </c>
    </row>
    <row r="1089">
      <c r="A1089" s="47" t="str">
        <f t="shared" si="1"/>
        <v>Asia_Timor-Leste-Asia_2009</v>
      </c>
      <c r="B1089" s="47" t="s">
        <v>144</v>
      </c>
      <c r="C1089" s="49" t="s">
        <v>175</v>
      </c>
      <c r="D1089" s="44" t="s">
        <v>88</v>
      </c>
      <c r="E1089" s="52">
        <v>61.0</v>
      </c>
      <c r="F1089" s="52">
        <v>183.0</v>
      </c>
      <c r="G1089" s="51">
        <f t="shared" si="2"/>
        <v>61</v>
      </c>
      <c r="H1089" s="51">
        <f t="shared" si="3"/>
        <v>172</v>
      </c>
    </row>
    <row r="1090">
      <c r="A1090" s="47" t="str">
        <f t="shared" si="1"/>
        <v>Asia_Timor-Leste-Asia_2009</v>
      </c>
      <c r="B1090" s="47" t="s">
        <v>144</v>
      </c>
      <c r="C1090" s="49" t="s">
        <v>175</v>
      </c>
      <c r="D1090" s="44" t="s">
        <v>88</v>
      </c>
      <c r="E1090" s="50"/>
      <c r="F1090" s="52">
        <v>161.0</v>
      </c>
      <c r="G1090" s="51" t="str">
        <f t="shared" si="2"/>
        <v/>
      </c>
      <c r="H1090" s="51">
        <f t="shared" si="3"/>
        <v>161</v>
      </c>
    </row>
    <row r="1091">
      <c r="A1091" s="47" t="str">
        <f t="shared" si="1"/>
        <v>Asia_Timor-Leste-Asia_2011</v>
      </c>
      <c r="B1091" s="47" t="s">
        <v>144</v>
      </c>
      <c r="C1091" s="49" t="s">
        <v>175</v>
      </c>
      <c r="D1091" s="44" t="s">
        <v>90</v>
      </c>
      <c r="E1091" s="52">
        <v>58.0</v>
      </c>
      <c r="F1091" s="52">
        <v>176.0</v>
      </c>
      <c r="G1091" s="51">
        <f t="shared" si="2"/>
        <v>58</v>
      </c>
      <c r="H1091" s="51">
        <f t="shared" si="3"/>
        <v>176</v>
      </c>
    </row>
    <row r="1092">
      <c r="A1092" s="47" t="str">
        <f t="shared" si="1"/>
        <v>Asia_Timor-Leste-Asia_2012</v>
      </c>
      <c r="B1092" s="47" t="s">
        <v>144</v>
      </c>
      <c r="C1092" s="49" t="s">
        <v>175</v>
      </c>
      <c r="D1092" s="44" t="s">
        <v>91</v>
      </c>
      <c r="E1092" s="50"/>
      <c r="F1092" s="52">
        <v>161.0</v>
      </c>
      <c r="G1092" s="51" t="str">
        <f t="shared" si="2"/>
        <v/>
      </c>
      <c r="H1092" s="51">
        <f t="shared" si="3"/>
        <v>161</v>
      </c>
    </row>
    <row r="1093">
      <c r="A1093" s="47" t="str">
        <f t="shared" si="1"/>
        <v>Asia_Timor-Leste-Asia_2012</v>
      </c>
      <c r="B1093" s="47" t="s">
        <v>144</v>
      </c>
      <c r="C1093" s="49" t="s">
        <v>175</v>
      </c>
      <c r="D1093" s="44" t="s">
        <v>91</v>
      </c>
      <c r="E1093" s="50"/>
      <c r="F1093" s="50"/>
      <c r="G1093" s="51" t="str">
        <f t="shared" si="2"/>
        <v/>
      </c>
      <c r="H1093" s="51" t="str">
        <f t="shared" si="3"/>
        <v/>
      </c>
    </row>
    <row r="1094">
      <c r="A1094" s="47" t="str">
        <f t="shared" si="1"/>
        <v>Asia_Turkmenistan-Asia_2000</v>
      </c>
      <c r="B1094" s="47" t="s">
        <v>144</v>
      </c>
      <c r="C1094" s="49" t="s">
        <v>176</v>
      </c>
      <c r="D1094" s="44" t="s">
        <v>70</v>
      </c>
      <c r="E1094" s="50"/>
      <c r="F1094" s="50"/>
      <c r="G1094" s="51" t="str">
        <f t="shared" si="2"/>
        <v/>
      </c>
      <c r="H1094" s="51" t="str">
        <f t="shared" si="3"/>
        <v/>
      </c>
    </row>
    <row r="1095">
      <c r="A1095" s="47" t="str">
        <f t="shared" si="1"/>
        <v>Asia_Turkmenistan-Asia_2001</v>
      </c>
      <c r="B1095" s="47" t="s">
        <v>144</v>
      </c>
      <c r="C1095" s="49" t="s">
        <v>176</v>
      </c>
      <c r="D1095" s="44" t="s">
        <v>71</v>
      </c>
      <c r="E1095" s="52">
        <v>24710.0</v>
      </c>
      <c r="F1095" s="50"/>
      <c r="G1095" s="51">
        <f t="shared" si="2"/>
        <v>24710</v>
      </c>
      <c r="H1095" s="51" t="str">
        <f t="shared" si="3"/>
        <v/>
      </c>
    </row>
    <row r="1096">
      <c r="A1096" s="47" t="str">
        <f t="shared" si="1"/>
        <v>Asia_Turkmenistan-Asia_2002</v>
      </c>
      <c r="B1096" s="47" t="s">
        <v>144</v>
      </c>
      <c r="C1096" s="49" t="s">
        <v>176</v>
      </c>
      <c r="D1096" s="44" t="s">
        <v>72</v>
      </c>
      <c r="E1096" s="52">
        <v>22675.0</v>
      </c>
      <c r="F1096" s="52">
        <v>53054.0</v>
      </c>
      <c r="G1096" s="51">
        <f t="shared" si="2"/>
        <v>22675</v>
      </c>
      <c r="H1096" s="51">
        <f t="shared" si="3"/>
        <v>53054</v>
      </c>
    </row>
    <row r="1097">
      <c r="A1097" s="47" t="str">
        <f t="shared" si="1"/>
        <v>Asia_Turkmenistan-Asia_2003</v>
      </c>
      <c r="B1097" s="47" t="s">
        <v>144</v>
      </c>
      <c r="C1097" s="49" t="s">
        <v>176</v>
      </c>
      <c r="D1097" s="44" t="s">
        <v>74</v>
      </c>
      <c r="E1097" s="52">
        <v>19873.0</v>
      </c>
      <c r="F1097" s="52">
        <v>48525.0</v>
      </c>
      <c r="G1097" s="51">
        <f t="shared" si="2"/>
        <v>19873</v>
      </c>
      <c r="H1097" s="51">
        <f t="shared" si="3"/>
        <v>48525</v>
      </c>
    </row>
    <row r="1098">
      <c r="A1098" s="47" t="str">
        <f t="shared" si="1"/>
        <v>Asia_Turkmenistan-Asia_2005</v>
      </c>
      <c r="B1098" s="47" t="s">
        <v>144</v>
      </c>
      <c r="C1098" s="49" t="s">
        <v>176</v>
      </c>
      <c r="D1098" s="44" t="s">
        <v>84</v>
      </c>
      <c r="E1098" s="52">
        <v>22669.0</v>
      </c>
      <c r="F1098" s="52">
        <v>55093.0</v>
      </c>
      <c r="G1098" s="51">
        <f t="shared" si="2"/>
        <v>21148.5</v>
      </c>
      <c r="H1098" s="51">
        <f t="shared" si="3"/>
        <v>50674.5</v>
      </c>
    </row>
    <row r="1099">
      <c r="A1099" s="47" t="str">
        <f t="shared" si="1"/>
        <v>Asia_Turkmenistan-Asia_2005</v>
      </c>
      <c r="B1099" s="47" t="s">
        <v>144</v>
      </c>
      <c r="C1099" s="49" t="s">
        <v>176</v>
      </c>
      <c r="D1099" s="44" t="s">
        <v>84</v>
      </c>
      <c r="E1099" s="52">
        <v>19628.0</v>
      </c>
      <c r="F1099" s="52">
        <v>46256.0</v>
      </c>
      <c r="G1099" s="51">
        <f t="shared" si="2"/>
        <v>19628</v>
      </c>
      <c r="H1099" s="51">
        <f t="shared" si="3"/>
        <v>46256</v>
      </c>
    </row>
    <row r="1100">
      <c r="A1100" s="47" t="str">
        <f t="shared" si="1"/>
        <v>Asia_Turkmenistan-Asia_2007</v>
      </c>
      <c r="B1100" s="47" t="s">
        <v>144</v>
      </c>
      <c r="C1100" s="49" t="s">
        <v>176</v>
      </c>
      <c r="D1100" s="44" t="s">
        <v>86</v>
      </c>
      <c r="E1100" s="52">
        <v>15153.0</v>
      </c>
      <c r="F1100" s="52">
        <v>39270.0</v>
      </c>
      <c r="G1100" s="51">
        <f t="shared" si="2"/>
        <v>15153</v>
      </c>
      <c r="H1100" s="51">
        <f t="shared" si="3"/>
        <v>39270</v>
      </c>
    </row>
    <row r="1101">
      <c r="A1101" s="47" t="str">
        <f t="shared" si="1"/>
        <v>Asia_Turkmenistan-Asia_2008</v>
      </c>
      <c r="B1101" s="47" t="s">
        <v>144</v>
      </c>
      <c r="C1101" s="49" t="s">
        <v>176</v>
      </c>
      <c r="D1101" s="44" t="s">
        <v>87</v>
      </c>
      <c r="E1101" s="52">
        <v>18406.0</v>
      </c>
      <c r="F1101" s="52">
        <v>43337.0</v>
      </c>
      <c r="G1101" s="51">
        <f t="shared" si="2"/>
        <v>18406</v>
      </c>
      <c r="H1101" s="51">
        <f t="shared" si="3"/>
        <v>43337</v>
      </c>
    </row>
    <row r="1102">
      <c r="A1102" s="47" t="str">
        <f t="shared" si="1"/>
        <v>Asia_Turkmenistan-Asia_2009</v>
      </c>
      <c r="B1102" s="47" t="s">
        <v>144</v>
      </c>
      <c r="C1102" s="49" t="s">
        <v>176</v>
      </c>
      <c r="D1102" s="44" t="s">
        <v>88</v>
      </c>
      <c r="E1102" s="52">
        <v>22367.0</v>
      </c>
      <c r="F1102" s="52">
        <v>53516.0</v>
      </c>
      <c r="G1102" s="51">
        <f t="shared" si="2"/>
        <v>22367</v>
      </c>
      <c r="H1102" s="51">
        <f t="shared" si="3"/>
        <v>53516</v>
      </c>
    </row>
    <row r="1103">
      <c r="A1103" s="47" t="str">
        <f t="shared" si="1"/>
        <v>Asia_Turkmenistan-Asia_2010</v>
      </c>
      <c r="B1103" s="47" t="s">
        <v>144</v>
      </c>
      <c r="C1103" s="49" t="s">
        <v>176</v>
      </c>
      <c r="D1103" s="44" t="s">
        <v>89</v>
      </c>
      <c r="E1103" s="52">
        <v>15811.0</v>
      </c>
      <c r="F1103" s="52">
        <v>40245.0</v>
      </c>
      <c r="G1103" s="51">
        <f t="shared" si="2"/>
        <v>15811</v>
      </c>
      <c r="H1103" s="51">
        <f t="shared" si="3"/>
        <v>40245</v>
      </c>
    </row>
    <row r="1104">
      <c r="A1104" s="47" t="str">
        <f t="shared" si="1"/>
        <v>Asia_Turkmenistan-Asia_2011</v>
      </c>
      <c r="B1104" s="47" t="s">
        <v>144</v>
      </c>
      <c r="C1104" s="49" t="s">
        <v>176</v>
      </c>
      <c r="D1104" s="44" t="s">
        <v>90</v>
      </c>
      <c r="E1104" s="52">
        <v>19166.0</v>
      </c>
      <c r="F1104" s="52">
        <v>45375.0</v>
      </c>
      <c r="G1104" s="51">
        <f t="shared" si="2"/>
        <v>19166</v>
      </c>
      <c r="H1104" s="51">
        <f t="shared" si="3"/>
        <v>45375</v>
      </c>
    </row>
    <row r="1105">
      <c r="A1105" s="47" t="str">
        <f t="shared" si="1"/>
        <v>Asia_Turkmenistan-Asia_2012</v>
      </c>
      <c r="B1105" s="47" t="s">
        <v>144</v>
      </c>
      <c r="C1105" s="49" t="s">
        <v>176</v>
      </c>
      <c r="D1105" s="44" t="s">
        <v>91</v>
      </c>
      <c r="E1105" s="52">
        <v>17629.0</v>
      </c>
      <c r="F1105" s="52">
        <v>42215.0</v>
      </c>
      <c r="G1105" s="51">
        <f t="shared" si="2"/>
        <v>16250</v>
      </c>
      <c r="H1105" s="51">
        <f t="shared" si="3"/>
        <v>38790</v>
      </c>
    </row>
    <row r="1106">
      <c r="A1106" s="47" t="str">
        <f t="shared" si="1"/>
        <v>Asia_Turkmenistan-Asia_2012</v>
      </c>
      <c r="B1106" s="47" t="s">
        <v>144</v>
      </c>
      <c r="C1106" s="49" t="s">
        <v>176</v>
      </c>
      <c r="D1106" s="44" t="s">
        <v>91</v>
      </c>
      <c r="E1106" s="52">
        <v>14871.0</v>
      </c>
      <c r="F1106" s="52">
        <v>35365.0</v>
      </c>
      <c r="G1106" s="51">
        <f t="shared" si="2"/>
        <v>14871</v>
      </c>
      <c r="H1106" s="51">
        <f t="shared" si="3"/>
        <v>35365</v>
      </c>
    </row>
    <row r="1107">
      <c r="A1107" s="47" t="str">
        <f t="shared" si="1"/>
        <v>Asia_Uzbekistan-Asia_2000</v>
      </c>
      <c r="B1107" s="47" t="s">
        <v>144</v>
      </c>
      <c r="C1107" s="49" t="s">
        <v>177</v>
      </c>
      <c r="D1107" s="44" t="s">
        <v>70</v>
      </c>
      <c r="E1107" s="50"/>
      <c r="F1107" s="50"/>
      <c r="G1107" s="51" t="str">
        <f t="shared" si="2"/>
        <v/>
      </c>
      <c r="H1107" s="51" t="str">
        <f t="shared" si="3"/>
        <v/>
      </c>
    </row>
    <row r="1108">
      <c r="A1108" s="47" t="str">
        <f t="shared" si="1"/>
        <v>Asia_Uzbekistan-Asia_2001</v>
      </c>
      <c r="B1108" s="47" t="s">
        <v>144</v>
      </c>
      <c r="C1108" s="49" t="s">
        <v>177</v>
      </c>
      <c r="D1108" s="44" t="s">
        <v>71</v>
      </c>
      <c r="E1108" s="52">
        <v>47755.0</v>
      </c>
      <c r="F1108" s="50"/>
      <c r="G1108" s="51">
        <f t="shared" si="2"/>
        <v>47755</v>
      </c>
      <c r="H1108" s="51" t="str">
        <f t="shared" si="3"/>
        <v/>
      </c>
    </row>
    <row r="1109">
      <c r="A1109" s="47" t="str">
        <f t="shared" si="1"/>
        <v>Asia_Uzbekistan-Asia_2002</v>
      </c>
      <c r="B1109" s="47" t="s">
        <v>144</v>
      </c>
      <c r="C1109" s="49" t="s">
        <v>177</v>
      </c>
      <c r="D1109" s="44" t="s">
        <v>72</v>
      </c>
      <c r="E1109" s="52">
        <v>43747.0</v>
      </c>
      <c r="F1109" s="52">
        <v>104443.0</v>
      </c>
      <c r="G1109" s="51">
        <f t="shared" si="2"/>
        <v>43747</v>
      </c>
      <c r="H1109" s="51">
        <f t="shared" si="3"/>
        <v>104443</v>
      </c>
    </row>
    <row r="1110">
      <c r="A1110" s="47" t="str">
        <f t="shared" si="1"/>
        <v>Asia_Uzbekistan-Asia_2003</v>
      </c>
      <c r="B1110" s="47" t="s">
        <v>144</v>
      </c>
      <c r="C1110" s="49" t="s">
        <v>177</v>
      </c>
      <c r="D1110" s="44" t="s">
        <v>74</v>
      </c>
      <c r="E1110" s="52">
        <v>44831.0</v>
      </c>
      <c r="F1110" s="52">
        <v>116607.0</v>
      </c>
      <c r="G1110" s="51">
        <f t="shared" si="2"/>
        <v>44831</v>
      </c>
      <c r="H1110" s="51">
        <f t="shared" si="3"/>
        <v>116607</v>
      </c>
    </row>
    <row r="1111">
      <c r="A1111" s="47" t="str">
        <f t="shared" si="1"/>
        <v>Asia_Uzbekistan-Asia_2005</v>
      </c>
      <c r="B1111" s="47" t="s">
        <v>144</v>
      </c>
      <c r="C1111" s="49" t="s">
        <v>177</v>
      </c>
      <c r="D1111" s="44" t="s">
        <v>84</v>
      </c>
      <c r="E1111" s="52">
        <v>50512.0</v>
      </c>
      <c r="F1111" s="52">
        <v>120039.0</v>
      </c>
      <c r="G1111" s="51">
        <f t="shared" si="2"/>
        <v>49692</v>
      </c>
      <c r="H1111" s="51">
        <f t="shared" si="3"/>
        <v>118284.5</v>
      </c>
    </row>
    <row r="1112">
      <c r="A1112" s="47" t="str">
        <f t="shared" si="1"/>
        <v>Asia_Uzbekistan-Asia_2005</v>
      </c>
      <c r="B1112" s="47" t="s">
        <v>144</v>
      </c>
      <c r="C1112" s="49" t="s">
        <v>177</v>
      </c>
      <c r="D1112" s="44" t="s">
        <v>84</v>
      </c>
      <c r="E1112" s="52">
        <v>48872.0</v>
      </c>
      <c r="F1112" s="52">
        <v>116530.0</v>
      </c>
      <c r="G1112" s="51">
        <f t="shared" si="2"/>
        <v>48872</v>
      </c>
      <c r="H1112" s="51">
        <f t="shared" si="3"/>
        <v>116530</v>
      </c>
    </row>
    <row r="1113">
      <c r="A1113" s="47" t="str">
        <f t="shared" si="1"/>
        <v>Asia_Uzbekistan-Asia_2008</v>
      </c>
      <c r="B1113" s="47" t="s">
        <v>144</v>
      </c>
      <c r="C1113" s="49" t="s">
        <v>177</v>
      </c>
      <c r="D1113" s="44" t="s">
        <v>87</v>
      </c>
      <c r="E1113" s="52">
        <v>50678.0</v>
      </c>
      <c r="F1113" s="52">
        <v>119306.0</v>
      </c>
      <c r="G1113" s="51">
        <f t="shared" si="2"/>
        <v>50874</v>
      </c>
      <c r="H1113" s="51">
        <f t="shared" si="3"/>
        <v>120672</v>
      </c>
    </row>
    <row r="1114">
      <c r="A1114" s="47" t="str">
        <f t="shared" si="1"/>
        <v>Asia_Uzbekistan-Asia_2008</v>
      </c>
      <c r="B1114" s="47" t="s">
        <v>144</v>
      </c>
      <c r="C1114" s="49" t="s">
        <v>177</v>
      </c>
      <c r="D1114" s="44" t="s">
        <v>87</v>
      </c>
      <c r="E1114" s="52">
        <v>51070.0</v>
      </c>
      <c r="F1114" s="52">
        <v>122038.0</v>
      </c>
      <c r="G1114" s="51">
        <f t="shared" si="2"/>
        <v>51070</v>
      </c>
      <c r="H1114" s="51">
        <f t="shared" si="3"/>
        <v>122038</v>
      </c>
    </row>
    <row r="1115">
      <c r="A1115" s="47" t="str">
        <f t="shared" si="1"/>
        <v>Asia_Uzbekistan-Asia_2009</v>
      </c>
      <c r="B1115" s="47" t="s">
        <v>144</v>
      </c>
      <c r="C1115" s="49" t="s">
        <v>177</v>
      </c>
      <c r="D1115" s="44" t="s">
        <v>88</v>
      </c>
      <c r="E1115" s="52">
        <v>48718.0</v>
      </c>
      <c r="F1115" s="52">
        <v>116944.0</v>
      </c>
      <c r="G1115" s="51">
        <f t="shared" si="2"/>
        <v>48718</v>
      </c>
      <c r="H1115" s="51">
        <f t="shared" si="3"/>
        <v>116944</v>
      </c>
    </row>
    <row r="1116">
      <c r="A1116" s="47" t="str">
        <f t="shared" si="1"/>
        <v>Asia_Uzbekistan-Asia_2010</v>
      </c>
      <c r="B1116" s="47" t="s">
        <v>144</v>
      </c>
      <c r="C1116" s="49" t="s">
        <v>177</v>
      </c>
      <c r="D1116" s="44" t="s">
        <v>89</v>
      </c>
      <c r="E1116" s="52">
        <v>53188.0</v>
      </c>
      <c r="F1116" s="52">
        <v>126915.0</v>
      </c>
      <c r="G1116" s="51">
        <f t="shared" si="2"/>
        <v>53188</v>
      </c>
      <c r="H1116" s="51">
        <f t="shared" si="3"/>
        <v>126915</v>
      </c>
    </row>
    <row r="1117">
      <c r="A1117" s="47" t="str">
        <f t="shared" si="1"/>
        <v>Asia_Uzbekistan-Asia_2011</v>
      </c>
      <c r="B1117" s="47" t="s">
        <v>144</v>
      </c>
      <c r="C1117" s="49" t="s">
        <v>177</v>
      </c>
      <c r="D1117" s="44" t="s">
        <v>90</v>
      </c>
      <c r="E1117" s="52">
        <v>46965.0</v>
      </c>
      <c r="F1117" s="52">
        <v>111888.0</v>
      </c>
      <c r="G1117" s="51">
        <f t="shared" si="2"/>
        <v>46965</v>
      </c>
      <c r="H1117" s="51">
        <f t="shared" si="3"/>
        <v>111888</v>
      </c>
    </row>
    <row r="1118">
      <c r="A1118" s="47" t="str">
        <f t="shared" si="1"/>
        <v>Asia_Uzbekistan-Asia_2012</v>
      </c>
      <c r="B1118" s="47" t="s">
        <v>144</v>
      </c>
      <c r="C1118" s="49" t="s">
        <v>177</v>
      </c>
      <c r="D1118" s="44" t="s">
        <v>91</v>
      </c>
      <c r="E1118" s="52">
        <v>51412.0</v>
      </c>
      <c r="F1118" s="52">
        <v>122683.0</v>
      </c>
      <c r="G1118" s="51">
        <f t="shared" si="2"/>
        <v>51084.5</v>
      </c>
      <c r="H1118" s="51">
        <f t="shared" si="3"/>
        <v>121317</v>
      </c>
    </row>
    <row r="1119">
      <c r="A1119" s="47" t="str">
        <f t="shared" si="1"/>
        <v>Asia_Uzbekistan-Asia_2012</v>
      </c>
      <c r="B1119" s="47" t="s">
        <v>144</v>
      </c>
      <c r="C1119" s="49" t="s">
        <v>177</v>
      </c>
      <c r="D1119" s="44" t="s">
        <v>91</v>
      </c>
      <c r="E1119" s="52">
        <v>50757.0</v>
      </c>
      <c r="F1119" s="52">
        <v>119951.0</v>
      </c>
      <c r="G1119" s="51">
        <f t="shared" si="2"/>
        <v>50757</v>
      </c>
      <c r="H1119" s="51">
        <f t="shared" si="3"/>
        <v>119951</v>
      </c>
    </row>
    <row r="1120">
      <c r="A1120" s="47" t="str">
        <f t="shared" si="1"/>
        <v>Asia_Vietnam-Asia_2000</v>
      </c>
      <c r="B1120" s="47" t="s">
        <v>144</v>
      </c>
      <c r="C1120" s="49" t="s">
        <v>178</v>
      </c>
      <c r="D1120" s="44" t="s">
        <v>70</v>
      </c>
      <c r="E1120" s="50"/>
      <c r="F1120" s="50"/>
      <c r="G1120" s="51" t="str">
        <f t="shared" si="2"/>
        <v/>
      </c>
      <c r="H1120" s="51" t="str">
        <f t="shared" si="3"/>
        <v/>
      </c>
    </row>
    <row r="1121">
      <c r="A1121" s="47" t="str">
        <f t="shared" si="1"/>
        <v>Asia_Vietnam-Asia_2001</v>
      </c>
      <c r="B1121" s="47" t="s">
        <v>144</v>
      </c>
      <c r="C1121" s="49" t="s">
        <v>178</v>
      </c>
      <c r="D1121" s="44" t="s">
        <v>71</v>
      </c>
      <c r="E1121" s="52">
        <v>61210.0</v>
      </c>
      <c r="F1121" s="50"/>
      <c r="G1121" s="51">
        <f t="shared" si="2"/>
        <v>61210</v>
      </c>
      <c r="H1121" s="51" t="str">
        <f t="shared" si="3"/>
        <v/>
      </c>
    </row>
    <row r="1122">
      <c r="A1122" s="47" t="str">
        <f t="shared" si="1"/>
        <v>Asia_Vietnam-Asia_2002</v>
      </c>
      <c r="B1122" s="47" t="s">
        <v>144</v>
      </c>
      <c r="C1122" s="49" t="s">
        <v>178</v>
      </c>
      <c r="D1122" s="44" t="s">
        <v>72</v>
      </c>
      <c r="E1122" s="52">
        <v>58912.0</v>
      </c>
      <c r="F1122" s="52">
        <v>150230.0</v>
      </c>
      <c r="G1122" s="51">
        <f t="shared" si="2"/>
        <v>58912</v>
      </c>
      <c r="H1122" s="51">
        <f t="shared" si="3"/>
        <v>150230</v>
      </c>
    </row>
    <row r="1123">
      <c r="A1123" s="47" t="str">
        <f t="shared" si="1"/>
        <v>Asia_Vietnam-Asia_2003</v>
      </c>
      <c r="B1123" s="47" t="s">
        <v>144</v>
      </c>
      <c r="C1123" s="49" t="s">
        <v>178</v>
      </c>
      <c r="D1123" s="44" t="s">
        <v>74</v>
      </c>
      <c r="E1123" s="52">
        <v>53450.0</v>
      </c>
      <c r="F1123" s="52">
        <v>140057.0</v>
      </c>
      <c r="G1123" s="51">
        <f t="shared" si="2"/>
        <v>53450</v>
      </c>
      <c r="H1123" s="51">
        <f t="shared" si="3"/>
        <v>140057</v>
      </c>
    </row>
    <row r="1124">
      <c r="A1124" s="47" t="str">
        <f t="shared" si="1"/>
        <v>Asia_Vietnam-Asia_2005</v>
      </c>
      <c r="B1124" s="47" t="s">
        <v>144</v>
      </c>
      <c r="C1124" s="49" t="s">
        <v>178</v>
      </c>
      <c r="D1124" s="44" t="s">
        <v>84</v>
      </c>
      <c r="E1124" s="52">
        <v>48984.0</v>
      </c>
      <c r="F1124" s="52">
        <v>127164.0</v>
      </c>
      <c r="G1124" s="51">
        <f t="shared" si="2"/>
        <v>45729.5</v>
      </c>
      <c r="H1124" s="51">
        <f t="shared" si="3"/>
        <v>114810</v>
      </c>
    </row>
    <row r="1125">
      <c r="A1125" s="47" t="str">
        <f t="shared" si="1"/>
        <v>Asia_Vietnam-Asia_2005</v>
      </c>
      <c r="B1125" s="47" t="s">
        <v>144</v>
      </c>
      <c r="C1125" s="49" t="s">
        <v>178</v>
      </c>
      <c r="D1125" s="44" t="s">
        <v>84</v>
      </c>
      <c r="E1125" s="52">
        <v>42475.0</v>
      </c>
      <c r="F1125" s="52">
        <v>102456.0</v>
      </c>
      <c r="G1125" s="51">
        <f t="shared" si="2"/>
        <v>42475</v>
      </c>
      <c r="H1125" s="51">
        <f t="shared" si="3"/>
        <v>102456</v>
      </c>
    </row>
    <row r="1126">
      <c r="A1126" s="47" t="str">
        <f t="shared" si="1"/>
        <v>Asia_Vietnam-Asia_2008</v>
      </c>
      <c r="B1126" s="47" t="s">
        <v>144</v>
      </c>
      <c r="C1126" s="49" t="s">
        <v>178</v>
      </c>
      <c r="D1126" s="44" t="s">
        <v>87</v>
      </c>
      <c r="E1126" s="52">
        <v>38968.0</v>
      </c>
      <c r="F1126" s="52">
        <v>90549.0</v>
      </c>
      <c r="G1126" s="51">
        <f t="shared" si="2"/>
        <v>34807</v>
      </c>
      <c r="H1126" s="51">
        <f t="shared" si="3"/>
        <v>75844.5</v>
      </c>
    </row>
    <row r="1127">
      <c r="A1127" s="47" t="str">
        <f t="shared" si="1"/>
        <v>Asia_Vietnam-Asia_2008</v>
      </c>
      <c r="B1127" s="47" t="s">
        <v>144</v>
      </c>
      <c r="C1127" s="49" t="s">
        <v>178</v>
      </c>
      <c r="D1127" s="44" t="s">
        <v>87</v>
      </c>
      <c r="E1127" s="52">
        <v>30646.0</v>
      </c>
      <c r="F1127" s="52">
        <v>61140.0</v>
      </c>
      <c r="G1127" s="51">
        <f t="shared" si="2"/>
        <v>30646</v>
      </c>
      <c r="H1127" s="51">
        <f t="shared" si="3"/>
        <v>61140</v>
      </c>
    </row>
    <row r="1128">
      <c r="A1128" s="47" t="str">
        <f t="shared" si="1"/>
        <v>Asia_Vietnam-Asia_2009</v>
      </c>
      <c r="B1128" s="47" t="s">
        <v>144</v>
      </c>
      <c r="C1128" s="49" t="s">
        <v>178</v>
      </c>
      <c r="D1128" s="44" t="s">
        <v>88</v>
      </c>
      <c r="E1128" s="52">
        <v>45777.0</v>
      </c>
      <c r="F1128" s="52">
        <v>113651.0</v>
      </c>
      <c r="G1128" s="51">
        <f t="shared" si="2"/>
        <v>45777</v>
      </c>
      <c r="H1128" s="51">
        <f t="shared" si="3"/>
        <v>113651</v>
      </c>
    </row>
    <row r="1129">
      <c r="A1129" s="47" t="str">
        <f t="shared" si="1"/>
        <v>Asia_Vietnam-Asia_2010</v>
      </c>
      <c r="B1129" s="47" t="s">
        <v>144</v>
      </c>
      <c r="C1129" s="49" t="s">
        <v>178</v>
      </c>
      <c r="D1129" s="44" t="s">
        <v>89</v>
      </c>
      <c r="E1129" s="52">
        <v>33441.0</v>
      </c>
      <c r="F1129" s="52">
        <v>70806.0</v>
      </c>
      <c r="G1129" s="51">
        <f t="shared" si="2"/>
        <v>33441</v>
      </c>
      <c r="H1129" s="51">
        <f t="shared" si="3"/>
        <v>70806</v>
      </c>
    </row>
    <row r="1130">
      <c r="A1130" s="47" t="str">
        <f t="shared" si="1"/>
        <v>Asia_Vietnam-Asia_2011</v>
      </c>
      <c r="B1130" s="47" t="s">
        <v>144</v>
      </c>
      <c r="C1130" s="49" t="s">
        <v>178</v>
      </c>
      <c r="D1130" s="44" t="s">
        <v>90</v>
      </c>
      <c r="E1130" s="52">
        <v>41455.0</v>
      </c>
      <c r="F1130" s="52">
        <v>97942.0</v>
      </c>
      <c r="G1130" s="51">
        <f t="shared" si="2"/>
        <v>41455</v>
      </c>
      <c r="H1130" s="51">
        <f t="shared" si="3"/>
        <v>97942</v>
      </c>
    </row>
    <row r="1131">
      <c r="A1131" s="47" t="str">
        <f t="shared" si="1"/>
        <v>Asia_Vietnam-Asia_2012</v>
      </c>
      <c r="B1131" s="47" t="s">
        <v>144</v>
      </c>
      <c r="C1131" s="49" t="s">
        <v>178</v>
      </c>
      <c r="D1131" s="44" t="s">
        <v>91</v>
      </c>
      <c r="E1131" s="52">
        <v>35111.0</v>
      </c>
      <c r="F1131" s="52">
        <v>78767.0</v>
      </c>
      <c r="G1131" s="51">
        <f t="shared" si="2"/>
        <v>31923.5</v>
      </c>
      <c r="H1131" s="51">
        <f t="shared" si="3"/>
        <v>66206</v>
      </c>
    </row>
    <row r="1132">
      <c r="A1132" s="47" t="str">
        <f t="shared" si="1"/>
        <v>Asia_Vietnam-Asia_2012</v>
      </c>
      <c r="B1132" s="47" t="s">
        <v>144</v>
      </c>
      <c r="C1132" s="49" t="s">
        <v>178</v>
      </c>
      <c r="D1132" s="44" t="s">
        <v>91</v>
      </c>
      <c r="E1132" s="52">
        <v>28736.0</v>
      </c>
      <c r="F1132" s="52">
        <v>53645.0</v>
      </c>
      <c r="G1132" s="51">
        <f t="shared" si="2"/>
        <v>28736</v>
      </c>
      <c r="H1132" s="51">
        <f t="shared" si="3"/>
        <v>53645</v>
      </c>
    </row>
    <row r="1133">
      <c r="A1133" s="47" t="str">
        <f t="shared" si="1"/>
        <v>Europe_Albania-Europe_2000</v>
      </c>
      <c r="B1133" s="47" t="s">
        <v>179</v>
      </c>
      <c r="C1133" s="49" t="s">
        <v>180</v>
      </c>
      <c r="D1133" s="44" t="s">
        <v>70</v>
      </c>
      <c r="E1133" s="50"/>
      <c r="F1133" s="50"/>
      <c r="G1133" s="51" t="str">
        <f t="shared" si="2"/>
        <v/>
      </c>
      <c r="H1133" s="51" t="str">
        <f t="shared" si="3"/>
        <v/>
      </c>
    </row>
    <row r="1134">
      <c r="A1134" s="47" t="str">
        <f t="shared" si="1"/>
        <v>Europe_Albania-Europe_2001</v>
      </c>
      <c r="B1134" s="47" t="s">
        <v>179</v>
      </c>
      <c r="C1134" s="49" t="s">
        <v>180</v>
      </c>
      <c r="D1134" s="44" t="s">
        <v>71</v>
      </c>
      <c r="E1134" s="52">
        <v>2173.0</v>
      </c>
      <c r="F1134" s="50"/>
      <c r="G1134" s="51">
        <f t="shared" si="2"/>
        <v>2173</v>
      </c>
      <c r="H1134" s="51" t="str">
        <f t="shared" si="3"/>
        <v/>
      </c>
    </row>
    <row r="1135">
      <c r="A1135" s="47" t="str">
        <f t="shared" si="1"/>
        <v>Europe_Albania-Europe_2002</v>
      </c>
      <c r="B1135" s="47" t="s">
        <v>179</v>
      </c>
      <c r="C1135" s="49" t="s">
        <v>180</v>
      </c>
      <c r="D1135" s="44" t="s">
        <v>72</v>
      </c>
      <c r="E1135" s="52">
        <v>2059.0</v>
      </c>
      <c r="F1135" s="52">
        <v>4283.0</v>
      </c>
      <c r="G1135" s="51">
        <f t="shared" si="2"/>
        <v>2059</v>
      </c>
      <c r="H1135" s="51">
        <f t="shared" si="3"/>
        <v>4283</v>
      </c>
    </row>
    <row r="1136">
      <c r="A1136" s="47" t="str">
        <f t="shared" si="1"/>
        <v>Europe_Albania-Europe_2003</v>
      </c>
      <c r="B1136" s="47" t="s">
        <v>179</v>
      </c>
      <c r="C1136" s="49" t="s">
        <v>180</v>
      </c>
      <c r="D1136" s="44" t="s">
        <v>74</v>
      </c>
      <c r="E1136" s="52">
        <v>2068.0</v>
      </c>
      <c r="F1136" s="52">
        <v>3880.0</v>
      </c>
      <c r="G1136" s="51">
        <f t="shared" si="2"/>
        <v>2068</v>
      </c>
      <c r="H1136" s="51">
        <f t="shared" si="3"/>
        <v>3880</v>
      </c>
    </row>
    <row r="1137">
      <c r="A1137" s="47" t="str">
        <f t="shared" si="1"/>
        <v>Europe_Albania-Europe_2004</v>
      </c>
      <c r="B1137" s="47" t="s">
        <v>179</v>
      </c>
      <c r="C1137" s="49" t="s">
        <v>180</v>
      </c>
      <c r="D1137" s="44" t="s">
        <v>83</v>
      </c>
      <c r="E1137" s="52">
        <v>2061.0</v>
      </c>
      <c r="F1137" s="52">
        <v>4129.0</v>
      </c>
      <c r="G1137" s="51">
        <f t="shared" si="2"/>
        <v>2061</v>
      </c>
      <c r="H1137" s="51">
        <f t="shared" si="3"/>
        <v>4129</v>
      </c>
    </row>
    <row r="1138">
      <c r="A1138" s="47" t="str">
        <f t="shared" si="1"/>
        <v>Europe_Albania-Europe_2005</v>
      </c>
      <c r="B1138" s="47" t="s">
        <v>179</v>
      </c>
      <c r="C1138" s="49" t="s">
        <v>180</v>
      </c>
      <c r="D1138" s="44" t="s">
        <v>84</v>
      </c>
      <c r="E1138" s="52">
        <v>2025.0</v>
      </c>
      <c r="F1138" s="52">
        <v>4056.0</v>
      </c>
      <c r="G1138" s="51">
        <f t="shared" si="2"/>
        <v>2098.5</v>
      </c>
      <c r="H1138" s="51">
        <f t="shared" si="3"/>
        <v>4155</v>
      </c>
    </row>
    <row r="1139">
      <c r="A1139" s="47" t="str">
        <f t="shared" si="1"/>
        <v>Europe_Albania-Europe_2005</v>
      </c>
      <c r="B1139" s="47" t="s">
        <v>179</v>
      </c>
      <c r="C1139" s="49" t="s">
        <v>180</v>
      </c>
      <c r="D1139" s="44" t="s">
        <v>84</v>
      </c>
      <c r="E1139" s="52">
        <v>2172.0</v>
      </c>
      <c r="F1139" s="52">
        <v>4254.0</v>
      </c>
      <c r="G1139" s="51">
        <f t="shared" si="2"/>
        <v>2172</v>
      </c>
      <c r="H1139" s="51">
        <f t="shared" si="3"/>
        <v>4254</v>
      </c>
    </row>
    <row r="1140">
      <c r="A1140" s="47" t="str">
        <f t="shared" si="1"/>
        <v>Europe_Albania-Europe_2008</v>
      </c>
      <c r="B1140" s="47" t="s">
        <v>179</v>
      </c>
      <c r="C1140" s="49" t="s">
        <v>180</v>
      </c>
      <c r="D1140" s="44" t="s">
        <v>87</v>
      </c>
      <c r="E1140" s="52">
        <v>1976.0</v>
      </c>
      <c r="F1140" s="52">
        <v>4294.0</v>
      </c>
      <c r="G1140" s="51">
        <f t="shared" si="2"/>
        <v>1869.5</v>
      </c>
      <c r="H1140" s="51">
        <f t="shared" si="3"/>
        <v>3658</v>
      </c>
    </row>
    <row r="1141">
      <c r="A1141" s="47" t="str">
        <f t="shared" si="1"/>
        <v>Europe_Albania-Europe_2008</v>
      </c>
      <c r="B1141" s="47" t="s">
        <v>179</v>
      </c>
      <c r="C1141" s="49" t="s">
        <v>180</v>
      </c>
      <c r="D1141" s="44" t="s">
        <v>87</v>
      </c>
      <c r="E1141" s="52">
        <v>1763.0</v>
      </c>
      <c r="F1141" s="52">
        <v>3022.0</v>
      </c>
      <c r="G1141" s="51">
        <f t="shared" si="2"/>
        <v>1763</v>
      </c>
      <c r="H1141" s="51">
        <f t="shared" si="3"/>
        <v>3022</v>
      </c>
    </row>
    <row r="1142">
      <c r="A1142" s="47" t="str">
        <f t="shared" si="1"/>
        <v>Europe_Albania-Europe_2009</v>
      </c>
      <c r="B1142" s="47" t="s">
        <v>179</v>
      </c>
      <c r="C1142" s="49" t="s">
        <v>180</v>
      </c>
      <c r="D1142" s="44" t="s">
        <v>88</v>
      </c>
      <c r="E1142" s="52">
        <v>2068.0</v>
      </c>
      <c r="F1142" s="52">
        <v>3865.0</v>
      </c>
      <c r="G1142" s="51">
        <f t="shared" si="2"/>
        <v>2068</v>
      </c>
      <c r="H1142" s="51">
        <f t="shared" si="3"/>
        <v>3865</v>
      </c>
    </row>
    <row r="1143">
      <c r="A1143" s="47" t="str">
        <f t="shared" si="1"/>
        <v>Europe_Albania-Europe_2011</v>
      </c>
      <c r="B1143" s="47" t="s">
        <v>179</v>
      </c>
      <c r="C1143" s="49" t="s">
        <v>180</v>
      </c>
      <c r="D1143" s="44" t="s">
        <v>90</v>
      </c>
      <c r="E1143" s="52">
        <v>2172.0</v>
      </c>
      <c r="F1143" s="52">
        <v>4166.0</v>
      </c>
      <c r="G1143" s="51">
        <f t="shared" si="2"/>
        <v>1977.5</v>
      </c>
      <c r="H1143" s="51">
        <f t="shared" si="3"/>
        <v>3694.5</v>
      </c>
    </row>
    <row r="1144">
      <c r="A1144" s="47" t="str">
        <f t="shared" si="1"/>
        <v>Europe_Albania-Europe_2011</v>
      </c>
      <c r="B1144" s="47" t="s">
        <v>179</v>
      </c>
      <c r="C1144" s="49" t="s">
        <v>180</v>
      </c>
      <c r="D1144" s="44" t="s">
        <v>90</v>
      </c>
      <c r="E1144" s="52">
        <v>1783.0</v>
      </c>
      <c r="F1144" s="52">
        <v>3223.0</v>
      </c>
      <c r="G1144" s="51">
        <f t="shared" si="2"/>
        <v>1783</v>
      </c>
      <c r="H1144" s="51">
        <f t="shared" si="3"/>
        <v>3223</v>
      </c>
    </row>
    <row r="1145">
      <c r="A1145" s="47" t="str">
        <f t="shared" si="1"/>
        <v>Europe_Albania-Europe_2012</v>
      </c>
      <c r="B1145" s="47" t="s">
        <v>179</v>
      </c>
      <c r="C1145" s="49" t="s">
        <v>180</v>
      </c>
      <c r="D1145" s="44" t="s">
        <v>91</v>
      </c>
      <c r="E1145" s="52">
        <v>1975.0</v>
      </c>
      <c r="F1145" s="52">
        <v>3751.0</v>
      </c>
      <c r="G1145" s="51">
        <f t="shared" si="2"/>
        <v>1975</v>
      </c>
      <c r="H1145" s="51">
        <f t="shared" si="3"/>
        <v>3751</v>
      </c>
    </row>
    <row r="1146">
      <c r="A1146" s="47" t="str">
        <f t="shared" si="1"/>
        <v>Europe_Andorra-Europe_2000</v>
      </c>
      <c r="B1146" s="47" t="s">
        <v>179</v>
      </c>
      <c r="C1146" s="49" t="s">
        <v>181</v>
      </c>
      <c r="D1146" s="44" t="s">
        <v>70</v>
      </c>
      <c r="E1146" s="50"/>
      <c r="F1146" s="50"/>
      <c r="G1146" s="51" t="str">
        <f t="shared" si="2"/>
        <v/>
      </c>
      <c r="H1146" s="51" t="str">
        <f t="shared" si="3"/>
        <v/>
      </c>
    </row>
    <row r="1147">
      <c r="A1147" s="47" t="str">
        <f t="shared" si="1"/>
        <v>Europe_Andorra-Europe_2001</v>
      </c>
      <c r="B1147" s="47" t="s">
        <v>179</v>
      </c>
      <c r="C1147" s="49" t="s">
        <v>181</v>
      </c>
      <c r="D1147" s="44" t="s">
        <v>71</v>
      </c>
      <c r="E1147" s="50"/>
      <c r="F1147" s="50"/>
      <c r="G1147" s="51" t="str">
        <f t="shared" si="2"/>
        <v/>
      </c>
      <c r="H1147" s="51" t="str">
        <f t="shared" si="3"/>
        <v/>
      </c>
    </row>
    <row r="1148">
      <c r="A1148" s="47" t="str">
        <f t="shared" si="1"/>
        <v>Europe_Andorra-Europe_2002</v>
      </c>
      <c r="B1148" s="47" t="s">
        <v>179</v>
      </c>
      <c r="C1148" s="49" t="s">
        <v>181</v>
      </c>
      <c r="D1148" s="44" t="s">
        <v>72</v>
      </c>
      <c r="E1148" s="50"/>
      <c r="F1148" s="52">
        <v>517.0</v>
      </c>
      <c r="G1148" s="51" t="str">
        <f t="shared" si="2"/>
        <v/>
      </c>
      <c r="H1148" s="51">
        <f t="shared" si="3"/>
        <v>517</v>
      </c>
    </row>
    <row r="1149">
      <c r="A1149" s="47" t="str">
        <f t="shared" si="1"/>
        <v>Europe_Andorra-Europe_2003</v>
      </c>
      <c r="B1149" s="47" t="s">
        <v>179</v>
      </c>
      <c r="C1149" s="49" t="s">
        <v>181</v>
      </c>
      <c r="D1149" s="44" t="s">
        <v>74</v>
      </c>
      <c r="E1149" s="50"/>
      <c r="F1149" s="52">
        <v>517.0</v>
      </c>
      <c r="G1149" s="51" t="str">
        <f t="shared" si="2"/>
        <v/>
      </c>
      <c r="H1149" s="51">
        <f t="shared" si="3"/>
        <v>517</v>
      </c>
    </row>
    <row r="1150">
      <c r="A1150" s="47" t="str">
        <f t="shared" si="1"/>
        <v>Europe_Andorra-Europe_2004</v>
      </c>
      <c r="B1150" s="47" t="s">
        <v>179</v>
      </c>
      <c r="C1150" s="49" t="s">
        <v>181</v>
      </c>
      <c r="D1150" s="44" t="s">
        <v>83</v>
      </c>
      <c r="E1150" s="50"/>
      <c r="F1150" s="52">
        <v>539.0</v>
      </c>
      <c r="G1150" s="51" t="str">
        <f t="shared" si="2"/>
        <v/>
      </c>
      <c r="H1150" s="51">
        <f t="shared" si="3"/>
        <v>539</v>
      </c>
    </row>
    <row r="1151">
      <c r="A1151" s="47" t="str">
        <f t="shared" si="1"/>
        <v>Europe_Andorra-Europe_2005</v>
      </c>
      <c r="B1151" s="47" t="s">
        <v>179</v>
      </c>
      <c r="C1151" s="49" t="s">
        <v>181</v>
      </c>
      <c r="D1151" s="44" t="s">
        <v>84</v>
      </c>
      <c r="E1151" s="50"/>
      <c r="F1151" s="52">
        <v>539.0</v>
      </c>
      <c r="G1151" s="51" t="str">
        <f t="shared" si="2"/>
        <v/>
      </c>
      <c r="H1151" s="51">
        <f t="shared" si="3"/>
        <v>557.5</v>
      </c>
    </row>
    <row r="1152">
      <c r="A1152" s="47" t="str">
        <f t="shared" si="1"/>
        <v>Europe_Andorra-Europe_2005</v>
      </c>
      <c r="B1152" s="47" t="s">
        <v>179</v>
      </c>
      <c r="C1152" s="49" t="s">
        <v>181</v>
      </c>
      <c r="D1152" s="44" t="s">
        <v>84</v>
      </c>
      <c r="E1152" s="50"/>
      <c r="F1152" s="52">
        <v>576.0</v>
      </c>
      <c r="G1152" s="51" t="str">
        <f t="shared" si="2"/>
        <v/>
      </c>
      <c r="H1152" s="51">
        <f t="shared" si="3"/>
        <v>576</v>
      </c>
    </row>
    <row r="1153">
      <c r="A1153" s="47" t="str">
        <f t="shared" si="1"/>
        <v>Europe_Andorra-Europe_2008</v>
      </c>
      <c r="B1153" s="47" t="s">
        <v>179</v>
      </c>
      <c r="C1153" s="49" t="s">
        <v>181</v>
      </c>
      <c r="D1153" s="44" t="s">
        <v>87</v>
      </c>
      <c r="E1153" s="50"/>
      <c r="F1153" s="52">
        <v>535.0</v>
      </c>
      <c r="G1153" s="51" t="str">
        <f t="shared" si="2"/>
        <v/>
      </c>
      <c r="H1153" s="51">
        <f t="shared" si="3"/>
        <v>529.5</v>
      </c>
    </row>
    <row r="1154">
      <c r="A1154" s="47" t="str">
        <f t="shared" si="1"/>
        <v>Europe_Andorra-Europe_2008</v>
      </c>
      <c r="B1154" s="47" t="s">
        <v>179</v>
      </c>
      <c r="C1154" s="49" t="s">
        <v>181</v>
      </c>
      <c r="D1154" s="44" t="s">
        <v>87</v>
      </c>
      <c r="E1154" s="50"/>
      <c r="F1154" s="52">
        <v>524.0</v>
      </c>
      <c r="G1154" s="51" t="str">
        <f t="shared" si="2"/>
        <v/>
      </c>
      <c r="H1154" s="51">
        <f t="shared" si="3"/>
        <v>524</v>
      </c>
    </row>
    <row r="1155">
      <c r="A1155" s="47" t="str">
        <f t="shared" si="1"/>
        <v>Europe_Andorra-Europe_2009</v>
      </c>
      <c r="B1155" s="47" t="s">
        <v>179</v>
      </c>
      <c r="C1155" s="49" t="s">
        <v>181</v>
      </c>
      <c r="D1155" s="44" t="s">
        <v>88</v>
      </c>
      <c r="E1155" s="50"/>
      <c r="F1155" s="52">
        <v>546.0</v>
      </c>
      <c r="G1155" s="51" t="str">
        <f t="shared" si="2"/>
        <v/>
      </c>
      <c r="H1155" s="51">
        <f t="shared" si="3"/>
        <v>546</v>
      </c>
    </row>
    <row r="1156">
      <c r="A1156" s="47" t="str">
        <f t="shared" si="1"/>
        <v>Europe_Andorra-Europe_2011</v>
      </c>
      <c r="B1156" s="47" t="s">
        <v>179</v>
      </c>
      <c r="C1156" s="49" t="s">
        <v>181</v>
      </c>
      <c r="D1156" s="44" t="s">
        <v>90</v>
      </c>
      <c r="E1156" s="50"/>
      <c r="F1156" s="52">
        <v>565.0</v>
      </c>
      <c r="G1156" s="51" t="str">
        <f t="shared" si="2"/>
        <v/>
      </c>
      <c r="H1156" s="51">
        <f t="shared" si="3"/>
        <v>544.5</v>
      </c>
    </row>
    <row r="1157">
      <c r="A1157" s="47" t="str">
        <f t="shared" si="1"/>
        <v>Europe_Andorra-Europe_2011</v>
      </c>
      <c r="B1157" s="47" t="s">
        <v>179</v>
      </c>
      <c r="C1157" s="49" t="s">
        <v>181</v>
      </c>
      <c r="D1157" s="44" t="s">
        <v>90</v>
      </c>
      <c r="E1157" s="50"/>
      <c r="F1157" s="52">
        <v>524.0</v>
      </c>
      <c r="G1157" s="51" t="str">
        <f t="shared" si="2"/>
        <v/>
      </c>
      <c r="H1157" s="51">
        <f t="shared" si="3"/>
        <v>524</v>
      </c>
    </row>
    <row r="1158">
      <c r="A1158" s="47" t="str">
        <f t="shared" si="1"/>
        <v>Europe_Andorra-Europe_2012</v>
      </c>
      <c r="B1158" s="47" t="s">
        <v>179</v>
      </c>
      <c r="C1158" s="49" t="s">
        <v>181</v>
      </c>
      <c r="D1158" s="44" t="s">
        <v>91</v>
      </c>
      <c r="E1158" s="50"/>
      <c r="F1158" s="52">
        <v>532.0</v>
      </c>
      <c r="G1158" s="51" t="str">
        <f t="shared" si="2"/>
        <v/>
      </c>
      <c r="H1158" s="51">
        <f t="shared" si="3"/>
        <v>532</v>
      </c>
    </row>
    <row r="1159">
      <c r="A1159" s="47" t="str">
        <f t="shared" si="1"/>
        <v>Europe_Austria-Europe_2000</v>
      </c>
      <c r="B1159" s="47" t="s">
        <v>179</v>
      </c>
      <c r="C1159" s="49" t="s">
        <v>182</v>
      </c>
      <c r="D1159" s="44" t="s">
        <v>70</v>
      </c>
      <c r="E1159" s="52">
        <v>32896.0</v>
      </c>
      <c r="F1159" s="50"/>
      <c r="G1159" s="51">
        <f t="shared" si="2"/>
        <v>32896</v>
      </c>
      <c r="H1159" s="51" t="str">
        <f t="shared" si="3"/>
        <v/>
      </c>
    </row>
    <row r="1160">
      <c r="A1160" s="47" t="str">
        <f t="shared" si="1"/>
        <v>Europe_Austria-Europe_2001</v>
      </c>
      <c r="B1160" s="47" t="s">
        <v>179</v>
      </c>
      <c r="C1160" s="49" t="s">
        <v>182</v>
      </c>
      <c r="D1160" s="44" t="s">
        <v>71</v>
      </c>
      <c r="E1160" s="52">
        <v>33019.0</v>
      </c>
      <c r="F1160" s="50"/>
      <c r="G1160" s="51">
        <f t="shared" si="2"/>
        <v>33019</v>
      </c>
      <c r="H1160" s="51" t="str">
        <f t="shared" si="3"/>
        <v/>
      </c>
    </row>
    <row r="1161">
      <c r="A1161" s="47" t="str">
        <f t="shared" si="1"/>
        <v>Europe_Austria-Europe_2002</v>
      </c>
      <c r="B1161" s="47" t="s">
        <v>179</v>
      </c>
      <c r="C1161" s="49" t="s">
        <v>182</v>
      </c>
      <c r="D1161" s="44" t="s">
        <v>72</v>
      </c>
      <c r="E1161" s="52">
        <v>34228.0</v>
      </c>
      <c r="F1161" s="52">
        <v>66897.0</v>
      </c>
      <c r="G1161" s="51">
        <f t="shared" si="2"/>
        <v>34228</v>
      </c>
      <c r="H1161" s="51">
        <f t="shared" si="3"/>
        <v>66897</v>
      </c>
    </row>
    <row r="1162">
      <c r="A1162" s="47" t="str">
        <f t="shared" si="1"/>
        <v>Europe_Austria-Europe_2003</v>
      </c>
      <c r="B1162" s="47" t="s">
        <v>179</v>
      </c>
      <c r="C1162" s="49" t="s">
        <v>182</v>
      </c>
      <c r="D1162" s="44" t="s">
        <v>74</v>
      </c>
      <c r="E1162" s="52">
        <v>31963.0</v>
      </c>
      <c r="F1162" s="52">
        <v>62262.0</v>
      </c>
      <c r="G1162" s="51">
        <f t="shared" si="2"/>
        <v>31963</v>
      </c>
      <c r="H1162" s="51">
        <f t="shared" si="3"/>
        <v>62262</v>
      </c>
    </row>
    <row r="1163">
      <c r="A1163" s="47" t="str">
        <f t="shared" si="1"/>
        <v>Europe_Austria-Europe_2004</v>
      </c>
      <c r="B1163" s="47" t="s">
        <v>179</v>
      </c>
      <c r="C1163" s="49" t="s">
        <v>182</v>
      </c>
      <c r="D1163" s="44" t="s">
        <v>83</v>
      </c>
      <c r="E1163" s="52">
        <v>33545.0</v>
      </c>
      <c r="F1163" s="52">
        <v>68269.0</v>
      </c>
      <c r="G1163" s="51">
        <f t="shared" si="2"/>
        <v>33545</v>
      </c>
      <c r="H1163" s="51">
        <f t="shared" si="3"/>
        <v>68269</v>
      </c>
    </row>
    <row r="1164">
      <c r="A1164" s="47" t="str">
        <f t="shared" si="1"/>
        <v>Europe_Austria-Europe_2005</v>
      </c>
      <c r="B1164" s="47" t="s">
        <v>179</v>
      </c>
      <c r="C1164" s="49" t="s">
        <v>182</v>
      </c>
      <c r="D1164" s="44" t="s">
        <v>84</v>
      </c>
      <c r="E1164" s="52">
        <v>33393.0</v>
      </c>
      <c r="F1164" s="52">
        <v>69141.0</v>
      </c>
      <c r="G1164" s="51">
        <f t="shared" si="2"/>
        <v>31920</v>
      </c>
      <c r="H1164" s="51">
        <f t="shared" si="3"/>
        <v>68160</v>
      </c>
    </row>
    <row r="1165">
      <c r="A1165" s="47" t="str">
        <f t="shared" si="1"/>
        <v>Europe_Austria-Europe_2005</v>
      </c>
      <c r="B1165" s="47" t="s">
        <v>179</v>
      </c>
      <c r="C1165" s="49" t="s">
        <v>182</v>
      </c>
      <c r="D1165" s="44" t="s">
        <v>84</v>
      </c>
      <c r="E1165" s="52">
        <v>30447.0</v>
      </c>
      <c r="F1165" s="52">
        <v>67179.0</v>
      </c>
      <c r="G1165" s="51">
        <f t="shared" si="2"/>
        <v>30447</v>
      </c>
      <c r="H1165" s="51">
        <f t="shared" si="3"/>
        <v>67179</v>
      </c>
    </row>
    <row r="1166">
      <c r="A1166" s="47" t="str">
        <f t="shared" si="1"/>
        <v>Europe_Austria-Europe_2006</v>
      </c>
      <c r="B1166" s="47" t="s">
        <v>179</v>
      </c>
      <c r="C1166" s="49" t="s">
        <v>182</v>
      </c>
      <c r="D1166" s="44" t="s">
        <v>85</v>
      </c>
      <c r="E1166" s="52">
        <v>33792.0</v>
      </c>
      <c r="F1166" s="52">
        <v>74238.0</v>
      </c>
      <c r="G1166" s="51">
        <f t="shared" si="2"/>
        <v>33792</v>
      </c>
      <c r="H1166" s="51">
        <f t="shared" si="3"/>
        <v>74238</v>
      </c>
    </row>
    <row r="1167">
      <c r="A1167" s="47" t="str">
        <f t="shared" si="1"/>
        <v>Europe_Austria-Europe_2008</v>
      </c>
      <c r="B1167" s="47" t="s">
        <v>179</v>
      </c>
      <c r="C1167" s="49" t="s">
        <v>182</v>
      </c>
      <c r="D1167" s="44" t="s">
        <v>87</v>
      </c>
      <c r="E1167" s="52">
        <v>32214.0</v>
      </c>
      <c r="F1167" s="52">
        <v>72317.0</v>
      </c>
      <c r="G1167" s="51">
        <f t="shared" si="2"/>
        <v>30386</v>
      </c>
      <c r="H1167" s="51">
        <f t="shared" si="3"/>
        <v>68006.5</v>
      </c>
    </row>
    <row r="1168">
      <c r="A1168" s="47" t="str">
        <f t="shared" si="1"/>
        <v>Europe_Austria-Europe_2008</v>
      </c>
      <c r="B1168" s="47" t="s">
        <v>179</v>
      </c>
      <c r="C1168" s="49" t="s">
        <v>182</v>
      </c>
      <c r="D1168" s="44" t="s">
        <v>87</v>
      </c>
      <c r="E1168" s="52">
        <v>28558.0</v>
      </c>
      <c r="F1168" s="52">
        <v>63696.0</v>
      </c>
      <c r="G1168" s="51">
        <f t="shared" si="2"/>
        <v>28558</v>
      </c>
      <c r="H1168" s="51">
        <f t="shared" si="3"/>
        <v>63696</v>
      </c>
    </row>
    <row r="1169">
      <c r="A1169" s="47" t="str">
        <f t="shared" si="1"/>
        <v>Europe_Austria-Europe_2009</v>
      </c>
      <c r="B1169" s="47" t="s">
        <v>179</v>
      </c>
      <c r="C1169" s="49" t="s">
        <v>182</v>
      </c>
      <c r="D1169" s="44" t="s">
        <v>88</v>
      </c>
      <c r="E1169" s="52">
        <v>33799.0</v>
      </c>
      <c r="F1169" s="52">
        <v>71565.0</v>
      </c>
      <c r="G1169" s="51">
        <f t="shared" si="2"/>
        <v>33799</v>
      </c>
      <c r="H1169" s="51">
        <f t="shared" si="3"/>
        <v>71565</v>
      </c>
    </row>
    <row r="1170">
      <c r="A1170" s="47" t="str">
        <f t="shared" si="1"/>
        <v>Europe_Austria-Europe_2011</v>
      </c>
      <c r="B1170" s="47" t="s">
        <v>179</v>
      </c>
      <c r="C1170" s="49" t="s">
        <v>182</v>
      </c>
      <c r="D1170" s="44" t="s">
        <v>90</v>
      </c>
      <c r="E1170" s="52">
        <v>30177.0</v>
      </c>
      <c r="F1170" s="52">
        <v>65716.0</v>
      </c>
      <c r="G1170" s="51">
        <f t="shared" si="2"/>
        <v>30177</v>
      </c>
      <c r="H1170" s="51">
        <f t="shared" si="3"/>
        <v>65716</v>
      </c>
    </row>
    <row r="1171">
      <c r="A1171" s="47" t="str">
        <f t="shared" si="1"/>
        <v>Europe_Austria-Europe_2012</v>
      </c>
      <c r="B1171" s="47" t="s">
        <v>179</v>
      </c>
      <c r="C1171" s="49" t="s">
        <v>182</v>
      </c>
      <c r="D1171" s="44" t="s">
        <v>91</v>
      </c>
      <c r="E1171" s="52">
        <v>32690.0</v>
      </c>
      <c r="F1171" s="52">
        <v>71866.0</v>
      </c>
      <c r="G1171" s="51">
        <f t="shared" si="2"/>
        <v>32690</v>
      </c>
      <c r="H1171" s="51">
        <f t="shared" si="3"/>
        <v>71866</v>
      </c>
    </row>
    <row r="1172">
      <c r="A1172" s="47" t="str">
        <f t="shared" si="1"/>
        <v>Europe_Belarus-Europe_2000</v>
      </c>
      <c r="B1172" s="47" t="s">
        <v>179</v>
      </c>
      <c r="C1172" s="49" t="s">
        <v>183</v>
      </c>
      <c r="D1172" s="44" t="s">
        <v>70</v>
      </c>
      <c r="E1172" s="50"/>
      <c r="F1172" s="50"/>
      <c r="G1172" s="51" t="str">
        <f t="shared" si="2"/>
        <v/>
      </c>
      <c r="H1172" s="51" t="str">
        <f t="shared" si="3"/>
        <v/>
      </c>
    </row>
    <row r="1173">
      <c r="A1173" s="47" t="str">
        <f t="shared" si="1"/>
        <v>Europe_Belarus-Europe_2001</v>
      </c>
      <c r="B1173" s="47" t="s">
        <v>179</v>
      </c>
      <c r="C1173" s="49" t="s">
        <v>183</v>
      </c>
      <c r="D1173" s="44" t="s">
        <v>71</v>
      </c>
      <c r="E1173" s="52">
        <v>29501.0</v>
      </c>
      <c r="F1173" s="50"/>
      <c r="G1173" s="51">
        <f t="shared" si="2"/>
        <v>29501</v>
      </c>
      <c r="H1173" s="51" t="str">
        <f t="shared" si="3"/>
        <v/>
      </c>
    </row>
    <row r="1174">
      <c r="A1174" s="47" t="str">
        <f t="shared" si="1"/>
        <v>Europe_Belarus-Europe_2002</v>
      </c>
      <c r="B1174" s="47" t="s">
        <v>179</v>
      </c>
      <c r="C1174" s="49" t="s">
        <v>183</v>
      </c>
      <c r="D1174" s="44" t="s">
        <v>72</v>
      </c>
      <c r="E1174" s="52">
        <v>27686.0</v>
      </c>
      <c r="F1174" s="52">
        <v>62222.0</v>
      </c>
      <c r="G1174" s="51">
        <f t="shared" si="2"/>
        <v>27686</v>
      </c>
      <c r="H1174" s="51">
        <f t="shared" si="3"/>
        <v>62222</v>
      </c>
    </row>
    <row r="1175">
      <c r="A1175" s="47" t="str">
        <f t="shared" si="1"/>
        <v>Europe_Belarus-Europe_2003</v>
      </c>
      <c r="B1175" s="47" t="s">
        <v>179</v>
      </c>
      <c r="C1175" s="49" t="s">
        <v>183</v>
      </c>
      <c r="D1175" s="44" t="s">
        <v>74</v>
      </c>
      <c r="E1175" s="52">
        <v>26737.0</v>
      </c>
      <c r="F1175" s="52">
        <v>60293.0</v>
      </c>
      <c r="G1175" s="51">
        <f t="shared" si="2"/>
        <v>26737</v>
      </c>
      <c r="H1175" s="51">
        <f t="shared" si="3"/>
        <v>60293</v>
      </c>
    </row>
    <row r="1176">
      <c r="A1176" s="47" t="str">
        <f t="shared" si="1"/>
        <v>Europe_Belarus-Europe_2004</v>
      </c>
      <c r="B1176" s="47" t="s">
        <v>179</v>
      </c>
      <c r="C1176" s="49" t="s">
        <v>183</v>
      </c>
      <c r="D1176" s="44" t="s">
        <v>83</v>
      </c>
      <c r="E1176" s="52">
        <v>28098.0</v>
      </c>
      <c r="F1176" s="52">
        <v>62816.0</v>
      </c>
      <c r="G1176" s="51">
        <f t="shared" si="2"/>
        <v>28098</v>
      </c>
      <c r="H1176" s="51">
        <f t="shared" si="3"/>
        <v>62816</v>
      </c>
    </row>
    <row r="1177">
      <c r="A1177" s="47" t="str">
        <f t="shared" si="1"/>
        <v>Europe_Belarus-Europe_2005</v>
      </c>
      <c r="B1177" s="47" t="s">
        <v>179</v>
      </c>
      <c r="C1177" s="49" t="s">
        <v>183</v>
      </c>
      <c r="D1177" s="44" t="s">
        <v>84</v>
      </c>
      <c r="E1177" s="52">
        <v>28039.0</v>
      </c>
      <c r="F1177" s="52">
        <v>60282.0</v>
      </c>
      <c r="G1177" s="51">
        <f t="shared" si="2"/>
        <v>26650.5</v>
      </c>
      <c r="H1177" s="51">
        <f t="shared" si="3"/>
        <v>56336</v>
      </c>
    </row>
    <row r="1178">
      <c r="A1178" s="47" t="str">
        <f t="shared" si="1"/>
        <v>Europe_Belarus-Europe_2005</v>
      </c>
      <c r="B1178" s="47" t="s">
        <v>179</v>
      </c>
      <c r="C1178" s="49" t="s">
        <v>183</v>
      </c>
      <c r="D1178" s="44" t="s">
        <v>84</v>
      </c>
      <c r="E1178" s="52">
        <v>25262.0</v>
      </c>
      <c r="F1178" s="52">
        <v>52390.0</v>
      </c>
      <c r="G1178" s="51">
        <f t="shared" si="2"/>
        <v>25262</v>
      </c>
      <c r="H1178" s="51">
        <f t="shared" si="3"/>
        <v>52390</v>
      </c>
    </row>
    <row r="1179">
      <c r="A1179" s="47" t="str">
        <f t="shared" si="1"/>
        <v>Europe_Belarus-Europe_2006</v>
      </c>
      <c r="B1179" s="47" t="s">
        <v>179</v>
      </c>
      <c r="C1179" s="49" t="s">
        <v>183</v>
      </c>
      <c r="D1179" s="44" t="s">
        <v>85</v>
      </c>
      <c r="E1179" s="52">
        <v>26874.0</v>
      </c>
      <c r="F1179" s="52">
        <v>59064.0</v>
      </c>
      <c r="G1179" s="51">
        <f t="shared" si="2"/>
        <v>26874</v>
      </c>
      <c r="H1179" s="51">
        <f t="shared" si="3"/>
        <v>59064</v>
      </c>
    </row>
    <row r="1180">
      <c r="A1180" s="47" t="str">
        <f t="shared" si="1"/>
        <v>Europe_Belarus-Europe_2008</v>
      </c>
      <c r="B1180" s="47" t="s">
        <v>179</v>
      </c>
      <c r="C1180" s="49" t="s">
        <v>183</v>
      </c>
      <c r="D1180" s="44" t="s">
        <v>87</v>
      </c>
      <c r="E1180" s="52">
        <v>26009.0</v>
      </c>
      <c r="F1180" s="52">
        <v>53722.0</v>
      </c>
      <c r="G1180" s="51">
        <f t="shared" si="2"/>
        <v>25352</v>
      </c>
      <c r="H1180" s="51">
        <f t="shared" si="3"/>
        <v>53595.5</v>
      </c>
    </row>
    <row r="1181">
      <c r="A1181" s="47" t="str">
        <f t="shared" si="1"/>
        <v>Europe_Belarus-Europe_2008</v>
      </c>
      <c r="B1181" s="47" t="s">
        <v>179</v>
      </c>
      <c r="C1181" s="49" t="s">
        <v>183</v>
      </c>
      <c r="D1181" s="44" t="s">
        <v>87</v>
      </c>
      <c r="E1181" s="52">
        <v>24695.0</v>
      </c>
      <c r="F1181" s="52">
        <v>53469.0</v>
      </c>
      <c r="G1181" s="51">
        <f t="shared" si="2"/>
        <v>24695</v>
      </c>
      <c r="H1181" s="51">
        <f t="shared" si="3"/>
        <v>53469</v>
      </c>
    </row>
    <row r="1182">
      <c r="A1182" s="47" t="str">
        <f t="shared" si="1"/>
        <v>Europe_Belarus-Europe_2009</v>
      </c>
      <c r="B1182" s="47" t="s">
        <v>179</v>
      </c>
      <c r="C1182" s="49" t="s">
        <v>183</v>
      </c>
      <c r="D1182" s="44" t="s">
        <v>88</v>
      </c>
      <c r="E1182" s="52">
        <v>28621.0</v>
      </c>
      <c r="F1182" s="52">
        <v>61829.0</v>
      </c>
      <c r="G1182" s="51">
        <f t="shared" si="2"/>
        <v>28621</v>
      </c>
      <c r="H1182" s="51">
        <f t="shared" si="3"/>
        <v>61829</v>
      </c>
    </row>
    <row r="1183">
      <c r="A1183" s="47" t="str">
        <f t="shared" si="1"/>
        <v>Europe_Belarus-Europe_2012</v>
      </c>
      <c r="B1183" s="47" t="s">
        <v>179</v>
      </c>
      <c r="C1183" s="49" t="s">
        <v>183</v>
      </c>
      <c r="D1183" s="44" t="s">
        <v>91</v>
      </c>
      <c r="E1183" s="52">
        <v>26888.0</v>
      </c>
      <c r="F1183" s="52">
        <v>58038.0</v>
      </c>
      <c r="G1183" s="51">
        <f t="shared" si="2"/>
        <v>25836.5</v>
      </c>
      <c r="H1183" s="51">
        <f t="shared" si="3"/>
        <v>55317</v>
      </c>
    </row>
    <row r="1184">
      <c r="A1184" s="47" t="str">
        <f t="shared" si="1"/>
        <v>Europe_Belarus-Europe_2012</v>
      </c>
      <c r="B1184" s="47" t="s">
        <v>179</v>
      </c>
      <c r="C1184" s="49" t="s">
        <v>183</v>
      </c>
      <c r="D1184" s="44" t="s">
        <v>91</v>
      </c>
      <c r="E1184" s="52">
        <v>24785.0</v>
      </c>
      <c r="F1184" s="52">
        <v>52596.0</v>
      </c>
      <c r="G1184" s="51">
        <f t="shared" si="2"/>
        <v>24785</v>
      </c>
      <c r="H1184" s="51">
        <f t="shared" si="3"/>
        <v>52596</v>
      </c>
    </row>
    <row r="1185">
      <c r="A1185" s="47" t="str">
        <f t="shared" si="1"/>
        <v>Europe_Belgium-Europe_2000</v>
      </c>
      <c r="B1185" s="47" t="s">
        <v>179</v>
      </c>
      <c r="C1185" s="49" t="s">
        <v>184</v>
      </c>
      <c r="D1185" s="44" t="s">
        <v>70</v>
      </c>
      <c r="E1185" s="52">
        <v>57286.0</v>
      </c>
      <c r="F1185" s="50"/>
      <c r="G1185" s="51">
        <f t="shared" si="2"/>
        <v>57286</v>
      </c>
      <c r="H1185" s="51" t="str">
        <f t="shared" si="3"/>
        <v/>
      </c>
    </row>
    <row r="1186">
      <c r="A1186" s="47" t="str">
        <f t="shared" si="1"/>
        <v>Europe_Belgium-Europe_2001</v>
      </c>
      <c r="B1186" s="47" t="s">
        <v>179</v>
      </c>
      <c r="C1186" s="49" t="s">
        <v>184</v>
      </c>
      <c r="D1186" s="44" t="s">
        <v>71</v>
      </c>
      <c r="E1186" s="52">
        <v>59094.0</v>
      </c>
      <c r="F1186" s="50"/>
      <c r="G1186" s="51">
        <f t="shared" si="2"/>
        <v>59094</v>
      </c>
      <c r="H1186" s="51" t="str">
        <f t="shared" si="3"/>
        <v/>
      </c>
    </row>
    <row r="1187">
      <c r="A1187" s="47" t="str">
        <f t="shared" si="1"/>
        <v>Europe_Belgium-Europe_2002</v>
      </c>
      <c r="B1187" s="47" t="s">
        <v>179</v>
      </c>
      <c r="C1187" s="49" t="s">
        <v>184</v>
      </c>
      <c r="D1187" s="44" t="s">
        <v>72</v>
      </c>
      <c r="E1187" s="52">
        <v>60892.0</v>
      </c>
      <c r="F1187" s="52">
        <v>108947.0</v>
      </c>
      <c r="G1187" s="51">
        <f t="shared" si="2"/>
        <v>60892</v>
      </c>
      <c r="H1187" s="51">
        <f t="shared" si="3"/>
        <v>108947</v>
      </c>
    </row>
    <row r="1188">
      <c r="A1188" s="47" t="str">
        <f t="shared" si="1"/>
        <v>Europe_Belgium-Europe_2003</v>
      </c>
      <c r="B1188" s="47" t="s">
        <v>179</v>
      </c>
      <c r="C1188" s="49" t="s">
        <v>184</v>
      </c>
      <c r="D1188" s="44" t="s">
        <v>74</v>
      </c>
      <c r="E1188" s="52">
        <v>57096.0</v>
      </c>
      <c r="F1188" s="52">
        <v>104194.0</v>
      </c>
      <c r="G1188" s="51">
        <f t="shared" si="2"/>
        <v>57096</v>
      </c>
      <c r="H1188" s="51">
        <f t="shared" si="3"/>
        <v>104194</v>
      </c>
    </row>
    <row r="1189">
      <c r="A1189" s="47" t="str">
        <f t="shared" si="1"/>
        <v>Europe_Belgium-Europe_2004</v>
      </c>
      <c r="B1189" s="47" t="s">
        <v>179</v>
      </c>
      <c r="C1189" s="49" t="s">
        <v>184</v>
      </c>
      <c r="D1189" s="44" t="s">
        <v>83</v>
      </c>
      <c r="E1189" s="52">
        <v>58600.0</v>
      </c>
      <c r="F1189" s="52">
        <v>103882.0</v>
      </c>
      <c r="G1189" s="51">
        <f t="shared" si="2"/>
        <v>58600</v>
      </c>
      <c r="H1189" s="51">
        <f t="shared" si="3"/>
        <v>103882</v>
      </c>
    </row>
    <row r="1190">
      <c r="A1190" s="47" t="str">
        <f t="shared" si="1"/>
        <v>Europe_Belgium-Europe_2005</v>
      </c>
      <c r="B1190" s="47" t="s">
        <v>179</v>
      </c>
      <c r="C1190" s="49" t="s">
        <v>184</v>
      </c>
      <c r="D1190" s="44" t="s">
        <v>84</v>
      </c>
      <c r="E1190" s="52">
        <v>56375.0</v>
      </c>
      <c r="F1190" s="52">
        <v>107531.0</v>
      </c>
      <c r="G1190" s="51">
        <f t="shared" si="2"/>
        <v>56375</v>
      </c>
      <c r="H1190" s="51">
        <f t="shared" si="3"/>
        <v>107531</v>
      </c>
    </row>
    <row r="1191">
      <c r="A1191" s="47" t="str">
        <f t="shared" si="1"/>
        <v>Europe_Belgium-Europe_2006</v>
      </c>
      <c r="B1191" s="47" t="s">
        <v>179</v>
      </c>
      <c r="C1191" s="49" t="s">
        <v>184</v>
      </c>
      <c r="D1191" s="44" t="s">
        <v>85</v>
      </c>
      <c r="E1191" s="52">
        <v>57019.0</v>
      </c>
      <c r="F1191" s="52">
        <v>103215.0</v>
      </c>
      <c r="G1191" s="51">
        <f t="shared" si="2"/>
        <v>57853.5</v>
      </c>
      <c r="H1191" s="51">
        <f t="shared" si="3"/>
        <v>105870</v>
      </c>
    </row>
    <row r="1192">
      <c r="A1192" s="47" t="str">
        <f t="shared" si="1"/>
        <v>Europe_Belgium-Europe_2006</v>
      </c>
      <c r="B1192" s="47" t="s">
        <v>179</v>
      </c>
      <c r="C1192" s="49" t="s">
        <v>184</v>
      </c>
      <c r="D1192" s="44" t="s">
        <v>85</v>
      </c>
      <c r="E1192" s="52">
        <v>58688.0</v>
      </c>
      <c r="F1192" s="52">
        <v>108525.0</v>
      </c>
      <c r="G1192" s="51">
        <f t="shared" si="2"/>
        <v>58688</v>
      </c>
      <c r="H1192" s="51">
        <f t="shared" si="3"/>
        <v>108525</v>
      </c>
    </row>
    <row r="1193">
      <c r="A1193" s="47" t="str">
        <f t="shared" si="1"/>
        <v>Europe_Belgium-Europe_2008</v>
      </c>
      <c r="B1193" s="47" t="s">
        <v>179</v>
      </c>
      <c r="C1193" s="49" t="s">
        <v>184</v>
      </c>
      <c r="D1193" s="44" t="s">
        <v>87</v>
      </c>
      <c r="E1193" s="52">
        <v>59242.0</v>
      </c>
      <c r="F1193" s="52">
        <v>114836.0</v>
      </c>
      <c r="G1193" s="51">
        <f t="shared" si="2"/>
        <v>58875</v>
      </c>
      <c r="H1193" s="51">
        <f t="shared" si="3"/>
        <v>115272.5</v>
      </c>
    </row>
    <row r="1194">
      <c r="A1194" s="47" t="str">
        <f t="shared" si="1"/>
        <v>Europe_Belgium-Europe_2008</v>
      </c>
      <c r="B1194" s="47" t="s">
        <v>179</v>
      </c>
      <c r="C1194" s="49" t="s">
        <v>184</v>
      </c>
      <c r="D1194" s="44" t="s">
        <v>87</v>
      </c>
      <c r="E1194" s="52">
        <v>58508.0</v>
      </c>
      <c r="F1194" s="52">
        <v>115709.0</v>
      </c>
      <c r="G1194" s="51">
        <f t="shared" si="2"/>
        <v>58508</v>
      </c>
      <c r="H1194" s="51">
        <f t="shared" si="3"/>
        <v>115709</v>
      </c>
    </row>
    <row r="1195">
      <c r="A1195" s="47" t="str">
        <f t="shared" si="1"/>
        <v>Europe_Belgium-Europe_2009</v>
      </c>
      <c r="B1195" s="47" t="s">
        <v>179</v>
      </c>
      <c r="C1195" s="49" t="s">
        <v>184</v>
      </c>
      <c r="D1195" s="44" t="s">
        <v>88</v>
      </c>
      <c r="E1195" s="52">
        <v>58111.0</v>
      </c>
      <c r="F1195" s="52">
        <v>106834.0</v>
      </c>
      <c r="G1195" s="51">
        <f t="shared" si="2"/>
        <v>58111</v>
      </c>
      <c r="H1195" s="51">
        <f t="shared" si="3"/>
        <v>106834</v>
      </c>
    </row>
    <row r="1196">
      <c r="A1196" s="47" t="str">
        <f t="shared" si="1"/>
        <v>Europe_Belgium-Europe_2012</v>
      </c>
      <c r="B1196" s="47" t="s">
        <v>179</v>
      </c>
      <c r="C1196" s="49" t="s">
        <v>184</v>
      </c>
      <c r="D1196" s="44" t="s">
        <v>91</v>
      </c>
      <c r="E1196" s="52">
        <v>58895.0</v>
      </c>
      <c r="F1196" s="52">
        <v>111282.0</v>
      </c>
      <c r="G1196" s="51">
        <f t="shared" si="2"/>
        <v>58643</v>
      </c>
      <c r="H1196" s="51">
        <f t="shared" si="3"/>
        <v>113024</v>
      </c>
    </row>
    <row r="1197">
      <c r="A1197" s="47" t="str">
        <f t="shared" si="1"/>
        <v>Europe_Belgium-Europe_2012</v>
      </c>
      <c r="B1197" s="47" t="s">
        <v>179</v>
      </c>
      <c r="C1197" s="49" t="s">
        <v>184</v>
      </c>
      <c r="D1197" s="44" t="s">
        <v>91</v>
      </c>
      <c r="E1197" s="52">
        <v>58391.0</v>
      </c>
      <c r="F1197" s="52">
        <v>114766.0</v>
      </c>
      <c r="G1197" s="51">
        <f t="shared" si="2"/>
        <v>58391</v>
      </c>
      <c r="H1197" s="51">
        <f t="shared" si="3"/>
        <v>114766</v>
      </c>
    </row>
    <row r="1198">
      <c r="A1198" s="47" t="str">
        <f t="shared" si="1"/>
        <v>Europe_Bosnia and Herzegovina-Europe_2000</v>
      </c>
      <c r="B1198" s="47" t="s">
        <v>179</v>
      </c>
      <c r="C1198" s="49" t="s">
        <v>185</v>
      </c>
      <c r="D1198" s="44" t="s">
        <v>70</v>
      </c>
      <c r="E1198" s="50"/>
      <c r="F1198" s="50"/>
      <c r="G1198" s="51" t="str">
        <f t="shared" si="2"/>
        <v/>
      </c>
      <c r="H1198" s="51" t="str">
        <f t="shared" si="3"/>
        <v/>
      </c>
    </row>
    <row r="1199">
      <c r="A1199" s="47" t="str">
        <f t="shared" si="1"/>
        <v>Europe_Bosnia and Herzegovina-Europe_2001</v>
      </c>
      <c r="B1199" s="47" t="s">
        <v>179</v>
      </c>
      <c r="C1199" s="49" t="s">
        <v>185</v>
      </c>
      <c r="D1199" s="44" t="s">
        <v>71</v>
      </c>
      <c r="E1199" s="52">
        <v>7095.0</v>
      </c>
      <c r="F1199" s="50"/>
      <c r="G1199" s="51">
        <f t="shared" si="2"/>
        <v>7095</v>
      </c>
      <c r="H1199" s="51" t="str">
        <f t="shared" si="3"/>
        <v/>
      </c>
    </row>
    <row r="1200">
      <c r="A1200" s="47" t="str">
        <f t="shared" si="1"/>
        <v>Europe_Bosnia and Herzegovina-Europe_2002</v>
      </c>
      <c r="B1200" s="47" t="s">
        <v>179</v>
      </c>
      <c r="C1200" s="49" t="s">
        <v>185</v>
      </c>
      <c r="D1200" s="44" t="s">
        <v>72</v>
      </c>
      <c r="E1200" s="52">
        <v>6451.0</v>
      </c>
      <c r="F1200" s="52">
        <v>31125.0</v>
      </c>
      <c r="G1200" s="51">
        <f t="shared" si="2"/>
        <v>6451</v>
      </c>
      <c r="H1200" s="51">
        <f t="shared" si="3"/>
        <v>31125</v>
      </c>
    </row>
    <row r="1201">
      <c r="A1201" s="47" t="str">
        <f t="shared" si="1"/>
        <v>Europe_Bosnia and Herzegovina-Europe_2003</v>
      </c>
      <c r="B1201" s="47" t="s">
        <v>179</v>
      </c>
      <c r="C1201" s="49" t="s">
        <v>185</v>
      </c>
      <c r="D1201" s="44" t="s">
        <v>74</v>
      </c>
      <c r="E1201" s="52">
        <v>6161.0</v>
      </c>
      <c r="F1201" s="52">
        <v>30590.0</v>
      </c>
      <c r="G1201" s="51">
        <f t="shared" si="2"/>
        <v>6161</v>
      </c>
      <c r="H1201" s="51">
        <f t="shared" si="3"/>
        <v>30590</v>
      </c>
    </row>
    <row r="1202">
      <c r="A1202" s="47" t="str">
        <f t="shared" si="1"/>
        <v>Europe_Bosnia and Herzegovina-Europe_2004</v>
      </c>
      <c r="B1202" s="47" t="s">
        <v>179</v>
      </c>
      <c r="C1202" s="49" t="s">
        <v>185</v>
      </c>
      <c r="D1202" s="44" t="s">
        <v>83</v>
      </c>
      <c r="E1202" s="52">
        <v>5954.0</v>
      </c>
      <c r="F1202" s="52">
        <v>30997.0</v>
      </c>
      <c r="G1202" s="51">
        <f t="shared" si="2"/>
        <v>5954</v>
      </c>
      <c r="H1202" s="51">
        <f t="shared" si="3"/>
        <v>30997</v>
      </c>
    </row>
    <row r="1203">
      <c r="A1203" s="47" t="str">
        <f t="shared" si="1"/>
        <v>Europe_Bosnia and Herzegovina-Europe_2006</v>
      </c>
      <c r="B1203" s="47" t="s">
        <v>179</v>
      </c>
      <c r="C1203" s="49" t="s">
        <v>185</v>
      </c>
      <c r="D1203" s="44" t="s">
        <v>85</v>
      </c>
      <c r="E1203" s="52">
        <v>5305.0</v>
      </c>
      <c r="F1203" s="52">
        <v>27884.0</v>
      </c>
      <c r="G1203" s="51">
        <f t="shared" si="2"/>
        <v>5173.5</v>
      </c>
      <c r="H1203" s="51">
        <f t="shared" si="3"/>
        <v>26751</v>
      </c>
    </row>
    <row r="1204">
      <c r="A1204" s="47" t="str">
        <f t="shared" si="1"/>
        <v>Europe_Bosnia and Herzegovina-Europe_2006</v>
      </c>
      <c r="B1204" s="47" t="s">
        <v>179</v>
      </c>
      <c r="C1204" s="49" t="s">
        <v>185</v>
      </c>
      <c r="D1204" s="44" t="s">
        <v>85</v>
      </c>
      <c r="E1204" s="52">
        <v>5042.0</v>
      </c>
      <c r="F1204" s="52">
        <v>25618.0</v>
      </c>
      <c r="G1204" s="51">
        <f t="shared" si="2"/>
        <v>4724.5</v>
      </c>
      <c r="H1204" s="51">
        <f t="shared" si="3"/>
        <v>24268.5</v>
      </c>
    </row>
    <row r="1205">
      <c r="A1205" s="47" t="str">
        <f t="shared" si="1"/>
        <v>Europe_Bosnia and Herzegovina-Europe_2006</v>
      </c>
      <c r="B1205" s="47" t="s">
        <v>179</v>
      </c>
      <c r="C1205" s="49" t="s">
        <v>185</v>
      </c>
      <c r="D1205" s="44" t="s">
        <v>85</v>
      </c>
      <c r="E1205" s="52">
        <v>4407.0</v>
      </c>
      <c r="F1205" s="52">
        <v>22919.0</v>
      </c>
      <c r="G1205" s="51">
        <f t="shared" si="2"/>
        <v>4407</v>
      </c>
      <c r="H1205" s="51">
        <f t="shared" si="3"/>
        <v>22919</v>
      </c>
    </row>
    <row r="1206">
      <c r="A1206" s="47" t="str">
        <f t="shared" si="1"/>
        <v>Europe_Bosnia and Herzegovina-Europe_2008</v>
      </c>
      <c r="B1206" s="47" t="s">
        <v>179</v>
      </c>
      <c r="C1206" s="49" t="s">
        <v>185</v>
      </c>
      <c r="D1206" s="44" t="s">
        <v>87</v>
      </c>
      <c r="E1206" s="52">
        <v>4400.0</v>
      </c>
      <c r="F1206" s="52">
        <v>23238.0</v>
      </c>
      <c r="G1206" s="51">
        <f t="shared" si="2"/>
        <v>4373</v>
      </c>
      <c r="H1206" s="51">
        <f t="shared" si="3"/>
        <v>23230.5</v>
      </c>
    </row>
    <row r="1207">
      <c r="A1207" s="47" t="str">
        <f t="shared" si="1"/>
        <v>Europe_Bosnia and Herzegovina-Europe_2008</v>
      </c>
      <c r="B1207" s="47" t="s">
        <v>179</v>
      </c>
      <c r="C1207" s="49" t="s">
        <v>185</v>
      </c>
      <c r="D1207" s="44" t="s">
        <v>87</v>
      </c>
      <c r="E1207" s="52">
        <v>4346.0</v>
      </c>
      <c r="F1207" s="52">
        <v>23223.0</v>
      </c>
      <c r="G1207" s="51">
        <f t="shared" si="2"/>
        <v>4346</v>
      </c>
      <c r="H1207" s="51">
        <f t="shared" si="3"/>
        <v>23223</v>
      </c>
    </row>
    <row r="1208">
      <c r="A1208" s="47" t="str">
        <f t="shared" si="1"/>
        <v>Europe_Bosnia and Herzegovina-Europe_2010</v>
      </c>
      <c r="B1208" s="47" t="s">
        <v>179</v>
      </c>
      <c r="C1208" s="49" t="s">
        <v>185</v>
      </c>
      <c r="D1208" s="44" t="s">
        <v>89</v>
      </c>
      <c r="E1208" s="52">
        <v>5301.0</v>
      </c>
      <c r="F1208" s="52">
        <v>27169.0</v>
      </c>
      <c r="G1208" s="51">
        <f t="shared" si="2"/>
        <v>5301</v>
      </c>
      <c r="H1208" s="51">
        <f t="shared" si="3"/>
        <v>27169</v>
      </c>
    </row>
    <row r="1209">
      <c r="A1209" s="47" t="str">
        <f t="shared" si="1"/>
        <v>Europe_Bosnia and Herzegovina-Europe_2012</v>
      </c>
      <c r="B1209" s="47" t="s">
        <v>179</v>
      </c>
      <c r="C1209" s="49" t="s">
        <v>185</v>
      </c>
      <c r="D1209" s="44" t="s">
        <v>91</v>
      </c>
      <c r="E1209" s="52">
        <v>4811.0</v>
      </c>
      <c r="F1209" s="52">
        <v>24617.0</v>
      </c>
      <c r="G1209" s="51">
        <f t="shared" si="2"/>
        <v>4506</v>
      </c>
      <c r="H1209" s="51">
        <f t="shared" si="3"/>
        <v>22658.5</v>
      </c>
    </row>
    <row r="1210">
      <c r="A1210" s="47" t="str">
        <f t="shared" si="1"/>
        <v>Europe_Bosnia and Herzegovina-Europe_2012</v>
      </c>
      <c r="B1210" s="47" t="s">
        <v>179</v>
      </c>
      <c r="C1210" s="49" t="s">
        <v>185</v>
      </c>
      <c r="D1210" s="44" t="s">
        <v>91</v>
      </c>
      <c r="E1210" s="52">
        <v>4201.0</v>
      </c>
      <c r="F1210" s="52">
        <v>20700.0</v>
      </c>
      <c r="G1210" s="51">
        <f t="shared" si="2"/>
        <v>4201</v>
      </c>
      <c r="H1210" s="51">
        <f t="shared" si="3"/>
        <v>20700</v>
      </c>
    </row>
    <row r="1211">
      <c r="A1211" s="47" t="str">
        <f t="shared" si="1"/>
        <v>Europe_Bulgaria-Europe_2000</v>
      </c>
      <c r="B1211" s="47" t="s">
        <v>179</v>
      </c>
      <c r="C1211" s="49" t="s">
        <v>186</v>
      </c>
      <c r="D1211" s="44" t="s">
        <v>70</v>
      </c>
      <c r="E1211" s="50"/>
      <c r="F1211" s="50"/>
      <c r="G1211" s="51" t="str">
        <f t="shared" si="2"/>
        <v/>
      </c>
      <c r="H1211" s="51" t="str">
        <f t="shared" si="3"/>
        <v/>
      </c>
    </row>
    <row r="1212">
      <c r="A1212" s="47" t="str">
        <f t="shared" si="1"/>
        <v>Europe_Bulgaria-Europe_2001</v>
      </c>
      <c r="B1212" s="47" t="s">
        <v>179</v>
      </c>
      <c r="C1212" s="49" t="s">
        <v>186</v>
      </c>
      <c r="D1212" s="44" t="s">
        <v>71</v>
      </c>
      <c r="E1212" s="52">
        <v>19216.0</v>
      </c>
      <c r="F1212" s="50"/>
      <c r="G1212" s="51">
        <f t="shared" si="2"/>
        <v>19216</v>
      </c>
      <c r="H1212" s="51" t="str">
        <f t="shared" si="3"/>
        <v/>
      </c>
    </row>
    <row r="1213">
      <c r="A1213" s="47" t="str">
        <f t="shared" si="1"/>
        <v>Europe_Bulgaria-Europe_2002</v>
      </c>
      <c r="B1213" s="47" t="s">
        <v>179</v>
      </c>
      <c r="C1213" s="49" t="s">
        <v>186</v>
      </c>
      <c r="D1213" s="44" t="s">
        <v>72</v>
      </c>
      <c r="E1213" s="52">
        <v>17897.0</v>
      </c>
      <c r="F1213" s="52">
        <v>44679.0</v>
      </c>
      <c r="G1213" s="51">
        <f t="shared" si="2"/>
        <v>17897</v>
      </c>
      <c r="H1213" s="51">
        <f t="shared" si="3"/>
        <v>44679</v>
      </c>
    </row>
    <row r="1214">
      <c r="A1214" s="47" t="str">
        <f t="shared" si="1"/>
        <v>Europe_Bulgaria-Europe_2003</v>
      </c>
      <c r="B1214" s="47" t="s">
        <v>179</v>
      </c>
      <c r="C1214" s="49" t="s">
        <v>186</v>
      </c>
      <c r="D1214" s="44" t="s">
        <v>74</v>
      </c>
      <c r="E1214" s="52">
        <v>17512.0</v>
      </c>
      <c r="F1214" s="52">
        <v>42805.0</v>
      </c>
      <c r="G1214" s="51">
        <f t="shared" si="2"/>
        <v>17512</v>
      </c>
      <c r="H1214" s="51">
        <f t="shared" si="3"/>
        <v>42805</v>
      </c>
    </row>
    <row r="1215">
      <c r="A1215" s="47" t="str">
        <f t="shared" si="1"/>
        <v>Europe_Bulgaria-Europe_2004</v>
      </c>
      <c r="B1215" s="47" t="s">
        <v>179</v>
      </c>
      <c r="C1215" s="49" t="s">
        <v>186</v>
      </c>
      <c r="D1215" s="44" t="s">
        <v>83</v>
      </c>
      <c r="E1215" s="52">
        <v>19815.0</v>
      </c>
      <c r="F1215" s="52">
        <v>50792.0</v>
      </c>
      <c r="G1215" s="51">
        <f t="shared" si="2"/>
        <v>19615.5</v>
      </c>
      <c r="H1215" s="51">
        <f t="shared" si="3"/>
        <v>48623</v>
      </c>
    </row>
    <row r="1216">
      <c r="A1216" s="47" t="str">
        <f t="shared" si="1"/>
        <v>Europe_Bulgaria-Europe_2004</v>
      </c>
      <c r="B1216" s="47" t="s">
        <v>179</v>
      </c>
      <c r="C1216" s="49" t="s">
        <v>186</v>
      </c>
      <c r="D1216" s="44" t="s">
        <v>83</v>
      </c>
      <c r="E1216" s="52">
        <v>19416.0</v>
      </c>
      <c r="F1216" s="52">
        <v>46454.0</v>
      </c>
      <c r="G1216" s="51">
        <f t="shared" si="2"/>
        <v>19416</v>
      </c>
      <c r="H1216" s="51">
        <f t="shared" si="3"/>
        <v>46454</v>
      </c>
    </row>
    <row r="1217">
      <c r="A1217" s="47" t="str">
        <f t="shared" si="1"/>
        <v>Europe_Bulgaria-Europe_2006</v>
      </c>
      <c r="B1217" s="47" t="s">
        <v>179</v>
      </c>
      <c r="C1217" s="49" t="s">
        <v>186</v>
      </c>
      <c r="D1217" s="44" t="s">
        <v>85</v>
      </c>
      <c r="E1217" s="52">
        <v>20117.0</v>
      </c>
      <c r="F1217" s="52">
        <v>52812.0</v>
      </c>
      <c r="G1217" s="51">
        <f t="shared" si="2"/>
        <v>20007.5</v>
      </c>
      <c r="H1217" s="51">
        <f t="shared" si="3"/>
        <v>50360.5</v>
      </c>
    </row>
    <row r="1218">
      <c r="A1218" s="47" t="str">
        <f t="shared" si="1"/>
        <v>Europe_Bulgaria-Europe_2006</v>
      </c>
      <c r="B1218" s="47" t="s">
        <v>179</v>
      </c>
      <c r="C1218" s="49" t="s">
        <v>186</v>
      </c>
      <c r="D1218" s="44" t="s">
        <v>85</v>
      </c>
      <c r="E1218" s="52">
        <v>19898.0</v>
      </c>
      <c r="F1218" s="52">
        <v>47909.0</v>
      </c>
      <c r="G1218" s="51">
        <f t="shared" si="2"/>
        <v>19379.5</v>
      </c>
      <c r="H1218" s="51">
        <f t="shared" si="3"/>
        <v>46272</v>
      </c>
    </row>
    <row r="1219">
      <c r="A1219" s="47" t="str">
        <f t="shared" si="1"/>
        <v>Europe_Bulgaria-Europe_2006</v>
      </c>
      <c r="B1219" s="47" t="s">
        <v>179</v>
      </c>
      <c r="C1219" s="49" t="s">
        <v>186</v>
      </c>
      <c r="D1219" s="44" t="s">
        <v>85</v>
      </c>
      <c r="E1219" s="52">
        <v>18861.0</v>
      </c>
      <c r="F1219" s="52">
        <v>44635.0</v>
      </c>
      <c r="G1219" s="51">
        <f t="shared" si="2"/>
        <v>18861</v>
      </c>
      <c r="H1219" s="51">
        <f t="shared" si="3"/>
        <v>44635</v>
      </c>
    </row>
    <row r="1220">
      <c r="A1220" s="47" t="str">
        <f t="shared" si="1"/>
        <v>Europe_Bulgaria-Europe_2008</v>
      </c>
      <c r="B1220" s="47" t="s">
        <v>179</v>
      </c>
      <c r="C1220" s="49" t="s">
        <v>186</v>
      </c>
      <c r="D1220" s="44" t="s">
        <v>87</v>
      </c>
      <c r="E1220" s="52">
        <v>18688.0</v>
      </c>
      <c r="F1220" s="52">
        <v>43531.0</v>
      </c>
      <c r="G1220" s="51">
        <f t="shared" si="2"/>
        <v>18688</v>
      </c>
      <c r="H1220" s="51">
        <f t="shared" si="3"/>
        <v>43531</v>
      </c>
    </row>
    <row r="1221">
      <c r="A1221" s="47" t="str">
        <f t="shared" si="1"/>
        <v>Europe_Bulgaria-Europe_2009</v>
      </c>
      <c r="B1221" s="47" t="s">
        <v>179</v>
      </c>
      <c r="C1221" s="49" t="s">
        <v>186</v>
      </c>
      <c r="D1221" s="44" t="s">
        <v>88</v>
      </c>
      <c r="E1221" s="52">
        <v>19399.0</v>
      </c>
      <c r="F1221" s="52">
        <v>47308.0</v>
      </c>
      <c r="G1221" s="51">
        <f t="shared" si="2"/>
        <v>19399</v>
      </c>
      <c r="H1221" s="51">
        <f t="shared" si="3"/>
        <v>47308</v>
      </c>
    </row>
    <row r="1222">
      <c r="A1222" s="47" t="str">
        <f t="shared" si="1"/>
        <v>Europe_Bulgaria-Europe_2010</v>
      </c>
      <c r="B1222" s="47" t="s">
        <v>179</v>
      </c>
      <c r="C1222" s="49" t="s">
        <v>186</v>
      </c>
      <c r="D1222" s="44" t="s">
        <v>89</v>
      </c>
      <c r="E1222" s="52">
        <v>20459.0</v>
      </c>
      <c r="F1222" s="52">
        <v>48943.0</v>
      </c>
      <c r="G1222" s="51">
        <f t="shared" si="2"/>
        <v>20459</v>
      </c>
      <c r="H1222" s="51">
        <f t="shared" si="3"/>
        <v>48943</v>
      </c>
    </row>
    <row r="1223">
      <c r="A1223" s="47" t="str">
        <f t="shared" si="1"/>
        <v>Europe_Bulgaria-Europe_2012</v>
      </c>
      <c r="B1223" s="47" t="s">
        <v>179</v>
      </c>
      <c r="C1223" s="49" t="s">
        <v>186</v>
      </c>
      <c r="D1223" s="44" t="s">
        <v>91</v>
      </c>
      <c r="E1223" s="52">
        <v>18833.0</v>
      </c>
      <c r="F1223" s="52">
        <v>46787.0</v>
      </c>
      <c r="G1223" s="51">
        <f t="shared" si="2"/>
        <v>18833</v>
      </c>
      <c r="H1223" s="51">
        <f t="shared" si="3"/>
        <v>46787</v>
      </c>
    </row>
    <row r="1224">
      <c r="A1224" s="47" t="str">
        <f t="shared" si="1"/>
        <v>Europe_Croatia-Europe_2000</v>
      </c>
      <c r="B1224" s="47" t="s">
        <v>179</v>
      </c>
      <c r="C1224" s="49" t="s">
        <v>187</v>
      </c>
      <c r="D1224" s="44" t="s">
        <v>70</v>
      </c>
      <c r="E1224" s="50"/>
      <c r="F1224" s="50"/>
      <c r="G1224" s="51" t="str">
        <f t="shared" si="2"/>
        <v/>
      </c>
      <c r="H1224" s="51" t="str">
        <f t="shared" si="3"/>
        <v/>
      </c>
    </row>
    <row r="1225">
      <c r="A1225" s="47" t="str">
        <f t="shared" si="1"/>
        <v>Europe_Croatia-Europe_2001</v>
      </c>
      <c r="B1225" s="47" t="s">
        <v>179</v>
      </c>
      <c r="C1225" s="49" t="s">
        <v>187</v>
      </c>
      <c r="D1225" s="44" t="s">
        <v>71</v>
      </c>
      <c r="E1225" s="52">
        <v>8439.0</v>
      </c>
      <c r="F1225" s="50"/>
      <c r="G1225" s="51">
        <f t="shared" si="2"/>
        <v>8439</v>
      </c>
      <c r="H1225" s="51" t="str">
        <f t="shared" si="3"/>
        <v/>
      </c>
    </row>
    <row r="1226">
      <c r="A1226" s="47" t="str">
        <f t="shared" si="1"/>
        <v>Europe_Croatia-Europe_2002</v>
      </c>
      <c r="B1226" s="47" t="s">
        <v>179</v>
      </c>
      <c r="C1226" s="49" t="s">
        <v>187</v>
      </c>
      <c r="D1226" s="44" t="s">
        <v>72</v>
      </c>
      <c r="E1226" s="52">
        <v>8564.0</v>
      </c>
      <c r="F1226" s="52">
        <v>20884.0</v>
      </c>
      <c r="G1226" s="51">
        <f t="shared" si="2"/>
        <v>8564</v>
      </c>
      <c r="H1226" s="51">
        <f t="shared" si="3"/>
        <v>20884</v>
      </c>
    </row>
    <row r="1227">
      <c r="A1227" s="47" t="str">
        <f t="shared" si="1"/>
        <v>Europe_Croatia-Europe_2003</v>
      </c>
      <c r="B1227" s="47" t="s">
        <v>179</v>
      </c>
      <c r="C1227" s="49" t="s">
        <v>187</v>
      </c>
      <c r="D1227" s="44" t="s">
        <v>74</v>
      </c>
      <c r="E1227" s="52">
        <v>8722.0</v>
      </c>
      <c r="F1227" s="52">
        <v>21555.0</v>
      </c>
      <c r="G1227" s="51">
        <f t="shared" si="2"/>
        <v>8722</v>
      </c>
      <c r="H1227" s="51">
        <f t="shared" si="3"/>
        <v>21555</v>
      </c>
    </row>
    <row r="1228">
      <c r="A1228" s="47" t="str">
        <f t="shared" si="1"/>
        <v>Europe_Croatia-Europe_2004</v>
      </c>
      <c r="B1228" s="47" t="s">
        <v>179</v>
      </c>
      <c r="C1228" s="49" t="s">
        <v>187</v>
      </c>
      <c r="D1228" s="44" t="s">
        <v>83</v>
      </c>
      <c r="E1228" s="52">
        <v>9084.0</v>
      </c>
      <c r="F1228" s="52">
        <v>23366.0</v>
      </c>
      <c r="G1228" s="51">
        <f t="shared" si="2"/>
        <v>8516</v>
      </c>
      <c r="H1228" s="51">
        <f t="shared" si="3"/>
        <v>22040.5</v>
      </c>
    </row>
    <row r="1229">
      <c r="A1229" s="47" t="str">
        <f t="shared" si="1"/>
        <v>Europe_Croatia-Europe_2004</v>
      </c>
      <c r="B1229" s="47" t="s">
        <v>179</v>
      </c>
      <c r="C1229" s="49" t="s">
        <v>187</v>
      </c>
      <c r="D1229" s="44" t="s">
        <v>83</v>
      </c>
      <c r="E1229" s="52">
        <v>7948.0</v>
      </c>
      <c r="F1229" s="52">
        <v>20715.0</v>
      </c>
      <c r="G1229" s="51">
        <f t="shared" si="2"/>
        <v>7948</v>
      </c>
      <c r="H1229" s="51">
        <f t="shared" si="3"/>
        <v>20715</v>
      </c>
    </row>
    <row r="1230">
      <c r="A1230" s="47" t="str">
        <f t="shared" si="1"/>
        <v>Europe_Croatia-Europe_2005</v>
      </c>
      <c r="B1230" s="47" t="s">
        <v>179</v>
      </c>
      <c r="C1230" s="49" t="s">
        <v>187</v>
      </c>
      <c r="D1230" s="44" t="s">
        <v>84</v>
      </c>
      <c r="E1230" s="52">
        <v>8831.0</v>
      </c>
      <c r="F1230" s="52">
        <v>23047.0</v>
      </c>
      <c r="G1230" s="51">
        <f t="shared" si="2"/>
        <v>8831</v>
      </c>
      <c r="H1230" s="51">
        <f t="shared" si="3"/>
        <v>23047</v>
      </c>
    </row>
    <row r="1231">
      <c r="A1231" s="47" t="str">
        <f t="shared" si="1"/>
        <v>Europe_Croatia-Europe_2006</v>
      </c>
      <c r="B1231" s="47" t="s">
        <v>179</v>
      </c>
      <c r="C1231" s="49" t="s">
        <v>187</v>
      </c>
      <c r="D1231" s="44" t="s">
        <v>85</v>
      </c>
      <c r="E1231" s="52">
        <v>9325.0</v>
      </c>
      <c r="F1231" s="52">
        <v>24389.0</v>
      </c>
      <c r="G1231" s="51">
        <f t="shared" si="2"/>
        <v>9325</v>
      </c>
      <c r="H1231" s="51">
        <f t="shared" si="3"/>
        <v>24389</v>
      </c>
    </row>
    <row r="1232">
      <c r="A1232" s="47" t="str">
        <f t="shared" si="1"/>
        <v>Europe_Croatia-Europe_2007</v>
      </c>
      <c r="B1232" s="47" t="s">
        <v>179</v>
      </c>
      <c r="C1232" s="49" t="s">
        <v>187</v>
      </c>
      <c r="D1232" s="44" t="s">
        <v>86</v>
      </c>
      <c r="E1232" s="52">
        <v>8905.0</v>
      </c>
      <c r="F1232" s="52">
        <v>23106.0</v>
      </c>
      <c r="G1232" s="51">
        <f t="shared" si="2"/>
        <v>8575</v>
      </c>
      <c r="H1232" s="51">
        <f t="shared" si="3"/>
        <v>22491.5</v>
      </c>
    </row>
    <row r="1233">
      <c r="A1233" s="47" t="str">
        <f t="shared" si="1"/>
        <v>Europe_Croatia-Europe_2007</v>
      </c>
      <c r="B1233" s="47" t="s">
        <v>179</v>
      </c>
      <c r="C1233" s="49" t="s">
        <v>187</v>
      </c>
      <c r="D1233" s="44" t="s">
        <v>86</v>
      </c>
      <c r="E1233" s="52">
        <v>8245.0</v>
      </c>
      <c r="F1233" s="52">
        <v>21877.0</v>
      </c>
      <c r="G1233" s="51">
        <f t="shared" si="2"/>
        <v>8245</v>
      </c>
      <c r="H1233" s="51">
        <f t="shared" si="3"/>
        <v>21877</v>
      </c>
    </row>
    <row r="1234">
      <c r="A1234" s="47" t="str">
        <f t="shared" si="1"/>
        <v>Europe_Croatia-Europe_2009</v>
      </c>
      <c r="B1234" s="47" t="s">
        <v>179</v>
      </c>
      <c r="C1234" s="49" t="s">
        <v>187</v>
      </c>
      <c r="D1234" s="44" t="s">
        <v>88</v>
      </c>
      <c r="E1234" s="52">
        <v>8812.0</v>
      </c>
      <c r="F1234" s="52">
        <v>23542.0</v>
      </c>
      <c r="G1234" s="51">
        <f t="shared" si="2"/>
        <v>8301</v>
      </c>
      <c r="H1234" s="51">
        <f t="shared" si="3"/>
        <v>21593</v>
      </c>
    </row>
    <row r="1235">
      <c r="A1235" s="47" t="str">
        <f t="shared" si="1"/>
        <v>Europe_Croatia-Europe_2009</v>
      </c>
      <c r="B1235" s="47" t="s">
        <v>179</v>
      </c>
      <c r="C1235" s="49" t="s">
        <v>187</v>
      </c>
      <c r="D1235" s="44" t="s">
        <v>88</v>
      </c>
      <c r="E1235" s="52">
        <v>7790.0</v>
      </c>
      <c r="F1235" s="52">
        <v>19644.0</v>
      </c>
      <c r="G1235" s="51">
        <f t="shared" si="2"/>
        <v>7790</v>
      </c>
      <c r="H1235" s="51">
        <f t="shared" si="3"/>
        <v>19644</v>
      </c>
    </row>
    <row r="1236">
      <c r="A1236" s="47" t="str">
        <f t="shared" si="1"/>
        <v>Europe_Croatia-Europe_2010</v>
      </c>
      <c r="B1236" s="47" t="s">
        <v>179</v>
      </c>
      <c r="C1236" s="49" t="s">
        <v>187</v>
      </c>
      <c r="D1236" s="44" t="s">
        <v>89</v>
      </c>
      <c r="E1236" s="52">
        <v>8944.0</v>
      </c>
      <c r="F1236" s="52">
        <v>23175.0</v>
      </c>
      <c r="G1236" s="51">
        <f t="shared" si="2"/>
        <v>8944</v>
      </c>
      <c r="H1236" s="51">
        <f t="shared" si="3"/>
        <v>23175</v>
      </c>
    </row>
    <row r="1237">
      <c r="A1237" s="47" t="str">
        <f t="shared" si="1"/>
        <v>Europe_Cyprus-Europe_2000</v>
      </c>
      <c r="B1237" s="47" t="s">
        <v>179</v>
      </c>
      <c r="C1237" s="49" t="s">
        <v>188</v>
      </c>
      <c r="D1237" s="44" t="s">
        <v>70</v>
      </c>
      <c r="E1237" s="50"/>
      <c r="F1237" s="50"/>
      <c r="G1237" s="51" t="str">
        <f t="shared" si="2"/>
        <v/>
      </c>
      <c r="H1237" s="51" t="str">
        <f t="shared" si="3"/>
        <v/>
      </c>
    </row>
    <row r="1238">
      <c r="A1238" s="47" t="str">
        <f t="shared" si="1"/>
        <v>Europe_Cyprus-Europe_2001</v>
      </c>
      <c r="B1238" s="47" t="s">
        <v>179</v>
      </c>
      <c r="C1238" s="49" t="s">
        <v>188</v>
      </c>
      <c r="D1238" s="44" t="s">
        <v>71</v>
      </c>
      <c r="E1238" s="52">
        <v>2368.0</v>
      </c>
      <c r="F1238" s="50"/>
      <c r="G1238" s="51">
        <f t="shared" si="2"/>
        <v>2368</v>
      </c>
      <c r="H1238" s="51" t="str">
        <f t="shared" si="3"/>
        <v/>
      </c>
    </row>
    <row r="1239">
      <c r="A1239" s="47" t="str">
        <f t="shared" si="1"/>
        <v>Europe_Cyprus-Europe_2002</v>
      </c>
      <c r="B1239" s="47" t="s">
        <v>179</v>
      </c>
      <c r="C1239" s="49" t="s">
        <v>188</v>
      </c>
      <c r="D1239" s="44" t="s">
        <v>72</v>
      </c>
      <c r="E1239" s="52">
        <v>2443.0</v>
      </c>
      <c r="F1239" s="52">
        <v>7708.0</v>
      </c>
      <c r="G1239" s="51">
        <f t="shared" si="2"/>
        <v>2443</v>
      </c>
      <c r="H1239" s="51">
        <f t="shared" si="3"/>
        <v>7708</v>
      </c>
    </row>
    <row r="1240">
      <c r="A1240" s="47" t="str">
        <f t="shared" si="1"/>
        <v>Europe_Cyprus-Europe_2003</v>
      </c>
      <c r="B1240" s="47" t="s">
        <v>179</v>
      </c>
      <c r="C1240" s="49" t="s">
        <v>188</v>
      </c>
      <c r="D1240" s="44" t="s">
        <v>74</v>
      </c>
      <c r="E1240" s="52">
        <v>2525.0</v>
      </c>
      <c r="F1240" s="52">
        <v>8141.0</v>
      </c>
      <c r="G1240" s="51">
        <f t="shared" si="2"/>
        <v>2525</v>
      </c>
      <c r="H1240" s="51">
        <f t="shared" si="3"/>
        <v>8141</v>
      </c>
    </row>
    <row r="1241">
      <c r="A1241" s="47" t="str">
        <f t="shared" si="1"/>
        <v>Europe_Cyprus-Europe_2004</v>
      </c>
      <c r="B1241" s="47" t="s">
        <v>179</v>
      </c>
      <c r="C1241" s="49" t="s">
        <v>188</v>
      </c>
      <c r="D1241" s="44" t="s">
        <v>83</v>
      </c>
      <c r="E1241" s="52">
        <v>2574.0</v>
      </c>
      <c r="F1241" s="52">
        <v>8555.0</v>
      </c>
      <c r="G1241" s="51">
        <f t="shared" si="2"/>
        <v>2344</v>
      </c>
      <c r="H1241" s="51">
        <f t="shared" si="3"/>
        <v>7700.5</v>
      </c>
    </row>
    <row r="1242">
      <c r="A1242" s="47" t="str">
        <f t="shared" si="1"/>
        <v>Europe_Cyprus-Europe_2004</v>
      </c>
      <c r="B1242" s="47" t="s">
        <v>179</v>
      </c>
      <c r="C1242" s="49" t="s">
        <v>188</v>
      </c>
      <c r="D1242" s="44" t="s">
        <v>83</v>
      </c>
      <c r="E1242" s="52">
        <v>2114.0</v>
      </c>
      <c r="F1242" s="52">
        <v>6846.0</v>
      </c>
      <c r="G1242" s="51">
        <f t="shared" si="2"/>
        <v>2114</v>
      </c>
      <c r="H1242" s="51">
        <f t="shared" si="3"/>
        <v>6846</v>
      </c>
    </row>
    <row r="1243">
      <c r="A1243" s="47" t="str">
        <f t="shared" si="1"/>
        <v>Europe_Cyprus-Europe_2005</v>
      </c>
      <c r="B1243" s="47" t="s">
        <v>179</v>
      </c>
      <c r="C1243" s="49" t="s">
        <v>188</v>
      </c>
      <c r="D1243" s="44" t="s">
        <v>84</v>
      </c>
      <c r="E1243" s="52">
        <v>2184.0</v>
      </c>
      <c r="F1243" s="52">
        <v>7334.0</v>
      </c>
      <c r="G1243" s="51">
        <f t="shared" si="2"/>
        <v>2184</v>
      </c>
      <c r="H1243" s="51">
        <f t="shared" si="3"/>
        <v>7334</v>
      </c>
    </row>
    <row r="1244">
      <c r="A1244" s="47" t="str">
        <f t="shared" si="1"/>
        <v>Europe_Cyprus-Europe_2006</v>
      </c>
      <c r="B1244" s="47" t="s">
        <v>179</v>
      </c>
      <c r="C1244" s="49" t="s">
        <v>188</v>
      </c>
      <c r="D1244" s="44" t="s">
        <v>85</v>
      </c>
      <c r="E1244" s="52">
        <v>2437.0</v>
      </c>
      <c r="F1244" s="52">
        <v>8196.0</v>
      </c>
      <c r="G1244" s="51">
        <f t="shared" si="2"/>
        <v>2437</v>
      </c>
      <c r="H1244" s="51">
        <f t="shared" si="3"/>
        <v>8196</v>
      </c>
    </row>
    <row r="1245">
      <c r="A1245" s="47" t="str">
        <f t="shared" si="1"/>
        <v>Europe_Cyprus-Europe_2007</v>
      </c>
      <c r="B1245" s="47" t="s">
        <v>179</v>
      </c>
      <c r="C1245" s="49" t="s">
        <v>188</v>
      </c>
      <c r="D1245" s="44" t="s">
        <v>86</v>
      </c>
      <c r="E1245" s="52">
        <v>2219.0</v>
      </c>
      <c r="F1245" s="52">
        <v>7503.0</v>
      </c>
      <c r="G1245" s="51">
        <f t="shared" si="2"/>
        <v>2181</v>
      </c>
      <c r="H1245" s="51">
        <f t="shared" si="3"/>
        <v>7262.5</v>
      </c>
    </row>
    <row r="1246">
      <c r="A1246" s="47" t="str">
        <f t="shared" si="1"/>
        <v>Europe_Cyprus-Europe_2007</v>
      </c>
      <c r="B1246" s="47" t="s">
        <v>179</v>
      </c>
      <c r="C1246" s="49" t="s">
        <v>188</v>
      </c>
      <c r="D1246" s="44" t="s">
        <v>86</v>
      </c>
      <c r="E1246" s="52">
        <v>2143.0</v>
      </c>
      <c r="F1246" s="52">
        <v>7022.0</v>
      </c>
      <c r="G1246" s="51">
        <f t="shared" si="2"/>
        <v>2143</v>
      </c>
      <c r="H1246" s="51">
        <f t="shared" si="3"/>
        <v>7022</v>
      </c>
    </row>
    <row r="1247">
      <c r="A1247" s="47" t="str">
        <f t="shared" si="1"/>
        <v>Europe_Cyprus-Europe_2009</v>
      </c>
      <c r="B1247" s="47" t="s">
        <v>179</v>
      </c>
      <c r="C1247" s="49" t="s">
        <v>188</v>
      </c>
      <c r="D1247" s="44" t="s">
        <v>88</v>
      </c>
      <c r="E1247" s="52">
        <v>2332.0</v>
      </c>
      <c r="F1247" s="52">
        <v>7748.0</v>
      </c>
      <c r="G1247" s="51">
        <f t="shared" si="2"/>
        <v>2234.5</v>
      </c>
      <c r="H1247" s="51">
        <f t="shared" si="3"/>
        <v>7299</v>
      </c>
    </row>
    <row r="1248">
      <c r="A1248" s="47" t="str">
        <f t="shared" si="1"/>
        <v>Europe_Cyprus-Europe_2009</v>
      </c>
      <c r="B1248" s="47" t="s">
        <v>179</v>
      </c>
      <c r="C1248" s="49" t="s">
        <v>188</v>
      </c>
      <c r="D1248" s="44" t="s">
        <v>88</v>
      </c>
      <c r="E1248" s="52">
        <v>2137.0</v>
      </c>
      <c r="F1248" s="52">
        <v>6850.0</v>
      </c>
      <c r="G1248" s="51">
        <f t="shared" si="2"/>
        <v>2137</v>
      </c>
      <c r="H1248" s="51">
        <f t="shared" si="3"/>
        <v>6850</v>
      </c>
    </row>
    <row r="1249">
      <c r="A1249" s="47" t="str">
        <f t="shared" si="1"/>
        <v>Europe_Cyprus-Europe_2010</v>
      </c>
      <c r="B1249" s="47" t="s">
        <v>179</v>
      </c>
      <c r="C1249" s="49" t="s">
        <v>188</v>
      </c>
      <c r="D1249" s="44" t="s">
        <v>89</v>
      </c>
      <c r="E1249" s="52">
        <v>2308.0</v>
      </c>
      <c r="F1249" s="52">
        <v>7789.0</v>
      </c>
      <c r="G1249" s="51">
        <f t="shared" si="2"/>
        <v>2308</v>
      </c>
      <c r="H1249" s="51">
        <f t="shared" si="3"/>
        <v>7789</v>
      </c>
    </row>
    <row r="1250">
      <c r="A1250" s="47" t="str">
        <f t="shared" si="1"/>
        <v>Europe_Czech Republic-Europe_2000</v>
      </c>
      <c r="B1250" s="47" t="s">
        <v>179</v>
      </c>
      <c r="C1250" s="49" t="s">
        <v>189</v>
      </c>
      <c r="D1250" s="44" t="s">
        <v>70</v>
      </c>
      <c r="E1250" s="52">
        <v>42823.0</v>
      </c>
      <c r="F1250" s="50"/>
      <c r="G1250" s="51">
        <f t="shared" si="2"/>
        <v>42823</v>
      </c>
      <c r="H1250" s="51" t="str">
        <f t="shared" si="3"/>
        <v/>
      </c>
    </row>
    <row r="1251">
      <c r="A1251" s="47" t="str">
        <f t="shared" si="1"/>
        <v>Europe_Czech Republic-Europe_2001</v>
      </c>
      <c r="B1251" s="47" t="s">
        <v>179</v>
      </c>
      <c r="C1251" s="49" t="s">
        <v>189</v>
      </c>
      <c r="D1251" s="44" t="s">
        <v>71</v>
      </c>
      <c r="E1251" s="52">
        <v>43429.0</v>
      </c>
      <c r="F1251" s="50"/>
      <c r="G1251" s="51">
        <f t="shared" si="2"/>
        <v>43429</v>
      </c>
      <c r="H1251" s="51" t="str">
        <f t="shared" si="3"/>
        <v/>
      </c>
    </row>
    <row r="1252">
      <c r="A1252" s="47" t="str">
        <f t="shared" si="1"/>
        <v>Europe_Czech Republic-Europe_2002</v>
      </c>
      <c r="B1252" s="47" t="s">
        <v>179</v>
      </c>
      <c r="C1252" s="49" t="s">
        <v>189</v>
      </c>
      <c r="D1252" s="44" t="s">
        <v>72</v>
      </c>
      <c r="E1252" s="52">
        <v>44043.0</v>
      </c>
      <c r="F1252" s="52">
        <v>111752.0</v>
      </c>
      <c r="G1252" s="51">
        <f t="shared" si="2"/>
        <v>44043</v>
      </c>
      <c r="H1252" s="51">
        <f t="shared" si="3"/>
        <v>111752</v>
      </c>
    </row>
    <row r="1253">
      <c r="A1253" s="47" t="str">
        <f t="shared" si="1"/>
        <v>Europe_Czech Republic-Europe_2003</v>
      </c>
      <c r="B1253" s="47" t="s">
        <v>179</v>
      </c>
      <c r="C1253" s="49" t="s">
        <v>189</v>
      </c>
      <c r="D1253" s="44" t="s">
        <v>74</v>
      </c>
      <c r="E1253" s="52">
        <v>42044.0</v>
      </c>
      <c r="F1253" s="52">
        <v>108121.0</v>
      </c>
      <c r="G1253" s="51">
        <f t="shared" si="2"/>
        <v>42044</v>
      </c>
      <c r="H1253" s="51">
        <f t="shared" si="3"/>
        <v>108121</v>
      </c>
    </row>
    <row r="1254">
      <c r="A1254" s="47" t="str">
        <f t="shared" si="1"/>
        <v>Europe_Czech Republic-Europe_2004</v>
      </c>
      <c r="B1254" s="47" t="s">
        <v>179</v>
      </c>
      <c r="C1254" s="49" t="s">
        <v>189</v>
      </c>
      <c r="D1254" s="44" t="s">
        <v>83</v>
      </c>
      <c r="E1254" s="52">
        <v>44870.0</v>
      </c>
      <c r="F1254" s="52">
        <v>117014.0</v>
      </c>
      <c r="G1254" s="51">
        <f t="shared" si="2"/>
        <v>43474</v>
      </c>
      <c r="H1254" s="51">
        <f t="shared" si="3"/>
        <v>120710.5</v>
      </c>
    </row>
    <row r="1255">
      <c r="A1255" s="47" t="str">
        <f t="shared" si="1"/>
        <v>Europe_Czech Republic-Europe_2004</v>
      </c>
      <c r="B1255" s="47" t="s">
        <v>179</v>
      </c>
      <c r="C1255" s="49" t="s">
        <v>189</v>
      </c>
      <c r="D1255" s="44" t="s">
        <v>83</v>
      </c>
      <c r="E1255" s="52">
        <v>42078.0</v>
      </c>
      <c r="F1255" s="52">
        <v>124407.0</v>
      </c>
      <c r="G1255" s="51">
        <f t="shared" si="2"/>
        <v>42078</v>
      </c>
      <c r="H1255" s="51">
        <f t="shared" si="3"/>
        <v>124407</v>
      </c>
    </row>
    <row r="1256">
      <c r="A1256" s="47" t="str">
        <f t="shared" si="1"/>
        <v>Europe_Czech Republic-Europe_2005</v>
      </c>
      <c r="B1256" s="47" t="s">
        <v>179</v>
      </c>
      <c r="C1256" s="49" t="s">
        <v>189</v>
      </c>
      <c r="D1256" s="44" t="s">
        <v>84</v>
      </c>
      <c r="E1256" s="52">
        <v>45511.0</v>
      </c>
      <c r="F1256" s="52">
        <v>122709.0</v>
      </c>
      <c r="G1256" s="51">
        <f t="shared" si="2"/>
        <v>45511</v>
      </c>
      <c r="H1256" s="51">
        <f t="shared" si="3"/>
        <v>122709</v>
      </c>
    </row>
    <row r="1257">
      <c r="A1257" s="47" t="str">
        <f t="shared" si="1"/>
        <v>Europe_Czech Republic-Europe_2006</v>
      </c>
      <c r="B1257" s="47" t="s">
        <v>179</v>
      </c>
      <c r="C1257" s="49" t="s">
        <v>189</v>
      </c>
      <c r="D1257" s="44" t="s">
        <v>85</v>
      </c>
      <c r="E1257" s="52">
        <v>45845.0</v>
      </c>
      <c r="F1257" s="52">
        <v>123948.0</v>
      </c>
      <c r="G1257" s="51">
        <f t="shared" si="2"/>
        <v>45845</v>
      </c>
      <c r="H1257" s="51">
        <f t="shared" si="3"/>
        <v>123948</v>
      </c>
    </row>
    <row r="1258">
      <c r="A1258" s="47" t="str">
        <f t="shared" si="1"/>
        <v>Europe_Czech Republic-Europe_2007</v>
      </c>
      <c r="B1258" s="47" t="s">
        <v>179</v>
      </c>
      <c r="C1258" s="49" t="s">
        <v>189</v>
      </c>
      <c r="D1258" s="44" t="s">
        <v>86</v>
      </c>
      <c r="E1258" s="52">
        <v>44941.0</v>
      </c>
      <c r="F1258" s="52">
        <v>120736.0</v>
      </c>
      <c r="G1258" s="51">
        <f t="shared" si="2"/>
        <v>44941</v>
      </c>
      <c r="H1258" s="51">
        <f t="shared" si="3"/>
        <v>120736</v>
      </c>
    </row>
    <row r="1259">
      <c r="A1259" s="47" t="str">
        <f t="shared" si="1"/>
        <v>Europe_Czech Republic-Europe_2008</v>
      </c>
      <c r="B1259" s="47" t="s">
        <v>179</v>
      </c>
      <c r="C1259" s="49" t="s">
        <v>189</v>
      </c>
      <c r="D1259" s="44" t="s">
        <v>87</v>
      </c>
      <c r="E1259" s="52">
        <v>42535.0</v>
      </c>
      <c r="F1259" s="52">
        <v>120193.0</v>
      </c>
      <c r="G1259" s="51">
        <f t="shared" si="2"/>
        <v>42535</v>
      </c>
      <c r="H1259" s="51">
        <f t="shared" si="3"/>
        <v>120193</v>
      </c>
    </row>
    <row r="1260">
      <c r="A1260" s="47" t="str">
        <f t="shared" si="1"/>
        <v>Europe_Czech Republic-Europe_2009</v>
      </c>
      <c r="B1260" s="47" t="s">
        <v>179</v>
      </c>
      <c r="C1260" s="49" t="s">
        <v>189</v>
      </c>
      <c r="D1260" s="44" t="s">
        <v>88</v>
      </c>
      <c r="E1260" s="52">
        <v>44415.0</v>
      </c>
      <c r="F1260" s="52">
        <v>122379.0</v>
      </c>
      <c r="G1260" s="51">
        <f t="shared" si="2"/>
        <v>42704</v>
      </c>
      <c r="H1260" s="51">
        <f t="shared" si="3"/>
        <v>123514</v>
      </c>
    </row>
    <row r="1261">
      <c r="A1261" s="47" t="str">
        <f t="shared" si="1"/>
        <v>Europe_Czech Republic-Europe_2009</v>
      </c>
      <c r="B1261" s="47" t="s">
        <v>179</v>
      </c>
      <c r="C1261" s="49" t="s">
        <v>189</v>
      </c>
      <c r="D1261" s="44" t="s">
        <v>88</v>
      </c>
      <c r="E1261" s="52">
        <v>40993.0</v>
      </c>
      <c r="F1261" s="52">
        <v>124649.0</v>
      </c>
      <c r="G1261" s="51">
        <f t="shared" si="2"/>
        <v>40993</v>
      </c>
      <c r="H1261" s="51">
        <f t="shared" si="3"/>
        <v>124649</v>
      </c>
    </row>
    <row r="1262">
      <c r="A1262" s="47" t="str">
        <f t="shared" si="1"/>
        <v>Europe_Czech Republic-Europe_2010</v>
      </c>
      <c r="B1262" s="47" t="s">
        <v>179</v>
      </c>
      <c r="C1262" s="49" t="s">
        <v>189</v>
      </c>
      <c r="D1262" s="44" t="s">
        <v>89</v>
      </c>
      <c r="E1262" s="52">
        <v>45904.0</v>
      </c>
      <c r="F1262" s="52">
        <v>122764.0</v>
      </c>
      <c r="G1262" s="51">
        <f t="shared" si="2"/>
        <v>45904</v>
      </c>
      <c r="H1262" s="51">
        <f t="shared" si="3"/>
        <v>122764</v>
      </c>
    </row>
    <row r="1263">
      <c r="A1263" s="47" t="str">
        <f t="shared" si="1"/>
        <v>Europe_Denmark-Europe_2000</v>
      </c>
      <c r="B1263" s="47" t="s">
        <v>179</v>
      </c>
      <c r="C1263" s="49" t="s">
        <v>190</v>
      </c>
      <c r="D1263" s="44" t="s">
        <v>70</v>
      </c>
      <c r="E1263" s="52">
        <v>17041.0</v>
      </c>
      <c r="F1263" s="50"/>
      <c r="G1263" s="51">
        <f t="shared" si="2"/>
        <v>17041</v>
      </c>
      <c r="H1263" s="51" t="str">
        <f t="shared" si="3"/>
        <v/>
      </c>
    </row>
    <row r="1264">
      <c r="A1264" s="47" t="str">
        <f t="shared" si="1"/>
        <v>Europe_Denmark-Europe_2001</v>
      </c>
      <c r="B1264" s="47" t="s">
        <v>179</v>
      </c>
      <c r="C1264" s="49" t="s">
        <v>190</v>
      </c>
      <c r="D1264" s="44" t="s">
        <v>71</v>
      </c>
      <c r="E1264" s="52">
        <v>17997.0</v>
      </c>
      <c r="F1264" s="50"/>
      <c r="G1264" s="51">
        <f t="shared" si="2"/>
        <v>17997</v>
      </c>
      <c r="H1264" s="51" t="str">
        <f t="shared" si="3"/>
        <v/>
      </c>
    </row>
    <row r="1265">
      <c r="A1265" s="47" t="str">
        <f t="shared" si="1"/>
        <v>Europe_Denmark-Europe_2002</v>
      </c>
      <c r="B1265" s="47" t="s">
        <v>179</v>
      </c>
      <c r="C1265" s="49" t="s">
        <v>190</v>
      </c>
      <c r="D1265" s="44" t="s">
        <v>72</v>
      </c>
      <c r="E1265" s="52">
        <v>19307.0</v>
      </c>
      <c r="F1265" s="52">
        <v>46303.0</v>
      </c>
      <c r="G1265" s="51">
        <f t="shared" si="2"/>
        <v>19307</v>
      </c>
      <c r="H1265" s="51">
        <f t="shared" si="3"/>
        <v>46303</v>
      </c>
    </row>
    <row r="1266">
      <c r="A1266" s="47" t="str">
        <f t="shared" si="1"/>
        <v>Europe_Denmark-Europe_2003</v>
      </c>
      <c r="B1266" s="47" t="s">
        <v>179</v>
      </c>
      <c r="C1266" s="49" t="s">
        <v>190</v>
      </c>
      <c r="D1266" s="44" t="s">
        <v>74</v>
      </c>
      <c r="E1266" s="52">
        <v>18358.0</v>
      </c>
      <c r="F1266" s="52">
        <v>44503.0</v>
      </c>
      <c r="G1266" s="51">
        <f t="shared" si="2"/>
        <v>18358</v>
      </c>
      <c r="H1266" s="51">
        <f t="shared" si="3"/>
        <v>44503</v>
      </c>
    </row>
    <row r="1267">
      <c r="A1267" s="47" t="str">
        <f t="shared" si="1"/>
        <v>Europe_Denmark-Europe_2004</v>
      </c>
      <c r="B1267" s="47" t="s">
        <v>179</v>
      </c>
      <c r="C1267" s="49" t="s">
        <v>190</v>
      </c>
      <c r="D1267" s="44" t="s">
        <v>83</v>
      </c>
      <c r="E1267" s="52">
        <v>19200.0</v>
      </c>
      <c r="F1267" s="52">
        <v>46960.0</v>
      </c>
      <c r="G1267" s="51">
        <f t="shared" si="2"/>
        <v>19201.5</v>
      </c>
      <c r="H1267" s="51">
        <f t="shared" si="3"/>
        <v>47997.5</v>
      </c>
    </row>
    <row r="1268">
      <c r="A1268" s="47" t="str">
        <f t="shared" si="1"/>
        <v>Europe_Denmark-Europe_2004</v>
      </c>
      <c r="B1268" s="47" t="s">
        <v>179</v>
      </c>
      <c r="C1268" s="49" t="s">
        <v>190</v>
      </c>
      <c r="D1268" s="44" t="s">
        <v>83</v>
      </c>
      <c r="E1268" s="52">
        <v>19203.0</v>
      </c>
      <c r="F1268" s="52">
        <v>49035.0</v>
      </c>
      <c r="G1268" s="51">
        <f t="shared" si="2"/>
        <v>19203</v>
      </c>
      <c r="H1268" s="51">
        <f t="shared" si="3"/>
        <v>49035</v>
      </c>
    </row>
    <row r="1269">
      <c r="A1269" s="47" t="str">
        <f t="shared" si="1"/>
        <v>Europe_Denmark-Europe_2005</v>
      </c>
      <c r="B1269" s="47" t="s">
        <v>179</v>
      </c>
      <c r="C1269" s="49" t="s">
        <v>190</v>
      </c>
      <c r="D1269" s="44" t="s">
        <v>84</v>
      </c>
      <c r="E1269" s="52">
        <v>19428.0</v>
      </c>
      <c r="F1269" s="52">
        <v>50597.0</v>
      </c>
      <c r="G1269" s="51">
        <f t="shared" si="2"/>
        <v>19428</v>
      </c>
      <c r="H1269" s="51">
        <f t="shared" si="3"/>
        <v>50597</v>
      </c>
    </row>
    <row r="1270">
      <c r="A1270" s="47" t="str">
        <f t="shared" si="1"/>
        <v>Europe_Denmark-Europe_2006</v>
      </c>
      <c r="B1270" s="47" t="s">
        <v>179</v>
      </c>
      <c r="C1270" s="49" t="s">
        <v>190</v>
      </c>
      <c r="D1270" s="44" t="s">
        <v>85</v>
      </c>
      <c r="E1270" s="52">
        <v>19763.0</v>
      </c>
      <c r="F1270" s="52">
        <v>50253.0</v>
      </c>
      <c r="G1270" s="51">
        <f t="shared" si="2"/>
        <v>19763</v>
      </c>
      <c r="H1270" s="51">
        <f t="shared" si="3"/>
        <v>50253</v>
      </c>
    </row>
    <row r="1271">
      <c r="A1271" s="47" t="str">
        <f t="shared" si="1"/>
        <v>Europe_Denmark-Europe_2007</v>
      </c>
      <c r="B1271" s="47" t="s">
        <v>179</v>
      </c>
      <c r="C1271" s="49" t="s">
        <v>190</v>
      </c>
      <c r="D1271" s="44" t="s">
        <v>86</v>
      </c>
      <c r="E1271" s="52">
        <v>18888.0</v>
      </c>
      <c r="F1271" s="52">
        <v>47099.0</v>
      </c>
      <c r="G1271" s="51">
        <f t="shared" si="2"/>
        <v>18888</v>
      </c>
      <c r="H1271" s="51">
        <f t="shared" si="3"/>
        <v>47099</v>
      </c>
    </row>
    <row r="1272">
      <c r="A1272" s="47" t="str">
        <f t="shared" si="1"/>
        <v>Europe_Denmark-Europe_2008</v>
      </c>
      <c r="B1272" s="47" t="s">
        <v>179</v>
      </c>
      <c r="C1272" s="49" t="s">
        <v>190</v>
      </c>
      <c r="D1272" s="44" t="s">
        <v>87</v>
      </c>
      <c r="E1272" s="52">
        <v>19004.0</v>
      </c>
      <c r="F1272" s="52">
        <v>49266.0</v>
      </c>
      <c r="G1272" s="51">
        <f t="shared" si="2"/>
        <v>19004</v>
      </c>
      <c r="H1272" s="51">
        <f t="shared" si="3"/>
        <v>49266</v>
      </c>
    </row>
    <row r="1273">
      <c r="A1273" s="47" t="str">
        <f t="shared" si="1"/>
        <v>Europe_Denmark-Europe_2009</v>
      </c>
      <c r="B1273" s="47" t="s">
        <v>179</v>
      </c>
      <c r="C1273" s="49" t="s">
        <v>190</v>
      </c>
      <c r="D1273" s="44" t="s">
        <v>88</v>
      </c>
      <c r="E1273" s="52">
        <v>20087.0</v>
      </c>
      <c r="F1273" s="52">
        <v>55735.0</v>
      </c>
      <c r="G1273" s="51">
        <f t="shared" si="2"/>
        <v>19360.5</v>
      </c>
      <c r="H1273" s="51">
        <f t="shared" si="3"/>
        <v>51497.5</v>
      </c>
    </row>
    <row r="1274">
      <c r="A1274" s="47" t="str">
        <f t="shared" si="1"/>
        <v>Europe_Denmark-Europe_2009</v>
      </c>
      <c r="B1274" s="47" t="s">
        <v>179</v>
      </c>
      <c r="C1274" s="49" t="s">
        <v>190</v>
      </c>
      <c r="D1274" s="44" t="s">
        <v>88</v>
      </c>
      <c r="E1274" s="52">
        <v>18634.0</v>
      </c>
      <c r="F1274" s="52">
        <v>47260.0</v>
      </c>
      <c r="G1274" s="51">
        <f t="shared" si="2"/>
        <v>18634</v>
      </c>
      <c r="H1274" s="51">
        <f t="shared" si="3"/>
        <v>47260</v>
      </c>
    </row>
    <row r="1275">
      <c r="A1275" s="47" t="str">
        <f t="shared" si="1"/>
        <v>Europe_Denmark-Europe_2010</v>
      </c>
      <c r="B1275" s="47" t="s">
        <v>179</v>
      </c>
      <c r="C1275" s="49" t="s">
        <v>190</v>
      </c>
      <c r="D1275" s="44" t="s">
        <v>89</v>
      </c>
      <c r="E1275" s="52">
        <v>20252.0</v>
      </c>
      <c r="F1275" s="52">
        <v>55005.0</v>
      </c>
      <c r="G1275" s="51">
        <f t="shared" si="2"/>
        <v>20252</v>
      </c>
      <c r="H1275" s="51">
        <f t="shared" si="3"/>
        <v>55005</v>
      </c>
    </row>
    <row r="1276">
      <c r="A1276" s="47" t="str">
        <f t="shared" si="1"/>
        <v>Europe_Estonia-Europe_2000</v>
      </c>
      <c r="B1276" s="47" t="s">
        <v>179</v>
      </c>
      <c r="C1276" s="49" t="s">
        <v>191</v>
      </c>
      <c r="D1276" s="44" t="s">
        <v>70</v>
      </c>
      <c r="E1276" s="52">
        <v>5721.0</v>
      </c>
      <c r="F1276" s="50"/>
      <c r="G1276" s="51">
        <f t="shared" si="2"/>
        <v>5721</v>
      </c>
      <c r="H1276" s="51" t="str">
        <f t="shared" si="3"/>
        <v/>
      </c>
    </row>
    <row r="1277">
      <c r="A1277" s="47" t="str">
        <f t="shared" si="1"/>
        <v>Europe_Estonia-Europe_2001</v>
      </c>
      <c r="B1277" s="47" t="s">
        <v>179</v>
      </c>
      <c r="C1277" s="49" t="s">
        <v>191</v>
      </c>
      <c r="D1277" s="44" t="s">
        <v>71</v>
      </c>
      <c r="E1277" s="52">
        <v>5603.0</v>
      </c>
      <c r="F1277" s="50"/>
      <c r="G1277" s="51">
        <f t="shared" si="2"/>
        <v>5603</v>
      </c>
      <c r="H1277" s="51" t="str">
        <f t="shared" si="3"/>
        <v/>
      </c>
    </row>
    <row r="1278">
      <c r="A1278" s="47" t="str">
        <f t="shared" si="1"/>
        <v>Europe_Estonia-Europe_2002</v>
      </c>
      <c r="B1278" s="47" t="s">
        <v>179</v>
      </c>
      <c r="C1278" s="49" t="s">
        <v>191</v>
      </c>
      <c r="D1278" s="44" t="s">
        <v>72</v>
      </c>
      <c r="E1278" s="52">
        <v>5568.0</v>
      </c>
      <c r="F1278" s="52">
        <v>18339.0</v>
      </c>
      <c r="G1278" s="51">
        <f t="shared" si="2"/>
        <v>5568</v>
      </c>
      <c r="H1278" s="51">
        <f t="shared" si="3"/>
        <v>18339</v>
      </c>
    </row>
    <row r="1279">
      <c r="A1279" s="47" t="str">
        <f t="shared" si="1"/>
        <v>Europe_Estonia-Europe_2003</v>
      </c>
      <c r="B1279" s="47" t="s">
        <v>179</v>
      </c>
      <c r="C1279" s="49" t="s">
        <v>191</v>
      </c>
      <c r="D1279" s="44" t="s">
        <v>74</v>
      </c>
      <c r="E1279" s="52">
        <v>4749.0</v>
      </c>
      <c r="F1279" s="52">
        <v>14745.0</v>
      </c>
      <c r="G1279" s="51">
        <f t="shared" si="2"/>
        <v>4749</v>
      </c>
      <c r="H1279" s="51">
        <f t="shared" si="3"/>
        <v>14745</v>
      </c>
    </row>
    <row r="1280">
      <c r="A1280" s="47" t="str">
        <f t="shared" si="1"/>
        <v>Europe_Estonia-Europe_2004</v>
      </c>
      <c r="B1280" s="47" t="s">
        <v>179</v>
      </c>
      <c r="C1280" s="49" t="s">
        <v>191</v>
      </c>
      <c r="D1280" s="44" t="s">
        <v>83</v>
      </c>
      <c r="E1280" s="52">
        <v>5440.0</v>
      </c>
      <c r="F1280" s="52">
        <v>17492.0</v>
      </c>
      <c r="G1280" s="51">
        <f t="shared" si="2"/>
        <v>5179.5</v>
      </c>
      <c r="H1280" s="51">
        <f t="shared" si="3"/>
        <v>16544</v>
      </c>
    </row>
    <row r="1281">
      <c r="A1281" s="47" t="str">
        <f t="shared" si="1"/>
        <v>Europe_Estonia-Europe_2004</v>
      </c>
      <c r="B1281" s="47" t="s">
        <v>179</v>
      </c>
      <c r="C1281" s="49" t="s">
        <v>191</v>
      </c>
      <c r="D1281" s="44" t="s">
        <v>83</v>
      </c>
      <c r="E1281" s="52">
        <v>4919.0</v>
      </c>
      <c r="F1281" s="52">
        <v>15596.0</v>
      </c>
      <c r="G1281" s="51">
        <f t="shared" si="2"/>
        <v>4919</v>
      </c>
      <c r="H1281" s="51">
        <f t="shared" si="3"/>
        <v>15596</v>
      </c>
    </row>
    <row r="1282">
      <c r="A1282" s="47" t="str">
        <f t="shared" si="1"/>
        <v>Europe_Estonia-Europe_2005</v>
      </c>
      <c r="B1282" s="47" t="s">
        <v>179</v>
      </c>
      <c r="C1282" s="49" t="s">
        <v>191</v>
      </c>
      <c r="D1282" s="44" t="s">
        <v>84</v>
      </c>
      <c r="E1282" s="52">
        <v>5282.0</v>
      </c>
      <c r="F1282" s="52">
        <v>17217.0</v>
      </c>
      <c r="G1282" s="51">
        <f t="shared" si="2"/>
        <v>5282</v>
      </c>
      <c r="H1282" s="51">
        <f t="shared" si="3"/>
        <v>17217</v>
      </c>
    </row>
    <row r="1283">
      <c r="A1283" s="47" t="str">
        <f t="shared" si="1"/>
        <v>Europe_Estonia-Europe_2006</v>
      </c>
      <c r="B1283" s="47" t="s">
        <v>179</v>
      </c>
      <c r="C1283" s="49" t="s">
        <v>191</v>
      </c>
      <c r="D1283" s="44" t="s">
        <v>85</v>
      </c>
      <c r="E1283" s="52">
        <v>5624.0</v>
      </c>
      <c r="F1283" s="52">
        <v>18845.0</v>
      </c>
      <c r="G1283" s="51">
        <f t="shared" si="2"/>
        <v>5624</v>
      </c>
      <c r="H1283" s="51">
        <f t="shared" si="3"/>
        <v>18845</v>
      </c>
    </row>
    <row r="1284">
      <c r="A1284" s="47" t="str">
        <f t="shared" si="1"/>
        <v>Europe_Estonia-Europe_2007</v>
      </c>
      <c r="B1284" s="47" t="s">
        <v>179</v>
      </c>
      <c r="C1284" s="49" t="s">
        <v>191</v>
      </c>
      <c r="D1284" s="44" t="s">
        <v>86</v>
      </c>
      <c r="E1284" s="52">
        <v>5164.0</v>
      </c>
      <c r="F1284" s="52">
        <v>16780.0</v>
      </c>
      <c r="G1284" s="51">
        <f t="shared" si="2"/>
        <v>5164</v>
      </c>
      <c r="H1284" s="51">
        <f t="shared" si="3"/>
        <v>16780</v>
      </c>
    </row>
    <row r="1285">
      <c r="A1285" s="47" t="str">
        <f t="shared" si="1"/>
        <v>Europe_Estonia-Europe_2008</v>
      </c>
      <c r="B1285" s="47" t="s">
        <v>179</v>
      </c>
      <c r="C1285" s="49" t="s">
        <v>191</v>
      </c>
      <c r="D1285" s="44" t="s">
        <v>87</v>
      </c>
      <c r="E1285" s="52">
        <v>4713.0</v>
      </c>
      <c r="F1285" s="52">
        <v>14936.0</v>
      </c>
      <c r="G1285" s="51">
        <f t="shared" si="2"/>
        <v>4713</v>
      </c>
      <c r="H1285" s="51">
        <f t="shared" si="3"/>
        <v>14936</v>
      </c>
    </row>
    <row r="1286">
      <c r="A1286" s="47" t="str">
        <f t="shared" si="1"/>
        <v>Europe_Estonia-Europe_2009</v>
      </c>
      <c r="B1286" s="47" t="s">
        <v>179</v>
      </c>
      <c r="C1286" s="49" t="s">
        <v>191</v>
      </c>
      <c r="D1286" s="44" t="s">
        <v>88</v>
      </c>
      <c r="E1286" s="52">
        <v>5188.0</v>
      </c>
      <c r="F1286" s="52">
        <v>17052.0</v>
      </c>
      <c r="G1286" s="51">
        <f t="shared" si="2"/>
        <v>4951.5</v>
      </c>
      <c r="H1286" s="51">
        <f t="shared" si="3"/>
        <v>16116.5</v>
      </c>
    </row>
    <row r="1287">
      <c r="A1287" s="47" t="str">
        <f t="shared" si="1"/>
        <v>Europe_Estonia-Europe_2009</v>
      </c>
      <c r="B1287" s="47" t="s">
        <v>179</v>
      </c>
      <c r="C1287" s="49" t="s">
        <v>191</v>
      </c>
      <c r="D1287" s="44" t="s">
        <v>88</v>
      </c>
      <c r="E1287" s="52">
        <v>4715.0</v>
      </c>
      <c r="F1287" s="52">
        <v>15181.0</v>
      </c>
      <c r="G1287" s="51">
        <f t="shared" si="2"/>
        <v>4715</v>
      </c>
      <c r="H1287" s="51">
        <f t="shared" si="3"/>
        <v>15181</v>
      </c>
    </row>
    <row r="1288">
      <c r="A1288" s="47" t="str">
        <f t="shared" si="1"/>
        <v>Europe_Estonia-Europe_2010</v>
      </c>
      <c r="B1288" s="47" t="s">
        <v>179</v>
      </c>
      <c r="C1288" s="49" t="s">
        <v>191</v>
      </c>
      <c r="D1288" s="44" t="s">
        <v>89</v>
      </c>
      <c r="E1288" s="52">
        <v>5038.0</v>
      </c>
      <c r="F1288" s="52">
        <v>16190.0</v>
      </c>
      <c r="G1288" s="51">
        <f t="shared" si="2"/>
        <v>5038</v>
      </c>
      <c r="H1288" s="51">
        <f t="shared" si="3"/>
        <v>16190</v>
      </c>
    </row>
    <row r="1289">
      <c r="A1289" s="47" t="str">
        <f t="shared" si="1"/>
        <v>Europe_Faeroe Islands-Europe_2000</v>
      </c>
      <c r="B1289" s="47" t="s">
        <v>179</v>
      </c>
      <c r="C1289" s="49" t="s">
        <v>192</v>
      </c>
      <c r="D1289" s="44" t="s">
        <v>70</v>
      </c>
      <c r="E1289" s="50"/>
      <c r="F1289" s="50"/>
      <c r="G1289" s="51" t="str">
        <f t="shared" si="2"/>
        <v/>
      </c>
      <c r="H1289" s="51" t="str">
        <f t="shared" si="3"/>
        <v/>
      </c>
    </row>
    <row r="1290">
      <c r="A1290" s="47" t="str">
        <f t="shared" si="1"/>
        <v>Europe_Faeroe Islands-Europe_2001</v>
      </c>
      <c r="B1290" s="47" t="s">
        <v>179</v>
      </c>
      <c r="C1290" s="49" t="s">
        <v>192</v>
      </c>
      <c r="D1290" s="44" t="s">
        <v>71</v>
      </c>
      <c r="E1290" s="50"/>
      <c r="F1290" s="50"/>
      <c r="G1290" s="51" t="str">
        <f t="shared" si="2"/>
        <v/>
      </c>
      <c r="H1290" s="51" t="str">
        <f t="shared" si="3"/>
        <v/>
      </c>
    </row>
    <row r="1291">
      <c r="A1291" s="47" t="str">
        <f t="shared" si="1"/>
        <v>Europe_Faeroe Islands-Europe_2002</v>
      </c>
      <c r="B1291" s="47" t="s">
        <v>179</v>
      </c>
      <c r="C1291" s="49" t="s">
        <v>192</v>
      </c>
      <c r="D1291" s="44" t="s">
        <v>72</v>
      </c>
      <c r="E1291" s="50"/>
      <c r="F1291" s="52">
        <v>711.0</v>
      </c>
      <c r="G1291" s="51" t="str">
        <f t="shared" si="2"/>
        <v/>
      </c>
      <c r="H1291" s="51">
        <f t="shared" si="3"/>
        <v>711</v>
      </c>
    </row>
    <row r="1292">
      <c r="A1292" s="47" t="str">
        <f t="shared" si="1"/>
        <v>Europe_Faeroe Islands-Europe_2003</v>
      </c>
      <c r="B1292" s="47" t="s">
        <v>179</v>
      </c>
      <c r="C1292" s="49" t="s">
        <v>192</v>
      </c>
      <c r="D1292" s="44" t="s">
        <v>74</v>
      </c>
      <c r="E1292" s="50"/>
      <c r="F1292" s="52">
        <v>667.0</v>
      </c>
      <c r="G1292" s="51" t="str">
        <f t="shared" si="2"/>
        <v/>
      </c>
      <c r="H1292" s="51">
        <f t="shared" si="3"/>
        <v>667</v>
      </c>
    </row>
    <row r="1293">
      <c r="A1293" s="47" t="str">
        <f t="shared" si="1"/>
        <v>Europe_Faeroe Islands-Europe_2004</v>
      </c>
      <c r="B1293" s="47" t="s">
        <v>179</v>
      </c>
      <c r="C1293" s="49" t="s">
        <v>192</v>
      </c>
      <c r="D1293" s="44" t="s">
        <v>83</v>
      </c>
      <c r="E1293" s="50"/>
      <c r="F1293" s="52">
        <v>719.0</v>
      </c>
      <c r="G1293" s="51" t="str">
        <f t="shared" si="2"/>
        <v/>
      </c>
      <c r="H1293" s="51">
        <f t="shared" si="3"/>
        <v>755.5</v>
      </c>
    </row>
    <row r="1294">
      <c r="A1294" s="47" t="str">
        <f t="shared" si="1"/>
        <v>Europe_Faeroe Islands-Europe_2004</v>
      </c>
      <c r="B1294" s="47" t="s">
        <v>179</v>
      </c>
      <c r="C1294" s="49" t="s">
        <v>192</v>
      </c>
      <c r="D1294" s="44" t="s">
        <v>83</v>
      </c>
      <c r="E1294" s="50"/>
      <c r="F1294" s="52">
        <v>792.0</v>
      </c>
      <c r="G1294" s="51" t="str">
        <f t="shared" si="2"/>
        <v/>
      </c>
      <c r="H1294" s="51">
        <f t="shared" si="3"/>
        <v>792</v>
      </c>
    </row>
    <row r="1295">
      <c r="A1295" s="47" t="str">
        <f t="shared" si="1"/>
        <v>Europe_Faeroe Islands-Europe_2005</v>
      </c>
      <c r="B1295" s="47" t="s">
        <v>179</v>
      </c>
      <c r="C1295" s="49" t="s">
        <v>192</v>
      </c>
      <c r="D1295" s="44" t="s">
        <v>84</v>
      </c>
      <c r="E1295" s="50"/>
      <c r="F1295" s="52">
        <v>796.0</v>
      </c>
      <c r="G1295" s="51" t="str">
        <f t="shared" si="2"/>
        <v/>
      </c>
      <c r="H1295" s="51">
        <f t="shared" si="3"/>
        <v>796</v>
      </c>
    </row>
    <row r="1296">
      <c r="A1296" s="47" t="str">
        <f t="shared" si="1"/>
        <v>Europe_Faeroe Islands-Europe_2006</v>
      </c>
      <c r="B1296" s="47" t="s">
        <v>179</v>
      </c>
      <c r="C1296" s="49" t="s">
        <v>192</v>
      </c>
      <c r="D1296" s="44" t="s">
        <v>85</v>
      </c>
      <c r="E1296" s="50"/>
      <c r="F1296" s="52">
        <v>774.0</v>
      </c>
      <c r="G1296" s="51" t="str">
        <f t="shared" si="2"/>
        <v/>
      </c>
      <c r="H1296" s="51">
        <f t="shared" si="3"/>
        <v>774</v>
      </c>
    </row>
    <row r="1297">
      <c r="A1297" s="47" t="str">
        <f t="shared" si="1"/>
        <v>Europe_Faeroe Islands-Europe_2007</v>
      </c>
      <c r="B1297" s="47" t="s">
        <v>179</v>
      </c>
      <c r="C1297" s="49" t="s">
        <v>192</v>
      </c>
      <c r="D1297" s="44" t="s">
        <v>86</v>
      </c>
      <c r="E1297" s="50"/>
      <c r="F1297" s="52">
        <v>766.0</v>
      </c>
      <c r="G1297" s="51" t="str">
        <f t="shared" si="2"/>
        <v/>
      </c>
      <c r="H1297" s="51">
        <f t="shared" si="3"/>
        <v>766</v>
      </c>
    </row>
    <row r="1298">
      <c r="A1298" s="47" t="str">
        <f t="shared" si="1"/>
        <v>Europe_Faeroe Islands-Europe_2008</v>
      </c>
      <c r="B1298" s="47" t="s">
        <v>179</v>
      </c>
      <c r="C1298" s="49" t="s">
        <v>192</v>
      </c>
      <c r="D1298" s="44" t="s">
        <v>87</v>
      </c>
      <c r="E1298" s="50"/>
      <c r="F1298" s="52">
        <v>763.0</v>
      </c>
      <c r="G1298" s="51" t="str">
        <f t="shared" si="2"/>
        <v/>
      </c>
      <c r="H1298" s="51">
        <f t="shared" si="3"/>
        <v>763</v>
      </c>
    </row>
    <row r="1299">
      <c r="A1299" s="47" t="str">
        <f t="shared" si="1"/>
        <v>Europe_Faeroe Islands-Europe_2009</v>
      </c>
      <c r="B1299" s="47" t="s">
        <v>179</v>
      </c>
      <c r="C1299" s="49" t="s">
        <v>192</v>
      </c>
      <c r="D1299" s="44" t="s">
        <v>88</v>
      </c>
      <c r="E1299" s="50"/>
      <c r="F1299" s="52">
        <v>777.0</v>
      </c>
      <c r="G1299" s="51" t="str">
        <f t="shared" si="2"/>
        <v/>
      </c>
      <c r="H1299" s="51">
        <f t="shared" si="3"/>
        <v>744</v>
      </c>
    </row>
    <row r="1300">
      <c r="A1300" s="47" t="str">
        <f t="shared" si="1"/>
        <v>Europe_Faeroe Islands-Europe_2009</v>
      </c>
      <c r="B1300" s="47" t="s">
        <v>179</v>
      </c>
      <c r="C1300" s="49" t="s">
        <v>192</v>
      </c>
      <c r="D1300" s="44" t="s">
        <v>88</v>
      </c>
      <c r="E1300" s="50"/>
      <c r="F1300" s="52">
        <v>711.0</v>
      </c>
      <c r="G1300" s="51" t="str">
        <f t="shared" si="2"/>
        <v/>
      </c>
      <c r="H1300" s="51">
        <f t="shared" si="3"/>
        <v>711</v>
      </c>
    </row>
    <row r="1301">
      <c r="A1301" s="47" t="str">
        <f t="shared" si="1"/>
        <v>Europe_Faeroe Islands-Europe_2010</v>
      </c>
      <c r="B1301" s="47" t="s">
        <v>179</v>
      </c>
      <c r="C1301" s="49" t="s">
        <v>192</v>
      </c>
      <c r="D1301" s="44" t="s">
        <v>89</v>
      </c>
      <c r="E1301" s="50"/>
      <c r="F1301" s="52">
        <v>766.0</v>
      </c>
      <c r="G1301" s="51" t="str">
        <f t="shared" si="2"/>
        <v/>
      </c>
      <c r="H1301" s="51">
        <f t="shared" si="3"/>
        <v>766</v>
      </c>
    </row>
    <row r="1302">
      <c r="A1302" s="47" t="str">
        <f t="shared" si="1"/>
        <v>Europe_Finland-Europe_2000</v>
      </c>
      <c r="B1302" s="47" t="s">
        <v>179</v>
      </c>
      <c r="C1302" s="49" t="s">
        <v>193</v>
      </c>
      <c r="D1302" s="44" t="s">
        <v>70</v>
      </c>
      <c r="E1302" s="52">
        <v>33475.0</v>
      </c>
      <c r="F1302" s="50"/>
      <c r="G1302" s="51">
        <f t="shared" si="2"/>
        <v>33475</v>
      </c>
      <c r="H1302" s="51" t="str">
        <f t="shared" si="3"/>
        <v/>
      </c>
    </row>
    <row r="1303">
      <c r="A1303" s="47" t="str">
        <f t="shared" si="1"/>
        <v>Europe_Finland-Europe_2001</v>
      </c>
      <c r="B1303" s="47" t="s">
        <v>179</v>
      </c>
      <c r="C1303" s="49" t="s">
        <v>193</v>
      </c>
      <c r="D1303" s="44" t="s">
        <v>71</v>
      </c>
      <c r="E1303" s="52">
        <v>34749.0</v>
      </c>
      <c r="F1303" s="50"/>
      <c r="G1303" s="51">
        <f t="shared" si="2"/>
        <v>34749</v>
      </c>
      <c r="H1303" s="51" t="str">
        <f t="shared" si="3"/>
        <v/>
      </c>
    </row>
    <row r="1304">
      <c r="A1304" s="47" t="str">
        <f t="shared" si="1"/>
        <v>Europe_Finland-Europe_2002</v>
      </c>
      <c r="B1304" s="47" t="s">
        <v>179</v>
      </c>
      <c r="C1304" s="49" t="s">
        <v>193</v>
      </c>
      <c r="D1304" s="44" t="s">
        <v>72</v>
      </c>
      <c r="E1304" s="52">
        <v>36429.0</v>
      </c>
      <c r="F1304" s="52">
        <v>61844.0</v>
      </c>
      <c r="G1304" s="51">
        <f t="shared" si="2"/>
        <v>36429</v>
      </c>
      <c r="H1304" s="51">
        <f t="shared" si="3"/>
        <v>61844</v>
      </c>
    </row>
    <row r="1305">
      <c r="A1305" s="47" t="str">
        <f t="shared" si="1"/>
        <v>Europe_Finland-Europe_2003</v>
      </c>
      <c r="B1305" s="47" t="s">
        <v>179</v>
      </c>
      <c r="C1305" s="49" t="s">
        <v>193</v>
      </c>
      <c r="D1305" s="44" t="s">
        <v>74</v>
      </c>
      <c r="E1305" s="52">
        <v>33259.0</v>
      </c>
      <c r="F1305" s="52">
        <v>53168.0</v>
      </c>
      <c r="G1305" s="51">
        <f t="shared" si="2"/>
        <v>33259</v>
      </c>
      <c r="H1305" s="51">
        <f t="shared" si="3"/>
        <v>53168</v>
      </c>
    </row>
    <row r="1306">
      <c r="A1306" s="47" t="str">
        <f t="shared" si="1"/>
        <v>Europe_Finland-Europe_2004</v>
      </c>
      <c r="B1306" s="47" t="s">
        <v>179</v>
      </c>
      <c r="C1306" s="49" t="s">
        <v>193</v>
      </c>
      <c r="D1306" s="44" t="s">
        <v>83</v>
      </c>
      <c r="E1306" s="52">
        <v>35284.0</v>
      </c>
      <c r="F1306" s="52">
        <v>56593.0</v>
      </c>
      <c r="G1306" s="51">
        <f t="shared" si="2"/>
        <v>35284</v>
      </c>
      <c r="H1306" s="51">
        <f t="shared" si="3"/>
        <v>56593</v>
      </c>
    </row>
    <row r="1307">
      <c r="A1307" s="47" t="str">
        <f t="shared" si="1"/>
        <v>Europe_Finland-Europe_2005</v>
      </c>
      <c r="B1307" s="47" t="s">
        <v>179</v>
      </c>
      <c r="C1307" s="49" t="s">
        <v>193</v>
      </c>
      <c r="D1307" s="44" t="s">
        <v>84</v>
      </c>
      <c r="E1307" s="52">
        <v>37120.0</v>
      </c>
      <c r="F1307" s="52">
        <v>67091.0</v>
      </c>
      <c r="G1307" s="51">
        <f t="shared" si="2"/>
        <v>35135</v>
      </c>
      <c r="H1307" s="51">
        <f t="shared" si="3"/>
        <v>61757.5</v>
      </c>
    </row>
    <row r="1308">
      <c r="A1308" s="47" t="str">
        <f t="shared" si="1"/>
        <v>Europe_Finland-Europe_2005</v>
      </c>
      <c r="B1308" s="47" t="s">
        <v>179</v>
      </c>
      <c r="C1308" s="49" t="s">
        <v>193</v>
      </c>
      <c r="D1308" s="44" t="s">
        <v>84</v>
      </c>
      <c r="E1308" s="52">
        <v>33150.0</v>
      </c>
      <c r="F1308" s="52">
        <v>56424.0</v>
      </c>
      <c r="G1308" s="51">
        <f t="shared" si="2"/>
        <v>33150</v>
      </c>
      <c r="H1308" s="51">
        <f t="shared" si="3"/>
        <v>56424</v>
      </c>
    </row>
    <row r="1309">
      <c r="A1309" s="47" t="str">
        <f t="shared" si="1"/>
        <v>Europe_Finland-Europe_2006</v>
      </c>
      <c r="B1309" s="47" t="s">
        <v>179</v>
      </c>
      <c r="C1309" s="49" t="s">
        <v>193</v>
      </c>
      <c r="D1309" s="44" t="s">
        <v>85</v>
      </c>
      <c r="E1309" s="52">
        <v>36803.0</v>
      </c>
      <c r="F1309" s="52">
        <v>63982.0</v>
      </c>
      <c r="G1309" s="51">
        <f t="shared" si="2"/>
        <v>36803</v>
      </c>
      <c r="H1309" s="51">
        <f t="shared" si="3"/>
        <v>63982</v>
      </c>
    </row>
    <row r="1310">
      <c r="A1310" s="47" t="str">
        <f t="shared" si="1"/>
        <v>Europe_Finland-Europe_2007</v>
      </c>
      <c r="B1310" s="47" t="s">
        <v>179</v>
      </c>
      <c r="C1310" s="49" t="s">
        <v>193</v>
      </c>
      <c r="D1310" s="44" t="s">
        <v>86</v>
      </c>
      <c r="E1310" s="52">
        <v>34263.0</v>
      </c>
      <c r="F1310" s="52">
        <v>54646.0</v>
      </c>
      <c r="G1310" s="51">
        <f t="shared" si="2"/>
        <v>34263</v>
      </c>
      <c r="H1310" s="51">
        <f t="shared" si="3"/>
        <v>54646</v>
      </c>
    </row>
    <row r="1311">
      <c r="A1311" s="47" t="str">
        <f t="shared" si="1"/>
        <v>Europe_Finland-Europe_2009</v>
      </c>
      <c r="B1311" s="47" t="s">
        <v>179</v>
      </c>
      <c r="C1311" s="49" t="s">
        <v>193</v>
      </c>
      <c r="D1311" s="44" t="s">
        <v>88</v>
      </c>
      <c r="E1311" s="52">
        <v>36747.0</v>
      </c>
      <c r="F1311" s="52">
        <v>68888.0</v>
      </c>
      <c r="G1311" s="51">
        <f t="shared" si="2"/>
        <v>35783</v>
      </c>
      <c r="H1311" s="51">
        <f t="shared" si="3"/>
        <v>64983</v>
      </c>
    </row>
    <row r="1312">
      <c r="A1312" s="47" t="str">
        <f t="shared" si="1"/>
        <v>Europe_Finland-Europe_2009</v>
      </c>
      <c r="B1312" s="47" t="s">
        <v>179</v>
      </c>
      <c r="C1312" s="49" t="s">
        <v>193</v>
      </c>
      <c r="D1312" s="44" t="s">
        <v>88</v>
      </c>
      <c r="E1312" s="52">
        <v>34819.0</v>
      </c>
      <c r="F1312" s="52">
        <v>61078.0</v>
      </c>
      <c r="G1312" s="51">
        <f t="shared" si="2"/>
        <v>33526</v>
      </c>
      <c r="H1312" s="51">
        <f t="shared" si="3"/>
        <v>56609.5</v>
      </c>
    </row>
    <row r="1313">
      <c r="A1313" s="47" t="str">
        <f t="shared" si="1"/>
        <v>Europe_Finland-Europe_2009</v>
      </c>
      <c r="B1313" s="47" t="s">
        <v>179</v>
      </c>
      <c r="C1313" s="49" t="s">
        <v>193</v>
      </c>
      <c r="D1313" s="44" t="s">
        <v>88</v>
      </c>
      <c r="E1313" s="52">
        <v>32233.0</v>
      </c>
      <c r="F1313" s="52">
        <v>52141.0</v>
      </c>
      <c r="G1313" s="51">
        <f t="shared" si="2"/>
        <v>32233</v>
      </c>
      <c r="H1313" s="51">
        <f t="shared" si="3"/>
        <v>52141</v>
      </c>
    </row>
    <row r="1314">
      <c r="A1314" s="47" t="str">
        <f t="shared" si="1"/>
        <v>Europe_Finland-Europe_2010</v>
      </c>
      <c r="B1314" s="47" t="s">
        <v>179</v>
      </c>
      <c r="C1314" s="49" t="s">
        <v>193</v>
      </c>
      <c r="D1314" s="44" t="s">
        <v>89</v>
      </c>
      <c r="E1314" s="52">
        <v>37334.0</v>
      </c>
      <c r="F1314" s="52">
        <v>66197.0</v>
      </c>
      <c r="G1314" s="51">
        <f t="shared" si="2"/>
        <v>37334</v>
      </c>
      <c r="H1314" s="51">
        <f t="shared" si="3"/>
        <v>66197</v>
      </c>
    </row>
    <row r="1315">
      <c r="A1315" s="47" t="str">
        <f t="shared" si="1"/>
        <v>Europe_France-Europe_2000</v>
      </c>
      <c r="B1315" s="47" t="s">
        <v>179</v>
      </c>
      <c r="C1315" s="49" t="s">
        <v>194</v>
      </c>
      <c r="D1315" s="44" t="s">
        <v>70</v>
      </c>
      <c r="E1315" s="52">
        <v>251706.0</v>
      </c>
      <c r="F1315" s="50"/>
      <c r="G1315" s="51">
        <f t="shared" si="2"/>
        <v>251706</v>
      </c>
      <c r="H1315" s="51" t="str">
        <f t="shared" si="3"/>
        <v/>
      </c>
    </row>
    <row r="1316">
      <c r="A1316" s="47" t="str">
        <f t="shared" si="1"/>
        <v>Europe_France-Europe_2001</v>
      </c>
      <c r="B1316" s="47" t="s">
        <v>179</v>
      </c>
      <c r="C1316" s="49" t="s">
        <v>194</v>
      </c>
      <c r="D1316" s="44" t="s">
        <v>71</v>
      </c>
      <c r="E1316" s="52">
        <v>252827.0</v>
      </c>
      <c r="F1316" s="50"/>
      <c r="G1316" s="51">
        <f t="shared" si="2"/>
        <v>252827</v>
      </c>
      <c r="H1316" s="51" t="str">
        <f t="shared" si="3"/>
        <v/>
      </c>
    </row>
    <row r="1317">
      <c r="A1317" s="47" t="str">
        <f t="shared" si="1"/>
        <v>Europe_France-Europe_2002</v>
      </c>
      <c r="B1317" s="47" t="s">
        <v>179</v>
      </c>
      <c r="C1317" s="49" t="s">
        <v>194</v>
      </c>
      <c r="D1317" s="44" t="s">
        <v>72</v>
      </c>
      <c r="E1317" s="52">
        <v>261157.0</v>
      </c>
      <c r="F1317" s="52">
        <v>361273.0</v>
      </c>
      <c r="G1317" s="51">
        <f t="shared" si="2"/>
        <v>261157</v>
      </c>
      <c r="H1317" s="51">
        <f t="shared" si="3"/>
        <v>361273</v>
      </c>
    </row>
    <row r="1318">
      <c r="A1318" s="47" t="str">
        <f t="shared" si="1"/>
        <v>Europe_France-Europe_2003</v>
      </c>
      <c r="B1318" s="47" t="s">
        <v>179</v>
      </c>
      <c r="C1318" s="49" t="s">
        <v>194</v>
      </c>
      <c r="D1318" s="44" t="s">
        <v>74</v>
      </c>
      <c r="E1318" s="52">
        <v>253469.0</v>
      </c>
      <c r="F1318" s="52">
        <v>356924.0</v>
      </c>
      <c r="G1318" s="51">
        <f t="shared" si="2"/>
        <v>253469</v>
      </c>
      <c r="H1318" s="51">
        <f t="shared" si="3"/>
        <v>356924</v>
      </c>
    </row>
    <row r="1319">
      <c r="A1319" s="47" t="str">
        <f t="shared" si="1"/>
        <v>Europe_France-Europe_2004</v>
      </c>
      <c r="B1319" s="47" t="s">
        <v>179</v>
      </c>
      <c r="C1319" s="49" t="s">
        <v>194</v>
      </c>
      <c r="D1319" s="44" t="s">
        <v>83</v>
      </c>
      <c r="E1319" s="52">
        <v>264803.0</v>
      </c>
      <c r="F1319" s="52">
        <v>372564.0</v>
      </c>
      <c r="G1319" s="51">
        <f t="shared" si="2"/>
        <v>264803</v>
      </c>
      <c r="H1319" s="51">
        <f t="shared" si="3"/>
        <v>372564</v>
      </c>
    </row>
    <row r="1320">
      <c r="A1320" s="47" t="str">
        <f t="shared" si="1"/>
        <v>Europe_France-Europe_2005</v>
      </c>
      <c r="B1320" s="47" t="s">
        <v>179</v>
      </c>
      <c r="C1320" s="49" t="s">
        <v>194</v>
      </c>
      <c r="D1320" s="44" t="s">
        <v>84</v>
      </c>
      <c r="E1320" s="52">
        <v>269777.0</v>
      </c>
      <c r="F1320" s="52">
        <v>390103.0</v>
      </c>
      <c r="G1320" s="51">
        <f t="shared" si="2"/>
        <v>265171</v>
      </c>
      <c r="H1320" s="51">
        <f t="shared" si="3"/>
        <v>387965</v>
      </c>
    </row>
    <row r="1321">
      <c r="A1321" s="47" t="str">
        <f t="shared" si="1"/>
        <v>Europe_France-Europe_2005</v>
      </c>
      <c r="B1321" s="47" t="s">
        <v>179</v>
      </c>
      <c r="C1321" s="49" t="s">
        <v>194</v>
      </c>
      <c r="D1321" s="44" t="s">
        <v>84</v>
      </c>
      <c r="E1321" s="52">
        <v>260565.0</v>
      </c>
      <c r="F1321" s="52">
        <v>385827.0</v>
      </c>
      <c r="G1321" s="51">
        <f t="shared" si="2"/>
        <v>260565</v>
      </c>
      <c r="H1321" s="51">
        <f t="shared" si="3"/>
        <v>385827</v>
      </c>
    </row>
    <row r="1322">
      <c r="A1322" s="47" t="str">
        <f t="shared" si="1"/>
        <v>Europe_France-Europe_2006</v>
      </c>
      <c r="B1322" s="47" t="s">
        <v>179</v>
      </c>
      <c r="C1322" s="49" t="s">
        <v>194</v>
      </c>
      <c r="D1322" s="44" t="s">
        <v>85</v>
      </c>
      <c r="E1322" s="52">
        <v>263542.0</v>
      </c>
      <c r="F1322" s="52">
        <v>375882.0</v>
      </c>
      <c r="G1322" s="51">
        <f t="shared" si="2"/>
        <v>263542</v>
      </c>
      <c r="H1322" s="51">
        <f t="shared" si="3"/>
        <v>375882</v>
      </c>
    </row>
    <row r="1323">
      <c r="A1323" s="47" t="str">
        <f t="shared" si="1"/>
        <v>Europe_France-Europe_2007</v>
      </c>
      <c r="B1323" s="47" t="s">
        <v>179</v>
      </c>
      <c r="C1323" s="49" t="s">
        <v>194</v>
      </c>
      <c r="D1323" s="44" t="s">
        <v>86</v>
      </c>
      <c r="E1323" s="52">
        <v>270660.0</v>
      </c>
      <c r="F1323" s="52">
        <v>392072.0</v>
      </c>
      <c r="G1323" s="51">
        <f t="shared" si="2"/>
        <v>270660</v>
      </c>
      <c r="H1323" s="51">
        <f t="shared" si="3"/>
        <v>392072</v>
      </c>
    </row>
    <row r="1324">
      <c r="A1324" s="47" t="str">
        <f t="shared" si="1"/>
        <v>Europe_France-Europe_2009</v>
      </c>
      <c r="B1324" s="47" t="s">
        <v>179</v>
      </c>
      <c r="C1324" s="49" t="s">
        <v>194</v>
      </c>
      <c r="D1324" s="44" t="s">
        <v>88</v>
      </c>
      <c r="E1324" s="52">
        <v>265879.0</v>
      </c>
      <c r="F1324" s="52">
        <v>387591.0</v>
      </c>
      <c r="G1324" s="51">
        <f t="shared" si="2"/>
        <v>263530.5</v>
      </c>
      <c r="H1324" s="51">
        <f t="shared" si="3"/>
        <v>384215.5</v>
      </c>
    </row>
    <row r="1325">
      <c r="A1325" s="47" t="str">
        <f t="shared" si="1"/>
        <v>Europe_France-Europe_2009</v>
      </c>
      <c r="B1325" s="47" t="s">
        <v>179</v>
      </c>
      <c r="C1325" s="49" t="s">
        <v>194</v>
      </c>
      <c r="D1325" s="44" t="s">
        <v>88</v>
      </c>
      <c r="E1325" s="52">
        <v>261182.0</v>
      </c>
      <c r="F1325" s="52">
        <v>380840.0</v>
      </c>
      <c r="G1325" s="51">
        <f t="shared" si="2"/>
        <v>256581.5</v>
      </c>
      <c r="H1325" s="51">
        <f t="shared" si="3"/>
        <v>373200</v>
      </c>
    </row>
    <row r="1326">
      <c r="A1326" s="47" t="str">
        <f t="shared" si="1"/>
        <v>Europe_France-Europe_2009</v>
      </c>
      <c r="B1326" s="47" t="s">
        <v>179</v>
      </c>
      <c r="C1326" s="49" t="s">
        <v>194</v>
      </c>
      <c r="D1326" s="44" t="s">
        <v>88</v>
      </c>
      <c r="E1326" s="52">
        <v>251981.0</v>
      </c>
      <c r="F1326" s="52">
        <v>365560.0</v>
      </c>
      <c r="G1326" s="51">
        <f t="shared" si="2"/>
        <v>251981</v>
      </c>
      <c r="H1326" s="51">
        <f t="shared" si="3"/>
        <v>365560</v>
      </c>
    </row>
    <row r="1327">
      <c r="A1327" s="47" t="str">
        <f t="shared" si="1"/>
        <v>Europe_France-Europe_2010</v>
      </c>
      <c r="B1327" s="47" t="s">
        <v>179</v>
      </c>
      <c r="C1327" s="49" t="s">
        <v>194</v>
      </c>
      <c r="D1327" s="44" t="s">
        <v>89</v>
      </c>
      <c r="E1327" s="52">
        <v>266793.0</v>
      </c>
      <c r="F1327" s="52">
        <v>382582.0</v>
      </c>
      <c r="G1327" s="51">
        <f t="shared" si="2"/>
        <v>266793</v>
      </c>
      <c r="H1327" s="51">
        <f t="shared" si="3"/>
        <v>382582</v>
      </c>
    </row>
    <row r="1328">
      <c r="A1328" s="47" t="str">
        <f t="shared" si="1"/>
        <v>Europe_Germany-Europe_2000</v>
      </c>
      <c r="B1328" s="47" t="s">
        <v>179</v>
      </c>
      <c r="C1328" s="49" t="s">
        <v>195</v>
      </c>
      <c r="D1328" s="44" t="s">
        <v>70</v>
      </c>
      <c r="E1328" s="52">
        <v>307381.0</v>
      </c>
      <c r="F1328" s="50"/>
      <c r="G1328" s="51">
        <f t="shared" si="2"/>
        <v>307381</v>
      </c>
      <c r="H1328" s="51" t="str">
        <f t="shared" si="3"/>
        <v/>
      </c>
    </row>
    <row r="1329">
      <c r="A1329" s="47" t="str">
        <f t="shared" si="1"/>
        <v>Europe_Germany-Europe_2001</v>
      </c>
      <c r="B1329" s="47" t="s">
        <v>179</v>
      </c>
      <c r="C1329" s="49" t="s">
        <v>195</v>
      </c>
      <c r="D1329" s="44" t="s">
        <v>71</v>
      </c>
      <c r="E1329" s="52">
        <v>311770.0</v>
      </c>
      <c r="F1329" s="50"/>
      <c r="G1329" s="51">
        <f t="shared" si="2"/>
        <v>311770</v>
      </c>
      <c r="H1329" s="51" t="str">
        <f t="shared" si="3"/>
        <v/>
      </c>
    </row>
    <row r="1330">
      <c r="A1330" s="47" t="str">
        <f t="shared" si="1"/>
        <v>Europe_Germany-Europe_2002</v>
      </c>
      <c r="B1330" s="47" t="s">
        <v>179</v>
      </c>
      <c r="C1330" s="49" t="s">
        <v>195</v>
      </c>
      <c r="D1330" s="44" t="s">
        <v>72</v>
      </c>
      <c r="E1330" s="52">
        <v>329769.0</v>
      </c>
      <c r="F1330" s="52">
        <v>745384.0</v>
      </c>
      <c r="G1330" s="51">
        <f t="shared" si="2"/>
        <v>329769</v>
      </c>
      <c r="H1330" s="51">
        <f t="shared" si="3"/>
        <v>745384</v>
      </c>
    </row>
    <row r="1331">
      <c r="A1331" s="47" t="str">
        <f t="shared" si="1"/>
        <v>Europe_Germany-Europe_2003</v>
      </c>
      <c r="B1331" s="47" t="s">
        <v>179</v>
      </c>
      <c r="C1331" s="49" t="s">
        <v>195</v>
      </c>
      <c r="D1331" s="44" t="s">
        <v>74</v>
      </c>
      <c r="E1331" s="52">
        <v>313249.0</v>
      </c>
      <c r="F1331" s="52">
        <v>732249.0</v>
      </c>
      <c r="G1331" s="51">
        <f t="shared" si="2"/>
        <v>313249</v>
      </c>
      <c r="H1331" s="51">
        <f t="shared" si="3"/>
        <v>732249</v>
      </c>
    </row>
    <row r="1332">
      <c r="A1332" s="47" t="str">
        <f t="shared" si="1"/>
        <v>Europe_Germany-Europe_2004</v>
      </c>
      <c r="B1332" s="47" t="s">
        <v>179</v>
      </c>
      <c r="C1332" s="49" t="s">
        <v>195</v>
      </c>
      <c r="D1332" s="44" t="s">
        <v>83</v>
      </c>
      <c r="E1332" s="52">
        <v>334634.0</v>
      </c>
      <c r="F1332" s="52">
        <v>783359.0</v>
      </c>
      <c r="G1332" s="51">
        <f t="shared" si="2"/>
        <v>334634</v>
      </c>
      <c r="H1332" s="51">
        <f t="shared" si="3"/>
        <v>783359</v>
      </c>
    </row>
    <row r="1333">
      <c r="A1333" s="47" t="str">
        <f t="shared" si="1"/>
        <v>Europe_Germany-Europe_2005</v>
      </c>
      <c r="B1333" s="47" t="s">
        <v>179</v>
      </c>
      <c r="C1333" s="49" t="s">
        <v>195</v>
      </c>
      <c r="D1333" s="44" t="s">
        <v>84</v>
      </c>
      <c r="E1333" s="52">
        <v>340676.0</v>
      </c>
      <c r="F1333" s="52">
        <v>825896.0</v>
      </c>
      <c r="G1333" s="51">
        <f t="shared" si="2"/>
        <v>343677.5</v>
      </c>
      <c r="H1333" s="51">
        <f t="shared" si="3"/>
        <v>839779.5</v>
      </c>
    </row>
    <row r="1334">
      <c r="A1334" s="47" t="str">
        <f t="shared" si="1"/>
        <v>Europe_Germany-Europe_2005</v>
      </c>
      <c r="B1334" s="47" t="s">
        <v>179</v>
      </c>
      <c r="C1334" s="49" t="s">
        <v>195</v>
      </c>
      <c r="D1334" s="44" t="s">
        <v>84</v>
      </c>
      <c r="E1334" s="52">
        <v>346679.0</v>
      </c>
      <c r="F1334" s="52">
        <v>853663.0</v>
      </c>
      <c r="G1334" s="51">
        <f t="shared" si="2"/>
        <v>346679</v>
      </c>
      <c r="H1334" s="51">
        <f t="shared" si="3"/>
        <v>853663</v>
      </c>
    </row>
    <row r="1335">
      <c r="A1335" s="47" t="str">
        <f t="shared" si="1"/>
        <v>Europe_Germany-Europe_2006</v>
      </c>
      <c r="B1335" s="47" t="s">
        <v>179</v>
      </c>
      <c r="C1335" s="49" t="s">
        <v>195</v>
      </c>
      <c r="D1335" s="44" t="s">
        <v>85</v>
      </c>
      <c r="E1335" s="52">
        <v>330719.0</v>
      </c>
      <c r="F1335" s="52">
        <v>784016.0</v>
      </c>
      <c r="G1335" s="51">
        <f t="shared" si="2"/>
        <v>330719</v>
      </c>
      <c r="H1335" s="51">
        <f t="shared" si="3"/>
        <v>784016</v>
      </c>
    </row>
    <row r="1336">
      <c r="A1336" s="47" t="str">
        <f t="shared" si="1"/>
        <v>Europe_Germany-Europe_2007</v>
      </c>
      <c r="B1336" s="47" t="s">
        <v>179</v>
      </c>
      <c r="C1336" s="49" t="s">
        <v>195</v>
      </c>
      <c r="D1336" s="44" t="s">
        <v>86</v>
      </c>
      <c r="E1336" s="52">
        <v>335185.0</v>
      </c>
      <c r="F1336" s="52">
        <v>806703.0</v>
      </c>
      <c r="G1336" s="51">
        <f t="shared" si="2"/>
        <v>335185</v>
      </c>
      <c r="H1336" s="51">
        <f t="shared" si="3"/>
        <v>806703</v>
      </c>
    </row>
    <row r="1337">
      <c r="A1337" s="47" t="str">
        <f t="shared" si="1"/>
        <v>Europe_Germany-Europe_2009</v>
      </c>
      <c r="B1337" s="47" t="s">
        <v>179</v>
      </c>
      <c r="C1337" s="49" t="s">
        <v>195</v>
      </c>
      <c r="D1337" s="44" t="s">
        <v>88</v>
      </c>
      <c r="E1337" s="52">
        <v>338070.0</v>
      </c>
      <c r="F1337" s="52">
        <v>833406.0</v>
      </c>
      <c r="G1337" s="51">
        <f t="shared" si="2"/>
        <v>338311.5</v>
      </c>
      <c r="H1337" s="51">
        <f t="shared" si="3"/>
        <v>831088.5</v>
      </c>
    </row>
    <row r="1338">
      <c r="A1338" s="47" t="str">
        <f t="shared" si="1"/>
        <v>Europe_Germany-Europe_2009</v>
      </c>
      <c r="B1338" s="47" t="s">
        <v>179</v>
      </c>
      <c r="C1338" s="49" t="s">
        <v>195</v>
      </c>
      <c r="D1338" s="44" t="s">
        <v>88</v>
      </c>
      <c r="E1338" s="52">
        <v>338553.0</v>
      </c>
      <c r="F1338" s="52">
        <v>828771.0</v>
      </c>
      <c r="G1338" s="51">
        <f t="shared" si="2"/>
        <v>337568.5</v>
      </c>
      <c r="H1338" s="51">
        <f t="shared" si="3"/>
        <v>829374.5</v>
      </c>
    </row>
    <row r="1339">
      <c r="A1339" s="47" t="str">
        <f t="shared" si="1"/>
        <v>Europe_Germany-Europe_2009</v>
      </c>
      <c r="B1339" s="47" t="s">
        <v>179</v>
      </c>
      <c r="C1339" s="49" t="s">
        <v>195</v>
      </c>
      <c r="D1339" s="44" t="s">
        <v>88</v>
      </c>
      <c r="E1339" s="52">
        <v>336584.0</v>
      </c>
      <c r="F1339" s="52">
        <v>829978.0</v>
      </c>
      <c r="G1339" s="51">
        <f t="shared" si="2"/>
        <v>336584</v>
      </c>
      <c r="H1339" s="51">
        <f t="shared" si="3"/>
        <v>829978</v>
      </c>
    </row>
    <row r="1340">
      <c r="A1340" s="47" t="str">
        <f t="shared" si="1"/>
        <v>Europe_Germany-Europe_2010</v>
      </c>
      <c r="B1340" s="47" t="s">
        <v>179</v>
      </c>
      <c r="C1340" s="49" t="s">
        <v>195</v>
      </c>
      <c r="D1340" s="44" t="s">
        <v>89</v>
      </c>
      <c r="E1340" s="52">
        <v>340492.0</v>
      </c>
      <c r="F1340" s="52">
        <v>808860.0</v>
      </c>
      <c r="G1340" s="51">
        <f t="shared" si="2"/>
        <v>340492</v>
      </c>
      <c r="H1340" s="51">
        <f t="shared" si="3"/>
        <v>808860</v>
      </c>
    </row>
    <row r="1341">
      <c r="A1341" s="47" t="str">
        <f t="shared" si="1"/>
        <v>Europe_Greece-Europe_2000</v>
      </c>
      <c r="B1341" s="47" t="s">
        <v>179</v>
      </c>
      <c r="C1341" s="49" t="s">
        <v>196</v>
      </c>
      <c r="D1341" s="44" t="s">
        <v>70</v>
      </c>
      <c r="E1341" s="52">
        <v>25991.0</v>
      </c>
      <c r="F1341" s="50"/>
      <c r="G1341" s="51">
        <f t="shared" si="2"/>
        <v>25991</v>
      </c>
      <c r="H1341" s="51" t="str">
        <f t="shared" si="3"/>
        <v/>
      </c>
    </row>
    <row r="1342">
      <c r="A1342" s="47" t="str">
        <f t="shared" si="1"/>
        <v>Europe_Greece-Europe_2001</v>
      </c>
      <c r="B1342" s="47" t="s">
        <v>179</v>
      </c>
      <c r="C1342" s="49" t="s">
        <v>196</v>
      </c>
      <c r="D1342" s="44" t="s">
        <v>71</v>
      </c>
      <c r="E1342" s="52">
        <v>26723.0</v>
      </c>
      <c r="F1342" s="50"/>
      <c r="G1342" s="51">
        <f t="shared" si="2"/>
        <v>26723</v>
      </c>
      <c r="H1342" s="51" t="str">
        <f t="shared" si="3"/>
        <v/>
      </c>
    </row>
    <row r="1343">
      <c r="A1343" s="47" t="str">
        <f t="shared" si="1"/>
        <v>Europe_Greece-Europe_2002</v>
      </c>
      <c r="B1343" s="47" t="s">
        <v>179</v>
      </c>
      <c r="C1343" s="49" t="s">
        <v>196</v>
      </c>
      <c r="D1343" s="44" t="s">
        <v>72</v>
      </c>
      <c r="E1343" s="52">
        <v>27615.0</v>
      </c>
      <c r="F1343" s="52">
        <v>86717.0</v>
      </c>
      <c r="G1343" s="51">
        <f t="shared" si="2"/>
        <v>27615</v>
      </c>
      <c r="H1343" s="51">
        <f t="shared" si="3"/>
        <v>86717</v>
      </c>
    </row>
    <row r="1344">
      <c r="A1344" s="47" t="str">
        <f t="shared" si="1"/>
        <v>Europe_Greece-Europe_2003</v>
      </c>
      <c r="B1344" s="47" t="s">
        <v>179</v>
      </c>
      <c r="C1344" s="49" t="s">
        <v>196</v>
      </c>
      <c r="D1344" s="44" t="s">
        <v>74</v>
      </c>
      <c r="E1344" s="52">
        <v>29436.0</v>
      </c>
      <c r="F1344" s="52">
        <v>94902.0</v>
      </c>
      <c r="G1344" s="51">
        <f t="shared" si="2"/>
        <v>29436</v>
      </c>
      <c r="H1344" s="51">
        <f t="shared" si="3"/>
        <v>94902</v>
      </c>
    </row>
    <row r="1345">
      <c r="A1345" s="47" t="str">
        <f t="shared" si="1"/>
        <v>Europe_Greece-Europe_2004</v>
      </c>
      <c r="B1345" s="47" t="s">
        <v>179</v>
      </c>
      <c r="C1345" s="49" t="s">
        <v>196</v>
      </c>
      <c r="D1345" s="44" t="s">
        <v>83</v>
      </c>
      <c r="E1345" s="52">
        <v>30419.0</v>
      </c>
      <c r="F1345" s="52">
        <v>97810.0</v>
      </c>
      <c r="G1345" s="51">
        <f t="shared" si="2"/>
        <v>30419</v>
      </c>
      <c r="H1345" s="51">
        <f t="shared" si="3"/>
        <v>97810</v>
      </c>
    </row>
    <row r="1346">
      <c r="A1346" s="47" t="str">
        <f t="shared" si="1"/>
        <v>Europe_Greece-Europe_2005</v>
      </c>
      <c r="B1346" s="47" t="s">
        <v>179</v>
      </c>
      <c r="C1346" s="49" t="s">
        <v>196</v>
      </c>
      <c r="D1346" s="44" t="s">
        <v>84</v>
      </c>
      <c r="E1346" s="52">
        <v>29707.0</v>
      </c>
      <c r="F1346" s="52">
        <v>97150.0</v>
      </c>
      <c r="G1346" s="51">
        <f t="shared" si="2"/>
        <v>28855.5</v>
      </c>
      <c r="H1346" s="51">
        <f t="shared" si="3"/>
        <v>95478</v>
      </c>
    </row>
    <row r="1347">
      <c r="A1347" s="47" t="str">
        <f t="shared" si="1"/>
        <v>Europe_Greece-Europe_2005</v>
      </c>
      <c r="B1347" s="47" t="s">
        <v>179</v>
      </c>
      <c r="C1347" s="49" t="s">
        <v>196</v>
      </c>
      <c r="D1347" s="44" t="s">
        <v>84</v>
      </c>
      <c r="E1347" s="52">
        <v>28004.0</v>
      </c>
      <c r="F1347" s="52">
        <v>93806.0</v>
      </c>
      <c r="G1347" s="51">
        <f t="shared" si="2"/>
        <v>28004</v>
      </c>
      <c r="H1347" s="51">
        <f t="shared" si="3"/>
        <v>93806</v>
      </c>
    </row>
    <row r="1348">
      <c r="A1348" s="47" t="str">
        <f t="shared" si="1"/>
        <v>Europe_Greece-Europe_2007</v>
      </c>
      <c r="B1348" s="47" t="s">
        <v>179</v>
      </c>
      <c r="C1348" s="49" t="s">
        <v>196</v>
      </c>
      <c r="D1348" s="44" t="s">
        <v>86</v>
      </c>
      <c r="E1348" s="52">
        <v>30217.0</v>
      </c>
      <c r="F1348" s="52">
        <v>98246.0</v>
      </c>
      <c r="G1348" s="51">
        <f t="shared" si="2"/>
        <v>30232.5</v>
      </c>
      <c r="H1348" s="51">
        <f t="shared" si="3"/>
        <v>98460.5</v>
      </c>
    </row>
    <row r="1349">
      <c r="A1349" s="47" t="str">
        <f t="shared" si="1"/>
        <v>Europe_Greece-Europe_2007</v>
      </c>
      <c r="B1349" s="47" t="s">
        <v>179</v>
      </c>
      <c r="C1349" s="49" t="s">
        <v>196</v>
      </c>
      <c r="D1349" s="44" t="s">
        <v>86</v>
      </c>
      <c r="E1349" s="52">
        <v>30248.0</v>
      </c>
      <c r="F1349" s="52">
        <v>98675.0</v>
      </c>
      <c r="G1349" s="51">
        <f t="shared" si="2"/>
        <v>30248</v>
      </c>
      <c r="H1349" s="51">
        <f t="shared" si="3"/>
        <v>98675</v>
      </c>
    </row>
    <row r="1350">
      <c r="A1350" s="47" t="str">
        <f t="shared" si="1"/>
        <v>Europe_Greece-Europe_2009</v>
      </c>
      <c r="B1350" s="47" t="s">
        <v>179</v>
      </c>
      <c r="C1350" s="49" t="s">
        <v>196</v>
      </c>
      <c r="D1350" s="44" t="s">
        <v>88</v>
      </c>
      <c r="E1350" s="52">
        <v>29141.0</v>
      </c>
      <c r="F1350" s="52">
        <v>95738.0</v>
      </c>
      <c r="G1350" s="51">
        <f t="shared" si="2"/>
        <v>28731</v>
      </c>
      <c r="H1350" s="51">
        <f t="shared" si="3"/>
        <v>94704</v>
      </c>
    </row>
    <row r="1351">
      <c r="A1351" s="47" t="str">
        <f t="shared" si="1"/>
        <v>Europe_Greece-Europe_2009</v>
      </c>
      <c r="B1351" s="47" t="s">
        <v>179</v>
      </c>
      <c r="C1351" s="49" t="s">
        <v>196</v>
      </c>
      <c r="D1351" s="44" t="s">
        <v>88</v>
      </c>
      <c r="E1351" s="52">
        <v>28321.0</v>
      </c>
      <c r="F1351" s="52">
        <v>93670.0</v>
      </c>
      <c r="G1351" s="51">
        <f t="shared" si="2"/>
        <v>27703.5</v>
      </c>
      <c r="H1351" s="51">
        <f t="shared" si="3"/>
        <v>92643</v>
      </c>
    </row>
    <row r="1352">
      <c r="A1352" s="47" t="str">
        <f t="shared" si="1"/>
        <v>Europe_Greece-Europe_2009</v>
      </c>
      <c r="B1352" s="47" t="s">
        <v>179</v>
      </c>
      <c r="C1352" s="49" t="s">
        <v>196</v>
      </c>
      <c r="D1352" s="44" t="s">
        <v>88</v>
      </c>
      <c r="E1352" s="52">
        <v>27086.0</v>
      </c>
      <c r="F1352" s="52">
        <v>91616.0</v>
      </c>
      <c r="G1352" s="51">
        <f t="shared" si="2"/>
        <v>27086</v>
      </c>
      <c r="H1352" s="51">
        <f t="shared" si="3"/>
        <v>91616</v>
      </c>
    </row>
    <row r="1353">
      <c r="A1353" s="47" t="str">
        <f t="shared" si="1"/>
        <v>Europe_Greece-Europe_2010</v>
      </c>
      <c r="B1353" s="47" t="s">
        <v>179</v>
      </c>
      <c r="C1353" s="49" t="s">
        <v>196</v>
      </c>
      <c r="D1353" s="44" t="s">
        <v>89</v>
      </c>
      <c r="E1353" s="52">
        <v>30223.0</v>
      </c>
      <c r="F1353" s="52">
        <v>97286.0</v>
      </c>
      <c r="G1353" s="51">
        <f t="shared" si="2"/>
        <v>30223</v>
      </c>
      <c r="H1353" s="51">
        <f t="shared" si="3"/>
        <v>97286</v>
      </c>
    </row>
    <row r="1354">
      <c r="A1354" s="47" t="str">
        <f t="shared" si="1"/>
        <v>Europe_Hungary-Europe_2000</v>
      </c>
      <c r="B1354" s="47" t="s">
        <v>179</v>
      </c>
      <c r="C1354" s="49" t="s">
        <v>197</v>
      </c>
      <c r="D1354" s="44" t="s">
        <v>70</v>
      </c>
      <c r="E1354" s="52">
        <v>23499.0</v>
      </c>
      <c r="F1354" s="50"/>
      <c r="G1354" s="51">
        <f t="shared" si="2"/>
        <v>23499</v>
      </c>
      <c r="H1354" s="51" t="str">
        <f t="shared" si="3"/>
        <v/>
      </c>
    </row>
    <row r="1355">
      <c r="A1355" s="47" t="str">
        <f t="shared" si="1"/>
        <v>Europe_Hungary-Europe_2001</v>
      </c>
      <c r="B1355" s="47" t="s">
        <v>179</v>
      </c>
      <c r="C1355" s="49" t="s">
        <v>197</v>
      </c>
      <c r="D1355" s="44" t="s">
        <v>71</v>
      </c>
      <c r="E1355" s="52">
        <v>24964.0</v>
      </c>
      <c r="F1355" s="50"/>
      <c r="G1355" s="51">
        <f t="shared" si="2"/>
        <v>24964</v>
      </c>
      <c r="H1355" s="51" t="str">
        <f t="shared" si="3"/>
        <v/>
      </c>
    </row>
    <row r="1356">
      <c r="A1356" s="47" t="str">
        <f t="shared" si="1"/>
        <v>Europe_Hungary-Europe_2002</v>
      </c>
      <c r="B1356" s="47" t="s">
        <v>179</v>
      </c>
      <c r="C1356" s="49" t="s">
        <v>197</v>
      </c>
      <c r="D1356" s="44" t="s">
        <v>72</v>
      </c>
      <c r="E1356" s="52">
        <v>25667.0</v>
      </c>
      <c r="F1356" s="52">
        <v>50583.0</v>
      </c>
      <c r="G1356" s="51">
        <f t="shared" si="2"/>
        <v>25667</v>
      </c>
      <c r="H1356" s="51">
        <f t="shared" si="3"/>
        <v>50583</v>
      </c>
    </row>
    <row r="1357">
      <c r="A1357" s="47" t="str">
        <f t="shared" si="1"/>
        <v>Europe_Hungary-Europe_2003</v>
      </c>
      <c r="B1357" s="47" t="s">
        <v>179</v>
      </c>
      <c r="C1357" s="49" t="s">
        <v>197</v>
      </c>
      <c r="D1357" s="44" t="s">
        <v>74</v>
      </c>
      <c r="E1357" s="52">
        <v>24859.0</v>
      </c>
      <c r="F1357" s="52">
        <v>48676.0</v>
      </c>
      <c r="G1357" s="51">
        <f t="shared" si="2"/>
        <v>24859</v>
      </c>
      <c r="H1357" s="51">
        <f t="shared" si="3"/>
        <v>48676</v>
      </c>
    </row>
    <row r="1358">
      <c r="A1358" s="47" t="str">
        <f t="shared" si="1"/>
        <v>Europe_Hungary-Europe_2004</v>
      </c>
      <c r="B1358" s="47" t="s">
        <v>179</v>
      </c>
      <c r="C1358" s="49" t="s">
        <v>197</v>
      </c>
      <c r="D1358" s="44" t="s">
        <v>83</v>
      </c>
      <c r="E1358" s="52">
        <v>26458.0</v>
      </c>
      <c r="F1358" s="52">
        <v>54657.0</v>
      </c>
      <c r="G1358" s="51">
        <f t="shared" si="2"/>
        <v>26458</v>
      </c>
      <c r="H1358" s="51">
        <f t="shared" si="3"/>
        <v>54657</v>
      </c>
    </row>
    <row r="1359">
      <c r="A1359" s="47" t="str">
        <f t="shared" si="1"/>
        <v>Europe_Hungary-Europe_2005</v>
      </c>
      <c r="B1359" s="47" t="s">
        <v>179</v>
      </c>
      <c r="C1359" s="49" t="s">
        <v>197</v>
      </c>
      <c r="D1359" s="44" t="s">
        <v>84</v>
      </c>
      <c r="E1359" s="52">
        <v>26157.0</v>
      </c>
      <c r="F1359" s="52">
        <v>57352.0</v>
      </c>
      <c r="G1359" s="51">
        <f t="shared" si="2"/>
        <v>25874</v>
      </c>
      <c r="H1359" s="51">
        <f t="shared" si="3"/>
        <v>57187</v>
      </c>
    </row>
    <row r="1360">
      <c r="A1360" s="47" t="str">
        <f t="shared" si="1"/>
        <v>Europe_Hungary-Europe_2005</v>
      </c>
      <c r="B1360" s="47" t="s">
        <v>179</v>
      </c>
      <c r="C1360" s="49" t="s">
        <v>197</v>
      </c>
      <c r="D1360" s="44" t="s">
        <v>84</v>
      </c>
      <c r="E1360" s="52">
        <v>25591.0</v>
      </c>
      <c r="F1360" s="52">
        <v>57022.0</v>
      </c>
      <c r="G1360" s="51">
        <f t="shared" si="2"/>
        <v>25591</v>
      </c>
      <c r="H1360" s="51">
        <f t="shared" si="3"/>
        <v>57022</v>
      </c>
    </row>
    <row r="1361">
      <c r="A1361" s="47" t="str">
        <f t="shared" si="1"/>
        <v>Europe_Hungary-Europe_2007</v>
      </c>
      <c r="B1361" s="47" t="s">
        <v>179</v>
      </c>
      <c r="C1361" s="49" t="s">
        <v>197</v>
      </c>
      <c r="D1361" s="44" t="s">
        <v>86</v>
      </c>
      <c r="E1361" s="52">
        <v>26729.0</v>
      </c>
      <c r="F1361" s="52">
        <v>55859.0</v>
      </c>
      <c r="G1361" s="51">
        <f t="shared" si="2"/>
        <v>26729</v>
      </c>
      <c r="H1361" s="51">
        <f t="shared" si="3"/>
        <v>55859</v>
      </c>
    </row>
    <row r="1362">
      <c r="A1362" s="47" t="str">
        <f t="shared" si="1"/>
        <v>Europe_Hungary-Europe_2008</v>
      </c>
      <c r="B1362" s="47" t="s">
        <v>179</v>
      </c>
      <c r="C1362" s="49" t="s">
        <v>197</v>
      </c>
      <c r="D1362" s="44" t="s">
        <v>87</v>
      </c>
      <c r="E1362" s="52">
        <v>27583.0</v>
      </c>
      <c r="F1362" s="52">
        <v>57917.0</v>
      </c>
      <c r="G1362" s="51">
        <f t="shared" si="2"/>
        <v>27583</v>
      </c>
      <c r="H1362" s="51">
        <f t="shared" si="3"/>
        <v>57917</v>
      </c>
    </row>
    <row r="1363">
      <c r="A1363" s="47" t="str">
        <f t="shared" si="1"/>
        <v>Europe_Hungary-Europe_2010</v>
      </c>
      <c r="B1363" s="47" t="s">
        <v>179</v>
      </c>
      <c r="C1363" s="49" t="s">
        <v>197</v>
      </c>
      <c r="D1363" s="44" t="s">
        <v>89</v>
      </c>
      <c r="E1363" s="52">
        <v>26136.0</v>
      </c>
      <c r="F1363" s="52">
        <v>59072.0</v>
      </c>
      <c r="G1363" s="51">
        <f t="shared" si="2"/>
        <v>25868.5</v>
      </c>
      <c r="H1363" s="51">
        <f t="shared" si="3"/>
        <v>57583</v>
      </c>
    </row>
    <row r="1364">
      <c r="A1364" s="47" t="str">
        <f t="shared" si="1"/>
        <v>Europe_Hungary-Europe_2010</v>
      </c>
      <c r="B1364" s="47" t="s">
        <v>179</v>
      </c>
      <c r="C1364" s="49" t="s">
        <v>197</v>
      </c>
      <c r="D1364" s="44" t="s">
        <v>89</v>
      </c>
      <c r="E1364" s="52">
        <v>25601.0</v>
      </c>
      <c r="F1364" s="52">
        <v>56094.0</v>
      </c>
      <c r="G1364" s="51">
        <f t="shared" si="2"/>
        <v>25300</v>
      </c>
      <c r="H1364" s="51">
        <f t="shared" si="3"/>
        <v>56666</v>
      </c>
    </row>
    <row r="1365">
      <c r="A1365" s="47" t="str">
        <f t="shared" si="1"/>
        <v>Europe_Hungary-Europe_2010</v>
      </c>
      <c r="B1365" s="47" t="s">
        <v>179</v>
      </c>
      <c r="C1365" s="49" t="s">
        <v>197</v>
      </c>
      <c r="D1365" s="44" t="s">
        <v>89</v>
      </c>
      <c r="E1365" s="52">
        <v>24999.0</v>
      </c>
      <c r="F1365" s="52">
        <v>57238.0</v>
      </c>
      <c r="G1365" s="51">
        <f t="shared" si="2"/>
        <v>24999</v>
      </c>
      <c r="H1365" s="51">
        <f t="shared" si="3"/>
        <v>57238</v>
      </c>
    </row>
    <row r="1366">
      <c r="A1366" s="47" t="str">
        <f t="shared" si="1"/>
        <v>Europe_Hungary-Europe_2011</v>
      </c>
      <c r="B1366" s="47" t="s">
        <v>179</v>
      </c>
      <c r="C1366" s="49" t="s">
        <v>197</v>
      </c>
      <c r="D1366" s="44" t="s">
        <v>90</v>
      </c>
      <c r="E1366" s="52">
        <v>27330.0</v>
      </c>
      <c r="F1366" s="52">
        <v>57235.0</v>
      </c>
      <c r="G1366" s="51">
        <f t="shared" si="2"/>
        <v>27330</v>
      </c>
      <c r="H1366" s="51">
        <f t="shared" si="3"/>
        <v>57235</v>
      </c>
    </row>
    <row r="1367">
      <c r="A1367" s="47" t="str">
        <f t="shared" si="1"/>
        <v>Europe_Iceland-Europe_2000</v>
      </c>
      <c r="B1367" s="47" t="s">
        <v>179</v>
      </c>
      <c r="C1367" s="49" t="s">
        <v>198</v>
      </c>
      <c r="D1367" s="44" t="s">
        <v>70</v>
      </c>
      <c r="E1367" s="52">
        <v>6021.0</v>
      </c>
      <c r="F1367" s="50"/>
      <c r="G1367" s="51">
        <f t="shared" si="2"/>
        <v>6021</v>
      </c>
      <c r="H1367" s="51" t="str">
        <f t="shared" si="3"/>
        <v/>
      </c>
    </row>
    <row r="1368">
      <c r="A1368" s="47" t="str">
        <f t="shared" si="1"/>
        <v>Europe_Iceland-Europe_2001</v>
      </c>
      <c r="B1368" s="47" t="s">
        <v>179</v>
      </c>
      <c r="C1368" s="49" t="s">
        <v>198</v>
      </c>
      <c r="D1368" s="44" t="s">
        <v>71</v>
      </c>
      <c r="E1368" s="52">
        <v>5731.0</v>
      </c>
      <c r="F1368" s="50"/>
      <c r="G1368" s="51">
        <f t="shared" si="2"/>
        <v>5731</v>
      </c>
      <c r="H1368" s="51" t="str">
        <f t="shared" si="3"/>
        <v/>
      </c>
    </row>
    <row r="1369">
      <c r="A1369" s="47" t="str">
        <f t="shared" si="1"/>
        <v>Europe_Iceland-Europe_2002</v>
      </c>
      <c r="B1369" s="47" t="s">
        <v>179</v>
      </c>
      <c r="C1369" s="49" t="s">
        <v>198</v>
      </c>
      <c r="D1369" s="44" t="s">
        <v>72</v>
      </c>
      <c r="E1369" s="52">
        <v>5369.0</v>
      </c>
      <c r="F1369" s="52">
        <v>1962.0</v>
      </c>
      <c r="G1369" s="51">
        <f t="shared" si="2"/>
        <v>5369</v>
      </c>
      <c r="H1369" s="51">
        <f t="shared" si="3"/>
        <v>1962</v>
      </c>
    </row>
    <row r="1370">
      <c r="A1370" s="47" t="str">
        <f t="shared" si="1"/>
        <v>Europe_Iceland-Europe_2003</v>
      </c>
      <c r="B1370" s="47" t="s">
        <v>179</v>
      </c>
      <c r="C1370" s="49" t="s">
        <v>198</v>
      </c>
      <c r="D1370" s="44" t="s">
        <v>74</v>
      </c>
      <c r="E1370" s="52">
        <v>5384.0</v>
      </c>
      <c r="F1370" s="52">
        <v>2054.0</v>
      </c>
      <c r="G1370" s="51">
        <f t="shared" si="2"/>
        <v>5384</v>
      </c>
      <c r="H1370" s="51">
        <f t="shared" si="3"/>
        <v>2054</v>
      </c>
    </row>
    <row r="1371">
      <c r="A1371" s="47" t="str">
        <f t="shared" si="1"/>
        <v>Europe_Iceland-Europe_2004</v>
      </c>
      <c r="B1371" s="47" t="s">
        <v>179</v>
      </c>
      <c r="C1371" s="49" t="s">
        <v>198</v>
      </c>
      <c r="D1371" s="44" t="s">
        <v>83</v>
      </c>
      <c r="E1371" s="52">
        <v>5354.0</v>
      </c>
      <c r="F1371" s="52">
        <v>2120.0</v>
      </c>
      <c r="G1371" s="51">
        <f t="shared" si="2"/>
        <v>5354</v>
      </c>
      <c r="H1371" s="51">
        <f t="shared" si="3"/>
        <v>2120</v>
      </c>
    </row>
    <row r="1372">
      <c r="A1372" s="47" t="str">
        <f t="shared" si="1"/>
        <v>Europe_Iceland-Europe_2005</v>
      </c>
      <c r="B1372" s="47" t="s">
        <v>179</v>
      </c>
      <c r="C1372" s="49" t="s">
        <v>198</v>
      </c>
      <c r="D1372" s="44" t="s">
        <v>84</v>
      </c>
      <c r="E1372" s="52">
        <v>3368.0</v>
      </c>
      <c r="F1372" s="52">
        <v>2233.0</v>
      </c>
      <c r="G1372" s="51">
        <f t="shared" si="2"/>
        <v>3303</v>
      </c>
      <c r="H1372" s="51">
        <f t="shared" si="3"/>
        <v>2167</v>
      </c>
    </row>
    <row r="1373">
      <c r="A1373" s="47" t="str">
        <f t="shared" si="1"/>
        <v>Europe_Iceland-Europe_2005</v>
      </c>
      <c r="B1373" s="47" t="s">
        <v>179</v>
      </c>
      <c r="C1373" s="49" t="s">
        <v>198</v>
      </c>
      <c r="D1373" s="44" t="s">
        <v>84</v>
      </c>
      <c r="E1373" s="52">
        <v>3238.0</v>
      </c>
      <c r="F1373" s="52">
        <v>2101.0</v>
      </c>
      <c r="G1373" s="51">
        <f t="shared" si="2"/>
        <v>3238</v>
      </c>
      <c r="H1373" s="51">
        <f t="shared" si="3"/>
        <v>2101</v>
      </c>
    </row>
    <row r="1374">
      <c r="A1374" s="47" t="str">
        <f t="shared" si="1"/>
        <v>Europe_Iceland-Europe_2007</v>
      </c>
      <c r="B1374" s="47" t="s">
        <v>179</v>
      </c>
      <c r="C1374" s="49" t="s">
        <v>198</v>
      </c>
      <c r="D1374" s="44" t="s">
        <v>86</v>
      </c>
      <c r="E1374" s="52">
        <v>4836.0</v>
      </c>
      <c r="F1374" s="52">
        <v>2310.0</v>
      </c>
      <c r="G1374" s="51">
        <f t="shared" si="2"/>
        <v>4836</v>
      </c>
      <c r="H1374" s="51">
        <f t="shared" si="3"/>
        <v>2310</v>
      </c>
    </row>
    <row r="1375">
      <c r="A1375" s="47" t="str">
        <f t="shared" si="1"/>
        <v>Europe_Iceland-Europe_2008</v>
      </c>
      <c r="B1375" s="47" t="s">
        <v>179</v>
      </c>
      <c r="C1375" s="49" t="s">
        <v>198</v>
      </c>
      <c r="D1375" s="44" t="s">
        <v>87</v>
      </c>
      <c r="E1375" s="52">
        <v>3480.0</v>
      </c>
      <c r="F1375" s="52">
        <v>2204.0</v>
      </c>
      <c r="G1375" s="51">
        <f t="shared" si="2"/>
        <v>3480</v>
      </c>
      <c r="H1375" s="51">
        <f t="shared" si="3"/>
        <v>2204</v>
      </c>
    </row>
    <row r="1376">
      <c r="A1376" s="47" t="str">
        <f t="shared" si="1"/>
        <v>Europe_Iceland-Europe_2010</v>
      </c>
      <c r="B1376" s="47" t="s">
        <v>179</v>
      </c>
      <c r="C1376" s="49" t="s">
        <v>198</v>
      </c>
      <c r="D1376" s="44" t="s">
        <v>89</v>
      </c>
      <c r="E1376" s="52">
        <v>3273.0</v>
      </c>
      <c r="F1376" s="52">
        <v>2167.0</v>
      </c>
      <c r="G1376" s="51">
        <f t="shared" si="2"/>
        <v>3279</v>
      </c>
      <c r="H1376" s="51">
        <f t="shared" si="3"/>
        <v>2169</v>
      </c>
    </row>
    <row r="1377">
      <c r="A1377" s="47" t="str">
        <f t="shared" si="1"/>
        <v>Europe_Iceland-Europe_2010</v>
      </c>
      <c r="B1377" s="47" t="s">
        <v>179</v>
      </c>
      <c r="C1377" s="49" t="s">
        <v>198</v>
      </c>
      <c r="D1377" s="44" t="s">
        <v>89</v>
      </c>
      <c r="E1377" s="52">
        <v>3285.0</v>
      </c>
      <c r="F1377" s="52">
        <v>2171.0</v>
      </c>
      <c r="G1377" s="51">
        <f t="shared" si="2"/>
        <v>3192.5</v>
      </c>
      <c r="H1377" s="51">
        <f t="shared" si="3"/>
        <v>2167.5</v>
      </c>
    </row>
    <row r="1378">
      <c r="A1378" s="47" t="str">
        <f t="shared" si="1"/>
        <v>Europe_Iceland-Europe_2010</v>
      </c>
      <c r="B1378" s="47" t="s">
        <v>179</v>
      </c>
      <c r="C1378" s="49" t="s">
        <v>198</v>
      </c>
      <c r="D1378" s="44" t="s">
        <v>89</v>
      </c>
      <c r="E1378" s="52">
        <v>3100.0</v>
      </c>
      <c r="F1378" s="52">
        <v>2164.0</v>
      </c>
      <c r="G1378" s="51">
        <f t="shared" si="2"/>
        <v>3100</v>
      </c>
      <c r="H1378" s="51">
        <f t="shared" si="3"/>
        <v>2164</v>
      </c>
    </row>
    <row r="1379">
      <c r="A1379" s="47" t="str">
        <f t="shared" si="1"/>
        <v>Europe_Iceland-Europe_2011</v>
      </c>
      <c r="B1379" s="47" t="s">
        <v>179</v>
      </c>
      <c r="C1379" s="49" t="s">
        <v>198</v>
      </c>
      <c r="D1379" s="44" t="s">
        <v>90</v>
      </c>
      <c r="E1379" s="52">
        <v>4159.0</v>
      </c>
      <c r="F1379" s="52">
        <v>2277.0</v>
      </c>
      <c r="G1379" s="51">
        <f t="shared" si="2"/>
        <v>4159</v>
      </c>
      <c r="H1379" s="51">
        <f t="shared" si="3"/>
        <v>2277</v>
      </c>
    </row>
    <row r="1380">
      <c r="A1380" s="47" t="str">
        <f t="shared" si="1"/>
        <v>Europe_Ireland-Europe_2000</v>
      </c>
      <c r="B1380" s="47" t="s">
        <v>179</v>
      </c>
      <c r="C1380" s="49" t="s">
        <v>199</v>
      </c>
      <c r="D1380" s="44" t="s">
        <v>70</v>
      </c>
      <c r="E1380" s="52">
        <v>13350.0</v>
      </c>
      <c r="F1380" s="50"/>
      <c r="G1380" s="51">
        <f t="shared" si="2"/>
        <v>13350</v>
      </c>
      <c r="H1380" s="51" t="str">
        <f t="shared" si="3"/>
        <v/>
      </c>
    </row>
    <row r="1381">
      <c r="A1381" s="47" t="str">
        <f t="shared" si="1"/>
        <v>Europe_Ireland-Europe_2001</v>
      </c>
      <c r="B1381" s="47" t="s">
        <v>179</v>
      </c>
      <c r="C1381" s="49" t="s">
        <v>199</v>
      </c>
      <c r="D1381" s="44" t="s">
        <v>71</v>
      </c>
      <c r="E1381" s="52">
        <v>13216.0</v>
      </c>
      <c r="F1381" s="50"/>
      <c r="G1381" s="51">
        <f t="shared" si="2"/>
        <v>13216</v>
      </c>
      <c r="H1381" s="51" t="str">
        <f t="shared" si="3"/>
        <v/>
      </c>
    </row>
    <row r="1382">
      <c r="A1382" s="47" t="str">
        <f t="shared" si="1"/>
        <v>Europe_Ireland-Europe_2002</v>
      </c>
      <c r="B1382" s="47" t="s">
        <v>179</v>
      </c>
      <c r="C1382" s="49" t="s">
        <v>199</v>
      </c>
      <c r="D1382" s="44" t="s">
        <v>72</v>
      </c>
      <c r="E1382" s="52">
        <v>14219.0</v>
      </c>
      <c r="F1382" s="52">
        <v>40000.0</v>
      </c>
      <c r="G1382" s="51">
        <f t="shared" si="2"/>
        <v>14219</v>
      </c>
      <c r="H1382" s="51">
        <f t="shared" si="3"/>
        <v>40000</v>
      </c>
    </row>
    <row r="1383">
      <c r="A1383" s="47" t="str">
        <f t="shared" si="1"/>
        <v>Europe_Ireland-Europe_2003</v>
      </c>
      <c r="B1383" s="47" t="s">
        <v>179</v>
      </c>
      <c r="C1383" s="49" t="s">
        <v>199</v>
      </c>
      <c r="D1383" s="44" t="s">
        <v>74</v>
      </c>
      <c r="E1383" s="52">
        <v>14364.0</v>
      </c>
      <c r="F1383" s="52">
        <v>40623.0</v>
      </c>
      <c r="G1383" s="51">
        <f t="shared" si="2"/>
        <v>14364</v>
      </c>
      <c r="H1383" s="51">
        <f t="shared" si="3"/>
        <v>40623</v>
      </c>
    </row>
    <row r="1384">
      <c r="A1384" s="47" t="str">
        <f t="shared" si="1"/>
        <v>Europe_Ireland-Europe_2004</v>
      </c>
      <c r="B1384" s="47" t="s">
        <v>179</v>
      </c>
      <c r="C1384" s="49" t="s">
        <v>199</v>
      </c>
      <c r="D1384" s="44" t="s">
        <v>83</v>
      </c>
      <c r="E1384" s="52">
        <v>14903.0</v>
      </c>
      <c r="F1384" s="52">
        <v>43021.0</v>
      </c>
      <c r="G1384" s="51">
        <f t="shared" si="2"/>
        <v>14903</v>
      </c>
      <c r="H1384" s="51">
        <f t="shared" si="3"/>
        <v>43021</v>
      </c>
    </row>
    <row r="1385">
      <c r="A1385" s="47" t="str">
        <f t="shared" si="1"/>
        <v>Europe_Ireland-Europe_2005</v>
      </c>
      <c r="B1385" s="47" t="s">
        <v>179</v>
      </c>
      <c r="C1385" s="49" t="s">
        <v>199</v>
      </c>
      <c r="D1385" s="44" t="s">
        <v>84</v>
      </c>
      <c r="E1385" s="52">
        <v>14432.0</v>
      </c>
      <c r="F1385" s="52">
        <v>44151.0</v>
      </c>
      <c r="G1385" s="51">
        <f t="shared" si="2"/>
        <v>14432</v>
      </c>
      <c r="H1385" s="51">
        <f t="shared" si="3"/>
        <v>44151</v>
      </c>
    </row>
    <row r="1386">
      <c r="A1386" s="47" t="str">
        <f t="shared" si="1"/>
        <v>Europe_Ireland-Europe_2006</v>
      </c>
      <c r="B1386" s="47" t="s">
        <v>179</v>
      </c>
      <c r="C1386" s="49" t="s">
        <v>199</v>
      </c>
      <c r="D1386" s="44" t="s">
        <v>85</v>
      </c>
      <c r="E1386" s="52">
        <v>14269.0</v>
      </c>
      <c r="F1386" s="52">
        <v>43956.0</v>
      </c>
      <c r="G1386" s="51">
        <f t="shared" si="2"/>
        <v>14269</v>
      </c>
      <c r="H1386" s="51">
        <f t="shared" si="3"/>
        <v>43956</v>
      </c>
    </row>
    <row r="1387">
      <c r="A1387" s="47" t="str">
        <f t="shared" si="1"/>
        <v>Europe_Ireland-Europe_2007</v>
      </c>
      <c r="B1387" s="47" t="s">
        <v>179</v>
      </c>
      <c r="C1387" s="49" t="s">
        <v>199</v>
      </c>
      <c r="D1387" s="44" t="s">
        <v>86</v>
      </c>
      <c r="E1387" s="52">
        <v>15120.0</v>
      </c>
      <c r="F1387" s="52">
        <v>44583.0</v>
      </c>
      <c r="G1387" s="51">
        <f t="shared" si="2"/>
        <v>15120</v>
      </c>
      <c r="H1387" s="51">
        <f t="shared" si="3"/>
        <v>44583</v>
      </c>
    </row>
    <row r="1388">
      <c r="A1388" s="47" t="str">
        <f t="shared" si="1"/>
        <v>Europe_Ireland-Europe_2008</v>
      </c>
      <c r="B1388" s="47" t="s">
        <v>179</v>
      </c>
      <c r="C1388" s="49" t="s">
        <v>199</v>
      </c>
      <c r="D1388" s="44" t="s">
        <v>87</v>
      </c>
      <c r="E1388" s="52">
        <v>14330.0</v>
      </c>
      <c r="F1388" s="52">
        <v>43535.0</v>
      </c>
      <c r="G1388" s="51">
        <f t="shared" si="2"/>
        <v>14330</v>
      </c>
      <c r="H1388" s="51">
        <f t="shared" si="3"/>
        <v>43535</v>
      </c>
    </row>
    <row r="1389">
      <c r="A1389" s="47" t="str">
        <f t="shared" si="1"/>
        <v>Europe_Ireland-Europe_2010</v>
      </c>
      <c r="B1389" s="47" t="s">
        <v>179</v>
      </c>
      <c r="C1389" s="49" t="s">
        <v>199</v>
      </c>
      <c r="D1389" s="44" t="s">
        <v>89</v>
      </c>
      <c r="E1389" s="52">
        <v>14061.0</v>
      </c>
      <c r="F1389" s="52">
        <v>43337.0</v>
      </c>
      <c r="G1389" s="51">
        <f t="shared" si="2"/>
        <v>13817.5</v>
      </c>
      <c r="H1389" s="51">
        <f t="shared" si="3"/>
        <v>42341</v>
      </c>
    </row>
    <row r="1390">
      <c r="A1390" s="47" t="str">
        <f t="shared" si="1"/>
        <v>Europe_Ireland-Europe_2010</v>
      </c>
      <c r="B1390" s="47" t="s">
        <v>179</v>
      </c>
      <c r="C1390" s="49" t="s">
        <v>199</v>
      </c>
      <c r="D1390" s="44" t="s">
        <v>89</v>
      </c>
      <c r="E1390" s="52">
        <v>13574.0</v>
      </c>
      <c r="F1390" s="52">
        <v>41345.0</v>
      </c>
      <c r="G1390" s="51">
        <f t="shared" si="2"/>
        <v>13574</v>
      </c>
      <c r="H1390" s="51">
        <f t="shared" si="3"/>
        <v>41345</v>
      </c>
    </row>
    <row r="1391">
      <c r="A1391" s="47" t="str">
        <f t="shared" si="1"/>
        <v>Europe_Ireland-Europe_2011</v>
      </c>
      <c r="B1391" s="47" t="s">
        <v>179</v>
      </c>
      <c r="C1391" s="49" t="s">
        <v>199</v>
      </c>
      <c r="D1391" s="44" t="s">
        <v>90</v>
      </c>
      <c r="E1391" s="52">
        <v>14607.0</v>
      </c>
      <c r="F1391" s="52">
        <v>43458.0</v>
      </c>
      <c r="G1391" s="51">
        <f t="shared" si="2"/>
        <v>14640</v>
      </c>
      <c r="H1391" s="51">
        <f t="shared" si="3"/>
        <v>43610</v>
      </c>
    </row>
    <row r="1392">
      <c r="A1392" s="47" t="str">
        <f t="shared" si="1"/>
        <v>Europe_Ireland-Europe_2011</v>
      </c>
      <c r="B1392" s="47" t="s">
        <v>179</v>
      </c>
      <c r="C1392" s="49" t="s">
        <v>199</v>
      </c>
      <c r="D1392" s="44" t="s">
        <v>90</v>
      </c>
      <c r="E1392" s="52">
        <v>14673.0</v>
      </c>
      <c r="F1392" s="52">
        <v>43762.0</v>
      </c>
      <c r="G1392" s="51">
        <f t="shared" si="2"/>
        <v>14673</v>
      </c>
      <c r="H1392" s="51">
        <f t="shared" si="3"/>
        <v>43762</v>
      </c>
    </row>
    <row r="1393">
      <c r="A1393" s="47" t="str">
        <f t="shared" si="1"/>
        <v>Europe_Isle of Man-Europe_2000</v>
      </c>
      <c r="B1393" s="47" t="s">
        <v>179</v>
      </c>
      <c r="C1393" s="49" t="s">
        <v>200</v>
      </c>
      <c r="D1393" s="44" t="s">
        <v>70</v>
      </c>
      <c r="E1393" s="50"/>
      <c r="F1393" s="50"/>
      <c r="G1393" s="51" t="str">
        <f t="shared" si="2"/>
        <v/>
      </c>
      <c r="H1393" s="51" t="str">
        <f t="shared" si="3"/>
        <v/>
      </c>
    </row>
    <row r="1394">
      <c r="A1394" s="47" t="str">
        <f t="shared" si="1"/>
        <v>Europe_Isle of Man-Europe_2001</v>
      </c>
      <c r="B1394" s="47" t="s">
        <v>179</v>
      </c>
      <c r="C1394" s="49" t="s">
        <v>200</v>
      </c>
      <c r="D1394" s="44" t="s">
        <v>71</v>
      </c>
      <c r="E1394" s="50"/>
      <c r="F1394" s="50"/>
      <c r="G1394" s="51" t="str">
        <f t="shared" si="2"/>
        <v/>
      </c>
      <c r="H1394" s="51" t="str">
        <f t="shared" si="3"/>
        <v/>
      </c>
    </row>
    <row r="1395">
      <c r="A1395" s="47" t="str">
        <f t="shared" si="1"/>
        <v>Europe_Isle of Man-Europe_2002</v>
      </c>
      <c r="B1395" s="47" t="s">
        <v>179</v>
      </c>
      <c r="C1395" s="49" t="s">
        <v>200</v>
      </c>
      <c r="D1395" s="44" t="s">
        <v>72</v>
      </c>
      <c r="E1395" s="50"/>
      <c r="F1395" s="50"/>
      <c r="G1395" s="51" t="str">
        <f t="shared" si="2"/>
        <v/>
      </c>
      <c r="H1395" s="51" t="str">
        <f t="shared" si="3"/>
        <v/>
      </c>
    </row>
    <row r="1396">
      <c r="A1396" s="47" t="str">
        <f t="shared" si="1"/>
        <v>Europe_Isle of Man-Europe_2003</v>
      </c>
      <c r="B1396" s="47" t="s">
        <v>179</v>
      </c>
      <c r="C1396" s="49" t="s">
        <v>200</v>
      </c>
      <c r="D1396" s="44" t="s">
        <v>74</v>
      </c>
      <c r="E1396" s="50"/>
      <c r="F1396" s="50"/>
      <c r="G1396" s="51" t="str">
        <f t="shared" si="2"/>
        <v/>
      </c>
      <c r="H1396" s="51" t="str">
        <f t="shared" si="3"/>
        <v/>
      </c>
    </row>
    <row r="1397">
      <c r="A1397" s="47" t="str">
        <f t="shared" si="1"/>
        <v>Europe_Isle of Man-Europe_2004</v>
      </c>
      <c r="B1397" s="47" t="s">
        <v>179</v>
      </c>
      <c r="C1397" s="49" t="s">
        <v>200</v>
      </c>
      <c r="D1397" s="44" t="s">
        <v>83</v>
      </c>
      <c r="E1397" s="50"/>
      <c r="F1397" s="50"/>
      <c r="G1397" s="51" t="str">
        <f t="shared" si="2"/>
        <v/>
      </c>
      <c r="H1397" s="51" t="str">
        <f t="shared" si="3"/>
        <v/>
      </c>
    </row>
    <row r="1398">
      <c r="A1398" s="47" t="str">
        <f t="shared" si="1"/>
        <v>Europe_Isle of Man-Europe_2005</v>
      </c>
      <c r="B1398" s="47" t="s">
        <v>179</v>
      </c>
      <c r="C1398" s="49" t="s">
        <v>200</v>
      </c>
      <c r="D1398" s="44" t="s">
        <v>84</v>
      </c>
      <c r="E1398" s="50"/>
      <c r="F1398" s="50"/>
      <c r="G1398" s="51" t="str">
        <f t="shared" si="2"/>
        <v/>
      </c>
      <c r="H1398" s="51" t="str">
        <f t="shared" si="3"/>
        <v/>
      </c>
    </row>
    <row r="1399">
      <c r="A1399" s="47" t="str">
        <f t="shared" si="1"/>
        <v>Europe_Isle of Man-Europe_2006</v>
      </c>
      <c r="B1399" s="47" t="s">
        <v>179</v>
      </c>
      <c r="C1399" s="49" t="s">
        <v>200</v>
      </c>
      <c r="D1399" s="44" t="s">
        <v>85</v>
      </c>
      <c r="E1399" s="50"/>
      <c r="F1399" s="50"/>
      <c r="G1399" s="51" t="str">
        <f t="shared" si="2"/>
        <v/>
      </c>
      <c r="H1399" s="51" t="str">
        <f t="shared" si="3"/>
        <v/>
      </c>
    </row>
    <row r="1400">
      <c r="A1400" s="47" t="str">
        <f t="shared" si="1"/>
        <v>Europe_Isle of Man-Europe_2007</v>
      </c>
      <c r="B1400" s="47" t="s">
        <v>179</v>
      </c>
      <c r="C1400" s="49" t="s">
        <v>200</v>
      </c>
      <c r="D1400" s="44" t="s">
        <v>86</v>
      </c>
      <c r="E1400" s="50"/>
      <c r="F1400" s="50"/>
      <c r="G1400" s="51" t="str">
        <f t="shared" si="2"/>
        <v/>
      </c>
      <c r="H1400" s="51" t="str">
        <f t="shared" si="3"/>
        <v/>
      </c>
    </row>
    <row r="1401">
      <c r="A1401" s="47" t="str">
        <f t="shared" si="1"/>
        <v>Europe_Isle of Man-Europe_2008</v>
      </c>
      <c r="B1401" s="47" t="s">
        <v>179</v>
      </c>
      <c r="C1401" s="49" t="s">
        <v>200</v>
      </c>
      <c r="D1401" s="44" t="s">
        <v>87</v>
      </c>
      <c r="E1401" s="50"/>
      <c r="F1401" s="50"/>
      <c r="G1401" s="51" t="str">
        <f t="shared" si="2"/>
        <v/>
      </c>
      <c r="H1401" s="51" t="str">
        <f t="shared" si="3"/>
        <v/>
      </c>
    </row>
    <row r="1402">
      <c r="A1402" s="47" t="str">
        <f t="shared" si="1"/>
        <v>Europe_Isle of Man-Europe_2010</v>
      </c>
      <c r="B1402" s="47" t="s">
        <v>179</v>
      </c>
      <c r="C1402" s="49" t="s">
        <v>200</v>
      </c>
      <c r="D1402" s="44" t="s">
        <v>89</v>
      </c>
      <c r="E1402" s="50"/>
      <c r="F1402" s="50"/>
      <c r="G1402" s="51" t="str">
        <f t="shared" si="2"/>
        <v/>
      </c>
      <c r="H1402" s="51" t="str">
        <f t="shared" si="3"/>
        <v/>
      </c>
    </row>
    <row r="1403">
      <c r="A1403" s="47" t="str">
        <f t="shared" si="1"/>
        <v>Europe_Isle of Man-Europe_2010</v>
      </c>
      <c r="B1403" s="47" t="s">
        <v>179</v>
      </c>
      <c r="C1403" s="49" t="s">
        <v>200</v>
      </c>
      <c r="D1403" s="44" t="s">
        <v>89</v>
      </c>
      <c r="E1403" s="50"/>
      <c r="F1403" s="50"/>
      <c r="G1403" s="51" t="str">
        <f t="shared" si="2"/>
        <v/>
      </c>
      <c r="H1403" s="51" t="str">
        <f t="shared" si="3"/>
        <v/>
      </c>
    </row>
    <row r="1404">
      <c r="A1404" s="47" t="str">
        <f t="shared" si="1"/>
        <v>Europe_Isle of Man-Europe_2011</v>
      </c>
      <c r="B1404" s="47" t="s">
        <v>179</v>
      </c>
      <c r="C1404" s="49" t="s">
        <v>200</v>
      </c>
      <c r="D1404" s="44" t="s">
        <v>90</v>
      </c>
      <c r="E1404" s="50"/>
      <c r="F1404" s="50"/>
      <c r="G1404" s="51" t="str">
        <f t="shared" si="2"/>
        <v/>
      </c>
      <c r="H1404" s="51" t="str">
        <f t="shared" si="3"/>
        <v/>
      </c>
    </row>
    <row r="1405">
      <c r="A1405" s="47" t="str">
        <f t="shared" si="1"/>
        <v>Europe_Isle of Man-Europe_2011</v>
      </c>
      <c r="B1405" s="47" t="s">
        <v>179</v>
      </c>
      <c r="C1405" s="49" t="s">
        <v>200</v>
      </c>
      <c r="D1405" s="44" t="s">
        <v>90</v>
      </c>
      <c r="E1405" s="50"/>
      <c r="F1405" s="50"/>
      <c r="G1405" s="51" t="str">
        <f t="shared" si="2"/>
        <v/>
      </c>
      <c r="H1405" s="51" t="str">
        <f t="shared" si="3"/>
        <v/>
      </c>
    </row>
    <row r="1406">
      <c r="A1406" s="47" t="str">
        <f t="shared" si="1"/>
        <v>Europe_Italy-Europe_2000</v>
      </c>
      <c r="B1406" s="47" t="s">
        <v>179</v>
      </c>
      <c r="C1406" s="49" t="s">
        <v>201</v>
      </c>
      <c r="D1406" s="44" t="s">
        <v>70</v>
      </c>
      <c r="E1406" s="52">
        <v>158616.0</v>
      </c>
      <c r="F1406" s="50"/>
      <c r="G1406" s="51">
        <f t="shared" si="2"/>
        <v>158616</v>
      </c>
      <c r="H1406" s="51" t="str">
        <f t="shared" si="3"/>
        <v/>
      </c>
    </row>
    <row r="1407">
      <c r="A1407" s="47" t="str">
        <f t="shared" si="1"/>
        <v>Europe_Italy-Europe_2001</v>
      </c>
      <c r="B1407" s="47" t="s">
        <v>179</v>
      </c>
      <c r="C1407" s="49" t="s">
        <v>201</v>
      </c>
      <c r="D1407" s="44" t="s">
        <v>71</v>
      </c>
      <c r="E1407" s="52">
        <v>167416.0</v>
      </c>
      <c r="F1407" s="50"/>
      <c r="G1407" s="51">
        <f t="shared" si="2"/>
        <v>167416</v>
      </c>
      <c r="H1407" s="51" t="str">
        <f t="shared" si="3"/>
        <v/>
      </c>
    </row>
    <row r="1408">
      <c r="A1408" s="47" t="str">
        <f t="shared" si="1"/>
        <v>Europe_Italy-Europe_2002</v>
      </c>
      <c r="B1408" s="47" t="s">
        <v>179</v>
      </c>
      <c r="C1408" s="49" t="s">
        <v>201</v>
      </c>
      <c r="D1408" s="44" t="s">
        <v>72</v>
      </c>
      <c r="E1408" s="52">
        <v>170239.0</v>
      </c>
      <c r="F1408" s="52">
        <v>406307.0</v>
      </c>
      <c r="G1408" s="51">
        <f t="shared" si="2"/>
        <v>170239</v>
      </c>
      <c r="H1408" s="51">
        <f t="shared" si="3"/>
        <v>406307</v>
      </c>
    </row>
    <row r="1409">
      <c r="A1409" s="47" t="str">
        <f t="shared" si="1"/>
        <v>Europe_Italy-Europe_2003</v>
      </c>
      <c r="B1409" s="47" t="s">
        <v>179</v>
      </c>
      <c r="C1409" s="49" t="s">
        <v>201</v>
      </c>
      <c r="D1409" s="44" t="s">
        <v>74</v>
      </c>
      <c r="E1409" s="52">
        <v>164858.0</v>
      </c>
      <c r="F1409" s="52">
        <v>401592.0</v>
      </c>
      <c r="G1409" s="51">
        <f t="shared" si="2"/>
        <v>164858</v>
      </c>
      <c r="H1409" s="51">
        <f t="shared" si="3"/>
        <v>401592</v>
      </c>
    </row>
    <row r="1410">
      <c r="A1410" s="47" t="str">
        <f t="shared" si="1"/>
        <v>Europe_Italy-Europe_2004</v>
      </c>
      <c r="B1410" s="47" t="s">
        <v>179</v>
      </c>
      <c r="C1410" s="49" t="s">
        <v>201</v>
      </c>
      <c r="D1410" s="44" t="s">
        <v>83</v>
      </c>
      <c r="E1410" s="52">
        <v>176004.0</v>
      </c>
      <c r="F1410" s="52">
        <v>447187.0</v>
      </c>
      <c r="G1410" s="51">
        <f t="shared" si="2"/>
        <v>176004</v>
      </c>
      <c r="H1410" s="51">
        <f t="shared" si="3"/>
        <v>447187</v>
      </c>
    </row>
    <row r="1411">
      <c r="A1411" s="47" t="str">
        <f t="shared" si="1"/>
        <v>Europe_Italy-Europe_2005</v>
      </c>
      <c r="B1411" s="47" t="s">
        <v>179</v>
      </c>
      <c r="C1411" s="49" t="s">
        <v>201</v>
      </c>
      <c r="D1411" s="44" t="s">
        <v>84</v>
      </c>
      <c r="E1411" s="52">
        <v>172142.0</v>
      </c>
      <c r="F1411" s="52">
        <v>450348.0</v>
      </c>
      <c r="G1411" s="51">
        <f t="shared" si="2"/>
        <v>172142</v>
      </c>
      <c r="H1411" s="51">
        <f t="shared" si="3"/>
        <v>450348</v>
      </c>
    </row>
    <row r="1412">
      <c r="A1412" s="47" t="str">
        <f t="shared" si="1"/>
        <v>Europe_Italy-Europe_2006</v>
      </c>
      <c r="B1412" s="47" t="s">
        <v>179</v>
      </c>
      <c r="C1412" s="49" t="s">
        <v>201</v>
      </c>
      <c r="D1412" s="44" t="s">
        <v>85</v>
      </c>
      <c r="E1412" s="52">
        <v>181990.0</v>
      </c>
      <c r="F1412" s="52">
        <v>472768.0</v>
      </c>
      <c r="G1412" s="51">
        <f t="shared" si="2"/>
        <v>181990</v>
      </c>
      <c r="H1412" s="51">
        <f t="shared" si="3"/>
        <v>472768</v>
      </c>
    </row>
    <row r="1413">
      <c r="A1413" s="47" t="str">
        <f t="shared" si="1"/>
        <v>Europe_Italy-Europe_2007</v>
      </c>
      <c r="B1413" s="47" t="s">
        <v>179</v>
      </c>
      <c r="C1413" s="49" t="s">
        <v>201</v>
      </c>
      <c r="D1413" s="44" t="s">
        <v>86</v>
      </c>
      <c r="E1413" s="52">
        <v>179599.0</v>
      </c>
      <c r="F1413" s="52">
        <v>462676.0</v>
      </c>
      <c r="G1413" s="51">
        <f t="shared" si="2"/>
        <v>179599</v>
      </c>
      <c r="H1413" s="51">
        <f t="shared" si="3"/>
        <v>462676</v>
      </c>
    </row>
    <row r="1414">
      <c r="A1414" s="47" t="str">
        <f t="shared" si="1"/>
        <v>Europe_Italy-Europe_2008</v>
      </c>
      <c r="B1414" s="47" t="s">
        <v>179</v>
      </c>
      <c r="C1414" s="49" t="s">
        <v>201</v>
      </c>
      <c r="D1414" s="44" t="s">
        <v>87</v>
      </c>
      <c r="E1414" s="52">
        <v>183873.0</v>
      </c>
      <c r="F1414" s="52">
        <v>473380.0</v>
      </c>
      <c r="G1414" s="51">
        <f t="shared" si="2"/>
        <v>183873</v>
      </c>
      <c r="H1414" s="51">
        <f t="shared" si="3"/>
        <v>473380</v>
      </c>
    </row>
    <row r="1415">
      <c r="A1415" s="47" t="str">
        <f t="shared" si="1"/>
        <v>Europe_Italy-Europe_2010</v>
      </c>
      <c r="B1415" s="47" t="s">
        <v>179</v>
      </c>
      <c r="C1415" s="49" t="s">
        <v>201</v>
      </c>
      <c r="D1415" s="44" t="s">
        <v>89</v>
      </c>
      <c r="E1415" s="52">
        <v>179423.0</v>
      </c>
      <c r="F1415" s="52">
        <v>468349.0</v>
      </c>
      <c r="G1415" s="51">
        <f t="shared" si="2"/>
        <v>175472.5</v>
      </c>
      <c r="H1415" s="51">
        <f t="shared" si="3"/>
        <v>459895</v>
      </c>
    </row>
    <row r="1416">
      <c r="A1416" s="47" t="str">
        <f t="shared" si="1"/>
        <v>Europe_Italy-Europe_2010</v>
      </c>
      <c r="B1416" s="47" t="s">
        <v>179</v>
      </c>
      <c r="C1416" s="49" t="s">
        <v>201</v>
      </c>
      <c r="D1416" s="44" t="s">
        <v>89</v>
      </c>
      <c r="E1416" s="52">
        <v>171522.0</v>
      </c>
      <c r="F1416" s="52">
        <v>451441.0</v>
      </c>
      <c r="G1416" s="51">
        <f t="shared" si="2"/>
        <v>171522</v>
      </c>
      <c r="H1416" s="51">
        <f t="shared" si="3"/>
        <v>451441</v>
      </c>
    </row>
    <row r="1417">
      <c r="A1417" s="47" t="str">
        <f t="shared" si="1"/>
        <v>Europe_Italy-Europe_2011</v>
      </c>
      <c r="B1417" s="47" t="s">
        <v>179</v>
      </c>
      <c r="C1417" s="49" t="s">
        <v>201</v>
      </c>
      <c r="D1417" s="44" t="s">
        <v>90</v>
      </c>
      <c r="E1417" s="52">
        <v>181830.0</v>
      </c>
      <c r="F1417" s="52">
        <v>469347.0</v>
      </c>
      <c r="G1417" s="51">
        <f t="shared" si="2"/>
        <v>177113</v>
      </c>
      <c r="H1417" s="51">
        <f t="shared" si="3"/>
        <v>460989.5</v>
      </c>
    </row>
    <row r="1418">
      <c r="A1418" s="47" t="str">
        <f t="shared" si="1"/>
        <v>Europe_Italy-Europe_2011</v>
      </c>
      <c r="B1418" s="47" t="s">
        <v>179</v>
      </c>
      <c r="C1418" s="49" t="s">
        <v>201</v>
      </c>
      <c r="D1418" s="44" t="s">
        <v>90</v>
      </c>
      <c r="E1418" s="52">
        <v>172396.0</v>
      </c>
      <c r="F1418" s="52">
        <v>452632.0</v>
      </c>
      <c r="G1418" s="51">
        <f t="shared" si="2"/>
        <v>172396</v>
      </c>
      <c r="H1418" s="51">
        <f t="shared" si="3"/>
        <v>452632</v>
      </c>
    </row>
    <row r="1419">
      <c r="A1419" s="47" t="str">
        <f t="shared" si="1"/>
        <v>Europe_Kosovo-Europe_2000</v>
      </c>
      <c r="B1419" s="47" t="s">
        <v>179</v>
      </c>
      <c r="C1419" s="49" t="s">
        <v>202</v>
      </c>
      <c r="D1419" s="44" t="s">
        <v>70</v>
      </c>
      <c r="E1419" s="50"/>
      <c r="F1419" s="50"/>
      <c r="G1419" s="51" t="str">
        <f t="shared" si="2"/>
        <v/>
      </c>
      <c r="H1419" s="51" t="str">
        <f t="shared" si="3"/>
        <v/>
      </c>
    </row>
    <row r="1420">
      <c r="A1420" s="47" t="str">
        <f t="shared" si="1"/>
        <v>Europe_Kosovo-Europe_2001</v>
      </c>
      <c r="B1420" s="47" t="s">
        <v>179</v>
      </c>
      <c r="C1420" s="49" t="s">
        <v>202</v>
      </c>
      <c r="D1420" s="44" t="s">
        <v>71</v>
      </c>
      <c r="E1420" s="52">
        <v>2528.0</v>
      </c>
      <c r="F1420" s="50"/>
      <c r="G1420" s="51">
        <f t="shared" si="2"/>
        <v>2528</v>
      </c>
      <c r="H1420" s="51" t="str">
        <f t="shared" si="3"/>
        <v/>
      </c>
    </row>
    <row r="1421">
      <c r="A1421" s="47" t="str">
        <f t="shared" si="1"/>
        <v>Europe_Kosovo-Europe_2002</v>
      </c>
      <c r="B1421" s="47" t="s">
        <v>179</v>
      </c>
      <c r="C1421" s="49" t="s">
        <v>202</v>
      </c>
      <c r="D1421" s="44" t="s">
        <v>72</v>
      </c>
      <c r="E1421" s="52">
        <v>2496.0</v>
      </c>
      <c r="F1421" s="50"/>
      <c r="G1421" s="51">
        <f t="shared" si="2"/>
        <v>2496</v>
      </c>
      <c r="H1421" s="51" t="str">
        <f t="shared" si="3"/>
        <v/>
      </c>
    </row>
    <row r="1422">
      <c r="A1422" s="47" t="str">
        <f t="shared" si="1"/>
        <v>Europe_Kosovo-Europe_2003</v>
      </c>
      <c r="B1422" s="47" t="s">
        <v>179</v>
      </c>
      <c r="C1422" s="49" t="s">
        <v>202</v>
      </c>
      <c r="D1422" s="44" t="s">
        <v>74</v>
      </c>
      <c r="E1422" s="52">
        <v>2435.0</v>
      </c>
      <c r="F1422" s="50"/>
      <c r="G1422" s="51">
        <f t="shared" si="2"/>
        <v>2435</v>
      </c>
      <c r="H1422" s="51" t="str">
        <f t="shared" si="3"/>
        <v/>
      </c>
    </row>
    <row r="1423">
      <c r="A1423" s="47" t="str">
        <f t="shared" si="1"/>
        <v>Europe_Kosovo-Europe_2004</v>
      </c>
      <c r="B1423" s="47" t="s">
        <v>179</v>
      </c>
      <c r="C1423" s="49" t="s">
        <v>202</v>
      </c>
      <c r="D1423" s="44" t="s">
        <v>83</v>
      </c>
      <c r="E1423" s="52">
        <v>2216.0</v>
      </c>
      <c r="F1423" s="50"/>
      <c r="G1423" s="51">
        <f t="shared" si="2"/>
        <v>2216</v>
      </c>
      <c r="H1423" s="51" t="str">
        <f t="shared" si="3"/>
        <v/>
      </c>
    </row>
    <row r="1424">
      <c r="A1424" s="47" t="str">
        <f t="shared" si="1"/>
        <v>Europe_Kosovo-Europe_2005</v>
      </c>
      <c r="B1424" s="47" t="s">
        <v>179</v>
      </c>
      <c r="C1424" s="49" t="s">
        <v>202</v>
      </c>
      <c r="D1424" s="44" t="s">
        <v>84</v>
      </c>
      <c r="E1424" s="52">
        <v>1902.0</v>
      </c>
      <c r="F1424" s="50"/>
      <c r="G1424" s="51">
        <f t="shared" si="2"/>
        <v>1902</v>
      </c>
      <c r="H1424" s="51" t="str">
        <f t="shared" si="3"/>
        <v/>
      </c>
    </row>
    <row r="1425">
      <c r="A1425" s="47" t="str">
        <f t="shared" si="1"/>
        <v>Europe_Kosovo-Europe_2006</v>
      </c>
      <c r="B1425" s="47" t="s">
        <v>179</v>
      </c>
      <c r="C1425" s="49" t="s">
        <v>202</v>
      </c>
      <c r="D1425" s="44" t="s">
        <v>85</v>
      </c>
      <c r="E1425" s="52">
        <v>2005.0</v>
      </c>
      <c r="F1425" s="50"/>
      <c r="G1425" s="51">
        <f t="shared" si="2"/>
        <v>2005</v>
      </c>
      <c r="H1425" s="51" t="str">
        <f t="shared" si="3"/>
        <v/>
      </c>
    </row>
    <row r="1426">
      <c r="A1426" s="47" t="str">
        <f t="shared" si="1"/>
        <v>Europe_Kosovo-Europe_2007</v>
      </c>
      <c r="B1426" s="47" t="s">
        <v>179</v>
      </c>
      <c r="C1426" s="49" t="s">
        <v>202</v>
      </c>
      <c r="D1426" s="44" t="s">
        <v>86</v>
      </c>
      <c r="E1426" s="52">
        <v>2045.0</v>
      </c>
      <c r="F1426" s="50"/>
      <c r="G1426" s="51">
        <f t="shared" si="2"/>
        <v>2045</v>
      </c>
      <c r="H1426" s="51" t="str">
        <f t="shared" si="3"/>
        <v/>
      </c>
    </row>
    <row r="1427">
      <c r="A1427" s="47" t="str">
        <f t="shared" si="1"/>
        <v>Europe_Kosovo-Europe_2008</v>
      </c>
      <c r="B1427" s="47" t="s">
        <v>179</v>
      </c>
      <c r="C1427" s="49" t="s">
        <v>202</v>
      </c>
      <c r="D1427" s="44" t="s">
        <v>87</v>
      </c>
      <c r="E1427" s="52">
        <v>1946.0</v>
      </c>
      <c r="F1427" s="50"/>
      <c r="G1427" s="51">
        <f t="shared" si="2"/>
        <v>1946</v>
      </c>
      <c r="H1427" s="51" t="str">
        <f t="shared" si="3"/>
        <v/>
      </c>
    </row>
    <row r="1428">
      <c r="A1428" s="47" t="str">
        <f t="shared" si="1"/>
        <v>Europe_Kosovo-Europe_2010</v>
      </c>
      <c r="B1428" s="47" t="s">
        <v>179</v>
      </c>
      <c r="C1428" s="49" t="s">
        <v>202</v>
      </c>
      <c r="D1428" s="44" t="s">
        <v>89</v>
      </c>
      <c r="E1428" s="52">
        <v>1994.0</v>
      </c>
      <c r="F1428" s="50"/>
      <c r="G1428" s="51">
        <f t="shared" si="2"/>
        <v>1769.5</v>
      </c>
      <c r="H1428" s="51" t="str">
        <f t="shared" si="3"/>
        <v/>
      </c>
    </row>
    <row r="1429">
      <c r="A1429" s="47" t="str">
        <f t="shared" si="1"/>
        <v>Europe_Kosovo-Europe_2010</v>
      </c>
      <c r="B1429" s="47" t="s">
        <v>179</v>
      </c>
      <c r="C1429" s="49" t="s">
        <v>202</v>
      </c>
      <c r="D1429" s="44" t="s">
        <v>89</v>
      </c>
      <c r="E1429" s="52">
        <v>1545.0</v>
      </c>
      <c r="F1429" s="50"/>
      <c r="G1429" s="51">
        <f t="shared" si="2"/>
        <v>1545</v>
      </c>
      <c r="H1429" s="51" t="str">
        <f t="shared" si="3"/>
        <v/>
      </c>
    </row>
    <row r="1430">
      <c r="A1430" s="47" t="str">
        <f t="shared" si="1"/>
        <v>Europe_Kosovo-Europe_2011</v>
      </c>
      <c r="B1430" s="47" t="s">
        <v>179</v>
      </c>
      <c r="C1430" s="49" t="s">
        <v>202</v>
      </c>
      <c r="D1430" s="44" t="s">
        <v>90</v>
      </c>
      <c r="E1430" s="52">
        <v>1966.0</v>
      </c>
      <c r="F1430" s="50"/>
      <c r="G1430" s="51">
        <f t="shared" si="2"/>
        <v>1930</v>
      </c>
      <c r="H1430" s="51" t="str">
        <f t="shared" si="3"/>
        <v/>
      </c>
    </row>
    <row r="1431">
      <c r="A1431" s="47" t="str">
        <f t="shared" si="1"/>
        <v>Europe_Kosovo-Europe_2011</v>
      </c>
      <c r="B1431" s="47" t="s">
        <v>179</v>
      </c>
      <c r="C1431" s="49" t="s">
        <v>202</v>
      </c>
      <c r="D1431" s="44" t="s">
        <v>90</v>
      </c>
      <c r="E1431" s="52">
        <v>1894.0</v>
      </c>
      <c r="F1431" s="50"/>
      <c r="G1431" s="51">
        <f t="shared" si="2"/>
        <v>1894</v>
      </c>
      <c r="H1431" s="51" t="str">
        <f t="shared" si="3"/>
        <v/>
      </c>
    </row>
    <row r="1432">
      <c r="A1432" s="47" t="str">
        <f t="shared" si="1"/>
        <v>Europe_Latvia-Europe_2000</v>
      </c>
      <c r="B1432" s="47" t="s">
        <v>179</v>
      </c>
      <c r="C1432" s="49" t="s">
        <v>203</v>
      </c>
      <c r="D1432" s="44" t="s">
        <v>70</v>
      </c>
      <c r="E1432" s="50"/>
      <c r="F1432" s="50"/>
      <c r="G1432" s="51" t="str">
        <f t="shared" si="2"/>
        <v/>
      </c>
      <c r="H1432" s="51" t="str">
        <f t="shared" si="3"/>
        <v/>
      </c>
    </row>
    <row r="1433">
      <c r="A1433" s="47" t="str">
        <f t="shared" si="1"/>
        <v>Europe_Latvia-Europe_2001</v>
      </c>
      <c r="B1433" s="47" t="s">
        <v>179</v>
      </c>
      <c r="C1433" s="49" t="s">
        <v>203</v>
      </c>
      <c r="D1433" s="44" t="s">
        <v>71</v>
      </c>
      <c r="E1433" s="52">
        <v>4371.0</v>
      </c>
      <c r="F1433" s="50"/>
      <c r="G1433" s="51">
        <f t="shared" si="2"/>
        <v>4371</v>
      </c>
      <c r="H1433" s="51" t="str">
        <f t="shared" si="3"/>
        <v/>
      </c>
    </row>
    <row r="1434">
      <c r="A1434" s="47" t="str">
        <f t="shared" si="1"/>
        <v>Europe_Latvia-Europe_2002</v>
      </c>
      <c r="B1434" s="47" t="s">
        <v>179</v>
      </c>
      <c r="C1434" s="49" t="s">
        <v>203</v>
      </c>
      <c r="D1434" s="44" t="s">
        <v>72</v>
      </c>
      <c r="E1434" s="52">
        <v>4644.0</v>
      </c>
      <c r="F1434" s="52">
        <v>7616.0</v>
      </c>
      <c r="G1434" s="51">
        <f t="shared" si="2"/>
        <v>4644</v>
      </c>
      <c r="H1434" s="51">
        <f t="shared" si="3"/>
        <v>7616</v>
      </c>
    </row>
    <row r="1435">
      <c r="A1435" s="47" t="str">
        <f t="shared" si="1"/>
        <v>Europe_Latvia-Europe_2003</v>
      </c>
      <c r="B1435" s="47" t="s">
        <v>179</v>
      </c>
      <c r="C1435" s="49" t="s">
        <v>203</v>
      </c>
      <c r="D1435" s="44" t="s">
        <v>74</v>
      </c>
      <c r="E1435" s="52">
        <v>4403.0</v>
      </c>
      <c r="F1435" s="52">
        <v>6824.0</v>
      </c>
      <c r="G1435" s="51">
        <f t="shared" si="2"/>
        <v>4403</v>
      </c>
      <c r="H1435" s="51">
        <f t="shared" si="3"/>
        <v>6824</v>
      </c>
    </row>
    <row r="1436">
      <c r="A1436" s="47" t="str">
        <f t="shared" si="1"/>
        <v>Europe_Latvia-Europe_2004</v>
      </c>
      <c r="B1436" s="47" t="s">
        <v>179</v>
      </c>
      <c r="C1436" s="49" t="s">
        <v>203</v>
      </c>
      <c r="D1436" s="44" t="s">
        <v>83</v>
      </c>
      <c r="E1436" s="52">
        <v>4586.0</v>
      </c>
      <c r="F1436" s="52">
        <v>7591.0</v>
      </c>
      <c r="G1436" s="51">
        <f t="shared" si="2"/>
        <v>4586</v>
      </c>
      <c r="H1436" s="51">
        <f t="shared" si="3"/>
        <v>7591</v>
      </c>
    </row>
    <row r="1437">
      <c r="A1437" s="47" t="str">
        <f t="shared" si="1"/>
        <v>Europe_Latvia-Europe_2005</v>
      </c>
      <c r="B1437" s="47" t="s">
        <v>179</v>
      </c>
      <c r="C1437" s="49" t="s">
        <v>203</v>
      </c>
      <c r="D1437" s="44" t="s">
        <v>84</v>
      </c>
      <c r="E1437" s="52">
        <v>4111.0</v>
      </c>
      <c r="F1437" s="52">
        <v>6854.0</v>
      </c>
      <c r="G1437" s="51">
        <f t="shared" si="2"/>
        <v>4111</v>
      </c>
      <c r="H1437" s="51">
        <f t="shared" si="3"/>
        <v>6854</v>
      </c>
    </row>
    <row r="1438">
      <c r="A1438" s="47" t="str">
        <f t="shared" si="1"/>
        <v>Europe_Latvia-Europe_2006</v>
      </c>
      <c r="B1438" s="47" t="s">
        <v>179</v>
      </c>
      <c r="C1438" s="49" t="s">
        <v>203</v>
      </c>
      <c r="D1438" s="44" t="s">
        <v>85</v>
      </c>
      <c r="E1438" s="52">
        <v>4438.0</v>
      </c>
      <c r="F1438" s="52">
        <v>7132.0</v>
      </c>
      <c r="G1438" s="51">
        <f t="shared" si="2"/>
        <v>4438</v>
      </c>
      <c r="H1438" s="51">
        <f t="shared" si="3"/>
        <v>7132</v>
      </c>
    </row>
    <row r="1439">
      <c r="A1439" s="47" t="str">
        <f t="shared" si="1"/>
        <v>Europe_Latvia-Europe_2007</v>
      </c>
      <c r="B1439" s="47" t="s">
        <v>179</v>
      </c>
      <c r="C1439" s="49" t="s">
        <v>203</v>
      </c>
      <c r="D1439" s="44" t="s">
        <v>86</v>
      </c>
      <c r="E1439" s="52">
        <v>4796.0</v>
      </c>
      <c r="F1439" s="52">
        <v>7928.0</v>
      </c>
      <c r="G1439" s="51">
        <f t="shared" si="2"/>
        <v>4796</v>
      </c>
      <c r="H1439" s="51">
        <f t="shared" si="3"/>
        <v>7928</v>
      </c>
    </row>
    <row r="1440">
      <c r="A1440" s="47" t="str">
        <f t="shared" si="1"/>
        <v>Europe_Latvia-Europe_2008</v>
      </c>
      <c r="B1440" s="47" t="s">
        <v>179</v>
      </c>
      <c r="C1440" s="49" t="s">
        <v>203</v>
      </c>
      <c r="D1440" s="44" t="s">
        <v>87</v>
      </c>
      <c r="E1440" s="52">
        <v>4528.0</v>
      </c>
      <c r="F1440" s="52">
        <v>7176.0</v>
      </c>
      <c r="G1440" s="51">
        <f t="shared" si="2"/>
        <v>4528</v>
      </c>
      <c r="H1440" s="51">
        <f t="shared" si="3"/>
        <v>7176</v>
      </c>
    </row>
    <row r="1441">
      <c r="A1441" s="47" t="str">
        <f t="shared" si="1"/>
        <v>Europe_Latvia-Europe_2010</v>
      </c>
      <c r="B1441" s="47" t="s">
        <v>179</v>
      </c>
      <c r="C1441" s="49" t="s">
        <v>203</v>
      </c>
      <c r="D1441" s="44" t="s">
        <v>89</v>
      </c>
      <c r="E1441" s="52">
        <v>4324.0</v>
      </c>
      <c r="F1441" s="52">
        <v>7088.0</v>
      </c>
      <c r="G1441" s="51">
        <f t="shared" si="2"/>
        <v>4078</v>
      </c>
      <c r="H1441" s="51">
        <f t="shared" si="3"/>
        <v>6664.5</v>
      </c>
    </row>
    <row r="1442">
      <c r="A1442" s="47" t="str">
        <f t="shared" si="1"/>
        <v>Europe_Latvia-Europe_2010</v>
      </c>
      <c r="B1442" s="47" t="s">
        <v>179</v>
      </c>
      <c r="C1442" s="49" t="s">
        <v>203</v>
      </c>
      <c r="D1442" s="44" t="s">
        <v>89</v>
      </c>
      <c r="E1442" s="52">
        <v>3832.0</v>
      </c>
      <c r="F1442" s="52">
        <v>6241.0</v>
      </c>
      <c r="G1442" s="51">
        <f t="shared" si="2"/>
        <v>3832</v>
      </c>
      <c r="H1442" s="51">
        <f t="shared" si="3"/>
        <v>6241</v>
      </c>
    </row>
    <row r="1443">
      <c r="A1443" s="47" t="str">
        <f t="shared" si="1"/>
        <v>Europe_Latvia-Europe_2011</v>
      </c>
      <c r="B1443" s="47" t="s">
        <v>179</v>
      </c>
      <c r="C1443" s="49" t="s">
        <v>203</v>
      </c>
      <c r="D1443" s="44" t="s">
        <v>90</v>
      </c>
      <c r="E1443" s="52">
        <v>4688.0</v>
      </c>
      <c r="F1443" s="52">
        <v>7583.0</v>
      </c>
      <c r="G1443" s="51">
        <f t="shared" si="2"/>
        <v>4688</v>
      </c>
      <c r="H1443" s="51">
        <f t="shared" si="3"/>
        <v>7583</v>
      </c>
    </row>
    <row r="1444">
      <c r="A1444" s="47" t="str">
        <f t="shared" si="1"/>
        <v>Europe_Latvia-Europe_2012</v>
      </c>
      <c r="B1444" s="47" t="s">
        <v>179</v>
      </c>
      <c r="C1444" s="49" t="s">
        <v>203</v>
      </c>
      <c r="D1444" s="44" t="s">
        <v>91</v>
      </c>
      <c r="E1444" s="52">
        <v>4073.0</v>
      </c>
      <c r="F1444" s="52">
        <v>6652.0</v>
      </c>
      <c r="G1444" s="51">
        <f t="shared" si="2"/>
        <v>4073</v>
      </c>
      <c r="H1444" s="51">
        <f t="shared" si="3"/>
        <v>6652</v>
      </c>
    </row>
    <row r="1445">
      <c r="A1445" s="47" t="str">
        <f t="shared" si="1"/>
        <v>Europe_Liechtenstein-Europe_2000</v>
      </c>
      <c r="B1445" s="47" t="s">
        <v>179</v>
      </c>
      <c r="C1445" s="49" t="s">
        <v>204</v>
      </c>
      <c r="D1445" s="44" t="s">
        <v>70</v>
      </c>
      <c r="E1445" s="50"/>
      <c r="F1445" s="50"/>
      <c r="G1445" s="51" t="str">
        <f t="shared" si="2"/>
        <v/>
      </c>
      <c r="H1445" s="51" t="str">
        <f t="shared" si="3"/>
        <v/>
      </c>
    </row>
    <row r="1446">
      <c r="A1446" s="47" t="str">
        <f t="shared" si="1"/>
        <v>Europe_Liechtenstein-Europe_2001</v>
      </c>
      <c r="B1446" s="47" t="s">
        <v>179</v>
      </c>
      <c r="C1446" s="49" t="s">
        <v>204</v>
      </c>
      <c r="D1446" s="44" t="s">
        <v>71</v>
      </c>
      <c r="E1446" s="50"/>
      <c r="F1446" s="50"/>
      <c r="G1446" s="51" t="str">
        <f t="shared" si="2"/>
        <v/>
      </c>
      <c r="H1446" s="51" t="str">
        <f t="shared" si="3"/>
        <v/>
      </c>
    </row>
    <row r="1447">
      <c r="A1447" s="47" t="str">
        <f t="shared" si="1"/>
        <v>Europe_Liechtenstein-Europe_2002</v>
      </c>
      <c r="B1447" s="47" t="s">
        <v>179</v>
      </c>
      <c r="C1447" s="49" t="s">
        <v>204</v>
      </c>
      <c r="D1447" s="44" t="s">
        <v>72</v>
      </c>
      <c r="E1447" s="50"/>
      <c r="F1447" s="50"/>
      <c r="G1447" s="51" t="str">
        <f t="shared" si="2"/>
        <v/>
      </c>
      <c r="H1447" s="51" t="str">
        <f t="shared" si="3"/>
        <v/>
      </c>
    </row>
    <row r="1448">
      <c r="A1448" s="47" t="str">
        <f t="shared" si="1"/>
        <v>Europe_Liechtenstein-Europe_2003</v>
      </c>
      <c r="B1448" s="47" t="s">
        <v>179</v>
      </c>
      <c r="C1448" s="49" t="s">
        <v>204</v>
      </c>
      <c r="D1448" s="44" t="s">
        <v>74</v>
      </c>
      <c r="E1448" s="50"/>
      <c r="F1448" s="50"/>
      <c r="G1448" s="51" t="str">
        <f t="shared" si="2"/>
        <v/>
      </c>
      <c r="H1448" s="51" t="str">
        <f t="shared" si="3"/>
        <v/>
      </c>
    </row>
    <row r="1449">
      <c r="A1449" s="47" t="str">
        <f t="shared" si="1"/>
        <v>Europe_Liechtenstein-Europe_2004</v>
      </c>
      <c r="B1449" s="47" t="s">
        <v>179</v>
      </c>
      <c r="C1449" s="49" t="s">
        <v>204</v>
      </c>
      <c r="D1449" s="44" t="s">
        <v>83</v>
      </c>
      <c r="E1449" s="50"/>
      <c r="F1449" s="50"/>
      <c r="G1449" s="51" t="str">
        <f t="shared" si="2"/>
        <v/>
      </c>
      <c r="H1449" s="51" t="str">
        <f t="shared" si="3"/>
        <v/>
      </c>
    </row>
    <row r="1450">
      <c r="A1450" s="47" t="str">
        <f t="shared" si="1"/>
        <v>Europe_Liechtenstein-Europe_2006</v>
      </c>
      <c r="B1450" s="47" t="s">
        <v>179</v>
      </c>
      <c r="C1450" s="49" t="s">
        <v>204</v>
      </c>
      <c r="D1450" s="44" t="s">
        <v>85</v>
      </c>
      <c r="E1450" s="50"/>
      <c r="F1450" s="50"/>
      <c r="G1450" s="51" t="str">
        <f t="shared" si="2"/>
        <v/>
      </c>
      <c r="H1450" s="51" t="str">
        <f t="shared" si="3"/>
        <v/>
      </c>
    </row>
    <row r="1451">
      <c r="A1451" s="47" t="str">
        <f t="shared" si="1"/>
        <v>Europe_Liechtenstein-Europe_2006</v>
      </c>
      <c r="B1451" s="47" t="s">
        <v>179</v>
      </c>
      <c r="C1451" s="49" t="s">
        <v>204</v>
      </c>
      <c r="D1451" s="44" t="s">
        <v>85</v>
      </c>
      <c r="E1451" s="50"/>
      <c r="F1451" s="50"/>
      <c r="G1451" s="51" t="str">
        <f t="shared" si="2"/>
        <v/>
      </c>
      <c r="H1451" s="51" t="str">
        <f t="shared" si="3"/>
        <v/>
      </c>
    </row>
    <row r="1452">
      <c r="A1452" s="47" t="str">
        <f t="shared" si="1"/>
        <v>Europe_Liechtenstein-Europe_2007</v>
      </c>
      <c r="B1452" s="47" t="s">
        <v>179</v>
      </c>
      <c r="C1452" s="49" t="s">
        <v>204</v>
      </c>
      <c r="D1452" s="44" t="s">
        <v>86</v>
      </c>
      <c r="E1452" s="50"/>
      <c r="F1452" s="50"/>
      <c r="G1452" s="51" t="str">
        <f t="shared" si="2"/>
        <v/>
      </c>
      <c r="H1452" s="51" t="str">
        <f t="shared" si="3"/>
        <v/>
      </c>
    </row>
    <row r="1453">
      <c r="A1453" s="47" t="str">
        <f t="shared" si="1"/>
        <v>Europe_Liechtenstein-Europe_2008</v>
      </c>
      <c r="B1453" s="47" t="s">
        <v>179</v>
      </c>
      <c r="C1453" s="49" t="s">
        <v>204</v>
      </c>
      <c r="D1453" s="44" t="s">
        <v>87</v>
      </c>
      <c r="E1453" s="50"/>
      <c r="F1453" s="50"/>
      <c r="G1453" s="51" t="str">
        <f t="shared" si="2"/>
        <v/>
      </c>
      <c r="H1453" s="51" t="str">
        <f t="shared" si="3"/>
        <v/>
      </c>
    </row>
    <row r="1454">
      <c r="A1454" s="47" t="str">
        <f t="shared" si="1"/>
        <v>Europe_Liechtenstein-Europe_2010</v>
      </c>
      <c r="B1454" s="47" t="s">
        <v>179</v>
      </c>
      <c r="C1454" s="49" t="s">
        <v>204</v>
      </c>
      <c r="D1454" s="44" t="s">
        <v>89</v>
      </c>
      <c r="E1454" s="50"/>
      <c r="F1454" s="50"/>
      <c r="G1454" s="51" t="str">
        <f t="shared" si="2"/>
        <v/>
      </c>
      <c r="H1454" s="51" t="str">
        <f t="shared" si="3"/>
        <v/>
      </c>
    </row>
    <row r="1455">
      <c r="A1455" s="47" t="str">
        <f t="shared" si="1"/>
        <v>Europe_Liechtenstein-Europe_2010</v>
      </c>
      <c r="B1455" s="47" t="s">
        <v>179</v>
      </c>
      <c r="C1455" s="49" t="s">
        <v>204</v>
      </c>
      <c r="D1455" s="44" t="s">
        <v>89</v>
      </c>
      <c r="E1455" s="50"/>
      <c r="F1455" s="50"/>
      <c r="G1455" s="51" t="str">
        <f t="shared" si="2"/>
        <v/>
      </c>
      <c r="H1455" s="51" t="str">
        <f t="shared" si="3"/>
        <v/>
      </c>
    </row>
    <row r="1456">
      <c r="A1456" s="47" t="str">
        <f t="shared" si="1"/>
        <v>Europe_Liechtenstein-Europe_2011</v>
      </c>
      <c r="B1456" s="47" t="s">
        <v>179</v>
      </c>
      <c r="C1456" s="49" t="s">
        <v>204</v>
      </c>
      <c r="D1456" s="44" t="s">
        <v>90</v>
      </c>
      <c r="E1456" s="50"/>
      <c r="F1456" s="50"/>
      <c r="G1456" s="51" t="str">
        <f t="shared" si="2"/>
        <v/>
      </c>
      <c r="H1456" s="51" t="str">
        <f t="shared" si="3"/>
        <v/>
      </c>
    </row>
    <row r="1457">
      <c r="A1457" s="47" t="str">
        <f t="shared" si="1"/>
        <v>Europe_Liechtenstein-Europe_2012</v>
      </c>
      <c r="B1457" s="47" t="s">
        <v>179</v>
      </c>
      <c r="C1457" s="49" t="s">
        <v>204</v>
      </c>
      <c r="D1457" s="44" t="s">
        <v>91</v>
      </c>
      <c r="E1457" s="50"/>
      <c r="F1457" s="50"/>
      <c r="G1457" s="51" t="str">
        <f t="shared" si="2"/>
        <v/>
      </c>
      <c r="H1457" s="51" t="str">
        <f t="shared" si="3"/>
        <v/>
      </c>
    </row>
    <row r="1458">
      <c r="A1458" s="47" t="str">
        <f t="shared" si="1"/>
        <v>Europe_Lithuania-Europe_2000</v>
      </c>
      <c r="B1458" s="47" t="s">
        <v>179</v>
      </c>
      <c r="C1458" s="49" t="s">
        <v>205</v>
      </c>
      <c r="D1458" s="44" t="s">
        <v>70</v>
      </c>
      <c r="E1458" s="50"/>
      <c r="F1458" s="50"/>
      <c r="G1458" s="51" t="str">
        <f t="shared" si="2"/>
        <v/>
      </c>
      <c r="H1458" s="51" t="str">
        <f t="shared" si="3"/>
        <v/>
      </c>
    </row>
    <row r="1459">
      <c r="A1459" s="47" t="str">
        <f t="shared" si="1"/>
        <v>Europe_Lithuania-Europe_2001</v>
      </c>
      <c r="B1459" s="47" t="s">
        <v>179</v>
      </c>
      <c r="C1459" s="49" t="s">
        <v>205</v>
      </c>
      <c r="D1459" s="44" t="s">
        <v>71</v>
      </c>
      <c r="E1459" s="52">
        <v>7287.0</v>
      </c>
      <c r="F1459" s="50"/>
      <c r="G1459" s="51">
        <f t="shared" si="2"/>
        <v>7287</v>
      </c>
      <c r="H1459" s="51" t="str">
        <f t="shared" si="3"/>
        <v/>
      </c>
    </row>
    <row r="1460">
      <c r="A1460" s="47" t="str">
        <f t="shared" si="1"/>
        <v>Europe_Lithuania-Europe_2002</v>
      </c>
      <c r="B1460" s="47" t="s">
        <v>179</v>
      </c>
      <c r="C1460" s="49" t="s">
        <v>205</v>
      </c>
      <c r="D1460" s="44" t="s">
        <v>72</v>
      </c>
      <c r="E1460" s="52">
        <v>7052.0</v>
      </c>
      <c r="F1460" s="52">
        <v>13561.0</v>
      </c>
      <c r="G1460" s="51">
        <f t="shared" si="2"/>
        <v>7052</v>
      </c>
      <c r="H1460" s="51">
        <f t="shared" si="3"/>
        <v>13561</v>
      </c>
    </row>
    <row r="1461">
      <c r="A1461" s="47" t="str">
        <f t="shared" si="1"/>
        <v>Europe_Lithuania-Europe_2003</v>
      </c>
      <c r="B1461" s="47" t="s">
        <v>179</v>
      </c>
      <c r="C1461" s="49" t="s">
        <v>205</v>
      </c>
      <c r="D1461" s="44" t="s">
        <v>74</v>
      </c>
      <c r="E1461" s="52">
        <v>8766.0</v>
      </c>
      <c r="F1461" s="52">
        <v>12578.0</v>
      </c>
      <c r="G1461" s="51">
        <f t="shared" si="2"/>
        <v>8766</v>
      </c>
      <c r="H1461" s="51">
        <f t="shared" si="3"/>
        <v>12578</v>
      </c>
    </row>
    <row r="1462">
      <c r="A1462" s="47" t="str">
        <f t="shared" si="1"/>
        <v>Europe_Lithuania-Europe_2004</v>
      </c>
      <c r="B1462" s="47" t="s">
        <v>179</v>
      </c>
      <c r="C1462" s="49" t="s">
        <v>205</v>
      </c>
      <c r="D1462" s="44" t="s">
        <v>83</v>
      </c>
      <c r="E1462" s="52">
        <v>9520.0</v>
      </c>
      <c r="F1462" s="52">
        <v>15115.0</v>
      </c>
      <c r="G1462" s="51">
        <f t="shared" si="2"/>
        <v>9520</v>
      </c>
      <c r="H1462" s="51">
        <f t="shared" si="3"/>
        <v>15115</v>
      </c>
    </row>
    <row r="1463">
      <c r="A1463" s="47" t="str">
        <f t="shared" si="1"/>
        <v>Europe_Lithuania-Europe_2006</v>
      </c>
      <c r="B1463" s="47" t="s">
        <v>179</v>
      </c>
      <c r="C1463" s="49" t="s">
        <v>205</v>
      </c>
      <c r="D1463" s="44" t="s">
        <v>85</v>
      </c>
      <c r="E1463" s="52">
        <v>9386.0</v>
      </c>
      <c r="F1463" s="52">
        <v>13330.0</v>
      </c>
      <c r="G1463" s="51">
        <f t="shared" si="2"/>
        <v>8831.5</v>
      </c>
      <c r="H1463" s="51">
        <f t="shared" si="3"/>
        <v>13124.5</v>
      </c>
    </row>
    <row r="1464">
      <c r="A1464" s="47" t="str">
        <f t="shared" si="1"/>
        <v>Europe_Lithuania-Europe_2006</v>
      </c>
      <c r="B1464" s="47" t="s">
        <v>179</v>
      </c>
      <c r="C1464" s="49" t="s">
        <v>205</v>
      </c>
      <c r="D1464" s="44" t="s">
        <v>85</v>
      </c>
      <c r="E1464" s="52">
        <v>8277.0</v>
      </c>
      <c r="F1464" s="52">
        <v>12919.0</v>
      </c>
      <c r="G1464" s="51">
        <f t="shared" si="2"/>
        <v>8277</v>
      </c>
      <c r="H1464" s="51">
        <f t="shared" si="3"/>
        <v>12919</v>
      </c>
    </row>
    <row r="1465">
      <c r="A1465" s="47" t="str">
        <f t="shared" si="1"/>
        <v>Europe_Lithuania-Europe_2007</v>
      </c>
      <c r="B1465" s="47" t="s">
        <v>179</v>
      </c>
      <c r="C1465" s="49" t="s">
        <v>205</v>
      </c>
      <c r="D1465" s="44" t="s">
        <v>86</v>
      </c>
      <c r="E1465" s="52">
        <v>9460.0</v>
      </c>
      <c r="F1465" s="52">
        <v>15137.0</v>
      </c>
      <c r="G1465" s="51">
        <f t="shared" si="2"/>
        <v>9460</v>
      </c>
      <c r="H1465" s="51">
        <f t="shared" si="3"/>
        <v>15137</v>
      </c>
    </row>
    <row r="1466">
      <c r="A1466" s="47" t="str">
        <f t="shared" si="1"/>
        <v>Europe_Lithuania-Europe_2008</v>
      </c>
      <c r="B1466" s="47" t="s">
        <v>179</v>
      </c>
      <c r="C1466" s="49" t="s">
        <v>205</v>
      </c>
      <c r="D1466" s="44" t="s">
        <v>87</v>
      </c>
      <c r="E1466" s="52">
        <v>8848.0</v>
      </c>
      <c r="F1466" s="52">
        <v>13993.0</v>
      </c>
      <c r="G1466" s="51">
        <f t="shared" si="2"/>
        <v>8848</v>
      </c>
      <c r="H1466" s="51">
        <f t="shared" si="3"/>
        <v>13993</v>
      </c>
    </row>
    <row r="1467">
      <c r="A1467" s="47" t="str">
        <f t="shared" si="1"/>
        <v>Europe_Lithuania-Europe_2010</v>
      </c>
      <c r="B1467" s="47" t="s">
        <v>179</v>
      </c>
      <c r="C1467" s="49" t="s">
        <v>205</v>
      </c>
      <c r="D1467" s="44" t="s">
        <v>89</v>
      </c>
      <c r="E1467" s="52">
        <v>9253.0</v>
      </c>
      <c r="F1467" s="52">
        <v>12915.0</v>
      </c>
      <c r="G1467" s="51">
        <f t="shared" si="2"/>
        <v>8192</v>
      </c>
      <c r="H1467" s="51">
        <f t="shared" si="3"/>
        <v>12557.5</v>
      </c>
    </row>
    <row r="1468">
      <c r="A1468" s="47" t="str">
        <f t="shared" si="1"/>
        <v>Europe_Lithuania-Europe_2010</v>
      </c>
      <c r="B1468" s="47" t="s">
        <v>179</v>
      </c>
      <c r="C1468" s="49" t="s">
        <v>205</v>
      </c>
      <c r="D1468" s="44" t="s">
        <v>89</v>
      </c>
      <c r="E1468" s="52">
        <v>7131.0</v>
      </c>
      <c r="F1468" s="52">
        <v>12200.0</v>
      </c>
      <c r="G1468" s="51">
        <f t="shared" si="2"/>
        <v>7131</v>
      </c>
      <c r="H1468" s="51">
        <f t="shared" si="3"/>
        <v>12200</v>
      </c>
    </row>
    <row r="1469">
      <c r="A1469" s="47" t="str">
        <f t="shared" si="1"/>
        <v>Europe_Lithuania-Europe_2011</v>
      </c>
      <c r="B1469" s="47" t="s">
        <v>179</v>
      </c>
      <c r="C1469" s="49" t="s">
        <v>205</v>
      </c>
      <c r="D1469" s="44" t="s">
        <v>90</v>
      </c>
      <c r="E1469" s="52">
        <v>8718.0</v>
      </c>
      <c r="F1469" s="52">
        <v>14294.0</v>
      </c>
      <c r="G1469" s="51">
        <f t="shared" si="2"/>
        <v>8718</v>
      </c>
      <c r="H1469" s="51">
        <f t="shared" si="3"/>
        <v>14294</v>
      </c>
    </row>
    <row r="1470">
      <c r="A1470" s="47" t="str">
        <f t="shared" si="1"/>
        <v>Europe_Lithuania-Europe_2012</v>
      </c>
      <c r="B1470" s="47" t="s">
        <v>179</v>
      </c>
      <c r="C1470" s="49" t="s">
        <v>205</v>
      </c>
      <c r="D1470" s="44" t="s">
        <v>91</v>
      </c>
      <c r="E1470" s="52">
        <v>8865.0</v>
      </c>
      <c r="F1470" s="52">
        <v>13212.0</v>
      </c>
      <c r="G1470" s="51">
        <f t="shared" si="2"/>
        <v>8865</v>
      </c>
      <c r="H1470" s="51">
        <f t="shared" si="3"/>
        <v>13212</v>
      </c>
    </row>
    <row r="1471">
      <c r="A1471" s="47" t="str">
        <f t="shared" si="1"/>
        <v>Europe_Luxembourg-Europe_2000</v>
      </c>
      <c r="B1471" s="47" t="s">
        <v>179</v>
      </c>
      <c r="C1471" s="49" t="s">
        <v>206</v>
      </c>
      <c r="D1471" s="44" t="s">
        <v>70</v>
      </c>
      <c r="E1471" s="52">
        <v>4080.0</v>
      </c>
      <c r="F1471" s="50"/>
      <c r="G1471" s="51">
        <f t="shared" si="2"/>
        <v>4080</v>
      </c>
      <c r="H1471" s="51" t="str">
        <f t="shared" si="3"/>
        <v/>
      </c>
    </row>
    <row r="1472">
      <c r="A1472" s="47" t="str">
        <f t="shared" si="1"/>
        <v>Europe_Luxembourg-Europe_2001</v>
      </c>
      <c r="B1472" s="47" t="s">
        <v>179</v>
      </c>
      <c r="C1472" s="49" t="s">
        <v>206</v>
      </c>
      <c r="D1472" s="44" t="s">
        <v>71</v>
      </c>
      <c r="E1472" s="52">
        <v>4171.0</v>
      </c>
      <c r="F1472" s="50"/>
      <c r="G1472" s="51">
        <f t="shared" si="2"/>
        <v>4171</v>
      </c>
      <c r="H1472" s="51" t="str">
        <f t="shared" si="3"/>
        <v/>
      </c>
    </row>
    <row r="1473">
      <c r="A1473" s="47" t="str">
        <f t="shared" si="1"/>
        <v>Europe_Luxembourg-Europe_2002</v>
      </c>
      <c r="B1473" s="47" t="s">
        <v>179</v>
      </c>
      <c r="C1473" s="49" t="s">
        <v>206</v>
      </c>
      <c r="D1473" s="44" t="s">
        <v>72</v>
      </c>
      <c r="E1473" s="52">
        <v>4220.0</v>
      </c>
      <c r="F1473" s="52">
        <v>10829.0</v>
      </c>
      <c r="G1473" s="51">
        <f t="shared" si="2"/>
        <v>4220</v>
      </c>
      <c r="H1473" s="51">
        <f t="shared" si="3"/>
        <v>10829</v>
      </c>
    </row>
    <row r="1474">
      <c r="A1474" s="47" t="str">
        <f t="shared" si="1"/>
        <v>Europe_Luxembourg-Europe_2003</v>
      </c>
      <c r="B1474" s="47" t="s">
        <v>179</v>
      </c>
      <c r="C1474" s="49" t="s">
        <v>206</v>
      </c>
      <c r="D1474" s="44" t="s">
        <v>74</v>
      </c>
      <c r="E1474" s="52">
        <v>3956.0</v>
      </c>
      <c r="F1474" s="52">
        <v>10249.0</v>
      </c>
      <c r="G1474" s="51">
        <f t="shared" si="2"/>
        <v>3956</v>
      </c>
      <c r="H1474" s="51">
        <f t="shared" si="3"/>
        <v>10249</v>
      </c>
    </row>
    <row r="1475">
      <c r="A1475" s="47" t="str">
        <f t="shared" si="1"/>
        <v>Europe_Luxembourg-Europe_2004</v>
      </c>
      <c r="B1475" s="47" t="s">
        <v>179</v>
      </c>
      <c r="C1475" s="49" t="s">
        <v>206</v>
      </c>
      <c r="D1475" s="44" t="s">
        <v>83</v>
      </c>
      <c r="E1475" s="52">
        <v>4204.0</v>
      </c>
      <c r="F1475" s="52">
        <v>10792.0</v>
      </c>
      <c r="G1475" s="51">
        <f t="shared" si="2"/>
        <v>4204</v>
      </c>
      <c r="H1475" s="51">
        <f t="shared" si="3"/>
        <v>10792</v>
      </c>
    </row>
    <row r="1476">
      <c r="A1476" s="47" t="str">
        <f t="shared" si="1"/>
        <v>Europe_Luxembourg-Europe_2006</v>
      </c>
      <c r="B1476" s="47" t="s">
        <v>179</v>
      </c>
      <c r="C1476" s="49" t="s">
        <v>206</v>
      </c>
      <c r="D1476" s="44" t="s">
        <v>85</v>
      </c>
      <c r="E1476" s="52">
        <v>4282.0</v>
      </c>
      <c r="F1476" s="52">
        <v>11269.0</v>
      </c>
      <c r="G1476" s="51">
        <f t="shared" si="2"/>
        <v>3895.5</v>
      </c>
      <c r="H1476" s="51">
        <f t="shared" si="3"/>
        <v>10035</v>
      </c>
    </row>
    <row r="1477">
      <c r="A1477" s="47" t="str">
        <f t="shared" si="1"/>
        <v>Europe_Luxembourg-Europe_2006</v>
      </c>
      <c r="B1477" s="47" t="s">
        <v>179</v>
      </c>
      <c r="C1477" s="49" t="s">
        <v>206</v>
      </c>
      <c r="D1477" s="44" t="s">
        <v>85</v>
      </c>
      <c r="E1477" s="52">
        <v>3509.0</v>
      </c>
      <c r="F1477" s="52">
        <v>8801.0</v>
      </c>
      <c r="G1477" s="51">
        <f t="shared" si="2"/>
        <v>3509</v>
      </c>
      <c r="H1477" s="51">
        <f t="shared" si="3"/>
        <v>8801</v>
      </c>
    </row>
    <row r="1478">
      <c r="A1478" s="47" t="str">
        <f t="shared" si="1"/>
        <v>Europe_Luxembourg-Europe_2007</v>
      </c>
      <c r="B1478" s="47" t="s">
        <v>179</v>
      </c>
      <c r="C1478" s="49" t="s">
        <v>206</v>
      </c>
      <c r="D1478" s="44" t="s">
        <v>86</v>
      </c>
      <c r="E1478" s="52">
        <v>4209.0</v>
      </c>
      <c r="F1478" s="52">
        <v>10869.0</v>
      </c>
      <c r="G1478" s="51">
        <f t="shared" si="2"/>
        <v>4209</v>
      </c>
      <c r="H1478" s="51">
        <f t="shared" si="3"/>
        <v>10869</v>
      </c>
    </row>
    <row r="1479">
      <c r="A1479" s="47" t="str">
        <f t="shared" si="1"/>
        <v>Europe_Luxembourg-Europe_2008</v>
      </c>
      <c r="B1479" s="47" t="s">
        <v>179</v>
      </c>
      <c r="C1479" s="49" t="s">
        <v>206</v>
      </c>
      <c r="D1479" s="44" t="s">
        <v>87</v>
      </c>
      <c r="E1479" s="52">
        <v>4382.0</v>
      </c>
      <c r="F1479" s="52">
        <v>11544.0</v>
      </c>
      <c r="G1479" s="51">
        <f t="shared" si="2"/>
        <v>4382</v>
      </c>
      <c r="H1479" s="51">
        <f t="shared" si="3"/>
        <v>11544</v>
      </c>
    </row>
    <row r="1480">
      <c r="A1480" s="47" t="str">
        <f t="shared" si="1"/>
        <v>Europe_Luxembourg-Europe_2010</v>
      </c>
      <c r="B1480" s="47" t="s">
        <v>179</v>
      </c>
      <c r="C1480" s="49" t="s">
        <v>206</v>
      </c>
      <c r="D1480" s="44" t="s">
        <v>89</v>
      </c>
      <c r="E1480" s="52">
        <v>3843.0</v>
      </c>
      <c r="F1480" s="52">
        <v>9905.0</v>
      </c>
      <c r="G1480" s="51">
        <f t="shared" si="2"/>
        <v>3589</v>
      </c>
      <c r="H1480" s="51">
        <f t="shared" si="3"/>
        <v>9072.5</v>
      </c>
    </row>
    <row r="1481">
      <c r="A1481" s="47" t="str">
        <f t="shared" si="1"/>
        <v>Europe_Luxembourg-Europe_2010</v>
      </c>
      <c r="B1481" s="47" t="s">
        <v>179</v>
      </c>
      <c r="C1481" s="49" t="s">
        <v>206</v>
      </c>
      <c r="D1481" s="44" t="s">
        <v>89</v>
      </c>
      <c r="E1481" s="52">
        <v>3335.0</v>
      </c>
      <c r="F1481" s="52">
        <v>8240.0</v>
      </c>
      <c r="G1481" s="51">
        <f t="shared" si="2"/>
        <v>3335</v>
      </c>
      <c r="H1481" s="51">
        <f t="shared" si="3"/>
        <v>8240</v>
      </c>
    </row>
    <row r="1482">
      <c r="A1482" s="47" t="str">
        <f t="shared" si="1"/>
        <v>Europe_Luxembourg-Europe_2011</v>
      </c>
      <c r="B1482" s="47" t="s">
        <v>179</v>
      </c>
      <c r="C1482" s="49" t="s">
        <v>206</v>
      </c>
      <c r="D1482" s="44" t="s">
        <v>90</v>
      </c>
      <c r="E1482" s="52">
        <v>4329.0</v>
      </c>
      <c r="F1482" s="52">
        <v>11357.0</v>
      </c>
      <c r="G1482" s="51">
        <f t="shared" si="2"/>
        <v>4329</v>
      </c>
      <c r="H1482" s="51">
        <f t="shared" si="3"/>
        <v>11357</v>
      </c>
    </row>
    <row r="1483">
      <c r="A1483" s="47" t="str">
        <f t="shared" si="1"/>
        <v>Europe_Luxembourg-Europe_2012</v>
      </c>
      <c r="B1483" s="47" t="s">
        <v>179</v>
      </c>
      <c r="C1483" s="49" t="s">
        <v>206</v>
      </c>
      <c r="D1483" s="44" t="s">
        <v>91</v>
      </c>
      <c r="E1483" s="52">
        <v>3646.0</v>
      </c>
      <c r="F1483" s="52">
        <v>9417.0</v>
      </c>
      <c r="G1483" s="51">
        <f t="shared" si="2"/>
        <v>3646</v>
      </c>
      <c r="H1483" s="51">
        <f t="shared" si="3"/>
        <v>9417</v>
      </c>
    </row>
    <row r="1484">
      <c r="A1484" s="47" t="str">
        <f t="shared" si="1"/>
        <v>Europe_Malta-Europe_2000</v>
      </c>
      <c r="B1484" s="47" t="s">
        <v>179</v>
      </c>
      <c r="C1484" s="49" t="s">
        <v>207</v>
      </c>
      <c r="D1484" s="44" t="s">
        <v>70</v>
      </c>
      <c r="E1484" s="50"/>
      <c r="F1484" s="50"/>
      <c r="G1484" s="51" t="str">
        <f t="shared" si="2"/>
        <v/>
      </c>
      <c r="H1484" s="51" t="str">
        <f t="shared" si="3"/>
        <v/>
      </c>
    </row>
    <row r="1485">
      <c r="A1485" s="47" t="str">
        <f t="shared" si="1"/>
        <v>Europe_Malta-Europe_2001</v>
      </c>
      <c r="B1485" s="47" t="s">
        <v>179</v>
      </c>
      <c r="C1485" s="49" t="s">
        <v>207</v>
      </c>
      <c r="D1485" s="44" t="s">
        <v>71</v>
      </c>
      <c r="E1485" s="52">
        <v>857.0</v>
      </c>
      <c r="F1485" s="50"/>
      <c r="G1485" s="51">
        <f t="shared" si="2"/>
        <v>857</v>
      </c>
      <c r="H1485" s="51" t="str">
        <f t="shared" si="3"/>
        <v/>
      </c>
    </row>
    <row r="1486">
      <c r="A1486" s="47" t="str">
        <f t="shared" si="1"/>
        <v>Europe_Malta-Europe_2002</v>
      </c>
      <c r="B1486" s="47" t="s">
        <v>179</v>
      </c>
      <c r="C1486" s="49" t="s">
        <v>207</v>
      </c>
      <c r="D1486" s="44" t="s">
        <v>72</v>
      </c>
      <c r="E1486" s="52">
        <v>848.0</v>
      </c>
      <c r="F1486" s="52">
        <v>2589.0</v>
      </c>
      <c r="G1486" s="51">
        <f t="shared" si="2"/>
        <v>848</v>
      </c>
      <c r="H1486" s="51">
        <f t="shared" si="3"/>
        <v>2589</v>
      </c>
    </row>
    <row r="1487">
      <c r="A1487" s="47" t="str">
        <f t="shared" si="1"/>
        <v>Europe_Malta-Europe_2003</v>
      </c>
      <c r="B1487" s="47" t="s">
        <v>179</v>
      </c>
      <c r="C1487" s="49" t="s">
        <v>207</v>
      </c>
      <c r="D1487" s="44" t="s">
        <v>74</v>
      </c>
      <c r="E1487" s="52">
        <v>777.0</v>
      </c>
      <c r="F1487" s="52">
        <v>2497.0</v>
      </c>
      <c r="G1487" s="51">
        <f t="shared" si="2"/>
        <v>777</v>
      </c>
      <c r="H1487" s="51">
        <f t="shared" si="3"/>
        <v>2497</v>
      </c>
    </row>
    <row r="1488">
      <c r="A1488" s="47" t="str">
        <f t="shared" si="1"/>
        <v>Europe_Malta-Europe_2004</v>
      </c>
      <c r="B1488" s="47" t="s">
        <v>179</v>
      </c>
      <c r="C1488" s="49" t="s">
        <v>207</v>
      </c>
      <c r="D1488" s="44" t="s">
        <v>83</v>
      </c>
      <c r="E1488" s="52">
        <v>837.0</v>
      </c>
      <c r="F1488" s="52">
        <v>2560.0</v>
      </c>
      <c r="G1488" s="51">
        <f t="shared" si="2"/>
        <v>837</v>
      </c>
      <c r="H1488" s="51">
        <f t="shared" si="3"/>
        <v>2560</v>
      </c>
    </row>
    <row r="1489">
      <c r="A1489" s="47" t="str">
        <f t="shared" si="1"/>
        <v>Europe_Malta-Europe_2005</v>
      </c>
      <c r="B1489" s="47" t="s">
        <v>179</v>
      </c>
      <c r="C1489" s="49" t="s">
        <v>207</v>
      </c>
      <c r="D1489" s="44" t="s">
        <v>84</v>
      </c>
      <c r="E1489" s="52">
        <v>734.0</v>
      </c>
      <c r="F1489" s="52">
        <v>2299.0</v>
      </c>
      <c r="G1489" s="51">
        <f t="shared" si="2"/>
        <v>734</v>
      </c>
      <c r="H1489" s="51">
        <f t="shared" si="3"/>
        <v>2299</v>
      </c>
    </row>
    <row r="1490">
      <c r="A1490" s="47" t="str">
        <f t="shared" si="1"/>
        <v>Europe_Malta-Europe_2006</v>
      </c>
      <c r="B1490" s="47" t="s">
        <v>179</v>
      </c>
      <c r="C1490" s="49" t="s">
        <v>207</v>
      </c>
      <c r="D1490" s="44" t="s">
        <v>85</v>
      </c>
      <c r="E1490" s="52">
        <v>830.0</v>
      </c>
      <c r="F1490" s="52">
        <v>2574.0</v>
      </c>
      <c r="G1490" s="51">
        <f t="shared" si="2"/>
        <v>808.5</v>
      </c>
      <c r="H1490" s="51">
        <f t="shared" si="3"/>
        <v>2530</v>
      </c>
    </row>
    <row r="1491">
      <c r="A1491" s="47" t="str">
        <f t="shared" si="1"/>
        <v>Europe_Malta-Europe_2006</v>
      </c>
      <c r="B1491" s="47" t="s">
        <v>179</v>
      </c>
      <c r="C1491" s="49" t="s">
        <v>207</v>
      </c>
      <c r="D1491" s="44" t="s">
        <v>85</v>
      </c>
      <c r="E1491" s="52">
        <v>787.0</v>
      </c>
      <c r="F1491" s="52">
        <v>2486.0</v>
      </c>
      <c r="G1491" s="51">
        <f t="shared" si="2"/>
        <v>787</v>
      </c>
      <c r="H1491" s="51">
        <f t="shared" si="3"/>
        <v>2486</v>
      </c>
    </row>
    <row r="1492">
      <c r="A1492" s="47" t="str">
        <f t="shared" si="1"/>
        <v>Europe_Malta-Europe_2007</v>
      </c>
      <c r="B1492" s="47" t="s">
        <v>179</v>
      </c>
      <c r="C1492" s="49" t="s">
        <v>207</v>
      </c>
      <c r="D1492" s="44" t="s">
        <v>86</v>
      </c>
      <c r="E1492" s="52">
        <v>878.0</v>
      </c>
      <c r="F1492" s="52">
        <v>2725.0</v>
      </c>
      <c r="G1492" s="51">
        <f t="shared" si="2"/>
        <v>878</v>
      </c>
      <c r="H1492" s="51">
        <f t="shared" si="3"/>
        <v>2725</v>
      </c>
    </row>
    <row r="1493">
      <c r="A1493" s="47" t="str">
        <f t="shared" si="1"/>
        <v>Europe_Malta-Europe_2009</v>
      </c>
      <c r="B1493" s="47" t="s">
        <v>179</v>
      </c>
      <c r="C1493" s="49" t="s">
        <v>207</v>
      </c>
      <c r="D1493" s="44" t="s">
        <v>88</v>
      </c>
      <c r="E1493" s="52">
        <v>881.0</v>
      </c>
      <c r="F1493" s="52">
        <v>2699.0</v>
      </c>
      <c r="G1493" s="51">
        <f t="shared" si="2"/>
        <v>881</v>
      </c>
      <c r="H1493" s="51">
        <f t="shared" si="3"/>
        <v>2699</v>
      </c>
    </row>
    <row r="1494">
      <c r="A1494" s="47" t="str">
        <f t="shared" si="1"/>
        <v>Europe_Malta-Europe_2010</v>
      </c>
      <c r="B1494" s="47" t="s">
        <v>179</v>
      </c>
      <c r="C1494" s="49" t="s">
        <v>207</v>
      </c>
      <c r="D1494" s="44" t="s">
        <v>89</v>
      </c>
      <c r="E1494" s="52">
        <v>826.0</v>
      </c>
      <c r="F1494" s="52">
        <v>2582.0</v>
      </c>
      <c r="G1494" s="51">
        <f t="shared" si="2"/>
        <v>751</v>
      </c>
      <c r="H1494" s="51">
        <f t="shared" si="3"/>
        <v>2323.5</v>
      </c>
    </row>
    <row r="1495">
      <c r="A1495" s="47" t="str">
        <f t="shared" si="1"/>
        <v>Europe_Malta-Europe_2010</v>
      </c>
      <c r="B1495" s="47" t="s">
        <v>179</v>
      </c>
      <c r="C1495" s="49" t="s">
        <v>207</v>
      </c>
      <c r="D1495" s="44" t="s">
        <v>89</v>
      </c>
      <c r="E1495" s="52">
        <v>676.0</v>
      </c>
      <c r="F1495" s="52">
        <v>2065.0</v>
      </c>
      <c r="G1495" s="51">
        <f t="shared" si="2"/>
        <v>676</v>
      </c>
      <c r="H1495" s="51">
        <f t="shared" si="3"/>
        <v>2065</v>
      </c>
    </row>
    <row r="1496">
      <c r="A1496" s="47" t="str">
        <f t="shared" si="1"/>
        <v>Europe_Malta-Europe_2011</v>
      </c>
      <c r="B1496" s="47" t="s">
        <v>179</v>
      </c>
      <c r="C1496" s="49" t="s">
        <v>207</v>
      </c>
      <c r="D1496" s="44" t="s">
        <v>90</v>
      </c>
      <c r="E1496" s="52">
        <v>834.0</v>
      </c>
      <c r="F1496" s="52">
        <v>2574.0</v>
      </c>
      <c r="G1496" s="51">
        <f t="shared" si="2"/>
        <v>834</v>
      </c>
      <c r="H1496" s="51">
        <f t="shared" si="3"/>
        <v>2574</v>
      </c>
    </row>
    <row r="1497">
      <c r="A1497" s="47" t="str">
        <f t="shared" si="1"/>
        <v>Europe_Moldova-Europe_2000</v>
      </c>
      <c r="B1497" s="47" t="s">
        <v>179</v>
      </c>
      <c r="C1497" s="49" t="s">
        <v>208</v>
      </c>
      <c r="D1497" s="44" t="s">
        <v>70</v>
      </c>
      <c r="E1497" s="50"/>
      <c r="F1497" s="50"/>
      <c r="G1497" s="51" t="str">
        <f t="shared" si="2"/>
        <v/>
      </c>
      <c r="H1497" s="51" t="str">
        <f t="shared" si="3"/>
        <v/>
      </c>
    </row>
    <row r="1498">
      <c r="A1498" s="47" t="str">
        <f t="shared" si="1"/>
        <v>Europe_Moldova-Europe_2001</v>
      </c>
      <c r="B1498" s="47" t="s">
        <v>179</v>
      </c>
      <c r="C1498" s="49" t="s">
        <v>208</v>
      </c>
      <c r="D1498" s="44" t="s">
        <v>71</v>
      </c>
      <c r="E1498" s="52">
        <v>3331.0</v>
      </c>
      <c r="F1498" s="50"/>
      <c r="G1498" s="51">
        <f t="shared" si="2"/>
        <v>3331</v>
      </c>
      <c r="H1498" s="51" t="str">
        <f t="shared" si="3"/>
        <v/>
      </c>
    </row>
    <row r="1499">
      <c r="A1499" s="47" t="str">
        <f t="shared" si="1"/>
        <v>Europe_Moldova-Europe_2002</v>
      </c>
      <c r="B1499" s="47" t="s">
        <v>179</v>
      </c>
      <c r="C1499" s="49" t="s">
        <v>208</v>
      </c>
      <c r="D1499" s="44" t="s">
        <v>72</v>
      </c>
      <c r="E1499" s="52">
        <v>3426.0</v>
      </c>
      <c r="F1499" s="52">
        <v>4855.0</v>
      </c>
      <c r="G1499" s="51">
        <f t="shared" si="2"/>
        <v>3426</v>
      </c>
      <c r="H1499" s="51">
        <f t="shared" si="3"/>
        <v>4855</v>
      </c>
    </row>
    <row r="1500">
      <c r="A1500" s="47" t="str">
        <f t="shared" si="1"/>
        <v>Europe_Moldova-Europe_2003</v>
      </c>
      <c r="B1500" s="47" t="s">
        <v>179</v>
      </c>
      <c r="C1500" s="49" t="s">
        <v>208</v>
      </c>
      <c r="D1500" s="44" t="s">
        <v>74</v>
      </c>
      <c r="E1500" s="52">
        <v>3171.0</v>
      </c>
      <c r="F1500" s="52">
        <v>4547.0</v>
      </c>
      <c r="G1500" s="51">
        <f t="shared" si="2"/>
        <v>3171</v>
      </c>
      <c r="H1500" s="51">
        <f t="shared" si="3"/>
        <v>4547</v>
      </c>
    </row>
    <row r="1501">
      <c r="A1501" s="47" t="str">
        <f t="shared" si="1"/>
        <v>Europe_Moldova-Europe_2004</v>
      </c>
      <c r="B1501" s="47" t="s">
        <v>179</v>
      </c>
      <c r="C1501" s="49" t="s">
        <v>208</v>
      </c>
      <c r="D1501" s="44" t="s">
        <v>83</v>
      </c>
      <c r="E1501" s="52">
        <v>3363.0</v>
      </c>
      <c r="F1501" s="52">
        <v>4774.0</v>
      </c>
      <c r="G1501" s="51">
        <f t="shared" si="2"/>
        <v>3363</v>
      </c>
      <c r="H1501" s="51">
        <f t="shared" si="3"/>
        <v>4774</v>
      </c>
    </row>
    <row r="1502">
      <c r="A1502" s="47" t="str">
        <f t="shared" si="1"/>
        <v>Europe_Moldova-Europe_2005</v>
      </c>
      <c r="B1502" s="47" t="s">
        <v>179</v>
      </c>
      <c r="C1502" s="49" t="s">
        <v>208</v>
      </c>
      <c r="D1502" s="44" t="s">
        <v>84</v>
      </c>
      <c r="E1502" s="52">
        <v>3096.0</v>
      </c>
      <c r="F1502" s="52">
        <v>3986.0</v>
      </c>
      <c r="G1502" s="51">
        <f t="shared" si="2"/>
        <v>3096</v>
      </c>
      <c r="H1502" s="51">
        <f t="shared" si="3"/>
        <v>3986</v>
      </c>
    </row>
    <row r="1503">
      <c r="A1503" s="47" t="str">
        <f t="shared" si="1"/>
        <v>Europe_Moldova-Europe_2006</v>
      </c>
      <c r="B1503" s="47" t="s">
        <v>179</v>
      </c>
      <c r="C1503" s="49" t="s">
        <v>208</v>
      </c>
      <c r="D1503" s="44" t="s">
        <v>85</v>
      </c>
      <c r="E1503" s="52">
        <v>3377.0</v>
      </c>
      <c r="F1503" s="52">
        <v>4554.0</v>
      </c>
      <c r="G1503" s="51">
        <f t="shared" si="2"/>
        <v>3214.5</v>
      </c>
      <c r="H1503" s="51">
        <f t="shared" si="3"/>
        <v>4134.5</v>
      </c>
    </row>
    <row r="1504">
      <c r="A1504" s="47" t="str">
        <f t="shared" si="1"/>
        <v>Europe_Moldova-Europe_2006</v>
      </c>
      <c r="B1504" s="47" t="s">
        <v>179</v>
      </c>
      <c r="C1504" s="49" t="s">
        <v>208</v>
      </c>
      <c r="D1504" s="44" t="s">
        <v>85</v>
      </c>
      <c r="E1504" s="52">
        <v>3052.0</v>
      </c>
      <c r="F1504" s="52">
        <v>3715.0</v>
      </c>
      <c r="G1504" s="51">
        <f t="shared" si="2"/>
        <v>3052</v>
      </c>
      <c r="H1504" s="51">
        <f t="shared" si="3"/>
        <v>3715</v>
      </c>
    </row>
    <row r="1505">
      <c r="A1505" s="47" t="str">
        <f t="shared" si="1"/>
        <v>Europe_Moldova-Europe_2007</v>
      </c>
      <c r="B1505" s="47" t="s">
        <v>179</v>
      </c>
      <c r="C1505" s="49" t="s">
        <v>208</v>
      </c>
      <c r="D1505" s="44" t="s">
        <v>86</v>
      </c>
      <c r="E1505" s="52">
        <v>3342.0</v>
      </c>
      <c r="F1505" s="52">
        <v>4686.0</v>
      </c>
      <c r="G1505" s="51">
        <f t="shared" si="2"/>
        <v>3342</v>
      </c>
      <c r="H1505" s="51">
        <f t="shared" si="3"/>
        <v>4686</v>
      </c>
    </row>
    <row r="1506">
      <c r="A1506" s="47" t="str">
        <f t="shared" si="1"/>
        <v>Europe_Moldova-Europe_2009</v>
      </c>
      <c r="B1506" s="47" t="s">
        <v>179</v>
      </c>
      <c r="C1506" s="49" t="s">
        <v>208</v>
      </c>
      <c r="D1506" s="44" t="s">
        <v>88</v>
      </c>
      <c r="E1506" s="52">
        <v>3500.0</v>
      </c>
      <c r="F1506" s="52">
        <v>4895.0</v>
      </c>
      <c r="G1506" s="51">
        <f t="shared" si="2"/>
        <v>3500</v>
      </c>
      <c r="H1506" s="51">
        <f t="shared" si="3"/>
        <v>4895</v>
      </c>
    </row>
    <row r="1507">
      <c r="A1507" s="47" t="str">
        <f t="shared" si="1"/>
        <v>Europe_Moldova-Europe_2011</v>
      </c>
      <c r="B1507" s="47" t="s">
        <v>179</v>
      </c>
      <c r="C1507" s="49" t="s">
        <v>208</v>
      </c>
      <c r="D1507" s="44" t="s">
        <v>90</v>
      </c>
      <c r="E1507" s="52">
        <v>3441.0</v>
      </c>
      <c r="F1507" s="52">
        <v>4994.0</v>
      </c>
      <c r="G1507" s="51">
        <f t="shared" si="2"/>
        <v>3400.5</v>
      </c>
      <c r="H1507" s="51">
        <f t="shared" si="3"/>
        <v>4642</v>
      </c>
    </row>
    <row r="1508">
      <c r="A1508" s="47" t="str">
        <f t="shared" si="1"/>
        <v>Europe_Moldova-Europe_2011</v>
      </c>
      <c r="B1508" s="47" t="s">
        <v>179</v>
      </c>
      <c r="C1508" s="49" t="s">
        <v>208</v>
      </c>
      <c r="D1508" s="44" t="s">
        <v>90</v>
      </c>
      <c r="E1508" s="52">
        <v>3360.0</v>
      </c>
      <c r="F1508" s="52">
        <v>4290.0</v>
      </c>
      <c r="G1508" s="51">
        <f t="shared" si="2"/>
        <v>3121.5</v>
      </c>
      <c r="H1508" s="51">
        <f t="shared" si="3"/>
        <v>3901.5</v>
      </c>
    </row>
    <row r="1509">
      <c r="A1509" s="47" t="str">
        <f t="shared" si="1"/>
        <v>Europe_Moldova-Europe_2011</v>
      </c>
      <c r="B1509" s="47" t="s">
        <v>179</v>
      </c>
      <c r="C1509" s="49" t="s">
        <v>208</v>
      </c>
      <c r="D1509" s="44" t="s">
        <v>90</v>
      </c>
      <c r="E1509" s="52">
        <v>2883.0</v>
      </c>
      <c r="F1509" s="52">
        <v>3513.0</v>
      </c>
      <c r="G1509" s="51">
        <f t="shared" si="2"/>
        <v>2883</v>
      </c>
      <c r="H1509" s="51">
        <f t="shared" si="3"/>
        <v>3513</v>
      </c>
    </row>
    <row r="1510">
      <c r="A1510" s="47" t="str">
        <f t="shared" si="1"/>
        <v>Europe_Monaco-Europe_2000</v>
      </c>
      <c r="B1510" s="47" t="s">
        <v>179</v>
      </c>
      <c r="C1510" s="49" t="s">
        <v>209</v>
      </c>
      <c r="D1510" s="44" t="s">
        <v>70</v>
      </c>
      <c r="E1510" s="50"/>
      <c r="F1510" s="50"/>
      <c r="G1510" s="51" t="str">
        <f t="shared" si="2"/>
        <v/>
      </c>
      <c r="H1510" s="51" t="str">
        <f t="shared" si="3"/>
        <v/>
      </c>
    </row>
    <row r="1511">
      <c r="A1511" s="47" t="str">
        <f t="shared" si="1"/>
        <v>Europe_Monaco-Europe_2001</v>
      </c>
      <c r="B1511" s="47" t="s">
        <v>179</v>
      </c>
      <c r="C1511" s="49" t="s">
        <v>209</v>
      </c>
      <c r="D1511" s="44" t="s">
        <v>71</v>
      </c>
      <c r="E1511" s="50"/>
      <c r="F1511" s="50"/>
      <c r="G1511" s="51" t="str">
        <f t="shared" si="2"/>
        <v/>
      </c>
      <c r="H1511" s="51" t="str">
        <f t="shared" si="3"/>
        <v/>
      </c>
    </row>
    <row r="1512">
      <c r="A1512" s="47" t="str">
        <f t="shared" si="1"/>
        <v>Europe_Monaco-Europe_2002</v>
      </c>
      <c r="B1512" s="47" t="s">
        <v>179</v>
      </c>
      <c r="C1512" s="49" t="s">
        <v>209</v>
      </c>
      <c r="D1512" s="44" t="s">
        <v>72</v>
      </c>
      <c r="E1512" s="50"/>
      <c r="F1512" s="50"/>
      <c r="G1512" s="51" t="str">
        <f t="shared" si="2"/>
        <v/>
      </c>
      <c r="H1512" s="51" t="str">
        <f t="shared" si="3"/>
        <v/>
      </c>
    </row>
    <row r="1513">
      <c r="A1513" s="47" t="str">
        <f t="shared" si="1"/>
        <v>Europe_Monaco-Europe_2003</v>
      </c>
      <c r="B1513" s="47" t="s">
        <v>179</v>
      </c>
      <c r="C1513" s="49" t="s">
        <v>209</v>
      </c>
      <c r="D1513" s="44" t="s">
        <v>74</v>
      </c>
      <c r="E1513" s="50"/>
      <c r="F1513" s="50"/>
      <c r="G1513" s="51" t="str">
        <f t="shared" si="2"/>
        <v/>
      </c>
      <c r="H1513" s="51" t="str">
        <f t="shared" si="3"/>
        <v/>
      </c>
    </row>
    <row r="1514">
      <c r="A1514" s="47" t="str">
        <f t="shared" si="1"/>
        <v>Europe_Monaco-Europe_2004</v>
      </c>
      <c r="B1514" s="47" t="s">
        <v>179</v>
      </c>
      <c r="C1514" s="49" t="s">
        <v>209</v>
      </c>
      <c r="D1514" s="44" t="s">
        <v>83</v>
      </c>
      <c r="E1514" s="50"/>
      <c r="F1514" s="50"/>
      <c r="G1514" s="51" t="str">
        <f t="shared" si="2"/>
        <v/>
      </c>
      <c r="H1514" s="51" t="str">
        <f t="shared" si="3"/>
        <v/>
      </c>
    </row>
    <row r="1515">
      <c r="A1515" s="47" t="str">
        <f t="shared" si="1"/>
        <v>Europe_Monaco-Europe_2005</v>
      </c>
      <c r="B1515" s="47" t="s">
        <v>179</v>
      </c>
      <c r="C1515" s="49" t="s">
        <v>209</v>
      </c>
      <c r="D1515" s="44" t="s">
        <v>84</v>
      </c>
      <c r="E1515" s="50"/>
      <c r="F1515" s="50"/>
      <c r="G1515" s="51" t="str">
        <f t="shared" si="2"/>
        <v/>
      </c>
      <c r="H1515" s="51" t="str">
        <f t="shared" si="3"/>
        <v/>
      </c>
    </row>
    <row r="1516">
      <c r="A1516" s="47" t="str">
        <f t="shared" si="1"/>
        <v>Europe_Monaco-Europe_2006</v>
      </c>
      <c r="B1516" s="47" t="s">
        <v>179</v>
      </c>
      <c r="C1516" s="49" t="s">
        <v>209</v>
      </c>
      <c r="D1516" s="44" t="s">
        <v>85</v>
      </c>
      <c r="E1516" s="50"/>
      <c r="F1516" s="50"/>
      <c r="G1516" s="51" t="str">
        <f t="shared" si="2"/>
        <v/>
      </c>
      <c r="H1516" s="51" t="str">
        <f t="shared" si="3"/>
        <v/>
      </c>
    </row>
    <row r="1517">
      <c r="A1517" s="47" t="str">
        <f t="shared" si="1"/>
        <v>Europe_Monaco-Europe_2006</v>
      </c>
      <c r="B1517" s="47" t="s">
        <v>179</v>
      </c>
      <c r="C1517" s="49" t="s">
        <v>209</v>
      </c>
      <c r="D1517" s="44" t="s">
        <v>85</v>
      </c>
      <c r="E1517" s="50"/>
      <c r="F1517" s="50"/>
      <c r="G1517" s="51" t="str">
        <f t="shared" si="2"/>
        <v/>
      </c>
      <c r="H1517" s="51" t="str">
        <f t="shared" si="3"/>
        <v/>
      </c>
    </row>
    <row r="1518">
      <c r="A1518" s="47" t="str">
        <f t="shared" si="1"/>
        <v>Europe_Monaco-Europe_2007</v>
      </c>
      <c r="B1518" s="47" t="s">
        <v>179</v>
      </c>
      <c r="C1518" s="49" t="s">
        <v>209</v>
      </c>
      <c r="D1518" s="44" t="s">
        <v>86</v>
      </c>
      <c r="E1518" s="50"/>
      <c r="F1518" s="50"/>
      <c r="G1518" s="51" t="str">
        <f t="shared" si="2"/>
        <v/>
      </c>
      <c r="H1518" s="51" t="str">
        <f t="shared" si="3"/>
        <v/>
      </c>
    </row>
    <row r="1519">
      <c r="A1519" s="47" t="str">
        <f t="shared" si="1"/>
        <v>Europe_Monaco-Europe_2009</v>
      </c>
      <c r="B1519" s="47" t="s">
        <v>179</v>
      </c>
      <c r="C1519" s="49" t="s">
        <v>209</v>
      </c>
      <c r="D1519" s="44" t="s">
        <v>88</v>
      </c>
      <c r="E1519" s="50"/>
      <c r="F1519" s="50"/>
      <c r="G1519" s="51" t="str">
        <f t="shared" si="2"/>
        <v/>
      </c>
      <c r="H1519" s="51" t="str">
        <f t="shared" si="3"/>
        <v/>
      </c>
    </row>
    <row r="1520">
      <c r="A1520" s="47" t="str">
        <f t="shared" si="1"/>
        <v>Europe_Monaco-Europe_2011</v>
      </c>
      <c r="B1520" s="47" t="s">
        <v>179</v>
      </c>
      <c r="C1520" s="49" t="s">
        <v>209</v>
      </c>
      <c r="D1520" s="44" t="s">
        <v>90</v>
      </c>
      <c r="E1520" s="50"/>
      <c r="F1520" s="50"/>
      <c r="G1520" s="51" t="str">
        <f t="shared" si="2"/>
        <v/>
      </c>
      <c r="H1520" s="51" t="str">
        <f t="shared" si="3"/>
        <v/>
      </c>
    </row>
    <row r="1521">
      <c r="A1521" s="47" t="str">
        <f t="shared" si="1"/>
        <v>Europe_Monaco-Europe_2011</v>
      </c>
      <c r="B1521" s="47" t="s">
        <v>179</v>
      </c>
      <c r="C1521" s="49" t="s">
        <v>209</v>
      </c>
      <c r="D1521" s="44" t="s">
        <v>90</v>
      </c>
      <c r="E1521" s="50"/>
      <c r="F1521" s="50"/>
      <c r="G1521" s="51" t="str">
        <f t="shared" si="2"/>
        <v/>
      </c>
      <c r="H1521" s="51" t="str">
        <f t="shared" si="3"/>
        <v/>
      </c>
    </row>
    <row r="1522">
      <c r="A1522" s="47" t="str">
        <f t="shared" si="1"/>
        <v>Europe_Monaco-Europe_2011</v>
      </c>
      <c r="B1522" s="47" t="s">
        <v>179</v>
      </c>
      <c r="C1522" s="49" t="s">
        <v>209</v>
      </c>
      <c r="D1522" s="44" t="s">
        <v>90</v>
      </c>
      <c r="E1522" s="50"/>
      <c r="F1522" s="50"/>
      <c r="G1522" s="51" t="str">
        <f t="shared" si="2"/>
        <v/>
      </c>
      <c r="H1522" s="51" t="str">
        <f t="shared" si="3"/>
        <v/>
      </c>
    </row>
    <row r="1523">
      <c r="A1523" s="47" t="str">
        <f t="shared" si="1"/>
        <v>Europe_Montenegro-Europe_2000</v>
      </c>
      <c r="B1523" s="47" t="s">
        <v>179</v>
      </c>
      <c r="C1523" s="49" t="s">
        <v>210</v>
      </c>
      <c r="D1523" s="44" t="s">
        <v>70</v>
      </c>
      <c r="E1523" s="50"/>
      <c r="F1523" s="50"/>
      <c r="G1523" s="51" t="str">
        <f t="shared" si="2"/>
        <v/>
      </c>
      <c r="H1523" s="51" t="str">
        <f t="shared" si="3"/>
        <v/>
      </c>
    </row>
    <row r="1524">
      <c r="A1524" s="47" t="str">
        <f t="shared" si="1"/>
        <v>Europe_Montenegro-Europe_2001</v>
      </c>
      <c r="B1524" s="47" t="s">
        <v>179</v>
      </c>
      <c r="C1524" s="49" t="s">
        <v>210</v>
      </c>
      <c r="D1524" s="44" t="s">
        <v>71</v>
      </c>
      <c r="E1524" s="52">
        <v>1179.0</v>
      </c>
      <c r="F1524" s="50"/>
      <c r="G1524" s="51">
        <f t="shared" si="2"/>
        <v>1179</v>
      </c>
      <c r="H1524" s="51" t="str">
        <f t="shared" si="3"/>
        <v/>
      </c>
    </row>
    <row r="1525">
      <c r="A1525" s="47" t="str">
        <f t="shared" si="1"/>
        <v>Europe_Montenegro-Europe_2002</v>
      </c>
      <c r="B1525" s="47" t="s">
        <v>179</v>
      </c>
      <c r="C1525" s="49" t="s">
        <v>210</v>
      </c>
      <c r="D1525" s="44" t="s">
        <v>72</v>
      </c>
      <c r="E1525" s="52">
        <v>1174.0</v>
      </c>
      <c r="F1525" s="52">
        <v>2582.0</v>
      </c>
      <c r="G1525" s="51">
        <f t="shared" si="2"/>
        <v>1174</v>
      </c>
      <c r="H1525" s="51">
        <f t="shared" si="3"/>
        <v>2582</v>
      </c>
    </row>
    <row r="1526">
      <c r="A1526" s="47" t="str">
        <f t="shared" si="1"/>
        <v>Europe_Montenegro-Europe_2003</v>
      </c>
      <c r="B1526" s="47" t="s">
        <v>179</v>
      </c>
      <c r="C1526" s="49" t="s">
        <v>210</v>
      </c>
      <c r="D1526" s="44" t="s">
        <v>74</v>
      </c>
      <c r="E1526" s="52">
        <v>994.0</v>
      </c>
      <c r="F1526" s="52">
        <v>1822.0</v>
      </c>
      <c r="G1526" s="51">
        <f t="shared" si="2"/>
        <v>994</v>
      </c>
      <c r="H1526" s="51">
        <f t="shared" si="3"/>
        <v>1822</v>
      </c>
    </row>
    <row r="1527">
      <c r="A1527" s="47" t="str">
        <f t="shared" si="1"/>
        <v>Europe_Montenegro-Europe_2004</v>
      </c>
      <c r="B1527" s="47" t="s">
        <v>179</v>
      </c>
      <c r="C1527" s="49" t="s">
        <v>210</v>
      </c>
      <c r="D1527" s="44" t="s">
        <v>83</v>
      </c>
      <c r="E1527" s="52">
        <v>1177.0</v>
      </c>
      <c r="F1527" s="52">
        <v>2750.0</v>
      </c>
      <c r="G1527" s="51">
        <f t="shared" si="2"/>
        <v>1177</v>
      </c>
      <c r="H1527" s="51">
        <f t="shared" si="3"/>
        <v>2750</v>
      </c>
    </row>
    <row r="1528">
      <c r="A1528" s="47" t="str">
        <f t="shared" si="1"/>
        <v>Europe_Montenegro-Europe_2005</v>
      </c>
      <c r="B1528" s="47" t="s">
        <v>179</v>
      </c>
      <c r="C1528" s="49" t="s">
        <v>210</v>
      </c>
      <c r="D1528" s="44" t="s">
        <v>84</v>
      </c>
      <c r="E1528" s="50"/>
      <c r="F1528" s="50"/>
      <c r="G1528" s="51" t="str">
        <f t="shared" si="2"/>
        <v/>
      </c>
      <c r="H1528" s="51" t="str">
        <f t="shared" si="3"/>
        <v/>
      </c>
    </row>
    <row r="1529">
      <c r="A1529" s="47" t="str">
        <f t="shared" si="1"/>
        <v>Europe_Montenegro-Europe_2006</v>
      </c>
      <c r="B1529" s="47" t="s">
        <v>179</v>
      </c>
      <c r="C1529" s="49" t="s">
        <v>210</v>
      </c>
      <c r="D1529" s="44" t="s">
        <v>85</v>
      </c>
      <c r="E1529" s="50"/>
      <c r="F1529" s="50"/>
      <c r="G1529" s="51" t="str">
        <f t="shared" si="2"/>
        <v/>
      </c>
      <c r="H1529" s="51" t="str">
        <f t="shared" si="3"/>
        <v/>
      </c>
    </row>
    <row r="1530">
      <c r="A1530" s="47" t="str">
        <f t="shared" si="1"/>
        <v>Europe_Montenegro-Europe_2006</v>
      </c>
      <c r="B1530" s="47" t="s">
        <v>179</v>
      </c>
      <c r="C1530" s="49" t="s">
        <v>210</v>
      </c>
      <c r="D1530" s="44" t="s">
        <v>85</v>
      </c>
      <c r="E1530" s="50"/>
      <c r="F1530" s="50"/>
      <c r="G1530" s="51" t="str">
        <f t="shared" si="2"/>
        <v/>
      </c>
      <c r="H1530" s="51" t="str">
        <f t="shared" si="3"/>
        <v/>
      </c>
    </row>
    <row r="1531">
      <c r="A1531" s="47" t="str">
        <f t="shared" si="1"/>
        <v>Europe_Montenegro-Europe_2008</v>
      </c>
      <c r="B1531" s="47" t="s">
        <v>179</v>
      </c>
      <c r="C1531" s="49" t="s">
        <v>210</v>
      </c>
      <c r="D1531" s="44" t="s">
        <v>87</v>
      </c>
      <c r="E1531" s="52">
        <v>1086.0</v>
      </c>
      <c r="F1531" s="52">
        <v>2252.0</v>
      </c>
      <c r="G1531" s="51">
        <f t="shared" si="2"/>
        <v>1086</v>
      </c>
      <c r="H1531" s="51">
        <f t="shared" si="3"/>
        <v>2252</v>
      </c>
    </row>
    <row r="1532">
      <c r="A1532" s="47" t="str">
        <f t="shared" si="1"/>
        <v>Europe_Montenegro-Europe_2009</v>
      </c>
      <c r="B1532" s="47" t="s">
        <v>179</v>
      </c>
      <c r="C1532" s="49" t="s">
        <v>210</v>
      </c>
      <c r="D1532" s="44" t="s">
        <v>88</v>
      </c>
      <c r="E1532" s="52">
        <v>987.0</v>
      </c>
      <c r="F1532" s="52">
        <v>2057.0</v>
      </c>
      <c r="G1532" s="51">
        <f t="shared" si="2"/>
        <v>987</v>
      </c>
      <c r="H1532" s="51">
        <f t="shared" si="3"/>
        <v>2057</v>
      </c>
    </row>
    <row r="1533">
      <c r="A1533" s="47" t="str">
        <f t="shared" si="1"/>
        <v>Europe_Montenegro-Europe_2011</v>
      </c>
      <c r="B1533" s="47" t="s">
        <v>179</v>
      </c>
      <c r="C1533" s="49" t="s">
        <v>210</v>
      </c>
      <c r="D1533" s="44" t="s">
        <v>90</v>
      </c>
      <c r="E1533" s="52">
        <v>1118.0</v>
      </c>
      <c r="F1533" s="52">
        <v>2384.0</v>
      </c>
      <c r="G1533" s="51">
        <f t="shared" si="2"/>
        <v>1118</v>
      </c>
      <c r="H1533" s="51">
        <f t="shared" si="3"/>
        <v>2384</v>
      </c>
    </row>
    <row r="1534">
      <c r="A1534" s="47" t="str">
        <f t="shared" si="1"/>
        <v>Europe_Montenegro-Europe_2011</v>
      </c>
      <c r="B1534" s="47" t="s">
        <v>179</v>
      </c>
      <c r="C1534" s="49" t="s">
        <v>210</v>
      </c>
      <c r="D1534" s="44" t="s">
        <v>90</v>
      </c>
      <c r="E1534" s="50"/>
      <c r="F1534" s="50"/>
      <c r="G1534" s="51" t="str">
        <f t="shared" si="2"/>
        <v/>
      </c>
      <c r="H1534" s="51" t="str">
        <f t="shared" si="3"/>
        <v/>
      </c>
    </row>
    <row r="1535">
      <c r="A1535" s="47" t="str">
        <f t="shared" si="1"/>
        <v>Europe_Montenegro-Europe_2011</v>
      </c>
      <c r="B1535" s="47" t="s">
        <v>179</v>
      </c>
      <c r="C1535" s="49" t="s">
        <v>210</v>
      </c>
      <c r="D1535" s="44" t="s">
        <v>90</v>
      </c>
      <c r="E1535" s="50"/>
      <c r="F1535" s="50"/>
      <c r="G1535" s="51" t="str">
        <f t="shared" si="2"/>
        <v/>
      </c>
      <c r="H1535" s="51" t="str">
        <f t="shared" si="3"/>
        <v/>
      </c>
    </row>
    <row r="1536">
      <c r="A1536" s="47" t="str">
        <f t="shared" si="1"/>
        <v>Europe_Netherlands-Europe_2000</v>
      </c>
      <c r="B1536" s="47" t="s">
        <v>179</v>
      </c>
      <c r="C1536" s="49" t="s">
        <v>211</v>
      </c>
      <c r="D1536" s="44" t="s">
        <v>70</v>
      </c>
      <c r="E1536" s="52">
        <v>78220.0</v>
      </c>
      <c r="F1536" s="50"/>
      <c r="G1536" s="51">
        <f t="shared" si="2"/>
        <v>78220</v>
      </c>
      <c r="H1536" s="51" t="str">
        <f t="shared" si="3"/>
        <v/>
      </c>
    </row>
    <row r="1537">
      <c r="A1537" s="47" t="str">
        <f t="shared" si="1"/>
        <v>Europe_Netherlands-Europe_2001</v>
      </c>
      <c r="B1537" s="47" t="s">
        <v>179</v>
      </c>
      <c r="C1537" s="49" t="s">
        <v>211</v>
      </c>
      <c r="D1537" s="44" t="s">
        <v>71</v>
      </c>
      <c r="E1537" s="52">
        <v>77419.0</v>
      </c>
      <c r="F1537" s="50"/>
      <c r="G1537" s="51">
        <f t="shared" si="2"/>
        <v>77419</v>
      </c>
      <c r="H1537" s="51" t="str">
        <f t="shared" si="3"/>
        <v/>
      </c>
    </row>
    <row r="1538">
      <c r="A1538" s="47" t="str">
        <f t="shared" si="1"/>
        <v>Europe_Netherlands-Europe_2002</v>
      </c>
      <c r="B1538" s="47" t="s">
        <v>179</v>
      </c>
      <c r="C1538" s="49" t="s">
        <v>211</v>
      </c>
      <c r="D1538" s="44" t="s">
        <v>72</v>
      </c>
      <c r="E1538" s="52">
        <v>83426.0</v>
      </c>
      <c r="F1538" s="52">
        <v>182078.0</v>
      </c>
      <c r="G1538" s="51">
        <f t="shared" si="2"/>
        <v>83426</v>
      </c>
      <c r="H1538" s="51">
        <f t="shared" si="3"/>
        <v>182078</v>
      </c>
    </row>
    <row r="1539">
      <c r="A1539" s="47" t="str">
        <f t="shared" si="1"/>
        <v>Europe_Netherlands-Europe_2003</v>
      </c>
      <c r="B1539" s="47" t="s">
        <v>179</v>
      </c>
      <c r="C1539" s="49" t="s">
        <v>211</v>
      </c>
      <c r="D1539" s="44" t="s">
        <v>74</v>
      </c>
      <c r="E1539" s="52">
        <v>78175.0</v>
      </c>
      <c r="F1539" s="52">
        <v>169650.0</v>
      </c>
      <c r="G1539" s="51">
        <f t="shared" si="2"/>
        <v>78175</v>
      </c>
      <c r="H1539" s="51">
        <f t="shared" si="3"/>
        <v>169650</v>
      </c>
    </row>
    <row r="1540">
      <c r="A1540" s="47" t="str">
        <f t="shared" si="1"/>
        <v>Europe_Netherlands-Europe_2004</v>
      </c>
      <c r="B1540" s="47" t="s">
        <v>179</v>
      </c>
      <c r="C1540" s="49" t="s">
        <v>211</v>
      </c>
      <c r="D1540" s="44" t="s">
        <v>83</v>
      </c>
      <c r="E1540" s="52">
        <v>79550.0</v>
      </c>
      <c r="F1540" s="52">
        <v>173845.0</v>
      </c>
      <c r="G1540" s="51">
        <f t="shared" si="2"/>
        <v>79550</v>
      </c>
      <c r="H1540" s="51">
        <f t="shared" si="3"/>
        <v>173845</v>
      </c>
    </row>
    <row r="1541">
      <c r="A1541" s="47" t="str">
        <f t="shared" si="1"/>
        <v>Europe_Netherlands-Europe_2006</v>
      </c>
      <c r="B1541" s="47" t="s">
        <v>179</v>
      </c>
      <c r="C1541" s="49" t="s">
        <v>211</v>
      </c>
      <c r="D1541" s="44" t="s">
        <v>85</v>
      </c>
      <c r="E1541" s="52">
        <v>79075.0</v>
      </c>
      <c r="F1541" s="52">
        <v>176903.0</v>
      </c>
      <c r="G1541" s="51">
        <f t="shared" si="2"/>
        <v>77390.5</v>
      </c>
      <c r="H1541" s="51">
        <f t="shared" si="3"/>
        <v>174633.5</v>
      </c>
    </row>
    <row r="1542">
      <c r="A1542" s="47" t="str">
        <f t="shared" si="1"/>
        <v>Europe_Netherlands-Europe_2006</v>
      </c>
      <c r="B1542" s="47" t="s">
        <v>179</v>
      </c>
      <c r="C1542" s="49" t="s">
        <v>211</v>
      </c>
      <c r="D1542" s="44" t="s">
        <v>85</v>
      </c>
      <c r="E1542" s="52">
        <v>75706.0</v>
      </c>
      <c r="F1542" s="52">
        <v>172364.0</v>
      </c>
      <c r="G1542" s="51">
        <f t="shared" si="2"/>
        <v>75660</v>
      </c>
      <c r="H1542" s="51">
        <f t="shared" si="3"/>
        <v>169819</v>
      </c>
    </row>
    <row r="1543">
      <c r="A1543" s="47" t="str">
        <f t="shared" si="1"/>
        <v>Europe_Netherlands-Europe_2006</v>
      </c>
      <c r="B1543" s="47" t="s">
        <v>179</v>
      </c>
      <c r="C1543" s="49" t="s">
        <v>211</v>
      </c>
      <c r="D1543" s="44" t="s">
        <v>85</v>
      </c>
      <c r="E1543" s="52">
        <v>75614.0</v>
      </c>
      <c r="F1543" s="52">
        <v>167274.0</v>
      </c>
      <c r="G1543" s="51">
        <f t="shared" si="2"/>
        <v>75614</v>
      </c>
      <c r="H1543" s="51">
        <f t="shared" si="3"/>
        <v>167274</v>
      </c>
    </row>
    <row r="1544">
      <c r="A1544" s="47" t="str">
        <f t="shared" si="1"/>
        <v>Europe_Netherlands-Europe_2008</v>
      </c>
      <c r="B1544" s="47" t="s">
        <v>179</v>
      </c>
      <c r="C1544" s="49" t="s">
        <v>211</v>
      </c>
      <c r="D1544" s="44" t="s">
        <v>87</v>
      </c>
      <c r="E1544" s="52">
        <v>79350.0</v>
      </c>
      <c r="F1544" s="52">
        <v>171766.0</v>
      </c>
      <c r="G1544" s="51">
        <f t="shared" si="2"/>
        <v>79350</v>
      </c>
      <c r="H1544" s="51">
        <f t="shared" si="3"/>
        <v>171766</v>
      </c>
    </row>
    <row r="1545">
      <c r="A1545" s="47" t="str">
        <f t="shared" si="1"/>
        <v>Europe_Netherlands-Europe_2009</v>
      </c>
      <c r="B1545" s="47" t="s">
        <v>179</v>
      </c>
      <c r="C1545" s="49" t="s">
        <v>211</v>
      </c>
      <c r="D1545" s="44" t="s">
        <v>88</v>
      </c>
      <c r="E1545" s="52">
        <v>78824.0</v>
      </c>
      <c r="F1545" s="52">
        <v>172228.0</v>
      </c>
      <c r="G1545" s="51">
        <f t="shared" si="2"/>
        <v>78824</v>
      </c>
      <c r="H1545" s="51">
        <f t="shared" si="3"/>
        <v>172228</v>
      </c>
    </row>
    <row r="1546">
      <c r="A1546" s="47" t="str">
        <f t="shared" si="1"/>
        <v>Europe_Netherlands-Europe_2011</v>
      </c>
      <c r="B1546" s="47" t="s">
        <v>179</v>
      </c>
      <c r="C1546" s="49" t="s">
        <v>211</v>
      </c>
      <c r="D1546" s="44" t="s">
        <v>90</v>
      </c>
      <c r="E1546" s="52">
        <v>78010.0</v>
      </c>
      <c r="F1546" s="52">
        <v>175041.0</v>
      </c>
      <c r="G1546" s="51">
        <f t="shared" si="2"/>
        <v>75616.5</v>
      </c>
      <c r="H1546" s="51">
        <f t="shared" si="3"/>
        <v>170202</v>
      </c>
    </row>
    <row r="1547">
      <c r="A1547" s="47" t="str">
        <f t="shared" si="1"/>
        <v>Europe_Netherlands-Europe_2011</v>
      </c>
      <c r="B1547" s="47" t="s">
        <v>179</v>
      </c>
      <c r="C1547" s="49" t="s">
        <v>211</v>
      </c>
      <c r="D1547" s="44" t="s">
        <v>90</v>
      </c>
      <c r="E1547" s="52">
        <v>73223.0</v>
      </c>
      <c r="F1547" s="52">
        <v>165363.0</v>
      </c>
      <c r="G1547" s="51">
        <f t="shared" si="2"/>
        <v>73223</v>
      </c>
      <c r="H1547" s="51">
        <f t="shared" si="3"/>
        <v>165363</v>
      </c>
    </row>
    <row r="1548">
      <c r="A1548" s="47" t="str">
        <f t="shared" si="1"/>
        <v>Europe_Netherlands-Europe_2012</v>
      </c>
      <c r="B1548" s="47" t="s">
        <v>179</v>
      </c>
      <c r="C1548" s="49" t="s">
        <v>211</v>
      </c>
      <c r="D1548" s="44" t="s">
        <v>91</v>
      </c>
      <c r="E1548" s="52">
        <v>76830.0</v>
      </c>
      <c r="F1548" s="52">
        <v>167201.0</v>
      </c>
      <c r="G1548" s="51">
        <f t="shared" si="2"/>
        <v>76830</v>
      </c>
      <c r="H1548" s="51">
        <f t="shared" si="3"/>
        <v>167201</v>
      </c>
    </row>
    <row r="1549">
      <c r="A1549" s="47" t="str">
        <f t="shared" si="1"/>
        <v>Europe_North Macedonia-Europe_2000</v>
      </c>
      <c r="B1549" s="47" t="s">
        <v>179</v>
      </c>
      <c r="C1549" s="49" t="s">
        <v>212</v>
      </c>
      <c r="D1549" s="44" t="s">
        <v>70</v>
      </c>
      <c r="E1549" s="50"/>
      <c r="F1549" s="50"/>
      <c r="G1549" s="51" t="str">
        <f t="shared" si="2"/>
        <v/>
      </c>
      <c r="H1549" s="51" t="str">
        <f t="shared" si="3"/>
        <v/>
      </c>
    </row>
    <row r="1550">
      <c r="A1550" s="47" t="str">
        <f t="shared" si="1"/>
        <v>Europe_North Macedonia-Europe_2001</v>
      </c>
      <c r="B1550" s="47" t="s">
        <v>179</v>
      </c>
      <c r="C1550" s="49" t="s">
        <v>212</v>
      </c>
      <c r="D1550" s="44" t="s">
        <v>71</v>
      </c>
      <c r="E1550" s="52">
        <v>3122.0</v>
      </c>
      <c r="F1550" s="50"/>
      <c r="G1550" s="51">
        <f t="shared" si="2"/>
        <v>3122</v>
      </c>
      <c r="H1550" s="51" t="str">
        <f t="shared" si="3"/>
        <v/>
      </c>
    </row>
    <row r="1551">
      <c r="A1551" s="47" t="str">
        <f t="shared" si="1"/>
        <v>Europe_North Macedonia-Europe_2002</v>
      </c>
      <c r="B1551" s="47" t="s">
        <v>179</v>
      </c>
      <c r="C1551" s="49" t="s">
        <v>212</v>
      </c>
      <c r="D1551" s="44" t="s">
        <v>72</v>
      </c>
      <c r="E1551" s="52">
        <v>2883.0</v>
      </c>
      <c r="F1551" s="52">
        <v>10873.0</v>
      </c>
      <c r="G1551" s="51">
        <f t="shared" si="2"/>
        <v>2883</v>
      </c>
      <c r="H1551" s="51">
        <f t="shared" si="3"/>
        <v>10873</v>
      </c>
    </row>
    <row r="1552">
      <c r="A1552" s="47" t="str">
        <f t="shared" si="1"/>
        <v>Europe_North Macedonia-Europe_2003</v>
      </c>
      <c r="B1552" s="47" t="s">
        <v>179</v>
      </c>
      <c r="C1552" s="49" t="s">
        <v>212</v>
      </c>
      <c r="D1552" s="44" t="s">
        <v>74</v>
      </c>
      <c r="E1552" s="52">
        <v>2811.0</v>
      </c>
      <c r="F1552" s="52">
        <v>11408.0</v>
      </c>
      <c r="G1552" s="51">
        <f t="shared" si="2"/>
        <v>2811</v>
      </c>
      <c r="H1552" s="51">
        <f t="shared" si="3"/>
        <v>11408</v>
      </c>
    </row>
    <row r="1553">
      <c r="A1553" s="47" t="str">
        <f t="shared" si="1"/>
        <v>Europe_North Macedonia-Europe_2004</v>
      </c>
      <c r="B1553" s="47" t="s">
        <v>179</v>
      </c>
      <c r="C1553" s="49" t="s">
        <v>212</v>
      </c>
      <c r="D1553" s="44" t="s">
        <v>83</v>
      </c>
      <c r="E1553" s="52">
        <v>3012.0</v>
      </c>
      <c r="F1553" s="52">
        <v>11848.0</v>
      </c>
      <c r="G1553" s="51">
        <f t="shared" si="2"/>
        <v>3012</v>
      </c>
      <c r="H1553" s="51">
        <f t="shared" si="3"/>
        <v>11848</v>
      </c>
    </row>
    <row r="1554">
      <c r="A1554" s="47" t="str">
        <f t="shared" si="1"/>
        <v>Europe_North Macedonia-Europe_2006</v>
      </c>
      <c r="B1554" s="47" t="s">
        <v>179</v>
      </c>
      <c r="C1554" s="49" t="s">
        <v>212</v>
      </c>
      <c r="D1554" s="44" t="s">
        <v>85</v>
      </c>
      <c r="E1554" s="52">
        <v>2527.0</v>
      </c>
      <c r="F1554" s="52">
        <v>10935.0</v>
      </c>
      <c r="G1554" s="51">
        <f t="shared" si="2"/>
        <v>2552</v>
      </c>
      <c r="H1554" s="51">
        <f t="shared" si="3"/>
        <v>11466.5</v>
      </c>
    </row>
    <row r="1555">
      <c r="A1555" s="47" t="str">
        <f t="shared" si="1"/>
        <v>Europe_North Macedonia-Europe_2006</v>
      </c>
      <c r="B1555" s="47" t="s">
        <v>179</v>
      </c>
      <c r="C1555" s="49" t="s">
        <v>212</v>
      </c>
      <c r="D1555" s="44" t="s">
        <v>85</v>
      </c>
      <c r="E1555" s="52">
        <v>2577.0</v>
      </c>
      <c r="F1555" s="52">
        <v>11998.0</v>
      </c>
      <c r="G1555" s="51">
        <f t="shared" si="2"/>
        <v>2577</v>
      </c>
      <c r="H1555" s="51">
        <f t="shared" si="3"/>
        <v>11998</v>
      </c>
    </row>
    <row r="1556">
      <c r="A1556" s="47" t="str">
        <f t="shared" si="1"/>
        <v>Europe_North Macedonia-Europe_2007</v>
      </c>
      <c r="B1556" s="47" t="s">
        <v>179</v>
      </c>
      <c r="C1556" s="49" t="s">
        <v>212</v>
      </c>
      <c r="D1556" s="44" t="s">
        <v>86</v>
      </c>
      <c r="E1556" s="52">
        <v>2756.0</v>
      </c>
      <c r="F1556" s="52">
        <v>11192.0</v>
      </c>
      <c r="G1556" s="51">
        <f t="shared" si="2"/>
        <v>2756</v>
      </c>
      <c r="H1556" s="51">
        <f t="shared" si="3"/>
        <v>11192</v>
      </c>
    </row>
    <row r="1557">
      <c r="A1557" s="47" t="str">
        <f t="shared" si="1"/>
        <v>Europe_North Macedonia-Europe_2008</v>
      </c>
      <c r="B1557" s="47" t="s">
        <v>179</v>
      </c>
      <c r="C1557" s="49" t="s">
        <v>212</v>
      </c>
      <c r="D1557" s="44" t="s">
        <v>87</v>
      </c>
      <c r="E1557" s="52">
        <v>3045.0</v>
      </c>
      <c r="F1557" s="52">
        <v>11379.0</v>
      </c>
      <c r="G1557" s="51">
        <f t="shared" si="2"/>
        <v>3045</v>
      </c>
      <c r="H1557" s="51">
        <f t="shared" si="3"/>
        <v>11379</v>
      </c>
    </row>
    <row r="1558">
      <c r="A1558" s="47" t="str">
        <f t="shared" si="1"/>
        <v>Europe_North Macedonia-Europe_2009</v>
      </c>
      <c r="B1558" s="47" t="s">
        <v>179</v>
      </c>
      <c r="C1558" s="49" t="s">
        <v>212</v>
      </c>
      <c r="D1558" s="44" t="s">
        <v>88</v>
      </c>
      <c r="E1558" s="52">
        <v>2842.0</v>
      </c>
      <c r="F1558" s="52">
        <v>11280.0</v>
      </c>
      <c r="G1558" s="51">
        <f t="shared" si="2"/>
        <v>2842</v>
      </c>
      <c r="H1558" s="51">
        <f t="shared" si="3"/>
        <v>11280</v>
      </c>
    </row>
    <row r="1559">
      <c r="A1559" s="47" t="str">
        <f t="shared" si="1"/>
        <v>Europe_North Macedonia-Europe_2011</v>
      </c>
      <c r="B1559" s="47" t="s">
        <v>179</v>
      </c>
      <c r="C1559" s="49" t="s">
        <v>212</v>
      </c>
      <c r="D1559" s="44" t="s">
        <v>90</v>
      </c>
      <c r="E1559" s="52">
        <v>2776.0</v>
      </c>
      <c r="F1559" s="52">
        <v>11309.0</v>
      </c>
      <c r="G1559" s="51">
        <f t="shared" si="2"/>
        <v>2722</v>
      </c>
      <c r="H1559" s="51">
        <f t="shared" si="3"/>
        <v>11686.5</v>
      </c>
    </row>
    <row r="1560">
      <c r="A1560" s="47" t="str">
        <f t="shared" si="1"/>
        <v>Europe_North Macedonia-Europe_2011</v>
      </c>
      <c r="B1560" s="47" t="s">
        <v>179</v>
      </c>
      <c r="C1560" s="49" t="s">
        <v>212</v>
      </c>
      <c r="D1560" s="44" t="s">
        <v>90</v>
      </c>
      <c r="E1560" s="52">
        <v>2668.0</v>
      </c>
      <c r="F1560" s="52">
        <v>12064.0</v>
      </c>
      <c r="G1560" s="51">
        <f t="shared" si="2"/>
        <v>2668</v>
      </c>
      <c r="H1560" s="51">
        <f t="shared" si="3"/>
        <v>12064</v>
      </c>
    </row>
    <row r="1561">
      <c r="A1561" s="47" t="str">
        <f t="shared" si="1"/>
        <v>Europe_North Macedonia-Europe_2012</v>
      </c>
      <c r="B1561" s="47" t="s">
        <v>179</v>
      </c>
      <c r="C1561" s="49" t="s">
        <v>212</v>
      </c>
      <c r="D1561" s="44" t="s">
        <v>91</v>
      </c>
      <c r="E1561" s="52">
        <v>2924.0</v>
      </c>
      <c r="F1561" s="52">
        <v>10939.0</v>
      </c>
      <c r="G1561" s="51">
        <f t="shared" si="2"/>
        <v>2924</v>
      </c>
      <c r="H1561" s="51">
        <f t="shared" si="3"/>
        <v>10939</v>
      </c>
    </row>
    <row r="1562">
      <c r="A1562" s="47" t="str">
        <f t="shared" si="1"/>
        <v>Europe_Norway-Europe_2000</v>
      </c>
      <c r="B1562" s="47" t="s">
        <v>179</v>
      </c>
      <c r="C1562" s="49" t="s">
        <v>213</v>
      </c>
      <c r="D1562" s="44" t="s">
        <v>70</v>
      </c>
      <c r="E1562" s="52">
        <v>29818.0</v>
      </c>
      <c r="F1562" s="50"/>
      <c r="G1562" s="51">
        <f t="shared" si="2"/>
        <v>29818</v>
      </c>
      <c r="H1562" s="51" t="str">
        <f t="shared" si="3"/>
        <v/>
      </c>
    </row>
    <row r="1563">
      <c r="A1563" s="47" t="str">
        <f t="shared" si="1"/>
        <v>Europe_Norway-Europe_2001</v>
      </c>
      <c r="B1563" s="47" t="s">
        <v>179</v>
      </c>
      <c r="C1563" s="49" t="s">
        <v>213</v>
      </c>
      <c r="D1563" s="44" t="s">
        <v>71</v>
      </c>
      <c r="E1563" s="52">
        <v>28137.0</v>
      </c>
      <c r="F1563" s="50"/>
      <c r="G1563" s="51">
        <f t="shared" si="2"/>
        <v>28137</v>
      </c>
      <c r="H1563" s="51" t="str">
        <f t="shared" si="3"/>
        <v/>
      </c>
    </row>
    <row r="1564">
      <c r="A1564" s="47" t="str">
        <f t="shared" si="1"/>
        <v>Europe_Norway-Europe_2002</v>
      </c>
      <c r="B1564" s="47" t="s">
        <v>179</v>
      </c>
      <c r="C1564" s="49" t="s">
        <v>213</v>
      </c>
      <c r="D1564" s="44" t="s">
        <v>72</v>
      </c>
      <c r="E1564" s="52">
        <v>32338.0</v>
      </c>
      <c r="F1564" s="52">
        <v>57187.0</v>
      </c>
      <c r="G1564" s="51">
        <f t="shared" si="2"/>
        <v>32338</v>
      </c>
      <c r="H1564" s="51">
        <f t="shared" si="3"/>
        <v>57187</v>
      </c>
    </row>
    <row r="1565">
      <c r="A1565" s="47" t="str">
        <f t="shared" si="1"/>
        <v>Europe_Norway-Europe_2003</v>
      </c>
      <c r="B1565" s="47" t="s">
        <v>179</v>
      </c>
      <c r="C1565" s="49" t="s">
        <v>213</v>
      </c>
      <c r="D1565" s="44" t="s">
        <v>74</v>
      </c>
      <c r="E1565" s="52">
        <v>29775.0</v>
      </c>
      <c r="F1565" s="52">
        <v>47077.0</v>
      </c>
      <c r="G1565" s="51">
        <f t="shared" si="2"/>
        <v>29775</v>
      </c>
      <c r="H1565" s="51">
        <f t="shared" si="3"/>
        <v>47077</v>
      </c>
    </row>
    <row r="1566">
      <c r="A1566" s="47" t="str">
        <f t="shared" si="1"/>
        <v>Europe_Norway-Europe_2004</v>
      </c>
      <c r="B1566" s="47" t="s">
        <v>179</v>
      </c>
      <c r="C1566" s="49" t="s">
        <v>213</v>
      </c>
      <c r="D1566" s="44" t="s">
        <v>83</v>
      </c>
      <c r="E1566" s="52">
        <v>29805.0</v>
      </c>
      <c r="F1566" s="52">
        <v>50326.0</v>
      </c>
      <c r="G1566" s="51">
        <f t="shared" si="2"/>
        <v>29805</v>
      </c>
      <c r="H1566" s="51">
        <f t="shared" si="3"/>
        <v>50326</v>
      </c>
    </row>
    <row r="1567">
      <c r="A1567" s="47" t="str">
        <f t="shared" si="1"/>
        <v>Europe_Norway-Europe_2006</v>
      </c>
      <c r="B1567" s="47" t="s">
        <v>179</v>
      </c>
      <c r="C1567" s="49" t="s">
        <v>213</v>
      </c>
      <c r="D1567" s="44" t="s">
        <v>85</v>
      </c>
      <c r="E1567" s="52">
        <v>24912.0</v>
      </c>
      <c r="F1567" s="52">
        <v>37429.0</v>
      </c>
      <c r="G1567" s="51">
        <f t="shared" si="2"/>
        <v>25867.5</v>
      </c>
      <c r="H1567" s="51">
        <f t="shared" si="3"/>
        <v>39260.5</v>
      </c>
    </row>
    <row r="1568">
      <c r="A1568" s="47" t="str">
        <f t="shared" si="1"/>
        <v>Europe_Norway-Europe_2006</v>
      </c>
      <c r="B1568" s="47" t="s">
        <v>179</v>
      </c>
      <c r="C1568" s="49" t="s">
        <v>213</v>
      </c>
      <c r="D1568" s="44" t="s">
        <v>85</v>
      </c>
      <c r="E1568" s="52">
        <v>26823.0</v>
      </c>
      <c r="F1568" s="52">
        <v>41092.0</v>
      </c>
      <c r="G1568" s="51">
        <f t="shared" si="2"/>
        <v>26823</v>
      </c>
      <c r="H1568" s="51">
        <f t="shared" si="3"/>
        <v>41092</v>
      </c>
    </row>
    <row r="1569">
      <c r="A1569" s="47" t="str">
        <f t="shared" si="1"/>
        <v>Europe_Norway-Europe_2007</v>
      </c>
      <c r="B1569" s="47" t="s">
        <v>179</v>
      </c>
      <c r="C1569" s="49" t="s">
        <v>213</v>
      </c>
      <c r="D1569" s="44" t="s">
        <v>86</v>
      </c>
      <c r="E1569" s="52">
        <v>26433.0</v>
      </c>
      <c r="F1569" s="52">
        <v>42666.0</v>
      </c>
      <c r="G1569" s="51">
        <f t="shared" si="2"/>
        <v>26433</v>
      </c>
      <c r="H1569" s="51">
        <f t="shared" si="3"/>
        <v>42666</v>
      </c>
    </row>
    <row r="1570">
      <c r="A1570" s="47" t="str">
        <f t="shared" si="1"/>
        <v>Europe_Norway-Europe_2008</v>
      </c>
      <c r="B1570" s="47" t="s">
        <v>179</v>
      </c>
      <c r="C1570" s="49" t="s">
        <v>213</v>
      </c>
      <c r="D1570" s="44" t="s">
        <v>87</v>
      </c>
      <c r="E1570" s="52">
        <v>27547.0</v>
      </c>
      <c r="F1570" s="52">
        <v>45089.0</v>
      </c>
      <c r="G1570" s="51">
        <f t="shared" si="2"/>
        <v>27547</v>
      </c>
      <c r="H1570" s="51">
        <f t="shared" si="3"/>
        <v>45089</v>
      </c>
    </row>
    <row r="1571">
      <c r="A1571" s="47" t="str">
        <f t="shared" si="1"/>
        <v>Europe_Norway-Europe_2009</v>
      </c>
      <c r="B1571" s="47" t="s">
        <v>179</v>
      </c>
      <c r="C1571" s="49" t="s">
        <v>213</v>
      </c>
      <c r="D1571" s="44" t="s">
        <v>88</v>
      </c>
      <c r="E1571" s="52">
        <v>26771.0</v>
      </c>
      <c r="F1571" s="52">
        <v>42438.0</v>
      </c>
      <c r="G1571" s="51">
        <f t="shared" si="2"/>
        <v>26771</v>
      </c>
      <c r="H1571" s="51">
        <f t="shared" si="3"/>
        <v>42438</v>
      </c>
    </row>
    <row r="1572">
      <c r="A1572" s="47" t="str">
        <f t="shared" si="1"/>
        <v>Europe_Norway-Europe_2011</v>
      </c>
      <c r="B1572" s="47" t="s">
        <v>179</v>
      </c>
      <c r="C1572" s="49" t="s">
        <v>213</v>
      </c>
      <c r="D1572" s="44" t="s">
        <v>90</v>
      </c>
      <c r="E1572" s="52">
        <v>27020.0</v>
      </c>
      <c r="F1572" s="52">
        <v>42625.0</v>
      </c>
      <c r="G1572" s="51">
        <f t="shared" si="2"/>
        <v>26556</v>
      </c>
      <c r="H1572" s="51">
        <f t="shared" si="3"/>
        <v>40716.5</v>
      </c>
    </row>
    <row r="1573">
      <c r="A1573" s="47" t="str">
        <f t="shared" si="1"/>
        <v>Europe_Norway-Europe_2011</v>
      </c>
      <c r="B1573" s="47" t="s">
        <v>179</v>
      </c>
      <c r="C1573" s="49" t="s">
        <v>213</v>
      </c>
      <c r="D1573" s="44" t="s">
        <v>90</v>
      </c>
      <c r="E1573" s="52">
        <v>26092.0</v>
      </c>
      <c r="F1573" s="52">
        <v>38808.0</v>
      </c>
      <c r="G1573" s="51">
        <f t="shared" si="2"/>
        <v>26092</v>
      </c>
      <c r="H1573" s="51">
        <f t="shared" si="3"/>
        <v>38808</v>
      </c>
    </row>
    <row r="1574">
      <c r="A1574" s="47" t="str">
        <f t="shared" si="1"/>
        <v>Europe_Norway-Europe_2012</v>
      </c>
      <c r="B1574" s="47" t="s">
        <v>179</v>
      </c>
      <c r="C1574" s="49" t="s">
        <v>213</v>
      </c>
      <c r="D1574" s="44" t="s">
        <v>91</v>
      </c>
      <c r="E1574" s="52">
        <v>27129.0</v>
      </c>
      <c r="F1574" s="52">
        <v>44257.0</v>
      </c>
      <c r="G1574" s="51">
        <f t="shared" si="2"/>
        <v>27129</v>
      </c>
      <c r="H1574" s="51">
        <f t="shared" si="3"/>
        <v>44257</v>
      </c>
    </row>
    <row r="1575">
      <c r="A1575" s="47" t="str">
        <f t="shared" si="1"/>
        <v>Europe_Poland-Europe_2000</v>
      </c>
      <c r="B1575" s="47" t="s">
        <v>179</v>
      </c>
      <c r="C1575" s="49" t="s">
        <v>214</v>
      </c>
      <c r="D1575" s="44" t="s">
        <v>70</v>
      </c>
      <c r="E1575" s="52">
        <v>96543.0</v>
      </c>
      <c r="F1575" s="50"/>
      <c r="G1575" s="51">
        <f t="shared" si="2"/>
        <v>96543</v>
      </c>
      <c r="H1575" s="51" t="str">
        <f t="shared" si="3"/>
        <v/>
      </c>
    </row>
    <row r="1576">
      <c r="A1576" s="47" t="str">
        <f t="shared" si="1"/>
        <v>Europe_Poland-Europe_2001</v>
      </c>
      <c r="B1576" s="47" t="s">
        <v>179</v>
      </c>
      <c r="C1576" s="49" t="s">
        <v>214</v>
      </c>
      <c r="D1576" s="44" t="s">
        <v>71</v>
      </c>
      <c r="E1576" s="52">
        <v>101313.0</v>
      </c>
      <c r="F1576" s="50"/>
      <c r="G1576" s="51">
        <f t="shared" si="2"/>
        <v>101313</v>
      </c>
      <c r="H1576" s="51" t="str">
        <f t="shared" si="3"/>
        <v/>
      </c>
    </row>
    <row r="1577">
      <c r="A1577" s="47" t="str">
        <f t="shared" si="1"/>
        <v>Europe_Poland-Europe_2002</v>
      </c>
      <c r="B1577" s="47" t="s">
        <v>179</v>
      </c>
      <c r="C1577" s="49" t="s">
        <v>214</v>
      </c>
      <c r="D1577" s="44" t="s">
        <v>72</v>
      </c>
      <c r="E1577" s="52">
        <v>101539.0</v>
      </c>
      <c r="F1577" s="52">
        <v>317254.0</v>
      </c>
      <c r="G1577" s="51">
        <f t="shared" si="2"/>
        <v>101539</v>
      </c>
      <c r="H1577" s="51">
        <f t="shared" si="3"/>
        <v>317254</v>
      </c>
    </row>
    <row r="1578">
      <c r="A1578" s="47" t="str">
        <f t="shared" si="1"/>
        <v>Europe_Poland-Europe_2003</v>
      </c>
      <c r="B1578" s="47" t="s">
        <v>179</v>
      </c>
      <c r="C1578" s="49" t="s">
        <v>214</v>
      </c>
      <c r="D1578" s="44" t="s">
        <v>74</v>
      </c>
      <c r="E1578" s="52">
        <v>94002.0</v>
      </c>
      <c r="F1578" s="52">
        <v>298787.0</v>
      </c>
      <c r="G1578" s="51">
        <f t="shared" si="2"/>
        <v>94002</v>
      </c>
      <c r="H1578" s="51">
        <f t="shared" si="3"/>
        <v>298787</v>
      </c>
    </row>
    <row r="1579">
      <c r="A1579" s="47" t="str">
        <f t="shared" si="1"/>
        <v>Europe_Poland-Europe_2004</v>
      </c>
      <c r="B1579" s="47" t="s">
        <v>179</v>
      </c>
      <c r="C1579" s="49" t="s">
        <v>214</v>
      </c>
      <c r="D1579" s="44" t="s">
        <v>83</v>
      </c>
      <c r="E1579" s="52">
        <v>97892.0</v>
      </c>
      <c r="F1579" s="52">
        <v>316125.0</v>
      </c>
      <c r="G1579" s="51">
        <f t="shared" si="2"/>
        <v>97892</v>
      </c>
      <c r="H1579" s="51">
        <f t="shared" si="3"/>
        <v>316125</v>
      </c>
    </row>
    <row r="1580">
      <c r="A1580" s="47" t="str">
        <f t="shared" si="1"/>
        <v>Europe_Poland-Europe_2006</v>
      </c>
      <c r="B1580" s="47" t="s">
        <v>179</v>
      </c>
      <c r="C1580" s="49" t="s">
        <v>214</v>
      </c>
      <c r="D1580" s="44" t="s">
        <v>85</v>
      </c>
      <c r="E1580" s="52">
        <v>89733.0</v>
      </c>
      <c r="F1580" s="52">
        <v>302806.0</v>
      </c>
      <c r="G1580" s="51">
        <f t="shared" si="2"/>
        <v>89733</v>
      </c>
      <c r="H1580" s="51">
        <f t="shared" si="3"/>
        <v>302806</v>
      </c>
    </row>
    <row r="1581">
      <c r="A1581" s="47" t="str">
        <f t="shared" si="1"/>
        <v>Europe_Poland-Europe_2007</v>
      </c>
      <c r="B1581" s="47" t="s">
        <v>179</v>
      </c>
      <c r="C1581" s="49" t="s">
        <v>214</v>
      </c>
      <c r="D1581" s="44" t="s">
        <v>86</v>
      </c>
      <c r="E1581" s="52">
        <v>91371.0</v>
      </c>
      <c r="F1581" s="52">
        <v>304988.0</v>
      </c>
      <c r="G1581" s="51">
        <f t="shared" si="2"/>
        <v>90113</v>
      </c>
      <c r="H1581" s="51">
        <f t="shared" si="3"/>
        <v>300960</v>
      </c>
    </row>
    <row r="1582">
      <c r="A1582" s="47" t="str">
        <f t="shared" si="1"/>
        <v>Europe_Poland-Europe_2007</v>
      </c>
      <c r="B1582" s="47" t="s">
        <v>179</v>
      </c>
      <c r="C1582" s="49" t="s">
        <v>214</v>
      </c>
      <c r="D1582" s="44" t="s">
        <v>86</v>
      </c>
      <c r="E1582" s="52">
        <v>88855.0</v>
      </c>
      <c r="F1582" s="52">
        <v>296932.0</v>
      </c>
      <c r="G1582" s="51">
        <f t="shared" si="2"/>
        <v>88855</v>
      </c>
      <c r="H1582" s="51">
        <f t="shared" si="3"/>
        <v>296932</v>
      </c>
    </row>
    <row r="1583">
      <c r="A1583" s="47" t="str">
        <f t="shared" si="1"/>
        <v>Europe_Poland-Europe_2008</v>
      </c>
      <c r="B1583" s="47" t="s">
        <v>179</v>
      </c>
      <c r="C1583" s="49" t="s">
        <v>214</v>
      </c>
      <c r="D1583" s="44" t="s">
        <v>87</v>
      </c>
      <c r="E1583" s="52">
        <v>96824.0</v>
      </c>
      <c r="F1583" s="52">
        <v>315637.0</v>
      </c>
      <c r="G1583" s="51">
        <f t="shared" si="2"/>
        <v>96824</v>
      </c>
      <c r="H1583" s="51">
        <f t="shared" si="3"/>
        <v>315637</v>
      </c>
    </row>
    <row r="1584">
      <c r="A1584" s="47" t="str">
        <f t="shared" si="1"/>
        <v>Europe_Poland-Europe_2010</v>
      </c>
      <c r="B1584" s="47" t="s">
        <v>179</v>
      </c>
      <c r="C1584" s="49" t="s">
        <v>214</v>
      </c>
      <c r="D1584" s="44" t="s">
        <v>89</v>
      </c>
      <c r="E1584" s="52">
        <v>92377.0</v>
      </c>
      <c r="F1584" s="52">
        <v>303598.0</v>
      </c>
      <c r="G1584" s="51">
        <f t="shared" si="2"/>
        <v>92377</v>
      </c>
      <c r="H1584" s="51">
        <f t="shared" si="3"/>
        <v>303598</v>
      </c>
    </row>
    <row r="1585">
      <c r="A1585" s="47" t="str">
        <f t="shared" si="1"/>
        <v>Europe_Poland-Europe_2011</v>
      </c>
      <c r="B1585" s="47" t="s">
        <v>179</v>
      </c>
      <c r="C1585" s="49" t="s">
        <v>214</v>
      </c>
      <c r="D1585" s="44" t="s">
        <v>90</v>
      </c>
      <c r="E1585" s="52">
        <v>91105.0</v>
      </c>
      <c r="F1585" s="52">
        <v>304856.0</v>
      </c>
      <c r="G1585" s="51">
        <f t="shared" si="2"/>
        <v>90110.5</v>
      </c>
      <c r="H1585" s="51">
        <f t="shared" si="3"/>
        <v>303273.5</v>
      </c>
    </row>
    <row r="1586">
      <c r="A1586" s="47" t="str">
        <f t="shared" si="1"/>
        <v>Europe_Poland-Europe_2011</v>
      </c>
      <c r="B1586" s="47" t="s">
        <v>179</v>
      </c>
      <c r="C1586" s="49" t="s">
        <v>214</v>
      </c>
      <c r="D1586" s="44" t="s">
        <v>90</v>
      </c>
      <c r="E1586" s="52">
        <v>89116.0</v>
      </c>
      <c r="F1586" s="52">
        <v>301691.0</v>
      </c>
      <c r="G1586" s="51">
        <f t="shared" si="2"/>
        <v>89116</v>
      </c>
      <c r="H1586" s="51">
        <f t="shared" si="3"/>
        <v>301691</v>
      </c>
    </row>
    <row r="1587">
      <c r="A1587" s="47" t="str">
        <f t="shared" si="1"/>
        <v>Europe_Poland-Europe_2012</v>
      </c>
      <c r="B1587" s="47" t="s">
        <v>179</v>
      </c>
      <c r="C1587" s="49" t="s">
        <v>214</v>
      </c>
      <c r="D1587" s="44" t="s">
        <v>91</v>
      </c>
      <c r="E1587" s="52">
        <v>97241.0</v>
      </c>
      <c r="F1587" s="52">
        <v>320004.0</v>
      </c>
      <c r="G1587" s="51">
        <f t="shared" si="2"/>
        <v>97241</v>
      </c>
      <c r="H1587" s="51">
        <f t="shared" si="3"/>
        <v>320004</v>
      </c>
    </row>
    <row r="1588">
      <c r="A1588" s="47" t="str">
        <f t="shared" si="1"/>
        <v>Europe_Portugal-Europe_2000</v>
      </c>
      <c r="B1588" s="47" t="s">
        <v>179</v>
      </c>
      <c r="C1588" s="49" t="s">
        <v>215</v>
      </c>
      <c r="D1588" s="44" t="s">
        <v>70</v>
      </c>
      <c r="E1588" s="52">
        <v>21949.0</v>
      </c>
      <c r="F1588" s="50"/>
      <c r="G1588" s="51">
        <f t="shared" si="2"/>
        <v>21949</v>
      </c>
      <c r="H1588" s="51" t="str">
        <f t="shared" si="3"/>
        <v/>
      </c>
    </row>
    <row r="1589">
      <c r="A1589" s="47" t="str">
        <f t="shared" si="1"/>
        <v>Europe_Portugal-Europe_2001</v>
      </c>
      <c r="B1589" s="47" t="s">
        <v>179</v>
      </c>
      <c r="C1589" s="49" t="s">
        <v>215</v>
      </c>
      <c r="D1589" s="44" t="s">
        <v>71</v>
      </c>
      <c r="E1589" s="52">
        <v>23084.0</v>
      </c>
      <c r="F1589" s="50"/>
      <c r="G1589" s="51">
        <f t="shared" si="2"/>
        <v>23084</v>
      </c>
      <c r="H1589" s="51" t="str">
        <f t="shared" si="3"/>
        <v/>
      </c>
    </row>
    <row r="1590">
      <c r="A1590" s="47" t="str">
        <f t="shared" si="1"/>
        <v>Europe_Portugal-Europe_2002</v>
      </c>
      <c r="B1590" s="47" t="s">
        <v>179</v>
      </c>
      <c r="C1590" s="49" t="s">
        <v>215</v>
      </c>
      <c r="D1590" s="44" t="s">
        <v>72</v>
      </c>
      <c r="E1590" s="52">
        <v>23541.0</v>
      </c>
      <c r="F1590" s="52">
        <v>52361.0</v>
      </c>
      <c r="G1590" s="51">
        <f t="shared" si="2"/>
        <v>23541</v>
      </c>
      <c r="H1590" s="51">
        <f t="shared" si="3"/>
        <v>52361</v>
      </c>
    </row>
    <row r="1591">
      <c r="A1591" s="47" t="str">
        <f t="shared" si="1"/>
        <v>Europe_Portugal-Europe_2003</v>
      </c>
      <c r="B1591" s="47" t="s">
        <v>179</v>
      </c>
      <c r="C1591" s="49" t="s">
        <v>215</v>
      </c>
      <c r="D1591" s="44" t="s">
        <v>74</v>
      </c>
      <c r="E1591" s="52">
        <v>24152.0</v>
      </c>
      <c r="F1591" s="52">
        <v>57411.0</v>
      </c>
      <c r="G1591" s="51">
        <f t="shared" si="2"/>
        <v>24152</v>
      </c>
      <c r="H1591" s="51">
        <f t="shared" si="3"/>
        <v>57411</v>
      </c>
    </row>
    <row r="1592">
      <c r="A1592" s="47" t="str">
        <f t="shared" si="1"/>
        <v>Europe_Portugal-Europe_2004</v>
      </c>
      <c r="B1592" s="47" t="s">
        <v>179</v>
      </c>
      <c r="C1592" s="49" t="s">
        <v>215</v>
      </c>
      <c r="D1592" s="44" t="s">
        <v>83</v>
      </c>
      <c r="E1592" s="52">
        <v>24430.0</v>
      </c>
      <c r="F1592" s="52">
        <v>58357.0</v>
      </c>
      <c r="G1592" s="51">
        <f t="shared" si="2"/>
        <v>24430</v>
      </c>
      <c r="H1592" s="51">
        <f t="shared" si="3"/>
        <v>58357</v>
      </c>
    </row>
    <row r="1593">
      <c r="A1593" s="47" t="str">
        <f t="shared" si="1"/>
        <v>Europe_Portugal-Europe_2006</v>
      </c>
      <c r="B1593" s="47" t="s">
        <v>179</v>
      </c>
      <c r="C1593" s="49" t="s">
        <v>215</v>
      </c>
      <c r="D1593" s="44" t="s">
        <v>85</v>
      </c>
      <c r="E1593" s="52">
        <v>24815.0</v>
      </c>
      <c r="F1593" s="52">
        <v>62863.0</v>
      </c>
      <c r="G1593" s="51">
        <f t="shared" si="2"/>
        <v>24815</v>
      </c>
      <c r="H1593" s="51">
        <f t="shared" si="3"/>
        <v>62863</v>
      </c>
    </row>
    <row r="1594">
      <c r="A1594" s="47" t="str">
        <f t="shared" si="1"/>
        <v>Europe_Portugal-Europe_2007</v>
      </c>
      <c r="B1594" s="47" t="s">
        <v>179</v>
      </c>
      <c r="C1594" s="49" t="s">
        <v>215</v>
      </c>
      <c r="D1594" s="44" t="s">
        <v>86</v>
      </c>
      <c r="E1594" s="52">
        <v>25831.0</v>
      </c>
      <c r="F1594" s="52">
        <v>63175.0</v>
      </c>
      <c r="G1594" s="51">
        <f t="shared" si="2"/>
        <v>25827.5</v>
      </c>
      <c r="H1594" s="51">
        <f t="shared" si="3"/>
        <v>64997.5</v>
      </c>
    </row>
    <row r="1595">
      <c r="A1595" s="47" t="str">
        <f t="shared" si="1"/>
        <v>Europe_Portugal-Europe_2007</v>
      </c>
      <c r="B1595" s="47" t="s">
        <v>179</v>
      </c>
      <c r="C1595" s="49" t="s">
        <v>215</v>
      </c>
      <c r="D1595" s="44" t="s">
        <v>86</v>
      </c>
      <c r="E1595" s="52">
        <v>25824.0</v>
      </c>
      <c r="F1595" s="52">
        <v>66820.0</v>
      </c>
      <c r="G1595" s="51">
        <f t="shared" si="2"/>
        <v>25824</v>
      </c>
      <c r="H1595" s="51">
        <f t="shared" si="3"/>
        <v>66820</v>
      </c>
    </row>
    <row r="1596">
      <c r="A1596" s="47" t="str">
        <f t="shared" si="1"/>
        <v>Europe_Portugal-Europe_2008</v>
      </c>
      <c r="B1596" s="47" t="s">
        <v>179</v>
      </c>
      <c r="C1596" s="49" t="s">
        <v>215</v>
      </c>
      <c r="D1596" s="44" t="s">
        <v>87</v>
      </c>
      <c r="E1596" s="52">
        <v>25302.0</v>
      </c>
      <c r="F1596" s="52">
        <v>60865.0</v>
      </c>
      <c r="G1596" s="51">
        <f t="shared" si="2"/>
        <v>25302</v>
      </c>
      <c r="H1596" s="51">
        <f t="shared" si="3"/>
        <v>60865</v>
      </c>
    </row>
    <row r="1597">
      <c r="A1597" s="47" t="str">
        <f t="shared" si="1"/>
        <v>Europe_Portugal-Europe_2010</v>
      </c>
      <c r="B1597" s="47" t="s">
        <v>179</v>
      </c>
      <c r="C1597" s="49" t="s">
        <v>215</v>
      </c>
      <c r="D1597" s="44" t="s">
        <v>89</v>
      </c>
      <c r="E1597" s="52">
        <v>26467.0</v>
      </c>
      <c r="F1597" s="52">
        <v>65309.0</v>
      </c>
      <c r="G1597" s="51">
        <f t="shared" si="2"/>
        <v>26467</v>
      </c>
      <c r="H1597" s="51">
        <f t="shared" si="3"/>
        <v>65309</v>
      </c>
    </row>
    <row r="1598">
      <c r="A1598" s="47" t="str">
        <f t="shared" si="1"/>
        <v>Europe_Portugal-Europe_2011</v>
      </c>
      <c r="B1598" s="47" t="s">
        <v>179</v>
      </c>
      <c r="C1598" s="49" t="s">
        <v>215</v>
      </c>
      <c r="D1598" s="44" t="s">
        <v>90</v>
      </c>
      <c r="E1598" s="52">
        <v>25129.0</v>
      </c>
      <c r="F1598" s="52">
        <v>61276.0</v>
      </c>
      <c r="G1598" s="51">
        <f t="shared" si="2"/>
        <v>24901</v>
      </c>
      <c r="H1598" s="51">
        <f t="shared" si="3"/>
        <v>62121</v>
      </c>
    </row>
    <row r="1599">
      <c r="A1599" s="47" t="str">
        <f t="shared" si="1"/>
        <v>Europe_Portugal-Europe_2011</v>
      </c>
      <c r="B1599" s="47" t="s">
        <v>179</v>
      </c>
      <c r="C1599" s="49" t="s">
        <v>215</v>
      </c>
      <c r="D1599" s="44" t="s">
        <v>90</v>
      </c>
      <c r="E1599" s="52">
        <v>24673.0</v>
      </c>
      <c r="F1599" s="52">
        <v>62966.0</v>
      </c>
      <c r="G1599" s="51">
        <f t="shared" si="2"/>
        <v>24673</v>
      </c>
      <c r="H1599" s="51">
        <f t="shared" si="3"/>
        <v>62966</v>
      </c>
    </row>
    <row r="1600">
      <c r="A1600" s="47" t="str">
        <f t="shared" si="1"/>
        <v>Europe_Portugal-Europe_2012</v>
      </c>
      <c r="B1600" s="47" t="s">
        <v>179</v>
      </c>
      <c r="C1600" s="49" t="s">
        <v>215</v>
      </c>
      <c r="D1600" s="44" t="s">
        <v>91</v>
      </c>
      <c r="E1600" s="52">
        <v>24698.0</v>
      </c>
      <c r="F1600" s="52">
        <v>59108.0</v>
      </c>
      <c r="G1600" s="51">
        <f t="shared" si="2"/>
        <v>24698</v>
      </c>
      <c r="H1600" s="51">
        <f t="shared" si="3"/>
        <v>59108</v>
      </c>
    </row>
    <row r="1601">
      <c r="A1601" s="47" t="str">
        <f t="shared" si="1"/>
        <v>Europe_Romania-Europe_2000</v>
      </c>
      <c r="B1601" s="47" t="s">
        <v>179</v>
      </c>
      <c r="C1601" s="49" t="s">
        <v>216</v>
      </c>
      <c r="D1601" s="44" t="s">
        <v>70</v>
      </c>
      <c r="E1601" s="50"/>
      <c r="F1601" s="50"/>
      <c r="G1601" s="51" t="str">
        <f t="shared" si="2"/>
        <v/>
      </c>
      <c r="H1601" s="51" t="str">
        <f t="shared" si="3"/>
        <v/>
      </c>
    </row>
    <row r="1602">
      <c r="A1602" s="47" t="str">
        <f t="shared" si="1"/>
        <v>Europe_Romania-Europe_2001</v>
      </c>
      <c r="B1602" s="47" t="s">
        <v>179</v>
      </c>
      <c r="C1602" s="49" t="s">
        <v>216</v>
      </c>
      <c r="D1602" s="44" t="s">
        <v>71</v>
      </c>
      <c r="E1602" s="52">
        <v>35830.0</v>
      </c>
      <c r="F1602" s="50"/>
      <c r="G1602" s="51">
        <f t="shared" si="2"/>
        <v>35830</v>
      </c>
      <c r="H1602" s="51" t="str">
        <f t="shared" si="3"/>
        <v/>
      </c>
    </row>
    <row r="1603">
      <c r="A1603" s="47" t="str">
        <f t="shared" si="1"/>
        <v>Europe_Romania-Europe_2002</v>
      </c>
      <c r="B1603" s="47" t="s">
        <v>179</v>
      </c>
      <c r="C1603" s="49" t="s">
        <v>216</v>
      </c>
      <c r="D1603" s="44" t="s">
        <v>72</v>
      </c>
      <c r="E1603" s="52">
        <v>35031.0</v>
      </c>
      <c r="F1603" s="52">
        <v>78745.0</v>
      </c>
      <c r="G1603" s="51">
        <f t="shared" si="2"/>
        <v>35031</v>
      </c>
      <c r="H1603" s="51">
        <f t="shared" si="3"/>
        <v>78745</v>
      </c>
    </row>
    <row r="1604">
      <c r="A1604" s="47" t="str">
        <f t="shared" si="1"/>
        <v>Europe_Romania-Europe_2003</v>
      </c>
      <c r="B1604" s="47" t="s">
        <v>179</v>
      </c>
      <c r="C1604" s="49" t="s">
        <v>216</v>
      </c>
      <c r="D1604" s="44" t="s">
        <v>74</v>
      </c>
      <c r="E1604" s="52">
        <v>34882.0</v>
      </c>
      <c r="F1604" s="52">
        <v>80307.0</v>
      </c>
      <c r="G1604" s="51">
        <f t="shared" si="2"/>
        <v>34882</v>
      </c>
      <c r="H1604" s="51">
        <f t="shared" si="3"/>
        <v>80307</v>
      </c>
    </row>
    <row r="1605">
      <c r="A1605" s="47" t="str">
        <f t="shared" si="1"/>
        <v>Europe_Romania-Europe_2004</v>
      </c>
      <c r="B1605" s="47" t="s">
        <v>179</v>
      </c>
      <c r="C1605" s="49" t="s">
        <v>216</v>
      </c>
      <c r="D1605" s="44" t="s">
        <v>83</v>
      </c>
      <c r="E1605" s="52">
        <v>39617.0</v>
      </c>
      <c r="F1605" s="52">
        <v>94645.0</v>
      </c>
      <c r="G1605" s="51">
        <f t="shared" si="2"/>
        <v>39617</v>
      </c>
      <c r="H1605" s="51">
        <f t="shared" si="3"/>
        <v>94645</v>
      </c>
    </row>
    <row r="1606">
      <c r="A1606" s="47" t="str">
        <f t="shared" si="1"/>
        <v>Europe_Romania-Europe_2007</v>
      </c>
      <c r="B1606" s="47" t="s">
        <v>179</v>
      </c>
      <c r="C1606" s="49" t="s">
        <v>216</v>
      </c>
      <c r="D1606" s="44" t="s">
        <v>86</v>
      </c>
      <c r="E1606" s="52">
        <v>38683.0</v>
      </c>
      <c r="F1606" s="52">
        <v>95401.0</v>
      </c>
      <c r="G1606" s="51">
        <f t="shared" si="2"/>
        <v>38411.5</v>
      </c>
      <c r="H1606" s="51">
        <f t="shared" si="3"/>
        <v>93787.5</v>
      </c>
    </row>
    <row r="1607">
      <c r="A1607" s="47" t="str">
        <f t="shared" si="1"/>
        <v>Europe_Romania-Europe_2007</v>
      </c>
      <c r="B1607" s="47" t="s">
        <v>179</v>
      </c>
      <c r="C1607" s="49" t="s">
        <v>216</v>
      </c>
      <c r="D1607" s="44" t="s">
        <v>86</v>
      </c>
      <c r="E1607" s="52">
        <v>38140.0</v>
      </c>
      <c r="F1607" s="52">
        <v>92174.0</v>
      </c>
      <c r="G1607" s="51">
        <f t="shared" si="2"/>
        <v>37479.5</v>
      </c>
      <c r="H1607" s="51">
        <f t="shared" si="3"/>
        <v>93923</v>
      </c>
    </row>
    <row r="1608">
      <c r="A1608" s="47" t="str">
        <f t="shared" si="1"/>
        <v>Europe_Romania-Europe_2007</v>
      </c>
      <c r="B1608" s="47" t="s">
        <v>179</v>
      </c>
      <c r="C1608" s="49" t="s">
        <v>216</v>
      </c>
      <c r="D1608" s="44" t="s">
        <v>86</v>
      </c>
      <c r="E1608" s="52">
        <v>36819.0</v>
      </c>
      <c r="F1608" s="52">
        <v>95672.0</v>
      </c>
      <c r="G1608" s="51">
        <f t="shared" si="2"/>
        <v>36819</v>
      </c>
      <c r="H1608" s="51">
        <f t="shared" si="3"/>
        <v>95672</v>
      </c>
    </row>
    <row r="1609">
      <c r="A1609" s="47" t="str">
        <f t="shared" si="1"/>
        <v>Europe_Romania-Europe_2008</v>
      </c>
      <c r="B1609" s="47" t="s">
        <v>179</v>
      </c>
      <c r="C1609" s="49" t="s">
        <v>216</v>
      </c>
      <c r="D1609" s="44" t="s">
        <v>87</v>
      </c>
      <c r="E1609" s="52">
        <v>39757.0</v>
      </c>
      <c r="F1609" s="52">
        <v>100960.0</v>
      </c>
      <c r="G1609" s="51">
        <f t="shared" si="2"/>
        <v>39757</v>
      </c>
      <c r="H1609" s="51">
        <f t="shared" si="3"/>
        <v>100960</v>
      </c>
    </row>
    <row r="1610">
      <c r="A1610" s="47" t="str">
        <f t="shared" si="1"/>
        <v>Europe_Romania-Europe_2010</v>
      </c>
      <c r="B1610" s="47" t="s">
        <v>179</v>
      </c>
      <c r="C1610" s="49" t="s">
        <v>216</v>
      </c>
      <c r="D1610" s="44" t="s">
        <v>89</v>
      </c>
      <c r="E1610" s="52">
        <v>38693.0</v>
      </c>
      <c r="F1610" s="52">
        <v>95676.0</v>
      </c>
      <c r="G1610" s="51">
        <f t="shared" si="2"/>
        <v>38693</v>
      </c>
      <c r="H1610" s="51">
        <f t="shared" si="3"/>
        <v>95676</v>
      </c>
    </row>
    <row r="1611">
      <c r="A1611" s="47" t="str">
        <f t="shared" si="1"/>
        <v>Europe_Romania-Europe_2011</v>
      </c>
      <c r="B1611" s="47" t="s">
        <v>179</v>
      </c>
      <c r="C1611" s="49" t="s">
        <v>216</v>
      </c>
      <c r="D1611" s="44" t="s">
        <v>90</v>
      </c>
      <c r="E1611" s="52">
        <v>39525.0</v>
      </c>
      <c r="F1611" s="52">
        <v>95940.0</v>
      </c>
      <c r="G1611" s="51">
        <f t="shared" si="2"/>
        <v>37876.5</v>
      </c>
      <c r="H1611" s="51">
        <f t="shared" si="3"/>
        <v>92962.5</v>
      </c>
    </row>
    <row r="1612">
      <c r="A1612" s="47" t="str">
        <f t="shared" si="1"/>
        <v>Europe_Romania-Europe_2011</v>
      </c>
      <c r="B1612" s="47" t="s">
        <v>179</v>
      </c>
      <c r="C1612" s="49" t="s">
        <v>216</v>
      </c>
      <c r="D1612" s="44" t="s">
        <v>90</v>
      </c>
      <c r="E1612" s="52">
        <v>36228.0</v>
      </c>
      <c r="F1612" s="52">
        <v>89985.0</v>
      </c>
      <c r="G1612" s="51">
        <f t="shared" si="2"/>
        <v>36228</v>
      </c>
      <c r="H1612" s="51">
        <f t="shared" si="3"/>
        <v>89985</v>
      </c>
    </row>
    <row r="1613">
      <c r="A1613" s="47" t="str">
        <f t="shared" si="1"/>
        <v>Europe_Romania-Europe_2012</v>
      </c>
      <c r="B1613" s="47" t="s">
        <v>179</v>
      </c>
      <c r="C1613" s="49" t="s">
        <v>216</v>
      </c>
      <c r="D1613" s="44" t="s">
        <v>91</v>
      </c>
      <c r="E1613" s="52">
        <v>39936.0</v>
      </c>
      <c r="F1613" s="52">
        <v>102595.0</v>
      </c>
      <c r="G1613" s="51">
        <f t="shared" si="2"/>
        <v>39936</v>
      </c>
      <c r="H1613" s="51">
        <f t="shared" si="3"/>
        <v>102595</v>
      </c>
    </row>
    <row r="1614">
      <c r="A1614" s="47" t="str">
        <f t="shared" si="1"/>
        <v>Europe_Russia-Europe_2000</v>
      </c>
      <c r="B1614" s="47" t="s">
        <v>179</v>
      </c>
      <c r="C1614" s="49" t="s">
        <v>217</v>
      </c>
      <c r="D1614" s="44" t="s">
        <v>70</v>
      </c>
      <c r="E1614" s="50"/>
      <c r="F1614" s="50"/>
      <c r="G1614" s="51" t="str">
        <f t="shared" si="2"/>
        <v/>
      </c>
      <c r="H1614" s="51" t="str">
        <f t="shared" si="3"/>
        <v/>
      </c>
    </row>
    <row r="1615">
      <c r="A1615" s="47" t="str">
        <f t="shared" si="1"/>
        <v>Europe_Russia-Europe_2001</v>
      </c>
      <c r="B1615" s="47" t="s">
        <v>179</v>
      </c>
      <c r="C1615" s="49" t="s">
        <v>217</v>
      </c>
      <c r="D1615" s="44" t="s">
        <v>71</v>
      </c>
      <c r="E1615" s="52">
        <v>730970.0</v>
      </c>
      <c r="F1615" s="50"/>
      <c r="G1615" s="51">
        <f t="shared" si="2"/>
        <v>730970</v>
      </c>
      <c r="H1615" s="51" t="str">
        <f t="shared" si="3"/>
        <v/>
      </c>
    </row>
    <row r="1616">
      <c r="A1616" s="47" t="str">
        <f t="shared" si="1"/>
        <v>Europe_Russia-Europe_2002</v>
      </c>
      <c r="B1616" s="47" t="s">
        <v>179</v>
      </c>
      <c r="C1616" s="49" t="s">
        <v>217</v>
      </c>
      <c r="D1616" s="44" t="s">
        <v>72</v>
      </c>
      <c r="E1616" s="52">
        <v>702292.0</v>
      </c>
      <c r="F1616" s="52">
        <v>1740776.0</v>
      </c>
      <c r="G1616" s="51">
        <f t="shared" si="2"/>
        <v>702292</v>
      </c>
      <c r="H1616" s="51">
        <f t="shared" si="3"/>
        <v>1740776</v>
      </c>
    </row>
    <row r="1617">
      <c r="A1617" s="47" t="str">
        <f t="shared" si="1"/>
        <v>Europe_Russia-Europe_2003</v>
      </c>
      <c r="B1617" s="47" t="s">
        <v>179</v>
      </c>
      <c r="C1617" s="49" t="s">
        <v>217</v>
      </c>
      <c r="D1617" s="44" t="s">
        <v>74</v>
      </c>
      <c r="E1617" s="52">
        <v>646915.0</v>
      </c>
      <c r="F1617" s="52">
        <v>1574368.0</v>
      </c>
      <c r="G1617" s="51">
        <f t="shared" si="2"/>
        <v>646915</v>
      </c>
      <c r="H1617" s="51">
        <f t="shared" si="3"/>
        <v>1574368</v>
      </c>
    </row>
    <row r="1618">
      <c r="A1618" s="47" t="str">
        <f t="shared" si="1"/>
        <v>Europe_Russia-Europe_2004</v>
      </c>
      <c r="B1618" s="47" t="s">
        <v>179</v>
      </c>
      <c r="C1618" s="49" t="s">
        <v>217</v>
      </c>
      <c r="D1618" s="44" t="s">
        <v>83</v>
      </c>
      <c r="E1618" s="52">
        <v>688483.0</v>
      </c>
      <c r="F1618" s="52">
        <v>1715639.0</v>
      </c>
      <c r="G1618" s="51">
        <f t="shared" si="2"/>
        <v>688483</v>
      </c>
      <c r="H1618" s="51">
        <f t="shared" si="3"/>
        <v>1715639</v>
      </c>
    </row>
    <row r="1619">
      <c r="A1619" s="47" t="str">
        <f t="shared" si="1"/>
        <v>Europe_Russia-Europe_2007</v>
      </c>
      <c r="B1619" s="47" t="s">
        <v>179</v>
      </c>
      <c r="C1619" s="49" t="s">
        <v>217</v>
      </c>
      <c r="D1619" s="44" t="s">
        <v>86</v>
      </c>
      <c r="E1619" s="52">
        <v>647392.0</v>
      </c>
      <c r="F1619" s="52">
        <v>1602963.0</v>
      </c>
      <c r="G1619" s="51">
        <f t="shared" si="2"/>
        <v>635245</v>
      </c>
      <c r="H1619" s="51">
        <f t="shared" si="3"/>
        <v>1580314</v>
      </c>
    </row>
    <row r="1620">
      <c r="A1620" s="47" t="str">
        <f t="shared" si="1"/>
        <v>Europe_Russia-Europe_2007</v>
      </c>
      <c r="B1620" s="47" t="s">
        <v>179</v>
      </c>
      <c r="C1620" s="49" t="s">
        <v>217</v>
      </c>
      <c r="D1620" s="44" t="s">
        <v>86</v>
      </c>
      <c r="E1620" s="52">
        <v>623098.0</v>
      </c>
      <c r="F1620" s="52">
        <v>1557665.0</v>
      </c>
      <c r="G1620" s="51">
        <f t="shared" si="2"/>
        <v>624556</v>
      </c>
      <c r="H1620" s="51">
        <f t="shared" si="3"/>
        <v>1557839</v>
      </c>
    </row>
    <row r="1621">
      <c r="A1621" s="47" t="str">
        <f t="shared" si="1"/>
        <v>Europe_Russia-Europe_2007</v>
      </c>
      <c r="B1621" s="47" t="s">
        <v>179</v>
      </c>
      <c r="C1621" s="49" t="s">
        <v>217</v>
      </c>
      <c r="D1621" s="44" t="s">
        <v>86</v>
      </c>
      <c r="E1621" s="52">
        <v>626014.0</v>
      </c>
      <c r="F1621" s="52">
        <v>1558013.0</v>
      </c>
      <c r="G1621" s="51">
        <f t="shared" si="2"/>
        <v>626014</v>
      </c>
      <c r="H1621" s="51">
        <f t="shared" si="3"/>
        <v>1558013</v>
      </c>
    </row>
    <row r="1622">
      <c r="A1622" s="47" t="str">
        <f t="shared" si="1"/>
        <v>Europe_Russia-Europe_2008</v>
      </c>
      <c r="B1622" s="47" t="s">
        <v>179</v>
      </c>
      <c r="C1622" s="49" t="s">
        <v>217</v>
      </c>
      <c r="D1622" s="44" t="s">
        <v>87</v>
      </c>
      <c r="E1622" s="52">
        <v>672591.0</v>
      </c>
      <c r="F1622" s="52">
        <v>1667598.0</v>
      </c>
      <c r="G1622" s="51">
        <f t="shared" si="2"/>
        <v>672591</v>
      </c>
      <c r="H1622" s="51">
        <f t="shared" si="3"/>
        <v>1667598</v>
      </c>
    </row>
    <row r="1623">
      <c r="A1623" s="47" t="str">
        <f t="shared" si="1"/>
        <v>Europe_Russia-Europe_2010</v>
      </c>
      <c r="B1623" s="47" t="s">
        <v>179</v>
      </c>
      <c r="C1623" s="49" t="s">
        <v>217</v>
      </c>
      <c r="D1623" s="44" t="s">
        <v>89</v>
      </c>
      <c r="E1623" s="52">
        <v>651712.0</v>
      </c>
      <c r="F1623" s="52">
        <v>1615688.0</v>
      </c>
      <c r="G1623" s="51">
        <f t="shared" si="2"/>
        <v>651712</v>
      </c>
      <c r="H1623" s="51">
        <f t="shared" si="3"/>
        <v>1615688</v>
      </c>
    </row>
    <row r="1624">
      <c r="A1624" s="47" t="str">
        <f t="shared" si="1"/>
        <v>Europe_Russia-Europe_2011</v>
      </c>
      <c r="B1624" s="47" t="s">
        <v>179</v>
      </c>
      <c r="C1624" s="49" t="s">
        <v>217</v>
      </c>
      <c r="D1624" s="44" t="s">
        <v>90</v>
      </c>
      <c r="E1624" s="52">
        <v>645323.0</v>
      </c>
      <c r="F1624" s="52">
        <v>1604973.0</v>
      </c>
      <c r="G1624" s="51">
        <f t="shared" si="2"/>
        <v>632294</v>
      </c>
      <c r="H1624" s="51">
        <f t="shared" si="3"/>
        <v>1581542.5</v>
      </c>
    </row>
    <row r="1625">
      <c r="A1625" s="47" t="str">
        <f t="shared" si="1"/>
        <v>Europe_Russia-Europe_2011</v>
      </c>
      <c r="B1625" s="47" t="s">
        <v>179</v>
      </c>
      <c r="C1625" s="49" t="s">
        <v>217</v>
      </c>
      <c r="D1625" s="44" t="s">
        <v>90</v>
      </c>
      <c r="E1625" s="52">
        <v>619265.0</v>
      </c>
      <c r="F1625" s="52">
        <v>1558112.0</v>
      </c>
      <c r="G1625" s="51">
        <f t="shared" si="2"/>
        <v>619265</v>
      </c>
      <c r="H1625" s="51">
        <f t="shared" si="3"/>
        <v>1558112</v>
      </c>
    </row>
    <row r="1626">
      <c r="A1626" s="47" t="str">
        <f t="shared" si="1"/>
        <v>Europe_Russia-Europe_2012</v>
      </c>
      <c r="B1626" s="47" t="s">
        <v>179</v>
      </c>
      <c r="C1626" s="49" t="s">
        <v>217</v>
      </c>
      <c r="D1626" s="44" t="s">
        <v>91</v>
      </c>
      <c r="E1626" s="52">
        <v>670673.0</v>
      </c>
      <c r="F1626" s="52">
        <v>1669618.0</v>
      </c>
      <c r="G1626" s="51">
        <f t="shared" si="2"/>
        <v>670673</v>
      </c>
      <c r="H1626" s="51">
        <f t="shared" si="3"/>
        <v>1669618</v>
      </c>
    </row>
    <row r="1627">
      <c r="A1627" s="47" t="str">
        <f t="shared" si="1"/>
        <v>Europe_San Marino-Europe_2000</v>
      </c>
      <c r="B1627" s="47" t="s">
        <v>179</v>
      </c>
      <c r="C1627" s="49" t="s">
        <v>218</v>
      </c>
      <c r="D1627" s="44" t="s">
        <v>70</v>
      </c>
      <c r="E1627" s="50"/>
      <c r="F1627" s="50"/>
      <c r="G1627" s="51" t="str">
        <f t="shared" si="2"/>
        <v/>
      </c>
      <c r="H1627" s="51" t="str">
        <f t="shared" si="3"/>
        <v/>
      </c>
    </row>
    <row r="1628">
      <c r="A1628" s="47" t="str">
        <f t="shared" si="1"/>
        <v>Europe_San Marino-Europe_2001</v>
      </c>
      <c r="B1628" s="47" t="s">
        <v>179</v>
      </c>
      <c r="C1628" s="49" t="s">
        <v>218</v>
      </c>
      <c r="D1628" s="44" t="s">
        <v>71</v>
      </c>
      <c r="E1628" s="50"/>
      <c r="F1628" s="50"/>
      <c r="G1628" s="51" t="str">
        <f t="shared" si="2"/>
        <v/>
      </c>
      <c r="H1628" s="51" t="str">
        <f t="shared" si="3"/>
        <v/>
      </c>
    </row>
    <row r="1629">
      <c r="A1629" s="47" t="str">
        <f t="shared" si="1"/>
        <v>Europe_San Marino-Europe_2002</v>
      </c>
      <c r="B1629" s="47" t="s">
        <v>179</v>
      </c>
      <c r="C1629" s="49" t="s">
        <v>218</v>
      </c>
      <c r="D1629" s="44" t="s">
        <v>72</v>
      </c>
      <c r="E1629" s="50"/>
      <c r="F1629" s="50"/>
      <c r="G1629" s="51" t="str">
        <f t="shared" si="2"/>
        <v/>
      </c>
      <c r="H1629" s="51" t="str">
        <f t="shared" si="3"/>
        <v/>
      </c>
    </row>
    <row r="1630">
      <c r="A1630" s="47" t="str">
        <f t="shared" si="1"/>
        <v>Europe_San Marino-Europe_2003</v>
      </c>
      <c r="B1630" s="47" t="s">
        <v>179</v>
      </c>
      <c r="C1630" s="49" t="s">
        <v>218</v>
      </c>
      <c r="D1630" s="44" t="s">
        <v>74</v>
      </c>
      <c r="E1630" s="50"/>
      <c r="F1630" s="50"/>
      <c r="G1630" s="51" t="str">
        <f t="shared" si="2"/>
        <v/>
      </c>
      <c r="H1630" s="51" t="str">
        <f t="shared" si="3"/>
        <v/>
      </c>
    </row>
    <row r="1631">
      <c r="A1631" s="47" t="str">
        <f t="shared" si="1"/>
        <v>Europe_San Marino-Europe_2004</v>
      </c>
      <c r="B1631" s="47" t="s">
        <v>179</v>
      </c>
      <c r="C1631" s="49" t="s">
        <v>218</v>
      </c>
      <c r="D1631" s="44" t="s">
        <v>83</v>
      </c>
      <c r="E1631" s="50"/>
      <c r="F1631" s="50"/>
      <c r="G1631" s="51" t="str">
        <f t="shared" si="2"/>
        <v/>
      </c>
      <c r="H1631" s="51" t="str">
        <f t="shared" si="3"/>
        <v/>
      </c>
    </row>
    <row r="1632">
      <c r="A1632" s="47" t="str">
        <f t="shared" si="1"/>
        <v>Europe_San Marino-Europe_2007</v>
      </c>
      <c r="B1632" s="47" t="s">
        <v>179</v>
      </c>
      <c r="C1632" s="49" t="s">
        <v>218</v>
      </c>
      <c r="D1632" s="44" t="s">
        <v>86</v>
      </c>
      <c r="E1632" s="50"/>
      <c r="F1632" s="50"/>
      <c r="G1632" s="51" t="str">
        <f t="shared" si="2"/>
        <v/>
      </c>
      <c r="H1632" s="51" t="str">
        <f t="shared" si="3"/>
        <v/>
      </c>
    </row>
    <row r="1633">
      <c r="A1633" s="47" t="str">
        <f t="shared" si="1"/>
        <v>Europe_San Marino-Europe_2007</v>
      </c>
      <c r="B1633" s="47" t="s">
        <v>179</v>
      </c>
      <c r="C1633" s="49" t="s">
        <v>218</v>
      </c>
      <c r="D1633" s="44" t="s">
        <v>86</v>
      </c>
      <c r="E1633" s="50"/>
      <c r="F1633" s="50"/>
      <c r="G1633" s="51" t="str">
        <f t="shared" si="2"/>
        <v/>
      </c>
      <c r="H1633" s="51" t="str">
        <f t="shared" si="3"/>
        <v/>
      </c>
    </row>
    <row r="1634">
      <c r="A1634" s="47" t="str">
        <f t="shared" si="1"/>
        <v>Europe_San Marino-Europe_2007</v>
      </c>
      <c r="B1634" s="47" t="s">
        <v>179</v>
      </c>
      <c r="C1634" s="49" t="s">
        <v>218</v>
      </c>
      <c r="D1634" s="44" t="s">
        <v>86</v>
      </c>
      <c r="E1634" s="50"/>
      <c r="F1634" s="50"/>
      <c r="G1634" s="51" t="str">
        <f t="shared" si="2"/>
        <v/>
      </c>
      <c r="H1634" s="51" t="str">
        <f t="shared" si="3"/>
        <v/>
      </c>
    </row>
    <row r="1635">
      <c r="A1635" s="47" t="str">
        <f t="shared" si="1"/>
        <v>Europe_San Marino-Europe_2008</v>
      </c>
      <c r="B1635" s="47" t="s">
        <v>179</v>
      </c>
      <c r="C1635" s="49" t="s">
        <v>218</v>
      </c>
      <c r="D1635" s="44" t="s">
        <v>87</v>
      </c>
      <c r="E1635" s="50"/>
      <c r="F1635" s="50"/>
      <c r="G1635" s="51" t="str">
        <f t="shared" si="2"/>
        <v/>
      </c>
      <c r="H1635" s="51" t="str">
        <f t="shared" si="3"/>
        <v/>
      </c>
    </row>
    <row r="1636">
      <c r="A1636" s="47" t="str">
        <f t="shared" si="1"/>
        <v>Europe_San Marino-Europe_2010</v>
      </c>
      <c r="B1636" s="47" t="s">
        <v>179</v>
      </c>
      <c r="C1636" s="49" t="s">
        <v>218</v>
      </c>
      <c r="D1636" s="44" t="s">
        <v>89</v>
      </c>
      <c r="E1636" s="50"/>
      <c r="F1636" s="50"/>
      <c r="G1636" s="51" t="str">
        <f t="shared" si="2"/>
        <v/>
      </c>
      <c r="H1636" s="51" t="str">
        <f t="shared" si="3"/>
        <v/>
      </c>
    </row>
    <row r="1637">
      <c r="A1637" s="47" t="str">
        <f t="shared" si="1"/>
        <v>Europe_San Marino-Europe_2011</v>
      </c>
      <c r="B1637" s="47" t="s">
        <v>179</v>
      </c>
      <c r="C1637" s="49" t="s">
        <v>218</v>
      </c>
      <c r="D1637" s="44" t="s">
        <v>90</v>
      </c>
      <c r="E1637" s="50"/>
      <c r="F1637" s="50"/>
      <c r="G1637" s="51" t="str">
        <f t="shared" si="2"/>
        <v/>
      </c>
      <c r="H1637" s="51" t="str">
        <f t="shared" si="3"/>
        <v/>
      </c>
    </row>
    <row r="1638">
      <c r="A1638" s="47" t="str">
        <f t="shared" si="1"/>
        <v>Europe_San Marino-Europe_2011</v>
      </c>
      <c r="B1638" s="47" t="s">
        <v>179</v>
      </c>
      <c r="C1638" s="49" t="s">
        <v>218</v>
      </c>
      <c r="D1638" s="44" t="s">
        <v>90</v>
      </c>
      <c r="E1638" s="50"/>
      <c r="F1638" s="50"/>
      <c r="G1638" s="51" t="str">
        <f t="shared" si="2"/>
        <v/>
      </c>
      <c r="H1638" s="51" t="str">
        <f t="shared" si="3"/>
        <v/>
      </c>
    </row>
    <row r="1639">
      <c r="A1639" s="47" t="str">
        <f t="shared" si="1"/>
        <v>Europe_San Marino-Europe_2012</v>
      </c>
      <c r="B1639" s="47" t="s">
        <v>179</v>
      </c>
      <c r="C1639" s="49" t="s">
        <v>218</v>
      </c>
      <c r="D1639" s="44" t="s">
        <v>91</v>
      </c>
      <c r="E1639" s="50"/>
      <c r="F1639" s="50"/>
      <c r="G1639" s="51" t="str">
        <f t="shared" si="2"/>
        <v/>
      </c>
      <c r="H1639" s="51" t="str">
        <f t="shared" si="3"/>
        <v/>
      </c>
    </row>
    <row r="1640">
      <c r="A1640" s="47" t="str">
        <f t="shared" si="1"/>
        <v>Europe_Serbia-Europe_2000</v>
      </c>
      <c r="B1640" s="47" t="s">
        <v>179</v>
      </c>
      <c r="C1640" s="49" t="s">
        <v>219</v>
      </c>
      <c r="D1640" s="44" t="s">
        <v>70</v>
      </c>
      <c r="E1640" s="50"/>
      <c r="F1640" s="50"/>
      <c r="G1640" s="51" t="str">
        <f t="shared" si="2"/>
        <v/>
      </c>
      <c r="H1640" s="51" t="str">
        <f t="shared" si="3"/>
        <v/>
      </c>
    </row>
    <row r="1641">
      <c r="A1641" s="47" t="str">
        <f t="shared" si="1"/>
        <v>Europe_Serbia-Europe_2001</v>
      </c>
      <c r="B1641" s="47" t="s">
        <v>179</v>
      </c>
      <c r="C1641" s="49" t="s">
        <v>219</v>
      </c>
      <c r="D1641" s="44" t="s">
        <v>71</v>
      </c>
      <c r="E1641" s="52">
        <v>16185.0</v>
      </c>
      <c r="F1641" s="50"/>
      <c r="G1641" s="51">
        <f t="shared" si="2"/>
        <v>16185</v>
      </c>
      <c r="H1641" s="51" t="str">
        <f t="shared" si="3"/>
        <v/>
      </c>
    </row>
    <row r="1642">
      <c r="A1642" s="47" t="str">
        <f t="shared" si="1"/>
        <v>Europe_Serbia-Europe_2002</v>
      </c>
      <c r="B1642" s="47" t="s">
        <v>179</v>
      </c>
      <c r="C1642" s="49" t="s">
        <v>219</v>
      </c>
      <c r="D1642" s="44" t="s">
        <v>72</v>
      </c>
      <c r="E1642" s="52">
        <v>15536.0</v>
      </c>
      <c r="F1642" s="52">
        <v>45962.0</v>
      </c>
      <c r="G1642" s="51">
        <f t="shared" si="2"/>
        <v>15536</v>
      </c>
      <c r="H1642" s="51">
        <f t="shared" si="3"/>
        <v>45962</v>
      </c>
    </row>
    <row r="1643">
      <c r="A1643" s="47" t="str">
        <f t="shared" si="1"/>
        <v>Europe_Serbia-Europe_2003</v>
      </c>
      <c r="B1643" s="47" t="s">
        <v>179</v>
      </c>
      <c r="C1643" s="49" t="s">
        <v>219</v>
      </c>
      <c r="D1643" s="44" t="s">
        <v>74</v>
      </c>
      <c r="E1643" s="52">
        <v>15177.0</v>
      </c>
      <c r="F1643" s="52">
        <v>46127.0</v>
      </c>
      <c r="G1643" s="51">
        <f t="shared" si="2"/>
        <v>15177</v>
      </c>
      <c r="H1643" s="51">
        <f t="shared" si="3"/>
        <v>46127</v>
      </c>
    </row>
    <row r="1644">
      <c r="A1644" s="47" t="str">
        <f t="shared" si="1"/>
        <v>Europe_Serbia-Europe_2004</v>
      </c>
      <c r="B1644" s="47" t="s">
        <v>179</v>
      </c>
      <c r="C1644" s="49" t="s">
        <v>219</v>
      </c>
      <c r="D1644" s="44" t="s">
        <v>83</v>
      </c>
      <c r="E1644" s="52">
        <v>16808.0</v>
      </c>
      <c r="F1644" s="52">
        <v>51881.0</v>
      </c>
      <c r="G1644" s="51">
        <f t="shared" si="2"/>
        <v>16808</v>
      </c>
      <c r="H1644" s="51">
        <f t="shared" si="3"/>
        <v>51881</v>
      </c>
    </row>
    <row r="1645">
      <c r="A1645" s="47" t="str">
        <f t="shared" si="1"/>
        <v>Europe_Serbia-Europe_2007</v>
      </c>
      <c r="B1645" s="47" t="s">
        <v>179</v>
      </c>
      <c r="C1645" s="49" t="s">
        <v>219</v>
      </c>
      <c r="D1645" s="44" t="s">
        <v>86</v>
      </c>
      <c r="E1645" s="52">
        <v>18094.0</v>
      </c>
      <c r="F1645" s="50"/>
      <c r="G1645" s="51">
        <f t="shared" si="2"/>
        <v>16529.5</v>
      </c>
      <c r="H1645" s="51" t="str">
        <f t="shared" si="3"/>
        <v/>
      </c>
    </row>
    <row r="1646">
      <c r="A1646" s="47" t="str">
        <f t="shared" si="1"/>
        <v>Europe_Serbia-Europe_2007</v>
      </c>
      <c r="B1646" s="47" t="s">
        <v>179</v>
      </c>
      <c r="C1646" s="49" t="s">
        <v>219</v>
      </c>
      <c r="D1646" s="44" t="s">
        <v>86</v>
      </c>
      <c r="E1646" s="52">
        <v>14965.0</v>
      </c>
      <c r="F1646" s="50"/>
      <c r="G1646" s="51">
        <f t="shared" si="2"/>
        <v>14965</v>
      </c>
      <c r="H1646" s="51" t="str">
        <f t="shared" si="3"/>
        <v/>
      </c>
    </row>
    <row r="1647">
      <c r="A1647" s="47" t="str">
        <f t="shared" si="1"/>
        <v>Europe_Serbia-Europe_2008</v>
      </c>
      <c r="B1647" s="47" t="s">
        <v>179</v>
      </c>
      <c r="C1647" s="49" t="s">
        <v>219</v>
      </c>
      <c r="D1647" s="44" t="s">
        <v>87</v>
      </c>
      <c r="E1647" s="52">
        <v>16602.0</v>
      </c>
      <c r="F1647" s="52">
        <v>52251.0</v>
      </c>
      <c r="G1647" s="51">
        <f t="shared" si="2"/>
        <v>16246.5</v>
      </c>
      <c r="H1647" s="51">
        <f t="shared" si="3"/>
        <v>52251</v>
      </c>
    </row>
    <row r="1648">
      <c r="A1648" s="47" t="str">
        <f t="shared" si="1"/>
        <v>Europe_Serbia-Europe_2008</v>
      </c>
      <c r="B1648" s="47" t="s">
        <v>179</v>
      </c>
      <c r="C1648" s="49" t="s">
        <v>219</v>
      </c>
      <c r="D1648" s="44" t="s">
        <v>87</v>
      </c>
      <c r="E1648" s="52">
        <v>15891.0</v>
      </c>
      <c r="F1648" s="50"/>
      <c r="G1648" s="51">
        <f t="shared" si="2"/>
        <v>15891</v>
      </c>
      <c r="H1648" s="51" t="str">
        <f t="shared" si="3"/>
        <v/>
      </c>
    </row>
    <row r="1649">
      <c r="A1649" s="47" t="str">
        <f t="shared" si="1"/>
        <v>Europe_Serbia-Europe_2010</v>
      </c>
      <c r="B1649" s="47" t="s">
        <v>179</v>
      </c>
      <c r="C1649" s="49" t="s">
        <v>219</v>
      </c>
      <c r="D1649" s="44" t="s">
        <v>89</v>
      </c>
      <c r="E1649" s="52">
        <v>16051.0</v>
      </c>
      <c r="F1649" s="50"/>
      <c r="G1649" s="51">
        <f t="shared" si="2"/>
        <v>16051</v>
      </c>
      <c r="H1649" s="51" t="str">
        <f t="shared" si="3"/>
        <v/>
      </c>
    </row>
    <row r="1650">
      <c r="A1650" s="47" t="str">
        <f t="shared" si="1"/>
        <v>Europe_Serbia-Europe_2011</v>
      </c>
      <c r="B1650" s="47" t="s">
        <v>179</v>
      </c>
      <c r="C1650" s="49" t="s">
        <v>219</v>
      </c>
      <c r="D1650" s="44" t="s">
        <v>90</v>
      </c>
      <c r="E1650" s="52">
        <v>16635.0</v>
      </c>
      <c r="F1650" s="50"/>
      <c r="G1650" s="51">
        <f t="shared" si="2"/>
        <v>15181.5</v>
      </c>
      <c r="H1650" s="51" t="str">
        <f t="shared" si="3"/>
        <v/>
      </c>
    </row>
    <row r="1651">
      <c r="A1651" s="47" t="str">
        <f t="shared" si="1"/>
        <v>Europe_Serbia-Europe_2011</v>
      </c>
      <c r="B1651" s="47" t="s">
        <v>179</v>
      </c>
      <c r="C1651" s="49" t="s">
        <v>219</v>
      </c>
      <c r="D1651" s="44" t="s">
        <v>90</v>
      </c>
      <c r="E1651" s="52">
        <v>13728.0</v>
      </c>
      <c r="F1651" s="50"/>
      <c r="G1651" s="51">
        <f t="shared" si="2"/>
        <v>13728</v>
      </c>
      <c r="H1651" s="51" t="str">
        <f t="shared" si="3"/>
        <v/>
      </c>
    </row>
    <row r="1652">
      <c r="A1652" s="47" t="str">
        <f t="shared" si="1"/>
        <v>Europe_Serbia-Europe_2012</v>
      </c>
      <c r="B1652" s="47" t="s">
        <v>179</v>
      </c>
      <c r="C1652" s="49" t="s">
        <v>219</v>
      </c>
      <c r="D1652" s="44" t="s">
        <v>91</v>
      </c>
      <c r="E1652" s="52">
        <v>17064.0</v>
      </c>
      <c r="F1652" s="52">
        <v>53766.0</v>
      </c>
      <c r="G1652" s="51">
        <f t="shared" si="2"/>
        <v>17064</v>
      </c>
      <c r="H1652" s="51">
        <f t="shared" si="3"/>
        <v>53766</v>
      </c>
    </row>
    <row r="1653">
      <c r="A1653" s="47" t="str">
        <f t="shared" si="1"/>
        <v>Europe_Slovakia-Europe_2000</v>
      </c>
      <c r="B1653" s="47" t="s">
        <v>179</v>
      </c>
      <c r="C1653" s="49" t="s">
        <v>220</v>
      </c>
      <c r="D1653" s="44" t="s">
        <v>70</v>
      </c>
      <c r="E1653" s="52">
        <v>16676.0</v>
      </c>
      <c r="F1653" s="50"/>
      <c r="G1653" s="51">
        <f t="shared" si="2"/>
        <v>16676</v>
      </c>
      <c r="H1653" s="51" t="str">
        <f t="shared" si="3"/>
        <v/>
      </c>
    </row>
    <row r="1654">
      <c r="A1654" s="47" t="str">
        <f t="shared" si="1"/>
        <v>Europe_Slovakia-Europe_2001</v>
      </c>
      <c r="B1654" s="47" t="s">
        <v>179</v>
      </c>
      <c r="C1654" s="49" t="s">
        <v>220</v>
      </c>
      <c r="D1654" s="44" t="s">
        <v>71</v>
      </c>
      <c r="E1654" s="52">
        <v>17349.0</v>
      </c>
      <c r="F1654" s="50"/>
      <c r="G1654" s="51">
        <f t="shared" si="2"/>
        <v>17349</v>
      </c>
      <c r="H1654" s="51" t="str">
        <f t="shared" si="3"/>
        <v/>
      </c>
    </row>
    <row r="1655">
      <c r="A1655" s="47" t="str">
        <f t="shared" si="1"/>
        <v>Europe_Slovakia-Europe_2002</v>
      </c>
      <c r="B1655" s="47" t="s">
        <v>179</v>
      </c>
      <c r="C1655" s="49" t="s">
        <v>220</v>
      </c>
      <c r="D1655" s="44" t="s">
        <v>72</v>
      </c>
      <c r="E1655" s="52">
        <v>17828.0</v>
      </c>
      <c r="F1655" s="52">
        <v>36094.0</v>
      </c>
      <c r="G1655" s="51">
        <f t="shared" si="2"/>
        <v>17828</v>
      </c>
      <c r="H1655" s="51">
        <f t="shared" si="3"/>
        <v>36094</v>
      </c>
    </row>
    <row r="1656">
      <c r="A1656" s="47" t="str">
        <f t="shared" si="1"/>
        <v>Europe_Slovakia-Europe_2003</v>
      </c>
      <c r="B1656" s="47" t="s">
        <v>179</v>
      </c>
      <c r="C1656" s="49" t="s">
        <v>220</v>
      </c>
      <c r="D1656" s="44" t="s">
        <v>74</v>
      </c>
      <c r="E1656" s="52">
        <v>16735.0</v>
      </c>
      <c r="F1656" s="52">
        <v>33890.0</v>
      </c>
      <c r="G1656" s="51">
        <f t="shared" si="2"/>
        <v>16735</v>
      </c>
      <c r="H1656" s="51">
        <f t="shared" si="3"/>
        <v>33890</v>
      </c>
    </row>
    <row r="1657">
      <c r="A1657" s="47" t="str">
        <f t="shared" si="1"/>
        <v>Europe_Slovakia-Europe_2004</v>
      </c>
      <c r="B1657" s="47" t="s">
        <v>179</v>
      </c>
      <c r="C1657" s="49" t="s">
        <v>220</v>
      </c>
      <c r="D1657" s="44" t="s">
        <v>83</v>
      </c>
      <c r="E1657" s="52">
        <v>18321.0</v>
      </c>
      <c r="F1657" s="52">
        <v>37557.0</v>
      </c>
      <c r="G1657" s="51">
        <f t="shared" si="2"/>
        <v>18321</v>
      </c>
      <c r="H1657" s="51">
        <f t="shared" si="3"/>
        <v>37557</v>
      </c>
    </row>
    <row r="1658">
      <c r="A1658" s="47" t="str">
        <f t="shared" si="1"/>
        <v>Europe_Slovakia-Europe_2007</v>
      </c>
      <c r="B1658" s="47" t="s">
        <v>179</v>
      </c>
      <c r="C1658" s="49" t="s">
        <v>220</v>
      </c>
      <c r="D1658" s="44" t="s">
        <v>86</v>
      </c>
      <c r="E1658" s="52">
        <v>18353.0</v>
      </c>
      <c r="F1658" s="52">
        <v>38749.0</v>
      </c>
      <c r="G1658" s="51">
        <f t="shared" si="2"/>
        <v>18473</v>
      </c>
      <c r="H1658" s="51">
        <f t="shared" si="3"/>
        <v>39053.5</v>
      </c>
    </row>
    <row r="1659">
      <c r="A1659" s="47" t="str">
        <f t="shared" si="1"/>
        <v>Europe_Slovakia-Europe_2007</v>
      </c>
      <c r="B1659" s="47" t="s">
        <v>179</v>
      </c>
      <c r="C1659" s="49" t="s">
        <v>220</v>
      </c>
      <c r="D1659" s="44" t="s">
        <v>86</v>
      </c>
      <c r="E1659" s="52">
        <v>18593.0</v>
      </c>
      <c r="F1659" s="52">
        <v>39358.0</v>
      </c>
      <c r="G1659" s="51">
        <f t="shared" si="2"/>
        <v>18593</v>
      </c>
      <c r="H1659" s="51">
        <f t="shared" si="3"/>
        <v>39358</v>
      </c>
    </row>
    <row r="1660">
      <c r="A1660" s="47" t="str">
        <f t="shared" si="1"/>
        <v>Europe_Slovakia-Europe_2008</v>
      </c>
      <c r="B1660" s="47" t="s">
        <v>179</v>
      </c>
      <c r="C1660" s="49" t="s">
        <v>220</v>
      </c>
      <c r="D1660" s="44" t="s">
        <v>87</v>
      </c>
      <c r="E1660" s="52">
        <v>17850.0</v>
      </c>
      <c r="F1660" s="52">
        <v>36600.0</v>
      </c>
      <c r="G1660" s="51">
        <f t="shared" si="2"/>
        <v>18291.5</v>
      </c>
      <c r="H1660" s="51">
        <f t="shared" si="3"/>
        <v>37926</v>
      </c>
    </row>
    <row r="1661">
      <c r="A1661" s="47" t="str">
        <f t="shared" si="1"/>
        <v>Europe_Slovakia-Europe_2008</v>
      </c>
      <c r="B1661" s="47" t="s">
        <v>179</v>
      </c>
      <c r="C1661" s="49" t="s">
        <v>220</v>
      </c>
      <c r="D1661" s="44" t="s">
        <v>87</v>
      </c>
      <c r="E1661" s="52">
        <v>18733.0</v>
      </c>
      <c r="F1661" s="52">
        <v>39252.0</v>
      </c>
      <c r="G1661" s="51">
        <f t="shared" si="2"/>
        <v>18733</v>
      </c>
      <c r="H1661" s="51">
        <f t="shared" si="3"/>
        <v>39252</v>
      </c>
    </row>
    <row r="1662">
      <c r="A1662" s="47" t="str">
        <f t="shared" si="1"/>
        <v>Europe_Slovakia-Europe_2010</v>
      </c>
      <c r="B1662" s="47" t="s">
        <v>179</v>
      </c>
      <c r="C1662" s="49" t="s">
        <v>220</v>
      </c>
      <c r="D1662" s="44" t="s">
        <v>89</v>
      </c>
      <c r="E1662" s="52">
        <v>18830.0</v>
      </c>
      <c r="F1662" s="52">
        <v>39175.0</v>
      </c>
      <c r="G1662" s="51">
        <f t="shared" si="2"/>
        <v>18830</v>
      </c>
      <c r="H1662" s="51">
        <f t="shared" si="3"/>
        <v>39175</v>
      </c>
    </row>
    <row r="1663">
      <c r="A1663" s="47" t="str">
        <f t="shared" si="1"/>
        <v>Europe_Slovakia-Europe_2011</v>
      </c>
      <c r="B1663" s="47" t="s">
        <v>179</v>
      </c>
      <c r="C1663" s="49" t="s">
        <v>220</v>
      </c>
      <c r="D1663" s="44" t="s">
        <v>90</v>
      </c>
      <c r="E1663" s="52">
        <v>18639.0</v>
      </c>
      <c r="F1663" s="52">
        <v>39494.0</v>
      </c>
      <c r="G1663" s="51">
        <f t="shared" si="2"/>
        <v>18639</v>
      </c>
      <c r="H1663" s="51">
        <f t="shared" si="3"/>
        <v>39494</v>
      </c>
    </row>
    <row r="1664">
      <c r="A1664" s="47" t="str">
        <f t="shared" si="1"/>
        <v>Europe_Slovakia-Europe_2012</v>
      </c>
      <c r="B1664" s="47" t="s">
        <v>179</v>
      </c>
      <c r="C1664" s="49" t="s">
        <v>220</v>
      </c>
      <c r="D1664" s="44" t="s">
        <v>91</v>
      </c>
      <c r="E1664" s="52">
        <v>18640.0</v>
      </c>
      <c r="F1664" s="52">
        <v>38929.0</v>
      </c>
      <c r="G1664" s="51">
        <f t="shared" si="2"/>
        <v>18191.5</v>
      </c>
      <c r="H1664" s="51">
        <f t="shared" si="3"/>
        <v>38120.5</v>
      </c>
    </row>
    <row r="1665">
      <c r="A1665" s="47" t="str">
        <f t="shared" si="1"/>
        <v>Europe_Slovakia-Europe_2012</v>
      </c>
      <c r="B1665" s="47" t="s">
        <v>179</v>
      </c>
      <c r="C1665" s="49" t="s">
        <v>220</v>
      </c>
      <c r="D1665" s="44" t="s">
        <v>91</v>
      </c>
      <c r="E1665" s="52">
        <v>17743.0</v>
      </c>
      <c r="F1665" s="52">
        <v>37312.0</v>
      </c>
      <c r="G1665" s="51">
        <f t="shared" si="2"/>
        <v>17743</v>
      </c>
      <c r="H1665" s="51">
        <f t="shared" si="3"/>
        <v>37312</v>
      </c>
    </row>
    <row r="1666">
      <c r="A1666" s="47" t="str">
        <f t="shared" si="1"/>
        <v>Europe_Slovenia-Europe_2000</v>
      </c>
      <c r="B1666" s="47" t="s">
        <v>179</v>
      </c>
      <c r="C1666" s="49" t="s">
        <v>221</v>
      </c>
      <c r="D1666" s="44" t="s">
        <v>70</v>
      </c>
      <c r="E1666" s="52">
        <v>7143.0</v>
      </c>
      <c r="F1666" s="50"/>
      <c r="G1666" s="51">
        <f t="shared" si="2"/>
        <v>7143</v>
      </c>
      <c r="H1666" s="51" t="str">
        <f t="shared" si="3"/>
        <v/>
      </c>
    </row>
    <row r="1667">
      <c r="A1667" s="47" t="str">
        <f t="shared" si="1"/>
        <v>Europe_Slovenia-Europe_2001</v>
      </c>
      <c r="B1667" s="47" t="s">
        <v>179</v>
      </c>
      <c r="C1667" s="49" t="s">
        <v>221</v>
      </c>
      <c r="D1667" s="44" t="s">
        <v>71</v>
      </c>
      <c r="E1667" s="52">
        <v>7249.0</v>
      </c>
      <c r="F1667" s="50"/>
      <c r="G1667" s="51">
        <f t="shared" si="2"/>
        <v>7249</v>
      </c>
      <c r="H1667" s="51" t="str">
        <f t="shared" si="3"/>
        <v/>
      </c>
    </row>
    <row r="1668">
      <c r="A1668" s="47" t="str">
        <f t="shared" si="1"/>
        <v>Europe_Slovenia-Europe_2002</v>
      </c>
      <c r="B1668" s="47" t="s">
        <v>179</v>
      </c>
      <c r="C1668" s="49" t="s">
        <v>221</v>
      </c>
      <c r="D1668" s="44" t="s">
        <v>72</v>
      </c>
      <c r="E1668" s="52">
        <v>7230.0</v>
      </c>
      <c r="F1668" s="52">
        <v>15328.0</v>
      </c>
      <c r="G1668" s="51">
        <f t="shared" si="2"/>
        <v>7230</v>
      </c>
      <c r="H1668" s="51">
        <f t="shared" si="3"/>
        <v>15328</v>
      </c>
    </row>
    <row r="1669">
      <c r="A1669" s="47" t="str">
        <f t="shared" si="1"/>
        <v>Europe_Slovenia-Europe_2003</v>
      </c>
      <c r="B1669" s="47" t="s">
        <v>179</v>
      </c>
      <c r="C1669" s="49" t="s">
        <v>221</v>
      </c>
      <c r="D1669" s="44" t="s">
        <v>74</v>
      </c>
      <c r="E1669" s="52">
        <v>7097.0</v>
      </c>
      <c r="F1669" s="52">
        <v>15310.0</v>
      </c>
      <c r="G1669" s="51">
        <f t="shared" si="2"/>
        <v>7097</v>
      </c>
      <c r="H1669" s="51">
        <f t="shared" si="3"/>
        <v>15310</v>
      </c>
    </row>
    <row r="1670">
      <c r="A1670" s="47" t="str">
        <f t="shared" si="1"/>
        <v>Europe_Slovenia-Europe_2004</v>
      </c>
      <c r="B1670" s="47" t="s">
        <v>179</v>
      </c>
      <c r="C1670" s="49" t="s">
        <v>221</v>
      </c>
      <c r="D1670" s="44" t="s">
        <v>83</v>
      </c>
      <c r="E1670" s="52">
        <v>7740.0</v>
      </c>
      <c r="F1670" s="52">
        <v>17180.0</v>
      </c>
      <c r="G1670" s="51">
        <f t="shared" si="2"/>
        <v>7740</v>
      </c>
      <c r="H1670" s="51">
        <f t="shared" si="3"/>
        <v>17180</v>
      </c>
    </row>
    <row r="1671">
      <c r="A1671" s="47" t="str">
        <f t="shared" si="1"/>
        <v>Europe_Slovenia-Europe_2007</v>
      </c>
      <c r="B1671" s="47" t="s">
        <v>179</v>
      </c>
      <c r="C1671" s="49" t="s">
        <v>221</v>
      </c>
      <c r="D1671" s="44" t="s">
        <v>86</v>
      </c>
      <c r="E1671" s="52">
        <v>7131.0</v>
      </c>
      <c r="F1671" s="52">
        <v>15746.0</v>
      </c>
      <c r="G1671" s="51">
        <f t="shared" si="2"/>
        <v>6931.5</v>
      </c>
      <c r="H1671" s="51">
        <f t="shared" si="3"/>
        <v>15454.5</v>
      </c>
    </row>
    <row r="1672">
      <c r="A1672" s="47" t="str">
        <f t="shared" si="1"/>
        <v>Europe_Slovenia-Europe_2007</v>
      </c>
      <c r="B1672" s="47" t="s">
        <v>179</v>
      </c>
      <c r="C1672" s="49" t="s">
        <v>221</v>
      </c>
      <c r="D1672" s="44" t="s">
        <v>86</v>
      </c>
      <c r="E1672" s="52">
        <v>6732.0</v>
      </c>
      <c r="F1672" s="52">
        <v>15163.0</v>
      </c>
      <c r="G1672" s="51">
        <f t="shared" si="2"/>
        <v>6732</v>
      </c>
      <c r="H1672" s="51">
        <f t="shared" si="3"/>
        <v>15163</v>
      </c>
    </row>
    <row r="1673">
      <c r="A1673" s="47" t="str">
        <f t="shared" si="1"/>
        <v>Europe_Slovenia-Europe_2008</v>
      </c>
      <c r="B1673" s="47" t="s">
        <v>179</v>
      </c>
      <c r="C1673" s="49" t="s">
        <v>221</v>
      </c>
      <c r="D1673" s="44" t="s">
        <v>87</v>
      </c>
      <c r="E1673" s="52">
        <v>7321.0</v>
      </c>
      <c r="F1673" s="52">
        <v>16212.0</v>
      </c>
      <c r="G1673" s="51">
        <f t="shared" si="2"/>
        <v>7075.5</v>
      </c>
      <c r="H1673" s="51">
        <f t="shared" si="3"/>
        <v>15816</v>
      </c>
    </row>
    <row r="1674">
      <c r="A1674" s="47" t="str">
        <f t="shared" si="1"/>
        <v>Europe_Slovenia-Europe_2008</v>
      </c>
      <c r="B1674" s="47" t="s">
        <v>179</v>
      </c>
      <c r="C1674" s="49" t="s">
        <v>221</v>
      </c>
      <c r="D1674" s="44" t="s">
        <v>87</v>
      </c>
      <c r="E1674" s="52">
        <v>6830.0</v>
      </c>
      <c r="F1674" s="52">
        <v>15420.0</v>
      </c>
      <c r="G1674" s="51">
        <f t="shared" si="2"/>
        <v>6830</v>
      </c>
      <c r="H1674" s="51">
        <f t="shared" si="3"/>
        <v>15420</v>
      </c>
    </row>
    <row r="1675">
      <c r="A1675" s="47" t="str">
        <f t="shared" si="1"/>
        <v>Europe_Slovenia-Europe_2010</v>
      </c>
      <c r="B1675" s="47" t="s">
        <v>179</v>
      </c>
      <c r="C1675" s="49" t="s">
        <v>221</v>
      </c>
      <c r="D1675" s="44" t="s">
        <v>89</v>
      </c>
      <c r="E1675" s="52">
        <v>7293.0</v>
      </c>
      <c r="F1675" s="52">
        <v>15867.0</v>
      </c>
      <c r="G1675" s="51">
        <f t="shared" si="2"/>
        <v>7293</v>
      </c>
      <c r="H1675" s="51">
        <f t="shared" si="3"/>
        <v>15867</v>
      </c>
    </row>
    <row r="1676">
      <c r="A1676" s="47" t="str">
        <f t="shared" si="1"/>
        <v>Europe_Slovenia-Europe_2011</v>
      </c>
      <c r="B1676" s="47" t="s">
        <v>179</v>
      </c>
      <c r="C1676" s="49" t="s">
        <v>221</v>
      </c>
      <c r="D1676" s="44" t="s">
        <v>90</v>
      </c>
      <c r="E1676" s="52">
        <v>6912.0</v>
      </c>
      <c r="F1676" s="52">
        <v>15500.0</v>
      </c>
      <c r="G1676" s="51">
        <f t="shared" si="2"/>
        <v>6912</v>
      </c>
      <c r="H1676" s="51">
        <f t="shared" si="3"/>
        <v>15500</v>
      </c>
    </row>
    <row r="1677">
      <c r="A1677" s="47" t="str">
        <f t="shared" si="1"/>
        <v>Europe_Slovenia-Europe_2012</v>
      </c>
      <c r="B1677" s="47" t="s">
        <v>179</v>
      </c>
      <c r="C1677" s="49" t="s">
        <v>221</v>
      </c>
      <c r="D1677" s="44" t="s">
        <v>91</v>
      </c>
      <c r="E1677" s="52">
        <v>7321.0</v>
      </c>
      <c r="F1677" s="52">
        <v>16245.0</v>
      </c>
      <c r="G1677" s="51">
        <f t="shared" si="2"/>
        <v>6867</v>
      </c>
      <c r="H1677" s="51">
        <f t="shared" si="3"/>
        <v>15255</v>
      </c>
    </row>
    <row r="1678">
      <c r="A1678" s="47" t="str">
        <f t="shared" si="1"/>
        <v>Europe_Slovenia-Europe_2012</v>
      </c>
      <c r="B1678" s="47" t="s">
        <v>179</v>
      </c>
      <c r="C1678" s="49" t="s">
        <v>221</v>
      </c>
      <c r="D1678" s="44" t="s">
        <v>91</v>
      </c>
      <c r="E1678" s="52">
        <v>6413.0</v>
      </c>
      <c r="F1678" s="52">
        <v>14265.0</v>
      </c>
      <c r="G1678" s="51">
        <f t="shared" si="2"/>
        <v>6413</v>
      </c>
      <c r="H1678" s="51">
        <f t="shared" si="3"/>
        <v>14265</v>
      </c>
    </row>
    <row r="1679">
      <c r="A1679" s="47" t="str">
        <f t="shared" si="1"/>
        <v>Europe_Spain-Europe_2000</v>
      </c>
      <c r="B1679" s="47" t="s">
        <v>179</v>
      </c>
      <c r="C1679" s="49" t="s">
        <v>222</v>
      </c>
      <c r="D1679" s="44" t="s">
        <v>70</v>
      </c>
      <c r="E1679" s="52">
        <v>124679.0</v>
      </c>
      <c r="F1679" s="50"/>
      <c r="G1679" s="51">
        <f t="shared" si="2"/>
        <v>124679</v>
      </c>
      <c r="H1679" s="51" t="str">
        <f t="shared" si="3"/>
        <v/>
      </c>
    </row>
    <row r="1680">
      <c r="A1680" s="47" t="str">
        <f t="shared" si="1"/>
        <v>Europe_Spain-Europe_2001</v>
      </c>
      <c r="B1680" s="47" t="s">
        <v>179</v>
      </c>
      <c r="C1680" s="49" t="s">
        <v>222</v>
      </c>
      <c r="D1680" s="44" t="s">
        <v>71</v>
      </c>
      <c r="E1680" s="52">
        <v>125570.0</v>
      </c>
      <c r="F1680" s="50"/>
      <c r="G1680" s="51">
        <f t="shared" si="2"/>
        <v>125570</v>
      </c>
      <c r="H1680" s="51" t="str">
        <f t="shared" si="3"/>
        <v/>
      </c>
    </row>
    <row r="1681">
      <c r="A1681" s="47" t="str">
        <f t="shared" si="1"/>
        <v>Europe_Spain-Europe_2002</v>
      </c>
      <c r="B1681" s="47" t="s">
        <v>179</v>
      </c>
      <c r="C1681" s="49" t="s">
        <v>222</v>
      </c>
      <c r="D1681" s="44" t="s">
        <v>72</v>
      </c>
      <c r="E1681" s="52">
        <v>127749.0</v>
      </c>
      <c r="F1681" s="52">
        <v>269675.0</v>
      </c>
      <c r="G1681" s="51">
        <f t="shared" si="2"/>
        <v>127749</v>
      </c>
      <c r="H1681" s="51">
        <f t="shared" si="3"/>
        <v>269675</v>
      </c>
    </row>
    <row r="1682">
      <c r="A1682" s="47" t="str">
        <f t="shared" si="1"/>
        <v>Europe_Spain-Europe_2003</v>
      </c>
      <c r="B1682" s="47" t="s">
        <v>179</v>
      </c>
      <c r="C1682" s="49" t="s">
        <v>222</v>
      </c>
      <c r="D1682" s="44" t="s">
        <v>74</v>
      </c>
      <c r="E1682" s="52">
        <v>127732.0</v>
      </c>
      <c r="F1682" s="52">
        <v>288237.0</v>
      </c>
      <c r="G1682" s="51">
        <f t="shared" si="2"/>
        <v>127732</v>
      </c>
      <c r="H1682" s="51">
        <f t="shared" si="3"/>
        <v>288237</v>
      </c>
    </row>
    <row r="1683">
      <c r="A1683" s="47" t="str">
        <f t="shared" si="1"/>
        <v>Europe_Spain-Europe_2004</v>
      </c>
      <c r="B1683" s="47" t="s">
        <v>179</v>
      </c>
      <c r="C1683" s="49" t="s">
        <v>222</v>
      </c>
      <c r="D1683" s="44" t="s">
        <v>83</v>
      </c>
      <c r="E1683" s="52">
        <v>139013.0</v>
      </c>
      <c r="F1683" s="52">
        <v>329286.0</v>
      </c>
      <c r="G1683" s="51">
        <f t="shared" si="2"/>
        <v>139013</v>
      </c>
      <c r="H1683" s="51">
        <f t="shared" si="3"/>
        <v>329286</v>
      </c>
    </row>
    <row r="1684">
      <c r="A1684" s="47" t="str">
        <f t="shared" si="1"/>
        <v>Europe_Spain-Europe_2007</v>
      </c>
      <c r="B1684" s="47" t="s">
        <v>179</v>
      </c>
      <c r="C1684" s="49" t="s">
        <v>222</v>
      </c>
      <c r="D1684" s="44" t="s">
        <v>86</v>
      </c>
      <c r="E1684" s="52">
        <v>139030.0</v>
      </c>
      <c r="F1684" s="52">
        <v>339429.0</v>
      </c>
      <c r="G1684" s="51">
        <f t="shared" si="2"/>
        <v>132034</v>
      </c>
      <c r="H1684" s="51">
        <f t="shared" si="3"/>
        <v>318629.5</v>
      </c>
    </row>
    <row r="1685">
      <c r="A1685" s="47" t="str">
        <f t="shared" si="1"/>
        <v>Europe_Spain-Europe_2007</v>
      </c>
      <c r="B1685" s="47" t="s">
        <v>179</v>
      </c>
      <c r="C1685" s="49" t="s">
        <v>222</v>
      </c>
      <c r="D1685" s="44" t="s">
        <v>86</v>
      </c>
      <c r="E1685" s="52">
        <v>125038.0</v>
      </c>
      <c r="F1685" s="52">
        <v>297830.0</v>
      </c>
      <c r="G1685" s="51">
        <f t="shared" si="2"/>
        <v>125038</v>
      </c>
      <c r="H1685" s="51">
        <f t="shared" si="3"/>
        <v>297830</v>
      </c>
    </row>
    <row r="1686">
      <c r="A1686" s="47" t="str">
        <f t="shared" si="1"/>
        <v>Europe_Spain-Europe_2008</v>
      </c>
      <c r="B1686" s="47" t="s">
        <v>179</v>
      </c>
      <c r="C1686" s="49" t="s">
        <v>222</v>
      </c>
      <c r="D1686" s="44" t="s">
        <v>87</v>
      </c>
      <c r="E1686" s="52">
        <v>143836.0</v>
      </c>
      <c r="F1686" s="52">
        <v>358237.0</v>
      </c>
      <c r="G1686" s="51">
        <f t="shared" si="2"/>
        <v>136296.5</v>
      </c>
      <c r="H1686" s="51">
        <f t="shared" si="3"/>
        <v>336378</v>
      </c>
    </row>
    <row r="1687">
      <c r="A1687" s="47" t="str">
        <f t="shared" si="1"/>
        <v>Europe_Spain-Europe_2008</v>
      </c>
      <c r="B1687" s="47" t="s">
        <v>179</v>
      </c>
      <c r="C1687" s="49" t="s">
        <v>222</v>
      </c>
      <c r="D1687" s="44" t="s">
        <v>87</v>
      </c>
      <c r="E1687" s="52">
        <v>128757.0</v>
      </c>
      <c r="F1687" s="52">
        <v>314519.0</v>
      </c>
      <c r="G1687" s="51">
        <f t="shared" si="2"/>
        <v>128757</v>
      </c>
      <c r="H1687" s="51">
        <f t="shared" si="3"/>
        <v>314519</v>
      </c>
    </row>
    <row r="1688">
      <c r="A1688" s="47" t="str">
        <f t="shared" si="1"/>
        <v>Europe_Spain-Europe_2010</v>
      </c>
      <c r="B1688" s="47" t="s">
        <v>179</v>
      </c>
      <c r="C1688" s="49" t="s">
        <v>222</v>
      </c>
      <c r="D1688" s="44" t="s">
        <v>89</v>
      </c>
      <c r="E1688" s="52">
        <v>141914.0</v>
      </c>
      <c r="F1688" s="52">
        <v>353462.0</v>
      </c>
      <c r="G1688" s="51">
        <f t="shared" si="2"/>
        <v>141914</v>
      </c>
      <c r="H1688" s="51">
        <f t="shared" si="3"/>
        <v>353462</v>
      </c>
    </row>
    <row r="1689">
      <c r="A1689" s="47" t="str">
        <f t="shared" si="1"/>
        <v>Europe_Spain-Europe_2012</v>
      </c>
      <c r="B1689" s="47" t="s">
        <v>179</v>
      </c>
      <c r="C1689" s="49" t="s">
        <v>222</v>
      </c>
      <c r="D1689" s="44" t="s">
        <v>91</v>
      </c>
      <c r="E1689" s="52">
        <v>141748.0</v>
      </c>
      <c r="F1689" s="52">
        <v>350037.0</v>
      </c>
      <c r="G1689" s="51">
        <f t="shared" si="2"/>
        <v>137472</v>
      </c>
      <c r="H1689" s="51">
        <f t="shared" si="3"/>
        <v>335567</v>
      </c>
    </row>
    <row r="1690">
      <c r="A1690" s="47" t="str">
        <f t="shared" si="1"/>
        <v>Europe_Spain-Europe_2012</v>
      </c>
      <c r="B1690" s="47" t="s">
        <v>179</v>
      </c>
      <c r="C1690" s="49" t="s">
        <v>222</v>
      </c>
      <c r="D1690" s="44" t="s">
        <v>91</v>
      </c>
      <c r="E1690" s="52">
        <v>133196.0</v>
      </c>
      <c r="F1690" s="52">
        <v>321097.0</v>
      </c>
      <c r="G1690" s="51">
        <f t="shared" si="2"/>
        <v>127526</v>
      </c>
      <c r="H1690" s="51">
        <f t="shared" si="3"/>
        <v>307765.5</v>
      </c>
    </row>
    <row r="1691">
      <c r="A1691" s="47" t="str">
        <f t="shared" si="1"/>
        <v>Europe_Spain-Europe_2012</v>
      </c>
      <c r="B1691" s="47" t="s">
        <v>179</v>
      </c>
      <c r="C1691" s="49" t="s">
        <v>222</v>
      </c>
      <c r="D1691" s="44" t="s">
        <v>91</v>
      </c>
      <c r="E1691" s="52">
        <v>121856.0</v>
      </c>
      <c r="F1691" s="52">
        <v>294434.0</v>
      </c>
      <c r="G1691" s="51">
        <f t="shared" si="2"/>
        <v>121856</v>
      </c>
      <c r="H1691" s="51">
        <f t="shared" si="3"/>
        <v>294434</v>
      </c>
    </row>
    <row r="1692">
      <c r="A1692" s="47" t="str">
        <f t="shared" si="1"/>
        <v>Europe_Sweden-Europe_2000</v>
      </c>
      <c r="B1692" s="47" t="s">
        <v>179</v>
      </c>
      <c r="C1692" s="49" t="s">
        <v>223</v>
      </c>
      <c r="D1692" s="44" t="s">
        <v>70</v>
      </c>
      <c r="E1692" s="52">
        <v>48877.0</v>
      </c>
      <c r="F1692" s="50"/>
      <c r="G1692" s="51">
        <f t="shared" si="2"/>
        <v>48877</v>
      </c>
      <c r="H1692" s="51" t="str">
        <f t="shared" si="3"/>
        <v/>
      </c>
    </row>
    <row r="1693">
      <c r="A1693" s="47" t="str">
        <f t="shared" si="1"/>
        <v>Europe_Sweden-Europe_2001</v>
      </c>
      <c r="B1693" s="47" t="s">
        <v>179</v>
      </c>
      <c r="C1693" s="49" t="s">
        <v>223</v>
      </c>
      <c r="D1693" s="44" t="s">
        <v>71</v>
      </c>
      <c r="E1693" s="52">
        <v>49045.0</v>
      </c>
      <c r="F1693" s="50"/>
      <c r="G1693" s="51">
        <f t="shared" si="2"/>
        <v>49045</v>
      </c>
      <c r="H1693" s="51" t="str">
        <f t="shared" si="3"/>
        <v/>
      </c>
    </row>
    <row r="1694">
      <c r="A1694" s="47" t="str">
        <f t="shared" si="1"/>
        <v>Europe_Sweden-Europe_2002</v>
      </c>
      <c r="B1694" s="47" t="s">
        <v>179</v>
      </c>
      <c r="C1694" s="49" t="s">
        <v>223</v>
      </c>
      <c r="D1694" s="44" t="s">
        <v>72</v>
      </c>
      <c r="E1694" s="52">
        <v>51315.0</v>
      </c>
      <c r="F1694" s="52">
        <v>52515.0</v>
      </c>
      <c r="G1694" s="51">
        <f t="shared" si="2"/>
        <v>51315</v>
      </c>
      <c r="H1694" s="51">
        <f t="shared" si="3"/>
        <v>52515</v>
      </c>
    </row>
    <row r="1695">
      <c r="A1695" s="47" t="str">
        <f t="shared" si="1"/>
        <v>Europe_Sweden-Europe_2003</v>
      </c>
      <c r="B1695" s="47" t="s">
        <v>179</v>
      </c>
      <c r="C1695" s="49" t="s">
        <v>223</v>
      </c>
      <c r="D1695" s="44" t="s">
        <v>74</v>
      </c>
      <c r="E1695" s="52">
        <v>45407.0</v>
      </c>
      <c r="F1695" s="52">
        <v>43744.0</v>
      </c>
      <c r="G1695" s="51">
        <f t="shared" si="2"/>
        <v>45407</v>
      </c>
      <c r="H1695" s="51">
        <f t="shared" si="3"/>
        <v>43744</v>
      </c>
    </row>
    <row r="1696">
      <c r="A1696" s="47" t="str">
        <f t="shared" si="1"/>
        <v>Europe_Sweden-Europe_2005</v>
      </c>
      <c r="B1696" s="47" t="s">
        <v>179</v>
      </c>
      <c r="C1696" s="49" t="s">
        <v>223</v>
      </c>
      <c r="D1696" s="44" t="s">
        <v>84</v>
      </c>
      <c r="E1696" s="52">
        <v>49601.0</v>
      </c>
      <c r="F1696" s="52">
        <v>49105.0</v>
      </c>
      <c r="G1696" s="51">
        <f t="shared" si="2"/>
        <v>49601</v>
      </c>
      <c r="H1696" s="51">
        <f t="shared" si="3"/>
        <v>49105</v>
      </c>
    </row>
    <row r="1697">
      <c r="A1697" s="47" t="str">
        <f t="shared" si="1"/>
        <v>Europe_Sweden-Europe_2007</v>
      </c>
      <c r="B1697" s="47" t="s">
        <v>179</v>
      </c>
      <c r="C1697" s="49" t="s">
        <v>223</v>
      </c>
      <c r="D1697" s="44" t="s">
        <v>86</v>
      </c>
      <c r="E1697" s="52">
        <v>52588.0</v>
      </c>
      <c r="F1697" s="52">
        <v>54521.0</v>
      </c>
      <c r="G1697" s="51">
        <f t="shared" si="2"/>
        <v>51560</v>
      </c>
      <c r="H1697" s="51">
        <f t="shared" si="3"/>
        <v>52825</v>
      </c>
    </row>
    <row r="1698">
      <c r="A1698" s="47" t="str">
        <f t="shared" si="1"/>
        <v>Europe_Sweden-Europe_2007</v>
      </c>
      <c r="B1698" s="47" t="s">
        <v>179</v>
      </c>
      <c r="C1698" s="49" t="s">
        <v>223</v>
      </c>
      <c r="D1698" s="44" t="s">
        <v>86</v>
      </c>
      <c r="E1698" s="52">
        <v>50532.0</v>
      </c>
      <c r="F1698" s="52">
        <v>51129.0</v>
      </c>
      <c r="G1698" s="51">
        <f t="shared" si="2"/>
        <v>50532</v>
      </c>
      <c r="H1698" s="51">
        <f t="shared" si="3"/>
        <v>51129</v>
      </c>
    </row>
    <row r="1699">
      <c r="A1699" s="47" t="str">
        <f t="shared" si="1"/>
        <v>Europe_Sweden-Europe_2009</v>
      </c>
      <c r="B1699" s="47" t="s">
        <v>179</v>
      </c>
      <c r="C1699" s="49" t="s">
        <v>223</v>
      </c>
      <c r="D1699" s="44" t="s">
        <v>88</v>
      </c>
      <c r="E1699" s="52">
        <v>50060.0</v>
      </c>
      <c r="F1699" s="52">
        <v>48060.0</v>
      </c>
      <c r="G1699" s="51">
        <f t="shared" si="2"/>
        <v>50922</v>
      </c>
      <c r="H1699" s="51">
        <f t="shared" si="3"/>
        <v>52742.5</v>
      </c>
    </row>
    <row r="1700">
      <c r="A1700" s="47" t="str">
        <f t="shared" si="1"/>
        <v>Europe_Sweden-Europe_2009</v>
      </c>
      <c r="B1700" s="47" t="s">
        <v>179</v>
      </c>
      <c r="C1700" s="49" t="s">
        <v>223</v>
      </c>
      <c r="D1700" s="44" t="s">
        <v>88</v>
      </c>
      <c r="E1700" s="52">
        <v>51784.0</v>
      </c>
      <c r="F1700" s="52">
        <v>57425.0</v>
      </c>
      <c r="G1700" s="51">
        <f t="shared" si="2"/>
        <v>51784</v>
      </c>
      <c r="H1700" s="51">
        <f t="shared" si="3"/>
        <v>57425</v>
      </c>
    </row>
    <row r="1701">
      <c r="A1701" s="47" t="str">
        <f t="shared" si="1"/>
        <v>Europe_Sweden-Europe_2011</v>
      </c>
      <c r="B1701" s="47" t="s">
        <v>179</v>
      </c>
      <c r="C1701" s="49" t="s">
        <v>223</v>
      </c>
      <c r="D1701" s="44" t="s">
        <v>90</v>
      </c>
      <c r="E1701" s="52">
        <v>51569.0</v>
      </c>
      <c r="F1701" s="52">
        <v>51562.0</v>
      </c>
      <c r="G1701" s="51">
        <f t="shared" si="2"/>
        <v>51569</v>
      </c>
      <c r="H1701" s="51">
        <f t="shared" si="3"/>
        <v>51562</v>
      </c>
    </row>
    <row r="1702">
      <c r="A1702" s="47" t="str">
        <f t="shared" si="1"/>
        <v>Europe_Sweden-Europe_2012</v>
      </c>
      <c r="B1702" s="47" t="s">
        <v>179</v>
      </c>
      <c r="C1702" s="49" t="s">
        <v>223</v>
      </c>
      <c r="D1702" s="44" t="s">
        <v>91</v>
      </c>
      <c r="E1702" s="52">
        <v>50207.0</v>
      </c>
      <c r="F1702" s="52">
        <v>49571.0</v>
      </c>
      <c r="G1702" s="51">
        <f t="shared" si="2"/>
        <v>50412.5</v>
      </c>
      <c r="H1702" s="51">
        <f t="shared" si="3"/>
        <v>52176</v>
      </c>
    </row>
    <row r="1703">
      <c r="A1703" s="47" t="str">
        <f t="shared" si="1"/>
        <v>Europe_Sweden-Europe_2012</v>
      </c>
      <c r="B1703" s="47" t="s">
        <v>179</v>
      </c>
      <c r="C1703" s="49" t="s">
        <v>223</v>
      </c>
      <c r="D1703" s="44" t="s">
        <v>91</v>
      </c>
      <c r="E1703" s="52">
        <v>50618.0</v>
      </c>
      <c r="F1703" s="52">
        <v>54781.0</v>
      </c>
      <c r="G1703" s="51">
        <f t="shared" si="2"/>
        <v>49087</v>
      </c>
      <c r="H1703" s="51">
        <f t="shared" si="3"/>
        <v>52287.5</v>
      </c>
    </row>
    <row r="1704">
      <c r="A1704" s="47" t="str">
        <f t="shared" si="1"/>
        <v>Europe_Sweden-Europe_2012</v>
      </c>
      <c r="B1704" s="47" t="s">
        <v>179</v>
      </c>
      <c r="C1704" s="49" t="s">
        <v>223</v>
      </c>
      <c r="D1704" s="44" t="s">
        <v>91</v>
      </c>
      <c r="E1704" s="52">
        <v>47556.0</v>
      </c>
      <c r="F1704" s="52">
        <v>49794.0</v>
      </c>
      <c r="G1704" s="51">
        <f t="shared" si="2"/>
        <v>47556</v>
      </c>
      <c r="H1704" s="51">
        <f t="shared" si="3"/>
        <v>49794</v>
      </c>
    </row>
    <row r="1705">
      <c r="A1705" s="47" t="str">
        <f t="shared" si="1"/>
        <v>Europe_Switzerland-Europe_2000</v>
      </c>
      <c r="B1705" s="47" t="s">
        <v>179</v>
      </c>
      <c r="C1705" s="49" t="s">
        <v>224</v>
      </c>
      <c r="D1705" s="44" t="s">
        <v>70</v>
      </c>
      <c r="E1705" s="52">
        <v>25500.0</v>
      </c>
      <c r="F1705" s="50"/>
      <c r="G1705" s="51">
        <f t="shared" si="2"/>
        <v>25500</v>
      </c>
      <c r="H1705" s="51" t="str">
        <f t="shared" si="3"/>
        <v/>
      </c>
    </row>
    <row r="1706">
      <c r="A1706" s="47" t="str">
        <f t="shared" si="1"/>
        <v>Europe_Switzerland-Europe_2001</v>
      </c>
      <c r="B1706" s="47" t="s">
        <v>179</v>
      </c>
      <c r="C1706" s="49" t="s">
        <v>224</v>
      </c>
      <c r="D1706" s="44" t="s">
        <v>71</v>
      </c>
      <c r="E1706" s="52">
        <v>25375.0</v>
      </c>
      <c r="F1706" s="50"/>
      <c r="G1706" s="51">
        <f t="shared" si="2"/>
        <v>25375</v>
      </c>
      <c r="H1706" s="51" t="str">
        <f t="shared" si="3"/>
        <v/>
      </c>
    </row>
    <row r="1707">
      <c r="A1707" s="47" t="str">
        <f t="shared" si="1"/>
        <v>Europe_Switzerland-Europe_2002</v>
      </c>
      <c r="B1707" s="47" t="s">
        <v>179</v>
      </c>
      <c r="C1707" s="49" t="s">
        <v>224</v>
      </c>
      <c r="D1707" s="44" t="s">
        <v>72</v>
      </c>
      <c r="E1707" s="52">
        <v>26199.0</v>
      </c>
      <c r="F1707" s="52">
        <v>38757.0</v>
      </c>
      <c r="G1707" s="51">
        <f t="shared" si="2"/>
        <v>26199</v>
      </c>
      <c r="H1707" s="51">
        <f t="shared" si="3"/>
        <v>38757</v>
      </c>
    </row>
    <row r="1708">
      <c r="A1708" s="47" t="str">
        <f t="shared" si="1"/>
        <v>Europe_Switzerland-Europe_2003</v>
      </c>
      <c r="B1708" s="47" t="s">
        <v>179</v>
      </c>
      <c r="C1708" s="49" t="s">
        <v>224</v>
      </c>
      <c r="D1708" s="44" t="s">
        <v>74</v>
      </c>
      <c r="E1708" s="52">
        <v>26968.0</v>
      </c>
      <c r="F1708" s="52">
        <v>41598.0</v>
      </c>
      <c r="G1708" s="51">
        <f t="shared" si="2"/>
        <v>26968</v>
      </c>
      <c r="H1708" s="51">
        <f t="shared" si="3"/>
        <v>41598</v>
      </c>
    </row>
    <row r="1709">
      <c r="A1709" s="47" t="str">
        <f t="shared" si="1"/>
        <v>Europe_Switzerland-Europe_2005</v>
      </c>
      <c r="B1709" s="47" t="s">
        <v>179</v>
      </c>
      <c r="C1709" s="49" t="s">
        <v>224</v>
      </c>
      <c r="D1709" s="44" t="s">
        <v>84</v>
      </c>
      <c r="E1709" s="52">
        <v>26773.0</v>
      </c>
      <c r="F1709" s="52">
        <v>40392.0</v>
      </c>
      <c r="G1709" s="51">
        <f t="shared" si="2"/>
        <v>26773</v>
      </c>
      <c r="H1709" s="51">
        <f t="shared" si="3"/>
        <v>40392</v>
      </c>
    </row>
    <row r="1710">
      <c r="A1710" s="47" t="str">
        <f t="shared" si="1"/>
        <v>Europe_Switzerland-Europe_2007</v>
      </c>
      <c r="B1710" s="47" t="s">
        <v>179</v>
      </c>
      <c r="C1710" s="49" t="s">
        <v>224</v>
      </c>
      <c r="D1710" s="44" t="s">
        <v>86</v>
      </c>
      <c r="E1710" s="52">
        <v>26090.0</v>
      </c>
      <c r="F1710" s="52">
        <v>40392.0</v>
      </c>
      <c r="G1710" s="51">
        <f t="shared" si="2"/>
        <v>26323.5</v>
      </c>
      <c r="H1710" s="51">
        <f t="shared" si="3"/>
        <v>41677.5</v>
      </c>
    </row>
    <row r="1711">
      <c r="A1711" s="47" t="str">
        <f t="shared" si="1"/>
        <v>Europe_Switzerland-Europe_2007</v>
      </c>
      <c r="B1711" s="47" t="s">
        <v>179</v>
      </c>
      <c r="C1711" s="49" t="s">
        <v>224</v>
      </c>
      <c r="D1711" s="44" t="s">
        <v>86</v>
      </c>
      <c r="E1711" s="52">
        <v>26557.0</v>
      </c>
      <c r="F1711" s="52">
        <v>42963.0</v>
      </c>
      <c r="G1711" s="51">
        <f t="shared" si="2"/>
        <v>26557</v>
      </c>
      <c r="H1711" s="51">
        <f t="shared" si="3"/>
        <v>42963</v>
      </c>
    </row>
    <row r="1712">
      <c r="A1712" s="47" t="str">
        <f t="shared" si="1"/>
        <v>Europe_Switzerland-Europe_2009</v>
      </c>
      <c r="B1712" s="47" t="s">
        <v>179</v>
      </c>
      <c r="C1712" s="49" t="s">
        <v>224</v>
      </c>
      <c r="D1712" s="44" t="s">
        <v>88</v>
      </c>
      <c r="E1712" s="52">
        <v>25760.0</v>
      </c>
      <c r="F1712" s="52">
        <v>38019.0</v>
      </c>
      <c r="G1712" s="51">
        <f t="shared" si="2"/>
        <v>25824</v>
      </c>
      <c r="H1712" s="51">
        <f t="shared" si="3"/>
        <v>39368.5</v>
      </c>
    </row>
    <row r="1713">
      <c r="A1713" s="47" t="str">
        <f t="shared" si="1"/>
        <v>Europe_Switzerland-Europe_2009</v>
      </c>
      <c r="B1713" s="47" t="s">
        <v>179</v>
      </c>
      <c r="C1713" s="49" t="s">
        <v>224</v>
      </c>
      <c r="D1713" s="44" t="s">
        <v>88</v>
      </c>
      <c r="E1713" s="52">
        <v>25888.0</v>
      </c>
      <c r="F1713" s="52">
        <v>40718.0</v>
      </c>
      <c r="G1713" s="51">
        <f t="shared" si="2"/>
        <v>25888</v>
      </c>
      <c r="H1713" s="51">
        <f t="shared" si="3"/>
        <v>40718</v>
      </c>
    </row>
    <row r="1714">
      <c r="A1714" s="47" t="str">
        <f t="shared" si="1"/>
        <v>Europe_Switzerland-Europe_2011</v>
      </c>
      <c r="B1714" s="47" t="s">
        <v>179</v>
      </c>
      <c r="C1714" s="49" t="s">
        <v>224</v>
      </c>
      <c r="D1714" s="44" t="s">
        <v>90</v>
      </c>
      <c r="E1714" s="52">
        <v>25941.0</v>
      </c>
      <c r="F1714" s="52">
        <v>41375.0</v>
      </c>
      <c r="G1714" s="51">
        <f t="shared" si="2"/>
        <v>25941</v>
      </c>
      <c r="H1714" s="51">
        <f t="shared" si="3"/>
        <v>41375</v>
      </c>
    </row>
    <row r="1715">
      <c r="A1715" s="47" t="str">
        <f t="shared" si="1"/>
        <v>Europe_Switzerland-Europe_2012</v>
      </c>
      <c r="B1715" s="47" t="s">
        <v>179</v>
      </c>
      <c r="C1715" s="49" t="s">
        <v>224</v>
      </c>
      <c r="D1715" s="44" t="s">
        <v>91</v>
      </c>
      <c r="E1715" s="52">
        <v>27084.0</v>
      </c>
      <c r="F1715" s="52">
        <v>41877.0</v>
      </c>
      <c r="G1715" s="51">
        <f t="shared" si="2"/>
        <v>26540</v>
      </c>
      <c r="H1715" s="51">
        <f t="shared" si="3"/>
        <v>41041</v>
      </c>
    </row>
    <row r="1716">
      <c r="A1716" s="47" t="str">
        <f t="shared" si="1"/>
        <v>Europe_Switzerland-Europe_2012</v>
      </c>
      <c r="B1716" s="47" t="s">
        <v>179</v>
      </c>
      <c r="C1716" s="49" t="s">
        <v>224</v>
      </c>
      <c r="D1716" s="44" t="s">
        <v>91</v>
      </c>
      <c r="E1716" s="52">
        <v>25996.0</v>
      </c>
      <c r="F1716" s="52">
        <v>40205.0</v>
      </c>
      <c r="G1716" s="51">
        <f t="shared" si="2"/>
        <v>25500.5</v>
      </c>
      <c r="H1716" s="51">
        <f t="shared" si="3"/>
        <v>39627.5</v>
      </c>
    </row>
    <row r="1717">
      <c r="A1717" s="47" t="str">
        <f t="shared" si="1"/>
        <v>Europe_Switzerland-Europe_2012</v>
      </c>
      <c r="B1717" s="47" t="s">
        <v>179</v>
      </c>
      <c r="C1717" s="49" t="s">
        <v>224</v>
      </c>
      <c r="D1717" s="44" t="s">
        <v>91</v>
      </c>
      <c r="E1717" s="52">
        <v>25005.0</v>
      </c>
      <c r="F1717" s="52">
        <v>39050.0</v>
      </c>
      <c r="G1717" s="51">
        <f t="shared" si="2"/>
        <v>25005</v>
      </c>
      <c r="H1717" s="51">
        <f t="shared" si="3"/>
        <v>39050</v>
      </c>
    </row>
    <row r="1718">
      <c r="A1718" s="47" t="str">
        <f t="shared" si="1"/>
        <v>Europe_Turkey-Europe_2000</v>
      </c>
      <c r="B1718" s="47" t="s">
        <v>179</v>
      </c>
      <c r="C1718" s="49" t="s">
        <v>225</v>
      </c>
      <c r="D1718" s="44" t="s">
        <v>70</v>
      </c>
      <c r="E1718" s="52">
        <v>115701.0</v>
      </c>
      <c r="F1718" s="50"/>
      <c r="G1718" s="51">
        <f t="shared" si="2"/>
        <v>115701</v>
      </c>
      <c r="H1718" s="51" t="str">
        <f t="shared" si="3"/>
        <v/>
      </c>
    </row>
    <row r="1719">
      <c r="A1719" s="47" t="str">
        <f t="shared" si="1"/>
        <v>Europe_Turkey-Europe_2001</v>
      </c>
      <c r="B1719" s="47" t="s">
        <v>179</v>
      </c>
      <c r="C1719" s="49" t="s">
        <v>225</v>
      </c>
      <c r="D1719" s="44" t="s">
        <v>71</v>
      </c>
      <c r="E1719" s="52">
        <v>112459.0</v>
      </c>
      <c r="F1719" s="50"/>
      <c r="G1719" s="51">
        <f t="shared" si="2"/>
        <v>112459</v>
      </c>
      <c r="H1719" s="51" t="str">
        <f t="shared" si="3"/>
        <v/>
      </c>
    </row>
    <row r="1720">
      <c r="A1720" s="47" t="str">
        <f t="shared" si="1"/>
        <v>Europe_Turkey-Europe_2002</v>
      </c>
      <c r="B1720" s="47" t="s">
        <v>179</v>
      </c>
      <c r="C1720" s="49" t="s">
        <v>225</v>
      </c>
      <c r="D1720" s="44" t="s">
        <v>72</v>
      </c>
      <c r="E1720" s="52">
        <v>105133.0</v>
      </c>
      <c r="F1720" s="52">
        <v>298002.0</v>
      </c>
      <c r="G1720" s="51">
        <f t="shared" si="2"/>
        <v>105133</v>
      </c>
      <c r="H1720" s="51">
        <f t="shared" si="3"/>
        <v>298002</v>
      </c>
    </row>
    <row r="1721">
      <c r="A1721" s="47" t="str">
        <f t="shared" si="1"/>
        <v>Europe_Turkey-Europe_2003</v>
      </c>
      <c r="B1721" s="47" t="s">
        <v>179</v>
      </c>
      <c r="C1721" s="49" t="s">
        <v>225</v>
      </c>
      <c r="D1721" s="44" t="s">
        <v>74</v>
      </c>
      <c r="E1721" s="52">
        <v>97661.0</v>
      </c>
      <c r="F1721" s="52">
        <v>277845.0</v>
      </c>
      <c r="G1721" s="51">
        <f t="shared" si="2"/>
        <v>97661</v>
      </c>
      <c r="H1721" s="51">
        <f t="shared" si="3"/>
        <v>277845</v>
      </c>
    </row>
    <row r="1722">
      <c r="A1722" s="47" t="str">
        <f t="shared" si="1"/>
        <v>Europe_Turkey-Europe_2005</v>
      </c>
      <c r="B1722" s="47" t="s">
        <v>179</v>
      </c>
      <c r="C1722" s="49" t="s">
        <v>225</v>
      </c>
      <c r="D1722" s="44" t="s">
        <v>84</v>
      </c>
      <c r="E1722" s="52">
        <v>98502.0</v>
      </c>
      <c r="F1722" s="52">
        <v>285274.0</v>
      </c>
      <c r="G1722" s="51">
        <f t="shared" si="2"/>
        <v>95768.5</v>
      </c>
      <c r="H1722" s="51">
        <f t="shared" si="3"/>
        <v>273422.5</v>
      </c>
    </row>
    <row r="1723">
      <c r="A1723" s="47" t="str">
        <f t="shared" si="1"/>
        <v>Europe_Turkey-Europe_2005</v>
      </c>
      <c r="B1723" s="47" t="s">
        <v>179</v>
      </c>
      <c r="C1723" s="49" t="s">
        <v>225</v>
      </c>
      <c r="D1723" s="44" t="s">
        <v>84</v>
      </c>
      <c r="E1723" s="52">
        <v>93035.0</v>
      </c>
      <c r="F1723" s="52">
        <v>261571.0</v>
      </c>
      <c r="G1723" s="51">
        <f t="shared" si="2"/>
        <v>93035</v>
      </c>
      <c r="H1723" s="51">
        <f t="shared" si="3"/>
        <v>261571</v>
      </c>
    </row>
    <row r="1724">
      <c r="A1724" s="47" t="str">
        <f t="shared" si="1"/>
        <v>Europe_Turkey-Europe_2007</v>
      </c>
      <c r="B1724" s="47" t="s">
        <v>179</v>
      </c>
      <c r="C1724" s="49" t="s">
        <v>225</v>
      </c>
      <c r="D1724" s="44" t="s">
        <v>86</v>
      </c>
      <c r="E1724" s="52">
        <v>70402.0</v>
      </c>
      <c r="F1724" s="52">
        <v>194538.0</v>
      </c>
      <c r="G1724" s="51">
        <f t="shared" si="2"/>
        <v>70402</v>
      </c>
      <c r="H1724" s="51">
        <f t="shared" si="3"/>
        <v>194538</v>
      </c>
    </row>
    <row r="1725">
      <c r="A1725" s="47" t="str">
        <f t="shared" si="1"/>
        <v>Europe_Turkey-Europe_2008</v>
      </c>
      <c r="B1725" s="47" t="s">
        <v>179</v>
      </c>
      <c r="C1725" s="49" t="s">
        <v>225</v>
      </c>
      <c r="D1725" s="44" t="s">
        <v>87</v>
      </c>
      <c r="E1725" s="52">
        <v>80858.0</v>
      </c>
      <c r="F1725" s="52">
        <v>225407.0</v>
      </c>
      <c r="G1725" s="51">
        <f t="shared" si="2"/>
        <v>80858</v>
      </c>
      <c r="H1725" s="51">
        <f t="shared" si="3"/>
        <v>225407</v>
      </c>
    </row>
    <row r="1726">
      <c r="A1726" s="47" t="str">
        <f t="shared" si="1"/>
        <v>Europe_Turkey-Europe_2009</v>
      </c>
      <c r="B1726" s="47" t="s">
        <v>179</v>
      </c>
      <c r="C1726" s="49" t="s">
        <v>225</v>
      </c>
      <c r="D1726" s="44" t="s">
        <v>88</v>
      </c>
      <c r="E1726" s="52">
        <v>100005.0</v>
      </c>
      <c r="F1726" s="52">
        <v>284658.0</v>
      </c>
      <c r="G1726" s="51">
        <f t="shared" si="2"/>
        <v>100005</v>
      </c>
      <c r="H1726" s="51">
        <f t="shared" si="3"/>
        <v>284658</v>
      </c>
    </row>
    <row r="1727">
      <c r="A1727" s="47" t="str">
        <f t="shared" si="1"/>
        <v>Europe_Turkey-Europe_2010</v>
      </c>
      <c r="B1727" s="47" t="s">
        <v>179</v>
      </c>
      <c r="C1727" s="49" t="s">
        <v>225</v>
      </c>
      <c r="D1727" s="44" t="s">
        <v>89</v>
      </c>
      <c r="E1727" s="52">
        <v>74248.0</v>
      </c>
      <c r="F1727" s="52">
        <v>205678.0</v>
      </c>
      <c r="G1727" s="51">
        <f t="shared" si="2"/>
        <v>74248</v>
      </c>
      <c r="H1727" s="51">
        <f t="shared" si="3"/>
        <v>205678</v>
      </c>
    </row>
    <row r="1728">
      <c r="A1728" s="47" t="str">
        <f t="shared" si="1"/>
        <v>Europe_Turkey-Europe_2011</v>
      </c>
      <c r="B1728" s="47" t="s">
        <v>179</v>
      </c>
      <c r="C1728" s="49" t="s">
        <v>225</v>
      </c>
      <c r="D1728" s="44" t="s">
        <v>90</v>
      </c>
      <c r="E1728" s="52">
        <v>84379.0</v>
      </c>
      <c r="F1728" s="52">
        <v>237369.0</v>
      </c>
      <c r="G1728" s="51">
        <f t="shared" si="2"/>
        <v>84379</v>
      </c>
      <c r="H1728" s="51">
        <f t="shared" si="3"/>
        <v>237369</v>
      </c>
    </row>
    <row r="1729">
      <c r="A1729" s="47" t="str">
        <f t="shared" si="1"/>
        <v>Europe_Turkey-Europe_2012</v>
      </c>
      <c r="B1729" s="47" t="s">
        <v>179</v>
      </c>
      <c r="C1729" s="49" t="s">
        <v>225</v>
      </c>
      <c r="D1729" s="44" t="s">
        <v>91</v>
      </c>
      <c r="E1729" s="52">
        <v>77833.0</v>
      </c>
      <c r="F1729" s="52">
        <v>218509.0</v>
      </c>
      <c r="G1729" s="51">
        <f t="shared" si="2"/>
        <v>77090.5</v>
      </c>
      <c r="H1729" s="51">
        <f t="shared" si="3"/>
        <v>217328.5</v>
      </c>
    </row>
    <row r="1730">
      <c r="A1730" s="47" t="str">
        <f t="shared" si="1"/>
        <v>Europe_Turkey-Europe_2012</v>
      </c>
      <c r="B1730" s="47" t="s">
        <v>179</v>
      </c>
      <c r="C1730" s="49" t="s">
        <v>225</v>
      </c>
      <c r="D1730" s="44" t="s">
        <v>91</v>
      </c>
      <c r="E1730" s="52">
        <v>76348.0</v>
      </c>
      <c r="F1730" s="52">
        <v>216148.0</v>
      </c>
      <c r="G1730" s="51">
        <f t="shared" si="2"/>
        <v>76348</v>
      </c>
      <c r="H1730" s="51">
        <f t="shared" si="3"/>
        <v>216148</v>
      </c>
    </row>
    <row r="1731">
      <c r="A1731" s="47" t="str">
        <f t="shared" si="1"/>
        <v>Europe_Ukraine-Europe_2000</v>
      </c>
      <c r="B1731" s="47" t="s">
        <v>179</v>
      </c>
      <c r="C1731" s="49" t="s">
        <v>226</v>
      </c>
      <c r="D1731" s="44" t="s">
        <v>70</v>
      </c>
      <c r="E1731" s="50"/>
      <c r="F1731" s="50"/>
      <c r="G1731" s="51" t="str">
        <f t="shared" si="2"/>
        <v/>
      </c>
      <c r="H1731" s="51" t="str">
        <f t="shared" si="3"/>
        <v/>
      </c>
    </row>
    <row r="1732">
      <c r="A1732" s="47" t="str">
        <f t="shared" si="1"/>
        <v>Europe_Ukraine-Europe_2001</v>
      </c>
      <c r="B1732" s="47" t="s">
        <v>179</v>
      </c>
      <c r="C1732" s="49" t="s">
        <v>226</v>
      </c>
      <c r="D1732" s="44" t="s">
        <v>71</v>
      </c>
      <c r="E1732" s="52">
        <v>126438.0</v>
      </c>
      <c r="F1732" s="50"/>
      <c r="G1732" s="51">
        <f t="shared" si="2"/>
        <v>126438</v>
      </c>
      <c r="H1732" s="51" t="str">
        <f t="shared" si="3"/>
        <v/>
      </c>
    </row>
    <row r="1733">
      <c r="A1733" s="47" t="str">
        <f t="shared" si="1"/>
        <v>Europe_Ukraine-Europe_2002</v>
      </c>
      <c r="B1733" s="47" t="s">
        <v>179</v>
      </c>
      <c r="C1733" s="49" t="s">
        <v>226</v>
      </c>
      <c r="D1733" s="44" t="s">
        <v>72</v>
      </c>
      <c r="E1733" s="52">
        <v>132308.0</v>
      </c>
      <c r="F1733" s="52">
        <v>304805.0</v>
      </c>
      <c r="G1733" s="51">
        <f t="shared" si="2"/>
        <v>132308</v>
      </c>
      <c r="H1733" s="51">
        <f t="shared" si="3"/>
        <v>304805</v>
      </c>
    </row>
    <row r="1734">
      <c r="A1734" s="47" t="str">
        <f t="shared" si="1"/>
        <v>Europe_Ukraine-Europe_2003</v>
      </c>
      <c r="B1734" s="47" t="s">
        <v>179</v>
      </c>
      <c r="C1734" s="49" t="s">
        <v>226</v>
      </c>
      <c r="D1734" s="44" t="s">
        <v>74</v>
      </c>
      <c r="E1734" s="52">
        <v>114420.0</v>
      </c>
      <c r="F1734" s="52">
        <v>261813.0</v>
      </c>
      <c r="G1734" s="51">
        <f t="shared" si="2"/>
        <v>114420</v>
      </c>
      <c r="H1734" s="51">
        <f t="shared" si="3"/>
        <v>261813</v>
      </c>
    </row>
    <row r="1735">
      <c r="A1735" s="47" t="str">
        <f t="shared" si="1"/>
        <v>Europe_Ukraine-Europe_2005</v>
      </c>
      <c r="B1735" s="47" t="s">
        <v>179</v>
      </c>
      <c r="C1735" s="49" t="s">
        <v>226</v>
      </c>
      <c r="D1735" s="44" t="s">
        <v>84</v>
      </c>
      <c r="E1735" s="52">
        <v>134562.0</v>
      </c>
      <c r="F1735" s="52">
        <v>323459.0</v>
      </c>
      <c r="G1735" s="51">
        <f t="shared" si="2"/>
        <v>135947.5</v>
      </c>
      <c r="H1735" s="51">
        <f t="shared" si="3"/>
        <v>324969.5</v>
      </c>
    </row>
    <row r="1736">
      <c r="A1736" s="47" t="str">
        <f t="shared" si="1"/>
        <v>Europe_Ukraine-Europe_2005</v>
      </c>
      <c r="B1736" s="47" t="s">
        <v>179</v>
      </c>
      <c r="C1736" s="49" t="s">
        <v>226</v>
      </c>
      <c r="D1736" s="44" t="s">
        <v>84</v>
      </c>
      <c r="E1736" s="52">
        <v>137333.0</v>
      </c>
      <c r="F1736" s="52">
        <v>326480.0</v>
      </c>
      <c r="G1736" s="51">
        <f t="shared" si="2"/>
        <v>137333</v>
      </c>
      <c r="H1736" s="51">
        <f t="shared" si="3"/>
        <v>326480</v>
      </c>
    </row>
    <row r="1737">
      <c r="A1737" s="47" t="str">
        <f t="shared" si="1"/>
        <v>Europe_Ukraine-Europe_2008</v>
      </c>
      <c r="B1737" s="47" t="s">
        <v>179</v>
      </c>
      <c r="C1737" s="49" t="s">
        <v>226</v>
      </c>
      <c r="D1737" s="44" t="s">
        <v>87</v>
      </c>
      <c r="E1737" s="52">
        <v>143843.0</v>
      </c>
      <c r="F1737" s="52">
        <v>343121.0</v>
      </c>
      <c r="G1737" s="51">
        <f t="shared" si="2"/>
        <v>138969.5</v>
      </c>
      <c r="H1737" s="51">
        <f t="shared" si="3"/>
        <v>332386</v>
      </c>
    </row>
    <row r="1738">
      <c r="A1738" s="47" t="str">
        <f t="shared" si="1"/>
        <v>Europe_Ukraine-Europe_2008</v>
      </c>
      <c r="B1738" s="47" t="s">
        <v>179</v>
      </c>
      <c r="C1738" s="49" t="s">
        <v>226</v>
      </c>
      <c r="D1738" s="44" t="s">
        <v>87</v>
      </c>
      <c r="E1738" s="52">
        <v>134096.0</v>
      </c>
      <c r="F1738" s="52">
        <v>321651.0</v>
      </c>
      <c r="G1738" s="51">
        <f t="shared" si="2"/>
        <v>134096</v>
      </c>
      <c r="H1738" s="51">
        <f t="shared" si="3"/>
        <v>321651</v>
      </c>
    </row>
    <row r="1739">
      <c r="A1739" s="47" t="str">
        <f t="shared" si="1"/>
        <v>Europe_Ukraine-Europe_2009</v>
      </c>
      <c r="B1739" s="47" t="s">
        <v>179</v>
      </c>
      <c r="C1739" s="49" t="s">
        <v>226</v>
      </c>
      <c r="D1739" s="44" t="s">
        <v>88</v>
      </c>
      <c r="E1739" s="52">
        <v>137343.0</v>
      </c>
      <c r="F1739" s="52">
        <v>327595.0</v>
      </c>
      <c r="G1739" s="51">
        <f t="shared" si="2"/>
        <v>137343</v>
      </c>
      <c r="H1739" s="51">
        <f t="shared" si="3"/>
        <v>327595</v>
      </c>
    </row>
    <row r="1740">
      <c r="A1740" s="47" t="str">
        <f t="shared" si="1"/>
        <v>Europe_Ukraine-Europe_2010</v>
      </c>
      <c r="B1740" s="47" t="s">
        <v>179</v>
      </c>
      <c r="C1740" s="49" t="s">
        <v>226</v>
      </c>
      <c r="D1740" s="44" t="s">
        <v>89</v>
      </c>
      <c r="E1740" s="52">
        <v>135601.0</v>
      </c>
      <c r="F1740" s="52">
        <v>318684.0</v>
      </c>
      <c r="G1740" s="51">
        <f t="shared" si="2"/>
        <v>135601</v>
      </c>
      <c r="H1740" s="51">
        <f t="shared" si="3"/>
        <v>318684</v>
      </c>
    </row>
    <row r="1741">
      <c r="A1741" s="47" t="str">
        <f t="shared" si="1"/>
        <v>Europe_Ukraine-Europe_2011</v>
      </c>
      <c r="B1741" s="47" t="s">
        <v>179</v>
      </c>
      <c r="C1741" s="49" t="s">
        <v>226</v>
      </c>
      <c r="D1741" s="44" t="s">
        <v>90</v>
      </c>
      <c r="E1741" s="52">
        <v>142883.0</v>
      </c>
      <c r="F1741" s="52">
        <v>333869.0</v>
      </c>
      <c r="G1741" s="51">
        <f t="shared" si="2"/>
        <v>142883</v>
      </c>
      <c r="H1741" s="51">
        <f t="shared" si="3"/>
        <v>333869</v>
      </c>
    </row>
    <row r="1742">
      <c r="A1742" s="47" t="str">
        <f t="shared" si="1"/>
        <v>Europe_Ukraine-Europe_2012</v>
      </c>
      <c r="B1742" s="47" t="s">
        <v>179</v>
      </c>
      <c r="C1742" s="49" t="s">
        <v>226</v>
      </c>
      <c r="D1742" s="44" t="s">
        <v>91</v>
      </c>
      <c r="E1742" s="52">
        <v>144641.0</v>
      </c>
      <c r="F1742" s="52">
        <v>352259.0</v>
      </c>
      <c r="G1742" s="51">
        <f t="shared" si="2"/>
        <v>139217.5</v>
      </c>
      <c r="H1742" s="51">
        <f t="shared" si="3"/>
        <v>336516.5</v>
      </c>
    </row>
    <row r="1743">
      <c r="A1743" s="47" t="str">
        <f t="shared" si="1"/>
        <v>Europe_Ukraine-Europe_2012</v>
      </c>
      <c r="B1743" s="47" t="s">
        <v>179</v>
      </c>
      <c r="C1743" s="49" t="s">
        <v>226</v>
      </c>
      <c r="D1743" s="44" t="s">
        <v>91</v>
      </c>
      <c r="E1743" s="52">
        <v>133794.0</v>
      </c>
      <c r="F1743" s="52">
        <v>320774.0</v>
      </c>
      <c r="G1743" s="51">
        <f t="shared" si="2"/>
        <v>133794</v>
      </c>
      <c r="H1743" s="51">
        <f t="shared" si="3"/>
        <v>320774</v>
      </c>
    </row>
    <row r="1744">
      <c r="A1744" s="47" t="str">
        <f t="shared" si="1"/>
        <v>Europe_United Kingdom-Europe_2000</v>
      </c>
      <c r="B1744" s="47" t="s">
        <v>179</v>
      </c>
      <c r="C1744" s="49" t="s">
        <v>227</v>
      </c>
      <c r="D1744" s="44" t="s">
        <v>70</v>
      </c>
      <c r="E1744" s="52">
        <v>192381.0</v>
      </c>
      <c r="F1744" s="50"/>
      <c r="G1744" s="51">
        <f t="shared" si="2"/>
        <v>192381</v>
      </c>
      <c r="H1744" s="51" t="str">
        <f t="shared" si="3"/>
        <v/>
      </c>
    </row>
    <row r="1745">
      <c r="A1745" s="47" t="str">
        <f t="shared" si="1"/>
        <v>Europe_United Kingdom-Europe_2001</v>
      </c>
      <c r="B1745" s="47" t="s">
        <v>179</v>
      </c>
      <c r="C1745" s="49" t="s">
        <v>227</v>
      </c>
      <c r="D1745" s="44" t="s">
        <v>71</v>
      </c>
      <c r="E1745" s="52">
        <v>188074.0</v>
      </c>
      <c r="F1745" s="50"/>
      <c r="G1745" s="51">
        <f t="shared" si="2"/>
        <v>188074</v>
      </c>
      <c r="H1745" s="51" t="str">
        <f t="shared" si="3"/>
        <v/>
      </c>
    </row>
    <row r="1746">
      <c r="A1746" s="47" t="str">
        <f t="shared" si="1"/>
        <v>Europe_United Kingdom-Europe_2002</v>
      </c>
      <c r="B1746" s="47" t="s">
        <v>179</v>
      </c>
      <c r="C1746" s="49" t="s">
        <v>227</v>
      </c>
      <c r="D1746" s="44" t="s">
        <v>72</v>
      </c>
      <c r="E1746" s="52">
        <v>201829.0</v>
      </c>
      <c r="F1746" s="52">
        <v>493505.0</v>
      </c>
      <c r="G1746" s="51">
        <f t="shared" si="2"/>
        <v>201829</v>
      </c>
      <c r="H1746" s="51">
        <f t="shared" si="3"/>
        <v>493505</v>
      </c>
    </row>
    <row r="1747">
      <c r="A1747" s="47" t="str">
        <f t="shared" si="1"/>
        <v>Europe_United Kingdom-Europe_2003</v>
      </c>
      <c r="B1747" s="47" t="s">
        <v>179</v>
      </c>
      <c r="C1747" s="49" t="s">
        <v>227</v>
      </c>
      <c r="D1747" s="44" t="s">
        <v>74</v>
      </c>
      <c r="E1747" s="52">
        <v>196485.0</v>
      </c>
      <c r="F1747" s="52">
        <v>475108.0</v>
      </c>
      <c r="G1747" s="51">
        <f t="shared" si="2"/>
        <v>196485</v>
      </c>
      <c r="H1747" s="51">
        <f t="shared" si="3"/>
        <v>475108</v>
      </c>
    </row>
    <row r="1748">
      <c r="A1748" s="47" t="str">
        <f t="shared" si="1"/>
        <v>Europe_United Kingdom-Europe_2005</v>
      </c>
      <c r="B1748" s="47" t="s">
        <v>179</v>
      </c>
      <c r="C1748" s="49" t="s">
        <v>227</v>
      </c>
      <c r="D1748" s="44" t="s">
        <v>84</v>
      </c>
      <c r="E1748" s="52">
        <v>208209.0</v>
      </c>
      <c r="F1748" s="52">
        <v>522467.0</v>
      </c>
      <c r="G1748" s="51">
        <f t="shared" si="2"/>
        <v>213585</v>
      </c>
      <c r="H1748" s="51">
        <f t="shared" si="3"/>
        <v>532254</v>
      </c>
    </row>
    <row r="1749">
      <c r="A1749" s="47" t="str">
        <f t="shared" si="1"/>
        <v>Europe_United Kingdom-Europe_2005</v>
      </c>
      <c r="B1749" s="47" t="s">
        <v>179</v>
      </c>
      <c r="C1749" s="49" t="s">
        <v>227</v>
      </c>
      <c r="D1749" s="44" t="s">
        <v>84</v>
      </c>
      <c r="E1749" s="52">
        <v>218961.0</v>
      </c>
      <c r="F1749" s="52">
        <v>542041.0</v>
      </c>
      <c r="G1749" s="51">
        <f t="shared" si="2"/>
        <v>218961</v>
      </c>
      <c r="H1749" s="51">
        <f t="shared" si="3"/>
        <v>542041</v>
      </c>
    </row>
    <row r="1750">
      <c r="A1750" s="47" t="str">
        <f t="shared" si="1"/>
        <v>Europe_United Kingdom-Europe_2008</v>
      </c>
      <c r="B1750" s="47" t="s">
        <v>179</v>
      </c>
      <c r="C1750" s="49" t="s">
        <v>227</v>
      </c>
      <c r="D1750" s="44" t="s">
        <v>87</v>
      </c>
      <c r="E1750" s="52">
        <v>221558.0</v>
      </c>
      <c r="F1750" s="52">
        <v>540409.0</v>
      </c>
      <c r="G1750" s="51">
        <f t="shared" si="2"/>
        <v>222664</v>
      </c>
      <c r="H1750" s="51">
        <f t="shared" si="3"/>
        <v>545480.5</v>
      </c>
    </row>
    <row r="1751">
      <c r="A1751" s="47" t="str">
        <f t="shared" si="1"/>
        <v>Europe_United Kingdom-Europe_2008</v>
      </c>
      <c r="B1751" s="47" t="s">
        <v>179</v>
      </c>
      <c r="C1751" s="49" t="s">
        <v>227</v>
      </c>
      <c r="D1751" s="44" t="s">
        <v>87</v>
      </c>
      <c r="E1751" s="52">
        <v>223770.0</v>
      </c>
      <c r="F1751" s="52">
        <v>550552.0</v>
      </c>
      <c r="G1751" s="51">
        <f t="shared" si="2"/>
        <v>223770</v>
      </c>
      <c r="H1751" s="51">
        <f t="shared" si="3"/>
        <v>550552</v>
      </c>
    </row>
    <row r="1752">
      <c r="A1752" s="47" t="str">
        <f t="shared" si="1"/>
        <v>Europe_United Kingdom-Europe_2009</v>
      </c>
      <c r="B1752" s="47" t="s">
        <v>179</v>
      </c>
      <c r="C1752" s="49" t="s">
        <v>227</v>
      </c>
      <c r="D1752" s="44" t="s">
        <v>88</v>
      </c>
      <c r="E1752" s="52">
        <v>210993.0</v>
      </c>
      <c r="F1752" s="52">
        <v>528906.0</v>
      </c>
      <c r="G1752" s="51">
        <f t="shared" si="2"/>
        <v>210993</v>
      </c>
      <c r="H1752" s="51">
        <f t="shared" si="3"/>
        <v>528906</v>
      </c>
    </row>
    <row r="1753">
      <c r="A1753" s="47" t="str">
        <f t="shared" si="1"/>
        <v>Europe_United Kingdom-Europe_2010</v>
      </c>
      <c r="B1753" s="47" t="s">
        <v>179</v>
      </c>
      <c r="C1753" s="49" t="s">
        <v>227</v>
      </c>
      <c r="D1753" s="44" t="s">
        <v>89</v>
      </c>
      <c r="E1753" s="52">
        <v>218306.0</v>
      </c>
      <c r="F1753" s="52">
        <v>531939.0</v>
      </c>
      <c r="G1753" s="51">
        <f t="shared" si="2"/>
        <v>218306</v>
      </c>
      <c r="H1753" s="51">
        <f t="shared" si="3"/>
        <v>531939</v>
      </c>
    </row>
    <row r="1754">
      <c r="A1754" s="47" t="str">
        <f t="shared" si="1"/>
        <v>Europe_United Kingdom-Europe_2011</v>
      </c>
      <c r="B1754" s="47" t="s">
        <v>179</v>
      </c>
      <c r="C1754" s="49" t="s">
        <v>227</v>
      </c>
      <c r="D1754" s="44" t="s">
        <v>90</v>
      </c>
      <c r="E1754" s="52">
        <v>222638.0</v>
      </c>
      <c r="F1754" s="52">
        <v>541986.0</v>
      </c>
      <c r="G1754" s="51">
        <f t="shared" si="2"/>
        <v>222638</v>
      </c>
      <c r="H1754" s="51">
        <f t="shared" si="3"/>
        <v>541986</v>
      </c>
    </row>
    <row r="1755">
      <c r="A1755" s="47" t="str">
        <f t="shared" si="1"/>
        <v>Europe_United Kingdom-Europe_2012</v>
      </c>
      <c r="B1755" s="47" t="s">
        <v>179</v>
      </c>
      <c r="C1755" s="49" t="s">
        <v>227</v>
      </c>
      <c r="D1755" s="44" t="s">
        <v>91</v>
      </c>
      <c r="E1755" s="52">
        <v>222080.0</v>
      </c>
      <c r="F1755" s="52">
        <v>540640.0</v>
      </c>
      <c r="G1755" s="51">
        <f t="shared" si="2"/>
        <v>222510</v>
      </c>
      <c r="H1755" s="51">
        <f t="shared" si="3"/>
        <v>542151</v>
      </c>
    </row>
    <row r="1756">
      <c r="A1756" s="47" t="str">
        <f t="shared" si="1"/>
        <v>Europe_United Kingdom-Europe_2012</v>
      </c>
      <c r="B1756" s="47" t="s">
        <v>179</v>
      </c>
      <c r="C1756" s="49" t="s">
        <v>227</v>
      </c>
      <c r="D1756" s="44" t="s">
        <v>91</v>
      </c>
      <c r="E1756" s="52">
        <v>222940.0</v>
      </c>
      <c r="F1756" s="52">
        <v>543662.0</v>
      </c>
      <c r="G1756" s="51">
        <f t="shared" si="2"/>
        <v>222940</v>
      </c>
      <c r="H1756" s="51">
        <f t="shared" si="3"/>
        <v>543662</v>
      </c>
    </row>
    <row r="1757">
      <c r="A1757" s="47" t="str">
        <f t="shared" si="1"/>
        <v>Middle East_Bahrain-Middle East_2000</v>
      </c>
      <c r="B1757" s="47" t="s">
        <v>228</v>
      </c>
      <c r="C1757" s="49" t="s">
        <v>229</v>
      </c>
      <c r="D1757" s="44" t="s">
        <v>70</v>
      </c>
      <c r="E1757" s="50"/>
      <c r="F1757" s="50"/>
      <c r="G1757" s="51" t="str">
        <f t="shared" si="2"/>
        <v/>
      </c>
      <c r="H1757" s="51" t="str">
        <f t="shared" si="3"/>
        <v/>
      </c>
    </row>
    <row r="1758">
      <c r="A1758" s="47" t="str">
        <f t="shared" si="1"/>
        <v>Middle East_Bahrain-Middle East_2001</v>
      </c>
      <c r="B1758" s="47" t="s">
        <v>228</v>
      </c>
      <c r="C1758" s="49" t="s">
        <v>229</v>
      </c>
      <c r="D1758" s="44" t="s">
        <v>71</v>
      </c>
      <c r="E1758" s="52">
        <v>9506.0</v>
      </c>
      <c r="F1758" s="50"/>
      <c r="G1758" s="51">
        <f t="shared" si="2"/>
        <v>9506</v>
      </c>
      <c r="H1758" s="51" t="str">
        <f t="shared" si="3"/>
        <v/>
      </c>
    </row>
    <row r="1759">
      <c r="A1759" s="47" t="str">
        <f t="shared" si="1"/>
        <v>Middle East_Bahrain-Middle East_2002</v>
      </c>
      <c r="B1759" s="47" t="s">
        <v>228</v>
      </c>
      <c r="C1759" s="49" t="s">
        <v>229</v>
      </c>
      <c r="D1759" s="44" t="s">
        <v>72</v>
      </c>
      <c r="E1759" s="52">
        <v>9472.0</v>
      </c>
      <c r="F1759" s="52">
        <v>24202.0</v>
      </c>
      <c r="G1759" s="51">
        <f t="shared" si="2"/>
        <v>9472</v>
      </c>
      <c r="H1759" s="51">
        <f t="shared" si="3"/>
        <v>24202</v>
      </c>
    </row>
    <row r="1760">
      <c r="A1760" s="47" t="str">
        <f t="shared" si="1"/>
        <v>Middle East_Bahrain-Middle East_2003</v>
      </c>
      <c r="B1760" s="47" t="s">
        <v>228</v>
      </c>
      <c r="C1760" s="49" t="s">
        <v>229</v>
      </c>
      <c r="D1760" s="44" t="s">
        <v>74</v>
      </c>
      <c r="E1760" s="52">
        <v>9340.0</v>
      </c>
      <c r="F1760" s="52">
        <v>24169.0</v>
      </c>
      <c r="G1760" s="51">
        <f t="shared" si="2"/>
        <v>9340</v>
      </c>
      <c r="H1760" s="51">
        <f t="shared" si="3"/>
        <v>24169</v>
      </c>
    </row>
    <row r="1761">
      <c r="A1761" s="47" t="str">
        <f t="shared" si="1"/>
        <v>Middle East_Bahrain-Middle East_2004</v>
      </c>
      <c r="B1761" s="47" t="s">
        <v>228</v>
      </c>
      <c r="C1761" s="49" t="s">
        <v>229</v>
      </c>
      <c r="D1761" s="44" t="s">
        <v>83</v>
      </c>
      <c r="E1761" s="52">
        <v>9771.0</v>
      </c>
      <c r="F1761" s="52">
        <v>24301.0</v>
      </c>
      <c r="G1761" s="51">
        <f t="shared" si="2"/>
        <v>9771</v>
      </c>
      <c r="H1761" s="51">
        <f t="shared" si="3"/>
        <v>24301</v>
      </c>
    </row>
    <row r="1762">
      <c r="A1762" s="47" t="str">
        <f t="shared" si="1"/>
        <v>Middle East_Bahrain-Middle East_2005</v>
      </c>
      <c r="B1762" s="47" t="s">
        <v>228</v>
      </c>
      <c r="C1762" s="49" t="s">
        <v>229</v>
      </c>
      <c r="D1762" s="44" t="s">
        <v>84</v>
      </c>
      <c r="E1762" s="52">
        <v>8962.0</v>
      </c>
      <c r="F1762" s="52">
        <v>22398.0</v>
      </c>
      <c r="G1762" s="51">
        <f t="shared" si="2"/>
        <v>7697.5</v>
      </c>
      <c r="H1762" s="51">
        <f t="shared" si="3"/>
        <v>19048</v>
      </c>
    </row>
    <row r="1763">
      <c r="A1763" s="47" t="str">
        <f t="shared" si="1"/>
        <v>Middle East_Bahrain-Middle East_2005</v>
      </c>
      <c r="B1763" s="47" t="s">
        <v>228</v>
      </c>
      <c r="C1763" s="49" t="s">
        <v>229</v>
      </c>
      <c r="D1763" s="44" t="s">
        <v>84</v>
      </c>
      <c r="E1763" s="52">
        <v>6433.0</v>
      </c>
      <c r="F1763" s="52">
        <v>15698.0</v>
      </c>
      <c r="G1763" s="51">
        <f t="shared" si="2"/>
        <v>6433</v>
      </c>
      <c r="H1763" s="51">
        <f t="shared" si="3"/>
        <v>15698</v>
      </c>
    </row>
    <row r="1764">
      <c r="A1764" s="47" t="str">
        <f t="shared" si="1"/>
        <v>Middle East_Bahrain-Middle East_2006</v>
      </c>
      <c r="B1764" s="47" t="s">
        <v>228</v>
      </c>
      <c r="C1764" s="49" t="s">
        <v>229</v>
      </c>
      <c r="D1764" s="44" t="s">
        <v>85</v>
      </c>
      <c r="E1764" s="52">
        <v>7332.0</v>
      </c>
      <c r="F1764" s="52">
        <v>19208.0</v>
      </c>
      <c r="G1764" s="51">
        <f t="shared" si="2"/>
        <v>7332</v>
      </c>
      <c r="H1764" s="51">
        <f t="shared" si="3"/>
        <v>19208</v>
      </c>
    </row>
    <row r="1765">
      <c r="A1765" s="47" t="str">
        <f t="shared" si="1"/>
        <v>Middle East_Bahrain-Middle East_2008</v>
      </c>
      <c r="B1765" s="47" t="s">
        <v>228</v>
      </c>
      <c r="C1765" s="49" t="s">
        <v>229</v>
      </c>
      <c r="D1765" s="44" t="s">
        <v>87</v>
      </c>
      <c r="E1765" s="52">
        <v>6752.0</v>
      </c>
      <c r="F1765" s="52">
        <v>16468.0</v>
      </c>
      <c r="G1765" s="51">
        <f t="shared" si="2"/>
        <v>6308.5</v>
      </c>
      <c r="H1765" s="51">
        <f t="shared" si="3"/>
        <v>17555.5</v>
      </c>
    </row>
    <row r="1766">
      <c r="A1766" s="47" t="str">
        <f t="shared" si="1"/>
        <v>Middle East_Bahrain-Middle East_2008</v>
      </c>
      <c r="B1766" s="47" t="s">
        <v>228</v>
      </c>
      <c r="C1766" s="49" t="s">
        <v>229</v>
      </c>
      <c r="D1766" s="44" t="s">
        <v>87</v>
      </c>
      <c r="E1766" s="52">
        <v>5865.0</v>
      </c>
      <c r="F1766" s="52">
        <v>18643.0</v>
      </c>
      <c r="G1766" s="51">
        <f t="shared" si="2"/>
        <v>5865</v>
      </c>
      <c r="H1766" s="51">
        <f t="shared" si="3"/>
        <v>18643</v>
      </c>
    </row>
    <row r="1767">
      <c r="A1767" s="47" t="str">
        <f t="shared" si="1"/>
        <v>Middle East_Bahrain-Middle East_2009</v>
      </c>
      <c r="B1767" s="47" t="s">
        <v>228</v>
      </c>
      <c r="C1767" s="49" t="s">
        <v>229</v>
      </c>
      <c r="D1767" s="44" t="s">
        <v>88</v>
      </c>
      <c r="E1767" s="52">
        <v>8093.0</v>
      </c>
      <c r="F1767" s="52">
        <v>19497.0</v>
      </c>
      <c r="G1767" s="51">
        <f t="shared" si="2"/>
        <v>8093</v>
      </c>
      <c r="H1767" s="51">
        <f t="shared" si="3"/>
        <v>19497</v>
      </c>
    </row>
    <row r="1768">
      <c r="A1768" s="47" t="str">
        <f t="shared" si="1"/>
        <v>Middle East_Bahrain-Middle East_2012</v>
      </c>
      <c r="B1768" s="47" t="s">
        <v>228</v>
      </c>
      <c r="C1768" s="49" t="s">
        <v>229</v>
      </c>
      <c r="D1768" s="44" t="s">
        <v>91</v>
      </c>
      <c r="E1768" s="52">
        <v>6970.0</v>
      </c>
      <c r="F1768" s="52">
        <v>17510.0</v>
      </c>
      <c r="G1768" s="51">
        <f t="shared" si="2"/>
        <v>6519.5</v>
      </c>
      <c r="H1768" s="51">
        <f t="shared" si="3"/>
        <v>15718.5</v>
      </c>
    </row>
    <row r="1769">
      <c r="A1769" s="47" t="str">
        <f t="shared" si="1"/>
        <v>Middle East_Bahrain-Middle East_2012</v>
      </c>
      <c r="B1769" s="47" t="s">
        <v>228</v>
      </c>
      <c r="C1769" s="49" t="s">
        <v>229</v>
      </c>
      <c r="D1769" s="44" t="s">
        <v>91</v>
      </c>
      <c r="E1769" s="52">
        <v>6069.0</v>
      </c>
      <c r="F1769" s="52">
        <v>13927.0</v>
      </c>
      <c r="G1769" s="51">
        <f t="shared" si="2"/>
        <v>6069</v>
      </c>
      <c r="H1769" s="51">
        <f t="shared" si="3"/>
        <v>13927</v>
      </c>
    </row>
    <row r="1770">
      <c r="A1770" s="47" t="str">
        <f t="shared" si="1"/>
        <v>Middle East_Iran-Middle East_2000</v>
      </c>
      <c r="B1770" s="47" t="s">
        <v>228</v>
      </c>
      <c r="C1770" s="49" t="s">
        <v>230</v>
      </c>
      <c r="D1770" s="44" t="s">
        <v>70</v>
      </c>
      <c r="E1770" s="50"/>
      <c r="F1770" s="50"/>
      <c r="G1770" s="51" t="str">
        <f t="shared" si="2"/>
        <v/>
      </c>
      <c r="H1770" s="51" t="str">
        <f t="shared" si="3"/>
        <v/>
      </c>
    </row>
    <row r="1771">
      <c r="A1771" s="47" t="str">
        <f t="shared" si="1"/>
        <v>Middle East_Iran-Middle East_2001</v>
      </c>
      <c r="B1771" s="47" t="s">
        <v>228</v>
      </c>
      <c r="C1771" s="49" t="s">
        <v>230</v>
      </c>
      <c r="D1771" s="44" t="s">
        <v>71</v>
      </c>
      <c r="E1771" s="52">
        <v>212145.0</v>
      </c>
      <c r="F1771" s="50"/>
      <c r="G1771" s="51">
        <f t="shared" si="2"/>
        <v>212145</v>
      </c>
      <c r="H1771" s="51" t="str">
        <f t="shared" si="3"/>
        <v/>
      </c>
    </row>
    <row r="1772">
      <c r="A1772" s="47" t="str">
        <f t="shared" si="1"/>
        <v>Middle East_Iran-Middle East_2002</v>
      </c>
      <c r="B1772" s="47" t="s">
        <v>228</v>
      </c>
      <c r="C1772" s="49" t="s">
        <v>230</v>
      </c>
      <c r="D1772" s="44" t="s">
        <v>72</v>
      </c>
      <c r="E1772" s="52">
        <v>210678.0</v>
      </c>
      <c r="F1772" s="52">
        <v>571612.0</v>
      </c>
      <c r="G1772" s="51">
        <f t="shared" si="2"/>
        <v>210678</v>
      </c>
      <c r="H1772" s="51">
        <f t="shared" si="3"/>
        <v>571612</v>
      </c>
    </row>
    <row r="1773">
      <c r="A1773" s="47" t="str">
        <f t="shared" si="1"/>
        <v>Middle East_Iran-Middle East_2003</v>
      </c>
      <c r="B1773" s="47" t="s">
        <v>228</v>
      </c>
      <c r="C1773" s="49" t="s">
        <v>230</v>
      </c>
      <c r="D1773" s="44" t="s">
        <v>74</v>
      </c>
      <c r="E1773" s="52">
        <v>213423.0</v>
      </c>
      <c r="F1773" s="52">
        <v>577483.0</v>
      </c>
      <c r="G1773" s="51">
        <f t="shared" si="2"/>
        <v>213423</v>
      </c>
      <c r="H1773" s="51">
        <f t="shared" si="3"/>
        <v>577483</v>
      </c>
    </row>
    <row r="1774">
      <c r="A1774" s="47" t="str">
        <f t="shared" si="1"/>
        <v>Middle East_Iran-Middle East_2004</v>
      </c>
      <c r="B1774" s="47" t="s">
        <v>228</v>
      </c>
      <c r="C1774" s="49" t="s">
        <v>230</v>
      </c>
      <c r="D1774" s="44" t="s">
        <v>83</v>
      </c>
      <c r="E1774" s="52">
        <v>204312.0</v>
      </c>
      <c r="F1774" s="52">
        <v>570574.0</v>
      </c>
      <c r="G1774" s="51">
        <f t="shared" si="2"/>
        <v>204312</v>
      </c>
      <c r="H1774" s="51">
        <f t="shared" si="3"/>
        <v>570574</v>
      </c>
    </row>
    <row r="1775">
      <c r="A1775" s="47" t="str">
        <f t="shared" si="1"/>
        <v>Middle East_Iran-Middle East_2005</v>
      </c>
      <c r="B1775" s="47" t="s">
        <v>228</v>
      </c>
      <c r="C1775" s="49" t="s">
        <v>230</v>
      </c>
      <c r="D1775" s="44" t="s">
        <v>84</v>
      </c>
      <c r="E1775" s="52">
        <v>155548.0</v>
      </c>
      <c r="F1775" s="52">
        <v>447480.0</v>
      </c>
      <c r="G1775" s="51">
        <f t="shared" si="2"/>
        <v>144491.5</v>
      </c>
      <c r="H1775" s="51">
        <f t="shared" si="3"/>
        <v>423153.5</v>
      </c>
    </row>
    <row r="1776">
      <c r="A1776" s="47" t="str">
        <f t="shared" si="1"/>
        <v>Middle East_Iran-Middle East_2005</v>
      </c>
      <c r="B1776" s="47" t="s">
        <v>228</v>
      </c>
      <c r="C1776" s="49" t="s">
        <v>230</v>
      </c>
      <c r="D1776" s="44" t="s">
        <v>84</v>
      </c>
      <c r="E1776" s="52">
        <v>133435.0</v>
      </c>
      <c r="F1776" s="52">
        <v>398827.0</v>
      </c>
      <c r="G1776" s="51">
        <f t="shared" si="2"/>
        <v>133435</v>
      </c>
      <c r="H1776" s="51">
        <f t="shared" si="3"/>
        <v>398827</v>
      </c>
    </row>
    <row r="1777">
      <c r="A1777" s="47" t="str">
        <f t="shared" si="1"/>
        <v>Middle East_Iran-Middle East_2007</v>
      </c>
      <c r="B1777" s="47" t="s">
        <v>228</v>
      </c>
      <c r="C1777" s="49" t="s">
        <v>230</v>
      </c>
      <c r="D1777" s="44" t="s">
        <v>86</v>
      </c>
      <c r="E1777" s="52">
        <v>190620.0</v>
      </c>
      <c r="F1777" s="52">
        <v>539790.0</v>
      </c>
      <c r="G1777" s="51">
        <f t="shared" si="2"/>
        <v>190620</v>
      </c>
      <c r="H1777" s="51">
        <f t="shared" si="3"/>
        <v>539790</v>
      </c>
    </row>
    <row r="1778">
      <c r="A1778" s="47" t="str">
        <f t="shared" si="1"/>
        <v>Middle East_Iran-Middle East_2008</v>
      </c>
      <c r="B1778" s="47" t="s">
        <v>228</v>
      </c>
      <c r="C1778" s="49" t="s">
        <v>230</v>
      </c>
      <c r="D1778" s="44" t="s">
        <v>87</v>
      </c>
      <c r="E1778" s="52">
        <v>172442.0</v>
      </c>
      <c r="F1778" s="52">
        <v>469328.0</v>
      </c>
      <c r="G1778" s="51">
        <f t="shared" si="2"/>
        <v>172442</v>
      </c>
      <c r="H1778" s="51">
        <f t="shared" si="3"/>
        <v>469328</v>
      </c>
    </row>
    <row r="1779">
      <c r="A1779" s="47" t="str">
        <f t="shared" si="1"/>
        <v>Middle East_Iran-Middle East_2010</v>
      </c>
      <c r="B1779" s="47" t="s">
        <v>228</v>
      </c>
      <c r="C1779" s="49" t="s">
        <v>230</v>
      </c>
      <c r="D1779" s="44" t="s">
        <v>89</v>
      </c>
      <c r="E1779" s="52">
        <v>142649.0</v>
      </c>
      <c r="F1779" s="52">
        <v>418859.0</v>
      </c>
      <c r="G1779" s="51">
        <f t="shared" si="2"/>
        <v>140330</v>
      </c>
      <c r="H1779" s="51">
        <f t="shared" si="3"/>
        <v>410518.5</v>
      </c>
    </row>
    <row r="1780">
      <c r="A1780" s="47" t="str">
        <f t="shared" si="1"/>
        <v>Middle East_Iran-Middle East_2010</v>
      </c>
      <c r="B1780" s="47" t="s">
        <v>228</v>
      </c>
      <c r="C1780" s="49" t="s">
        <v>230</v>
      </c>
      <c r="D1780" s="44" t="s">
        <v>89</v>
      </c>
      <c r="E1780" s="52">
        <v>138011.0</v>
      </c>
      <c r="F1780" s="52">
        <v>402178.0</v>
      </c>
      <c r="G1780" s="51">
        <f t="shared" si="2"/>
        <v>130497</v>
      </c>
      <c r="H1780" s="51">
        <f t="shared" si="3"/>
        <v>387440.5</v>
      </c>
    </row>
    <row r="1781">
      <c r="A1781" s="47" t="str">
        <f t="shared" si="1"/>
        <v>Middle East_Iran-Middle East_2010</v>
      </c>
      <c r="B1781" s="47" t="s">
        <v>228</v>
      </c>
      <c r="C1781" s="49" t="s">
        <v>230</v>
      </c>
      <c r="D1781" s="44" t="s">
        <v>89</v>
      </c>
      <c r="E1781" s="52">
        <v>122983.0</v>
      </c>
      <c r="F1781" s="52">
        <v>372703.0</v>
      </c>
      <c r="G1781" s="51">
        <f t="shared" si="2"/>
        <v>122983</v>
      </c>
      <c r="H1781" s="51">
        <f t="shared" si="3"/>
        <v>372703</v>
      </c>
    </row>
    <row r="1782">
      <c r="A1782" s="47" t="str">
        <f t="shared" si="1"/>
        <v>Middle East_Iran-Middle East_2011</v>
      </c>
      <c r="B1782" s="47" t="s">
        <v>228</v>
      </c>
      <c r="C1782" s="49" t="s">
        <v>230</v>
      </c>
      <c r="D1782" s="44" t="s">
        <v>90</v>
      </c>
      <c r="E1782" s="52">
        <v>180242.0</v>
      </c>
      <c r="F1782" s="52">
        <v>509889.0</v>
      </c>
      <c r="G1782" s="51">
        <f t="shared" si="2"/>
        <v>180242</v>
      </c>
      <c r="H1782" s="51">
        <f t="shared" si="3"/>
        <v>509889</v>
      </c>
    </row>
    <row r="1783">
      <c r="A1783" s="47" t="str">
        <f t="shared" si="1"/>
        <v>Middle East_Iraq-Middle East_2000</v>
      </c>
      <c r="B1783" s="47" t="s">
        <v>228</v>
      </c>
      <c r="C1783" s="49" t="s">
        <v>231</v>
      </c>
      <c r="D1783" s="44" t="s">
        <v>70</v>
      </c>
      <c r="E1783" s="50"/>
      <c r="F1783" s="50"/>
      <c r="G1783" s="51" t="str">
        <f t="shared" si="2"/>
        <v/>
      </c>
      <c r="H1783" s="51" t="str">
        <f t="shared" si="3"/>
        <v/>
      </c>
    </row>
    <row r="1784">
      <c r="A1784" s="47" t="str">
        <f t="shared" si="1"/>
        <v>Middle East_Iraq-Middle East_2001</v>
      </c>
      <c r="B1784" s="47" t="s">
        <v>228</v>
      </c>
      <c r="C1784" s="49" t="s">
        <v>231</v>
      </c>
      <c r="D1784" s="44" t="s">
        <v>71</v>
      </c>
      <c r="E1784" s="52">
        <v>40220.0</v>
      </c>
      <c r="F1784" s="50"/>
      <c r="G1784" s="51">
        <f t="shared" si="2"/>
        <v>40220</v>
      </c>
      <c r="H1784" s="51" t="str">
        <f t="shared" si="3"/>
        <v/>
      </c>
    </row>
    <row r="1785">
      <c r="A1785" s="47" t="str">
        <f t="shared" si="1"/>
        <v>Middle East_Iraq-Middle East_2002</v>
      </c>
      <c r="B1785" s="47" t="s">
        <v>228</v>
      </c>
      <c r="C1785" s="49" t="s">
        <v>231</v>
      </c>
      <c r="D1785" s="44" t="s">
        <v>72</v>
      </c>
      <c r="E1785" s="52">
        <v>37845.0</v>
      </c>
      <c r="F1785" s="52">
        <v>114667.0</v>
      </c>
      <c r="G1785" s="51">
        <f t="shared" si="2"/>
        <v>37845</v>
      </c>
      <c r="H1785" s="51">
        <f t="shared" si="3"/>
        <v>114667</v>
      </c>
    </row>
    <row r="1786">
      <c r="A1786" s="47" t="str">
        <f t="shared" si="1"/>
        <v>Middle East_Iraq-Middle East_2003</v>
      </c>
      <c r="B1786" s="47" t="s">
        <v>228</v>
      </c>
      <c r="C1786" s="49" t="s">
        <v>231</v>
      </c>
      <c r="D1786" s="44" t="s">
        <v>74</v>
      </c>
      <c r="E1786" s="52">
        <v>32846.0</v>
      </c>
      <c r="F1786" s="52">
        <v>106651.0</v>
      </c>
      <c r="G1786" s="51">
        <f t="shared" si="2"/>
        <v>32846</v>
      </c>
      <c r="H1786" s="51">
        <f t="shared" si="3"/>
        <v>106651</v>
      </c>
    </row>
    <row r="1787">
      <c r="A1787" s="47" t="str">
        <f t="shared" si="1"/>
        <v>Middle East_Iraq-Middle East_2004</v>
      </c>
      <c r="B1787" s="47" t="s">
        <v>228</v>
      </c>
      <c r="C1787" s="49" t="s">
        <v>231</v>
      </c>
      <c r="D1787" s="44" t="s">
        <v>83</v>
      </c>
      <c r="E1787" s="52">
        <v>28806.0</v>
      </c>
      <c r="F1787" s="52">
        <v>94444.0</v>
      </c>
      <c r="G1787" s="51">
        <f t="shared" si="2"/>
        <v>28806</v>
      </c>
      <c r="H1787" s="51">
        <f t="shared" si="3"/>
        <v>94444</v>
      </c>
    </row>
    <row r="1788">
      <c r="A1788" s="47" t="str">
        <f t="shared" si="1"/>
        <v>Middle East_Iraq-Middle East_2005</v>
      </c>
      <c r="B1788" s="47" t="s">
        <v>228</v>
      </c>
      <c r="C1788" s="49" t="s">
        <v>231</v>
      </c>
      <c r="D1788" s="44" t="s">
        <v>84</v>
      </c>
      <c r="E1788" s="52">
        <v>26901.0</v>
      </c>
      <c r="F1788" s="52">
        <v>114084.0</v>
      </c>
      <c r="G1788" s="51">
        <f t="shared" si="2"/>
        <v>26918</v>
      </c>
      <c r="H1788" s="51">
        <f t="shared" si="3"/>
        <v>99713</v>
      </c>
    </row>
    <row r="1789">
      <c r="A1789" s="47" t="str">
        <f t="shared" si="1"/>
        <v>Middle East_Iraq-Middle East_2005</v>
      </c>
      <c r="B1789" s="47" t="s">
        <v>228</v>
      </c>
      <c r="C1789" s="49" t="s">
        <v>231</v>
      </c>
      <c r="D1789" s="44" t="s">
        <v>84</v>
      </c>
      <c r="E1789" s="52">
        <v>26935.0</v>
      </c>
      <c r="F1789" s="52">
        <v>85342.0</v>
      </c>
      <c r="G1789" s="51">
        <f t="shared" si="2"/>
        <v>26935</v>
      </c>
      <c r="H1789" s="51">
        <f t="shared" si="3"/>
        <v>85342</v>
      </c>
    </row>
    <row r="1790">
      <c r="A1790" s="47" t="str">
        <f t="shared" si="1"/>
        <v>Middle East_Iraq-Middle East_2007</v>
      </c>
      <c r="B1790" s="47" t="s">
        <v>228</v>
      </c>
      <c r="C1790" s="49" t="s">
        <v>231</v>
      </c>
      <c r="D1790" s="44" t="s">
        <v>86</v>
      </c>
      <c r="E1790" s="52">
        <v>23696.0</v>
      </c>
      <c r="F1790" s="52">
        <v>62834.0</v>
      </c>
      <c r="G1790" s="51">
        <f t="shared" si="2"/>
        <v>23696</v>
      </c>
      <c r="H1790" s="51">
        <f t="shared" si="3"/>
        <v>62834</v>
      </c>
    </row>
    <row r="1791">
      <c r="A1791" s="47" t="str">
        <f t="shared" si="1"/>
        <v>Middle East_Iraq-Middle East_2008</v>
      </c>
      <c r="B1791" s="47" t="s">
        <v>228</v>
      </c>
      <c r="C1791" s="49" t="s">
        <v>231</v>
      </c>
      <c r="D1791" s="44" t="s">
        <v>87</v>
      </c>
      <c r="E1791" s="52">
        <v>26866.0</v>
      </c>
      <c r="F1791" s="52">
        <v>114770.0</v>
      </c>
      <c r="G1791" s="51">
        <f t="shared" si="2"/>
        <v>26866</v>
      </c>
      <c r="H1791" s="51">
        <f t="shared" si="3"/>
        <v>114770</v>
      </c>
    </row>
    <row r="1792">
      <c r="A1792" s="47" t="str">
        <f t="shared" si="1"/>
        <v>Middle East_Iraq-Middle East_2010</v>
      </c>
      <c r="B1792" s="47" t="s">
        <v>228</v>
      </c>
      <c r="C1792" s="49" t="s">
        <v>231</v>
      </c>
      <c r="D1792" s="44" t="s">
        <v>89</v>
      </c>
      <c r="E1792" s="52">
        <v>27086.0</v>
      </c>
      <c r="F1792" s="52">
        <v>91118.0</v>
      </c>
      <c r="G1792" s="51">
        <f t="shared" si="2"/>
        <v>27533.5</v>
      </c>
      <c r="H1792" s="51">
        <f t="shared" si="3"/>
        <v>89189</v>
      </c>
    </row>
    <row r="1793">
      <c r="A1793" s="47" t="str">
        <f t="shared" si="1"/>
        <v>Middle East_Iraq-Middle East_2010</v>
      </c>
      <c r="B1793" s="47" t="s">
        <v>228</v>
      </c>
      <c r="C1793" s="49" t="s">
        <v>231</v>
      </c>
      <c r="D1793" s="44" t="s">
        <v>89</v>
      </c>
      <c r="E1793" s="52">
        <v>27981.0</v>
      </c>
      <c r="F1793" s="52">
        <v>87260.0</v>
      </c>
      <c r="G1793" s="51">
        <f t="shared" si="2"/>
        <v>26959</v>
      </c>
      <c r="H1793" s="51">
        <f t="shared" si="3"/>
        <v>79852.5</v>
      </c>
    </row>
    <row r="1794">
      <c r="A1794" s="47" t="str">
        <f t="shared" si="1"/>
        <v>Middle East_Iraq-Middle East_2010</v>
      </c>
      <c r="B1794" s="47" t="s">
        <v>228</v>
      </c>
      <c r="C1794" s="49" t="s">
        <v>231</v>
      </c>
      <c r="D1794" s="44" t="s">
        <v>89</v>
      </c>
      <c r="E1794" s="52">
        <v>25937.0</v>
      </c>
      <c r="F1794" s="52">
        <v>72445.0</v>
      </c>
      <c r="G1794" s="51">
        <f t="shared" si="2"/>
        <v>25937</v>
      </c>
      <c r="H1794" s="51">
        <f t="shared" si="3"/>
        <v>72445</v>
      </c>
    </row>
    <row r="1795">
      <c r="A1795" s="47" t="str">
        <f t="shared" si="1"/>
        <v>Middle East_Iraq-Middle East_2011</v>
      </c>
      <c r="B1795" s="47" t="s">
        <v>228</v>
      </c>
      <c r="C1795" s="49" t="s">
        <v>231</v>
      </c>
      <c r="D1795" s="44" t="s">
        <v>90</v>
      </c>
      <c r="E1795" s="52">
        <v>21503.0</v>
      </c>
      <c r="F1795" s="52">
        <v>99544.0</v>
      </c>
      <c r="G1795" s="51">
        <f t="shared" si="2"/>
        <v>21503</v>
      </c>
      <c r="H1795" s="51">
        <f t="shared" si="3"/>
        <v>99544</v>
      </c>
    </row>
    <row r="1796">
      <c r="A1796" s="47" t="str">
        <f t="shared" si="1"/>
        <v>Middle East_Israel-Middle East_2000</v>
      </c>
      <c r="B1796" s="47" t="s">
        <v>228</v>
      </c>
      <c r="C1796" s="49" t="s">
        <v>232</v>
      </c>
      <c r="D1796" s="44" t="s">
        <v>70</v>
      </c>
      <c r="E1796" s="52">
        <v>24079.0</v>
      </c>
      <c r="F1796" s="50"/>
      <c r="G1796" s="51">
        <f t="shared" si="2"/>
        <v>24079</v>
      </c>
      <c r="H1796" s="51" t="str">
        <f t="shared" si="3"/>
        <v/>
      </c>
    </row>
    <row r="1797">
      <c r="A1797" s="47" t="str">
        <f t="shared" si="1"/>
        <v>Middle East_Israel-Middle East_2001</v>
      </c>
      <c r="B1797" s="47" t="s">
        <v>228</v>
      </c>
      <c r="C1797" s="49" t="s">
        <v>232</v>
      </c>
      <c r="D1797" s="44" t="s">
        <v>71</v>
      </c>
      <c r="E1797" s="52">
        <v>23254.0</v>
      </c>
      <c r="F1797" s="50"/>
      <c r="G1797" s="51">
        <f t="shared" si="2"/>
        <v>23254</v>
      </c>
      <c r="H1797" s="51" t="str">
        <f t="shared" si="3"/>
        <v/>
      </c>
    </row>
    <row r="1798">
      <c r="A1798" s="47" t="str">
        <f t="shared" si="1"/>
        <v>Middle East_Israel-Middle East_2002</v>
      </c>
      <c r="B1798" s="47" t="s">
        <v>228</v>
      </c>
      <c r="C1798" s="49" t="s">
        <v>232</v>
      </c>
      <c r="D1798" s="44" t="s">
        <v>72</v>
      </c>
      <c r="E1798" s="52">
        <v>23195.0</v>
      </c>
      <c r="F1798" s="52">
        <v>70656.0</v>
      </c>
      <c r="G1798" s="51">
        <f t="shared" si="2"/>
        <v>23195</v>
      </c>
      <c r="H1798" s="51">
        <f t="shared" si="3"/>
        <v>70656</v>
      </c>
    </row>
    <row r="1799">
      <c r="A1799" s="47" t="str">
        <f t="shared" si="1"/>
        <v>Middle East_Israel-Middle East_2003</v>
      </c>
      <c r="B1799" s="47" t="s">
        <v>228</v>
      </c>
      <c r="C1799" s="49" t="s">
        <v>232</v>
      </c>
      <c r="D1799" s="44" t="s">
        <v>74</v>
      </c>
      <c r="E1799" s="52">
        <v>21463.0</v>
      </c>
      <c r="F1799" s="52">
        <v>67029.0</v>
      </c>
      <c r="G1799" s="51">
        <f t="shared" si="2"/>
        <v>21463</v>
      </c>
      <c r="H1799" s="51">
        <f t="shared" si="3"/>
        <v>67029</v>
      </c>
    </row>
    <row r="1800">
      <c r="A1800" s="47" t="str">
        <f t="shared" si="1"/>
        <v>Middle East_Israel-Middle East_2004</v>
      </c>
      <c r="B1800" s="47" t="s">
        <v>228</v>
      </c>
      <c r="C1800" s="49" t="s">
        <v>232</v>
      </c>
      <c r="D1800" s="44" t="s">
        <v>83</v>
      </c>
      <c r="E1800" s="52">
        <v>22868.0</v>
      </c>
      <c r="F1800" s="52">
        <v>70938.0</v>
      </c>
      <c r="G1800" s="51">
        <f t="shared" si="2"/>
        <v>22868</v>
      </c>
      <c r="H1800" s="51">
        <f t="shared" si="3"/>
        <v>70938</v>
      </c>
    </row>
    <row r="1801">
      <c r="A1801" s="47" t="str">
        <f t="shared" si="1"/>
        <v>Middle East_Israel-Middle East_2005</v>
      </c>
      <c r="B1801" s="47" t="s">
        <v>228</v>
      </c>
      <c r="C1801" s="49" t="s">
        <v>232</v>
      </c>
      <c r="D1801" s="44" t="s">
        <v>84</v>
      </c>
      <c r="E1801" s="52">
        <v>19143.0</v>
      </c>
      <c r="F1801" s="52">
        <v>65749.0</v>
      </c>
      <c r="G1801" s="51">
        <f t="shared" si="2"/>
        <v>19143</v>
      </c>
      <c r="H1801" s="51">
        <f t="shared" si="3"/>
        <v>65749</v>
      </c>
    </row>
    <row r="1802">
      <c r="A1802" s="47" t="str">
        <f t="shared" si="1"/>
        <v>Middle East_Israel-Middle East_2006</v>
      </c>
      <c r="B1802" s="47" t="s">
        <v>228</v>
      </c>
      <c r="C1802" s="49" t="s">
        <v>232</v>
      </c>
      <c r="D1802" s="44" t="s">
        <v>85</v>
      </c>
      <c r="E1802" s="52">
        <v>19241.0</v>
      </c>
      <c r="F1802" s="52">
        <v>63201.0</v>
      </c>
      <c r="G1802" s="51">
        <f t="shared" si="2"/>
        <v>19241</v>
      </c>
      <c r="H1802" s="51">
        <f t="shared" si="3"/>
        <v>63201</v>
      </c>
    </row>
    <row r="1803">
      <c r="A1803" s="47" t="str">
        <f t="shared" si="1"/>
        <v>Middle East_Israel-Middle East_2007</v>
      </c>
      <c r="B1803" s="47" t="s">
        <v>228</v>
      </c>
      <c r="C1803" s="49" t="s">
        <v>232</v>
      </c>
      <c r="D1803" s="44" t="s">
        <v>86</v>
      </c>
      <c r="E1803" s="52">
        <v>20700.0</v>
      </c>
      <c r="F1803" s="52">
        <v>66424.0</v>
      </c>
      <c r="G1803" s="51">
        <f t="shared" si="2"/>
        <v>20700</v>
      </c>
      <c r="H1803" s="51">
        <f t="shared" si="3"/>
        <v>66424</v>
      </c>
    </row>
    <row r="1804">
      <c r="A1804" s="47" t="str">
        <f t="shared" si="1"/>
        <v>Middle East_Israel-Middle East_2008</v>
      </c>
      <c r="B1804" s="47" t="s">
        <v>228</v>
      </c>
      <c r="C1804" s="49" t="s">
        <v>232</v>
      </c>
      <c r="D1804" s="44" t="s">
        <v>87</v>
      </c>
      <c r="E1804" s="52">
        <v>18478.0</v>
      </c>
      <c r="F1804" s="52">
        <v>60245.0</v>
      </c>
      <c r="G1804" s="51">
        <f t="shared" si="2"/>
        <v>18478</v>
      </c>
      <c r="H1804" s="51">
        <f t="shared" si="3"/>
        <v>60245</v>
      </c>
    </row>
    <row r="1805">
      <c r="A1805" s="47" t="str">
        <f t="shared" si="1"/>
        <v>Middle East_Israel-Middle East_2010</v>
      </c>
      <c r="B1805" s="47" t="s">
        <v>228</v>
      </c>
      <c r="C1805" s="49" t="s">
        <v>232</v>
      </c>
      <c r="D1805" s="44" t="s">
        <v>89</v>
      </c>
      <c r="E1805" s="52">
        <v>19730.0</v>
      </c>
      <c r="F1805" s="52">
        <v>65122.0</v>
      </c>
      <c r="G1805" s="51">
        <f t="shared" si="2"/>
        <v>18982</v>
      </c>
      <c r="H1805" s="51">
        <f t="shared" si="3"/>
        <v>63906.5</v>
      </c>
    </row>
    <row r="1806">
      <c r="A1806" s="47" t="str">
        <f t="shared" si="1"/>
        <v>Middle East_Israel-Middle East_2010</v>
      </c>
      <c r="B1806" s="47" t="s">
        <v>228</v>
      </c>
      <c r="C1806" s="49" t="s">
        <v>232</v>
      </c>
      <c r="D1806" s="44" t="s">
        <v>89</v>
      </c>
      <c r="E1806" s="52">
        <v>18234.0</v>
      </c>
      <c r="F1806" s="52">
        <v>62691.0</v>
      </c>
      <c r="G1806" s="51">
        <f t="shared" si="2"/>
        <v>18234</v>
      </c>
      <c r="H1806" s="51">
        <f t="shared" si="3"/>
        <v>62691</v>
      </c>
    </row>
    <row r="1807">
      <c r="A1807" s="47" t="str">
        <f t="shared" si="1"/>
        <v>Middle East_Israel-Middle East_2011</v>
      </c>
      <c r="B1807" s="47" t="s">
        <v>228</v>
      </c>
      <c r="C1807" s="49" t="s">
        <v>232</v>
      </c>
      <c r="D1807" s="44" t="s">
        <v>90</v>
      </c>
      <c r="E1807" s="52">
        <v>20380.0</v>
      </c>
      <c r="F1807" s="52">
        <v>65977.0</v>
      </c>
      <c r="G1807" s="51">
        <f t="shared" si="2"/>
        <v>19594.5</v>
      </c>
      <c r="H1807" s="51">
        <f t="shared" si="3"/>
        <v>64561.5</v>
      </c>
    </row>
    <row r="1808">
      <c r="A1808" s="47" t="str">
        <f t="shared" si="1"/>
        <v>Middle East_Israel-Middle East_2011</v>
      </c>
      <c r="B1808" s="47" t="s">
        <v>228</v>
      </c>
      <c r="C1808" s="49" t="s">
        <v>232</v>
      </c>
      <c r="D1808" s="44" t="s">
        <v>90</v>
      </c>
      <c r="E1808" s="52">
        <v>18809.0</v>
      </c>
      <c r="F1808" s="52">
        <v>63146.0</v>
      </c>
      <c r="G1808" s="51">
        <f t="shared" si="2"/>
        <v>18809</v>
      </c>
      <c r="H1808" s="51">
        <f t="shared" si="3"/>
        <v>63146</v>
      </c>
    </row>
    <row r="1809">
      <c r="A1809" s="47" t="str">
        <f t="shared" si="1"/>
        <v>Middle East_Jordan-Middle East_2000</v>
      </c>
      <c r="B1809" s="47" t="s">
        <v>228</v>
      </c>
      <c r="C1809" s="49" t="s">
        <v>233</v>
      </c>
      <c r="D1809" s="44" t="s">
        <v>70</v>
      </c>
      <c r="E1809" s="50"/>
      <c r="F1809" s="50"/>
      <c r="G1809" s="51" t="str">
        <f t="shared" si="2"/>
        <v/>
      </c>
      <c r="H1809" s="51" t="str">
        <f t="shared" si="3"/>
        <v/>
      </c>
    </row>
    <row r="1810">
      <c r="A1810" s="47" t="str">
        <f t="shared" si="1"/>
        <v>Middle East_Jordan-Middle East_2001</v>
      </c>
      <c r="B1810" s="47" t="s">
        <v>228</v>
      </c>
      <c r="C1810" s="49" t="s">
        <v>233</v>
      </c>
      <c r="D1810" s="44" t="s">
        <v>71</v>
      </c>
      <c r="E1810" s="52">
        <v>7064.0</v>
      </c>
      <c r="F1810" s="50"/>
      <c r="G1810" s="51">
        <f t="shared" si="2"/>
        <v>7064</v>
      </c>
      <c r="H1810" s="51" t="str">
        <f t="shared" si="3"/>
        <v/>
      </c>
    </row>
    <row r="1811">
      <c r="A1811" s="47" t="str">
        <f t="shared" si="1"/>
        <v>Middle East_Jordan-Middle East_2002</v>
      </c>
      <c r="B1811" s="47" t="s">
        <v>228</v>
      </c>
      <c r="C1811" s="49" t="s">
        <v>233</v>
      </c>
      <c r="D1811" s="44" t="s">
        <v>72</v>
      </c>
      <c r="E1811" s="52">
        <v>7105.0</v>
      </c>
      <c r="F1811" s="52">
        <v>20821.0</v>
      </c>
      <c r="G1811" s="51">
        <f t="shared" si="2"/>
        <v>7105</v>
      </c>
      <c r="H1811" s="51">
        <f t="shared" si="3"/>
        <v>20821</v>
      </c>
    </row>
    <row r="1812">
      <c r="A1812" s="47" t="str">
        <f t="shared" si="1"/>
        <v>Middle East_Jordan-Middle East_2003</v>
      </c>
      <c r="B1812" s="47" t="s">
        <v>228</v>
      </c>
      <c r="C1812" s="49" t="s">
        <v>233</v>
      </c>
      <c r="D1812" s="44" t="s">
        <v>74</v>
      </c>
      <c r="E1812" s="52">
        <v>7458.0</v>
      </c>
      <c r="F1812" s="52">
        <v>21254.0</v>
      </c>
      <c r="G1812" s="51">
        <f t="shared" si="2"/>
        <v>7458</v>
      </c>
      <c r="H1812" s="51">
        <f t="shared" si="3"/>
        <v>21254</v>
      </c>
    </row>
    <row r="1813">
      <c r="A1813" s="47" t="str">
        <f t="shared" si="1"/>
        <v>Middle East_Jordan-Middle East_2004</v>
      </c>
      <c r="B1813" s="47" t="s">
        <v>228</v>
      </c>
      <c r="C1813" s="49" t="s">
        <v>233</v>
      </c>
      <c r="D1813" s="44" t="s">
        <v>83</v>
      </c>
      <c r="E1813" s="52">
        <v>7069.0</v>
      </c>
      <c r="F1813" s="52">
        <v>20763.0</v>
      </c>
      <c r="G1813" s="51">
        <f t="shared" si="2"/>
        <v>7069</v>
      </c>
      <c r="H1813" s="51">
        <f t="shared" si="3"/>
        <v>20763</v>
      </c>
    </row>
    <row r="1814">
      <c r="A1814" s="47" t="str">
        <f t="shared" si="1"/>
        <v>Middle East_Jordan-Middle East_2005</v>
      </c>
      <c r="B1814" s="47" t="s">
        <v>228</v>
      </c>
      <c r="C1814" s="49" t="s">
        <v>233</v>
      </c>
      <c r="D1814" s="44" t="s">
        <v>84</v>
      </c>
      <c r="E1814" s="52">
        <v>4818.0</v>
      </c>
      <c r="F1814" s="52">
        <v>16003.0</v>
      </c>
      <c r="G1814" s="51">
        <f t="shared" si="2"/>
        <v>4818</v>
      </c>
      <c r="H1814" s="51">
        <f t="shared" si="3"/>
        <v>16003</v>
      </c>
    </row>
    <row r="1815">
      <c r="A1815" s="47" t="str">
        <f t="shared" si="1"/>
        <v>Middle East_Jordan-Middle East_2006</v>
      </c>
      <c r="B1815" s="47" t="s">
        <v>228</v>
      </c>
      <c r="C1815" s="49" t="s">
        <v>233</v>
      </c>
      <c r="D1815" s="44" t="s">
        <v>85</v>
      </c>
      <c r="E1815" s="52">
        <v>6219.0</v>
      </c>
      <c r="F1815" s="52">
        <v>19241.0</v>
      </c>
      <c r="G1815" s="51">
        <f t="shared" si="2"/>
        <v>6219</v>
      </c>
      <c r="H1815" s="51">
        <f t="shared" si="3"/>
        <v>19241</v>
      </c>
    </row>
    <row r="1816">
      <c r="A1816" s="47" t="str">
        <f t="shared" si="1"/>
        <v>Middle East_Jordan-Middle East_2007</v>
      </c>
      <c r="B1816" s="47" t="s">
        <v>228</v>
      </c>
      <c r="C1816" s="49" t="s">
        <v>233</v>
      </c>
      <c r="D1816" s="44" t="s">
        <v>86</v>
      </c>
      <c r="E1816" s="52">
        <v>7209.0</v>
      </c>
      <c r="F1816" s="52">
        <v>21540.0</v>
      </c>
      <c r="G1816" s="51">
        <f t="shared" si="2"/>
        <v>7209</v>
      </c>
      <c r="H1816" s="51">
        <f t="shared" si="3"/>
        <v>21540</v>
      </c>
    </row>
    <row r="1817">
      <c r="A1817" s="47" t="str">
        <f t="shared" si="1"/>
        <v>Middle East_Jordan-Middle East_2008</v>
      </c>
      <c r="B1817" s="47" t="s">
        <v>228</v>
      </c>
      <c r="C1817" s="49" t="s">
        <v>233</v>
      </c>
      <c r="D1817" s="44" t="s">
        <v>87</v>
      </c>
      <c r="E1817" s="52">
        <v>6677.0</v>
      </c>
      <c r="F1817" s="52">
        <v>21027.0</v>
      </c>
      <c r="G1817" s="51">
        <f t="shared" si="2"/>
        <v>6677</v>
      </c>
      <c r="H1817" s="51">
        <f t="shared" si="3"/>
        <v>21027</v>
      </c>
    </row>
    <row r="1818">
      <c r="A1818" s="47" t="str">
        <f t="shared" si="1"/>
        <v>Middle East_Jordan-Middle East_2010</v>
      </c>
      <c r="B1818" s="47" t="s">
        <v>228</v>
      </c>
      <c r="C1818" s="49" t="s">
        <v>233</v>
      </c>
      <c r="D1818" s="44" t="s">
        <v>89</v>
      </c>
      <c r="E1818" s="52">
        <v>5176.0</v>
      </c>
      <c r="F1818" s="52">
        <v>17470.0</v>
      </c>
      <c r="G1818" s="51">
        <f t="shared" si="2"/>
        <v>5020</v>
      </c>
      <c r="H1818" s="51">
        <f t="shared" si="3"/>
        <v>16489</v>
      </c>
    </row>
    <row r="1819">
      <c r="A1819" s="47" t="str">
        <f t="shared" si="1"/>
        <v>Middle East_Jordan-Middle East_2010</v>
      </c>
      <c r="B1819" s="47" t="s">
        <v>228</v>
      </c>
      <c r="C1819" s="49" t="s">
        <v>233</v>
      </c>
      <c r="D1819" s="44" t="s">
        <v>89</v>
      </c>
      <c r="E1819" s="52">
        <v>4864.0</v>
      </c>
      <c r="F1819" s="52">
        <v>15508.0</v>
      </c>
      <c r="G1819" s="51">
        <f t="shared" si="2"/>
        <v>4864</v>
      </c>
      <c r="H1819" s="51">
        <f t="shared" si="3"/>
        <v>15508</v>
      </c>
    </row>
    <row r="1820">
      <c r="A1820" s="47" t="str">
        <f t="shared" si="1"/>
        <v>Middle East_Jordan-Middle East_2011</v>
      </c>
      <c r="B1820" s="47" t="s">
        <v>228</v>
      </c>
      <c r="C1820" s="49" t="s">
        <v>233</v>
      </c>
      <c r="D1820" s="44" t="s">
        <v>90</v>
      </c>
      <c r="E1820" s="52">
        <v>6853.0</v>
      </c>
      <c r="F1820" s="52">
        <v>20733.0</v>
      </c>
      <c r="G1820" s="51">
        <f t="shared" si="2"/>
        <v>5956.5</v>
      </c>
      <c r="H1820" s="51">
        <f t="shared" si="3"/>
        <v>18810</v>
      </c>
    </row>
    <row r="1821">
      <c r="A1821" s="47" t="str">
        <f t="shared" si="1"/>
        <v>Middle East_Jordan-Middle East_2011</v>
      </c>
      <c r="B1821" s="47" t="s">
        <v>228</v>
      </c>
      <c r="C1821" s="49" t="s">
        <v>233</v>
      </c>
      <c r="D1821" s="44" t="s">
        <v>90</v>
      </c>
      <c r="E1821" s="52">
        <v>5060.0</v>
      </c>
      <c r="F1821" s="52">
        <v>16887.0</v>
      </c>
      <c r="G1821" s="51">
        <f t="shared" si="2"/>
        <v>5060</v>
      </c>
      <c r="H1821" s="51">
        <f t="shared" si="3"/>
        <v>16887</v>
      </c>
    </row>
    <row r="1822">
      <c r="A1822" s="47" t="str">
        <f t="shared" si="1"/>
        <v>Middle East_Kuwait-Middle East_2000</v>
      </c>
      <c r="B1822" s="47" t="s">
        <v>228</v>
      </c>
      <c r="C1822" s="49" t="s">
        <v>234</v>
      </c>
      <c r="D1822" s="44" t="s">
        <v>70</v>
      </c>
      <c r="E1822" s="50"/>
      <c r="F1822" s="50"/>
      <c r="G1822" s="51" t="str">
        <f t="shared" si="2"/>
        <v/>
      </c>
      <c r="H1822" s="51" t="str">
        <f t="shared" si="3"/>
        <v/>
      </c>
    </row>
    <row r="1823">
      <c r="A1823" s="47" t="str">
        <f t="shared" si="1"/>
        <v>Middle East_Kuwait-Middle East_2001</v>
      </c>
      <c r="B1823" s="47" t="s">
        <v>228</v>
      </c>
      <c r="C1823" s="49" t="s">
        <v>234</v>
      </c>
      <c r="D1823" s="44" t="s">
        <v>71</v>
      </c>
      <c r="E1823" s="52">
        <v>32523.0</v>
      </c>
      <c r="F1823" s="50"/>
      <c r="G1823" s="51">
        <f t="shared" si="2"/>
        <v>32523</v>
      </c>
      <c r="H1823" s="51" t="str">
        <f t="shared" si="3"/>
        <v/>
      </c>
    </row>
    <row r="1824">
      <c r="A1824" s="47" t="str">
        <f t="shared" si="1"/>
        <v>Middle East_Kuwait-Middle East_2002</v>
      </c>
      <c r="B1824" s="47" t="s">
        <v>228</v>
      </c>
      <c r="C1824" s="49" t="s">
        <v>234</v>
      </c>
      <c r="D1824" s="44" t="s">
        <v>72</v>
      </c>
      <c r="E1824" s="52">
        <v>32586.0</v>
      </c>
      <c r="F1824" s="52">
        <v>93696.0</v>
      </c>
      <c r="G1824" s="51">
        <f t="shared" si="2"/>
        <v>32586</v>
      </c>
      <c r="H1824" s="51">
        <f t="shared" si="3"/>
        <v>93696</v>
      </c>
    </row>
    <row r="1825">
      <c r="A1825" s="47" t="str">
        <f t="shared" si="1"/>
        <v>Middle East_Kuwait-Middle East_2003</v>
      </c>
      <c r="B1825" s="47" t="s">
        <v>228</v>
      </c>
      <c r="C1825" s="49" t="s">
        <v>234</v>
      </c>
      <c r="D1825" s="44" t="s">
        <v>74</v>
      </c>
      <c r="E1825" s="52">
        <v>30815.0</v>
      </c>
      <c r="F1825" s="52">
        <v>81869.0</v>
      </c>
      <c r="G1825" s="51">
        <f t="shared" si="2"/>
        <v>30815</v>
      </c>
      <c r="H1825" s="51">
        <f t="shared" si="3"/>
        <v>81869</v>
      </c>
    </row>
    <row r="1826">
      <c r="A1826" s="47" t="str">
        <f t="shared" si="1"/>
        <v>Middle East_Kuwait-Middle East_2004</v>
      </c>
      <c r="B1826" s="47" t="s">
        <v>228</v>
      </c>
      <c r="C1826" s="49" t="s">
        <v>234</v>
      </c>
      <c r="D1826" s="44" t="s">
        <v>83</v>
      </c>
      <c r="E1826" s="52">
        <v>28843.0</v>
      </c>
      <c r="F1826" s="52">
        <v>79959.0</v>
      </c>
      <c r="G1826" s="51">
        <f t="shared" si="2"/>
        <v>28843</v>
      </c>
      <c r="H1826" s="51">
        <f t="shared" si="3"/>
        <v>79959</v>
      </c>
    </row>
    <row r="1827">
      <c r="A1827" s="47" t="str">
        <f t="shared" si="1"/>
        <v>Middle East_Kuwait-Middle East_2005</v>
      </c>
      <c r="B1827" s="47" t="s">
        <v>228</v>
      </c>
      <c r="C1827" s="49" t="s">
        <v>234</v>
      </c>
      <c r="D1827" s="44" t="s">
        <v>84</v>
      </c>
      <c r="E1827" s="52">
        <v>20067.0</v>
      </c>
      <c r="F1827" s="52">
        <v>55122.0</v>
      </c>
      <c r="G1827" s="51">
        <f t="shared" si="2"/>
        <v>20067</v>
      </c>
      <c r="H1827" s="51">
        <f t="shared" si="3"/>
        <v>55122</v>
      </c>
    </row>
    <row r="1828">
      <c r="A1828" s="47" t="str">
        <f t="shared" si="1"/>
        <v>Middle East_Kuwait-Middle East_2006</v>
      </c>
      <c r="B1828" s="47" t="s">
        <v>228</v>
      </c>
      <c r="C1828" s="49" t="s">
        <v>234</v>
      </c>
      <c r="D1828" s="44" t="s">
        <v>85</v>
      </c>
      <c r="E1828" s="52">
        <v>23469.0</v>
      </c>
      <c r="F1828" s="52">
        <v>63534.0</v>
      </c>
      <c r="G1828" s="51">
        <f t="shared" si="2"/>
        <v>23469</v>
      </c>
      <c r="H1828" s="51">
        <f t="shared" si="3"/>
        <v>63534</v>
      </c>
    </row>
    <row r="1829">
      <c r="A1829" s="47" t="str">
        <f t="shared" si="1"/>
        <v>Middle East_Kuwait-Middle East_2007</v>
      </c>
      <c r="B1829" s="47" t="s">
        <v>228</v>
      </c>
      <c r="C1829" s="49" t="s">
        <v>234</v>
      </c>
      <c r="D1829" s="44" t="s">
        <v>86</v>
      </c>
      <c r="E1829" s="52">
        <v>26389.0</v>
      </c>
      <c r="F1829" s="52">
        <v>75236.0</v>
      </c>
      <c r="G1829" s="51">
        <f t="shared" si="2"/>
        <v>26389</v>
      </c>
      <c r="H1829" s="51">
        <f t="shared" si="3"/>
        <v>75236</v>
      </c>
    </row>
    <row r="1830">
      <c r="A1830" s="47" t="str">
        <f t="shared" si="1"/>
        <v>Middle East_Kuwait-Middle East_2008</v>
      </c>
      <c r="B1830" s="47" t="s">
        <v>228</v>
      </c>
      <c r="C1830" s="49" t="s">
        <v>234</v>
      </c>
      <c r="D1830" s="44" t="s">
        <v>87</v>
      </c>
      <c r="E1830" s="52">
        <v>26399.0</v>
      </c>
      <c r="F1830" s="52">
        <v>71547.0</v>
      </c>
      <c r="G1830" s="51">
        <f t="shared" si="2"/>
        <v>26399</v>
      </c>
      <c r="H1830" s="51">
        <f t="shared" si="3"/>
        <v>71547</v>
      </c>
    </row>
    <row r="1831">
      <c r="A1831" s="47" t="str">
        <f t="shared" si="1"/>
        <v>Middle East_Kuwait-Middle East_2010</v>
      </c>
      <c r="B1831" s="47" t="s">
        <v>228</v>
      </c>
      <c r="C1831" s="49" t="s">
        <v>234</v>
      </c>
      <c r="D1831" s="44" t="s">
        <v>89</v>
      </c>
      <c r="E1831" s="52">
        <v>22001.0</v>
      </c>
      <c r="F1831" s="52">
        <v>61657.0</v>
      </c>
      <c r="G1831" s="51">
        <f t="shared" si="2"/>
        <v>20403</v>
      </c>
      <c r="H1831" s="51">
        <f t="shared" si="3"/>
        <v>58419</v>
      </c>
    </row>
    <row r="1832">
      <c r="A1832" s="47" t="str">
        <f t="shared" si="1"/>
        <v>Middle East_Kuwait-Middle East_2010</v>
      </c>
      <c r="B1832" s="47" t="s">
        <v>228</v>
      </c>
      <c r="C1832" s="49" t="s">
        <v>234</v>
      </c>
      <c r="D1832" s="44" t="s">
        <v>89</v>
      </c>
      <c r="E1832" s="52">
        <v>18805.0</v>
      </c>
      <c r="F1832" s="52">
        <v>55181.0</v>
      </c>
      <c r="G1832" s="51">
        <f t="shared" si="2"/>
        <v>18805</v>
      </c>
      <c r="H1832" s="51">
        <f t="shared" si="3"/>
        <v>55181</v>
      </c>
    </row>
    <row r="1833">
      <c r="A1833" s="47" t="str">
        <f t="shared" si="1"/>
        <v>Middle East_Kuwait-Middle East_2011</v>
      </c>
      <c r="B1833" s="47" t="s">
        <v>228</v>
      </c>
      <c r="C1833" s="49" t="s">
        <v>234</v>
      </c>
      <c r="D1833" s="44" t="s">
        <v>90</v>
      </c>
      <c r="E1833" s="52">
        <v>25780.0</v>
      </c>
      <c r="F1833" s="52">
        <v>73769.0</v>
      </c>
      <c r="G1833" s="51">
        <f t="shared" si="2"/>
        <v>23209.5</v>
      </c>
      <c r="H1833" s="51">
        <f t="shared" si="3"/>
        <v>63261</v>
      </c>
    </row>
    <row r="1834">
      <c r="A1834" s="47" t="str">
        <f t="shared" si="1"/>
        <v>Middle East_Kuwait-Middle East_2011</v>
      </c>
      <c r="B1834" s="47" t="s">
        <v>228</v>
      </c>
      <c r="C1834" s="49" t="s">
        <v>234</v>
      </c>
      <c r="D1834" s="44" t="s">
        <v>90</v>
      </c>
      <c r="E1834" s="52">
        <v>20639.0</v>
      </c>
      <c r="F1834" s="52">
        <v>52753.0</v>
      </c>
      <c r="G1834" s="51">
        <f t="shared" si="2"/>
        <v>20639</v>
      </c>
      <c r="H1834" s="51">
        <f t="shared" si="3"/>
        <v>52753</v>
      </c>
    </row>
    <row r="1835">
      <c r="A1835" s="47" t="str">
        <f t="shared" si="1"/>
        <v>Middle East_Lebanon-Middle East_2000</v>
      </c>
      <c r="B1835" s="47" t="s">
        <v>228</v>
      </c>
      <c r="C1835" s="49" t="s">
        <v>235</v>
      </c>
      <c r="D1835" s="44" t="s">
        <v>70</v>
      </c>
      <c r="E1835" s="50"/>
      <c r="F1835" s="50"/>
      <c r="G1835" s="51" t="str">
        <f t="shared" si="2"/>
        <v/>
      </c>
      <c r="H1835" s="51" t="str">
        <f t="shared" si="3"/>
        <v/>
      </c>
    </row>
    <row r="1836">
      <c r="A1836" s="47" t="str">
        <f t="shared" si="1"/>
        <v>Middle East_Lebanon-Middle East_2001</v>
      </c>
      <c r="B1836" s="47" t="s">
        <v>228</v>
      </c>
      <c r="C1836" s="49" t="s">
        <v>235</v>
      </c>
      <c r="D1836" s="44" t="s">
        <v>71</v>
      </c>
      <c r="E1836" s="52">
        <v>6349.0</v>
      </c>
      <c r="F1836" s="50"/>
      <c r="G1836" s="51">
        <f t="shared" si="2"/>
        <v>6349</v>
      </c>
      <c r="H1836" s="51" t="str">
        <f t="shared" si="3"/>
        <v/>
      </c>
    </row>
    <row r="1837">
      <c r="A1837" s="47" t="str">
        <f t="shared" si="1"/>
        <v>Middle East_Lebanon-Middle East_2002</v>
      </c>
      <c r="B1837" s="47" t="s">
        <v>228</v>
      </c>
      <c r="C1837" s="49" t="s">
        <v>235</v>
      </c>
      <c r="D1837" s="44" t="s">
        <v>72</v>
      </c>
      <c r="E1837" s="52">
        <v>6382.0</v>
      </c>
      <c r="F1837" s="52">
        <v>20403.0</v>
      </c>
      <c r="G1837" s="51">
        <f t="shared" si="2"/>
        <v>6382</v>
      </c>
      <c r="H1837" s="51">
        <f t="shared" si="3"/>
        <v>20403</v>
      </c>
    </row>
    <row r="1838">
      <c r="A1838" s="47" t="str">
        <f t="shared" si="1"/>
        <v>Middle East_Lebanon-Middle East_2003</v>
      </c>
      <c r="B1838" s="47" t="s">
        <v>228</v>
      </c>
      <c r="C1838" s="49" t="s">
        <v>235</v>
      </c>
      <c r="D1838" s="44" t="s">
        <v>74</v>
      </c>
      <c r="E1838" s="52">
        <v>6652.0</v>
      </c>
      <c r="F1838" s="52">
        <v>20917.0</v>
      </c>
      <c r="G1838" s="51">
        <f t="shared" si="2"/>
        <v>6652</v>
      </c>
      <c r="H1838" s="51">
        <f t="shared" si="3"/>
        <v>20917</v>
      </c>
    </row>
    <row r="1839">
      <c r="A1839" s="47" t="str">
        <f t="shared" si="1"/>
        <v>Middle East_Lebanon-Middle East_2004</v>
      </c>
      <c r="B1839" s="47" t="s">
        <v>228</v>
      </c>
      <c r="C1839" s="49" t="s">
        <v>235</v>
      </c>
      <c r="D1839" s="44" t="s">
        <v>83</v>
      </c>
      <c r="E1839" s="52">
        <v>5426.0</v>
      </c>
      <c r="F1839" s="52">
        <v>16656.0</v>
      </c>
      <c r="G1839" s="51">
        <f t="shared" si="2"/>
        <v>5426</v>
      </c>
      <c r="H1839" s="51">
        <f t="shared" si="3"/>
        <v>16656</v>
      </c>
    </row>
    <row r="1840">
      <c r="A1840" s="47" t="str">
        <f t="shared" si="1"/>
        <v>Middle East_Lebanon-Middle East_2005</v>
      </c>
      <c r="B1840" s="47" t="s">
        <v>228</v>
      </c>
      <c r="C1840" s="49" t="s">
        <v>235</v>
      </c>
      <c r="D1840" s="44" t="s">
        <v>84</v>
      </c>
      <c r="E1840" s="52">
        <v>5258.0</v>
      </c>
      <c r="F1840" s="52">
        <v>16208.0</v>
      </c>
      <c r="G1840" s="51">
        <f t="shared" si="2"/>
        <v>5258</v>
      </c>
      <c r="H1840" s="51">
        <f t="shared" si="3"/>
        <v>16208</v>
      </c>
    </row>
    <row r="1841">
      <c r="A1841" s="47" t="str">
        <f t="shared" si="1"/>
        <v>Middle East_Lebanon-Middle East_2006</v>
      </c>
      <c r="B1841" s="47" t="s">
        <v>228</v>
      </c>
      <c r="C1841" s="49" t="s">
        <v>235</v>
      </c>
      <c r="D1841" s="44" t="s">
        <v>85</v>
      </c>
      <c r="E1841" s="52">
        <v>5271.0</v>
      </c>
      <c r="F1841" s="52">
        <v>16835.0</v>
      </c>
      <c r="G1841" s="51">
        <f t="shared" si="2"/>
        <v>5271</v>
      </c>
      <c r="H1841" s="51">
        <f t="shared" si="3"/>
        <v>16835</v>
      </c>
    </row>
    <row r="1842">
      <c r="A1842" s="47" t="str">
        <f t="shared" si="1"/>
        <v>Middle East_Lebanon-Middle East_2007</v>
      </c>
      <c r="B1842" s="47" t="s">
        <v>228</v>
      </c>
      <c r="C1842" s="49" t="s">
        <v>235</v>
      </c>
      <c r="D1842" s="44" t="s">
        <v>86</v>
      </c>
      <c r="E1842" s="52">
        <v>4206.0</v>
      </c>
      <c r="F1842" s="52">
        <v>14972.0</v>
      </c>
      <c r="G1842" s="51">
        <f t="shared" si="2"/>
        <v>4206</v>
      </c>
      <c r="H1842" s="51">
        <f t="shared" si="3"/>
        <v>14972</v>
      </c>
    </row>
    <row r="1843">
      <c r="A1843" s="47" t="str">
        <f t="shared" si="1"/>
        <v>Middle East_Lebanon-Middle East_2008</v>
      </c>
      <c r="B1843" s="47" t="s">
        <v>228</v>
      </c>
      <c r="C1843" s="49" t="s">
        <v>235</v>
      </c>
      <c r="D1843" s="44" t="s">
        <v>87</v>
      </c>
      <c r="E1843" s="52">
        <v>5023.0</v>
      </c>
      <c r="F1843" s="52">
        <v>16245.0</v>
      </c>
      <c r="G1843" s="51">
        <f t="shared" si="2"/>
        <v>5023</v>
      </c>
      <c r="H1843" s="51">
        <f t="shared" si="3"/>
        <v>16245</v>
      </c>
    </row>
    <row r="1844">
      <c r="A1844" s="47" t="str">
        <f t="shared" si="1"/>
        <v>Middle East_Lebanon-Middle East_2010</v>
      </c>
      <c r="B1844" s="47" t="s">
        <v>228</v>
      </c>
      <c r="C1844" s="49" t="s">
        <v>235</v>
      </c>
      <c r="D1844" s="44" t="s">
        <v>89</v>
      </c>
      <c r="E1844" s="52">
        <v>5220.0</v>
      </c>
      <c r="F1844" s="52">
        <v>18221.0</v>
      </c>
      <c r="G1844" s="51">
        <f t="shared" si="2"/>
        <v>5063.5</v>
      </c>
      <c r="H1844" s="51">
        <f t="shared" si="3"/>
        <v>16787.5</v>
      </c>
    </row>
    <row r="1845">
      <c r="A1845" s="47" t="str">
        <f t="shared" si="1"/>
        <v>Middle East_Lebanon-Middle East_2010</v>
      </c>
      <c r="B1845" s="47" t="s">
        <v>228</v>
      </c>
      <c r="C1845" s="49" t="s">
        <v>235</v>
      </c>
      <c r="D1845" s="44" t="s">
        <v>89</v>
      </c>
      <c r="E1845" s="52">
        <v>4907.0</v>
      </c>
      <c r="F1845" s="52">
        <v>15354.0</v>
      </c>
      <c r="G1845" s="51">
        <f t="shared" si="2"/>
        <v>4907</v>
      </c>
      <c r="H1845" s="51">
        <f t="shared" si="3"/>
        <v>15354</v>
      </c>
    </row>
    <row r="1846">
      <c r="A1846" s="47" t="str">
        <f t="shared" si="1"/>
        <v>Middle East_Lebanon-Middle East_2011</v>
      </c>
      <c r="B1846" s="47" t="s">
        <v>228</v>
      </c>
      <c r="C1846" s="49" t="s">
        <v>235</v>
      </c>
      <c r="D1846" s="44" t="s">
        <v>90</v>
      </c>
      <c r="E1846" s="52">
        <v>4774.0</v>
      </c>
      <c r="F1846" s="52">
        <v>14499.0</v>
      </c>
      <c r="G1846" s="51">
        <f t="shared" si="2"/>
        <v>4774</v>
      </c>
      <c r="H1846" s="51">
        <f t="shared" si="3"/>
        <v>14499</v>
      </c>
    </row>
    <row r="1847">
      <c r="A1847" s="47" t="str">
        <f t="shared" si="1"/>
        <v>Middle East_Lebanon-Middle East_2012</v>
      </c>
      <c r="B1847" s="47" t="s">
        <v>228</v>
      </c>
      <c r="C1847" s="49" t="s">
        <v>235</v>
      </c>
      <c r="D1847" s="44" t="s">
        <v>91</v>
      </c>
      <c r="E1847" s="52">
        <v>5220.0</v>
      </c>
      <c r="F1847" s="52">
        <v>16039.0</v>
      </c>
      <c r="G1847" s="51">
        <f t="shared" si="2"/>
        <v>5220</v>
      </c>
      <c r="H1847" s="51">
        <f t="shared" si="3"/>
        <v>16039</v>
      </c>
    </row>
    <row r="1848">
      <c r="A1848" s="47" t="str">
        <f t="shared" si="1"/>
        <v>Middle East_Oman-Middle East_2000</v>
      </c>
      <c r="B1848" s="47" t="s">
        <v>228</v>
      </c>
      <c r="C1848" s="49" t="s">
        <v>236</v>
      </c>
      <c r="D1848" s="44" t="s">
        <v>70</v>
      </c>
      <c r="E1848" s="50"/>
      <c r="F1848" s="50"/>
      <c r="G1848" s="51" t="str">
        <f t="shared" si="2"/>
        <v/>
      </c>
      <c r="H1848" s="51" t="str">
        <f t="shared" si="3"/>
        <v/>
      </c>
    </row>
    <row r="1849">
      <c r="A1849" s="47" t="str">
        <f t="shared" si="1"/>
        <v>Middle East_Oman-Middle East_2001</v>
      </c>
      <c r="B1849" s="47" t="s">
        <v>228</v>
      </c>
      <c r="C1849" s="49" t="s">
        <v>236</v>
      </c>
      <c r="D1849" s="44" t="s">
        <v>71</v>
      </c>
      <c r="E1849" s="52">
        <v>25276.0</v>
      </c>
      <c r="F1849" s="50"/>
      <c r="G1849" s="51">
        <f t="shared" si="2"/>
        <v>25276</v>
      </c>
      <c r="H1849" s="51" t="str">
        <f t="shared" si="3"/>
        <v/>
      </c>
    </row>
    <row r="1850">
      <c r="A1850" s="47" t="str">
        <f t="shared" si="1"/>
        <v>Middle East_Oman-Middle East_2002</v>
      </c>
      <c r="B1850" s="47" t="s">
        <v>228</v>
      </c>
      <c r="C1850" s="49" t="s">
        <v>236</v>
      </c>
      <c r="D1850" s="44" t="s">
        <v>72</v>
      </c>
      <c r="E1850" s="52">
        <v>23158.0</v>
      </c>
      <c r="F1850" s="52">
        <v>57202.0</v>
      </c>
      <c r="G1850" s="51">
        <f t="shared" si="2"/>
        <v>23158</v>
      </c>
      <c r="H1850" s="51">
        <f t="shared" si="3"/>
        <v>57202</v>
      </c>
    </row>
    <row r="1851">
      <c r="A1851" s="47" t="str">
        <f t="shared" si="1"/>
        <v>Middle East_Oman-Middle East_2003</v>
      </c>
      <c r="B1851" s="47" t="s">
        <v>228</v>
      </c>
      <c r="C1851" s="49" t="s">
        <v>236</v>
      </c>
      <c r="D1851" s="44" t="s">
        <v>74</v>
      </c>
      <c r="E1851" s="52">
        <v>18279.0</v>
      </c>
      <c r="F1851" s="52">
        <v>40264.0</v>
      </c>
      <c r="G1851" s="51">
        <f t="shared" si="2"/>
        <v>18279</v>
      </c>
      <c r="H1851" s="51">
        <f t="shared" si="3"/>
        <v>40264</v>
      </c>
    </row>
    <row r="1852">
      <c r="A1852" s="47" t="str">
        <f t="shared" si="1"/>
        <v>Middle East_Oman-Middle East_2004</v>
      </c>
      <c r="B1852" s="47" t="s">
        <v>228</v>
      </c>
      <c r="C1852" s="49" t="s">
        <v>236</v>
      </c>
      <c r="D1852" s="44" t="s">
        <v>83</v>
      </c>
      <c r="E1852" s="52">
        <v>18679.0</v>
      </c>
      <c r="F1852" s="52">
        <v>41067.0</v>
      </c>
      <c r="G1852" s="51">
        <f t="shared" si="2"/>
        <v>18679</v>
      </c>
      <c r="H1852" s="51">
        <f t="shared" si="3"/>
        <v>41067</v>
      </c>
    </row>
    <row r="1853">
      <c r="A1853" s="47" t="str">
        <f t="shared" si="1"/>
        <v>Middle East_Oman-Middle East_2006</v>
      </c>
      <c r="B1853" s="47" t="s">
        <v>228</v>
      </c>
      <c r="C1853" s="49" t="s">
        <v>236</v>
      </c>
      <c r="D1853" s="44" t="s">
        <v>85</v>
      </c>
      <c r="E1853" s="52">
        <v>8818.0</v>
      </c>
      <c r="F1853" s="52">
        <v>25471.0</v>
      </c>
      <c r="G1853" s="51">
        <f t="shared" si="2"/>
        <v>8619</v>
      </c>
      <c r="H1853" s="51">
        <f t="shared" si="3"/>
        <v>22878.5</v>
      </c>
    </row>
    <row r="1854">
      <c r="A1854" s="47" t="str">
        <f t="shared" si="1"/>
        <v>Middle East_Oman-Middle East_2006</v>
      </c>
      <c r="B1854" s="47" t="s">
        <v>228</v>
      </c>
      <c r="C1854" s="49" t="s">
        <v>236</v>
      </c>
      <c r="D1854" s="44" t="s">
        <v>85</v>
      </c>
      <c r="E1854" s="52">
        <v>8420.0</v>
      </c>
      <c r="F1854" s="52">
        <v>20286.0</v>
      </c>
      <c r="G1854" s="51">
        <f t="shared" si="2"/>
        <v>8420</v>
      </c>
      <c r="H1854" s="51">
        <f t="shared" si="3"/>
        <v>20286</v>
      </c>
    </row>
    <row r="1855">
      <c r="A1855" s="47" t="str">
        <f t="shared" si="1"/>
        <v>Middle East_Oman-Middle East_2007</v>
      </c>
      <c r="B1855" s="47" t="s">
        <v>228</v>
      </c>
      <c r="C1855" s="49" t="s">
        <v>236</v>
      </c>
      <c r="D1855" s="44" t="s">
        <v>86</v>
      </c>
      <c r="E1855" s="52">
        <v>9603.0</v>
      </c>
      <c r="F1855" s="52">
        <v>27987.0</v>
      </c>
      <c r="G1855" s="51">
        <f t="shared" si="2"/>
        <v>9603</v>
      </c>
      <c r="H1855" s="51">
        <f t="shared" si="3"/>
        <v>27987</v>
      </c>
    </row>
    <row r="1856">
      <c r="A1856" s="47" t="str">
        <f t="shared" si="1"/>
        <v>Middle East_Oman-Middle East_2008</v>
      </c>
      <c r="B1856" s="47" t="s">
        <v>228</v>
      </c>
      <c r="C1856" s="49" t="s">
        <v>236</v>
      </c>
      <c r="D1856" s="44" t="s">
        <v>87</v>
      </c>
      <c r="E1856" s="52">
        <v>17583.0</v>
      </c>
      <c r="F1856" s="52">
        <v>44587.0</v>
      </c>
      <c r="G1856" s="51">
        <f t="shared" si="2"/>
        <v>17583</v>
      </c>
      <c r="H1856" s="51">
        <f t="shared" si="3"/>
        <v>44587</v>
      </c>
    </row>
    <row r="1857">
      <c r="A1857" s="47" t="str">
        <f t="shared" si="1"/>
        <v>Middle East_Oman-Middle East_2009</v>
      </c>
      <c r="B1857" s="47" t="s">
        <v>228</v>
      </c>
      <c r="C1857" s="49" t="s">
        <v>236</v>
      </c>
      <c r="D1857" s="44" t="s">
        <v>88</v>
      </c>
      <c r="E1857" s="52">
        <v>10772.0</v>
      </c>
      <c r="F1857" s="52">
        <v>29893.0</v>
      </c>
      <c r="G1857" s="51">
        <f t="shared" si="2"/>
        <v>10772</v>
      </c>
      <c r="H1857" s="51">
        <f t="shared" si="3"/>
        <v>29893</v>
      </c>
    </row>
    <row r="1858">
      <c r="A1858" s="47" t="str">
        <f t="shared" si="1"/>
        <v>Middle East_Oman-Middle East_2011</v>
      </c>
      <c r="B1858" s="47" t="s">
        <v>228</v>
      </c>
      <c r="C1858" s="49" t="s">
        <v>236</v>
      </c>
      <c r="D1858" s="44" t="s">
        <v>90</v>
      </c>
      <c r="E1858" s="52">
        <v>9350.0</v>
      </c>
      <c r="F1858" s="52">
        <v>32391.0</v>
      </c>
      <c r="G1858" s="51">
        <f t="shared" si="2"/>
        <v>8716.5</v>
      </c>
      <c r="H1858" s="51">
        <f t="shared" si="3"/>
        <v>27143.5</v>
      </c>
    </row>
    <row r="1859">
      <c r="A1859" s="47" t="str">
        <f t="shared" si="1"/>
        <v>Middle East_Oman-Middle East_2011</v>
      </c>
      <c r="B1859" s="47" t="s">
        <v>228</v>
      </c>
      <c r="C1859" s="49" t="s">
        <v>236</v>
      </c>
      <c r="D1859" s="44" t="s">
        <v>90</v>
      </c>
      <c r="E1859" s="52">
        <v>8083.0</v>
      </c>
      <c r="F1859" s="52">
        <v>21896.0</v>
      </c>
      <c r="G1859" s="51">
        <f t="shared" si="2"/>
        <v>8083</v>
      </c>
      <c r="H1859" s="51">
        <f t="shared" si="3"/>
        <v>21896</v>
      </c>
    </row>
    <row r="1860">
      <c r="A1860" s="47" t="str">
        <f t="shared" si="1"/>
        <v>Middle East_Oman-Middle East_2012</v>
      </c>
      <c r="B1860" s="47" t="s">
        <v>228</v>
      </c>
      <c r="C1860" s="49" t="s">
        <v>236</v>
      </c>
      <c r="D1860" s="44" t="s">
        <v>91</v>
      </c>
      <c r="E1860" s="52">
        <v>15183.0</v>
      </c>
      <c r="F1860" s="52">
        <v>39604.0</v>
      </c>
      <c r="G1860" s="51">
        <f t="shared" si="2"/>
        <v>15183</v>
      </c>
      <c r="H1860" s="51">
        <f t="shared" si="3"/>
        <v>39604</v>
      </c>
    </row>
    <row r="1861">
      <c r="A1861" s="47" t="str">
        <f t="shared" si="1"/>
        <v>Middle East_Qatar-Middle East_2000</v>
      </c>
      <c r="B1861" s="47" t="s">
        <v>228</v>
      </c>
      <c r="C1861" s="49" t="s">
        <v>237</v>
      </c>
      <c r="D1861" s="44" t="s">
        <v>70</v>
      </c>
      <c r="E1861" s="50"/>
      <c r="F1861" s="50"/>
      <c r="G1861" s="51" t="str">
        <f t="shared" si="2"/>
        <v/>
      </c>
      <c r="H1861" s="51" t="str">
        <f t="shared" si="3"/>
        <v/>
      </c>
    </row>
    <row r="1862">
      <c r="A1862" s="47" t="str">
        <f t="shared" si="1"/>
        <v>Middle East_Qatar-Middle East_2001</v>
      </c>
      <c r="B1862" s="47" t="s">
        <v>228</v>
      </c>
      <c r="C1862" s="49" t="s">
        <v>237</v>
      </c>
      <c r="D1862" s="44" t="s">
        <v>71</v>
      </c>
      <c r="E1862" s="52">
        <v>33285.0</v>
      </c>
      <c r="F1862" s="50"/>
      <c r="G1862" s="51">
        <f t="shared" si="2"/>
        <v>33285</v>
      </c>
      <c r="H1862" s="51" t="str">
        <f t="shared" si="3"/>
        <v/>
      </c>
    </row>
    <row r="1863">
      <c r="A1863" s="47" t="str">
        <f t="shared" si="1"/>
        <v>Middle East_Qatar-Middle East_2002</v>
      </c>
      <c r="B1863" s="47" t="s">
        <v>228</v>
      </c>
      <c r="C1863" s="49" t="s">
        <v>237</v>
      </c>
      <c r="D1863" s="44" t="s">
        <v>72</v>
      </c>
      <c r="E1863" s="52">
        <v>28973.0</v>
      </c>
      <c r="F1863" s="52">
        <v>70531.0</v>
      </c>
      <c r="G1863" s="51">
        <f t="shared" si="2"/>
        <v>28973</v>
      </c>
      <c r="H1863" s="51">
        <f t="shared" si="3"/>
        <v>70531</v>
      </c>
    </row>
    <row r="1864">
      <c r="A1864" s="47" t="str">
        <f t="shared" si="1"/>
        <v>Middle East_Qatar-Middle East_2003</v>
      </c>
      <c r="B1864" s="47" t="s">
        <v>228</v>
      </c>
      <c r="C1864" s="49" t="s">
        <v>237</v>
      </c>
      <c r="D1864" s="44" t="s">
        <v>74</v>
      </c>
      <c r="E1864" s="52">
        <v>24942.0</v>
      </c>
      <c r="F1864" s="52">
        <v>66120.0</v>
      </c>
      <c r="G1864" s="51">
        <f t="shared" si="2"/>
        <v>24942</v>
      </c>
      <c r="H1864" s="51">
        <f t="shared" si="3"/>
        <v>66120</v>
      </c>
    </row>
    <row r="1865">
      <c r="A1865" s="47" t="str">
        <f t="shared" si="1"/>
        <v>Middle East_Qatar-Middle East_2004</v>
      </c>
      <c r="B1865" s="47" t="s">
        <v>228</v>
      </c>
      <c r="C1865" s="49" t="s">
        <v>237</v>
      </c>
      <c r="D1865" s="44" t="s">
        <v>83</v>
      </c>
      <c r="E1865" s="52">
        <v>23642.0</v>
      </c>
      <c r="F1865" s="52">
        <v>67997.0</v>
      </c>
      <c r="G1865" s="51">
        <f t="shared" si="2"/>
        <v>23642</v>
      </c>
      <c r="H1865" s="51">
        <f t="shared" si="3"/>
        <v>67997</v>
      </c>
    </row>
    <row r="1866">
      <c r="A1866" s="47" t="str">
        <f t="shared" si="1"/>
        <v>Middle East_Qatar-Middle East_2007</v>
      </c>
      <c r="B1866" s="47" t="s">
        <v>228</v>
      </c>
      <c r="C1866" s="49" t="s">
        <v>237</v>
      </c>
      <c r="D1866" s="44" t="s">
        <v>86</v>
      </c>
      <c r="E1866" s="52">
        <v>16648.0</v>
      </c>
      <c r="F1866" s="52">
        <v>44393.0</v>
      </c>
      <c r="G1866" s="51">
        <f t="shared" si="2"/>
        <v>15179.5</v>
      </c>
      <c r="H1866" s="51">
        <f t="shared" si="3"/>
        <v>36437.5</v>
      </c>
    </row>
    <row r="1867">
      <c r="A1867" s="47" t="str">
        <f t="shared" si="1"/>
        <v>Middle East_Qatar-Middle East_2007</v>
      </c>
      <c r="B1867" s="47" t="s">
        <v>228</v>
      </c>
      <c r="C1867" s="49" t="s">
        <v>237</v>
      </c>
      <c r="D1867" s="44" t="s">
        <v>86</v>
      </c>
      <c r="E1867" s="52">
        <v>13711.0</v>
      </c>
      <c r="F1867" s="52">
        <v>28482.0</v>
      </c>
      <c r="G1867" s="51">
        <f t="shared" si="2"/>
        <v>13081.5</v>
      </c>
      <c r="H1867" s="51">
        <f t="shared" si="3"/>
        <v>29422.5</v>
      </c>
    </row>
    <row r="1868">
      <c r="A1868" s="47" t="str">
        <f t="shared" si="1"/>
        <v>Middle East_Qatar-Middle East_2007</v>
      </c>
      <c r="B1868" s="47" t="s">
        <v>228</v>
      </c>
      <c r="C1868" s="49" t="s">
        <v>237</v>
      </c>
      <c r="D1868" s="44" t="s">
        <v>86</v>
      </c>
      <c r="E1868" s="52">
        <v>12452.0</v>
      </c>
      <c r="F1868" s="52">
        <v>30363.0</v>
      </c>
      <c r="G1868" s="51">
        <f t="shared" si="2"/>
        <v>12452</v>
      </c>
      <c r="H1868" s="51">
        <f t="shared" si="3"/>
        <v>30363</v>
      </c>
    </row>
    <row r="1869">
      <c r="A1869" s="47" t="str">
        <f t="shared" si="1"/>
        <v>Middle East_Qatar-Middle East_2008</v>
      </c>
      <c r="B1869" s="47" t="s">
        <v>228</v>
      </c>
      <c r="C1869" s="49" t="s">
        <v>237</v>
      </c>
      <c r="D1869" s="44" t="s">
        <v>87</v>
      </c>
      <c r="E1869" s="52">
        <v>22790.0</v>
      </c>
      <c r="F1869" s="52">
        <v>67242.0</v>
      </c>
      <c r="G1869" s="51">
        <f t="shared" si="2"/>
        <v>22790</v>
      </c>
      <c r="H1869" s="51">
        <f t="shared" si="3"/>
        <v>67242</v>
      </c>
    </row>
    <row r="1870">
      <c r="A1870" s="47" t="str">
        <f t="shared" si="1"/>
        <v>Middle East_Qatar-Middle East_2010</v>
      </c>
      <c r="B1870" s="47" t="s">
        <v>228</v>
      </c>
      <c r="C1870" s="49" t="s">
        <v>237</v>
      </c>
      <c r="D1870" s="44" t="s">
        <v>89</v>
      </c>
      <c r="E1870" s="52">
        <v>16638.0</v>
      </c>
      <c r="F1870" s="52">
        <v>51881.0</v>
      </c>
      <c r="G1870" s="51">
        <f t="shared" si="2"/>
        <v>16638</v>
      </c>
      <c r="H1870" s="51">
        <f t="shared" si="3"/>
        <v>51881</v>
      </c>
    </row>
    <row r="1871">
      <c r="A1871" s="47" t="str">
        <f t="shared" si="1"/>
        <v>Middle East_Qatar-Middle East_2011</v>
      </c>
      <c r="B1871" s="47" t="s">
        <v>228</v>
      </c>
      <c r="C1871" s="49" t="s">
        <v>237</v>
      </c>
      <c r="D1871" s="44" t="s">
        <v>90</v>
      </c>
      <c r="E1871" s="52">
        <v>14185.0</v>
      </c>
      <c r="F1871" s="52">
        <v>36157.0</v>
      </c>
      <c r="G1871" s="51">
        <f t="shared" si="2"/>
        <v>12530.5</v>
      </c>
      <c r="H1871" s="51">
        <f t="shared" si="3"/>
        <v>35443.5</v>
      </c>
    </row>
    <row r="1872">
      <c r="A1872" s="47" t="str">
        <f t="shared" si="1"/>
        <v>Middle East_Qatar-Middle East_2011</v>
      </c>
      <c r="B1872" s="47" t="s">
        <v>228</v>
      </c>
      <c r="C1872" s="49" t="s">
        <v>237</v>
      </c>
      <c r="D1872" s="44" t="s">
        <v>90</v>
      </c>
      <c r="E1872" s="52">
        <v>10876.0</v>
      </c>
      <c r="F1872" s="52">
        <v>34730.0</v>
      </c>
      <c r="G1872" s="51">
        <f t="shared" si="2"/>
        <v>10876</v>
      </c>
      <c r="H1872" s="51">
        <f t="shared" si="3"/>
        <v>34730</v>
      </c>
    </row>
    <row r="1873">
      <c r="A1873" s="47" t="str">
        <f t="shared" si="1"/>
        <v>Middle East_Qatar-Middle East_2012</v>
      </c>
      <c r="B1873" s="47" t="s">
        <v>228</v>
      </c>
      <c r="C1873" s="49" t="s">
        <v>237</v>
      </c>
      <c r="D1873" s="44" t="s">
        <v>91</v>
      </c>
      <c r="E1873" s="52">
        <v>19606.0</v>
      </c>
      <c r="F1873" s="52">
        <v>56736.0</v>
      </c>
      <c r="G1873" s="51">
        <f t="shared" si="2"/>
        <v>19606</v>
      </c>
      <c r="H1873" s="51">
        <f t="shared" si="3"/>
        <v>56736</v>
      </c>
    </row>
    <row r="1874">
      <c r="A1874" s="47" t="str">
        <f t="shared" si="1"/>
        <v>Middle East_Saudi Arabia-Middle East_2000</v>
      </c>
      <c r="B1874" s="47" t="s">
        <v>228</v>
      </c>
      <c r="C1874" s="49" t="s">
        <v>238</v>
      </c>
      <c r="D1874" s="44" t="s">
        <v>70</v>
      </c>
      <c r="E1874" s="50"/>
      <c r="F1874" s="50"/>
      <c r="G1874" s="51" t="str">
        <f t="shared" si="2"/>
        <v/>
      </c>
      <c r="H1874" s="51" t="str">
        <f t="shared" si="3"/>
        <v/>
      </c>
    </row>
    <row r="1875">
      <c r="A1875" s="47" t="str">
        <f t="shared" si="1"/>
        <v>Middle East_Saudi Arabia-Middle East_2001</v>
      </c>
      <c r="B1875" s="47" t="s">
        <v>228</v>
      </c>
      <c r="C1875" s="49" t="s">
        <v>238</v>
      </c>
      <c r="D1875" s="44" t="s">
        <v>71</v>
      </c>
      <c r="E1875" s="52">
        <v>187070.0</v>
      </c>
      <c r="F1875" s="50"/>
      <c r="G1875" s="51">
        <f t="shared" si="2"/>
        <v>187070</v>
      </c>
      <c r="H1875" s="51" t="str">
        <f t="shared" si="3"/>
        <v/>
      </c>
    </row>
    <row r="1876">
      <c r="A1876" s="47" t="str">
        <f t="shared" si="1"/>
        <v>Middle East_Saudi Arabia-Middle East_2002</v>
      </c>
      <c r="B1876" s="47" t="s">
        <v>228</v>
      </c>
      <c r="C1876" s="49" t="s">
        <v>238</v>
      </c>
      <c r="D1876" s="44" t="s">
        <v>72</v>
      </c>
      <c r="E1876" s="52">
        <v>192004.0</v>
      </c>
      <c r="F1876" s="52">
        <v>464481.0</v>
      </c>
      <c r="G1876" s="51">
        <f t="shared" si="2"/>
        <v>192004</v>
      </c>
      <c r="H1876" s="51">
        <f t="shared" si="3"/>
        <v>464481</v>
      </c>
    </row>
    <row r="1877">
      <c r="A1877" s="47" t="str">
        <f t="shared" si="1"/>
        <v>Middle East_Saudi Arabia-Middle East_2003</v>
      </c>
      <c r="B1877" s="47" t="s">
        <v>228</v>
      </c>
      <c r="C1877" s="49" t="s">
        <v>238</v>
      </c>
      <c r="D1877" s="44" t="s">
        <v>74</v>
      </c>
      <c r="E1877" s="52">
        <v>175675.0</v>
      </c>
      <c r="F1877" s="52">
        <v>431027.0</v>
      </c>
      <c r="G1877" s="51">
        <f t="shared" si="2"/>
        <v>175675</v>
      </c>
      <c r="H1877" s="51">
        <f t="shared" si="3"/>
        <v>431027</v>
      </c>
    </row>
    <row r="1878">
      <c r="A1878" s="47" t="str">
        <f t="shared" si="1"/>
        <v>Middle East_Saudi Arabia-Middle East_2004</v>
      </c>
      <c r="B1878" s="47" t="s">
        <v>228</v>
      </c>
      <c r="C1878" s="49" t="s">
        <v>238</v>
      </c>
      <c r="D1878" s="44" t="s">
        <v>83</v>
      </c>
      <c r="E1878" s="52">
        <v>154076.0</v>
      </c>
      <c r="F1878" s="52">
        <v>418240.0</v>
      </c>
      <c r="G1878" s="51">
        <f t="shared" si="2"/>
        <v>154076</v>
      </c>
      <c r="H1878" s="51">
        <f t="shared" si="3"/>
        <v>418240</v>
      </c>
    </row>
    <row r="1879">
      <c r="A1879" s="47" t="str">
        <f t="shared" si="1"/>
        <v>Middle East_Saudi Arabia-Middle East_2007</v>
      </c>
      <c r="B1879" s="47" t="s">
        <v>228</v>
      </c>
      <c r="C1879" s="49" t="s">
        <v>238</v>
      </c>
      <c r="D1879" s="44" t="s">
        <v>86</v>
      </c>
      <c r="E1879" s="52">
        <v>143706.0</v>
      </c>
      <c r="F1879" s="52">
        <v>395834.0</v>
      </c>
      <c r="G1879" s="51">
        <f t="shared" si="2"/>
        <v>130329.5</v>
      </c>
      <c r="H1879" s="51">
        <f t="shared" si="3"/>
        <v>361120.5</v>
      </c>
    </row>
    <row r="1880">
      <c r="A1880" s="47" t="str">
        <f t="shared" si="1"/>
        <v>Middle East_Saudi Arabia-Middle East_2007</v>
      </c>
      <c r="B1880" s="47" t="s">
        <v>228</v>
      </c>
      <c r="C1880" s="49" t="s">
        <v>238</v>
      </c>
      <c r="D1880" s="44" t="s">
        <v>86</v>
      </c>
      <c r="E1880" s="52">
        <v>116953.0</v>
      </c>
      <c r="F1880" s="52">
        <v>326407.0</v>
      </c>
      <c r="G1880" s="51">
        <f t="shared" si="2"/>
        <v>111805</v>
      </c>
      <c r="H1880" s="51">
        <f t="shared" si="3"/>
        <v>311810.5</v>
      </c>
    </row>
    <row r="1881">
      <c r="A1881" s="47" t="str">
        <f t="shared" si="1"/>
        <v>Middle East_Saudi Arabia-Middle East_2007</v>
      </c>
      <c r="B1881" s="47" t="s">
        <v>228</v>
      </c>
      <c r="C1881" s="49" t="s">
        <v>238</v>
      </c>
      <c r="D1881" s="44" t="s">
        <v>86</v>
      </c>
      <c r="E1881" s="52">
        <v>106657.0</v>
      </c>
      <c r="F1881" s="52">
        <v>297214.0</v>
      </c>
      <c r="G1881" s="51">
        <f t="shared" si="2"/>
        <v>106657</v>
      </c>
      <c r="H1881" s="51">
        <f t="shared" si="3"/>
        <v>297214</v>
      </c>
    </row>
    <row r="1882">
      <c r="A1882" s="47" t="str">
        <f t="shared" si="1"/>
        <v>Middle East_Saudi Arabia-Middle East_2008</v>
      </c>
      <c r="B1882" s="47" t="s">
        <v>228</v>
      </c>
      <c r="C1882" s="49" t="s">
        <v>238</v>
      </c>
      <c r="D1882" s="44" t="s">
        <v>87</v>
      </c>
      <c r="E1882" s="52">
        <v>144109.0</v>
      </c>
      <c r="F1882" s="52">
        <v>393535.0</v>
      </c>
      <c r="G1882" s="51">
        <f t="shared" si="2"/>
        <v>144109</v>
      </c>
      <c r="H1882" s="51">
        <f t="shared" si="3"/>
        <v>393535</v>
      </c>
    </row>
    <row r="1883">
      <c r="A1883" s="47" t="str">
        <f t="shared" si="1"/>
        <v>Middle East_Saudi Arabia-Middle East_2010</v>
      </c>
      <c r="B1883" s="47" t="s">
        <v>228</v>
      </c>
      <c r="C1883" s="49" t="s">
        <v>238</v>
      </c>
      <c r="D1883" s="44" t="s">
        <v>89</v>
      </c>
      <c r="E1883" s="52">
        <v>145540.0</v>
      </c>
      <c r="F1883" s="52">
        <v>397642.0</v>
      </c>
      <c r="G1883" s="51">
        <f t="shared" si="2"/>
        <v>145540</v>
      </c>
      <c r="H1883" s="51">
        <f t="shared" si="3"/>
        <v>397642</v>
      </c>
    </row>
    <row r="1884">
      <c r="A1884" s="47" t="str">
        <f t="shared" si="1"/>
        <v>Middle East_Saudi Arabia-Middle East_2011</v>
      </c>
      <c r="B1884" s="47" t="s">
        <v>228</v>
      </c>
      <c r="C1884" s="49" t="s">
        <v>238</v>
      </c>
      <c r="D1884" s="44" t="s">
        <v>90</v>
      </c>
      <c r="E1884" s="52">
        <v>121382.0</v>
      </c>
      <c r="F1884" s="52">
        <v>327272.0</v>
      </c>
      <c r="G1884" s="51">
        <f t="shared" si="2"/>
        <v>111353.5</v>
      </c>
      <c r="H1884" s="51">
        <f t="shared" si="3"/>
        <v>312103.5</v>
      </c>
    </row>
    <row r="1885">
      <c r="A1885" s="47" t="str">
        <f t="shared" si="1"/>
        <v>Middle East_Saudi Arabia-Middle East_2011</v>
      </c>
      <c r="B1885" s="47" t="s">
        <v>228</v>
      </c>
      <c r="C1885" s="49" t="s">
        <v>238</v>
      </c>
      <c r="D1885" s="44" t="s">
        <v>90</v>
      </c>
      <c r="E1885" s="52">
        <v>101325.0</v>
      </c>
      <c r="F1885" s="52">
        <v>296935.0</v>
      </c>
      <c r="G1885" s="51">
        <f t="shared" si="2"/>
        <v>101325</v>
      </c>
      <c r="H1885" s="51">
        <f t="shared" si="3"/>
        <v>296935</v>
      </c>
    </row>
    <row r="1886">
      <c r="A1886" s="47" t="str">
        <f t="shared" si="1"/>
        <v>Middle East_Saudi Arabia-Middle East_2012</v>
      </c>
      <c r="B1886" s="47" t="s">
        <v>228</v>
      </c>
      <c r="C1886" s="49" t="s">
        <v>238</v>
      </c>
      <c r="D1886" s="44" t="s">
        <v>91</v>
      </c>
      <c r="E1886" s="52">
        <v>158214.0</v>
      </c>
      <c r="F1886" s="52">
        <v>432739.0</v>
      </c>
      <c r="G1886" s="51">
        <f t="shared" si="2"/>
        <v>158214</v>
      </c>
      <c r="H1886" s="51">
        <f t="shared" si="3"/>
        <v>432739</v>
      </c>
    </row>
    <row r="1887">
      <c r="A1887" s="47" t="str">
        <f t="shared" si="1"/>
        <v>Middle East_Syria-Middle East_2000</v>
      </c>
      <c r="B1887" s="47" t="s">
        <v>228</v>
      </c>
      <c r="C1887" s="49" t="s">
        <v>239</v>
      </c>
      <c r="D1887" s="44" t="s">
        <v>70</v>
      </c>
      <c r="E1887" s="50"/>
      <c r="F1887" s="50"/>
      <c r="G1887" s="51" t="str">
        <f t="shared" si="2"/>
        <v/>
      </c>
      <c r="H1887" s="51" t="str">
        <f t="shared" si="3"/>
        <v/>
      </c>
    </row>
    <row r="1888">
      <c r="A1888" s="47" t="str">
        <f t="shared" si="1"/>
        <v>Middle East_Syria-Middle East_2001</v>
      </c>
      <c r="B1888" s="47" t="s">
        <v>228</v>
      </c>
      <c r="C1888" s="49" t="s">
        <v>239</v>
      </c>
      <c r="D1888" s="44" t="s">
        <v>71</v>
      </c>
      <c r="E1888" s="52">
        <v>19986.0</v>
      </c>
      <c r="F1888" s="50"/>
      <c r="G1888" s="51">
        <f t="shared" si="2"/>
        <v>19986</v>
      </c>
      <c r="H1888" s="51" t="str">
        <f t="shared" si="3"/>
        <v/>
      </c>
    </row>
    <row r="1889">
      <c r="A1889" s="47" t="str">
        <f t="shared" si="1"/>
        <v>Middle East_Syria-Middle East_2002</v>
      </c>
      <c r="B1889" s="47" t="s">
        <v>228</v>
      </c>
      <c r="C1889" s="49" t="s">
        <v>239</v>
      </c>
      <c r="D1889" s="44" t="s">
        <v>72</v>
      </c>
      <c r="E1889" s="52">
        <v>21649.0</v>
      </c>
      <c r="F1889" s="52">
        <v>61859.0</v>
      </c>
      <c r="G1889" s="51">
        <f t="shared" si="2"/>
        <v>21649</v>
      </c>
      <c r="H1889" s="51">
        <f t="shared" si="3"/>
        <v>61859</v>
      </c>
    </row>
    <row r="1890">
      <c r="A1890" s="47" t="str">
        <f t="shared" si="1"/>
        <v>Middle East_Syria-Middle East_2003</v>
      </c>
      <c r="B1890" s="47" t="s">
        <v>228</v>
      </c>
      <c r="C1890" s="49" t="s">
        <v>239</v>
      </c>
      <c r="D1890" s="44" t="s">
        <v>74</v>
      </c>
      <c r="E1890" s="52">
        <v>21233.0</v>
      </c>
      <c r="F1890" s="52">
        <v>62112.0</v>
      </c>
      <c r="G1890" s="51">
        <f t="shared" si="2"/>
        <v>21233</v>
      </c>
      <c r="H1890" s="51">
        <f t="shared" si="3"/>
        <v>62112</v>
      </c>
    </row>
    <row r="1891">
      <c r="A1891" s="47" t="str">
        <f t="shared" si="1"/>
        <v>Middle East_Syria-Middle East_2005</v>
      </c>
      <c r="B1891" s="47" t="s">
        <v>228</v>
      </c>
      <c r="C1891" s="49" t="s">
        <v>239</v>
      </c>
      <c r="D1891" s="44" t="s">
        <v>84</v>
      </c>
      <c r="E1891" s="52">
        <v>23052.0</v>
      </c>
      <c r="F1891" s="52">
        <v>67700.0</v>
      </c>
      <c r="G1891" s="51">
        <f t="shared" si="2"/>
        <v>22341</v>
      </c>
      <c r="H1891" s="51">
        <f t="shared" si="3"/>
        <v>60645</v>
      </c>
    </row>
    <row r="1892">
      <c r="A1892" s="47" t="str">
        <f t="shared" si="1"/>
        <v>Middle East_Syria-Middle East_2005</v>
      </c>
      <c r="B1892" s="47" t="s">
        <v>228</v>
      </c>
      <c r="C1892" s="49" t="s">
        <v>239</v>
      </c>
      <c r="D1892" s="44" t="s">
        <v>84</v>
      </c>
      <c r="E1892" s="52">
        <v>21630.0</v>
      </c>
      <c r="F1892" s="52">
        <v>53590.0</v>
      </c>
      <c r="G1892" s="51">
        <f t="shared" si="2"/>
        <v>21630</v>
      </c>
      <c r="H1892" s="51">
        <f t="shared" si="3"/>
        <v>53590</v>
      </c>
    </row>
    <row r="1893">
      <c r="A1893" s="47" t="str">
        <f t="shared" si="1"/>
        <v>Middle East_Syria-Middle East_2007</v>
      </c>
      <c r="B1893" s="47" t="s">
        <v>228</v>
      </c>
      <c r="C1893" s="49" t="s">
        <v>239</v>
      </c>
      <c r="D1893" s="44" t="s">
        <v>86</v>
      </c>
      <c r="E1893" s="52">
        <v>17937.0</v>
      </c>
      <c r="F1893" s="52">
        <v>51111.0</v>
      </c>
      <c r="G1893" s="51">
        <f t="shared" si="2"/>
        <v>16787.5</v>
      </c>
      <c r="H1893" s="51">
        <f t="shared" si="3"/>
        <v>49948.5</v>
      </c>
    </row>
    <row r="1894">
      <c r="A1894" s="47" t="str">
        <f t="shared" si="1"/>
        <v>Middle East_Syria-Middle East_2007</v>
      </c>
      <c r="B1894" s="47" t="s">
        <v>228</v>
      </c>
      <c r="C1894" s="49" t="s">
        <v>239</v>
      </c>
      <c r="D1894" s="44" t="s">
        <v>86</v>
      </c>
      <c r="E1894" s="52">
        <v>15638.0</v>
      </c>
      <c r="F1894" s="52">
        <v>48786.0</v>
      </c>
      <c r="G1894" s="51">
        <f t="shared" si="2"/>
        <v>15638</v>
      </c>
      <c r="H1894" s="51">
        <f t="shared" si="3"/>
        <v>48786</v>
      </c>
    </row>
    <row r="1895">
      <c r="A1895" s="47" t="str">
        <f t="shared" si="1"/>
        <v>Middle East_Syria-Middle East_2009</v>
      </c>
      <c r="B1895" s="47" t="s">
        <v>228</v>
      </c>
      <c r="C1895" s="49" t="s">
        <v>239</v>
      </c>
      <c r="D1895" s="44" t="s">
        <v>88</v>
      </c>
      <c r="E1895" s="52">
        <v>22803.0</v>
      </c>
      <c r="F1895" s="52">
        <v>57429.0</v>
      </c>
      <c r="G1895" s="51">
        <f t="shared" si="2"/>
        <v>19769</v>
      </c>
      <c r="H1895" s="51">
        <f t="shared" si="3"/>
        <v>48248.5</v>
      </c>
    </row>
    <row r="1896">
      <c r="A1896" s="47" t="str">
        <f t="shared" si="1"/>
        <v>Middle East_Syria-Middle East_2009</v>
      </c>
      <c r="B1896" s="47" t="s">
        <v>228</v>
      </c>
      <c r="C1896" s="49" t="s">
        <v>239</v>
      </c>
      <c r="D1896" s="44" t="s">
        <v>88</v>
      </c>
      <c r="E1896" s="52">
        <v>16735.0</v>
      </c>
      <c r="F1896" s="52">
        <v>39068.0</v>
      </c>
      <c r="G1896" s="51">
        <f t="shared" si="2"/>
        <v>16735</v>
      </c>
      <c r="H1896" s="51">
        <f t="shared" si="3"/>
        <v>39068</v>
      </c>
    </row>
    <row r="1897">
      <c r="A1897" s="47" t="str">
        <f t="shared" si="1"/>
        <v>Middle East_Syria-Middle East_2011</v>
      </c>
      <c r="B1897" s="47" t="s">
        <v>228</v>
      </c>
      <c r="C1897" s="49" t="s">
        <v>239</v>
      </c>
      <c r="D1897" s="44" t="s">
        <v>90</v>
      </c>
      <c r="E1897" s="52">
        <v>20792.0</v>
      </c>
      <c r="F1897" s="52">
        <v>50634.0</v>
      </c>
      <c r="G1897" s="51">
        <f t="shared" si="2"/>
        <v>20792</v>
      </c>
      <c r="H1897" s="51">
        <f t="shared" si="3"/>
        <v>50634</v>
      </c>
    </row>
    <row r="1898">
      <c r="A1898" s="47" t="str">
        <f t="shared" si="1"/>
        <v>Middle East_Syria-Middle East_2012</v>
      </c>
      <c r="B1898" s="47" t="s">
        <v>228</v>
      </c>
      <c r="C1898" s="49" t="s">
        <v>239</v>
      </c>
      <c r="D1898" s="44" t="s">
        <v>91</v>
      </c>
      <c r="E1898" s="52">
        <v>16543.0</v>
      </c>
      <c r="F1898" s="52">
        <v>54286.0</v>
      </c>
      <c r="G1898" s="51">
        <f t="shared" si="2"/>
        <v>16154</v>
      </c>
      <c r="H1898" s="51">
        <f t="shared" si="3"/>
        <v>52667</v>
      </c>
    </row>
    <row r="1899">
      <c r="A1899" s="47" t="str">
        <f t="shared" si="1"/>
        <v>Middle East_Syria-Middle East_2012</v>
      </c>
      <c r="B1899" s="47" t="s">
        <v>228</v>
      </c>
      <c r="C1899" s="49" t="s">
        <v>239</v>
      </c>
      <c r="D1899" s="44" t="s">
        <v>91</v>
      </c>
      <c r="E1899" s="52">
        <v>15765.0</v>
      </c>
      <c r="F1899" s="52">
        <v>51048.0</v>
      </c>
      <c r="G1899" s="51">
        <f t="shared" si="2"/>
        <v>15765</v>
      </c>
      <c r="H1899" s="51">
        <f t="shared" si="3"/>
        <v>51048</v>
      </c>
    </row>
    <row r="1900">
      <c r="A1900" s="47" t="str">
        <f t="shared" si="1"/>
        <v>Middle East_United Arab Emirates-Middle East_2000</v>
      </c>
      <c r="B1900" s="47" t="s">
        <v>228</v>
      </c>
      <c r="C1900" s="49" t="s">
        <v>240</v>
      </c>
      <c r="D1900" s="44" t="s">
        <v>70</v>
      </c>
      <c r="E1900" s="50"/>
      <c r="F1900" s="50"/>
      <c r="G1900" s="51" t="str">
        <f t="shared" si="2"/>
        <v/>
      </c>
      <c r="H1900" s="51" t="str">
        <f t="shared" si="3"/>
        <v/>
      </c>
    </row>
    <row r="1901">
      <c r="A1901" s="47" t="str">
        <f t="shared" si="1"/>
        <v>Middle East_United Arab Emirates-Middle East_2001</v>
      </c>
      <c r="B1901" s="47" t="s">
        <v>228</v>
      </c>
      <c r="C1901" s="49" t="s">
        <v>240</v>
      </c>
      <c r="D1901" s="44" t="s">
        <v>71</v>
      </c>
      <c r="E1901" s="52">
        <v>66108.0</v>
      </c>
      <c r="F1901" s="50"/>
      <c r="G1901" s="51">
        <f t="shared" si="2"/>
        <v>66108</v>
      </c>
      <c r="H1901" s="51" t="str">
        <f t="shared" si="3"/>
        <v/>
      </c>
    </row>
    <row r="1902">
      <c r="A1902" s="47" t="str">
        <f t="shared" si="1"/>
        <v>Middle East_United Arab Emirates-Middle East_2002</v>
      </c>
      <c r="B1902" s="47" t="s">
        <v>228</v>
      </c>
      <c r="C1902" s="49" t="s">
        <v>240</v>
      </c>
      <c r="D1902" s="44" t="s">
        <v>72</v>
      </c>
      <c r="E1902" s="52">
        <v>63099.0</v>
      </c>
      <c r="F1902" s="52">
        <v>167597.0</v>
      </c>
      <c r="G1902" s="51">
        <f t="shared" si="2"/>
        <v>63099</v>
      </c>
      <c r="H1902" s="51">
        <f t="shared" si="3"/>
        <v>167597</v>
      </c>
    </row>
    <row r="1903">
      <c r="A1903" s="47" t="str">
        <f t="shared" si="1"/>
        <v>Middle East_United Arab Emirates-Middle East_2003</v>
      </c>
      <c r="B1903" s="47" t="s">
        <v>228</v>
      </c>
      <c r="C1903" s="49" t="s">
        <v>240</v>
      </c>
      <c r="D1903" s="44" t="s">
        <v>74</v>
      </c>
      <c r="E1903" s="52">
        <v>60672.0</v>
      </c>
      <c r="F1903" s="52">
        <v>162602.0</v>
      </c>
      <c r="G1903" s="51">
        <f t="shared" si="2"/>
        <v>60672</v>
      </c>
      <c r="H1903" s="51">
        <f t="shared" si="3"/>
        <v>162602</v>
      </c>
    </row>
    <row r="1904">
      <c r="A1904" s="47" t="str">
        <f t="shared" si="1"/>
        <v>Middle East_United Arab Emirates-Middle East_2005</v>
      </c>
      <c r="B1904" s="47" t="s">
        <v>228</v>
      </c>
      <c r="C1904" s="49" t="s">
        <v>240</v>
      </c>
      <c r="D1904" s="44" t="s">
        <v>84</v>
      </c>
      <c r="E1904" s="52">
        <v>58347.0</v>
      </c>
      <c r="F1904" s="52">
        <v>158935.0</v>
      </c>
      <c r="G1904" s="51">
        <f t="shared" si="2"/>
        <v>52129</v>
      </c>
      <c r="H1904" s="51">
        <f t="shared" si="3"/>
        <v>141405</v>
      </c>
    </row>
    <row r="1905">
      <c r="A1905" s="47" t="str">
        <f t="shared" si="1"/>
        <v>Middle East_United Arab Emirates-Middle East_2005</v>
      </c>
      <c r="B1905" s="47" t="s">
        <v>228</v>
      </c>
      <c r="C1905" s="49" t="s">
        <v>240</v>
      </c>
      <c r="D1905" s="44" t="s">
        <v>84</v>
      </c>
      <c r="E1905" s="52">
        <v>45911.0</v>
      </c>
      <c r="F1905" s="52">
        <v>123875.0</v>
      </c>
      <c r="G1905" s="51">
        <f t="shared" si="2"/>
        <v>45911</v>
      </c>
      <c r="H1905" s="51">
        <f t="shared" si="3"/>
        <v>123875</v>
      </c>
    </row>
    <row r="1906">
      <c r="A1906" s="47" t="str">
        <f t="shared" si="1"/>
        <v>Middle East_United Arab Emirates-Middle East_2008</v>
      </c>
      <c r="B1906" s="47" t="s">
        <v>228</v>
      </c>
      <c r="C1906" s="49" t="s">
        <v>240</v>
      </c>
      <c r="D1906" s="44" t="s">
        <v>87</v>
      </c>
      <c r="E1906" s="52">
        <v>42310.0</v>
      </c>
      <c r="F1906" s="52">
        <v>113241.0</v>
      </c>
      <c r="G1906" s="51">
        <f t="shared" si="2"/>
        <v>39837.5</v>
      </c>
      <c r="H1906" s="51">
        <f t="shared" si="3"/>
        <v>107328</v>
      </c>
    </row>
    <row r="1907">
      <c r="A1907" s="47" t="str">
        <f t="shared" si="1"/>
        <v>Middle East_United Arab Emirates-Middle East_2008</v>
      </c>
      <c r="B1907" s="47" t="s">
        <v>228</v>
      </c>
      <c r="C1907" s="49" t="s">
        <v>240</v>
      </c>
      <c r="D1907" s="44" t="s">
        <v>87</v>
      </c>
      <c r="E1907" s="52">
        <v>37365.0</v>
      </c>
      <c r="F1907" s="52">
        <v>101415.0</v>
      </c>
      <c r="G1907" s="51">
        <f t="shared" si="2"/>
        <v>37365</v>
      </c>
      <c r="H1907" s="51">
        <f t="shared" si="3"/>
        <v>101415</v>
      </c>
    </row>
    <row r="1908">
      <c r="A1908" s="47" t="str">
        <f t="shared" si="1"/>
        <v>Middle East_United Arab Emirates-Middle East_2009</v>
      </c>
      <c r="B1908" s="47" t="s">
        <v>228</v>
      </c>
      <c r="C1908" s="49" t="s">
        <v>240</v>
      </c>
      <c r="D1908" s="44" t="s">
        <v>88</v>
      </c>
      <c r="E1908" s="52">
        <v>51975.0</v>
      </c>
      <c r="F1908" s="52">
        <v>139405.0</v>
      </c>
      <c r="G1908" s="51">
        <f t="shared" si="2"/>
        <v>51975</v>
      </c>
      <c r="H1908" s="51">
        <f t="shared" si="3"/>
        <v>139405</v>
      </c>
    </row>
    <row r="1909">
      <c r="A1909" s="47" t="str">
        <f t="shared" si="1"/>
        <v>Middle East_United Arab Emirates-Middle East_2010</v>
      </c>
      <c r="B1909" s="47" t="s">
        <v>228</v>
      </c>
      <c r="C1909" s="49" t="s">
        <v>240</v>
      </c>
      <c r="D1909" s="44" t="s">
        <v>89</v>
      </c>
      <c r="E1909" s="52">
        <v>40578.0</v>
      </c>
      <c r="F1909" s="52">
        <v>84704.0</v>
      </c>
      <c r="G1909" s="51">
        <f t="shared" si="2"/>
        <v>40578</v>
      </c>
      <c r="H1909" s="51">
        <f t="shared" si="3"/>
        <v>84704</v>
      </c>
    </row>
    <row r="1910">
      <c r="A1910" s="47" t="str">
        <f t="shared" si="1"/>
        <v>Middle East_United Arab Emirates-Middle East_2011</v>
      </c>
      <c r="B1910" s="47" t="s">
        <v>228</v>
      </c>
      <c r="C1910" s="49" t="s">
        <v>240</v>
      </c>
      <c r="D1910" s="44" t="s">
        <v>90</v>
      </c>
      <c r="E1910" s="52">
        <v>43231.0</v>
      </c>
      <c r="F1910" s="52">
        <v>116149.0</v>
      </c>
      <c r="G1910" s="51">
        <f t="shared" si="2"/>
        <v>43231</v>
      </c>
      <c r="H1910" s="51">
        <f t="shared" si="3"/>
        <v>116149</v>
      </c>
    </row>
    <row r="1911">
      <c r="A1911" s="47" t="str">
        <f t="shared" si="1"/>
        <v>Middle East_United Arab Emirates-Middle East_2012</v>
      </c>
      <c r="B1911" s="47" t="s">
        <v>228</v>
      </c>
      <c r="C1911" s="49" t="s">
        <v>240</v>
      </c>
      <c r="D1911" s="44" t="s">
        <v>91</v>
      </c>
      <c r="E1911" s="52">
        <v>40190.0</v>
      </c>
      <c r="F1911" s="52">
        <v>106842.0</v>
      </c>
      <c r="G1911" s="51">
        <f t="shared" si="2"/>
        <v>37067</v>
      </c>
      <c r="H1911" s="51">
        <f t="shared" si="3"/>
        <v>109702</v>
      </c>
    </row>
    <row r="1912">
      <c r="A1912" s="47" t="str">
        <f t="shared" si="1"/>
        <v>Middle East_United Arab Emirates-Middle East_2012</v>
      </c>
      <c r="B1912" s="47" t="s">
        <v>228</v>
      </c>
      <c r="C1912" s="49" t="s">
        <v>240</v>
      </c>
      <c r="D1912" s="44" t="s">
        <v>91</v>
      </c>
      <c r="E1912" s="52">
        <v>33944.0</v>
      </c>
      <c r="F1912" s="52">
        <v>112562.0</v>
      </c>
      <c r="G1912" s="51">
        <f t="shared" si="2"/>
        <v>33944</v>
      </c>
      <c r="H1912" s="51">
        <f t="shared" si="3"/>
        <v>112562</v>
      </c>
    </row>
    <row r="1913">
      <c r="A1913" s="47" t="str">
        <f t="shared" si="1"/>
        <v>Middle East_Yemen-Middle East_2000</v>
      </c>
      <c r="B1913" s="47" t="s">
        <v>228</v>
      </c>
      <c r="C1913" s="49" t="s">
        <v>241</v>
      </c>
      <c r="D1913" s="44" t="s">
        <v>70</v>
      </c>
      <c r="E1913" s="50"/>
      <c r="F1913" s="50"/>
      <c r="G1913" s="51" t="str">
        <f t="shared" si="2"/>
        <v/>
      </c>
      <c r="H1913" s="51" t="str">
        <f t="shared" si="3"/>
        <v/>
      </c>
    </row>
    <row r="1914">
      <c r="A1914" s="47" t="str">
        <f t="shared" si="1"/>
        <v>Middle East_Yemen-Middle East_2001</v>
      </c>
      <c r="B1914" s="47" t="s">
        <v>228</v>
      </c>
      <c r="C1914" s="49" t="s">
        <v>241</v>
      </c>
      <c r="D1914" s="44" t="s">
        <v>71</v>
      </c>
      <c r="E1914" s="52">
        <v>7260.0</v>
      </c>
      <c r="F1914" s="50"/>
      <c r="G1914" s="51">
        <f t="shared" si="2"/>
        <v>7260</v>
      </c>
      <c r="H1914" s="51" t="str">
        <f t="shared" si="3"/>
        <v/>
      </c>
    </row>
    <row r="1915">
      <c r="A1915" s="47" t="str">
        <f t="shared" si="1"/>
        <v>Middle East_Yemen-Middle East_2002</v>
      </c>
      <c r="B1915" s="47" t="s">
        <v>228</v>
      </c>
      <c r="C1915" s="49" t="s">
        <v>241</v>
      </c>
      <c r="D1915" s="44" t="s">
        <v>72</v>
      </c>
      <c r="E1915" s="52">
        <v>8360.0</v>
      </c>
      <c r="F1915" s="52">
        <v>21852.0</v>
      </c>
      <c r="G1915" s="51">
        <f t="shared" si="2"/>
        <v>8360</v>
      </c>
      <c r="H1915" s="51">
        <f t="shared" si="3"/>
        <v>21852</v>
      </c>
    </row>
    <row r="1916">
      <c r="A1916" s="47" t="str">
        <f t="shared" si="1"/>
        <v>Middle East_Yemen-Middle East_2003</v>
      </c>
      <c r="B1916" s="47" t="s">
        <v>228</v>
      </c>
      <c r="C1916" s="49" t="s">
        <v>241</v>
      </c>
      <c r="D1916" s="44" t="s">
        <v>74</v>
      </c>
      <c r="E1916" s="52">
        <v>7764.0</v>
      </c>
      <c r="F1916" s="52">
        <v>23058.0</v>
      </c>
      <c r="G1916" s="51">
        <f t="shared" si="2"/>
        <v>7764</v>
      </c>
      <c r="H1916" s="51">
        <f t="shared" si="3"/>
        <v>23058</v>
      </c>
    </row>
    <row r="1917">
      <c r="A1917" s="47" t="str">
        <f t="shared" si="1"/>
        <v>Middle East_Yemen-Middle East_2005</v>
      </c>
      <c r="B1917" s="47" t="s">
        <v>228</v>
      </c>
      <c r="C1917" s="49" t="s">
        <v>241</v>
      </c>
      <c r="D1917" s="44" t="s">
        <v>84</v>
      </c>
      <c r="E1917" s="52">
        <v>7208.0</v>
      </c>
      <c r="F1917" s="52">
        <v>22207.0</v>
      </c>
      <c r="G1917" s="51">
        <f t="shared" si="2"/>
        <v>7131</v>
      </c>
      <c r="H1917" s="51">
        <f t="shared" si="3"/>
        <v>21501.5</v>
      </c>
    </row>
    <row r="1918">
      <c r="A1918" s="47" t="str">
        <f t="shared" si="1"/>
        <v>Middle East_Yemen-Middle East_2005</v>
      </c>
      <c r="B1918" s="47" t="s">
        <v>228</v>
      </c>
      <c r="C1918" s="49" t="s">
        <v>241</v>
      </c>
      <c r="D1918" s="44" t="s">
        <v>84</v>
      </c>
      <c r="E1918" s="52">
        <v>7054.0</v>
      </c>
      <c r="F1918" s="52">
        <v>20796.0</v>
      </c>
      <c r="G1918" s="51">
        <f t="shared" si="2"/>
        <v>7054</v>
      </c>
      <c r="H1918" s="51">
        <f t="shared" si="3"/>
        <v>20796</v>
      </c>
    </row>
    <row r="1919">
      <c r="A1919" s="47" t="str">
        <f t="shared" si="1"/>
        <v>Middle East_Yemen-Middle East_2008</v>
      </c>
      <c r="B1919" s="47" t="s">
        <v>228</v>
      </c>
      <c r="C1919" s="49" t="s">
        <v>241</v>
      </c>
      <c r="D1919" s="44" t="s">
        <v>87</v>
      </c>
      <c r="E1919" s="52">
        <v>6186.0</v>
      </c>
      <c r="F1919" s="52">
        <v>18881.0</v>
      </c>
      <c r="G1919" s="51">
        <f t="shared" si="2"/>
        <v>5725.5</v>
      </c>
      <c r="H1919" s="51">
        <f t="shared" si="3"/>
        <v>17566.5</v>
      </c>
    </row>
    <row r="1920">
      <c r="A1920" s="47" t="str">
        <f t="shared" si="1"/>
        <v>Middle East_Yemen-Middle East_2008</v>
      </c>
      <c r="B1920" s="47" t="s">
        <v>228</v>
      </c>
      <c r="C1920" s="49" t="s">
        <v>241</v>
      </c>
      <c r="D1920" s="44" t="s">
        <v>87</v>
      </c>
      <c r="E1920" s="52">
        <v>5265.0</v>
      </c>
      <c r="F1920" s="52">
        <v>16252.0</v>
      </c>
      <c r="G1920" s="51">
        <f t="shared" si="2"/>
        <v>5265</v>
      </c>
      <c r="H1920" s="51">
        <f t="shared" si="3"/>
        <v>16252</v>
      </c>
    </row>
    <row r="1921">
      <c r="A1921" s="47" t="str">
        <f t="shared" si="1"/>
        <v>Middle East_Yemen-Middle East_2009</v>
      </c>
      <c r="B1921" s="47" t="s">
        <v>228</v>
      </c>
      <c r="C1921" s="49" t="s">
        <v>241</v>
      </c>
      <c r="D1921" s="44" t="s">
        <v>88</v>
      </c>
      <c r="E1921" s="52">
        <v>7014.0</v>
      </c>
      <c r="F1921" s="52">
        <v>21712.0</v>
      </c>
      <c r="G1921" s="51">
        <f t="shared" si="2"/>
        <v>7014</v>
      </c>
      <c r="H1921" s="51">
        <f t="shared" si="3"/>
        <v>21712</v>
      </c>
    </row>
    <row r="1922">
      <c r="A1922" s="47" t="str">
        <f t="shared" si="1"/>
        <v>Middle East_Yemen-Middle East_2011</v>
      </c>
      <c r="B1922" s="47" t="s">
        <v>228</v>
      </c>
      <c r="C1922" s="49" t="s">
        <v>241</v>
      </c>
      <c r="D1922" s="44" t="s">
        <v>90</v>
      </c>
      <c r="E1922" s="52">
        <v>6589.0</v>
      </c>
      <c r="F1922" s="52">
        <v>20044.0</v>
      </c>
      <c r="G1922" s="51">
        <f t="shared" si="2"/>
        <v>5844.5</v>
      </c>
      <c r="H1922" s="51">
        <f t="shared" si="3"/>
        <v>17904</v>
      </c>
    </row>
    <row r="1923">
      <c r="A1923" s="47" t="str">
        <f t="shared" si="1"/>
        <v>Middle East_Yemen-Middle East_2011</v>
      </c>
      <c r="B1923" s="47" t="s">
        <v>228</v>
      </c>
      <c r="C1923" s="49" t="s">
        <v>241</v>
      </c>
      <c r="D1923" s="44" t="s">
        <v>90</v>
      </c>
      <c r="E1923" s="52">
        <v>5100.0</v>
      </c>
      <c r="F1923" s="52">
        <v>15764.0</v>
      </c>
      <c r="G1923" s="51">
        <f t="shared" si="2"/>
        <v>5100</v>
      </c>
      <c r="H1923" s="51">
        <f t="shared" si="3"/>
        <v>15764</v>
      </c>
    </row>
    <row r="1924">
      <c r="A1924" s="47" t="str">
        <f t="shared" si="1"/>
        <v>Middle East_Yemen-Middle East_2012</v>
      </c>
      <c r="B1924" s="47" t="s">
        <v>228</v>
      </c>
      <c r="C1924" s="49" t="s">
        <v>241</v>
      </c>
      <c r="D1924" s="44" t="s">
        <v>91</v>
      </c>
      <c r="E1924" s="52">
        <v>5667.0</v>
      </c>
      <c r="F1924" s="52">
        <v>17305.0</v>
      </c>
      <c r="G1924" s="51">
        <f t="shared" si="2"/>
        <v>5207</v>
      </c>
      <c r="H1924" s="51">
        <f t="shared" si="3"/>
        <v>15972</v>
      </c>
    </row>
    <row r="1925">
      <c r="A1925" s="47" t="str">
        <f t="shared" si="1"/>
        <v>Middle East_Yemen-Middle East_2012</v>
      </c>
      <c r="B1925" s="47" t="s">
        <v>228</v>
      </c>
      <c r="C1925" s="49" t="s">
        <v>241</v>
      </c>
      <c r="D1925" s="44" t="s">
        <v>91</v>
      </c>
      <c r="E1925" s="52">
        <v>4747.0</v>
      </c>
      <c r="F1925" s="52">
        <v>14639.0</v>
      </c>
      <c r="G1925" s="51">
        <f t="shared" si="2"/>
        <v>4747</v>
      </c>
      <c r="H1925" s="51">
        <f t="shared" si="3"/>
        <v>14639</v>
      </c>
    </row>
    <row r="1926">
      <c r="A1926" s="47" t="str">
        <f t="shared" si="1"/>
        <v>Oceania_American Samoa-Oceania_2000</v>
      </c>
      <c r="B1926" s="47" t="s">
        <v>242</v>
      </c>
      <c r="C1926" s="49" t="s">
        <v>243</v>
      </c>
      <c r="D1926" s="44" t="s">
        <v>70</v>
      </c>
      <c r="E1926" s="50"/>
      <c r="F1926" s="50"/>
      <c r="G1926" s="51" t="str">
        <f t="shared" si="2"/>
        <v/>
      </c>
      <c r="H1926" s="51" t="str">
        <f t="shared" si="3"/>
        <v/>
      </c>
    </row>
    <row r="1927">
      <c r="A1927" s="47" t="str">
        <f t="shared" si="1"/>
        <v>Oceania_American Samoa-Oceania_2001</v>
      </c>
      <c r="B1927" s="47" t="s">
        <v>242</v>
      </c>
      <c r="C1927" s="49" t="s">
        <v>243</v>
      </c>
      <c r="D1927" s="44" t="s">
        <v>71</v>
      </c>
      <c r="E1927" s="50"/>
      <c r="F1927" s="50"/>
      <c r="G1927" s="51" t="str">
        <f t="shared" si="2"/>
        <v/>
      </c>
      <c r="H1927" s="51" t="str">
        <f t="shared" si="3"/>
        <v/>
      </c>
    </row>
    <row r="1928">
      <c r="A1928" s="47" t="str">
        <f t="shared" si="1"/>
        <v>Oceania_American Samoa-Oceania_2002</v>
      </c>
      <c r="B1928" s="47" t="s">
        <v>242</v>
      </c>
      <c r="C1928" s="49" t="s">
        <v>243</v>
      </c>
      <c r="D1928" s="44" t="s">
        <v>72</v>
      </c>
      <c r="E1928" s="50"/>
      <c r="F1928" s="50"/>
      <c r="G1928" s="51" t="str">
        <f t="shared" si="2"/>
        <v/>
      </c>
      <c r="H1928" s="51" t="str">
        <f t="shared" si="3"/>
        <v/>
      </c>
    </row>
    <row r="1929">
      <c r="A1929" s="47" t="str">
        <f t="shared" si="1"/>
        <v>Oceania_American Samoa-Oceania_2003</v>
      </c>
      <c r="B1929" s="47" t="s">
        <v>242</v>
      </c>
      <c r="C1929" s="49" t="s">
        <v>243</v>
      </c>
      <c r="D1929" s="44" t="s">
        <v>74</v>
      </c>
      <c r="E1929" s="50"/>
      <c r="F1929" s="50"/>
      <c r="G1929" s="51" t="str">
        <f t="shared" si="2"/>
        <v/>
      </c>
      <c r="H1929" s="51" t="str">
        <f t="shared" si="3"/>
        <v/>
      </c>
    </row>
    <row r="1930">
      <c r="A1930" s="47" t="str">
        <f t="shared" si="1"/>
        <v>Oceania_American Samoa-Oceania_2004</v>
      </c>
      <c r="B1930" s="47" t="s">
        <v>242</v>
      </c>
      <c r="C1930" s="49" t="s">
        <v>243</v>
      </c>
      <c r="D1930" s="44" t="s">
        <v>83</v>
      </c>
      <c r="E1930" s="50"/>
      <c r="F1930" s="50"/>
      <c r="G1930" s="51" t="str">
        <f t="shared" si="2"/>
        <v/>
      </c>
      <c r="H1930" s="51" t="str">
        <f t="shared" si="3"/>
        <v/>
      </c>
    </row>
    <row r="1931">
      <c r="A1931" s="47" t="str">
        <f t="shared" si="1"/>
        <v>Oceania_American Samoa-Oceania_2005</v>
      </c>
      <c r="B1931" s="47" t="s">
        <v>242</v>
      </c>
      <c r="C1931" s="49" t="s">
        <v>243</v>
      </c>
      <c r="D1931" s="44" t="s">
        <v>84</v>
      </c>
      <c r="E1931" s="50"/>
      <c r="F1931" s="50"/>
      <c r="G1931" s="51" t="str">
        <f t="shared" si="2"/>
        <v/>
      </c>
      <c r="H1931" s="51" t="str">
        <f t="shared" si="3"/>
        <v/>
      </c>
    </row>
    <row r="1932">
      <c r="A1932" s="47" t="str">
        <f t="shared" si="1"/>
        <v>Oceania_American Samoa-Oceania_2005</v>
      </c>
      <c r="B1932" s="47" t="s">
        <v>242</v>
      </c>
      <c r="C1932" s="49" t="s">
        <v>243</v>
      </c>
      <c r="D1932" s="44" t="s">
        <v>84</v>
      </c>
      <c r="E1932" s="50"/>
      <c r="F1932" s="50"/>
      <c r="G1932" s="51" t="str">
        <f t="shared" si="2"/>
        <v/>
      </c>
      <c r="H1932" s="51" t="str">
        <f t="shared" si="3"/>
        <v/>
      </c>
    </row>
    <row r="1933">
      <c r="A1933" s="47" t="str">
        <f t="shared" si="1"/>
        <v>Oceania_American Samoa-Oceania_2008</v>
      </c>
      <c r="B1933" s="47" t="s">
        <v>242</v>
      </c>
      <c r="C1933" s="49" t="s">
        <v>243</v>
      </c>
      <c r="D1933" s="44" t="s">
        <v>87</v>
      </c>
      <c r="E1933" s="50"/>
      <c r="F1933" s="50"/>
      <c r="G1933" s="51" t="str">
        <f t="shared" si="2"/>
        <v/>
      </c>
      <c r="H1933" s="51" t="str">
        <f t="shared" si="3"/>
        <v/>
      </c>
    </row>
    <row r="1934">
      <c r="A1934" s="47" t="str">
        <f t="shared" si="1"/>
        <v>Oceania_American Samoa-Oceania_2008</v>
      </c>
      <c r="B1934" s="47" t="s">
        <v>242</v>
      </c>
      <c r="C1934" s="49" t="s">
        <v>243</v>
      </c>
      <c r="D1934" s="44" t="s">
        <v>87</v>
      </c>
      <c r="E1934" s="50"/>
      <c r="F1934" s="50"/>
      <c r="G1934" s="51" t="str">
        <f t="shared" si="2"/>
        <v/>
      </c>
      <c r="H1934" s="51" t="str">
        <f t="shared" si="3"/>
        <v/>
      </c>
    </row>
    <row r="1935">
      <c r="A1935" s="47" t="str">
        <f t="shared" si="1"/>
        <v>Oceania_American Samoa-Oceania_2009</v>
      </c>
      <c r="B1935" s="47" t="s">
        <v>242</v>
      </c>
      <c r="C1935" s="49" t="s">
        <v>243</v>
      </c>
      <c r="D1935" s="44" t="s">
        <v>88</v>
      </c>
      <c r="E1935" s="50"/>
      <c r="F1935" s="50"/>
      <c r="G1935" s="51" t="str">
        <f t="shared" si="2"/>
        <v/>
      </c>
      <c r="H1935" s="51" t="str">
        <f t="shared" si="3"/>
        <v/>
      </c>
    </row>
    <row r="1936">
      <c r="A1936" s="47" t="str">
        <f t="shared" si="1"/>
        <v>Oceania_American Samoa-Oceania_2011</v>
      </c>
      <c r="B1936" s="47" t="s">
        <v>242</v>
      </c>
      <c r="C1936" s="49" t="s">
        <v>243</v>
      </c>
      <c r="D1936" s="44" t="s">
        <v>90</v>
      </c>
      <c r="E1936" s="50"/>
      <c r="F1936" s="50"/>
      <c r="G1936" s="51" t="str">
        <f t="shared" si="2"/>
        <v/>
      </c>
      <c r="H1936" s="51" t="str">
        <f t="shared" si="3"/>
        <v/>
      </c>
    </row>
    <row r="1937">
      <c r="A1937" s="47" t="str">
        <f t="shared" si="1"/>
        <v>Oceania_American Samoa-Oceania_2011</v>
      </c>
      <c r="B1937" s="47" t="s">
        <v>242</v>
      </c>
      <c r="C1937" s="49" t="s">
        <v>243</v>
      </c>
      <c r="D1937" s="44" t="s">
        <v>90</v>
      </c>
      <c r="E1937" s="50"/>
      <c r="F1937" s="50"/>
      <c r="G1937" s="51" t="str">
        <f t="shared" si="2"/>
        <v/>
      </c>
      <c r="H1937" s="51" t="str">
        <f t="shared" si="3"/>
        <v/>
      </c>
    </row>
    <row r="1938">
      <c r="A1938" s="47" t="str">
        <f t="shared" si="1"/>
        <v>Oceania_American Samoa-Oceania_2012</v>
      </c>
      <c r="B1938" s="47" t="s">
        <v>242</v>
      </c>
      <c r="C1938" s="49" t="s">
        <v>243</v>
      </c>
      <c r="D1938" s="44" t="s">
        <v>91</v>
      </c>
      <c r="E1938" s="50"/>
      <c r="F1938" s="50"/>
      <c r="G1938" s="51" t="str">
        <f t="shared" si="2"/>
        <v/>
      </c>
      <c r="H1938" s="51" t="str">
        <f t="shared" si="3"/>
        <v/>
      </c>
    </row>
    <row r="1939">
      <c r="A1939" s="47" t="str">
        <f t="shared" si="1"/>
        <v>Oceania_Australia-Oceania_2000</v>
      </c>
      <c r="B1939" s="47" t="s">
        <v>242</v>
      </c>
      <c r="C1939" s="49" t="s">
        <v>244</v>
      </c>
      <c r="D1939" s="44" t="s">
        <v>70</v>
      </c>
      <c r="E1939" s="52">
        <v>133681.0</v>
      </c>
      <c r="F1939" s="50"/>
      <c r="G1939" s="51">
        <f t="shared" si="2"/>
        <v>133681</v>
      </c>
      <c r="H1939" s="51" t="str">
        <f t="shared" si="3"/>
        <v/>
      </c>
    </row>
    <row r="1940">
      <c r="A1940" s="47" t="str">
        <f t="shared" si="1"/>
        <v>Oceania_Australia-Oceania_2001</v>
      </c>
      <c r="B1940" s="47" t="s">
        <v>242</v>
      </c>
      <c r="C1940" s="49" t="s">
        <v>244</v>
      </c>
      <c r="D1940" s="44" t="s">
        <v>71</v>
      </c>
      <c r="E1940" s="52">
        <v>122888.0</v>
      </c>
      <c r="F1940" s="50"/>
      <c r="G1940" s="51">
        <f t="shared" si="2"/>
        <v>122888</v>
      </c>
      <c r="H1940" s="51" t="str">
        <f t="shared" si="3"/>
        <v/>
      </c>
    </row>
    <row r="1941">
      <c r="A1941" s="47" t="str">
        <f t="shared" si="1"/>
        <v>Oceania_Australia-Oceania_2002</v>
      </c>
      <c r="B1941" s="47" t="s">
        <v>242</v>
      </c>
      <c r="C1941" s="49" t="s">
        <v>244</v>
      </c>
      <c r="D1941" s="44" t="s">
        <v>72</v>
      </c>
      <c r="E1941" s="52">
        <v>122512.0</v>
      </c>
      <c r="F1941" s="52">
        <v>373081.0</v>
      </c>
      <c r="G1941" s="51">
        <f t="shared" si="2"/>
        <v>122512</v>
      </c>
      <c r="H1941" s="51">
        <f t="shared" si="3"/>
        <v>373081</v>
      </c>
    </row>
    <row r="1942">
      <c r="A1942" s="47" t="str">
        <f t="shared" si="1"/>
        <v>Oceania_Australia-Oceania_2003</v>
      </c>
      <c r="B1942" s="47" t="s">
        <v>242</v>
      </c>
      <c r="C1942" s="49" t="s">
        <v>244</v>
      </c>
      <c r="D1942" s="44" t="s">
        <v>74</v>
      </c>
      <c r="E1942" s="52">
        <v>122108.0</v>
      </c>
      <c r="F1942" s="52">
        <v>395094.0</v>
      </c>
      <c r="G1942" s="51">
        <f t="shared" si="2"/>
        <v>122108</v>
      </c>
      <c r="H1942" s="51">
        <f t="shared" si="3"/>
        <v>395094</v>
      </c>
    </row>
    <row r="1943">
      <c r="A1943" s="47" t="str">
        <f t="shared" si="1"/>
        <v>Oceania_Australia-Oceania_2004</v>
      </c>
      <c r="B1943" s="47" t="s">
        <v>242</v>
      </c>
      <c r="C1943" s="49" t="s">
        <v>244</v>
      </c>
      <c r="D1943" s="44" t="s">
        <v>83</v>
      </c>
      <c r="E1943" s="52">
        <v>122519.0</v>
      </c>
      <c r="F1943" s="52">
        <v>387635.0</v>
      </c>
      <c r="G1943" s="51">
        <f t="shared" si="2"/>
        <v>122519</v>
      </c>
      <c r="H1943" s="51">
        <f t="shared" si="3"/>
        <v>387635</v>
      </c>
    </row>
    <row r="1944">
      <c r="A1944" s="47" t="str">
        <f t="shared" si="1"/>
        <v>Oceania_Australia-Oceania_2005</v>
      </c>
      <c r="B1944" s="47" t="s">
        <v>242</v>
      </c>
      <c r="C1944" s="49" t="s">
        <v>244</v>
      </c>
      <c r="D1944" s="44" t="s">
        <v>84</v>
      </c>
      <c r="E1944" s="52">
        <v>118655.0</v>
      </c>
      <c r="F1944" s="52">
        <v>377235.0</v>
      </c>
      <c r="G1944" s="51">
        <f t="shared" si="2"/>
        <v>114058</v>
      </c>
      <c r="H1944" s="51">
        <f t="shared" si="3"/>
        <v>359118.5</v>
      </c>
    </row>
    <row r="1945">
      <c r="A1945" s="47" t="str">
        <f t="shared" si="1"/>
        <v>Oceania_Australia-Oceania_2005</v>
      </c>
      <c r="B1945" s="47" t="s">
        <v>242</v>
      </c>
      <c r="C1945" s="49" t="s">
        <v>244</v>
      </c>
      <c r="D1945" s="44" t="s">
        <v>84</v>
      </c>
      <c r="E1945" s="52">
        <v>109461.0</v>
      </c>
      <c r="F1945" s="52">
        <v>341002.0</v>
      </c>
      <c r="G1945" s="51">
        <f t="shared" si="2"/>
        <v>109461</v>
      </c>
      <c r="H1945" s="51">
        <f t="shared" si="3"/>
        <v>341002</v>
      </c>
    </row>
    <row r="1946">
      <c r="A1946" s="47" t="str">
        <f t="shared" si="1"/>
        <v>Oceania_Australia-Oceania_2006</v>
      </c>
      <c r="B1946" s="47" t="s">
        <v>242</v>
      </c>
      <c r="C1946" s="49" t="s">
        <v>244</v>
      </c>
      <c r="D1946" s="44" t="s">
        <v>85</v>
      </c>
      <c r="E1946" s="52">
        <v>113503.0</v>
      </c>
      <c r="F1946" s="52">
        <v>362685.0</v>
      </c>
      <c r="G1946" s="51">
        <f t="shared" si="2"/>
        <v>113503</v>
      </c>
      <c r="H1946" s="51">
        <f t="shared" si="3"/>
        <v>362685</v>
      </c>
    </row>
    <row r="1947">
      <c r="A1947" s="47" t="str">
        <f t="shared" si="1"/>
        <v>Oceania_Australia-Oceania_2008</v>
      </c>
      <c r="B1947" s="47" t="s">
        <v>242</v>
      </c>
      <c r="C1947" s="49" t="s">
        <v>244</v>
      </c>
      <c r="D1947" s="44" t="s">
        <v>87</v>
      </c>
      <c r="E1947" s="52">
        <v>110814.0</v>
      </c>
      <c r="F1947" s="52">
        <v>346476.0</v>
      </c>
      <c r="G1947" s="51">
        <f t="shared" si="2"/>
        <v>109462</v>
      </c>
      <c r="H1947" s="51">
        <f t="shared" si="3"/>
        <v>338040.5</v>
      </c>
    </row>
    <row r="1948">
      <c r="A1948" s="47" t="str">
        <f t="shared" si="1"/>
        <v>Oceania_Australia-Oceania_2008</v>
      </c>
      <c r="B1948" s="47" t="s">
        <v>242</v>
      </c>
      <c r="C1948" s="49" t="s">
        <v>244</v>
      </c>
      <c r="D1948" s="44" t="s">
        <v>87</v>
      </c>
      <c r="E1948" s="52">
        <v>108110.0</v>
      </c>
      <c r="F1948" s="52">
        <v>329605.0</v>
      </c>
      <c r="G1948" s="51">
        <f t="shared" si="2"/>
        <v>108110</v>
      </c>
      <c r="H1948" s="51">
        <f t="shared" si="3"/>
        <v>329605</v>
      </c>
    </row>
    <row r="1949">
      <c r="A1949" s="47" t="str">
        <f t="shared" si="1"/>
        <v>Oceania_Australia-Oceania_2009</v>
      </c>
      <c r="B1949" s="47" t="s">
        <v>242</v>
      </c>
      <c r="C1949" s="49" t="s">
        <v>244</v>
      </c>
      <c r="D1949" s="44" t="s">
        <v>88</v>
      </c>
      <c r="E1949" s="52">
        <v>115020.0</v>
      </c>
      <c r="F1949" s="52">
        <v>371214.0</v>
      </c>
      <c r="G1949" s="51">
        <f t="shared" si="2"/>
        <v>115020</v>
      </c>
      <c r="H1949" s="51">
        <f t="shared" si="3"/>
        <v>371214</v>
      </c>
    </row>
    <row r="1950">
      <c r="A1950" s="47" t="str">
        <f t="shared" si="1"/>
        <v>Oceania_Australia-Oceania_2011</v>
      </c>
      <c r="B1950" s="47" t="s">
        <v>242</v>
      </c>
      <c r="C1950" s="49" t="s">
        <v>244</v>
      </c>
      <c r="D1950" s="44" t="s">
        <v>90</v>
      </c>
      <c r="E1950" s="52">
        <v>105751.0</v>
      </c>
      <c r="F1950" s="52">
        <v>324860.0</v>
      </c>
      <c r="G1950" s="51">
        <f t="shared" si="2"/>
        <v>105751</v>
      </c>
      <c r="H1950" s="51">
        <f t="shared" si="3"/>
        <v>324860</v>
      </c>
    </row>
    <row r="1951">
      <c r="A1951" s="47" t="str">
        <f t="shared" si="1"/>
        <v>Oceania_Australia-Oceania_2012</v>
      </c>
      <c r="B1951" s="47" t="s">
        <v>242</v>
      </c>
      <c r="C1951" s="49" t="s">
        <v>244</v>
      </c>
      <c r="D1951" s="44" t="s">
        <v>91</v>
      </c>
      <c r="E1951" s="52">
        <v>112696.0</v>
      </c>
      <c r="F1951" s="52">
        <v>348757.0</v>
      </c>
      <c r="G1951" s="51">
        <f t="shared" si="2"/>
        <v>112696</v>
      </c>
      <c r="H1951" s="51">
        <f t="shared" si="3"/>
        <v>348757</v>
      </c>
    </row>
    <row r="1952">
      <c r="A1952" s="47" t="str">
        <f t="shared" si="1"/>
        <v>Oceania_Fiji-Oceania_2000</v>
      </c>
      <c r="B1952" s="47" t="s">
        <v>242</v>
      </c>
      <c r="C1952" s="49" t="s">
        <v>245</v>
      </c>
      <c r="D1952" s="44" t="s">
        <v>70</v>
      </c>
      <c r="E1952" s="50"/>
      <c r="F1952" s="50"/>
      <c r="G1952" s="51" t="str">
        <f t="shared" si="2"/>
        <v/>
      </c>
      <c r="H1952" s="51" t="str">
        <f t="shared" si="3"/>
        <v/>
      </c>
    </row>
    <row r="1953">
      <c r="A1953" s="47" t="str">
        <f t="shared" si="1"/>
        <v>Oceania_Fiji-Oceania_2001</v>
      </c>
      <c r="B1953" s="47" t="s">
        <v>242</v>
      </c>
      <c r="C1953" s="49" t="s">
        <v>245</v>
      </c>
      <c r="D1953" s="44" t="s">
        <v>71</v>
      </c>
      <c r="E1953" s="50"/>
      <c r="F1953" s="50"/>
      <c r="G1953" s="51" t="str">
        <f t="shared" si="2"/>
        <v/>
      </c>
      <c r="H1953" s="51" t="str">
        <f t="shared" si="3"/>
        <v/>
      </c>
    </row>
    <row r="1954">
      <c r="A1954" s="47" t="str">
        <f t="shared" si="1"/>
        <v>Oceania_Fiji-Oceania_2002</v>
      </c>
      <c r="B1954" s="47" t="s">
        <v>242</v>
      </c>
      <c r="C1954" s="49" t="s">
        <v>245</v>
      </c>
      <c r="D1954" s="44" t="s">
        <v>72</v>
      </c>
      <c r="E1954" s="50"/>
      <c r="F1954" s="52">
        <v>1291.0</v>
      </c>
      <c r="G1954" s="51" t="str">
        <f t="shared" si="2"/>
        <v/>
      </c>
      <c r="H1954" s="51">
        <f t="shared" si="3"/>
        <v>1291</v>
      </c>
    </row>
    <row r="1955">
      <c r="A1955" s="47" t="str">
        <f t="shared" si="1"/>
        <v>Oceania_Fiji-Oceania_2003</v>
      </c>
      <c r="B1955" s="47" t="s">
        <v>242</v>
      </c>
      <c r="C1955" s="49" t="s">
        <v>245</v>
      </c>
      <c r="D1955" s="44" t="s">
        <v>74</v>
      </c>
      <c r="E1955" s="50"/>
      <c r="F1955" s="52">
        <v>847.0</v>
      </c>
      <c r="G1955" s="51" t="str">
        <f t="shared" si="2"/>
        <v/>
      </c>
      <c r="H1955" s="51">
        <f t="shared" si="3"/>
        <v>847</v>
      </c>
    </row>
    <row r="1956">
      <c r="A1956" s="47" t="str">
        <f t="shared" si="1"/>
        <v>Oceania_Fiji-Oceania_2004</v>
      </c>
      <c r="B1956" s="47" t="s">
        <v>242</v>
      </c>
      <c r="C1956" s="49" t="s">
        <v>245</v>
      </c>
      <c r="D1956" s="44" t="s">
        <v>83</v>
      </c>
      <c r="E1956" s="50"/>
      <c r="F1956" s="52">
        <v>1078.0</v>
      </c>
      <c r="G1956" s="51" t="str">
        <f t="shared" si="2"/>
        <v/>
      </c>
      <c r="H1956" s="51">
        <f t="shared" si="3"/>
        <v>1078</v>
      </c>
    </row>
    <row r="1957">
      <c r="A1957" s="47" t="str">
        <f t="shared" si="1"/>
        <v>Oceania_Fiji-Oceania_2005</v>
      </c>
      <c r="B1957" s="47" t="s">
        <v>242</v>
      </c>
      <c r="C1957" s="49" t="s">
        <v>245</v>
      </c>
      <c r="D1957" s="44" t="s">
        <v>84</v>
      </c>
      <c r="E1957" s="52">
        <v>666.0</v>
      </c>
      <c r="F1957" s="52">
        <v>1133.0</v>
      </c>
      <c r="G1957" s="51">
        <f t="shared" si="2"/>
        <v>666</v>
      </c>
      <c r="H1957" s="51">
        <f t="shared" si="3"/>
        <v>1124</v>
      </c>
    </row>
    <row r="1958">
      <c r="A1958" s="47" t="str">
        <f t="shared" si="1"/>
        <v>Oceania_Fiji-Oceania_2005</v>
      </c>
      <c r="B1958" s="47" t="s">
        <v>242</v>
      </c>
      <c r="C1958" s="49" t="s">
        <v>245</v>
      </c>
      <c r="D1958" s="44" t="s">
        <v>84</v>
      </c>
      <c r="E1958" s="50"/>
      <c r="F1958" s="52">
        <v>1115.0</v>
      </c>
      <c r="G1958" s="51" t="str">
        <f t="shared" si="2"/>
        <v/>
      </c>
      <c r="H1958" s="51">
        <f t="shared" si="3"/>
        <v>1115</v>
      </c>
    </row>
    <row r="1959">
      <c r="A1959" s="47" t="str">
        <f t="shared" si="1"/>
        <v>Oceania_Fiji-Oceania_2006</v>
      </c>
      <c r="B1959" s="47" t="s">
        <v>242</v>
      </c>
      <c r="C1959" s="49" t="s">
        <v>245</v>
      </c>
      <c r="D1959" s="44" t="s">
        <v>85</v>
      </c>
      <c r="E1959" s="52">
        <v>524.0</v>
      </c>
      <c r="F1959" s="52">
        <v>1203.0</v>
      </c>
      <c r="G1959" s="51">
        <f t="shared" si="2"/>
        <v>524</v>
      </c>
      <c r="H1959" s="51">
        <f t="shared" si="3"/>
        <v>1203</v>
      </c>
    </row>
    <row r="1960">
      <c r="A1960" s="47" t="str">
        <f t="shared" si="1"/>
        <v>Oceania_Fiji-Oceania_2007</v>
      </c>
      <c r="B1960" s="47" t="s">
        <v>242</v>
      </c>
      <c r="C1960" s="49" t="s">
        <v>245</v>
      </c>
      <c r="D1960" s="44" t="s">
        <v>86</v>
      </c>
      <c r="E1960" s="52">
        <v>578.0</v>
      </c>
      <c r="F1960" s="52">
        <v>1364.0</v>
      </c>
      <c r="G1960" s="51">
        <f t="shared" si="2"/>
        <v>578</v>
      </c>
      <c r="H1960" s="51">
        <f t="shared" si="3"/>
        <v>1364</v>
      </c>
    </row>
    <row r="1961">
      <c r="A1961" s="47" t="str">
        <f t="shared" si="1"/>
        <v>Oceania_Fiji-Oceania_2009</v>
      </c>
      <c r="B1961" s="47" t="s">
        <v>242</v>
      </c>
      <c r="C1961" s="49" t="s">
        <v>245</v>
      </c>
      <c r="D1961" s="44" t="s">
        <v>88</v>
      </c>
      <c r="E1961" s="50"/>
      <c r="F1961" s="52">
        <v>862.0</v>
      </c>
      <c r="G1961" s="51" t="str">
        <f t="shared" si="2"/>
        <v/>
      </c>
      <c r="H1961" s="51">
        <f t="shared" si="3"/>
        <v>849</v>
      </c>
    </row>
    <row r="1962">
      <c r="A1962" s="47" t="str">
        <f t="shared" si="1"/>
        <v>Oceania_Fiji-Oceania_2009</v>
      </c>
      <c r="B1962" s="47" t="s">
        <v>242</v>
      </c>
      <c r="C1962" s="49" t="s">
        <v>245</v>
      </c>
      <c r="D1962" s="44" t="s">
        <v>88</v>
      </c>
      <c r="E1962" s="50"/>
      <c r="F1962" s="52">
        <v>836.0</v>
      </c>
      <c r="G1962" s="51" t="str">
        <f t="shared" si="2"/>
        <v/>
      </c>
      <c r="H1962" s="51">
        <f t="shared" si="3"/>
        <v>850.5</v>
      </c>
    </row>
    <row r="1963">
      <c r="A1963" s="47" t="str">
        <f t="shared" si="1"/>
        <v>Oceania_Fiji-Oceania_2009</v>
      </c>
      <c r="B1963" s="47" t="s">
        <v>242</v>
      </c>
      <c r="C1963" s="49" t="s">
        <v>245</v>
      </c>
      <c r="D1963" s="44" t="s">
        <v>88</v>
      </c>
      <c r="E1963" s="50"/>
      <c r="F1963" s="52">
        <v>865.0</v>
      </c>
      <c r="G1963" s="51" t="str">
        <f t="shared" si="2"/>
        <v/>
      </c>
      <c r="H1963" s="51">
        <f t="shared" si="3"/>
        <v>865</v>
      </c>
    </row>
    <row r="1964">
      <c r="A1964" s="47" t="str">
        <f t="shared" si="1"/>
        <v>Oceania_Fiji-Oceania_2010</v>
      </c>
      <c r="B1964" s="47" t="s">
        <v>242</v>
      </c>
      <c r="C1964" s="49" t="s">
        <v>245</v>
      </c>
      <c r="D1964" s="44" t="s">
        <v>89</v>
      </c>
      <c r="E1964" s="52">
        <v>559.0</v>
      </c>
      <c r="F1964" s="52">
        <v>1360.0</v>
      </c>
      <c r="G1964" s="51">
        <f t="shared" si="2"/>
        <v>559</v>
      </c>
      <c r="H1964" s="51">
        <f t="shared" si="3"/>
        <v>1360</v>
      </c>
    </row>
    <row r="1965">
      <c r="A1965" s="47" t="str">
        <f t="shared" si="1"/>
        <v>Oceania_French Polynesia-Oceania_2000</v>
      </c>
      <c r="B1965" s="47" t="s">
        <v>242</v>
      </c>
      <c r="C1965" s="49" t="s">
        <v>246</v>
      </c>
      <c r="D1965" s="44" t="s">
        <v>70</v>
      </c>
      <c r="E1965" s="50"/>
      <c r="F1965" s="50"/>
      <c r="G1965" s="51" t="str">
        <f t="shared" si="2"/>
        <v/>
      </c>
      <c r="H1965" s="51" t="str">
        <f t="shared" si="3"/>
        <v/>
      </c>
    </row>
    <row r="1966">
      <c r="A1966" s="47" t="str">
        <f t="shared" si="1"/>
        <v>Oceania_French Polynesia-Oceania_2001</v>
      </c>
      <c r="B1966" s="47" t="s">
        <v>242</v>
      </c>
      <c r="C1966" s="49" t="s">
        <v>246</v>
      </c>
      <c r="D1966" s="44" t="s">
        <v>71</v>
      </c>
      <c r="E1966" s="50"/>
      <c r="F1966" s="50"/>
      <c r="G1966" s="51" t="str">
        <f t="shared" si="2"/>
        <v/>
      </c>
      <c r="H1966" s="51" t="str">
        <f t="shared" si="3"/>
        <v/>
      </c>
    </row>
    <row r="1967">
      <c r="A1967" s="47" t="str">
        <f t="shared" si="1"/>
        <v>Oceania_French Polynesia-Oceania_2002</v>
      </c>
      <c r="B1967" s="47" t="s">
        <v>242</v>
      </c>
      <c r="C1967" s="49" t="s">
        <v>246</v>
      </c>
      <c r="D1967" s="44" t="s">
        <v>72</v>
      </c>
      <c r="E1967" s="50"/>
      <c r="F1967" s="52">
        <v>884.0</v>
      </c>
      <c r="G1967" s="51" t="str">
        <f t="shared" si="2"/>
        <v/>
      </c>
      <c r="H1967" s="51">
        <f t="shared" si="3"/>
        <v>884</v>
      </c>
    </row>
    <row r="1968">
      <c r="A1968" s="47" t="str">
        <f t="shared" si="1"/>
        <v>Oceania_French Polynesia-Oceania_2003</v>
      </c>
      <c r="B1968" s="47" t="s">
        <v>242</v>
      </c>
      <c r="C1968" s="49" t="s">
        <v>246</v>
      </c>
      <c r="D1968" s="44" t="s">
        <v>74</v>
      </c>
      <c r="E1968" s="50"/>
      <c r="F1968" s="52">
        <v>873.0</v>
      </c>
      <c r="G1968" s="51" t="str">
        <f t="shared" si="2"/>
        <v/>
      </c>
      <c r="H1968" s="51">
        <f t="shared" si="3"/>
        <v>873</v>
      </c>
    </row>
    <row r="1969">
      <c r="A1969" s="47" t="str">
        <f t="shared" si="1"/>
        <v>Oceania_French Polynesia-Oceania_2004</v>
      </c>
      <c r="B1969" s="47" t="s">
        <v>242</v>
      </c>
      <c r="C1969" s="49" t="s">
        <v>246</v>
      </c>
      <c r="D1969" s="44" t="s">
        <v>83</v>
      </c>
      <c r="E1969" s="50"/>
      <c r="F1969" s="52">
        <v>869.0</v>
      </c>
      <c r="G1969" s="51" t="str">
        <f t="shared" si="2"/>
        <v/>
      </c>
      <c r="H1969" s="51">
        <f t="shared" si="3"/>
        <v>869</v>
      </c>
    </row>
    <row r="1970">
      <c r="A1970" s="47" t="str">
        <f t="shared" si="1"/>
        <v>Oceania_French Polynesia-Oceania_2005</v>
      </c>
      <c r="B1970" s="47" t="s">
        <v>242</v>
      </c>
      <c r="C1970" s="49" t="s">
        <v>246</v>
      </c>
      <c r="D1970" s="44" t="s">
        <v>84</v>
      </c>
      <c r="E1970" s="50"/>
      <c r="F1970" s="52">
        <v>788.0</v>
      </c>
      <c r="G1970" s="51" t="str">
        <f t="shared" si="2"/>
        <v/>
      </c>
      <c r="H1970" s="51">
        <f t="shared" si="3"/>
        <v>762.5</v>
      </c>
    </row>
    <row r="1971">
      <c r="A1971" s="47" t="str">
        <f t="shared" si="1"/>
        <v>Oceania_French Polynesia-Oceania_2005</v>
      </c>
      <c r="B1971" s="47" t="s">
        <v>242</v>
      </c>
      <c r="C1971" s="49" t="s">
        <v>246</v>
      </c>
      <c r="D1971" s="44" t="s">
        <v>84</v>
      </c>
      <c r="E1971" s="50"/>
      <c r="F1971" s="52">
        <v>737.0</v>
      </c>
      <c r="G1971" s="51" t="str">
        <f t="shared" si="2"/>
        <v/>
      </c>
      <c r="H1971" s="51">
        <f t="shared" si="3"/>
        <v>737</v>
      </c>
    </row>
    <row r="1972">
      <c r="A1972" s="47" t="str">
        <f t="shared" si="1"/>
        <v>Oceania_French Polynesia-Oceania_2006</v>
      </c>
      <c r="B1972" s="47" t="s">
        <v>242</v>
      </c>
      <c r="C1972" s="49" t="s">
        <v>246</v>
      </c>
      <c r="D1972" s="44" t="s">
        <v>85</v>
      </c>
      <c r="E1972" s="50"/>
      <c r="F1972" s="52">
        <v>843.0</v>
      </c>
      <c r="G1972" s="51" t="str">
        <f t="shared" si="2"/>
        <v/>
      </c>
      <c r="H1972" s="51">
        <f t="shared" si="3"/>
        <v>843</v>
      </c>
    </row>
    <row r="1973">
      <c r="A1973" s="47" t="str">
        <f t="shared" si="1"/>
        <v>Oceania_French Polynesia-Oceania_2007</v>
      </c>
      <c r="B1973" s="47" t="s">
        <v>242</v>
      </c>
      <c r="C1973" s="49" t="s">
        <v>246</v>
      </c>
      <c r="D1973" s="44" t="s">
        <v>86</v>
      </c>
      <c r="E1973" s="50"/>
      <c r="F1973" s="52">
        <v>851.0</v>
      </c>
      <c r="G1973" s="51" t="str">
        <f t="shared" si="2"/>
        <v/>
      </c>
      <c r="H1973" s="51">
        <f t="shared" si="3"/>
        <v>851</v>
      </c>
    </row>
    <row r="1974">
      <c r="A1974" s="47" t="str">
        <f t="shared" si="1"/>
        <v>Oceania_French Polynesia-Oceania_2009</v>
      </c>
      <c r="B1974" s="47" t="s">
        <v>242</v>
      </c>
      <c r="C1974" s="49" t="s">
        <v>246</v>
      </c>
      <c r="D1974" s="44" t="s">
        <v>88</v>
      </c>
      <c r="E1974" s="50"/>
      <c r="F1974" s="52">
        <v>799.0</v>
      </c>
      <c r="G1974" s="51" t="str">
        <f t="shared" si="2"/>
        <v/>
      </c>
      <c r="H1974" s="51">
        <f t="shared" si="3"/>
        <v>768</v>
      </c>
    </row>
    <row r="1975">
      <c r="A1975" s="47" t="str">
        <f t="shared" si="1"/>
        <v>Oceania_French Polynesia-Oceania_2009</v>
      </c>
      <c r="B1975" s="47" t="s">
        <v>242</v>
      </c>
      <c r="C1975" s="49" t="s">
        <v>246</v>
      </c>
      <c r="D1975" s="44" t="s">
        <v>88</v>
      </c>
      <c r="E1975" s="50"/>
      <c r="F1975" s="52">
        <v>737.0</v>
      </c>
      <c r="G1975" s="51" t="str">
        <f t="shared" si="2"/>
        <v/>
      </c>
      <c r="H1975" s="51">
        <f t="shared" si="3"/>
        <v>684</v>
      </c>
    </row>
    <row r="1976">
      <c r="A1976" s="47" t="str">
        <f t="shared" si="1"/>
        <v>Oceania_French Polynesia-Oceania_2009</v>
      </c>
      <c r="B1976" s="47" t="s">
        <v>242</v>
      </c>
      <c r="C1976" s="49" t="s">
        <v>246</v>
      </c>
      <c r="D1976" s="44" t="s">
        <v>88</v>
      </c>
      <c r="E1976" s="50"/>
      <c r="F1976" s="52">
        <v>631.0</v>
      </c>
      <c r="G1976" s="51" t="str">
        <f t="shared" si="2"/>
        <v/>
      </c>
      <c r="H1976" s="51">
        <f t="shared" si="3"/>
        <v>631</v>
      </c>
    </row>
    <row r="1977">
      <c r="A1977" s="47" t="str">
        <f t="shared" si="1"/>
        <v>Oceania_French Polynesia-Oceania_2010</v>
      </c>
      <c r="B1977" s="47" t="s">
        <v>242</v>
      </c>
      <c r="C1977" s="49" t="s">
        <v>246</v>
      </c>
      <c r="D1977" s="44" t="s">
        <v>89</v>
      </c>
      <c r="E1977" s="50"/>
      <c r="F1977" s="52">
        <v>851.0</v>
      </c>
      <c r="G1977" s="51" t="str">
        <f t="shared" si="2"/>
        <v/>
      </c>
      <c r="H1977" s="51">
        <f t="shared" si="3"/>
        <v>851</v>
      </c>
    </row>
    <row r="1978">
      <c r="A1978" s="47" t="str">
        <f t="shared" si="1"/>
        <v>Oceania_Guam-Oceania_2000</v>
      </c>
      <c r="B1978" s="47" t="s">
        <v>242</v>
      </c>
      <c r="C1978" s="49" t="s">
        <v>247</v>
      </c>
      <c r="D1978" s="44" t="s">
        <v>70</v>
      </c>
      <c r="E1978" s="50"/>
      <c r="F1978" s="50"/>
      <c r="G1978" s="51" t="str">
        <f t="shared" si="2"/>
        <v/>
      </c>
      <c r="H1978" s="51" t="str">
        <f t="shared" si="3"/>
        <v/>
      </c>
    </row>
    <row r="1979">
      <c r="A1979" s="47" t="str">
        <f t="shared" si="1"/>
        <v>Oceania_Guam-Oceania_2001</v>
      </c>
      <c r="B1979" s="47" t="s">
        <v>242</v>
      </c>
      <c r="C1979" s="49" t="s">
        <v>247</v>
      </c>
      <c r="D1979" s="44" t="s">
        <v>71</v>
      </c>
      <c r="E1979" s="50"/>
      <c r="F1979" s="50"/>
      <c r="G1979" s="51" t="str">
        <f t="shared" si="2"/>
        <v/>
      </c>
      <c r="H1979" s="51" t="str">
        <f t="shared" si="3"/>
        <v/>
      </c>
    </row>
    <row r="1980">
      <c r="A1980" s="47" t="str">
        <f t="shared" si="1"/>
        <v>Oceania_Guam-Oceania_2002</v>
      </c>
      <c r="B1980" s="47" t="s">
        <v>242</v>
      </c>
      <c r="C1980" s="49" t="s">
        <v>247</v>
      </c>
      <c r="D1980" s="44" t="s">
        <v>72</v>
      </c>
      <c r="E1980" s="50"/>
      <c r="F1980" s="50"/>
      <c r="G1980" s="51" t="str">
        <f t="shared" si="2"/>
        <v/>
      </c>
      <c r="H1980" s="51" t="str">
        <f t="shared" si="3"/>
        <v/>
      </c>
    </row>
    <row r="1981">
      <c r="A1981" s="47" t="str">
        <f t="shared" si="1"/>
        <v>Oceania_Guam-Oceania_2003</v>
      </c>
      <c r="B1981" s="47" t="s">
        <v>242</v>
      </c>
      <c r="C1981" s="49" t="s">
        <v>247</v>
      </c>
      <c r="D1981" s="44" t="s">
        <v>74</v>
      </c>
      <c r="E1981" s="50"/>
      <c r="F1981" s="50"/>
      <c r="G1981" s="51" t="str">
        <f t="shared" si="2"/>
        <v/>
      </c>
      <c r="H1981" s="51" t="str">
        <f t="shared" si="3"/>
        <v/>
      </c>
    </row>
    <row r="1982">
      <c r="A1982" s="47" t="str">
        <f t="shared" si="1"/>
        <v>Oceania_Guam-Oceania_2004</v>
      </c>
      <c r="B1982" s="47" t="s">
        <v>242</v>
      </c>
      <c r="C1982" s="49" t="s">
        <v>247</v>
      </c>
      <c r="D1982" s="44" t="s">
        <v>83</v>
      </c>
      <c r="E1982" s="50"/>
      <c r="F1982" s="50"/>
      <c r="G1982" s="51" t="str">
        <f t="shared" si="2"/>
        <v/>
      </c>
      <c r="H1982" s="51" t="str">
        <f t="shared" si="3"/>
        <v/>
      </c>
    </row>
    <row r="1983">
      <c r="A1983" s="47" t="str">
        <f t="shared" si="1"/>
        <v>Oceania_Guam-Oceania_2005</v>
      </c>
      <c r="B1983" s="47" t="s">
        <v>242</v>
      </c>
      <c r="C1983" s="49" t="s">
        <v>247</v>
      </c>
      <c r="D1983" s="44" t="s">
        <v>84</v>
      </c>
      <c r="E1983" s="50"/>
      <c r="F1983" s="50"/>
      <c r="G1983" s="51" t="str">
        <f t="shared" si="2"/>
        <v/>
      </c>
      <c r="H1983" s="51" t="str">
        <f t="shared" si="3"/>
        <v/>
      </c>
    </row>
    <row r="1984">
      <c r="A1984" s="47" t="str">
        <f t="shared" si="1"/>
        <v>Oceania_Guam-Oceania_2005</v>
      </c>
      <c r="B1984" s="47" t="s">
        <v>242</v>
      </c>
      <c r="C1984" s="49" t="s">
        <v>247</v>
      </c>
      <c r="D1984" s="44" t="s">
        <v>84</v>
      </c>
      <c r="E1984" s="50"/>
      <c r="F1984" s="50"/>
      <c r="G1984" s="51" t="str">
        <f t="shared" si="2"/>
        <v/>
      </c>
      <c r="H1984" s="51" t="str">
        <f t="shared" si="3"/>
        <v/>
      </c>
    </row>
    <row r="1985">
      <c r="A1985" s="47" t="str">
        <f t="shared" si="1"/>
        <v>Oceania_Guam-Oceania_2007</v>
      </c>
      <c r="B1985" s="47" t="s">
        <v>242</v>
      </c>
      <c r="C1985" s="49" t="s">
        <v>247</v>
      </c>
      <c r="D1985" s="44" t="s">
        <v>86</v>
      </c>
      <c r="E1985" s="50"/>
      <c r="F1985" s="50"/>
      <c r="G1985" s="51" t="str">
        <f t="shared" si="2"/>
        <v/>
      </c>
      <c r="H1985" s="51" t="str">
        <f t="shared" si="3"/>
        <v/>
      </c>
    </row>
    <row r="1986">
      <c r="A1986" s="47" t="str">
        <f t="shared" si="1"/>
        <v>Oceania_Guam-Oceania_2007</v>
      </c>
      <c r="B1986" s="47" t="s">
        <v>242</v>
      </c>
      <c r="C1986" s="49" t="s">
        <v>247</v>
      </c>
      <c r="D1986" s="44" t="s">
        <v>86</v>
      </c>
      <c r="E1986" s="50"/>
      <c r="F1986" s="50"/>
      <c r="G1986" s="51" t="str">
        <f t="shared" si="2"/>
        <v/>
      </c>
      <c r="H1986" s="51" t="str">
        <f t="shared" si="3"/>
        <v/>
      </c>
    </row>
    <row r="1987">
      <c r="A1987" s="47" t="str">
        <f t="shared" si="1"/>
        <v>Oceania_Guam-Oceania_2009</v>
      </c>
      <c r="B1987" s="47" t="s">
        <v>242</v>
      </c>
      <c r="C1987" s="49" t="s">
        <v>247</v>
      </c>
      <c r="D1987" s="44" t="s">
        <v>88</v>
      </c>
      <c r="E1987" s="50"/>
      <c r="F1987" s="50"/>
      <c r="G1987" s="51" t="str">
        <f t="shared" si="2"/>
        <v/>
      </c>
      <c r="H1987" s="51" t="str">
        <f t="shared" si="3"/>
        <v/>
      </c>
    </row>
    <row r="1988">
      <c r="A1988" s="47" t="str">
        <f t="shared" si="1"/>
        <v>Oceania_Guam-Oceania_2009</v>
      </c>
      <c r="B1988" s="47" t="s">
        <v>242</v>
      </c>
      <c r="C1988" s="49" t="s">
        <v>247</v>
      </c>
      <c r="D1988" s="44" t="s">
        <v>88</v>
      </c>
      <c r="E1988" s="50"/>
      <c r="F1988" s="50"/>
      <c r="G1988" s="51" t="str">
        <f t="shared" si="2"/>
        <v/>
      </c>
      <c r="H1988" s="51" t="str">
        <f t="shared" si="3"/>
        <v/>
      </c>
    </row>
    <row r="1989">
      <c r="A1989" s="47" t="str">
        <f t="shared" si="1"/>
        <v>Oceania_Guam-Oceania_2010</v>
      </c>
      <c r="B1989" s="47" t="s">
        <v>242</v>
      </c>
      <c r="C1989" s="49" t="s">
        <v>247</v>
      </c>
      <c r="D1989" s="44" t="s">
        <v>89</v>
      </c>
      <c r="E1989" s="50"/>
      <c r="F1989" s="50"/>
      <c r="G1989" s="51" t="str">
        <f t="shared" si="2"/>
        <v/>
      </c>
      <c r="H1989" s="51" t="str">
        <f t="shared" si="3"/>
        <v/>
      </c>
    </row>
    <row r="1990">
      <c r="A1990" s="47" t="str">
        <f t="shared" si="1"/>
        <v>Oceania_Guam-Oceania_2010</v>
      </c>
      <c r="B1990" s="47" t="s">
        <v>242</v>
      </c>
      <c r="C1990" s="49" t="s">
        <v>247</v>
      </c>
      <c r="D1990" s="44" t="s">
        <v>89</v>
      </c>
      <c r="E1990" s="50"/>
      <c r="F1990" s="50"/>
      <c r="G1990" s="51" t="str">
        <f t="shared" si="2"/>
        <v/>
      </c>
      <c r="H1990" s="51" t="str">
        <f t="shared" si="3"/>
        <v/>
      </c>
    </row>
    <row r="1991">
      <c r="A1991" s="47" t="str">
        <f t="shared" si="1"/>
        <v>Oceania_Kiribati-Oceania_2000</v>
      </c>
      <c r="B1991" s="47" t="s">
        <v>242</v>
      </c>
      <c r="C1991" s="49" t="s">
        <v>248</v>
      </c>
      <c r="D1991" s="44" t="s">
        <v>70</v>
      </c>
      <c r="E1991" s="50"/>
      <c r="F1991" s="50"/>
      <c r="G1991" s="51" t="str">
        <f t="shared" si="2"/>
        <v/>
      </c>
      <c r="H1991" s="51" t="str">
        <f t="shared" si="3"/>
        <v/>
      </c>
    </row>
    <row r="1992">
      <c r="A1992" s="47" t="str">
        <f t="shared" si="1"/>
        <v>Oceania_Kiribati-Oceania_2001</v>
      </c>
      <c r="B1992" s="47" t="s">
        <v>242</v>
      </c>
      <c r="C1992" s="49" t="s">
        <v>248</v>
      </c>
      <c r="D1992" s="44" t="s">
        <v>71</v>
      </c>
      <c r="E1992" s="50"/>
      <c r="F1992" s="50"/>
      <c r="G1992" s="51" t="str">
        <f t="shared" si="2"/>
        <v/>
      </c>
      <c r="H1992" s="51" t="str">
        <f t="shared" si="3"/>
        <v/>
      </c>
    </row>
    <row r="1993">
      <c r="A1993" s="47" t="str">
        <f t="shared" si="1"/>
        <v>Oceania_Kiribati-Oceania_2002</v>
      </c>
      <c r="B1993" s="47" t="s">
        <v>242</v>
      </c>
      <c r="C1993" s="49" t="s">
        <v>248</v>
      </c>
      <c r="D1993" s="44" t="s">
        <v>72</v>
      </c>
      <c r="E1993" s="50"/>
      <c r="F1993" s="52">
        <v>62.0</v>
      </c>
      <c r="G1993" s="51" t="str">
        <f t="shared" si="2"/>
        <v/>
      </c>
      <c r="H1993" s="51">
        <f t="shared" si="3"/>
        <v>62</v>
      </c>
    </row>
    <row r="1994">
      <c r="A1994" s="47" t="str">
        <f t="shared" si="1"/>
        <v>Oceania_Kiribati-Oceania_2003</v>
      </c>
      <c r="B1994" s="47" t="s">
        <v>242</v>
      </c>
      <c r="C1994" s="49" t="s">
        <v>248</v>
      </c>
      <c r="D1994" s="44" t="s">
        <v>74</v>
      </c>
      <c r="E1994" s="50"/>
      <c r="F1994" s="52">
        <v>40.0</v>
      </c>
      <c r="G1994" s="51" t="str">
        <f t="shared" si="2"/>
        <v/>
      </c>
      <c r="H1994" s="51">
        <f t="shared" si="3"/>
        <v>40</v>
      </c>
    </row>
    <row r="1995">
      <c r="A1995" s="47" t="str">
        <f t="shared" si="1"/>
        <v>Oceania_Kiribati-Oceania_2004</v>
      </c>
      <c r="B1995" s="47" t="s">
        <v>242</v>
      </c>
      <c r="C1995" s="49" t="s">
        <v>248</v>
      </c>
      <c r="D1995" s="44" t="s">
        <v>83</v>
      </c>
      <c r="E1995" s="50"/>
      <c r="F1995" s="52">
        <v>55.0</v>
      </c>
      <c r="G1995" s="51" t="str">
        <f t="shared" si="2"/>
        <v/>
      </c>
      <c r="H1995" s="51">
        <f t="shared" si="3"/>
        <v>55</v>
      </c>
    </row>
    <row r="1996">
      <c r="A1996" s="47" t="str">
        <f t="shared" si="1"/>
        <v>Oceania_Kiribati-Oceania_2005</v>
      </c>
      <c r="B1996" s="47" t="s">
        <v>242</v>
      </c>
      <c r="C1996" s="49" t="s">
        <v>248</v>
      </c>
      <c r="D1996" s="44" t="s">
        <v>84</v>
      </c>
      <c r="E1996" s="50"/>
      <c r="F1996" s="52">
        <v>26.0</v>
      </c>
      <c r="G1996" s="51" t="str">
        <f t="shared" si="2"/>
        <v/>
      </c>
      <c r="H1996" s="51">
        <f t="shared" si="3"/>
        <v>26</v>
      </c>
    </row>
    <row r="1997">
      <c r="A1997" s="47" t="str">
        <f t="shared" si="1"/>
        <v>Oceania_Kiribati-Oceania_2006</v>
      </c>
      <c r="B1997" s="47" t="s">
        <v>242</v>
      </c>
      <c r="C1997" s="49" t="s">
        <v>248</v>
      </c>
      <c r="D1997" s="44" t="s">
        <v>85</v>
      </c>
      <c r="E1997" s="52">
        <v>8.0</v>
      </c>
      <c r="F1997" s="52">
        <v>44.0</v>
      </c>
      <c r="G1997" s="51">
        <f t="shared" si="2"/>
        <v>8</v>
      </c>
      <c r="H1997" s="51">
        <f t="shared" si="3"/>
        <v>44</v>
      </c>
    </row>
    <row r="1998">
      <c r="A1998" s="47" t="str">
        <f t="shared" si="1"/>
        <v>Oceania_Kiribati-Oceania_2007</v>
      </c>
      <c r="B1998" s="47" t="s">
        <v>242</v>
      </c>
      <c r="C1998" s="49" t="s">
        <v>248</v>
      </c>
      <c r="D1998" s="44" t="s">
        <v>86</v>
      </c>
      <c r="E1998" s="52">
        <v>11.0</v>
      </c>
      <c r="F1998" s="52">
        <v>51.0</v>
      </c>
      <c r="G1998" s="51">
        <f t="shared" si="2"/>
        <v>11</v>
      </c>
      <c r="H1998" s="51">
        <f t="shared" si="3"/>
        <v>51</v>
      </c>
    </row>
    <row r="1999">
      <c r="A1999" s="47" t="str">
        <f t="shared" si="1"/>
        <v>Oceania_Kiribati-Oceania_2008</v>
      </c>
      <c r="B1999" s="47" t="s">
        <v>242</v>
      </c>
      <c r="C1999" s="49" t="s">
        <v>248</v>
      </c>
      <c r="D1999" s="44" t="s">
        <v>87</v>
      </c>
      <c r="E1999" s="52">
        <v>8.0</v>
      </c>
      <c r="F1999" s="52">
        <v>62.0</v>
      </c>
      <c r="G1999" s="51">
        <f t="shared" si="2"/>
        <v>8</v>
      </c>
      <c r="H1999" s="51">
        <f t="shared" si="3"/>
        <v>62</v>
      </c>
    </row>
    <row r="2000">
      <c r="A2000" s="47" t="str">
        <f t="shared" si="1"/>
        <v>Oceania_Kiribati-Oceania_2010</v>
      </c>
      <c r="B2000" s="47" t="s">
        <v>242</v>
      </c>
      <c r="C2000" s="49" t="s">
        <v>248</v>
      </c>
      <c r="D2000" s="44" t="s">
        <v>89</v>
      </c>
      <c r="E2000" s="50"/>
      <c r="F2000" s="52">
        <v>40.0</v>
      </c>
      <c r="G2000" s="51" t="str">
        <f t="shared" si="2"/>
        <v/>
      </c>
      <c r="H2000" s="51">
        <f t="shared" si="3"/>
        <v>36.5</v>
      </c>
    </row>
    <row r="2001">
      <c r="A2001" s="47" t="str">
        <f t="shared" si="1"/>
        <v>Oceania_Kiribati-Oceania_2010</v>
      </c>
      <c r="B2001" s="47" t="s">
        <v>242</v>
      </c>
      <c r="C2001" s="49" t="s">
        <v>248</v>
      </c>
      <c r="D2001" s="44" t="s">
        <v>89</v>
      </c>
      <c r="E2001" s="50"/>
      <c r="F2001" s="52">
        <v>33.0</v>
      </c>
      <c r="G2001" s="51" t="str">
        <f t="shared" si="2"/>
        <v/>
      </c>
      <c r="H2001" s="51">
        <f t="shared" si="3"/>
        <v>33</v>
      </c>
    </row>
    <row r="2002">
      <c r="A2002" s="47" t="str">
        <f t="shared" si="1"/>
        <v>Oceania_Kiribati-Oceania_2011</v>
      </c>
      <c r="B2002" s="47" t="s">
        <v>242</v>
      </c>
      <c r="C2002" s="49" t="s">
        <v>248</v>
      </c>
      <c r="D2002" s="44" t="s">
        <v>90</v>
      </c>
      <c r="E2002" s="52">
        <v>10.0</v>
      </c>
      <c r="F2002" s="52">
        <v>70.0</v>
      </c>
      <c r="G2002" s="51">
        <f t="shared" si="2"/>
        <v>10</v>
      </c>
      <c r="H2002" s="51">
        <f t="shared" si="3"/>
        <v>55</v>
      </c>
    </row>
    <row r="2003">
      <c r="A2003" s="47" t="str">
        <f t="shared" si="1"/>
        <v>Oceania_Kiribati-Oceania_2011</v>
      </c>
      <c r="B2003" s="47" t="s">
        <v>242</v>
      </c>
      <c r="C2003" s="49" t="s">
        <v>248</v>
      </c>
      <c r="D2003" s="44" t="s">
        <v>90</v>
      </c>
      <c r="E2003" s="50"/>
      <c r="F2003" s="52">
        <v>40.0</v>
      </c>
      <c r="G2003" s="51" t="str">
        <f t="shared" si="2"/>
        <v/>
      </c>
      <c r="H2003" s="51">
        <f t="shared" si="3"/>
        <v>40</v>
      </c>
    </row>
    <row r="2004">
      <c r="A2004" s="47" t="str">
        <f t="shared" si="1"/>
        <v>Oceania_Marshall Islands-Oceania_2000</v>
      </c>
      <c r="B2004" s="47" t="s">
        <v>242</v>
      </c>
      <c r="C2004" s="49" t="s">
        <v>249</v>
      </c>
      <c r="D2004" s="44" t="s">
        <v>70</v>
      </c>
      <c r="E2004" s="50"/>
      <c r="F2004" s="50"/>
      <c r="G2004" s="51" t="str">
        <f t="shared" si="2"/>
        <v/>
      </c>
      <c r="H2004" s="51" t="str">
        <f t="shared" si="3"/>
        <v/>
      </c>
    </row>
    <row r="2005">
      <c r="A2005" s="47" t="str">
        <f t="shared" si="1"/>
        <v>Oceania_Marshall Islands-Oceania_2001</v>
      </c>
      <c r="B2005" s="47" t="s">
        <v>242</v>
      </c>
      <c r="C2005" s="49" t="s">
        <v>249</v>
      </c>
      <c r="D2005" s="44" t="s">
        <v>71</v>
      </c>
      <c r="E2005" s="50"/>
      <c r="F2005" s="50"/>
      <c r="G2005" s="51" t="str">
        <f t="shared" si="2"/>
        <v/>
      </c>
      <c r="H2005" s="51" t="str">
        <f t="shared" si="3"/>
        <v/>
      </c>
    </row>
    <row r="2006">
      <c r="A2006" s="47" t="str">
        <f t="shared" si="1"/>
        <v>Oceania_Marshall Islands-Oceania_2002</v>
      </c>
      <c r="B2006" s="47" t="s">
        <v>242</v>
      </c>
      <c r="C2006" s="49" t="s">
        <v>249</v>
      </c>
      <c r="D2006" s="44" t="s">
        <v>72</v>
      </c>
      <c r="E2006" s="50"/>
      <c r="F2006" s="52">
        <v>103.0</v>
      </c>
      <c r="G2006" s="51" t="str">
        <f t="shared" si="2"/>
        <v/>
      </c>
      <c r="H2006" s="51">
        <f t="shared" si="3"/>
        <v>103</v>
      </c>
    </row>
    <row r="2007">
      <c r="A2007" s="47" t="str">
        <f t="shared" si="1"/>
        <v>Oceania_Marshall Islands-Oceania_2003</v>
      </c>
      <c r="B2007" s="47" t="s">
        <v>242</v>
      </c>
      <c r="C2007" s="49" t="s">
        <v>249</v>
      </c>
      <c r="D2007" s="44" t="s">
        <v>74</v>
      </c>
      <c r="E2007" s="50"/>
      <c r="F2007" s="52">
        <v>103.0</v>
      </c>
      <c r="G2007" s="51" t="str">
        <f t="shared" si="2"/>
        <v/>
      </c>
      <c r="H2007" s="51">
        <f t="shared" si="3"/>
        <v>103</v>
      </c>
    </row>
    <row r="2008">
      <c r="A2008" s="47" t="str">
        <f t="shared" si="1"/>
        <v>Oceania_Marshall Islands-Oceania_2004</v>
      </c>
      <c r="B2008" s="47" t="s">
        <v>242</v>
      </c>
      <c r="C2008" s="49" t="s">
        <v>249</v>
      </c>
      <c r="D2008" s="44" t="s">
        <v>83</v>
      </c>
      <c r="E2008" s="50"/>
      <c r="F2008" s="52">
        <v>99.0</v>
      </c>
      <c r="G2008" s="51" t="str">
        <f t="shared" si="2"/>
        <v/>
      </c>
      <c r="H2008" s="51">
        <f t="shared" si="3"/>
        <v>99</v>
      </c>
    </row>
    <row r="2009">
      <c r="A2009" s="47" t="str">
        <f t="shared" si="1"/>
        <v>Oceania_Marshall Islands-Oceania_2005</v>
      </c>
      <c r="B2009" s="47" t="s">
        <v>242</v>
      </c>
      <c r="C2009" s="49" t="s">
        <v>249</v>
      </c>
      <c r="D2009" s="44" t="s">
        <v>84</v>
      </c>
      <c r="E2009" s="50"/>
      <c r="F2009" s="52">
        <v>84.0</v>
      </c>
      <c r="G2009" s="51" t="str">
        <f t="shared" si="2"/>
        <v/>
      </c>
      <c r="H2009" s="51">
        <f t="shared" si="3"/>
        <v>84</v>
      </c>
    </row>
    <row r="2010">
      <c r="A2010" s="47" t="str">
        <f t="shared" si="1"/>
        <v>Oceania_Marshall Islands-Oceania_2006</v>
      </c>
      <c r="B2010" s="47" t="s">
        <v>242</v>
      </c>
      <c r="C2010" s="49" t="s">
        <v>249</v>
      </c>
      <c r="D2010" s="44" t="s">
        <v>85</v>
      </c>
      <c r="E2010" s="52">
        <v>29.0</v>
      </c>
      <c r="F2010" s="52">
        <v>88.0</v>
      </c>
      <c r="G2010" s="51">
        <f t="shared" si="2"/>
        <v>29</v>
      </c>
      <c r="H2010" s="51">
        <f t="shared" si="3"/>
        <v>84.5</v>
      </c>
    </row>
    <row r="2011">
      <c r="A2011" s="47" t="str">
        <f t="shared" si="1"/>
        <v>Oceania_Marshall Islands-Oceania_2006</v>
      </c>
      <c r="B2011" s="47" t="s">
        <v>242</v>
      </c>
      <c r="C2011" s="49" t="s">
        <v>249</v>
      </c>
      <c r="D2011" s="44" t="s">
        <v>85</v>
      </c>
      <c r="E2011" s="50"/>
      <c r="F2011" s="52">
        <v>81.0</v>
      </c>
      <c r="G2011" s="51" t="str">
        <f t="shared" si="2"/>
        <v/>
      </c>
      <c r="H2011" s="51">
        <f t="shared" si="3"/>
        <v>81</v>
      </c>
    </row>
    <row r="2012">
      <c r="A2012" s="47" t="str">
        <f t="shared" si="1"/>
        <v>Oceania_Marshall Islands-Oceania_2007</v>
      </c>
      <c r="B2012" s="47" t="s">
        <v>242</v>
      </c>
      <c r="C2012" s="49" t="s">
        <v>249</v>
      </c>
      <c r="D2012" s="44" t="s">
        <v>86</v>
      </c>
      <c r="E2012" s="52">
        <v>32.0</v>
      </c>
      <c r="F2012" s="52">
        <v>99.0</v>
      </c>
      <c r="G2012" s="51">
        <f t="shared" si="2"/>
        <v>32</v>
      </c>
      <c r="H2012" s="51">
        <f t="shared" si="3"/>
        <v>99</v>
      </c>
    </row>
    <row r="2013">
      <c r="A2013" s="47" t="str">
        <f t="shared" si="1"/>
        <v>Oceania_Marshall Islands-Oceania_2009</v>
      </c>
      <c r="B2013" s="47" t="s">
        <v>242</v>
      </c>
      <c r="C2013" s="49" t="s">
        <v>249</v>
      </c>
      <c r="D2013" s="44" t="s">
        <v>88</v>
      </c>
      <c r="E2013" s="52">
        <v>29.0</v>
      </c>
      <c r="F2013" s="52">
        <v>84.0</v>
      </c>
      <c r="G2013" s="51">
        <f t="shared" si="2"/>
        <v>29</v>
      </c>
      <c r="H2013" s="51">
        <f t="shared" si="3"/>
        <v>84</v>
      </c>
    </row>
    <row r="2014">
      <c r="A2014" s="47" t="str">
        <f t="shared" si="1"/>
        <v>Oceania_Marshall Islands-Oceania_2010</v>
      </c>
      <c r="B2014" s="47" t="s">
        <v>242</v>
      </c>
      <c r="C2014" s="49" t="s">
        <v>249</v>
      </c>
      <c r="D2014" s="44" t="s">
        <v>89</v>
      </c>
      <c r="E2014" s="50"/>
      <c r="F2014" s="52">
        <v>84.0</v>
      </c>
      <c r="G2014" s="51" t="str">
        <f t="shared" si="2"/>
        <v/>
      </c>
      <c r="H2014" s="51">
        <f t="shared" si="3"/>
        <v>80.5</v>
      </c>
    </row>
    <row r="2015">
      <c r="A2015" s="47" t="str">
        <f t="shared" si="1"/>
        <v>Oceania_Marshall Islands-Oceania_2010</v>
      </c>
      <c r="B2015" s="47" t="s">
        <v>242</v>
      </c>
      <c r="C2015" s="49" t="s">
        <v>249</v>
      </c>
      <c r="D2015" s="44" t="s">
        <v>89</v>
      </c>
      <c r="E2015" s="50"/>
      <c r="F2015" s="52">
        <v>77.0</v>
      </c>
      <c r="G2015" s="51" t="str">
        <f t="shared" si="2"/>
        <v/>
      </c>
      <c r="H2015" s="51">
        <f t="shared" si="3"/>
        <v>77</v>
      </c>
    </row>
    <row r="2016">
      <c r="A2016" s="47" t="str">
        <f t="shared" si="1"/>
        <v>Oceania_Marshall Islands-Oceania_2011</v>
      </c>
      <c r="B2016" s="47" t="s">
        <v>242</v>
      </c>
      <c r="C2016" s="49" t="s">
        <v>249</v>
      </c>
      <c r="D2016" s="44" t="s">
        <v>90</v>
      </c>
      <c r="E2016" s="52">
        <v>30.0</v>
      </c>
      <c r="F2016" s="52">
        <v>92.0</v>
      </c>
      <c r="G2016" s="51">
        <f t="shared" si="2"/>
        <v>30</v>
      </c>
      <c r="H2016" s="51">
        <f t="shared" si="3"/>
        <v>92</v>
      </c>
    </row>
    <row r="2017">
      <c r="A2017" s="47" t="str">
        <f t="shared" si="1"/>
        <v>Oceania_Micronesia, Fed. Sts.-Oceania_2000</v>
      </c>
      <c r="B2017" s="47" t="s">
        <v>242</v>
      </c>
      <c r="C2017" s="49" t="s">
        <v>250</v>
      </c>
      <c r="D2017" s="44" t="s">
        <v>70</v>
      </c>
      <c r="E2017" s="50"/>
      <c r="F2017" s="50"/>
      <c r="G2017" s="51" t="str">
        <f t="shared" si="2"/>
        <v/>
      </c>
      <c r="H2017" s="51" t="str">
        <f t="shared" si="3"/>
        <v/>
      </c>
    </row>
    <row r="2018">
      <c r="A2018" s="47" t="str">
        <f t="shared" si="1"/>
        <v>Oceania_Micronesia, Fed. Sts.-Oceania_2001</v>
      </c>
      <c r="B2018" s="47" t="s">
        <v>242</v>
      </c>
      <c r="C2018" s="49" t="s">
        <v>250</v>
      </c>
      <c r="D2018" s="44" t="s">
        <v>71</v>
      </c>
      <c r="E2018" s="50"/>
      <c r="F2018" s="50"/>
      <c r="G2018" s="51" t="str">
        <f t="shared" si="2"/>
        <v/>
      </c>
      <c r="H2018" s="51" t="str">
        <f t="shared" si="3"/>
        <v/>
      </c>
    </row>
    <row r="2019">
      <c r="A2019" s="47" t="str">
        <f t="shared" si="1"/>
        <v>Oceania_Micronesia, Fed. Sts.-Oceania_2002</v>
      </c>
      <c r="B2019" s="47" t="s">
        <v>242</v>
      </c>
      <c r="C2019" s="49" t="s">
        <v>250</v>
      </c>
      <c r="D2019" s="44" t="s">
        <v>72</v>
      </c>
      <c r="E2019" s="50"/>
      <c r="F2019" s="52">
        <v>103.0</v>
      </c>
      <c r="G2019" s="51" t="str">
        <f t="shared" si="2"/>
        <v/>
      </c>
      <c r="H2019" s="51">
        <f t="shared" si="3"/>
        <v>103</v>
      </c>
    </row>
    <row r="2020">
      <c r="A2020" s="47" t="str">
        <f t="shared" si="1"/>
        <v>Oceania_Micronesia, Fed. Sts.-Oceania_2003</v>
      </c>
      <c r="B2020" s="47" t="s">
        <v>242</v>
      </c>
      <c r="C2020" s="49" t="s">
        <v>250</v>
      </c>
      <c r="D2020" s="44" t="s">
        <v>74</v>
      </c>
      <c r="E2020" s="50"/>
      <c r="F2020" s="52">
        <v>99.0</v>
      </c>
      <c r="G2020" s="51" t="str">
        <f t="shared" si="2"/>
        <v/>
      </c>
      <c r="H2020" s="51">
        <f t="shared" si="3"/>
        <v>99</v>
      </c>
    </row>
    <row r="2021">
      <c r="A2021" s="47" t="str">
        <f t="shared" si="1"/>
        <v>Oceania_Micronesia, Fed. Sts.-Oceania_2004</v>
      </c>
      <c r="B2021" s="47" t="s">
        <v>242</v>
      </c>
      <c r="C2021" s="49" t="s">
        <v>250</v>
      </c>
      <c r="D2021" s="44" t="s">
        <v>83</v>
      </c>
      <c r="E2021" s="50"/>
      <c r="F2021" s="52">
        <v>99.0</v>
      </c>
      <c r="G2021" s="51" t="str">
        <f t="shared" si="2"/>
        <v/>
      </c>
      <c r="H2021" s="51">
        <f t="shared" si="3"/>
        <v>99</v>
      </c>
    </row>
    <row r="2022">
      <c r="A2022" s="47" t="str">
        <f t="shared" si="1"/>
        <v>Oceania_Micronesia, Fed. Sts.-Oceania_2005</v>
      </c>
      <c r="B2022" s="47" t="s">
        <v>242</v>
      </c>
      <c r="C2022" s="49" t="s">
        <v>250</v>
      </c>
      <c r="D2022" s="44" t="s">
        <v>84</v>
      </c>
      <c r="E2022" s="50"/>
      <c r="F2022" s="52">
        <v>147.0</v>
      </c>
      <c r="G2022" s="51" t="str">
        <f t="shared" si="2"/>
        <v/>
      </c>
      <c r="H2022" s="51">
        <f t="shared" si="3"/>
        <v>147</v>
      </c>
    </row>
    <row r="2023">
      <c r="A2023" s="47" t="str">
        <f t="shared" si="1"/>
        <v>Oceania_Micronesia, Fed. Sts.-Oceania_2006</v>
      </c>
      <c r="B2023" s="47" t="s">
        <v>242</v>
      </c>
      <c r="C2023" s="49" t="s">
        <v>250</v>
      </c>
      <c r="D2023" s="44" t="s">
        <v>85</v>
      </c>
      <c r="E2023" s="50"/>
      <c r="F2023" s="52">
        <v>147.0</v>
      </c>
      <c r="G2023" s="51" t="str">
        <f t="shared" si="2"/>
        <v/>
      </c>
      <c r="H2023" s="51">
        <f t="shared" si="3"/>
        <v>161.5</v>
      </c>
    </row>
    <row r="2024">
      <c r="A2024" s="47" t="str">
        <f t="shared" si="1"/>
        <v>Oceania_Micronesia, Fed. Sts.-Oceania_2006</v>
      </c>
      <c r="B2024" s="47" t="s">
        <v>242</v>
      </c>
      <c r="C2024" s="49" t="s">
        <v>250</v>
      </c>
      <c r="D2024" s="44" t="s">
        <v>85</v>
      </c>
      <c r="E2024" s="50"/>
      <c r="F2024" s="52">
        <v>176.0</v>
      </c>
      <c r="G2024" s="51" t="str">
        <f t="shared" si="2"/>
        <v/>
      </c>
      <c r="H2024" s="51">
        <f t="shared" si="3"/>
        <v>176</v>
      </c>
    </row>
    <row r="2025">
      <c r="A2025" s="47" t="str">
        <f t="shared" si="1"/>
        <v>Oceania_Micronesia, Fed. Sts.-Oceania_2007</v>
      </c>
      <c r="B2025" s="47" t="s">
        <v>242</v>
      </c>
      <c r="C2025" s="49" t="s">
        <v>250</v>
      </c>
      <c r="D2025" s="44" t="s">
        <v>86</v>
      </c>
      <c r="E2025" s="50"/>
      <c r="F2025" s="52">
        <v>99.0</v>
      </c>
      <c r="G2025" s="51" t="str">
        <f t="shared" si="2"/>
        <v/>
      </c>
      <c r="H2025" s="51">
        <f t="shared" si="3"/>
        <v>99</v>
      </c>
    </row>
    <row r="2026">
      <c r="A2026" s="47" t="str">
        <f t="shared" si="1"/>
        <v>Oceania_Micronesia, Fed. Sts.-Oceania_2009</v>
      </c>
      <c r="B2026" s="47" t="s">
        <v>242</v>
      </c>
      <c r="C2026" s="49" t="s">
        <v>250</v>
      </c>
      <c r="D2026" s="44" t="s">
        <v>88</v>
      </c>
      <c r="E2026" s="50"/>
      <c r="F2026" s="52">
        <v>117.0</v>
      </c>
      <c r="G2026" s="51" t="str">
        <f t="shared" si="2"/>
        <v/>
      </c>
      <c r="H2026" s="51">
        <f t="shared" si="3"/>
        <v>117</v>
      </c>
    </row>
    <row r="2027">
      <c r="A2027" s="47" t="str">
        <f t="shared" si="1"/>
        <v>Oceania_Micronesia, Fed. Sts.-Oceania_2011</v>
      </c>
      <c r="B2027" s="47" t="s">
        <v>242</v>
      </c>
      <c r="C2027" s="49" t="s">
        <v>250</v>
      </c>
      <c r="D2027" s="44" t="s">
        <v>90</v>
      </c>
      <c r="E2027" s="50"/>
      <c r="F2027" s="52">
        <v>103.0</v>
      </c>
      <c r="G2027" s="51" t="str">
        <f t="shared" si="2"/>
        <v/>
      </c>
      <c r="H2027" s="51">
        <f t="shared" si="3"/>
        <v>125</v>
      </c>
    </row>
    <row r="2028">
      <c r="A2028" s="47" t="str">
        <f t="shared" si="1"/>
        <v>Oceania_Micronesia, Fed. Sts.-Oceania_2011</v>
      </c>
      <c r="B2028" s="47" t="s">
        <v>242</v>
      </c>
      <c r="C2028" s="49" t="s">
        <v>250</v>
      </c>
      <c r="D2028" s="44" t="s">
        <v>90</v>
      </c>
      <c r="E2028" s="50"/>
      <c r="F2028" s="52">
        <v>147.0</v>
      </c>
      <c r="G2028" s="51" t="str">
        <f t="shared" si="2"/>
        <v/>
      </c>
      <c r="H2028" s="51">
        <f t="shared" si="3"/>
        <v>141.5</v>
      </c>
    </row>
    <row r="2029">
      <c r="A2029" s="47" t="str">
        <f t="shared" si="1"/>
        <v>Oceania_Micronesia, Fed. Sts.-Oceania_2011</v>
      </c>
      <c r="B2029" s="47" t="s">
        <v>242</v>
      </c>
      <c r="C2029" s="49" t="s">
        <v>250</v>
      </c>
      <c r="D2029" s="44" t="s">
        <v>90</v>
      </c>
      <c r="E2029" s="50"/>
      <c r="F2029" s="52">
        <v>136.0</v>
      </c>
      <c r="G2029" s="51" t="str">
        <f t="shared" si="2"/>
        <v/>
      </c>
      <c r="H2029" s="51">
        <f t="shared" si="3"/>
        <v>136</v>
      </c>
    </row>
    <row r="2030">
      <c r="A2030" s="47" t="str">
        <f t="shared" si="1"/>
        <v>Oceania_New Caledonia-Oceania_2000</v>
      </c>
      <c r="B2030" s="47" t="s">
        <v>242</v>
      </c>
      <c r="C2030" s="49" t="s">
        <v>251</v>
      </c>
      <c r="D2030" s="44" t="s">
        <v>70</v>
      </c>
      <c r="E2030" s="50"/>
      <c r="F2030" s="50"/>
      <c r="G2030" s="51" t="str">
        <f t="shared" si="2"/>
        <v/>
      </c>
      <c r="H2030" s="51" t="str">
        <f t="shared" si="3"/>
        <v/>
      </c>
    </row>
    <row r="2031">
      <c r="A2031" s="47" t="str">
        <f t="shared" si="1"/>
        <v>Oceania_New Caledonia-Oceania_2001</v>
      </c>
      <c r="B2031" s="47" t="s">
        <v>242</v>
      </c>
      <c r="C2031" s="49" t="s">
        <v>251</v>
      </c>
      <c r="D2031" s="44" t="s">
        <v>71</v>
      </c>
      <c r="E2031" s="50"/>
      <c r="F2031" s="50"/>
      <c r="G2031" s="51" t="str">
        <f t="shared" si="2"/>
        <v/>
      </c>
      <c r="H2031" s="51" t="str">
        <f t="shared" si="3"/>
        <v/>
      </c>
    </row>
    <row r="2032">
      <c r="A2032" s="47" t="str">
        <f t="shared" si="1"/>
        <v>Oceania_New Caledonia-Oceania_2002</v>
      </c>
      <c r="B2032" s="47" t="s">
        <v>242</v>
      </c>
      <c r="C2032" s="49" t="s">
        <v>251</v>
      </c>
      <c r="D2032" s="44" t="s">
        <v>72</v>
      </c>
      <c r="E2032" s="50"/>
      <c r="F2032" s="52">
        <v>3920.0</v>
      </c>
      <c r="G2032" s="51" t="str">
        <f t="shared" si="2"/>
        <v/>
      </c>
      <c r="H2032" s="51">
        <f t="shared" si="3"/>
        <v>3920</v>
      </c>
    </row>
    <row r="2033">
      <c r="A2033" s="47" t="str">
        <f t="shared" si="1"/>
        <v>Oceania_New Caledonia-Oceania_2003</v>
      </c>
      <c r="B2033" s="47" t="s">
        <v>242</v>
      </c>
      <c r="C2033" s="49" t="s">
        <v>251</v>
      </c>
      <c r="D2033" s="44" t="s">
        <v>74</v>
      </c>
      <c r="E2033" s="50"/>
      <c r="F2033" s="52">
        <v>2849.0</v>
      </c>
      <c r="G2033" s="51" t="str">
        <f t="shared" si="2"/>
        <v/>
      </c>
      <c r="H2033" s="51">
        <f t="shared" si="3"/>
        <v>2849</v>
      </c>
    </row>
    <row r="2034">
      <c r="A2034" s="47" t="str">
        <f t="shared" si="1"/>
        <v>Oceania_New Caledonia-Oceania_2004</v>
      </c>
      <c r="B2034" s="47" t="s">
        <v>242</v>
      </c>
      <c r="C2034" s="49" t="s">
        <v>251</v>
      </c>
      <c r="D2034" s="44" t="s">
        <v>83</v>
      </c>
      <c r="E2034" s="50"/>
      <c r="F2034" s="52">
        <v>3282.0</v>
      </c>
      <c r="G2034" s="51" t="str">
        <f t="shared" si="2"/>
        <v/>
      </c>
      <c r="H2034" s="51">
        <f t="shared" si="3"/>
        <v>3282</v>
      </c>
    </row>
    <row r="2035">
      <c r="A2035" s="47" t="str">
        <f t="shared" si="1"/>
        <v>Oceania_New Caledonia-Oceania_2006</v>
      </c>
      <c r="B2035" s="47" t="s">
        <v>242</v>
      </c>
      <c r="C2035" s="49" t="s">
        <v>251</v>
      </c>
      <c r="D2035" s="44" t="s">
        <v>85</v>
      </c>
      <c r="E2035" s="50"/>
      <c r="F2035" s="52">
        <v>2552.0</v>
      </c>
      <c r="G2035" s="51" t="str">
        <f t="shared" si="2"/>
        <v/>
      </c>
      <c r="H2035" s="51">
        <f t="shared" si="3"/>
        <v>2490</v>
      </c>
    </row>
    <row r="2036">
      <c r="A2036" s="47" t="str">
        <f t="shared" si="1"/>
        <v>Oceania_New Caledonia-Oceania_2006</v>
      </c>
      <c r="B2036" s="47" t="s">
        <v>242</v>
      </c>
      <c r="C2036" s="49" t="s">
        <v>251</v>
      </c>
      <c r="D2036" s="44" t="s">
        <v>85</v>
      </c>
      <c r="E2036" s="50"/>
      <c r="F2036" s="52">
        <v>2428.0</v>
      </c>
      <c r="G2036" s="51" t="str">
        <f t="shared" si="2"/>
        <v/>
      </c>
      <c r="H2036" s="51">
        <f t="shared" si="3"/>
        <v>2167.5</v>
      </c>
    </row>
    <row r="2037">
      <c r="A2037" s="47" t="str">
        <f t="shared" si="1"/>
        <v>Oceania_New Caledonia-Oceania_2006</v>
      </c>
      <c r="B2037" s="47" t="s">
        <v>242</v>
      </c>
      <c r="C2037" s="49" t="s">
        <v>251</v>
      </c>
      <c r="D2037" s="44" t="s">
        <v>85</v>
      </c>
      <c r="E2037" s="50"/>
      <c r="F2037" s="52">
        <v>1907.0</v>
      </c>
      <c r="G2037" s="51" t="str">
        <f t="shared" si="2"/>
        <v/>
      </c>
      <c r="H2037" s="51">
        <f t="shared" si="3"/>
        <v>1907</v>
      </c>
    </row>
    <row r="2038">
      <c r="A2038" s="47" t="str">
        <f t="shared" si="1"/>
        <v>Oceania_New Caledonia-Oceania_2008</v>
      </c>
      <c r="B2038" s="47" t="s">
        <v>242</v>
      </c>
      <c r="C2038" s="49" t="s">
        <v>251</v>
      </c>
      <c r="D2038" s="44" t="s">
        <v>87</v>
      </c>
      <c r="E2038" s="50"/>
      <c r="F2038" s="52">
        <v>2945.0</v>
      </c>
      <c r="G2038" s="51" t="str">
        <f t="shared" si="2"/>
        <v/>
      </c>
      <c r="H2038" s="51">
        <f t="shared" si="3"/>
        <v>2945</v>
      </c>
    </row>
    <row r="2039">
      <c r="A2039" s="47" t="str">
        <f t="shared" si="1"/>
        <v>Oceania_New Caledonia-Oceania_2009</v>
      </c>
      <c r="B2039" s="47" t="s">
        <v>242</v>
      </c>
      <c r="C2039" s="49" t="s">
        <v>251</v>
      </c>
      <c r="D2039" s="44" t="s">
        <v>88</v>
      </c>
      <c r="E2039" s="50"/>
      <c r="F2039" s="52">
        <v>2838.0</v>
      </c>
      <c r="G2039" s="51" t="str">
        <f t="shared" si="2"/>
        <v/>
      </c>
      <c r="H2039" s="51">
        <f t="shared" si="3"/>
        <v>2838</v>
      </c>
    </row>
    <row r="2040">
      <c r="A2040" s="47" t="str">
        <f t="shared" si="1"/>
        <v>Oceania_New Caledonia-Oceania_2011</v>
      </c>
      <c r="B2040" s="47" t="s">
        <v>242</v>
      </c>
      <c r="C2040" s="49" t="s">
        <v>251</v>
      </c>
      <c r="D2040" s="44" t="s">
        <v>90</v>
      </c>
      <c r="E2040" s="50"/>
      <c r="F2040" s="52">
        <v>2750.0</v>
      </c>
      <c r="G2040" s="51" t="str">
        <f t="shared" si="2"/>
        <v/>
      </c>
      <c r="H2040" s="51">
        <f t="shared" si="3"/>
        <v>2524.5</v>
      </c>
    </row>
    <row r="2041">
      <c r="A2041" s="47" t="str">
        <f t="shared" si="1"/>
        <v>Oceania_New Caledonia-Oceania_2011</v>
      </c>
      <c r="B2041" s="47" t="s">
        <v>242</v>
      </c>
      <c r="C2041" s="49" t="s">
        <v>251</v>
      </c>
      <c r="D2041" s="44" t="s">
        <v>90</v>
      </c>
      <c r="E2041" s="50"/>
      <c r="F2041" s="52">
        <v>2299.0</v>
      </c>
      <c r="G2041" s="51" t="str">
        <f t="shared" si="2"/>
        <v/>
      </c>
      <c r="H2041" s="51">
        <f t="shared" si="3"/>
        <v>2299</v>
      </c>
    </row>
    <row r="2042">
      <c r="A2042" s="47" t="str">
        <f t="shared" si="1"/>
        <v>Oceania_New Caledonia-Oceania_2012</v>
      </c>
      <c r="B2042" s="47" t="s">
        <v>242</v>
      </c>
      <c r="C2042" s="49" t="s">
        <v>251</v>
      </c>
      <c r="D2042" s="44" t="s">
        <v>91</v>
      </c>
      <c r="E2042" s="50"/>
      <c r="F2042" s="52">
        <v>2780.0</v>
      </c>
      <c r="G2042" s="51" t="str">
        <f t="shared" si="2"/>
        <v/>
      </c>
      <c r="H2042" s="51">
        <f t="shared" si="3"/>
        <v>2780</v>
      </c>
    </row>
    <row r="2043">
      <c r="A2043" s="47" t="str">
        <f t="shared" si="1"/>
        <v>Oceania_New Zealand-Oceania_2000</v>
      </c>
      <c r="B2043" s="47" t="s">
        <v>242</v>
      </c>
      <c r="C2043" s="49" t="s">
        <v>252</v>
      </c>
      <c r="D2043" s="44" t="s">
        <v>70</v>
      </c>
      <c r="E2043" s="52">
        <v>18566.0</v>
      </c>
      <c r="F2043" s="50"/>
      <c r="G2043" s="51">
        <f t="shared" si="2"/>
        <v>18566</v>
      </c>
      <c r="H2043" s="51" t="str">
        <f t="shared" si="3"/>
        <v/>
      </c>
    </row>
    <row r="2044">
      <c r="A2044" s="47" t="str">
        <f t="shared" si="1"/>
        <v>Oceania_New Zealand-Oceania_2001</v>
      </c>
      <c r="B2044" s="47" t="s">
        <v>242</v>
      </c>
      <c r="C2044" s="49" t="s">
        <v>252</v>
      </c>
      <c r="D2044" s="44" t="s">
        <v>71</v>
      </c>
      <c r="E2044" s="52">
        <v>18167.0</v>
      </c>
      <c r="F2044" s="50"/>
      <c r="G2044" s="51">
        <f t="shared" si="2"/>
        <v>18167</v>
      </c>
      <c r="H2044" s="51" t="str">
        <f t="shared" si="3"/>
        <v/>
      </c>
    </row>
    <row r="2045">
      <c r="A2045" s="47" t="str">
        <f t="shared" si="1"/>
        <v>Oceania_New Zealand-Oceania_2002</v>
      </c>
      <c r="B2045" s="47" t="s">
        <v>242</v>
      </c>
      <c r="C2045" s="49" t="s">
        <v>252</v>
      </c>
      <c r="D2045" s="44" t="s">
        <v>72</v>
      </c>
      <c r="E2045" s="52">
        <v>18287.0</v>
      </c>
      <c r="F2045" s="52">
        <v>31551.0</v>
      </c>
      <c r="G2045" s="51">
        <f t="shared" si="2"/>
        <v>18287</v>
      </c>
      <c r="H2045" s="51">
        <f t="shared" si="3"/>
        <v>31551</v>
      </c>
    </row>
    <row r="2046">
      <c r="A2046" s="47" t="str">
        <f t="shared" si="1"/>
        <v>Oceania_New Zealand-Oceania_2003</v>
      </c>
      <c r="B2046" s="47" t="s">
        <v>242</v>
      </c>
      <c r="C2046" s="49" t="s">
        <v>252</v>
      </c>
      <c r="D2046" s="44" t="s">
        <v>74</v>
      </c>
      <c r="E2046" s="52">
        <v>17469.0</v>
      </c>
      <c r="F2046" s="52">
        <v>32325.0</v>
      </c>
      <c r="G2046" s="51">
        <f t="shared" si="2"/>
        <v>17469</v>
      </c>
      <c r="H2046" s="51">
        <f t="shared" si="3"/>
        <v>32325</v>
      </c>
    </row>
    <row r="2047">
      <c r="A2047" s="47" t="str">
        <f t="shared" si="1"/>
        <v>Oceania_New Zealand-Oceania_2004</v>
      </c>
      <c r="B2047" s="47" t="s">
        <v>242</v>
      </c>
      <c r="C2047" s="49" t="s">
        <v>252</v>
      </c>
      <c r="D2047" s="44" t="s">
        <v>83</v>
      </c>
      <c r="E2047" s="52">
        <v>17412.0</v>
      </c>
      <c r="F2047" s="52">
        <v>34264.0</v>
      </c>
      <c r="G2047" s="51">
        <f t="shared" si="2"/>
        <v>17412</v>
      </c>
      <c r="H2047" s="51">
        <f t="shared" si="3"/>
        <v>34264</v>
      </c>
    </row>
    <row r="2048">
      <c r="A2048" s="47" t="str">
        <f t="shared" si="1"/>
        <v>Oceania_New Zealand-Oceania_2006</v>
      </c>
      <c r="B2048" s="47" t="s">
        <v>242</v>
      </c>
      <c r="C2048" s="49" t="s">
        <v>252</v>
      </c>
      <c r="D2048" s="44" t="s">
        <v>85</v>
      </c>
      <c r="E2048" s="52">
        <v>17393.0</v>
      </c>
      <c r="F2048" s="52">
        <v>34759.0</v>
      </c>
      <c r="G2048" s="51">
        <f t="shared" si="2"/>
        <v>17256</v>
      </c>
      <c r="H2048" s="51">
        <f t="shared" si="3"/>
        <v>33980</v>
      </c>
    </row>
    <row r="2049">
      <c r="A2049" s="47" t="str">
        <f t="shared" si="1"/>
        <v>Oceania_New Zealand-Oceania_2006</v>
      </c>
      <c r="B2049" s="47" t="s">
        <v>242</v>
      </c>
      <c r="C2049" s="49" t="s">
        <v>252</v>
      </c>
      <c r="D2049" s="44" t="s">
        <v>85</v>
      </c>
      <c r="E2049" s="52">
        <v>17119.0</v>
      </c>
      <c r="F2049" s="52">
        <v>33201.0</v>
      </c>
      <c r="G2049" s="51">
        <f t="shared" si="2"/>
        <v>17119.5</v>
      </c>
      <c r="H2049" s="51">
        <f t="shared" si="3"/>
        <v>33855.5</v>
      </c>
    </row>
    <row r="2050">
      <c r="A2050" s="47" t="str">
        <f t="shared" si="1"/>
        <v>Oceania_New Zealand-Oceania_2006</v>
      </c>
      <c r="B2050" s="47" t="s">
        <v>242</v>
      </c>
      <c r="C2050" s="49" t="s">
        <v>252</v>
      </c>
      <c r="D2050" s="44" t="s">
        <v>85</v>
      </c>
      <c r="E2050" s="52">
        <v>17120.0</v>
      </c>
      <c r="F2050" s="52">
        <v>34510.0</v>
      </c>
      <c r="G2050" s="51">
        <f t="shared" si="2"/>
        <v>17120</v>
      </c>
      <c r="H2050" s="51">
        <f t="shared" si="3"/>
        <v>34510</v>
      </c>
    </row>
    <row r="2051">
      <c r="A2051" s="47" t="str">
        <f t="shared" si="1"/>
        <v>Oceania_New Zealand-Oceania_2008</v>
      </c>
      <c r="B2051" s="47" t="s">
        <v>242</v>
      </c>
      <c r="C2051" s="49" t="s">
        <v>252</v>
      </c>
      <c r="D2051" s="44" t="s">
        <v>87</v>
      </c>
      <c r="E2051" s="52">
        <v>17123.0</v>
      </c>
      <c r="F2051" s="52">
        <v>33648.0</v>
      </c>
      <c r="G2051" s="51">
        <f t="shared" si="2"/>
        <v>17123</v>
      </c>
      <c r="H2051" s="51">
        <f t="shared" si="3"/>
        <v>33648</v>
      </c>
    </row>
    <row r="2052">
      <c r="A2052" s="47" t="str">
        <f t="shared" si="1"/>
        <v>Oceania_New Zealand-Oceania_2009</v>
      </c>
      <c r="B2052" s="47" t="s">
        <v>242</v>
      </c>
      <c r="C2052" s="49" t="s">
        <v>252</v>
      </c>
      <c r="D2052" s="44" t="s">
        <v>88</v>
      </c>
      <c r="E2052" s="52">
        <v>16846.0</v>
      </c>
      <c r="F2052" s="52">
        <v>33920.0</v>
      </c>
      <c r="G2052" s="51">
        <f t="shared" si="2"/>
        <v>16846</v>
      </c>
      <c r="H2052" s="51">
        <f t="shared" si="3"/>
        <v>33920</v>
      </c>
    </row>
    <row r="2053">
      <c r="A2053" s="47" t="str">
        <f t="shared" si="1"/>
        <v>Oceania_New Zealand-Oceania_2011</v>
      </c>
      <c r="B2053" s="47" t="s">
        <v>242</v>
      </c>
      <c r="C2053" s="49" t="s">
        <v>252</v>
      </c>
      <c r="D2053" s="44" t="s">
        <v>90</v>
      </c>
      <c r="E2053" s="52">
        <v>16847.0</v>
      </c>
      <c r="F2053" s="52">
        <v>33938.0</v>
      </c>
      <c r="G2053" s="51">
        <f t="shared" si="2"/>
        <v>16951.5</v>
      </c>
      <c r="H2053" s="51">
        <f t="shared" si="3"/>
        <v>33417.5</v>
      </c>
    </row>
    <row r="2054">
      <c r="A2054" s="47" t="str">
        <f t="shared" si="1"/>
        <v>Oceania_New Zealand-Oceania_2011</v>
      </c>
      <c r="B2054" s="47" t="s">
        <v>242</v>
      </c>
      <c r="C2054" s="49" t="s">
        <v>252</v>
      </c>
      <c r="D2054" s="44" t="s">
        <v>90</v>
      </c>
      <c r="E2054" s="52">
        <v>17056.0</v>
      </c>
      <c r="F2054" s="52">
        <v>32897.0</v>
      </c>
      <c r="G2054" s="51">
        <f t="shared" si="2"/>
        <v>17056</v>
      </c>
      <c r="H2054" s="51">
        <f t="shared" si="3"/>
        <v>32897</v>
      </c>
    </row>
    <row r="2055">
      <c r="A2055" s="47" t="str">
        <f t="shared" si="1"/>
        <v>Oceania_New Zealand-Oceania_2012</v>
      </c>
      <c r="B2055" s="47" t="s">
        <v>242</v>
      </c>
      <c r="C2055" s="49" t="s">
        <v>252</v>
      </c>
      <c r="D2055" s="44" t="s">
        <v>91</v>
      </c>
      <c r="E2055" s="52">
        <v>16965.0</v>
      </c>
      <c r="F2055" s="52">
        <v>33553.0</v>
      </c>
      <c r="G2055" s="51">
        <f t="shared" si="2"/>
        <v>16965</v>
      </c>
      <c r="H2055" s="51">
        <f t="shared" si="3"/>
        <v>33553</v>
      </c>
    </row>
    <row r="2056">
      <c r="A2056" s="47" t="str">
        <f t="shared" si="1"/>
        <v>Oceania_Papua New Guinea-Oceania_2000</v>
      </c>
      <c r="B2056" s="47" t="s">
        <v>242</v>
      </c>
      <c r="C2056" s="49" t="s">
        <v>253</v>
      </c>
      <c r="D2056" s="44" t="s">
        <v>70</v>
      </c>
      <c r="E2056" s="50"/>
      <c r="F2056" s="50"/>
      <c r="G2056" s="51" t="str">
        <f t="shared" si="2"/>
        <v/>
      </c>
      <c r="H2056" s="51" t="str">
        <f t="shared" si="3"/>
        <v/>
      </c>
    </row>
    <row r="2057">
      <c r="A2057" s="47" t="str">
        <f t="shared" si="1"/>
        <v>Oceania_Papua New Guinea-Oceania_2001</v>
      </c>
      <c r="B2057" s="47" t="s">
        <v>242</v>
      </c>
      <c r="C2057" s="49" t="s">
        <v>253</v>
      </c>
      <c r="D2057" s="44" t="s">
        <v>71</v>
      </c>
      <c r="E2057" s="50"/>
      <c r="F2057" s="50"/>
      <c r="G2057" s="51" t="str">
        <f t="shared" si="2"/>
        <v/>
      </c>
      <c r="H2057" s="51" t="str">
        <f t="shared" si="3"/>
        <v/>
      </c>
    </row>
    <row r="2058">
      <c r="A2058" s="47" t="str">
        <f t="shared" si="1"/>
        <v>Oceania_Papua New Guinea-Oceania_2002</v>
      </c>
      <c r="B2058" s="47" t="s">
        <v>242</v>
      </c>
      <c r="C2058" s="49" t="s">
        <v>253</v>
      </c>
      <c r="D2058" s="44" t="s">
        <v>72</v>
      </c>
      <c r="E2058" s="50"/>
      <c r="F2058" s="52">
        <v>3135.0</v>
      </c>
      <c r="G2058" s="51" t="str">
        <f t="shared" si="2"/>
        <v/>
      </c>
      <c r="H2058" s="51">
        <f t="shared" si="3"/>
        <v>3135</v>
      </c>
    </row>
    <row r="2059">
      <c r="A2059" s="47" t="str">
        <f t="shared" si="1"/>
        <v>Oceania_Papua New Guinea-Oceania_2003</v>
      </c>
      <c r="B2059" s="47" t="s">
        <v>242</v>
      </c>
      <c r="C2059" s="49" t="s">
        <v>253</v>
      </c>
      <c r="D2059" s="44" t="s">
        <v>74</v>
      </c>
      <c r="E2059" s="50"/>
      <c r="F2059" s="52">
        <v>3333.0</v>
      </c>
      <c r="G2059" s="51" t="str">
        <f t="shared" si="2"/>
        <v/>
      </c>
      <c r="H2059" s="51">
        <f t="shared" si="3"/>
        <v>3333</v>
      </c>
    </row>
    <row r="2060">
      <c r="A2060" s="47" t="str">
        <f t="shared" si="1"/>
        <v>Oceania_Papua New Guinea-Oceania_2004</v>
      </c>
      <c r="B2060" s="47" t="s">
        <v>242</v>
      </c>
      <c r="C2060" s="49" t="s">
        <v>253</v>
      </c>
      <c r="D2060" s="44" t="s">
        <v>83</v>
      </c>
      <c r="E2060" s="50"/>
      <c r="F2060" s="52">
        <v>3476.0</v>
      </c>
      <c r="G2060" s="51" t="str">
        <f t="shared" si="2"/>
        <v/>
      </c>
      <c r="H2060" s="51">
        <f t="shared" si="3"/>
        <v>3476</v>
      </c>
    </row>
    <row r="2061">
      <c r="A2061" s="47" t="str">
        <f t="shared" si="1"/>
        <v>Oceania_Papua New Guinea-Oceania_2006</v>
      </c>
      <c r="B2061" s="47" t="s">
        <v>242</v>
      </c>
      <c r="C2061" s="49" t="s">
        <v>253</v>
      </c>
      <c r="D2061" s="44" t="s">
        <v>85</v>
      </c>
      <c r="E2061" s="50"/>
      <c r="F2061" s="52">
        <v>3513.0</v>
      </c>
      <c r="G2061" s="51" t="str">
        <f t="shared" si="2"/>
        <v/>
      </c>
      <c r="H2061" s="51">
        <f t="shared" si="3"/>
        <v>3372</v>
      </c>
    </row>
    <row r="2062">
      <c r="A2062" s="47" t="str">
        <f t="shared" si="1"/>
        <v>Oceania_Papua New Guinea-Oceania_2006</v>
      </c>
      <c r="B2062" s="47" t="s">
        <v>242</v>
      </c>
      <c r="C2062" s="49" t="s">
        <v>253</v>
      </c>
      <c r="D2062" s="44" t="s">
        <v>85</v>
      </c>
      <c r="E2062" s="50"/>
      <c r="F2062" s="52">
        <v>3231.0</v>
      </c>
      <c r="G2062" s="51" t="str">
        <f t="shared" si="2"/>
        <v/>
      </c>
      <c r="H2062" s="51">
        <f t="shared" si="3"/>
        <v>3231</v>
      </c>
    </row>
    <row r="2063">
      <c r="A2063" s="47" t="str">
        <f t="shared" si="1"/>
        <v>Oceania_Papua New Guinea-Oceania_2007</v>
      </c>
      <c r="B2063" s="47" t="s">
        <v>242</v>
      </c>
      <c r="C2063" s="49" t="s">
        <v>253</v>
      </c>
      <c r="D2063" s="44" t="s">
        <v>86</v>
      </c>
      <c r="E2063" s="50"/>
      <c r="F2063" s="52">
        <v>4481.0</v>
      </c>
      <c r="G2063" s="51" t="str">
        <f t="shared" si="2"/>
        <v/>
      </c>
      <c r="H2063" s="51">
        <f t="shared" si="3"/>
        <v>4481</v>
      </c>
    </row>
    <row r="2064">
      <c r="A2064" s="47" t="str">
        <f t="shared" si="1"/>
        <v>Oceania_Papua New Guinea-Oceania_2008</v>
      </c>
      <c r="B2064" s="47" t="s">
        <v>242</v>
      </c>
      <c r="C2064" s="49" t="s">
        <v>253</v>
      </c>
      <c r="D2064" s="44" t="s">
        <v>87</v>
      </c>
      <c r="E2064" s="50"/>
      <c r="F2064" s="52">
        <v>4903.0</v>
      </c>
      <c r="G2064" s="51" t="str">
        <f t="shared" si="2"/>
        <v/>
      </c>
      <c r="H2064" s="51">
        <f t="shared" si="3"/>
        <v>4903</v>
      </c>
    </row>
    <row r="2065">
      <c r="A2065" s="47" t="str">
        <f t="shared" si="1"/>
        <v>Oceania_Papua New Guinea-Oceania_2009</v>
      </c>
      <c r="B2065" s="47" t="s">
        <v>242</v>
      </c>
      <c r="C2065" s="49" t="s">
        <v>253</v>
      </c>
      <c r="D2065" s="44" t="s">
        <v>88</v>
      </c>
      <c r="E2065" s="50"/>
      <c r="F2065" s="52">
        <v>4613.0</v>
      </c>
      <c r="G2065" s="51" t="str">
        <f t="shared" si="2"/>
        <v/>
      </c>
      <c r="H2065" s="51">
        <f t="shared" si="3"/>
        <v>4613</v>
      </c>
    </row>
    <row r="2066">
      <c r="A2066" s="47" t="str">
        <f t="shared" si="1"/>
        <v>Oceania_Papua New Guinea-Oceania_2011</v>
      </c>
      <c r="B2066" s="47" t="s">
        <v>242</v>
      </c>
      <c r="C2066" s="49" t="s">
        <v>253</v>
      </c>
      <c r="D2066" s="44" t="s">
        <v>90</v>
      </c>
      <c r="E2066" s="50"/>
      <c r="F2066" s="52">
        <v>3968.0</v>
      </c>
      <c r="G2066" s="51" t="str">
        <f t="shared" si="2"/>
        <v/>
      </c>
      <c r="H2066" s="51">
        <f t="shared" si="3"/>
        <v>3328</v>
      </c>
    </row>
    <row r="2067">
      <c r="A2067" s="47" t="str">
        <f t="shared" si="1"/>
        <v>Oceania_Papua New Guinea-Oceania_2011</v>
      </c>
      <c r="B2067" s="47" t="s">
        <v>242</v>
      </c>
      <c r="C2067" s="49" t="s">
        <v>253</v>
      </c>
      <c r="D2067" s="44" t="s">
        <v>90</v>
      </c>
      <c r="E2067" s="50"/>
      <c r="F2067" s="52">
        <v>2688.0</v>
      </c>
      <c r="G2067" s="51" t="str">
        <f t="shared" si="2"/>
        <v/>
      </c>
      <c r="H2067" s="51">
        <f t="shared" si="3"/>
        <v>2688</v>
      </c>
    </row>
    <row r="2068">
      <c r="A2068" s="47" t="str">
        <f t="shared" si="1"/>
        <v>Oceania_Papua New Guinea-Oceania_2012</v>
      </c>
      <c r="B2068" s="47" t="s">
        <v>242</v>
      </c>
      <c r="C2068" s="49" t="s">
        <v>253</v>
      </c>
      <c r="D2068" s="44" t="s">
        <v>91</v>
      </c>
      <c r="E2068" s="50"/>
      <c r="F2068" s="52">
        <v>4595.0</v>
      </c>
      <c r="G2068" s="51" t="str">
        <f t="shared" si="2"/>
        <v/>
      </c>
      <c r="H2068" s="51">
        <f t="shared" si="3"/>
        <v>4595</v>
      </c>
    </row>
    <row r="2069">
      <c r="A2069" s="47" t="str">
        <f t="shared" si="1"/>
        <v>Oceania_Samoa-Oceania_2000</v>
      </c>
      <c r="B2069" s="47" t="s">
        <v>242</v>
      </c>
      <c r="C2069" s="49" t="s">
        <v>254</v>
      </c>
      <c r="D2069" s="44" t="s">
        <v>70</v>
      </c>
      <c r="E2069" s="50"/>
      <c r="F2069" s="50"/>
      <c r="G2069" s="51" t="str">
        <f t="shared" si="2"/>
        <v/>
      </c>
      <c r="H2069" s="51" t="str">
        <f t="shared" si="3"/>
        <v/>
      </c>
    </row>
    <row r="2070">
      <c r="A2070" s="47" t="str">
        <f t="shared" si="1"/>
        <v>Oceania_Samoa-Oceania_2001</v>
      </c>
      <c r="B2070" s="47" t="s">
        <v>242</v>
      </c>
      <c r="C2070" s="49" t="s">
        <v>254</v>
      </c>
      <c r="D2070" s="44" t="s">
        <v>71</v>
      </c>
      <c r="E2070" s="50"/>
      <c r="F2070" s="50"/>
      <c r="G2070" s="51" t="str">
        <f t="shared" si="2"/>
        <v/>
      </c>
      <c r="H2070" s="51" t="str">
        <f t="shared" si="3"/>
        <v/>
      </c>
    </row>
    <row r="2071">
      <c r="A2071" s="47" t="str">
        <f t="shared" si="1"/>
        <v>Oceania_Samoa-Oceania_2002</v>
      </c>
      <c r="B2071" s="47" t="s">
        <v>242</v>
      </c>
      <c r="C2071" s="49" t="s">
        <v>254</v>
      </c>
      <c r="D2071" s="44" t="s">
        <v>72</v>
      </c>
      <c r="E2071" s="50"/>
      <c r="F2071" s="52">
        <v>161.0</v>
      </c>
      <c r="G2071" s="51" t="str">
        <f t="shared" si="2"/>
        <v/>
      </c>
      <c r="H2071" s="51">
        <f t="shared" si="3"/>
        <v>161</v>
      </c>
    </row>
    <row r="2072">
      <c r="A2072" s="47" t="str">
        <f t="shared" si="1"/>
        <v>Oceania_Samoa-Oceania_2003</v>
      </c>
      <c r="B2072" s="47" t="s">
        <v>242</v>
      </c>
      <c r="C2072" s="49" t="s">
        <v>254</v>
      </c>
      <c r="D2072" s="44" t="s">
        <v>74</v>
      </c>
      <c r="E2072" s="50"/>
      <c r="F2072" s="52">
        <v>161.0</v>
      </c>
      <c r="G2072" s="51" t="str">
        <f t="shared" si="2"/>
        <v/>
      </c>
      <c r="H2072" s="51">
        <f t="shared" si="3"/>
        <v>161</v>
      </c>
    </row>
    <row r="2073">
      <c r="A2073" s="47" t="str">
        <f t="shared" si="1"/>
        <v>Oceania_Samoa-Oceania_2004</v>
      </c>
      <c r="B2073" s="47" t="s">
        <v>242</v>
      </c>
      <c r="C2073" s="49" t="s">
        <v>254</v>
      </c>
      <c r="D2073" s="44" t="s">
        <v>83</v>
      </c>
      <c r="E2073" s="50"/>
      <c r="F2073" s="52">
        <v>161.0</v>
      </c>
      <c r="G2073" s="51" t="str">
        <f t="shared" si="2"/>
        <v/>
      </c>
      <c r="H2073" s="51">
        <f t="shared" si="3"/>
        <v>161</v>
      </c>
    </row>
    <row r="2074">
      <c r="A2074" s="47" t="str">
        <f t="shared" si="1"/>
        <v>Oceania_Samoa-Oceania_2007</v>
      </c>
      <c r="B2074" s="47" t="s">
        <v>242</v>
      </c>
      <c r="C2074" s="49" t="s">
        <v>254</v>
      </c>
      <c r="D2074" s="44" t="s">
        <v>86</v>
      </c>
      <c r="E2074" s="52">
        <v>56.0</v>
      </c>
      <c r="F2074" s="52">
        <v>154.0</v>
      </c>
      <c r="G2074" s="51">
        <f t="shared" si="2"/>
        <v>56</v>
      </c>
      <c r="H2074" s="51">
        <f t="shared" si="3"/>
        <v>148.5</v>
      </c>
    </row>
    <row r="2075">
      <c r="A2075" s="47" t="str">
        <f t="shared" si="1"/>
        <v>Oceania_Samoa-Oceania_2007</v>
      </c>
      <c r="B2075" s="47" t="s">
        <v>242</v>
      </c>
      <c r="C2075" s="49" t="s">
        <v>254</v>
      </c>
      <c r="D2075" s="44" t="s">
        <v>86</v>
      </c>
      <c r="E2075" s="50"/>
      <c r="F2075" s="52">
        <v>143.0</v>
      </c>
      <c r="G2075" s="51" t="str">
        <f t="shared" si="2"/>
        <v/>
      </c>
      <c r="H2075" s="51">
        <f t="shared" si="3"/>
        <v>143</v>
      </c>
    </row>
    <row r="2076">
      <c r="A2076" s="47" t="str">
        <f t="shared" si="1"/>
        <v>Oceania_Samoa-Oceania_2007</v>
      </c>
      <c r="B2076" s="47" t="s">
        <v>242</v>
      </c>
      <c r="C2076" s="49" t="s">
        <v>254</v>
      </c>
      <c r="D2076" s="44" t="s">
        <v>86</v>
      </c>
      <c r="E2076" s="50"/>
      <c r="F2076" s="52">
        <v>143.0</v>
      </c>
      <c r="G2076" s="51" t="str">
        <f t="shared" si="2"/>
        <v/>
      </c>
      <c r="H2076" s="51">
        <f t="shared" si="3"/>
        <v>143</v>
      </c>
    </row>
    <row r="2077">
      <c r="A2077" s="47" t="str">
        <f t="shared" si="1"/>
        <v>Oceania_Samoa-Oceania_2008</v>
      </c>
      <c r="B2077" s="47" t="s">
        <v>242</v>
      </c>
      <c r="C2077" s="49" t="s">
        <v>254</v>
      </c>
      <c r="D2077" s="44" t="s">
        <v>87</v>
      </c>
      <c r="E2077" s="52">
        <v>58.0</v>
      </c>
      <c r="F2077" s="52">
        <v>161.0</v>
      </c>
      <c r="G2077" s="51">
        <f t="shared" si="2"/>
        <v>58</v>
      </c>
      <c r="H2077" s="51">
        <f t="shared" si="3"/>
        <v>161</v>
      </c>
    </row>
    <row r="2078">
      <c r="A2078" s="47" t="str">
        <f t="shared" si="1"/>
        <v>Oceania_Samoa-Oceania_2010</v>
      </c>
      <c r="B2078" s="47" t="s">
        <v>242</v>
      </c>
      <c r="C2078" s="49" t="s">
        <v>254</v>
      </c>
      <c r="D2078" s="44" t="s">
        <v>89</v>
      </c>
      <c r="E2078" s="52">
        <v>57.0</v>
      </c>
      <c r="F2078" s="52">
        <v>158.0</v>
      </c>
      <c r="G2078" s="51">
        <f t="shared" si="2"/>
        <v>57</v>
      </c>
      <c r="H2078" s="51">
        <f t="shared" si="3"/>
        <v>158</v>
      </c>
    </row>
    <row r="2079">
      <c r="A2079" s="47" t="str">
        <f t="shared" si="1"/>
        <v>Oceania_Samoa-Oceania_2011</v>
      </c>
      <c r="B2079" s="47" t="s">
        <v>242</v>
      </c>
      <c r="C2079" s="49" t="s">
        <v>254</v>
      </c>
      <c r="D2079" s="44" t="s">
        <v>90</v>
      </c>
      <c r="E2079" s="50"/>
      <c r="F2079" s="52">
        <v>150.0</v>
      </c>
      <c r="G2079" s="51" t="str">
        <f t="shared" si="2"/>
        <v/>
      </c>
      <c r="H2079" s="51">
        <f t="shared" si="3"/>
        <v>144.5</v>
      </c>
    </row>
    <row r="2080">
      <c r="A2080" s="47" t="str">
        <f t="shared" si="1"/>
        <v>Oceania_Samoa-Oceania_2011</v>
      </c>
      <c r="B2080" s="47" t="s">
        <v>242</v>
      </c>
      <c r="C2080" s="49" t="s">
        <v>254</v>
      </c>
      <c r="D2080" s="44" t="s">
        <v>90</v>
      </c>
      <c r="E2080" s="50"/>
      <c r="F2080" s="52">
        <v>139.0</v>
      </c>
      <c r="G2080" s="51" t="str">
        <f t="shared" si="2"/>
        <v/>
      </c>
      <c r="H2080" s="51">
        <f t="shared" si="3"/>
        <v>139</v>
      </c>
    </row>
    <row r="2081">
      <c r="A2081" s="47" t="str">
        <f t="shared" si="1"/>
        <v>Oceania_Samoa-Oceania_2012</v>
      </c>
      <c r="B2081" s="47" t="s">
        <v>242</v>
      </c>
      <c r="C2081" s="49" t="s">
        <v>254</v>
      </c>
      <c r="D2081" s="44" t="s">
        <v>91</v>
      </c>
      <c r="E2081" s="52">
        <v>57.0</v>
      </c>
      <c r="F2081" s="52">
        <v>158.0</v>
      </c>
      <c r="G2081" s="51">
        <f t="shared" si="2"/>
        <v>57</v>
      </c>
      <c r="H2081" s="51">
        <f t="shared" si="3"/>
        <v>158</v>
      </c>
    </row>
    <row r="2082">
      <c r="A2082" s="47" t="str">
        <f t="shared" si="1"/>
        <v>Oceania_Solomon Islands-Oceania_2000</v>
      </c>
      <c r="B2082" s="47" t="s">
        <v>242</v>
      </c>
      <c r="C2082" s="49" t="s">
        <v>255</v>
      </c>
      <c r="D2082" s="44" t="s">
        <v>70</v>
      </c>
      <c r="E2082" s="50"/>
      <c r="F2082" s="50"/>
      <c r="G2082" s="51" t="str">
        <f t="shared" si="2"/>
        <v/>
      </c>
      <c r="H2082" s="51" t="str">
        <f t="shared" si="3"/>
        <v/>
      </c>
    </row>
    <row r="2083">
      <c r="A2083" s="47" t="str">
        <f t="shared" si="1"/>
        <v>Oceania_Solomon Islands-Oceania_2001</v>
      </c>
      <c r="B2083" s="47" t="s">
        <v>242</v>
      </c>
      <c r="C2083" s="49" t="s">
        <v>255</v>
      </c>
      <c r="D2083" s="44" t="s">
        <v>71</v>
      </c>
      <c r="E2083" s="50"/>
      <c r="F2083" s="50"/>
      <c r="G2083" s="51" t="str">
        <f t="shared" si="2"/>
        <v/>
      </c>
      <c r="H2083" s="51" t="str">
        <f t="shared" si="3"/>
        <v/>
      </c>
    </row>
    <row r="2084">
      <c r="A2084" s="47" t="str">
        <f t="shared" si="1"/>
        <v>Oceania_Solomon Islands-Oceania_2002</v>
      </c>
      <c r="B2084" s="47" t="s">
        <v>242</v>
      </c>
      <c r="C2084" s="49" t="s">
        <v>255</v>
      </c>
      <c r="D2084" s="44" t="s">
        <v>72</v>
      </c>
      <c r="E2084" s="50"/>
      <c r="F2084" s="52">
        <v>202.0</v>
      </c>
      <c r="G2084" s="51" t="str">
        <f t="shared" si="2"/>
        <v/>
      </c>
      <c r="H2084" s="51">
        <f t="shared" si="3"/>
        <v>202</v>
      </c>
    </row>
    <row r="2085">
      <c r="A2085" s="47" t="str">
        <f t="shared" si="1"/>
        <v>Oceania_Solomon Islands-Oceania_2003</v>
      </c>
      <c r="B2085" s="47" t="s">
        <v>242</v>
      </c>
      <c r="C2085" s="49" t="s">
        <v>255</v>
      </c>
      <c r="D2085" s="44" t="s">
        <v>74</v>
      </c>
      <c r="E2085" s="50"/>
      <c r="F2085" s="52">
        <v>198.0</v>
      </c>
      <c r="G2085" s="51" t="str">
        <f t="shared" si="2"/>
        <v/>
      </c>
      <c r="H2085" s="51">
        <f t="shared" si="3"/>
        <v>198</v>
      </c>
    </row>
    <row r="2086">
      <c r="A2086" s="47" t="str">
        <f t="shared" si="1"/>
        <v>Oceania_Solomon Islands-Oceania_2004</v>
      </c>
      <c r="B2086" s="47" t="s">
        <v>242</v>
      </c>
      <c r="C2086" s="49" t="s">
        <v>255</v>
      </c>
      <c r="D2086" s="44" t="s">
        <v>83</v>
      </c>
      <c r="E2086" s="50"/>
      <c r="F2086" s="52">
        <v>198.0</v>
      </c>
      <c r="G2086" s="51" t="str">
        <f t="shared" si="2"/>
        <v/>
      </c>
      <c r="H2086" s="51">
        <f t="shared" si="3"/>
        <v>198</v>
      </c>
    </row>
    <row r="2087">
      <c r="A2087" s="47" t="str">
        <f t="shared" si="1"/>
        <v>Oceania_Solomon Islands-Oceania_2007</v>
      </c>
      <c r="B2087" s="47" t="s">
        <v>242</v>
      </c>
      <c r="C2087" s="49" t="s">
        <v>255</v>
      </c>
      <c r="D2087" s="44" t="s">
        <v>86</v>
      </c>
      <c r="E2087" s="52">
        <v>58.0</v>
      </c>
      <c r="F2087" s="52">
        <v>180.0</v>
      </c>
      <c r="G2087" s="51">
        <f t="shared" si="2"/>
        <v>58</v>
      </c>
      <c r="H2087" s="51">
        <f t="shared" si="3"/>
        <v>176</v>
      </c>
    </row>
    <row r="2088">
      <c r="A2088" s="47" t="str">
        <f t="shared" si="1"/>
        <v>Oceania_Solomon Islands-Oceania_2007</v>
      </c>
      <c r="B2088" s="47" t="s">
        <v>242</v>
      </c>
      <c r="C2088" s="49" t="s">
        <v>255</v>
      </c>
      <c r="D2088" s="44" t="s">
        <v>86</v>
      </c>
      <c r="E2088" s="50"/>
      <c r="F2088" s="52">
        <v>172.0</v>
      </c>
      <c r="G2088" s="51" t="str">
        <f t="shared" si="2"/>
        <v/>
      </c>
      <c r="H2088" s="51">
        <f t="shared" si="3"/>
        <v>172</v>
      </c>
    </row>
    <row r="2089">
      <c r="A2089" s="47" t="str">
        <f t="shared" si="1"/>
        <v>Oceania_Solomon Islands-Oceania_2008</v>
      </c>
      <c r="B2089" s="47" t="s">
        <v>242</v>
      </c>
      <c r="C2089" s="49" t="s">
        <v>255</v>
      </c>
      <c r="D2089" s="44" t="s">
        <v>87</v>
      </c>
      <c r="E2089" s="52">
        <v>64.0</v>
      </c>
      <c r="F2089" s="52">
        <v>198.0</v>
      </c>
      <c r="G2089" s="51">
        <f t="shared" si="2"/>
        <v>64</v>
      </c>
      <c r="H2089" s="51">
        <f t="shared" si="3"/>
        <v>185</v>
      </c>
    </row>
    <row r="2090">
      <c r="A2090" s="47" t="str">
        <f t="shared" si="1"/>
        <v>Oceania_Solomon Islands-Oceania_2008</v>
      </c>
      <c r="B2090" s="47" t="s">
        <v>242</v>
      </c>
      <c r="C2090" s="49" t="s">
        <v>255</v>
      </c>
      <c r="D2090" s="44" t="s">
        <v>87</v>
      </c>
      <c r="E2090" s="50"/>
      <c r="F2090" s="52">
        <v>172.0</v>
      </c>
      <c r="G2090" s="51" t="str">
        <f t="shared" si="2"/>
        <v/>
      </c>
      <c r="H2090" s="51">
        <f t="shared" si="3"/>
        <v>172</v>
      </c>
    </row>
    <row r="2091">
      <c r="A2091" s="47" t="str">
        <f t="shared" si="1"/>
        <v>Oceania_Solomon Islands-Oceania_2010</v>
      </c>
      <c r="B2091" s="47" t="s">
        <v>242</v>
      </c>
      <c r="C2091" s="49" t="s">
        <v>255</v>
      </c>
      <c r="D2091" s="44" t="s">
        <v>89</v>
      </c>
      <c r="E2091" s="52">
        <v>58.0</v>
      </c>
      <c r="F2091" s="52">
        <v>180.0</v>
      </c>
      <c r="G2091" s="51">
        <f t="shared" si="2"/>
        <v>58</v>
      </c>
      <c r="H2091" s="51">
        <f t="shared" si="3"/>
        <v>180</v>
      </c>
    </row>
    <row r="2092">
      <c r="A2092" s="47" t="str">
        <f t="shared" si="1"/>
        <v>Oceania_Solomon Islands-Oceania_2011</v>
      </c>
      <c r="B2092" s="47" t="s">
        <v>242</v>
      </c>
      <c r="C2092" s="49" t="s">
        <v>255</v>
      </c>
      <c r="D2092" s="44" t="s">
        <v>90</v>
      </c>
      <c r="E2092" s="50"/>
      <c r="F2092" s="52">
        <v>180.0</v>
      </c>
      <c r="G2092" s="51" t="str">
        <f t="shared" si="2"/>
        <v/>
      </c>
      <c r="H2092" s="51">
        <f t="shared" si="3"/>
        <v>180</v>
      </c>
    </row>
    <row r="2093">
      <c r="A2093" s="47" t="str">
        <f t="shared" si="1"/>
        <v>Oceania_Solomon Islands-Oceania_2012</v>
      </c>
      <c r="B2093" s="47" t="s">
        <v>242</v>
      </c>
      <c r="C2093" s="49" t="s">
        <v>255</v>
      </c>
      <c r="D2093" s="44" t="s">
        <v>91</v>
      </c>
      <c r="E2093" s="52">
        <v>59.0</v>
      </c>
      <c r="F2093" s="52">
        <v>180.0</v>
      </c>
      <c r="G2093" s="51">
        <f t="shared" si="2"/>
        <v>59</v>
      </c>
      <c r="H2093" s="51">
        <f t="shared" si="3"/>
        <v>172.5</v>
      </c>
    </row>
    <row r="2094">
      <c r="A2094" s="47" t="str">
        <f t="shared" si="1"/>
        <v>Oceania_Solomon Islands-Oceania_2012</v>
      </c>
      <c r="B2094" s="47" t="s">
        <v>242</v>
      </c>
      <c r="C2094" s="49" t="s">
        <v>255</v>
      </c>
      <c r="D2094" s="44" t="s">
        <v>91</v>
      </c>
      <c r="E2094" s="50"/>
      <c r="F2094" s="52">
        <v>165.0</v>
      </c>
      <c r="G2094" s="51" t="str">
        <f t="shared" si="2"/>
        <v/>
      </c>
      <c r="H2094" s="51">
        <f t="shared" si="3"/>
        <v>165</v>
      </c>
    </row>
    <row r="2095">
      <c r="A2095" s="47" t="str">
        <f t="shared" si="1"/>
        <v>Oceania_Tonga-Oceania_2000</v>
      </c>
      <c r="B2095" s="47" t="s">
        <v>242</v>
      </c>
      <c r="C2095" s="49" t="s">
        <v>256</v>
      </c>
      <c r="D2095" s="44" t="s">
        <v>70</v>
      </c>
      <c r="E2095" s="50"/>
      <c r="F2095" s="50"/>
      <c r="G2095" s="51" t="str">
        <f t="shared" si="2"/>
        <v/>
      </c>
      <c r="H2095" s="51" t="str">
        <f t="shared" si="3"/>
        <v/>
      </c>
    </row>
    <row r="2096">
      <c r="A2096" s="47" t="str">
        <f t="shared" si="1"/>
        <v>Oceania_Tonga-Oceania_2001</v>
      </c>
      <c r="B2096" s="47" t="s">
        <v>242</v>
      </c>
      <c r="C2096" s="49" t="s">
        <v>256</v>
      </c>
      <c r="D2096" s="44" t="s">
        <v>71</v>
      </c>
      <c r="E2096" s="50"/>
      <c r="F2096" s="50"/>
      <c r="G2096" s="51" t="str">
        <f t="shared" si="2"/>
        <v/>
      </c>
      <c r="H2096" s="51" t="str">
        <f t="shared" si="3"/>
        <v/>
      </c>
    </row>
    <row r="2097">
      <c r="A2097" s="47" t="str">
        <f t="shared" si="1"/>
        <v>Oceania_Tonga-Oceania_2002</v>
      </c>
      <c r="B2097" s="47" t="s">
        <v>242</v>
      </c>
      <c r="C2097" s="49" t="s">
        <v>256</v>
      </c>
      <c r="D2097" s="44" t="s">
        <v>72</v>
      </c>
      <c r="E2097" s="50"/>
      <c r="F2097" s="52">
        <v>158.0</v>
      </c>
      <c r="G2097" s="51" t="str">
        <f t="shared" si="2"/>
        <v/>
      </c>
      <c r="H2097" s="51">
        <f t="shared" si="3"/>
        <v>158</v>
      </c>
    </row>
    <row r="2098">
      <c r="A2098" s="47" t="str">
        <f t="shared" si="1"/>
        <v>Oceania_Tonga-Oceania_2003</v>
      </c>
      <c r="B2098" s="47" t="s">
        <v>242</v>
      </c>
      <c r="C2098" s="49" t="s">
        <v>256</v>
      </c>
      <c r="D2098" s="44" t="s">
        <v>74</v>
      </c>
      <c r="E2098" s="50"/>
      <c r="F2098" s="52">
        <v>172.0</v>
      </c>
      <c r="G2098" s="51" t="str">
        <f t="shared" si="2"/>
        <v/>
      </c>
      <c r="H2098" s="51">
        <f t="shared" si="3"/>
        <v>172</v>
      </c>
    </row>
    <row r="2099">
      <c r="A2099" s="47" t="str">
        <f t="shared" si="1"/>
        <v>Oceania_Tonga-Oceania_2005</v>
      </c>
      <c r="B2099" s="47" t="s">
        <v>242</v>
      </c>
      <c r="C2099" s="49" t="s">
        <v>256</v>
      </c>
      <c r="D2099" s="44" t="s">
        <v>84</v>
      </c>
      <c r="E2099" s="50"/>
      <c r="F2099" s="52">
        <v>161.0</v>
      </c>
      <c r="G2099" s="51" t="str">
        <f t="shared" si="2"/>
        <v/>
      </c>
      <c r="H2099" s="51">
        <f t="shared" si="3"/>
        <v>168.5</v>
      </c>
    </row>
    <row r="2100">
      <c r="A2100" s="47" t="str">
        <f t="shared" si="1"/>
        <v>Oceania_Tonga-Oceania_2005</v>
      </c>
      <c r="B2100" s="47" t="s">
        <v>242</v>
      </c>
      <c r="C2100" s="49" t="s">
        <v>256</v>
      </c>
      <c r="D2100" s="44" t="s">
        <v>84</v>
      </c>
      <c r="E2100" s="52">
        <v>57.0</v>
      </c>
      <c r="F2100" s="52">
        <v>176.0</v>
      </c>
      <c r="G2100" s="51">
        <f t="shared" si="2"/>
        <v>57</v>
      </c>
      <c r="H2100" s="51">
        <f t="shared" si="3"/>
        <v>176</v>
      </c>
    </row>
    <row r="2101">
      <c r="A2101" s="47" t="str">
        <f t="shared" si="1"/>
        <v>Oceania_Tonga-Oceania_2007</v>
      </c>
      <c r="B2101" s="47" t="s">
        <v>242</v>
      </c>
      <c r="C2101" s="49" t="s">
        <v>256</v>
      </c>
      <c r="D2101" s="44" t="s">
        <v>86</v>
      </c>
      <c r="E2101" s="50"/>
      <c r="F2101" s="52">
        <v>143.0</v>
      </c>
      <c r="G2101" s="51" t="str">
        <f t="shared" si="2"/>
        <v/>
      </c>
      <c r="H2101" s="51">
        <f t="shared" si="3"/>
        <v>143</v>
      </c>
    </row>
    <row r="2102">
      <c r="A2102" s="47" t="str">
        <f t="shared" si="1"/>
        <v>Oceania_Tonga-Oceania_2008</v>
      </c>
      <c r="B2102" s="47" t="s">
        <v>242</v>
      </c>
      <c r="C2102" s="49" t="s">
        <v>256</v>
      </c>
      <c r="D2102" s="44" t="s">
        <v>87</v>
      </c>
      <c r="E2102" s="52">
        <v>57.0</v>
      </c>
      <c r="F2102" s="52">
        <v>172.0</v>
      </c>
      <c r="G2102" s="51">
        <f t="shared" si="2"/>
        <v>57</v>
      </c>
      <c r="H2102" s="51">
        <f t="shared" si="3"/>
        <v>172</v>
      </c>
    </row>
    <row r="2103">
      <c r="A2103" s="47" t="str">
        <f t="shared" si="1"/>
        <v>Oceania_Tonga-Oceania_2009</v>
      </c>
      <c r="B2103" s="47" t="s">
        <v>242</v>
      </c>
      <c r="C2103" s="49" t="s">
        <v>256</v>
      </c>
      <c r="D2103" s="44" t="s">
        <v>88</v>
      </c>
      <c r="E2103" s="52">
        <v>58.0</v>
      </c>
      <c r="F2103" s="52">
        <v>154.0</v>
      </c>
      <c r="G2103" s="51">
        <f t="shared" si="2"/>
        <v>58</v>
      </c>
      <c r="H2103" s="51">
        <f t="shared" si="3"/>
        <v>150.5</v>
      </c>
    </row>
    <row r="2104">
      <c r="A2104" s="47" t="str">
        <f t="shared" si="1"/>
        <v>Oceania_Tonga-Oceania_2009</v>
      </c>
      <c r="B2104" s="47" t="s">
        <v>242</v>
      </c>
      <c r="C2104" s="49" t="s">
        <v>256</v>
      </c>
      <c r="D2104" s="44" t="s">
        <v>88</v>
      </c>
      <c r="E2104" s="50"/>
      <c r="F2104" s="52">
        <v>147.0</v>
      </c>
      <c r="G2104" s="51" t="str">
        <f t="shared" si="2"/>
        <v/>
      </c>
      <c r="H2104" s="51">
        <f t="shared" si="3"/>
        <v>147</v>
      </c>
    </row>
    <row r="2105">
      <c r="A2105" s="47" t="str">
        <f t="shared" si="1"/>
        <v>Oceania_Tonga-Oceania_2011</v>
      </c>
      <c r="B2105" s="47" t="s">
        <v>242</v>
      </c>
      <c r="C2105" s="49" t="s">
        <v>256</v>
      </c>
      <c r="D2105" s="44" t="s">
        <v>90</v>
      </c>
      <c r="E2105" s="52">
        <v>57.0</v>
      </c>
      <c r="F2105" s="52">
        <v>158.0</v>
      </c>
      <c r="G2105" s="51">
        <f t="shared" si="2"/>
        <v>57</v>
      </c>
      <c r="H2105" s="51">
        <f t="shared" si="3"/>
        <v>158</v>
      </c>
    </row>
    <row r="2106">
      <c r="A2106" s="47" t="str">
        <f t="shared" si="1"/>
        <v>Oceania_Tonga-Oceania_2012</v>
      </c>
      <c r="B2106" s="47" t="s">
        <v>242</v>
      </c>
      <c r="C2106" s="49" t="s">
        <v>256</v>
      </c>
      <c r="D2106" s="44" t="s">
        <v>91</v>
      </c>
      <c r="E2106" s="50"/>
      <c r="F2106" s="52">
        <v>176.0</v>
      </c>
      <c r="G2106" s="51" t="str">
        <f t="shared" si="2"/>
        <v/>
      </c>
      <c r="H2106" s="51">
        <f t="shared" si="3"/>
        <v>148.5</v>
      </c>
    </row>
    <row r="2107">
      <c r="A2107" s="47" t="str">
        <f t="shared" si="1"/>
        <v>Oceania_Tonga-Oceania_2012</v>
      </c>
      <c r="B2107" s="47" t="s">
        <v>242</v>
      </c>
      <c r="C2107" s="49" t="s">
        <v>256</v>
      </c>
      <c r="D2107" s="44" t="s">
        <v>91</v>
      </c>
      <c r="E2107" s="50"/>
      <c r="F2107" s="52">
        <v>121.0</v>
      </c>
      <c r="G2107" s="51" t="str">
        <f t="shared" si="2"/>
        <v/>
      </c>
      <c r="H2107" s="51">
        <f t="shared" si="3"/>
        <v>121</v>
      </c>
    </row>
    <row r="2108">
      <c r="A2108" s="47" t="str">
        <f t="shared" si="1"/>
        <v>Oceania_Vanuatu-Oceania_2000</v>
      </c>
      <c r="B2108" s="47" t="s">
        <v>242</v>
      </c>
      <c r="C2108" s="49" t="s">
        <v>257</v>
      </c>
      <c r="D2108" s="44" t="s">
        <v>70</v>
      </c>
      <c r="E2108" s="50"/>
      <c r="F2108" s="50"/>
      <c r="G2108" s="51" t="str">
        <f t="shared" si="2"/>
        <v/>
      </c>
      <c r="H2108" s="51" t="str">
        <f t="shared" si="3"/>
        <v/>
      </c>
    </row>
    <row r="2109">
      <c r="A2109" s="47" t="str">
        <f t="shared" si="1"/>
        <v>Oceania_Vanuatu-Oceania_2001</v>
      </c>
      <c r="B2109" s="47" t="s">
        <v>242</v>
      </c>
      <c r="C2109" s="49" t="s">
        <v>257</v>
      </c>
      <c r="D2109" s="44" t="s">
        <v>71</v>
      </c>
      <c r="E2109" s="50"/>
      <c r="F2109" s="50"/>
      <c r="G2109" s="51" t="str">
        <f t="shared" si="2"/>
        <v/>
      </c>
      <c r="H2109" s="51" t="str">
        <f t="shared" si="3"/>
        <v/>
      </c>
    </row>
    <row r="2110">
      <c r="A2110" s="47" t="str">
        <f t="shared" si="1"/>
        <v>Oceania_Vanuatu-Oceania_2002</v>
      </c>
      <c r="B2110" s="47" t="s">
        <v>242</v>
      </c>
      <c r="C2110" s="49" t="s">
        <v>257</v>
      </c>
      <c r="D2110" s="44" t="s">
        <v>72</v>
      </c>
      <c r="E2110" s="50"/>
      <c r="F2110" s="52">
        <v>117.0</v>
      </c>
      <c r="G2110" s="51" t="str">
        <f t="shared" si="2"/>
        <v/>
      </c>
      <c r="H2110" s="51">
        <f t="shared" si="3"/>
        <v>117</v>
      </c>
    </row>
    <row r="2111">
      <c r="A2111" s="47" t="str">
        <f t="shared" si="1"/>
        <v>Oceania_Vanuatu-Oceania_2003</v>
      </c>
      <c r="B2111" s="47" t="s">
        <v>242</v>
      </c>
      <c r="C2111" s="49" t="s">
        <v>257</v>
      </c>
      <c r="D2111" s="44" t="s">
        <v>74</v>
      </c>
      <c r="E2111" s="50"/>
      <c r="F2111" s="52">
        <v>117.0</v>
      </c>
      <c r="G2111" s="51" t="str">
        <f t="shared" si="2"/>
        <v/>
      </c>
      <c r="H2111" s="51">
        <f t="shared" si="3"/>
        <v>117</v>
      </c>
    </row>
    <row r="2112">
      <c r="A2112" s="47" t="str">
        <f t="shared" si="1"/>
        <v>Oceania_Vanuatu-Oceania_2005</v>
      </c>
      <c r="B2112" s="47" t="s">
        <v>242</v>
      </c>
      <c r="C2112" s="49" t="s">
        <v>257</v>
      </c>
      <c r="D2112" s="44" t="s">
        <v>84</v>
      </c>
      <c r="E2112" s="50"/>
      <c r="F2112" s="52">
        <v>92.0</v>
      </c>
      <c r="G2112" s="51" t="str">
        <f t="shared" si="2"/>
        <v/>
      </c>
      <c r="H2112" s="51">
        <f t="shared" si="3"/>
        <v>70</v>
      </c>
    </row>
    <row r="2113">
      <c r="A2113" s="47" t="str">
        <f t="shared" si="1"/>
        <v>Oceania_Vanuatu-Oceania_2005</v>
      </c>
      <c r="B2113" s="47" t="s">
        <v>242</v>
      </c>
      <c r="C2113" s="49" t="s">
        <v>257</v>
      </c>
      <c r="D2113" s="44" t="s">
        <v>84</v>
      </c>
      <c r="E2113" s="52">
        <v>31.0</v>
      </c>
      <c r="F2113" s="52">
        <v>48.0</v>
      </c>
      <c r="G2113" s="51">
        <f t="shared" si="2"/>
        <v>31</v>
      </c>
      <c r="H2113" s="51">
        <f t="shared" si="3"/>
        <v>48</v>
      </c>
    </row>
    <row r="2114">
      <c r="A2114" s="47" t="str">
        <f t="shared" si="1"/>
        <v>Oceania_Vanuatu-Oceania_2008</v>
      </c>
      <c r="B2114" s="47" t="s">
        <v>242</v>
      </c>
      <c r="C2114" s="49" t="s">
        <v>257</v>
      </c>
      <c r="D2114" s="44" t="s">
        <v>87</v>
      </c>
      <c r="E2114" s="52">
        <v>30.0</v>
      </c>
      <c r="F2114" s="52">
        <v>55.0</v>
      </c>
      <c r="G2114" s="51">
        <f t="shared" si="2"/>
        <v>30</v>
      </c>
      <c r="H2114" s="51">
        <f t="shared" si="3"/>
        <v>71.5</v>
      </c>
    </row>
    <row r="2115">
      <c r="A2115" s="47" t="str">
        <f t="shared" si="1"/>
        <v>Oceania_Vanuatu-Oceania_2008</v>
      </c>
      <c r="B2115" s="47" t="s">
        <v>242</v>
      </c>
      <c r="C2115" s="49" t="s">
        <v>257</v>
      </c>
      <c r="D2115" s="44" t="s">
        <v>87</v>
      </c>
      <c r="E2115" s="50"/>
      <c r="F2115" s="52">
        <v>88.0</v>
      </c>
      <c r="G2115" s="51" t="str">
        <f t="shared" si="2"/>
        <v/>
      </c>
      <c r="H2115" s="51">
        <f t="shared" si="3"/>
        <v>88</v>
      </c>
    </row>
    <row r="2116">
      <c r="A2116" s="47" t="str">
        <f t="shared" si="1"/>
        <v>Oceania_Vanuatu-Oceania_2009</v>
      </c>
      <c r="B2116" s="47" t="s">
        <v>242</v>
      </c>
      <c r="C2116" s="49" t="s">
        <v>257</v>
      </c>
      <c r="D2116" s="44" t="s">
        <v>88</v>
      </c>
      <c r="E2116" s="52">
        <v>35.0</v>
      </c>
      <c r="F2116" s="52">
        <v>95.0</v>
      </c>
      <c r="G2116" s="51">
        <f t="shared" si="2"/>
        <v>35</v>
      </c>
      <c r="H2116" s="51">
        <f t="shared" si="3"/>
        <v>95</v>
      </c>
    </row>
    <row r="2117">
      <c r="A2117" s="47" t="str">
        <f t="shared" si="1"/>
        <v>Oceania_Vanuatu-Oceania_2010</v>
      </c>
      <c r="B2117" s="47" t="s">
        <v>242</v>
      </c>
      <c r="C2117" s="49" t="s">
        <v>257</v>
      </c>
      <c r="D2117" s="44" t="s">
        <v>89</v>
      </c>
      <c r="E2117" s="50"/>
      <c r="F2117" s="52">
        <v>84.0</v>
      </c>
      <c r="G2117" s="51" t="str">
        <f t="shared" si="2"/>
        <v/>
      </c>
      <c r="H2117" s="51">
        <f t="shared" si="3"/>
        <v>84</v>
      </c>
    </row>
    <row r="2118">
      <c r="A2118" s="47" t="str">
        <f t="shared" si="1"/>
        <v>Oceania_Vanuatu-Oceania_2011</v>
      </c>
      <c r="B2118" s="47" t="s">
        <v>242</v>
      </c>
      <c r="C2118" s="49" t="s">
        <v>257</v>
      </c>
      <c r="D2118" s="44" t="s">
        <v>90</v>
      </c>
      <c r="E2118" s="52">
        <v>30.0</v>
      </c>
      <c r="F2118" s="52">
        <v>55.0</v>
      </c>
      <c r="G2118" s="51">
        <f t="shared" si="2"/>
        <v>30</v>
      </c>
      <c r="H2118" s="51">
        <f t="shared" si="3"/>
        <v>55</v>
      </c>
    </row>
    <row r="2119">
      <c r="A2119" s="47" t="str">
        <f t="shared" si="1"/>
        <v>Oceania_Vanuatu-Oceania_2012</v>
      </c>
      <c r="B2119" s="47" t="s">
        <v>242</v>
      </c>
      <c r="C2119" s="49" t="s">
        <v>257</v>
      </c>
      <c r="D2119" s="44" t="s">
        <v>91</v>
      </c>
      <c r="E2119" s="50"/>
      <c r="F2119" s="52">
        <v>81.0</v>
      </c>
      <c r="G2119" s="51" t="str">
        <f t="shared" si="2"/>
        <v/>
      </c>
      <c r="H2119" s="51">
        <f t="shared" si="3"/>
        <v>81</v>
      </c>
    </row>
    <row r="2120">
      <c r="A2120" s="47" t="str">
        <f t="shared" si="1"/>
        <v>Oceania_Vanuatu-Oceania_2012</v>
      </c>
      <c r="B2120" s="47" t="s">
        <v>242</v>
      </c>
      <c r="C2120" s="49" t="s">
        <v>257</v>
      </c>
      <c r="D2120" s="44" t="s">
        <v>91</v>
      </c>
      <c r="E2120" s="50"/>
      <c r="F2120" s="52">
        <v>81.0</v>
      </c>
      <c r="G2120" s="51" t="str">
        <f t="shared" si="2"/>
        <v/>
      </c>
      <c r="H2120" s="51">
        <f t="shared" si="3"/>
        <v>81</v>
      </c>
    </row>
    <row r="2121">
      <c r="A2121" s="47" t="str">
        <f t="shared" si="1"/>
        <v>The Americas_Antigua and Barbuda-The Americas_2000</v>
      </c>
      <c r="B2121" s="47" t="s">
        <v>258</v>
      </c>
      <c r="C2121" s="49" t="s">
        <v>259</v>
      </c>
      <c r="D2121" s="44" t="s">
        <v>70</v>
      </c>
      <c r="E2121" s="50"/>
      <c r="F2121" s="50"/>
      <c r="G2121" s="51" t="str">
        <f t="shared" si="2"/>
        <v/>
      </c>
      <c r="H2121" s="51" t="str">
        <f t="shared" si="3"/>
        <v/>
      </c>
    </row>
    <row r="2122">
      <c r="A2122" s="47" t="str">
        <f t="shared" si="1"/>
        <v>The Americas_Antigua and Barbuda-The Americas_2001</v>
      </c>
      <c r="B2122" s="47" t="s">
        <v>258</v>
      </c>
      <c r="C2122" s="49" t="s">
        <v>259</v>
      </c>
      <c r="D2122" s="44" t="s">
        <v>71</v>
      </c>
      <c r="E2122" s="50"/>
      <c r="F2122" s="50"/>
      <c r="G2122" s="51" t="str">
        <f t="shared" si="2"/>
        <v/>
      </c>
      <c r="H2122" s="51" t="str">
        <f t="shared" si="3"/>
        <v/>
      </c>
    </row>
    <row r="2123">
      <c r="A2123" s="47" t="str">
        <f t="shared" si="1"/>
        <v>The Americas_Antigua and Barbuda-The Americas_2002</v>
      </c>
      <c r="B2123" s="47" t="s">
        <v>258</v>
      </c>
      <c r="C2123" s="49" t="s">
        <v>259</v>
      </c>
      <c r="D2123" s="44" t="s">
        <v>72</v>
      </c>
      <c r="E2123" s="50"/>
      <c r="F2123" s="52">
        <v>513.0</v>
      </c>
      <c r="G2123" s="51" t="str">
        <f t="shared" si="2"/>
        <v/>
      </c>
      <c r="H2123" s="51">
        <f t="shared" si="3"/>
        <v>513</v>
      </c>
    </row>
    <row r="2124">
      <c r="A2124" s="47" t="str">
        <f t="shared" si="1"/>
        <v>The Americas_Antigua and Barbuda-The Americas_2003</v>
      </c>
      <c r="B2124" s="47" t="s">
        <v>258</v>
      </c>
      <c r="C2124" s="49" t="s">
        <v>259</v>
      </c>
      <c r="D2124" s="44" t="s">
        <v>74</v>
      </c>
      <c r="E2124" s="50"/>
      <c r="F2124" s="52">
        <v>499.0</v>
      </c>
      <c r="G2124" s="51" t="str">
        <f t="shared" si="2"/>
        <v/>
      </c>
      <c r="H2124" s="51">
        <f t="shared" si="3"/>
        <v>499</v>
      </c>
    </row>
    <row r="2125">
      <c r="A2125" s="47" t="str">
        <f t="shared" si="1"/>
        <v>The Americas_Antigua and Barbuda-The Americas_2004</v>
      </c>
      <c r="B2125" s="47" t="s">
        <v>258</v>
      </c>
      <c r="C2125" s="49" t="s">
        <v>259</v>
      </c>
      <c r="D2125" s="44" t="s">
        <v>83</v>
      </c>
      <c r="E2125" s="50"/>
      <c r="F2125" s="52">
        <v>458.0</v>
      </c>
      <c r="G2125" s="51" t="str">
        <f t="shared" si="2"/>
        <v/>
      </c>
      <c r="H2125" s="51">
        <f t="shared" si="3"/>
        <v>458</v>
      </c>
    </row>
    <row r="2126">
      <c r="A2126" s="47" t="str">
        <f t="shared" si="1"/>
        <v>The Americas_Antigua and Barbuda-The Americas_2005</v>
      </c>
      <c r="B2126" s="47" t="s">
        <v>258</v>
      </c>
      <c r="C2126" s="49" t="s">
        <v>259</v>
      </c>
      <c r="D2126" s="44" t="s">
        <v>84</v>
      </c>
      <c r="E2126" s="52">
        <v>146.0</v>
      </c>
      <c r="F2126" s="52">
        <v>444.0</v>
      </c>
      <c r="G2126" s="51">
        <f t="shared" si="2"/>
        <v>141.5</v>
      </c>
      <c r="H2126" s="51">
        <f t="shared" si="3"/>
        <v>427.5</v>
      </c>
    </row>
    <row r="2127">
      <c r="A2127" s="47" t="str">
        <f t="shared" si="1"/>
        <v>The Americas_Antigua and Barbuda-The Americas_2005</v>
      </c>
      <c r="B2127" s="47" t="s">
        <v>258</v>
      </c>
      <c r="C2127" s="49" t="s">
        <v>259</v>
      </c>
      <c r="D2127" s="44" t="s">
        <v>84</v>
      </c>
      <c r="E2127" s="52">
        <v>137.0</v>
      </c>
      <c r="F2127" s="52">
        <v>411.0</v>
      </c>
      <c r="G2127" s="51">
        <f t="shared" si="2"/>
        <v>137</v>
      </c>
      <c r="H2127" s="51">
        <f t="shared" si="3"/>
        <v>411</v>
      </c>
    </row>
    <row r="2128">
      <c r="A2128" s="47" t="str">
        <f t="shared" si="1"/>
        <v>The Americas_Antigua and Barbuda-The Americas_2008</v>
      </c>
      <c r="B2128" s="47" t="s">
        <v>258</v>
      </c>
      <c r="C2128" s="49" t="s">
        <v>259</v>
      </c>
      <c r="D2128" s="44" t="s">
        <v>87</v>
      </c>
      <c r="E2128" s="50"/>
      <c r="F2128" s="52">
        <v>389.0</v>
      </c>
      <c r="G2128" s="51" t="str">
        <f t="shared" si="2"/>
        <v/>
      </c>
      <c r="H2128" s="51">
        <f t="shared" si="3"/>
        <v>367</v>
      </c>
    </row>
    <row r="2129">
      <c r="A2129" s="47" t="str">
        <f t="shared" si="1"/>
        <v>The Americas_Antigua and Barbuda-The Americas_2008</v>
      </c>
      <c r="B2129" s="47" t="s">
        <v>258</v>
      </c>
      <c r="C2129" s="49" t="s">
        <v>259</v>
      </c>
      <c r="D2129" s="44" t="s">
        <v>87</v>
      </c>
      <c r="E2129" s="50"/>
      <c r="F2129" s="52">
        <v>345.0</v>
      </c>
      <c r="G2129" s="51" t="str">
        <f t="shared" si="2"/>
        <v/>
      </c>
      <c r="H2129" s="51">
        <f t="shared" si="3"/>
        <v>345</v>
      </c>
    </row>
    <row r="2130">
      <c r="A2130" s="47" t="str">
        <f t="shared" si="1"/>
        <v>The Americas_Antigua and Barbuda-The Americas_2009</v>
      </c>
      <c r="B2130" s="47" t="s">
        <v>258</v>
      </c>
      <c r="C2130" s="49" t="s">
        <v>259</v>
      </c>
      <c r="D2130" s="44" t="s">
        <v>88</v>
      </c>
      <c r="E2130" s="52">
        <v>143.0</v>
      </c>
      <c r="F2130" s="52">
        <v>425.0</v>
      </c>
      <c r="G2130" s="51">
        <f t="shared" si="2"/>
        <v>143</v>
      </c>
      <c r="H2130" s="51">
        <f t="shared" si="3"/>
        <v>425</v>
      </c>
    </row>
    <row r="2131">
      <c r="A2131" s="47" t="str">
        <f t="shared" si="1"/>
        <v>The Americas_Antigua and Barbuda-The Americas_2011</v>
      </c>
      <c r="B2131" s="47" t="s">
        <v>258</v>
      </c>
      <c r="C2131" s="49" t="s">
        <v>259</v>
      </c>
      <c r="D2131" s="44" t="s">
        <v>90</v>
      </c>
      <c r="E2131" s="50"/>
      <c r="F2131" s="52">
        <v>345.0</v>
      </c>
      <c r="G2131" s="51" t="str">
        <f t="shared" si="2"/>
        <v/>
      </c>
      <c r="H2131" s="51">
        <f t="shared" si="3"/>
        <v>345</v>
      </c>
    </row>
    <row r="2132">
      <c r="A2132" s="47" t="str">
        <f t="shared" si="1"/>
        <v>The Americas_Antigua and Barbuda-The Americas_2012</v>
      </c>
      <c r="B2132" s="47" t="s">
        <v>258</v>
      </c>
      <c r="C2132" s="49" t="s">
        <v>259</v>
      </c>
      <c r="D2132" s="44" t="s">
        <v>91</v>
      </c>
      <c r="E2132" s="52">
        <v>135.0</v>
      </c>
      <c r="F2132" s="52">
        <v>407.0</v>
      </c>
      <c r="G2132" s="51">
        <f t="shared" si="2"/>
        <v>135</v>
      </c>
      <c r="H2132" s="51">
        <f t="shared" si="3"/>
        <v>385</v>
      </c>
    </row>
    <row r="2133">
      <c r="A2133" s="47" t="str">
        <f t="shared" si="1"/>
        <v>The Americas_Antigua and Barbuda-The Americas_2012</v>
      </c>
      <c r="B2133" s="47" t="s">
        <v>258</v>
      </c>
      <c r="C2133" s="49" t="s">
        <v>259</v>
      </c>
      <c r="D2133" s="44" t="s">
        <v>91</v>
      </c>
      <c r="E2133" s="50"/>
      <c r="F2133" s="52">
        <v>363.0</v>
      </c>
      <c r="G2133" s="51" t="str">
        <f t="shared" si="2"/>
        <v/>
      </c>
      <c r="H2133" s="51">
        <f t="shared" si="3"/>
        <v>363</v>
      </c>
    </row>
    <row r="2134">
      <c r="A2134" s="47" t="str">
        <f t="shared" si="1"/>
        <v>The Americas_Argentina-The Americas_2000</v>
      </c>
      <c r="B2134" s="47" t="s">
        <v>258</v>
      </c>
      <c r="C2134" s="49" t="s">
        <v>260</v>
      </c>
      <c r="D2134" s="44" t="s">
        <v>70</v>
      </c>
      <c r="E2134" s="50"/>
      <c r="F2134" s="50"/>
      <c r="G2134" s="51" t="str">
        <f t="shared" si="2"/>
        <v/>
      </c>
      <c r="H2134" s="51" t="str">
        <f t="shared" si="3"/>
        <v/>
      </c>
    </row>
    <row r="2135">
      <c r="A2135" s="47" t="str">
        <f t="shared" si="1"/>
        <v>The Americas_Argentina-The Americas_2001</v>
      </c>
      <c r="B2135" s="47" t="s">
        <v>258</v>
      </c>
      <c r="C2135" s="49" t="s">
        <v>260</v>
      </c>
      <c r="D2135" s="44" t="s">
        <v>71</v>
      </c>
      <c r="E2135" s="52">
        <v>80112.0</v>
      </c>
      <c r="F2135" s="50"/>
      <c r="G2135" s="51">
        <f t="shared" si="2"/>
        <v>80112</v>
      </c>
      <c r="H2135" s="51" t="str">
        <f t="shared" si="3"/>
        <v/>
      </c>
    </row>
    <row r="2136">
      <c r="A2136" s="47" t="str">
        <f t="shared" si="1"/>
        <v>The Americas_Argentina-The Americas_2002</v>
      </c>
      <c r="B2136" s="47" t="s">
        <v>258</v>
      </c>
      <c r="C2136" s="49" t="s">
        <v>260</v>
      </c>
      <c r="D2136" s="44" t="s">
        <v>72</v>
      </c>
      <c r="E2136" s="52">
        <v>78162.0</v>
      </c>
      <c r="F2136" s="52">
        <v>180512.0</v>
      </c>
      <c r="G2136" s="51">
        <f t="shared" si="2"/>
        <v>78162</v>
      </c>
      <c r="H2136" s="51">
        <f t="shared" si="3"/>
        <v>180512</v>
      </c>
    </row>
    <row r="2137">
      <c r="A2137" s="47" t="str">
        <f t="shared" si="1"/>
        <v>The Americas_Argentina-The Americas_2003</v>
      </c>
      <c r="B2137" s="47" t="s">
        <v>258</v>
      </c>
      <c r="C2137" s="49" t="s">
        <v>260</v>
      </c>
      <c r="D2137" s="44" t="s">
        <v>74</v>
      </c>
      <c r="E2137" s="52">
        <v>76075.0</v>
      </c>
      <c r="F2137" s="52">
        <v>179639.0</v>
      </c>
      <c r="G2137" s="51">
        <f t="shared" si="2"/>
        <v>76075</v>
      </c>
      <c r="H2137" s="51">
        <f t="shared" si="3"/>
        <v>179639</v>
      </c>
    </row>
    <row r="2138">
      <c r="A2138" s="47" t="str">
        <f t="shared" si="1"/>
        <v>The Americas_Argentina-The Americas_2004</v>
      </c>
      <c r="B2138" s="47" t="s">
        <v>258</v>
      </c>
      <c r="C2138" s="49" t="s">
        <v>260</v>
      </c>
      <c r="D2138" s="44" t="s">
        <v>83</v>
      </c>
      <c r="E2138" s="52">
        <v>77794.0</v>
      </c>
      <c r="F2138" s="52">
        <v>190057.0</v>
      </c>
      <c r="G2138" s="51">
        <f t="shared" si="2"/>
        <v>77794</v>
      </c>
      <c r="H2138" s="51">
        <f t="shared" si="3"/>
        <v>190057</v>
      </c>
    </row>
    <row r="2139">
      <c r="A2139" s="47" t="str">
        <f t="shared" si="1"/>
        <v>The Americas_Argentina-The Americas_2005</v>
      </c>
      <c r="B2139" s="47" t="s">
        <v>258</v>
      </c>
      <c r="C2139" s="49" t="s">
        <v>260</v>
      </c>
      <c r="D2139" s="44" t="s">
        <v>84</v>
      </c>
      <c r="E2139" s="52">
        <v>73673.0</v>
      </c>
      <c r="F2139" s="52">
        <v>180416.0</v>
      </c>
      <c r="G2139" s="51">
        <f t="shared" si="2"/>
        <v>70323</v>
      </c>
      <c r="H2139" s="51">
        <f t="shared" si="3"/>
        <v>170684</v>
      </c>
    </row>
    <row r="2140">
      <c r="A2140" s="47" t="str">
        <f t="shared" si="1"/>
        <v>The Americas_Argentina-The Americas_2005</v>
      </c>
      <c r="B2140" s="47" t="s">
        <v>258</v>
      </c>
      <c r="C2140" s="49" t="s">
        <v>260</v>
      </c>
      <c r="D2140" s="44" t="s">
        <v>84</v>
      </c>
      <c r="E2140" s="52">
        <v>66973.0</v>
      </c>
      <c r="F2140" s="52">
        <v>160952.0</v>
      </c>
      <c r="G2140" s="51">
        <f t="shared" si="2"/>
        <v>66973</v>
      </c>
      <c r="H2140" s="51">
        <f t="shared" si="3"/>
        <v>160952</v>
      </c>
    </row>
    <row r="2141">
      <c r="A2141" s="47" t="str">
        <f t="shared" si="1"/>
        <v>The Americas_Argentina-The Americas_2008</v>
      </c>
      <c r="B2141" s="47" t="s">
        <v>258</v>
      </c>
      <c r="C2141" s="49" t="s">
        <v>260</v>
      </c>
      <c r="D2141" s="44" t="s">
        <v>87</v>
      </c>
      <c r="E2141" s="52">
        <v>59047.0</v>
      </c>
      <c r="F2141" s="52">
        <v>133127.0</v>
      </c>
      <c r="G2141" s="51">
        <f t="shared" si="2"/>
        <v>60000.5</v>
      </c>
      <c r="H2141" s="51">
        <f t="shared" si="3"/>
        <v>137102</v>
      </c>
    </row>
    <row r="2142">
      <c r="A2142" s="47" t="str">
        <f t="shared" si="1"/>
        <v>The Americas_Argentina-The Americas_2008</v>
      </c>
      <c r="B2142" s="47" t="s">
        <v>258</v>
      </c>
      <c r="C2142" s="49" t="s">
        <v>260</v>
      </c>
      <c r="D2142" s="44" t="s">
        <v>87</v>
      </c>
      <c r="E2142" s="52">
        <v>60954.0</v>
      </c>
      <c r="F2142" s="52">
        <v>141077.0</v>
      </c>
      <c r="G2142" s="51">
        <f t="shared" si="2"/>
        <v>60954</v>
      </c>
      <c r="H2142" s="51">
        <f t="shared" si="3"/>
        <v>141077</v>
      </c>
    </row>
    <row r="2143">
      <c r="A2143" s="47" t="str">
        <f t="shared" si="1"/>
        <v>The Americas_Argentina-The Americas_2009</v>
      </c>
      <c r="B2143" s="47" t="s">
        <v>258</v>
      </c>
      <c r="C2143" s="49" t="s">
        <v>260</v>
      </c>
      <c r="D2143" s="44" t="s">
        <v>88</v>
      </c>
      <c r="E2143" s="52">
        <v>73128.0</v>
      </c>
      <c r="F2143" s="52">
        <v>174238.0</v>
      </c>
      <c r="G2143" s="51">
        <f t="shared" si="2"/>
        <v>73128</v>
      </c>
      <c r="H2143" s="51">
        <f t="shared" si="3"/>
        <v>174238</v>
      </c>
    </row>
    <row r="2144">
      <c r="A2144" s="47" t="str">
        <f t="shared" si="1"/>
        <v>The Americas_Argentina-The Americas_2011</v>
      </c>
      <c r="B2144" s="47" t="s">
        <v>258</v>
      </c>
      <c r="C2144" s="49" t="s">
        <v>260</v>
      </c>
      <c r="D2144" s="44" t="s">
        <v>90</v>
      </c>
      <c r="E2144" s="52">
        <v>57835.0</v>
      </c>
      <c r="F2144" s="52">
        <v>132632.0</v>
      </c>
      <c r="G2144" s="51">
        <f t="shared" si="2"/>
        <v>57835</v>
      </c>
      <c r="H2144" s="51">
        <f t="shared" si="3"/>
        <v>132632</v>
      </c>
    </row>
    <row r="2145">
      <c r="A2145" s="47" t="str">
        <f t="shared" si="1"/>
        <v>The Americas_Argentina-The Americas_2012</v>
      </c>
      <c r="B2145" s="47" t="s">
        <v>258</v>
      </c>
      <c r="C2145" s="49" t="s">
        <v>260</v>
      </c>
      <c r="D2145" s="44" t="s">
        <v>91</v>
      </c>
      <c r="E2145" s="52">
        <v>67303.0</v>
      </c>
      <c r="F2145" s="52">
        <v>156170.0</v>
      </c>
      <c r="G2145" s="51">
        <f t="shared" si="2"/>
        <v>61344.5</v>
      </c>
      <c r="H2145" s="51">
        <f t="shared" si="3"/>
        <v>139718</v>
      </c>
    </row>
    <row r="2146">
      <c r="A2146" s="47" t="str">
        <f t="shared" si="1"/>
        <v>The Americas_Argentina-The Americas_2012</v>
      </c>
      <c r="B2146" s="47" t="s">
        <v>258</v>
      </c>
      <c r="C2146" s="49" t="s">
        <v>260</v>
      </c>
      <c r="D2146" s="44" t="s">
        <v>91</v>
      </c>
      <c r="E2146" s="52">
        <v>55386.0</v>
      </c>
      <c r="F2146" s="52">
        <v>123266.0</v>
      </c>
      <c r="G2146" s="51">
        <f t="shared" si="2"/>
        <v>55386</v>
      </c>
      <c r="H2146" s="51">
        <f t="shared" si="3"/>
        <v>123266</v>
      </c>
    </row>
    <row r="2147">
      <c r="A2147" s="47" t="str">
        <f t="shared" si="1"/>
        <v>The Americas_Aruba-The Americas_2000</v>
      </c>
      <c r="B2147" s="47" t="s">
        <v>258</v>
      </c>
      <c r="C2147" s="49" t="s">
        <v>261</v>
      </c>
      <c r="D2147" s="44" t="s">
        <v>70</v>
      </c>
      <c r="E2147" s="50"/>
      <c r="F2147" s="50"/>
      <c r="G2147" s="51" t="str">
        <f t="shared" si="2"/>
        <v/>
      </c>
      <c r="H2147" s="51" t="str">
        <f t="shared" si="3"/>
        <v/>
      </c>
    </row>
    <row r="2148">
      <c r="A2148" s="47" t="str">
        <f t="shared" si="1"/>
        <v>The Americas_Aruba-The Americas_2001</v>
      </c>
      <c r="B2148" s="47" t="s">
        <v>258</v>
      </c>
      <c r="C2148" s="49" t="s">
        <v>261</v>
      </c>
      <c r="D2148" s="44" t="s">
        <v>71</v>
      </c>
      <c r="E2148" s="50"/>
      <c r="F2148" s="50"/>
      <c r="G2148" s="51" t="str">
        <f t="shared" si="2"/>
        <v/>
      </c>
      <c r="H2148" s="51" t="str">
        <f t="shared" si="3"/>
        <v/>
      </c>
    </row>
    <row r="2149">
      <c r="A2149" s="47" t="str">
        <f t="shared" si="1"/>
        <v>The Americas_Aruba-The Americas_2002</v>
      </c>
      <c r="B2149" s="47" t="s">
        <v>258</v>
      </c>
      <c r="C2149" s="49" t="s">
        <v>261</v>
      </c>
      <c r="D2149" s="44" t="s">
        <v>72</v>
      </c>
      <c r="E2149" s="50"/>
      <c r="F2149" s="52">
        <v>2321.0</v>
      </c>
      <c r="G2149" s="51" t="str">
        <f t="shared" si="2"/>
        <v/>
      </c>
      <c r="H2149" s="51">
        <f t="shared" si="3"/>
        <v>2321</v>
      </c>
    </row>
    <row r="2150">
      <c r="A2150" s="47" t="str">
        <f t="shared" si="1"/>
        <v>The Americas_Aruba-The Americas_2003</v>
      </c>
      <c r="B2150" s="47" t="s">
        <v>258</v>
      </c>
      <c r="C2150" s="49" t="s">
        <v>261</v>
      </c>
      <c r="D2150" s="44" t="s">
        <v>74</v>
      </c>
      <c r="E2150" s="50"/>
      <c r="F2150" s="52">
        <v>2296.0</v>
      </c>
      <c r="G2150" s="51" t="str">
        <f t="shared" si="2"/>
        <v/>
      </c>
      <c r="H2150" s="51">
        <f t="shared" si="3"/>
        <v>2296</v>
      </c>
    </row>
    <row r="2151">
      <c r="A2151" s="47" t="str">
        <f t="shared" si="1"/>
        <v>The Americas_Aruba-The Americas_2004</v>
      </c>
      <c r="B2151" s="47" t="s">
        <v>258</v>
      </c>
      <c r="C2151" s="49" t="s">
        <v>261</v>
      </c>
      <c r="D2151" s="44" t="s">
        <v>83</v>
      </c>
      <c r="E2151" s="50"/>
      <c r="F2151" s="52">
        <v>2288.0</v>
      </c>
      <c r="G2151" s="51" t="str">
        <f t="shared" si="2"/>
        <v/>
      </c>
      <c r="H2151" s="51">
        <f t="shared" si="3"/>
        <v>2288</v>
      </c>
    </row>
    <row r="2152">
      <c r="A2152" s="47" t="str">
        <f t="shared" si="1"/>
        <v>The Americas_Aruba-The Americas_2005</v>
      </c>
      <c r="B2152" s="47" t="s">
        <v>258</v>
      </c>
      <c r="C2152" s="49" t="s">
        <v>261</v>
      </c>
      <c r="D2152" s="44" t="s">
        <v>84</v>
      </c>
      <c r="E2152" s="50"/>
      <c r="F2152" s="52">
        <v>2358.0</v>
      </c>
      <c r="G2152" s="51" t="str">
        <f t="shared" si="2"/>
        <v/>
      </c>
      <c r="H2152" s="51">
        <f t="shared" si="3"/>
        <v>2358</v>
      </c>
    </row>
    <row r="2153">
      <c r="A2153" s="47" t="str">
        <f t="shared" si="1"/>
        <v>The Americas_Aruba-The Americas_2006</v>
      </c>
      <c r="B2153" s="47" t="s">
        <v>258</v>
      </c>
      <c r="C2153" s="49" t="s">
        <v>261</v>
      </c>
      <c r="D2153" s="44" t="s">
        <v>85</v>
      </c>
      <c r="E2153" s="50"/>
      <c r="F2153" s="52">
        <v>2274.0</v>
      </c>
      <c r="G2153" s="51" t="str">
        <f t="shared" si="2"/>
        <v/>
      </c>
      <c r="H2153" s="51">
        <f t="shared" si="3"/>
        <v>2274</v>
      </c>
    </row>
    <row r="2154">
      <c r="A2154" s="47" t="str">
        <f t="shared" si="1"/>
        <v>The Americas_Aruba-The Americas_2008</v>
      </c>
      <c r="B2154" s="47" t="s">
        <v>258</v>
      </c>
      <c r="C2154" s="49" t="s">
        <v>261</v>
      </c>
      <c r="D2154" s="44" t="s">
        <v>87</v>
      </c>
      <c r="E2154" s="50"/>
      <c r="F2154" s="52">
        <v>2255.0</v>
      </c>
      <c r="G2154" s="51" t="str">
        <f t="shared" si="2"/>
        <v/>
      </c>
      <c r="H2154" s="51">
        <f t="shared" si="3"/>
        <v>2244</v>
      </c>
    </row>
    <row r="2155">
      <c r="A2155" s="47" t="str">
        <f t="shared" si="1"/>
        <v>The Americas_Aruba-The Americas_2008</v>
      </c>
      <c r="B2155" s="47" t="s">
        <v>258</v>
      </c>
      <c r="C2155" s="49" t="s">
        <v>261</v>
      </c>
      <c r="D2155" s="44" t="s">
        <v>87</v>
      </c>
      <c r="E2155" s="50"/>
      <c r="F2155" s="52">
        <v>2233.0</v>
      </c>
      <c r="G2155" s="51" t="str">
        <f t="shared" si="2"/>
        <v/>
      </c>
      <c r="H2155" s="51">
        <f t="shared" si="3"/>
        <v>2233</v>
      </c>
    </row>
    <row r="2156">
      <c r="A2156" s="47" t="str">
        <f t="shared" si="1"/>
        <v>The Americas_Aruba-The Americas_2009</v>
      </c>
      <c r="B2156" s="47" t="s">
        <v>258</v>
      </c>
      <c r="C2156" s="49" t="s">
        <v>261</v>
      </c>
      <c r="D2156" s="44" t="s">
        <v>88</v>
      </c>
      <c r="E2156" s="50"/>
      <c r="F2156" s="52">
        <v>2274.0</v>
      </c>
      <c r="G2156" s="51" t="str">
        <f t="shared" si="2"/>
        <v/>
      </c>
      <c r="H2156" s="51">
        <f t="shared" si="3"/>
        <v>2274</v>
      </c>
    </row>
    <row r="2157">
      <c r="A2157" s="47" t="str">
        <f t="shared" si="1"/>
        <v>The Americas_Aruba-The Americas_2011</v>
      </c>
      <c r="B2157" s="47" t="s">
        <v>258</v>
      </c>
      <c r="C2157" s="49" t="s">
        <v>261</v>
      </c>
      <c r="D2157" s="44" t="s">
        <v>90</v>
      </c>
      <c r="E2157" s="50"/>
      <c r="F2157" s="52">
        <v>2237.0</v>
      </c>
      <c r="G2157" s="51" t="str">
        <f t="shared" si="2"/>
        <v/>
      </c>
      <c r="H2157" s="51">
        <f t="shared" si="3"/>
        <v>2237</v>
      </c>
    </row>
    <row r="2158">
      <c r="A2158" s="47" t="str">
        <f t="shared" si="1"/>
        <v>The Americas_Aruba-The Americas_2012</v>
      </c>
      <c r="B2158" s="47" t="s">
        <v>258</v>
      </c>
      <c r="C2158" s="49" t="s">
        <v>261</v>
      </c>
      <c r="D2158" s="44" t="s">
        <v>91</v>
      </c>
      <c r="E2158" s="50"/>
      <c r="F2158" s="52">
        <v>2259.0</v>
      </c>
      <c r="G2158" s="51" t="str">
        <f t="shared" si="2"/>
        <v/>
      </c>
      <c r="H2158" s="51">
        <f t="shared" si="3"/>
        <v>2257</v>
      </c>
    </row>
    <row r="2159">
      <c r="A2159" s="47" t="str">
        <f t="shared" si="1"/>
        <v>The Americas_Aruba-The Americas_2012</v>
      </c>
      <c r="B2159" s="47" t="s">
        <v>258</v>
      </c>
      <c r="C2159" s="49" t="s">
        <v>261</v>
      </c>
      <c r="D2159" s="44" t="s">
        <v>91</v>
      </c>
      <c r="E2159" s="50"/>
      <c r="F2159" s="52">
        <v>2255.0</v>
      </c>
      <c r="G2159" s="51" t="str">
        <f t="shared" si="2"/>
        <v/>
      </c>
      <c r="H2159" s="51">
        <f t="shared" si="3"/>
        <v>2255</v>
      </c>
    </row>
    <row r="2160">
      <c r="A2160" s="47" t="str">
        <f t="shared" si="1"/>
        <v>The Americas_Bahamas, The-The Americas_2000</v>
      </c>
      <c r="B2160" s="47" t="s">
        <v>258</v>
      </c>
      <c r="C2160" s="49" t="s">
        <v>262</v>
      </c>
      <c r="D2160" s="44" t="s">
        <v>70</v>
      </c>
      <c r="E2160" s="50"/>
      <c r="F2160" s="50"/>
      <c r="G2160" s="51" t="str">
        <f t="shared" si="2"/>
        <v/>
      </c>
      <c r="H2160" s="51" t="str">
        <f t="shared" si="3"/>
        <v/>
      </c>
    </row>
    <row r="2161">
      <c r="A2161" s="47" t="str">
        <f t="shared" si="1"/>
        <v>The Americas_Bahamas, The-The Americas_2001</v>
      </c>
      <c r="B2161" s="47" t="s">
        <v>258</v>
      </c>
      <c r="C2161" s="49" t="s">
        <v>262</v>
      </c>
      <c r="D2161" s="44" t="s">
        <v>71</v>
      </c>
      <c r="E2161" s="50"/>
      <c r="F2161" s="50"/>
      <c r="G2161" s="51" t="str">
        <f t="shared" si="2"/>
        <v/>
      </c>
      <c r="H2161" s="51" t="str">
        <f t="shared" si="3"/>
        <v/>
      </c>
    </row>
    <row r="2162">
      <c r="A2162" s="47" t="str">
        <f t="shared" si="1"/>
        <v>The Americas_Bahamas, The-The Americas_2002</v>
      </c>
      <c r="B2162" s="47" t="s">
        <v>258</v>
      </c>
      <c r="C2162" s="49" t="s">
        <v>262</v>
      </c>
      <c r="D2162" s="44" t="s">
        <v>72</v>
      </c>
      <c r="E2162" s="50"/>
      <c r="F2162" s="52">
        <v>2464.0</v>
      </c>
      <c r="G2162" s="51" t="str">
        <f t="shared" si="2"/>
        <v/>
      </c>
      <c r="H2162" s="51">
        <f t="shared" si="3"/>
        <v>2464</v>
      </c>
    </row>
    <row r="2163">
      <c r="A2163" s="47" t="str">
        <f t="shared" si="1"/>
        <v>The Americas_Bahamas, The-The Americas_2003</v>
      </c>
      <c r="B2163" s="47" t="s">
        <v>258</v>
      </c>
      <c r="C2163" s="49" t="s">
        <v>262</v>
      </c>
      <c r="D2163" s="44" t="s">
        <v>74</v>
      </c>
      <c r="E2163" s="50"/>
      <c r="F2163" s="52">
        <v>1643.0</v>
      </c>
      <c r="G2163" s="51" t="str">
        <f t="shared" si="2"/>
        <v/>
      </c>
      <c r="H2163" s="51">
        <f t="shared" si="3"/>
        <v>1643</v>
      </c>
    </row>
    <row r="2164">
      <c r="A2164" s="47" t="str">
        <f t="shared" si="1"/>
        <v>The Americas_Bahamas, The-The Americas_2004</v>
      </c>
      <c r="B2164" s="47" t="s">
        <v>258</v>
      </c>
      <c r="C2164" s="49" t="s">
        <v>262</v>
      </c>
      <c r="D2164" s="44" t="s">
        <v>83</v>
      </c>
      <c r="E2164" s="50"/>
      <c r="F2164" s="52">
        <v>1045.0</v>
      </c>
      <c r="G2164" s="51" t="str">
        <f t="shared" si="2"/>
        <v/>
      </c>
      <c r="H2164" s="51">
        <f t="shared" si="3"/>
        <v>1045</v>
      </c>
    </row>
    <row r="2165">
      <c r="A2165" s="47" t="str">
        <f t="shared" si="1"/>
        <v>The Americas_Bahamas, The-The Americas_2005</v>
      </c>
      <c r="B2165" s="47" t="s">
        <v>258</v>
      </c>
      <c r="C2165" s="49" t="s">
        <v>262</v>
      </c>
      <c r="D2165" s="44" t="s">
        <v>84</v>
      </c>
      <c r="E2165" s="52">
        <v>709.0</v>
      </c>
      <c r="F2165" s="52">
        <v>1547.0</v>
      </c>
      <c r="G2165" s="51">
        <f t="shared" si="2"/>
        <v>709</v>
      </c>
      <c r="H2165" s="51">
        <f t="shared" si="3"/>
        <v>1562</v>
      </c>
    </row>
    <row r="2166">
      <c r="A2166" s="47" t="str">
        <f t="shared" si="1"/>
        <v>The Americas_Bahamas, The-The Americas_2005</v>
      </c>
      <c r="B2166" s="47" t="s">
        <v>258</v>
      </c>
      <c r="C2166" s="49" t="s">
        <v>262</v>
      </c>
      <c r="D2166" s="44" t="s">
        <v>84</v>
      </c>
      <c r="E2166" s="50"/>
      <c r="F2166" s="52">
        <v>1577.0</v>
      </c>
      <c r="G2166" s="51" t="str">
        <f t="shared" si="2"/>
        <v/>
      </c>
      <c r="H2166" s="51">
        <f t="shared" si="3"/>
        <v>1577</v>
      </c>
    </row>
    <row r="2167">
      <c r="A2167" s="47" t="str">
        <f t="shared" si="1"/>
        <v>The Americas_Bahamas, The-The Americas_2006</v>
      </c>
      <c r="B2167" s="47" t="s">
        <v>258</v>
      </c>
      <c r="C2167" s="49" t="s">
        <v>262</v>
      </c>
      <c r="D2167" s="44" t="s">
        <v>85</v>
      </c>
      <c r="E2167" s="52">
        <v>696.0</v>
      </c>
      <c r="F2167" s="52">
        <v>1599.0</v>
      </c>
      <c r="G2167" s="51">
        <f t="shared" si="2"/>
        <v>696</v>
      </c>
      <c r="H2167" s="51">
        <f t="shared" si="3"/>
        <v>1599</v>
      </c>
    </row>
    <row r="2168">
      <c r="A2168" s="47" t="str">
        <f t="shared" si="1"/>
        <v>The Americas_Bahamas, The-The Americas_2008</v>
      </c>
      <c r="B2168" s="47" t="s">
        <v>258</v>
      </c>
      <c r="C2168" s="49" t="s">
        <v>262</v>
      </c>
      <c r="D2168" s="44" t="s">
        <v>87</v>
      </c>
      <c r="E2168" s="50"/>
      <c r="F2168" s="52">
        <v>1518.0</v>
      </c>
      <c r="G2168" s="51" t="str">
        <f t="shared" si="2"/>
        <v/>
      </c>
      <c r="H2168" s="51">
        <f t="shared" si="3"/>
        <v>1593</v>
      </c>
    </row>
    <row r="2169">
      <c r="A2169" s="47" t="str">
        <f t="shared" si="1"/>
        <v>The Americas_Bahamas, The-The Americas_2008</v>
      </c>
      <c r="B2169" s="47" t="s">
        <v>258</v>
      </c>
      <c r="C2169" s="49" t="s">
        <v>262</v>
      </c>
      <c r="D2169" s="44" t="s">
        <v>87</v>
      </c>
      <c r="E2169" s="50"/>
      <c r="F2169" s="52">
        <v>1668.0</v>
      </c>
      <c r="G2169" s="51" t="str">
        <f t="shared" si="2"/>
        <v/>
      </c>
      <c r="H2169" s="51">
        <f t="shared" si="3"/>
        <v>1668</v>
      </c>
    </row>
    <row r="2170">
      <c r="A2170" s="47" t="str">
        <f t="shared" si="1"/>
        <v>The Americas_Bahamas, The-The Americas_2009</v>
      </c>
      <c r="B2170" s="47" t="s">
        <v>258</v>
      </c>
      <c r="C2170" s="49" t="s">
        <v>262</v>
      </c>
      <c r="D2170" s="44" t="s">
        <v>88</v>
      </c>
      <c r="E2170" s="52">
        <v>706.0</v>
      </c>
      <c r="F2170" s="52">
        <v>1522.0</v>
      </c>
      <c r="G2170" s="51">
        <f t="shared" si="2"/>
        <v>706</v>
      </c>
      <c r="H2170" s="51">
        <f t="shared" si="3"/>
        <v>1522</v>
      </c>
    </row>
    <row r="2171">
      <c r="A2171" s="47" t="str">
        <f t="shared" si="1"/>
        <v>The Americas_Bahamas, The-The Americas_2012</v>
      </c>
      <c r="B2171" s="47" t="s">
        <v>258</v>
      </c>
      <c r="C2171" s="49" t="s">
        <v>262</v>
      </c>
      <c r="D2171" s="44" t="s">
        <v>91</v>
      </c>
      <c r="E2171" s="52">
        <v>664.0</v>
      </c>
      <c r="F2171" s="52">
        <v>1723.0</v>
      </c>
      <c r="G2171" s="51">
        <f t="shared" si="2"/>
        <v>664</v>
      </c>
      <c r="H2171" s="51">
        <f t="shared" si="3"/>
        <v>1646</v>
      </c>
    </row>
    <row r="2172">
      <c r="A2172" s="47" t="str">
        <f t="shared" si="1"/>
        <v>The Americas_Bahamas, The-The Americas_2012</v>
      </c>
      <c r="B2172" s="47" t="s">
        <v>258</v>
      </c>
      <c r="C2172" s="49" t="s">
        <v>262</v>
      </c>
      <c r="D2172" s="44" t="s">
        <v>91</v>
      </c>
      <c r="E2172" s="50"/>
      <c r="F2172" s="52">
        <v>1569.0</v>
      </c>
      <c r="G2172" s="51" t="str">
        <f t="shared" si="2"/>
        <v/>
      </c>
      <c r="H2172" s="51">
        <f t="shared" si="3"/>
        <v>1569</v>
      </c>
    </row>
    <row r="2173">
      <c r="A2173" s="47" t="str">
        <f t="shared" si="1"/>
        <v>The Americas_Barbados-The Americas_2000</v>
      </c>
      <c r="B2173" s="47" t="s">
        <v>258</v>
      </c>
      <c r="C2173" s="49" t="s">
        <v>263</v>
      </c>
      <c r="D2173" s="44" t="s">
        <v>70</v>
      </c>
      <c r="E2173" s="50"/>
      <c r="F2173" s="50"/>
      <c r="G2173" s="51" t="str">
        <f t="shared" si="2"/>
        <v/>
      </c>
      <c r="H2173" s="51" t="str">
        <f t="shared" si="3"/>
        <v/>
      </c>
    </row>
    <row r="2174">
      <c r="A2174" s="47" t="str">
        <f t="shared" si="1"/>
        <v>The Americas_Barbados-The Americas_2001</v>
      </c>
      <c r="B2174" s="47" t="s">
        <v>258</v>
      </c>
      <c r="C2174" s="49" t="s">
        <v>263</v>
      </c>
      <c r="D2174" s="44" t="s">
        <v>71</v>
      </c>
      <c r="E2174" s="50"/>
      <c r="F2174" s="50"/>
      <c r="G2174" s="51" t="str">
        <f t="shared" si="2"/>
        <v/>
      </c>
      <c r="H2174" s="51" t="str">
        <f t="shared" si="3"/>
        <v/>
      </c>
    </row>
    <row r="2175">
      <c r="A2175" s="47" t="str">
        <f t="shared" si="1"/>
        <v>The Americas_Barbados-The Americas_2002</v>
      </c>
      <c r="B2175" s="47" t="s">
        <v>258</v>
      </c>
      <c r="C2175" s="49" t="s">
        <v>263</v>
      </c>
      <c r="D2175" s="44" t="s">
        <v>72</v>
      </c>
      <c r="E2175" s="50"/>
      <c r="F2175" s="52">
        <v>1503.0</v>
      </c>
      <c r="G2175" s="51" t="str">
        <f t="shared" si="2"/>
        <v/>
      </c>
      <c r="H2175" s="51">
        <f t="shared" si="3"/>
        <v>1503</v>
      </c>
    </row>
    <row r="2176">
      <c r="A2176" s="47" t="str">
        <f t="shared" si="1"/>
        <v>The Americas_Barbados-The Americas_2003</v>
      </c>
      <c r="B2176" s="47" t="s">
        <v>258</v>
      </c>
      <c r="C2176" s="49" t="s">
        <v>263</v>
      </c>
      <c r="D2176" s="44" t="s">
        <v>74</v>
      </c>
      <c r="E2176" s="50"/>
      <c r="F2176" s="52">
        <v>1624.0</v>
      </c>
      <c r="G2176" s="51" t="str">
        <f t="shared" si="2"/>
        <v/>
      </c>
      <c r="H2176" s="51">
        <f t="shared" si="3"/>
        <v>1624</v>
      </c>
    </row>
    <row r="2177">
      <c r="A2177" s="47" t="str">
        <f t="shared" si="1"/>
        <v>The Americas_Barbados-The Americas_2004</v>
      </c>
      <c r="B2177" s="47" t="s">
        <v>258</v>
      </c>
      <c r="C2177" s="49" t="s">
        <v>263</v>
      </c>
      <c r="D2177" s="44" t="s">
        <v>83</v>
      </c>
      <c r="E2177" s="50"/>
      <c r="F2177" s="52">
        <v>1635.0</v>
      </c>
      <c r="G2177" s="51" t="str">
        <f t="shared" si="2"/>
        <v/>
      </c>
      <c r="H2177" s="51">
        <f t="shared" si="3"/>
        <v>1635</v>
      </c>
    </row>
    <row r="2178">
      <c r="A2178" s="47" t="str">
        <f t="shared" si="1"/>
        <v>The Americas_Barbados-The Americas_2005</v>
      </c>
      <c r="B2178" s="47" t="s">
        <v>258</v>
      </c>
      <c r="C2178" s="49" t="s">
        <v>263</v>
      </c>
      <c r="D2178" s="44" t="s">
        <v>84</v>
      </c>
      <c r="E2178" s="52">
        <v>401.0</v>
      </c>
      <c r="F2178" s="52">
        <v>1426.0</v>
      </c>
      <c r="G2178" s="51">
        <f t="shared" si="2"/>
        <v>401</v>
      </c>
      <c r="H2178" s="51">
        <f t="shared" si="3"/>
        <v>1327</v>
      </c>
    </row>
    <row r="2179">
      <c r="A2179" s="47" t="str">
        <f t="shared" si="1"/>
        <v>The Americas_Barbados-The Americas_2005</v>
      </c>
      <c r="B2179" s="47" t="s">
        <v>258</v>
      </c>
      <c r="C2179" s="49" t="s">
        <v>263</v>
      </c>
      <c r="D2179" s="44" t="s">
        <v>84</v>
      </c>
      <c r="E2179" s="50"/>
      <c r="F2179" s="52">
        <v>1228.0</v>
      </c>
      <c r="G2179" s="51" t="str">
        <f t="shared" si="2"/>
        <v/>
      </c>
      <c r="H2179" s="51">
        <f t="shared" si="3"/>
        <v>1228</v>
      </c>
    </row>
    <row r="2180">
      <c r="A2180" s="47" t="str">
        <f t="shared" si="1"/>
        <v>The Americas_Barbados-The Americas_2006</v>
      </c>
      <c r="B2180" s="47" t="s">
        <v>258</v>
      </c>
      <c r="C2180" s="49" t="s">
        <v>263</v>
      </c>
      <c r="D2180" s="44" t="s">
        <v>85</v>
      </c>
      <c r="E2180" s="52">
        <v>390.0</v>
      </c>
      <c r="F2180" s="52">
        <v>1353.0</v>
      </c>
      <c r="G2180" s="51">
        <f t="shared" si="2"/>
        <v>390</v>
      </c>
      <c r="H2180" s="51">
        <f t="shared" si="3"/>
        <v>1353</v>
      </c>
    </row>
    <row r="2181">
      <c r="A2181" s="47" t="str">
        <f t="shared" si="1"/>
        <v>The Americas_Barbados-The Americas_2008</v>
      </c>
      <c r="B2181" s="47" t="s">
        <v>258</v>
      </c>
      <c r="C2181" s="49" t="s">
        <v>263</v>
      </c>
      <c r="D2181" s="44" t="s">
        <v>87</v>
      </c>
      <c r="E2181" s="50"/>
      <c r="F2181" s="52">
        <v>1269.0</v>
      </c>
      <c r="G2181" s="51" t="str">
        <f t="shared" si="2"/>
        <v/>
      </c>
      <c r="H2181" s="51">
        <f t="shared" si="3"/>
        <v>1228.5</v>
      </c>
    </row>
    <row r="2182">
      <c r="A2182" s="47" t="str">
        <f t="shared" si="1"/>
        <v>The Americas_Barbados-The Americas_2008</v>
      </c>
      <c r="B2182" s="47" t="s">
        <v>258</v>
      </c>
      <c r="C2182" s="49" t="s">
        <v>263</v>
      </c>
      <c r="D2182" s="44" t="s">
        <v>87</v>
      </c>
      <c r="E2182" s="50"/>
      <c r="F2182" s="52">
        <v>1188.0</v>
      </c>
      <c r="G2182" s="51" t="str">
        <f t="shared" si="2"/>
        <v/>
      </c>
      <c r="H2182" s="51">
        <f t="shared" si="3"/>
        <v>1188</v>
      </c>
    </row>
    <row r="2183">
      <c r="A2183" s="47" t="str">
        <f t="shared" si="1"/>
        <v>The Americas_Barbados-The Americas_2009</v>
      </c>
      <c r="B2183" s="47" t="s">
        <v>258</v>
      </c>
      <c r="C2183" s="49" t="s">
        <v>263</v>
      </c>
      <c r="D2183" s="44" t="s">
        <v>88</v>
      </c>
      <c r="E2183" s="52">
        <v>398.0</v>
      </c>
      <c r="F2183" s="52">
        <v>1371.0</v>
      </c>
      <c r="G2183" s="51">
        <f t="shared" si="2"/>
        <v>398</v>
      </c>
      <c r="H2183" s="51">
        <f t="shared" si="3"/>
        <v>1371</v>
      </c>
    </row>
    <row r="2184">
      <c r="A2184" s="47" t="str">
        <f t="shared" si="1"/>
        <v>The Americas_Barbados-The Americas_2012</v>
      </c>
      <c r="B2184" s="47" t="s">
        <v>258</v>
      </c>
      <c r="C2184" s="49" t="s">
        <v>263</v>
      </c>
      <c r="D2184" s="44" t="s">
        <v>91</v>
      </c>
      <c r="E2184" s="52">
        <v>375.0</v>
      </c>
      <c r="F2184" s="52">
        <v>1294.0</v>
      </c>
      <c r="G2184" s="51">
        <f t="shared" si="2"/>
        <v>375</v>
      </c>
      <c r="H2184" s="51">
        <f t="shared" si="3"/>
        <v>1257.5</v>
      </c>
    </row>
    <row r="2185">
      <c r="A2185" s="47" t="str">
        <f t="shared" si="1"/>
        <v>The Americas_Barbados-The Americas_2012</v>
      </c>
      <c r="B2185" s="47" t="s">
        <v>258</v>
      </c>
      <c r="C2185" s="49" t="s">
        <v>263</v>
      </c>
      <c r="D2185" s="44" t="s">
        <v>91</v>
      </c>
      <c r="E2185" s="50"/>
      <c r="F2185" s="52">
        <v>1221.0</v>
      </c>
      <c r="G2185" s="51" t="str">
        <f t="shared" si="2"/>
        <v/>
      </c>
      <c r="H2185" s="51">
        <f t="shared" si="3"/>
        <v>1221</v>
      </c>
    </row>
    <row r="2186">
      <c r="A2186" s="47" t="str">
        <f t="shared" si="1"/>
        <v>The Americas_Belize-The Americas_2000</v>
      </c>
      <c r="B2186" s="47" t="s">
        <v>258</v>
      </c>
      <c r="C2186" s="49" t="s">
        <v>264</v>
      </c>
      <c r="D2186" s="44" t="s">
        <v>70</v>
      </c>
      <c r="E2186" s="50"/>
      <c r="F2186" s="50"/>
      <c r="G2186" s="51" t="str">
        <f t="shared" si="2"/>
        <v/>
      </c>
      <c r="H2186" s="51" t="str">
        <f t="shared" si="3"/>
        <v/>
      </c>
    </row>
    <row r="2187">
      <c r="A2187" s="47" t="str">
        <f t="shared" si="1"/>
        <v>The Americas_Belize-The Americas_2001</v>
      </c>
      <c r="B2187" s="47" t="s">
        <v>258</v>
      </c>
      <c r="C2187" s="49" t="s">
        <v>264</v>
      </c>
      <c r="D2187" s="44" t="s">
        <v>71</v>
      </c>
      <c r="E2187" s="50"/>
      <c r="F2187" s="50"/>
      <c r="G2187" s="51" t="str">
        <f t="shared" si="2"/>
        <v/>
      </c>
      <c r="H2187" s="51" t="str">
        <f t="shared" si="3"/>
        <v/>
      </c>
    </row>
    <row r="2188">
      <c r="A2188" s="47" t="str">
        <f t="shared" si="1"/>
        <v>The Americas_Belize-The Americas_2002</v>
      </c>
      <c r="B2188" s="47" t="s">
        <v>258</v>
      </c>
      <c r="C2188" s="49" t="s">
        <v>264</v>
      </c>
      <c r="D2188" s="44" t="s">
        <v>72</v>
      </c>
      <c r="E2188" s="50"/>
      <c r="F2188" s="52">
        <v>422.0</v>
      </c>
      <c r="G2188" s="51" t="str">
        <f t="shared" si="2"/>
        <v/>
      </c>
      <c r="H2188" s="51">
        <f t="shared" si="3"/>
        <v>422</v>
      </c>
    </row>
    <row r="2189">
      <c r="A2189" s="47" t="str">
        <f t="shared" si="1"/>
        <v>The Americas_Belize-The Americas_2003</v>
      </c>
      <c r="B2189" s="47" t="s">
        <v>258</v>
      </c>
      <c r="C2189" s="49" t="s">
        <v>264</v>
      </c>
      <c r="D2189" s="44" t="s">
        <v>74</v>
      </c>
      <c r="E2189" s="50"/>
      <c r="F2189" s="52">
        <v>414.0</v>
      </c>
      <c r="G2189" s="51" t="str">
        <f t="shared" si="2"/>
        <v/>
      </c>
      <c r="H2189" s="51">
        <f t="shared" si="3"/>
        <v>414</v>
      </c>
    </row>
    <row r="2190">
      <c r="A2190" s="47" t="str">
        <f t="shared" si="1"/>
        <v>The Americas_Belize-The Americas_2004</v>
      </c>
      <c r="B2190" s="47" t="s">
        <v>258</v>
      </c>
      <c r="C2190" s="49" t="s">
        <v>264</v>
      </c>
      <c r="D2190" s="44" t="s">
        <v>83</v>
      </c>
      <c r="E2190" s="50"/>
      <c r="F2190" s="52">
        <v>407.0</v>
      </c>
      <c r="G2190" s="51" t="str">
        <f t="shared" si="2"/>
        <v/>
      </c>
      <c r="H2190" s="51">
        <f t="shared" si="3"/>
        <v>407</v>
      </c>
    </row>
    <row r="2191">
      <c r="A2191" s="47" t="str">
        <f t="shared" si="1"/>
        <v>The Americas_Belize-The Americas_2005</v>
      </c>
      <c r="B2191" s="47" t="s">
        <v>258</v>
      </c>
      <c r="C2191" s="49" t="s">
        <v>264</v>
      </c>
      <c r="D2191" s="44" t="s">
        <v>84</v>
      </c>
      <c r="E2191" s="50"/>
      <c r="F2191" s="52">
        <v>359.0</v>
      </c>
      <c r="G2191" s="51" t="str">
        <f t="shared" si="2"/>
        <v/>
      </c>
      <c r="H2191" s="51">
        <f t="shared" si="3"/>
        <v>359</v>
      </c>
    </row>
    <row r="2192">
      <c r="A2192" s="47" t="str">
        <f t="shared" si="1"/>
        <v>The Americas_Belize-The Americas_2006</v>
      </c>
      <c r="B2192" s="47" t="s">
        <v>258</v>
      </c>
      <c r="C2192" s="49" t="s">
        <v>264</v>
      </c>
      <c r="D2192" s="44" t="s">
        <v>85</v>
      </c>
      <c r="E2192" s="52">
        <v>178.0</v>
      </c>
      <c r="F2192" s="52">
        <v>425.0</v>
      </c>
      <c r="G2192" s="51">
        <f t="shared" si="2"/>
        <v>169.5</v>
      </c>
      <c r="H2192" s="51">
        <f t="shared" si="3"/>
        <v>410.5</v>
      </c>
    </row>
    <row r="2193">
      <c r="A2193" s="47" t="str">
        <f t="shared" si="1"/>
        <v>The Americas_Belize-The Americas_2006</v>
      </c>
      <c r="B2193" s="47" t="s">
        <v>258</v>
      </c>
      <c r="C2193" s="49" t="s">
        <v>264</v>
      </c>
      <c r="D2193" s="44" t="s">
        <v>85</v>
      </c>
      <c r="E2193" s="52">
        <v>161.0</v>
      </c>
      <c r="F2193" s="52">
        <v>396.0</v>
      </c>
      <c r="G2193" s="51">
        <f t="shared" si="2"/>
        <v>161</v>
      </c>
      <c r="H2193" s="51">
        <f t="shared" si="3"/>
        <v>396</v>
      </c>
    </row>
    <row r="2194">
      <c r="A2194" s="47" t="str">
        <f t="shared" si="1"/>
        <v>The Americas_Belize-The Americas_2008</v>
      </c>
      <c r="B2194" s="47" t="s">
        <v>258</v>
      </c>
      <c r="C2194" s="49" t="s">
        <v>264</v>
      </c>
      <c r="D2194" s="44" t="s">
        <v>87</v>
      </c>
      <c r="E2194" s="50"/>
      <c r="F2194" s="52">
        <v>374.0</v>
      </c>
      <c r="G2194" s="51" t="str">
        <f t="shared" si="2"/>
        <v/>
      </c>
      <c r="H2194" s="51">
        <f t="shared" si="3"/>
        <v>531.5</v>
      </c>
    </row>
    <row r="2195">
      <c r="A2195" s="47" t="str">
        <f t="shared" si="1"/>
        <v>The Americas_Belize-The Americas_2008</v>
      </c>
      <c r="B2195" s="47" t="s">
        <v>258</v>
      </c>
      <c r="C2195" s="49" t="s">
        <v>264</v>
      </c>
      <c r="D2195" s="44" t="s">
        <v>87</v>
      </c>
      <c r="E2195" s="50"/>
      <c r="F2195" s="52">
        <v>689.0</v>
      </c>
      <c r="G2195" s="51" t="str">
        <f t="shared" si="2"/>
        <v/>
      </c>
      <c r="H2195" s="51">
        <f t="shared" si="3"/>
        <v>689</v>
      </c>
    </row>
    <row r="2196">
      <c r="A2196" s="47" t="str">
        <f t="shared" si="1"/>
        <v>The Americas_Belize-The Americas_2009</v>
      </c>
      <c r="B2196" s="47" t="s">
        <v>258</v>
      </c>
      <c r="C2196" s="49" t="s">
        <v>264</v>
      </c>
      <c r="D2196" s="44" t="s">
        <v>88</v>
      </c>
      <c r="E2196" s="52">
        <v>172.0</v>
      </c>
      <c r="F2196" s="52">
        <v>407.0</v>
      </c>
      <c r="G2196" s="51">
        <f t="shared" si="2"/>
        <v>172</v>
      </c>
      <c r="H2196" s="51">
        <f t="shared" si="3"/>
        <v>407</v>
      </c>
    </row>
    <row r="2197">
      <c r="A2197" s="47" t="str">
        <f t="shared" si="1"/>
        <v>The Americas_Belize-The Americas_2012</v>
      </c>
      <c r="B2197" s="47" t="s">
        <v>258</v>
      </c>
      <c r="C2197" s="49" t="s">
        <v>264</v>
      </c>
      <c r="D2197" s="44" t="s">
        <v>91</v>
      </c>
      <c r="E2197" s="52">
        <v>155.0</v>
      </c>
      <c r="F2197" s="52">
        <v>381.0</v>
      </c>
      <c r="G2197" s="51">
        <f t="shared" si="2"/>
        <v>155</v>
      </c>
      <c r="H2197" s="51">
        <f t="shared" si="3"/>
        <v>546</v>
      </c>
    </row>
    <row r="2198">
      <c r="A2198" s="47" t="str">
        <f t="shared" si="1"/>
        <v>The Americas_Belize-The Americas_2012</v>
      </c>
      <c r="B2198" s="47" t="s">
        <v>258</v>
      </c>
      <c r="C2198" s="49" t="s">
        <v>264</v>
      </c>
      <c r="D2198" s="44" t="s">
        <v>91</v>
      </c>
      <c r="E2198" s="50"/>
      <c r="F2198" s="52">
        <v>711.0</v>
      </c>
      <c r="G2198" s="51" t="str">
        <f t="shared" si="2"/>
        <v/>
      </c>
      <c r="H2198" s="51">
        <f t="shared" si="3"/>
        <v>711</v>
      </c>
    </row>
    <row r="2199">
      <c r="A2199" s="47" t="str">
        <f t="shared" si="1"/>
        <v>The Americas_Bermuda-The Americas_2000</v>
      </c>
      <c r="B2199" s="47" t="s">
        <v>258</v>
      </c>
      <c r="C2199" s="49" t="s">
        <v>265</v>
      </c>
      <c r="D2199" s="44" t="s">
        <v>70</v>
      </c>
      <c r="E2199" s="50"/>
      <c r="F2199" s="50"/>
      <c r="G2199" s="51" t="str">
        <f t="shared" si="2"/>
        <v/>
      </c>
      <c r="H2199" s="51" t="str">
        <f t="shared" si="3"/>
        <v/>
      </c>
    </row>
    <row r="2200">
      <c r="A2200" s="47" t="str">
        <f t="shared" si="1"/>
        <v>The Americas_Bermuda-The Americas_2001</v>
      </c>
      <c r="B2200" s="47" t="s">
        <v>258</v>
      </c>
      <c r="C2200" s="49" t="s">
        <v>265</v>
      </c>
      <c r="D2200" s="44" t="s">
        <v>71</v>
      </c>
      <c r="E2200" s="50"/>
      <c r="F2200" s="50"/>
      <c r="G2200" s="51" t="str">
        <f t="shared" si="2"/>
        <v/>
      </c>
      <c r="H2200" s="51" t="str">
        <f t="shared" si="3"/>
        <v/>
      </c>
    </row>
    <row r="2201">
      <c r="A2201" s="47" t="str">
        <f t="shared" si="1"/>
        <v>The Americas_Bermuda-The Americas_2002</v>
      </c>
      <c r="B2201" s="47" t="s">
        <v>258</v>
      </c>
      <c r="C2201" s="49" t="s">
        <v>265</v>
      </c>
      <c r="D2201" s="44" t="s">
        <v>72</v>
      </c>
      <c r="E2201" s="50"/>
      <c r="F2201" s="52">
        <v>477.0</v>
      </c>
      <c r="G2201" s="51" t="str">
        <f t="shared" si="2"/>
        <v/>
      </c>
      <c r="H2201" s="51">
        <f t="shared" si="3"/>
        <v>477</v>
      </c>
    </row>
    <row r="2202">
      <c r="A2202" s="47" t="str">
        <f t="shared" si="1"/>
        <v>The Americas_Bermuda-The Americas_2003</v>
      </c>
      <c r="B2202" s="47" t="s">
        <v>258</v>
      </c>
      <c r="C2202" s="49" t="s">
        <v>265</v>
      </c>
      <c r="D2202" s="44" t="s">
        <v>74</v>
      </c>
      <c r="E2202" s="50"/>
      <c r="F2202" s="52">
        <v>466.0</v>
      </c>
      <c r="G2202" s="51" t="str">
        <f t="shared" si="2"/>
        <v/>
      </c>
      <c r="H2202" s="51">
        <f t="shared" si="3"/>
        <v>466</v>
      </c>
    </row>
    <row r="2203">
      <c r="A2203" s="47" t="str">
        <f t="shared" si="1"/>
        <v>The Americas_Bermuda-The Americas_2004</v>
      </c>
      <c r="B2203" s="47" t="s">
        <v>258</v>
      </c>
      <c r="C2203" s="49" t="s">
        <v>265</v>
      </c>
      <c r="D2203" s="44" t="s">
        <v>83</v>
      </c>
      <c r="E2203" s="50"/>
      <c r="F2203" s="52">
        <v>389.0</v>
      </c>
      <c r="G2203" s="51" t="str">
        <f t="shared" si="2"/>
        <v/>
      </c>
      <c r="H2203" s="51">
        <f t="shared" si="3"/>
        <v>389</v>
      </c>
    </row>
    <row r="2204">
      <c r="A2204" s="47" t="str">
        <f t="shared" si="1"/>
        <v>The Americas_Bermuda-The Americas_2005</v>
      </c>
      <c r="B2204" s="47" t="s">
        <v>258</v>
      </c>
      <c r="C2204" s="49" t="s">
        <v>265</v>
      </c>
      <c r="D2204" s="44" t="s">
        <v>84</v>
      </c>
      <c r="E2204" s="50"/>
      <c r="F2204" s="52">
        <v>524.0</v>
      </c>
      <c r="G2204" s="51" t="str">
        <f t="shared" si="2"/>
        <v/>
      </c>
      <c r="H2204" s="51">
        <f t="shared" si="3"/>
        <v>524</v>
      </c>
    </row>
    <row r="2205">
      <c r="A2205" s="47" t="str">
        <f t="shared" si="1"/>
        <v>The Americas_Bermuda-The Americas_2006</v>
      </c>
      <c r="B2205" s="47" t="s">
        <v>258</v>
      </c>
      <c r="C2205" s="49" t="s">
        <v>265</v>
      </c>
      <c r="D2205" s="44" t="s">
        <v>85</v>
      </c>
      <c r="E2205" s="50"/>
      <c r="F2205" s="52">
        <v>517.0</v>
      </c>
      <c r="G2205" s="51" t="str">
        <f t="shared" si="2"/>
        <v/>
      </c>
      <c r="H2205" s="51">
        <f t="shared" si="3"/>
        <v>480.5</v>
      </c>
    </row>
    <row r="2206">
      <c r="A2206" s="47" t="str">
        <f t="shared" si="1"/>
        <v>The Americas_Bermuda-The Americas_2006</v>
      </c>
      <c r="B2206" s="47" t="s">
        <v>258</v>
      </c>
      <c r="C2206" s="49" t="s">
        <v>265</v>
      </c>
      <c r="D2206" s="44" t="s">
        <v>85</v>
      </c>
      <c r="E2206" s="50"/>
      <c r="F2206" s="52">
        <v>444.0</v>
      </c>
      <c r="G2206" s="51" t="str">
        <f t="shared" si="2"/>
        <v/>
      </c>
      <c r="H2206" s="51">
        <f t="shared" si="3"/>
        <v>444</v>
      </c>
    </row>
    <row r="2207">
      <c r="A2207" s="47" t="str">
        <f t="shared" si="1"/>
        <v>The Americas_Bermuda-The Americas_2008</v>
      </c>
      <c r="B2207" s="47" t="s">
        <v>258</v>
      </c>
      <c r="C2207" s="49" t="s">
        <v>265</v>
      </c>
      <c r="D2207" s="44" t="s">
        <v>87</v>
      </c>
      <c r="E2207" s="50"/>
      <c r="F2207" s="52">
        <v>510.0</v>
      </c>
      <c r="G2207" s="51" t="str">
        <f t="shared" si="2"/>
        <v/>
      </c>
      <c r="H2207" s="51">
        <f t="shared" si="3"/>
        <v>502.5</v>
      </c>
    </row>
    <row r="2208">
      <c r="A2208" s="47" t="str">
        <f t="shared" si="1"/>
        <v>The Americas_Bermuda-The Americas_2008</v>
      </c>
      <c r="B2208" s="47" t="s">
        <v>258</v>
      </c>
      <c r="C2208" s="49" t="s">
        <v>265</v>
      </c>
      <c r="D2208" s="44" t="s">
        <v>87</v>
      </c>
      <c r="E2208" s="50"/>
      <c r="F2208" s="52">
        <v>495.0</v>
      </c>
      <c r="G2208" s="51" t="str">
        <f t="shared" si="2"/>
        <v/>
      </c>
      <c r="H2208" s="51">
        <f t="shared" si="3"/>
        <v>495</v>
      </c>
    </row>
    <row r="2209">
      <c r="A2209" s="47" t="str">
        <f t="shared" si="1"/>
        <v>The Americas_Bermuda-The Americas_2009</v>
      </c>
      <c r="B2209" s="47" t="s">
        <v>258</v>
      </c>
      <c r="C2209" s="49" t="s">
        <v>265</v>
      </c>
      <c r="D2209" s="44" t="s">
        <v>88</v>
      </c>
      <c r="E2209" s="50"/>
      <c r="F2209" s="52">
        <v>521.0</v>
      </c>
      <c r="G2209" s="51" t="str">
        <f t="shared" si="2"/>
        <v/>
      </c>
      <c r="H2209" s="51">
        <f t="shared" si="3"/>
        <v>521</v>
      </c>
    </row>
    <row r="2210">
      <c r="A2210" s="47" t="str">
        <f t="shared" si="1"/>
        <v>The Americas_Bermuda-The Americas_2012</v>
      </c>
      <c r="B2210" s="47" t="s">
        <v>258</v>
      </c>
      <c r="C2210" s="49" t="s">
        <v>265</v>
      </c>
      <c r="D2210" s="44" t="s">
        <v>91</v>
      </c>
      <c r="E2210" s="50"/>
      <c r="F2210" s="52">
        <v>671.0</v>
      </c>
      <c r="G2210" s="51" t="str">
        <f t="shared" si="2"/>
        <v/>
      </c>
      <c r="H2210" s="51">
        <f t="shared" si="3"/>
        <v>583</v>
      </c>
    </row>
    <row r="2211">
      <c r="A2211" s="47" t="str">
        <f t="shared" si="1"/>
        <v>The Americas_Bermuda-The Americas_2012</v>
      </c>
      <c r="B2211" s="47" t="s">
        <v>258</v>
      </c>
      <c r="C2211" s="49" t="s">
        <v>265</v>
      </c>
      <c r="D2211" s="44" t="s">
        <v>91</v>
      </c>
      <c r="E2211" s="50"/>
      <c r="F2211" s="52">
        <v>495.0</v>
      </c>
      <c r="G2211" s="51" t="str">
        <f t="shared" si="2"/>
        <v/>
      </c>
      <c r="H2211" s="51">
        <f t="shared" si="3"/>
        <v>495</v>
      </c>
    </row>
    <row r="2212">
      <c r="A2212" s="47" t="str">
        <f t="shared" si="1"/>
        <v>The Americas_Bolivia-The Americas_2000</v>
      </c>
      <c r="B2212" s="47" t="s">
        <v>258</v>
      </c>
      <c r="C2212" s="49" t="s">
        <v>266</v>
      </c>
      <c r="D2212" s="44" t="s">
        <v>70</v>
      </c>
      <c r="E2212" s="50"/>
      <c r="F2212" s="50"/>
      <c r="G2212" s="51" t="str">
        <f t="shared" si="2"/>
        <v/>
      </c>
      <c r="H2212" s="51" t="str">
        <f t="shared" si="3"/>
        <v/>
      </c>
    </row>
    <row r="2213">
      <c r="A2213" s="47" t="str">
        <f t="shared" si="1"/>
        <v>The Americas_Bolivia-The Americas_2001</v>
      </c>
      <c r="B2213" s="47" t="s">
        <v>258</v>
      </c>
      <c r="C2213" s="49" t="s">
        <v>266</v>
      </c>
      <c r="D2213" s="44" t="s">
        <v>71</v>
      </c>
      <c r="E2213" s="52">
        <v>7704.0</v>
      </c>
      <c r="F2213" s="50"/>
      <c r="G2213" s="51">
        <f t="shared" si="2"/>
        <v>7704</v>
      </c>
      <c r="H2213" s="51" t="str">
        <f t="shared" si="3"/>
        <v/>
      </c>
    </row>
    <row r="2214">
      <c r="A2214" s="47" t="str">
        <f t="shared" si="1"/>
        <v>The Americas_Bolivia-The Americas_2002</v>
      </c>
      <c r="B2214" s="47" t="s">
        <v>258</v>
      </c>
      <c r="C2214" s="49" t="s">
        <v>266</v>
      </c>
      <c r="D2214" s="44" t="s">
        <v>72</v>
      </c>
      <c r="E2214" s="52">
        <v>7341.0</v>
      </c>
      <c r="F2214" s="52">
        <v>15456.0</v>
      </c>
      <c r="G2214" s="51">
        <f t="shared" si="2"/>
        <v>7341</v>
      </c>
      <c r="H2214" s="51">
        <f t="shared" si="3"/>
        <v>15456</v>
      </c>
    </row>
    <row r="2215">
      <c r="A2215" s="47" t="str">
        <f t="shared" si="1"/>
        <v>The Americas_Bolivia-The Americas_2003</v>
      </c>
      <c r="B2215" s="47" t="s">
        <v>258</v>
      </c>
      <c r="C2215" s="49" t="s">
        <v>266</v>
      </c>
      <c r="D2215" s="44" t="s">
        <v>74</v>
      </c>
      <c r="E2215" s="52">
        <v>6203.0</v>
      </c>
      <c r="F2215" s="52">
        <v>14408.0</v>
      </c>
      <c r="G2215" s="51">
        <f t="shared" si="2"/>
        <v>6203</v>
      </c>
      <c r="H2215" s="51">
        <f t="shared" si="3"/>
        <v>14408</v>
      </c>
    </row>
    <row r="2216">
      <c r="A2216" s="47" t="str">
        <f t="shared" si="1"/>
        <v>The Americas_Bolivia-The Americas_2004</v>
      </c>
      <c r="B2216" s="47" t="s">
        <v>258</v>
      </c>
      <c r="C2216" s="49" t="s">
        <v>266</v>
      </c>
      <c r="D2216" s="44" t="s">
        <v>83</v>
      </c>
      <c r="E2216" s="52">
        <v>5973.0</v>
      </c>
      <c r="F2216" s="52">
        <v>13773.0</v>
      </c>
      <c r="G2216" s="51">
        <f t="shared" si="2"/>
        <v>5973</v>
      </c>
      <c r="H2216" s="51">
        <f t="shared" si="3"/>
        <v>13773</v>
      </c>
    </row>
    <row r="2217">
      <c r="A2217" s="47" t="str">
        <f t="shared" si="1"/>
        <v>The Americas_Bolivia-The Americas_2006</v>
      </c>
      <c r="B2217" s="47" t="s">
        <v>258</v>
      </c>
      <c r="C2217" s="49" t="s">
        <v>266</v>
      </c>
      <c r="D2217" s="44" t="s">
        <v>85</v>
      </c>
      <c r="E2217" s="52">
        <v>5372.0</v>
      </c>
      <c r="F2217" s="52">
        <v>12757.0</v>
      </c>
      <c r="G2217" s="51">
        <f t="shared" si="2"/>
        <v>5277.5</v>
      </c>
      <c r="H2217" s="51">
        <f t="shared" si="3"/>
        <v>12541</v>
      </c>
    </row>
    <row r="2218">
      <c r="A2218" s="47" t="str">
        <f t="shared" si="1"/>
        <v>The Americas_Bolivia-The Americas_2006</v>
      </c>
      <c r="B2218" s="47" t="s">
        <v>258</v>
      </c>
      <c r="C2218" s="49" t="s">
        <v>266</v>
      </c>
      <c r="D2218" s="44" t="s">
        <v>85</v>
      </c>
      <c r="E2218" s="52">
        <v>5183.0</v>
      </c>
      <c r="F2218" s="52">
        <v>12325.0</v>
      </c>
      <c r="G2218" s="51">
        <f t="shared" si="2"/>
        <v>4355</v>
      </c>
      <c r="H2218" s="51">
        <f t="shared" si="3"/>
        <v>10946</v>
      </c>
    </row>
    <row r="2219">
      <c r="A2219" s="47" t="str">
        <f t="shared" si="1"/>
        <v>The Americas_Bolivia-The Americas_2006</v>
      </c>
      <c r="B2219" s="47" t="s">
        <v>258</v>
      </c>
      <c r="C2219" s="49" t="s">
        <v>266</v>
      </c>
      <c r="D2219" s="44" t="s">
        <v>85</v>
      </c>
      <c r="E2219" s="52">
        <v>3527.0</v>
      </c>
      <c r="F2219" s="52">
        <v>9567.0</v>
      </c>
      <c r="G2219" s="51">
        <f t="shared" si="2"/>
        <v>3527</v>
      </c>
      <c r="H2219" s="51">
        <f t="shared" si="3"/>
        <v>9567</v>
      </c>
    </row>
    <row r="2220">
      <c r="A2220" s="47" t="str">
        <f t="shared" si="1"/>
        <v>The Americas_Bolivia-The Americas_2008</v>
      </c>
      <c r="B2220" s="47" t="s">
        <v>258</v>
      </c>
      <c r="C2220" s="49" t="s">
        <v>266</v>
      </c>
      <c r="D2220" s="44" t="s">
        <v>87</v>
      </c>
      <c r="E2220" s="52">
        <v>3688.0</v>
      </c>
      <c r="F2220" s="52">
        <v>14129.0</v>
      </c>
      <c r="G2220" s="51">
        <f t="shared" si="2"/>
        <v>3712.5</v>
      </c>
      <c r="H2220" s="51">
        <f t="shared" si="3"/>
        <v>12176.5</v>
      </c>
    </row>
    <row r="2221">
      <c r="A2221" s="47" t="str">
        <f t="shared" si="1"/>
        <v>The Americas_Bolivia-The Americas_2008</v>
      </c>
      <c r="B2221" s="47" t="s">
        <v>258</v>
      </c>
      <c r="C2221" s="49" t="s">
        <v>266</v>
      </c>
      <c r="D2221" s="44" t="s">
        <v>87</v>
      </c>
      <c r="E2221" s="52">
        <v>3737.0</v>
      </c>
      <c r="F2221" s="52">
        <v>10224.0</v>
      </c>
      <c r="G2221" s="51">
        <f t="shared" si="2"/>
        <v>3737</v>
      </c>
      <c r="H2221" s="51">
        <f t="shared" si="3"/>
        <v>10224</v>
      </c>
    </row>
    <row r="2222">
      <c r="A2222" s="47" t="str">
        <f t="shared" si="1"/>
        <v>The Americas_Bolivia-The Americas_2010</v>
      </c>
      <c r="B2222" s="47" t="s">
        <v>258</v>
      </c>
      <c r="C2222" s="49" t="s">
        <v>266</v>
      </c>
      <c r="D2222" s="44" t="s">
        <v>89</v>
      </c>
      <c r="E2222" s="52">
        <v>6439.0</v>
      </c>
      <c r="F2222" s="52">
        <v>14910.0</v>
      </c>
      <c r="G2222" s="51">
        <f t="shared" si="2"/>
        <v>6439</v>
      </c>
      <c r="H2222" s="51">
        <f t="shared" si="3"/>
        <v>14910</v>
      </c>
    </row>
    <row r="2223">
      <c r="A2223" s="47" t="str">
        <f t="shared" si="1"/>
        <v>The Americas_Bolivia-The Americas_2012</v>
      </c>
      <c r="B2223" s="47" t="s">
        <v>258</v>
      </c>
      <c r="C2223" s="49" t="s">
        <v>266</v>
      </c>
      <c r="D2223" s="44" t="s">
        <v>91</v>
      </c>
      <c r="E2223" s="52">
        <v>3622.0</v>
      </c>
      <c r="F2223" s="52">
        <v>13084.0</v>
      </c>
      <c r="G2223" s="51">
        <f t="shared" si="2"/>
        <v>3262.5</v>
      </c>
      <c r="H2223" s="51">
        <f t="shared" si="3"/>
        <v>11454</v>
      </c>
    </row>
    <row r="2224">
      <c r="A2224" s="47" t="str">
        <f t="shared" si="1"/>
        <v>The Americas_Bolivia-The Americas_2012</v>
      </c>
      <c r="B2224" s="47" t="s">
        <v>258</v>
      </c>
      <c r="C2224" s="49" t="s">
        <v>266</v>
      </c>
      <c r="D2224" s="44" t="s">
        <v>91</v>
      </c>
      <c r="E2224" s="52">
        <v>2903.0</v>
      </c>
      <c r="F2224" s="52">
        <v>9824.0</v>
      </c>
      <c r="G2224" s="51">
        <f t="shared" si="2"/>
        <v>2903</v>
      </c>
      <c r="H2224" s="51">
        <f t="shared" si="3"/>
        <v>9824</v>
      </c>
    </row>
    <row r="2225">
      <c r="A2225" s="47" t="str">
        <f t="shared" si="1"/>
        <v>The Americas_Brazil-The Americas_2000</v>
      </c>
      <c r="B2225" s="47" t="s">
        <v>258</v>
      </c>
      <c r="C2225" s="49" t="s">
        <v>267</v>
      </c>
      <c r="D2225" s="44" t="s">
        <v>70</v>
      </c>
      <c r="E2225" s="50"/>
      <c r="F2225" s="50"/>
      <c r="G2225" s="51" t="str">
        <f t="shared" si="2"/>
        <v/>
      </c>
      <c r="H2225" s="51" t="str">
        <f t="shared" si="3"/>
        <v/>
      </c>
    </row>
    <row r="2226">
      <c r="A2226" s="47" t="str">
        <f t="shared" si="1"/>
        <v>The Americas_Brazil-The Americas_2001</v>
      </c>
      <c r="B2226" s="47" t="s">
        <v>258</v>
      </c>
      <c r="C2226" s="49" t="s">
        <v>267</v>
      </c>
      <c r="D2226" s="44" t="s">
        <v>71</v>
      </c>
      <c r="E2226" s="52">
        <v>270028.0</v>
      </c>
      <c r="F2226" s="50"/>
      <c r="G2226" s="51">
        <f t="shared" si="2"/>
        <v>270028</v>
      </c>
      <c r="H2226" s="51" t="str">
        <f t="shared" si="3"/>
        <v/>
      </c>
    </row>
    <row r="2227">
      <c r="A2227" s="47" t="str">
        <f t="shared" si="1"/>
        <v>The Americas_Brazil-The Americas_2002</v>
      </c>
      <c r="B2227" s="47" t="s">
        <v>258</v>
      </c>
      <c r="C2227" s="49" t="s">
        <v>267</v>
      </c>
      <c r="D2227" s="44" t="s">
        <v>72</v>
      </c>
      <c r="E2227" s="52">
        <v>265887.0</v>
      </c>
      <c r="F2227" s="52">
        <v>419754.0</v>
      </c>
      <c r="G2227" s="51">
        <f t="shared" si="2"/>
        <v>265887</v>
      </c>
      <c r="H2227" s="51">
        <f t="shared" si="3"/>
        <v>419754</v>
      </c>
    </row>
    <row r="2228">
      <c r="A2228" s="47" t="str">
        <f t="shared" si="1"/>
        <v>The Americas_Brazil-The Americas_2003</v>
      </c>
      <c r="B2228" s="47" t="s">
        <v>258</v>
      </c>
      <c r="C2228" s="49" t="s">
        <v>267</v>
      </c>
      <c r="D2228" s="44" t="s">
        <v>74</v>
      </c>
      <c r="E2228" s="52">
        <v>240464.0</v>
      </c>
      <c r="F2228" s="52">
        <v>367147.0</v>
      </c>
      <c r="G2228" s="51">
        <f t="shared" si="2"/>
        <v>240464</v>
      </c>
      <c r="H2228" s="51">
        <f t="shared" si="3"/>
        <v>367147</v>
      </c>
    </row>
    <row r="2229">
      <c r="A2229" s="47" t="str">
        <f t="shared" si="1"/>
        <v>The Americas_Brazil-The Americas_2004</v>
      </c>
      <c r="B2229" s="47" t="s">
        <v>258</v>
      </c>
      <c r="C2229" s="49" t="s">
        <v>267</v>
      </c>
      <c r="D2229" s="44" t="s">
        <v>83</v>
      </c>
      <c r="E2229" s="52">
        <v>248594.0</v>
      </c>
      <c r="F2229" s="52">
        <v>387675.0</v>
      </c>
      <c r="G2229" s="51">
        <f t="shared" si="2"/>
        <v>248594</v>
      </c>
      <c r="H2229" s="51">
        <f t="shared" si="3"/>
        <v>387675</v>
      </c>
    </row>
    <row r="2230">
      <c r="A2230" s="47" t="str">
        <f t="shared" si="1"/>
        <v>The Americas_Brazil-The Americas_2006</v>
      </c>
      <c r="B2230" s="47" t="s">
        <v>258</v>
      </c>
      <c r="C2230" s="49" t="s">
        <v>267</v>
      </c>
      <c r="D2230" s="44" t="s">
        <v>85</v>
      </c>
      <c r="E2230" s="52">
        <v>235460.0</v>
      </c>
      <c r="F2230" s="52">
        <v>363213.0</v>
      </c>
      <c r="G2230" s="51">
        <f t="shared" si="2"/>
        <v>225396</v>
      </c>
      <c r="H2230" s="51">
        <f t="shared" si="3"/>
        <v>355261</v>
      </c>
    </row>
    <row r="2231">
      <c r="A2231" s="47" t="str">
        <f t="shared" si="1"/>
        <v>The Americas_Brazil-The Americas_2006</v>
      </c>
      <c r="B2231" s="47" t="s">
        <v>258</v>
      </c>
      <c r="C2231" s="49" t="s">
        <v>267</v>
      </c>
      <c r="D2231" s="44" t="s">
        <v>85</v>
      </c>
      <c r="E2231" s="52">
        <v>215332.0</v>
      </c>
      <c r="F2231" s="52">
        <v>347309.0</v>
      </c>
      <c r="G2231" s="51">
        <f t="shared" si="2"/>
        <v>205545.5</v>
      </c>
      <c r="H2231" s="51">
        <f t="shared" si="3"/>
        <v>339788</v>
      </c>
    </row>
    <row r="2232">
      <c r="A2232" s="47" t="str">
        <f t="shared" si="1"/>
        <v>The Americas_Brazil-The Americas_2006</v>
      </c>
      <c r="B2232" s="47" t="s">
        <v>258</v>
      </c>
      <c r="C2232" s="49" t="s">
        <v>267</v>
      </c>
      <c r="D2232" s="44" t="s">
        <v>85</v>
      </c>
      <c r="E2232" s="52">
        <v>195759.0</v>
      </c>
      <c r="F2232" s="52">
        <v>332267.0</v>
      </c>
      <c r="G2232" s="51">
        <f t="shared" si="2"/>
        <v>195759</v>
      </c>
      <c r="H2232" s="51">
        <f t="shared" si="3"/>
        <v>332267</v>
      </c>
    </row>
    <row r="2233">
      <c r="A2233" s="47" t="str">
        <f t="shared" si="1"/>
        <v>The Americas_Brazil-The Americas_2008</v>
      </c>
      <c r="B2233" s="47" t="s">
        <v>258</v>
      </c>
      <c r="C2233" s="49" t="s">
        <v>267</v>
      </c>
      <c r="D2233" s="44" t="s">
        <v>87</v>
      </c>
      <c r="E2233" s="52">
        <v>187442.0</v>
      </c>
      <c r="F2233" s="52">
        <v>327984.0</v>
      </c>
      <c r="G2233" s="51">
        <f t="shared" si="2"/>
        <v>187442</v>
      </c>
      <c r="H2233" s="51">
        <f t="shared" si="3"/>
        <v>327984</v>
      </c>
    </row>
    <row r="2234">
      <c r="A2234" s="47" t="str">
        <f t="shared" si="1"/>
        <v>The Americas_Brazil-The Americas_2009</v>
      </c>
      <c r="B2234" s="47" t="s">
        <v>258</v>
      </c>
      <c r="C2234" s="49" t="s">
        <v>267</v>
      </c>
      <c r="D2234" s="44" t="s">
        <v>88</v>
      </c>
      <c r="E2234" s="52">
        <v>198976.0</v>
      </c>
      <c r="F2234" s="52">
        <v>321622.0</v>
      </c>
      <c r="G2234" s="51">
        <f t="shared" si="2"/>
        <v>198976</v>
      </c>
      <c r="H2234" s="51">
        <f t="shared" si="3"/>
        <v>321622</v>
      </c>
    </row>
    <row r="2235">
      <c r="A2235" s="47" t="str">
        <f t="shared" si="1"/>
        <v>The Americas_Brazil-The Americas_2010</v>
      </c>
      <c r="B2235" s="47" t="s">
        <v>258</v>
      </c>
      <c r="C2235" s="49" t="s">
        <v>267</v>
      </c>
      <c r="D2235" s="44" t="s">
        <v>89</v>
      </c>
      <c r="E2235" s="52">
        <v>222818.0</v>
      </c>
      <c r="F2235" s="52">
        <v>347668.0</v>
      </c>
      <c r="G2235" s="51">
        <f t="shared" si="2"/>
        <v>222818</v>
      </c>
      <c r="H2235" s="51">
        <f t="shared" si="3"/>
        <v>347668</v>
      </c>
    </row>
    <row r="2236">
      <c r="A2236" s="47" t="str">
        <f t="shared" si="1"/>
        <v>The Americas_Brazil-The Americas_2012</v>
      </c>
      <c r="B2236" s="47" t="s">
        <v>258</v>
      </c>
      <c r="C2236" s="49" t="s">
        <v>267</v>
      </c>
      <c r="D2236" s="44" t="s">
        <v>91</v>
      </c>
      <c r="E2236" s="52">
        <v>210042.0</v>
      </c>
      <c r="F2236" s="52">
        <v>337826.0</v>
      </c>
      <c r="G2236" s="51">
        <f t="shared" si="2"/>
        <v>200377</v>
      </c>
      <c r="H2236" s="51">
        <f t="shared" si="3"/>
        <v>337630</v>
      </c>
    </row>
    <row r="2237">
      <c r="A2237" s="47" t="str">
        <f t="shared" si="1"/>
        <v>The Americas_Brazil-The Americas_2012</v>
      </c>
      <c r="B2237" s="47" t="s">
        <v>258</v>
      </c>
      <c r="C2237" s="49" t="s">
        <v>267</v>
      </c>
      <c r="D2237" s="44" t="s">
        <v>91</v>
      </c>
      <c r="E2237" s="52">
        <v>190712.0</v>
      </c>
      <c r="F2237" s="52">
        <v>337434.0</v>
      </c>
      <c r="G2237" s="51">
        <f t="shared" si="2"/>
        <v>190712</v>
      </c>
      <c r="H2237" s="51">
        <f t="shared" si="3"/>
        <v>337434</v>
      </c>
    </row>
    <row r="2238">
      <c r="A2238" s="47" t="str">
        <f t="shared" si="1"/>
        <v>The Americas_Canada-The Americas_2000</v>
      </c>
      <c r="B2238" s="47" t="s">
        <v>258</v>
      </c>
      <c r="C2238" s="49" t="s">
        <v>268</v>
      </c>
      <c r="D2238" s="44" t="s">
        <v>70</v>
      </c>
      <c r="E2238" s="52">
        <v>252651.0</v>
      </c>
      <c r="F2238" s="50"/>
      <c r="G2238" s="51">
        <f t="shared" si="2"/>
        <v>252651</v>
      </c>
      <c r="H2238" s="51" t="str">
        <f t="shared" si="3"/>
        <v/>
      </c>
    </row>
    <row r="2239">
      <c r="A2239" s="47" t="str">
        <f t="shared" si="1"/>
        <v>The Americas_Canada-The Americas_2001</v>
      </c>
      <c r="B2239" s="47" t="s">
        <v>258</v>
      </c>
      <c r="C2239" s="49" t="s">
        <v>268</v>
      </c>
      <c r="D2239" s="44" t="s">
        <v>71</v>
      </c>
      <c r="E2239" s="52">
        <v>251845.0</v>
      </c>
      <c r="F2239" s="50"/>
      <c r="G2239" s="51">
        <f t="shared" si="2"/>
        <v>251845</v>
      </c>
      <c r="H2239" s="51" t="str">
        <f t="shared" si="3"/>
        <v/>
      </c>
    </row>
    <row r="2240">
      <c r="A2240" s="47" t="str">
        <f t="shared" si="1"/>
        <v>The Americas_Canada-The Americas_2002</v>
      </c>
      <c r="B2240" s="47" t="s">
        <v>258</v>
      </c>
      <c r="C2240" s="49" t="s">
        <v>268</v>
      </c>
      <c r="D2240" s="44" t="s">
        <v>72</v>
      </c>
      <c r="E2240" s="52">
        <v>250992.0</v>
      </c>
      <c r="F2240" s="52">
        <v>499137.0</v>
      </c>
      <c r="G2240" s="51">
        <f t="shared" si="2"/>
        <v>250992</v>
      </c>
      <c r="H2240" s="51">
        <f t="shared" si="3"/>
        <v>499137</v>
      </c>
    </row>
    <row r="2241">
      <c r="A2241" s="47" t="str">
        <f t="shared" si="1"/>
        <v>The Americas_Canada-The Americas_2003</v>
      </c>
      <c r="B2241" s="47" t="s">
        <v>258</v>
      </c>
      <c r="C2241" s="49" t="s">
        <v>268</v>
      </c>
      <c r="D2241" s="44" t="s">
        <v>74</v>
      </c>
      <c r="E2241" s="52">
        <v>251326.0</v>
      </c>
      <c r="F2241" s="52">
        <v>513937.0</v>
      </c>
      <c r="G2241" s="51">
        <f t="shared" si="2"/>
        <v>251326</v>
      </c>
      <c r="H2241" s="51">
        <f t="shared" si="3"/>
        <v>513937</v>
      </c>
    </row>
    <row r="2242">
      <c r="A2242" s="47" t="str">
        <f t="shared" si="1"/>
        <v>The Americas_Canada-The Americas_2004</v>
      </c>
      <c r="B2242" s="47" t="s">
        <v>258</v>
      </c>
      <c r="C2242" s="49" t="s">
        <v>268</v>
      </c>
      <c r="D2242" s="44" t="s">
        <v>83</v>
      </c>
      <c r="E2242" s="52">
        <v>264724.0</v>
      </c>
      <c r="F2242" s="52">
        <v>544975.0</v>
      </c>
      <c r="G2242" s="51">
        <f t="shared" si="2"/>
        <v>256301</v>
      </c>
      <c r="H2242" s="51">
        <f t="shared" si="3"/>
        <v>535332.5</v>
      </c>
    </row>
    <row r="2243">
      <c r="A2243" s="47" t="str">
        <f t="shared" si="1"/>
        <v>The Americas_Canada-The Americas_2004</v>
      </c>
      <c r="B2243" s="47" t="s">
        <v>258</v>
      </c>
      <c r="C2243" s="49" t="s">
        <v>268</v>
      </c>
      <c r="D2243" s="44" t="s">
        <v>83</v>
      </c>
      <c r="E2243" s="52">
        <v>247878.0</v>
      </c>
      <c r="F2243" s="52">
        <v>525690.0</v>
      </c>
      <c r="G2243" s="51">
        <f t="shared" si="2"/>
        <v>247878</v>
      </c>
      <c r="H2243" s="51">
        <f t="shared" si="3"/>
        <v>525690</v>
      </c>
    </row>
    <row r="2244">
      <c r="A2244" s="47" t="str">
        <f t="shared" si="1"/>
        <v>The Americas_Canada-The Americas_2006</v>
      </c>
      <c r="B2244" s="47" t="s">
        <v>258</v>
      </c>
      <c r="C2244" s="49" t="s">
        <v>268</v>
      </c>
      <c r="D2244" s="44" t="s">
        <v>85</v>
      </c>
      <c r="E2244" s="52">
        <v>271728.0</v>
      </c>
      <c r="F2244" s="52">
        <v>560802.0</v>
      </c>
      <c r="G2244" s="51">
        <f t="shared" si="2"/>
        <v>271967</v>
      </c>
      <c r="H2244" s="51">
        <f t="shared" si="3"/>
        <v>561937</v>
      </c>
    </row>
    <row r="2245">
      <c r="A2245" s="47" t="str">
        <f t="shared" si="1"/>
        <v>The Americas_Canada-The Americas_2006</v>
      </c>
      <c r="B2245" s="47" t="s">
        <v>258</v>
      </c>
      <c r="C2245" s="49" t="s">
        <v>268</v>
      </c>
      <c r="D2245" s="44" t="s">
        <v>85</v>
      </c>
      <c r="E2245" s="52">
        <v>272206.0</v>
      </c>
      <c r="F2245" s="52">
        <v>563072.0</v>
      </c>
      <c r="G2245" s="51">
        <f t="shared" si="2"/>
        <v>260213</v>
      </c>
      <c r="H2245" s="51">
        <f t="shared" si="3"/>
        <v>541117.5</v>
      </c>
    </row>
    <row r="2246">
      <c r="A2246" s="47" t="str">
        <f t="shared" si="1"/>
        <v>The Americas_Canada-The Americas_2006</v>
      </c>
      <c r="B2246" s="47" t="s">
        <v>258</v>
      </c>
      <c r="C2246" s="49" t="s">
        <v>268</v>
      </c>
      <c r="D2246" s="44" t="s">
        <v>85</v>
      </c>
      <c r="E2246" s="52">
        <v>248220.0</v>
      </c>
      <c r="F2246" s="52">
        <v>519163.0</v>
      </c>
      <c r="G2246" s="51">
        <f t="shared" si="2"/>
        <v>248220</v>
      </c>
      <c r="H2246" s="51">
        <f t="shared" si="3"/>
        <v>519163</v>
      </c>
    </row>
    <row r="2247">
      <c r="A2247" s="47" t="str">
        <f t="shared" si="1"/>
        <v>The Americas_Canada-The Americas_2009</v>
      </c>
      <c r="B2247" s="47" t="s">
        <v>258</v>
      </c>
      <c r="C2247" s="49" t="s">
        <v>268</v>
      </c>
      <c r="D2247" s="44" t="s">
        <v>88</v>
      </c>
      <c r="E2247" s="52">
        <v>262038.0</v>
      </c>
      <c r="F2247" s="52">
        <v>553185.0</v>
      </c>
      <c r="G2247" s="51">
        <f t="shared" si="2"/>
        <v>256744</v>
      </c>
      <c r="H2247" s="51">
        <f t="shared" si="3"/>
        <v>543834.5</v>
      </c>
    </row>
    <row r="2248">
      <c r="A2248" s="47" t="str">
        <f t="shared" si="1"/>
        <v>The Americas_Canada-The Americas_2009</v>
      </c>
      <c r="B2248" s="47" t="s">
        <v>258</v>
      </c>
      <c r="C2248" s="49" t="s">
        <v>268</v>
      </c>
      <c r="D2248" s="44" t="s">
        <v>88</v>
      </c>
      <c r="E2248" s="52">
        <v>251450.0</v>
      </c>
      <c r="F2248" s="52">
        <v>534484.0</v>
      </c>
      <c r="G2248" s="51">
        <f t="shared" si="2"/>
        <v>251450</v>
      </c>
      <c r="H2248" s="51">
        <f t="shared" si="3"/>
        <v>534484</v>
      </c>
    </row>
    <row r="2249">
      <c r="A2249" s="47" t="str">
        <f t="shared" si="1"/>
        <v>The Americas_Canada-The Americas_2010</v>
      </c>
      <c r="B2249" s="47" t="s">
        <v>258</v>
      </c>
      <c r="C2249" s="49" t="s">
        <v>268</v>
      </c>
      <c r="D2249" s="44" t="s">
        <v>89</v>
      </c>
      <c r="E2249" s="52">
        <v>268302.0</v>
      </c>
      <c r="F2249" s="52">
        <v>550233.0</v>
      </c>
      <c r="G2249" s="51">
        <f t="shared" si="2"/>
        <v>268302</v>
      </c>
      <c r="H2249" s="51">
        <f t="shared" si="3"/>
        <v>550233</v>
      </c>
    </row>
    <row r="2250">
      <c r="A2250" s="47" t="str">
        <f t="shared" si="1"/>
        <v>The Americas_Canada-The Americas_2012</v>
      </c>
      <c r="B2250" s="47" t="s">
        <v>258</v>
      </c>
      <c r="C2250" s="49" t="s">
        <v>268</v>
      </c>
      <c r="D2250" s="44" t="s">
        <v>91</v>
      </c>
      <c r="E2250" s="52">
        <v>267619.0</v>
      </c>
      <c r="F2250" s="52">
        <v>552349.0</v>
      </c>
      <c r="G2250" s="51">
        <f t="shared" si="2"/>
        <v>267619</v>
      </c>
      <c r="H2250" s="51">
        <f t="shared" si="3"/>
        <v>552349</v>
      </c>
    </row>
    <row r="2251">
      <c r="A2251" s="47" t="str">
        <f t="shared" si="1"/>
        <v>The Americas_Cayman Islands-The Americas_2000</v>
      </c>
      <c r="B2251" s="47" t="s">
        <v>258</v>
      </c>
      <c r="C2251" s="49" t="s">
        <v>269</v>
      </c>
      <c r="D2251" s="44" t="s">
        <v>70</v>
      </c>
      <c r="E2251" s="50"/>
      <c r="F2251" s="50"/>
      <c r="G2251" s="51" t="str">
        <f t="shared" si="2"/>
        <v/>
      </c>
      <c r="H2251" s="51" t="str">
        <f t="shared" si="3"/>
        <v/>
      </c>
    </row>
    <row r="2252">
      <c r="A2252" s="47" t="str">
        <f t="shared" si="1"/>
        <v>The Americas_Cayman Islands-The Americas_2001</v>
      </c>
      <c r="B2252" s="47" t="s">
        <v>258</v>
      </c>
      <c r="C2252" s="49" t="s">
        <v>269</v>
      </c>
      <c r="D2252" s="44" t="s">
        <v>71</v>
      </c>
      <c r="E2252" s="50"/>
      <c r="F2252" s="50"/>
      <c r="G2252" s="51" t="str">
        <f t="shared" si="2"/>
        <v/>
      </c>
      <c r="H2252" s="51" t="str">
        <f t="shared" si="3"/>
        <v/>
      </c>
    </row>
    <row r="2253">
      <c r="A2253" s="47" t="str">
        <f t="shared" si="1"/>
        <v>The Americas_Cayman Islands-The Americas_2002</v>
      </c>
      <c r="B2253" s="47" t="s">
        <v>258</v>
      </c>
      <c r="C2253" s="49" t="s">
        <v>269</v>
      </c>
      <c r="D2253" s="44" t="s">
        <v>72</v>
      </c>
      <c r="E2253" s="50"/>
      <c r="F2253" s="52">
        <v>590.0</v>
      </c>
      <c r="G2253" s="51" t="str">
        <f t="shared" si="2"/>
        <v/>
      </c>
      <c r="H2253" s="51">
        <f t="shared" si="3"/>
        <v>590</v>
      </c>
    </row>
    <row r="2254">
      <c r="A2254" s="47" t="str">
        <f t="shared" si="1"/>
        <v>The Americas_Cayman Islands-The Americas_2003</v>
      </c>
      <c r="B2254" s="47" t="s">
        <v>258</v>
      </c>
      <c r="C2254" s="49" t="s">
        <v>269</v>
      </c>
      <c r="D2254" s="44" t="s">
        <v>74</v>
      </c>
      <c r="E2254" s="50"/>
      <c r="F2254" s="52">
        <v>587.0</v>
      </c>
      <c r="G2254" s="51" t="str">
        <f t="shared" si="2"/>
        <v/>
      </c>
      <c r="H2254" s="51">
        <f t="shared" si="3"/>
        <v>587</v>
      </c>
    </row>
    <row r="2255">
      <c r="A2255" s="47" t="str">
        <f t="shared" si="1"/>
        <v>The Americas_Cayman Islands-The Americas_2004</v>
      </c>
      <c r="B2255" s="47" t="s">
        <v>258</v>
      </c>
      <c r="C2255" s="49" t="s">
        <v>269</v>
      </c>
      <c r="D2255" s="44" t="s">
        <v>83</v>
      </c>
      <c r="E2255" s="50"/>
      <c r="F2255" s="52">
        <v>631.0</v>
      </c>
      <c r="G2255" s="51" t="str">
        <f t="shared" si="2"/>
        <v/>
      </c>
      <c r="H2255" s="51">
        <f t="shared" si="3"/>
        <v>543</v>
      </c>
    </row>
    <row r="2256">
      <c r="A2256" s="47" t="str">
        <f t="shared" si="1"/>
        <v>The Americas_Cayman Islands-The Americas_2004</v>
      </c>
      <c r="B2256" s="47" t="s">
        <v>258</v>
      </c>
      <c r="C2256" s="49" t="s">
        <v>269</v>
      </c>
      <c r="D2256" s="44" t="s">
        <v>83</v>
      </c>
      <c r="E2256" s="50"/>
      <c r="F2256" s="52">
        <v>455.0</v>
      </c>
      <c r="G2256" s="51" t="str">
        <f t="shared" si="2"/>
        <v/>
      </c>
      <c r="H2256" s="51">
        <f t="shared" si="3"/>
        <v>455</v>
      </c>
    </row>
    <row r="2257">
      <c r="A2257" s="47" t="str">
        <f t="shared" si="1"/>
        <v>The Americas_Cayman Islands-The Americas_2006</v>
      </c>
      <c r="B2257" s="47" t="s">
        <v>258</v>
      </c>
      <c r="C2257" s="49" t="s">
        <v>269</v>
      </c>
      <c r="D2257" s="44" t="s">
        <v>85</v>
      </c>
      <c r="E2257" s="50"/>
      <c r="F2257" s="52">
        <v>612.0</v>
      </c>
      <c r="G2257" s="51" t="str">
        <f t="shared" si="2"/>
        <v/>
      </c>
      <c r="H2257" s="51">
        <f t="shared" si="3"/>
        <v>562.5</v>
      </c>
    </row>
    <row r="2258">
      <c r="A2258" s="47" t="str">
        <f t="shared" si="1"/>
        <v>The Americas_Cayman Islands-The Americas_2006</v>
      </c>
      <c r="B2258" s="47" t="s">
        <v>258</v>
      </c>
      <c r="C2258" s="49" t="s">
        <v>269</v>
      </c>
      <c r="D2258" s="44" t="s">
        <v>85</v>
      </c>
      <c r="E2258" s="50"/>
      <c r="F2258" s="52">
        <v>513.0</v>
      </c>
      <c r="G2258" s="51" t="str">
        <f t="shared" si="2"/>
        <v/>
      </c>
      <c r="H2258" s="51">
        <f t="shared" si="3"/>
        <v>491</v>
      </c>
    </row>
    <row r="2259">
      <c r="A2259" s="47" t="str">
        <f t="shared" si="1"/>
        <v>The Americas_Cayman Islands-The Americas_2006</v>
      </c>
      <c r="B2259" s="47" t="s">
        <v>258</v>
      </c>
      <c r="C2259" s="49" t="s">
        <v>269</v>
      </c>
      <c r="D2259" s="44" t="s">
        <v>85</v>
      </c>
      <c r="E2259" s="50"/>
      <c r="F2259" s="52">
        <v>469.0</v>
      </c>
      <c r="G2259" s="51" t="str">
        <f t="shared" si="2"/>
        <v/>
      </c>
      <c r="H2259" s="51">
        <f t="shared" si="3"/>
        <v>469</v>
      </c>
    </row>
    <row r="2260">
      <c r="A2260" s="47" t="str">
        <f t="shared" si="1"/>
        <v>The Americas_Cayman Islands-The Americas_2009</v>
      </c>
      <c r="B2260" s="47" t="s">
        <v>258</v>
      </c>
      <c r="C2260" s="49" t="s">
        <v>269</v>
      </c>
      <c r="D2260" s="44" t="s">
        <v>88</v>
      </c>
      <c r="E2260" s="50"/>
      <c r="F2260" s="52">
        <v>480.0</v>
      </c>
      <c r="G2260" s="51" t="str">
        <f t="shared" si="2"/>
        <v/>
      </c>
      <c r="H2260" s="51">
        <f t="shared" si="3"/>
        <v>467.5</v>
      </c>
    </row>
    <row r="2261">
      <c r="A2261" s="47" t="str">
        <f t="shared" si="1"/>
        <v>The Americas_Cayman Islands-The Americas_2009</v>
      </c>
      <c r="B2261" s="47" t="s">
        <v>258</v>
      </c>
      <c r="C2261" s="49" t="s">
        <v>269</v>
      </c>
      <c r="D2261" s="44" t="s">
        <v>88</v>
      </c>
      <c r="E2261" s="50"/>
      <c r="F2261" s="52">
        <v>455.0</v>
      </c>
      <c r="G2261" s="51" t="str">
        <f t="shared" si="2"/>
        <v/>
      </c>
      <c r="H2261" s="51">
        <f t="shared" si="3"/>
        <v>455</v>
      </c>
    </row>
    <row r="2262">
      <c r="A2262" s="47" t="str">
        <f t="shared" si="1"/>
        <v>The Americas_Cayman Islands-The Americas_2010</v>
      </c>
      <c r="B2262" s="47" t="s">
        <v>258</v>
      </c>
      <c r="C2262" s="49" t="s">
        <v>269</v>
      </c>
      <c r="D2262" s="44" t="s">
        <v>89</v>
      </c>
      <c r="E2262" s="50"/>
      <c r="F2262" s="52">
        <v>517.0</v>
      </c>
      <c r="G2262" s="51" t="str">
        <f t="shared" si="2"/>
        <v/>
      </c>
      <c r="H2262" s="51">
        <f t="shared" si="3"/>
        <v>517</v>
      </c>
    </row>
    <row r="2263">
      <c r="A2263" s="47" t="str">
        <f t="shared" si="1"/>
        <v>The Americas_Cayman Islands-The Americas_2012</v>
      </c>
      <c r="B2263" s="47" t="s">
        <v>258</v>
      </c>
      <c r="C2263" s="49" t="s">
        <v>269</v>
      </c>
      <c r="D2263" s="44" t="s">
        <v>91</v>
      </c>
      <c r="E2263" s="50"/>
      <c r="F2263" s="52">
        <v>499.0</v>
      </c>
      <c r="G2263" s="51" t="str">
        <f t="shared" si="2"/>
        <v/>
      </c>
      <c r="H2263" s="51">
        <f t="shared" si="3"/>
        <v>499</v>
      </c>
    </row>
    <row r="2264">
      <c r="A2264" s="47" t="str">
        <f t="shared" si="1"/>
        <v>The Americas_Chile-The Americas_2000</v>
      </c>
      <c r="B2264" s="47" t="s">
        <v>258</v>
      </c>
      <c r="C2264" s="49" t="s">
        <v>270</v>
      </c>
      <c r="D2264" s="44" t="s">
        <v>70</v>
      </c>
      <c r="E2264" s="52">
        <v>32720.0</v>
      </c>
      <c r="F2264" s="50"/>
      <c r="G2264" s="51">
        <f t="shared" si="2"/>
        <v>32720</v>
      </c>
      <c r="H2264" s="51" t="str">
        <f t="shared" si="3"/>
        <v/>
      </c>
    </row>
    <row r="2265">
      <c r="A2265" s="47" t="str">
        <f t="shared" si="1"/>
        <v>The Americas_Chile-The Americas_2001</v>
      </c>
      <c r="B2265" s="47" t="s">
        <v>258</v>
      </c>
      <c r="C2265" s="49" t="s">
        <v>270</v>
      </c>
      <c r="D2265" s="44" t="s">
        <v>71</v>
      </c>
      <c r="E2265" s="52">
        <v>33574.0</v>
      </c>
      <c r="F2265" s="50"/>
      <c r="G2265" s="51">
        <f t="shared" si="2"/>
        <v>33574</v>
      </c>
      <c r="H2265" s="51" t="str">
        <f t="shared" si="3"/>
        <v/>
      </c>
    </row>
    <row r="2266">
      <c r="A2266" s="47" t="str">
        <f t="shared" si="1"/>
        <v>The Americas_Chile-The Americas_2002</v>
      </c>
      <c r="B2266" s="47" t="s">
        <v>258</v>
      </c>
      <c r="C2266" s="49" t="s">
        <v>270</v>
      </c>
      <c r="D2266" s="44" t="s">
        <v>72</v>
      </c>
      <c r="E2266" s="52">
        <v>30920.0</v>
      </c>
      <c r="F2266" s="52">
        <v>72258.0</v>
      </c>
      <c r="G2266" s="51">
        <f t="shared" si="2"/>
        <v>30920</v>
      </c>
      <c r="H2266" s="51">
        <f t="shared" si="3"/>
        <v>72258</v>
      </c>
    </row>
    <row r="2267">
      <c r="A2267" s="47" t="str">
        <f t="shared" si="1"/>
        <v>The Americas_Chile-The Americas_2003</v>
      </c>
      <c r="B2267" s="47" t="s">
        <v>258</v>
      </c>
      <c r="C2267" s="49" t="s">
        <v>270</v>
      </c>
      <c r="D2267" s="44" t="s">
        <v>74</v>
      </c>
      <c r="E2267" s="52">
        <v>29484.0</v>
      </c>
      <c r="F2267" s="52">
        <v>67267.0</v>
      </c>
      <c r="G2267" s="51">
        <f t="shared" si="2"/>
        <v>29484</v>
      </c>
      <c r="H2267" s="51">
        <f t="shared" si="3"/>
        <v>67267</v>
      </c>
    </row>
    <row r="2268">
      <c r="A2268" s="47" t="str">
        <f t="shared" si="1"/>
        <v>The Americas_Chile-The Americas_2004</v>
      </c>
      <c r="B2268" s="47" t="s">
        <v>258</v>
      </c>
      <c r="C2268" s="49" t="s">
        <v>270</v>
      </c>
      <c r="D2268" s="44" t="s">
        <v>83</v>
      </c>
      <c r="E2268" s="52">
        <v>30310.0</v>
      </c>
      <c r="F2268" s="52">
        <v>71224.0</v>
      </c>
      <c r="G2268" s="51">
        <f t="shared" si="2"/>
        <v>27503.5</v>
      </c>
      <c r="H2268" s="51">
        <f t="shared" si="3"/>
        <v>61990.5</v>
      </c>
    </row>
    <row r="2269">
      <c r="A2269" s="47" t="str">
        <f t="shared" si="1"/>
        <v>The Americas_Chile-The Americas_2004</v>
      </c>
      <c r="B2269" s="47" t="s">
        <v>258</v>
      </c>
      <c r="C2269" s="49" t="s">
        <v>270</v>
      </c>
      <c r="D2269" s="44" t="s">
        <v>83</v>
      </c>
      <c r="E2269" s="52">
        <v>24697.0</v>
      </c>
      <c r="F2269" s="52">
        <v>52757.0</v>
      </c>
      <c r="G2269" s="51">
        <f t="shared" si="2"/>
        <v>24697</v>
      </c>
      <c r="H2269" s="51">
        <f t="shared" si="3"/>
        <v>52757</v>
      </c>
    </row>
    <row r="2270">
      <c r="A2270" s="47" t="str">
        <f t="shared" si="1"/>
        <v>The Americas_Chile-The Americas_2006</v>
      </c>
      <c r="B2270" s="47" t="s">
        <v>258</v>
      </c>
      <c r="C2270" s="49" t="s">
        <v>270</v>
      </c>
      <c r="D2270" s="44" t="s">
        <v>85</v>
      </c>
      <c r="E2270" s="52">
        <v>30565.0</v>
      </c>
      <c r="F2270" s="52">
        <v>71154.0</v>
      </c>
      <c r="G2270" s="51">
        <f t="shared" si="2"/>
        <v>29458.5</v>
      </c>
      <c r="H2270" s="51">
        <f t="shared" si="3"/>
        <v>66442</v>
      </c>
    </row>
    <row r="2271">
      <c r="A2271" s="47" t="str">
        <f t="shared" si="1"/>
        <v>The Americas_Chile-The Americas_2006</v>
      </c>
      <c r="B2271" s="47" t="s">
        <v>258</v>
      </c>
      <c r="C2271" s="49" t="s">
        <v>270</v>
      </c>
      <c r="D2271" s="44" t="s">
        <v>85</v>
      </c>
      <c r="E2271" s="52">
        <v>28352.0</v>
      </c>
      <c r="F2271" s="52">
        <v>61730.0</v>
      </c>
      <c r="G2271" s="51">
        <f t="shared" si="2"/>
        <v>28352</v>
      </c>
      <c r="H2271" s="51">
        <f t="shared" si="3"/>
        <v>61730</v>
      </c>
    </row>
    <row r="2272">
      <c r="A2272" s="47" t="str">
        <f t="shared" si="1"/>
        <v>The Americas_Chile-The Americas_2007</v>
      </c>
      <c r="B2272" s="47" t="s">
        <v>258</v>
      </c>
      <c r="C2272" s="49" t="s">
        <v>270</v>
      </c>
      <c r="D2272" s="44" t="s">
        <v>86</v>
      </c>
      <c r="E2272" s="52">
        <v>25568.0</v>
      </c>
      <c r="F2272" s="52">
        <v>55361.0</v>
      </c>
      <c r="G2272" s="51">
        <f t="shared" si="2"/>
        <v>25568</v>
      </c>
      <c r="H2272" s="51">
        <f t="shared" si="3"/>
        <v>55361</v>
      </c>
    </row>
    <row r="2273">
      <c r="A2273" s="47" t="str">
        <f t="shared" si="1"/>
        <v>The Americas_Chile-The Americas_2009</v>
      </c>
      <c r="B2273" s="47" t="s">
        <v>258</v>
      </c>
      <c r="C2273" s="49" t="s">
        <v>270</v>
      </c>
      <c r="D2273" s="44" t="s">
        <v>88</v>
      </c>
      <c r="E2273" s="52">
        <v>25833.0</v>
      </c>
      <c r="F2273" s="52">
        <v>55078.0</v>
      </c>
      <c r="G2273" s="51">
        <f t="shared" si="2"/>
        <v>25503.5</v>
      </c>
      <c r="H2273" s="51">
        <f t="shared" si="3"/>
        <v>56886</v>
      </c>
    </row>
    <row r="2274">
      <c r="A2274" s="47" t="str">
        <f t="shared" si="1"/>
        <v>The Americas_Chile-The Americas_2009</v>
      </c>
      <c r="B2274" s="47" t="s">
        <v>258</v>
      </c>
      <c r="C2274" s="49" t="s">
        <v>270</v>
      </c>
      <c r="D2274" s="44" t="s">
        <v>88</v>
      </c>
      <c r="E2274" s="52">
        <v>25174.0</v>
      </c>
      <c r="F2274" s="52">
        <v>58694.0</v>
      </c>
      <c r="G2274" s="51">
        <f t="shared" si="2"/>
        <v>25174</v>
      </c>
      <c r="H2274" s="51">
        <f t="shared" si="3"/>
        <v>58694</v>
      </c>
    </row>
    <row r="2275">
      <c r="A2275" s="47" t="str">
        <f t="shared" si="1"/>
        <v>The Americas_Chile-The Americas_2010</v>
      </c>
      <c r="B2275" s="47" t="s">
        <v>258</v>
      </c>
      <c r="C2275" s="49" t="s">
        <v>270</v>
      </c>
      <c r="D2275" s="44" t="s">
        <v>89</v>
      </c>
      <c r="E2275" s="52">
        <v>29507.0</v>
      </c>
      <c r="F2275" s="52">
        <v>64393.0</v>
      </c>
      <c r="G2275" s="51">
        <f t="shared" si="2"/>
        <v>29507</v>
      </c>
      <c r="H2275" s="51">
        <f t="shared" si="3"/>
        <v>64393</v>
      </c>
    </row>
    <row r="2276">
      <c r="A2276" s="47" t="str">
        <f t="shared" si="1"/>
        <v>The Americas_Chile-The Americas_2012</v>
      </c>
      <c r="B2276" s="47" t="s">
        <v>258</v>
      </c>
      <c r="C2276" s="49" t="s">
        <v>270</v>
      </c>
      <c r="D2276" s="44" t="s">
        <v>91</v>
      </c>
      <c r="E2276" s="52">
        <v>27514.0</v>
      </c>
      <c r="F2276" s="52">
        <v>60047.0</v>
      </c>
      <c r="G2276" s="51">
        <f t="shared" si="2"/>
        <v>27514</v>
      </c>
      <c r="H2276" s="51">
        <f t="shared" si="3"/>
        <v>60047</v>
      </c>
    </row>
    <row r="2277">
      <c r="A2277" s="47" t="str">
        <f t="shared" si="1"/>
        <v>The Americas_Colombia-The Americas_2000</v>
      </c>
      <c r="B2277" s="47" t="s">
        <v>258</v>
      </c>
      <c r="C2277" s="49" t="s">
        <v>271</v>
      </c>
      <c r="D2277" s="44" t="s">
        <v>70</v>
      </c>
      <c r="E2277" s="50"/>
      <c r="F2277" s="50"/>
      <c r="G2277" s="51" t="str">
        <f t="shared" si="2"/>
        <v/>
      </c>
      <c r="H2277" s="51" t="str">
        <f t="shared" si="3"/>
        <v/>
      </c>
    </row>
    <row r="2278">
      <c r="A2278" s="47" t="str">
        <f t="shared" si="1"/>
        <v>The Americas_Colombia-The Americas_2001</v>
      </c>
      <c r="B2278" s="47" t="s">
        <v>258</v>
      </c>
      <c r="C2278" s="49" t="s">
        <v>271</v>
      </c>
      <c r="D2278" s="44" t="s">
        <v>71</v>
      </c>
      <c r="E2278" s="52">
        <v>31613.0</v>
      </c>
      <c r="F2278" s="50"/>
      <c r="G2278" s="51">
        <f t="shared" si="2"/>
        <v>31613</v>
      </c>
      <c r="H2278" s="51" t="str">
        <f t="shared" si="3"/>
        <v/>
      </c>
    </row>
    <row r="2279">
      <c r="A2279" s="47" t="str">
        <f t="shared" si="1"/>
        <v>The Americas_Colombia-The Americas_2002</v>
      </c>
      <c r="B2279" s="47" t="s">
        <v>258</v>
      </c>
      <c r="C2279" s="49" t="s">
        <v>271</v>
      </c>
      <c r="D2279" s="44" t="s">
        <v>72</v>
      </c>
      <c r="E2279" s="52">
        <v>32235.0</v>
      </c>
      <c r="F2279" s="52">
        <v>75680.0</v>
      </c>
      <c r="G2279" s="51">
        <f t="shared" si="2"/>
        <v>32235</v>
      </c>
      <c r="H2279" s="51">
        <f t="shared" si="3"/>
        <v>75680</v>
      </c>
    </row>
    <row r="2280">
      <c r="A2280" s="47" t="str">
        <f t="shared" si="1"/>
        <v>The Americas_Colombia-The Americas_2003</v>
      </c>
      <c r="B2280" s="47" t="s">
        <v>258</v>
      </c>
      <c r="C2280" s="49" t="s">
        <v>271</v>
      </c>
      <c r="D2280" s="44" t="s">
        <v>74</v>
      </c>
      <c r="E2280" s="52">
        <v>30815.0</v>
      </c>
      <c r="F2280" s="52">
        <v>70850.0</v>
      </c>
      <c r="G2280" s="51">
        <f t="shared" si="2"/>
        <v>30815</v>
      </c>
      <c r="H2280" s="51">
        <f t="shared" si="3"/>
        <v>70850</v>
      </c>
    </row>
    <row r="2281">
      <c r="A2281" s="47" t="str">
        <f t="shared" si="1"/>
        <v>The Americas_Colombia-The Americas_2004</v>
      </c>
      <c r="B2281" s="47" t="s">
        <v>258</v>
      </c>
      <c r="C2281" s="49" t="s">
        <v>271</v>
      </c>
      <c r="D2281" s="44" t="s">
        <v>83</v>
      </c>
      <c r="E2281" s="52">
        <v>29208.0</v>
      </c>
      <c r="F2281" s="52">
        <v>66439.0</v>
      </c>
      <c r="G2281" s="51">
        <f t="shared" si="2"/>
        <v>27458</v>
      </c>
      <c r="H2281" s="51">
        <f t="shared" si="3"/>
        <v>61356.5</v>
      </c>
    </row>
    <row r="2282">
      <c r="A2282" s="47" t="str">
        <f t="shared" si="1"/>
        <v>The Americas_Colombia-The Americas_2004</v>
      </c>
      <c r="B2282" s="47" t="s">
        <v>258</v>
      </c>
      <c r="C2282" s="49" t="s">
        <v>271</v>
      </c>
      <c r="D2282" s="44" t="s">
        <v>83</v>
      </c>
      <c r="E2282" s="52">
        <v>25708.0</v>
      </c>
      <c r="F2282" s="52">
        <v>56274.0</v>
      </c>
      <c r="G2282" s="51">
        <f t="shared" si="2"/>
        <v>25708</v>
      </c>
      <c r="H2282" s="51">
        <f t="shared" si="3"/>
        <v>56274</v>
      </c>
    </row>
    <row r="2283">
      <c r="A2283" s="47" t="str">
        <f t="shared" si="1"/>
        <v>The Americas_Colombia-The Americas_2006</v>
      </c>
      <c r="B2283" s="47" t="s">
        <v>258</v>
      </c>
      <c r="C2283" s="49" t="s">
        <v>271</v>
      </c>
      <c r="D2283" s="44" t="s">
        <v>85</v>
      </c>
      <c r="E2283" s="52">
        <v>27919.0</v>
      </c>
      <c r="F2283" s="52">
        <v>63439.0</v>
      </c>
      <c r="G2283" s="51">
        <f t="shared" si="2"/>
        <v>27502</v>
      </c>
      <c r="H2283" s="51">
        <f t="shared" si="3"/>
        <v>62192.5</v>
      </c>
    </row>
    <row r="2284">
      <c r="A2284" s="47" t="str">
        <f t="shared" si="1"/>
        <v>The Americas_Colombia-The Americas_2006</v>
      </c>
      <c r="B2284" s="47" t="s">
        <v>258</v>
      </c>
      <c r="C2284" s="49" t="s">
        <v>271</v>
      </c>
      <c r="D2284" s="44" t="s">
        <v>85</v>
      </c>
      <c r="E2284" s="52">
        <v>27085.0</v>
      </c>
      <c r="F2284" s="52">
        <v>60946.0</v>
      </c>
      <c r="G2284" s="51">
        <f t="shared" si="2"/>
        <v>27085</v>
      </c>
      <c r="H2284" s="51">
        <f t="shared" si="3"/>
        <v>60946</v>
      </c>
    </row>
    <row r="2285">
      <c r="A2285" s="47" t="str">
        <f t="shared" si="1"/>
        <v>The Americas_Colombia-The Americas_2007</v>
      </c>
      <c r="B2285" s="47" t="s">
        <v>258</v>
      </c>
      <c r="C2285" s="49" t="s">
        <v>271</v>
      </c>
      <c r="D2285" s="44" t="s">
        <v>86</v>
      </c>
      <c r="E2285" s="52">
        <v>25205.0</v>
      </c>
      <c r="F2285" s="52">
        <v>55661.0</v>
      </c>
      <c r="G2285" s="51">
        <f t="shared" si="2"/>
        <v>25205</v>
      </c>
      <c r="H2285" s="51">
        <f t="shared" si="3"/>
        <v>55661</v>
      </c>
    </row>
    <row r="2286">
      <c r="A2286" s="47" t="str">
        <f t="shared" si="1"/>
        <v>The Americas_Colombia-The Americas_2009</v>
      </c>
      <c r="B2286" s="47" t="s">
        <v>258</v>
      </c>
      <c r="C2286" s="49" t="s">
        <v>271</v>
      </c>
      <c r="D2286" s="44" t="s">
        <v>88</v>
      </c>
      <c r="E2286" s="52">
        <v>25736.0</v>
      </c>
      <c r="F2286" s="52">
        <v>57422.0</v>
      </c>
      <c r="G2286" s="51">
        <f t="shared" si="2"/>
        <v>25775</v>
      </c>
      <c r="H2286" s="51">
        <f t="shared" si="3"/>
        <v>57673</v>
      </c>
    </row>
    <row r="2287">
      <c r="A2287" s="47" t="str">
        <f t="shared" si="1"/>
        <v>The Americas_Colombia-The Americas_2009</v>
      </c>
      <c r="B2287" s="47" t="s">
        <v>258</v>
      </c>
      <c r="C2287" s="49" t="s">
        <v>271</v>
      </c>
      <c r="D2287" s="44" t="s">
        <v>88</v>
      </c>
      <c r="E2287" s="52">
        <v>25814.0</v>
      </c>
      <c r="F2287" s="52">
        <v>57924.0</v>
      </c>
      <c r="G2287" s="51">
        <f t="shared" si="2"/>
        <v>25814</v>
      </c>
      <c r="H2287" s="51">
        <f t="shared" si="3"/>
        <v>57924</v>
      </c>
    </row>
    <row r="2288">
      <c r="A2288" s="47" t="str">
        <f t="shared" si="1"/>
        <v>The Americas_Colombia-The Americas_2010</v>
      </c>
      <c r="B2288" s="47" t="s">
        <v>258</v>
      </c>
      <c r="C2288" s="49" t="s">
        <v>271</v>
      </c>
      <c r="D2288" s="44" t="s">
        <v>89</v>
      </c>
      <c r="E2288" s="52">
        <v>28568.0</v>
      </c>
      <c r="F2288" s="52">
        <v>62940.0</v>
      </c>
      <c r="G2288" s="51">
        <f t="shared" si="2"/>
        <v>28568</v>
      </c>
      <c r="H2288" s="51">
        <f t="shared" si="3"/>
        <v>62940</v>
      </c>
    </row>
    <row r="2289">
      <c r="A2289" s="47" t="str">
        <f t="shared" si="1"/>
        <v>The Americas_Colombia-The Americas_2012</v>
      </c>
      <c r="B2289" s="47" t="s">
        <v>258</v>
      </c>
      <c r="C2289" s="49" t="s">
        <v>271</v>
      </c>
      <c r="D2289" s="44" t="s">
        <v>91</v>
      </c>
      <c r="E2289" s="52">
        <v>26001.0</v>
      </c>
      <c r="F2289" s="52">
        <v>55071.0</v>
      </c>
      <c r="G2289" s="51">
        <f t="shared" si="2"/>
        <v>26001</v>
      </c>
      <c r="H2289" s="51">
        <f t="shared" si="3"/>
        <v>55071</v>
      </c>
    </row>
    <row r="2290">
      <c r="A2290" s="47" t="str">
        <f t="shared" si="1"/>
        <v>The Americas_Costa Rica-The Americas_2000</v>
      </c>
      <c r="B2290" s="47" t="s">
        <v>258</v>
      </c>
      <c r="C2290" s="49" t="s">
        <v>272</v>
      </c>
      <c r="D2290" s="44" t="s">
        <v>70</v>
      </c>
      <c r="E2290" s="50"/>
      <c r="F2290" s="50"/>
      <c r="G2290" s="51" t="str">
        <f t="shared" si="2"/>
        <v/>
      </c>
      <c r="H2290" s="51" t="str">
        <f t="shared" si="3"/>
        <v/>
      </c>
    </row>
    <row r="2291">
      <c r="A2291" s="47" t="str">
        <f t="shared" si="1"/>
        <v>The Americas_Costa Rica-The Americas_2001</v>
      </c>
      <c r="B2291" s="47" t="s">
        <v>258</v>
      </c>
      <c r="C2291" s="49" t="s">
        <v>272</v>
      </c>
      <c r="D2291" s="44" t="s">
        <v>71</v>
      </c>
      <c r="E2291" s="52">
        <v>4655.0</v>
      </c>
      <c r="F2291" s="50"/>
      <c r="G2291" s="51">
        <f t="shared" si="2"/>
        <v>4655</v>
      </c>
      <c r="H2291" s="51" t="str">
        <f t="shared" si="3"/>
        <v/>
      </c>
    </row>
    <row r="2292">
      <c r="A2292" s="47" t="str">
        <f t="shared" si="1"/>
        <v>The Americas_Costa Rica-The Americas_2002</v>
      </c>
      <c r="B2292" s="47" t="s">
        <v>258</v>
      </c>
      <c r="C2292" s="49" t="s">
        <v>272</v>
      </c>
      <c r="D2292" s="44" t="s">
        <v>72</v>
      </c>
      <c r="E2292" s="52">
        <v>4646.0</v>
      </c>
      <c r="F2292" s="52">
        <v>7770.0</v>
      </c>
      <c r="G2292" s="51">
        <f t="shared" si="2"/>
        <v>4646</v>
      </c>
      <c r="H2292" s="51">
        <f t="shared" si="3"/>
        <v>7770</v>
      </c>
    </row>
    <row r="2293">
      <c r="A2293" s="47" t="str">
        <f t="shared" si="1"/>
        <v>The Americas_Costa Rica-The Americas_2003</v>
      </c>
      <c r="B2293" s="47" t="s">
        <v>258</v>
      </c>
      <c r="C2293" s="49" t="s">
        <v>272</v>
      </c>
      <c r="D2293" s="44" t="s">
        <v>74</v>
      </c>
      <c r="E2293" s="52">
        <v>4561.0</v>
      </c>
      <c r="F2293" s="52">
        <v>7818.0</v>
      </c>
      <c r="G2293" s="51">
        <f t="shared" si="2"/>
        <v>4561</v>
      </c>
      <c r="H2293" s="51">
        <f t="shared" si="3"/>
        <v>7818</v>
      </c>
    </row>
    <row r="2294">
      <c r="A2294" s="47" t="str">
        <f t="shared" si="1"/>
        <v>The Americas_Costa Rica-The Americas_2004</v>
      </c>
      <c r="B2294" s="47" t="s">
        <v>258</v>
      </c>
      <c r="C2294" s="49" t="s">
        <v>272</v>
      </c>
      <c r="D2294" s="44" t="s">
        <v>83</v>
      </c>
      <c r="E2294" s="52">
        <v>4586.0</v>
      </c>
      <c r="F2294" s="52">
        <v>8647.0</v>
      </c>
      <c r="G2294" s="51">
        <f t="shared" si="2"/>
        <v>3737.5</v>
      </c>
      <c r="H2294" s="51">
        <f t="shared" si="3"/>
        <v>7204</v>
      </c>
    </row>
    <row r="2295">
      <c r="A2295" s="47" t="str">
        <f t="shared" si="1"/>
        <v>The Americas_Costa Rica-The Americas_2004</v>
      </c>
      <c r="B2295" s="47" t="s">
        <v>258</v>
      </c>
      <c r="C2295" s="49" t="s">
        <v>272</v>
      </c>
      <c r="D2295" s="44" t="s">
        <v>83</v>
      </c>
      <c r="E2295" s="52">
        <v>2889.0</v>
      </c>
      <c r="F2295" s="52">
        <v>5761.0</v>
      </c>
      <c r="G2295" s="51">
        <f t="shared" si="2"/>
        <v>2889</v>
      </c>
      <c r="H2295" s="51">
        <f t="shared" si="3"/>
        <v>5761</v>
      </c>
    </row>
    <row r="2296">
      <c r="A2296" s="47" t="str">
        <f t="shared" si="1"/>
        <v>The Americas_Costa Rica-The Americas_2005</v>
      </c>
      <c r="B2296" s="47" t="s">
        <v>258</v>
      </c>
      <c r="C2296" s="49" t="s">
        <v>272</v>
      </c>
      <c r="D2296" s="44" t="s">
        <v>84</v>
      </c>
      <c r="E2296" s="52">
        <v>3880.0</v>
      </c>
      <c r="F2296" s="52">
        <v>6931.0</v>
      </c>
      <c r="G2296" s="51">
        <f t="shared" si="2"/>
        <v>3880</v>
      </c>
      <c r="H2296" s="51">
        <f t="shared" si="3"/>
        <v>6931</v>
      </c>
    </row>
    <row r="2297">
      <c r="A2297" s="47" t="str">
        <f t="shared" si="1"/>
        <v>The Americas_Costa Rica-The Americas_2006</v>
      </c>
      <c r="B2297" s="47" t="s">
        <v>258</v>
      </c>
      <c r="C2297" s="49" t="s">
        <v>272</v>
      </c>
      <c r="D2297" s="44" t="s">
        <v>85</v>
      </c>
      <c r="E2297" s="52">
        <v>4508.0</v>
      </c>
      <c r="F2297" s="52">
        <v>8573.0</v>
      </c>
      <c r="G2297" s="51">
        <f t="shared" si="2"/>
        <v>4508</v>
      </c>
      <c r="H2297" s="51">
        <f t="shared" si="3"/>
        <v>8573</v>
      </c>
    </row>
    <row r="2298">
      <c r="A2298" s="47" t="str">
        <f t="shared" si="1"/>
        <v>The Americas_Costa Rica-The Americas_2007</v>
      </c>
      <c r="B2298" s="47" t="s">
        <v>258</v>
      </c>
      <c r="C2298" s="49" t="s">
        <v>272</v>
      </c>
      <c r="D2298" s="44" t="s">
        <v>86</v>
      </c>
      <c r="E2298" s="52">
        <v>3865.0</v>
      </c>
      <c r="F2298" s="52">
        <v>7088.0</v>
      </c>
      <c r="G2298" s="51">
        <f t="shared" si="2"/>
        <v>3469</v>
      </c>
      <c r="H2298" s="51">
        <f t="shared" si="3"/>
        <v>6707</v>
      </c>
    </row>
    <row r="2299">
      <c r="A2299" s="47" t="str">
        <f t="shared" si="1"/>
        <v>The Americas_Costa Rica-The Americas_2007</v>
      </c>
      <c r="B2299" s="47" t="s">
        <v>258</v>
      </c>
      <c r="C2299" s="49" t="s">
        <v>272</v>
      </c>
      <c r="D2299" s="44" t="s">
        <v>86</v>
      </c>
      <c r="E2299" s="52">
        <v>3073.0</v>
      </c>
      <c r="F2299" s="52">
        <v>6326.0</v>
      </c>
      <c r="G2299" s="51">
        <f t="shared" si="2"/>
        <v>3073</v>
      </c>
      <c r="H2299" s="51">
        <f t="shared" si="3"/>
        <v>6326</v>
      </c>
    </row>
    <row r="2300">
      <c r="A2300" s="47" t="str">
        <f t="shared" si="1"/>
        <v>The Americas_Costa Rica-The Americas_2009</v>
      </c>
      <c r="B2300" s="47" t="s">
        <v>258</v>
      </c>
      <c r="C2300" s="49" t="s">
        <v>272</v>
      </c>
      <c r="D2300" s="44" t="s">
        <v>88</v>
      </c>
      <c r="E2300" s="52">
        <v>3297.0</v>
      </c>
      <c r="F2300" s="52">
        <v>6626.0</v>
      </c>
      <c r="G2300" s="51">
        <f t="shared" si="2"/>
        <v>3085.5</v>
      </c>
      <c r="H2300" s="51">
        <f t="shared" si="3"/>
        <v>6050.5</v>
      </c>
    </row>
    <row r="2301">
      <c r="A2301" s="47" t="str">
        <f t="shared" si="1"/>
        <v>The Americas_Costa Rica-The Americas_2009</v>
      </c>
      <c r="B2301" s="47" t="s">
        <v>258</v>
      </c>
      <c r="C2301" s="49" t="s">
        <v>272</v>
      </c>
      <c r="D2301" s="44" t="s">
        <v>88</v>
      </c>
      <c r="E2301" s="52">
        <v>2874.0</v>
      </c>
      <c r="F2301" s="52">
        <v>5475.0</v>
      </c>
      <c r="G2301" s="51">
        <f t="shared" si="2"/>
        <v>2874</v>
      </c>
      <c r="H2301" s="51">
        <f t="shared" si="3"/>
        <v>5475</v>
      </c>
    </row>
    <row r="2302">
      <c r="A2302" s="47" t="str">
        <f t="shared" si="1"/>
        <v>The Americas_Costa Rica-The Americas_2010</v>
      </c>
      <c r="B2302" s="47" t="s">
        <v>258</v>
      </c>
      <c r="C2302" s="49" t="s">
        <v>272</v>
      </c>
      <c r="D2302" s="44" t="s">
        <v>89</v>
      </c>
      <c r="E2302" s="52">
        <v>4182.0</v>
      </c>
      <c r="F2302" s="52">
        <v>7437.0</v>
      </c>
      <c r="G2302" s="51">
        <f t="shared" si="2"/>
        <v>4182</v>
      </c>
      <c r="H2302" s="51">
        <f t="shared" si="3"/>
        <v>7437</v>
      </c>
    </row>
    <row r="2303">
      <c r="A2303" s="47" t="str">
        <f t="shared" si="1"/>
        <v>The Americas_Cuba-The Americas_2000</v>
      </c>
      <c r="B2303" s="47" t="s">
        <v>258</v>
      </c>
      <c r="C2303" s="49" t="s">
        <v>273</v>
      </c>
      <c r="D2303" s="44" t="s">
        <v>70</v>
      </c>
      <c r="E2303" s="50"/>
      <c r="F2303" s="50"/>
      <c r="G2303" s="51" t="str">
        <f t="shared" si="2"/>
        <v/>
      </c>
      <c r="H2303" s="51" t="str">
        <f t="shared" si="3"/>
        <v/>
      </c>
    </row>
    <row r="2304">
      <c r="A2304" s="47" t="str">
        <f t="shared" si="1"/>
        <v>The Americas_Cuba-The Americas_2001</v>
      </c>
      <c r="B2304" s="47" t="s">
        <v>258</v>
      </c>
      <c r="C2304" s="49" t="s">
        <v>273</v>
      </c>
      <c r="D2304" s="44" t="s">
        <v>71</v>
      </c>
      <c r="E2304" s="52">
        <v>11187.0</v>
      </c>
      <c r="F2304" s="50"/>
      <c r="G2304" s="51">
        <f t="shared" si="2"/>
        <v>11187</v>
      </c>
      <c r="H2304" s="51" t="str">
        <f t="shared" si="3"/>
        <v/>
      </c>
    </row>
    <row r="2305">
      <c r="A2305" s="47" t="str">
        <f t="shared" si="1"/>
        <v>The Americas_Cuba-The Americas_2002</v>
      </c>
      <c r="B2305" s="47" t="s">
        <v>258</v>
      </c>
      <c r="C2305" s="49" t="s">
        <v>273</v>
      </c>
      <c r="D2305" s="44" t="s">
        <v>72</v>
      </c>
      <c r="E2305" s="52">
        <v>11308.0</v>
      </c>
      <c r="F2305" s="52">
        <v>38364.0</v>
      </c>
      <c r="G2305" s="51">
        <f t="shared" si="2"/>
        <v>11308</v>
      </c>
      <c r="H2305" s="51">
        <f t="shared" si="3"/>
        <v>38364</v>
      </c>
    </row>
    <row r="2306">
      <c r="A2306" s="47" t="str">
        <f t="shared" si="1"/>
        <v>The Americas_Cuba-The Americas_2003</v>
      </c>
      <c r="B2306" s="47" t="s">
        <v>258</v>
      </c>
      <c r="C2306" s="49" t="s">
        <v>273</v>
      </c>
      <c r="D2306" s="44" t="s">
        <v>74</v>
      </c>
      <c r="E2306" s="52">
        <v>12346.0</v>
      </c>
      <c r="F2306" s="52">
        <v>29901.0</v>
      </c>
      <c r="G2306" s="51">
        <f t="shared" si="2"/>
        <v>12346</v>
      </c>
      <c r="H2306" s="51">
        <f t="shared" si="3"/>
        <v>29901</v>
      </c>
    </row>
    <row r="2307">
      <c r="A2307" s="47" t="str">
        <f t="shared" si="1"/>
        <v>The Americas_Cuba-The Americas_2004</v>
      </c>
      <c r="B2307" s="47" t="s">
        <v>258</v>
      </c>
      <c r="C2307" s="49" t="s">
        <v>273</v>
      </c>
      <c r="D2307" s="44" t="s">
        <v>83</v>
      </c>
      <c r="E2307" s="52">
        <v>10566.0</v>
      </c>
      <c r="F2307" s="52">
        <v>30443.0</v>
      </c>
      <c r="G2307" s="51">
        <f t="shared" si="2"/>
        <v>11577</v>
      </c>
      <c r="H2307" s="51">
        <f t="shared" si="3"/>
        <v>27948</v>
      </c>
    </row>
    <row r="2308">
      <c r="A2308" s="47" t="str">
        <f t="shared" si="1"/>
        <v>The Americas_Cuba-The Americas_2004</v>
      </c>
      <c r="B2308" s="47" t="s">
        <v>258</v>
      </c>
      <c r="C2308" s="49" t="s">
        <v>273</v>
      </c>
      <c r="D2308" s="44" t="s">
        <v>83</v>
      </c>
      <c r="E2308" s="52">
        <v>12588.0</v>
      </c>
      <c r="F2308" s="52">
        <v>25453.0</v>
      </c>
      <c r="G2308" s="51">
        <f t="shared" si="2"/>
        <v>12588</v>
      </c>
      <c r="H2308" s="51">
        <f t="shared" si="3"/>
        <v>25453</v>
      </c>
    </row>
    <row r="2309">
      <c r="A2309" s="47" t="str">
        <f t="shared" si="1"/>
        <v>The Americas_Cuba-The Americas_2005</v>
      </c>
      <c r="B2309" s="47" t="s">
        <v>258</v>
      </c>
      <c r="C2309" s="49" t="s">
        <v>273</v>
      </c>
      <c r="D2309" s="44" t="s">
        <v>84</v>
      </c>
      <c r="E2309" s="52">
        <v>11312.0</v>
      </c>
      <c r="F2309" s="52">
        <v>25005.0</v>
      </c>
      <c r="G2309" s="51">
        <f t="shared" si="2"/>
        <v>11312</v>
      </c>
      <c r="H2309" s="51">
        <f t="shared" si="3"/>
        <v>25005</v>
      </c>
    </row>
    <row r="2310">
      <c r="A2310" s="47" t="str">
        <f t="shared" si="1"/>
        <v>The Americas_Cuba-The Americas_2006</v>
      </c>
      <c r="B2310" s="47" t="s">
        <v>258</v>
      </c>
      <c r="C2310" s="49" t="s">
        <v>273</v>
      </c>
      <c r="D2310" s="44" t="s">
        <v>85</v>
      </c>
      <c r="E2310" s="52">
        <v>10137.0</v>
      </c>
      <c r="F2310" s="52">
        <v>26736.0</v>
      </c>
      <c r="G2310" s="51">
        <f t="shared" si="2"/>
        <v>10137</v>
      </c>
      <c r="H2310" s="51">
        <f t="shared" si="3"/>
        <v>26736</v>
      </c>
    </row>
    <row r="2311">
      <c r="A2311" s="47" t="str">
        <f t="shared" si="1"/>
        <v>The Americas_Cuba-The Americas_2007</v>
      </c>
      <c r="B2311" s="47" t="s">
        <v>258</v>
      </c>
      <c r="C2311" s="49" t="s">
        <v>273</v>
      </c>
      <c r="D2311" s="44" t="s">
        <v>86</v>
      </c>
      <c r="E2311" s="52">
        <v>10758.0</v>
      </c>
      <c r="F2311" s="52">
        <v>26006.0</v>
      </c>
      <c r="G2311" s="51">
        <f t="shared" si="2"/>
        <v>11243.5</v>
      </c>
      <c r="H2311" s="51">
        <f t="shared" si="3"/>
        <v>26048.5</v>
      </c>
    </row>
    <row r="2312">
      <c r="A2312" s="47" t="str">
        <f t="shared" si="1"/>
        <v>The Americas_Cuba-The Americas_2007</v>
      </c>
      <c r="B2312" s="47" t="s">
        <v>258</v>
      </c>
      <c r="C2312" s="49" t="s">
        <v>273</v>
      </c>
      <c r="D2312" s="44" t="s">
        <v>86</v>
      </c>
      <c r="E2312" s="52">
        <v>11729.0</v>
      </c>
      <c r="F2312" s="52">
        <v>26091.0</v>
      </c>
      <c r="G2312" s="51">
        <f t="shared" si="2"/>
        <v>11729</v>
      </c>
      <c r="H2312" s="51">
        <f t="shared" si="3"/>
        <v>26091</v>
      </c>
    </row>
    <row r="2313">
      <c r="A2313" s="47" t="str">
        <f t="shared" si="1"/>
        <v>The Americas_Cuba-The Americas_2009</v>
      </c>
      <c r="B2313" s="47" t="s">
        <v>258</v>
      </c>
      <c r="C2313" s="49" t="s">
        <v>273</v>
      </c>
      <c r="D2313" s="44" t="s">
        <v>88</v>
      </c>
      <c r="E2313" s="52">
        <v>11662.0</v>
      </c>
      <c r="F2313" s="52">
        <v>25486.0</v>
      </c>
      <c r="G2313" s="51">
        <f t="shared" si="2"/>
        <v>12260.5</v>
      </c>
      <c r="H2313" s="51">
        <f t="shared" si="3"/>
        <v>25762.5</v>
      </c>
    </row>
    <row r="2314">
      <c r="A2314" s="47" t="str">
        <f t="shared" si="1"/>
        <v>The Americas_Cuba-The Americas_2009</v>
      </c>
      <c r="B2314" s="47" t="s">
        <v>258</v>
      </c>
      <c r="C2314" s="49" t="s">
        <v>273</v>
      </c>
      <c r="D2314" s="44" t="s">
        <v>88</v>
      </c>
      <c r="E2314" s="52">
        <v>12859.0</v>
      </c>
      <c r="F2314" s="52">
        <v>26039.0</v>
      </c>
      <c r="G2314" s="51">
        <f t="shared" si="2"/>
        <v>12859</v>
      </c>
      <c r="H2314" s="51">
        <f t="shared" si="3"/>
        <v>26039</v>
      </c>
    </row>
    <row r="2315">
      <c r="A2315" s="47" t="str">
        <f t="shared" si="1"/>
        <v>The Americas_Cuba-The Americas_2010</v>
      </c>
      <c r="B2315" s="47" t="s">
        <v>258</v>
      </c>
      <c r="C2315" s="49" t="s">
        <v>273</v>
      </c>
      <c r="D2315" s="44" t="s">
        <v>89</v>
      </c>
      <c r="E2315" s="52">
        <v>10847.0</v>
      </c>
      <c r="F2315" s="52">
        <v>27407.0</v>
      </c>
      <c r="G2315" s="51">
        <f t="shared" si="2"/>
        <v>10847</v>
      </c>
      <c r="H2315" s="51">
        <f t="shared" si="3"/>
        <v>27407</v>
      </c>
    </row>
    <row r="2316">
      <c r="A2316" s="47" t="str">
        <f t="shared" si="1"/>
        <v>The Americas_Curacao-The Americas_2000</v>
      </c>
      <c r="B2316" s="47" t="s">
        <v>258</v>
      </c>
      <c r="C2316" s="49" t="s">
        <v>274</v>
      </c>
      <c r="D2316" s="44" t="s">
        <v>70</v>
      </c>
      <c r="E2316" s="50"/>
      <c r="F2316" s="50"/>
      <c r="G2316" s="51" t="str">
        <f t="shared" si="2"/>
        <v/>
      </c>
      <c r="H2316" s="51" t="str">
        <f t="shared" si="3"/>
        <v/>
      </c>
    </row>
    <row r="2317">
      <c r="A2317" s="47" t="str">
        <f t="shared" si="1"/>
        <v>The Americas_Curacao-The Americas_2001</v>
      </c>
      <c r="B2317" s="47" t="s">
        <v>258</v>
      </c>
      <c r="C2317" s="49" t="s">
        <v>274</v>
      </c>
      <c r="D2317" s="44" t="s">
        <v>71</v>
      </c>
      <c r="E2317" s="50"/>
      <c r="F2317" s="50"/>
      <c r="G2317" s="51" t="str">
        <f t="shared" si="2"/>
        <v/>
      </c>
      <c r="H2317" s="51" t="str">
        <f t="shared" si="3"/>
        <v/>
      </c>
    </row>
    <row r="2318">
      <c r="A2318" s="47" t="str">
        <f t="shared" si="1"/>
        <v>The Americas_Curacao-The Americas_2002</v>
      </c>
      <c r="B2318" s="47" t="s">
        <v>258</v>
      </c>
      <c r="C2318" s="49" t="s">
        <v>274</v>
      </c>
      <c r="D2318" s="44" t="s">
        <v>72</v>
      </c>
      <c r="E2318" s="50"/>
      <c r="F2318" s="50"/>
      <c r="G2318" s="51" t="str">
        <f t="shared" si="2"/>
        <v/>
      </c>
      <c r="H2318" s="51" t="str">
        <f t="shared" si="3"/>
        <v/>
      </c>
    </row>
    <row r="2319">
      <c r="A2319" s="47" t="str">
        <f t="shared" si="1"/>
        <v>The Americas_Curacao-The Americas_2003</v>
      </c>
      <c r="B2319" s="47" t="s">
        <v>258</v>
      </c>
      <c r="C2319" s="49" t="s">
        <v>274</v>
      </c>
      <c r="D2319" s="44" t="s">
        <v>74</v>
      </c>
      <c r="E2319" s="50"/>
      <c r="F2319" s="50"/>
      <c r="G2319" s="51" t="str">
        <f t="shared" si="2"/>
        <v/>
      </c>
      <c r="H2319" s="51" t="str">
        <f t="shared" si="3"/>
        <v/>
      </c>
    </row>
    <row r="2320">
      <c r="A2320" s="47" t="str">
        <f t="shared" si="1"/>
        <v>The Americas_Curacao-The Americas_2004</v>
      </c>
      <c r="B2320" s="47" t="s">
        <v>258</v>
      </c>
      <c r="C2320" s="49" t="s">
        <v>274</v>
      </c>
      <c r="D2320" s="44" t="s">
        <v>83</v>
      </c>
      <c r="E2320" s="50"/>
      <c r="F2320" s="50"/>
      <c r="G2320" s="51" t="str">
        <f t="shared" si="2"/>
        <v/>
      </c>
      <c r="H2320" s="51" t="str">
        <f t="shared" si="3"/>
        <v/>
      </c>
    </row>
    <row r="2321">
      <c r="A2321" s="47" t="str">
        <f t="shared" si="1"/>
        <v>The Americas_Curacao-The Americas_2004</v>
      </c>
      <c r="B2321" s="47" t="s">
        <v>258</v>
      </c>
      <c r="C2321" s="49" t="s">
        <v>274</v>
      </c>
      <c r="D2321" s="44" t="s">
        <v>83</v>
      </c>
      <c r="E2321" s="50"/>
      <c r="F2321" s="50"/>
      <c r="G2321" s="51" t="str">
        <f t="shared" si="2"/>
        <v/>
      </c>
      <c r="H2321" s="51" t="str">
        <f t="shared" si="3"/>
        <v/>
      </c>
    </row>
    <row r="2322">
      <c r="A2322" s="47" t="str">
        <f t="shared" si="1"/>
        <v>The Americas_Curacao-The Americas_2005</v>
      </c>
      <c r="B2322" s="47" t="s">
        <v>258</v>
      </c>
      <c r="C2322" s="49" t="s">
        <v>274</v>
      </c>
      <c r="D2322" s="44" t="s">
        <v>84</v>
      </c>
      <c r="E2322" s="50"/>
      <c r="F2322" s="50"/>
      <c r="G2322" s="51" t="str">
        <f t="shared" si="2"/>
        <v/>
      </c>
      <c r="H2322" s="51" t="str">
        <f t="shared" si="3"/>
        <v/>
      </c>
    </row>
    <row r="2323">
      <c r="A2323" s="47" t="str">
        <f t="shared" si="1"/>
        <v>The Americas_Curacao-The Americas_2006</v>
      </c>
      <c r="B2323" s="47" t="s">
        <v>258</v>
      </c>
      <c r="C2323" s="49" t="s">
        <v>274</v>
      </c>
      <c r="D2323" s="44" t="s">
        <v>85</v>
      </c>
      <c r="E2323" s="50"/>
      <c r="F2323" s="50"/>
      <c r="G2323" s="51" t="str">
        <f t="shared" si="2"/>
        <v/>
      </c>
      <c r="H2323" s="51" t="str">
        <f t="shared" si="3"/>
        <v/>
      </c>
    </row>
    <row r="2324">
      <c r="A2324" s="47" t="str">
        <f t="shared" si="1"/>
        <v>The Americas_Curacao-The Americas_2007</v>
      </c>
      <c r="B2324" s="47" t="s">
        <v>258</v>
      </c>
      <c r="C2324" s="49" t="s">
        <v>274</v>
      </c>
      <c r="D2324" s="44" t="s">
        <v>86</v>
      </c>
      <c r="E2324" s="50"/>
      <c r="F2324" s="50"/>
      <c r="G2324" s="51" t="str">
        <f t="shared" si="2"/>
        <v/>
      </c>
      <c r="H2324" s="51" t="str">
        <f t="shared" si="3"/>
        <v/>
      </c>
    </row>
    <row r="2325">
      <c r="A2325" s="47" t="str">
        <f t="shared" si="1"/>
        <v>The Americas_Curacao-The Americas_2007</v>
      </c>
      <c r="B2325" s="47" t="s">
        <v>258</v>
      </c>
      <c r="C2325" s="49" t="s">
        <v>274</v>
      </c>
      <c r="D2325" s="44" t="s">
        <v>86</v>
      </c>
      <c r="E2325" s="50"/>
      <c r="F2325" s="50"/>
      <c r="G2325" s="51" t="str">
        <f t="shared" si="2"/>
        <v/>
      </c>
      <c r="H2325" s="51" t="str">
        <f t="shared" si="3"/>
        <v/>
      </c>
    </row>
    <row r="2326">
      <c r="A2326" s="47" t="str">
        <f t="shared" si="1"/>
        <v>The Americas_Curacao-The Americas_2009</v>
      </c>
      <c r="B2326" s="47" t="s">
        <v>258</v>
      </c>
      <c r="C2326" s="49" t="s">
        <v>274</v>
      </c>
      <c r="D2326" s="44" t="s">
        <v>88</v>
      </c>
      <c r="E2326" s="50"/>
      <c r="F2326" s="50"/>
      <c r="G2326" s="51" t="str">
        <f t="shared" si="2"/>
        <v/>
      </c>
      <c r="H2326" s="51" t="str">
        <f t="shared" si="3"/>
        <v/>
      </c>
    </row>
    <row r="2327">
      <c r="A2327" s="47" t="str">
        <f t="shared" si="1"/>
        <v>The Americas_Curacao-The Americas_2009</v>
      </c>
      <c r="B2327" s="47" t="s">
        <v>258</v>
      </c>
      <c r="C2327" s="49" t="s">
        <v>274</v>
      </c>
      <c r="D2327" s="44" t="s">
        <v>88</v>
      </c>
      <c r="E2327" s="50"/>
      <c r="F2327" s="50"/>
      <c r="G2327" s="51" t="str">
        <f t="shared" si="2"/>
        <v/>
      </c>
      <c r="H2327" s="51" t="str">
        <f t="shared" si="3"/>
        <v/>
      </c>
    </row>
    <row r="2328">
      <c r="A2328" s="47" t="str">
        <f t="shared" si="1"/>
        <v>The Americas_Curacao-The Americas_2010</v>
      </c>
      <c r="B2328" s="47" t="s">
        <v>258</v>
      </c>
      <c r="C2328" s="49" t="s">
        <v>274</v>
      </c>
      <c r="D2328" s="44" t="s">
        <v>89</v>
      </c>
      <c r="E2328" s="50"/>
      <c r="F2328" s="50"/>
      <c r="G2328" s="51" t="str">
        <f t="shared" si="2"/>
        <v/>
      </c>
      <c r="H2328" s="51" t="str">
        <f t="shared" si="3"/>
        <v/>
      </c>
    </row>
    <row r="2329">
      <c r="A2329" s="47" t="str">
        <f t="shared" si="1"/>
        <v>The Americas_Dominica-The Americas_2000</v>
      </c>
      <c r="B2329" s="47" t="s">
        <v>258</v>
      </c>
      <c r="C2329" s="49" t="s">
        <v>275</v>
      </c>
      <c r="D2329" s="44" t="s">
        <v>70</v>
      </c>
      <c r="E2329" s="50"/>
      <c r="F2329" s="50"/>
      <c r="G2329" s="51" t="str">
        <f t="shared" si="2"/>
        <v/>
      </c>
      <c r="H2329" s="51" t="str">
        <f t="shared" si="3"/>
        <v/>
      </c>
    </row>
    <row r="2330">
      <c r="A2330" s="47" t="str">
        <f t="shared" si="1"/>
        <v>The Americas_Dominica-The Americas_2001</v>
      </c>
      <c r="B2330" s="47" t="s">
        <v>258</v>
      </c>
      <c r="C2330" s="49" t="s">
        <v>275</v>
      </c>
      <c r="D2330" s="44" t="s">
        <v>71</v>
      </c>
      <c r="E2330" s="50"/>
      <c r="F2330" s="50"/>
      <c r="G2330" s="51" t="str">
        <f t="shared" si="2"/>
        <v/>
      </c>
      <c r="H2330" s="51" t="str">
        <f t="shared" si="3"/>
        <v/>
      </c>
    </row>
    <row r="2331">
      <c r="A2331" s="47" t="str">
        <f t="shared" si="1"/>
        <v>The Americas_Dominica-The Americas_2002</v>
      </c>
      <c r="B2331" s="47" t="s">
        <v>258</v>
      </c>
      <c r="C2331" s="49" t="s">
        <v>275</v>
      </c>
      <c r="D2331" s="44" t="s">
        <v>72</v>
      </c>
      <c r="E2331" s="50"/>
      <c r="F2331" s="52">
        <v>136.0</v>
      </c>
      <c r="G2331" s="51" t="str">
        <f t="shared" si="2"/>
        <v/>
      </c>
      <c r="H2331" s="51">
        <f t="shared" si="3"/>
        <v>136</v>
      </c>
    </row>
    <row r="2332">
      <c r="A2332" s="47" t="str">
        <f t="shared" si="1"/>
        <v>The Americas_Dominica-The Americas_2003</v>
      </c>
      <c r="B2332" s="47" t="s">
        <v>258</v>
      </c>
      <c r="C2332" s="49" t="s">
        <v>275</v>
      </c>
      <c r="D2332" s="44" t="s">
        <v>74</v>
      </c>
      <c r="E2332" s="50"/>
      <c r="F2332" s="52">
        <v>128.0</v>
      </c>
      <c r="G2332" s="51" t="str">
        <f t="shared" si="2"/>
        <v/>
      </c>
      <c r="H2332" s="51">
        <f t="shared" si="3"/>
        <v>128</v>
      </c>
    </row>
    <row r="2333">
      <c r="A2333" s="47" t="str">
        <f t="shared" si="1"/>
        <v>The Americas_Dominica-The Americas_2004</v>
      </c>
      <c r="B2333" s="47" t="s">
        <v>258</v>
      </c>
      <c r="C2333" s="49" t="s">
        <v>275</v>
      </c>
      <c r="D2333" s="44" t="s">
        <v>83</v>
      </c>
      <c r="E2333" s="50"/>
      <c r="F2333" s="52">
        <v>128.0</v>
      </c>
      <c r="G2333" s="51" t="str">
        <f t="shared" si="2"/>
        <v/>
      </c>
      <c r="H2333" s="51">
        <f t="shared" si="3"/>
        <v>121</v>
      </c>
    </row>
    <row r="2334">
      <c r="A2334" s="47" t="str">
        <f t="shared" si="1"/>
        <v>The Americas_Dominica-The Americas_2004</v>
      </c>
      <c r="B2334" s="47" t="s">
        <v>258</v>
      </c>
      <c r="C2334" s="49" t="s">
        <v>275</v>
      </c>
      <c r="D2334" s="44" t="s">
        <v>83</v>
      </c>
      <c r="E2334" s="50"/>
      <c r="F2334" s="52">
        <v>114.0</v>
      </c>
      <c r="G2334" s="51" t="str">
        <f t="shared" si="2"/>
        <v/>
      </c>
      <c r="H2334" s="51">
        <f t="shared" si="3"/>
        <v>114</v>
      </c>
    </row>
    <row r="2335">
      <c r="A2335" s="47" t="str">
        <f t="shared" si="1"/>
        <v>The Americas_Dominica-The Americas_2005</v>
      </c>
      <c r="B2335" s="47" t="s">
        <v>258</v>
      </c>
      <c r="C2335" s="49" t="s">
        <v>275</v>
      </c>
      <c r="D2335" s="44" t="s">
        <v>84</v>
      </c>
      <c r="E2335" s="52">
        <v>39.0</v>
      </c>
      <c r="F2335" s="52">
        <v>110.0</v>
      </c>
      <c r="G2335" s="51">
        <f t="shared" si="2"/>
        <v>39</v>
      </c>
      <c r="H2335" s="51">
        <f t="shared" si="3"/>
        <v>110</v>
      </c>
    </row>
    <row r="2336">
      <c r="A2336" s="47" t="str">
        <f t="shared" si="1"/>
        <v>The Americas_Dominica-The Americas_2006</v>
      </c>
      <c r="B2336" s="47" t="s">
        <v>258</v>
      </c>
      <c r="C2336" s="49" t="s">
        <v>275</v>
      </c>
      <c r="D2336" s="44" t="s">
        <v>85</v>
      </c>
      <c r="E2336" s="52">
        <v>43.0</v>
      </c>
      <c r="F2336" s="52">
        <v>150.0</v>
      </c>
      <c r="G2336" s="51">
        <f t="shared" si="2"/>
        <v>43</v>
      </c>
      <c r="H2336" s="51">
        <f t="shared" si="3"/>
        <v>150</v>
      </c>
    </row>
    <row r="2337">
      <c r="A2337" s="47" t="str">
        <f t="shared" si="1"/>
        <v>The Americas_Dominica-The Americas_2007</v>
      </c>
      <c r="B2337" s="47" t="s">
        <v>258</v>
      </c>
      <c r="C2337" s="49" t="s">
        <v>275</v>
      </c>
      <c r="D2337" s="44" t="s">
        <v>86</v>
      </c>
      <c r="E2337" s="52">
        <v>41.0</v>
      </c>
      <c r="F2337" s="52">
        <v>114.0</v>
      </c>
      <c r="G2337" s="51">
        <f t="shared" si="2"/>
        <v>41</v>
      </c>
      <c r="H2337" s="51">
        <f t="shared" si="3"/>
        <v>114</v>
      </c>
    </row>
    <row r="2338">
      <c r="A2338" s="47" t="str">
        <f t="shared" si="1"/>
        <v>The Americas_Dominica-The Americas_2008</v>
      </c>
      <c r="B2338" s="47" t="s">
        <v>258</v>
      </c>
      <c r="C2338" s="49" t="s">
        <v>275</v>
      </c>
      <c r="D2338" s="44" t="s">
        <v>87</v>
      </c>
      <c r="E2338" s="50"/>
      <c r="F2338" s="52">
        <v>103.0</v>
      </c>
      <c r="G2338" s="51" t="str">
        <f t="shared" si="2"/>
        <v/>
      </c>
      <c r="H2338" s="51">
        <f t="shared" si="3"/>
        <v>103</v>
      </c>
    </row>
    <row r="2339">
      <c r="A2339" s="47" t="str">
        <f t="shared" si="1"/>
        <v>The Americas_Dominica-The Americas_2009</v>
      </c>
      <c r="B2339" s="47" t="s">
        <v>258</v>
      </c>
      <c r="C2339" s="49" t="s">
        <v>275</v>
      </c>
      <c r="D2339" s="44" t="s">
        <v>88</v>
      </c>
      <c r="E2339" s="50"/>
      <c r="F2339" s="52">
        <v>114.0</v>
      </c>
      <c r="G2339" s="51" t="str">
        <f t="shared" si="2"/>
        <v/>
      </c>
      <c r="H2339" s="51">
        <f t="shared" si="3"/>
        <v>108.5</v>
      </c>
    </row>
    <row r="2340">
      <c r="A2340" s="47" t="str">
        <f t="shared" si="1"/>
        <v>The Americas_Dominica-The Americas_2009</v>
      </c>
      <c r="B2340" s="47" t="s">
        <v>258</v>
      </c>
      <c r="C2340" s="49" t="s">
        <v>275</v>
      </c>
      <c r="D2340" s="44" t="s">
        <v>88</v>
      </c>
      <c r="E2340" s="50"/>
      <c r="F2340" s="52">
        <v>103.0</v>
      </c>
      <c r="G2340" s="51" t="str">
        <f t="shared" si="2"/>
        <v/>
      </c>
      <c r="H2340" s="51">
        <f t="shared" si="3"/>
        <v>103</v>
      </c>
    </row>
    <row r="2341">
      <c r="A2341" s="47" t="str">
        <f t="shared" si="1"/>
        <v>The Americas_Dominica-The Americas_2010</v>
      </c>
      <c r="B2341" s="47" t="s">
        <v>258</v>
      </c>
      <c r="C2341" s="49" t="s">
        <v>275</v>
      </c>
      <c r="D2341" s="44" t="s">
        <v>89</v>
      </c>
      <c r="E2341" s="52">
        <v>42.0</v>
      </c>
      <c r="F2341" s="52">
        <v>110.0</v>
      </c>
      <c r="G2341" s="51">
        <f t="shared" si="2"/>
        <v>42</v>
      </c>
      <c r="H2341" s="51">
        <f t="shared" si="3"/>
        <v>110</v>
      </c>
    </row>
    <row r="2342">
      <c r="A2342" s="47" t="str">
        <f t="shared" si="1"/>
        <v>The Americas_Dominican Republic-The Americas_2000</v>
      </c>
      <c r="B2342" s="47" t="s">
        <v>258</v>
      </c>
      <c r="C2342" s="49" t="s">
        <v>276</v>
      </c>
      <c r="D2342" s="44" t="s">
        <v>70</v>
      </c>
      <c r="E2342" s="50"/>
      <c r="F2342" s="50"/>
      <c r="G2342" s="51" t="str">
        <f t="shared" si="2"/>
        <v/>
      </c>
      <c r="H2342" s="51" t="str">
        <f t="shared" si="3"/>
        <v/>
      </c>
    </row>
    <row r="2343">
      <c r="A2343" s="47" t="str">
        <f t="shared" si="1"/>
        <v>The Americas_Dominican Republic-The Americas_2001</v>
      </c>
      <c r="B2343" s="47" t="s">
        <v>258</v>
      </c>
      <c r="C2343" s="49" t="s">
        <v>276</v>
      </c>
      <c r="D2343" s="44" t="s">
        <v>71</v>
      </c>
      <c r="E2343" s="52">
        <v>7382.0</v>
      </c>
      <c r="F2343" s="50"/>
      <c r="G2343" s="51">
        <f t="shared" si="2"/>
        <v>7382</v>
      </c>
      <c r="H2343" s="51" t="str">
        <f t="shared" si="3"/>
        <v/>
      </c>
    </row>
    <row r="2344">
      <c r="A2344" s="47" t="str">
        <f t="shared" si="1"/>
        <v>The Americas_Dominican Republic-The Americas_2002</v>
      </c>
      <c r="B2344" s="47" t="s">
        <v>258</v>
      </c>
      <c r="C2344" s="49" t="s">
        <v>276</v>
      </c>
      <c r="D2344" s="44" t="s">
        <v>72</v>
      </c>
      <c r="E2344" s="52">
        <v>7178.0</v>
      </c>
      <c r="F2344" s="52">
        <v>20964.0</v>
      </c>
      <c r="G2344" s="51">
        <f t="shared" si="2"/>
        <v>7178</v>
      </c>
      <c r="H2344" s="51">
        <f t="shared" si="3"/>
        <v>20964</v>
      </c>
    </row>
    <row r="2345">
      <c r="A2345" s="47" t="str">
        <f t="shared" si="1"/>
        <v>The Americas_Dominican Republic-The Americas_2003</v>
      </c>
      <c r="B2345" s="47" t="s">
        <v>258</v>
      </c>
      <c r="C2345" s="49" t="s">
        <v>276</v>
      </c>
      <c r="D2345" s="44" t="s">
        <v>74</v>
      </c>
      <c r="E2345" s="52">
        <v>6941.0</v>
      </c>
      <c r="F2345" s="52">
        <v>20323.0</v>
      </c>
      <c r="G2345" s="51">
        <f t="shared" si="2"/>
        <v>6941</v>
      </c>
      <c r="H2345" s="51">
        <f t="shared" si="3"/>
        <v>20323</v>
      </c>
    </row>
    <row r="2346">
      <c r="A2346" s="47" t="str">
        <f t="shared" si="1"/>
        <v>The Americas_Dominican Republic-The Americas_2004</v>
      </c>
      <c r="B2346" s="47" t="s">
        <v>258</v>
      </c>
      <c r="C2346" s="49" t="s">
        <v>276</v>
      </c>
      <c r="D2346" s="44" t="s">
        <v>83</v>
      </c>
      <c r="E2346" s="52">
        <v>7104.0</v>
      </c>
      <c r="F2346" s="52">
        <v>21019.0</v>
      </c>
      <c r="G2346" s="51">
        <f t="shared" si="2"/>
        <v>7197.5</v>
      </c>
      <c r="H2346" s="51">
        <f t="shared" si="3"/>
        <v>20627</v>
      </c>
    </row>
    <row r="2347">
      <c r="A2347" s="47" t="str">
        <f t="shared" si="1"/>
        <v>The Americas_Dominican Republic-The Americas_2004</v>
      </c>
      <c r="B2347" s="47" t="s">
        <v>258</v>
      </c>
      <c r="C2347" s="49" t="s">
        <v>276</v>
      </c>
      <c r="D2347" s="44" t="s">
        <v>83</v>
      </c>
      <c r="E2347" s="52">
        <v>7291.0</v>
      </c>
      <c r="F2347" s="52">
        <v>20235.0</v>
      </c>
      <c r="G2347" s="51">
        <f t="shared" si="2"/>
        <v>7291</v>
      </c>
      <c r="H2347" s="51">
        <f t="shared" si="3"/>
        <v>20235</v>
      </c>
    </row>
    <row r="2348">
      <c r="A2348" s="47" t="str">
        <f t="shared" si="1"/>
        <v>The Americas_Dominican Republic-The Americas_2005</v>
      </c>
      <c r="B2348" s="47" t="s">
        <v>258</v>
      </c>
      <c r="C2348" s="49" t="s">
        <v>276</v>
      </c>
      <c r="D2348" s="44" t="s">
        <v>84</v>
      </c>
      <c r="E2348" s="52">
        <v>6528.0</v>
      </c>
      <c r="F2348" s="52">
        <v>18786.0</v>
      </c>
      <c r="G2348" s="51">
        <f t="shared" si="2"/>
        <v>6528</v>
      </c>
      <c r="H2348" s="51">
        <f t="shared" si="3"/>
        <v>18786</v>
      </c>
    </row>
    <row r="2349">
      <c r="A2349" s="47" t="str">
        <f t="shared" si="1"/>
        <v>The Americas_Dominican Republic-The Americas_2006</v>
      </c>
      <c r="B2349" s="47" t="s">
        <v>258</v>
      </c>
      <c r="C2349" s="49" t="s">
        <v>276</v>
      </c>
      <c r="D2349" s="44" t="s">
        <v>85</v>
      </c>
      <c r="E2349" s="52">
        <v>7058.0</v>
      </c>
      <c r="F2349" s="52">
        <v>21430.0</v>
      </c>
      <c r="G2349" s="51">
        <f t="shared" si="2"/>
        <v>7058</v>
      </c>
      <c r="H2349" s="51">
        <f t="shared" si="3"/>
        <v>21430</v>
      </c>
    </row>
    <row r="2350">
      <c r="A2350" s="47" t="str">
        <f t="shared" si="1"/>
        <v>The Americas_Dominican Republic-The Americas_2007</v>
      </c>
      <c r="B2350" s="47" t="s">
        <v>258</v>
      </c>
      <c r="C2350" s="49" t="s">
        <v>276</v>
      </c>
      <c r="D2350" s="44" t="s">
        <v>86</v>
      </c>
      <c r="E2350" s="52">
        <v>6840.0</v>
      </c>
      <c r="F2350" s="52">
        <v>19651.0</v>
      </c>
      <c r="G2350" s="51">
        <f t="shared" si="2"/>
        <v>6840</v>
      </c>
      <c r="H2350" s="51">
        <f t="shared" si="3"/>
        <v>19651</v>
      </c>
    </row>
    <row r="2351">
      <c r="A2351" s="47" t="str">
        <f t="shared" si="1"/>
        <v>The Americas_Dominican Republic-The Americas_2008</v>
      </c>
      <c r="B2351" s="47" t="s">
        <v>258</v>
      </c>
      <c r="C2351" s="49" t="s">
        <v>276</v>
      </c>
      <c r="D2351" s="44" t="s">
        <v>87</v>
      </c>
      <c r="E2351" s="52">
        <v>7476.0</v>
      </c>
      <c r="F2351" s="52">
        <v>21500.0</v>
      </c>
      <c r="G2351" s="51">
        <f t="shared" si="2"/>
        <v>7476</v>
      </c>
      <c r="H2351" s="51">
        <f t="shared" si="3"/>
        <v>21500</v>
      </c>
    </row>
    <row r="2352">
      <c r="A2352" s="47" t="str">
        <f t="shared" si="1"/>
        <v>The Americas_Dominican Republic-The Americas_2009</v>
      </c>
      <c r="B2352" s="47" t="s">
        <v>258</v>
      </c>
      <c r="C2352" s="49" t="s">
        <v>276</v>
      </c>
      <c r="D2352" s="44" t="s">
        <v>88</v>
      </c>
      <c r="E2352" s="52">
        <v>7479.0</v>
      </c>
      <c r="F2352" s="52">
        <v>21888.0</v>
      </c>
      <c r="G2352" s="51">
        <f t="shared" si="2"/>
        <v>7489</v>
      </c>
      <c r="H2352" s="51">
        <f t="shared" si="3"/>
        <v>21002.5</v>
      </c>
    </row>
    <row r="2353">
      <c r="A2353" s="47" t="str">
        <f t="shared" si="1"/>
        <v>The Americas_Dominican Republic-The Americas_2009</v>
      </c>
      <c r="B2353" s="47" t="s">
        <v>258</v>
      </c>
      <c r="C2353" s="49" t="s">
        <v>276</v>
      </c>
      <c r="D2353" s="44" t="s">
        <v>88</v>
      </c>
      <c r="E2353" s="52">
        <v>7499.0</v>
      </c>
      <c r="F2353" s="52">
        <v>20117.0</v>
      </c>
      <c r="G2353" s="51">
        <f t="shared" si="2"/>
        <v>7499</v>
      </c>
      <c r="H2353" s="51">
        <f t="shared" si="3"/>
        <v>20117</v>
      </c>
    </row>
    <row r="2354">
      <c r="A2354" s="47" t="str">
        <f t="shared" si="1"/>
        <v>The Americas_Dominican Republic-The Americas_2010</v>
      </c>
      <c r="B2354" s="47" t="s">
        <v>258</v>
      </c>
      <c r="C2354" s="49" t="s">
        <v>276</v>
      </c>
      <c r="D2354" s="44" t="s">
        <v>89</v>
      </c>
      <c r="E2354" s="52">
        <v>7068.0</v>
      </c>
      <c r="F2354" s="52">
        <v>20693.0</v>
      </c>
      <c r="G2354" s="51">
        <f t="shared" si="2"/>
        <v>7068</v>
      </c>
      <c r="H2354" s="51">
        <f t="shared" si="3"/>
        <v>20693</v>
      </c>
    </row>
    <row r="2355">
      <c r="A2355" s="47" t="str">
        <f t="shared" si="1"/>
        <v>The Americas_Ecuador-The Americas_2000</v>
      </c>
      <c r="B2355" s="47" t="s">
        <v>258</v>
      </c>
      <c r="C2355" s="49" t="s">
        <v>277</v>
      </c>
      <c r="D2355" s="44" t="s">
        <v>70</v>
      </c>
      <c r="E2355" s="50"/>
      <c r="F2355" s="50"/>
      <c r="G2355" s="51" t="str">
        <f t="shared" si="2"/>
        <v/>
      </c>
      <c r="H2355" s="51" t="str">
        <f t="shared" si="3"/>
        <v/>
      </c>
    </row>
    <row r="2356">
      <c r="A2356" s="47" t="str">
        <f t="shared" si="1"/>
        <v>The Americas_Ecuador-The Americas_2001</v>
      </c>
      <c r="B2356" s="47" t="s">
        <v>258</v>
      </c>
      <c r="C2356" s="49" t="s">
        <v>277</v>
      </c>
      <c r="D2356" s="44" t="s">
        <v>71</v>
      </c>
      <c r="E2356" s="52">
        <v>12942.0</v>
      </c>
      <c r="F2356" s="50"/>
      <c r="G2356" s="51">
        <f t="shared" si="2"/>
        <v>12942</v>
      </c>
      <c r="H2356" s="51" t="str">
        <f t="shared" si="3"/>
        <v/>
      </c>
    </row>
    <row r="2357">
      <c r="A2357" s="47" t="str">
        <f t="shared" si="1"/>
        <v>The Americas_Ecuador-The Americas_2002</v>
      </c>
      <c r="B2357" s="47" t="s">
        <v>258</v>
      </c>
      <c r="C2357" s="49" t="s">
        <v>277</v>
      </c>
      <c r="D2357" s="44" t="s">
        <v>72</v>
      </c>
      <c r="E2357" s="52">
        <v>12428.0</v>
      </c>
      <c r="F2357" s="52">
        <v>32636.0</v>
      </c>
      <c r="G2357" s="51">
        <f t="shared" si="2"/>
        <v>12428</v>
      </c>
      <c r="H2357" s="51">
        <f t="shared" si="3"/>
        <v>32636</v>
      </c>
    </row>
    <row r="2358">
      <c r="A2358" s="47" t="str">
        <f t="shared" si="1"/>
        <v>The Americas_Ecuador-The Americas_2003</v>
      </c>
      <c r="B2358" s="47" t="s">
        <v>258</v>
      </c>
      <c r="C2358" s="49" t="s">
        <v>277</v>
      </c>
      <c r="D2358" s="44" t="s">
        <v>74</v>
      </c>
      <c r="E2358" s="52">
        <v>12678.0</v>
      </c>
      <c r="F2358" s="52">
        <v>30473.0</v>
      </c>
      <c r="G2358" s="51">
        <f t="shared" si="2"/>
        <v>12678</v>
      </c>
      <c r="H2358" s="51">
        <f t="shared" si="3"/>
        <v>30473</v>
      </c>
    </row>
    <row r="2359">
      <c r="A2359" s="47" t="str">
        <f t="shared" si="1"/>
        <v>The Americas_Ecuador-The Americas_2004</v>
      </c>
      <c r="B2359" s="47" t="s">
        <v>258</v>
      </c>
      <c r="C2359" s="49" t="s">
        <v>277</v>
      </c>
      <c r="D2359" s="44" t="s">
        <v>83</v>
      </c>
      <c r="E2359" s="52">
        <v>10973.0</v>
      </c>
      <c r="F2359" s="52">
        <v>29670.0</v>
      </c>
      <c r="G2359" s="51">
        <f t="shared" si="2"/>
        <v>9707.5</v>
      </c>
      <c r="H2359" s="51">
        <f t="shared" si="3"/>
        <v>26558.5</v>
      </c>
    </row>
    <row r="2360">
      <c r="A2360" s="47" t="str">
        <f t="shared" si="1"/>
        <v>The Americas_Ecuador-The Americas_2004</v>
      </c>
      <c r="B2360" s="47" t="s">
        <v>258</v>
      </c>
      <c r="C2360" s="49" t="s">
        <v>277</v>
      </c>
      <c r="D2360" s="44" t="s">
        <v>83</v>
      </c>
      <c r="E2360" s="52">
        <v>8442.0</v>
      </c>
      <c r="F2360" s="52">
        <v>23447.0</v>
      </c>
      <c r="G2360" s="51">
        <f t="shared" si="2"/>
        <v>8442</v>
      </c>
      <c r="H2360" s="51">
        <f t="shared" si="3"/>
        <v>23447</v>
      </c>
    </row>
    <row r="2361">
      <c r="A2361" s="47" t="str">
        <f t="shared" si="1"/>
        <v>The Americas_Ecuador-The Americas_2005</v>
      </c>
      <c r="B2361" s="47" t="s">
        <v>258</v>
      </c>
      <c r="C2361" s="49" t="s">
        <v>277</v>
      </c>
      <c r="D2361" s="44" t="s">
        <v>84</v>
      </c>
      <c r="E2361" s="52">
        <v>10278.0</v>
      </c>
      <c r="F2361" s="52">
        <v>28658.0</v>
      </c>
      <c r="G2361" s="51">
        <f t="shared" si="2"/>
        <v>10278</v>
      </c>
      <c r="H2361" s="51">
        <f t="shared" si="3"/>
        <v>28658</v>
      </c>
    </row>
    <row r="2362">
      <c r="A2362" s="47" t="str">
        <f t="shared" si="1"/>
        <v>The Americas_Ecuador-The Americas_2006</v>
      </c>
      <c r="B2362" s="47" t="s">
        <v>258</v>
      </c>
      <c r="C2362" s="49" t="s">
        <v>277</v>
      </c>
      <c r="D2362" s="44" t="s">
        <v>85</v>
      </c>
      <c r="E2362" s="52">
        <v>11332.0</v>
      </c>
      <c r="F2362" s="52">
        <v>30759.0</v>
      </c>
      <c r="G2362" s="51">
        <f t="shared" si="2"/>
        <v>11332</v>
      </c>
      <c r="H2362" s="51">
        <f t="shared" si="3"/>
        <v>30759</v>
      </c>
    </row>
    <row r="2363">
      <c r="A2363" s="47" t="str">
        <f t="shared" si="1"/>
        <v>The Americas_Ecuador-The Americas_2007</v>
      </c>
      <c r="B2363" s="47" t="s">
        <v>258</v>
      </c>
      <c r="C2363" s="49" t="s">
        <v>277</v>
      </c>
      <c r="D2363" s="44" t="s">
        <v>86</v>
      </c>
      <c r="E2363" s="52">
        <v>11048.0</v>
      </c>
      <c r="F2363" s="52">
        <v>29908.0</v>
      </c>
      <c r="G2363" s="51">
        <f t="shared" si="2"/>
        <v>11048</v>
      </c>
      <c r="H2363" s="51">
        <f t="shared" si="3"/>
        <v>29908</v>
      </c>
    </row>
    <row r="2364">
      <c r="A2364" s="47" t="str">
        <f t="shared" si="1"/>
        <v>The Americas_Ecuador-The Americas_2008</v>
      </c>
      <c r="B2364" s="47" t="s">
        <v>258</v>
      </c>
      <c r="C2364" s="49" t="s">
        <v>277</v>
      </c>
      <c r="D2364" s="44" t="s">
        <v>87</v>
      </c>
      <c r="E2364" s="52">
        <v>9177.0</v>
      </c>
      <c r="F2364" s="52">
        <v>24690.0</v>
      </c>
      <c r="G2364" s="51">
        <f t="shared" si="2"/>
        <v>9177</v>
      </c>
      <c r="H2364" s="51">
        <f t="shared" si="3"/>
        <v>24690</v>
      </c>
    </row>
    <row r="2365">
      <c r="A2365" s="47" t="str">
        <f t="shared" si="1"/>
        <v>The Americas_Ecuador-The Americas_2009</v>
      </c>
      <c r="B2365" s="47" t="s">
        <v>258</v>
      </c>
      <c r="C2365" s="49" t="s">
        <v>277</v>
      </c>
      <c r="D2365" s="44" t="s">
        <v>88</v>
      </c>
      <c r="E2365" s="52">
        <v>9712.0</v>
      </c>
      <c r="F2365" s="52">
        <v>26523.0</v>
      </c>
      <c r="G2365" s="51">
        <f t="shared" si="2"/>
        <v>8763.5</v>
      </c>
      <c r="H2365" s="51">
        <f t="shared" si="3"/>
        <v>23732.5</v>
      </c>
    </row>
    <row r="2366">
      <c r="A2366" s="47" t="str">
        <f t="shared" si="1"/>
        <v>The Americas_Ecuador-The Americas_2009</v>
      </c>
      <c r="B2366" s="47" t="s">
        <v>258</v>
      </c>
      <c r="C2366" s="49" t="s">
        <v>277</v>
      </c>
      <c r="D2366" s="44" t="s">
        <v>88</v>
      </c>
      <c r="E2366" s="52">
        <v>7815.0</v>
      </c>
      <c r="F2366" s="52">
        <v>20942.0</v>
      </c>
      <c r="G2366" s="51">
        <f t="shared" si="2"/>
        <v>7815</v>
      </c>
      <c r="H2366" s="51">
        <f t="shared" si="3"/>
        <v>20942</v>
      </c>
    </row>
    <row r="2367">
      <c r="A2367" s="47" t="str">
        <f t="shared" si="1"/>
        <v>The Americas_Ecuador-The Americas_2010</v>
      </c>
      <c r="B2367" s="47" t="s">
        <v>258</v>
      </c>
      <c r="C2367" s="49" t="s">
        <v>277</v>
      </c>
      <c r="D2367" s="44" t="s">
        <v>89</v>
      </c>
      <c r="E2367" s="52">
        <v>10255.0</v>
      </c>
      <c r="F2367" s="52">
        <v>29688.0</v>
      </c>
      <c r="G2367" s="51">
        <f t="shared" si="2"/>
        <v>10255</v>
      </c>
      <c r="H2367" s="51">
        <f t="shared" si="3"/>
        <v>29688</v>
      </c>
    </row>
    <row r="2368">
      <c r="A2368" s="47" t="str">
        <f t="shared" si="1"/>
        <v>The Americas_El Salvador-The Americas_2000</v>
      </c>
      <c r="B2368" s="47" t="s">
        <v>258</v>
      </c>
      <c r="C2368" s="49" t="s">
        <v>278</v>
      </c>
      <c r="D2368" s="44" t="s">
        <v>70</v>
      </c>
      <c r="E2368" s="50"/>
      <c r="F2368" s="50"/>
      <c r="G2368" s="51" t="str">
        <f t="shared" si="2"/>
        <v/>
      </c>
      <c r="H2368" s="51" t="str">
        <f t="shared" si="3"/>
        <v/>
      </c>
    </row>
    <row r="2369">
      <c r="A2369" s="47" t="str">
        <f t="shared" si="1"/>
        <v>The Americas_El Salvador-The Americas_2001</v>
      </c>
      <c r="B2369" s="47" t="s">
        <v>258</v>
      </c>
      <c r="C2369" s="49" t="s">
        <v>278</v>
      </c>
      <c r="D2369" s="44" t="s">
        <v>71</v>
      </c>
      <c r="E2369" s="52">
        <v>4319.0</v>
      </c>
      <c r="F2369" s="50"/>
      <c r="G2369" s="51">
        <f t="shared" si="2"/>
        <v>4319</v>
      </c>
      <c r="H2369" s="51" t="str">
        <f t="shared" si="3"/>
        <v/>
      </c>
    </row>
    <row r="2370">
      <c r="A2370" s="47" t="str">
        <f t="shared" si="1"/>
        <v>The Americas_El Salvador-The Americas_2002</v>
      </c>
      <c r="B2370" s="47" t="s">
        <v>258</v>
      </c>
      <c r="C2370" s="49" t="s">
        <v>278</v>
      </c>
      <c r="D2370" s="44" t="s">
        <v>72</v>
      </c>
      <c r="E2370" s="52">
        <v>4210.0</v>
      </c>
      <c r="F2370" s="52">
        <v>6249.0</v>
      </c>
      <c r="G2370" s="51">
        <f t="shared" si="2"/>
        <v>4210</v>
      </c>
      <c r="H2370" s="51">
        <f t="shared" si="3"/>
        <v>6249</v>
      </c>
    </row>
    <row r="2371">
      <c r="A2371" s="47" t="str">
        <f t="shared" si="1"/>
        <v>The Americas_El Salvador-The Americas_2003</v>
      </c>
      <c r="B2371" s="47" t="s">
        <v>258</v>
      </c>
      <c r="C2371" s="49" t="s">
        <v>278</v>
      </c>
      <c r="D2371" s="44" t="s">
        <v>74</v>
      </c>
      <c r="E2371" s="52">
        <v>4214.0</v>
      </c>
      <c r="F2371" s="52">
        <v>6476.0</v>
      </c>
      <c r="G2371" s="51">
        <f t="shared" si="2"/>
        <v>4214</v>
      </c>
      <c r="H2371" s="51">
        <f t="shared" si="3"/>
        <v>6476</v>
      </c>
    </row>
    <row r="2372">
      <c r="A2372" s="47" t="str">
        <f t="shared" si="1"/>
        <v>The Americas_El Salvador-The Americas_2004</v>
      </c>
      <c r="B2372" s="47" t="s">
        <v>258</v>
      </c>
      <c r="C2372" s="49" t="s">
        <v>278</v>
      </c>
      <c r="D2372" s="44" t="s">
        <v>83</v>
      </c>
      <c r="E2372" s="52">
        <v>4499.0</v>
      </c>
      <c r="F2372" s="52">
        <v>6546.0</v>
      </c>
      <c r="G2372" s="51">
        <f t="shared" si="2"/>
        <v>4325</v>
      </c>
      <c r="H2372" s="51">
        <f t="shared" si="3"/>
        <v>6247</v>
      </c>
    </row>
    <row r="2373">
      <c r="A2373" s="47" t="str">
        <f t="shared" si="1"/>
        <v>The Americas_El Salvador-The Americas_2004</v>
      </c>
      <c r="B2373" s="47" t="s">
        <v>258</v>
      </c>
      <c r="C2373" s="49" t="s">
        <v>278</v>
      </c>
      <c r="D2373" s="44" t="s">
        <v>83</v>
      </c>
      <c r="E2373" s="52">
        <v>4151.0</v>
      </c>
      <c r="F2373" s="52">
        <v>5948.0</v>
      </c>
      <c r="G2373" s="51">
        <f t="shared" si="2"/>
        <v>4151</v>
      </c>
      <c r="H2373" s="51">
        <f t="shared" si="3"/>
        <v>5948</v>
      </c>
    </row>
    <row r="2374">
      <c r="A2374" s="47" t="str">
        <f t="shared" si="1"/>
        <v>The Americas_El Salvador-The Americas_2005</v>
      </c>
      <c r="B2374" s="47" t="s">
        <v>258</v>
      </c>
      <c r="C2374" s="49" t="s">
        <v>278</v>
      </c>
      <c r="D2374" s="44" t="s">
        <v>84</v>
      </c>
      <c r="E2374" s="52">
        <v>4382.0</v>
      </c>
      <c r="F2374" s="52">
        <v>6366.0</v>
      </c>
      <c r="G2374" s="51">
        <f t="shared" si="2"/>
        <v>4382</v>
      </c>
      <c r="H2374" s="51">
        <f t="shared" si="3"/>
        <v>6366</v>
      </c>
    </row>
    <row r="2375">
      <c r="A2375" s="47" t="str">
        <f t="shared" si="1"/>
        <v>The Americas_El Salvador-The Americas_2006</v>
      </c>
      <c r="B2375" s="47" t="s">
        <v>258</v>
      </c>
      <c r="C2375" s="49" t="s">
        <v>278</v>
      </c>
      <c r="D2375" s="44" t="s">
        <v>85</v>
      </c>
      <c r="E2375" s="52">
        <v>4479.0</v>
      </c>
      <c r="F2375" s="52">
        <v>6898.0</v>
      </c>
      <c r="G2375" s="51">
        <f t="shared" si="2"/>
        <v>4479</v>
      </c>
      <c r="H2375" s="51">
        <f t="shared" si="3"/>
        <v>6898</v>
      </c>
    </row>
    <row r="2376">
      <c r="A2376" s="47" t="str">
        <f t="shared" si="1"/>
        <v>The Americas_El Salvador-The Americas_2007</v>
      </c>
      <c r="B2376" s="47" t="s">
        <v>258</v>
      </c>
      <c r="C2376" s="49" t="s">
        <v>278</v>
      </c>
      <c r="D2376" s="44" t="s">
        <v>86</v>
      </c>
      <c r="E2376" s="52">
        <v>4509.0</v>
      </c>
      <c r="F2376" s="52">
        <v>6454.0</v>
      </c>
      <c r="G2376" s="51">
        <f t="shared" si="2"/>
        <v>4509</v>
      </c>
      <c r="H2376" s="51">
        <f t="shared" si="3"/>
        <v>6454</v>
      </c>
    </row>
    <row r="2377">
      <c r="A2377" s="47" t="str">
        <f t="shared" si="1"/>
        <v>The Americas_El Salvador-The Americas_2008</v>
      </c>
      <c r="B2377" s="47" t="s">
        <v>258</v>
      </c>
      <c r="C2377" s="49" t="s">
        <v>278</v>
      </c>
      <c r="D2377" s="44" t="s">
        <v>87</v>
      </c>
      <c r="E2377" s="52">
        <v>4232.0</v>
      </c>
      <c r="F2377" s="52">
        <v>6040.0</v>
      </c>
      <c r="G2377" s="51">
        <f t="shared" si="2"/>
        <v>4232</v>
      </c>
      <c r="H2377" s="51">
        <f t="shared" si="3"/>
        <v>6040</v>
      </c>
    </row>
    <row r="2378">
      <c r="A2378" s="47" t="str">
        <f t="shared" si="1"/>
        <v>The Americas_El Salvador-The Americas_2009</v>
      </c>
      <c r="B2378" s="47" t="s">
        <v>258</v>
      </c>
      <c r="C2378" s="49" t="s">
        <v>278</v>
      </c>
      <c r="D2378" s="44" t="s">
        <v>88</v>
      </c>
      <c r="E2378" s="52">
        <v>4418.0</v>
      </c>
      <c r="F2378" s="52">
        <v>6553.0</v>
      </c>
      <c r="G2378" s="51">
        <f t="shared" si="2"/>
        <v>4193</v>
      </c>
      <c r="H2378" s="51">
        <f t="shared" si="3"/>
        <v>6148</v>
      </c>
    </row>
    <row r="2379">
      <c r="A2379" s="47" t="str">
        <f t="shared" si="1"/>
        <v>The Americas_El Salvador-The Americas_2009</v>
      </c>
      <c r="B2379" s="47" t="s">
        <v>258</v>
      </c>
      <c r="C2379" s="49" t="s">
        <v>278</v>
      </c>
      <c r="D2379" s="44" t="s">
        <v>88</v>
      </c>
      <c r="E2379" s="52">
        <v>3968.0</v>
      </c>
      <c r="F2379" s="52">
        <v>5743.0</v>
      </c>
      <c r="G2379" s="51">
        <f t="shared" si="2"/>
        <v>3968</v>
      </c>
      <c r="H2379" s="51">
        <f t="shared" si="3"/>
        <v>5743</v>
      </c>
    </row>
    <row r="2380">
      <c r="A2380" s="47" t="str">
        <f t="shared" si="1"/>
        <v>The Americas_El Salvador-The Americas_2010</v>
      </c>
      <c r="B2380" s="47" t="s">
        <v>258</v>
      </c>
      <c r="C2380" s="49" t="s">
        <v>278</v>
      </c>
      <c r="D2380" s="44" t="s">
        <v>89</v>
      </c>
      <c r="E2380" s="52">
        <v>4735.0</v>
      </c>
      <c r="F2380" s="52">
        <v>6846.0</v>
      </c>
      <c r="G2380" s="51">
        <f t="shared" si="2"/>
        <v>4735</v>
      </c>
      <c r="H2380" s="51">
        <f t="shared" si="3"/>
        <v>6846</v>
      </c>
    </row>
    <row r="2381">
      <c r="A2381" s="47" t="str">
        <f t="shared" si="1"/>
        <v>The Americas_Greenland-The Americas_2000</v>
      </c>
      <c r="B2381" s="47" t="s">
        <v>258</v>
      </c>
      <c r="C2381" s="49" t="s">
        <v>279</v>
      </c>
      <c r="D2381" s="44" t="s">
        <v>70</v>
      </c>
      <c r="E2381" s="50"/>
      <c r="F2381" s="50"/>
      <c r="G2381" s="51" t="str">
        <f t="shared" si="2"/>
        <v/>
      </c>
      <c r="H2381" s="51" t="str">
        <f t="shared" si="3"/>
        <v/>
      </c>
    </row>
    <row r="2382">
      <c r="A2382" s="47" t="str">
        <f t="shared" si="1"/>
        <v>The Americas_Greenland-The Americas_2001</v>
      </c>
      <c r="B2382" s="47" t="s">
        <v>258</v>
      </c>
      <c r="C2382" s="49" t="s">
        <v>279</v>
      </c>
      <c r="D2382" s="44" t="s">
        <v>71</v>
      </c>
      <c r="E2382" s="50"/>
      <c r="F2382" s="50"/>
      <c r="G2382" s="51" t="str">
        <f t="shared" si="2"/>
        <v/>
      </c>
      <c r="H2382" s="51" t="str">
        <f t="shared" si="3"/>
        <v/>
      </c>
    </row>
    <row r="2383">
      <c r="A2383" s="47" t="str">
        <f t="shared" si="1"/>
        <v>The Americas_Greenland-The Americas_2002</v>
      </c>
      <c r="B2383" s="47" t="s">
        <v>258</v>
      </c>
      <c r="C2383" s="49" t="s">
        <v>279</v>
      </c>
      <c r="D2383" s="44" t="s">
        <v>72</v>
      </c>
      <c r="E2383" s="50"/>
      <c r="F2383" s="52">
        <v>634.0</v>
      </c>
      <c r="G2383" s="51" t="str">
        <f t="shared" si="2"/>
        <v/>
      </c>
      <c r="H2383" s="51">
        <f t="shared" si="3"/>
        <v>634</v>
      </c>
    </row>
    <row r="2384">
      <c r="A2384" s="47" t="str">
        <f t="shared" si="1"/>
        <v>The Americas_Greenland-The Americas_2003</v>
      </c>
      <c r="B2384" s="47" t="s">
        <v>258</v>
      </c>
      <c r="C2384" s="49" t="s">
        <v>279</v>
      </c>
      <c r="D2384" s="44" t="s">
        <v>74</v>
      </c>
      <c r="E2384" s="50"/>
      <c r="F2384" s="52">
        <v>557.0</v>
      </c>
      <c r="G2384" s="51" t="str">
        <f t="shared" si="2"/>
        <v/>
      </c>
      <c r="H2384" s="51">
        <f t="shared" si="3"/>
        <v>557</v>
      </c>
    </row>
    <row r="2385">
      <c r="A2385" s="47" t="str">
        <f t="shared" si="1"/>
        <v>The Americas_Greenland-The Americas_2004</v>
      </c>
      <c r="B2385" s="47" t="s">
        <v>258</v>
      </c>
      <c r="C2385" s="49" t="s">
        <v>279</v>
      </c>
      <c r="D2385" s="44" t="s">
        <v>83</v>
      </c>
      <c r="E2385" s="50"/>
      <c r="F2385" s="52">
        <v>638.0</v>
      </c>
      <c r="G2385" s="51" t="str">
        <f t="shared" si="2"/>
        <v/>
      </c>
      <c r="H2385" s="51">
        <f t="shared" si="3"/>
        <v>638</v>
      </c>
    </row>
    <row r="2386">
      <c r="A2386" s="47" t="str">
        <f t="shared" si="1"/>
        <v>The Americas_Greenland-The Americas_2005</v>
      </c>
      <c r="B2386" s="47" t="s">
        <v>258</v>
      </c>
      <c r="C2386" s="49" t="s">
        <v>279</v>
      </c>
      <c r="D2386" s="44" t="s">
        <v>84</v>
      </c>
      <c r="E2386" s="50"/>
      <c r="F2386" s="52">
        <v>583.0</v>
      </c>
      <c r="G2386" s="51" t="str">
        <f t="shared" si="2"/>
        <v/>
      </c>
      <c r="H2386" s="51">
        <f t="shared" si="3"/>
        <v>561</v>
      </c>
    </row>
    <row r="2387">
      <c r="A2387" s="47" t="str">
        <f t="shared" si="1"/>
        <v>The Americas_Greenland-The Americas_2005</v>
      </c>
      <c r="B2387" s="47" t="s">
        <v>258</v>
      </c>
      <c r="C2387" s="49" t="s">
        <v>279</v>
      </c>
      <c r="D2387" s="44" t="s">
        <v>84</v>
      </c>
      <c r="E2387" s="50"/>
      <c r="F2387" s="52">
        <v>539.0</v>
      </c>
      <c r="G2387" s="51" t="str">
        <f t="shared" si="2"/>
        <v/>
      </c>
      <c r="H2387" s="51">
        <f t="shared" si="3"/>
        <v>539</v>
      </c>
    </row>
    <row r="2388">
      <c r="A2388" s="47" t="str">
        <f t="shared" si="1"/>
        <v>The Americas_Greenland-The Americas_2007</v>
      </c>
      <c r="B2388" s="47" t="s">
        <v>258</v>
      </c>
      <c r="C2388" s="49" t="s">
        <v>279</v>
      </c>
      <c r="D2388" s="44" t="s">
        <v>86</v>
      </c>
      <c r="E2388" s="50"/>
      <c r="F2388" s="52">
        <v>616.0</v>
      </c>
      <c r="G2388" s="51" t="str">
        <f t="shared" si="2"/>
        <v/>
      </c>
      <c r="H2388" s="51">
        <f t="shared" si="3"/>
        <v>612.5</v>
      </c>
    </row>
    <row r="2389">
      <c r="A2389" s="47" t="str">
        <f t="shared" si="1"/>
        <v>The Americas_Greenland-The Americas_2007</v>
      </c>
      <c r="B2389" s="47" t="s">
        <v>258</v>
      </c>
      <c r="C2389" s="49" t="s">
        <v>279</v>
      </c>
      <c r="D2389" s="44" t="s">
        <v>86</v>
      </c>
      <c r="E2389" s="50"/>
      <c r="F2389" s="52">
        <v>609.0</v>
      </c>
      <c r="G2389" s="51" t="str">
        <f t="shared" si="2"/>
        <v/>
      </c>
      <c r="H2389" s="51">
        <f t="shared" si="3"/>
        <v>609</v>
      </c>
    </row>
    <row r="2390">
      <c r="A2390" s="47" t="str">
        <f t="shared" si="1"/>
        <v>The Americas_Greenland-The Americas_2009</v>
      </c>
      <c r="B2390" s="47" t="s">
        <v>258</v>
      </c>
      <c r="C2390" s="49" t="s">
        <v>279</v>
      </c>
      <c r="D2390" s="44" t="s">
        <v>88</v>
      </c>
      <c r="E2390" s="50"/>
      <c r="F2390" s="52">
        <v>532.0</v>
      </c>
      <c r="G2390" s="51" t="str">
        <f t="shared" si="2"/>
        <v/>
      </c>
      <c r="H2390" s="51">
        <f t="shared" si="3"/>
        <v>535.5</v>
      </c>
    </row>
    <row r="2391">
      <c r="A2391" s="47" t="str">
        <f t="shared" si="1"/>
        <v>The Americas_Greenland-The Americas_2009</v>
      </c>
      <c r="B2391" s="47" t="s">
        <v>258</v>
      </c>
      <c r="C2391" s="49" t="s">
        <v>279</v>
      </c>
      <c r="D2391" s="44" t="s">
        <v>88</v>
      </c>
      <c r="E2391" s="50"/>
      <c r="F2391" s="52">
        <v>539.0</v>
      </c>
      <c r="G2391" s="51" t="str">
        <f t="shared" si="2"/>
        <v/>
      </c>
      <c r="H2391" s="51">
        <f t="shared" si="3"/>
        <v>535.5</v>
      </c>
    </row>
    <row r="2392">
      <c r="A2392" s="47" t="str">
        <f t="shared" si="1"/>
        <v>The Americas_Greenland-The Americas_2009</v>
      </c>
      <c r="B2392" s="47" t="s">
        <v>258</v>
      </c>
      <c r="C2392" s="49" t="s">
        <v>279</v>
      </c>
      <c r="D2392" s="44" t="s">
        <v>88</v>
      </c>
      <c r="E2392" s="50"/>
      <c r="F2392" s="52">
        <v>532.0</v>
      </c>
      <c r="G2392" s="51" t="str">
        <f t="shared" si="2"/>
        <v/>
      </c>
      <c r="H2392" s="51">
        <f t="shared" si="3"/>
        <v>532</v>
      </c>
    </row>
    <row r="2393">
      <c r="A2393" s="47" t="str">
        <f t="shared" si="1"/>
        <v>The Americas_Greenland-The Americas_2010</v>
      </c>
      <c r="B2393" s="47" t="s">
        <v>258</v>
      </c>
      <c r="C2393" s="49" t="s">
        <v>279</v>
      </c>
      <c r="D2393" s="44" t="s">
        <v>89</v>
      </c>
      <c r="E2393" s="50"/>
      <c r="F2393" s="52">
        <v>627.0</v>
      </c>
      <c r="G2393" s="51" t="str">
        <f t="shared" si="2"/>
        <v/>
      </c>
      <c r="H2393" s="51">
        <f t="shared" si="3"/>
        <v>627</v>
      </c>
    </row>
    <row r="2394">
      <c r="A2394" s="47" t="str">
        <f t="shared" si="1"/>
        <v>The Americas_Grenada-The Americas_2000</v>
      </c>
      <c r="B2394" s="47" t="s">
        <v>258</v>
      </c>
      <c r="C2394" s="49" t="s">
        <v>280</v>
      </c>
      <c r="D2394" s="44" t="s">
        <v>70</v>
      </c>
      <c r="E2394" s="50"/>
      <c r="F2394" s="50"/>
      <c r="G2394" s="51" t="str">
        <f t="shared" si="2"/>
        <v/>
      </c>
      <c r="H2394" s="51" t="str">
        <f t="shared" si="3"/>
        <v/>
      </c>
    </row>
    <row r="2395">
      <c r="A2395" s="47" t="str">
        <f t="shared" si="1"/>
        <v>The Americas_Grenada-The Americas_2001</v>
      </c>
      <c r="B2395" s="47" t="s">
        <v>258</v>
      </c>
      <c r="C2395" s="49" t="s">
        <v>280</v>
      </c>
      <c r="D2395" s="44" t="s">
        <v>71</v>
      </c>
      <c r="E2395" s="50"/>
      <c r="F2395" s="50"/>
      <c r="G2395" s="51" t="str">
        <f t="shared" si="2"/>
        <v/>
      </c>
      <c r="H2395" s="51" t="str">
        <f t="shared" si="3"/>
        <v/>
      </c>
    </row>
    <row r="2396">
      <c r="A2396" s="47" t="str">
        <f t="shared" si="1"/>
        <v>The Americas_Grenada-The Americas_2002</v>
      </c>
      <c r="B2396" s="47" t="s">
        <v>258</v>
      </c>
      <c r="C2396" s="49" t="s">
        <v>280</v>
      </c>
      <c r="D2396" s="44" t="s">
        <v>72</v>
      </c>
      <c r="E2396" s="50"/>
      <c r="F2396" s="52">
        <v>260.0</v>
      </c>
      <c r="G2396" s="51" t="str">
        <f t="shared" si="2"/>
        <v/>
      </c>
      <c r="H2396" s="51">
        <f t="shared" si="3"/>
        <v>260</v>
      </c>
    </row>
    <row r="2397">
      <c r="A2397" s="47" t="str">
        <f t="shared" si="1"/>
        <v>The Americas_Grenada-The Americas_2003</v>
      </c>
      <c r="B2397" s="47" t="s">
        <v>258</v>
      </c>
      <c r="C2397" s="49" t="s">
        <v>280</v>
      </c>
      <c r="D2397" s="44" t="s">
        <v>74</v>
      </c>
      <c r="E2397" s="50"/>
      <c r="F2397" s="52">
        <v>253.0</v>
      </c>
      <c r="G2397" s="51" t="str">
        <f t="shared" si="2"/>
        <v/>
      </c>
      <c r="H2397" s="51">
        <f t="shared" si="3"/>
        <v>253</v>
      </c>
    </row>
    <row r="2398">
      <c r="A2398" s="47" t="str">
        <f t="shared" si="1"/>
        <v>The Americas_Grenada-The Americas_2004</v>
      </c>
      <c r="B2398" s="47" t="s">
        <v>258</v>
      </c>
      <c r="C2398" s="49" t="s">
        <v>280</v>
      </c>
      <c r="D2398" s="44" t="s">
        <v>83</v>
      </c>
      <c r="E2398" s="50"/>
      <c r="F2398" s="52">
        <v>260.0</v>
      </c>
      <c r="G2398" s="51" t="str">
        <f t="shared" si="2"/>
        <v/>
      </c>
      <c r="H2398" s="51">
        <f t="shared" si="3"/>
        <v>260</v>
      </c>
    </row>
    <row r="2399">
      <c r="A2399" s="47" t="str">
        <f t="shared" si="1"/>
        <v>The Americas_Grenada-The Americas_2005</v>
      </c>
      <c r="B2399" s="47" t="s">
        <v>258</v>
      </c>
      <c r="C2399" s="49" t="s">
        <v>280</v>
      </c>
      <c r="D2399" s="44" t="s">
        <v>84</v>
      </c>
      <c r="E2399" s="52">
        <v>74.0</v>
      </c>
      <c r="F2399" s="52">
        <v>205.0</v>
      </c>
      <c r="G2399" s="51">
        <f t="shared" si="2"/>
        <v>74</v>
      </c>
      <c r="H2399" s="51">
        <f t="shared" si="3"/>
        <v>199.5</v>
      </c>
    </row>
    <row r="2400">
      <c r="A2400" s="47" t="str">
        <f t="shared" si="1"/>
        <v>The Americas_Grenada-The Americas_2005</v>
      </c>
      <c r="B2400" s="47" t="s">
        <v>258</v>
      </c>
      <c r="C2400" s="49" t="s">
        <v>280</v>
      </c>
      <c r="D2400" s="44" t="s">
        <v>84</v>
      </c>
      <c r="E2400" s="50"/>
      <c r="F2400" s="52">
        <v>194.0</v>
      </c>
      <c r="G2400" s="51" t="str">
        <f t="shared" si="2"/>
        <v/>
      </c>
      <c r="H2400" s="51">
        <f t="shared" si="3"/>
        <v>194</v>
      </c>
    </row>
    <row r="2401">
      <c r="A2401" s="47" t="str">
        <f t="shared" si="1"/>
        <v>The Americas_Grenada-The Americas_2007</v>
      </c>
      <c r="B2401" s="47" t="s">
        <v>258</v>
      </c>
      <c r="C2401" s="49" t="s">
        <v>280</v>
      </c>
      <c r="D2401" s="44" t="s">
        <v>86</v>
      </c>
      <c r="E2401" s="52">
        <v>81.0</v>
      </c>
      <c r="F2401" s="52">
        <v>238.0</v>
      </c>
      <c r="G2401" s="51">
        <f t="shared" si="2"/>
        <v>80</v>
      </c>
      <c r="H2401" s="51">
        <f t="shared" si="3"/>
        <v>227</v>
      </c>
    </row>
    <row r="2402">
      <c r="A2402" s="47" t="str">
        <f t="shared" si="1"/>
        <v>The Americas_Grenada-The Americas_2007</v>
      </c>
      <c r="B2402" s="47" t="s">
        <v>258</v>
      </c>
      <c r="C2402" s="49" t="s">
        <v>280</v>
      </c>
      <c r="D2402" s="44" t="s">
        <v>86</v>
      </c>
      <c r="E2402" s="52">
        <v>79.0</v>
      </c>
      <c r="F2402" s="52">
        <v>216.0</v>
      </c>
      <c r="G2402" s="51">
        <f t="shared" si="2"/>
        <v>79</v>
      </c>
      <c r="H2402" s="51">
        <f t="shared" si="3"/>
        <v>216</v>
      </c>
    </row>
    <row r="2403">
      <c r="A2403" s="47" t="str">
        <f t="shared" si="1"/>
        <v>The Americas_Grenada-The Americas_2009</v>
      </c>
      <c r="B2403" s="47" t="s">
        <v>258</v>
      </c>
      <c r="C2403" s="49" t="s">
        <v>280</v>
      </c>
      <c r="D2403" s="44" t="s">
        <v>88</v>
      </c>
      <c r="E2403" s="50"/>
      <c r="F2403" s="52">
        <v>205.0</v>
      </c>
      <c r="G2403" s="51" t="str">
        <f t="shared" si="2"/>
        <v/>
      </c>
      <c r="H2403" s="51">
        <f t="shared" si="3"/>
        <v>198</v>
      </c>
    </row>
    <row r="2404">
      <c r="A2404" s="47" t="str">
        <f t="shared" si="1"/>
        <v>The Americas_Grenada-The Americas_2009</v>
      </c>
      <c r="B2404" s="47" t="s">
        <v>258</v>
      </c>
      <c r="C2404" s="49" t="s">
        <v>280</v>
      </c>
      <c r="D2404" s="44" t="s">
        <v>88</v>
      </c>
      <c r="E2404" s="50"/>
      <c r="F2404" s="52">
        <v>191.0</v>
      </c>
      <c r="G2404" s="51" t="str">
        <f t="shared" si="2"/>
        <v/>
      </c>
      <c r="H2404" s="51">
        <f t="shared" si="3"/>
        <v>191</v>
      </c>
    </row>
    <row r="2405">
      <c r="A2405" s="47" t="str">
        <f t="shared" si="1"/>
        <v>The Americas_Grenada-The Americas_2010</v>
      </c>
      <c r="B2405" s="47" t="s">
        <v>258</v>
      </c>
      <c r="C2405" s="49" t="s">
        <v>280</v>
      </c>
      <c r="D2405" s="44" t="s">
        <v>89</v>
      </c>
      <c r="E2405" s="52">
        <v>81.0</v>
      </c>
      <c r="F2405" s="52">
        <v>231.0</v>
      </c>
      <c r="G2405" s="51">
        <f t="shared" si="2"/>
        <v>81</v>
      </c>
      <c r="H2405" s="51">
        <f t="shared" si="3"/>
        <v>223.5</v>
      </c>
    </row>
    <row r="2406">
      <c r="A2406" s="47" t="str">
        <f t="shared" si="1"/>
        <v>The Americas_Grenada-The Americas_2010</v>
      </c>
      <c r="B2406" s="47" t="s">
        <v>258</v>
      </c>
      <c r="C2406" s="49" t="s">
        <v>280</v>
      </c>
      <c r="D2406" s="44" t="s">
        <v>89</v>
      </c>
      <c r="E2406" s="50"/>
      <c r="F2406" s="52">
        <v>216.0</v>
      </c>
      <c r="G2406" s="51" t="str">
        <f t="shared" si="2"/>
        <v/>
      </c>
      <c r="H2406" s="51">
        <f t="shared" si="3"/>
        <v>216</v>
      </c>
    </row>
    <row r="2407">
      <c r="A2407" s="47" t="str">
        <f t="shared" si="1"/>
        <v>The Americas_Guatemala-The Americas_2000</v>
      </c>
      <c r="B2407" s="47" t="s">
        <v>258</v>
      </c>
      <c r="C2407" s="49" t="s">
        <v>281</v>
      </c>
      <c r="D2407" s="44" t="s">
        <v>70</v>
      </c>
      <c r="E2407" s="50"/>
      <c r="F2407" s="50"/>
      <c r="G2407" s="51" t="str">
        <f t="shared" si="2"/>
        <v/>
      </c>
      <c r="H2407" s="51" t="str">
        <f t="shared" si="3"/>
        <v/>
      </c>
    </row>
    <row r="2408">
      <c r="A2408" s="47" t="str">
        <f t="shared" si="1"/>
        <v>The Americas_Guatemala-The Americas_2001</v>
      </c>
      <c r="B2408" s="47" t="s">
        <v>258</v>
      </c>
      <c r="C2408" s="49" t="s">
        <v>281</v>
      </c>
      <c r="D2408" s="44" t="s">
        <v>71</v>
      </c>
      <c r="E2408" s="52">
        <v>10163.0</v>
      </c>
      <c r="F2408" s="50"/>
      <c r="G2408" s="51">
        <f t="shared" si="2"/>
        <v>10163</v>
      </c>
      <c r="H2408" s="51" t="str">
        <f t="shared" si="3"/>
        <v/>
      </c>
    </row>
    <row r="2409">
      <c r="A2409" s="47" t="str">
        <f t="shared" si="1"/>
        <v>The Americas_Guatemala-The Americas_2002</v>
      </c>
      <c r="B2409" s="47" t="s">
        <v>258</v>
      </c>
      <c r="C2409" s="49" t="s">
        <v>281</v>
      </c>
      <c r="D2409" s="44" t="s">
        <v>72</v>
      </c>
      <c r="E2409" s="52">
        <v>10251.0</v>
      </c>
      <c r="F2409" s="52">
        <v>11118.0</v>
      </c>
      <c r="G2409" s="51">
        <f t="shared" si="2"/>
        <v>10251</v>
      </c>
      <c r="H2409" s="51">
        <f t="shared" si="3"/>
        <v>11118</v>
      </c>
    </row>
    <row r="2410">
      <c r="A2410" s="47" t="str">
        <f t="shared" si="1"/>
        <v>The Americas_Guatemala-The Americas_2003</v>
      </c>
      <c r="B2410" s="47" t="s">
        <v>258</v>
      </c>
      <c r="C2410" s="49" t="s">
        <v>281</v>
      </c>
      <c r="D2410" s="44" t="s">
        <v>74</v>
      </c>
      <c r="E2410" s="52">
        <v>9318.0</v>
      </c>
      <c r="F2410" s="52">
        <v>11844.0</v>
      </c>
      <c r="G2410" s="51">
        <f t="shared" si="2"/>
        <v>9318</v>
      </c>
      <c r="H2410" s="51">
        <f t="shared" si="3"/>
        <v>11844</v>
      </c>
    </row>
    <row r="2411">
      <c r="A2411" s="47" t="str">
        <f t="shared" si="1"/>
        <v>The Americas_Guatemala-The Americas_2004</v>
      </c>
      <c r="B2411" s="47" t="s">
        <v>258</v>
      </c>
      <c r="C2411" s="49" t="s">
        <v>281</v>
      </c>
      <c r="D2411" s="44" t="s">
        <v>83</v>
      </c>
      <c r="E2411" s="52">
        <v>8157.0</v>
      </c>
      <c r="F2411" s="52">
        <v>11441.0</v>
      </c>
      <c r="G2411" s="51">
        <f t="shared" si="2"/>
        <v>8157</v>
      </c>
      <c r="H2411" s="51">
        <f t="shared" si="3"/>
        <v>11441</v>
      </c>
    </row>
    <row r="2412">
      <c r="A2412" s="47" t="str">
        <f t="shared" si="1"/>
        <v>The Americas_Guatemala-The Americas_2005</v>
      </c>
      <c r="B2412" s="47" t="s">
        <v>258</v>
      </c>
      <c r="C2412" s="49" t="s">
        <v>281</v>
      </c>
      <c r="D2412" s="44" t="s">
        <v>84</v>
      </c>
      <c r="E2412" s="52">
        <v>7785.0</v>
      </c>
      <c r="F2412" s="52">
        <v>11621.0</v>
      </c>
      <c r="G2412" s="51">
        <f t="shared" si="2"/>
        <v>7486.5</v>
      </c>
      <c r="H2412" s="51">
        <f t="shared" si="3"/>
        <v>11124</v>
      </c>
    </row>
    <row r="2413">
      <c r="A2413" s="47" t="str">
        <f t="shared" si="1"/>
        <v>The Americas_Guatemala-The Americas_2005</v>
      </c>
      <c r="B2413" s="47" t="s">
        <v>258</v>
      </c>
      <c r="C2413" s="49" t="s">
        <v>281</v>
      </c>
      <c r="D2413" s="44" t="s">
        <v>84</v>
      </c>
      <c r="E2413" s="52">
        <v>7188.0</v>
      </c>
      <c r="F2413" s="52">
        <v>10627.0</v>
      </c>
      <c r="G2413" s="51">
        <f t="shared" si="2"/>
        <v>7188</v>
      </c>
      <c r="H2413" s="51">
        <f t="shared" si="3"/>
        <v>10627</v>
      </c>
    </row>
    <row r="2414">
      <c r="A2414" s="47" t="str">
        <f t="shared" si="1"/>
        <v>The Americas_Guatemala-The Americas_2007</v>
      </c>
      <c r="B2414" s="47" t="s">
        <v>258</v>
      </c>
      <c r="C2414" s="49" t="s">
        <v>281</v>
      </c>
      <c r="D2414" s="44" t="s">
        <v>86</v>
      </c>
      <c r="E2414" s="52">
        <v>8528.0</v>
      </c>
      <c r="F2414" s="52">
        <v>12636.0</v>
      </c>
      <c r="G2414" s="51">
        <f t="shared" si="2"/>
        <v>8191.5</v>
      </c>
      <c r="H2414" s="51">
        <f t="shared" si="3"/>
        <v>12544.5</v>
      </c>
    </row>
    <row r="2415">
      <c r="A2415" s="47" t="str">
        <f t="shared" si="1"/>
        <v>The Americas_Guatemala-The Americas_2007</v>
      </c>
      <c r="B2415" s="47" t="s">
        <v>258</v>
      </c>
      <c r="C2415" s="49" t="s">
        <v>281</v>
      </c>
      <c r="D2415" s="44" t="s">
        <v>86</v>
      </c>
      <c r="E2415" s="52">
        <v>7855.0</v>
      </c>
      <c r="F2415" s="52">
        <v>12453.0</v>
      </c>
      <c r="G2415" s="51">
        <f t="shared" si="2"/>
        <v>7855</v>
      </c>
      <c r="H2415" s="51">
        <f t="shared" si="3"/>
        <v>12453</v>
      </c>
    </row>
    <row r="2416">
      <c r="A2416" s="47" t="str">
        <f t="shared" si="1"/>
        <v>The Americas_Guatemala-The Americas_2010</v>
      </c>
      <c r="B2416" s="47" t="s">
        <v>258</v>
      </c>
      <c r="C2416" s="49" t="s">
        <v>281</v>
      </c>
      <c r="D2416" s="44" t="s">
        <v>89</v>
      </c>
      <c r="E2416" s="52">
        <v>7940.0</v>
      </c>
      <c r="F2416" s="52">
        <v>12526.0</v>
      </c>
      <c r="G2416" s="51">
        <f t="shared" si="2"/>
        <v>7688</v>
      </c>
      <c r="H2416" s="51">
        <f t="shared" si="3"/>
        <v>11514</v>
      </c>
    </row>
    <row r="2417">
      <c r="A2417" s="47" t="str">
        <f t="shared" si="1"/>
        <v>The Americas_Guatemala-The Americas_2010</v>
      </c>
      <c r="B2417" s="47" t="s">
        <v>258</v>
      </c>
      <c r="C2417" s="49" t="s">
        <v>281</v>
      </c>
      <c r="D2417" s="44" t="s">
        <v>89</v>
      </c>
      <c r="E2417" s="52">
        <v>7436.0</v>
      </c>
      <c r="F2417" s="52">
        <v>10502.0</v>
      </c>
      <c r="G2417" s="51">
        <f t="shared" si="2"/>
        <v>7342</v>
      </c>
      <c r="H2417" s="51">
        <f t="shared" si="3"/>
        <v>10799</v>
      </c>
    </row>
    <row r="2418">
      <c r="A2418" s="47" t="str">
        <f t="shared" si="1"/>
        <v>The Americas_Guatemala-The Americas_2010</v>
      </c>
      <c r="B2418" s="47" t="s">
        <v>258</v>
      </c>
      <c r="C2418" s="49" t="s">
        <v>281</v>
      </c>
      <c r="D2418" s="44" t="s">
        <v>89</v>
      </c>
      <c r="E2418" s="52">
        <v>7248.0</v>
      </c>
      <c r="F2418" s="52">
        <v>11096.0</v>
      </c>
      <c r="G2418" s="51">
        <f t="shared" si="2"/>
        <v>7144.5</v>
      </c>
      <c r="H2418" s="51">
        <f t="shared" si="3"/>
        <v>10506</v>
      </c>
    </row>
    <row r="2419">
      <c r="A2419" s="47" t="str">
        <f t="shared" si="1"/>
        <v>The Americas_Guatemala-The Americas_2010</v>
      </c>
      <c r="B2419" s="47" t="s">
        <v>258</v>
      </c>
      <c r="C2419" s="49" t="s">
        <v>281</v>
      </c>
      <c r="D2419" s="44" t="s">
        <v>89</v>
      </c>
      <c r="E2419" s="52">
        <v>7041.0</v>
      </c>
      <c r="F2419" s="52">
        <v>9916.0</v>
      </c>
      <c r="G2419" s="51">
        <f t="shared" si="2"/>
        <v>7041</v>
      </c>
      <c r="H2419" s="51">
        <f t="shared" si="3"/>
        <v>9916</v>
      </c>
    </row>
    <row r="2420">
      <c r="A2420" s="47" t="str">
        <f t="shared" si="1"/>
        <v>The Americas_Guyana-The Americas_2000</v>
      </c>
      <c r="B2420" s="47" t="s">
        <v>258</v>
      </c>
      <c r="C2420" s="49" t="s">
        <v>282</v>
      </c>
      <c r="D2420" s="44" t="s">
        <v>70</v>
      </c>
      <c r="E2420" s="50"/>
      <c r="F2420" s="50"/>
      <c r="G2420" s="51" t="str">
        <f t="shared" si="2"/>
        <v/>
      </c>
      <c r="H2420" s="51" t="str">
        <f t="shared" si="3"/>
        <v/>
      </c>
    </row>
    <row r="2421">
      <c r="A2421" s="47" t="str">
        <f t="shared" si="1"/>
        <v>The Americas_Guyana-The Americas_2001</v>
      </c>
      <c r="B2421" s="47" t="s">
        <v>258</v>
      </c>
      <c r="C2421" s="49" t="s">
        <v>282</v>
      </c>
      <c r="D2421" s="44" t="s">
        <v>71</v>
      </c>
      <c r="E2421" s="50"/>
      <c r="F2421" s="50"/>
      <c r="G2421" s="51" t="str">
        <f t="shared" si="2"/>
        <v/>
      </c>
      <c r="H2421" s="51" t="str">
        <f t="shared" si="3"/>
        <v/>
      </c>
    </row>
    <row r="2422">
      <c r="A2422" s="47" t="str">
        <f t="shared" si="1"/>
        <v>The Americas_Guyana-The Americas_2002</v>
      </c>
      <c r="B2422" s="47" t="s">
        <v>258</v>
      </c>
      <c r="C2422" s="49" t="s">
        <v>282</v>
      </c>
      <c r="D2422" s="44" t="s">
        <v>72</v>
      </c>
      <c r="E2422" s="50"/>
      <c r="F2422" s="52">
        <v>1701.0</v>
      </c>
      <c r="G2422" s="51" t="str">
        <f t="shared" si="2"/>
        <v/>
      </c>
      <c r="H2422" s="51">
        <f t="shared" si="3"/>
        <v>1701</v>
      </c>
    </row>
    <row r="2423">
      <c r="A2423" s="47" t="str">
        <f t="shared" si="1"/>
        <v>The Americas_Guyana-The Americas_2003</v>
      </c>
      <c r="B2423" s="47" t="s">
        <v>258</v>
      </c>
      <c r="C2423" s="49" t="s">
        <v>282</v>
      </c>
      <c r="D2423" s="44" t="s">
        <v>74</v>
      </c>
      <c r="E2423" s="50"/>
      <c r="F2423" s="52">
        <v>1555.0</v>
      </c>
      <c r="G2423" s="51" t="str">
        <f t="shared" si="2"/>
        <v/>
      </c>
      <c r="H2423" s="51">
        <f t="shared" si="3"/>
        <v>1555</v>
      </c>
    </row>
    <row r="2424">
      <c r="A2424" s="47" t="str">
        <f t="shared" si="1"/>
        <v>The Americas_Guyana-The Americas_2004</v>
      </c>
      <c r="B2424" s="47" t="s">
        <v>258</v>
      </c>
      <c r="C2424" s="49" t="s">
        <v>282</v>
      </c>
      <c r="D2424" s="44" t="s">
        <v>83</v>
      </c>
      <c r="E2424" s="50"/>
      <c r="F2424" s="52">
        <v>1558.0</v>
      </c>
      <c r="G2424" s="51" t="str">
        <f t="shared" si="2"/>
        <v/>
      </c>
      <c r="H2424" s="51">
        <f t="shared" si="3"/>
        <v>1558</v>
      </c>
    </row>
    <row r="2425">
      <c r="A2425" s="47" t="str">
        <f t="shared" si="1"/>
        <v>The Americas_Guyana-The Americas_2005</v>
      </c>
      <c r="B2425" s="47" t="s">
        <v>258</v>
      </c>
      <c r="C2425" s="49" t="s">
        <v>282</v>
      </c>
      <c r="D2425" s="44" t="s">
        <v>84</v>
      </c>
      <c r="E2425" s="52">
        <v>479.0</v>
      </c>
      <c r="F2425" s="52">
        <v>1628.0</v>
      </c>
      <c r="G2425" s="51">
        <f t="shared" si="2"/>
        <v>479</v>
      </c>
      <c r="H2425" s="51">
        <f t="shared" si="3"/>
        <v>1611.5</v>
      </c>
    </row>
    <row r="2426">
      <c r="A2426" s="47" t="str">
        <f t="shared" si="1"/>
        <v>The Americas_Guyana-The Americas_2005</v>
      </c>
      <c r="B2426" s="47" t="s">
        <v>258</v>
      </c>
      <c r="C2426" s="49" t="s">
        <v>282</v>
      </c>
      <c r="D2426" s="44" t="s">
        <v>84</v>
      </c>
      <c r="E2426" s="50"/>
      <c r="F2426" s="52">
        <v>1595.0</v>
      </c>
      <c r="G2426" s="51" t="str">
        <f t="shared" si="2"/>
        <v/>
      </c>
      <c r="H2426" s="51">
        <f t="shared" si="3"/>
        <v>1595</v>
      </c>
    </row>
    <row r="2427">
      <c r="A2427" s="47" t="str">
        <f t="shared" si="1"/>
        <v>The Americas_Guyana-The Americas_2007</v>
      </c>
      <c r="B2427" s="47" t="s">
        <v>258</v>
      </c>
      <c r="C2427" s="49" t="s">
        <v>282</v>
      </c>
      <c r="D2427" s="44" t="s">
        <v>86</v>
      </c>
      <c r="E2427" s="52">
        <v>500.0</v>
      </c>
      <c r="F2427" s="52">
        <v>1566.0</v>
      </c>
      <c r="G2427" s="51">
        <f t="shared" si="2"/>
        <v>500</v>
      </c>
      <c r="H2427" s="51">
        <f t="shared" si="3"/>
        <v>1566</v>
      </c>
    </row>
    <row r="2428">
      <c r="A2428" s="47" t="str">
        <f t="shared" si="1"/>
        <v>The Americas_Guyana-The Americas_2008</v>
      </c>
      <c r="B2428" s="47" t="s">
        <v>258</v>
      </c>
      <c r="C2428" s="49" t="s">
        <v>282</v>
      </c>
      <c r="D2428" s="44" t="s">
        <v>87</v>
      </c>
      <c r="E2428" s="52">
        <v>495.0</v>
      </c>
      <c r="F2428" s="52">
        <v>1434.0</v>
      </c>
      <c r="G2428" s="51">
        <f t="shared" si="2"/>
        <v>495</v>
      </c>
      <c r="H2428" s="51">
        <f t="shared" si="3"/>
        <v>1434</v>
      </c>
    </row>
    <row r="2429">
      <c r="A2429" s="47" t="str">
        <f t="shared" si="1"/>
        <v>The Americas_Guyana-The Americas_2010</v>
      </c>
      <c r="B2429" s="47" t="s">
        <v>258</v>
      </c>
      <c r="C2429" s="49" t="s">
        <v>282</v>
      </c>
      <c r="D2429" s="44" t="s">
        <v>89</v>
      </c>
      <c r="E2429" s="50"/>
      <c r="F2429" s="52">
        <v>1566.0</v>
      </c>
      <c r="G2429" s="51" t="str">
        <f t="shared" si="2"/>
        <v/>
      </c>
      <c r="H2429" s="51">
        <f t="shared" si="3"/>
        <v>1573</v>
      </c>
    </row>
    <row r="2430">
      <c r="A2430" s="47" t="str">
        <f t="shared" si="1"/>
        <v>The Americas_Guyana-The Americas_2010</v>
      </c>
      <c r="B2430" s="47" t="s">
        <v>258</v>
      </c>
      <c r="C2430" s="49" t="s">
        <v>282</v>
      </c>
      <c r="D2430" s="44" t="s">
        <v>89</v>
      </c>
      <c r="E2430" s="50"/>
      <c r="F2430" s="52">
        <v>1580.0</v>
      </c>
      <c r="G2430" s="51" t="str">
        <f t="shared" si="2"/>
        <v/>
      </c>
      <c r="H2430" s="51">
        <f t="shared" si="3"/>
        <v>1595</v>
      </c>
    </row>
    <row r="2431">
      <c r="A2431" s="47" t="str">
        <f t="shared" si="1"/>
        <v>The Americas_Guyana-The Americas_2010</v>
      </c>
      <c r="B2431" s="47" t="s">
        <v>258</v>
      </c>
      <c r="C2431" s="49" t="s">
        <v>282</v>
      </c>
      <c r="D2431" s="44" t="s">
        <v>89</v>
      </c>
      <c r="E2431" s="50"/>
      <c r="F2431" s="52">
        <v>1610.0</v>
      </c>
      <c r="G2431" s="51" t="str">
        <f t="shared" si="2"/>
        <v/>
      </c>
      <c r="H2431" s="51">
        <f t="shared" si="3"/>
        <v>1610</v>
      </c>
    </row>
    <row r="2432">
      <c r="A2432" s="47" t="str">
        <f t="shared" si="1"/>
        <v>The Americas_Guyana-The Americas_2011</v>
      </c>
      <c r="B2432" s="47" t="s">
        <v>258</v>
      </c>
      <c r="C2432" s="49" t="s">
        <v>282</v>
      </c>
      <c r="D2432" s="44" t="s">
        <v>90</v>
      </c>
      <c r="E2432" s="52">
        <v>500.0</v>
      </c>
      <c r="F2432" s="52">
        <v>1291.0</v>
      </c>
      <c r="G2432" s="51">
        <f t="shared" si="2"/>
        <v>500</v>
      </c>
      <c r="H2432" s="51">
        <f t="shared" si="3"/>
        <v>1291</v>
      </c>
    </row>
    <row r="2433">
      <c r="A2433" s="47" t="str">
        <f t="shared" si="1"/>
        <v>The Americas_Haiti-The Americas_2000</v>
      </c>
      <c r="B2433" s="47" t="s">
        <v>258</v>
      </c>
      <c r="C2433" s="49" t="s">
        <v>283</v>
      </c>
      <c r="D2433" s="44" t="s">
        <v>70</v>
      </c>
      <c r="E2433" s="50"/>
      <c r="F2433" s="50"/>
      <c r="G2433" s="51" t="str">
        <f t="shared" si="2"/>
        <v/>
      </c>
      <c r="H2433" s="51" t="str">
        <f t="shared" si="3"/>
        <v/>
      </c>
    </row>
    <row r="2434">
      <c r="A2434" s="47" t="str">
        <f t="shared" si="1"/>
        <v>The Americas_Haiti-The Americas_2001</v>
      </c>
      <c r="B2434" s="47" t="s">
        <v>258</v>
      </c>
      <c r="C2434" s="49" t="s">
        <v>283</v>
      </c>
      <c r="D2434" s="44" t="s">
        <v>71</v>
      </c>
      <c r="E2434" s="52">
        <v>3211.0</v>
      </c>
      <c r="F2434" s="50"/>
      <c r="G2434" s="51">
        <f t="shared" si="2"/>
        <v>3211</v>
      </c>
      <c r="H2434" s="51" t="str">
        <f t="shared" si="3"/>
        <v/>
      </c>
    </row>
    <row r="2435">
      <c r="A2435" s="47" t="str">
        <f t="shared" si="1"/>
        <v>The Americas_Haiti-The Americas_2002</v>
      </c>
      <c r="B2435" s="47" t="s">
        <v>258</v>
      </c>
      <c r="C2435" s="49" t="s">
        <v>283</v>
      </c>
      <c r="D2435" s="44" t="s">
        <v>72</v>
      </c>
      <c r="E2435" s="52">
        <v>2409.0</v>
      </c>
      <c r="F2435" s="52">
        <v>2120.0</v>
      </c>
      <c r="G2435" s="51">
        <f t="shared" si="2"/>
        <v>2409</v>
      </c>
      <c r="H2435" s="51">
        <f t="shared" si="3"/>
        <v>2120</v>
      </c>
    </row>
    <row r="2436">
      <c r="A2436" s="47" t="str">
        <f t="shared" si="1"/>
        <v>The Americas_Haiti-The Americas_2003</v>
      </c>
      <c r="B2436" s="47" t="s">
        <v>258</v>
      </c>
      <c r="C2436" s="49" t="s">
        <v>283</v>
      </c>
      <c r="D2436" s="44" t="s">
        <v>74</v>
      </c>
      <c r="E2436" s="52">
        <v>2732.0</v>
      </c>
      <c r="F2436" s="52">
        <v>2263.0</v>
      </c>
      <c r="G2436" s="51">
        <f t="shared" si="2"/>
        <v>2732</v>
      </c>
      <c r="H2436" s="51">
        <f t="shared" si="3"/>
        <v>2263</v>
      </c>
    </row>
    <row r="2437">
      <c r="A2437" s="47" t="str">
        <f t="shared" si="1"/>
        <v>The Americas_Haiti-The Americas_2004</v>
      </c>
      <c r="B2437" s="47" t="s">
        <v>258</v>
      </c>
      <c r="C2437" s="49" t="s">
        <v>283</v>
      </c>
      <c r="D2437" s="44" t="s">
        <v>83</v>
      </c>
      <c r="E2437" s="52">
        <v>2927.0</v>
      </c>
      <c r="F2437" s="52">
        <v>2428.0</v>
      </c>
      <c r="G2437" s="51">
        <f t="shared" si="2"/>
        <v>2927</v>
      </c>
      <c r="H2437" s="51">
        <f t="shared" si="3"/>
        <v>2428</v>
      </c>
    </row>
    <row r="2438">
      <c r="A2438" s="47" t="str">
        <f t="shared" si="1"/>
        <v>The Americas_Haiti-The Americas_2005</v>
      </c>
      <c r="B2438" s="47" t="s">
        <v>258</v>
      </c>
      <c r="C2438" s="49" t="s">
        <v>283</v>
      </c>
      <c r="D2438" s="44" t="s">
        <v>84</v>
      </c>
      <c r="E2438" s="52">
        <v>2288.0</v>
      </c>
      <c r="F2438" s="52">
        <v>1988.0</v>
      </c>
      <c r="G2438" s="51">
        <f t="shared" si="2"/>
        <v>2171</v>
      </c>
      <c r="H2438" s="51">
        <f t="shared" si="3"/>
        <v>1778.5</v>
      </c>
    </row>
    <row r="2439">
      <c r="A2439" s="47" t="str">
        <f t="shared" si="1"/>
        <v>The Americas_Haiti-The Americas_2005</v>
      </c>
      <c r="B2439" s="47" t="s">
        <v>258</v>
      </c>
      <c r="C2439" s="49" t="s">
        <v>283</v>
      </c>
      <c r="D2439" s="44" t="s">
        <v>84</v>
      </c>
      <c r="E2439" s="52">
        <v>2054.0</v>
      </c>
      <c r="F2439" s="52">
        <v>1569.0</v>
      </c>
      <c r="G2439" s="51">
        <f t="shared" si="2"/>
        <v>2054</v>
      </c>
      <c r="H2439" s="51">
        <f t="shared" si="3"/>
        <v>1569</v>
      </c>
    </row>
    <row r="2440">
      <c r="A2440" s="47" t="str">
        <f t="shared" si="1"/>
        <v>The Americas_Haiti-The Americas_2007</v>
      </c>
      <c r="B2440" s="47" t="s">
        <v>258</v>
      </c>
      <c r="C2440" s="49" t="s">
        <v>283</v>
      </c>
      <c r="D2440" s="44" t="s">
        <v>86</v>
      </c>
      <c r="E2440" s="52">
        <v>2509.0</v>
      </c>
      <c r="F2440" s="52">
        <v>2391.0</v>
      </c>
      <c r="G2440" s="51">
        <f t="shared" si="2"/>
        <v>2509</v>
      </c>
      <c r="H2440" s="51">
        <f t="shared" si="3"/>
        <v>2391</v>
      </c>
    </row>
    <row r="2441">
      <c r="A2441" s="47" t="str">
        <f t="shared" si="1"/>
        <v>The Americas_Haiti-The Americas_2008</v>
      </c>
      <c r="B2441" s="47" t="s">
        <v>258</v>
      </c>
      <c r="C2441" s="49" t="s">
        <v>283</v>
      </c>
      <c r="D2441" s="44" t="s">
        <v>87</v>
      </c>
      <c r="E2441" s="52">
        <v>2585.0</v>
      </c>
      <c r="F2441" s="52">
        <v>2076.0</v>
      </c>
      <c r="G2441" s="51">
        <f t="shared" si="2"/>
        <v>2585</v>
      </c>
      <c r="H2441" s="51">
        <f t="shared" si="3"/>
        <v>2076</v>
      </c>
    </row>
    <row r="2442">
      <c r="A2442" s="47" t="str">
        <f t="shared" si="1"/>
        <v>The Americas_Haiti-The Americas_2010</v>
      </c>
      <c r="B2442" s="47" t="s">
        <v>258</v>
      </c>
      <c r="C2442" s="49" t="s">
        <v>283</v>
      </c>
      <c r="D2442" s="44" t="s">
        <v>89</v>
      </c>
      <c r="E2442" s="52">
        <v>2218.0</v>
      </c>
      <c r="F2442" s="52">
        <v>1734.0</v>
      </c>
      <c r="G2442" s="51">
        <f t="shared" si="2"/>
        <v>2263.5</v>
      </c>
      <c r="H2442" s="51">
        <f t="shared" si="3"/>
        <v>1780</v>
      </c>
    </row>
    <row r="2443">
      <c r="A2443" s="47" t="str">
        <f t="shared" si="1"/>
        <v>The Americas_Haiti-The Americas_2010</v>
      </c>
      <c r="B2443" s="47" t="s">
        <v>258</v>
      </c>
      <c r="C2443" s="49" t="s">
        <v>283</v>
      </c>
      <c r="D2443" s="44" t="s">
        <v>89</v>
      </c>
      <c r="E2443" s="52">
        <v>2309.0</v>
      </c>
      <c r="F2443" s="52">
        <v>1826.0</v>
      </c>
      <c r="G2443" s="51">
        <f t="shared" si="2"/>
        <v>2159.5</v>
      </c>
      <c r="H2443" s="51">
        <f t="shared" si="3"/>
        <v>1597</v>
      </c>
    </row>
    <row r="2444">
      <c r="A2444" s="47" t="str">
        <f t="shared" si="1"/>
        <v>The Americas_Haiti-The Americas_2010</v>
      </c>
      <c r="B2444" s="47" t="s">
        <v>258</v>
      </c>
      <c r="C2444" s="49" t="s">
        <v>283</v>
      </c>
      <c r="D2444" s="44" t="s">
        <v>89</v>
      </c>
      <c r="E2444" s="52">
        <v>2010.0</v>
      </c>
      <c r="F2444" s="52">
        <v>1368.0</v>
      </c>
      <c r="G2444" s="51">
        <f t="shared" si="2"/>
        <v>2010</v>
      </c>
      <c r="H2444" s="51">
        <f t="shared" si="3"/>
        <v>1368</v>
      </c>
    </row>
    <row r="2445">
      <c r="A2445" s="47" t="str">
        <f t="shared" si="1"/>
        <v>The Americas_Haiti-The Americas_2011</v>
      </c>
      <c r="B2445" s="47" t="s">
        <v>258</v>
      </c>
      <c r="C2445" s="49" t="s">
        <v>283</v>
      </c>
      <c r="D2445" s="44" t="s">
        <v>90</v>
      </c>
      <c r="E2445" s="52">
        <v>2645.0</v>
      </c>
      <c r="F2445" s="52">
        <v>2112.0</v>
      </c>
      <c r="G2445" s="51">
        <f t="shared" si="2"/>
        <v>2645</v>
      </c>
      <c r="H2445" s="51">
        <f t="shared" si="3"/>
        <v>2112</v>
      </c>
    </row>
    <row r="2446">
      <c r="A2446" s="47" t="str">
        <f t="shared" si="1"/>
        <v>The Americas_Honduras-The Americas_2000</v>
      </c>
      <c r="B2446" s="47" t="s">
        <v>258</v>
      </c>
      <c r="C2446" s="49" t="s">
        <v>284</v>
      </c>
      <c r="D2446" s="44" t="s">
        <v>70</v>
      </c>
      <c r="E2446" s="50"/>
      <c r="F2446" s="50"/>
      <c r="G2446" s="51" t="str">
        <f t="shared" si="2"/>
        <v/>
      </c>
      <c r="H2446" s="51" t="str">
        <f t="shared" si="3"/>
        <v/>
      </c>
    </row>
    <row r="2447">
      <c r="A2447" s="47" t="str">
        <f t="shared" si="1"/>
        <v>The Americas_Honduras-The Americas_2001</v>
      </c>
      <c r="B2447" s="47" t="s">
        <v>258</v>
      </c>
      <c r="C2447" s="49" t="s">
        <v>284</v>
      </c>
      <c r="D2447" s="44" t="s">
        <v>71</v>
      </c>
      <c r="E2447" s="52">
        <v>4740.0</v>
      </c>
      <c r="F2447" s="50"/>
      <c r="G2447" s="51">
        <f t="shared" si="2"/>
        <v>4740</v>
      </c>
      <c r="H2447" s="51" t="str">
        <f t="shared" si="3"/>
        <v/>
      </c>
    </row>
    <row r="2448">
      <c r="A2448" s="47" t="str">
        <f t="shared" si="1"/>
        <v>The Americas_Honduras-The Americas_2002</v>
      </c>
      <c r="B2448" s="47" t="s">
        <v>258</v>
      </c>
      <c r="C2448" s="49" t="s">
        <v>284</v>
      </c>
      <c r="D2448" s="44" t="s">
        <v>72</v>
      </c>
      <c r="E2448" s="52">
        <v>4567.0</v>
      </c>
      <c r="F2448" s="52">
        <v>8108.0</v>
      </c>
      <c r="G2448" s="51">
        <f t="shared" si="2"/>
        <v>4567</v>
      </c>
      <c r="H2448" s="51">
        <f t="shared" si="3"/>
        <v>8108</v>
      </c>
    </row>
    <row r="2449">
      <c r="A2449" s="47" t="str">
        <f t="shared" si="1"/>
        <v>The Americas_Honduras-The Americas_2003</v>
      </c>
      <c r="B2449" s="47" t="s">
        <v>258</v>
      </c>
      <c r="C2449" s="49" t="s">
        <v>284</v>
      </c>
      <c r="D2449" s="44" t="s">
        <v>74</v>
      </c>
      <c r="E2449" s="52">
        <v>4453.0</v>
      </c>
      <c r="F2449" s="52">
        <v>7866.0</v>
      </c>
      <c r="G2449" s="51">
        <f t="shared" si="2"/>
        <v>4453</v>
      </c>
      <c r="H2449" s="51">
        <f t="shared" si="3"/>
        <v>7866</v>
      </c>
    </row>
    <row r="2450">
      <c r="A2450" s="47" t="str">
        <f t="shared" si="1"/>
        <v>The Americas_Honduras-The Americas_2004</v>
      </c>
      <c r="B2450" s="47" t="s">
        <v>258</v>
      </c>
      <c r="C2450" s="49" t="s">
        <v>284</v>
      </c>
      <c r="D2450" s="44" t="s">
        <v>83</v>
      </c>
      <c r="E2450" s="52">
        <v>4648.0</v>
      </c>
      <c r="F2450" s="52">
        <v>8672.0</v>
      </c>
      <c r="G2450" s="51">
        <f t="shared" si="2"/>
        <v>4648</v>
      </c>
      <c r="H2450" s="51">
        <f t="shared" si="3"/>
        <v>8672</v>
      </c>
    </row>
    <row r="2451">
      <c r="A2451" s="47" t="str">
        <f t="shared" si="1"/>
        <v>The Americas_Honduras-The Americas_2005</v>
      </c>
      <c r="B2451" s="47" t="s">
        <v>258</v>
      </c>
      <c r="C2451" s="49" t="s">
        <v>284</v>
      </c>
      <c r="D2451" s="44" t="s">
        <v>84</v>
      </c>
      <c r="E2451" s="52">
        <v>3853.0</v>
      </c>
      <c r="F2451" s="52">
        <v>7367.0</v>
      </c>
      <c r="G2451" s="51">
        <f t="shared" si="2"/>
        <v>3538.5</v>
      </c>
      <c r="H2451" s="51">
        <f t="shared" si="3"/>
        <v>6540</v>
      </c>
    </row>
    <row r="2452">
      <c r="A2452" s="47" t="str">
        <f t="shared" si="1"/>
        <v>The Americas_Honduras-The Americas_2005</v>
      </c>
      <c r="B2452" s="47" t="s">
        <v>258</v>
      </c>
      <c r="C2452" s="49" t="s">
        <v>284</v>
      </c>
      <c r="D2452" s="44" t="s">
        <v>84</v>
      </c>
      <c r="E2452" s="52">
        <v>3224.0</v>
      </c>
      <c r="F2452" s="52">
        <v>5713.0</v>
      </c>
      <c r="G2452" s="51">
        <f t="shared" si="2"/>
        <v>3224</v>
      </c>
      <c r="H2452" s="51">
        <f t="shared" si="3"/>
        <v>5713</v>
      </c>
    </row>
    <row r="2453">
      <c r="A2453" s="47" t="str">
        <f t="shared" si="1"/>
        <v>The Americas_Honduras-The Americas_2007</v>
      </c>
      <c r="B2453" s="47" t="s">
        <v>258</v>
      </c>
      <c r="C2453" s="49" t="s">
        <v>284</v>
      </c>
      <c r="D2453" s="44" t="s">
        <v>86</v>
      </c>
      <c r="E2453" s="52">
        <v>4692.0</v>
      </c>
      <c r="F2453" s="52">
        <v>8779.0</v>
      </c>
      <c r="G2453" s="51">
        <f t="shared" si="2"/>
        <v>4692</v>
      </c>
      <c r="H2453" s="51">
        <f t="shared" si="3"/>
        <v>8779</v>
      </c>
    </row>
    <row r="2454">
      <c r="A2454" s="47" t="str">
        <f t="shared" si="1"/>
        <v>The Americas_Honduras-The Americas_2008</v>
      </c>
      <c r="B2454" s="47" t="s">
        <v>258</v>
      </c>
      <c r="C2454" s="49" t="s">
        <v>284</v>
      </c>
      <c r="D2454" s="44" t="s">
        <v>87</v>
      </c>
      <c r="E2454" s="52">
        <v>3997.0</v>
      </c>
      <c r="F2454" s="52">
        <v>7554.0</v>
      </c>
      <c r="G2454" s="51">
        <f t="shared" si="2"/>
        <v>3997</v>
      </c>
      <c r="H2454" s="51">
        <f t="shared" si="3"/>
        <v>7554</v>
      </c>
    </row>
    <row r="2455">
      <c r="A2455" s="47" t="str">
        <f t="shared" si="1"/>
        <v>The Americas_Honduras-The Americas_2010</v>
      </c>
      <c r="B2455" s="47" t="s">
        <v>258</v>
      </c>
      <c r="C2455" s="49" t="s">
        <v>284</v>
      </c>
      <c r="D2455" s="44" t="s">
        <v>89</v>
      </c>
      <c r="E2455" s="52">
        <v>3647.0</v>
      </c>
      <c r="F2455" s="52">
        <v>6769.0</v>
      </c>
      <c r="G2455" s="51">
        <f t="shared" si="2"/>
        <v>3513.5</v>
      </c>
      <c r="H2455" s="51">
        <f t="shared" si="3"/>
        <v>6430</v>
      </c>
    </row>
    <row r="2456">
      <c r="A2456" s="47" t="str">
        <f t="shared" si="1"/>
        <v>The Americas_Honduras-The Americas_2010</v>
      </c>
      <c r="B2456" s="47" t="s">
        <v>258</v>
      </c>
      <c r="C2456" s="49" t="s">
        <v>284</v>
      </c>
      <c r="D2456" s="44" t="s">
        <v>89</v>
      </c>
      <c r="E2456" s="52">
        <v>3380.0</v>
      </c>
      <c r="F2456" s="52">
        <v>6091.0</v>
      </c>
      <c r="G2456" s="51">
        <f t="shared" si="2"/>
        <v>3185</v>
      </c>
      <c r="H2456" s="51">
        <f t="shared" si="3"/>
        <v>5561</v>
      </c>
    </row>
    <row r="2457">
      <c r="A2457" s="47" t="str">
        <f t="shared" si="1"/>
        <v>The Americas_Honduras-The Americas_2010</v>
      </c>
      <c r="B2457" s="47" t="s">
        <v>258</v>
      </c>
      <c r="C2457" s="49" t="s">
        <v>284</v>
      </c>
      <c r="D2457" s="44" t="s">
        <v>89</v>
      </c>
      <c r="E2457" s="52">
        <v>2990.0</v>
      </c>
      <c r="F2457" s="52">
        <v>5031.0</v>
      </c>
      <c r="G2457" s="51">
        <f t="shared" si="2"/>
        <v>2990</v>
      </c>
      <c r="H2457" s="51">
        <f t="shared" si="3"/>
        <v>5031</v>
      </c>
    </row>
    <row r="2458">
      <c r="A2458" s="47" t="str">
        <f t="shared" si="1"/>
        <v>The Americas_Honduras-The Americas_2011</v>
      </c>
      <c r="B2458" s="47" t="s">
        <v>258</v>
      </c>
      <c r="C2458" s="49" t="s">
        <v>284</v>
      </c>
      <c r="D2458" s="44" t="s">
        <v>90</v>
      </c>
      <c r="E2458" s="52">
        <v>3993.0</v>
      </c>
      <c r="F2458" s="52">
        <v>7008.0</v>
      </c>
      <c r="G2458" s="51">
        <f t="shared" si="2"/>
        <v>3993</v>
      </c>
      <c r="H2458" s="51">
        <f t="shared" si="3"/>
        <v>7008</v>
      </c>
    </row>
    <row r="2459">
      <c r="A2459" s="47" t="str">
        <f t="shared" si="1"/>
        <v>The Americas_Jamaica-The Americas_2000</v>
      </c>
      <c r="B2459" s="47" t="s">
        <v>258</v>
      </c>
      <c r="C2459" s="49" t="s">
        <v>285</v>
      </c>
      <c r="D2459" s="44" t="s">
        <v>70</v>
      </c>
      <c r="E2459" s="50"/>
      <c r="F2459" s="50"/>
      <c r="G2459" s="51" t="str">
        <f t="shared" si="2"/>
        <v/>
      </c>
      <c r="H2459" s="51" t="str">
        <f t="shared" si="3"/>
        <v/>
      </c>
    </row>
    <row r="2460">
      <c r="A2460" s="47" t="str">
        <f t="shared" si="1"/>
        <v>The Americas_Jamaica-The Americas_2001</v>
      </c>
      <c r="B2460" s="47" t="s">
        <v>258</v>
      </c>
      <c r="C2460" s="49" t="s">
        <v>285</v>
      </c>
      <c r="D2460" s="44" t="s">
        <v>71</v>
      </c>
      <c r="E2460" s="52">
        <v>3066.0</v>
      </c>
      <c r="F2460" s="50"/>
      <c r="G2460" s="51">
        <f t="shared" si="2"/>
        <v>3066</v>
      </c>
      <c r="H2460" s="51" t="str">
        <f t="shared" si="3"/>
        <v/>
      </c>
    </row>
    <row r="2461">
      <c r="A2461" s="47" t="str">
        <f t="shared" si="1"/>
        <v>The Americas_Jamaica-The Americas_2002</v>
      </c>
      <c r="B2461" s="47" t="s">
        <v>258</v>
      </c>
      <c r="C2461" s="49" t="s">
        <v>285</v>
      </c>
      <c r="D2461" s="44" t="s">
        <v>72</v>
      </c>
      <c r="E2461" s="52">
        <v>2830.0</v>
      </c>
      <c r="F2461" s="52">
        <v>7158.0</v>
      </c>
      <c r="G2461" s="51">
        <f t="shared" si="2"/>
        <v>2830</v>
      </c>
      <c r="H2461" s="51">
        <f t="shared" si="3"/>
        <v>7158</v>
      </c>
    </row>
    <row r="2462">
      <c r="A2462" s="47" t="str">
        <f t="shared" si="1"/>
        <v>The Americas_Jamaica-The Americas_2003</v>
      </c>
      <c r="B2462" s="47" t="s">
        <v>258</v>
      </c>
      <c r="C2462" s="49" t="s">
        <v>285</v>
      </c>
      <c r="D2462" s="44" t="s">
        <v>74</v>
      </c>
      <c r="E2462" s="52">
        <v>3022.0</v>
      </c>
      <c r="F2462" s="52">
        <v>8592.0</v>
      </c>
      <c r="G2462" s="51">
        <f t="shared" si="2"/>
        <v>3022</v>
      </c>
      <c r="H2462" s="51">
        <f t="shared" si="3"/>
        <v>8592</v>
      </c>
    </row>
    <row r="2463">
      <c r="A2463" s="47" t="str">
        <f t="shared" si="1"/>
        <v>The Americas_Jamaica-The Americas_2004</v>
      </c>
      <c r="B2463" s="47" t="s">
        <v>258</v>
      </c>
      <c r="C2463" s="49" t="s">
        <v>285</v>
      </c>
      <c r="D2463" s="44" t="s">
        <v>83</v>
      </c>
      <c r="E2463" s="52">
        <v>4078.0</v>
      </c>
      <c r="F2463" s="52">
        <v>11947.0</v>
      </c>
      <c r="G2463" s="51">
        <f t="shared" si="2"/>
        <v>4078</v>
      </c>
      <c r="H2463" s="51">
        <f t="shared" si="3"/>
        <v>11947</v>
      </c>
    </row>
    <row r="2464">
      <c r="A2464" s="47" t="str">
        <f t="shared" si="1"/>
        <v>The Americas_Jamaica-The Americas_2005</v>
      </c>
      <c r="B2464" s="47" t="s">
        <v>258</v>
      </c>
      <c r="C2464" s="49" t="s">
        <v>285</v>
      </c>
      <c r="D2464" s="44" t="s">
        <v>84</v>
      </c>
      <c r="E2464" s="52">
        <v>3841.0</v>
      </c>
      <c r="F2464" s="52">
        <v>10627.0</v>
      </c>
      <c r="G2464" s="51">
        <f t="shared" si="2"/>
        <v>3841</v>
      </c>
      <c r="H2464" s="51">
        <f t="shared" si="3"/>
        <v>10627</v>
      </c>
    </row>
    <row r="2465">
      <c r="A2465" s="47" t="str">
        <f t="shared" si="1"/>
        <v>The Americas_Jamaica-The Americas_2006</v>
      </c>
      <c r="B2465" s="47" t="s">
        <v>258</v>
      </c>
      <c r="C2465" s="49" t="s">
        <v>285</v>
      </c>
      <c r="D2465" s="44" t="s">
        <v>85</v>
      </c>
      <c r="E2465" s="52">
        <v>3769.0</v>
      </c>
      <c r="F2465" s="52">
        <v>10715.0</v>
      </c>
      <c r="G2465" s="51">
        <f t="shared" si="2"/>
        <v>3769</v>
      </c>
      <c r="H2465" s="51">
        <f t="shared" si="3"/>
        <v>10715</v>
      </c>
    </row>
    <row r="2466">
      <c r="A2466" s="47" t="str">
        <f t="shared" si="1"/>
        <v>The Americas_Jamaica-The Americas_2007</v>
      </c>
      <c r="B2466" s="47" t="s">
        <v>258</v>
      </c>
      <c r="C2466" s="49" t="s">
        <v>285</v>
      </c>
      <c r="D2466" s="44" t="s">
        <v>86</v>
      </c>
      <c r="E2466" s="52">
        <v>4200.0</v>
      </c>
      <c r="F2466" s="52">
        <v>13480.0</v>
      </c>
      <c r="G2466" s="51">
        <f t="shared" si="2"/>
        <v>4200</v>
      </c>
      <c r="H2466" s="51">
        <f t="shared" si="3"/>
        <v>13480</v>
      </c>
    </row>
    <row r="2467">
      <c r="A2467" s="47" t="str">
        <f t="shared" si="1"/>
        <v>The Americas_Jamaica-The Americas_2008</v>
      </c>
      <c r="B2467" s="47" t="s">
        <v>258</v>
      </c>
      <c r="C2467" s="49" t="s">
        <v>285</v>
      </c>
      <c r="D2467" s="44" t="s">
        <v>87</v>
      </c>
      <c r="E2467" s="52">
        <v>3717.0</v>
      </c>
      <c r="F2467" s="52">
        <v>10645.0</v>
      </c>
      <c r="G2467" s="51">
        <f t="shared" si="2"/>
        <v>3717</v>
      </c>
      <c r="H2467" s="51">
        <f t="shared" si="3"/>
        <v>10645</v>
      </c>
    </row>
    <row r="2468">
      <c r="A2468" s="47" t="str">
        <f t="shared" si="1"/>
        <v>The Americas_Jamaica-The Americas_2010</v>
      </c>
      <c r="B2468" s="47" t="s">
        <v>258</v>
      </c>
      <c r="C2468" s="49" t="s">
        <v>285</v>
      </c>
      <c r="D2468" s="44" t="s">
        <v>89</v>
      </c>
      <c r="E2468" s="52">
        <v>3728.0</v>
      </c>
      <c r="F2468" s="52">
        <v>10722.0</v>
      </c>
      <c r="G2468" s="51">
        <f t="shared" si="2"/>
        <v>3778.5</v>
      </c>
      <c r="H2468" s="51">
        <f t="shared" si="3"/>
        <v>10520.5</v>
      </c>
    </row>
    <row r="2469">
      <c r="A2469" s="47" t="str">
        <f t="shared" si="1"/>
        <v>The Americas_Jamaica-The Americas_2010</v>
      </c>
      <c r="B2469" s="47" t="s">
        <v>258</v>
      </c>
      <c r="C2469" s="49" t="s">
        <v>285</v>
      </c>
      <c r="D2469" s="44" t="s">
        <v>89</v>
      </c>
      <c r="E2469" s="52">
        <v>3829.0</v>
      </c>
      <c r="F2469" s="52">
        <v>10319.0</v>
      </c>
      <c r="G2469" s="51">
        <f t="shared" si="2"/>
        <v>3829</v>
      </c>
      <c r="H2469" s="51">
        <f t="shared" si="3"/>
        <v>10319</v>
      </c>
    </row>
    <row r="2470">
      <c r="A2470" s="47" t="str">
        <f t="shared" si="1"/>
        <v>The Americas_Jamaica-The Americas_2011</v>
      </c>
      <c r="B2470" s="47" t="s">
        <v>258</v>
      </c>
      <c r="C2470" s="49" t="s">
        <v>285</v>
      </c>
      <c r="D2470" s="44" t="s">
        <v>90</v>
      </c>
      <c r="E2470" s="52">
        <v>4176.0</v>
      </c>
      <c r="F2470" s="52">
        <v>12020.0</v>
      </c>
      <c r="G2470" s="51">
        <f t="shared" si="2"/>
        <v>3881</v>
      </c>
      <c r="H2470" s="51">
        <f t="shared" si="3"/>
        <v>11160.5</v>
      </c>
    </row>
    <row r="2471">
      <c r="A2471" s="47" t="str">
        <f t="shared" si="1"/>
        <v>The Americas_Jamaica-The Americas_2011</v>
      </c>
      <c r="B2471" s="47" t="s">
        <v>258</v>
      </c>
      <c r="C2471" s="49" t="s">
        <v>285</v>
      </c>
      <c r="D2471" s="44" t="s">
        <v>90</v>
      </c>
      <c r="E2471" s="52">
        <v>3586.0</v>
      </c>
      <c r="F2471" s="52">
        <v>10301.0</v>
      </c>
      <c r="G2471" s="51">
        <f t="shared" si="2"/>
        <v>3586</v>
      </c>
      <c r="H2471" s="51">
        <f t="shared" si="3"/>
        <v>10301</v>
      </c>
    </row>
    <row r="2472">
      <c r="A2472" s="47" t="str">
        <f t="shared" si="1"/>
        <v>The Americas_Mexico-The Americas_2000</v>
      </c>
      <c r="B2472" s="47" t="s">
        <v>258</v>
      </c>
      <c r="C2472" s="49" t="s">
        <v>286</v>
      </c>
      <c r="D2472" s="44" t="s">
        <v>70</v>
      </c>
      <c r="E2472" s="52">
        <v>191924.0</v>
      </c>
      <c r="F2472" s="50"/>
      <c r="G2472" s="51">
        <f t="shared" si="2"/>
        <v>191924</v>
      </c>
      <c r="H2472" s="51" t="str">
        <f t="shared" si="3"/>
        <v/>
      </c>
    </row>
    <row r="2473">
      <c r="A2473" s="47" t="str">
        <f t="shared" si="1"/>
        <v>The Americas_Mexico-The Americas_2001</v>
      </c>
      <c r="B2473" s="47" t="s">
        <v>258</v>
      </c>
      <c r="C2473" s="49" t="s">
        <v>286</v>
      </c>
      <c r="D2473" s="44" t="s">
        <v>71</v>
      </c>
      <c r="E2473" s="52">
        <v>186171.0</v>
      </c>
      <c r="F2473" s="50"/>
      <c r="G2473" s="51">
        <f t="shared" si="2"/>
        <v>186171</v>
      </c>
      <c r="H2473" s="51" t="str">
        <f t="shared" si="3"/>
        <v/>
      </c>
    </row>
    <row r="2474">
      <c r="A2474" s="47" t="str">
        <f t="shared" si="1"/>
        <v>The Americas_Mexico-The Americas_2002</v>
      </c>
      <c r="B2474" s="47" t="s">
        <v>258</v>
      </c>
      <c r="C2474" s="49" t="s">
        <v>286</v>
      </c>
      <c r="D2474" s="44" t="s">
        <v>72</v>
      </c>
      <c r="E2474" s="52">
        <v>178924.0</v>
      </c>
      <c r="F2474" s="52">
        <v>443674.0</v>
      </c>
      <c r="G2474" s="51">
        <f t="shared" si="2"/>
        <v>178924</v>
      </c>
      <c r="H2474" s="51">
        <f t="shared" si="3"/>
        <v>443674</v>
      </c>
    </row>
    <row r="2475">
      <c r="A2475" s="47" t="str">
        <f t="shared" si="1"/>
        <v>The Americas_Mexico-The Americas_2003</v>
      </c>
      <c r="B2475" s="47" t="s">
        <v>258</v>
      </c>
      <c r="C2475" s="49" t="s">
        <v>286</v>
      </c>
      <c r="D2475" s="44" t="s">
        <v>74</v>
      </c>
      <c r="E2475" s="52">
        <v>175752.0</v>
      </c>
      <c r="F2475" s="52">
        <v>446237.0</v>
      </c>
      <c r="G2475" s="51">
        <f t="shared" si="2"/>
        <v>175752</v>
      </c>
      <c r="H2475" s="51">
        <f t="shared" si="3"/>
        <v>446237</v>
      </c>
    </row>
    <row r="2476">
      <c r="A2476" s="47" t="str">
        <f t="shared" si="1"/>
        <v>The Americas_Mexico-The Americas_2004</v>
      </c>
      <c r="B2476" s="47" t="s">
        <v>258</v>
      </c>
      <c r="C2476" s="49" t="s">
        <v>286</v>
      </c>
      <c r="D2476" s="44" t="s">
        <v>83</v>
      </c>
      <c r="E2476" s="52">
        <v>181876.0</v>
      </c>
      <c r="F2476" s="52">
        <v>471444.0</v>
      </c>
      <c r="G2476" s="51">
        <f t="shared" si="2"/>
        <v>181876</v>
      </c>
      <c r="H2476" s="51">
        <f t="shared" si="3"/>
        <v>471444</v>
      </c>
    </row>
    <row r="2477">
      <c r="A2477" s="47" t="str">
        <f t="shared" si="1"/>
        <v>The Americas_Mexico-The Americas_2005</v>
      </c>
      <c r="B2477" s="47" t="s">
        <v>258</v>
      </c>
      <c r="C2477" s="49" t="s">
        <v>286</v>
      </c>
      <c r="D2477" s="44" t="s">
        <v>84</v>
      </c>
      <c r="E2477" s="52">
        <v>150843.0</v>
      </c>
      <c r="F2477" s="52">
        <v>391251.0</v>
      </c>
      <c r="G2477" s="51">
        <f t="shared" si="2"/>
        <v>150843</v>
      </c>
      <c r="H2477" s="51">
        <f t="shared" si="3"/>
        <v>391251</v>
      </c>
    </row>
    <row r="2478">
      <c r="A2478" s="47" t="str">
        <f t="shared" si="1"/>
        <v>The Americas_Mexico-The Americas_2006</v>
      </c>
      <c r="B2478" s="47" t="s">
        <v>258</v>
      </c>
      <c r="C2478" s="49" t="s">
        <v>286</v>
      </c>
      <c r="D2478" s="44" t="s">
        <v>85</v>
      </c>
      <c r="E2478" s="52">
        <v>159324.0</v>
      </c>
      <c r="F2478" s="52">
        <v>410744.0</v>
      </c>
      <c r="G2478" s="51">
        <f t="shared" si="2"/>
        <v>152813</v>
      </c>
      <c r="H2478" s="51">
        <f t="shared" si="3"/>
        <v>402772</v>
      </c>
    </row>
    <row r="2479">
      <c r="A2479" s="47" t="str">
        <f t="shared" si="1"/>
        <v>The Americas_Mexico-The Americas_2006</v>
      </c>
      <c r="B2479" s="47" t="s">
        <v>258</v>
      </c>
      <c r="C2479" s="49" t="s">
        <v>286</v>
      </c>
      <c r="D2479" s="44" t="s">
        <v>85</v>
      </c>
      <c r="E2479" s="52">
        <v>146302.0</v>
      </c>
      <c r="F2479" s="52">
        <v>394800.0</v>
      </c>
      <c r="G2479" s="51">
        <f t="shared" si="2"/>
        <v>146302</v>
      </c>
      <c r="H2479" s="51">
        <f t="shared" si="3"/>
        <v>394800</v>
      </c>
    </row>
    <row r="2480">
      <c r="A2480" s="47" t="str">
        <f t="shared" si="1"/>
        <v>The Americas_Mexico-The Americas_2007</v>
      </c>
      <c r="B2480" s="47" t="s">
        <v>258</v>
      </c>
      <c r="C2480" s="49" t="s">
        <v>286</v>
      </c>
      <c r="D2480" s="44" t="s">
        <v>86</v>
      </c>
      <c r="E2480" s="52">
        <v>176711.0</v>
      </c>
      <c r="F2480" s="52">
        <v>455845.0</v>
      </c>
      <c r="G2480" s="51">
        <f t="shared" si="2"/>
        <v>176711</v>
      </c>
      <c r="H2480" s="51">
        <f t="shared" si="3"/>
        <v>455845</v>
      </c>
    </row>
    <row r="2481">
      <c r="A2481" s="47" t="str">
        <f t="shared" si="1"/>
        <v>The Americas_Mexico-The Americas_2009</v>
      </c>
      <c r="B2481" s="47" t="s">
        <v>258</v>
      </c>
      <c r="C2481" s="49" t="s">
        <v>286</v>
      </c>
      <c r="D2481" s="44" t="s">
        <v>88</v>
      </c>
      <c r="E2481" s="52">
        <v>170263.0</v>
      </c>
      <c r="F2481" s="52">
        <v>435046.0</v>
      </c>
      <c r="G2481" s="51">
        <f t="shared" si="2"/>
        <v>170263</v>
      </c>
      <c r="H2481" s="51">
        <f t="shared" si="3"/>
        <v>435046</v>
      </c>
    </row>
    <row r="2482">
      <c r="A2482" s="47" t="str">
        <f t="shared" si="1"/>
        <v>The Americas_Mexico-The Americas_2010</v>
      </c>
      <c r="B2482" s="47" t="s">
        <v>258</v>
      </c>
      <c r="C2482" s="49" t="s">
        <v>286</v>
      </c>
      <c r="D2482" s="44" t="s">
        <v>89</v>
      </c>
      <c r="E2482" s="52">
        <v>153665.0</v>
      </c>
      <c r="F2482" s="52">
        <v>405633.0</v>
      </c>
      <c r="G2482" s="51">
        <f t="shared" si="2"/>
        <v>153665</v>
      </c>
      <c r="H2482" s="51">
        <f t="shared" si="3"/>
        <v>405633</v>
      </c>
    </row>
    <row r="2483">
      <c r="A2483" s="47" t="str">
        <f t="shared" si="1"/>
        <v>The Americas_Mexico-The Americas_2011</v>
      </c>
      <c r="B2483" s="47" t="s">
        <v>258</v>
      </c>
      <c r="C2483" s="49" t="s">
        <v>286</v>
      </c>
      <c r="D2483" s="44" t="s">
        <v>90</v>
      </c>
      <c r="E2483" s="52">
        <v>172307.0</v>
      </c>
      <c r="F2483" s="52">
        <v>441796.0</v>
      </c>
      <c r="G2483" s="51">
        <f t="shared" si="2"/>
        <v>158845.5</v>
      </c>
      <c r="H2483" s="51">
        <f t="shared" si="3"/>
        <v>411657</v>
      </c>
    </row>
    <row r="2484">
      <c r="A2484" s="47" t="str">
        <f t="shared" si="1"/>
        <v>The Americas_Mexico-The Americas_2011</v>
      </c>
      <c r="B2484" s="47" t="s">
        <v>258</v>
      </c>
      <c r="C2484" s="49" t="s">
        <v>286</v>
      </c>
      <c r="D2484" s="44" t="s">
        <v>90</v>
      </c>
      <c r="E2484" s="52">
        <v>145384.0</v>
      </c>
      <c r="F2484" s="52">
        <v>381518.0</v>
      </c>
      <c r="G2484" s="51">
        <f t="shared" si="2"/>
        <v>145384</v>
      </c>
      <c r="H2484" s="51">
        <f t="shared" si="3"/>
        <v>381518</v>
      </c>
    </row>
    <row r="2485">
      <c r="A2485" s="47" t="str">
        <f t="shared" si="1"/>
        <v>The Americas_Nicaragua-The Americas_2000</v>
      </c>
      <c r="B2485" s="47" t="s">
        <v>258</v>
      </c>
      <c r="C2485" s="49" t="s">
        <v>287</v>
      </c>
      <c r="D2485" s="44" t="s">
        <v>70</v>
      </c>
      <c r="E2485" s="50"/>
      <c r="F2485" s="50"/>
      <c r="G2485" s="51" t="str">
        <f t="shared" si="2"/>
        <v/>
      </c>
      <c r="H2485" s="51" t="str">
        <f t="shared" si="3"/>
        <v/>
      </c>
    </row>
    <row r="2486">
      <c r="A2486" s="47" t="str">
        <f t="shared" si="1"/>
        <v>The Americas_Nicaragua-The Americas_2001</v>
      </c>
      <c r="B2486" s="47" t="s">
        <v>258</v>
      </c>
      <c r="C2486" s="49" t="s">
        <v>287</v>
      </c>
      <c r="D2486" s="44" t="s">
        <v>71</v>
      </c>
      <c r="E2486" s="52">
        <v>3038.0</v>
      </c>
      <c r="F2486" s="50"/>
      <c r="G2486" s="51">
        <f t="shared" si="2"/>
        <v>3038</v>
      </c>
      <c r="H2486" s="51" t="str">
        <f t="shared" si="3"/>
        <v/>
      </c>
    </row>
    <row r="2487">
      <c r="A2487" s="47" t="str">
        <f t="shared" si="1"/>
        <v>The Americas_Nicaragua-The Americas_2002</v>
      </c>
      <c r="B2487" s="47" t="s">
        <v>258</v>
      </c>
      <c r="C2487" s="49" t="s">
        <v>287</v>
      </c>
      <c r="D2487" s="44" t="s">
        <v>72</v>
      </c>
      <c r="E2487" s="52">
        <v>2951.0</v>
      </c>
      <c r="F2487" s="52">
        <v>4547.0</v>
      </c>
      <c r="G2487" s="51">
        <f t="shared" si="2"/>
        <v>2951</v>
      </c>
      <c r="H2487" s="51">
        <f t="shared" si="3"/>
        <v>4547</v>
      </c>
    </row>
    <row r="2488">
      <c r="A2488" s="47" t="str">
        <f t="shared" si="1"/>
        <v>The Americas_Nicaragua-The Americas_2003</v>
      </c>
      <c r="B2488" s="47" t="s">
        <v>258</v>
      </c>
      <c r="C2488" s="49" t="s">
        <v>287</v>
      </c>
      <c r="D2488" s="44" t="s">
        <v>74</v>
      </c>
      <c r="E2488" s="52">
        <v>2903.0</v>
      </c>
      <c r="F2488" s="52">
        <v>4496.0</v>
      </c>
      <c r="G2488" s="51">
        <f t="shared" si="2"/>
        <v>2903</v>
      </c>
      <c r="H2488" s="51">
        <f t="shared" si="3"/>
        <v>4496</v>
      </c>
    </row>
    <row r="2489">
      <c r="A2489" s="47" t="str">
        <f t="shared" si="1"/>
        <v>The Americas_Nicaragua-The Americas_2004</v>
      </c>
      <c r="B2489" s="47" t="s">
        <v>258</v>
      </c>
      <c r="C2489" s="49" t="s">
        <v>287</v>
      </c>
      <c r="D2489" s="44" t="s">
        <v>83</v>
      </c>
      <c r="E2489" s="52">
        <v>2903.0</v>
      </c>
      <c r="F2489" s="52">
        <v>4386.0</v>
      </c>
      <c r="G2489" s="51">
        <f t="shared" si="2"/>
        <v>2903</v>
      </c>
      <c r="H2489" s="51">
        <f t="shared" si="3"/>
        <v>4386</v>
      </c>
    </row>
    <row r="2490">
      <c r="A2490" s="47" t="str">
        <f t="shared" si="1"/>
        <v>The Americas_Nicaragua-The Americas_2006</v>
      </c>
      <c r="B2490" s="47" t="s">
        <v>258</v>
      </c>
      <c r="C2490" s="49" t="s">
        <v>287</v>
      </c>
      <c r="D2490" s="44" t="s">
        <v>85</v>
      </c>
      <c r="E2490" s="52">
        <v>2821.0</v>
      </c>
      <c r="F2490" s="52">
        <v>4426.0</v>
      </c>
      <c r="G2490" s="51">
        <f t="shared" si="2"/>
        <v>2728.5</v>
      </c>
      <c r="H2490" s="51">
        <f t="shared" si="3"/>
        <v>4231.5</v>
      </c>
    </row>
    <row r="2491">
      <c r="A2491" s="47" t="str">
        <f t="shared" si="1"/>
        <v>The Americas_Nicaragua-The Americas_2006</v>
      </c>
      <c r="B2491" s="47" t="s">
        <v>258</v>
      </c>
      <c r="C2491" s="49" t="s">
        <v>287</v>
      </c>
      <c r="D2491" s="44" t="s">
        <v>85</v>
      </c>
      <c r="E2491" s="52">
        <v>2636.0</v>
      </c>
      <c r="F2491" s="52">
        <v>4037.0</v>
      </c>
      <c r="G2491" s="51">
        <f t="shared" si="2"/>
        <v>2590</v>
      </c>
      <c r="H2491" s="51">
        <f t="shared" si="3"/>
        <v>4000.5</v>
      </c>
    </row>
    <row r="2492">
      <c r="A2492" s="47" t="str">
        <f t="shared" si="1"/>
        <v>The Americas_Nicaragua-The Americas_2006</v>
      </c>
      <c r="B2492" s="47" t="s">
        <v>258</v>
      </c>
      <c r="C2492" s="49" t="s">
        <v>287</v>
      </c>
      <c r="D2492" s="44" t="s">
        <v>85</v>
      </c>
      <c r="E2492" s="52">
        <v>2544.0</v>
      </c>
      <c r="F2492" s="52">
        <v>3964.0</v>
      </c>
      <c r="G2492" s="51">
        <f t="shared" si="2"/>
        <v>2544</v>
      </c>
      <c r="H2492" s="51">
        <f t="shared" si="3"/>
        <v>3964</v>
      </c>
    </row>
    <row r="2493">
      <c r="A2493" s="47" t="str">
        <f t="shared" si="1"/>
        <v>The Americas_Nicaragua-The Americas_2008</v>
      </c>
      <c r="B2493" s="47" t="s">
        <v>258</v>
      </c>
      <c r="C2493" s="49" t="s">
        <v>287</v>
      </c>
      <c r="D2493" s="44" t="s">
        <v>87</v>
      </c>
      <c r="E2493" s="52">
        <v>2871.0</v>
      </c>
      <c r="F2493" s="52">
        <v>4595.0</v>
      </c>
      <c r="G2493" s="51">
        <f t="shared" si="2"/>
        <v>2871</v>
      </c>
      <c r="H2493" s="51">
        <f t="shared" si="3"/>
        <v>4595</v>
      </c>
    </row>
    <row r="2494">
      <c r="A2494" s="47" t="str">
        <f t="shared" si="1"/>
        <v>The Americas_Nicaragua-The Americas_2009</v>
      </c>
      <c r="B2494" s="47" t="s">
        <v>258</v>
      </c>
      <c r="C2494" s="49" t="s">
        <v>287</v>
      </c>
      <c r="D2494" s="44" t="s">
        <v>88</v>
      </c>
      <c r="E2494" s="52">
        <v>2836.0</v>
      </c>
      <c r="F2494" s="52">
        <v>4320.0</v>
      </c>
      <c r="G2494" s="51">
        <f t="shared" si="2"/>
        <v>2836</v>
      </c>
      <c r="H2494" s="51">
        <f t="shared" si="3"/>
        <v>4320</v>
      </c>
    </row>
    <row r="2495">
      <c r="A2495" s="47" t="str">
        <f t="shared" si="1"/>
        <v>The Americas_Nicaragua-The Americas_2011</v>
      </c>
      <c r="B2495" s="47" t="s">
        <v>258</v>
      </c>
      <c r="C2495" s="49" t="s">
        <v>287</v>
      </c>
      <c r="D2495" s="44" t="s">
        <v>90</v>
      </c>
      <c r="E2495" s="52">
        <v>2758.0</v>
      </c>
      <c r="F2495" s="52">
        <v>4411.0</v>
      </c>
      <c r="G2495" s="51">
        <f t="shared" si="2"/>
        <v>2640</v>
      </c>
      <c r="H2495" s="51">
        <f t="shared" si="3"/>
        <v>4086.5</v>
      </c>
    </row>
    <row r="2496">
      <c r="A2496" s="47" t="str">
        <f t="shared" si="1"/>
        <v>The Americas_Nicaragua-The Americas_2011</v>
      </c>
      <c r="B2496" s="47" t="s">
        <v>258</v>
      </c>
      <c r="C2496" s="49" t="s">
        <v>287</v>
      </c>
      <c r="D2496" s="44" t="s">
        <v>90</v>
      </c>
      <c r="E2496" s="52">
        <v>2522.0</v>
      </c>
      <c r="F2496" s="52">
        <v>3762.0</v>
      </c>
      <c r="G2496" s="51">
        <f t="shared" si="2"/>
        <v>2522</v>
      </c>
      <c r="H2496" s="51">
        <f t="shared" si="3"/>
        <v>3762</v>
      </c>
    </row>
    <row r="2497">
      <c r="A2497" s="47" t="str">
        <f t="shared" si="1"/>
        <v>The Americas_Nicaragua-The Americas_2012</v>
      </c>
      <c r="B2497" s="47" t="s">
        <v>258</v>
      </c>
      <c r="C2497" s="49" t="s">
        <v>287</v>
      </c>
      <c r="D2497" s="44" t="s">
        <v>91</v>
      </c>
      <c r="E2497" s="52">
        <v>2824.0</v>
      </c>
      <c r="F2497" s="52">
        <v>4466.0</v>
      </c>
      <c r="G2497" s="51">
        <f t="shared" si="2"/>
        <v>2824</v>
      </c>
      <c r="H2497" s="51">
        <f t="shared" si="3"/>
        <v>4466</v>
      </c>
    </row>
    <row r="2498">
      <c r="A2498" s="47" t="str">
        <f t="shared" si="1"/>
        <v>The Americas_Panama-The Americas_2000</v>
      </c>
      <c r="B2498" s="47" t="s">
        <v>258</v>
      </c>
      <c r="C2498" s="49" t="s">
        <v>288</v>
      </c>
      <c r="D2498" s="44" t="s">
        <v>70</v>
      </c>
      <c r="E2498" s="50"/>
      <c r="F2498" s="50"/>
      <c r="G2498" s="51" t="str">
        <f t="shared" si="2"/>
        <v/>
      </c>
      <c r="H2498" s="51" t="str">
        <f t="shared" si="3"/>
        <v/>
      </c>
    </row>
    <row r="2499">
      <c r="A2499" s="47" t="str">
        <f t="shared" si="1"/>
        <v>The Americas_Panama-The Americas_2001</v>
      </c>
      <c r="B2499" s="47" t="s">
        <v>258</v>
      </c>
      <c r="C2499" s="49" t="s">
        <v>288</v>
      </c>
      <c r="D2499" s="44" t="s">
        <v>71</v>
      </c>
      <c r="E2499" s="52">
        <v>4058.0</v>
      </c>
      <c r="F2499" s="50"/>
      <c r="G2499" s="51">
        <f t="shared" si="2"/>
        <v>4058</v>
      </c>
      <c r="H2499" s="51" t="str">
        <f t="shared" si="3"/>
        <v/>
      </c>
    </row>
    <row r="2500">
      <c r="A2500" s="47" t="str">
        <f t="shared" si="1"/>
        <v>The Americas_Panama-The Americas_2002</v>
      </c>
      <c r="B2500" s="47" t="s">
        <v>258</v>
      </c>
      <c r="C2500" s="49" t="s">
        <v>288</v>
      </c>
      <c r="D2500" s="44" t="s">
        <v>72</v>
      </c>
      <c r="E2500" s="52">
        <v>3710.0</v>
      </c>
      <c r="F2500" s="52">
        <v>9633.0</v>
      </c>
      <c r="G2500" s="51">
        <f t="shared" si="2"/>
        <v>3710</v>
      </c>
      <c r="H2500" s="51">
        <f t="shared" si="3"/>
        <v>9633</v>
      </c>
    </row>
    <row r="2501">
      <c r="A2501" s="47" t="str">
        <f t="shared" si="1"/>
        <v>The Americas_Panama-The Americas_2003</v>
      </c>
      <c r="B2501" s="47" t="s">
        <v>258</v>
      </c>
      <c r="C2501" s="49" t="s">
        <v>288</v>
      </c>
      <c r="D2501" s="44" t="s">
        <v>74</v>
      </c>
      <c r="E2501" s="52">
        <v>3367.0</v>
      </c>
      <c r="F2501" s="52">
        <v>8636.0</v>
      </c>
      <c r="G2501" s="51">
        <f t="shared" si="2"/>
        <v>3367</v>
      </c>
      <c r="H2501" s="51">
        <f t="shared" si="3"/>
        <v>8636</v>
      </c>
    </row>
    <row r="2502">
      <c r="A2502" s="47" t="str">
        <f t="shared" si="1"/>
        <v>The Americas_Panama-The Americas_2004</v>
      </c>
      <c r="B2502" s="47" t="s">
        <v>258</v>
      </c>
      <c r="C2502" s="49" t="s">
        <v>288</v>
      </c>
      <c r="D2502" s="44" t="s">
        <v>83</v>
      </c>
      <c r="E2502" s="52">
        <v>3053.0</v>
      </c>
      <c r="F2502" s="52">
        <v>7576.0</v>
      </c>
      <c r="G2502" s="51">
        <f t="shared" si="2"/>
        <v>3053</v>
      </c>
      <c r="H2502" s="51">
        <f t="shared" si="3"/>
        <v>7576</v>
      </c>
    </row>
    <row r="2503">
      <c r="A2503" s="47" t="str">
        <f t="shared" si="1"/>
        <v>The Americas_Panama-The Americas_2006</v>
      </c>
      <c r="B2503" s="47" t="s">
        <v>258</v>
      </c>
      <c r="C2503" s="49" t="s">
        <v>288</v>
      </c>
      <c r="D2503" s="44" t="s">
        <v>85</v>
      </c>
      <c r="E2503" s="52">
        <v>2625.0</v>
      </c>
      <c r="F2503" s="52">
        <v>5871.0</v>
      </c>
      <c r="G2503" s="51">
        <f t="shared" si="2"/>
        <v>2720.5</v>
      </c>
      <c r="H2503" s="51">
        <f t="shared" si="3"/>
        <v>6439.5</v>
      </c>
    </row>
    <row r="2504">
      <c r="A2504" s="47" t="str">
        <f t="shared" si="1"/>
        <v>The Americas_Panama-The Americas_2006</v>
      </c>
      <c r="B2504" s="47" t="s">
        <v>258</v>
      </c>
      <c r="C2504" s="49" t="s">
        <v>288</v>
      </c>
      <c r="D2504" s="44" t="s">
        <v>85</v>
      </c>
      <c r="E2504" s="52">
        <v>2816.0</v>
      </c>
      <c r="F2504" s="52">
        <v>7008.0</v>
      </c>
      <c r="G2504" s="51">
        <f t="shared" si="2"/>
        <v>2816</v>
      </c>
      <c r="H2504" s="51">
        <f t="shared" si="3"/>
        <v>7008</v>
      </c>
    </row>
    <row r="2505">
      <c r="A2505" s="47" t="str">
        <f t="shared" si="1"/>
        <v>The Americas_Panama-The Americas_2007</v>
      </c>
      <c r="B2505" s="47" t="s">
        <v>258</v>
      </c>
      <c r="C2505" s="49" t="s">
        <v>288</v>
      </c>
      <c r="D2505" s="44" t="s">
        <v>86</v>
      </c>
      <c r="E2505" s="52">
        <v>2613.0</v>
      </c>
      <c r="F2505" s="52">
        <v>5805.0</v>
      </c>
      <c r="G2505" s="51">
        <f t="shared" si="2"/>
        <v>2613</v>
      </c>
      <c r="H2505" s="51">
        <f t="shared" si="3"/>
        <v>5805</v>
      </c>
    </row>
    <row r="2506">
      <c r="A2506" s="47" t="str">
        <f t="shared" si="1"/>
        <v>The Americas_Panama-The Americas_2008</v>
      </c>
      <c r="B2506" s="47" t="s">
        <v>258</v>
      </c>
      <c r="C2506" s="49" t="s">
        <v>288</v>
      </c>
      <c r="D2506" s="44" t="s">
        <v>87</v>
      </c>
      <c r="E2506" s="52">
        <v>3024.0</v>
      </c>
      <c r="F2506" s="52">
        <v>7125.0</v>
      </c>
      <c r="G2506" s="51">
        <f t="shared" si="2"/>
        <v>3024</v>
      </c>
      <c r="H2506" s="51">
        <f t="shared" si="3"/>
        <v>7125</v>
      </c>
    </row>
    <row r="2507">
      <c r="A2507" s="47" t="str">
        <f t="shared" si="1"/>
        <v>The Americas_Panama-The Americas_2009</v>
      </c>
      <c r="B2507" s="47" t="s">
        <v>258</v>
      </c>
      <c r="C2507" s="49" t="s">
        <v>288</v>
      </c>
      <c r="D2507" s="44" t="s">
        <v>88</v>
      </c>
      <c r="E2507" s="52">
        <v>2884.0</v>
      </c>
      <c r="F2507" s="52">
        <v>6839.0</v>
      </c>
      <c r="G2507" s="51">
        <f t="shared" si="2"/>
        <v>2884</v>
      </c>
      <c r="H2507" s="51">
        <f t="shared" si="3"/>
        <v>6839</v>
      </c>
    </row>
    <row r="2508">
      <c r="A2508" s="47" t="str">
        <f t="shared" si="1"/>
        <v>The Americas_Panama-The Americas_2011</v>
      </c>
      <c r="B2508" s="47" t="s">
        <v>258</v>
      </c>
      <c r="C2508" s="49" t="s">
        <v>288</v>
      </c>
      <c r="D2508" s="44" t="s">
        <v>90</v>
      </c>
      <c r="E2508" s="52">
        <v>2649.0</v>
      </c>
      <c r="F2508" s="52">
        <v>6153.0</v>
      </c>
      <c r="G2508" s="51">
        <f t="shared" si="2"/>
        <v>2609</v>
      </c>
      <c r="H2508" s="51">
        <f t="shared" si="3"/>
        <v>5971.5</v>
      </c>
    </row>
    <row r="2509">
      <c r="A2509" s="47" t="str">
        <f t="shared" si="1"/>
        <v>The Americas_Panama-The Americas_2011</v>
      </c>
      <c r="B2509" s="47" t="s">
        <v>258</v>
      </c>
      <c r="C2509" s="49" t="s">
        <v>288</v>
      </c>
      <c r="D2509" s="44" t="s">
        <v>90</v>
      </c>
      <c r="E2509" s="52">
        <v>2569.0</v>
      </c>
      <c r="F2509" s="52">
        <v>5790.0</v>
      </c>
      <c r="G2509" s="51">
        <f t="shared" si="2"/>
        <v>2569</v>
      </c>
      <c r="H2509" s="51">
        <f t="shared" si="3"/>
        <v>5790</v>
      </c>
    </row>
    <row r="2510">
      <c r="A2510" s="47" t="str">
        <f t="shared" si="1"/>
        <v>The Americas_Panama-The Americas_2012</v>
      </c>
      <c r="B2510" s="47" t="s">
        <v>258</v>
      </c>
      <c r="C2510" s="49" t="s">
        <v>288</v>
      </c>
      <c r="D2510" s="44" t="s">
        <v>91</v>
      </c>
      <c r="E2510" s="52">
        <v>3093.0</v>
      </c>
      <c r="F2510" s="52">
        <v>7371.0</v>
      </c>
      <c r="G2510" s="51">
        <f t="shared" si="2"/>
        <v>3093</v>
      </c>
      <c r="H2510" s="51">
        <f t="shared" si="3"/>
        <v>7371</v>
      </c>
    </row>
    <row r="2511">
      <c r="A2511" s="47" t="str">
        <f t="shared" si="1"/>
        <v>The Americas_Paraguay-The Americas_2000</v>
      </c>
      <c r="B2511" s="47" t="s">
        <v>258</v>
      </c>
      <c r="C2511" s="49" t="s">
        <v>289</v>
      </c>
      <c r="D2511" s="44" t="s">
        <v>70</v>
      </c>
      <c r="E2511" s="50"/>
      <c r="F2511" s="50"/>
      <c r="G2511" s="51" t="str">
        <f t="shared" si="2"/>
        <v/>
      </c>
      <c r="H2511" s="51" t="str">
        <f t="shared" si="3"/>
        <v/>
      </c>
    </row>
    <row r="2512">
      <c r="A2512" s="47" t="str">
        <f t="shared" si="1"/>
        <v>The Americas_Paraguay-The Americas_2001</v>
      </c>
      <c r="B2512" s="47" t="s">
        <v>258</v>
      </c>
      <c r="C2512" s="49" t="s">
        <v>289</v>
      </c>
      <c r="D2512" s="44" t="s">
        <v>71</v>
      </c>
      <c r="E2512" s="52">
        <v>4858.0</v>
      </c>
      <c r="F2512" s="50"/>
      <c r="G2512" s="51">
        <f t="shared" si="2"/>
        <v>4858</v>
      </c>
      <c r="H2512" s="51" t="str">
        <f t="shared" si="3"/>
        <v/>
      </c>
    </row>
    <row r="2513">
      <c r="A2513" s="47" t="str">
        <f t="shared" si="1"/>
        <v>The Americas_Paraguay-The Americas_2002</v>
      </c>
      <c r="B2513" s="47" t="s">
        <v>258</v>
      </c>
      <c r="C2513" s="49" t="s">
        <v>289</v>
      </c>
      <c r="D2513" s="44" t="s">
        <v>72</v>
      </c>
      <c r="E2513" s="52">
        <v>4789.0</v>
      </c>
      <c r="F2513" s="52">
        <v>5075.0</v>
      </c>
      <c r="G2513" s="51">
        <f t="shared" si="2"/>
        <v>4789</v>
      </c>
      <c r="H2513" s="51">
        <f t="shared" si="3"/>
        <v>5075</v>
      </c>
    </row>
    <row r="2514">
      <c r="A2514" s="47" t="str">
        <f t="shared" si="1"/>
        <v>The Americas_Paraguay-The Americas_2003</v>
      </c>
      <c r="B2514" s="47" t="s">
        <v>258</v>
      </c>
      <c r="C2514" s="49" t="s">
        <v>289</v>
      </c>
      <c r="D2514" s="44" t="s">
        <v>74</v>
      </c>
      <c r="E2514" s="52">
        <v>4476.0</v>
      </c>
      <c r="F2514" s="52">
        <v>4518.0</v>
      </c>
      <c r="G2514" s="51">
        <f t="shared" si="2"/>
        <v>4476</v>
      </c>
      <c r="H2514" s="51">
        <f t="shared" si="3"/>
        <v>4518</v>
      </c>
    </row>
    <row r="2515">
      <c r="A2515" s="47" t="str">
        <f t="shared" si="1"/>
        <v>The Americas_Paraguay-The Americas_2004</v>
      </c>
      <c r="B2515" s="47" t="s">
        <v>258</v>
      </c>
      <c r="C2515" s="49" t="s">
        <v>289</v>
      </c>
      <c r="D2515" s="44" t="s">
        <v>83</v>
      </c>
      <c r="E2515" s="52">
        <v>4348.0</v>
      </c>
      <c r="F2515" s="52">
        <v>4353.0</v>
      </c>
      <c r="G2515" s="51">
        <f t="shared" si="2"/>
        <v>4348</v>
      </c>
      <c r="H2515" s="51">
        <f t="shared" si="3"/>
        <v>4353</v>
      </c>
    </row>
    <row r="2516">
      <c r="A2516" s="47" t="str">
        <f t="shared" si="1"/>
        <v>The Americas_Paraguay-The Americas_2006</v>
      </c>
      <c r="B2516" s="47" t="s">
        <v>258</v>
      </c>
      <c r="C2516" s="49" t="s">
        <v>289</v>
      </c>
      <c r="D2516" s="44" t="s">
        <v>85</v>
      </c>
      <c r="E2516" s="52">
        <v>3919.0</v>
      </c>
      <c r="F2516" s="52">
        <v>3821.0</v>
      </c>
      <c r="G2516" s="51">
        <f t="shared" si="2"/>
        <v>3919</v>
      </c>
      <c r="H2516" s="51">
        <f t="shared" si="3"/>
        <v>3821</v>
      </c>
    </row>
    <row r="2517">
      <c r="A2517" s="47" t="str">
        <f t="shared" si="1"/>
        <v>The Americas_Paraguay-The Americas_2007</v>
      </c>
      <c r="B2517" s="47" t="s">
        <v>258</v>
      </c>
      <c r="C2517" s="49" t="s">
        <v>289</v>
      </c>
      <c r="D2517" s="44" t="s">
        <v>86</v>
      </c>
      <c r="E2517" s="52">
        <v>4002.0</v>
      </c>
      <c r="F2517" s="52">
        <v>4089.0</v>
      </c>
      <c r="G2517" s="51">
        <f t="shared" si="2"/>
        <v>3943.5</v>
      </c>
      <c r="H2517" s="51">
        <f t="shared" si="3"/>
        <v>3993.5</v>
      </c>
    </row>
    <row r="2518">
      <c r="A2518" s="47" t="str">
        <f t="shared" si="1"/>
        <v>The Americas_Paraguay-The Americas_2007</v>
      </c>
      <c r="B2518" s="47" t="s">
        <v>258</v>
      </c>
      <c r="C2518" s="49" t="s">
        <v>289</v>
      </c>
      <c r="D2518" s="44" t="s">
        <v>86</v>
      </c>
      <c r="E2518" s="52">
        <v>3885.0</v>
      </c>
      <c r="F2518" s="52">
        <v>3898.0</v>
      </c>
      <c r="G2518" s="51">
        <f t="shared" si="2"/>
        <v>3885</v>
      </c>
      <c r="H2518" s="51">
        <f t="shared" si="3"/>
        <v>3898</v>
      </c>
    </row>
    <row r="2519">
      <c r="A2519" s="47" t="str">
        <f t="shared" si="1"/>
        <v>The Americas_Paraguay-The Americas_2008</v>
      </c>
      <c r="B2519" s="47" t="s">
        <v>258</v>
      </c>
      <c r="C2519" s="49" t="s">
        <v>289</v>
      </c>
      <c r="D2519" s="44" t="s">
        <v>87</v>
      </c>
      <c r="E2519" s="52">
        <v>4225.0</v>
      </c>
      <c r="F2519" s="52">
        <v>4136.0</v>
      </c>
      <c r="G2519" s="51">
        <f t="shared" si="2"/>
        <v>4225</v>
      </c>
      <c r="H2519" s="51">
        <f t="shared" si="3"/>
        <v>4136</v>
      </c>
    </row>
    <row r="2520">
      <c r="A2520" s="47" t="str">
        <f t="shared" si="1"/>
        <v>The Americas_Paraguay-The Americas_2009</v>
      </c>
      <c r="B2520" s="47" t="s">
        <v>258</v>
      </c>
      <c r="C2520" s="49" t="s">
        <v>289</v>
      </c>
      <c r="D2520" s="44" t="s">
        <v>88</v>
      </c>
      <c r="E2520" s="52">
        <v>3954.0</v>
      </c>
      <c r="F2520" s="52">
        <v>3832.0</v>
      </c>
      <c r="G2520" s="51">
        <f t="shared" si="2"/>
        <v>3954</v>
      </c>
      <c r="H2520" s="51">
        <f t="shared" si="3"/>
        <v>3832</v>
      </c>
    </row>
    <row r="2521">
      <c r="A2521" s="47" t="str">
        <f t="shared" si="1"/>
        <v>The Americas_Paraguay-The Americas_2011</v>
      </c>
      <c r="B2521" s="47" t="s">
        <v>258</v>
      </c>
      <c r="C2521" s="49" t="s">
        <v>289</v>
      </c>
      <c r="D2521" s="44" t="s">
        <v>90</v>
      </c>
      <c r="E2521" s="52">
        <v>3965.0</v>
      </c>
      <c r="F2521" s="52">
        <v>4070.0</v>
      </c>
      <c r="G2521" s="51">
        <f t="shared" si="2"/>
        <v>3907.5</v>
      </c>
      <c r="H2521" s="51">
        <f t="shared" si="3"/>
        <v>3879.5</v>
      </c>
    </row>
    <row r="2522">
      <c r="A2522" s="47" t="str">
        <f t="shared" si="1"/>
        <v>The Americas_Paraguay-The Americas_2011</v>
      </c>
      <c r="B2522" s="47" t="s">
        <v>258</v>
      </c>
      <c r="C2522" s="49" t="s">
        <v>289</v>
      </c>
      <c r="D2522" s="44" t="s">
        <v>90</v>
      </c>
      <c r="E2522" s="52">
        <v>3850.0</v>
      </c>
      <c r="F2522" s="52">
        <v>3689.0</v>
      </c>
      <c r="G2522" s="51">
        <f t="shared" si="2"/>
        <v>3850</v>
      </c>
      <c r="H2522" s="51">
        <f t="shared" si="3"/>
        <v>3689</v>
      </c>
    </row>
    <row r="2523">
      <c r="A2523" s="47" t="str">
        <f t="shared" si="1"/>
        <v>The Americas_Paraguay-The Americas_2012</v>
      </c>
      <c r="B2523" s="47" t="s">
        <v>258</v>
      </c>
      <c r="C2523" s="49" t="s">
        <v>289</v>
      </c>
      <c r="D2523" s="44" t="s">
        <v>91</v>
      </c>
      <c r="E2523" s="52">
        <v>4076.0</v>
      </c>
      <c r="F2523" s="52">
        <v>3986.0</v>
      </c>
      <c r="G2523" s="51">
        <f t="shared" si="2"/>
        <v>4076</v>
      </c>
      <c r="H2523" s="51">
        <f t="shared" si="3"/>
        <v>3986</v>
      </c>
    </row>
    <row r="2524">
      <c r="A2524" s="47" t="str">
        <f t="shared" si="1"/>
        <v>The Americas_Peru-The Americas_2000</v>
      </c>
      <c r="B2524" s="47" t="s">
        <v>258</v>
      </c>
      <c r="C2524" s="49" t="s">
        <v>290</v>
      </c>
      <c r="D2524" s="44" t="s">
        <v>70</v>
      </c>
      <c r="E2524" s="50"/>
      <c r="F2524" s="50"/>
      <c r="G2524" s="51" t="str">
        <f t="shared" si="2"/>
        <v/>
      </c>
      <c r="H2524" s="51" t="str">
        <f t="shared" si="3"/>
        <v/>
      </c>
    </row>
    <row r="2525">
      <c r="A2525" s="47" t="str">
        <f t="shared" si="1"/>
        <v>The Americas_Peru-The Americas_2001</v>
      </c>
      <c r="B2525" s="47" t="s">
        <v>258</v>
      </c>
      <c r="C2525" s="49" t="s">
        <v>290</v>
      </c>
      <c r="D2525" s="44" t="s">
        <v>71</v>
      </c>
      <c r="E2525" s="52">
        <v>20582.0</v>
      </c>
      <c r="F2525" s="50"/>
      <c r="G2525" s="51">
        <f t="shared" si="2"/>
        <v>20582</v>
      </c>
      <c r="H2525" s="51" t="str">
        <f t="shared" si="3"/>
        <v/>
      </c>
    </row>
    <row r="2526">
      <c r="A2526" s="47" t="str">
        <f t="shared" si="1"/>
        <v>The Americas_Peru-The Americas_2002</v>
      </c>
      <c r="B2526" s="47" t="s">
        <v>258</v>
      </c>
      <c r="C2526" s="49" t="s">
        <v>290</v>
      </c>
      <c r="D2526" s="44" t="s">
        <v>72</v>
      </c>
      <c r="E2526" s="52">
        <v>19207.0</v>
      </c>
      <c r="F2526" s="52">
        <v>57579.0</v>
      </c>
      <c r="G2526" s="51">
        <f t="shared" si="2"/>
        <v>19207</v>
      </c>
      <c r="H2526" s="51">
        <f t="shared" si="3"/>
        <v>57579</v>
      </c>
    </row>
    <row r="2527">
      <c r="A2527" s="47" t="str">
        <f t="shared" si="1"/>
        <v>The Americas_Peru-The Americas_2003</v>
      </c>
      <c r="B2527" s="47" t="s">
        <v>258</v>
      </c>
      <c r="C2527" s="49" t="s">
        <v>290</v>
      </c>
      <c r="D2527" s="44" t="s">
        <v>74</v>
      </c>
      <c r="E2527" s="52">
        <v>17200.0</v>
      </c>
      <c r="F2527" s="52">
        <v>47356.0</v>
      </c>
      <c r="G2527" s="51">
        <f t="shared" si="2"/>
        <v>17200</v>
      </c>
      <c r="H2527" s="51">
        <f t="shared" si="3"/>
        <v>47356</v>
      </c>
    </row>
    <row r="2528">
      <c r="A2528" s="47" t="str">
        <f t="shared" si="1"/>
        <v>The Americas_Peru-The Americas_2004</v>
      </c>
      <c r="B2528" s="47" t="s">
        <v>258</v>
      </c>
      <c r="C2528" s="49" t="s">
        <v>290</v>
      </c>
      <c r="D2528" s="44" t="s">
        <v>83</v>
      </c>
      <c r="E2528" s="52">
        <v>15044.0</v>
      </c>
      <c r="F2528" s="52">
        <v>41279.0</v>
      </c>
      <c r="G2528" s="51">
        <f t="shared" si="2"/>
        <v>15044</v>
      </c>
      <c r="H2528" s="51">
        <f t="shared" si="3"/>
        <v>41279</v>
      </c>
    </row>
    <row r="2529">
      <c r="A2529" s="47" t="str">
        <f t="shared" si="1"/>
        <v>The Americas_Peru-The Americas_2006</v>
      </c>
      <c r="B2529" s="47" t="s">
        <v>258</v>
      </c>
      <c r="C2529" s="49" t="s">
        <v>290</v>
      </c>
      <c r="D2529" s="44" t="s">
        <v>85</v>
      </c>
      <c r="E2529" s="52">
        <v>11795.0</v>
      </c>
      <c r="F2529" s="52">
        <v>27165.0</v>
      </c>
      <c r="G2529" s="51">
        <f t="shared" si="2"/>
        <v>11795</v>
      </c>
      <c r="H2529" s="51">
        <f t="shared" si="3"/>
        <v>27165</v>
      </c>
    </row>
    <row r="2530">
      <c r="A2530" s="47" t="str">
        <f t="shared" si="1"/>
        <v>The Americas_Peru-The Americas_2007</v>
      </c>
      <c r="B2530" s="47" t="s">
        <v>258</v>
      </c>
      <c r="C2530" s="49" t="s">
        <v>290</v>
      </c>
      <c r="D2530" s="44" t="s">
        <v>86</v>
      </c>
      <c r="E2530" s="52">
        <v>12875.0</v>
      </c>
      <c r="F2530" s="52">
        <v>31896.0</v>
      </c>
      <c r="G2530" s="51">
        <f t="shared" si="2"/>
        <v>12374</v>
      </c>
      <c r="H2530" s="51">
        <f t="shared" si="3"/>
        <v>29541.5</v>
      </c>
    </row>
    <row r="2531">
      <c r="A2531" s="47" t="str">
        <f t="shared" si="1"/>
        <v>The Americas_Peru-The Americas_2007</v>
      </c>
      <c r="B2531" s="47" t="s">
        <v>258</v>
      </c>
      <c r="C2531" s="49" t="s">
        <v>290</v>
      </c>
      <c r="D2531" s="44" t="s">
        <v>86</v>
      </c>
      <c r="E2531" s="52">
        <v>11873.0</v>
      </c>
      <c r="F2531" s="52">
        <v>27187.0</v>
      </c>
      <c r="G2531" s="51">
        <f t="shared" si="2"/>
        <v>11873</v>
      </c>
      <c r="H2531" s="51">
        <f t="shared" si="3"/>
        <v>27187</v>
      </c>
    </row>
    <row r="2532">
      <c r="A2532" s="47" t="str">
        <f t="shared" si="1"/>
        <v>The Americas_Peru-The Americas_2008</v>
      </c>
      <c r="B2532" s="47" t="s">
        <v>258</v>
      </c>
      <c r="C2532" s="49" t="s">
        <v>290</v>
      </c>
      <c r="D2532" s="44" t="s">
        <v>87</v>
      </c>
      <c r="E2532" s="52">
        <v>14334.0</v>
      </c>
      <c r="F2532" s="52">
        <v>43208.0</v>
      </c>
      <c r="G2532" s="51">
        <f t="shared" si="2"/>
        <v>14334</v>
      </c>
      <c r="H2532" s="51">
        <f t="shared" si="3"/>
        <v>43208</v>
      </c>
    </row>
    <row r="2533">
      <c r="A2533" s="47" t="str">
        <f t="shared" si="1"/>
        <v>The Americas_Peru-The Americas_2010</v>
      </c>
      <c r="B2533" s="47" t="s">
        <v>258</v>
      </c>
      <c r="C2533" s="49" t="s">
        <v>290</v>
      </c>
      <c r="D2533" s="44" t="s">
        <v>89</v>
      </c>
      <c r="E2533" s="52">
        <v>13646.0</v>
      </c>
      <c r="F2533" s="52">
        <v>37136.0</v>
      </c>
      <c r="G2533" s="51">
        <f t="shared" si="2"/>
        <v>13646</v>
      </c>
      <c r="H2533" s="51">
        <f t="shared" si="3"/>
        <v>37136</v>
      </c>
    </row>
    <row r="2534">
      <c r="A2534" s="47" t="str">
        <f t="shared" si="1"/>
        <v>The Americas_Peru-The Americas_2011</v>
      </c>
      <c r="B2534" s="47" t="s">
        <v>258</v>
      </c>
      <c r="C2534" s="49" t="s">
        <v>290</v>
      </c>
      <c r="D2534" s="44" t="s">
        <v>90</v>
      </c>
      <c r="E2534" s="52">
        <v>11638.0</v>
      </c>
      <c r="F2534" s="52">
        <v>26380.0</v>
      </c>
      <c r="G2534" s="51">
        <f t="shared" si="2"/>
        <v>11930</v>
      </c>
      <c r="H2534" s="51">
        <f t="shared" si="3"/>
        <v>28338.5</v>
      </c>
    </row>
    <row r="2535">
      <c r="A2535" s="47" t="str">
        <f t="shared" si="1"/>
        <v>The Americas_Peru-The Americas_2011</v>
      </c>
      <c r="B2535" s="47" t="s">
        <v>258</v>
      </c>
      <c r="C2535" s="49" t="s">
        <v>290</v>
      </c>
      <c r="D2535" s="44" t="s">
        <v>90</v>
      </c>
      <c r="E2535" s="52">
        <v>12222.0</v>
      </c>
      <c r="F2535" s="52">
        <v>30297.0</v>
      </c>
      <c r="G2535" s="51">
        <f t="shared" si="2"/>
        <v>12222</v>
      </c>
      <c r="H2535" s="51">
        <f t="shared" si="3"/>
        <v>30297</v>
      </c>
    </row>
    <row r="2536">
      <c r="A2536" s="47" t="str">
        <f t="shared" si="1"/>
        <v>The Americas_Peru-The Americas_2012</v>
      </c>
      <c r="B2536" s="47" t="s">
        <v>258</v>
      </c>
      <c r="C2536" s="49" t="s">
        <v>290</v>
      </c>
      <c r="D2536" s="44" t="s">
        <v>91</v>
      </c>
      <c r="E2536" s="52">
        <v>13248.0</v>
      </c>
      <c r="F2536" s="52">
        <v>35064.0</v>
      </c>
      <c r="G2536" s="51">
        <f t="shared" si="2"/>
        <v>13248</v>
      </c>
      <c r="H2536" s="51">
        <f t="shared" si="3"/>
        <v>35064</v>
      </c>
    </row>
    <row r="2537">
      <c r="A2537" s="47" t="str">
        <f t="shared" si="1"/>
        <v>The Americas_Puerto Rico-The Americas_2000</v>
      </c>
      <c r="B2537" s="47" t="s">
        <v>258</v>
      </c>
      <c r="C2537" s="49" t="s">
        <v>291</v>
      </c>
      <c r="D2537" s="44" t="s">
        <v>70</v>
      </c>
      <c r="E2537" s="50"/>
      <c r="F2537" s="50"/>
      <c r="G2537" s="51" t="str">
        <f t="shared" si="2"/>
        <v/>
      </c>
      <c r="H2537" s="51" t="str">
        <f t="shared" si="3"/>
        <v/>
      </c>
    </row>
    <row r="2538">
      <c r="A2538" s="47" t="str">
        <f t="shared" si="1"/>
        <v>The Americas_Puerto Rico-The Americas_2001</v>
      </c>
      <c r="B2538" s="47" t="s">
        <v>258</v>
      </c>
      <c r="C2538" s="49" t="s">
        <v>291</v>
      </c>
      <c r="D2538" s="44" t="s">
        <v>71</v>
      </c>
      <c r="E2538" s="50"/>
      <c r="F2538" s="50"/>
      <c r="G2538" s="51" t="str">
        <f t="shared" si="2"/>
        <v/>
      </c>
      <c r="H2538" s="51" t="str">
        <f t="shared" si="3"/>
        <v/>
      </c>
    </row>
    <row r="2539">
      <c r="A2539" s="47" t="str">
        <f t="shared" si="1"/>
        <v>The Americas_Puerto Rico-The Americas_2002</v>
      </c>
      <c r="B2539" s="47" t="s">
        <v>258</v>
      </c>
      <c r="C2539" s="49" t="s">
        <v>291</v>
      </c>
      <c r="D2539" s="44" t="s">
        <v>72</v>
      </c>
      <c r="E2539" s="50"/>
      <c r="F2539" s="50"/>
      <c r="G2539" s="51" t="str">
        <f t="shared" si="2"/>
        <v/>
      </c>
      <c r="H2539" s="51" t="str">
        <f t="shared" si="3"/>
        <v/>
      </c>
    </row>
    <row r="2540">
      <c r="A2540" s="47" t="str">
        <f t="shared" si="1"/>
        <v>The Americas_Puerto Rico-The Americas_2003</v>
      </c>
      <c r="B2540" s="47" t="s">
        <v>258</v>
      </c>
      <c r="C2540" s="49" t="s">
        <v>291</v>
      </c>
      <c r="D2540" s="44" t="s">
        <v>74</v>
      </c>
      <c r="E2540" s="50"/>
      <c r="F2540" s="50"/>
      <c r="G2540" s="51" t="str">
        <f t="shared" si="2"/>
        <v/>
      </c>
      <c r="H2540" s="51" t="str">
        <f t="shared" si="3"/>
        <v/>
      </c>
    </row>
    <row r="2541">
      <c r="A2541" s="47" t="str">
        <f t="shared" si="1"/>
        <v>The Americas_Puerto Rico-The Americas_2004</v>
      </c>
      <c r="B2541" s="47" t="s">
        <v>258</v>
      </c>
      <c r="C2541" s="49" t="s">
        <v>291</v>
      </c>
      <c r="D2541" s="44" t="s">
        <v>83</v>
      </c>
      <c r="E2541" s="50"/>
      <c r="F2541" s="50"/>
      <c r="G2541" s="51" t="str">
        <f t="shared" si="2"/>
        <v/>
      </c>
      <c r="H2541" s="51" t="str">
        <f t="shared" si="3"/>
        <v/>
      </c>
    </row>
    <row r="2542">
      <c r="A2542" s="47" t="str">
        <f t="shared" si="1"/>
        <v>The Americas_Puerto Rico-The Americas_2006</v>
      </c>
      <c r="B2542" s="47" t="s">
        <v>258</v>
      </c>
      <c r="C2542" s="49" t="s">
        <v>291</v>
      </c>
      <c r="D2542" s="44" t="s">
        <v>85</v>
      </c>
      <c r="E2542" s="50"/>
      <c r="F2542" s="50"/>
      <c r="G2542" s="51" t="str">
        <f t="shared" si="2"/>
        <v/>
      </c>
      <c r="H2542" s="51" t="str">
        <f t="shared" si="3"/>
        <v/>
      </c>
    </row>
    <row r="2543">
      <c r="A2543" s="47" t="str">
        <f t="shared" si="1"/>
        <v>The Americas_Puerto Rico-The Americas_2007</v>
      </c>
      <c r="B2543" s="47" t="s">
        <v>258</v>
      </c>
      <c r="C2543" s="49" t="s">
        <v>291</v>
      </c>
      <c r="D2543" s="44" t="s">
        <v>86</v>
      </c>
      <c r="E2543" s="50"/>
      <c r="F2543" s="50"/>
      <c r="G2543" s="51" t="str">
        <f t="shared" si="2"/>
        <v/>
      </c>
      <c r="H2543" s="51" t="str">
        <f t="shared" si="3"/>
        <v/>
      </c>
    </row>
    <row r="2544">
      <c r="A2544" s="47" t="str">
        <f t="shared" si="1"/>
        <v>The Americas_Puerto Rico-The Americas_2007</v>
      </c>
      <c r="B2544" s="47" t="s">
        <v>258</v>
      </c>
      <c r="C2544" s="49" t="s">
        <v>291</v>
      </c>
      <c r="D2544" s="44" t="s">
        <v>86</v>
      </c>
      <c r="E2544" s="50"/>
      <c r="F2544" s="50"/>
      <c r="G2544" s="51" t="str">
        <f t="shared" si="2"/>
        <v/>
      </c>
      <c r="H2544" s="51" t="str">
        <f t="shared" si="3"/>
        <v/>
      </c>
    </row>
    <row r="2545">
      <c r="A2545" s="47" t="str">
        <f t="shared" si="1"/>
        <v>The Americas_Puerto Rico-The Americas_2008</v>
      </c>
      <c r="B2545" s="47" t="s">
        <v>258</v>
      </c>
      <c r="C2545" s="49" t="s">
        <v>291</v>
      </c>
      <c r="D2545" s="44" t="s">
        <v>87</v>
      </c>
      <c r="E2545" s="50"/>
      <c r="F2545" s="50"/>
      <c r="G2545" s="51" t="str">
        <f t="shared" si="2"/>
        <v/>
      </c>
      <c r="H2545" s="51" t="str">
        <f t="shared" si="3"/>
        <v/>
      </c>
    </row>
    <row r="2546">
      <c r="A2546" s="47" t="str">
        <f t="shared" si="1"/>
        <v>The Americas_Puerto Rico-The Americas_2010</v>
      </c>
      <c r="B2546" s="47" t="s">
        <v>258</v>
      </c>
      <c r="C2546" s="49" t="s">
        <v>291</v>
      </c>
      <c r="D2546" s="44" t="s">
        <v>89</v>
      </c>
      <c r="E2546" s="50"/>
      <c r="F2546" s="50"/>
      <c r="G2546" s="51" t="str">
        <f t="shared" si="2"/>
        <v/>
      </c>
      <c r="H2546" s="51" t="str">
        <f t="shared" si="3"/>
        <v/>
      </c>
    </row>
    <row r="2547">
      <c r="A2547" s="47" t="str">
        <f t="shared" si="1"/>
        <v>The Americas_Puerto Rico-The Americas_2011</v>
      </c>
      <c r="B2547" s="47" t="s">
        <v>258</v>
      </c>
      <c r="C2547" s="49" t="s">
        <v>291</v>
      </c>
      <c r="D2547" s="44" t="s">
        <v>90</v>
      </c>
      <c r="E2547" s="50"/>
      <c r="F2547" s="50"/>
      <c r="G2547" s="51" t="str">
        <f t="shared" si="2"/>
        <v/>
      </c>
      <c r="H2547" s="51" t="str">
        <f t="shared" si="3"/>
        <v/>
      </c>
    </row>
    <row r="2548">
      <c r="A2548" s="47" t="str">
        <f t="shared" si="1"/>
        <v>The Americas_Puerto Rico-The Americas_2011</v>
      </c>
      <c r="B2548" s="47" t="s">
        <v>258</v>
      </c>
      <c r="C2548" s="49" t="s">
        <v>291</v>
      </c>
      <c r="D2548" s="44" t="s">
        <v>90</v>
      </c>
      <c r="E2548" s="50"/>
      <c r="F2548" s="50"/>
      <c r="G2548" s="51" t="str">
        <f t="shared" si="2"/>
        <v/>
      </c>
      <c r="H2548" s="51" t="str">
        <f t="shared" si="3"/>
        <v/>
      </c>
    </row>
    <row r="2549">
      <c r="A2549" s="47" t="str">
        <f t="shared" si="1"/>
        <v>The Americas_Puerto Rico-The Americas_2012</v>
      </c>
      <c r="B2549" s="47" t="s">
        <v>258</v>
      </c>
      <c r="C2549" s="49" t="s">
        <v>291</v>
      </c>
      <c r="D2549" s="44" t="s">
        <v>91</v>
      </c>
      <c r="E2549" s="50"/>
      <c r="F2549" s="50"/>
      <c r="G2549" s="51" t="str">
        <f t="shared" si="2"/>
        <v/>
      </c>
      <c r="H2549" s="51" t="str">
        <f t="shared" si="3"/>
        <v/>
      </c>
    </row>
    <row r="2550">
      <c r="A2550" s="47" t="str">
        <f t="shared" si="1"/>
        <v>The Americas_Sint Maarten (Dutch part)-The Americas_2000</v>
      </c>
      <c r="B2550" s="47" t="s">
        <v>258</v>
      </c>
      <c r="C2550" s="49" t="s">
        <v>292</v>
      </c>
      <c r="D2550" s="44" t="s">
        <v>70</v>
      </c>
      <c r="E2550" s="50"/>
      <c r="F2550" s="50"/>
      <c r="G2550" s="51" t="str">
        <f t="shared" si="2"/>
        <v/>
      </c>
      <c r="H2550" s="51" t="str">
        <f t="shared" si="3"/>
        <v/>
      </c>
    </row>
    <row r="2551">
      <c r="A2551" s="47" t="str">
        <f t="shared" si="1"/>
        <v>The Americas_Sint Maarten (Dutch part)-The Americas_2001</v>
      </c>
      <c r="B2551" s="47" t="s">
        <v>258</v>
      </c>
      <c r="C2551" s="49" t="s">
        <v>292</v>
      </c>
      <c r="D2551" s="44" t="s">
        <v>71</v>
      </c>
      <c r="E2551" s="50"/>
      <c r="F2551" s="50"/>
      <c r="G2551" s="51" t="str">
        <f t="shared" si="2"/>
        <v/>
      </c>
      <c r="H2551" s="51" t="str">
        <f t="shared" si="3"/>
        <v/>
      </c>
    </row>
    <row r="2552">
      <c r="A2552" s="47" t="str">
        <f t="shared" si="1"/>
        <v>The Americas_Sint Maarten (Dutch part)-The Americas_2002</v>
      </c>
      <c r="B2552" s="47" t="s">
        <v>258</v>
      </c>
      <c r="C2552" s="49" t="s">
        <v>292</v>
      </c>
      <c r="D2552" s="44" t="s">
        <v>72</v>
      </c>
      <c r="E2552" s="50"/>
      <c r="F2552" s="50"/>
      <c r="G2552" s="51" t="str">
        <f t="shared" si="2"/>
        <v/>
      </c>
      <c r="H2552" s="51" t="str">
        <f t="shared" si="3"/>
        <v/>
      </c>
    </row>
    <row r="2553">
      <c r="A2553" s="47" t="str">
        <f t="shared" si="1"/>
        <v>The Americas_Sint Maarten (Dutch part)-The Americas_2003</v>
      </c>
      <c r="B2553" s="47" t="s">
        <v>258</v>
      </c>
      <c r="C2553" s="49" t="s">
        <v>292</v>
      </c>
      <c r="D2553" s="44" t="s">
        <v>74</v>
      </c>
      <c r="E2553" s="50"/>
      <c r="F2553" s="50"/>
      <c r="G2553" s="51" t="str">
        <f t="shared" si="2"/>
        <v/>
      </c>
      <c r="H2553" s="51" t="str">
        <f t="shared" si="3"/>
        <v/>
      </c>
    </row>
    <row r="2554">
      <c r="A2554" s="47" t="str">
        <f t="shared" si="1"/>
        <v>The Americas_Sint Maarten (Dutch part)-The Americas_2004</v>
      </c>
      <c r="B2554" s="47" t="s">
        <v>258</v>
      </c>
      <c r="C2554" s="49" t="s">
        <v>292</v>
      </c>
      <c r="D2554" s="44" t="s">
        <v>83</v>
      </c>
      <c r="E2554" s="50"/>
      <c r="F2554" s="50"/>
      <c r="G2554" s="51" t="str">
        <f t="shared" si="2"/>
        <v/>
      </c>
      <c r="H2554" s="51" t="str">
        <f t="shared" si="3"/>
        <v/>
      </c>
    </row>
    <row r="2555">
      <c r="A2555" s="47" t="str">
        <f t="shared" si="1"/>
        <v>The Americas_Sint Maarten (Dutch part)-The Americas_2007</v>
      </c>
      <c r="B2555" s="47" t="s">
        <v>258</v>
      </c>
      <c r="C2555" s="49" t="s">
        <v>292</v>
      </c>
      <c r="D2555" s="44" t="s">
        <v>86</v>
      </c>
      <c r="E2555" s="50"/>
      <c r="F2555" s="50"/>
      <c r="G2555" s="51" t="str">
        <f t="shared" si="2"/>
        <v/>
      </c>
      <c r="H2555" s="51" t="str">
        <f t="shared" si="3"/>
        <v/>
      </c>
    </row>
    <row r="2556">
      <c r="A2556" s="47" t="str">
        <f t="shared" si="1"/>
        <v>The Americas_Sint Maarten (Dutch part)-The Americas_2007</v>
      </c>
      <c r="B2556" s="47" t="s">
        <v>258</v>
      </c>
      <c r="C2556" s="49" t="s">
        <v>292</v>
      </c>
      <c r="D2556" s="44" t="s">
        <v>86</v>
      </c>
      <c r="E2556" s="50"/>
      <c r="F2556" s="50"/>
      <c r="G2556" s="51" t="str">
        <f t="shared" si="2"/>
        <v/>
      </c>
      <c r="H2556" s="51" t="str">
        <f t="shared" si="3"/>
        <v/>
      </c>
    </row>
    <row r="2557">
      <c r="A2557" s="47" t="str">
        <f t="shared" si="1"/>
        <v>The Americas_Sint Maarten (Dutch part)-The Americas_2008</v>
      </c>
      <c r="B2557" s="47" t="s">
        <v>258</v>
      </c>
      <c r="C2557" s="49" t="s">
        <v>292</v>
      </c>
      <c r="D2557" s="44" t="s">
        <v>87</v>
      </c>
      <c r="E2557" s="50"/>
      <c r="F2557" s="50"/>
      <c r="G2557" s="51" t="str">
        <f t="shared" si="2"/>
        <v/>
      </c>
      <c r="H2557" s="51" t="str">
        <f t="shared" si="3"/>
        <v/>
      </c>
    </row>
    <row r="2558">
      <c r="A2558" s="47" t="str">
        <f t="shared" si="1"/>
        <v>The Americas_Sint Maarten (Dutch part)-The Americas_2008</v>
      </c>
      <c r="B2558" s="47" t="s">
        <v>258</v>
      </c>
      <c r="C2558" s="49" t="s">
        <v>292</v>
      </c>
      <c r="D2558" s="44" t="s">
        <v>87</v>
      </c>
      <c r="E2558" s="50"/>
      <c r="F2558" s="50"/>
      <c r="G2558" s="51" t="str">
        <f t="shared" si="2"/>
        <v/>
      </c>
      <c r="H2558" s="51" t="str">
        <f t="shared" si="3"/>
        <v/>
      </c>
    </row>
    <row r="2559">
      <c r="A2559" s="47" t="str">
        <f t="shared" si="1"/>
        <v>The Americas_Sint Maarten (Dutch part)-The Americas_2010</v>
      </c>
      <c r="B2559" s="47" t="s">
        <v>258</v>
      </c>
      <c r="C2559" s="49" t="s">
        <v>292</v>
      </c>
      <c r="D2559" s="44" t="s">
        <v>89</v>
      </c>
      <c r="E2559" s="50"/>
      <c r="F2559" s="50"/>
      <c r="G2559" s="51" t="str">
        <f t="shared" si="2"/>
        <v/>
      </c>
      <c r="H2559" s="51" t="str">
        <f t="shared" si="3"/>
        <v/>
      </c>
    </row>
    <row r="2560">
      <c r="A2560" s="47" t="str">
        <f t="shared" si="1"/>
        <v>The Americas_Sint Maarten (Dutch part)-The Americas_2011</v>
      </c>
      <c r="B2560" s="47" t="s">
        <v>258</v>
      </c>
      <c r="C2560" s="49" t="s">
        <v>292</v>
      </c>
      <c r="D2560" s="44" t="s">
        <v>90</v>
      </c>
      <c r="E2560" s="50"/>
      <c r="F2560" s="50"/>
      <c r="G2560" s="51" t="str">
        <f t="shared" si="2"/>
        <v/>
      </c>
      <c r="H2560" s="51" t="str">
        <f t="shared" si="3"/>
        <v/>
      </c>
    </row>
    <row r="2561">
      <c r="A2561" s="47" t="str">
        <f t="shared" si="1"/>
        <v>The Americas_Sint Maarten (Dutch part)-The Americas_2012</v>
      </c>
      <c r="B2561" s="47" t="s">
        <v>258</v>
      </c>
      <c r="C2561" s="49" t="s">
        <v>292</v>
      </c>
      <c r="D2561" s="44" t="s">
        <v>91</v>
      </c>
      <c r="E2561" s="50"/>
      <c r="F2561" s="50"/>
      <c r="G2561" s="51" t="str">
        <f t="shared" si="2"/>
        <v/>
      </c>
      <c r="H2561" s="51" t="str">
        <f t="shared" si="3"/>
        <v/>
      </c>
    </row>
    <row r="2562">
      <c r="A2562" s="47" t="str">
        <f t="shared" si="1"/>
        <v>The Americas_Sint Maarten (Dutch part)-The Americas_2012</v>
      </c>
      <c r="B2562" s="47" t="s">
        <v>258</v>
      </c>
      <c r="C2562" s="49" t="s">
        <v>292</v>
      </c>
      <c r="D2562" s="44" t="s">
        <v>91</v>
      </c>
      <c r="E2562" s="50"/>
      <c r="F2562" s="50"/>
      <c r="G2562" s="51" t="str">
        <f t="shared" si="2"/>
        <v/>
      </c>
      <c r="H2562" s="51" t="str">
        <f t="shared" si="3"/>
        <v/>
      </c>
    </row>
    <row r="2563">
      <c r="A2563" s="47" t="str">
        <f t="shared" si="1"/>
        <v>The Americas_St. Kitts and Nevis-The Americas_2000</v>
      </c>
      <c r="B2563" s="47" t="s">
        <v>258</v>
      </c>
      <c r="C2563" s="49" t="s">
        <v>293</v>
      </c>
      <c r="D2563" s="44" t="s">
        <v>70</v>
      </c>
      <c r="E2563" s="50"/>
      <c r="F2563" s="50"/>
      <c r="G2563" s="51" t="str">
        <f t="shared" si="2"/>
        <v/>
      </c>
      <c r="H2563" s="51" t="str">
        <f t="shared" si="3"/>
        <v/>
      </c>
    </row>
    <row r="2564">
      <c r="A2564" s="47" t="str">
        <f t="shared" si="1"/>
        <v>The Americas_St. Kitts and Nevis-The Americas_2001</v>
      </c>
      <c r="B2564" s="47" t="s">
        <v>258</v>
      </c>
      <c r="C2564" s="49" t="s">
        <v>293</v>
      </c>
      <c r="D2564" s="44" t="s">
        <v>71</v>
      </c>
      <c r="E2564" s="50"/>
      <c r="F2564" s="50"/>
      <c r="G2564" s="51" t="str">
        <f t="shared" si="2"/>
        <v/>
      </c>
      <c r="H2564" s="51" t="str">
        <f t="shared" si="3"/>
        <v/>
      </c>
    </row>
    <row r="2565">
      <c r="A2565" s="47" t="str">
        <f t="shared" si="1"/>
        <v>The Americas_St. Kitts and Nevis-The Americas_2002</v>
      </c>
      <c r="B2565" s="47" t="s">
        <v>258</v>
      </c>
      <c r="C2565" s="49" t="s">
        <v>293</v>
      </c>
      <c r="D2565" s="44" t="s">
        <v>72</v>
      </c>
      <c r="E2565" s="50"/>
      <c r="F2565" s="52">
        <v>249.0</v>
      </c>
      <c r="G2565" s="51" t="str">
        <f t="shared" si="2"/>
        <v/>
      </c>
      <c r="H2565" s="51">
        <f t="shared" si="3"/>
        <v>249</v>
      </c>
    </row>
    <row r="2566">
      <c r="A2566" s="47" t="str">
        <f t="shared" si="1"/>
        <v>The Americas_St. Kitts and Nevis-The Americas_2003</v>
      </c>
      <c r="B2566" s="47" t="s">
        <v>258</v>
      </c>
      <c r="C2566" s="49" t="s">
        <v>293</v>
      </c>
      <c r="D2566" s="44" t="s">
        <v>74</v>
      </c>
      <c r="E2566" s="50"/>
      <c r="F2566" s="52">
        <v>260.0</v>
      </c>
      <c r="G2566" s="51" t="str">
        <f t="shared" si="2"/>
        <v/>
      </c>
      <c r="H2566" s="51">
        <f t="shared" si="3"/>
        <v>260</v>
      </c>
    </row>
    <row r="2567">
      <c r="A2567" s="47" t="str">
        <f t="shared" si="1"/>
        <v>The Americas_St. Kitts and Nevis-The Americas_2005</v>
      </c>
      <c r="B2567" s="47" t="s">
        <v>258</v>
      </c>
      <c r="C2567" s="49" t="s">
        <v>293</v>
      </c>
      <c r="D2567" s="44" t="s">
        <v>84</v>
      </c>
      <c r="E2567" s="50"/>
      <c r="F2567" s="52">
        <v>249.0</v>
      </c>
      <c r="G2567" s="51" t="str">
        <f t="shared" si="2"/>
        <v/>
      </c>
      <c r="H2567" s="51">
        <f t="shared" si="3"/>
        <v>249</v>
      </c>
    </row>
    <row r="2568">
      <c r="A2568" s="47" t="str">
        <f t="shared" si="1"/>
        <v>The Americas_St. Kitts and Nevis-The Americas_2007</v>
      </c>
      <c r="B2568" s="47" t="s">
        <v>258</v>
      </c>
      <c r="C2568" s="49" t="s">
        <v>293</v>
      </c>
      <c r="D2568" s="44" t="s">
        <v>86</v>
      </c>
      <c r="E2568" s="52">
        <v>76.0</v>
      </c>
      <c r="F2568" s="52">
        <v>227.0</v>
      </c>
      <c r="G2568" s="51">
        <f t="shared" si="2"/>
        <v>76</v>
      </c>
      <c r="H2568" s="51">
        <f t="shared" si="3"/>
        <v>205</v>
      </c>
    </row>
    <row r="2569">
      <c r="A2569" s="47" t="str">
        <f t="shared" si="1"/>
        <v>The Americas_St. Kitts and Nevis-The Americas_2007</v>
      </c>
      <c r="B2569" s="47" t="s">
        <v>258</v>
      </c>
      <c r="C2569" s="49" t="s">
        <v>293</v>
      </c>
      <c r="D2569" s="44" t="s">
        <v>86</v>
      </c>
      <c r="E2569" s="50"/>
      <c r="F2569" s="52">
        <v>183.0</v>
      </c>
      <c r="G2569" s="51" t="str">
        <f t="shared" si="2"/>
        <v/>
      </c>
      <c r="H2569" s="51">
        <f t="shared" si="3"/>
        <v>183</v>
      </c>
    </row>
    <row r="2570">
      <c r="A2570" s="47" t="str">
        <f t="shared" si="1"/>
        <v>The Americas_St. Kitts and Nevis-The Americas_2008</v>
      </c>
      <c r="B2570" s="47" t="s">
        <v>258</v>
      </c>
      <c r="C2570" s="49" t="s">
        <v>293</v>
      </c>
      <c r="D2570" s="44" t="s">
        <v>87</v>
      </c>
      <c r="E2570" s="52">
        <v>83.0</v>
      </c>
      <c r="F2570" s="52">
        <v>249.0</v>
      </c>
      <c r="G2570" s="51">
        <f t="shared" si="2"/>
        <v>83</v>
      </c>
      <c r="H2570" s="51">
        <f t="shared" si="3"/>
        <v>223.5</v>
      </c>
    </row>
    <row r="2571">
      <c r="A2571" s="47" t="str">
        <f t="shared" si="1"/>
        <v>The Americas_St. Kitts and Nevis-The Americas_2008</v>
      </c>
      <c r="B2571" s="47" t="s">
        <v>258</v>
      </c>
      <c r="C2571" s="49" t="s">
        <v>293</v>
      </c>
      <c r="D2571" s="44" t="s">
        <v>87</v>
      </c>
      <c r="E2571" s="50"/>
      <c r="F2571" s="52">
        <v>198.0</v>
      </c>
      <c r="G2571" s="51" t="str">
        <f t="shared" si="2"/>
        <v/>
      </c>
      <c r="H2571" s="51">
        <f t="shared" si="3"/>
        <v>198</v>
      </c>
    </row>
    <row r="2572">
      <c r="A2572" s="47" t="str">
        <f t="shared" si="1"/>
        <v>The Americas_St. Kitts and Nevis-The Americas_2010</v>
      </c>
      <c r="B2572" s="47" t="s">
        <v>258</v>
      </c>
      <c r="C2572" s="49" t="s">
        <v>293</v>
      </c>
      <c r="D2572" s="44" t="s">
        <v>89</v>
      </c>
      <c r="E2572" s="52">
        <v>79.0</v>
      </c>
      <c r="F2572" s="52">
        <v>235.0</v>
      </c>
      <c r="G2572" s="51">
        <f t="shared" si="2"/>
        <v>79</v>
      </c>
      <c r="H2572" s="51">
        <f t="shared" si="3"/>
        <v>235</v>
      </c>
    </row>
    <row r="2573">
      <c r="A2573" s="47" t="str">
        <f t="shared" si="1"/>
        <v>The Americas_St. Kitts and Nevis-The Americas_2012</v>
      </c>
      <c r="B2573" s="47" t="s">
        <v>258</v>
      </c>
      <c r="C2573" s="49" t="s">
        <v>293</v>
      </c>
      <c r="D2573" s="44" t="s">
        <v>91</v>
      </c>
      <c r="E2573" s="52">
        <v>79.0</v>
      </c>
      <c r="F2573" s="52">
        <v>235.0</v>
      </c>
      <c r="G2573" s="51">
        <f t="shared" si="2"/>
        <v>79</v>
      </c>
      <c r="H2573" s="51">
        <f t="shared" si="3"/>
        <v>227.5</v>
      </c>
    </row>
    <row r="2574">
      <c r="A2574" s="47" t="str">
        <f t="shared" si="1"/>
        <v>The Americas_St. Kitts and Nevis-The Americas_2012</v>
      </c>
      <c r="B2574" s="47" t="s">
        <v>258</v>
      </c>
      <c r="C2574" s="49" t="s">
        <v>293</v>
      </c>
      <c r="D2574" s="44" t="s">
        <v>91</v>
      </c>
      <c r="E2574" s="50"/>
      <c r="F2574" s="52">
        <v>220.0</v>
      </c>
      <c r="G2574" s="51" t="str">
        <f t="shared" si="2"/>
        <v/>
      </c>
      <c r="H2574" s="51">
        <f t="shared" si="3"/>
        <v>161.5</v>
      </c>
    </row>
    <row r="2575">
      <c r="A2575" s="47" t="str">
        <f t="shared" si="1"/>
        <v>The Americas_St. Kitts and Nevis-The Americas_2012</v>
      </c>
      <c r="B2575" s="47" t="s">
        <v>258</v>
      </c>
      <c r="C2575" s="49" t="s">
        <v>293</v>
      </c>
      <c r="D2575" s="44" t="s">
        <v>91</v>
      </c>
      <c r="E2575" s="50"/>
      <c r="F2575" s="52">
        <v>103.0</v>
      </c>
      <c r="G2575" s="51" t="str">
        <f t="shared" si="2"/>
        <v/>
      </c>
      <c r="H2575" s="51">
        <f t="shared" si="3"/>
        <v>103</v>
      </c>
    </row>
    <row r="2576">
      <c r="A2576" s="47" t="str">
        <f t="shared" si="1"/>
        <v>The Americas_St. Lucia-The Americas_2000</v>
      </c>
      <c r="B2576" s="47" t="s">
        <v>258</v>
      </c>
      <c r="C2576" s="49" t="s">
        <v>294</v>
      </c>
      <c r="D2576" s="44" t="s">
        <v>70</v>
      </c>
      <c r="E2576" s="50"/>
      <c r="F2576" s="50"/>
      <c r="G2576" s="51" t="str">
        <f t="shared" si="2"/>
        <v/>
      </c>
      <c r="H2576" s="51" t="str">
        <f t="shared" si="3"/>
        <v/>
      </c>
    </row>
    <row r="2577">
      <c r="A2577" s="47" t="str">
        <f t="shared" si="1"/>
        <v>The Americas_St. Lucia-The Americas_2001</v>
      </c>
      <c r="B2577" s="47" t="s">
        <v>258</v>
      </c>
      <c r="C2577" s="49" t="s">
        <v>294</v>
      </c>
      <c r="D2577" s="44" t="s">
        <v>71</v>
      </c>
      <c r="E2577" s="50"/>
      <c r="F2577" s="50"/>
      <c r="G2577" s="51" t="str">
        <f t="shared" si="2"/>
        <v/>
      </c>
      <c r="H2577" s="51" t="str">
        <f t="shared" si="3"/>
        <v/>
      </c>
    </row>
    <row r="2578">
      <c r="A2578" s="47" t="str">
        <f t="shared" si="1"/>
        <v>The Americas_St. Lucia-The Americas_2002</v>
      </c>
      <c r="B2578" s="47" t="s">
        <v>258</v>
      </c>
      <c r="C2578" s="49" t="s">
        <v>294</v>
      </c>
      <c r="D2578" s="44" t="s">
        <v>72</v>
      </c>
      <c r="E2578" s="50"/>
      <c r="F2578" s="52">
        <v>403.0</v>
      </c>
      <c r="G2578" s="51" t="str">
        <f t="shared" si="2"/>
        <v/>
      </c>
      <c r="H2578" s="51">
        <f t="shared" si="3"/>
        <v>403</v>
      </c>
    </row>
    <row r="2579">
      <c r="A2579" s="47" t="str">
        <f t="shared" si="1"/>
        <v>The Americas_St. Lucia-The Americas_2003</v>
      </c>
      <c r="B2579" s="47" t="s">
        <v>258</v>
      </c>
      <c r="C2579" s="49" t="s">
        <v>294</v>
      </c>
      <c r="D2579" s="44" t="s">
        <v>74</v>
      </c>
      <c r="E2579" s="50"/>
      <c r="F2579" s="52">
        <v>385.0</v>
      </c>
      <c r="G2579" s="51" t="str">
        <f t="shared" si="2"/>
        <v/>
      </c>
      <c r="H2579" s="51">
        <f t="shared" si="3"/>
        <v>385</v>
      </c>
    </row>
    <row r="2580">
      <c r="A2580" s="47" t="str">
        <f t="shared" si="1"/>
        <v>The Americas_St. Lucia-The Americas_2005</v>
      </c>
      <c r="B2580" s="47" t="s">
        <v>258</v>
      </c>
      <c r="C2580" s="49" t="s">
        <v>294</v>
      </c>
      <c r="D2580" s="44" t="s">
        <v>84</v>
      </c>
      <c r="E2580" s="50"/>
      <c r="F2580" s="52">
        <v>396.0</v>
      </c>
      <c r="G2580" s="51" t="str">
        <f t="shared" si="2"/>
        <v/>
      </c>
      <c r="H2580" s="51">
        <f t="shared" si="3"/>
        <v>396</v>
      </c>
    </row>
    <row r="2581">
      <c r="A2581" s="47" t="str">
        <f t="shared" si="1"/>
        <v>The Americas_St. Lucia-The Americas_2007</v>
      </c>
      <c r="B2581" s="47" t="s">
        <v>258</v>
      </c>
      <c r="C2581" s="49" t="s">
        <v>294</v>
      </c>
      <c r="D2581" s="44" t="s">
        <v>86</v>
      </c>
      <c r="E2581" s="52">
        <v>120.0</v>
      </c>
      <c r="F2581" s="52">
        <v>356.0</v>
      </c>
      <c r="G2581" s="51">
        <f t="shared" si="2"/>
        <v>120</v>
      </c>
      <c r="H2581" s="51">
        <f t="shared" si="3"/>
        <v>359.5</v>
      </c>
    </row>
    <row r="2582">
      <c r="A2582" s="47" t="str">
        <f t="shared" si="1"/>
        <v>The Americas_St. Lucia-The Americas_2007</v>
      </c>
      <c r="B2582" s="47" t="s">
        <v>258</v>
      </c>
      <c r="C2582" s="49" t="s">
        <v>294</v>
      </c>
      <c r="D2582" s="44" t="s">
        <v>86</v>
      </c>
      <c r="E2582" s="50"/>
      <c r="F2582" s="52">
        <v>363.0</v>
      </c>
      <c r="G2582" s="51" t="str">
        <f t="shared" si="2"/>
        <v/>
      </c>
      <c r="H2582" s="51">
        <f t="shared" si="3"/>
        <v>363</v>
      </c>
    </row>
    <row r="2583">
      <c r="A2583" s="47" t="str">
        <f t="shared" si="1"/>
        <v>The Americas_St. Lucia-The Americas_2008</v>
      </c>
      <c r="B2583" s="47" t="s">
        <v>258</v>
      </c>
      <c r="C2583" s="49" t="s">
        <v>294</v>
      </c>
      <c r="D2583" s="44" t="s">
        <v>87</v>
      </c>
      <c r="E2583" s="52">
        <v>128.0</v>
      </c>
      <c r="F2583" s="52">
        <v>385.0</v>
      </c>
      <c r="G2583" s="51">
        <f t="shared" si="2"/>
        <v>128</v>
      </c>
      <c r="H2583" s="51">
        <f t="shared" si="3"/>
        <v>385</v>
      </c>
    </row>
    <row r="2584">
      <c r="A2584" s="47" t="str">
        <f t="shared" si="1"/>
        <v>The Americas_St. Lucia-The Americas_2009</v>
      </c>
      <c r="B2584" s="47" t="s">
        <v>258</v>
      </c>
      <c r="C2584" s="49" t="s">
        <v>294</v>
      </c>
      <c r="D2584" s="44" t="s">
        <v>88</v>
      </c>
      <c r="E2584" s="50"/>
      <c r="F2584" s="52">
        <v>326.0</v>
      </c>
      <c r="G2584" s="51" t="str">
        <f t="shared" si="2"/>
        <v/>
      </c>
      <c r="H2584" s="51">
        <f t="shared" si="3"/>
        <v>326</v>
      </c>
    </row>
    <row r="2585">
      <c r="A2585" s="47" t="str">
        <f t="shared" si="1"/>
        <v>The Americas_St. Lucia-The Americas_2010</v>
      </c>
      <c r="B2585" s="47" t="s">
        <v>258</v>
      </c>
      <c r="C2585" s="49" t="s">
        <v>294</v>
      </c>
      <c r="D2585" s="44" t="s">
        <v>89</v>
      </c>
      <c r="E2585" s="52">
        <v>123.0</v>
      </c>
      <c r="F2585" s="52">
        <v>367.0</v>
      </c>
      <c r="G2585" s="51">
        <f t="shared" si="2"/>
        <v>123</v>
      </c>
      <c r="H2585" s="51">
        <f t="shared" si="3"/>
        <v>367</v>
      </c>
    </row>
    <row r="2586">
      <c r="A2586" s="47" t="str">
        <f t="shared" si="1"/>
        <v>The Americas_St. Lucia-The Americas_2012</v>
      </c>
      <c r="B2586" s="47" t="s">
        <v>258</v>
      </c>
      <c r="C2586" s="49" t="s">
        <v>294</v>
      </c>
      <c r="D2586" s="44" t="s">
        <v>91</v>
      </c>
      <c r="E2586" s="52">
        <v>119.0</v>
      </c>
      <c r="F2586" s="52">
        <v>367.0</v>
      </c>
      <c r="G2586" s="51">
        <f t="shared" si="2"/>
        <v>119</v>
      </c>
      <c r="H2586" s="51">
        <f t="shared" si="3"/>
        <v>363</v>
      </c>
    </row>
    <row r="2587">
      <c r="A2587" s="47" t="str">
        <f t="shared" si="1"/>
        <v>The Americas_St. Lucia-The Americas_2012</v>
      </c>
      <c r="B2587" s="47" t="s">
        <v>258</v>
      </c>
      <c r="C2587" s="49" t="s">
        <v>294</v>
      </c>
      <c r="D2587" s="44" t="s">
        <v>91</v>
      </c>
      <c r="E2587" s="50"/>
      <c r="F2587" s="52">
        <v>359.0</v>
      </c>
      <c r="G2587" s="51" t="str">
        <f t="shared" si="2"/>
        <v/>
      </c>
      <c r="H2587" s="51">
        <f t="shared" si="3"/>
        <v>344.5</v>
      </c>
    </row>
    <row r="2588">
      <c r="A2588" s="47" t="str">
        <f t="shared" si="1"/>
        <v>The Americas_St. Lucia-The Americas_2012</v>
      </c>
      <c r="B2588" s="47" t="s">
        <v>258</v>
      </c>
      <c r="C2588" s="49" t="s">
        <v>294</v>
      </c>
      <c r="D2588" s="44" t="s">
        <v>91</v>
      </c>
      <c r="E2588" s="50"/>
      <c r="F2588" s="52">
        <v>330.0</v>
      </c>
      <c r="G2588" s="51" t="str">
        <f t="shared" si="2"/>
        <v/>
      </c>
      <c r="H2588" s="51">
        <f t="shared" si="3"/>
        <v>330</v>
      </c>
    </row>
    <row r="2589">
      <c r="A2589" s="47" t="str">
        <f t="shared" si="1"/>
        <v>The Americas_St. Martin (French part)-The Americas_2000</v>
      </c>
      <c r="B2589" s="47" t="s">
        <v>258</v>
      </c>
      <c r="C2589" s="49" t="s">
        <v>295</v>
      </c>
      <c r="D2589" s="44" t="s">
        <v>70</v>
      </c>
      <c r="E2589" s="50"/>
      <c r="F2589" s="50"/>
      <c r="G2589" s="51" t="str">
        <f t="shared" si="2"/>
        <v/>
      </c>
      <c r="H2589" s="51" t="str">
        <f t="shared" si="3"/>
        <v/>
      </c>
    </row>
    <row r="2590">
      <c r="A2590" s="47" t="str">
        <f t="shared" si="1"/>
        <v>The Americas_St. Martin (French part)-The Americas_2001</v>
      </c>
      <c r="B2590" s="47" t="s">
        <v>258</v>
      </c>
      <c r="C2590" s="49" t="s">
        <v>295</v>
      </c>
      <c r="D2590" s="44" t="s">
        <v>71</v>
      </c>
      <c r="E2590" s="50"/>
      <c r="F2590" s="50"/>
      <c r="G2590" s="51" t="str">
        <f t="shared" si="2"/>
        <v/>
      </c>
      <c r="H2590" s="51" t="str">
        <f t="shared" si="3"/>
        <v/>
      </c>
    </row>
    <row r="2591">
      <c r="A2591" s="47" t="str">
        <f t="shared" si="1"/>
        <v>The Americas_St. Martin (French part)-The Americas_2002</v>
      </c>
      <c r="B2591" s="47" t="s">
        <v>258</v>
      </c>
      <c r="C2591" s="49" t="s">
        <v>295</v>
      </c>
      <c r="D2591" s="44" t="s">
        <v>72</v>
      </c>
      <c r="E2591" s="50"/>
      <c r="F2591" s="50"/>
      <c r="G2591" s="51" t="str">
        <f t="shared" si="2"/>
        <v/>
      </c>
      <c r="H2591" s="51" t="str">
        <f t="shared" si="3"/>
        <v/>
      </c>
    </row>
    <row r="2592">
      <c r="A2592" s="47" t="str">
        <f t="shared" si="1"/>
        <v>The Americas_St. Martin (French part)-The Americas_2003</v>
      </c>
      <c r="B2592" s="47" t="s">
        <v>258</v>
      </c>
      <c r="C2592" s="49" t="s">
        <v>295</v>
      </c>
      <c r="D2592" s="44" t="s">
        <v>74</v>
      </c>
      <c r="E2592" s="50"/>
      <c r="F2592" s="50"/>
      <c r="G2592" s="51" t="str">
        <f t="shared" si="2"/>
        <v/>
      </c>
      <c r="H2592" s="51" t="str">
        <f t="shared" si="3"/>
        <v/>
      </c>
    </row>
    <row r="2593">
      <c r="A2593" s="47" t="str">
        <f t="shared" si="1"/>
        <v>The Americas_St. Martin (French part)-The Americas_2005</v>
      </c>
      <c r="B2593" s="47" t="s">
        <v>258</v>
      </c>
      <c r="C2593" s="49" t="s">
        <v>295</v>
      </c>
      <c r="D2593" s="44" t="s">
        <v>84</v>
      </c>
      <c r="E2593" s="50"/>
      <c r="F2593" s="50"/>
      <c r="G2593" s="51" t="str">
        <f t="shared" si="2"/>
        <v/>
      </c>
      <c r="H2593" s="51" t="str">
        <f t="shared" si="3"/>
        <v/>
      </c>
    </row>
    <row r="2594">
      <c r="A2594" s="47" t="str">
        <f t="shared" si="1"/>
        <v>The Americas_St. Martin (French part)-The Americas_2007</v>
      </c>
      <c r="B2594" s="47" t="s">
        <v>258</v>
      </c>
      <c r="C2594" s="49" t="s">
        <v>295</v>
      </c>
      <c r="D2594" s="44" t="s">
        <v>86</v>
      </c>
      <c r="E2594" s="50"/>
      <c r="F2594" s="50"/>
      <c r="G2594" s="51" t="str">
        <f t="shared" si="2"/>
        <v/>
      </c>
      <c r="H2594" s="51" t="str">
        <f t="shared" si="3"/>
        <v/>
      </c>
    </row>
    <row r="2595">
      <c r="A2595" s="47" t="str">
        <f t="shared" si="1"/>
        <v>The Americas_St. Martin (French part)-The Americas_2007</v>
      </c>
      <c r="B2595" s="47" t="s">
        <v>258</v>
      </c>
      <c r="C2595" s="49" t="s">
        <v>295</v>
      </c>
      <c r="D2595" s="44" t="s">
        <v>86</v>
      </c>
      <c r="E2595" s="50"/>
      <c r="F2595" s="50"/>
      <c r="G2595" s="51" t="str">
        <f t="shared" si="2"/>
        <v/>
      </c>
      <c r="H2595" s="51" t="str">
        <f t="shared" si="3"/>
        <v/>
      </c>
    </row>
    <row r="2596">
      <c r="A2596" s="47" t="str">
        <f t="shared" si="1"/>
        <v>The Americas_St. Martin (French part)-The Americas_2008</v>
      </c>
      <c r="B2596" s="47" t="s">
        <v>258</v>
      </c>
      <c r="C2596" s="49" t="s">
        <v>295</v>
      </c>
      <c r="D2596" s="44" t="s">
        <v>87</v>
      </c>
      <c r="E2596" s="50"/>
      <c r="F2596" s="50"/>
      <c r="G2596" s="51" t="str">
        <f t="shared" si="2"/>
        <v/>
      </c>
      <c r="H2596" s="51" t="str">
        <f t="shared" si="3"/>
        <v/>
      </c>
    </row>
    <row r="2597">
      <c r="A2597" s="47" t="str">
        <f t="shared" si="1"/>
        <v>The Americas_St. Martin (French part)-The Americas_2009</v>
      </c>
      <c r="B2597" s="47" t="s">
        <v>258</v>
      </c>
      <c r="C2597" s="49" t="s">
        <v>295</v>
      </c>
      <c r="D2597" s="44" t="s">
        <v>88</v>
      </c>
      <c r="E2597" s="50"/>
      <c r="F2597" s="50"/>
      <c r="G2597" s="51" t="str">
        <f t="shared" si="2"/>
        <v/>
      </c>
      <c r="H2597" s="51" t="str">
        <f t="shared" si="3"/>
        <v/>
      </c>
    </row>
    <row r="2598">
      <c r="A2598" s="47" t="str">
        <f t="shared" si="1"/>
        <v>The Americas_St. Martin (French part)-The Americas_2010</v>
      </c>
      <c r="B2598" s="47" t="s">
        <v>258</v>
      </c>
      <c r="C2598" s="49" t="s">
        <v>295</v>
      </c>
      <c r="D2598" s="44" t="s">
        <v>89</v>
      </c>
      <c r="E2598" s="50"/>
      <c r="F2598" s="50"/>
      <c r="G2598" s="51" t="str">
        <f t="shared" si="2"/>
        <v/>
      </c>
      <c r="H2598" s="51" t="str">
        <f t="shared" si="3"/>
        <v/>
      </c>
    </row>
    <row r="2599">
      <c r="A2599" s="47" t="str">
        <f t="shared" si="1"/>
        <v>The Americas_St. Martin (French part)-The Americas_2012</v>
      </c>
      <c r="B2599" s="47" t="s">
        <v>258</v>
      </c>
      <c r="C2599" s="49" t="s">
        <v>295</v>
      </c>
      <c r="D2599" s="44" t="s">
        <v>91</v>
      </c>
      <c r="E2599" s="50"/>
      <c r="F2599" s="50"/>
      <c r="G2599" s="51" t="str">
        <f t="shared" si="2"/>
        <v/>
      </c>
      <c r="H2599" s="51" t="str">
        <f t="shared" si="3"/>
        <v/>
      </c>
    </row>
    <row r="2600">
      <c r="A2600" s="47" t="str">
        <f t="shared" si="1"/>
        <v>The Americas_St. Martin (French part)-The Americas_2012</v>
      </c>
      <c r="B2600" s="47" t="s">
        <v>258</v>
      </c>
      <c r="C2600" s="49" t="s">
        <v>295</v>
      </c>
      <c r="D2600" s="44" t="s">
        <v>91</v>
      </c>
      <c r="E2600" s="50"/>
      <c r="F2600" s="50"/>
      <c r="G2600" s="51" t="str">
        <f t="shared" si="2"/>
        <v/>
      </c>
      <c r="H2600" s="51" t="str">
        <f t="shared" si="3"/>
        <v/>
      </c>
    </row>
    <row r="2601">
      <c r="A2601" s="47" t="str">
        <f t="shared" si="1"/>
        <v>The Americas_St. Martin (French part)-The Americas_2012</v>
      </c>
      <c r="B2601" s="47" t="s">
        <v>258</v>
      </c>
      <c r="C2601" s="49" t="s">
        <v>295</v>
      </c>
      <c r="D2601" s="44" t="s">
        <v>91</v>
      </c>
      <c r="E2601" s="50"/>
      <c r="F2601" s="50"/>
      <c r="G2601" s="51" t="str">
        <f t="shared" si="2"/>
        <v/>
      </c>
      <c r="H2601" s="51" t="str">
        <f t="shared" si="3"/>
        <v/>
      </c>
    </row>
    <row r="2602">
      <c r="A2602" s="47" t="str">
        <f t="shared" si="1"/>
        <v>The Americas_St. Vincent and the Grenadines-The Americas_2000</v>
      </c>
      <c r="B2602" s="47" t="s">
        <v>258</v>
      </c>
      <c r="C2602" s="49" t="s">
        <v>296</v>
      </c>
      <c r="D2602" s="44" t="s">
        <v>70</v>
      </c>
      <c r="E2602" s="50"/>
      <c r="F2602" s="50"/>
      <c r="G2602" s="51" t="str">
        <f t="shared" si="2"/>
        <v/>
      </c>
      <c r="H2602" s="51" t="str">
        <f t="shared" si="3"/>
        <v/>
      </c>
    </row>
    <row r="2603">
      <c r="A2603" s="47" t="str">
        <f t="shared" si="1"/>
        <v>The Americas_St. Vincent and the Grenadines-The Americas_2001</v>
      </c>
      <c r="B2603" s="47" t="s">
        <v>258</v>
      </c>
      <c r="C2603" s="49" t="s">
        <v>296</v>
      </c>
      <c r="D2603" s="44" t="s">
        <v>71</v>
      </c>
      <c r="E2603" s="50"/>
      <c r="F2603" s="50"/>
      <c r="G2603" s="51" t="str">
        <f t="shared" si="2"/>
        <v/>
      </c>
      <c r="H2603" s="51" t="str">
        <f t="shared" si="3"/>
        <v/>
      </c>
    </row>
    <row r="2604">
      <c r="A2604" s="47" t="str">
        <f t="shared" si="1"/>
        <v>The Americas_St. Vincent and the Grenadines-The Americas_2002</v>
      </c>
      <c r="B2604" s="47" t="s">
        <v>258</v>
      </c>
      <c r="C2604" s="49" t="s">
        <v>296</v>
      </c>
      <c r="D2604" s="44" t="s">
        <v>72</v>
      </c>
      <c r="E2604" s="50"/>
      <c r="F2604" s="52">
        <v>209.0</v>
      </c>
      <c r="G2604" s="51" t="str">
        <f t="shared" si="2"/>
        <v/>
      </c>
      <c r="H2604" s="51">
        <f t="shared" si="3"/>
        <v>209</v>
      </c>
    </row>
    <row r="2605">
      <c r="A2605" s="47" t="str">
        <f t="shared" si="1"/>
        <v>The Americas_St. Vincent and the Grenadines-The Americas_2003</v>
      </c>
      <c r="B2605" s="47" t="s">
        <v>258</v>
      </c>
      <c r="C2605" s="49" t="s">
        <v>296</v>
      </c>
      <c r="D2605" s="44" t="s">
        <v>74</v>
      </c>
      <c r="E2605" s="50"/>
      <c r="F2605" s="52">
        <v>202.0</v>
      </c>
      <c r="G2605" s="51" t="str">
        <f t="shared" si="2"/>
        <v/>
      </c>
      <c r="H2605" s="51">
        <f t="shared" si="3"/>
        <v>202</v>
      </c>
    </row>
    <row r="2606">
      <c r="A2606" s="47" t="str">
        <f t="shared" si="1"/>
        <v>The Americas_St. Vincent and the Grenadines-The Americas_2005</v>
      </c>
      <c r="B2606" s="47" t="s">
        <v>258</v>
      </c>
      <c r="C2606" s="49" t="s">
        <v>296</v>
      </c>
      <c r="D2606" s="44" t="s">
        <v>84</v>
      </c>
      <c r="E2606" s="50"/>
      <c r="F2606" s="52">
        <v>202.0</v>
      </c>
      <c r="G2606" s="51" t="str">
        <f t="shared" si="2"/>
        <v/>
      </c>
      <c r="H2606" s="51">
        <f t="shared" si="3"/>
        <v>202</v>
      </c>
    </row>
    <row r="2607">
      <c r="A2607" s="47" t="str">
        <f t="shared" si="1"/>
        <v>The Americas_St. Vincent and the Grenadines-The Americas_2007</v>
      </c>
      <c r="B2607" s="47" t="s">
        <v>258</v>
      </c>
      <c r="C2607" s="49" t="s">
        <v>296</v>
      </c>
      <c r="D2607" s="44" t="s">
        <v>86</v>
      </c>
      <c r="E2607" s="52">
        <v>66.0</v>
      </c>
      <c r="F2607" s="52">
        <v>194.0</v>
      </c>
      <c r="G2607" s="51">
        <f t="shared" si="2"/>
        <v>66</v>
      </c>
      <c r="H2607" s="51">
        <f t="shared" si="3"/>
        <v>187</v>
      </c>
    </row>
    <row r="2608">
      <c r="A2608" s="47" t="str">
        <f t="shared" si="1"/>
        <v>The Americas_St. Vincent and the Grenadines-The Americas_2007</v>
      </c>
      <c r="B2608" s="47" t="s">
        <v>258</v>
      </c>
      <c r="C2608" s="49" t="s">
        <v>296</v>
      </c>
      <c r="D2608" s="44" t="s">
        <v>86</v>
      </c>
      <c r="E2608" s="50"/>
      <c r="F2608" s="52">
        <v>180.0</v>
      </c>
      <c r="G2608" s="51" t="str">
        <f t="shared" si="2"/>
        <v/>
      </c>
      <c r="H2608" s="51">
        <f t="shared" si="3"/>
        <v>180</v>
      </c>
    </row>
    <row r="2609">
      <c r="A2609" s="47" t="str">
        <f t="shared" si="1"/>
        <v>The Americas_St. Vincent and the Grenadines-The Americas_2008</v>
      </c>
      <c r="B2609" s="47" t="s">
        <v>258</v>
      </c>
      <c r="C2609" s="49" t="s">
        <v>296</v>
      </c>
      <c r="D2609" s="44" t="s">
        <v>87</v>
      </c>
      <c r="E2609" s="52">
        <v>70.0</v>
      </c>
      <c r="F2609" s="52">
        <v>202.0</v>
      </c>
      <c r="G2609" s="51">
        <f t="shared" si="2"/>
        <v>70</v>
      </c>
      <c r="H2609" s="51">
        <f t="shared" si="3"/>
        <v>202</v>
      </c>
    </row>
    <row r="2610">
      <c r="A2610" s="47" t="str">
        <f t="shared" si="1"/>
        <v>The Americas_St. Vincent and the Grenadines-The Americas_2009</v>
      </c>
      <c r="B2610" s="47" t="s">
        <v>258</v>
      </c>
      <c r="C2610" s="49" t="s">
        <v>296</v>
      </c>
      <c r="D2610" s="44" t="s">
        <v>88</v>
      </c>
      <c r="E2610" s="50"/>
      <c r="F2610" s="52">
        <v>187.0</v>
      </c>
      <c r="G2610" s="51" t="str">
        <f t="shared" si="2"/>
        <v/>
      </c>
      <c r="H2610" s="51">
        <f t="shared" si="3"/>
        <v>187</v>
      </c>
    </row>
    <row r="2611">
      <c r="A2611" s="47" t="str">
        <f t="shared" si="1"/>
        <v>The Americas_St. Vincent and the Grenadines-The Americas_2010</v>
      </c>
      <c r="B2611" s="47" t="s">
        <v>258</v>
      </c>
      <c r="C2611" s="49" t="s">
        <v>296</v>
      </c>
      <c r="D2611" s="44" t="s">
        <v>89</v>
      </c>
      <c r="E2611" s="52">
        <v>67.0</v>
      </c>
      <c r="F2611" s="52">
        <v>198.0</v>
      </c>
      <c r="G2611" s="51">
        <f t="shared" si="2"/>
        <v>67</v>
      </c>
      <c r="H2611" s="51">
        <f t="shared" si="3"/>
        <v>198</v>
      </c>
    </row>
    <row r="2612">
      <c r="A2612" s="47" t="str">
        <f t="shared" si="1"/>
        <v>The Americas_St. Vincent and the Grenadines-The Americas_2012</v>
      </c>
      <c r="B2612" s="47" t="s">
        <v>258</v>
      </c>
      <c r="C2612" s="49" t="s">
        <v>296</v>
      </c>
      <c r="D2612" s="44" t="s">
        <v>91</v>
      </c>
      <c r="E2612" s="52">
        <v>70.0</v>
      </c>
      <c r="F2612" s="52">
        <v>202.0</v>
      </c>
      <c r="G2612" s="51">
        <f t="shared" si="2"/>
        <v>70</v>
      </c>
      <c r="H2612" s="51">
        <f t="shared" si="3"/>
        <v>198</v>
      </c>
    </row>
    <row r="2613">
      <c r="A2613" s="47" t="str">
        <f t="shared" si="1"/>
        <v>The Americas_St. Vincent and the Grenadines-The Americas_2012</v>
      </c>
      <c r="B2613" s="47" t="s">
        <v>258</v>
      </c>
      <c r="C2613" s="49" t="s">
        <v>296</v>
      </c>
      <c r="D2613" s="44" t="s">
        <v>91</v>
      </c>
      <c r="E2613" s="50"/>
      <c r="F2613" s="52">
        <v>194.0</v>
      </c>
      <c r="G2613" s="51" t="str">
        <f t="shared" si="2"/>
        <v/>
      </c>
      <c r="H2613" s="51">
        <f t="shared" si="3"/>
        <v>176</v>
      </c>
    </row>
    <row r="2614">
      <c r="A2614" s="47" t="str">
        <f t="shared" si="1"/>
        <v>The Americas_St. Vincent and the Grenadines-The Americas_2012</v>
      </c>
      <c r="B2614" s="47" t="s">
        <v>258</v>
      </c>
      <c r="C2614" s="49" t="s">
        <v>296</v>
      </c>
      <c r="D2614" s="44" t="s">
        <v>91</v>
      </c>
      <c r="E2614" s="50"/>
      <c r="F2614" s="52">
        <v>158.0</v>
      </c>
      <c r="G2614" s="51" t="str">
        <f t="shared" si="2"/>
        <v/>
      </c>
      <c r="H2614" s="51">
        <f t="shared" si="3"/>
        <v>158</v>
      </c>
    </row>
    <row r="2615">
      <c r="A2615" s="47" t="str">
        <f t="shared" si="1"/>
        <v>The Americas_Suriname-The Americas_2000</v>
      </c>
      <c r="B2615" s="47" t="s">
        <v>258</v>
      </c>
      <c r="C2615" s="49" t="s">
        <v>297</v>
      </c>
      <c r="D2615" s="44" t="s">
        <v>70</v>
      </c>
      <c r="E2615" s="50"/>
      <c r="F2615" s="50"/>
      <c r="G2615" s="51" t="str">
        <f t="shared" si="2"/>
        <v/>
      </c>
      <c r="H2615" s="51" t="str">
        <f t="shared" si="3"/>
        <v/>
      </c>
    </row>
    <row r="2616">
      <c r="A2616" s="47" t="str">
        <f t="shared" si="1"/>
        <v>The Americas_Suriname-The Americas_2001</v>
      </c>
      <c r="B2616" s="47" t="s">
        <v>258</v>
      </c>
      <c r="C2616" s="49" t="s">
        <v>297</v>
      </c>
      <c r="D2616" s="44" t="s">
        <v>71</v>
      </c>
      <c r="E2616" s="50"/>
      <c r="F2616" s="50"/>
      <c r="G2616" s="51" t="str">
        <f t="shared" si="2"/>
        <v/>
      </c>
      <c r="H2616" s="51" t="str">
        <f t="shared" si="3"/>
        <v/>
      </c>
    </row>
    <row r="2617">
      <c r="A2617" s="47" t="str">
        <f t="shared" si="1"/>
        <v>The Americas_Suriname-The Americas_2002</v>
      </c>
      <c r="B2617" s="47" t="s">
        <v>258</v>
      </c>
      <c r="C2617" s="49" t="s">
        <v>297</v>
      </c>
      <c r="D2617" s="44" t="s">
        <v>72</v>
      </c>
      <c r="E2617" s="50"/>
      <c r="F2617" s="52">
        <v>2384.0</v>
      </c>
      <c r="G2617" s="51" t="str">
        <f t="shared" si="2"/>
        <v/>
      </c>
      <c r="H2617" s="51">
        <f t="shared" si="3"/>
        <v>2384</v>
      </c>
    </row>
    <row r="2618">
      <c r="A2618" s="47" t="str">
        <f t="shared" si="1"/>
        <v>The Americas_Suriname-The Americas_2003</v>
      </c>
      <c r="B2618" s="47" t="s">
        <v>258</v>
      </c>
      <c r="C2618" s="49" t="s">
        <v>297</v>
      </c>
      <c r="D2618" s="44" t="s">
        <v>74</v>
      </c>
      <c r="E2618" s="50"/>
      <c r="F2618" s="52">
        <v>2468.0</v>
      </c>
      <c r="G2618" s="51" t="str">
        <f t="shared" si="2"/>
        <v/>
      </c>
      <c r="H2618" s="51">
        <f t="shared" si="3"/>
        <v>2468</v>
      </c>
    </row>
    <row r="2619">
      <c r="A2619" s="47" t="str">
        <f t="shared" si="1"/>
        <v>The Americas_Suriname-The Americas_2005</v>
      </c>
      <c r="B2619" s="47" t="s">
        <v>258</v>
      </c>
      <c r="C2619" s="49" t="s">
        <v>297</v>
      </c>
      <c r="D2619" s="44" t="s">
        <v>84</v>
      </c>
      <c r="E2619" s="50"/>
      <c r="F2619" s="52">
        <v>2442.0</v>
      </c>
      <c r="G2619" s="51" t="str">
        <f t="shared" si="2"/>
        <v/>
      </c>
      <c r="H2619" s="51">
        <f t="shared" si="3"/>
        <v>2442</v>
      </c>
    </row>
    <row r="2620">
      <c r="A2620" s="47" t="str">
        <f t="shared" si="1"/>
        <v>The Americas_Suriname-The Americas_2007</v>
      </c>
      <c r="B2620" s="47" t="s">
        <v>258</v>
      </c>
      <c r="C2620" s="49" t="s">
        <v>297</v>
      </c>
      <c r="D2620" s="44" t="s">
        <v>86</v>
      </c>
      <c r="E2620" s="52">
        <v>664.0</v>
      </c>
      <c r="F2620" s="52">
        <v>2292.0</v>
      </c>
      <c r="G2620" s="51">
        <f t="shared" si="2"/>
        <v>664</v>
      </c>
      <c r="H2620" s="51">
        <f t="shared" si="3"/>
        <v>2279</v>
      </c>
    </row>
    <row r="2621">
      <c r="A2621" s="47" t="str">
        <f t="shared" si="1"/>
        <v>The Americas_Suriname-The Americas_2007</v>
      </c>
      <c r="B2621" s="47" t="s">
        <v>258</v>
      </c>
      <c r="C2621" s="49" t="s">
        <v>297</v>
      </c>
      <c r="D2621" s="44" t="s">
        <v>86</v>
      </c>
      <c r="E2621" s="50"/>
      <c r="F2621" s="52">
        <v>2266.0</v>
      </c>
      <c r="G2621" s="51" t="str">
        <f t="shared" si="2"/>
        <v/>
      </c>
      <c r="H2621" s="51">
        <f t="shared" si="3"/>
        <v>2266</v>
      </c>
    </row>
    <row r="2622">
      <c r="A2622" s="47" t="str">
        <f t="shared" si="1"/>
        <v>The Americas_Suriname-The Americas_2009</v>
      </c>
      <c r="B2622" s="47" t="s">
        <v>258</v>
      </c>
      <c r="C2622" s="49" t="s">
        <v>297</v>
      </c>
      <c r="D2622" s="44" t="s">
        <v>88</v>
      </c>
      <c r="E2622" s="52">
        <v>714.0</v>
      </c>
      <c r="F2622" s="52">
        <v>2442.0</v>
      </c>
      <c r="G2622" s="51">
        <f t="shared" si="2"/>
        <v>714</v>
      </c>
      <c r="H2622" s="51">
        <f t="shared" si="3"/>
        <v>2347</v>
      </c>
    </row>
    <row r="2623">
      <c r="A2623" s="47" t="str">
        <f t="shared" si="1"/>
        <v>The Americas_Suriname-The Americas_2009</v>
      </c>
      <c r="B2623" s="47" t="s">
        <v>258</v>
      </c>
      <c r="C2623" s="49" t="s">
        <v>297</v>
      </c>
      <c r="D2623" s="44" t="s">
        <v>88</v>
      </c>
      <c r="E2623" s="50"/>
      <c r="F2623" s="52">
        <v>2252.0</v>
      </c>
      <c r="G2623" s="51" t="str">
        <f t="shared" si="2"/>
        <v/>
      </c>
      <c r="H2623" s="51">
        <f t="shared" si="3"/>
        <v>2252</v>
      </c>
    </row>
    <row r="2624">
      <c r="A2624" s="47" t="str">
        <f t="shared" si="1"/>
        <v>The Americas_Suriname-The Americas_2010</v>
      </c>
      <c r="B2624" s="47" t="s">
        <v>258</v>
      </c>
      <c r="C2624" s="49" t="s">
        <v>297</v>
      </c>
      <c r="D2624" s="44" t="s">
        <v>89</v>
      </c>
      <c r="E2624" s="52">
        <v>696.0</v>
      </c>
      <c r="F2624" s="52">
        <v>2380.0</v>
      </c>
      <c r="G2624" s="51">
        <f t="shared" si="2"/>
        <v>696</v>
      </c>
      <c r="H2624" s="51">
        <f t="shared" si="3"/>
        <v>2380</v>
      </c>
    </row>
    <row r="2625">
      <c r="A2625" s="47" t="str">
        <f t="shared" si="1"/>
        <v>The Americas_Suriname-The Americas_2012</v>
      </c>
      <c r="B2625" s="47" t="s">
        <v>258</v>
      </c>
      <c r="C2625" s="49" t="s">
        <v>297</v>
      </c>
      <c r="D2625" s="44" t="s">
        <v>91</v>
      </c>
      <c r="E2625" s="52">
        <v>714.0</v>
      </c>
      <c r="F2625" s="52">
        <v>2442.0</v>
      </c>
      <c r="G2625" s="51">
        <f t="shared" si="2"/>
        <v>714</v>
      </c>
      <c r="H2625" s="51">
        <f t="shared" si="3"/>
        <v>2341.5</v>
      </c>
    </row>
    <row r="2626">
      <c r="A2626" s="47" t="str">
        <f t="shared" si="1"/>
        <v>The Americas_Suriname-The Americas_2012</v>
      </c>
      <c r="B2626" s="47" t="s">
        <v>258</v>
      </c>
      <c r="C2626" s="49" t="s">
        <v>297</v>
      </c>
      <c r="D2626" s="44" t="s">
        <v>91</v>
      </c>
      <c r="E2626" s="50"/>
      <c r="F2626" s="52">
        <v>2241.0</v>
      </c>
      <c r="G2626" s="51" t="str">
        <f t="shared" si="2"/>
        <v/>
      </c>
      <c r="H2626" s="51">
        <f t="shared" si="3"/>
        <v>2184</v>
      </c>
    </row>
    <row r="2627">
      <c r="A2627" s="47" t="str">
        <f t="shared" si="1"/>
        <v>The Americas_Suriname-The Americas_2012</v>
      </c>
      <c r="B2627" s="47" t="s">
        <v>258</v>
      </c>
      <c r="C2627" s="49" t="s">
        <v>297</v>
      </c>
      <c r="D2627" s="44" t="s">
        <v>91</v>
      </c>
      <c r="E2627" s="50"/>
      <c r="F2627" s="52">
        <v>2127.0</v>
      </c>
      <c r="G2627" s="51" t="str">
        <f t="shared" si="2"/>
        <v/>
      </c>
      <c r="H2627" s="51">
        <f t="shared" si="3"/>
        <v>2127</v>
      </c>
    </row>
    <row r="2628">
      <c r="A2628" s="47" t="str">
        <f t="shared" si="1"/>
        <v>The Americas_Trinidad and Tobago-The Americas_2000</v>
      </c>
      <c r="B2628" s="47" t="s">
        <v>258</v>
      </c>
      <c r="C2628" s="49" t="s">
        <v>298</v>
      </c>
      <c r="D2628" s="44" t="s">
        <v>70</v>
      </c>
      <c r="E2628" s="50"/>
      <c r="F2628" s="50"/>
      <c r="G2628" s="51" t="str">
        <f t="shared" si="2"/>
        <v/>
      </c>
      <c r="H2628" s="51" t="str">
        <f t="shared" si="3"/>
        <v/>
      </c>
    </row>
    <row r="2629">
      <c r="A2629" s="47" t="str">
        <f t="shared" si="1"/>
        <v>The Americas_Trinidad and Tobago-The Americas_2001</v>
      </c>
      <c r="B2629" s="47" t="s">
        <v>258</v>
      </c>
      <c r="C2629" s="49" t="s">
        <v>298</v>
      </c>
      <c r="D2629" s="44" t="s">
        <v>71</v>
      </c>
      <c r="E2629" s="52">
        <v>20918.0</v>
      </c>
      <c r="F2629" s="50"/>
      <c r="G2629" s="51">
        <f t="shared" si="2"/>
        <v>20918</v>
      </c>
      <c r="H2629" s="51" t="str">
        <f t="shared" si="3"/>
        <v/>
      </c>
    </row>
    <row r="2630">
      <c r="A2630" s="47" t="str">
        <f t="shared" si="1"/>
        <v>The Americas_Trinidad and Tobago-The Americas_2002</v>
      </c>
      <c r="B2630" s="47" t="s">
        <v>258</v>
      </c>
      <c r="C2630" s="49" t="s">
        <v>298</v>
      </c>
      <c r="D2630" s="44" t="s">
        <v>72</v>
      </c>
      <c r="E2630" s="52">
        <v>21370.0</v>
      </c>
      <c r="F2630" s="52">
        <v>50682.0</v>
      </c>
      <c r="G2630" s="51">
        <f t="shared" si="2"/>
        <v>21370</v>
      </c>
      <c r="H2630" s="51">
        <f t="shared" si="3"/>
        <v>50682</v>
      </c>
    </row>
    <row r="2631">
      <c r="A2631" s="47" t="str">
        <f t="shared" si="1"/>
        <v>The Americas_Trinidad and Tobago-The Americas_2003</v>
      </c>
      <c r="B2631" s="47" t="s">
        <v>258</v>
      </c>
      <c r="C2631" s="49" t="s">
        <v>298</v>
      </c>
      <c r="D2631" s="44" t="s">
        <v>74</v>
      </c>
      <c r="E2631" s="52">
        <v>20277.0</v>
      </c>
      <c r="F2631" s="52">
        <v>48177.0</v>
      </c>
      <c r="G2631" s="51">
        <f t="shared" si="2"/>
        <v>20277</v>
      </c>
      <c r="H2631" s="51">
        <f t="shared" si="3"/>
        <v>48177</v>
      </c>
    </row>
    <row r="2632">
      <c r="A2632" s="47" t="str">
        <f t="shared" si="1"/>
        <v>The Americas_Trinidad and Tobago-The Americas_2005</v>
      </c>
      <c r="B2632" s="47" t="s">
        <v>258</v>
      </c>
      <c r="C2632" s="49" t="s">
        <v>298</v>
      </c>
      <c r="D2632" s="44" t="s">
        <v>84</v>
      </c>
      <c r="E2632" s="52">
        <v>19563.0</v>
      </c>
      <c r="F2632" s="52">
        <v>42541.0</v>
      </c>
      <c r="G2632" s="51">
        <f t="shared" si="2"/>
        <v>19574</v>
      </c>
      <c r="H2632" s="51">
        <f t="shared" si="3"/>
        <v>37346.5</v>
      </c>
    </row>
    <row r="2633">
      <c r="A2633" s="47" t="str">
        <f t="shared" si="1"/>
        <v>The Americas_Trinidad and Tobago-The Americas_2005</v>
      </c>
      <c r="B2633" s="47" t="s">
        <v>258</v>
      </c>
      <c r="C2633" s="49" t="s">
        <v>298</v>
      </c>
      <c r="D2633" s="44" t="s">
        <v>84</v>
      </c>
      <c r="E2633" s="52">
        <v>19585.0</v>
      </c>
      <c r="F2633" s="52">
        <v>32152.0</v>
      </c>
      <c r="G2633" s="51">
        <f t="shared" si="2"/>
        <v>19585</v>
      </c>
      <c r="H2633" s="51">
        <f t="shared" si="3"/>
        <v>32152</v>
      </c>
    </row>
    <row r="2634">
      <c r="A2634" s="47" t="str">
        <f t="shared" si="1"/>
        <v>The Americas_Trinidad and Tobago-The Americas_2007</v>
      </c>
      <c r="B2634" s="47" t="s">
        <v>258</v>
      </c>
      <c r="C2634" s="49" t="s">
        <v>298</v>
      </c>
      <c r="D2634" s="44" t="s">
        <v>86</v>
      </c>
      <c r="E2634" s="52">
        <v>11762.0</v>
      </c>
      <c r="F2634" s="52">
        <v>25024.0</v>
      </c>
      <c r="G2634" s="51">
        <f t="shared" si="2"/>
        <v>11762</v>
      </c>
      <c r="H2634" s="51">
        <f t="shared" si="3"/>
        <v>25024</v>
      </c>
    </row>
    <row r="2635">
      <c r="A2635" s="47" t="str">
        <f t="shared" si="1"/>
        <v>The Americas_Trinidad and Tobago-The Americas_2008</v>
      </c>
      <c r="B2635" s="47" t="s">
        <v>258</v>
      </c>
      <c r="C2635" s="49" t="s">
        <v>298</v>
      </c>
      <c r="D2635" s="44" t="s">
        <v>87</v>
      </c>
      <c r="E2635" s="52">
        <v>14115.0</v>
      </c>
      <c r="F2635" s="52">
        <v>30993.0</v>
      </c>
      <c r="G2635" s="51">
        <f t="shared" si="2"/>
        <v>14115</v>
      </c>
      <c r="H2635" s="51">
        <f t="shared" si="3"/>
        <v>30993</v>
      </c>
    </row>
    <row r="2636">
      <c r="A2636" s="47" t="str">
        <f t="shared" si="1"/>
        <v>The Americas_Trinidad and Tobago-The Americas_2009</v>
      </c>
      <c r="B2636" s="47" t="s">
        <v>258</v>
      </c>
      <c r="C2636" s="49" t="s">
        <v>298</v>
      </c>
      <c r="D2636" s="44" t="s">
        <v>88</v>
      </c>
      <c r="E2636" s="52">
        <v>20331.0</v>
      </c>
      <c r="F2636" s="52">
        <v>46461.0</v>
      </c>
      <c r="G2636" s="51">
        <f t="shared" si="2"/>
        <v>20331</v>
      </c>
      <c r="H2636" s="51">
        <f t="shared" si="3"/>
        <v>46461</v>
      </c>
    </row>
    <row r="2637">
      <c r="A2637" s="47" t="str">
        <f t="shared" si="1"/>
        <v>The Americas_Trinidad and Tobago-The Americas_2010</v>
      </c>
      <c r="B2637" s="47" t="s">
        <v>258</v>
      </c>
      <c r="C2637" s="49" t="s">
        <v>298</v>
      </c>
      <c r="D2637" s="44" t="s">
        <v>89</v>
      </c>
      <c r="E2637" s="52">
        <v>12540.0</v>
      </c>
      <c r="F2637" s="52">
        <v>26890.0</v>
      </c>
      <c r="G2637" s="51">
        <f t="shared" si="2"/>
        <v>12540</v>
      </c>
      <c r="H2637" s="51">
        <f t="shared" si="3"/>
        <v>26890</v>
      </c>
    </row>
    <row r="2638">
      <c r="A2638" s="47" t="str">
        <f t="shared" si="1"/>
        <v>The Americas_Trinidad and Tobago-The Americas_2011</v>
      </c>
      <c r="B2638" s="47" t="s">
        <v>258</v>
      </c>
      <c r="C2638" s="49" t="s">
        <v>298</v>
      </c>
      <c r="D2638" s="44" t="s">
        <v>90</v>
      </c>
      <c r="E2638" s="52">
        <v>16880.0</v>
      </c>
      <c r="F2638" s="52">
        <v>28581.0</v>
      </c>
      <c r="G2638" s="51">
        <f t="shared" si="2"/>
        <v>16880</v>
      </c>
      <c r="H2638" s="51">
        <f t="shared" si="3"/>
        <v>28581</v>
      </c>
    </row>
    <row r="2639">
      <c r="A2639" s="47" t="str">
        <f t="shared" si="1"/>
        <v>The Americas_Trinidad and Tobago-The Americas_2012</v>
      </c>
      <c r="B2639" s="47" t="s">
        <v>258</v>
      </c>
      <c r="C2639" s="49" t="s">
        <v>298</v>
      </c>
      <c r="D2639" s="44" t="s">
        <v>91</v>
      </c>
      <c r="E2639" s="52">
        <v>13541.0</v>
      </c>
      <c r="F2639" s="52">
        <v>27697.0</v>
      </c>
      <c r="G2639" s="51">
        <f t="shared" si="2"/>
        <v>12197.5</v>
      </c>
      <c r="H2639" s="51">
        <f t="shared" si="3"/>
        <v>26105.5</v>
      </c>
    </row>
    <row r="2640">
      <c r="A2640" s="47" t="str">
        <f t="shared" si="1"/>
        <v>The Americas_Trinidad and Tobago-The Americas_2012</v>
      </c>
      <c r="B2640" s="47" t="s">
        <v>258</v>
      </c>
      <c r="C2640" s="49" t="s">
        <v>298</v>
      </c>
      <c r="D2640" s="44" t="s">
        <v>91</v>
      </c>
      <c r="E2640" s="52">
        <v>10854.0</v>
      </c>
      <c r="F2640" s="52">
        <v>24514.0</v>
      </c>
      <c r="G2640" s="51">
        <f t="shared" si="2"/>
        <v>10854</v>
      </c>
      <c r="H2640" s="51">
        <f t="shared" si="3"/>
        <v>24514</v>
      </c>
    </row>
    <row r="2641">
      <c r="A2641" s="47" t="str">
        <f t="shared" si="1"/>
        <v>The Americas_Turks and Caicos Islands-The Americas_2000</v>
      </c>
      <c r="B2641" s="47" t="s">
        <v>258</v>
      </c>
      <c r="C2641" s="49" t="s">
        <v>299</v>
      </c>
      <c r="D2641" s="44" t="s">
        <v>70</v>
      </c>
      <c r="E2641" s="50"/>
      <c r="F2641" s="50"/>
      <c r="G2641" s="51" t="str">
        <f t="shared" si="2"/>
        <v/>
      </c>
      <c r="H2641" s="51" t="str">
        <f t="shared" si="3"/>
        <v/>
      </c>
    </row>
    <row r="2642">
      <c r="A2642" s="47" t="str">
        <f t="shared" si="1"/>
        <v>The Americas_Turks and Caicos Islands-The Americas_2001</v>
      </c>
      <c r="B2642" s="47" t="s">
        <v>258</v>
      </c>
      <c r="C2642" s="49" t="s">
        <v>299</v>
      </c>
      <c r="D2642" s="44" t="s">
        <v>71</v>
      </c>
      <c r="E2642" s="50"/>
      <c r="F2642" s="50"/>
      <c r="G2642" s="51" t="str">
        <f t="shared" si="2"/>
        <v/>
      </c>
      <c r="H2642" s="51" t="str">
        <f t="shared" si="3"/>
        <v/>
      </c>
    </row>
    <row r="2643">
      <c r="A2643" s="47" t="str">
        <f t="shared" si="1"/>
        <v>The Americas_Turks and Caicos Islands-The Americas_2002</v>
      </c>
      <c r="B2643" s="47" t="s">
        <v>258</v>
      </c>
      <c r="C2643" s="49" t="s">
        <v>299</v>
      </c>
      <c r="D2643" s="44" t="s">
        <v>72</v>
      </c>
      <c r="E2643" s="50"/>
      <c r="F2643" s="52">
        <v>161.0</v>
      </c>
      <c r="G2643" s="51" t="str">
        <f t="shared" si="2"/>
        <v/>
      </c>
      <c r="H2643" s="51">
        <f t="shared" si="3"/>
        <v>161</v>
      </c>
    </row>
    <row r="2644">
      <c r="A2644" s="47" t="str">
        <f t="shared" si="1"/>
        <v>The Americas_Turks and Caicos Islands-The Americas_2003</v>
      </c>
      <c r="B2644" s="47" t="s">
        <v>258</v>
      </c>
      <c r="C2644" s="49" t="s">
        <v>299</v>
      </c>
      <c r="D2644" s="44" t="s">
        <v>74</v>
      </c>
      <c r="E2644" s="50"/>
      <c r="F2644" s="52">
        <v>161.0</v>
      </c>
      <c r="G2644" s="51" t="str">
        <f t="shared" si="2"/>
        <v/>
      </c>
      <c r="H2644" s="51">
        <f t="shared" si="3"/>
        <v>161</v>
      </c>
    </row>
    <row r="2645">
      <c r="A2645" s="47" t="str">
        <f t="shared" si="1"/>
        <v>The Americas_Turks and Caicos Islands-The Americas_2005</v>
      </c>
      <c r="B2645" s="47" t="s">
        <v>258</v>
      </c>
      <c r="C2645" s="49" t="s">
        <v>299</v>
      </c>
      <c r="D2645" s="44" t="s">
        <v>84</v>
      </c>
      <c r="E2645" s="50"/>
      <c r="F2645" s="52">
        <v>158.0</v>
      </c>
      <c r="G2645" s="51" t="str">
        <f t="shared" si="2"/>
        <v/>
      </c>
      <c r="H2645" s="51">
        <f t="shared" si="3"/>
        <v>150.5</v>
      </c>
    </row>
    <row r="2646">
      <c r="A2646" s="47" t="str">
        <f t="shared" si="1"/>
        <v>The Americas_Turks and Caicos Islands-The Americas_2005</v>
      </c>
      <c r="B2646" s="47" t="s">
        <v>258</v>
      </c>
      <c r="C2646" s="49" t="s">
        <v>299</v>
      </c>
      <c r="D2646" s="44" t="s">
        <v>84</v>
      </c>
      <c r="E2646" s="50"/>
      <c r="F2646" s="52">
        <v>143.0</v>
      </c>
      <c r="G2646" s="51" t="str">
        <f t="shared" si="2"/>
        <v/>
      </c>
      <c r="H2646" s="51">
        <f t="shared" si="3"/>
        <v>143</v>
      </c>
    </row>
    <row r="2647">
      <c r="A2647" s="47" t="str">
        <f t="shared" si="1"/>
        <v>The Americas_Turks and Caicos Islands-The Americas_2007</v>
      </c>
      <c r="B2647" s="47" t="s">
        <v>258</v>
      </c>
      <c r="C2647" s="49" t="s">
        <v>299</v>
      </c>
      <c r="D2647" s="44" t="s">
        <v>86</v>
      </c>
      <c r="E2647" s="50"/>
      <c r="F2647" s="52">
        <v>15.0</v>
      </c>
      <c r="G2647" s="51" t="str">
        <f t="shared" si="2"/>
        <v/>
      </c>
      <c r="H2647" s="51">
        <f t="shared" si="3"/>
        <v>15</v>
      </c>
    </row>
    <row r="2648">
      <c r="A2648" s="47" t="str">
        <f t="shared" si="1"/>
        <v>The Americas_Turks and Caicos Islands-The Americas_2008</v>
      </c>
      <c r="B2648" s="47" t="s">
        <v>258</v>
      </c>
      <c r="C2648" s="49" t="s">
        <v>299</v>
      </c>
      <c r="D2648" s="44" t="s">
        <v>87</v>
      </c>
      <c r="E2648" s="50"/>
      <c r="F2648" s="52">
        <v>103.0</v>
      </c>
      <c r="G2648" s="51" t="str">
        <f t="shared" si="2"/>
        <v/>
      </c>
      <c r="H2648" s="51">
        <f t="shared" si="3"/>
        <v>103</v>
      </c>
    </row>
    <row r="2649">
      <c r="A2649" s="47" t="str">
        <f t="shared" si="1"/>
        <v>The Americas_Turks and Caicos Islands-The Americas_2009</v>
      </c>
      <c r="B2649" s="47" t="s">
        <v>258</v>
      </c>
      <c r="C2649" s="49" t="s">
        <v>299</v>
      </c>
      <c r="D2649" s="44" t="s">
        <v>88</v>
      </c>
      <c r="E2649" s="50"/>
      <c r="F2649" s="52">
        <v>158.0</v>
      </c>
      <c r="G2649" s="51" t="str">
        <f t="shared" si="2"/>
        <v/>
      </c>
      <c r="H2649" s="51">
        <f t="shared" si="3"/>
        <v>158</v>
      </c>
    </row>
    <row r="2650">
      <c r="A2650" s="47" t="str">
        <f t="shared" si="1"/>
        <v>The Americas_Turks and Caicos Islands-The Americas_2010</v>
      </c>
      <c r="B2650" s="47" t="s">
        <v>258</v>
      </c>
      <c r="C2650" s="49" t="s">
        <v>299</v>
      </c>
      <c r="D2650" s="44" t="s">
        <v>89</v>
      </c>
      <c r="E2650" s="50"/>
      <c r="F2650" s="52">
        <v>99.0</v>
      </c>
      <c r="G2650" s="51" t="str">
        <f t="shared" si="2"/>
        <v/>
      </c>
      <c r="H2650" s="51">
        <f t="shared" si="3"/>
        <v>99</v>
      </c>
    </row>
    <row r="2651">
      <c r="A2651" s="47" t="str">
        <f t="shared" si="1"/>
        <v>The Americas_Turks and Caicos Islands-The Americas_2011</v>
      </c>
      <c r="B2651" s="47" t="s">
        <v>258</v>
      </c>
      <c r="C2651" s="49" t="s">
        <v>299</v>
      </c>
      <c r="D2651" s="44" t="s">
        <v>90</v>
      </c>
      <c r="E2651" s="50"/>
      <c r="F2651" s="52">
        <v>121.0</v>
      </c>
      <c r="G2651" s="51" t="str">
        <f t="shared" si="2"/>
        <v/>
      </c>
      <c r="H2651" s="51">
        <f t="shared" si="3"/>
        <v>121</v>
      </c>
    </row>
    <row r="2652">
      <c r="A2652" s="47" t="str">
        <f t="shared" si="1"/>
        <v>The Americas_Turks and Caicos Islands-The Americas_2012</v>
      </c>
      <c r="B2652" s="47" t="s">
        <v>258</v>
      </c>
      <c r="C2652" s="49" t="s">
        <v>299</v>
      </c>
      <c r="D2652" s="44" t="s">
        <v>91</v>
      </c>
      <c r="E2652" s="50"/>
      <c r="F2652" s="52">
        <v>103.0</v>
      </c>
      <c r="G2652" s="51" t="str">
        <f t="shared" si="2"/>
        <v/>
      </c>
      <c r="H2652" s="51">
        <f t="shared" si="3"/>
        <v>59</v>
      </c>
    </row>
    <row r="2653">
      <c r="A2653" s="47" t="str">
        <f t="shared" si="1"/>
        <v>The Americas_Turks and Caicos Islands-The Americas_2012</v>
      </c>
      <c r="B2653" s="47" t="s">
        <v>258</v>
      </c>
      <c r="C2653" s="49" t="s">
        <v>299</v>
      </c>
      <c r="D2653" s="44" t="s">
        <v>91</v>
      </c>
      <c r="E2653" s="50"/>
      <c r="F2653" s="52">
        <v>15.0</v>
      </c>
      <c r="G2653" s="51" t="str">
        <f t="shared" si="2"/>
        <v/>
      </c>
      <c r="H2653" s="51">
        <f t="shared" si="3"/>
        <v>15</v>
      </c>
    </row>
    <row r="2654">
      <c r="A2654" s="47" t="str">
        <f t="shared" si="1"/>
        <v>The Americas_United States-The Americas_2000</v>
      </c>
      <c r="B2654" s="47" t="s">
        <v>258</v>
      </c>
      <c r="C2654" s="49" t="s">
        <v>300</v>
      </c>
      <c r="D2654" s="44" t="s">
        <v>70</v>
      </c>
      <c r="E2654" s="52">
        <v>2132446.0</v>
      </c>
      <c r="F2654" s="50"/>
      <c r="G2654" s="51">
        <f t="shared" si="2"/>
        <v>2132446</v>
      </c>
      <c r="H2654" s="51" t="str">
        <f t="shared" si="3"/>
        <v/>
      </c>
    </row>
    <row r="2655">
      <c r="A2655" s="47" t="str">
        <f t="shared" si="1"/>
        <v>The Americas_United States-The Americas_2001</v>
      </c>
      <c r="B2655" s="47" t="s">
        <v>258</v>
      </c>
      <c r="C2655" s="49" t="s">
        <v>300</v>
      </c>
      <c r="D2655" s="44" t="s">
        <v>71</v>
      </c>
      <c r="E2655" s="52">
        <v>2191193.0</v>
      </c>
      <c r="F2655" s="50"/>
      <c r="G2655" s="51">
        <f t="shared" si="2"/>
        <v>2191193</v>
      </c>
      <c r="H2655" s="51" t="str">
        <f t="shared" si="3"/>
        <v/>
      </c>
    </row>
    <row r="2656">
      <c r="A2656" s="47" t="str">
        <f t="shared" si="1"/>
        <v>The Americas_United States-The Americas_2002</v>
      </c>
      <c r="B2656" s="47" t="s">
        <v>258</v>
      </c>
      <c r="C2656" s="49" t="s">
        <v>300</v>
      </c>
      <c r="D2656" s="44" t="s">
        <v>72</v>
      </c>
      <c r="E2656" s="52">
        <v>2215504.0</v>
      </c>
      <c r="F2656" s="52">
        <v>5433057.0</v>
      </c>
      <c r="G2656" s="51">
        <f t="shared" si="2"/>
        <v>2215504</v>
      </c>
      <c r="H2656" s="51">
        <f t="shared" si="3"/>
        <v>5433057</v>
      </c>
    </row>
    <row r="2657">
      <c r="A2657" s="47" t="str">
        <f t="shared" si="1"/>
        <v>The Americas_United States-The Americas_2003</v>
      </c>
      <c r="B2657" s="47" t="s">
        <v>258</v>
      </c>
      <c r="C2657" s="49" t="s">
        <v>300</v>
      </c>
      <c r="D2657" s="44" t="s">
        <v>74</v>
      </c>
      <c r="E2657" s="52">
        <v>2164458.0</v>
      </c>
      <c r="F2657" s="52">
        <v>5311840.0</v>
      </c>
      <c r="G2657" s="51">
        <f t="shared" si="2"/>
        <v>2164458</v>
      </c>
      <c r="H2657" s="51">
        <f t="shared" si="3"/>
        <v>5311840</v>
      </c>
    </row>
    <row r="2658">
      <c r="A2658" s="47" t="str">
        <f t="shared" si="1"/>
        <v>The Americas_United States-The Americas_2005</v>
      </c>
      <c r="B2658" s="47" t="s">
        <v>258</v>
      </c>
      <c r="C2658" s="49" t="s">
        <v>300</v>
      </c>
      <c r="D2658" s="44" t="s">
        <v>84</v>
      </c>
      <c r="E2658" s="52">
        <v>2277034.0</v>
      </c>
      <c r="F2658" s="52">
        <v>5656839.0</v>
      </c>
      <c r="G2658" s="51">
        <f t="shared" si="2"/>
        <v>2286860</v>
      </c>
      <c r="H2658" s="51">
        <f t="shared" si="3"/>
        <v>5697227.5</v>
      </c>
    </row>
    <row r="2659">
      <c r="A2659" s="47" t="str">
        <f t="shared" si="1"/>
        <v>The Americas_United States-The Americas_2005</v>
      </c>
      <c r="B2659" s="47" t="s">
        <v>258</v>
      </c>
      <c r="C2659" s="49" t="s">
        <v>300</v>
      </c>
      <c r="D2659" s="44" t="s">
        <v>84</v>
      </c>
      <c r="E2659" s="52">
        <v>2296686.0</v>
      </c>
      <c r="F2659" s="52">
        <v>5737616.0</v>
      </c>
      <c r="G2659" s="51">
        <f t="shared" si="2"/>
        <v>2296686</v>
      </c>
      <c r="H2659" s="51">
        <f t="shared" si="3"/>
        <v>5737616</v>
      </c>
    </row>
    <row r="2660">
      <c r="A2660" s="47" t="str">
        <f t="shared" si="1"/>
        <v>The Americas_United States-The Americas_2008</v>
      </c>
      <c r="B2660" s="47" t="s">
        <v>258</v>
      </c>
      <c r="C2660" s="49" t="s">
        <v>300</v>
      </c>
      <c r="D2660" s="44" t="s">
        <v>87</v>
      </c>
      <c r="E2660" s="52">
        <v>2307819.0</v>
      </c>
      <c r="F2660" s="52">
        <v>5790765.0</v>
      </c>
      <c r="G2660" s="51">
        <f t="shared" si="2"/>
        <v>2269318</v>
      </c>
      <c r="H2660" s="51">
        <f t="shared" si="3"/>
        <v>5696085</v>
      </c>
    </row>
    <row r="2661">
      <c r="A2661" s="47" t="str">
        <f t="shared" si="1"/>
        <v>The Americas_United States-The Americas_2008</v>
      </c>
      <c r="B2661" s="47" t="s">
        <v>258</v>
      </c>
      <c r="C2661" s="49" t="s">
        <v>300</v>
      </c>
      <c r="D2661" s="44" t="s">
        <v>87</v>
      </c>
      <c r="E2661" s="52">
        <v>2230817.0</v>
      </c>
      <c r="F2661" s="52">
        <v>5601405.0</v>
      </c>
      <c r="G2661" s="51">
        <f t="shared" si="2"/>
        <v>2230817</v>
      </c>
      <c r="H2661" s="51">
        <f t="shared" si="3"/>
        <v>5601405</v>
      </c>
    </row>
    <row r="2662">
      <c r="A2662" s="47" t="str">
        <f t="shared" si="1"/>
        <v>The Americas_United States-The Americas_2009</v>
      </c>
      <c r="B2662" s="47" t="s">
        <v>258</v>
      </c>
      <c r="C2662" s="49" t="s">
        <v>300</v>
      </c>
      <c r="D2662" s="44" t="s">
        <v>88</v>
      </c>
      <c r="E2662" s="52">
        <v>2337014.0</v>
      </c>
      <c r="F2662" s="52">
        <v>5828697.0</v>
      </c>
      <c r="G2662" s="51">
        <f t="shared" si="2"/>
        <v>2337014</v>
      </c>
      <c r="H2662" s="51">
        <f t="shared" si="3"/>
        <v>5828697</v>
      </c>
    </row>
    <row r="2663">
      <c r="A2663" s="47" t="str">
        <f t="shared" si="1"/>
        <v>The Americas_United States-The Americas_2010</v>
      </c>
      <c r="B2663" s="47" t="s">
        <v>258</v>
      </c>
      <c r="C2663" s="49" t="s">
        <v>300</v>
      </c>
      <c r="D2663" s="44" t="s">
        <v>89</v>
      </c>
      <c r="E2663" s="52">
        <v>2255957.0</v>
      </c>
      <c r="F2663" s="52">
        <v>5650950.0</v>
      </c>
      <c r="G2663" s="51">
        <f t="shared" si="2"/>
        <v>2255957</v>
      </c>
      <c r="H2663" s="51">
        <f t="shared" si="3"/>
        <v>5650950</v>
      </c>
    </row>
    <row r="2664">
      <c r="A2664" s="47" t="str">
        <f t="shared" si="1"/>
        <v>The Americas_United States-The Americas_2011</v>
      </c>
      <c r="B2664" s="47" t="s">
        <v>258</v>
      </c>
      <c r="C2664" s="49" t="s">
        <v>300</v>
      </c>
      <c r="D2664" s="44" t="s">
        <v>90</v>
      </c>
      <c r="E2664" s="52">
        <v>2318861.0</v>
      </c>
      <c r="F2664" s="52">
        <v>5826394.0</v>
      </c>
      <c r="G2664" s="51">
        <f t="shared" si="2"/>
        <v>2318861</v>
      </c>
      <c r="H2664" s="51">
        <f t="shared" si="3"/>
        <v>5826394</v>
      </c>
    </row>
    <row r="2665">
      <c r="A2665" s="47" t="str">
        <f t="shared" si="1"/>
        <v>The Americas_United States-The Americas_2012</v>
      </c>
      <c r="B2665" s="47" t="s">
        <v>258</v>
      </c>
      <c r="C2665" s="49" t="s">
        <v>300</v>
      </c>
      <c r="D2665" s="44" t="s">
        <v>91</v>
      </c>
      <c r="E2665" s="52">
        <v>2261151.0</v>
      </c>
      <c r="F2665" s="52">
        <v>5681664.0</v>
      </c>
      <c r="G2665" s="51">
        <f t="shared" si="2"/>
        <v>2267241.5</v>
      </c>
      <c r="H2665" s="51">
        <f t="shared" si="3"/>
        <v>5697612</v>
      </c>
    </row>
    <row r="2666">
      <c r="A2666" s="47" t="str">
        <f t="shared" si="1"/>
        <v>The Americas_United States-The Americas_2012</v>
      </c>
      <c r="B2666" s="47" t="s">
        <v>258</v>
      </c>
      <c r="C2666" s="49" t="s">
        <v>300</v>
      </c>
      <c r="D2666" s="44" t="s">
        <v>91</v>
      </c>
      <c r="E2666" s="52">
        <v>2273332.0</v>
      </c>
      <c r="F2666" s="52">
        <v>5713560.0</v>
      </c>
      <c r="G2666" s="51">
        <f t="shared" si="2"/>
        <v>2273332</v>
      </c>
      <c r="H2666" s="51">
        <f t="shared" si="3"/>
        <v>5713560</v>
      </c>
    </row>
    <row r="2667">
      <c r="A2667" s="47" t="str">
        <f t="shared" si="1"/>
        <v>The Americas_Uruguay-The Americas_2000</v>
      </c>
      <c r="B2667" s="47" t="s">
        <v>258</v>
      </c>
      <c r="C2667" s="49" t="s">
        <v>301</v>
      </c>
      <c r="D2667" s="44" t="s">
        <v>70</v>
      </c>
      <c r="E2667" s="50"/>
      <c r="F2667" s="50"/>
      <c r="G2667" s="51" t="str">
        <f t="shared" si="2"/>
        <v/>
      </c>
      <c r="H2667" s="51" t="str">
        <f t="shared" si="3"/>
        <v/>
      </c>
    </row>
    <row r="2668">
      <c r="A2668" s="47" t="str">
        <f t="shared" si="1"/>
        <v>The Americas_Uruguay-The Americas_2001</v>
      </c>
      <c r="B2668" s="47" t="s">
        <v>258</v>
      </c>
      <c r="C2668" s="49" t="s">
        <v>301</v>
      </c>
      <c r="D2668" s="44" t="s">
        <v>71</v>
      </c>
      <c r="E2668" s="52">
        <v>4430.0</v>
      </c>
      <c r="F2668" s="50"/>
      <c r="G2668" s="51">
        <f t="shared" si="2"/>
        <v>4430</v>
      </c>
      <c r="H2668" s="51" t="str">
        <f t="shared" si="3"/>
        <v/>
      </c>
    </row>
    <row r="2669">
      <c r="A2669" s="47" t="str">
        <f t="shared" si="1"/>
        <v>The Americas_Uruguay-The Americas_2002</v>
      </c>
      <c r="B2669" s="47" t="s">
        <v>258</v>
      </c>
      <c r="C2669" s="49" t="s">
        <v>301</v>
      </c>
      <c r="D2669" s="44" t="s">
        <v>72</v>
      </c>
      <c r="E2669" s="52">
        <v>4174.0</v>
      </c>
      <c r="F2669" s="52">
        <v>6645.0</v>
      </c>
      <c r="G2669" s="51">
        <f t="shared" si="2"/>
        <v>4174</v>
      </c>
      <c r="H2669" s="51">
        <f t="shared" si="3"/>
        <v>6645</v>
      </c>
    </row>
    <row r="2670">
      <c r="A2670" s="47" t="str">
        <f t="shared" si="1"/>
        <v>The Americas_Uruguay-The Americas_2003</v>
      </c>
      <c r="B2670" s="47" t="s">
        <v>258</v>
      </c>
      <c r="C2670" s="49" t="s">
        <v>301</v>
      </c>
      <c r="D2670" s="44" t="s">
        <v>74</v>
      </c>
      <c r="E2670" s="52">
        <v>4134.0</v>
      </c>
      <c r="F2670" s="52">
        <v>7891.0</v>
      </c>
      <c r="G2670" s="51">
        <f t="shared" si="2"/>
        <v>4134</v>
      </c>
      <c r="H2670" s="51">
        <f t="shared" si="3"/>
        <v>7891</v>
      </c>
    </row>
    <row r="2671">
      <c r="A2671" s="47" t="str">
        <f t="shared" si="1"/>
        <v>The Americas_Uruguay-The Americas_2005</v>
      </c>
      <c r="B2671" s="47" t="s">
        <v>258</v>
      </c>
      <c r="C2671" s="49" t="s">
        <v>301</v>
      </c>
      <c r="D2671" s="44" t="s">
        <v>84</v>
      </c>
      <c r="E2671" s="52">
        <v>4153.0</v>
      </c>
      <c r="F2671" s="52">
        <v>8331.0</v>
      </c>
      <c r="G2671" s="51">
        <f t="shared" si="2"/>
        <v>3668</v>
      </c>
      <c r="H2671" s="51">
        <f t="shared" si="3"/>
        <v>7489.5</v>
      </c>
    </row>
    <row r="2672">
      <c r="A2672" s="47" t="str">
        <f t="shared" si="1"/>
        <v>The Americas_Uruguay-The Americas_2005</v>
      </c>
      <c r="B2672" s="47" t="s">
        <v>258</v>
      </c>
      <c r="C2672" s="49" t="s">
        <v>301</v>
      </c>
      <c r="D2672" s="44" t="s">
        <v>84</v>
      </c>
      <c r="E2672" s="52">
        <v>3183.0</v>
      </c>
      <c r="F2672" s="52">
        <v>6648.0</v>
      </c>
      <c r="G2672" s="51">
        <f t="shared" si="2"/>
        <v>3183</v>
      </c>
      <c r="H2672" s="51">
        <f t="shared" si="3"/>
        <v>6648</v>
      </c>
    </row>
    <row r="2673">
      <c r="A2673" s="47" t="str">
        <f t="shared" si="1"/>
        <v>The Americas_Uruguay-The Americas_2008</v>
      </c>
      <c r="B2673" s="47" t="s">
        <v>258</v>
      </c>
      <c r="C2673" s="49" t="s">
        <v>301</v>
      </c>
      <c r="D2673" s="44" t="s">
        <v>87</v>
      </c>
      <c r="E2673" s="52">
        <v>2869.0</v>
      </c>
      <c r="F2673" s="52">
        <v>5611.0</v>
      </c>
      <c r="G2673" s="51">
        <f t="shared" si="2"/>
        <v>2790.5</v>
      </c>
      <c r="H2673" s="51">
        <f t="shared" si="3"/>
        <v>5350.5</v>
      </c>
    </row>
    <row r="2674">
      <c r="A2674" s="47" t="str">
        <f t="shared" si="1"/>
        <v>The Americas_Uruguay-The Americas_2008</v>
      </c>
      <c r="B2674" s="47" t="s">
        <v>258</v>
      </c>
      <c r="C2674" s="49" t="s">
        <v>301</v>
      </c>
      <c r="D2674" s="44" t="s">
        <v>87</v>
      </c>
      <c r="E2674" s="52">
        <v>2712.0</v>
      </c>
      <c r="F2674" s="52">
        <v>5090.0</v>
      </c>
      <c r="G2674" s="51">
        <f t="shared" si="2"/>
        <v>2712</v>
      </c>
      <c r="H2674" s="51">
        <f t="shared" si="3"/>
        <v>5090</v>
      </c>
    </row>
    <row r="2675">
      <c r="A2675" s="47" t="str">
        <f t="shared" si="1"/>
        <v>The Americas_Uruguay-The Americas_2009</v>
      </c>
      <c r="B2675" s="47" t="s">
        <v>258</v>
      </c>
      <c r="C2675" s="49" t="s">
        <v>301</v>
      </c>
      <c r="D2675" s="44" t="s">
        <v>88</v>
      </c>
      <c r="E2675" s="52">
        <v>3172.0</v>
      </c>
      <c r="F2675" s="52">
        <v>5999.0</v>
      </c>
      <c r="G2675" s="51">
        <f t="shared" si="2"/>
        <v>3172</v>
      </c>
      <c r="H2675" s="51">
        <f t="shared" si="3"/>
        <v>5999</v>
      </c>
    </row>
    <row r="2676">
      <c r="A2676" s="47" t="str">
        <f t="shared" si="1"/>
        <v>The Americas_Uruguay-The Americas_2010</v>
      </c>
      <c r="B2676" s="47" t="s">
        <v>258</v>
      </c>
      <c r="C2676" s="49" t="s">
        <v>301</v>
      </c>
      <c r="D2676" s="44" t="s">
        <v>89</v>
      </c>
      <c r="E2676" s="52">
        <v>2538.0</v>
      </c>
      <c r="F2676" s="52">
        <v>4620.0</v>
      </c>
      <c r="G2676" s="51">
        <f t="shared" si="2"/>
        <v>2538</v>
      </c>
      <c r="H2676" s="51">
        <f t="shared" si="3"/>
        <v>4620</v>
      </c>
    </row>
    <row r="2677">
      <c r="A2677" s="47" t="str">
        <f t="shared" si="1"/>
        <v>The Americas_Uruguay-The Americas_2011</v>
      </c>
      <c r="B2677" s="47" t="s">
        <v>258</v>
      </c>
      <c r="C2677" s="49" t="s">
        <v>301</v>
      </c>
      <c r="D2677" s="44" t="s">
        <v>90</v>
      </c>
      <c r="E2677" s="52">
        <v>2957.0</v>
      </c>
      <c r="F2677" s="52">
        <v>5776.0</v>
      </c>
      <c r="G2677" s="51">
        <f t="shared" si="2"/>
        <v>2957</v>
      </c>
      <c r="H2677" s="51">
        <f t="shared" si="3"/>
        <v>5776</v>
      </c>
    </row>
    <row r="2678">
      <c r="A2678" s="47" t="str">
        <f t="shared" si="1"/>
        <v>The Americas_Uruguay-The Americas_2012</v>
      </c>
      <c r="B2678" s="47" t="s">
        <v>258</v>
      </c>
      <c r="C2678" s="49" t="s">
        <v>301</v>
      </c>
      <c r="D2678" s="44" t="s">
        <v>91</v>
      </c>
      <c r="E2678" s="52">
        <v>2523.0</v>
      </c>
      <c r="F2678" s="52">
        <v>4598.0</v>
      </c>
      <c r="G2678" s="51">
        <f t="shared" si="2"/>
        <v>2807.5</v>
      </c>
      <c r="H2678" s="51">
        <f t="shared" si="3"/>
        <v>4952</v>
      </c>
    </row>
    <row r="2679">
      <c r="A2679" s="47" t="str">
        <f t="shared" si="1"/>
        <v>The Americas_Uruguay-The Americas_2012</v>
      </c>
      <c r="B2679" s="47" t="s">
        <v>258</v>
      </c>
      <c r="C2679" s="49" t="s">
        <v>301</v>
      </c>
      <c r="D2679" s="44" t="s">
        <v>91</v>
      </c>
      <c r="E2679" s="52">
        <v>3092.0</v>
      </c>
      <c r="F2679" s="52">
        <v>5306.0</v>
      </c>
      <c r="G2679" s="51">
        <f t="shared" si="2"/>
        <v>3092</v>
      </c>
      <c r="H2679" s="51">
        <f t="shared" si="3"/>
        <v>5306</v>
      </c>
    </row>
    <row r="2680">
      <c r="A2680" s="47" t="str">
        <f t="shared" si="1"/>
        <v>The Americas_Venezuela-The Americas_2000</v>
      </c>
      <c r="B2680" s="47" t="s">
        <v>258</v>
      </c>
      <c r="C2680" s="49" t="s">
        <v>302</v>
      </c>
      <c r="D2680" s="44" t="s">
        <v>70</v>
      </c>
      <c r="E2680" s="50"/>
      <c r="F2680" s="50"/>
      <c r="G2680" s="51" t="str">
        <f t="shared" si="2"/>
        <v/>
      </c>
      <c r="H2680" s="51" t="str">
        <f t="shared" si="3"/>
        <v/>
      </c>
    </row>
    <row r="2681">
      <c r="A2681" s="47" t="str">
        <f t="shared" si="1"/>
        <v>The Americas_Venezuela-The Americas_2001</v>
      </c>
      <c r="B2681" s="47" t="s">
        <v>258</v>
      </c>
      <c r="C2681" s="49" t="s">
        <v>302</v>
      </c>
      <c r="D2681" s="44" t="s">
        <v>71</v>
      </c>
      <c r="E2681" s="52">
        <v>70198.0</v>
      </c>
      <c r="F2681" s="50"/>
      <c r="G2681" s="51">
        <f t="shared" si="2"/>
        <v>70198</v>
      </c>
      <c r="H2681" s="51" t="str">
        <f t="shared" si="3"/>
        <v/>
      </c>
    </row>
    <row r="2682">
      <c r="A2682" s="47" t="str">
        <f t="shared" si="1"/>
        <v>The Americas_Venezuela-The Americas_2002</v>
      </c>
      <c r="B2682" s="47" t="s">
        <v>258</v>
      </c>
      <c r="C2682" s="49" t="s">
        <v>302</v>
      </c>
      <c r="D2682" s="44" t="s">
        <v>72</v>
      </c>
      <c r="E2682" s="52">
        <v>75502.0</v>
      </c>
      <c r="F2682" s="52">
        <v>201747.0</v>
      </c>
      <c r="G2682" s="51">
        <f t="shared" si="2"/>
        <v>75502</v>
      </c>
      <c r="H2682" s="51">
        <f t="shared" si="3"/>
        <v>201747</v>
      </c>
    </row>
    <row r="2683">
      <c r="A2683" s="47" t="str">
        <f t="shared" si="1"/>
        <v>The Americas_Venezuela-The Americas_2003</v>
      </c>
      <c r="B2683" s="47" t="s">
        <v>258</v>
      </c>
      <c r="C2683" s="49" t="s">
        <v>302</v>
      </c>
      <c r="D2683" s="44" t="s">
        <v>74</v>
      </c>
      <c r="E2683" s="52">
        <v>69597.0</v>
      </c>
      <c r="F2683" s="52">
        <v>185341.0</v>
      </c>
      <c r="G2683" s="51">
        <f t="shared" si="2"/>
        <v>69597</v>
      </c>
      <c r="H2683" s="51">
        <f t="shared" si="3"/>
        <v>185341</v>
      </c>
    </row>
    <row r="2684">
      <c r="A2684" s="47" t="str">
        <f t="shared" si="1"/>
        <v>The Americas_Venezuela-The Americas_2005</v>
      </c>
      <c r="B2684" s="47" t="s">
        <v>258</v>
      </c>
      <c r="C2684" s="49" t="s">
        <v>302</v>
      </c>
      <c r="D2684" s="44" t="s">
        <v>84</v>
      </c>
      <c r="E2684" s="52">
        <v>69597.0</v>
      </c>
      <c r="F2684" s="52">
        <v>186812.0</v>
      </c>
      <c r="G2684" s="51">
        <f t="shared" si="2"/>
        <v>66651</v>
      </c>
      <c r="H2684" s="51">
        <f t="shared" si="3"/>
        <v>179318.5</v>
      </c>
    </row>
    <row r="2685">
      <c r="A2685" s="47" t="str">
        <f t="shared" si="1"/>
        <v>The Americas_Venezuela-The Americas_2005</v>
      </c>
      <c r="B2685" s="47" t="s">
        <v>258</v>
      </c>
      <c r="C2685" s="49" t="s">
        <v>302</v>
      </c>
      <c r="D2685" s="44" t="s">
        <v>84</v>
      </c>
      <c r="E2685" s="52">
        <v>63705.0</v>
      </c>
      <c r="F2685" s="52">
        <v>171825.0</v>
      </c>
      <c r="G2685" s="51">
        <f t="shared" si="2"/>
        <v>63705</v>
      </c>
      <c r="H2685" s="51">
        <f t="shared" si="3"/>
        <v>171825</v>
      </c>
    </row>
    <row r="2686">
      <c r="A2686" s="47" t="str">
        <f t="shared" si="1"/>
        <v>The Americas_Venezuela-The Americas_2008</v>
      </c>
      <c r="B2686" s="47" t="s">
        <v>258</v>
      </c>
      <c r="C2686" s="49" t="s">
        <v>302</v>
      </c>
      <c r="D2686" s="44" t="s">
        <v>87</v>
      </c>
      <c r="E2686" s="52">
        <v>56441.0</v>
      </c>
      <c r="F2686" s="52">
        <v>168268.0</v>
      </c>
      <c r="G2686" s="51">
        <f t="shared" si="2"/>
        <v>57156</v>
      </c>
      <c r="H2686" s="51">
        <f t="shared" si="3"/>
        <v>170396.5</v>
      </c>
    </row>
    <row r="2687">
      <c r="A2687" s="47" t="str">
        <f t="shared" si="1"/>
        <v>The Americas_Venezuela-The Americas_2008</v>
      </c>
      <c r="B2687" s="47" t="s">
        <v>258</v>
      </c>
      <c r="C2687" s="49" t="s">
        <v>302</v>
      </c>
      <c r="D2687" s="44" t="s">
        <v>87</v>
      </c>
      <c r="E2687" s="52">
        <v>57871.0</v>
      </c>
      <c r="F2687" s="52">
        <v>172525.0</v>
      </c>
      <c r="G2687" s="51">
        <f t="shared" si="2"/>
        <v>57871</v>
      </c>
      <c r="H2687" s="51">
        <f t="shared" si="3"/>
        <v>172525</v>
      </c>
    </row>
    <row r="2688">
      <c r="A2688" s="47" t="str">
        <f t="shared" si="1"/>
        <v>The Americas_Venezuela-The Americas_2009</v>
      </c>
      <c r="B2688" s="47" t="s">
        <v>258</v>
      </c>
      <c r="C2688" s="49" t="s">
        <v>302</v>
      </c>
      <c r="D2688" s="44" t="s">
        <v>88</v>
      </c>
      <c r="E2688" s="52">
        <v>62934.0</v>
      </c>
      <c r="F2688" s="52">
        <v>175785.0</v>
      </c>
      <c r="G2688" s="51">
        <f t="shared" si="2"/>
        <v>62934</v>
      </c>
      <c r="H2688" s="51">
        <f t="shared" si="3"/>
        <v>175785</v>
      </c>
    </row>
    <row r="2689">
      <c r="A2689" s="47" t="str">
        <f t="shared" si="1"/>
        <v>The Americas_Venezuela-The Americas_2010</v>
      </c>
      <c r="B2689" s="47" t="s">
        <v>258</v>
      </c>
      <c r="C2689" s="49" t="s">
        <v>302</v>
      </c>
      <c r="D2689" s="44" t="s">
        <v>89</v>
      </c>
      <c r="E2689" s="52">
        <v>57515.0</v>
      </c>
      <c r="F2689" s="52">
        <v>193262.0</v>
      </c>
      <c r="G2689" s="51">
        <f t="shared" si="2"/>
        <v>57515</v>
      </c>
      <c r="H2689" s="51">
        <f t="shared" si="3"/>
        <v>193262</v>
      </c>
    </row>
    <row r="2690">
      <c r="A2690" s="47" t="str">
        <f t="shared" si="1"/>
        <v>The Americas_Venezuela-The Americas_2011</v>
      </c>
      <c r="B2690" s="47" t="s">
        <v>258</v>
      </c>
      <c r="C2690" s="49" t="s">
        <v>302</v>
      </c>
      <c r="D2690" s="44" t="s">
        <v>90</v>
      </c>
      <c r="E2690" s="52">
        <v>66558.0</v>
      </c>
      <c r="F2690" s="52">
        <v>181630.0</v>
      </c>
      <c r="G2690" s="51">
        <f t="shared" si="2"/>
        <v>66558</v>
      </c>
      <c r="H2690" s="51">
        <f t="shared" si="3"/>
        <v>181630</v>
      </c>
    </row>
    <row r="2691">
      <c r="A2691" s="47" t="str">
        <f t="shared" si="1"/>
        <v>The Americas_Venezuela-The Americas_2012</v>
      </c>
      <c r="B2691" s="47" t="s">
        <v>258</v>
      </c>
      <c r="C2691" s="49" t="s">
        <v>302</v>
      </c>
      <c r="D2691" s="44" t="s">
        <v>91</v>
      </c>
      <c r="E2691" s="52">
        <v>52881.0</v>
      </c>
      <c r="F2691" s="52">
        <v>192103.0</v>
      </c>
      <c r="G2691" s="51">
        <f t="shared" si="2"/>
        <v>54652.5</v>
      </c>
      <c r="H2691" s="51">
        <f t="shared" si="3"/>
        <v>172259</v>
      </c>
    </row>
    <row r="2692">
      <c r="A2692" s="47" t="str">
        <f t="shared" si="1"/>
        <v>The Americas_Venezuela-The Americas_2012</v>
      </c>
      <c r="B2692" s="47" t="s">
        <v>258</v>
      </c>
      <c r="C2692" s="49" t="s">
        <v>302</v>
      </c>
      <c r="D2692" s="44" t="s">
        <v>91</v>
      </c>
      <c r="E2692" s="52">
        <v>56424.0</v>
      </c>
      <c r="F2692" s="52">
        <v>152415.0</v>
      </c>
      <c r="G2692" s="51">
        <f t="shared" si="2"/>
        <v>56424</v>
      </c>
      <c r="H2692" s="51">
        <f t="shared" si="3"/>
        <v>152415</v>
      </c>
    </row>
  </sheetData>
  <conditionalFormatting sqref="A1:A2692">
    <cfRule type="expression" dxfId="0" priority="1">
      <formula>countif(A:A,A1)&gt;1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9.75"/>
    <col customWidth="1" min="3" max="3" width="24.75"/>
  </cols>
  <sheetData>
    <row r="1">
      <c r="A1" s="47" t="s">
        <v>304</v>
      </c>
      <c r="B1" s="47" t="s">
        <v>4</v>
      </c>
      <c r="C1" s="47" t="s">
        <v>5</v>
      </c>
      <c r="D1" s="48" t="s">
        <v>62</v>
      </c>
      <c r="E1" s="47" t="s">
        <v>25</v>
      </c>
      <c r="F1" s="47" t="s">
        <v>27</v>
      </c>
      <c r="G1" s="47" t="s">
        <v>29</v>
      </c>
      <c r="H1" s="47" t="s">
        <v>31</v>
      </c>
      <c r="I1" s="47" t="s">
        <v>33</v>
      </c>
      <c r="J1" s="47" t="s">
        <v>35</v>
      </c>
      <c r="K1" s="47" t="s">
        <v>37</v>
      </c>
      <c r="L1" s="47" t="s">
        <v>39</v>
      </c>
      <c r="M1" s="47" t="s">
        <v>41</v>
      </c>
    </row>
    <row r="2">
      <c r="A2" s="47" t="str">
        <f t="shared" ref="A2:A2692" si="1">B2&amp;"_"&amp;C2&amp;"_"&amp;D2</f>
        <v>Africa_Algeria-Africa_2000</v>
      </c>
      <c r="B2" s="47" t="s">
        <v>68</v>
      </c>
      <c r="C2" s="49" t="s">
        <v>69</v>
      </c>
      <c r="D2" s="44" t="s">
        <v>70</v>
      </c>
      <c r="E2" s="52">
        <v>0.02</v>
      </c>
      <c r="F2" s="52">
        <v>0.034</v>
      </c>
      <c r="G2" s="52">
        <v>71.0</v>
      </c>
      <c r="H2" s="52">
        <v>67.0</v>
      </c>
      <c r="I2" s="52">
        <v>0.342</v>
      </c>
      <c r="J2" s="52">
        <v>0.619</v>
      </c>
      <c r="K2" s="52">
        <v>0.039</v>
      </c>
      <c r="L2" s="52">
        <v>3.1719449E7</v>
      </c>
      <c r="M2" s="52">
        <v>0.599</v>
      </c>
    </row>
    <row r="3">
      <c r="A3" s="47" t="str">
        <f t="shared" si="1"/>
        <v>Africa_Algeria-Africa_2001</v>
      </c>
      <c r="B3" s="47" t="s">
        <v>68</v>
      </c>
      <c r="C3" s="49" t="s">
        <v>69</v>
      </c>
      <c r="D3" s="44" t="s">
        <v>71</v>
      </c>
      <c r="E3" s="52">
        <v>0.019</v>
      </c>
      <c r="F3" s="52">
        <v>0.033</v>
      </c>
      <c r="G3" s="52">
        <v>71.0</v>
      </c>
      <c r="H3" s="52">
        <v>68.0</v>
      </c>
      <c r="I3" s="52">
        <v>0.33</v>
      </c>
      <c r="J3" s="52">
        <v>0.63</v>
      </c>
      <c r="K3" s="52">
        <v>0.04</v>
      </c>
      <c r="L3" s="52">
        <v>3.2150198E7</v>
      </c>
      <c r="M3" s="52">
        <v>0.607</v>
      </c>
    </row>
    <row r="4">
      <c r="A4" s="47" t="str">
        <f t="shared" si="1"/>
        <v>Africa_Algeria-Africa_2002</v>
      </c>
      <c r="B4" s="47" t="s">
        <v>68</v>
      </c>
      <c r="C4" s="49" t="s">
        <v>69</v>
      </c>
      <c r="D4" s="44" t="s">
        <v>72</v>
      </c>
      <c r="E4" s="52">
        <v>0.019</v>
      </c>
      <c r="F4" s="52">
        <v>0.032</v>
      </c>
      <c r="G4" s="52">
        <v>71.0</v>
      </c>
      <c r="H4" s="52">
        <v>68.0</v>
      </c>
      <c r="I4" s="52">
        <v>0.318</v>
      </c>
      <c r="J4" s="52">
        <v>0.641</v>
      </c>
      <c r="K4" s="52">
        <v>0.041</v>
      </c>
      <c r="L4" s="52">
        <v>3.2572977E7</v>
      </c>
      <c r="M4" s="52">
        <v>0.615</v>
      </c>
    </row>
    <row r="5">
      <c r="A5" s="47" t="str">
        <f t="shared" si="1"/>
        <v>Africa_Algeria-Africa_2003</v>
      </c>
      <c r="B5" s="47" t="s">
        <v>68</v>
      </c>
      <c r="C5" s="49" t="s">
        <v>69</v>
      </c>
      <c r="D5" s="44" t="s">
        <v>74</v>
      </c>
      <c r="E5" s="52">
        <v>0.02</v>
      </c>
      <c r="F5" s="52">
        <v>0.031</v>
      </c>
      <c r="G5" s="52">
        <v>71.0</v>
      </c>
      <c r="H5" s="52">
        <v>68.0</v>
      </c>
      <c r="I5" s="52">
        <v>0.307</v>
      </c>
      <c r="J5" s="52">
        <v>0.651</v>
      </c>
      <c r="K5" s="52">
        <v>0.042</v>
      </c>
      <c r="L5" s="52">
        <v>3.3003442E7</v>
      </c>
      <c r="M5" s="52">
        <v>0.623</v>
      </c>
    </row>
    <row r="6">
      <c r="A6" s="47" t="str">
        <f t="shared" si="1"/>
        <v>Africa_Algeria-Africa_2004</v>
      </c>
      <c r="B6" s="47" t="s">
        <v>68</v>
      </c>
      <c r="C6" s="49" t="s">
        <v>69</v>
      </c>
      <c r="D6" s="44" t="s">
        <v>83</v>
      </c>
      <c r="E6" s="52">
        <v>0.02</v>
      </c>
      <c r="F6" s="52">
        <v>0.03</v>
      </c>
      <c r="G6" s="52">
        <v>71.0</v>
      </c>
      <c r="H6" s="52">
        <v>68.0</v>
      </c>
      <c r="I6" s="52">
        <v>0.297</v>
      </c>
      <c r="J6" s="52">
        <v>0.66</v>
      </c>
      <c r="K6" s="52">
        <v>0.043</v>
      </c>
      <c r="L6" s="52">
        <v>3.3461345E7</v>
      </c>
      <c r="M6" s="52">
        <v>0.631</v>
      </c>
    </row>
    <row r="7">
      <c r="A7" s="47" t="str">
        <f t="shared" si="1"/>
        <v>Africa_Algeria-Africa_2005</v>
      </c>
      <c r="B7" s="47" t="s">
        <v>68</v>
      </c>
      <c r="C7" s="49" t="s">
        <v>69</v>
      </c>
      <c r="D7" s="44" t="s">
        <v>84</v>
      </c>
      <c r="E7" s="52">
        <v>0.021</v>
      </c>
      <c r="F7" s="52">
        <v>0.029</v>
      </c>
      <c r="G7" s="52">
        <v>71.0</v>
      </c>
      <c r="H7" s="52">
        <v>68.0</v>
      </c>
      <c r="I7" s="52">
        <v>0.289</v>
      </c>
      <c r="J7" s="52">
        <v>0.667</v>
      </c>
      <c r="K7" s="52">
        <v>0.044</v>
      </c>
      <c r="L7" s="52">
        <v>3.3960903E7</v>
      </c>
      <c r="M7" s="52">
        <v>0.638</v>
      </c>
    </row>
    <row r="8">
      <c r="A8" s="47" t="str">
        <f t="shared" si="1"/>
        <v>Africa_Algeria-Africa_2006</v>
      </c>
      <c r="B8" s="47" t="s">
        <v>68</v>
      </c>
      <c r="C8" s="49" t="s">
        <v>69</v>
      </c>
      <c r="D8" s="44" t="s">
        <v>85</v>
      </c>
      <c r="E8" s="52">
        <v>0.022</v>
      </c>
      <c r="F8" s="52">
        <v>0.028</v>
      </c>
      <c r="G8" s="52">
        <v>72.0</v>
      </c>
      <c r="H8" s="52">
        <v>68.0</v>
      </c>
      <c r="I8" s="52">
        <v>0.282</v>
      </c>
      <c r="J8" s="52">
        <v>0.673</v>
      </c>
      <c r="K8" s="52">
        <v>0.045</v>
      </c>
      <c r="L8" s="52">
        <v>3.4507214E7</v>
      </c>
      <c r="M8" s="52">
        <v>0.646</v>
      </c>
    </row>
    <row r="9">
      <c r="A9" s="47" t="str">
        <f t="shared" si="1"/>
        <v>Africa_Algeria-Africa_2007</v>
      </c>
      <c r="B9" s="47" t="s">
        <v>68</v>
      </c>
      <c r="C9" s="49" t="s">
        <v>69</v>
      </c>
      <c r="D9" s="44" t="s">
        <v>86</v>
      </c>
      <c r="E9" s="52">
        <v>0.023</v>
      </c>
      <c r="F9" s="52">
        <v>0.026</v>
      </c>
      <c r="G9" s="52">
        <v>72.0</v>
      </c>
      <c r="H9" s="52">
        <v>69.0</v>
      </c>
      <c r="I9" s="52">
        <v>0.277</v>
      </c>
      <c r="J9" s="52">
        <v>0.677</v>
      </c>
      <c r="K9" s="52">
        <v>0.046</v>
      </c>
      <c r="L9" s="52">
        <v>3.5097043E7</v>
      </c>
      <c r="M9" s="52">
        <v>0.653</v>
      </c>
    </row>
    <row r="10">
      <c r="A10" s="47" t="str">
        <f t="shared" si="1"/>
        <v>Africa_Algeria-Africa_2008</v>
      </c>
      <c r="B10" s="47" t="s">
        <v>68</v>
      </c>
      <c r="C10" s="49" t="s">
        <v>69</v>
      </c>
      <c r="D10" s="44" t="s">
        <v>87</v>
      </c>
      <c r="E10" s="52">
        <v>0.024</v>
      </c>
      <c r="F10" s="52">
        <v>0.025</v>
      </c>
      <c r="G10" s="52">
        <v>72.0</v>
      </c>
      <c r="H10" s="52">
        <v>69.0</v>
      </c>
      <c r="I10" s="52">
        <v>0.274</v>
      </c>
      <c r="J10" s="52">
        <v>0.68</v>
      </c>
      <c r="K10" s="52">
        <v>0.047</v>
      </c>
      <c r="L10" s="52">
        <v>3.5725377E7</v>
      </c>
      <c r="M10" s="52">
        <v>0.661</v>
      </c>
    </row>
    <row r="11">
      <c r="A11" s="47" t="str">
        <f t="shared" si="1"/>
        <v>Africa_Algeria-Africa_2009</v>
      </c>
      <c r="B11" s="47" t="s">
        <v>68</v>
      </c>
      <c r="C11" s="49" t="s">
        <v>69</v>
      </c>
      <c r="D11" s="44" t="s">
        <v>88</v>
      </c>
      <c r="E11" s="52">
        <v>0.024</v>
      </c>
      <c r="F11" s="52">
        <v>0.024</v>
      </c>
      <c r="G11" s="52">
        <v>72.0</v>
      </c>
      <c r="H11" s="52">
        <v>69.0</v>
      </c>
      <c r="I11" s="52">
        <v>0.272</v>
      </c>
      <c r="J11" s="52">
        <v>0.681</v>
      </c>
      <c r="K11" s="52">
        <v>0.047</v>
      </c>
      <c r="L11" s="52">
        <v>3.6383302E7</v>
      </c>
      <c r="M11" s="52">
        <v>0.668</v>
      </c>
    </row>
    <row r="12">
      <c r="A12" s="47" t="str">
        <f t="shared" si="1"/>
        <v>Africa_Algeria-Africa_2010</v>
      </c>
      <c r="B12" s="47" t="s">
        <v>68</v>
      </c>
      <c r="C12" s="49" t="s">
        <v>69</v>
      </c>
      <c r="D12" s="44" t="s">
        <v>89</v>
      </c>
      <c r="E12" s="52">
        <v>0.025</v>
      </c>
      <c r="F12" s="52">
        <v>0.024</v>
      </c>
      <c r="G12" s="52">
        <v>72.0</v>
      </c>
      <c r="H12" s="52">
        <v>69.0</v>
      </c>
      <c r="I12" s="52">
        <v>0.271</v>
      </c>
      <c r="J12" s="52">
        <v>0.681</v>
      </c>
      <c r="K12" s="52">
        <v>0.047</v>
      </c>
      <c r="L12" s="52">
        <v>3.706282E7</v>
      </c>
      <c r="M12" s="52">
        <v>0.675</v>
      </c>
    </row>
    <row r="13">
      <c r="A13" s="47" t="str">
        <f t="shared" si="1"/>
        <v>Africa_Algeria-Africa_2011</v>
      </c>
      <c r="B13" s="47" t="s">
        <v>68</v>
      </c>
      <c r="C13" s="49" t="s">
        <v>69</v>
      </c>
      <c r="D13" s="44" t="s">
        <v>90</v>
      </c>
      <c r="E13" s="52">
        <v>0.025</v>
      </c>
      <c r="F13" s="52">
        <v>0.023</v>
      </c>
      <c r="G13" s="52">
        <v>72.0</v>
      </c>
      <c r="H13" s="52">
        <v>69.0</v>
      </c>
      <c r="I13" s="52">
        <v>0.272</v>
      </c>
      <c r="J13" s="52">
        <v>0.681</v>
      </c>
      <c r="K13" s="52">
        <v>0.047</v>
      </c>
      <c r="L13" s="52">
        <v>3.7762962E7</v>
      </c>
      <c r="M13" s="52">
        <v>0.682</v>
      </c>
    </row>
    <row r="14">
      <c r="A14" s="47" t="str">
        <f t="shared" si="1"/>
        <v>Africa_Algeria-Africa_2012</v>
      </c>
      <c r="B14" s="47" t="s">
        <v>68</v>
      </c>
      <c r="C14" s="49" t="s">
        <v>69</v>
      </c>
      <c r="D14" s="44" t="s">
        <v>91</v>
      </c>
      <c r="E14" s="52">
        <v>0.025</v>
      </c>
      <c r="F14" s="52">
        <v>0.022</v>
      </c>
      <c r="G14" s="52">
        <v>73.0</v>
      </c>
      <c r="H14" s="52">
        <v>69.0</v>
      </c>
      <c r="I14" s="52">
        <v>0.274</v>
      </c>
      <c r="J14" s="52">
        <v>0.679</v>
      </c>
      <c r="K14" s="52">
        <v>0.047</v>
      </c>
      <c r="L14" s="52">
        <v>3.8481705E7</v>
      </c>
      <c r="M14" s="52">
        <v>0.689</v>
      </c>
    </row>
    <row r="15">
      <c r="A15" s="47" t="str">
        <f t="shared" si="1"/>
        <v>Africa_Angola-Africa_2000</v>
      </c>
      <c r="B15" s="47" t="s">
        <v>68</v>
      </c>
      <c r="C15" s="49" t="s">
        <v>92</v>
      </c>
      <c r="D15" s="44" t="s">
        <v>70</v>
      </c>
      <c r="E15" s="52">
        <v>0.05</v>
      </c>
      <c r="F15" s="52">
        <v>0.128</v>
      </c>
      <c r="G15" s="52">
        <v>47.0</v>
      </c>
      <c r="H15" s="52">
        <v>44.0</v>
      </c>
      <c r="I15" s="52">
        <v>0.476</v>
      </c>
      <c r="J15" s="52">
        <v>0.499</v>
      </c>
      <c r="K15" s="52">
        <v>0.025</v>
      </c>
      <c r="L15" s="52">
        <v>1.392493E7</v>
      </c>
      <c r="M15" s="52">
        <v>0.324</v>
      </c>
    </row>
    <row r="16">
      <c r="A16" s="47" t="str">
        <f t="shared" si="1"/>
        <v>Africa_Angola-Africa_2001</v>
      </c>
      <c r="B16" s="47" t="s">
        <v>68</v>
      </c>
      <c r="C16" s="49" t="s">
        <v>92</v>
      </c>
      <c r="D16" s="44" t="s">
        <v>71</v>
      </c>
      <c r="E16" s="52">
        <v>0.05</v>
      </c>
      <c r="F16" s="52">
        <v>0.127</v>
      </c>
      <c r="G16" s="52">
        <v>47.0</v>
      </c>
      <c r="H16" s="52">
        <v>45.0</v>
      </c>
      <c r="I16" s="52">
        <v>0.477</v>
      </c>
      <c r="J16" s="52">
        <v>0.499</v>
      </c>
      <c r="K16" s="52">
        <v>0.025</v>
      </c>
      <c r="L16" s="52">
        <v>1.4385283E7</v>
      </c>
      <c r="M16" s="52">
        <v>0.332</v>
      </c>
    </row>
    <row r="17">
      <c r="A17" s="47" t="str">
        <f t="shared" si="1"/>
        <v>Africa_Angola-Africa_2002</v>
      </c>
      <c r="B17" s="47" t="s">
        <v>68</v>
      </c>
      <c r="C17" s="49" t="s">
        <v>92</v>
      </c>
      <c r="D17" s="44" t="s">
        <v>72</v>
      </c>
      <c r="E17" s="52">
        <v>0.05</v>
      </c>
      <c r="F17" s="52">
        <v>0.126</v>
      </c>
      <c r="G17" s="52">
        <v>48.0</v>
      </c>
      <c r="H17" s="52">
        <v>45.0</v>
      </c>
      <c r="I17" s="52">
        <v>0.477</v>
      </c>
      <c r="J17" s="52">
        <v>0.499</v>
      </c>
      <c r="K17" s="52">
        <v>0.025</v>
      </c>
      <c r="L17" s="52">
        <v>1.4886574E7</v>
      </c>
      <c r="M17" s="52">
        <v>0.339</v>
      </c>
    </row>
    <row r="18">
      <c r="A18" s="47" t="str">
        <f t="shared" si="1"/>
        <v>Africa_Angola-Africa_2003</v>
      </c>
      <c r="B18" s="47" t="s">
        <v>68</v>
      </c>
      <c r="C18" s="49" t="s">
        <v>92</v>
      </c>
      <c r="D18" s="44" t="s">
        <v>74</v>
      </c>
      <c r="E18" s="52">
        <v>0.05</v>
      </c>
      <c r="F18" s="52">
        <v>0.125</v>
      </c>
      <c r="G18" s="52">
        <v>49.0</v>
      </c>
      <c r="H18" s="52">
        <v>46.0</v>
      </c>
      <c r="I18" s="52">
        <v>0.477</v>
      </c>
      <c r="J18" s="52">
        <v>0.498</v>
      </c>
      <c r="K18" s="52">
        <v>0.025</v>
      </c>
      <c r="L18" s="52">
        <v>1.5421075E7</v>
      </c>
      <c r="M18" s="52">
        <v>0.346</v>
      </c>
    </row>
    <row r="19">
      <c r="A19" s="47" t="str">
        <f t="shared" si="1"/>
        <v>Africa_Angola-Africa_2004</v>
      </c>
      <c r="B19" s="47" t="s">
        <v>68</v>
      </c>
      <c r="C19" s="49" t="s">
        <v>92</v>
      </c>
      <c r="D19" s="44" t="s">
        <v>83</v>
      </c>
      <c r="E19" s="52">
        <v>0.05</v>
      </c>
      <c r="F19" s="52">
        <v>0.123</v>
      </c>
      <c r="G19" s="52">
        <v>49.0</v>
      </c>
      <c r="H19" s="52">
        <v>47.0</v>
      </c>
      <c r="I19" s="52">
        <v>0.477</v>
      </c>
      <c r="J19" s="52">
        <v>0.498</v>
      </c>
      <c r="K19" s="52">
        <v>0.025</v>
      </c>
      <c r="L19" s="52">
        <v>1.5976715E7</v>
      </c>
      <c r="M19" s="52">
        <v>0.354</v>
      </c>
    </row>
    <row r="20">
      <c r="A20" s="47" t="str">
        <f t="shared" si="1"/>
        <v>Africa_Angola-Africa_2005</v>
      </c>
      <c r="B20" s="47" t="s">
        <v>68</v>
      </c>
      <c r="C20" s="49" t="s">
        <v>92</v>
      </c>
      <c r="D20" s="44" t="s">
        <v>84</v>
      </c>
      <c r="E20" s="52">
        <v>0.049</v>
      </c>
      <c r="F20" s="52">
        <v>0.122</v>
      </c>
      <c r="G20" s="52">
        <v>50.0</v>
      </c>
      <c r="H20" s="52">
        <v>47.0</v>
      </c>
      <c r="I20" s="52">
        <v>0.478</v>
      </c>
      <c r="J20" s="52">
        <v>0.498</v>
      </c>
      <c r="K20" s="52">
        <v>0.025</v>
      </c>
      <c r="L20" s="52">
        <v>1.6544376E7</v>
      </c>
      <c r="M20" s="52">
        <v>0.362</v>
      </c>
    </row>
    <row r="21">
      <c r="A21" s="47" t="str">
        <f t="shared" si="1"/>
        <v>Africa_Angola-Africa_2006</v>
      </c>
      <c r="B21" s="47" t="s">
        <v>68</v>
      </c>
      <c r="C21" s="49" t="s">
        <v>92</v>
      </c>
      <c r="D21" s="44" t="s">
        <v>85</v>
      </c>
      <c r="E21" s="52">
        <v>0.049</v>
      </c>
      <c r="F21" s="52">
        <v>0.12</v>
      </c>
      <c r="G21" s="52">
        <v>50.0</v>
      </c>
      <c r="H21" s="52">
        <v>48.0</v>
      </c>
      <c r="I21" s="52">
        <v>0.478</v>
      </c>
      <c r="J21" s="52">
        <v>0.497</v>
      </c>
      <c r="K21" s="52">
        <v>0.024</v>
      </c>
      <c r="L21" s="52">
        <v>1.7122409E7</v>
      </c>
      <c r="M21" s="52">
        <v>0.369</v>
      </c>
    </row>
    <row r="22">
      <c r="A22" s="47" t="str">
        <f t="shared" si="1"/>
        <v>Africa_Angola-Africa_2007</v>
      </c>
      <c r="B22" s="47" t="s">
        <v>68</v>
      </c>
      <c r="C22" s="49" t="s">
        <v>92</v>
      </c>
      <c r="D22" s="44" t="s">
        <v>86</v>
      </c>
      <c r="E22" s="52">
        <v>0.048</v>
      </c>
      <c r="F22" s="52">
        <v>0.117</v>
      </c>
      <c r="G22" s="52">
        <v>51.0</v>
      </c>
      <c r="H22" s="52">
        <v>48.0</v>
      </c>
      <c r="I22" s="52">
        <v>0.479</v>
      </c>
      <c r="J22" s="52">
        <v>0.497</v>
      </c>
      <c r="K22" s="52">
        <v>0.024</v>
      </c>
      <c r="L22" s="52">
        <v>1.7712824E7</v>
      </c>
      <c r="M22" s="52">
        <v>0.377</v>
      </c>
    </row>
    <row r="23">
      <c r="A23" s="47" t="str">
        <f t="shared" si="1"/>
        <v>Africa_Angola-Africa_2008</v>
      </c>
      <c r="B23" s="47" t="s">
        <v>68</v>
      </c>
      <c r="C23" s="49" t="s">
        <v>92</v>
      </c>
      <c r="D23" s="44" t="s">
        <v>87</v>
      </c>
      <c r="E23" s="52">
        <v>0.048</v>
      </c>
      <c r="F23" s="52">
        <v>0.115</v>
      </c>
      <c r="G23" s="52">
        <v>51.0</v>
      </c>
      <c r="H23" s="52">
        <v>48.0</v>
      </c>
      <c r="I23" s="52">
        <v>0.479</v>
      </c>
      <c r="J23" s="52">
        <v>0.497</v>
      </c>
      <c r="K23" s="52">
        <v>0.024</v>
      </c>
      <c r="L23" s="52">
        <v>1.8314441E7</v>
      </c>
      <c r="M23" s="52">
        <v>0.385</v>
      </c>
    </row>
    <row r="24">
      <c r="A24" s="47" t="str">
        <f t="shared" si="1"/>
        <v>Africa_Angola-Africa_2009</v>
      </c>
      <c r="B24" s="47" t="s">
        <v>68</v>
      </c>
      <c r="C24" s="49" t="s">
        <v>92</v>
      </c>
      <c r="D24" s="44" t="s">
        <v>88</v>
      </c>
      <c r="E24" s="52">
        <v>0.047</v>
      </c>
      <c r="F24" s="52">
        <v>0.112</v>
      </c>
      <c r="G24" s="52">
        <v>52.0</v>
      </c>
      <c r="H24" s="52">
        <v>49.0</v>
      </c>
      <c r="I24" s="52">
        <v>0.479</v>
      </c>
      <c r="J24" s="52">
        <v>0.497</v>
      </c>
      <c r="K24" s="52">
        <v>0.024</v>
      </c>
      <c r="L24" s="52">
        <v>1.892665E7</v>
      </c>
      <c r="M24" s="52">
        <v>0.393</v>
      </c>
    </row>
    <row r="25">
      <c r="A25" s="47" t="str">
        <f t="shared" si="1"/>
        <v>Africa_Angola-Africa_2010</v>
      </c>
      <c r="B25" s="47" t="s">
        <v>68</v>
      </c>
      <c r="C25" s="49" t="s">
        <v>92</v>
      </c>
      <c r="D25" s="44" t="s">
        <v>89</v>
      </c>
      <c r="E25" s="52">
        <v>0.046</v>
      </c>
      <c r="F25" s="52">
        <v>0.11</v>
      </c>
      <c r="G25" s="52">
        <v>52.0</v>
      </c>
      <c r="H25" s="52">
        <v>49.0</v>
      </c>
      <c r="I25" s="52">
        <v>0.478</v>
      </c>
      <c r="J25" s="52">
        <v>0.498</v>
      </c>
      <c r="K25" s="52">
        <v>0.024</v>
      </c>
      <c r="L25" s="52">
        <v>1.9549124E7</v>
      </c>
      <c r="M25" s="52">
        <v>0.401</v>
      </c>
    </row>
    <row r="26">
      <c r="A26" s="47" t="str">
        <f t="shared" si="1"/>
        <v>Africa_Angola-Africa_2011</v>
      </c>
      <c r="B26" s="47" t="s">
        <v>68</v>
      </c>
      <c r="C26" s="49" t="s">
        <v>92</v>
      </c>
      <c r="D26" s="44" t="s">
        <v>90</v>
      </c>
      <c r="E26" s="52">
        <v>0.046</v>
      </c>
      <c r="F26" s="52">
        <v>0.107</v>
      </c>
      <c r="G26" s="52">
        <v>53.0</v>
      </c>
      <c r="H26" s="52">
        <v>50.0</v>
      </c>
      <c r="I26" s="52">
        <v>0.477</v>
      </c>
      <c r="J26" s="52">
        <v>0.499</v>
      </c>
      <c r="K26" s="52">
        <v>0.024</v>
      </c>
      <c r="L26" s="52">
        <v>2.018049E7</v>
      </c>
      <c r="M26" s="52">
        <v>0.409</v>
      </c>
    </row>
    <row r="27">
      <c r="A27" s="47" t="str">
        <f t="shared" si="1"/>
        <v>Africa_Angola-Africa_2012</v>
      </c>
      <c r="B27" s="47" t="s">
        <v>68</v>
      </c>
      <c r="C27" s="49" t="s">
        <v>92</v>
      </c>
      <c r="D27" s="44" t="s">
        <v>91</v>
      </c>
      <c r="E27" s="52">
        <v>0.045</v>
      </c>
      <c r="F27" s="52">
        <v>0.104</v>
      </c>
      <c r="G27" s="52">
        <v>53.0</v>
      </c>
      <c r="H27" s="52">
        <v>50.0</v>
      </c>
      <c r="I27" s="52">
        <v>0.476</v>
      </c>
      <c r="J27" s="52">
        <v>0.5</v>
      </c>
      <c r="K27" s="52">
        <v>0.024</v>
      </c>
      <c r="L27" s="52">
        <v>2.0820525E7</v>
      </c>
      <c r="M27" s="52">
        <v>0.417</v>
      </c>
    </row>
    <row r="28">
      <c r="A28" s="47" t="str">
        <f t="shared" si="1"/>
        <v>Africa_Benin-Africa_2000</v>
      </c>
      <c r="B28" s="47" t="s">
        <v>68</v>
      </c>
      <c r="C28" s="49" t="s">
        <v>93</v>
      </c>
      <c r="D28" s="44" t="s">
        <v>70</v>
      </c>
      <c r="E28" s="52">
        <v>0.043</v>
      </c>
      <c r="F28" s="52">
        <v>0.09</v>
      </c>
      <c r="G28" s="52">
        <v>57.0</v>
      </c>
      <c r="H28" s="52">
        <v>53.0</v>
      </c>
      <c r="I28" s="52">
        <v>0.454</v>
      </c>
      <c r="J28" s="52">
        <v>0.517</v>
      </c>
      <c r="K28" s="52">
        <v>0.029</v>
      </c>
      <c r="L28" s="52">
        <v>6949366.0</v>
      </c>
      <c r="M28" s="52">
        <v>0.383</v>
      </c>
    </row>
    <row r="29">
      <c r="A29" s="47" t="str">
        <f t="shared" si="1"/>
        <v>Africa_Benin-Africa_2001</v>
      </c>
      <c r="B29" s="47" t="s">
        <v>68</v>
      </c>
      <c r="C29" s="49" t="s">
        <v>93</v>
      </c>
      <c r="D29" s="44" t="s">
        <v>71</v>
      </c>
      <c r="E29" s="52">
        <v>0.042</v>
      </c>
      <c r="F29" s="52">
        <v>0.088</v>
      </c>
      <c r="G29" s="52">
        <v>57.0</v>
      </c>
      <c r="H29" s="52">
        <v>54.0</v>
      </c>
      <c r="I29" s="52">
        <v>0.453</v>
      </c>
      <c r="J29" s="52">
        <v>0.518</v>
      </c>
      <c r="K29" s="52">
        <v>0.029</v>
      </c>
      <c r="L29" s="52">
        <v>7174911.0</v>
      </c>
      <c r="M29" s="52">
        <v>0.387</v>
      </c>
    </row>
    <row r="30">
      <c r="A30" s="47" t="str">
        <f t="shared" si="1"/>
        <v>Africa_Benin-Africa_2002</v>
      </c>
      <c r="B30" s="47" t="s">
        <v>68</v>
      </c>
      <c r="C30" s="49" t="s">
        <v>93</v>
      </c>
      <c r="D30" s="44" t="s">
        <v>72</v>
      </c>
      <c r="E30" s="52">
        <v>0.042</v>
      </c>
      <c r="F30" s="52">
        <v>0.085</v>
      </c>
      <c r="G30" s="52">
        <v>58.0</v>
      </c>
      <c r="H30" s="52">
        <v>54.0</v>
      </c>
      <c r="I30" s="52">
        <v>0.451</v>
      </c>
      <c r="J30" s="52">
        <v>0.52</v>
      </c>
      <c r="K30" s="52">
        <v>0.028</v>
      </c>
      <c r="L30" s="52">
        <v>7414744.0</v>
      </c>
      <c r="M30" s="52">
        <v>0.39</v>
      </c>
    </row>
    <row r="31">
      <c r="A31" s="47" t="str">
        <f t="shared" si="1"/>
        <v>Africa_Benin-Africa_2003</v>
      </c>
      <c r="B31" s="47" t="s">
        <v>68</v>
      </c>
      <c r="C31" s="49" t="s">
        <v>93</v>
      </c>
      <c r="D31" s="44" t="s">
        <v>74</v>
      </c>
      <c r="E31" s="52">
        <v>0.041</v>
      </c>
      <c r="F31" s="52">
        <v>0.082</v>
      </c>
      <c r="G31" s="52">
        <v>58.0</v>
      </c>
      <c r="H31" s="52">
        <v>55.0</v>
      </c>
      <c r="I31" s="52">
        <v>0.449</v>
      </c>
      <c r="J31" s="52">
        <v>0.522</v>
      </c>
      <c r="K31" s="52">
        <v>0.028</v>
      </c>
      <c r="L31" s="52">
        <v>7665681.0</v>
      </c>
      <c r="M31" s="52">
        <v>0.393</v>
      </c>
    </row>
    <row r="32">
      <c r="A32" s="47" t="str">
        <f t="shared" si="1"/>
        <v>Africa_Benin-Africa_2004</v>
      </c>
      <c r="B32" s="47" t="s">
        <v>68</v>
      </c>
      <c r="C32" s="49" t="s">
        <v>93</v>
      </c>
      <c r="D32" s="44" t="s">
        <v>83</v>
      </c>
      <c r="E32" s="52">
        <v>0.041</v>
      </c>
      <c r="F32" s="52">
        <v>0.078</v>
      </c>
      <c r="G32" s="52">
        <v>58.0</v>
      </c>
      <c r="H32" s="52">
        <v>55.0</v>
      </c>
      <c r="I32" s="52">
        <v>0.447</v>
      </c>
      <c r="J32" s="52">
        <v>0.525</v>
      </c>
      <c r="K32" s="52">
        <v>0.028</v>
      </c>
      <c r="L32" s="52">
        <v>7922796.0</v>
      </c>
      <c r="M32" s="52">
        <v>0.396</v>
      </c>
    </row>
    <row r="33">
      <c r="A33" s="47" t="str">
        <f t="shared" si="1"/>
        <v>Africa_Benin-Africa_2005</v>
      </c>
      <c r="B33" s="47" t="s">
        <v>68</v>
      </c>
      <c r="C33" s="49" t="s">
        <v>93</v>
      </c>
      <c r="D33" s="44" t="s">
        <v>84</v>
      </c>
      <c r="E33" s="52">
        <v>0.04</v>
      </c>
      <c r="F33" s="52">
        <v>0.075</v>
      </c>
      <c r="G33" s="52">
        <v>59.0</v>
      </c>
      <c r="H33" s="52">
        <v>56.0</v>
      </c>
      <c r="I33" s="52">
        <v>0.445</v>
      </c>
      <c r="J33" s="52">
        <v>0.527</v>
      </c>
      <c r="K33" s="52">
        <v>0.028</v>
      </c>
      <c r="L33" s="52">
        <v>8182362.0</v>
      </c>
      <c r="M33" s="52">
        <v>0.4</v>
      </c>
    </row>
    <row r="34">
      <c r="A34" s="47" t="str">
        <f t="shared" si="1"/>
        <v>Africa_Benin-Africa_2006</v>
      </c>
      <c r="B34" s="47" t="s">
        <v>68</v>
      </c>
      <c r="C34" s="49" t="s">
        <v>93</v>
      </c>
      <c r="D34" s="44" t="s">
        <v>85</v>
      </c>
      <c r="E34" s="52">
        <v>0.04</v>
      </c>
      <c r="F34" s="52">
        <v>0.072</v>
      </c>
      <c r="G34" s="52">
        <v>59.0</v>
      </c>
      <c r="H34" s="52">
        <v>56.0</v>
      </c>
      <c r="I34" s="52">
        <v>0.443</v>
      </c>
      <c r="J34" s="52">
        <v>0.529</v>
      </c>
      <c r="K34" s="52">
        <v>0.028</v>
      </c>
      <c r="L34" s="52">
        <v>8443671.0</v>
      </c>
      <c r="M34" s="52">
        <v>0.403</v>
      </c>
    </row>
    <row r="35">
      <c r="A35" s="47" t="str">
        <f t="shared" si="1"/>
        <v>Africa_Benin-Africa_2007</v>
      </c>
      <c r="B35" s="47" t="s">
        <v>68</v>
      </c>
      <c r="C35" s="49" t="s">
        <v>93</v>
      </c>
      <c r="D35" s="44" t="s">
        <v>86</v>
      </c>
      <c r="E35" s="52">
        <v>0.039</v>
      </c>
      <c r="F35" s="52">
        <v>0.069</v>
      </c>
      <c r="G35" s="52">
        <v>59.0</v>
      </c>
      <c r="H35" s="52">
        <v>57.0</v>
      </c>
      <c r="I35" s="52">
        <v>0.441</v>
      </c>
      <c r="J35" s="52">
        <v>0.531</v>
      </c>
      <c r="K35" s="52">
        <v>0.028</v>
      </c>
      <c r="L35" s="52">
        <v>8707490.0</v>
      </c>
      <c r="M35" s="52">
        <v>0.407</v>
      </c>
    </row>
    <row r="36">
      <c r="A36" s="47" t="str">
        <f t="shared" si="1"/>
        <v>Africa_Benin-Africa_2008</v>
      </c>
      <c r="B36" s="47" t="s">
        <v>68</v>
      </c>
      <c r="C36" s="49" t="s">
        <v>93</v>
      </c>
      <c r="D36" s="44" t="s">
        <v>87</v>
      </c>
      <c r="E36" s="52">
        <v>0.039</v>
      </c>
      <c r="F36" s="52">
        <v>0.066</v>
      </c>
      <c r="G36" s="52">
        <v>60.0</v>
      </c>
      <c r="H36" s="52">
        <v>57.0</v>
      </c>
      <c r="I36" s="52">
        <v>0.439</v>
      </c>
      <c r="J36" s="52">
        <v>0.533</v>
      </c>
      <c r="K36" s="52">
        <v>0.029</v>
      </c>
      <c r="L36" s="52">
        <v>8973293.0</v>
      </c>
      <c r="M36" s="52">
        <v>0.411</v>
      </c>
    </row>
    <row r="37">
      <c r="A37" s="47" t="str">
        <f t="shared" si="1"/>
        <v>Africa_Benin-Africa_2009</v>
      </c>
      <c r="B37" s="47" t="s">
        <v>68</v>
      </c>
      <c r="C37" s="49" t="s">
        <v>93</v>
      </c>
      <c r="D37" s="44" t="s">
        <v>88</v>
      </c>
      <c r="E37" s="52">
        <v>0.038</v>
      </c>
      <c r="F37" s="52">
        <v>0.064</v>
      </c>
      <c r="G37" s="52">
        <v>60.0</v>
      </c>
      <c r="H37" s="52">
        <v>57.0</v>
      </c>
      <c r="I37" s="52">
        <v>0.436</v>
      </c>
      <c r="J37" s="52">
        <v>0.535</v>
      </c>
      <c r="K37" s="52">
        <v>0.029</v>
      </c>
      <c r="L37" s="52">
        <v>9240783.0</v>
      </c>
      <c r="M37" s="52">
        <v>0.415</v>
      </c>
    </row>
    <row r="38">
      <c r="A38" s="47" t="str">
        <f t="shared" si="1"/>
        <v>Africa_Benin-Africa_2010</v>
      </c>
      <c r="B38" s="47" t="s">
        <v>68</v>
      </c>
      <c r="C38" s="49" t="s">
        <v>93</v>
      </c>
      <c r="D38" s="44" t="s">
        <v>89</v>
      </c>
      <c r="E38" s="52">
        <v>0.038</v>
      </c>
      <c r="F38" s="52">
        <v>0.062</v>
      </c>
      <c r="G38" s="52">
        <v>60.0</v>
      </c>
      <c r="H38" s="52">
        <v>57.0</v>
      </c>
      <c r="I38" s="52">
        <v>0.434</v>
      </c>
      <c r="J38" s="52">
        <v>0.537</v>
      </c>
      <c r="K38" s="52">
        <v>0.029</v>
      </c>
      <c r="L38" s="52">
        <v>9509798.0</v>
      </c>
      <c r="M38" s="52">
        <v>0.419</v>
      </c>
    </row>
    <row r="39">
      <c r="A39" s="47" t="str">
        <f t="shared" si="1"/>
        <v>Africa_Benin-Africa_2011</v>
      </c>
      <c r="B39" s="47" t="s">
        <v>68</v>
      </c>
      <c r="C39" s="49" t="s">
        <v>93</v>
      </c>
      <c r="D39" s="44" t="s">
        <v>90</v>
      </c>
      <c r="E39" s="52">
        <v>0.037</v>
      </c>
      <c r="F39" s="52">
        <v>0.06</v>
      </c>
      <c r="G39" s="52">
        <v>60.0</v>
      </c>
      <c r="H39" s="52">
        <v>58.0</v>
      </c>
      <c r="I39" s="52">
        <v>0.432</v>
      </c>
      <c r="J39" s="52">
        <v>0.539</v>
      </c>
      <c r="K39" s="52">
        <v>0.029</v>
      </c>
      <c r="L39" s="52">
        <v>9779795.0</v>
      </c>
      <c r="M39" s="52">
        <v>0.423</v>
      </c>
    </row>
    <row r="40">
      <c r="A40" s="47" t="str">
        <f t="shared" si="1"/>
        <v>Africa_Benin-Africa_2012</v>
      </c>
      <c r="B40" s="47" t="s">
        <v>68</v>
      </c>
      <c r="C40" s="49" t="s">
        <v>93</v>
      </c>
      <c r="D40" s="44" t="s">
        <v>91</v>
      </c>
      <c r="E40" s="52">
        <v>0.037</v>
      </c>
      <c r="F40" s="52">
        <v>0.058</v>
      </c>
      <c r="G40" s="52">
        <v>61.0</v>
      </c>
      <c r="H40" s="52">
        <v>58.0</v>
      </c>
      <c r="I40" s="52">
        <v>0.43</v>
      </c>
      <c r="J40" s="52">
        <v>0.542</v>
      </c>
      <c r="K40" s="52">
        <v>0.029</v>
      </c>
      <c r="L40" s="52">
        <v>1.0050702E7</v>
      </c>
      <c r="M40" s="52">
        <v>0.427</v>
      </c>
    </row>
    <row r="41">
      <c r="A41" s="47" t="str">
        <f t="shared" si="1"/>
        <v>Africa_Botswana-Africa_2000</v>
      </c>
      <c r="B41" s="47" t="s">
        <v>68</v>
      </c>
      <c r="C41" s="49" t="s">
        <v>94</v>
      </c>
      <c r="D41" s="44" t="s">
        <v>70</v>
      </c>
      <c r="E41" s="52">
        <v>0.027</v>
      </c>
      <c r="F41" s="52">
        <v>0.054</v>
      </c>
      <c r="G41" s="52">
        <v>52.0</v>
      </c>
      <c r="H41" s="52">
        <v>49.0</v>
      </c>
      <c r="I41" s="52">
        <v>0.383</v>
      </c>
      <c r="J41" s="52">
        <v>0.587</v>
      </c>
      <c r="K41" s="52">
        <v>0.029</v>
      </c>
      <c r="L41" s="52">
        <v>1755375.0</v>
      </c>
      <c r="M41" s="52">
        <v>0.532</v>
      </c>
    </row>
    <row r="42">
      <c r="A42" s="47" t="str">
        <f t="shared" si="1"/>
        <v>Africa_Botswana-Africa_2001</v>
      </c>
      <c r="B42" s="47" t="s">
        <v>68</v>
      </c>
      <c r="C42" s="49" t="s">
        <v>94</v>
      </c>
      <c r="D42" s="44" t="s">
        <v>71</v>
      </c>
      <c r="E42" s="52">
        <v>0.027</v>
      </c>
      <c r="F42" s="52">
        <v>0.054</v>
      </c>
      <c r="G42" s="52">
        <v>51.0</v>
      </c>
      <c r="H42" s="52">
        <v>48.0</v>
      </c>
      <c r="I42" s="52">
        <v>0.377</v>
      </c>
      <c r="J42" s="52">
        <v>0.593</v>
      </c>
      <c r="K42" s="52">
        <v>0.03</v>
      </c>
      <c r="L42" s="52">
        <v>1783349.0</v>
      </c>
      <c r="M42" s="52">
        <v>0.541</v>
      </c>
    </row>
    <row r="43">
      <c r="A43" s="47" t="str">
        <f t="shared" si="1"/>
        <v>Africa_Botswana-Africa_2002</v>
      </c>
      <c r="B43" s="47" t="s">
        <v>68</v>
      </c>
      <c r="C43" s="49" t="s">
        <v>94</v>
      </c>
      <c r="D43" s="44" t="s">
        <v>72</v>
      </c>
      <c r="E43" s="52">
        <v>0.026</v>
      </c>
      <c r="F43" s="52">
        <v>0.054</v>
      </c>
      <c r="G43" s="52">
        <v>49.0</v>
      </c>
      <c r="H43" s="52">
        <v>48.0</v>
      </c>
      <c r="I43" s="52">
        <v>0.372</v>
      </c>
      <c r="J43" s="52">
        <v>0.598</v>
      </c>
      <c r="K43" s="52">
        <v>0.03</v>
      </c>
      <c r="L43" s="52">
        <v>1808976.0</v>
      </c>
      <c r="M43" s="52">
        <v>0.544</v>
      </c>
    </row>
    <row r="44">
      <c r="A44" s="47" t="str">
        <f t="shared" si="1"/>
        <v>Africa_Botswana-Africa_2003</v>
      </c>
      <c r="B44" s="47" t="s">
        <v>68</v>
      </c>
      <c r="C44" s="49" t="s">
        <v>94</v>
      </c>
      <c r="D44" s="44" t="s">
        <v>74</v>
      </c>
      <c r="E44" s="52">
        <v>0.026</v>
      </c>
      <c r="F44" s="52">
        <v>0.051</v>
      </c>
      <c r="G44" s="52">
        <v>48.0</v>
      </c>
      <c r="H44" s="52">
        <v>47.0</v>
      </c>
      <c r="I44" s="52">
        <v>0.367</v>
      </c>
      <c r="J44" s="52">
        <v>0.602</v>
      </c>
      <c r="K44" s="52">
        <v>0.031</v>
      </c>
      <c r="L44" s="52">
        <v>1832602.0</v>
      </c>
      <c r="M44" s="52">
        <v>0.546</v>
      </c>
    </row>
    <row r="45">
      <c r="A45" s="47" t="str">
        <f t="shared" si="1"/>
        <v>Africa_Botswana-Africa_2004</v>
      </c>
      <c r="B45" s="47" t="s">
        <v>68</v>
      </c>
      <c r="C45" s="49" t="s">
        <v>94</v>
      </c>
      <c r="D45" s="44" t="s">
        <v>83</v>
      </c>
      <c r="E45" s="52">
        <v>0.026</v>
      </c>
      <c r="F45" s="52">
        <v>0.046</v>
      </c>
      <c r="G45" s="52">
        <v>48.0</v>
      </c>
      <c r="H45" s="52">
        <v>47.0</v>
      </c>
      <c r="I45" s="52">
        <v>0.362</v>
      </c>
      <c r="J45" s="52">
        <v>0.607</v>
      </c>
      <c r="K45" s="52">
        <v>0.032</v>
      </c>
      <c r="L45" s="52">
        <v>1854739.0</v>
      </c>
      <c r="M45" s="52">
        <v>0.548</v>
      </c>
    </row>
    <row r="46">
      <c r="A46" s="47" t="str">
        <f t="shared" si="1"/>
        <v>Africa_Botswana-Africa_2005</v>
      </c>
      <c r="B46" s="47" t="s">
        <v>68</v>
      </c>
      <c r="C46" s="49" t="s">
        <v>94</v>
      </c>
      <c r="D46" s="44" t="s">
        <v>84</v>
      </c>
      <c r="E46" s="52">
        <v>0.025</v>
      </c>
      <c r="F46" s="52">
        <v>0.043</v>
      </c>
      <c r="G46" s="52">
        <v>47.0</v>
      </c>
      <c r="H46" s="52">
        <v>46.0</v>
      </c>
      <c r="I46" s="52">
        <v>0.358</v>
      </c>
      <c r="J46" s="52">
        <v>0.61</v>
      </c>
      <c r="K46" s="52">
        <v>0.032</v>
      </c>
      <c r="L46" s="52">
        <v>1875805.0</v>
      </c>
      <c r="M46" s="52">
        <v>0.551</v>
      </c>
    </row>
    <row r="47">
      <c r="A47" s="47" t="str">
        <f t="shared" si="1"/>
        <v>Africa_Botswana-Africa_2006</v>
      </c>
      <c r="B47" s="47" t="s">
        <v>68</v>
      </c>
      <c r="C47" s="49" t="s">
        <v>94</v>
      </c>
      <c r="D47" s="44" t="s">
        <v>85</v>
      </c>
      <c r="E47" s="52">
        <v>0.025</v>
      </c>
      <c r="F47" s="52">
        <v>0.043</v>
      </c>
      <c r="G47" s="52">
        <v>47.0</v>
      </c>
      <c r="H47" s="52">
        <v>46.0</v>
      </c>
      <c r="I47" s="52">
        <v>0.354</v>
      </c>
      <c r="J47" s="52">
        <v>0.613</v>
      </c>
      <c r="K47" s="52">
        <v>0.033</v>
      </c>
      <c r="L47" s="52">
        <v>1895944.0</v>
      </c>
      <c r="M47" s="52">
        <v>0.553</v>
      </c>
    </row>
    <row r="48">
      <c r="A48" s="47" t="str">
        <f t="shared" si="1"/>
        <v>Africa_Botswana-Africa_2007</v>
      </c>
      <c r="B48" s="47" t="s">
        <v>68</v>
      </c>
      <c r="C48" s="49" t="s">
        <v>94</v>
      </c>
      <c r="D48" s="44" t="s">
        <v>86</v>
      </c>
      <c r="E48" s="52">
        <v>0.025</v>
      </c>
      <c r="F48" s="52">
        <v>0.043</v>
      </c>
      <c r="G48" s="52">
        <v>46.0</v>
      </c>
      <c r="H48" s="52">
        <v>46.0</v>
      </c>
      <c r="I48" s="52">
        <v>0.351</v>
      </c>
      <c r="J48" s="52">
        <v>0.616</v>
      </c>
      <c r="K48" s="52">
        <v>0.033</v>
      </c>
      <c r="L48" s="52">
        <v>1915187.0</v>
      </c>
      <c r="M48" s="52">
        <v>0.555</v>
      </c>
    </row>
    <row r="49">
      <c r="A49" s="47" t="str">
        <f t="shared" si="1"/>
        <v>Africa_Botswana-Africa_2008</v>
      </c>
      <c r="B49" s="47" t="s">
        <v>68</v>
      </c>
      <c r="C49" s="49" t="s">
        <v>94</v>
      </c>
      <c r="D49" s="44" t="s">
        <v>87</v>
      </c>
      <c r="E49" s="52">
        <v>0.025</v>
      </c>
      <c r="F49" s="52">
        <v>0.043</v>
      </c>
      <c r="G49" s="52">
        <v>46.0</v>
      </c>
      <c r="H49" s="52">
        <v>46.0</v>
      </c>
      <c r="I49" s="52">
        <v>0.348</v>
      </c>
      <c r="J49" s="52">
        <v>0.618</v>
      </c>
      <c r="K49" s="52">
        <v>0.034</v>
      </c>
      <c r="L49" s="52">
        <v>1933719.0</v>
      </c>
      <c r="M49" s="52">
        <v>0.558</v>
      </c>
    </row>
    <row r="50">
      <c r="A50" s="47" t="str">
        <f t="shared" si="1"/>
        <v>Africa_Botswana-Africa_2009</v>
      </c>
      <c r="B50" s="47" t="s">
        <v>68</v>
      </c>
      <c r="C50" s="49" t="s">
        <v>94</v>
      </c>
      <c r="D50" s="44" t="s">
        <v>88</v>
      </c>
      <c r="E50" s="52">
        <v>0.025</v>
      </c>
      <c r="F50" s="52">
        <v>0.041</v>
      </c>
      <c r="G50" s="52">
        <v>46.0</v>
      </c>
      <c r="H50" s="52">
        <v>47.0</v>
      </c>
      <c r="I50" s="52">
        <v>0.345</v>
      </c>
      <c r="J50" s="52">
        <v>0.621</v>
      </c>
      <c r="K50" s="52">
        <v>0.034</v>
      </c>
      <c r="L50" s="52">
        <v>1951715.0</v>
      </c>
      <c r="M50" s="52">
        <v>0.56</v>
      </c>
    </row>
    <row r="51">
      <c r="A51" s="47" t="str">
        <f t="shared" si="1"/>
        <v>Africa_Botswana-Africa_2010</v>
      </c>
      <c r="B51" s="47" t="s">
        <v>68</v>
      </c>
      <c r="C51" s="49" t="s">
        <v>94</v>
      </c>
      <c r="D51" s="44" t="s">
        <v>89</v>
      </c>
      <c r="E51" s="52">
        <v>0.024</v>
      </c>
      <c r="F51" s="52">
        <v>0.04</v>
      </c>
      <c r="G51" s="52">
        <v>46.0</v>
      </c>
      <c r="H51" s="52">
        <v>47.0</v>
      </c>
      <c r="I51" s="52">
        <v>0.343</v>
      </c>
      <c r="J51" s="52">
        <v>0.623</v>
      </c>
      <c r="K51" s="52">
        <v>0.035</v>
      </c>
      <c r="L51" s="52">
        <v>1969341.0</v>
      </c>
      <c r="M51" s="52">
        <v>0.562</v>
      </c>
    </row>
    <row r="52">
      <c r="A52" s="47" t="str">
        <f t="shared" si="1"/>
        <v>Africa_Botswana-Africa_2011</v>
      </c>
      <c r="B52" s="47" t="s">
        <v>68</v>
      </c>
      <c r="C52" s="49" t="s">
        <v>94</v>
      </c>
      <c r="D52" s="44" t="s">
        <v>90</v>
      </c>
      <c r="E52" s="52">
        <v>0.024</v>
      </c>
      <c r="F52" s="52">
        <v>0.039</v>
      </c>
      <c r="G52" s="52">
        <v>46.0</v>
      </c>
      <c r="H52" s="52">
        <v>47.0</v>
      </c>
      <c r="I52" s="52">
        <v>0.34</v>
      </c>
      <c r="J52" s="52">
        <v>0.625</v>
      </c>
      <c r="K52" s="52">
        <v>0.035</v>
      </c>
      <c r="L52" s="52">
        <v>1986701.0</v>
      </c>
      <c r="M52" s="52">
        <v>0.565</v>
      </c>
    </row>
    <row r="53">
      <c r="A53" s="47" t="str">
        <f t="shared" si="1"/>
        <v>Africa_Botswana-Africa_2012</v>
      </c>
      <c r="B53" s="47" t="s">
        <v>68</v>
      </c>
      <c r="C53" s="49" t="s">
        <v>94</v>
      </c>
      <c r="D53" s="44" t="s">
        <v>91</v>
      </c>
      <c r="E53" s="52">
        <v>0.024</v>
      </c>
      <c r="F53" s="52">
        <v>0.037</v>
      </c>
      <c r="G53" s="52">
        <v>46.0</v>
      </c>
      <c r="H53" s="52">
        <v>48.0</v>
      </c>
      <c r="I53" s="52">
        <v>0.338</v>
      </c>
      <c r="J53" s="52">
        <v>0.627</v>
      </c>
      <c r="K53" s="52">
        <v>0.036</v>
      </c>
      <c r="L53" s="52">
        <v>2003910.0</v>
      </c>
      <c r="M53" s="52">
        <v>0.567</v>
      </c>
    </row>
    <row r="54">
      <c r="A54" s="47" t="str">
        <f t="shared" si="1"/>
        <v>Africa_Burkina Faso-Africa_2000</v>
      </c>
      <c r="B54" s="47" t="s">
        <v>68</v>
      </c>
      <c r="C54" s="49" t="s">
        <v>95</v>
      </c>
      <c r="D54" s="44" t="s">
        <v>70</v>
      </c>
      <c r="E54" s="52">
        <v>0.046</v>
      </c>
      <c r="F54" s="52">
        <v>0.096</v>
      </c>
      <c r="G54" s="52">
        <v>52.0</v>
      </c>
      <c r="H54" s="52">
        <v>49.0</v>
      </c>
      <c r="I54" s="52">
        <v>0.468</v>
      </c>
      <c r="J54" s="52">
        <v>0.505</v>
      </c>
      <c r="K54" s="52">
        <v>0.028</v>
      </c>
      <c r="L54" s="52">
        <v>1.1607944E7</v>
      </c>
      <c r="M54" s="52">
        <v>0.178</v>
      </c>
    </row>
    <row r="55">
      <c r="A55" s="47" t="str">
        <f t="shared" si="1"/>
        <v>Africa_Burkina Faso-Africa_2001</v>
      </c>
      <c r="B55" s="47" t="s">
        <v>68</v>
      </c>
      <c r="C55" s="49" t="s">
        <v>95</v>
      </c>
      <c r="D55" s="44" t="s">
        <v>71</v>
      </c>
      <c r="E55" s="52">
        <v>0.046</v>
      </c>
      <c r="F55" s="52">
        <v>0.095</v>
      </c>
      <c r="G55" s="52">
        <v>52.0</v>
      </c>
      <c r="H55" s="52">
        <v>50.0</v>
      </c>
      <c r="I55" s="52">
        <v>0.467</v>
      </c>
      <c r="J55" s="52">
        <v>0.506</v>
      </c>
      <c r="K55" s="52">
        <v>0.027</v>
      </c>
      <c r="L55" s="52">
        <v>1.194608E7</v>
      </c>
      <c r="M55" s="52">
        <v>0.185</v>
      </c>
    </row>
    <row r="56">
      <c r="A56" s="47" t="str">
        <f t="shared" si="1"/>
        <v>Africa_Burkina Faso-Africa_2002</v>
      </c>
      <c r="B56" s="47" t="s">
        <v>68</v>
      </c>
      <c r="C56" s="49" t="s">
        <v>95</v>
      </c>
      <c r="D56" s="44" t="s">
        <v>72</v>
      </c>
      <c r="E56" s="52">
        <v>0.046</v>
      </c>
      <c r="F56" s="52">
        <v>0.094</v>
      </c>
      <c r="G56" s="52">
        <v>52.0</v>
      </c>
      <c r="H56" s="52">
        <v>50.0</v>
      </c>
      <c r="I56" s="52">
        <v>0.467</v>
      </c>
      <c r="J56" s="52">
        <v>0.507</v>
      </c>
      <c r="K56" s="52">
        <v>0.027</v>
      </c>
      <c r="L56" s="52">
        <v>1.2296399E7</v>
      </c>
      <c r="M56" s="52">
        <v>0.193</v>
      </c>
    </row>
    <row r="57">
      <c r="A57" s="47" t="str">
        <f t="shared" si="1"/>
        <v>Africa_Burkina Faso-Africa_2003</v>
      </c>
      <c r="B57" s="47" t="s">
        <v>68</v>
      </c>
      <c r="C57" s="49" t="s">
        <v>95</v>
      </c>
      <c r="D57" s="44" t="s">
        <v>74</v>
      </c>
      <c r="E57" s="52">
        <v>0.045</v>
      </c>
      <c r="F57" s="52">
        <v>0.091</v>
      </c>
      <c r="G57" s="52">
        <v>53.0</v>
      </c>
      <c r="H57" s="52">
        <v>51.0</v>
      </c>
      <c r="I57" s="52">
        <v>0.466</v>
      </c>
      <c r="J57" s="52">
        <v>0.508</v>
      </c>
      <c r="K57" s="52">
        <v>0.026</v>
      </c>
      <c r="L57" s="52">
        <v>1.2659086E7</v>
      </c>
      <c r="M57" s="52">
        <v>0.2</v>
      </c>
    </row>
    <row r="58">
      <c r="A58" s="47" t="str">
        <f t="shared" si="1"/>
        <v>Africa_Burkina Faso-Africa_2004</v>
      </c>
      <c r="B58" s="47" t="s">
        <v>68</v>
      </c>
      <c r="C58" s="49" t="s">
        <v>95</v>
      </c>
      <c r="D58" s="44" t="s">
        <v>83</v>
      </c>
      <c r="E58" s="52">
        <v>0.045</v>
      </c>
      <c r="F58" s="52">
        <v>0.089</v>
      </c>
      <c r="G58" s="52">
        <v>53.0</v>
      </c>
      <c r="H58" s="52">
        <v>51.0</v>
      </c>
      <c r="I58" s="52">
        <v>0.466</v>
      </c>
      <c r="J58" s="52">
        <v>0.508</v>
      </c>
      <c r="K58" s="52">
        <v>0.026</v>
      </c>
      <c r="L58" s="52">
        <v>1.3034258E7</v>
      </c>
      <c r="M58" s="52">
        <v>0.208</v>
      </c>
    </row>
    <row r="59">
      <c r="A59" s="47" t="str">
        <f t="shared" si="1"/>
        <v>Africa_Burkina Faso-Africa_2005</v>
      </c>
      <c r="B59" s="47" t="s">
        <v>68</v>
      </c>
      <c r="C59" s="49" t="s">
        <v>95</v>
      </c>
      <c r="D59" s="44" t="s">
        <v>84</v>
      </c>
      <c r="E59" s="52">
        <v>0.045</v>
      </c>
      <c r="F59" s="52">
        <v>0.086</v>
      </c>
      <c r="G59" s="52">
        <v>53.0</v>
      </c>
      <c r="H59" s="52">
        <v>52.0</v>
      </c>
      <c r="I59" s="52">
        <v>0.465</v>
      </c>
      <c r="J59" s="52">
        <v>0.509</v>
      </c>
      <c r="K59" s="52">
        <v>0.026</v>
      </c>
      <c r="L59" s="52">
        <v>1.3421929E7</v>
      </c>
      <c r="M59" s="52">
        <v>0.215</v>
      </c>
    </row>
    <row r="60">
      <c r="A60" s="47" t="str">
        <f t="shared" si="1"/>
        <v>Africa_Burkina Faso-Africa_2006</v>
      </c>
      <c r="B60" s="47" t="s">
        <v>68</v>
      </c>
      <c r="C60" s="49" t="s">
        <v>95</v>
      </c>
      <c r="D60" s="44" t="s">
        <v>85</v>
      </c>
      <c r="E60" s="52">
        <v>0.044</v>
      </c>
      <c r="F60" s="52">
        <v>0.083</v>
      </c>
      <c r="G60" s="52">
        <v>54.0</v>
      </c>
      <c r="H60" s="52">
        <v>52.0</v>
      </c>
      <c r="I60" s="52">
        <v>0.464</v>
      </c>
      <c r="J60" s="52">
        <v>0.51</v>
      </c>
      <c r="K60" s="52">
        <v>0.025</v>
      </c>
      <c r="L60" s="52">
        <v>1.3822257E7</v>
      </c>
      <c r="M60" s="52">
        <v>0.223</v>
      </c>
    </row>
    <row r="61">
      <c r="A61" s="47" t="str">
        <f t="shared" si="1"/>
        <v>Africa_Burkina Faso-Africa_2007</v>
      </c>
      <c r="B61" s="47" t="s">
        <v>68</v>
      </c>
      <c r="C61" s="49" t="s">
        <v>95</v>
      </c>
      <c r="D61" s="44" t="s">
        <v>86</v>
      </c>
      <c r="E61" s="52">
        <v>0.044</v>
      </c>
      <c r="F61" s="52">
        <v>0.079</v>
      </c>
      <c r="G61" s="52">
        <v>54.0</v>
      </c>
      <c r="H61" s="52">
        <v>53.0</v>
      </c>
      <c r="I61" s="52">
        <v>0.463</v>
      </c>
      <c r="J61" s="52">
        <v>0.511</v>
      </c>
      <c r="K61" s="52">
        <v>0.025</v>
      </c>
      <c r="L61" s="52">
        <v>1.4235075E7</v>
      </c>
      <c r="M61" s="52">
        <v>0.232</v>
      </c>
    </row>
    <row r="62">
      <c r="A62" s="47" t="str">
        <f t="shared" si="1"/>
        <v>Africa_Burkina Faso-Africa_2008</v>
      </c>
      <c r="B62" s="47" t="s">
        <v>68</v>
      </c>
      <c r="C62" s="49" t="s">
        <v>95</v>
      </c>
      <c r="D62" s="44" t="s">
        <v>87</v>
      </c>
      <c r="E62" s="52">
        <v>0.044</v>
      </c>
      <c r="F62" s="52">
        <v>0.076</v>
      </c>
      <c r="G62" s="52">
        <v>55.0</v>
      </c>
      <c r="H62" s="52">
        <v>54.0</v>
      </c>
      <c r="I62" s="52">
        <v>0.462</v>
      </c>
      <c r="J62" s="52">
        <v>0.512</v>
      </c>
      <c r="K62" s="52">
        <v>0.025</v>
      </c>
      <c r="L62" s="52">
        <v>1.4659646E7</v>
      </c>
      <c r="M62" s="52">
        <v>0.24</v>
      </c>
    </row>
    <row r="63">
      <c r="A63" s="47" t="str">
        <f t="shared" si="1"/>
        <v>Africa_Burkina Faso-Africa_2009</v>
      </c>
      <c r="B63" s="47" t="s">
        <v>68</v>
      </c>
      <c r="C63" s="49" t="s">
        <v>95</v>
      </c>
      <c r="D63" s="44" t="s">
        <v>88</v>
      </c>
      <c r="E63" s="52">
        <v>0.043</v>
      </c>
      <c r="F63" s="52">
        <v>0.073</v>
      </c>
      <c r="G63" s="52">
        <v>55.0</v>
      </c>
      <c r="H63" s="52">
        <v>54.0</v>
      </c>
      <c r="I63" s="52">
        <v>0.461</v>
      </c>
      <c r="J63" s="52">
        <v>0.514</v>
      </c>
      <c r="K63" s="52">
        <v>0.025</v>
      </c>
      <c r="L63" s="52">
        <v>1.5094967E7</v>
      </c>
      <c r="M63" s="52">
        <v>0.248</v>
      </c>
    </row>
    <row r="64">
      <c r="A64" s="47" t="str">
        <f t="shared" si="1"/>
        <v>Africa_Burkina Faso-Africa_2010</v>
      </c>
      <c r="B64" s="47" t="s">
        <v>68</v>
      </c>
      <c r="C64" s="49" t="s">
        <v>95</v>
      </c>
      <c r="D64" s="44" t="s">
        <v>89</v>
      </c>
      <c r="E64" s="52">
        <v>0.043</v>
      </c>
      <c r="F64" s="52">
        <v>0.07</v>
      </c>
      <c r="G64" s="52">
        <v>56.0</v>
      </c>
      <c r="H64" s="52">
        <v>54.0</v>
      </c>
      <c r="I64" s="52">
        <v>0.46</v>
      </c>
      <c r="J64" s="52">
        <v>0.515</v>
      </c>
      <c r="K64" s="52">
        <v>0.025</v>
      </c>
      <c r="L64" s="52">
        <v>1.5540284E7</v>
      </c>
      <c r="M64" s="52">
        <v>0.257</v>
      </c>
    </row>
    <row r="65">
      <c r="A65" s="47" t="str">
        <f t="shared" si="1"/>
        <v>Africa_Burkina Faso-Africa_2011</v>
      </c>
      <c r="B65" s="47" t="s">
        <v>68</v>
      </c>
      <c r="C65" s="49" t="s">
        <v>95</v>
      </c>
      <c r="D65" s="44" t="s">
        <v>90</v>
      </c>
      <c r="E65" s="52">
        <v>0.042</v>
      </c>
      <c r="F65" s="52">
        <v>0.068</v>
      </c>
      <c r="G65" s="52">
        <v>56.0</v>
      </c>
      <c r="H65" s="52">
        <v>55.0</v>
      </c>
      <c r="I65" s="52">
        <v>0.458</v>
      </c>
      <c r="J65" s="52">
        <v>0.517</v>
      </c>
      <c r="K65" s="52">
        <v>0.025</v>
      </c>
      <c r="L65" s="52">
        <v>1.5995313E7</v>
      </c>
      <c r="M65" s="52">
        <v>0.265</v>
      </c>
    </row>
    <row r="66">
      <c r="A66" s="47" t="str">
        <f t="shared" si="1"/>
        <v>Africa_Burkina Faso-Africa_2012</v>
      </c>
      <c r="B66" s="47" t="s">
        <v>68</v>
      </c>
      <c r="C66" s="49" t="s">
        <v>95</v>
      </c>
      <c r="D66" s="44" t="s">
        <v>91</v>
      </c>
      <c r="E66" s="52">
        <v>0.041</v>
      </c>
      <c r="F66" s="52">
        <v>0.066</v>
      </c>
      <c r="G66" s="52">
        <v>56.0</v>
      </c>
      <c r="H66" s="52">
        <v>55.0</v>
      </c>
      <c r="I66" s="52">
        <v>0.457</v>
      </c>
      <c r="J66" s="52">
        <v>0.519</v>
      </c>
      <c r="K66" s="52">
        <v>0.024</v>
      </c>
      <c r="L66" s="52">
        <v>1.6460141E7</v>
      </c>
      <c r="M66" s="52">
        <v>0.273</v>
      </c>
    </row>
    <row r="67">
      <c r="A67" s="47" t="str">
        <f t="shared" si="1"/>
        <v>Africa_Burundi-Africa_2000</v>
      </c>
      <c r="B67" s="47" t="s">
        <v>68</v>
      </c>
      <c r="C67" s="49" t="s">
        <v>96</v>
      </c>
      <c r="D67" s="44" t="s">
        <v>70</v>
      </c>
      <c r="E67" s="52">
        <v>0.042</v>
      </c>
      <c r="F67" s="52">
        <v>0.092</v>
      </c>
      <c r="G67" s="52">
        <v>49.0</v>
      </c>
      <c r="H67" s="52">
        <v>47.0</v>
      </c>
      <c r="I67" s="52">
        <v>0.49</v>
      </c>
      <c r="J67" s="52">
        <v>0.481</v>
      </c>
      <c r="K67" s="52">
        <v>0.029</v>
      </c>
      <c r="L67" s="52">
        <v>6674286.0</v>
      </c>
      <c r="M67" s="52">
        <v>0.082</v>
      </c>
    </row>
    <row r="68">
      <c r="A68" s="47" t="str">
        <f t="shared" si="1"/>
        <v>Africa_Burundi-Africa_2001</v>
      </c>
      <c r="B68" s="47" t="s">
        <v>68</v>
      </c>
      <c r="C68" s="49" t="s">
        <v>96</v>
      </c>
      <c r="D68" s="44" t="s">
        <v>71</v>
      </c>
      <c r="E68" s="52">
        <v>0.042</v>
      </c>
      <c r="F68" s="52">
        <v>0.089</v>
      </c>
      <c r="G68" s="52">
        <v>50.0</v>
      </c>
      <c r="H68" s="52">
        <v>47.0</v>
      </c>
      <c r="I68" s="52">
        <v>0.484</v>
      </c>
      <c r="J68" s="52">
        <v>0.487</v>
      </c>
      <c r="K68" s="52">
        <v>0.029</v>
      </c>
      <c r="L68" s="52">
        <v>6839376.0</v>
      </c>
      <c r="M68" s="52">
        <v>0.085</v>
      </c>
    </row>
    <row r="69">
      <c r="A69" s="47" t="str">
        <f t="shared" si="1"/>
        <v>Africa_Burundi-Africa_2002</v>
      </c>
      <c r="B69" s="47" t="s">
        <v>68</v>
      </c>
      <c r="C69" s="49" t="s">
        <v>96</v>
      </c>
      <c r="D69" s="44" t="s">
        <v>72</v>
      </c>
      <c r="E69" s="52">
        <v>0.043</v>
      </c>
      <c r="F69" s="52">
        <v>0.086</v>
      </c>
      <c r="G69" s="52">
        <v>50.0</v>
      </c>
      <c r="H69" s="52">
        <v>48.0</v>
      </c>
      <c r="I69" s="52">
        <v>0.476</v>
      </c>
      <c r="J69" s="52">
        <v>0.495</v>
      </c>
      <c r="K69" s="52">
        <v>0.028</v>
      </c>
      <c r="L69" s="52">
        <v>7037727.0</v>
      </c>
      <c r="M69" s="52">
        <v>0.087</v>
      </c>
    </row>
    <row r="70">
      <c r="A70" s="47" t="str">
        <f t="shared" si="1"/>
        <v>Africa_Burundi-Africa_2003</v>
      </c>
      <c r="B70" s="47" t="s">
        <v>68</v>
      </c>
      <c r="C70" s="49" t="s">
        <v>96</v>
      </c>
      <c r="D70" s="44" t="s">
        <v>74</v>
      </c>
      <c r="E70" s="52">
        <v>0.043</v>
      </c>
      <c r="F70" s="52">
        <v>0.082</v>
      </c>
      <c r="G70" s="52">
        <v>50.0</v>
      </c>
      <c r="H70" s="52">
        <v>48.0</v>
      </c>
      <c r="I70" s="52">
        <v>0.468</v>
      </c>
      <c r="J70" s="52">
        <v>0.504</v>
      </c>
      <c r="K70" s="52">
        <v>0.028</v>
      </c>
      <c r="L70" s="52">
        <v>7264340.0</v>
      </c>
      <c r="M70" s="52">
        <v>0.089</v>
      </c>
    </row>
    <row r="71">
      <c r="A71" s="47" t="str">
        <f t="shared" si="1"/>
        <v>Africa_Burundi-Africa_2004</v>
      </c>
      <c r="B71" s="47" t="s">
        <v>68</v>
      </c>
      <c r="C71" s="49" t="s">
        <v>96</v>
      </c>
      <c r="D71" s="44" t="s">
        <v>83</v>
      </c>
      <c r="E71" s="52">
        <v>0.043</v>
      </c>
      <c r="F71" s="52">
        <v>0.079</v>
      </c>
      <c r="G71" s="52">
        <v>51.0</v>
      </c>
      <c r="H71" s="52">
        <v>48.0</v>
      </c>
      <c r="I71" s="52">
        <v>0.461</v>
      </c>
      <c r="J71" s="52">
        <v>0.512</v>
      </c>
      <c r="K71" s="52">
        <v>0.028</v>
      </c>
      <c r="L71" s="52">
        <v>7510771.0</v>
      </c>
      <c r="M71" s="52">
        <v>0.091</v>
      </c>
    </row>
    <row r="72">
      <c r="A72" s="47" t="str">
        <f t="shared" si="1"/>
        <v>Africa_Burundi-Africa_2005</v>
      </c>
      <c r="B72" s="47" t="s">
        <v>68</v>
      </c>
      <c r="C72" s="49" t="s">
        <v>96</v>
      </c>
      <c r="D72" s="44" t="s">
        <v>84</v>
      </c>
      <c r="E72" s="52">
        <v>0.044</v>
      </c>
      <c r="F72" s="52">
        <v>0.075</v>
      </c>
      <c r="G72" s="52">
        <v>51.0</v>
      </c>
      <c r="H72" s="52">
        <v>49.0</v>
      </c>
      <c r="I72" s="52">
        <v>0.454</v>
      </c>
      <c r="J72" s="52">
        <v>0.519</v>
      </c>
      <c r="K72" s="52">
        <v>0.027</v>
      </c>
      <c r="L72" s="52">
        <v>7770392.0</v>
      </c>
      <c r="M72" s="52">
        <v>0.094</v>
      </c>
    </row>
    <row r="73">
      <c r="A73" s="47" t="str">
        <f t="shared" si="1"/>
        <v>Africa_Burundi-Africa_2006</v>
      </c>
      <c r="B73" s="47" t="s">
        <v>68</v>
      </c>
      <c r="C73" s="49" t="s">
        <v>96</v>
      </c>
      <c r="D73" s="44" t="s">
        <v>85</v>
      </c>
      <c r="E73" s="52">
        <v>0.044</v>
      </c>
      <c r="F73" s="52">
        <v>0.072</v>
      </c>
      <c r="G73" s="52">
        <v>52.0</v>
      </c>
      <c r="H73" s="52">
        <v>49.0</v>
      </c>
      <c r="I73" s="52">
        <v>0.449</v>
      </c>
      <c r="J73" s="52">
        <v>0.524</v>
      </c>
      <c r="K73" s="52">
        <v>0.027</v>
      </c>
      <c r="L73" s="52">
        <v>8042579.0</v>
      </c>
      <c r="M73" s="52">
        <v>0.096</v>
      </c>
    </row>
    <row r="74">
      <c r="A74" s="47" t="str">
        <f t="shared" si="1"/>
        <v>Africa_Burundi-Africa_2007</v>
      </c>
      <c r="B74" s="47" t="s">
        <v>68</v>
      </c>
      <c r="C74" s="49" t="s">
        <v>96</v>
      </c>
      <c r="D74" s="44" t="s">
        <v>86</v>
      </c>
      <c r="E74" s="52">
        <v>0.044</v>
      </c>
      <c r="F74" s="52">
        <v>0.069</v>
      </c>
      <c r="G74" s="52">
        <v>53.0</v>
      </c>
      <c r="H74" s="52">
        <v>50.0</v>
      </c>
      <c r="I74" s="52">
        <v>0.445</v>
      </c>
      <c r="J74" s="52">
        <v>0.529</v>
      </c>
      <c r="K74" s="52">
        <v>0.026</v>
      </c>
      <c r="L74" s="52">
        <v>8328312.0</v>
      </c>
      <c r="M74" s="52">
        <v>0.099</v>
      </c>
    </row>
    <row r="75">
      <c r="A75" s="47" t="str">
        <f t="shared" si="1"/>
        <v>Africa_Burundi-Africa_2008</v>
      </c>
      <c r="B75" s="47" t="s">
        <v>68</v>
      </c>
      <c r="C75" s="49" t="s">
        <v>96</v>
      </c>
      <c r="D75" s="44" t="s">
        <v>87</v>
      </c>
      <c r="E75" s="52">
        <v>0.045</v>
      </c>
      <c r="F75" s="52">
        <v>0.066</v>
      </c>
      <c r="G75" s="52">
        <v>53.0</v>
      </c>
      <c r="H75" s="52">
        <v>50.0</v>
      </c>
      <c r="I75" s="52">
        <v>0.442</v>
      </c>
      <c r="J75" s="52">
        <v>0.532</v>
      </c>
      <c r="K75" s="52">
        <v>0.026</v>
      </c>
      <c r="L75" s="52">
        <v>8624280.0</v>
      </c>
      <c r="M75" s="52">
        <v>0.101</v>
      </c>
    </row>
    <row r="76">
      <c r="A76" s="47" t="str">
        <f t="shared" si="1"/>
        <v>Africa_Burundi-Africa_2009</v>
      </c>
      <c r="B76" s="47" t="s">
        <v>68</v>
      </c>
      <c r="C76" s="49" t="s">
        <v>96</v>
      </c>
      <c r="D76" s="44" t="s">
        <v>88</v>
      </c>
      <c r="E76" s="52">
        <v>0.045</v>
      </c>
      <c r="F76" s="52">
        <v>0.063</v>
      </c>
      <c r="G76" s="52">
        <v>54.0</v>
      </c>
      <c r="H76" s="52">
        <v>51.0</v>
      </c>
      <c r="I76" s="52">
        <v>0.44</v>
      </c>
      <c r="J76" s="52">
        <v>0.535</v>
      </c>
      <c r="K76" s="52">
        <v>0.026</v>
      </c>
      <c r="L76" s="52">
        <v>8926687.0</v>
      </c>
      <c r="M76" s="52">
        <v>0.104</v>
      </c>
    </row>
    <row r="77">
      <c r="A77" s="47" t="str">
        <f t="shared" si="1"/>
        <v>Africa_Burundi-Africa_2010</v>
      </c>
      <c r="B77" s="47" t="s">
        <v>68</v>
      </c>
      <c r="C77" s="49" t="s">
        <v>96</v>
      </c>
      <c r="D77" s="44" t="s">
        <v>89</v>
      </c>
      <c r="E77" s="52">
        <v>0.045</v>
      </c>
      <c r="F77" s="52">
        <v>0.061</v>
      </c>
      <c r="G77" s="52">
        <v>54.0</v>
      </c>
      <c r="H77" s="52">
        <v>51.0</v>
      </c>
      <c r="I77" s="52">
        <v>0.439</v>
      </c>
      <c r="J77" s="52">
        <v>0.535</v>
      </c>
      <c r="K77" s="52">
        <v>0.025</v>
      </c>
      <c r="L77" s="52">
        <v>9232753.0</v>
      </c>
      <c r="M77" s="52">
        <v>0.106</v>
      </c>
    </row>
    <row r="78">
      <c r="A78" s="47" t="str">
        <f t="shared" si="1"/>
        <v>Africa_Burundi-Africa_2011</v>
      </c>
      <c r="B78" s="47" t="s">
        <v>68</v>
      </c>
      <c r="C78" s="49" t="s">
        <v>96</v>
      </c>
      <c r="D78" s="44" t="s">
        <v>90</v>
      </c>
      <c r="E78" s="52">
        <v>0.045</v>
      </c>
      <c r="F78" s="52">
        <v>0.059</v>
      </c>
      <c r="G78" s="52">
        <v>55.0</v>
      </c>
      <c r="H78" s="52">
        <v>51.0</v>
      </c>
      <c r="I78" s="52">
        <v>0.44</v>
      </c>
      <c r="J78" s="52">
        <v>0.535</v>
      </c>
      <c r="K78" s="52">
        <v>0.025</v>
      </c>
      <c r="L78" s="52">
        <v>9540362.0</v>
      </c>
      <c r="M78" s="52">
        <v>0.109</v>
      </c>
    </row>
    <row r="79">
      <c r="A79" s="47" t="str">
        <f t="shared" si="1"/>
        <v>Africa_Burundi-Africa_2012</v>
      </c>
      <c r="B79" s="47" t="s">
        <v>68</v>
      </c>
      <c r="C79" s="49" t="s">
        <v>96</v>
      </c>
      <c r="D79" s="44" t="s">
        <v>91</v>
      </c>
      <c r="E79" s="52">
        <v>0.045</v>
      </c>
      <c r="F79" s="52">
        <v>0.057</v>
      </c>
      <c r="G79" s="52">
        <v>56.0</v>
      </c>
      <c r="H79" s="52">
        <v>52.0</v>
      </c>
      <c r="I79" s="52">
        <v>0.442</v>
      </c>
      <c r="J79" s="52">
        <v>0.534</v>
      </c>
      <c r="K79" s="52">
        <v>0.024</v>
      </c>
      <c r="L79" s="52">
        <v>9849569.0</v>
      </c>
      <c r="M79" s="52">
        <v>0.112</v>
      </c>
    </row>
    <row r="80">
      <c r="A80" s="47" t="str">
        <f t="shared" si="1"/>
        <v>Africa_Cameroon-Africa_2000</v>
      </c>
      <c r="B80" s="47" t="s">
        <v>68</v>
      </c>
      <c r="C80" s="49" t="s">
        <v>97</v>
      </c>
      <c r="D80" s="44" t="s">
        <v>70</v>
      </c>
      <c r="E80" s="52">
        <v>0.041</v>
      </c>
      <c r="F80" s="52">
        <v>0.093</v>
      </c>
      <c r="G80" s="52">
        <v>53.0</v>
      </c>
      <c r="H80" s="52">
        <v>51.0</v>
      </c>
      <c r="I80" s="52">
        <v>0.453</v>
      </c>
      <c r="J80" s="52">
        <v>0.513</v>
      </c>
      <c r="K80" s="52">
        <v>0.034</v>
      </c>
      <c r="L80" s="52">
        <v>1.5927713E7</v>
      </c>
      <c r="M80" s="52">
        <v>0.455</v>
      </c>
    </row>
    <row r="81">
      <c r="A81" s="47" t="str">
        <f t="shared" si="1"/>
        <v>Africa_Cameroon-Africa_2001</v>
      </c>
      <c r="B81" s="47" t="s">
        <v>68</v>
      </c>
      <c r="C81" s="49" t="s">
        <v>97</v>
      </c>
      <c r="D81" s="44" t="s">
        <v>71</v>
      </c>
      <c r="E81" s="52">
        <v>0.041</v>
      </c>
      <c r="F81" s="52">
        <v>0.09</v>
      </c>
      <c r="G81" s="52">
        <v>53.0</v>
      </c>
      <c r="H81" s="52">
        <v>51.0</v>
      </c>
      <c r="I81" s="52">
        <v>0.451</v>
      </c>
      <c r="J81" s="52">
        <v>0.515</v>
      </c>
      <c r="K81" s="52">
        <v>0.034</v>
      </c>
      <c r="L81" s="52">
        <v>1.635044E7</v>
      </c>
      <c r="M81" s="52">
        <v>0.461</v>
      </c>
    </row>
    <row r="82">
      <c r="A82" s="47" t="str">
        <f t="shared" si="1"/>
        <v>Africa_Cameroon-Africa_2002</v>
      </c>
      <c r="B82" s="47" t="s">
        <v>68</v>
      </c>
      <c r="C82" s="49" t="s">
        <v>97</v>
      </c>
      <c r="D82" s="44" t="s">
        <v>72</v>
      </c>
      <c r="E82" s="52">
        <v>0.041</v>
      </c>
      <c r="F82" s="52">
        <v>0.087</v>
      </c>
      <c r="G82" s="52">
        <v>53.0</v>
      </c>
      <c r="H82" s="52">
        <v>51.0</v>
      </c>
      <c r="I82" s="52">
        <v>0.449</v>
      </c>
      <c r="J82" s="52">
        <v>0.518</v>
      </c>
      <c r="K82" s="52">
        <v>0.034</v>
      </c>
      <c r="L82" s="52">
        <v>1.6782044E7</v>
      </c>
      <c r="M82" s="52">
        <v>0.467</v>
      </c>
    </row>
    <row r="83">
      <c r="A83" s="47" t="str">
        <f t="shared" si="1"/>
        <v>Africa_Cameroon-Africa_2003</v>
      </c>
      <c r="B83" s="47" t="s">
        <v>68</v>
      </c>
      <c r="C83" s="49" t="s">
        <v>97</v>
      </c>
      <c r="D83" s="44" t="s">
        <v>74</v>
      </c>
      <c r="E83" s="52">
        <v>0.041</v>
      </c>
      <c r="F83" s="52">
        <v>0.084</v>
      </c>
      <c r="G83" s="52">
        <v>53.0</v>
      </c>
      <c r="H83" s="52">
        <v>51.0</v>
      </c>
      <c r="I83" s="52">
        <v>0.447</v>
      </c>
      <c r="J83" s="52">
        <v>0.52</v>
      </c>
      <c r="K83" s="52">
        <v>0.033</v>
      </c>
      <c r="L83" s="52">
        <v>1.7223277E7</v>
      </c>
      <c r="M83" s="52">
        <v>0.473</v>
      </c>
    </row>
    <row r="84">
      <c r="A84" s="47" t="str">
        <f t="shared" si="1"/>
        <v>Africa_Cameroon-Africa_2004</v>
      </c>
      <c r="B84" s="47" t="s">
        <v>68</v>
      </c>
      <c r="C84" s="49" t="s">
        <v>97</v>
      </c>
      <c r="D84" s="44" t="s">
        <v>83</v>
      </c>
      <c r="E84" s="52">
        <v>0.041</v>
      </c>
      <c r="F84" s="52">
        <v>0.081</v>
      </c>
      <c r="G84" s="52">
        <v>53.0</v>
      </c>
      <c r="H84" s="52">
        <v>51.0</v>
      </c>
      <c r="I84" s="52">
        <v>0.445</v>
      </c>
      <c r="J84" s="52">
        <v>0.522</v>
      </c>
      <c r="K84" s="52">
        <v>0.033</v>
      </c>
      <c r="L84" s="52">
        <v>1.767496E7</v>
      </c>
      <c r="M84" s="52">
        <v>0.479</v>
      </c>
    </row>
    <row r="85">
      <c r="A85" s="47" t="str">
        <f t="shared" si="1"/>
        <v>Africa_Cameroon-Africa_2005</v>
      </c>
      <c r="B85" s="47" t="s">
        <v>68</v>
      </c>
      <c r="C85" s="49" t="s">
        <v>97</v>
      </c>
      <c r="D85" s="44" t="s">
        <v>84</v>
      </c>
      <c r="E85" s="52">
        <v>0.04</v>
      </c>
      <c r="F85" s="52">
        <v>0.078</v>
      </c>
      <c r="G85" s="52">
        <v>53.0</v>
      </c>
      <c r="H85" s="52">
        <v>51.0</v>
      </c>
      <c r="I85" s="52">
        <v>0.443</v>
      </c>
      <c r="J85" s="52">
        <v>0.524</v>
      </c>
      <c r="K85" s="52">
        <v>0.033</v>
      </c>
      <c r="L85" s="52">
        <v>1.8137734E7</v>
      </c>
      <c r="M85" s="52">
        <v>0.485</v>
      </c>
    </row>
    <row r="86">
      <c r="A86" s="47" t="str">
        <f t="shared" si="1"/>
        <v>Africa_Cameroon-Africa_2006</v>
      </c>
      <c r="B86" s="47" t="s">
        <v>68</v>
      </c>
      <c r="C86" s="49" t="s">
        <v>97</v>
      </c>
      <c r="D86" s="44" t="s">
        <v>85</v>
      </c>
      <c r="E86" s="52">
        <v>0.04</v>
      </c>
      <c r="F86" s="52">
        <v>0.076</v>
      </c>
      <c r="G86" s="52">
        <v>53.0</v>
      </c>
      <c r="H86" s="52">
        <v>51.0</v>
      </c>
      <c r="I86" s="52">
        <v>0.441</v>
      </c>
      <c r="J86" s="52">
        <v>0.526</v>
      </c>
      <c r="K86" s="52">
        <v>0.033</v>
      </c>
      <c r="L86" s="52">
        <v>1.8611937E7</v>
      </c>
      <c r="M86" s="52">
        <v>0.491</v>
      </c>
    </row>
    <row r="87">
      <c r="A87" s="47" t="str">
        <f t="shared" si="1"/>
        <v>Africa_Cameroon-Africa_2007</v>
      </c>
      <c r="B87" s="47" t="s">
        <v>68</v>
      </c>
      <c r="C87" s="49" t="s">
        <v>97</v>
      </c>
      <c r="D87" s="44" t="s">
        <v>86</v>
      </c>
      <c r="E87" s="52">
        <v>0.04</v>
      </c>
      <c r="F87" s="52">
        <v>0.073</v>
      </c>
      <c r="G87" s="52">
        <v>53.0</v>
      </c>
      <c r="H87" s="52">
        <v>52.0</v>
      </c>
      <c r="I87" s="52">
        <v>0.439</v>
      </c>
      <c r="J87" s="52">
        <v>0.528</v>
      </c>
      <c r="K87" s="52">
        <v>0.033</v>
      </c>
      <c r="L87" s="52">
        <v>1.9097676E7</v>
      </c>
      <c r="M87" s="52">
        <v>0.497</v>
      </c>
    </row>
    <row r="88">
      <c r="A88" s="47" t="str">
        <f t="shared" si="1"/>
        <v>Africa_Cameroon-Africa_2008</v>
      </c>
      <c r="B88" s="47" t="s">
        <v>68</v>
      </c>
      <c r="C88" s="49" t="s">
        <v>97</v>
      </c>
      <c r="D88" s="44" t="s">
        <v>87</v>
      </c>
      <c r="E88" s="52">
        <v>0.039</v>
      </c>
      <c r="F88" s="52">
        <v>0.071</v>
      </c>
      <c r="G88" s="52">
        <v>54.0</v>
      </c>
      <c r="H88" s="52">
        <v>52.0</v>
      </c>
      <c r="I88" s="52">
        <v>0.438</v>
      </c>
      <c r="J88" s="52">
        <v>0.53</v>
      </c>
      <c r="K88" s="52">
        <v>0.033</v>
      </c>
      <c r="L88" s="52">
        <v>1.9595026E7</v>
      </c>
      <c r="M88" s="52">
        <v>0.503</v>
      </c>
    </row>
    <row r="89">
      <c r="A89" s="47" t="str">
        <f t="shared" si="1"/>
        <v>Africa_Cameroon-Africa_2009</v>
      </c>
      <c r="B89" s="47" t="s">
        <v>68</v>
      </c>
      <c r="C89" s="49" t="s">
        <v>97</v>
      </c>
      <c r="D89" s="44" t="s">
        <v>88</v>
      </c>
      <c r="E89" s="52">
        <v>0.039</v>
      </c>
      <c r="F89" s="52">
        <v>0.069</v>
      </c>
      <c r="G89" s="52">
        <v>54.0</v>
      </c>
      <c r="H89" s="52">
        <v>52.0</v>
      </c>
      <c r="I89" s="52">
        <v>0.436</v>
      </c>
      <c r="J89" s="52">
        <v>0.532</v>
      </c>
      <c r="K89" s="52">
        <v>0.033</v>
      </c>
      <c r="L89" s="52">
        <v>2.0103945E7</v>
      </c>
      <c r="M89" s="52">
        <v>0.509</v>
      </c>
    </row>
    <row r="90">
      <c r="A90" s="47" t="str">
        <f t="shared" si="1"/>
        <v>Africa_Cameroon-Africa_2010</v>
      </c>
      <c r="B90" s="47" t="s">
        <v>68</v>
      </c>
      <c r="C90" s="49" t="s">
        <v>97</v>
      </c>
      <c r="D90" s="44" t="s">
        <v>89</v>
      </c>
      <c r="E90" s="52">
        <v>0.039</v>
      </c>
      <c r="F90" s="52">
        <v>0.066</v>
      </c>
      <c r="G90" s="52">
        <v>55.0</v>
      </c>
      <c r="H90" s="52">
        <v>53.0</v>
      </c>
      <c r="I90" s="52">
        <v>0.434</v>
      </c>
      <c r="J90" s="52">
        <v>0.533</v>
      </c>
      <c r="K90" s="52">
        <v>0.032</v>
      </c>
      <c r="L90" s="52">
        <v>2.0624343E7</v>
      </c>
      <c r="M90" s="52">
        <v>0.515</v>
      </c>
    </row>
    <row r="91">
      <c r="A91" s="47" t="str">
        <f t="shared" si="1"/>
        <v>Africa_Cameroon-Africa_2011</v>
      </c>
      <c r="B91" s="47" t="s">
        <v>68</v>
      </c>
      <c r="C91" s="49" t="s">
        <v>97</v>
      </c>
      <c r="D91" s="44" t="s">
        <v>90</v>
      </c>
      <c r="E91" s="52">
        <v>0.038</v>
      </c>
      <c r="F91" s="52">
        <v>0.064</v>
      </c>
      <c r="G91" s="52">
        <v>55.0</v>
      </c>
      <c r="H91" s="52">
        <v>53.0</v>
      </c>
      <c r="I91" s="52">
        <v>0.432</v>
      </c>
      <c r="J91" s="52">
        <v>0.535</v>
      </c>
      <c r="K91" s="52">
        <v>0.032</v>
      </c>
      <c r="L91" s="52">
        <v>2.1156272E7</v>
      </c>
      <c r="M91" s="52">
        <v>0.521</v>
      </c>
    </row>
    <row r="92">
      <c r="A92" s="47" t="str">
        <f t="shared" si="1"/>
        <v>Africa_Cameroon-Africa_2012</v>
      </c>
      <c r="B92" s="47" t="s">
        <v>68</v>
      </c>
      <c r="C92" s="49" t="s">
        <v>97</v>
      </c>
      <c r="D92" s="44" t="s">
        <v>91</v>
      </c>
      <c r="E92" s="52">
        <v>0.038</v>
      </c>
      <c r="F92" s="52">
        <v>0.062</v>
      </c>
      <c r="G92" s="52">
        <v>56.0</v>
      </c>
      <c r="H92" s="52">
        <v>54.0</v>
      </c>
      <c r="I92" s="52">
        <v>0.431</v>
      </c>
      <c r="J92" s="52">
        <v>0.537</v>
      </c>
      <c r="K92" s="52">
        <v>0.032</v>
      </c>
      <c r="L92" s="52">
        <v>2.1699631E7</v>
      </c>
      <c r="M92" s="52">
        <v>0.527</v>
      </c>
    </row>
    <row r="93">
      <c r="A93" s="47" t="str">
        <f t="shared" si="1"/>
        <v>Africa_Central African Republic-Africa_2000</v>
      </c>
      <c r="B93" s="47" t="s">
        <v>68</v>
      </c>
      <c r="C93" s="49" t="s">
        <v>98</v>
      </c>
      <c r="D93" s="44" t="s">
        <v>70</v>
      </c>
      <c r="E93" s="52">
        <v>0.039</v>
      </c>
      <c r="F93" s="52">
        <v>0.113</v>
      </c>
      <c r="G93" s="52">
        <v>45.0</v>
      </c>
      <c r="H93" s="52">
        <v>42.0</v>
      </c>
      <c r="I93" s="52">
        <v>0.423</v>
      </c>
      <c r="J93" s="52">
        <v>0.537</v>
      </c>
      <c r="K93" s="52">
        <v>0.04</v>
      </c>
      <c r="L93" s="52">
        <v>3638316.0</v>
      </c>
      <c r="M93" s="52">
        <v>0.376</v>
      </c>
    </row>
    <row r="94">
      <c r="A94" s="47" t="str">
        <f t="shared" si="1"/>
        <v>Africa_Central African Republic-Africa_2001</v>
      </c>
      <c r="B94" s="47" t="s">
        <v>68</v>
      </c>
      <c r="C94" s="49" t="s">
        <v>98</v>
      </c>
      <c r="D94" s="44" t="s">
        <v>71</v>
      </c>
      <c r="E94" s="52">
        <v>0.039</v>
      </c>
      <c r="F94" s="52">
        <v>0.113</v>
      </c>
      <c r="G94" s="52">
        <v>45.0</v>
      </c>
      <c r="H94" s="52">
        <v>42.0</v>
      </c>
      <c r="I94" s="52">
        <v>0.422</v>
      </c>
      <c r="J94" s="52">
        <v>0.538</v>
      </c>
      <c r="K94" s="52">
        <v>0.04</v>
      </c>
      <c r="L94" s="52">
        <v>3704045.0</v>
      </c>
      <c r="M94" s="52">
        <v>0.377</v>
      </c>
    </row>
    <row r="95">
      <c r="A95" s="47" t="str">
        <f t="shared" si="1"/>
        <v>Africa_Central African Republic-Africa_2002</v>
      </c>
      <c r="B95" s="47" t="s">
        <v>68</v>
      </c>
      <c r="C95" s="49" t="s">
        <v>98</v>
      </c>
      <c r="D95" s="44" t="s">
        <v>72</v>
      </c>
      <c r="E95" s="52">
        <v>0.039</v>
      </c>
      <c r="F95" s="52">
        <v>0.113</v>
      </c>
      <c r="G95" s="52">
        <v>46.0</v>
      </c>
      <c r="H95" s="52">
        <v>42.0</v>
      </c>
      <c r="I95" s="52">
        <v>0.422</v>
      </c>
      <c r="J95" s="52">
        <v>0.539</v>
      </c>
      <c r="K95" s="52">
        <v>0.04</v>
      </c>
      <c r="L95" s="52">
        <v>3767248.0</v>
      </c>
      <c r="M95" s="52">
        <v>0.378</v>
      </c>
    </row>
    <row r="96">
      <c r="A96" s="47" t="str">
        <f t="shared" si="1"/>
        <v>Africa_Central African Republic-Africa_2003</v>
      </c>
      <c r="B96" s="47" t="s">
        <v>68</v>
      </c>
      <c r="C96" s="49" t="s">
        <v>98</v>
      </c>
      <c r="D96" s="44" t="s">
        <v>74</v>
      </c>
      <c r="E96" s="52">
        <v>0.038</v>
      </c>
      <c r="F96" s="52">
        <v>0.112</v>
      </c>
      <c r="G96" s="52">
        <v>46.0</v>
      </c>
      <c r="H96" s="52">
        <v>43.0</v>
      </c>
      <c r="I96" s="52">
        <v>0.421</v>
      </c>
      <c r="J96" s="52">
        <v>0.539</v>
      </c>
      <c r="K96" s="52">
        <v>0.04</v>
      </c>
      <c r="L96" s="52">
        <v>3829636.0</v>
      </c>
      <c r="M96" s="52">
        <v>0.379</v>
      </c>
    </row>
    <row r="97">
      <c r="A97" s="47" t="str">
        <f t="shared" si="1"/>
        <v>Africa_Central African Republic-Africa_2004</v>
      </c>
      <c r="B97" s="47" t="s">
        <v>68</v>
      </c>
      <c r="C97" s="49" t="s">
        <v>98</v>
      </c>
      <c r="D97" s="44" t="s">
        <v>83</v>
      </c>
      <c r="E97" s="52">
        <v>0.038</v>
      </c>
      <c r="F97" s="52">
        <v>0.111</v>
      </c>
      <c r="G97" s="52">
        <v>46.0</v>
      </c>
      <c r="H97" s="52">
        <v>43.0</v>
      </c>
      <c r="I97" s="52">
        <v>0.42</v>
      </c>
      <c r="J97" s="52">
        <v>0.54</v>
      </c>
      <c r="K97" s="52">
        <v>0.04</v>
      </c>
      <c r="L97" s="52">
        <v>3893595.0</v>
      </c>
      <c r="M97" s="52">
        <v>0.38</v>
      </c>
    </row>
    <row r="98">
      <c r="A98" s="47" t="str">
        <f t="shared" si="1"/>
        <v>Africa_Central African Republic-Africa_2005</v>
      </c>
      <c r="B98" s="47" t="s">
        <v>68</v>
      </c>
      <c r="C98" s="49" t="s">
        <v>98</v>
      </c>
      <c r="D98" s="44" t="s">
        <v>84</v>
      </c>
      <c r="E98" s="52">
        <v>0.037</v>
      </c>
      <c r="F98" s="52">
        <v>0.111</v>
      </c>
      <c r="G98" s="52">
        <v>47.0</v>
      </c>
      <c r="H98" s="52">
        <v>43.0</v>
      </c>
      <c r="I98" s="52">
        <v>0.419</v>
      </c>
      <c r="J98" s="52">
        <v>0.542</v>
      </c>
      <c r="K98" s="52">
        <v>0.04</v>
      </c>
      <c r="L98" s="52">
        <v>3960897.0</v>
      </c>
      <c r="M98" s="52">
        <v>0.381</v>
      </c>
    </row>
    <row r="99">
      <c r="A99" s="47" t="str">
        <f t="shared" si="1"/>
        <v>Africa_Central African Republic-Africa_2006</v>
      </c>
      <c r="B99" s="47" t="s">
        <v>68</v>
      </c>
      <c r="C99" s="49" t="s">
        <v>98</v>
      </c>
      <c r="D99" s="44" t="s">
        <v>85</v>
      </c>
      <c r="E99" s="52">
        <v>0.037</v>
      </c>
      <c r="F99" s="52">
        <v>0.109</v>
      </c>
      <c r="G99" s="52">
        <v>47.0</v>
      </c>
      <c r="H99" s="52">
        <v>44.0</v>
      </c>
      <c r="I99" s="52">
        <v>0.417</v>
      </c>
      <c r="J99" s="52">
        <v>0.544</v>
      </c>
      <c r="K99" s="52">
        <v>0.04</v>
      </c>
      <c r="L99" s="52">
        <v>4032102.0</v>
      </c>
      <c r="M99" s="52">
        <v>0.382</v>
      </c>
    </row>
    <row r="100">
      <c r="A100" s="47" t="str">
        <f t="shared" si="1"/>
        <v>Africa_Central African Republic-Africa_2007</v>
      </c>
      <c r="B100" s="47" t="s">
        <v>68</v>
      </c>
      <c r="C100" s="49" t="s">
        <v>98</v>
      </c>
      <c r="D100" s="44" t="s">
        <v>86</v>
      </c>
      <c r="E100" s="52">
        <v>0.036</v>
      </c>
      <c r="F100" s="52">
        <v>0.108</v>
      </c>
      <c r="G100" s="52">
        <v>48.0</v>
      </c>
      <c r="H100" s="52">
        <v>45.0</v>
      </c>
      <c r="I100" s="52">
        <v>0.415</v>
      </c>
      <c r="J100" s="52">
        <v>0.546</v>
      </c>
      <c r="K100" s="52">
        <v>0.039</v>
      </c>
      <c r="L100" s="52">
        <v>4106897.0</v>
      </c>
      <c r="M100" s="52">
        <v>0.383</v>
      </c>
    </row>
    <row r="101">
      <c r="A101" s="47" t="str">
        <f t="shared" si="1"/>
        <v>Africa_Central African Republic-Africa_2008</v>
      </c>
      <c r="B101" s="47" t="s">
        <v>68</v>
      </c>
      <c r="C101" s="49" t="s">
        <v>98</v>
      </c>
      <c r="D101" s="44" t="s">
        <v>87</v>
      </c>
      <c r="E101" s="52">
        <v>0.036</v>
      </c>
      <c r="F101" s="52">
        <v>0.107</v>
      </c>
      <c r="G101" s="52">
        <v>48.0</v>
      </c>
      <c r="H101" s="52">
        <v>45.0</v>
      </c>
      <c r="I101" s="52">
        <v>0.412</v>
      </c>
      <c r="J101" s="52">
        <v>0.549</v>
      </c>
      <c r="K101" s="52">
        <v>0.039</v>
      </c>
      <c r="L101" s="52">
        <v>4185106.0</v>
      </c>
      <c r="M101" s="52">
        <v>0.385</v>
      </c>
    </row>
    <row r="102">
      <c r="A102" s="47" t="str">
        <f t="shared" si="1"/>
        <v>Africa_Central African Republic-Africa_2009</v>
      </c>
      <c r="B102" s="47" t="s">
        <v>68</v>
      </c>
      <c r="C102" s="49" t="s">
        <v>98</v>
      </c>
      <c r="D102" s="44" t="s">
        <v>88</v>
      </c>
      <c r="E102" s="52">
        <v>0.035</v>
      </c>
      <c r="F102" s="52">
        <v>0.105</v>
      </c>
      <c r="G102" s="52">
        <v>49.0</v>
      </c>
      <c r="H102" s="52">
        <v>46.0</v>
      </c>
      <c r="I102" s="52">
        <v>0.409</v>
      </c>
      <c r="J102" s="52">
        <v>0.552</v>
      </c>
      <c r="K102" s="52">
        <v>0.039</v>
      </c>
      <c r="L102" s="52">
        <v>4266247.0</v>
      </c>
      <c r="M102" s="52">
        <v>0.386</v>
      </c>
    </row>
    <row r="103">
      <c r="A103" s="47" t="str">
        <f t="shared" si="1"/>
        <v>Africa_Central African Republic-Africa_2010</v>
      </c>
      <c r="B103" s="47" t="s">
        <v>68</v>
      </c>
      <c r="C103" s="49" t="s">
        <v>98</v>
      </c>
      <c r="D103" s="44" t="s">
        <v>89</v>
      </c>
      <c r="E103" s="52">
        <v>0.035</v>
      </c>
      <c r="F103" s="52">
        <v>0.103</v>
      </c>
      <c r="G103" s="52">
        <v>50.0</v>
      </c>
      <c r="H103" s="52">
        <v>46.0</v>
      </c>
      <c r="I103" s="52">
        <v>0.406</v>
      </c>
      <c r="J103" s="52">
        <v>0.555</v>
      </c>
      <c r="K103" s="52">
        <v>0.039</v>
      </c>
      <c r="L103" s="52">
        <v>4349921.0</v>
      </c>
      <c r="M103" s="52">
        <v>0.388</v>
      </c>
    </row>
    <row r="104">
      <c r="A104" s="47" t="str">
        <f t="shared" si="1"/>
        <v>Africa_Central African Republic-Africa_2011</v>
      </c>
      <c r="B104" s="47" t="s">
        <v>68</v>
      </c>
      <c r="C104" s="49" t="s">
        <v>98</v>
      </c>
      <c r="D104" s="44" t="s">
        <v>90</v>
      </c>
      <c r="E104" s="52">
        <v>0.035</v>
      </c>
      <c r="F104" s="52">
        <v>0.1</v>
      </c>
      <c r="G104" s="52">
        <v>51.0</v>
      </c>
      <c r="H104" s="52">
        <v>47.0</v>
      </c>
      <c r="I104" s="52">
        <v>0.404</v>
      </c>
      <c r="J104" s="52">
        <v>0.558</v>
      </c>
      <c r="K104" s="52">
        <v>0.039</v>
      </c>
      <c r="L104" s="52">
        <v>4436217.0</v>
      </c>
      <c r="M104" s="52">
        <v>0.39</v>
      </c>
    </row>
    <row r="105">
      <c r="A105" s="47" t="str">
        <f t="shared" si="1"/>
        <v>Africa_Central African Republic-Africa_2012</v>
      </c>
      <c r="B105" s="47" t="s">
        <v>68</v>
      </c>
      <c r="C105" s="49" t="s">
        <v>98</v>
      </c>
      <c r="D105" s="44" t="s">
        <v>91</v>
      </c>
      <c r="E105" s="52">
        <v>0.034</v>
      </c>
      <c r="F105" s="52">
        <v>0.098</v>
      </c>
      <c r="G105" s="52">
        <v>51.0</v>
      </c>
      <c r="H105" s="52">
        <v>48.0</v>
      </c>
      <c r="I105" s="52">
        <v>0.401</v>
      </c>
      <c r="J105" s="52">
        <v>0.561</v>
      </c>
      <c r="K105" s="52">
        <v>0.039</v>
      </c>
      <c r="L105" s="52">
        <v>4525209.0</v>
      </c>
      <c r="M105" s="52">
        <v>0.393</v>
      </c>
    </row>
    <row r="106">
      <c r="A106" s="47" t="str">
        <f t="shared" si="1"/>
        <v>Africa_Chad-Africa_2000</v>
      </c>
      <c r="B106" s="47" t="s">
        <v>68</v>
      </c>
      <c r="C106" s="49" t="s">
        <v>99</v>
      </c>
      <c r="D106" s="44" t="s">
        <v>70</v>
      </c>
      <c r="E106" s="52">
        <v>0.051</v>
      </c>
      <c r="F106" s="52">
        <v>0.106</v>
      </c>
      <c r="G106" s="52">
        <v>48.0</v>
      </c>
      <c r="H106" s="52">
        <v>46.0</v>
      </c>
      <c r="I106" s="52">
        <v>0.49</v>
      </c>
      <c r="J106" s="52">
        <v>0.482</v>
      </c>
      <c r="K106" s="52">
        <v>0.028</v>
      </c>
      <c r="L106" s="52">
        <v>8301151.0</v>
      </c>
      <c r="M106" s="52">
        <v>0.216</v>
      </c>
    </row>
    <row r="107">
      <c r="A107" s="47" t="str">
        <f t="shared" si="1"/>
        <v>Africa_Chad-Africa_2001</v>
      </c>
      <c r="B107" s="47" t="s">
        <v>68</v>
      </c>
      <c r="C107" s="49" t="s">
        <v>99</v>
      </c>
      <c r="D107" s="44" t="s">
        <v>71</v>
      </c>
      <c r="E107" s="52">
        <v>0.051</v>
      </c>
      <c r="F107" s="52">
        <v>0.105</v>
      </c>
      <c r="G107" s="52">
        <v>48.0</v>
      </c>
      <c r="H107" s="52">
        <v>46.0</v>
      </c>
      <c r="I107" s="52">
        <v>0.491</v>
      </c>
      <c r="J107" s="52">
        <v>0.481</v>
      </c>
      <c r="K107" s="52">
        <v>0.028</v>
      </c>
      <c r="L107" s="52">
        <v>8620917.0</v>
      </c>
      <c r="M107" s="52">
        <v>0.217</v>
      </c>
    </row>
    <row r="108">
      <c r="A108" s="47" t="str">
        <f t="shared" si="1"/>
        <v>Africa_Chad-Africa_2002</v>
      </c>
      <c r="B108" s="47" t="s">
        <v>68</v>
      </c>
      <c r="C108" s="49" t="s">
        <v>99</v>
      </c>
      <c r="D108" s="44" t="s">
        <v>72</v>
      </c>
      <c r="E108" s="52">
        <v>0.051</v>
      </c>
      <c r="F108" s="52">
        <v>0.104</v>
      </c>
      <c r="G108" s="52">
        <v>48.0</v>
      </c>
      <c r="H108" s="52">
        <v>46.0</v>
      </c>
      <c r="I108" s="52">
        <v>0.491</v>
      </c>
      <c r="J108" s="52">
        <v>0.481</v>
      </c>
      <c r="K108" s="52">
        <v>0.028</v>
      </c>
      <c r="L108" s="52">
        <v>8959964.0</v>
      </c>
      <c r="M108" s="52">
        <v>0.217</v>
      </c>
    </row>
    <row r="109">
      <c r="A109" s="47" t="str">
        <f t="shared" si="1"/>
        <v>Africa_Chad-Africa_2003</v>
      </c>
      <c r="B109" s="47" t="s">
        <v>68</v>
      </c>
      <c r="C109" s="49" t="s">
        <v>99</v>
      </c>
      <c r="D109" s="44" t="s">
        <v>74</v>
      </c>
      <c r="E109" s="52">
        <v>0.05</v>
      </c>
      <c r="F109" s="52">
        <v>0.103</v>
      </c>
      <c r="G109" s="52">
        <v>48.0</v>
      </c>
      <c r="H109" s="52">
        <v>46.0</v>
      </c>
      <c r="I109" s="52">
        <v>0.492</v>
      </c>
      <c r="J109" s="52">
        <v>0.481</v>
      </c>
      <c r="K109" s="52">
        <v>0.027</v>
      </c>
      <c r="L109" s="52">
        <v>9311234.0</v>
      </c>
      <c r="M109" s="52">
        <v>0.217</v>
      </c>
    </row>
    <row r="110">
      <c r="A110" s="47" t="str">
        <f t="shared" si="1"/>
        <v>Africa_Chad-Africa_2004</v>
      </c>
      <c r="B110" s="47" t="s">
        <v>68</v>
      </c>
      <c r="C110" s="49" t="s">
        <v>99</v>
      </c>
      <c r="D110" s="44" t="s">
        <v>83</v>
      </c>
      <c r="E110" s="52">
        <v>0.05</v>
      </c>
      <c r="F110" s="52">
        <v>0.102</v>
      </c>
      <c r="G110" s="52">
        <v>48.0</v>
      </c>
      <c r="H110" s="52">
        <v>47.0</v>
      </c>
      <c r="I110" s="52">
        <v>0.492</v>
      </c>
      <c r="J110" s="52">
        <v>0.481</v>
      </c>
      <c r="K110" s="52">
        <v>0.027</v>
      </c>
      <c r="L110" s="52">
        <v>9665024.0</v>
      </c>
      <c r="M110" s="52">
        <v>0.218</v>
      </c>
    </row>
    <row r="111">
      <c r="A111" s="47" t="str">
        <f t="shared" si="1"/>
        <v>Africa_Chad-Africa_2005</v>
      </c>
      <c r="B111" s="47" t="s">
        <v>68</v>
      </c>
      <c r="C111" s="49" t="s">
        <v>99</v>
      </c>
      <c r="D111" s="44" t="s">
        <v>84</v>
      </c>
      <c r="E111" s="52">
        <v>0.05</v>
      </c>
      <c r="F111" s="52">
        <v>0.101</v>
      </c>
      <c r="G111" s="52">
        <v>48.0</v>
      </c>
      <c r="H111" s="52">
        <v>47.0</v>
      </c>
      <c r="I111" s="52">
        <v>0.492</v>
      </c>
      <c r="J111" s="52">
        <v>0.481</v>
      </c>
      <c r="K111" s="52">
        <v>0.027</v>
      </c>
      <c r="L111" s="52">
        <v>1.0014413E7</v>
      </c>
      <c r="M111" s="52">
        <v>0.218</v>
      </c>
    </row>
    <row r="112">
      <c r="A112" s="47" t="str">
        <f t="shared" si="1"/>
        <v>Africa_Chad-Africa_2006</v>
      </c>
      <c r="B112" s="47" t="s">
        <v>68</v>
      </c>
      <c r="C112" s="49" t="s">
        <v>99</v>
      </c>
      <c r="D112" s="44" t="s">
        <v>85</v>
      </c>
      <c r="E112" s="52">
        <v>0.049</v>
      </c>
      <c r="F112" s="52">
        <v>0.1</v>
      </c>
      <c r="G112" s="52">
        <v>49.0</v>
      </c>
      <c r="H112" s="52">
        <v>47.0</v>
      </c>
      <c r="I112" s="52">
        <v>0.492</v>
      </c>
      <c r="J112" s="52">
        <v>0.482</v>
      </c>
      <c r="K112" s="52">
        <v>0.026</v>
      </c>
      <c r="L112" s="52">
        <v>1.0356822E7</v>
      </c>
      <c r="M112" s="52">
        <v>0.218</v>
      </c>
    </row>
    <row r="113">
      <c r="A113" s="47" t="str">
        <f t="shared" si="1"/>
        <v>Africa_Chad-Africa_2007</v>
      </c>
      <c r="B113" s="47" t="s">
        <v>68</v>
      </c>
      <c r="C113" s="49" t="s">
        <v>99</v>
      </c>
      <c r="D113" s="44" t="s">
        <v>86</v>
      </c>
      <c r="E113" s="52">
        <v>0.049</v>
      </c>
      <c r="F113" s="52">
        <v>0.099</v>
      </c>
      <c r="G113" s="52">
        <v>49.0</v>
      </c>
      <c r="H113" s="52">
        <v>48.0</v>
      </c>
      <c r="I113" s="52">
        <v>0.492</v>
      </c>
      <c r="J113" s="52">
        <v>0.482</v>
      </c>
      <c r="K113" s="52">
        <v>0.026</v>
      </c>
      <c r="L113" s="52">
        <v>1.0694366E7</v>
      </c>
      <c r="M113" s="52">
        <v>0.219</v>
      </c>
    </row>
    <row r="114">
      <c r="A114" s="47" t="str">
        <f t="shared" si="1"/>
        <v>Africa_Chad-Africa_2008</v>
      </c>
      <c r="B114" s="47" t="s">
        <v>68</v>
      </c>
      <c r="C114" s="49" t="s">
        <v>99</v>
      </c>
      <c r="D114" s="44" t="s">
        <v>87</v>
      </c>
      <c r="E114" s="52">
        <v>0.048</v>
      </c>
      <c r="F114" s="52">
        <v>0.097</v>
      </c>
      <c r="G114" s="52">
        <v>50.0</v>
      </c>
      <c r="H114" s="52">
        <v>48.0</v>
      </c>
      <c r="I114" s="52">
        <v>0.491</v>
      </c>
      <c r="J114" s="52">
        <v>0.484</v>
      </c>
      <c r="K114" s="52">
        <v>0.026</v>
      </c>
      <c r="L114" s="52">
        <v>1.1030628E7</v>
      </c>
      <c r="M114" s="52">
        <v>0.219</v>
      </c>
    </row>
    <row r="115">
      <c r="A115" s="47" t="str">
        <f t="shared" si="1"/>
        <v>Africa_Chad-Africa_2009</v>
      </c>
      <c r="B115" s="47" t="s">
        <v>68</v>
      </c>
      <c r="C115" s="49" t="s">
        <v>99</v>
      </c>
      <c r="D115" s="44" t="s">
        <v>88</v>
      </c>
      <c r="E115" s="52">
        <v>0.048</v>
      </c>
      <c r="F115" s="52">
        <v>0.095</v>
      </c>
      <c r="G115" s="52">
        <v>50.0</v>
      </c>
      <c r="H115" s="52">
        <v>49.0</v>
      </c>
      <c r="I115" s="52">
        <v>0.49</v>
      </c>
      <c r="J115" s="52">
        <v>0.485</v>
      </c>
      <c r="K115" s="52">
        <v>0.025</v>
      </c>
      <c r="L115" s="52">
        <v>1.1371325E7</v>
      </c>
      <c r="M115" s="52">
        <v>0.219</v>
      </c>
    </row>
    <row r="116">
      <c r="A116" s="47" t="str">
        <f t="shared" si="1"/>
        <v>Africa_Chad-Africa_2010</v>
      </c>
      <c r="B116" s="47" t="s">
        <v>68</v>
      </c>
      <c r="C116" s="49" t="s">
        <v>99</v>
      </c>
      <c r="D116" s="44" t="s">
        <v>89</v>
      </c>
      <c r="E116" s="52">
        <v>0.047</v>
      </c>
      <c r="F116" s="52">
        <v>0.094</v>
      </c>
      <c r="G116" s="52">
        <v>51.0</v>
      </c>
      <c r="H116" s="52">
        <v>49.0</v>
      </c>
      <c r="I116" s="52">
        <v>0.488</v>
      </c>
      <c r="J116" s="52">
        <v>0.487</v>
      </c>
      <c r="K116" s="52">
        <v>0.025</v>
      </c>
      <c r="L116" s="52">
        <v>1.1720781E7</v>
      </c>
      <c r="M116" s="52">
        <v>0.22</v>
      </c>
    </row>
    <row r="117">
      <c r="A117" s="47" t="str">
        <f t="shared" si="1"/>
        <v>Africa_Chad-Africa_2011</v>
      </c>
      <c r="B117" s="47" t="s">
        <v>68</v>
      </c>
      <c r="C117" s="49" t="s">
        <v>99</v>
      </c>
      <c r="D117" s="44" t="s">
        <v>90</v>
      </c>
      <c r="E117" s="52">
        <v>0.047</v>
      </c>
      <c r="F117" s="52">
        <v>0.092</v>
      </c>
      <c r="G117" s="52">
        <v>51.0</v>
      </c>
      <c r="H117" s="52">
        <v>49.0</v>
      </c>
      <c r="I117" s="52">
        <v>0.487</v>
      </c>
      <c r="J117" s="52">
        <v>0.488</v>
      </c>
      <c r="K117" s="52">
        <v>0.025</v>
      </c>
      <c r="L117" s="52">
        <v>1.2080037E7</v>
      </c>
      <c r="M117" s="52">
        <v>0.22</v>
      </c>
    </row>
    <row r="118">
      <c r="A118" s="47" t="str">
        <f t="shared" si="1"/>
        <v>Africa_Chad-Africa_2012</v>
      </c>
      <c r="B118" s="47" t="s">
        <v>68</v>
      </c>
      <c r="C118" s="49" t="s">
        <v>99</v>
      </c>
      <c r="D118" s="44" t="s">
        <v>91</v>
      </c>
      <c r="E118" s="52">
        <v>0.046</v>
      </c>
      <c r="F118" s="52">
        <v>0.09</v>
      </c>
      <c r="G118" s="52">
        <v>52.0</v>
      </c>
      <c r="H118" s="52">
        <v>50.0</v>
      </c>
      <c r="I118" s="52">
        <v>0.485</v>
      </c>
      <c r="J118" s="52">
        <v>0.49</v>
      </c>
      <c r="K118" s="52">
        <v>0.024</v>
      </c>
      <c r="L118" s="52">
        <v>1.2448175E7</v>
      </c>
      <c r="M118" s="52">
        <v>0.221</v>
      </c>
    </row>
    <row r="119">
      <c r="A119" s="47" t="str">
        <f t="shared" si="1"/>
        <v>Africa_Comoros-Africa_2000</v>
      </c>
      <c r="B119" s="47" t="s">
        <v>68</v>
      </c>
      <c r="C119" s="49" t="s">
        <v>100</v>
      </c>
      <c r="D119" s="44" t="s">
        <v>70</v>
      </c>
      <c r="E119" s="52">
        <v>0.039</v>
      </c>
      <c r="F119" s="52">
        <v>0.073</v>
      </c>
      <c r="G119" s="52">
        <v>59.0</v>
      </c>
      <c r="H119" s="52">
        <v>56.0</v>
      </c>
      <c r="I119" s="52">
        <v>0.415</v>
      </c>
      <c r="J119" s="52">
        <v>0.554</v>
      </c>
      <c r="K119" s="52">
        <v>0.031</v>
      </c>
      <c r="L119" s="52">
        <v>528312.0</v>
      </c>
      <c r="M119" s="52">
        <v>0.281</v>
      </c>
    </row>
    <row r="120">
      <c r="A120" s="47" t="str">
        <f t="shared" si="1"/>
        <v>Africa_Comoros-Africa_2001</v>
      </c>
      <c r="B120" s="47" t="s">
        <v>68</v>
      </c>
      <c r="C120" s="49" t="s">
        <v>100</v>
      </c>
      <c r="D120" s="44" t="s">
        <v>71</v>
      </c>
      <c r="E120" s="52">
        <v>0.039</v>
      </c>
      <c r="F120" s="52">
        <v>0.073</v>
      </c>
      <c r="G120" s="52">
        <v>60.0</v>
      </c>
      <c r="H120" s="52">
        <v>57.0</v>
      </c>
      <c r="I120" s="52">
        <v>0.414</v>
      </c>
      <c r="J120" s="52">
        <v>0.555</v>
      </c>
      <c r="K120" s="52">
        <v>0.031</v>
      </c>
      <c r="L120" s="52">
        <v>541976.0</v>
      </c>
      <c r="M120" s="52">
        <v>0.28</v>
      </c>
    </row>
    <row r="121">
      <c r="A121" s="47" t="str">
        <f t="shared" si="1"/>
        <v>Africa_Comoros-Africa_2002</v>
      </c>
      <c r="B121" s="47" t="s">
        <v>68</v>
      </c>
      <c r="C121" s="49" t="s">
        <v>100</v>
      </c>
      <c r="D121" s="44" t="s">
        <v>72</v>
      </c>
      <c r="E121" s="52">
        <v>0.039</v>
      </c>
      <c r="F121" s="52">
        <v>0.072</v>
      </c>
      <c r="G121" s="52">
        <v>60.0</v>
      </c>
      <c r="H121" s="52">
        <v>57.0</v>
      </c>
      <c r="I121" s="52">
        <v>0.413</v>
      </c>
      <c r="J121" s="52">
        <v>0.556</v>
      </c>
      <c r="K121" s="52">
        <v>0.031</v>
      </c>
      <c r="L121" s="52">
        <v>556028.0</v>
      </c>
      <c r="M121" s="52">
        <v>0.28</v>
      </c>
    </row>
    <row r="122">
      <c r="A122" s="47" t="str">
        <f t="shared" si="1"/>
        <v>Africa_Comoros-Africa_2003</v>
      </c>
      <c r="B122" s="47" t="s">
        <v>68</v>
      </c>
      <c r="C122" s="49" t="s">
        <v>100</v>
      </c>
      <c r="D122" s="44" t="s">
        <v>74</v>
      </c>
      <c r="E122" s="52">
        <v>0.039</v>
      </c>
      <c r="F122" s="52">
        <v>0.072</v>
      </c>
      <c r="G122" s="52">
        <v>60.0</v>
      </c>
      <c r="H122" s="52">
        <v>57.0</v>
      </c>
      <c r="I122" s="52">
        <v>0.414</v>
      </c>
      <c r="J122" s="52">
        <v>0.556</v>
      </c>
      <c r="K122" s="52">
        <v>0.03</v>
      </c>
      <c r="L122" s="52">
        <v>570491.0</v>
      </c>
      <c r="M122" s="52">
        <v>0.279</v>
      </c>
    </row>
    <row r="123">
      <c r="A123" s="47" t="str">
        <f t="shared" si="1"/>
        <v>Africa_Comoros-Africa_2004</v>
      </c>
      <c r="B123" s="47" t="s">
        <v>68</v>
      </c>
      <c r="C123" s="49" t="s">
        <v>100</v>
      </c>
      <c r="D123" s="44" t="s">
        <v>83</v>
      </c>
      <c r="E123" s="52">
        <v>0.039</v>
      </c>
      <c r="F123" s="52">
        <v>0.071</v>
      </c>
      <c r="G123" s="52">
        <v>60.0</v>
      </c>
      <c r="H123" s="52">
        <v>57.0</v>
      </c>
      <c r="I123" s="52">
        <v>0.414</v>
      </c>
      <c r="J123" s="52">
        <v>0.556</v>
      </c>
      <c r="K123" s="52">
        <v>0.03</v>
      </c>
      <c r="L123" s="52">
        <v>585389.0</v>
      </c>
      <c r="M123" s="52">
        <v>0.279</v>
      </c>
    </row>
    <row r="124">
      <c r="A124" s="47" t="str">
        <f t="shared" si="1"/>
        <v>Africa_Comoros-Africa_2005</v>
      </c>
      <c r="B124" s="47" t="s">
        <v>68</v>
      </c>
      <c r="C124" s="49" t="s">
        <v>100</v>
      </c>
      <c r="D124" s="44" t="s">
        <v>84</v>
      </c>
      <c r="E124" s="52">
        <v>0.039</v>
      </c>
      <c r="F124" s="52">
        <v>0.07</v>
      </c>
      <c r="G124" s="52">
        <v>60.0</v>
      </c>
      <c r="H124" s="52">
        <v>58.0</v>
      </c>
      <c r="I124" s="52">
        <v>0.415</v>
      </c>
      <c r="J124" s="52">
        <v>0.555</v>
      </c>
      <c r="K124" s="52">
        <v>0.03</v>
      </c>
      <c r="L124" s="52">
        <v>600733.0</v>
      </c>
      <c r="M124" s="52">
        <v>0.279</v>
      </c>
    </row>
    <row r="125">
      <c r="A125" s="47" t="str">
        <f t="shared" si="1"/>
        <v>Africa_Comoros-Africa_2006</v>
      </c>
      <c r="B125" s="47" t="s">
        <v>68</v>
      </c>
      <c r="C125" s="49" t="s">
        <v>100</v>
      </c>
      <c r="D125" s="44" t="s">
        <v>85</v>
      </c>
      <c r="E125" s="52">
        <v>0.039</v>
      </c>
      <c r="F125" s="52">
        <v>0.069</v>
      </c>
      <c r="G125" s="52">
        <v>61.0</v>
      </c>
      <c r="H125" s="52">
        <v>58.0</v>
      </c>
      <c r="I125" s="52">
        <v>0.417</v>
      </c>
      <c r="J125" s="52">
        <v>0.553</v>
      </c>
      <c r="K125" s="52">
        <v>0.03</v>
      </c>
      <c r="L125" s="52">
        <v>616526.0</v>
      </c>
      <c r="M125" s="52">
        <v>0.279</v>
      </c>
    </row>
    <row r="126">
      <c r="A126" s="47" t="str">
        <f t="shared" si="1"/>
        <v>Africa_Comoros-Africa_2007</v>
      </c>
      <c r="B126" s="47" t="s">
        <v>68</v>
      </c>
      <c r="C126" s="49" t="s">
        <v>100</v>
      </c>
      <c r="D126" s="44" t="s">
        <v>86</v>
      </c>
      <c r="E126" s="52">
        <v>0.039</v>
      </c>
      <c r="F126" s="52">
        <v>0.068</v>
      </c>
      <c r="G126" s="52">
        <v>61.0</v>
      </c>
      <c r="H126" s="52">
        <v>58.0</v>
      </c>
      <c r="I126" s="52">
        <v>0.418</v>
      </c>
      <c r="J126" s="52">
        <v>0.552</v>
      </c>
      <c r="K126" s="52">
        <v>0.03</v>
      </c>
      <c r="L126" s="52">
        <v>632736.0</v>
      </c>
      <c r="M126" s="52">
        <v>0.279</v>
      </c>
    </row>
    <row r="127">
      <c r="A127" s="47" t="str">
        <f t="shared" si="1"/>
        <v>Africa_Comoros-Africa_2008</v>
      </c>
      <c r="B127" s="47" t="s">
        <v>68</v>
      </c>
      <c r="C127" s="49" t="s">
        <v>100</v>
      </c>
      <c r="D127" s="44" t="s">
        <v>87</v>
      </c>
      <c r="E127" s="52">
        <v>0.038</v>
      </c>
      <c r="F127" s="52">
        <v>0.066</v>
      </c>
      <c r="G127" s="52">
        <v>61.0</v>
      </c>
      <c r="H127" s="52">
        <v>58.0</v>
      </c>
      <c r="I127" s="52">
        <v>0.42</v>
      </c>
      <c r="J127" s="52">
        <v>0.55</v>
      </c>
      <c r="K127" s="52">
        <v>0.03</v>
      </c>
      <c r="L127" s="52">
        <v>649291.0</v>
      </c>
      <c r="M127" s="52">
        <v>0.279</v>
      </c>
    </row>
    <row r="128">
      <c r="A128" s="47" t="str">
        <f t="shared" si="1"/>
        <v>Africa_Comoros-Africa_2009</v>
      </c>
      <c r="B128" s="47" t="s">
        <v>68</v>
      </c>
      <c r="C128" s="49" t="s">
        <v>100</v>
      </c>
      <c r="D128" s="44" t="s">
        <v>88</v>
      </c>
      <c r="E128" s="52">
        <v>0.038</v>
      </c>
      <c r="F128" s="52">
        <v>0.065</v>
      </c>
      <c r="G128" s="52">
        <v>61.0</v>
      </c>
      <c r="H128" s="52">
        <v>59.0</v>
      </c>
      <c r="I128" s="52">
        <v>0.421</v>
      </c>
      <c r="J128" s="52">
        <v>0.549</v>
      </c>
      <c r="K128" s="52">
        <v>0.029</v>
      </c>
      <c r="L128" s="52">
        <v>666097.0</v>
      </c>
      <c r="M128" s="52">
        <v>0.279</v>
      </c>
    </row>
    <row r="129">
      <c r="A129" s="47" t="str">
        <f t="shared" si="1"/>
        <v>Africa_Comoros-Africa_2010</v>
      </c>
      <c r="B129" s="47" t="s">
        <v>68</v>
      </c>
      <c r="C129" s="49" t="s">
        <v>100</v>
      </c>
      <c r="D129" s="44" t="s">
        <v>89</v>
      </c>
      <c r="E129" s="52">
        <v>0.037</v>
      </c>
      <c r="F129" s="52">
        <v>0.063</v>
      </c>
      <c r="G129" s="52">
        <v>62.0</v>
      </c>
      <c r="H129" s="52">
        <v>59.0</v>
      </c>
      <c r="I129" s="52">
        <v>0.422</v>
      </c>
      <c r="J129" s="52">
        <v>0.549</v>
      </c>
      <c r="K129" s="52">
        <v>0.029</v>
      </c>
      <c r="L129" s="52">
        <v>683081.0</v>
      </c>
      <c r="M129" s="52">
        <v>0.279</v>
      </c>
    </row>
    <row r="130">
      <c r="A130" s="47" t="str">
        <f t="shared" si="1"/>
        <v>Africa_Comoros-Africa_2011</v>
      </c>
      <c r="B130" s="47" t="s">
        <v>68</v>
      </c>
      <c r="C130" s="49" t="s">
        <v>100</v>
      </c>
      <c r="D130" s="44" t="s">
        <v>90</v>
      </c>
      <c r="E130" s="52">
        <v>0.036</v>
      </c>
      <c r="F130" s="52">
        <v>0.061</v>
      </c>
      <c r="G130" s="52">
        <v>62.0</v>
      </c>
      <c r="H130" s="52">
        <v>59.0</v>
      </c>
      <c r="I130" s="52">
        <v>0.422</v>
      </c>
      <c r="J130" s="52">
        <v>0.549</v>
      </c>
      <c r="K130" s="52">
        <v>0.029</v>
      </c>
      <c r="L130" s="52">
        <v>700216.0</v>
      </c>
      <c r="M130" s="52">
        <v>0.28</v>
      </c>
    </row>
    <row r="131">
      <c r="A131" s="47" t="str">
        <f t="shared" si="1"/>
        <v>Africa_Comoros-Africa_2012</v>
      </c>
      <c r="B131" s="47" t="s">
        <v>68</v>
      </c>
      <c r="C131" s="49" t="s">
        <v>100</v>
      </c>
      <c r="D131" s="44" t="s">
        <v>91</v>
      </c>
      <c r="E131" s="52">
        <v>0.036</v>
      </c>
      <c r="F131" s="52">
        <v>0.059</v>
      </c>
      <c r="G131" s="52">
        <v>62.0</v>
      </c>
      <c r="H131" s="52">
        <v>59.0</v>
      </c>
      <c r="I131" s="52">
        <v>0.422</v>
      </c>
      <c r="J131" s="52">
        <v>0.55</v>
      </c>
      <c r="K131" s="52">
        <v>0.029</v>
      </c>
      <c r="L131" s="52">
        <v>717503.0</v>
      </c>
      <c r="M131" s="52">
        <v>0.28</v>
      </c>
    </row>
    <row r="132">
      <c r="A132" s="47" t="str">
        <f t="shared" si="1"/>
        <v>Africa_Congo (Brazzaville)-Africa_2000</v>
      </c>
      <c r="B132" s="47" t="s">
        <v>68</v>
      </c>
      <c r="C132" s="49" t="s">
        <v>101</v>
      </c>
      <c r="D132" s="44" t="s">
        <v>70</v>
      </c>
      <c r="E132" s="52">
        <v>0.039</v>
      </c>
      <c r="F132" s="52">
        <v>0.077</v>
      </c>
      <c r="G132" s="52">
        <v>53.0</v>
      </c>
      <c r="H132" s="52">
        <v>51.0</v>
      </c>
      <c r="I132" s="52">
        <v>0.419</v>
      </c>
      <c r="J132" s="52">
        <v>0.545</v>
      </c>
      <c r="K132" s="52">
        <v>0.036</v>
      </c>
      <c r="L132" s="52">
        <v>3126204.0</v>
      </c>
      <c r="M132" s="52">
        <v>0.587</v>
      </c>
    </row>
    <row r="133">
      <c r="A133" s="47" t="str">
        <f t="shared" si="1"/>
        <v>Africa_Congo (Brazzaville)-Africa_2001</v>
      </c>
      <c r="B133" s="47" t="s">
        <v>68</v>
      </c>
      <c r="C133" s="49" t="s">
        <v>101</v>
      </c>
      <c r="D133" s="44" t="s">
        <v>71</v>
      </c>
      <c r="E133" s="52">
        <v>0.039</v>
      </c>
      <c r="F133" s="52">
        <v>0.075</v>
      </c>
      <c r="G133" s="52">
        <v>54.0</v>
      </c>
      <c r="H133" s="52">
        <v>51.0</v>
      </c>
      <c r="I133" s="52">
        <v>0.419</v>
      </c>
      <c r="J133" s="52">
        <v>0.545</v>
      </c>
      <c r="K133" s="52">
        <v>0.036</v>
      </c>
      <c r="L133" s="52">
        <v>3205636.0</v>
      </c>
      <c r="M133" s="52">
        <v>0.592</v>
      </c>
    </row>
    <row r="134">
      <c r="A134" s="47" t="str">
        <f t="shared" si="1"/>
        <v>Africa_Congo (Brazzaville)-Africa_2002</v>
      </c>
      <c r="B134" s="47" t="s">
        <v>68</v>
      </c>
      <c r="C134" s="49" t="s">
        <v>101</v>
      </c>
      <c r="D134" s="44" t="s">
        <v>72</v>
      </c>
      <c r="E134" s="52">
        <v>0.039</v>
      </c>
      <c r="F134" s="52">
        <v>0.073</v>
      </c>
      <c r="G134" s="52">
        <v>54.0</v>
      </c>
      <c r="H134" s="52">
        <v>52.0</v>
      </c>
      <c r="I134" s="52">
        <v>0.42</v>
      </c>
      <c r="J134" s="52">
        <v>0.545</v>
      </c>
      <c r="K134" s="52">
        <v>0.036</v>
      </c>
      <c r="L134" s="52">
        <v>3283719.0</v>
      </c>
      <c r="M134" s="52">
        <v>0.596</v>
      </c>
    </row>
    <row r="135">
      <c r="A135" s="47" t="str">
        <f t="shared" si="1"/>
        <v>Africa_Congo (Brazzaville)-Africa_2003</v>
      </c>
      <c r="B135" s="47" t="s">
        <v>68</v>
      </c>
      <c r="C135" s="49" t="s">
        <v>101</v>
      </c>
      <c r="D135" s="44" t="s">
        <v>74</v>
      </c>
      <c r="E135" s="52">
        <v>0.039</v>
      </c>
      <c r="F135" s="52">
        <v>0.07</v>
      </c>
      <c r="G135" s="52">
        <v>54.0</v>
      </c>
      <c r="H135" s="52">
        <v>52.0</v>
      </c>
      <c r="I135" s="52">
        <v>0.421</v>
      </c>
      <c r="J135" s="52">
        <v>0.544</v>
      </c>
      <c r="K135" s="52">
        <v>0.036</v>
      </c>
      <c r="L135" s="52">
        <v>3363418.0</v>
      </c>
      <c r="M135" s="52">
        <v>0.601</v>
      </c>
    </row>
    <row r="136">
      <c r="A136" s="47" t="str">
        <f t="shared" si="1"/>
        <v>Africa_Congo (Brazzaville)-Africa_2004</v>
      </c>
      <c r="B136" s="47" t="s">
        <v>68</v>
      </c>
      <c r="C136" s="49" t="s">
        <v>101</v>
      </c>
      <c r="D136" s="44" t="s">
        <v>83</v>
      </c>
      <c r="E136" s="52">
        <v>0.039</v>
      </c>
      <c r="F136" s="52">
        <v>0.066</v>
      </c>
      <c r="G136" s="52">
        <v>55.0</v>
      </c>
      <c r="H136" s="52">
        <v>52.0</v>
      </c>
      <c r="I136" s="52">
        <v>0.422</v>
      </c>
      <c r="J136" s="52">
        <v>0.543</v>
      </c>
      <c r="K136" s="52">
        <v>0.035</v>
      </c>
      <c r="L136" s="52">
        <v>3448868.0</v>
      </c>
      <c r="M136" s="52">
        <v>0.605</v>
      </c>
    </row>
    <row r="137">
      <c r="A137" s="47" t="str">
        <f t="shared" si="1"/>
        <v>Africa_Congo (Brazzaville)-Africa_2005</v>
      </c>
      <c r="B137" s="47" t="s">
        <v>68</v>
      </c>
      <c r="C137" s="49" t="s">
        <v>101</v>
      </c>
      <c r="D137" s="44" t="s">
        <v>84</v>
      </c>
      <c r="E137" s="52">
        <v>0.039</v>
      </c>
      <c r="F137" s="52">
        <v>0.062</v>
      </c>
      <c r="G137" s="52">
        <v>55.0</v>
      </c>
      <c r="H137" s="52">
        <v>53.0</v>
      </c>
      <c r="I137" s="52">
        <v>0.422</v>
      </c>
      <c r="J137" s="52">
        <v>0.543</v>
      </c>
      <c r="K137" s="52">
        <v>0.035</v>
      </c>
      <c r="L137" s="52">
        <v>3542867.0</v>
      </c>
      <c r="M137" s="52">
        <v>0.61</v>
      </c>
    </row>
    <row r="138">
      <c r="A138" s="47" t="str">
        <f t="shared" si="1"/>
        <v>Africa_Congo (Brazzaville)-Africa_2006</v>
      </c>
      <c r="B138" s="47" t="s">
        <v>68</v>
      </c>
      <c r="C138" s="49" t="s">
        <v>101</v>
      </c>
      <c r="D138" s="44" t="s">
        <v>85</v>
      </c>
      <c r="E138" s="52">
        <v>0.039</v>
      </c>
      <c r="F138" s="52">
        <v>0.057</v>
      </c>
      <c r="G138" s="52">
        <v>56.0</v>
      </c>
      <c r="H138" s="52">
        <v>53.0</v>
      </c>
      <c r="I138" s="52">
        <v>0.422</v>
      </c>
      <c r="J138" s="52">
        <v>0.543</v>
      </c>
      <c r="K138" s="52">
        <v>0.035</v>
      </c>
      <c r="L138" s="52">
        <v>3646653.0</v>
      </c>
      <c r="M138" s="52">
        <v>0.614</v>
      </c>
    </row>
    <row r="139">
      <c r="A139" s="47" t="str">
        <f t="shared" si="1"/>
        <v>Africa_Congo (Brazzaville)-Africa_2007</v>
      </c>
      <c r="B139" s="47" t="s">
        <v>68</v>
      </c>
      <c r="C139" s="49" t="s">
        <v>101</v>
      </c>
      <c r="D139" s="44" t="s">
        <v>86</v>
      </c>
      <c r="E139" s="52">
        <v>0.039</v>
      </c>
      <c r="F139" s="52">
        <v>0.053</v>
      </c>
      <c r="G139" s="52">
        <v>57.0</v>
      </c>
      <c r="H139" s="52">
        <v>54.0</v>
      </c>
      <c r="I139" s="52">
        <v>0.422</v>
      </c>
      <c r="J139" s="52">
        <v>0.543</v>
      </c>
      <c r="K139" s="52">
        <v>0.035</v>
      </c>
      <c r="L139" s="52">
        <v>3758858.0</v>
      </c>
      <c r="M139" s="52">
        <v>0.619</v>
      </c>
    </row>
    <row r="140">
      <c r="A140" s="47" t="str">
        <f t="shared" si="1"/>
        <v>Africa_Congo (Brazzaville)-Africa_2008</v>
      </c>
      <c r="B140" s="47" t="s">
        <v>68</v>
      </c>
      <c r="C140" s="49" t="s">
        <v>101</v>
      </c>
      <c r="D140" s="44" t="s">
        <v>87</v>
      </c>
      <c r="E140" s="52">
        <v>0.039</v>
      </c>
      <c r="F140" s="52">
        <v>0.049</v>
      </c>
      <c r="G140" s="52">
        <v>57.0</v>
      </c>
      <c r="H140" s="52">
        <v>55.0</v>
      </c>
      <c r="I140" s="52">
        <v>0.422</v>
      </c>
      <c r="J140" s="52">
        <v>0.544</v>
      </c>
      <c r="K140" s="52">
        <v>0.034</v>
      </c>
      <c r="L140" s="52">
        <v>3876475.0</v>
      </c>
      <c r="M140" s="52">
        <v>0.623</v>
      </c>
    </row>
    <row r="141">
      <c r="A141" s="47" t="str">
        <f t="shared" si="1"/>
        <v>Africa_Congo (Brazzaville)-Africa_2009</v>
      </c>
      <c r="B141" s="47" t="s">
        <v>68</v>
      </c>
      <c r="C141" s="49" t="s">
        <v>101</v>
      </c>
      <c r="D141" s="44" t="s">
        <v>88</v>
      </c>
      <c r="E141" s="52">
        <v>0.039</v>
      </c>
      <c r="F141" s="52">
        <v>0.045</v>
      </c>
      <c r="G141" s="52">
        <v>58.0</v>
      </c>
      <c r="H141" s="52">
        <v>55.0</v>
      </c>
      <c r="I141" s="52">
        <v>0.422</v>
      </c>
      <c r="J141" s="52">
        <v>0.544</v>
      </c>
      <c r="K141" s="52">
        <v>0.034</v>
      </c>
      <c r="L141" s="52">
        <v>3995146.0</v>
      </c>
      <c r="M141" s="52">
        <v>0.628</v>
      </c>
    </row>
    <row r="142">
      <c r="A142" s="47" t="str">
        <f t="shared" si="1"/>
        <v>Africa_Congo (Brazzaville)-Africa_2010</v>
      </c>
      <c r="B142" s="47" t="s">
        <v>68</v>
      </c>
      <c r="C142" s="49" t="s">
        <v>101</v>
      </c>
      <c r="D142" s="44" t="s">
        <v>89</v>
      </c>
      <c r="E142" s="52">
        <v>0.039</v>
      </c>
      <c r="F142" s="52">
        <v>0.042</v>
      </c>
      <c r="G142" s="52">
        <v>59.0</v>
      </c>
      <c r="H142" s="52">
        <v>56.0</v>
      </c>
      <c r="I142" s="52">
        <v>0.422</v>
      </c>
      <c r="J142" s="52">
        <v>0.544</v>
      </c>
      <c r="K142" s="52">
        <v>0.034</v>
      </c>
      <c r="L142" s="52">
        <v>4111715.0</v>
      </c>
      <c r="M142" s="52">
        <v>0.632</v>
      </c>
    </row>
    <row r="143">
      <c r="A143" s="47" t="str">
        <f t="shared" si="1"/>
        <v>Africa_Congo (Brazzaville)-Africa_2011</v>
      </c>
      <c r="B143" s="47" t="s">
        <v>68</v>
      </c>
      <c r="C143" s="49" t="s">
        <v>101</v>
      </c>
      <c r="D143" s="44" t="s">
        <v>90</v>
      </c>
      <c r="E143" s="52">
        <v>0.038</v>
      </c>
      <c r="F143" s="52">
        <v>0.039</v>
      </c>
      <c r="G143" s="52">
        <v>59.0</v>
      </c>
      <c r="H143" s="52">
        <v>56.0</v>
      </c>
      <c r="I143" s="52">
        <v>0.423</v>
      </c>
      <c r="J143" s="52">
        <v>0.543</v>
      </c>
      <c r="K143" s="52">
        <v>0.034</v>
      </c>
      <c r="L143" s="52">
        <v>4225359.0</v>
      </c>
      <c r="M143" s="52">
        <v>0.637</v>
      </c>
    </row>
    <row r="144">
      <c r="A144" s="47" t="str">
        <f t="shared" si="1"/>
        <v>Africa_Congo (Brazzaville)-Africa_2012</v>
      </c>
      <c r="B144" s="47" t="s">
        <v>68</v>
      </c>
      <c r="C144" s="49" t="s">
        <v>101</v>
      </c>
      <c r="D144" s="44" t="s">
        <v>91</v>
      </c>
      <c r="E144" s="52">
        <v>0.038</v>
      </c>
      <c r="F144" s="52">
        <v>0.037</v>
      </c>
      <c r="G144" s="52">
        <v>60.0</v>
      </c>
      <c r="H144" s="52">
        <v>57.0</v>
      </c>
      <c r="I144" s="52">
        <v>0.424</v>
      </c>
      <c r="J144" s="52">
        <v>0.542</v>
      </c>
      <c r="K144" s="52">
        <v>0.034</v>
      </c>
      <c r="L144" s="52">
        <v>4337051.0</v>
      </c>
      <c r="M144" s="52">
        <v>0.641</v>
      </c>
    </row>
    <row r="145">
      <c r="A145" s="47" t="str">
        <f t="shared" si="1"/>
        <v>Africa_Congo (Kinshasa)-Africa_2000</v>
      </c>
      <c r="B145" s="47" t="s">
        <v>68</v>
      </c>
      <c r="C145" s="49" t="s">
        <v>102</v>
      </c>
      <c r="D145" s="44" t="s">
        <v>70</v>
      </c>
      <c r="E145" s="52">
        <v>0.048</v>
      </c>
      <c r="F145" s="52">
        <v>0.115</v>
      </c>
      <c r="G145" s="52">
        <v>48.0</v>
      </c>
      <c r="H145" s="52">
        <v>45.0</v>
      </c>
      <c r="I145" s="52">
        <v>0.464</v>
      </c>
      <c r="J145" s="52">
        <v>0.507</v>
      </c>
      <c r="K145" s="52">
        <v>0.028</v>
      </c>
      <c r="L145" s="52">
        <v>4.6949244E7</v>
      </c>
      <c r="M145" s="52">
        <v>0.351</v>
      </c>
    </row>
    <row r="146">
      <c r="A146" s="47" t="str">
        <f t="shared" si="1"/>
        <v>Africa_Congo (Kinshasa)-Africa_2001</v>
      </c>
      <c r="B146" s="47" t="s">
        <v>68</v>
      </c>
      <c r="C146" s="49" t="s">
        <v>102</v>
      </c>
      <c r="D146" s="44" t="s">
        <v>71</v>
      </c>
      <c r="E146" s="52">
        <v>0.047</v>
      </c>
      <c r="F146" s="52">
        <v>0.114</v>
      </c>
      <c r="G146" s="52">
        <v>48.0</v>
      </c>
      <c r="H146" s="52">
        <v>45.0</v>
      </c>
      <c r="I146" s="52">
        <v>0.464</v>
      </c>
      <c r="J146" s="52">
        <v>0.507</v>
      </c>
      <c r="K146" s="52">
        <v>0.028</v>
      </c>
      <c r="L146" s="52">
        <v>4.8167045E7</v>
      </c>
      <c r="M146" s="52">
        <v>0.356</v>
      </c>
    </row>
    <row r="147">
      <c r="A147" s="47" t="str">
        <f t="shared" si="1"/>
        <v>Africa_Congo (Kinshasa)-Africa_2002</v>
      </c>
      <c r="B147" s="47" t="s">
        <v>68</v>
      </c>
      <c r="C147" s="49" t="s">
        <v>102</v>
      </c>
      <c r="D147" s="44" t="s">
        <v>72</v>
      </c>
      <c r="E147" s="52">
        <v>0.047</v>
      </c>
      <c r="F147" s="52">
        <v>0.113</v>
      </c>
      <c r="G147" s="52">
        <v>48.0</v>
      </c>
      <c r="H147" s="52">
        <v>46.0</v>
      </c>
      <c r="I147" s="52">
        <v>0.464</v>
      </c>
      <c r="J147" s="52">
        <v>0.508</v>
      </c>
      <c r="K147" s="52">
        <v>0.028</v>
      </c>
      <c r="L147" s="52">
        <v>4.951696E7</v>
      </c>
      <c r="M147" s="52">
        <v>0.361</v>
      </c>
    </row>
    <row r="148">
      <c r="A148" s="47" t="str">
        <f t="shared" si="1"/>
        <v>Africa_Congo (Kinshasa)-Africa_2003</v>
      </c>
      <c r="B148" s="47" t="s">
        <v>68</v>
      </c>
      <c r="C148" s="49" t="s">
        <v>102</v>
      </c>
      <c r="D148" s="44" t="s">
        <v>74</v>
      </c>
      <c r="E148" s="52">
        <v>0.047</v>
      </c>
      <c r="F148" s="52">
        <v>0.111</v>
      </c>
      <c r="G148" s="52">
        <v>49.0</v>
      </c>
      <c r="H148" s="52">
        <v>46.0</v>
      </c>
      <c r="I148" s="52">
        <v>0.464</v>
      </c>
      <c r="J148" s="52">
        <v>0.508</v>
      </c>
      <c r="K148" s="52">
        <v>0.028</v>
      </c>
      <c r="L148" s="52">
        <v>5.0972323E7</v>
      </c>
      <c r="M148" s="52">
        <v>0.365</v>
      </c>
    </row>
    <row r="149">
      <c r="A149" s="47" t="str">
        <f t="shared" si="1"/>
        <v>Africa_Congo (Kinshasa)-Africa_2004</v>
      </c>
      <c r="B149" s="47" t="s">
        <v>68</v>
      </c>
      <c r="C149" s="49" t="s">
        <v>102</v>
      </c>
      <c r="D149" s="44" t="s">
        <v>83</v>
      </c>
      <c r="E149" s="52">
        <v>0.046</v>
      </c>
      <c r="F149" s="52">
        <v>0.108</v>
      </c>
      <c r="G149" s="52">
        <v>49.0</v>
      </c>
      <c r="H149" s="52">
        <v>46.0</v>
      </c>
      <c r="I149" s="52">
        <v>0.463</v>
      </c>
      <c r="J149" s="52">
        <v>0.509</v>
      </c>
      <c r="K149" s="52">
        <v>0.028</v>
      </c>
      <c r="L149" s="52">
        <v>5.2487293E7</v>
      </c>
      <c r="M149" s="52">
        <v>0.37</v>
      </c>
    </row>
    <row r="150">
      <c r="A150" s="47" t="str">
        <f t="shared" si="1"/>
        <v>Africa_Congo (Kinshasa)-Africa_2005</v>
      </c>
      <c r="B150" s="47" t="s">
        <v>68</v>
      </c>
      <c r="C150" s="49" t="s">
        <v>102</v>
      </c>
      <c r="D150" s="44" t="s">
        <v>84</v>
      </c>
      <c r="E150" s="52">
        <v>0.046</v>
      </c>
      <c r="F150" s="52">
        <v>0.105</v>
      </c>
      <c r="G150" s="52">
        <v>49.0</v>
      </c>
      <c r="H150" s="52">
        <v>46.0</v>
      </c>
      <c r="I150" s="52">
        <v>0.462</v>
      </c>
      <c r="J150" s="52">
        <v>0.51</v>
      </c>
      <c r="K150" s="52">
        <v>0.028</v>
      </c>
      <c r="L150" s="52">
        <v>5.4028003E7</v>
      </c>
      <c r="M150" s="52">
        <v>0.375</v>
      </c>
    </row>
    <row r="151">
      <c r="A151" s="47" t="str">
        <f t="shared" si="1"/>
        <v>Africa_Congo (Kinshasa)-Africa_2006</v>
      </c>
      <c r="B151" s="47" t="s">
        <v>68</v>
      </c>
      <c r="C151" s="49" t="s">
        <v>102</v>
      </c>
      <c r="D151" s="44" t="s">
        <v>85</v>
      </c>
      <c r="E151" s="52">
        <v>0.046</v>
      </c>
      <c r="F151" s="52">
        <v>0.102</v>
      </c>
      <c r="G151" s="52">
        <v>50.0</v>
      </c>
      <c r="H151" s="52">
        <v>46.0</v>
      </c>
      <c r="I151" s="52">
        <v>0.461</v>
      </c>
      <c r="J151" s="52">
        <v>0.511</v>
      </c>
      <c r="K151" s="52">
        <v>0.028</v>
      </c>
      <c r="L151" s="52">
        <v>5.5590838E7</v>
      </c>
      <c r="M151" s="52">
        <v>0.38</v>
      </c>
    </row>
    <row r="152">
      <c r="A152" s="47" t="str">
        <f t="shared" si="1"/>
        <v>Africa_Congo (Kinshasa)-Africa_2007</v>
      </c>
      <c r="B152" s="47" t="s">
        <v>68</v>
      </c>
      <c r="C152" s="49" t="s">
        <v>102</v>
      </c>
      <c r="D152" s="44" t="s">
        <v>86</v>
      </c>
      <c r="E152" s="52">
        <v>0.045</v>
      </c>
      <c r="F152" s="52">
        <v>0.1</v>
      </c>
      <c r="G152" s="52">
        <v>50.0</v>
      </c>
      <c r="H152" s="52">
        <v>47.0</v>
      </c>
      <c r="I152" s="52">
        <v>0.46</v>
      </c>
      <c r="J152" s="52">
        <v>0.512</v>
      </c>
      <c r="K152" s="52">
        <v>0.028</v>
      </c>
      <c r="L152" s="52">
        <v>5.7187942E7</v>
      </c>
      <c r="M152" s="52">
        <v>0.384</v>
      </c>
    </row>
    <row r="153">
      <c r="A153" s="47" t="str">
        <f t="shared" si="1"/>
        <v>Africa_Congo (Kinshasa)-Africa_2008</v>
      </c>
      <c r="B153" s="47" t="s">
        <v>68</v>
      </c>
      <c r="C153" s="49" t="s">
        <v>102</v>
      </c>
      <c r="D153" s="44" t="s">
        <v>87</v>
      </c>
      <c r="E153" s="52">
        <v>0.045</v>
      </c>
      <c r="F153" s="52">
        <v>0.097</v>
      </c>
      <c r="G153" s="52">
        <v>50.0</v>
      </c>
      <c r="H153" s="52">
        <v>47.0</v>
      </c>
      <c r="I153" s="52">
        <v>0.458</v>
      </c>
      <c r="J153" s="52">
        <v>0.514</v>
      </c>
      <c r="K153" s="52">
        <v>0.028</v>
      </c>
      <c r="L153" s="52">
        <v>5.8819038E7</v>
      </c>
      <c r="M153" s="52">
        <v>0.389</v>
      </c>
    </row>
    <row r="154">
      <c r="A154" s="47" t="str">
        <f t="shared" si="1"/>
        <v>Africa_Congo (Kinshasa)-Africa_2009</v>
      </c>
      <c r="B154" s="47" t="s">
        <v>68</v>
      </c>
      <c r="C154" s="49" t="s">
        <v>102</v>
      </c>
      <c r="D154" s="44" t="s">
        <v>88</v>
      </c>
      <c r="E154" s="52">
        <v>0.044</v>
      </c>
      <c r="F154" s="52">
        <v>0.095</v>
      </c>
      <c r="G154" s="52">
        <v>50.0</v>
      </c>
      <c r="H154" s="52">
        <v>47.0</v>
      </c>
      <c r="I154" s="52">
        <v>0.456</v>
      </c>
      <c r="J154" s="52">
        <v>0.515</v>
      </c>
      <c r="K154" s="52">
        <v>0.028</v>
      </c>
      <c r="L154" s="52">
        <v>6.0486276E7</v>
      </c>
      <c r="M154" s="52">
        <v>0.394</v>
      </c>
    </row>
    <row r="155">
      <c r="A155" s="47" t="str">
        <f t="shared" si="1"/>
        <v>Africa_Congo (Kinshasa)-Africa_2010</v>
      </c>
      <c r="B155" s="47" t="s">
        <v>68</v>
      </c>
      <c r="C155" s="49" t="s">
        <v>102</v>
      </c>
      <c r="D155" s="44" t="s">
        <v>89</v>
      </c>
      <c r="E155" s="52">
        <v>0.044</v>
      </c>
      <c r="F155" s="52">
        <v>0.092</v>
      </c>
      <c r="G155" s="52">
        <v>51.0</v>
      </c>
      <c r="H155" s="52">
        <v>47.0</v>
      </c>
      <c r="I155" s="52">
        <v>0.455</v>
      </c>
      <c r="J155" s="52">
        <v>0.517</v>
      </c>
      <c r="K155" s="52">
        <v>0.028</v>
      </c>
      <c r="L155" s="52">
        <v>6.2191161E7</v>
      </c>
      <c r="M155" s="52">
        <v>0.399</v>
      </c>
    </row>
    <row r="156">
      <c r="A156" s="47" t="str">
        <f t="shared" si="1"/>
        <v>Africa_Congo (Kinshasa)-Africa_2011</v>
      </c>
      <c r="B156" s="47" t="s">
        <v>68</v>
      </c>
      <c r="C156" s="49" t="s">
        <v>102</v>
      </c>
      <c r="D156" s="44" t="s">
        <v>90</v>
      </c>
      <c r="E156" s="52">
        <v>0.044</v>
      </c>
      <c r="F156" s="52">
        <v>0.09</v>
      </c>
      <c r="G156" s="52">
        <v>51.0</v>
      </c>
      <c r="H156" s="52">
        <v>48.0</v>
      </c>
      <c r="I156" s="52">
        <v>0.453</v>
      </c>
      <c r="J156" s="52">
        <v>0.519</v>
      </c>
      <c r="K156" s="52">
        <v>0.028</v>
      </c>
      <c r="L156" s="52">
        <v>6.3931512E7</v>
      </c>
      <c r="M156" s="52">
        <v>0.404</v>
      </c>
    </row>
    <row r="157">
      <c r="A157" s="47" t="str">
        <f t="shared" si="1"/>
        <v>Africa_Congo (Kinshasa)-Africa_2012</v>
      </c>
      <c r="B157" s="47" t="s">
        <v>68</v>
      </c>
      <c r="C157" s="49" t="s">
        <v>102</v>
      </c>
      <c r="D157" s="44" t="s">
        <v>91</v>
      </c>
      <c r="E157" s="52">
        <v>0.043</v>
      </c>
      <c r="F157" s="52">
        <v>0.088</v>
      </c>
      <c r="G157" s="52">
        <v>51.0</v>
      </c>
      <c r="H157" s="52">
        <v>48.0</v>
      </c>
      <c r="I157" s="52">
        <v>0.451</v>
      </c>
      <c r="J157" s="52">
        <v>0.52</v>
      </c>
      <c r="K157" s="52">
        <v>0.028</v>
      </c>
      <c r="L157" s="52">
        <v>6.5705093E7</v>
      </c>
      <c r="M157" s="52">
        <v>0.41</v>
      </c>
    </row>
    <row r="158">
      <c r="A158" s="47" t="str">
        <f t="shared" si="1"/>
        <v>Africa_Cote d'Ivoire-Africa_2000</v>
      </c>
      <c r="B158" s="47" t="s">
        <v>68</v>
      </c>
      <c r="C158" s="49" t="s">
        <v>103</v>
      </c>
      <c r="D158" s="44" t="s">
        <v>70</v>
      </c>
      <c r="E158" s="52">
        <v>0.038</v>
      </c>
      <c r="F158" s="52">
        <v>0.1</v>
      </c>
      <c r="G158" s="52">
        <v>47.0</v>
      </c>
      <c r="H158" s="52">
        <v>46.0</v>
      </c>
      <c r="I158" s="52">
        <v>0.421</v>
      </c>
      <c r="J158" s="52">
        <v>0.55</v>
      </c>
      <c r="K158" s="52">
        <v>0.029</v>
      </c>
      <c r="L158" s="52">
        <v>1.6131332E7</v>
      </c>
      <c r="M158" s="52">
        <v>0.435</v>
      </c>
    </row>
    <row r="159">
      <c r="A159" s="47" t="str">
        <f t="shared" si="1"/>
        <v>Africa_Cote d'Ivoire-Africa_2001</v>
      </c>
      <c r="B159" s="47" t="s">
        <v>68</v>
      </c>
      <c r="C159" s="49" t="s">
        <v>103</v>
      </c>
      <c r="D159" s="44" t="s">
        <v>71</v>
      </c>
      <c r="E159" s="52">
        <v>0.038</v>
      </c>
      <c r="F159" s="52">
        <v>0.098</v>
      </c>
      <c r="G159" s="52">
        <v>47.0</v>
      </c>
      <c r="H159" s="52">
        <v>46.0</v>
      </c>
      <c r="I159" s="52">
        <v>0.421</v>
      </c>
      <c r="J159" s="52">
        <v>0.55</v>
      </c>
      <c r="K159" s="52">
        <v>0.029</v>
      </c>
      <c r="L159" s="52">
        <v>1.6420173E7</v>
      </c>
      <c r="M159" s="52">
        <v>0.442</v>
      </c>
    </row>
    <row r="160">
      <c r="A160" s="47" t="str">
        <f t="shared" si="1"/>
        <v>Africa_Cote d'Ivoire-Africa_2002</v>
      </c>
      <c r="B160" s="47" t="s">
        <v>68</v>
      </c>
      <c r="C160" s="49" t="s">
        <v>103</v>
      </c>
      <c r="D160" s="44" t="s">
        <v>72</v>
      </c>
      <c r="E160" s="52">
        <v>0.038</v>
      </c>
      <c r="F160" s="52">
        <v>0.096</v>
      </c>
      <c r="G160" s="52">
        <v>47.0</v>
      </c>
      <c r="H160" s="52">
        <v>46.0</v>
      </c>
      <c r="I160" s="52">
        <v>0.422</v>
      </c>
      <c r="J160" s="52">
        <v>0.549</v>
      </c>
      <c r="K160" s="52">
        <v>0.029</v>
      </c>
      <c r="L160" s="52">
        <v>1.6674987E7</v>
      </c>
      <c r="M160" s="52">
        <v>0.449</v>
      </c>
    </row>
    <row r="161">
      <c r="A161" s="47" t="str">
        <f t="shared" si="1"/>
        <v>Africa_Cote d'Ivoire-Africa_2003</v>
      </c>
      <c r="B161" s="47" t="s">
        <v>68</v>
      </c>
      <c r="C161" s="49" t="s">
        <v>103</v>
      </c>
      <c r="D161" s="44" t="s">
        <v>74</v>
      </c>
      <c r="E161" s="52">
        <v>0.037</v>
      </c>
      <c r="F161" s="52">
        <v>0.094</v>
      </c>
      <c r="G161" s="52">
        <v>47.0</v>
      </c>
      <c r="H161" s="52">
        <v>46.0</v>
      </c>
      <c r="I161" s="52">
        <v>0.422</v>
      </c>
      <c r="J161" s="52">
        <v>0.548</v>
      </c>
      <c r="K161" s="52">
        <v>0.029</v>
      </c>
      <c r="L161" s="52">
        <v>1.6909801E7</v>
      </c>
      <c r="M161" s="52">
        <v>0.455</v>
      </c>
    </row>
    <row r="162">
      <c r="A162" s="47" t="str">
        <f t="shared" si="1"/>
        <v>Africa_Cote d'Ivoire-Africa_2004</v>
      </c>
      <c r="B162" s="47" t="s">
        <v>68</v>
      </c>
      <c r="C162" s="49" t="s">
        <v>103</v>
      </c>
      <c r="D162" s="44" t="s">
        <v>83</v>
      </c>
      <c r="E162" s="52">
        <v>0.037</v>
      </c>
      <c r="F162" s="52">
        <v>0.091</v>
      </c>
      <c r="G162" s="52">
        <v>48.0</v>
      </c>
      <c r="H162" s="52">
        <v>46.0</v>
      </c>
      <c r="I162" s="52">
        <v>0.423</v>
      </c>
      <c r="J162" s="52">
        <v>0.548</v>
      </c>
      <c r="K162" s="52">
        <v>0.029</v>
      </c>
      <c r="L162" s="52">
        <v>1.7144325E7</v>
      </c>
      <c r="M162" s="52">
        <v>0.462</v>
      </c>
    </row>
    <row r="163">
      <c r="A163" s="47" t="str">
        <f t="shared" si="1"/>
        <v>Africa_Cote d'Ivoire-Africa_2005</v>
      </c>
      <c r="B163" s="47" t="s">
        <v>68</v>
      </c>
      <c r="C163" s="49" t="s">
        <v>103</v>
      </c>
      <c r="D163" s="44" t="s">
        <v>84</v>
      </c>
      <c r="E163" s="52">
        <v>0.037</v>
      </c>
      <c r="F163" s="52">
        <v>0.089</v>
      </c>
      <c r="G163" s="52">
        <v>48.0</v>
      </c>
      <c r="H163" s="52">
        <v>46.0</v>
      </c>
      <c r="I163" s="52">
        <v>0.423</v>
      </c>
      <c r="J163" s="52">
        <v>0.547</v>
      </c>
      <c r="K163" s="52">
        <v>0.03</v>
      </c>
      <c r="L163" s="52">
        <v>1.7393994E7</v>
      </c>
      <c r="M163" s="52">
        <v>0.468</v>
      </c>
    </row>
    <row r="164">
      <c r="A164" s="47" t="str">
        <f t="shared" si="1"/>
        <v>Africa_Cote d'Ivoire-Africa_2006</v>
      </c>
      <c r="B164" s="47" t="s">
        <v>68</v>
      </c>
      <c r="C164" s="49" t="s">
        <v>103</v>
      </c>
      <c r="D164" s="44" t="s">
        <v>85</v>
      </c>
      <c r="E164" s="52">
        <v>0.036</v>
      </c>
      <c r="F164" s="52">
        <v>0.087</v>
      </c>
      <c r="G164" s="52">
        <v>49.0</v>
      </c>
      <c r="H164" s="52">
        <v>47.0</v>
      </c>
      <c r="I164" s="52">
        <v>0.423</v>
      </c>
      <c r="J164" s="52">
        <v>0.547</v>
      </c>
      <c r="K164" s="52">
        <v>0.03</v>
      </c>
      <c r="L164" s="52">
        <v>1.7662417E7</v>
      </c>
      <c r="M164" s="52">
        <v>0.475</v>
      </c>
    </row>
    <row r="165">
      <c r="A165" s="47" t="str">
        <f t="shared" si="1"/>
        <v>Africa_Cote d'Ivoire-Africa_2007</v>
      </c>
      <c r="B165" s="47" t="s">
        <v>68</v>
      </c>
      <c r="C165" s="49" t="s">
        <v>103</v>
      </c>
      <c r="D165" s="44" t="s">
        <v>86</v>
      </c>
      <c r="E165" s="52">
        <v>0.036</v>
      </c>
      <c r="F165" s="52">
        <v>0.084</v>
      </c>
      <c r="G165" s="52">
        <v>49.0</v>
      </c>
      <c r="H165" s="52">
        <v>47.0</v>
      </c>
      <c r="I165" s="52">
        <v>0.422</v>
      </c>
      <c r="J165" s="52">
        <v>0.548</v>
      </c>
      <c r="K165" s="52">
        <v>0.03</v>
      </c>
      <c r="L165" s="52">
        <v>1.7949061E7</v>
      </c>
      <c r="M165" s="52">
        <v>0.483</v>
      </c>
    </row>
    <row r="166">
      <c r="A166" s="47" t="str">
        <f t="shared" si="1"/>
        <v>Africa_Cote d'Ivoire-Africa_2008</v>
      </c>
      <c r="B166" s="47" t="s">
        <v>68</v>
      </c>
      <c r="C166" s="49" t="s">
        <v>103</v>
      </c>
      <c r="D166" s="44" t="s">
        <v>87</v>
      </c>
      <c r="E166" s="52">
        <v>0.036</v>
      </c>
      <c r="F166" s="52">
        <v>0.082</v>
      </c>
      <c r="G166" s="52">
        <v>50.0</v>
      </c>
      <c r="H166" s="52">
        <v>48.0</v>
      </c>
      <c r="I166" s="52">
        <v>0.421</v>
      </c>
      <c r="J166" s="52">
        <v>0.549</v>
      </c>
      <c r="K166" s="52">
        <v>0.03</v>
      </c>
      <c r="L166" s="52">
        <v>1.8260044E7</v>
      </c>
      <c r="M166" s="52">
        <v>0.49</v>
      </c>
    </row>
    <row r="167">
      <c r="A167" s="47" t="str">
        <f t="shared" si="1"/>
        <v>Africa_Cote d'Ivoire-Africa_2009</v>
      </c>
      <c r="B167" s="47" t="s">
        <v>68</v>
      </c>
      <c r="C167" s="49" t="s">
        <v>103</v>
      </c>
      <c r="D167" s="44" t="s">
        <v>88</v>
      </c>
      <c r="E167" s="52">
        <v>0.036</v>
      </c>
      <c r="F167" s="52">
        <v>0.079</v>
      </c>
      <c r="G167" s="52">
        <v>50.0</v>
      </c>
      <c r="H167" s="52">
        <v>48.0</v>
      </c>
      <c r="I167" s="52">
        <v>0.42</v>
      </c>
      <c r="J167" s="52">
        <v>0.55</v>
      </c>
      <c r="K167" s="52">
        <v>0.031</v>
      </c>
      <c r="L167" s="52">
        <v>1.8601342E7</v>
      </c>
      <c r="M167" s="52">
        <v>0.498</v>
      </c>
    </row>
    <row r="168">
      <c r="A168" s="47" t="str">
        <f t="shared" si="1"/>
        <v>Africa_Cote d'Ivoire-Africa_2010</v>
      </c>
      <c r="B168" s="47" t="s">
        <v>68</v>
      </c>
      <c r="C168" s="49" t="s">
        <v>103</v>
      </c>
      <c r="D168" s="44" t="s">
        <v>89</v>
      </c>
      <c r="E168" s="52">
        <v>0.037</v>
      </c>
      <c r="F168" s="52">
        <v>0.077</v>
      </c>
      <c r="G168" s="52">
        <v>50.0</v>
      </c>
      <c r="H168" s="52">
        <v>49.0</v>
      </c>
      <c r="I168" s="52">
        <v>0.418</v>
      </c>
      <c r="J168" s="52">
        <v>0.551</v>
      </c>
      <c r="K168" s="52">
        <v>0.031</v>
      </c>
      <c r="L168" s="52">
        <v>1.8976588E7</v>
      </c>
      <c r="M168" s="52">
        <v>0.506</v>
      </c>
    </row>
    <row r="169">
      <c r="A169" s="47" t="str">
        <f t="shared" si="1"/>
        <v>Africa_Cote d'Ivoire-Africa_2011</v>
      </c>
      <c r="B169" s="47" t="s">
        <v>68</v>
      </c>
      <c r="C169" s="49" t="s">
        <v>103</v>
      </c>
      <c r="D169" s="44" t="s">
        <v>90</v>
      </c>
      <c r="E169" s="52">
        <v>0.037</v>
      </c>
      <c r="F169" s="52">
        <v>0.075</v>
      </c>
      <c r="G169" s="52">
        <v>51.0</v>
      </c>
      <c r="H169" s="52">
        <v>49.0</v>
      </c>
      <c r="I169" s="52">
        <v>0.417</v>
      </c>
      <c r="J169" s="52">
        <v>0.552</v>
      </c>
      <c r="K169" s="52">
        <v>0.031</v>
      </c>
      <c r="L169" s="52">
        <v>1.9389954E7</v>
      </c>
      <c r="M169" s="52">
        <v>0.513</v>
      </c>
    </row>
    <row r="170">
      <c r="A170" s="47" t="str">
        <f t="shared" si="1"/>
        <v>Africa_Cote d'Ivoire-Africa_2012</v>
      </c>
      <c r="B170" s="47" t="s">
        <v>68</v>
      </c>
      <c r="C170" s="49" t="s">
        <v>103</v>
      </c>
      <c r="D170" s="44" t="s">
        <v>91</v>
      </c>
      <c r="E170" s="52">
        <v>0.037</v>
      </c>
      <c r="F170" s="52">
        <v>0.073</v>
      </c>
      <c r="G170" s="52">
        <v>51.0</v>
      </c>
      <c r="H170" s="52">
        <v>50.0</v>
      </c>
      <c r="I170" s="52">
        <v>0.415</v>
      </c>
      <c r="J170" s="52">
        <v>0.554</v>
      </c>
      <c r="K170" s="52">
        <v>0.031</v>
      </c>
      <c r="L170" s="52">
        <v>1.983975E7</v>
      </c>
      <c r="M170" s="52">
        <v>0.52</v>
      </c>
    </row>
    <row r="171">
      <c r="A171" s="47" t="str">
        <f t="shared" si="1"/>
        <v>Africa_Djibouti-Africa_2000</v>
      </c>
      <c r="B171" s="47" t="s">
        <v>68</v>
      </c>
      <c r="C171" s="49" t="s">
        <v>104</v>
      </c>
      <c r="D171" s="44" t="s">
        <v>70</v>
      </c>
      <c r="E171" s="52">
        <v>0.03</v>
      </c>
      <c r="F171" s="52">
        <v>0.08</v>
      </c>
      <c r="G171" s="52">
        <v>59.0</v>
      </c>
      <c r="H171" s="52">
        <v>55.0</v>
      </c>
      <c r="I171" s="52">
        <v>0.414</v>
      </c>
      <c r="J171" s="52">
        <v>0.556</v>
      </c>
      <c r="K171" s="52">
        <v>0.03</v>
      </c>
      <c r="L171" s="52">
        <v>722887.0</v>
      </c>
      <c r="M171" s="52">
        <v>0.765</v>
      </c>
    </row>
    <row r="172">
      <c r="A172" s="47" t="str">
        <f t="shared" si="1"/>
        <v>Africa_Djibouti-Africa_2001</v>
      </c>
      <c r="B172" s="47" t="s">
        <v>68</v>
      </c>
      <c r="C172" s="49" t="s">
        <v>104</v>
      </c>
      <c r="D172" s="44" t="s">
        <v>71</v>
      </c>
      <c r="E172" s="52">
        <v>0.03</v>
      </c>
      <c r="F172" s="52">
        <v>0.078</v>
      </c>
      <c r="G172" s="52">
        <v>59.0</v>
      </c>
      <c r="H172" s="52">
        <v>56.0</v>
      </c>
      <c r="I172" s="52">
        <v>0.407</v>
      </c>
      <c r="J172" s="52">
        <v>0.562</v>
      </c>
      <c r="K172" s="52">
        <v>0.031</v>
      </c>
      <c r="L172" s="52">
        <v>733732.0</v>
      </c>
      <c r="M172" s="52">
        <v>0.766</v>
      </c>
    </row>
    <row r="173">
      <c r="A173" s="47" t="str">
        <f t="shared" si="1"/>
        <v>Africa_Djibouti-Africa_2002</v>
      </c>
      <c r="B173" s="47" t="s">
        <v>68</v>
      </c>
      <c r="C173" s="49" t="s">
        <v>104</v>
      </c>
      <c r="D173" s="44" t="s">
        <v>72</v>
      </c>
      <c r="E173" s="52">
        <v>0.029</v>
      </c>
      <c r="F173" s="52">
        <v>0.076</v>
      </c>
      <c r="G173" s="52">
        <v>59.0</v>
      </c>
      <c r="H173" s="52">
        <v>56.0</v>
      </c>
      <c r="I173" s="52">
        <v>0.398</v>
      </c>
      <c r="J173" s="52">
        <v>0.57</v>
      </c>
      <c r="K173" s="52">
        <v>0.032</v>
      </c>
      <c r="L173" s="52">
        <v>744434.0</v>
      </c>
      <c r="M173" s="52">
        <v>0.766</v>
      </c>
    </row>
    <row r="174">
      <c r="A174" s="47" t="str">
        <f t="shared" si="1"/>
        <v>Africa_Djibouti-Africa_2003</v>
      </c>
      <c r="B174" s="47" t="s">
        <v>68</v>
      </c>
      <c r="C174" s="49" t="s">
        <v>104</v>
      </c>
      <c r="D174" s="44" t="s">
        <v>74</v>
      </c>
      <c r="E174" s="52">
        <v>0.029</v>
      </c>
      <c r="F174" s="52">
        <v>0.075</v>
      </c>
      <c r="G174" s="52">
        <v>59.0</v>
      </c>
      <c r="H174" s="52">
        <v>56.0</v>
      </c>
      <c r="I174" s="52">
        <v>0.39</v>
      </c>
      <c r="J174" s="52">
        <v>0.578</v>
      </c>
      <c r="K174" s="52">
        <v>0.032</v>
      </c>
      <c r="L174" s="52">
        <v>755085.0</v>
      </c>
      <c r="M174" s="52">
        <v>0.767</v>
      </c>
    </row>
    <row r="175">
      <c r="A175" s="47" t="str">
        <f t="shared" si="1"/>
        <v>Africa_Djibouti-Africa_2004</v>
      </c>
      <c r="B175" s="47" t="s">
        <v>68</v>
      </c>
      <c r="C175" s="49" t="s">
        <v>104</v>
      </c>
      <c r="D175" s="44" t="s">
        <v>83</v>
      </c>
      <c r="E175" s="52">
        <v>0.029</v>
      </c>
      <c r="F175" s="52">
        <v>0.073</v>
      </c>
      <c r="G175" s="52">
        <v>59.0</v>
      </c>
      <c r="H175" s="52">
        <v>56.0</v>
      </c>
      <c r="I175" s="52">
        <v>0.381</v>
      </c>
      <c r="J175" s="52">
        <v>0.586</v>
      </c>
      <c r="K175" s="52">
        <v>0.033</v>
      </c>
      <c r="L175" s="52">
        <v>765776.0</v>
      </c>
      <c r="M175" s="52">
        <v>0.767</v>
      </c>
    </row>
    <row r="176">
      <c r="A176" s="47" t="str">
        <f t="shared" si="1"/>
        <v>Africa_Djibouti-Africa_2005</v>
      </c>
      <c r="B176" s="47" t="s">
        <v>68</v>
      </c>
      <c r="C176" s="49" t="s">
        <v>104</v>
      </c>
      <c r="D176" s="44" t="s">
        <v>84</v>
      </c>
      <c r="E176" s="52">
        <v>0.029</v>
      </c>
      <c r="F176" s="52">
        <v>0.071</v>
      </c>
      <c r="G176" s="52">
        <v>59.0</v>
      </c>
      <c r="H176" s="52">
        <v>57.0</v>
      </c>
      <c r="I176" s="52">
        <v>0.373</v>
      </c>
      <c r="J176" s="52">
        <v>0.594</v>
      </c>
      <c r="K176" s="52">
        <v>0.034</v>
      </c>
      <c r="L176" s="52">
        <v>776585.0</v>
      </c>
      <c r="M176" s="52">
        <v>0.768</v>
      </c>
    </row>
    <row r="177">
      <c r="A177" s="47" t="str">
        <f t="shared" si="1"/>
        <v>Africa_Djibouti-Africa_2006</v>
      </c>
      <c r="B177" s="47" t="s">
        <v>68</v>
      </c>
      <c r="C177" s="49" t="s">
        <v>104</v>
      </c>
      <c r="D177" s="44" t="s">
        <v>85</v>
      </c>
      <c r="E177" s="52">
        <v>0.029</v>
      </c>
      <c r="F177" s="52">
        <v>0.069</v>
      </c>
      <c r="G177" s="52">
        <v>60.0</v>
      </c>
      <c r="H177" s="52">
        <v>57.0</v>
      </c>
      <c r="I177" s="52">
        <v>0.365</v>
      </c>
      <c r="J177" s="52">
        <v>0.601</v>
      </c>
      <c r="K177" s="52">
        <v>0.034</v>
      </c>
      <c r="L177" s="52">
        <v>787544.0</v>
      </c>
      <c r="M177" s="52">
        <v>0.768</v>
      </c>
    </row>
    <row r="178">
      <c r="A178" s="47" t="str">
        <f t="shared" si="1"/>
        <v>Africa_Djibouti-Africa_2007</v>
      </c>
      <c r="B178" s="47" t="s">
        <v>68</v>
      </c>
      <c r="C178" s="49" t="s">
        <v>104</v>
      </c>
      <c r="D178" s="44" t="s">
        <v>86</v>
      </c>
      <c r="E178" s="52">
        <v>0.029</v>
      </c>
      <c r="F178" s="52">
        <v>0.067</v>
      </c>
      <c r="G178" s="52">
        <v>60.0</v>
      </c>
      <c r="H178" s="52">
        <v>57.0</v>
      </c>
      <c r="I178" s="52">
        <v>0.357</v>
      </c>
      <c r="J178" s="52">
        <v>0.608</v>
      </c>
      <c r="K178" s="52">
        <v>0.035</v>
      </c>
      <c r="L178" s="52">
        <v>798690.0</v>
      </c>
      <c r="M178" s="52">
        <v>0.769</v>
      </c>
    </row>
    <row r="179">
      <c r="A179" s="47" t="str">
        <f t="shared" si="1"/>
        <v>Africa_Djibouti-Africa_2008</v>
      </c>
      <c r="B179" s="47" t="s">
        <v>68</v>
      </c>
      <c r="C179" s="49" t="s">
        <v>104</v>
      </c>
      <c r="D179" s="44" t="s">
        <v>87</v>
      </c>
      <c r="E179" s="52">
        <v>0.029</v>
      </c>
      <c r="F179" s="52">
        <v>0.066</v>
      </c>
      <c r="G179" s="52">
        <v>61.0</v>
      </c>
      <c r="H179" s="52">
        <v>58.0</v>
      </c>
      <c r="I179" s="52">
        <v>0.351</v>
      </c>
      <c r="J179" s="52">
        <v>0.614</v>
      </c>
      <c r="K179" s="52">
        <v>0.035</v>
      </c>
      <c r="L179" s="52">
        <v>810100.0</v>
      </c>
      <c r="M179" s="52">
        <v>0.769</v>
      </c>
    </row>
    <row r="180">
      <c r="A180" s="47" t="str">
        <f t="shared" si="1"/>
        <v>Africa_Djibouti-Africa_2009</v>
      </c>
      <c r="B180" s="47" t="s">
        <v>68</v>
      </c>
      <c r="C180" s="49" t="s">
        <v>104</v>
      </c>
      <c r="D180" s="44" t="s">
        <v>88</v>
      </c>
      <c r="E180" s="52">
        <v>0.029</v>
      </c>
      <c r="F180" s="52">
        <v>0.064</v>
      </c>
      <c r="G180" s="52">
        <v>61.0</v>
      </c>
      <c r="H180" s="52">
        <v>58.0</v>
      </c>
      <c r="I180" s="52">
        <v>0.345</v>
      </c>
      <c r="J180" s="52">
        <v>0.618</v>
      </c>
      <c r="K180" s="52">
        <v>0.036</v>
      </c>
      <c r="L180" s="52">
        <v>821865.0</v>
      </c>
      <c r="M180" s="52">
        <v>0.769</v>
      </c>
    </row>
    <row r="181">
      <c r="A181" s="47" t="str">
        <f t="shared" si="1"/>
        <v>Africa_Djibouti-Africa_2010</v>
      </c>
      <c r="B181" s="47" t="s">
        <v>68</v>
      </c>
      <c r="C181" s="49" t="s">
        <v>104</v>
      </c>
      <c r="D181" s="44" t="s">
        <v>89</v>
      </c>
      <c r="E181" s="52">
        <v>0.028</v>
      </c>
      <c r="F181" s="52">
        <v>0.062</v>
      </c>
      <c r="G181" s="52">
        <v>62.0</v>
      </c>
      <c r="H181" s="52">
        <v>59.0</v>
      </c>
      <c r="I181" s="52">
        <v>0.341</v>
      </c>
      <c r="J181" s="52">
        <v>0.622</v>
      </c>
      <c r="K181" s="52">
        <v>0.037</v>
      </c>
      <c r="L181" s="52">
        <v>834036.0</v>
      </c>
      <c r="M181" s="52">
        <v>0.77</v>
      </c>
    </row>
    <row r="182">
      <c r="A182" s="47" t="str">
        <f t="shared" si="1"/>
        <v>Africa_Djibouti-Africa_2011</v>
      </c>
      <c r="B182" s="47" t="s">
        <v>68</v>
      </c>
      <c r="C182" s="49" t="s">
        <v>104</v>
      </c>
      <c r="D182" s="44" t="s">
        <v>90</v>
      </c>
      <c r="E182" s="52">
        <v>0.028</v>
      </c>
      <c r="F182" s="52">
        <v>0.061</v>
      </c>
      <c r="G182" s="52">
        <v>62.0</v>
      </c>
      <c r="H182" s="52">
        <v>59.0</v>
      </c>
      <c r="I182" s="52">
        <v>0.339</v>
      </c>
      <c r="J182" s="52">
        <v>0.623</v>
      </c>
      <c r="K182" s="52">
        <v>0.038</v>
      </c>
      <c r="L182" s="52">
        <v>846646.0</v>
      </c>
      <c r="M182" s="52">
        <v>0.771</v>
      </c>
    </row>
    <row r="183">
      <c r="A183" s="47" t="str">
        <f t="shared" si="1"/>
        <v>Africa_Djibouti-Africa_2012</v>
      </c>
      <c r="B183" s="47" t="s">
        <v>68</v>
      </c>
      <c r="C183" s="49" t="s">
        <v>104</v>
      </c>
      <c r="D183" s="44" t="s">
        <v>91</v>
      </c>
      <c r="E183" s="52">
        <v>0.028</v>
      </c>
      <c r="F183" s="52">
        <v>0.059</v>
      </c>
      <c r="G183" s="52">
        <v>63.0</v>
      </c>
      <c r="H183" s="52">
        <v>60.0</v>
      </c>
      <c r="I183" s="52">
        <v>0.337</v>
      </c>
      <c r="J183" s="52">
        <v>0.624</v>
      </c>
      <c r="K183" s="52">
        <v>0.039</v>
      </c>
      <c r="L183" s="52">
        <v>859652.0</v>
      </c>
      <c r="M183" s="52">
        <v>0.771</v>
      </c>
    </row>
    <row r="184">
      <c r="A184" s="47" t="str">
        <f t="shared" si="1"/>
        <v>Africa_Egypt-Africa_2000</v>
      </c>
      <c r="B184" s="47" t="s">
        <v>68</v>
      </c>
      <c r="C184" s="49" t="s">
        <v>105</v>
      </c>
      <c r="D184" s="44" t="s">
        <v>70</v>
      </c>
      <c r="E184" s="52">
        <v>0.025</v>
      </c>
      <c r="F184" s="52">
        <v>0.036</v>
      </c>
      <c r="G184" s="52">
        <v>71.0</v>
      </c>
      <c r="H184" s="52">
        <v>66.0</v>
      </c>
      <c r="I184" s="52">
        <v>0.354</v>
      </c>
      <c r="J184" s="52">
        <v>0.592</v>
      </c>
      <c r="K184" s="52">
        <v>0.053</v>
      </c>
      <c r="L184" s="52">
        <v>6.613659E7</v>
      </c>
      <c r="M184" s="52">
        <v>0.428</v>
      </c>
    </row>
    <row r="185">
      <c r="A185" s="47" t="str">
        <f t="shared" si="1"/>
        <v>Africa_Egypt-Africa_2001</v>
      </c>
      <c r="B185" s="47" t="s">
        <v>68</v>
      </c>
      <c r="C185" s="49" t="s">
        <v>105</v>
      </c>
      <c r="D185" s="44" t="s">
        <v>71</v>
      </c>
      <c r="E185" s="52">
        <v>0.025</v>
      </c>
      <c r="F185" s="52">
        <v>0.034</v>
      </c>
      <c r="G185" s="52">
        <v>71.0</v>
      </c>
      <c r="H185" s="52">
        <v>66.0</v>
      </c>
      <c r="I185" s="52">
        <v>0.348</v>
      </c>
      <c r="J185" s="52">
        <v>0.598</v>
      </c>
      <c r="K185" s="52">
        <v>0.054</v>
      </c>
      <c r="L185" s="52">
        <v>6.7204189E7</v>
      </c>
      <c r="M185" s="52">
        <v>0.428</v>
      </c>
    </row>
    <row r="186">
      <c r="A186" s="47" t="str">
        <f t="shared" si="1"/>
        <v>Africa_Egypt-Africa_2002</v>
      </c>
      <c r="B186" s="47" t="s">
        <v>68</v>
      </c>
      <c r="C186" s="49" t="s">
        <v>105</v>
      </c>
      <c r="D186" s="44" t="s">
        <v>72</v>
      </c>
      <c r="E186" s="52">
        <v>0.024</v>
      </c>
      <c r="F186" s="52">
        <v>0.031</v>
      </c>
      <c r="G186" s="52">
        <v>71.0</v>
      </c>
      <c r="H186" s="52">
        <v>67.0</v>
      </c>
      <c r="I186" s="52">
        <v>0.342</v>
      </c>
      <c r="J186" s="52">
        <v>0.604</v>
      </c>
      <c r="K186" s="52">
        <v>0.054</v>
      </c>
      <c r="L186" s="52">
        <v>6.8302914E7</v>
      </c>
      <c r="M186" s="52">
        <v>0.429</v>
      </c>
    </row>
    <row r="187">
      <c r="A187" s="47" t="str">
        <f t="shared" si="1"/>
        <v>Africa_Egypt-Africa_2003</v>
      </c>
      <c r="B187" s="47" t="s">
        <v>68</v>
      </c>
      <c r="C187" s="49" t="s">
        <v>105</v>
      </c>
      <c r="D187" s="44" t="s">
        <v>74</v>
      </c>
      <c r="E187" s="52">
        <v>0.024</v>
      </c>
      <c r="F187" s="52">
        <v>0.029</v>
      </c>
      <c r="G187" s="52">
        <v>72.0</v>
      </c>
      <c r="H187" s="52">
        <v>67.0</v>
      </c>
      <c r="I187" s="52">
        <v>0.335</v>
      </c>
      <c r="J187" s="52">
        <v>0.61</v>
      </c>
      <c r="K187" s="52">
        <v>0.054</v>
      </c>
      <c r="L187" s="52">
        <v>6.9432477E7</v>
      </c>
      <c r="M187" s="52">
        <v>0.429</v>
      </c>
    </row>
    <row r="188">
      <c r="A188" s="47" t="str">
        <f t="shared" si="1"/>
        <v>Africa_Egypt-Africa_2004</v>
      </c>
      <c r="B188" s="47" t="s">
        <v>68</v>
      </c>
      <c r="C188" s="49" t="s">
        <v>105</v>
      </c>
      <c r="D188" s="44" t="s">
        <v>83</v>
      </c>
      <c r="E188" s="52">
        <v>0.024</v>
      </c>
      <c r="F188" s="52">
        <v>0.027</v>
      </c>
      <c r="G188" s="52">
        <v>72.0</v>
      </c>
      <c r="H188" s="52">
        <v>67.0</v>
      </c>
      <c r="I188" s="52">
        <v>0.33</v>
      </c>
      <c r="J188" s="52">
        <v>0.616</v>
      </c>
      <c r="K188" s="52">
        <v>0.054</v>
      </c>
      <c r="L188" s="52">
        <v>7.0591288E7</v>
      </c>
      <c r="M188" s="52">
        <v>0.43</v>
      </c>
    </row>
    <row r="189">
      <c r="A189" s="47" t="str">
        <f t="shared" si="1"/>
        <v>Africa_Egypt-Africa_2005</v>
      </c>
      <c r="B189" s="47" t="s">
        <v>68</v>
      </c>
      <c r="C189" s="49" t="s">
        <v>105</v>
      </c>
      <c r="D189" s="44" t="s">
        <v>84</v>
      </c>
      <c r="E189" s="52">
        <v>0.024</v>
      </c>
      <c r="F189" s="52">
        <v>0.026</v>
      </c>
      <c r="G189" s="52">
        <v>72.0</v>
      </c>
      <c r="H189" s="52">
        <v>67.0</v>
      </c>
      <c r="I189" s="52">
        <v>0.325</v>
      </c>
      <c r="J189" s="52">
        <v>0.62</v>
      </c>
      <c r="K189" s="52">
        <v>0.055</v>
      </c>
      <c r="L189" s="52">
        <v>7.1777678E7</v>
      </c>
      <c r="M189" s="52">
        <v>0.43</v>
      </c>
    </row>
    <row r="190">
      <c r="A190" s="47" t="str">
        <f t="shared" si="1"/>
        <v>Africa_Egypt-Africa_2006</v>
      </c>
      <c r="B190" s="47" t="s">
        <v>68</v>
      </c>
      <c r="C190" s="49" t="s">
        <v>105</v>
      </c>
      <c r="D190" s="44" t="s">
        <v>85</v>
      </c>
      <c r="E190" s="52">
        <v>0.024</v>
      </c>
      <c r="F190" s="52">
        <v>0.024</v>
      </c>
      <c r="G190" s="52">
        <v>72.0</v>
      </c>
      <c r="H190" s="52">
        <v>67.0</v>
      </c>
      <c r="I190" s="52">
        <v>0.322</v>
      </c>
      <c r="J190" s="52">
        <v>0.624</v>
      </c>
      <c r="K190" s="52">
        <v>0.055</v>
      </c>
      <c r="L190" s="52">
        <v>7.2990754E7</v>
      </c>
      <c r="M190" s="52">
        <v>0.431</v>
      </c>
    </row>
    <row r="191">
      <c r="A191" s="47" t="str">
        <f t="shared" si="1"/>
        <v>Africa_Egypt-Africa_2007</v>
      </c>
      <c r="B191" s="47" t="s">
        <v>68</v>
      </c>
      <c r="C191" s="49" t="s">
        <v>105</v>
      </c>
      <c r="D191" s="44" t="s">
        <v>86</v>
      </c>
      <c r="E191" s="52">
        <v>0.024</v>
      </c>
      <c r="F191" s="52">
        <v>0.023</v>
      </c>
      <c r="G191" s="52">
        <v>72.0</v>
      </c>
      <c r="H191" s="52">
        <v>68.0</v>
      </c>
      <c r="I191" s="52">
        <v>0.319</v>
      </c>
      <c r="J191" s="52">
        <v>0.626</v>
      </c>
      <c r="K191" s="52">
        <v>0.054</v>
      </c>
      <c r="L191" s="52">
        <v>7.4229577E7</v>
      </c>
      <c r="M191" s="52">
        <v>0.431</v>
      </c>
    </row>
    <row r="192">
      <c r="A192" s="47" t="str">
        <f t="shared" si="1"/>
        <v>Africa_Egypt-Africa_2008</v>
      </c>
      <c r="B192" s="47" t="s">
        <v>68</v>
      </c>
      <c r="C192" s="49" t="s">
        <v>105</v>
      </c>
      <c r="D192" s="44" t="s">
        <v>87</v>
      </c>
      <c r="E192" s="52">
        <v>0.024</v>
      </c>
      <c r="F192" s="52">
        <v>0.021</v>
      </c>
      <c r="G192" s="52">
        <v>72.0</v>
      </c>
      <c r="H192" s="52">
        <v>68.0</v>
      </c>
      <c r="I192" s="52">
        <v>0.318</v>
      </c>
      <c r="J192" s="52">
        <v>0.628</v>
      </c>
      <c r="K192" s="52">
        <v>0.054</v>
      </c>
      <c r="L192" s="52">
        <v>7.5491922E7</v>
      </c>
      <c r="M192" s="52">
        <v>0.431</v>
      </c>
    </row>
    <row r="193">
      <c r="A193" s="47" t="str">
        <f t="shared" si="1"/>
        <v>Africa_Egypt-Africa_2009</v>
      </c>
      <c r="B193" s="47" t="s">
        <v>68</v>
      </c>
      <c r="C193" s="49" t="s">
        <v>105</v>
      </c>
      <c r="D193" s="44" t="s">
        <v>88</v>
      </c>
      <c r="E193" s="52">
        <v>0.024</v>
      </c>
      <c r="F193" s="52">
        <v>0.021</v>
      </c>
      <c r="G193" s="52">
        <v>73.0</v>
      </c>
      <c r="H193" s="52">
        <v>68.0</v>
      </c>
      <c r="I193" s="52">
        <v>0.316</v>
      </c>
      <c r="J193" s="52">
        <v>0.629</v>
      </c>
      <c r="K193" s="52">
        <v>0.055</v>
      </c>
      <c r="L193" s="52">
        <v>7.6775023E7</v>
      </c>
      <c r="M193" s="52">
        <v>0.43</v>
      </c>
    </row>
    <row r="194">
      <c r="A194" s="47" t="str">
        <f t="shared" si="1"/>
        <v>Africa_Egypt-Africa_2010</v>
      </c>
      <c r="B194" s="47" t="s">
        <v>68</v>
      </c>
      <c r="C194" s="49" t="s">
        <v>105</v>
      </c>
      <c r="D194" s="44" t="s">
        <v>89</v>
      </c>
      <c r="E194" s="52">
        <v>0.024</v>
      </c>
      <c r="F194" s="52">
        <v>0.02</v>
      </c>
      <c r="G194" s="52">
        <v>73.0</v>
      </c>
      <c r="H194" s="52">
        <v>68.0</v>
      </c>
      <c r="I194" s="52">
        <v>0.315</v>
      </c>
      <c r="J194" s="52">
        <v>0.63</v>
      </c>
      <c r="K194" s="52">
        <v>0.055</v>
      </c>
      <c r="L194" s="52">
        <v>7.8075705E7</v>
      </c>
      <c r="M194" s="52">
        <v>0.43</v>
      </c>
    </row>
    <row r="195">
      <c r="A195" s="47" t="str">
        <f t="shared" si="1"/>
        <v>Africa_Egypt-Africa_2011</v>
      </c>
      <c r="B195" s="47" t="s">
        <v>68</v>
      </c>
      <c r="C195" s="49" t="s">
        <v>105</v>
      </c>
      <c r="D195" s="44" t="s">
        <v>90</v>
      </c>
      <c r="E195" s="52">
        <v>0.024</v>
      </c>
      <c r="F195" s="52">
        <v>0.019</v>
      </c>
      <c r="G195" s="52">
        <v>73.0</v>
      </c>
      <c r="H195" s="52">
        <v>68.0</v>
      </c>
      <c r="I195" s="52">
        <v>0.314</v>
      </c>
      <c r="J195" s="52">
        <v>0.631</v>
      </c>
      <c r="K195" s="52">
        <v>0.056</v>
      </c>
      <c r="L195" s="52">
        <v>7.9392466E7</v>
      </c>
      <c r="M195" s="52">
        <v>0.43</v>
      </c>
    </row>
    <row r="196">
      <c r="A196" s="47" t="str">
        <f t="shared" si="1"/>
        <v>Africa_Egypt-Africa_2012</v>
      </c>
      <c r="B196" s="47" t="s">
        <v>68</v>
      </c>
      <c r="C196" s="49" t="s">
        <v>105</v>
      </c>
      <c r="D196" s="44" t="s">
        <v>91</v>
      </c>
      <c r="E196" s="52">
        <v>0.024</v>
      </c>
      <c r="F196" s="52">
        <v>0.019</v>
      </c>
      <c r="G196" s="52">
        <v>73.0</v>
      </c>
      <c r="H196" s="52">
        <v>69.0</v>
      </c>
      <c r="I196" s="52">
        <v>0.312</v>
      </c>
      <c r="J196" s="52">
        <v>0.631</v>
      </c>
      <c r="K196" s="52">
        <v>0.056</v>
      </c>
      <c r="L196" s="52">
        <v>8.0721874E7</v>
      </c>
      <c r="M196" s="52">
        <v>0.43</v>
      </c>
    </row>
    <row r="197">
      <c r="A197" s="47" t="str">
        <f t="shared" si="1"/>
        <v>Africa_Equatorial Guinea-Africa_2000</v>
      </c>
      <c r="B197" s="47" t="s">
        <v>68</v>
      </c>
      <c r="C197" s="49" t="s">
        <v>106</v>
      </c>
      <c r="D197" s="44" t="s">
        <v>70</v>
      </c>
      <c r="E197" s="52">
        <v>0.04</v>
      </c>
      <c r="F197" s="52">
        <v>0.099</v>
      </c>
      <c r="G197" s="52">
        <v>49.0</v>
      </c>
      <c r="H197" s="52">
        <v>46.0</v>
      </c>
      <c r="I197" s="52">
        <v>0.426</v>
      </c>
      <c r="J197" s="52">
        <v>0.537</v>
      </c>
      <c r="K197" s="52">
        <v>0.037</v>
      </c>
      <c r="L197" s="52">
        <v>518179.0</v>
      </c>
      <c r="M197" s="52">
        <v>0.388</v>
      </c>
    </row>
    <row r="198">
      <c r="A198" s="47" t="str">
        <f t="shared" si="1"/>
        <v>Africa_Equatorial Guinea-Africa_2001</v>
      </c>
      <c r="B198" s="47" t="s">
        <v>68</v>
      </c>
      <c r="C198" s="49" t="s">
        <v>106</v>
      </c>
      <c r="D198" s="44" t="s">
        <v>71</v>
      </c>
      <c r="E198" s="52">
        <v>0.039</v>
      </c>
      <c r="F198" s="52">
        <v>0.096</v>
      </c>
      <c r="G198" s="52">
        <v>49.0</v>
      </c>
      <c r="H198" s="52">
        <v>47.0</v>
      </c>
      <c r="I198" s="52">
        <v>0.423</v>
      </c>
      <c r="J198" s="52">
        <v>0.541</v>
      </c>
      <c r="K198" s="52">
        <v>0.036</v>
      </c>
      <c r="L198" s="52">
        <v>534592.0</v>
      </c>
      <c r="M198" s="52">
        <v>0.388</v>
      </c>
    </row>
    <row r="199">
      <c r="A199" s="47" t="str">
        <f t="shared" si="1"/>
        <v>Africa_Equatorial Guinea-Africa_2002</v>
      </c>
      <c r="B199" s="47" t="s">
        <v>68</v>
      </c>
      <c r="C199" s="49" t="s">
        <v>106</v>
      </c>
      <c r="D199" s="44" t="s">
        <v>72</v>
      </c>
      <c r="E199" s="52">
        <v>0.039</v>
      </c>
      <c r="F199" s="52">
        <v>0.094</v>
      </c>
      <c r="G199" s="52">
        <v>49.0</v>
      </c>
      <c r="H199" s="52">
        <v>47.0</v>
      </c>
      <c r="I199" s="52">
        <v>0.419</v>
      </c>
      <c r="J199" s="52">
        <v>0.546</v>
      </c>
      <c r="K199" s="52">
        <v>0.035</v>
      </c>
      <c r="L199" s="52">
        <v>551399.0</v>
      </c>
      <c r="M199" s="52">
        <v>0.388</v>
      </c>
    </row>
    <row r="200">
      <c r="A200" s="47" t="str">
        <f t="shared" si="1"/>
        <v>Africa_Equatorial Guinea-Africa_2003</v>
      </c>
      <c r="B200" s="47" t="s">
        <v>68</v>
      </c>
      <c r="C200" s="49" t="s">
        <v>106</v>
      </c>
      <c r="D200" s="44" t="s">
        <v>74</v>
      </c>
      <c r="E200" s="52">
        <v>0.038</v>
      </c>
      <c r="F200" s="52">
        <v>0.092</v>
      </c>
      <c r="G200" s="52">
        <v>49.0</v>
      </c>
      <c r="H200" s="52">
        <v>47.0</v>
      </c>
      <c r="I200" s="52">
        <v>0.415</v>
      </c>
      <c r="J200" s="52">
        <v>0.551</v>
      </c>
      <c r="K200" s="52">
        <v>0.034</v>
      </c>
      <c r="L200" s="52">
        <v>568552.0</v>
      </c>
      <c r="M200" s="52">
        <v>0.388</v>
      </c>
    </row>
    <row r="201">
      <c r="A201" s="47" t="str">
        <f t="shared" si="1"/>
        <v>Africa_Equatorial Guinea-Africa_2004</v>
      </c>
      <c r="B201" s="47" t="s">
        <v>68</v>
      </c>
      <c r="C201" s="49" t="s">
        <v>106</v>
      </c>
      <c r="D201" s="44" t="s">
        <v>83</v>
      </c>
      <c r="E201" s="52">
        <v>0.038</v>
      </c>
      <c r="F201" s="52">
        <v>0.089</v>
      </c>
      <c r="G201" s="52">
        <v>50.0</v>
      </c>
      <c r="H201" s="52">
        <v>47.0</v>
      </c>
      <c r="I201" s="52">
        <v>0.41</v>
      </c>
      <c r="J201" s="52">
        <v>0.557</v>
      </c>
      <c r="K201" s="52">
        <v>0.033</v>
      </c>
      <c r="L201" s="52">
        <v>585983.0</v>
      </c>
      <c r="M201" s="52">
        <v>0.388</v>
      </c>
    </row>
    <row r="202">
      <c r="A202" s="47" t="str">
        <f t="shared" si="1"/>
        <v>Africa_Equatorial Guinea-Africa_2005</v>
      </c>
      <c r="B202" s="47" t="s">
        <v>68</v>
      </c>
      <c r="C202" s="49" t="s">
        <v>106</v>
      </c>
      <c r="D202" s="44" t="s">
        <v>84</v>
      </c>
      <c r="E202" s="52">
        <v>0.038</v>
      </c>
      <c r="F202" s="52">
        <v>0.087</v>
      </c>
      <c r="G202" s="52">
        <v>50.0</v>
      </c>
      <c r="H202" s="52">
        <v>48.0</v>
      </c>
      <c r="I202" s="52">
        <v>0.406</v>
      </c>
      <c r="J202" s="52">
        <v>0.561</v>
      </c>
      <c r="K202" s="52">
        <v>0.032</v>
      </c>
      <c r="L202" s="52">
        <v>603648.0</v>
      </c>
      <c r="M202" s="52">
        <v>0.389</v>
      </c>
    </row>
    <row r="203">
      <c r="A203" s="47" t="str">
        <f t="shared" si="1"/>
        <v>Africa_Equatorial Guinea-Africa_2006</v>
      </c>
      <c r="B203" s="47" t="s">
        <v>68</v>
      </c>
      <c r="C203" s="49" t="s">
        <v>106</v>
      </c>
      <c r="D203" s="44" t="s">
        <v>85</v>
      </c>
      <c r="E203" s="52">
        <v>0.038</v>
      </c>
      <c r="F203" s="52">
        <v>0.085</v>
      </c>
      <c r="G203" s="52">
        <v>51.0</v>
      </c>
      <c r="H203" s="52">
        <v>48.0</v>
      </c>
      <c r="I203" s="52">
        <v>0.403</v>
      </c>
      <c r="J203" s="52">
        <v>0.566</v>
      </c>
      <c r="K203" s="52">
        <v>0.032</v>
      </c>
      <c r="L203" s="52">
        <v>621517.0</v>
      </c>
      <c r="M203" s="52">
        <v>0.389</v>
      </c>
    </row>
    <row r="204">
      <c r="A204" s="47" t="str">
        <f t="shared" si="1"/>
        <v>Africa_Equatorial Guinea-Africa_2007</v>
      </c>
      <c r="B204" s="47" t="s">
        <v>68</v>
      </c>
      <c r="C204" s="49" t="s">
        <v>106</v>
      </c>
      <c r="D204" s="44" t="s">
        <v>86</v>
      </c>
      <c r="E204" s="52">
        <v>0.038</v>
      </c>
      <c r="F204" s="52">
        <v>0.082</v>
      </c>
      <c r="G204" s="52">
        <v>51.0</v>
      </c>
      <c r="H204" s="52">
        <v>49.0</v>
      </c>
      <c r="I204" s="52">
        <v>0.4</v>
      </c>
      <c r="J204" s="52">
        <v>0.569</v>
      </c>
      <c r="K204" s="52">
        <v>0.031</v>
      </c>
      <c r="L204" s="52">
        <v>639618.0</v>
      </c>
      <c r="M204" s="52">
        <v>0.39</v>
      </c>
    </row>
    <row r="205">
      <c r="A205" s="47" t="str">
        <f t="shared" si="1"/>
        <v>Africa_Equatorial Guinea-Africa_2008</v>
      </c>
      <c r="B205" s="47" t="s">
        <v>68</v>
      </c>
      <c r="C205" s="49" t="s">
        <v>106</v>
      </c>
      <c r="D205" s="44" t="s">
        <v>87</v>
      </c>
      <c r="E205" s="52">
        <v>0.037</v>
      </c>
      <c r="F205" s="52">
        <v>0.08</v>
      </c>
      <c r="G205" s="52">
        <v>52.0</v>
      </c>
      <c r="H205" s="52">
        <v>49.0</v>
      </c>
      <c r="I205" s="52">
        <v>0.397</v>
      </c>
      <c r="J205" s="52">
        <v>0.572</v>
      </c>
      <c r="K205" s="52">
        <v>0.03</v>
      </c>
      <c r="L205" s="52">
        <v>658025.0</v>
      </c>
      <c r="M205" s="52">
        <v>0.39</v>
      </c>
    </row>
    <row r="206">
      <c r="A206" s="47" t="str">
        <f t="shared" si="1"/>
        <v>Africa_Equatorial Guinea-Africa_2009</v>
      </c>
      <c r="B206" s="47" t="s">
        <v>68</v>
      </c>
      <c r="C206" s="49" t="s">
        <v>106</v>
      </c>
      <c r="D206" s="44" t="s">
        <v>88</v>
      </c>
      <c r="E206" s="52">
        <v>0.037</v>
      </c>
      <c r="F206" s="52">
        <v>0.078</v>
      </c>
      <c r="G206" s="52">
        <v>52.0</v>
      </c>
      <c r="H206" s="52">
        <v>50.0</v>
      </c>
      <c r="I206" s="52">
        <v>0.395</v>
      </c>
      <c r="J206" s="52">
        <v>0.575</v>
      </c>
      <c r="K206" s="52">
        <v>0.03</v>
      </c>
      <c r="L206" s="52">
        <v>676851.0</v>
      </c>
      <c r="M206" s="52">
        <v>0.391</v>
      </c>
    </row>
    <row r="207">
      <c r="A207" s="47" t="str">
        <f t="shared" si="1"/>
        <v>Africa_Equatorial Guinea-Africa_2010</v>
      </c>
      <c r="B207" s="47" t="s">
        <v>68</v>
      </c>
      <c r="C207" s="49" t="s">
        <v>106</v>
      </c>
      <c r="D207" s="44" t="s">
        <v>89</v>
      </c>
      <c r="E207" s="52">
        <v>0.037</v>
      </c>
      <c r="F207" s="52">
        <v>0.076</v>
      </c>
      <c r="G207" s="52">
        <v>53.0</v>
      </c>
      <c r="H207" s="52">
        <v>50.0</v>
      </c>
      <c r="I207" s="52">
        <v>0.393</v>
      </c>
      <c r="J207" s="52">
        <v>0.578</v>
      </c>
      <c r="K207" s="52">
        <v>0.029</v>
      </c>
      <c r="L207" s="52">
        <v>696167.0</v>
      </c>
      <c r="M207" s="52">
        <v>0.392</v>
      </c>
    </row>
    <row r="208">
      <c r="A208" s="47" t="str">
        <f t="shared" si="1"/>
        <v>Africa_Equatorial Guinea-Africa_2011</v>
      </c>
      <c r="B208" s="47" t="s">
        <v>68</v>
      </c>
      <c r="C208" s="49" t="s">
        <v>106</v>
      </c>
      <c r="D208" s="44" t="s">
        <v>90</v>
      </c>
      <c r="E208" s="52">
        <v>0.036</v>
      </c>
      <c r="F208" s="52">
        <v>0.073</v>
      </c>
      <c r="G208" s="52">
        <v>54.0</v>
      </c>
      <c r="H208" s="52">
        <v>51.0</v>
      </c>
      <c r="I208" s="52">
        <v>0.391</v>
      </c>
      <c r="J208" s="52">
        <v>0.58</v>
      </c>
      <c r="K208" s="52">
        <v>0.029</v>
      </c>
      <c r="L208" s="52">
        <v>715996.0</v>
      </c>
      <c r="M208" s="52">
        <v>0.393</v>
      </c>
    </row>
    <row r="209">
      <c r="A209" s="47" t="str">
        <f t="shared" si="1"/>
        <v>Africa_Equatorial Guinea-Africa_2012</v>
      </c>
      <c r="B209" s="47" t="s">
        <v>68</v>
      </c>
      <c r="C209" s="49" t="s">
        <v>106</v>
      </c>
      <c r="D209" s="44" t="s">
        <v>91</v>
      </c>
      <c r="E209" s="52">
        <v>0.036</v>
      </c>
      <c r="F209" s="52">
        <v>0.071</v>
      </c>
      <c r="G209" s="52">
        <v>54.0</v>
      </c>
      <c r="H209" s="52">
        <v>51.0</v>
      </c>
      <c r="I209" s="52">
        <v>0.39</v>
      </c>
      <c r="J209" s="52">
        <v>0.582</v>
      </c>
      <c r="K209" s="52">
        <v>0.028</v>
      </c>
      <c r="L209" s="52">
        <v>736296.0</v>
      </c>
      <c r="M209" s="52">
        <v>0.395</v>
      </c>
    </row>
    <row r="210">
      <c r="A210" s="47" t="str">
        <f t="shared" si="1"/>
        <v>Africa_Eritrea-Africa_2000</v>
      </c>
      <c r="B210" s="47" t="s">
        <v>68</v>
      </c>
      <c r="C210" s="49" t="s">
        <v>107</v>
      </c>
      <c r="D210" s="44" t="s">
        <v>70</v>
      </c>
      <c r="E210" s="52">
        <v>0.04</v>
      </c>
      <c r="F210" s="52">
        <v>0.058</v>
      </c>
      <c r="G210" s="52">
        <v>58.0</v>
      </c>
      <c r="H210" s="52">
        <v>54.0</v>
      </c>
      <c r="I210" s="52">
        <v>0.47</v>
      </c>
      <c r="J210" s="52">
        <v>0.512</v>
      </c>
      <c r="K210" s="52">
        <v>0.018</v>
      </c>
      <c r="L210" s="52">
        <v>3939348.0</v>
      </c>
      <c r="M210" s="52">
        <v>0.176</v>
      </c>
    </row>
    <row r="211">
      <c r="A211" s="47" t="str">
        <f t="shared" si="1"/>
        <v>Africa_Eritrea-Africa_2001</v>
      </c>
      <c r="B211" s="47" t="s">
        <v>68</v>
      </c>
      <c r="C211" s="49" t="s">
        <v>107</v>
      </c>
      <c r="D211" s="44" t="s">
        <v>71</v>
      </c>
      <c r="E211" s="52">
        <v>0.04</v>
      </c>
      <c r="F211" s="52">
        <v>0.056</v>
      </c>
      <c r="G211" s="52">
        <v>59.0</v>
      </c>
      <c r="H211" s="52">
        <v>54.0</v>
      </c>
      <c r="I211" s="52">
        <v>0.462</v>
      </c>
      <c r="J211" s="52">
        <v>0.519</v>
      </c>
      <c r="K211" s="52">
        <v>0.019</v>
      </c>
      <c r="L211" s="52">
        <v>4101609.0</v>
      </c>
      <c r="M211" s="52">
        <v>0.178</v>
      </c>
    </row>
    <row r="212">
      <c r="A212" s="47" t="str">
        <f t="shared" si="1"/>
        <v>Africa_Eritrea-Africa_2002</v>
      </c>
      <c r="B212" s="47" t="s">
        <v>68</v>
      </c>
      <c r="C212" s="49" t="s">
        <v>107</v>
      </c>
      <c r="D212" s="44" t="s">
        <v>72</v>
      </c>
      <c r="E212" s="52">
        <v>0.04</v>
      </c>
      <c r="F212" s="52">
        <v>0.054</v>
      </c>
      <c r="G212" s="52">
        <v>59.0</v>
      </c>
      <c r="H212" s="52">
        <v>55.0</v>
      </c>
      <c r="I212" s="52">
        <v>0.454</v>
      </c>
      <c r="J212" s="52">
        <v>0.527</v>
      </c>
      <c r="K212" s="52">
        <v>0.019</v>
      </c>
      <c r="L212" s="52">
        <v>4281576.0</v>
      </c>
      <c r="M212" s="52">
        <v>0.18</v>
      </c>
    </row>
    <row r="213">
      <c r="A213" s="47" t="str">
        <f t="shared" si="1"/>
        <v>Africa_Eritrea-Africa_2003</v>
      </c>
      <c r="B213" s="47" t="s">
        <v>68</v>
      </c>
      <c r="C213" s="49" t="s">
        <v>107</v>
      </c>
      <c r="D213" s="44" t="s">
        <v>74</v>
      </c>
      <c r="E213" s="52">
        <v>0.04</v>
      </c>
      <c r="F213" s="52">
        <v>0.051</v>
      </c>
      <c r="G213" s="52">
        <v>60.0</v>
      </c>
      <c r="H213" s="52">
        <v>55.0</v>
      </c>
      <c r="I213" s="52">
        <v>0.446</v>
      </c>
      <c r="J213" s="52">
        <v>0.535</v>
      </c>
      <c r="K213" s="52">
        <v>0.019</v>
      </c>
      <c r="L213" s="52">
        <v>4472533.0</v>
      </c>
      <c r="M213" s="52">
        <v>0.183</v>
      </c>
    </row>
    <row r="214">
      <c r="A214" s="47" t="str">
        <f t="shared" si="1"/>
        <v>Africa_Eritrea-Africa_2004</v>
      </c>
      <c r="B214" s="47" t="s">
        <v>68</v>
      </c>
      <c r="C214" s="49" t="s">
        <v>107</v>
      </c>
      <c r="D214" s="44" t="s">
        <v>83</v>
      </c>
      <c r="E214" s="52">
        <v>0.04</v>
      </c>
      <c r="F214" s="52">
        <v>0.049</v>
      </c>
      <c r="G214" s="52">
        <v>60.0</v>
      </c>
      <c r="H214" s="52">
        <v>56.0</v>
      </c>
      <c r="I214" s="52">
        <v>0.44</v>
      </c>
      <c r="J214" s="52">
        <v>0.541</v>
      </c>
      <c r="K214" s="52">
        <v>0.019</v>
      </c>
      <c r="L214" s="52">
        <v>4665522.0</v>
      </c>
      <c r="M214" s="52">
        <v>0.186</v>
      </c>
    </row>
    <row r="215">
      <c r="A215" s="47" t="str">
        <f t="shared" si="1"/>
        <v>Africa_Eritrea-Africa_2005</v>
      </c>
      <c r="B215" s="47" t="s">
        <v>68</v>
      </c>
      <c r="C215" s="49" t="s">
        <v>107</v>
      </c>
      <c r="D215" s="44" t="s">
        <v>84</v>
      </c>
      <c r="E215" s="52">
        <v>0.04</v>
      </c>
      <c r="F215" s="52">
        <v>0.047</v>
      </c>
      <c r="G215" s="52">
        <v>61.0</v>
      </c>
      <c r="H215" s="52">
        <v>56.0</v>
      </c>
      <c r="I215" s="52">
        <v>0.435</v>
      </c>
      <c r="J215" s="52">
        <v>0.545</v>
      </c>
      <c r="K215" s="52">
        <v>0.02</v>
      </c>
      <c r="L215" s="52">
        <v>4854066.0</v>
      </c>
      <c r="M215" s="52">
        <v>0.189</v>
      </c>
    </row>
    <row r="216">
      <c r="A216" s="47" t="str">
        <f t="shared" si="1"/>
        <v>Africa_Eritrea-Africa_2006</v>
      </c>
      <c r="B216" s="47" t="s">
        <v>68</v>
      </c>
      <c r="C216" s="49" t="s">
        <v>107</v>
      </c>
      <c r="D216" s="44" t="s">
        <v>85</v>
      </c>
      <c r="E216" s="52">
        <v>0.04</v>
      </c>
      <c r="F216" s="52">
        <v>0.046</v>
      </c>
      <c r="G216" s="52">
        <v>61.0</v>
      </c>
      <c r="H216" s="52">
        <v>57.0</v>
      </c>
      <c r="I216" s="52">
        <v>0.432</v>
      </c>
      <c r="J216" s="52">
        <v>0.548</v>
      </c>
      <c r="K216" s="52">
        <v>0.02</v>
      </c>
      <c r="L216" s="52">
        <v>5035036.0</v>
      </c>
      <c r="M216" s="52">
        <v>0.192</v>
      </c>
    </row>
    <row r="217">
      <c r="A217" s="47" t="str">
        <f t="shared" si="1"/>
        <v>Africa_Eritrea-Africa_2007</v>
      </c>
      <c r="B217" s="47" t="s">
        <v>68</v>
      </c>
      <c r="C217" s="49" t="s">
        <v>107</v>
      </c>
      <c r="D217" s="44" t="s">
        <v>86</v>
      </c>
      <c r="E217" s="52">
        <v>0.04</v>
      </c>
      <c r="F217" s="52">
        <v>0.044</v>
      </c>
      <c r="G217" s="52">
        <v>62.0</v>
      </c>
      <c r="H217" s="52">
        <v>57.0</v>
      </c>
      <c r="I217" s="52">
        <v>0.431</v>
      </c>
      <c r="J217" s="52">
        <v>0.549</v>
      </c>
      <c r="K217" s="52">
        <v>0.02</v>
      </c>
      <c r="L217" s="52">
        <v>5209846.0</v>
      </c>
      <c r="M217" s="52">
        <v>0.195</v>
      </c>
    </row>
    <row r="218">
      <c r="A218" s="47" t="str">
        <f t="shared" si="1"/>
        <v>Africa_Eritrea-Africa_2008</v>
      </c>
      <c r="B218" s="47" t="s">
        <v>68</v>
      </c>
      <c r="C218" s="49" t="s">
        <v>107</v>
      </c>
      <c r="D218" s="44" t="s">
        <v>87</v>
      </c>
      <c r="E218" s="52">
        <v>0.039</v>
      </c>
      <c r="F218" s="52">
        <v>0.042</v>
      </c>
      <c r="G218" s="52">
        <v>63.0</v>
      </c>
      <c r="H218" s="52">
        <v>58.0</v>
      </c>
      <c r="I218" s="52">
        <v>0.43</v>
      </c>
      <c r="J218" s="52">
        <v>0.549</v>
      </c>
      <c r="K218" s="52">
        <v>0.02</v>
      </c>
      <c r="L218" s="52">
        <v>5382163.0</v>
      </c>
      <c r="M218" s="52">
        <v>0.199</v>
      </c>
    </row>
    <row r="219">
      <c r="A219" s="47" t="str">
        <f t="shared" si="1"/>
        <v>Africa_Eritrea-Africa_2009</v>
      </c>
      <c r="B219" s="47" t="s">
        <v>68</v>
      </c>
      <c r="C219" s="49" t="s">
        <v>107</v>
      </c>
      <c r="D219" s="44" t="s">
        <v>88</v>
      </c>
      <c r="E219" s="52">
        <v>0.039</v>
      </c>
      <c r="F219" s="52">
        <v>0.041</v>
      </c>
      <c r="G219" s="52">
        <v>63.0</v>
      </c>
      <c r="H219" s="52">
        <v>58.0</v>
      </c>
      <c r="I219" s="52">
        <v>0.43</v>
      </c>
      <c r="J219" s="52">
        <v>0.549</v>
      </c>
      <c r="K219" s="52">
        <v>0.021</v>
      </c>
      <c r="L219" s="52">
        <v>5557889.0</v>
      </c>
      <c r="M219" s="52">
        <v>0.202</v>
      </c>
    </row>
    <row r="220">
      <c r="A220" s="47" t="str">
        <f t="shared" si="1"/>
        <v>Africa_Eritrea-Africa_2010</v>
      </c>
      <c r="B220" s="47" t="s">
        <v>68</v>
      </c>
      <c r="C220" s="49" t="s">
        <v>107</v>
      </c>
      <c r="D220" s="44" t="s">
        <v>89</v>
      </c>
      <c r="E220" s="52">
        <v>0.038</v>
      </c>
      <c r="F220" s="52">
        <v>0.039</v>
      </c>
      <c r="G220" s="52">
        <v>64.0</v>
      </c>
      <c r="H220" s="52">
        <v>59.0</v>
      </c>
      <c r="I220" s="52">
        <v>0.43</v>
      </c>
      <c r="J220" s="52">
        <v>0.549</v>
      </c>
      <c r="K220" s="52">
        <v>0.021</v>
      </c>
      <c r="L220" s="52">
        <v>5741159.0</v>
      </c>
      <c r="M220" s="52">
        <v>0.206</v>
      </c>
    </row>
    <row r="221">
      <c r="A221" s="47" t="str">
        <f t="shared" si="1"/>
        <v>Africa_Eritrea-Africa_2011</v>
      </c>
      <c r="B221" s="47" t="s">
        <v>68</v>
      </c>
      <c r="C221" s="49" t="s">
        <v>107</v>
      </c>
      <c r="D221" s="44" t="s">
        <v>90</v>
      </c>
      <c r="E221" s="52">
        <v>0.038</v>
      </c>
      <c r="F221" s="52">
        <v>0.038</v>
      </c>
      <c r="G221" s="52">
        <v>64.0</v>
      </c>
      <c r="H221" s="52">
        <v>59.0</v>
      </c>
      <c r="I221" s="52">
        <v>0.431</v>
      </c>
      <c r="J221" s="52">
        <v>0.548</v>
      </c>
      <c r="K221" s="52">
        <v>0.022</v>
      </c>
      <c r="L221" s="52">
        <v>5932852.0</v>
      </c>
      <c r="M221" s="52">
        <v>0.21</v>
      </c>
    </row>
    <row r="222">
      <c r="A222" s="47" t="str">
        <f t="shared" si="1"/>
        <v>Africa_Eritrea-Africa_2012</v>
      </c>
      <c r="B222" s="47" t="s">
        <v>68</v>
      </c>
      <c r="C222" s="49" t="s">
        <v>107</v>
      </c>
      <c r="D222" s="44" t="s">
        <v>91</v>
      </c>
      <c r="E222" s="52">
        <v>0.037</v>
      </c>
      <c r="F222" s="52">
        <v>0.037</v>
      </c>
      <c r="G222" s="52">
        <v>65.0</v>
      </c>
      <c r="H222" s="52">
        <v>60.0</v>
      </c>
      <c r="I222" s="52">
        <v>0.431</v>
      </c>
      <c r="J222" s="52">
        <v>0.547</v>
      </c>
      <c r="K222" s="52">
        <v>0.022</v>
      </c>
      <c r="L222" s="52">
        <v>6130922.0</v>
      </c>
      <c r="M222" s="52">
        <v>0.214</v>
      </c>
    </row>
    <row r="223">
      <c r="A223" s="47" t="str">
        <f t="shared" si="1"/>
        <v>Africa_Ethiopia-Africa_2000</v>
      </c>
      <c r="B223" s="47" t="s">
        <v>68</v>
      </c>
      <c r="C223" s="49" t="s">
        <v>108</v>
      </c>
      <c r="D223" s="44" t="s">
        <v>70</v>
      </c>
      <c r="E223" s="52">
        <v>0.044</v>
      </c>
      <c r="F223" s="52">
        <v>0.09</v>
      </c>
      <c r="G223" s="52">
        <v>53.0</v>
      </c>
      <c r="H223" s="52">
        <v>51.0</v>
      </c>
      <c r="I223" s="52">
        <v>0.466</v>
      </c>
      <c r="J223" s="52">
        <v>0.503</v>
      </c>
      <c r="K223" s="52">
        <v>0.031</v>
      </c>
      <c r="L223" s="52">
        <v>6.6024199E7</v>
      </c>
      <c r="M223" s="52">
        <v>0.147</v>
      </c>
    </row>
    <row r="224">
      <c r="A224" s="47" t="str">
        <f t="shared" si="1"/>
        <v>Africa_Ethiopia-Africa_2001</v>
      </c>
      <c r="B224" s="47" t="s">
        <v>68</v>
      </c>
      <c r="C224" s="49" t="s">
        <v>108</v>
      </c>
      <c r="D224" s="44" t="s">
        <v>71</v>
      </c>
      <c r="E224" s="52">
        <v>0.043</v>
      </c>
      <c r="F224" s="52">
        <v>0.087</v>
      </c>
      <c r="G224" s="52">
        <v>54.0</v>
      </c>
      <c r="H224" s="52">
        <v>52.0</v>
      </c>
      <c r="I224" s="52">
        <v>0.466</v>
      </c>
      <c r="J224" s="52">
        <v>0.504</v>
      </c>
      <c r="K224" s="52">
        <v>0.031</v>
      </c>
      <c r="L224" s="52">
        <v>6.7956866E7</v>
      </c>
      <c r="M224" s="52">
        <v>0.149</v>
      </c>
    </row>
    <row r="225">
      <c r="A225" s="47" t="str">
        <f t="shared" si="1"/>
        <v>Africa_Ethiopia-Africa_2002</v>
      </c>
      <c r="B225" s="47" t="s">
        <v>68</v>
      </c>
      <c r="C225" s="49" t="s">
        <v>108</v>
      </c>
      <c r="D225" s="44" t="s">
        <v>72</v>
      </c>
      <c r="E225" s="52">
        <v>0.042</v>
      </c>
      <c r="F225" s="52">
        <v>0.083</v>
      </c>
      <c r="G225" s="52">
        <v>55.0</v>
      </c>
      <c r="H225" s="52">
        <v>53.0</v>
      </c>
      <c r="I225" s="52">
        <v>0.465</v>
      </c>
      <c r="J225" s="52">
        <v>0.504</v>
      </c>
      <c r="K225" s="52">
        <v>0.031</v>
      </c>
      <c r="L225" s="52">
        <v>6.9948344E7</v>
      </c>
      <c r="M225" s="52">
        <v>0.151</v>
      </c>
    </row>
    <row r="226">
      <c r="A226" s="47" t="str">
        <f t="shared" si="1"/>
        <v>Africa_Ethiopia-Africa_2003</v>
      </c>
      <c r="B226" s="47" t="s">
        <v>68</v>
      </c>
      <c r="C226" s="49" t="s">
        <v>108</v>
      </c>
      <c r="D226" s="44" t="s">
        <v>74</v>
      </c>
      <c r="E226" s="52">
        <v>0.041</v>
      </c>
      <c r="F226" s="52">
        <v>0.079</v>
      </c>
      <c r="G226" s="52">
        <v>55.0</v>
      </c>
      <c r="H226" s="52">
        <v>54.0</v>
      </c>
      <c r="I226" s="52">
        <v>0.465</v>
      </c>
      <c r="J226" s="52">
        <v>0.504</v>
      </c>
      <c r="K226" s="52">
        <v>0.031</v>
      </c>
      <c r="L226" s="52">
        <v>7.1989666E7</v>
      </c>
      <c r="M226" s="52">
        <v>0.153</v>
      </c>
    </row>
    <row r="227">
      <c r="A227" s="47" t="str">
        <f t="shared" si="1"/>
        <v>Africa_Ethiopia-Africa_2004</v>
      </c>
      <c r="B227" s="47" t="s">
        <v>68</v>
      </c>
      <c r="C227" s="49" t="s">
        <v>108</v>
      </c>
      <c r="D227" s="44" t="s">
        <v>83</v>
      </c>
      <c r="E227" s="52">
        <v>0.04</v>
      </c>
      <c r="F227" s="52">
        <v>0.074</v>
      </c>
      <c r="G227" s="52">
        <v>56.0</v>
      </c>
      <c r="H227" s="52">
        <v>55.0</v>
      </c>
      <c r="I227" s="52">
        <v>0.464</v>
      </c>
      <c r="J227" s="52">
        <v>0.505</v>
      </c>
      <c r="K227" s="52">
        <v>0.031</v>
      </c>
      <c r="L227" s="52">
        <v>7.4066147E7</v>
      </c>
      <c r="M227" s="52">
        <v>0.155</v>
      </c>
    </row>
    <row r="228">
      <c r="A228" s="47" t="str">
        <f t="shared" si="1"/>
        <v>Africa_Ethiopia-Africa_2005</v>
      </c>
      <c r="B228" s="47" t="s">
        <v>68</v>
      </c>
      <c r="C228" s="49" t="s">
        <v>108</v>
      </c>
      <c r="D228" s="44" t="s">
        <v>84</v>
      </c>
      <c r="E228" s="52">
        <v>0.039</v>
      </c>
      <c r="F228" s="52">
        <v>0.07</v>
      </c>
      <c r="G228" s="52">
        <v>58.0</v>
      </c>
      <c r="H228" s="52">
        <v>56.0</v>
      </c>
      <c r="I228" s="52">
        <v>0.462</v>
      </c>
      <c r="J228" s="52">
        <v>0.507</v>
      </c>
      <c r="K228" s="52">
        <v>0.031</v>
      </c>
      <c r="L228" s="52">
        <v>7.616724E7</v>
      </c>
      <c r="M228" s="52">
        <v>0.157</v>
      </c>
    </row>
    <row r="229">
      <c r="A229" s="47" t="str">
        <f t="shared" si="1"/>
        <v>Africa_Ethiopia-Africa_2006</v>
      </c>
      <c r="B229" s="47" t="s">
        <v>68</v>
      </c>
      <c r="C229" s="49" t="s">
        <v>108</v>
      </c>
      <c r="D229" s="44" t="s">
        <v>85</v>
      </c>
      <c r="E229" s="52">
        <v>0.038</v>
      </c>
      <c r="F229" s="52">
        <v>0.065</v>
      </c>
      <c r="G229" s="52">
        <v>59.0</v>
      </c>
      <c r="H229" s="52">
        <v>57.0</v>
      </c>
      <c r="I229" s="52">
        <v>0.46</v>
      </c>
      <c r="J229" s="52">
        <v>0.509</v>
      </c>
      <c r="K229" s="52">
        <v>0.031</v>
      </c>
      <c r="L229" s="52">
        <v>7.8290649E7</v>
      </c>
      <c r="M229" s="52">
        <v>0.159</v>
      </c>
    </row>
    <row r="230">
      <c r="A230" s="47" t="str">
        <f t="shared" si="1"/>
        <v>Africa_Ethiopia-Africa_2007</v>
      </c>
      <c r="B230" s="47" t="s">
        <v>68</v>
      </c>
      <c r="C230" s="49" t="s">
        <v>108</v>
      </c>
      <c r="D230" s="44" t="s">
        <v>86</v>
      </c>
      <c r="E230" s="52">
        <v>0.037</v>
      </c>
      <c r="F230" s="52">
        <v>0.061</v>
      </c>
      <c r="G230" s="52">
        <v>60.0</v>
      </c>
      <c r="H230" s="52">
        <v>58.0</v>
      </c>
      <c r="I230" s="52">
        <v>0.457</v>
      </c>
      <c r="J230" s="52">
        <v>0.511</v>
      </c>
      <c r="K230" s="52">
        <v>0.032</v>
      </c>
      <c r="L230" s="52">
        <v>8.0440708E7</v>
      </c>
      <c r="M230" s="52">
        <v>0.161</v>
      </c>
    </row>
    <row r="231">
      <c r="A231" s="47" t="str">
        <f t="shared" si="1"/>
        <v>Africa_Ethiopia-Africa_2008</v>
      </c>
      <c r="B231" s="47" t="s">
        <v>68</v>
      </c>
      <c r="C231" s="49" t="s">
        <v>108</v>
      </c>
      <c r="D231" s="44" t="s">
        <v>87</v>
      </c>
      <c r="E231" s="52">
        <v>0.036</v>
      </c>
      <c r="F231" s="52">
        <v>0.057</v>
      </c>
      <c r="G231" s="52">
        <v>61.0</v>
      </c>
      <c r="H231" s="52">
        <v>59.0</v>
      </c>
      <c r="I231" s="52">
        <v>0.453</v>
      </c>
      <c r="J231" s="52">
        <v>0.515</v>
      </c>
      <c r="K231" s="52">
        <v>0.032</v>
      </c>
      <c r="L231" s="52">
        <v>8.262119E7</v>
      </c>
      <c r="M231" s="52">
        <v>0.165</v>
      </c>
    </row>
    <row r="232">
      <c r="A232" s="47" t="str">
        <f t="shared" si="1"/>
        <v>Africa_Ethiopia-Africa_2009</v>
      </c>
      <c r="B232" s="47" t="s">
        <v>68</v>
      </c>
      <c r="C232" s="49" t="s">
        <v>108</v>
      </c>
      <c r="D232" s="44" t="s">
        <v>88</v>
      </c>
      <c r="E232" s="52">
        <v>0.035</v>
      </c>
      <c r="F232" s="52">
        <v>0.054</v>
      </c>
      <c r="G232" s="52">
        <v>62.0</v>
      </c>
      <c r="H232" s="52">
        <v>59.0</v>
      </c>
      <c r="I232" s="52">
        <v>0.449</v>
      </c>
      <c r="J232" s="52">
        <v>0.518</v>
      </c>
      <c r="K232" s="52">
        <v>0.033</v>
      </c>
      <c r="L232" s="52">
        <v>8.4838032E7</v>
      </c>
      <c r="M232" s="52">
        <v>0.169</v>
      </c>
    </row>
    <row r="233">
      <c r="A233" s="47" t="str">
        <f t="shared" si="1"/>
        <v>Africa_Ethiopia-Africa_2010</v>
      </c>
      <c r="B233" s="47" t="s">
        <v>68</v>
      </c>
      <c r="C233" s="49" t="s">
        <v>108</v>
      </c>
      <c r="D233" s="44" t="s">
        <v>89</v>
      </c>
      <c r="E233" s="52">
        <v>0.035</v>
      </c>
      <c r="F233" s="52">
        <v>0.051</v>
      </c>
      <c r="G233" s="52">
        <v>63.0</v>
      </c>
      <c r="H233" s="52">
        <v>60.0</v>
      </c>
      <c r="I233" s="52">
        <v>0.444</v>
      </c>
      <c r="J233" s="52">
        <v>0.523</v>
      </c>
      <c r="K233" s="52">
        <v>0.033</v>
      </c>
      <c r="L233" s="52">
        <v>8.7095281E7</v>
      </c>
      <c r="M233" s="52">
        <v>0.173</v>
      </c>
    </row>
    <row r="234">
      <c r="A234" s="47" t="str">
        <f t="shared" si="1"/>
        <v>Africa_Ethiopia-Africa_2011</v>
      </c>
      <c r="B234" s="47" t="s">
        <v>68</v>
      </c>
      <c r="C234" s="49" t="s">
        <v>108</v>
      </c>
      <c r="D234" s="44" t="s">
        <v>90</v>
      </c>
      <c r="E234" s="52">
        <v>0.034</v>
      </c>
      <c r="F234" s="52">
        <v>0.048</v>
      </c>
      <c r="G234" s="52">
        <v>64.0</v>
      </c>
      <c r="H234" s="52">
        <v>61.0</v>
      </c>
      <c r="I234" s="52">
        <v>0.439</v>
      </c>
      <c r="J234" s="52">
        <v>0.528</v>
      </c>
      <c r="K234" s="52">
        <v>0.033</v>
      </c>
      <c r="L234" s="52">
        <v>8.9393063E7</v>
      </c>
      <c r="M234" s="52">
        <v>0.177</v>
      </c>
    </row>
    <row r="235">
      <c r="A235" s="47" t="str">
        <f t="shared" si="1"/>
        <v>Africa_Ethiopia-Africa_2012</v>
      </c>
      <c r="B235" s="47" t="s">
        <v>68</v>
      </c>
      <c r="C235" s="49" t="s">
        <v>108</v>
      </c>
      <c r="D235" s="44" t="s">
        <v>91</v>
      </c>
      <c r="E235" s="52">
        <v>0.034</v>
      </c>
      <c r="F235" s="52">
        <v>0.046</v>
      </c>
      <c r="G235" s="52">
        <v>65.0</v>
      </c>
      <c r="H235" s="52">
        <v>61.0</v>
      </c>
      <c r="I235" s="52">
        <v>0.433</v>
      </c>
      <c r="J235" s="52">
        <v>0.533</v>
      </c>
      <c r="K235" s="52">
        <v>0.034</v>
      </c>
      <c r="L235" s="52">
        <v>9.1728849E7</v>
      </c>
      <c r="M235" s="52">
        <v>0.182</v>
      </c>
    </row>
    <row r="236">
      <c r="A236" s="47" t="str">
        <f t="shared" si="1"/>
        <v>Africa_Gabon-Africa_2000</v>
      </c>
      <c r="B236" s="47" t="s">
        <v>68</v>
      </c>
      <c r="C236" s="49" t="s">
        <v>109</v>
      </c>
      <c r="D236" s="44" t="s">
        <v>70</v>
      </c>
      <c r="E236" s="52">
        <v>0.034</v>
      </c>
      <c r="F236" s="52">
        <v>0.056</v>
      </c>
      <c r="G236" s="52">
        <v>61.0</v>
      </c>
      <c r="H236" s="52">
        <v>59.0</v>
      </c>
      <c r="I236" s="52">
        <v>0.406</v>
      </c>
      <c r="J236" s="52">
        <v>0.535</v>
      </c>
      <c r="K236" s="52">
        <v>0.059</v>
      </c>
      <c r="L236" s="52">
        <v>1225527.0</v>
      </c>
      <c r="M236" s="52">
        <v>0.801</v>
      </c>
    </row>
    <row r="237">
      <c r="A237" s="47" t="str">
        <f t="shared" si="1"/>
        <v>Africa_Gabon-Africa_2001</v>
      </c>
      <c r="B237" s="47" t="s">
        <v>68</v>
      </c>
      <c r="C237" s="49" t="s">
        <v>109</v>
      </c>
      <c r="D237" s="44" t="s">
        <v>71</v>
      </c>
      <c r="E237" s="52">
        <v>0.034</v>
      </c>
      <c r="F237" s="52">
        <v>0.055</v>
      </c>
      <c r="G237" s="52">
        <v>61.0</v>
      </c>
      <c r="H237" s="52">
        <v>58.0</v>
      </c>
      <c r="I237" s="52">
        <v>0.404</v>
      </c>
      <c r="J237" s="52">
        <v>0.538</v>
      </c>
      <c r="K237" s="52">
        <v>0.058</v>
      </c>
      <c r="L237" s="52">
        <v>1255299.0</v>
      </c>
      <c r="M237" s="52">
        <v>0.809</v>
      </c>
    </row>
    <row r="238">
      <c r="A238" s="47" t="str">
        <f t="shared" si="1"/>
        <v>Africa_Gabon-Africa_2002</v>
      </c>
      <c r="B238" s="47" t="s">
        <v>68</v>
      </c>
      <c r="C238" s="49" t="s">
        <v>109</v>
      </c>
      <c r="D238" s="44" t="s">
        <v>72</v>
      </c>
      <c r="E238" s="52">
        <v>0.033</v>
      </c>
      <c r="F238" s="52">
        <v>0.054</v>
      </c>
      <c r="G238" s="52">
        <v>61.0</v>
      </c>
      <c r="H238" s="52">
        <v>58.0</v>
      </c>
      <c r="I238" s="52">
        <v>0.402</v>
      </c>
      <c r="J238" s="52">
        <v>0.54</v>
      </c>
      <c r="K238" s="52">
        <v>0.058</v>
      </c>
      <c r="L238" s="52">
        <v>1285318.0</v>
      </c>
      <c r="M238" s="52">
        <v>0.816</v>
      </c>
    </row>
    <row r="239">
      <c r="A239" s="47" t="str">
        <f t="shared" si="1"/>
        <v>Africa_Gabon-Africa_2003</v>
      </c>
      <c r="B239" s="47" t="s">
        <v>68</v>
      </c>
      <c r="C239" s="49" t="s">
        <v>109</v>
      </c>
      <c r="D239" s="44" t="s">
        <v>74</v>
      </c>
      <c r="E239" s="52">
        <v>0.033</v>
      </c>
      <c r="F239" s="52">
        <v>0.053</v>
      </c>
      <c r="G239" s="52">
        <v>61.0</v>
      </c>
      <c r="H239" s="52">
        <v>58.0</v>
      </c>
      <c r="I239" s="52">
        <v>0.399</v>
      </c>
      <c r="J239" s="52">
        <v>0.543</v>
      </c>
      <c r="K239" s="52">
        <v>0.057</v>
      </c>
      <c r="L239" s="52">
        <v>1315820.0</v>
      </c>
      <c r="M239" s="52">
        <v>0.822</v>
      </c>
    </row>
    <row r="240">
      <c r="A240" s="47" t="str">
        <f t="shared" si="1"/>
        <v>Africa_Gabon-Africa_2004</v>
      </c>
      <c r="B240" s="47" t="s">
        <v>68</v>
      </c>
      <c r="C240" s="49" t="s">
        <v>109</v>
      </c>
      <c r="D240" s="44" t="s">
        <v>83</v>
      </c>
      <c r="E240" s="52">
        <v>0.033</v>
      </c>
      <c r="F240" s="52">
        <v>0.052</v>
      </c>
      <c r="G240" s="52">
        <v>61.0</v>
      </c>
      <c r="H240" s="52">
        <v>59.0</v>
      </c>
      <c r="I240" s="52">
        <v>0.397</v>
      </c>
      <c r="J240" s="52">
        <v>0.546</v>
      </c>
      <c r="K240" s="52">
        <v>0.057</v>
      </c>
      <c r="L240" s="52">
        <v>1347125.0</v>
      </c>
      <c r="M240" s="52">
        <v>0.828</v>
      </c>
    </row>
    <row r="241">
      <c r="A241" s="47" t="str">
        <f t="shared" si="1"/>
        <v>Africa_Gabon-Africa_2005</v>
      </c>
      <c r="B241" s="47" t="s">
        <v>68</v>
      </c>
      <c r="C241" s="49" t="s">
        <v>109</v>
      </c>
      <c r="D241" s="44" t="s">
        <v>84</v>
      </c>
      <c r="E241" s="52">
        <v>0.033</v>
      </c>
      <c r="F241" s="52">
        <v>0.05</v>
      </c>
      <c r="G241" s="52">
        <v>61.0</v>
      </c>
      <c r="H241" s="52">
        <v>59.0</v>
      </c>
      <c r="I241" s="52">
        <v>0.395</v>
      </c>
      <c r="J241" s="52">
        <v>0.549</v>
      </c>
      <c r="K241" s="52">
        <v>0.056</v>
      </c>
      <c r="L241" s="52">
        <v>1379465.0</v>
      </c>
      <c r="M241" s="52">
        <v>0.834</v>
      </c>
    </row>
    <row r="242">
      <c r="A242" s="47" t="str">
        <f t="shared" si="1"/>
        <v>Africa_Gabon-Africa_2006</v>
      </c>
      <c r="B242" s="47" t="s">
        <v>68</v>
      </c>
      <c r="C242" s="49" t="s">
        <v>109</v>
      </c>
      <c r="D242" s="44" t="s">
        <v>85</v>
      </c>
      <c r="E242" s="52">
        <v>0.033</v>
      </c>
      <c r="F242" s="52">
        <v>0.049</v>
      </c>
      <c r="G242" s="52">
        <v>61.0</v>
      </c>
      <c r="H242" s="52">
        <v>59.0</v>
      </c>
      <c r="I242" s="52">
        <v>0.393</v>
      </c>
      <c r="J242" s="52">
        <v>0.551</v>
      </c>
      <c r="K242" s="52">
        <v>0.056</v>
      </c>
      <c r="L242" s="52">
        <v>1412907.0</v>
      </c>
      <c r="M242" s="52">
        <v>0.84</v>
      </c>
    </row>
    <row r="243">
      <c r="A243" s="47" t="str">
        <f t="shared" si="1"/>
        <v>Africa_Gabon-Africa_2007</v>
      </c>
      <c r="B243" s="47" t="s">
        <v>68</v>
      </c>
      <c r="C243" s="49" t="s">
        <v>109</v>
      </c>
      <c r="D243" s="44" t="s">
        <v>86</v>
      </c>
      <c r="E243" s="52">
        <v>0.033</v>
      </c>
      <c r="F243" s="52">
        <v>0.048</v>
      </c>
      <c r="G243" s="52">
        <v>62.0</v>
      </c>
      <c r="H243" s="52">
        <v>60.0</v>
      </c>
      <c r="I243" s="52">
        <v>0.391</v>
      </c>
      <c r="J243" s="52">
        <v>0.554</v>
      </c>
      <c r="K243" s="52">
        <v>0.055</v>
      </c>
      <c r="L243" s="52">
        <v>1447388.0</v>
      </c>
      <c r="M243" s="52">
        <v>0.844</v>
      </c>
    </row>
    <row r="244">
      <c r="A244" s="47" t="str">
        <f t="shared" si="1"/>
        <v>Africa_Gabon-Africa_2008</v>
      </c>
      <c r="B244" s="47" t="s">
        <v>68</v>
      </c>
      <c r="C244" s="49" t="s">
        <v>109</v>
      </c>
      <c r="D244" s="44" t="s">
        <v>87</v>
      </c>
      <c r="E244" s="52">
        <v>0.033</v>
      </c>
      <c r="F244" s="52">
        <v>0.046</v>
      </c>
      <c r="G244" s="52">
        <v>62.0</v>
      </c>
      <c r="H244" s="52">
        <v>60.0</v>
      </c>
      <c r="I244" s="52">
        <v>0.389</v>
      </c>
      <c r="J244" s="52">
        <v>0.556</v>
      </c>
      <c r="K244" s="52">
        <v>0.055</v>
      </c>
      <c r="L244" s="52">
        <v>1482843.0</v>
      </c>
      <c r="M244" s="52">
        <v>0.849</v>
      </c>
    </row>
    <row r="245">
      <c r="A245" s="47" t="str">
        <f t="shared" si="1"/>
        <v>Africa_Gabon-Africa_2009</v>
      </c>
      <c r="B245" s="47" t="s">
        <v>68</v>
      </c>
      <c r="C245" s="49" t="s">
        <v>109</v>
      </c>
      <c r="D245" s="44" t="s">
        <v>88</v>
      </c>
      <c r="E245" s="52">
        <v>0.033</v>
      </c>
      <c r="F245" s="52">
        <v>0.045</v>
      </c>
      <c r="G245" s="52">
        <v>63.0</v>
      </c>
      <c r="H245" s="52">
        <v>61.0</v>
      </c>
      <c r="I245" s="52">
        <v>0.388</v>
      </c>
      <c r="J245" s="52">
        <v>0.559</v>
      </c>
      <c r="K245" s="52">
        <v>0.054</v>
      </c>
      <c r="L245" s="52">
        <v>1519155.0</v>
      </c>
      <c r="M245" s="52">
        <v>0.853</v>
      </c>
    </row>
    <row r="246">
      <c r="A246" s="47" t="str">
        <f t="shared" si="1"/>
        <v>Africa_Gabon-Africa_2010</v>
      </c>
      <c r="B246" s="47" t="s">
        <v>68</v>
      </c>
      <c r="C246" s="49" t="s">
        <v>109</v>
      </c>
      <c r="D246" s="44" t="s">
        <v>89</v>
      </c>
      <c r="E246" s="52">
        <v>0.033</v>
      </c>
      <c r="F246" s="52">
        <v>0.043</v>
      </c>
      <c r="G246" s="52">
        <v>63.0</v>
      </c>
      <c r="H246" s="52">
        <v>61.0</v>
      </c>
      <c r="I246" s="52">
        <v>0.386</v>
      </c>
      <c r="J246" s="52">
        <v>0.56</v>
      </c>
      <c r="K246" s="52">
        <v>0.053</v>
      </c>
      <c r="L246" s="52">
        <v>1556222.0</v>
      </c>
      <c r="M246" s="52">
        <v>0.857</v>
      </c>
    </row>
    <row r="247">
      <c r="A247" s="47" t="str">
        <f t="shared" si="1"/>
        <v>Africa_Gabon-Africa_2011</v>
      </c>
      <c r="B247" s="47" t="s">
        <v>68</v>
      </c>
      <c r="C247" s="49" t="s">
        <v>109</v>
      </c>
      <c r="D247" s="44" t="s">
        <v>90</v>
      </c>
      <c r="E247" s="52">
        <v>0.032</v>
      </c>
      <c r="F247" s="52">
        <v>0.042</v>
      </c>
      <c r="G247" s="52">
        <v>64.0</v>
      </c>
      <c r="H247" s="52">
        <v>62.0</v>
      </c>
      <c r="I247" s="52">
        <v>0.385</v>
      </c>
      <c r="J247" s="52">
        <v>0.562</v>
      </c>
      <c r="K247" s="52">
        <v>0.053</v>
      </c>
      <c r="L247" s="52">
        <v>1594034.0</v>
      </c>
      <c r="M247" s="52">
        <v>0.86</v>
      </c>
    </row>
    <row r="248">
      <c r="A248" s="47" t="str">
        <f t="shared" si="1"/>
        <v>Africa_Gabon-Africa_2012</v>
      </c>
      <c r="B248" s="47" t="s">
        <v>68</v>
      </c>
      <c r="C248" s="49" t="s">
        <v>109</v>
      </c>
      <c r="D248" s="44" t="s">
        <v>91</v>
      </c>
      <c r="E248" s="52">
        <v>0.032</v>
      </c>
      <c r="F248" s="52">
        <v>0.04</v>
      </c>
      <c r="G248" s="52">
        <v>64.0</v>
      </c>
      <c r="H248" s="52">
        <v>62.0</v>
      </c>
      <c r="I248" s="52">
        <v>0.385</v>
      </c>
      <c r="J248" s="52">
        <v>0.563</v>
      </c>
      <c r="K248" s="52">
        <v>0.052</v>
      </c>
      <c r="L248" s="52">
        <v>1632572.0</v>
      </c>
      <c r="M248" s="52">
        <v>0.864</v>
      </c>
    </row>
    <row r="249">
      <c r="A249" s="47" t="str">
        <f t="shared" si="1"/>
        <v>Africa_Gambia, The-Africa_2000</v>
      </c>
      <c r="B249" s="47" t="s">
        <v>68</v>
      </c>
      <c r="C249" s="49" t="s">
        <v>110</v>
      </c>
      <c r="D249" s="44" t="s">
        <v>70</v>
      </c>
      <c r="E249" s="52">
        <v>0.045</v>
      </c>
      <c r="F249" s="52">
        <v>0.063</v>
      </c>
      <c r="G249" s="52">
        <v>56.0</v>
      </c>
      <c r="H249" s="52">
        <v>54.0</v>
      </c>
      <c r="I249" s="52">
        <v>0.459</v>
      </c>
      <c r="J249" s="52">
        <v>0.514</v>
      </c>
      <c r="K249" s="52">
        <v>0.027</v>
      </c>
      <c r="L249" s="52">
        <v>1228863.0</v>
      </c>
      <c r="M249" s="52">
        <v>0.479</v>
      </c>
    </row>
    <row r="250">
      <c r="A250" s="47" t="str">
        <f t="shared" si="1"/>
        <v>Africa_Gambia, The-Africa_2001</v>
      </c>
      <c r="B250" s="47" t="s">
        <v>68</v>
      </c>
      <c r="C250" s="49" t="s">
        <v>110</v>
      </c>
      <c r="D250" s="44" t="s">
        <v>71</v>
      </c>
      <c r="E250" s="52">
        <v>0.045</v>
      </c>
      <c r="F250" s="52">
        <v>0.062</v>
      </c>
      <c r="G250" s="52">
        <v>57.0</v>
      </c>
      <c r="H250" s="52">
        <v>54.0</v>
      </c>
      <c r="I250" s="52">
        <v>0.459</v>
      </c>
      <c r="J250" s="52">
        <v>0.515</v>
      </c>
      <c r="K250" s="52">
        <v>0.027</v>
      </c>
      <c r="L250" s="52">
        <v>1266691.0</v>
      </c>
      <c r="M250" s="52">
        <v>0.488</v>
      </c>
    </row>
    <row r="251">
      <c r="A251" s="47" t="str">
        <f t="shared" si="1"/>
        <v>Africa_Gambia, The-Africa_2002</v>
      </c>
      <c r="B251" s="47" t="s">
        <v>68</v>
      </c>
      <c r="C251" s="49" t="s">
        <v>110</v>
      </c>
      <c r="D251" s="44" t="s">
        <v>72</v>
      </c>
      <c r="E251" s="52">
        <v>0.045</v>
      </c>
      <c r="F251" s="52">
        <v>0.061</v>
      </c>
      <c r="G251" s="52">
        <v>57.0</v>
      </c>
      <c r="H251" s="52">
        <v>55.0</v>
      </c>
      <c r="I251" s="52">
        <v>0.459</v>
      </c>
      <c r="J251" s="52">
        <v>0.515</v>
      </c>
      <c r="K251" s="52">
        <v>0.026</v>
      </c>
      <c r="L251" s="52">
        <v>1306667.0</v>
      </c>
      <c r="M251" s="52">
        <v>0.497</v>
      </c>
    </row>
    <row r="252">
      <c r="A252" s="47" t="str">
        <f t="shared" si="1"/>
        <v>Africa_Gambia, The-Africa_2003</v>
      </c>
      <c r="B252" s="47" t="s">
        <v>68</v>
      </c>
      <c r="C252" s="49" t="s">
        <v>110</v>
      </c>
      <c r="D252" s="44" t="s">
        <v>74</v>
      </c>
      <c r="E252" s="52">
        <v>0.045</v>
      </c>
      <c r="F252" s="52">
        <v>0.059</v>
      </c>
      <c r="G252" s="52">
        <v>57.0</v>
      </c>
      <c r="H252" s="52">
        <v>55.0</v>
      </c>
      <c r="I252" s="52">
        <v>0.459</v>
      </c>
      <c r="J252" s="52">
        <v>0.515</v>
      </c>
      <c r="K252" s="52">
        <v>0.026</v>
      </c>
      <c r="L252" s="52">
        <v>1348548.0</v>
      </c>
      <c r="M252" s="52">
        <v>0.506</v>
      </c>
    </row>
    <row r="253">
      <c r="A253" s="47" t="str">
        <f t="shared" si="1"/>
        <v>Africa_Gambia, The-Africa_2004</v>
      </c>
      <c r="B253" s="47" t="s">
        <v>68</v>
      </c>
      <c r="C253" s="49" t="s">
        <v>110</v>
      </c>
      <c r="D253" s="44" t="s">
        <v>83</v>
      </c>
      <c r="E253" s="52">
        <v>0.044</v>
      </c>
      <c r="F253" s="52">
        <v>0.058</v>
      </c>
      <c r="G253" s="52">
        <v>58.0</v>
      </c>
      <c r="H253" s="52">
        <v>55.0</v>
      </c>
      <c r="I253" s="52">
        <v>0.46</v>
      </c>
      <c r="J253" s="52">
        <v>0.515</v>
      </c>
      <c r="K253" s="52">
        <v>0.026</v>
      </c>
      <c r="L253" s="52">
        <v>1391934.0</v>
      </c>
      <c r="M253" s="52">
        <v>0.515</v>
      </c>
    </row>
    <row r="254">
      <c r="A254" s="47" t="str">
        <f t="shared" si="1"/>
        <v>Africa_Gambia, The-Africa_2005</v>
      </c>
      <c r="B254" s="47" t="s">
        <v>68</v>
      </c>
      <c r="C254" s="49" t="s">
        <v>110</v>
      </c>
      <c r="D254" s="44" t="s">
        <v>84</v>
      </c>
      <c r="E254" s="52">
        <v>0.044</v>
      </c>
      <c r="F254" s="52">
        <v>0.057</v>
      </c>
      <c r="G254" s="52">
        <v>58.0</v>
      </c>
      <c r="H254" s="52">
        <v>56.0</v>
      </c>
      <c r="I254" s="52">
        <v>0.46</v>
      </c>
      <c r="J254" s="52">
        <v>0.515</v>
      </c>
      <c r="K254" s="52">
        <v>0.025</v>
      </c>
      <c r="L254" s="52">
        <v>1436549.0</v>
      </c>
      <c r="M254" s="52">
        <v>0.523</v>
      </c>
    </row>
    <row r="255">
      <c r="A255" s="47" t="str">
        <f t="shared" si="1"/>
        <v>Africa_Gambia, The-Africa_2006</v>
      </c>
      <c r="B255" s="47" t="s">
        <v>68</v>
      </c>
      <c r="C255" s="49" t="s">
        <v>110</v>
      </c>
      <c r="D255" s="44" t="s">
        <v>85</v>
      </c>
      <c r="E255" s="52">
        <v>0.044</v>
      </c>
      <c r="F255" s="52">
        <v>0.056</v>
      </c>
      <c r="G255" s="52">
        <v>58.0</v>
      </c>
      <c r="H255" s="52">
        <v>56.0</v>
      </c>
      <c r="I255" s="52">
        <v>0.46</v>
      </c>
      <c r="J255" s="52">
        <v>0.515</v>
      </c>
      <c r="K255" s="52">
        <v>0.025</v>
      </c>
      <c r="L255" s="52">
        <v>1482324.0</v>
      </c>
      <c r="M255" s="52">
        <v>0.532</v>
      </c>
    </row>
    <row r="256">
      <c r="A256" s="47" t="str">
        <f t="shared" si="1"/>
        <v>Africa_Gambia, The-Africa_2007</v>
      </c>
      <c r="B256" s="47" t="s">
        <v>68</v>
      </c>
      <c r="C256" s="49" t="s">
        <v>110</v>
      </c>
      <c r="D256" s="44" t="s">
        <v>86</v>
      </c>
      <c r="E256" s="52">
        <v>0.044</v>
      </c>
      <c r="F256" s="52">
        <v>0.055</v>
      </c>
      <c r="G256" s="52">
        <v>59.0</v>
      </c>
      <c r="H256" s="52">
        <v>56.0</v>
      </c>
      <c r="I256" s="52">
        <v>0.46</v>
      </c>
      <c r="J256" s="52">
        <v>0.514</v>
      </c>
      <c r="K256" s="52">
        <v>0.025</v>
      </c>
      <c r="L256" s="52">
        <v>1529406.0</v>
      </c>
      <c r="M256" s="52">
        <v>0.54</v>
      </c>
    </row>
    <row r="257">
      <c r="A257" s="47" t="str">
        <f t="shared" si="1"/>
        <v>Africa_Gambia, The-Africa_2008</v>
      </c>
      <c r="B257" s="47" t="s">
        <v>68</v>
      </c>
      <c r="C257" s="49" t="s">
        <v>110</v>
      </c>
      <c r="D257" s="44" t="s">
        <v>87</v>
      </c>
      <c r="E257" s="52">
        <v>0.044</v>
      </c>
      <c r="F257" s="52">
        <v>0.054</v>
      </c>
      <c r="G257" s="52">
        <v>59.0</v>
      </c>
      <c r="H257" s="52">
        <v>56.0</v>
      </c>
      <c r="I257" s="52">
        <v>0.46</v>
      </c>
      <c r="J257" s="52">
        <v>0.514</v>
      </c>
      <c r="K257" s="52">
        <v>0.025</v>
      </c>
      <c r="L257" s="52">
        <v>1577984.0</v>
      </c>
      <c r="M257" s="52">
        <v>0.548</v>
      </c>
    </row>
    <row r="258">
      <c r="A258" s="47" t="str">
        <f t="shared" si="1"/>
        <v>Africa_Gambia, The-Africa_2009</v>
      </c>
      <c r="B258" s="47" t="s">
        <v>68</v>
      </c>
      <c r="C258" s="49" t="s">
        <v>110</v>
      </c>
      <c r="D258" s="44" t="s">
        <v>88</v>
      </c>
      <c r="E258" s="52">
        <v>0.043</v>
      </c>
      <c r="F258" s="52">
        <v>0.053</v>
      </c>
      <c r="G258" s="52">
        <v>59.0</v>
      </c>
      <c r="H258" s="52">
        <v>57.0</v>
      </c>
      <c r="I258" s="52">
        <v>0.46</v>
      </c>
      <c r="J258" s="52">
        <v>0.515</v>
      </c>
      <c r="K258" s="52">
        <v>0.025</v>
      </c>
      <c r="L258" s="52">
        <v>1628332.0</v>
      </c>
      <c r="M258" s="52">
        <v>0.556</v>
      </c>
    </row>
    <row r="259">
      <c r="A259" s="47" t="str">
        <f t="shared" si="1"/>
        <v>Africa_Gambia, The-Africa_2010</v>
      </c>
      <c r="B259" s="47" t="s">
        <v>68</v>
      </c>
      <c r="C259" s="49" t="s">
        <v>110</v>
      </c>
      <c r="D259" s="44" t="s">
        <v>89</v>
      </c>
      <c r="E259" s="52">
        <v>0.043</v>
      </c>
      <c r="F259" s="52">
        <v>0.052</v>
      </c>
      <c r="G259" s="52">
        <v>59.0</v>
      </c>
      <c r="H259" s="52">
        <v>57.0</v>
      </c>
      <c r="I259" s="52">
        <v>0.46</v>
      </c>
      <c r="J259" s="52">
        <v>0.515</v>
      </c>
      <c r="K259" s="52">
        <v>0.025</v>
      </c>
      <c r="L259" s="52">
        <v>1680640.0</v>
      </c>
      <c r="M259" s="52">
        <v>0.563</v>
      </c>
    </row>
    <row r="260">
      <c r="A260" s="47" t="str">
        <f t="shared" si="1"/>
        <v>Africa_Gambia, The-Africa_2011</v>
      </c>
      <c r="B260" s="47" t="s">
        <v>68</v>
      </c>
      <c r="C260" s="49" t="s">
        <v>110</v>
      </c>
      <c r="D260" s="44" t="s">
        <v>90</v>
      </c>
      <c r="E260" s="52">
        <v>0.043</v>
      </c>
      <c r="F260" s="52">
        <v>0.051</v>
      </c>
      <c r="G260" s="52">
        <v>60.0</v>
      </c>
      <c r="H260" s="52">
        <v>57.0</v>
      </c>
      <c r="I260" s="52">
        <v>0.459</v>
      </c>
      <c r="J260" s="52">
        <v>0.516</v>
      </c>
      <c r="K260" s="52">
        <v>0.025</v>
      </c>
      <c r="L260" s="52">
        <v>1734966.0</v>
      </c>
      <c r="M260" s="52">
        <v>0.57</v>
      </c>
    </row>
    <row r="261">
      <c r="A261" s="47" t="str">
        <f t="shared" si="1"/>
        <v>Africa_Gambia, The-Africa_2012</v>
      </c>
      <c r="B261" s="47" t="s">
        <v>68</v>
      </c>
      <c r="C261" s="49" t="s">
        <v>110</v>
      </c>
      <c r="D261" s="44" t="s">
        <v>91</v>
      </c>
      <c r="E261" s="52">
        <v>0.043</v>
      </c>
      <c r="F261" s="52">
        <v>0.05</v>
      </c>
      <c r="G261" s="52">
        <v>60.0</v>
      </c>
      <c r="H261" s="52">
        <v>57.0</v>
      </c>
      <c r="I261" s="52">
        <v>0.459</v>
      </c>
      <c r="J261" s="52">
        <v>0.517</v>
      </c>
      <c r="K261" s="52">
        <v>0.024</v>
      </c>
      <c r="L261" s="52">
        <v>1791225.0</v>
      </c>
      <c r="M261" s="52">
        <v>0.577</v>
      </c>
    </row>
    <row r="262">
      <c r="A262" s="47" t="str">
        <f t="shared" si="1"/>
        <v>Africa_Ghana-Africa_2000</v>
      </c>
      <c r="B262" s="47" t="s">
        <v>68</v>
      </c>
      <c r="C262" s="49" t="s">
        <v>111</v>
      </c>
      <c r="D262" s="44" t="s">
        <v>70</v>
      </c>
      <c r="E262" s="52">
        <v>0.035</v>
      </c>
      <c r="F262" s="52">
        <v>0.065</v>
      </c>
      <c r="G262" s="52">
        <v>58.0</v>
      </c>
      <c r="H262" s="52">
        <v>56.0</v>
      </c>
      <c r="I262" s="52">
        <v>0.414</v>
      </c>
      <c r="J262" s="52">
        <v>0.556</v>
      </c>
      <c r="K262" s="52">
        <v>0.03</v>
      </c>
      <c r="L262" s="52">
        <v>1.8825034E7</v>
      </c>
      <c r="M262" s="52">
        <v>0.439</v>
      </c>
    </row>
    <row r="263">
      <c r="A263" s="47" t="str">
        <f t="shared" si="1"/>
        <v>Africa_Ghana-Africa_2001</v>
      </c>
      <c r="B263" s="47" t="s">
        <v>68</v>
      </c>
      <c r="C263" s="49" t="s">
        <v>111</v>
      </c>
      <c r="D263" s="44" t="s">
        <v>71</v>
      </c>
      <c r="E263" s="52">
        <v>0.034</v>
      </c>
      <c r="F263" s="52">
        <v>0.063</v>
      </c>
      <c r="G263" s="52">
        <v>58.0</v>
      </c>
      <c r="H263" s="52">
        <v>56.0</v>
      </c>
      <c r="I263" s="52">
        <v>0.412</v>
      </c>
      <c r="J263" s="52">
        <v>0.557</v>
      </c>
      <c r="K263" s="52">
        <v>0.031</v>
      </c>
      <c r="L263" s="52">
        <v>1.9293392E7</v>
      </c>
      <c r="M263" s="52">
        <v>0.446</v>
      </c>
    </row>
    <row r="264">
      <c r="A264" s="47" t="str">
        <f t="shared" si="1"/>
        <v>Africa_Ghana-Africa_2002</v>
      </c>
      <c r="B264" s="47" t="s">
        <v>68</v>
      </c>
      <c r="C264" s="49" t="s">
        <v>111</v>
      </c>
      <c r="D264" s="44" t="s">
        <v>72</v>
      </c>
      <c r="E264" s="52">
        <v>0.034</v>
      </c>
      <c r="F264" s="52">
        <v>0.062</v>
      </c>
      <c r="G264" s="52">
        <v>58.0</v>
      </c>
      <c r="H264" s="52">
        <v>57.0</v>
      </c>
      <c r="I264" s="52">
        <v>0.409</v>
      </c>
      <c r="J264" s="52">
        <v>0.559</v>
      </c>
      <c r="K264" s="52">
        <v>0.032</v>
      </c>
      <c r="L264" s="52">
        <v>1.9786307E7</v>
      </c>
      <c r="M264" s="52">
        <v>0.453</v>
      </c>
    </row>
    <row r="265">
      <c r="A265" s="47" t="str">
        <f t="shared" si="1"/>
        <v>Africa_Ghana-Africa_2003</v>
      </c>
      <c r="B265" s="47" t="s">
        <v>68</v>
      </c>
      <c r="C265" s="49" t="s">
        <v>111</v>
      </c>
      <c r="D265" s="44" t="s">
        <v>74</v>
      </c>
      <c r="E265" s="52">
        <v>0.034</v>
      </c>
      <c r="F265" s="52">
        <v>0.06</v>
      </c>
      <c r="G265" s="52">
        <v>59.0</v>
      </c>
      <c r="H265" s="52">
        <v>57.0</v>
      </c>
      <c r="I265" s="52">
        <v>0.407</v>
      </c>
      <c r="J265" s="52">
        <v>0.561</v>
      </c>
      <c r="K265" s="52">
        <v>0.032</v>
      </c>
      <c r="L265" s="52">
        <v>2.0301686E7</v>
      </c>
      <c r="M265" s="52">
        <v>0.46</v>
      </c>
    </row>
    <row r="266">
      <c r="A266" s="47" t="str">
        <f t="shared" si="1"/>
        <v>Africa_Ghana-Africa_2004</v>
      </c>
      <c r="B266" s="47" t="s">
        <v>68</v>
      </c>
      <c r="C266" s="49" t="s">
        <v>111</v>
      </c>
      <c r="D266" s="44" t="s">
        <v>83</v>
      </c>
      <c r="E266" s="52">
        <v>0.034</v>
      </c>
      <c r="F266" s="52">
        <v>0.059</v>
      </c>
      <c r="G266" s="52">
        <v>59.0</v>
      </c>
      <c r="H266" s="52">
        <v>57.0</v>
      </c>
      <c r="I266" s="52">
        <v>0.404</v>
      </c>
      <c r="J266" s="52">
        <v>0.562</v>
      </c>
      <c r="K266" s="52">
        <v>0.033</v>
      </c>
      <c r="L266" s="52">
        <v>2.0835514E7</v>
      </c>
      <c r="M266" s="52">
        <v>0.466</v>
      </c>
    </row>
    <row r="267">
      <c r="A267" s="47" t="str">
        <f t="shared" si="1"/>
        <v>Africa_Ghana-Africa_2005</v>
      </c>
      <c r="B267" s="47" t="s">
        <v>68</v>
      </c>
      <c r="C267" s="49" t="s">
        <v>111</v>
      </c>
      <c r="D267" s="44" t="s">
        <v>84</v>
      </c>
      <c r="E267" s="52">
        <v>0.034</v>
      </c>
      <c r="F267" s="52">
        <v>0.058</v>
      </c>
      <c r="G267" s="52">
        <v>60.0</v>
      </c>
      <c r="H267" s="52">
        <v>58.0</v>
      </c>
      <c r="I267" s="52">
        <v>0.402</v>
      </c>
      <c r="J267" s="52">
        <v>0.564</v>
      </c>
      <c r="K267" s="52">
        <v>0.034</v>
      </c>
      <c r="L267" s="52">
        <v>2.1384034E7</v>
      </c>
      <c r="M267" s="52">
        <v>0.473</v>
      </c>
    </row>
    <row r="268">
      <c r="A268" s="47" t="str">
        <f t="shared" si="1"/>
        <v>Africa_Ghana-Africa_2006</v>
      </c>
      <c r="B268" s="47" t="s">
        <v>68</v>
      </c>
      <c r="C268" s="49" t="s">
        <v>111</v>
      </c>
      <c r="D268" s="44" t="s">
        <v>85</v>
      </c>
      <c r="E268" s="52">
        <v>0.034</v>
      </c>
      <c r="F268" s="52">
        <v>0.057</v>
      </c>
      <c r="G268" s="52">
        <v>60.0</v>
      </c>
      <c r="H268" s="52">
        <v>58.0</v>
      </c>
      <c r="I268" s="52">
        <v>0.399</v>
      </c>
      <c r="J268" s="52">
        <v>0.566</v>
      </c>
      <c r="K268" s="52">
        <v>0.034</v>
      </c>
      <c r="L268" s="52">
        <v>2.1947779E7</v>
      </c>
      <c r="M268" s="52">
        <v>0.48</v>
      </c>
    </row>
    <row r="269">
      <c r="A269" s="47" t="str">
        <f t="shared" si="1"/>
        <v>Africa_Ghana-Africa_2007</v>
      </c>
      <c r="B269" s="47" t="s">
        <v>68</v>
      </c>
      <c r="C269" s="49" t="s">
        <v>111</v>
      </c>
      <c r="D269" s="44" t="s">
        <v>86</v>
      </c>
      <c r="E269" s="52">
        <v>0.033</v>
      </c>
      <c r="F269" s="52">
        <v>0.057</v>
      </c>
      <c r="G269" s="52">
        <v>61.0</v>
      </c>
      <c r="H269" s="52">
        <v>59.0</v>
      </c>
      <c r="I269" s="52">
        <v>0.397</v>
      </c>
      <c r="J269" s="52">
        <v>0.568</v>
      </c>
      <c r="K269" s="52">
        <v>0.035</v>
      </c>
      <c r="L269" s="52">
        <v>2.2525659E7</v>
      </c>
      <c r="M269" s="52">
        <v>0.487</v>
      </c>
    </row>
    <row r="270">
      <c r="A270" s="47" t="str">
        <f t="shared" si="1"/>
        <v>Africa_Ghana-Africa_2008</v>
      </c>
      <c r="B270" s="47" t="s">
        <v>68</v>
      </c>
      <c r="C270" s="49" t="s">
        <v>111</v>
      </c>
      <c r="D270" s="44" t="s">
        <v>87</v>
      </c>
      <c r="E270" s="52">
        <v>0.033</v>
      </c>
      <c r="F270" s="52">
        <v>0.056</v>
      </c>
      <c r="G270" s="52">
        <v>61.0</v>
      </c>
      <c r="H270" s="52">
        <v>59.0</v>
      </c>
      <c r="I270" s="52">
        <v>0.394</v>
      </c>
      <c r="J270" s="52">
        <v>0.571</v>
      </c>
      <c r="K270" s="52">
        <v>0.035</v>
      </c>
      <c r="L270" s="52">
        <v>2.3110139E7</v>
      </c>
      <c r="M270" s="52">
        <v>0.494</v>
      </c>
    </row>
    <row r="271">
      <c r="A271" s="47" t="str">
        <f t="shared" si="1"/>
        <v>Africa_Ghana-Africa_2009</v>
      </c>
      <c r="B271" s="47" t="s">
        <v>68</v>
      </c>
      <c r="C271" s="49" t="s">
        <v>111</v>
      </c>
      <c r="D271" s="44" t="s">
        <v>88</v>
      </c>
      <c r="E271" s="52">
        <v>0.033</v>
      </c>
      <c r="F271" s="52">
        <v>0.056</v>
      </c>
      <c r="G271" s="52">
        <v>61.0</v>
      </c>
      <c r="H271" s="52">
        <v>59.0</v>
      </c>
      <c r="I271" s="52">
        <v>0.392</v>
      </c>
      <c r="J271" s="52">
        <v>0.573</v>
      </c>
      <c r="K271" s="52">
        <v>0.035</v>
      </c>
      <c r="L271" s="52">
        <v>2.3691533E7</v>
      </c>
      <c r="M271" s="52">
        <v>0.5</v>
      </c>
    </row>
    <row r="272">
      <c r="A272" s="47" t="str">
        <f t="shared" si="1"/>
        <v>Africa_Ghana-Africa_2010</v>
      </c>
      <c r="B272" s="47" t="s">
        <v>68</v>
      </c>
      <c r="C272" s="49" t="s">
        <v>111</v>
      </c>
      <c r="D272" s="44" t="s">
        <v>89</v>
      </c>
      <c r="E272" s="52">
        <v>0.032</v>
      </c>
      <c r="F272" s="52">
        <v>0.055</v>
      </c>
      <c r="G272" s="52">
        <v>62.0</v>
      </c>
      <c r="H272" s="52">
        <v>60.0</v>
      </c>
      <c r="I272" s="52">
        <v>0.39</v>
      </c>
      <c r="J272" s="52">
        <v>0.575</v>
      </c>
      <c r="K272" s="52">
        <v>0.035</v>
      </c>
      <c r="L272" s="52">
        <v>2.4262901E7</v>
      </c>
      <c r="M272" s="52">
        <v>0.507</v>
      </c>
    </row>
    <row r="273">
      <c r="A273" s="47" t="str">
        <f t="shared" si="1"/>
        <v>Africa_Ghana-Africa_2011</v>
      </c>
      <c r="B273" s="47" t="s">
        <v>68</v>
      </c>
      <c r="C273" s="49" t="s">
        <v>111</v>
      </c>
      <c r="D273" s="44" t="s">
        <v>90</v>
      </c>
      <c r="E273" s="52">
        <v>0.032</v>
      </c>
      <c r="F273" s="52">
        <v>0.054</v>
      </c>
      <c r="G273" s="52">
        <v>62.0</v>
      </c>
      <c r="H273" s="52">
        <v>60.0</v>
      </c>
      <c r="I273" s="52">
        <v>0.388</v>
      </c>
      <c r="J273" s="52">
        <v>0.577</v>
      </c>
      <c r="K273" s="52">
        <v>0.035</v>
      </c>
      <c r="L273" s="52">
        <v>2.4820706E7</v>
      </c>
      <c r="M273" s="52">
        <v>0.514</v>
      </c>
    </row>
    <row r="274">
      <c r="A274" s="47" t="str">
        <f t="shared" si="1"/>
        <v>Africa_Ghana-Africa_2012</v>
      </c>
      <c r="B274" s="47" t="s">
        <v>68</v>
      </c>
      <c r="C274" s="49" t="s">
        <v>111</v>
      </c>
      <c r="D274" s="44" t="s">
        <v>91</v>
      </c>
      <c r="E274" s="52">
        <v>0.031</v>
      </c>
      <c r="F274" s="52">
        <v>0.053</v>
      </c>
      <c r="G274" s="52">
        <v>62.0</v>
      </c>
      <c r="H274" s="52">
        <v>60.0</v>
      </c>
      <c r="I274" s="52">
        <v>0.386</v>
      </c>
      <c r="J274" s="52">
        <v>0.579</v>
      </c>
      <c r="K274" s="52">
        <v>0.035</v>
      </c>
      <c r="L274" s="52">
        <v>2.5366462E7</v>
      </c>
      <c r="M274" s="52">
        <v>0.521</v>
      </c>
    </row>
    <row r="275">
      <c r="A275" s="47" t="str">
        <f t="shared" si="1"/>
        <v>Africa_Guinea-Africa_2000</v>
      </c>
      <c r="B275" s="47" t="s">
        <v>68</v>
      </c>
      <c r="C275" s="49" t="s">
        <v>112</v>
      </c>
      <c r="D275" s="44" t="s">
        <v>70</v>
      </c>
      <c r="E275" s="52">
        <v>0.042</v>
      </c>
      <c r="F275" s="52">
        <v>0.103</v>
      </c>
      <c r="G275" s="52">
        <v>51.0</v>
      </c>
      <c r="H275" s="52">
        <v>51.0</v>
      </c>
      <c r="I275" s="52">
        <v>0.44</v>
      </c>
      <c r="J275" s="52">
        <v>0.525</v>
      </c>
      <c r="K275" s="52">
        <v>0.034</v>
      </c>
      <c r="L275" s="52">
        <v>8746128.0</v>
      </c>
      <c r="M275" s="52">
        <v>0.31</v>
      </c>
    </row>
    <row r="276">
      <c r="A276" s="47" t="str">
        <f t="shared" si="1"/>
        <v>Africa_Guinea-Africa_2001</v>
      </c>
      <c r="B276" s="47" t="s">
        <v>68</v>
      </c>
      <c r="C276" s="49" t="s">
        <v>112</v>
      </c>
      <c r="D276" s="44" t="s">
        <v>71</v>
      </c>
      <c r="E276" s="52">
        <v>0.042</v>
      </c>
      <c r="F276" s="52">
        <v>0.099</v>
      </c>
      <c r="G276" s="52">
        <v>51.0</v>
      </c>
      <c r="H276" s="52">
        <v>51.0</v>
      </c>
      <c r="I276" s="52">
        <v>0.44</v>
      </c>
      <c r="J276" s="52">
        <v>0.526</v>
      </c>
      <c r="K276" s="52">
        <v>0.034</v>
      </c>
      <c r="L276" s="52">
        <v>8895353.0</v>
      </c>
      <c r="M276" s="52">
        <v>0.314</v>
      </c>
    </row>
    <row r="277">
      <c r="A277" s="47" t="str">
        <f t="shared" si="1"/>
        <v>Africa_Guinea-Africa_2002</v>
      </c>
      <c r="B277" s="47" t="s">
        <v>68</v>
      </c>
      <c r="C277" s="49" t="s">
        <v>112</v>
      </c>
      <c r="D277" s="44" t="s">
        <v>72</v>
      </c>
      <c r="E277" s="52">
        <v>0.041</v>
      </c>
      <c r="F277" s="52">
        <v>0.095</v>
      </c>
      <c r="G277" s="52">
        <v>51.0</v>
      </c>
      <c r="H277" s="52">
        <v>51.0</v>
      </c>
      <c r="I277" s="52">
        <v>0.439</v>
      </c>
      <c r="J277" s="52">
        <v>0.527</v>
      </c>
      <c r="K277" s="52">
        <v>0.034</v>
      </c>
      <c r="L277" s="52">
        <v>9045748.0</v>
      </c>
      <c r="M277" s="52">
        <v>0.317</v>
      </c>
    </row>
    <row r="278">
      <c r="A278" s="47" t="str">
        <f t="shared" si="1"/>
        <v>Africa_Guinea-Africa_2003</v>
      </c>
      <c r="B278" s="47" t="s">
        <v>68</v>
      </c>
      <c r="C278" s="49" t="s">
        <v>112</v>
      </c>
      <c r="D278" s="44" t="s">
        <v>74</v>
      </c>
      <c r="E278" s="52">
        <v>0.041</v>
      </c>
      <c r="F278" s="52">
        <v>0.092</v>
      </c>
      <c r="G278" s="52">
        <v>52.0</v>
      </c>
      <c r="H278" s="52">
        <v>52.0</v>
      </c>
      <c r="I278" s="52">
        <v>0.438</v>
      </c>
      <c r="J278" s="52">
        <v>0.529</v>
      </c>
      <c r="K278" s="52">
        <v>0.033</v>
      </c>
      <c r="L278" s="52">
        <v>9204581.0</v>
      </c>
      <c r="M278" s="52">
        <v>0.321</v>
      </c>
    </row>
    <row r="279">
      <c r="A279" s="47" t="str">
        <f t="shared" si="1"/>
        <v>Africa_Guinea-Africa_2004</v>
      </c>
      <c r="B279" s="47" t="s">
        <v>68</v>
      </c>
      <c r="C279" s="49" t="s">
        <v>112</v>
      </c>
      <c r="D279" s="44" t="s">
        <v>83</v>
      </c>
      <c r="E279" s="52">
        <v>0.04</v>
      </c>
      <c r="F279" s="52">
        <v>0.088</v>
      </c>
      <c r="G279" s="52">
        <v>52.0</v>
      </c>
      <c r="H279" s="52">
        <v>52.0</v>
      </c>
      <c r="I279" s="52">
        <v>0.437</v>
      </c>
      <c r="J279" s="52">
        <v>0.53</v>
      </c>
      <c r="K279" s="52">
        <v>0.033</v>
      </c>
      <c r="L279" s="52">
        <v>9379621.0</v>
      </c>
      <c r="M279" s="52">
        <v>0.324</v>
      </c>
    </row>
    <row r="280">
      <c r="A280" s="47" t="str">
        <f t="shared" si="1"/>
        <v>Africa_Guinea-Africa_2005</v>
      </c>
      <c r="B280" s="47" t="s">
        <v>68</v>
      </c>
      <c r="C280" s="49" t="s">
        <v>112</v>
      </c>
      <c r="D280" s="44" t="s">
        <v>84</v>
      </c>
      <c r="E280" s="52">
        <v>0.04</v>
      </c>
      <c r="F280" s="52">
        <v>0.085</v>
      </c>
      <c r="G280" s="52">
        <v>53.0</v>
      </c>
      <c r="H280" s="52">
        <v>52.0</v>
      </c>
      <c r="I280" s="52">
        <v>0.436</v>
      </c>
      <c r="J280" s="52">
        <v>0.531</v>
      </c>
      <c r="K280" s="52">
        <v>0.032</v>
      </c>
      <c r="L280" s="52">
        <v>9576331.0</v>
      </c>
      <c r="M280" s="52">
        <v>0.328</v>
      </c>
    </row>
    <row r="281">
      <c r="A281" s="47" t="str">
        <f t="shared" si="1"/>
        <v>Africa_Guinea-Africa_2006</v>
      </c>
      <c r="B281" s="47" t="s">
        <v>68</v>
      </c>
      <c r="C281" s="49" t="s">
        <v>112</v>
      </c>
      <c r="D281" s="44" t="s">
        <v>85</v>
      </c>
      <c r="E281" s="52">
        <v>0.04</v>
      </c>
      <c r="F281" s="52">
        <v>0.082</v>
      </c>
      <c r="G281" s="52">
        <v>54.0</v>
      </c>
      <c r="H281" s="52">
        <v>53.0</v>
      </c>
      <c r="I281" s="52">
        <v>0.435</v>
      </c>
      <c r="J281" s="52">
        <v>0.533</v>
      </c>
      <c r="K281" s="52">
        <v>0.032</v>
      </c>
      <c r="L281" s="52">
        <v>9798963.0</v>
      </c>
      <c r="M281" s="52">
        <v>0.332</v>
      </c>
    </row>
    <row r="282">
      <c r="A282" s="47" t="str">
        <f t="shared" si="1"/>
        <v>Africa_Guinea-Africa_2007</v>
      </c>
      <c r="B282" s="47" t="s">
        <v>68</v>
      </c>
      <c r="C282" s="49" t="s">
        <v>112</v>
      </c>
      <c r="D282" s="44" t="s">
        <v>86</v>
      </c>
      <c r="E282" s="52">
        <v>0.039</v>
      </c>
      <c r="F282" s="52">
        <v>0.079</v>
      </c>
      <c r="G282" s="52">
        <v>55.0</v>
      </c>
      <c r="H282" s="52">
        <v>53.0</v>
      </c>
      <c r="I282" s="52">
        <v>0.433</v>
      </c>
      <c r="J282" s="52">
        <v>0.534</v>
      </c>
      <c r="K282" s="52">
        <v>0.032</v>
      </c>
      <c r="L282" s="52">
        <v>1.0046967E7</v>
      </c>
      <c r="M282" s="52">
        <v>0.336</v>
      </c>
    </row>
    <row r="283">
      <c r="A283" s="47" t="str">
        <f t="shared" si="1"/>
        <v>Africa_Guinea-Africa_2008</v>
      </c>
      <c r="B283" s="47" t="s">
        <v>68</v>
      </c>
      <c r="C283" s="49" t="s">
        <v>112</v>
      </c>
      <c r="D283" s="44" t="s">
        <v>87</v>
      </c>
      <c r="E283" s="52">
        <v>0.039</v>
      </c>
      <c r="F283" s="52">
        <v>0.077</v>
      </c>
      <c r="G283" s="52">
        <v>55.0</v>
      </c>
      <c r="H283" s="52">
        <v>54.0</v>
      </c>
      <c r="I283" s="52">
        <v>0.432</v>
      </c>
      <c r="J283" s="52">
        <v>0.536</v>
      </c>
      <c r="K283" s="52">
        <v>0.032</v>
      </c>
      <c r="L283" s="52">
        <v>1.0314678E7</v>
      </c>
      <c r="M283" s="52">
        <v>0.34</v>
      </c>
    </row>
    <row r="284">
      <c r="A284" s="47" t="str">
        <f t="shared" si="1"/>
        <v>Africa_Guinea-Africa_2009</v>
      </c>
      <c r="B284" s="47" t="s">
        <v>68</v>
      </c>
      <c r="C284" s="49" t="s">
        <v>112</v>
      </c>
      <c r="D284" s="44" t="s">
        <v>88</v>
      </c>
      <c r="E284" s="52">
        <v>0.039</v>
      </c>
      <c r="F284" s="52">
        <v>0.074</v>
      </c>
      <c r="G284" s="52">
        <v>56.0</v>
      </c>
      <c r="H284" s="52">
        <v>54.0</v>
      </c>
      <c r="I284" s="52">
        <v>0.43</v>
      </c>
      <c r="J284" s="52">
        <v>0.538</v>
      </c>
      <c r="K284" s="52">
        <v>0.032</v>
      </c>
      <c r="L284" s="52">
        <v>1.0593248E7</v>
      </c>
      <c r="M284" s="52">
        <v>0.344</v>
      </c>
    </row>
    <row r="285">
      <c r="A285" s="47" t="str">
        <f t="shared" si="1"/>
        <v>Africa_Guinea-Africa_2010</v>
      </c>
      <c r="B285" s="47" t="s">
        <v>68</v>
      </c>
      <c r="C285" s="49" t="s">
        <v>112</v>
      </c>
      <c r="D285" s="44" t="s">
        <v>89</v>
      </c>
      <c r="E285" s="52">
        <v>0.038</v>
      </c>
      <c r="F285" s="52">
        <v>0.071</v>
      </c>
      <c r="G285" s="52">
        <v>56.0</v>
      </c>
      <c r="H285" s="52">
        <v>55.0</v>
      </c>
      <c r="I285" s="52">
        <v>0.428</v>
      </c>
      <c r="J285" s="52">
        <v>0.54</v>
      </c>
      <c r="K285" s="52">
        <v>0.032</v>
      </c>
      <c r="L285" s="52">
        <v>1.0876033E7</v>
      </c>
      <c r="M285" s="52">
        <v>0.349</v>
      </c>
    </row>
    <row r="286">
      <c r="A286" s="47" t="str">
        <f t="shared" si="1"/>
        <v>Africa_Guinea-Africa_2011</v>
      </c>
      <c r="B286" s="47" t="s">
        <v>68</v>
      </c>
      <c r="C286" s="49" t="s">
        <v>112</v>
      </c>
      <c r="D286" s="44" t="s">
        <v>90</v>
      </c>
      <c r="E286" s="52">
        <v>0.038</v>
      </c>
      <c r="F286" s="52">
        <v>0.069</v>
      </c>
      <c r="G286" s="52">
        <v>56.0</v>
      </c>
      <c r="H286" s="52">
        <v>55.0</v>
      </c>
      <c r="I286" s="52">
        <v>0.427</v>
      </c>
      <c r="J286" s="52">
        <v>0.542</v>
      </c>
      <c r="K286" s="52">
        <v>0.031</v>
      </c>
      <c r="L286" s="52">
        <v>1.116153E7</v>
      </c>
      <c r="M286" s="52">
        <v>0.353</v>
      </c>
    </row>
    <row r="287">
      <c r="A287" s="47" t="str">
        <f t="shared" si="1"/>
        <v>Africa_Guinea-Africa_2012</v>
      </c>
      <c r="B287" s="47" t="s">
        <v>68</v>
      </c>
      <c r="C287" s="49" t="s">
        <v>112</v>
      </c>
      <c r="D287" s="44" t="s">
        <v>91</v>
      </c>
      <c r="E287" s="52">
        <v>0.037</v>
      </c>
      <c r="F287" s="52">
        <v>0.067</v>
      </c>
      <c r="G287" s="52">
        <v>57.0</v>
      </c>
      <c r="H287" s="52">
        <v>55.0</v>
      </c>
      <c r="I287" s="52">
        <v>0.425</v>
      </c>
      <c r="J287" s="52">
        <v>0.544</v>
      </c>
      <c r="K287" s="52">
        <v>0.031</v>
      </c>
      <c r="L287" s="52">
        <v>1.1451273E7</v>
      </c>
      <c r="M287" s="52">
        <v>0.357</v>
      </c>
    </row>
    <row r="288">
      <c r="A288" s="47" t="str">
        <f t="shared" si="1"/>
        <v>Africa_Guinea-Bissau-Africa_2000</v>
      </c>
      <c r="B288" s="47" t="s">
        <v>68</v>
      </c>
      <c r="C288" s="49" t="s">
        <v>113</v>
      </c>
      <c r="D288" s="44" t="s">
        <v>70</v>
      </c>
      <c r="E288" s="52">
        <v>0.042</v>
      </c>
      <c r="F288" s="52">
        <v>0.109</v>
      </c>
      <c r="G288" s="52">
        <v>53.0</v>
      </c>
      <c r="H288" s="52">
        <v>50.0</v>
      </c>
      <c r="I288" s="52">
        <v>0.435</v>
      </c>
      <c r="J288" s="52">
        <v>0.534</v>
      </c>
      <c r="K288" s="52">
        <v>0.031</v>
      </c>
      <c r="L288" s="52">
        <v>1273312.0</v>
      </c>
      <c r="M288" s="52">
        <v>0.367</v>
      </c>
    </row>
    <row r="289">
      <c r="A289" s="47" t="str">
        <f t="shared" si="1"/>
        <v>Africa_Guinea-Bissau-Africa_2001</v>
      </c>
      <c r="B289" s="47" t="s">
        <v>68</v>
      </c>
      <c r="C289" s="49" t="s">
        <v>113</v>
      </c>
      <c r="D289" s="44" t="s">
        <v>71</v>
      </c>
      <c r="E289" s="52">
        <v>0.041</v>
      </c>
      <c r="F289" s="52">
        <v>0.106</v>
      </c>
      <c r="G289" s="52">
        <v>53.0</v>
      </c>
      <c r="H289" s="52">
        <v>51.0</v>
      </c>
      <c r="I289" s="52">
        <v>0.434</v>
      </c>
      <c r="J289" s="52">
        <v>0.535</v>
      </c>
      <c r="K289" s="52">
        <v>0.031</v>
      </c>
      <c r="L289" s="52">
        <v>1301748.0</v>
      </c>
      <c r="M289" s="52">
        <v>0.375</v>
      </c>
    </row>
    <row r="290">
      <c r="A290" s="47" t="str">
        <f t="shared" si="1"/>
        <v>Africa_Guinea-Bissau-Africa_2002</v>
      </c>
      <c r="B290" s="47" t="s">
        <v>68</v>
      </c>
      <c r="C290" s="49" t="s">
        <v>113</v>
      </c>
      <c r="D290" s="44" t="s">
        <v>72</v>
      </c>
      <c r="E290" s="52">
        <v>0.041</v>
      </c>
      <c r="F290" s="52">
        <v>0.104</v>
      </c>
      <c r="G290" s="52">
        <v>53.0</v>
      </c>
      <c r="H290" s="52">
        <v>51.0</v>
      </c>
      <c r="I290" s="52">
        <v>0.433</v>
      </c>
      <c r="J290" s="52">
        <v>0.537</v>
      </c>
      <c r="K290" s="52">
        <v>0.03</v>
      </c>
      <c r="L290" s="52">
        <v>1330849.0</v>
      </c>
      <c r="M290" s="52">
        <v>0.383</v>
      </c>
    </row>
    <row r="291">
      <c r="A291" s="47" t="str">
        <f t="shared" si="1"/>
        <v>Africa_Guinea-Bissau-Africa_2003</v>
      </c>
      <c r="B291" s="47" t="s">
        <v>68</v>
      </c>
      <c r="C291" s="49" t="s">
        <v>113</v>
      </c>
      <c r="D291" s="44" t="s">
        <v>74</v>
      </c>
      <c r="E291" s="52">
        <v>0.041</v>
      </c>
      <c r="F291" s="52">
        <v>0.101</v>
      </c>
      <c r="G291" s="52">
        <v>53.0</v>
      </c>
      <c r="H291" s="52">
        <v>51.0</v>
      </c>
      <c r="I291" s="52">
        <v>0.431</v>
      </c>
      <c r="J291" s="52">
        <v>0.539</v>
      </c>
      <c r="K291" s="52">
        <v>0.03</v>
      </c>
      <c r="L291" s="52">
        <v>1360559.0</v>
      </c>
      <c r="M291" s="52">
        <v>0.392</v>
      </c>
    </row>
    <row r="292">
      <c r="A292" s="47" t="str">
        <f t="shared" si="1"/>
        <v>Africa_Guinea-Bissau-Africa_2004</v>
      </c>
      <c r="B292" s="47" t="s">
        <v>68</v>
      </c>
      <c r="C292" s="49" t="s">
        <v>113</v>
      </c>
      <c r="D292" s="44" t="s">
        <v>83</v>
      </c>
      <c r="E292" s="52">
        <v>0.04</v>
      </c>
      <c r="F292" s="52">
        <v>0.099</v>
      </c>
      <c r="G292" s="52">
        <v>53.0</v>
      </c>
      <c r="H292" s="52">
        <v>51.0</v>
      </c>
      <c r="I292" s="52">
        <v>0.43</v>
      </c>
      <c r="J292" s="52">
        <v>0.54</v>
      </c>
      <c r="K292" s="52">
        <v>0.029</v>
      </c>
      <c r="L292" s="52">
        <v>1390791.0</v>
      </c>
      <c r="M292" s="52">
        <v>0.4</v>
      </c>
    </row>
    <row r="293">
      <c r="A293" s="47" t="str">
        <f t="shared" si="1"/>
        <v>Africa_Guinea-Bissau-Africa_2005</v>
      </c>
      <c r="B293" s="47" t="s">
        <v>68</v>
      </c>
      <c r="C293" s="49" t="s">
        <v>113</v>
      </c>
      <c r="D293" s="44" t="s">
        <v>84</v>
      </c>
      <c r="E293" s="52">
        <v>0.04</v>
      </c>
      <c r="F293" s="52">
        <v>0.096</v>
      </c>
      <c r="G293" s="52">
        <v>53.0</v>
      </c>
      <c r="H293" s="52">
        <v>51.0</v>
      </c>
      <c r="I293" s="52">
        <v>0.429</v>
      </c>
      <c r="J293" s="52">
        <v>0.542</v>
      </c>
      <c r="K293" s="52">
        <v>0.029</v>
      </c>
      <c r="L293" s="52">
        <v>1421515.0</v>
      </c>
      <c r="M293" s="52">
        <v>0.409</v>
      </c>
    </row>
    <row r="294">
      <c r="A294" s="47" t="str">
        <f t="shared" si="1"/>
        <v>Africa_Guinea-Bissau-Africa_2006</v>
      </c>
      <c r="B294" s="47" t="s">
        <v>68</v>
      </c>
      <c r="C294" s="49" t="s">
        <v>113</v>
      </c>
      <c r="D294" s="44" t="s">
        <v>85</v>
      </c>
      <c r="E294" s="52">
        <v>0.04</v>
      </c>
      <c r="F294" s="52">
        <v>0.094</v>
      </c>
      <c r="G294" s="52">
        <v>54.0</v>
      </c>
      <c r="H294" s="52">
        <v>52.0</v>
      </c>
      <c r="I294" s="52">
        <v>0.427</v>
      </c>
      <c r="J294" s="52">
        <v>0.544</v>
      </c>
      <c r="K294" s="52">
        <v>0.029</v>
      </c>
      <c r="L294" s="52">
        <v>1452659.0</v>
      </c>
      <c r="M294" s="52">
        <v>0.417</v>
      </c>
    </row>
    <row r="295">
      <c r="A295" s="47" t="str">
        <f t="shared" si="1"/>
        <v>Africa_Guinea-Bissau-Africa_2007</v>
      </c>
      <c r="B295" s="47" t="s">
        <v>68</v>
      </c>
      <c r="C295" s="49" t="s">
        <v>113</v>
      </c>
      <c r="D295" s="44" t="s">
        <v>86</v>
      </c>
      <c r="E295" s="52">
        <v>0.04</v>
      </c>
      <c r="F295" s="52">
        <v>0.091</v>
      </c>
      <c r="G295" s="52">
        <v>54.0</v>
      </c>
      <c r="H295" s="52">
        <v>52.0</v>
      </c>
      <c r="I295" s="52">
        <v>0.425</v>
      </c>
      <c r="J295" s="52">
        <v>0.546</v>
      </c>
      <c r="K295" s="52">
        <v>0.029</v>
      </c>
      <c r="L295" s="52">
        <v>1484337.0</v>
      </c>
      <c r="M295" s="52">
        <v>0.426</v>
      </c>
    </row>
    <row r="296">
      <c r="A296" s="47" t="str">
        <f t="shared" si="1"/>
        <v>Africa_Guinea-Bissau-Africa_2008</v>
      </c>
      <c r="B296" s="47" t="s">
        <v>68</v>
      </c>
      <c r="C296" s="49" t="s">
        <v>113</v>
      </c>
      <c r="D296" s="44" t="s">
        <v>87</v>
      </c>
      <c r="E296" s="52">
        <v>0.039</v>
      </c>
      <c r="F296" s="52">
        <v>0.089</v>
      </c>
      <c r="G296" s="52">
        <v>55.0</v>
      </c>
      <c r="H296" s="52">
        <v>52.0</v>
      </c>
      <c r="I296" s="52">
        <v>0.423</v>
      </c>
      <c r="J296" s="52">
        <v>0.548</v>
      </c>
      <c r="K296" s="52">
        <v>0.029</v>
      </c>
      <c r="L296" s="52">
        <v>1516920.0</v>
      </c>
      <c r="M296" s="52">
        <v>0.435</v>
      </c>
    </row>
    <row r="297">
      <c r="A297" s="47" t="str">
        <f t="shared" si="1"/>
        <v>Africa_Guinea-Bissau-Africa_2009</v>
      </c>
      <c r="B297" s="47" t="s">
        <v>68</v>
      </c>
      <c r="C297" s="49" t="s">
        <v>113</v>
      </c>
      <c r="D297" s="44" t="s">
        <v>88</v>
      </c>
      <c r="E297" s="52">
        <v>0.039</v>
      </c>
      <c r="F297" s="52">
        <v>0.087</v>
      </c>
      <c r="G297" s="52">
        <v>55.0</v>
      </c>
      <c r="H297" s="52">
        <v>52.0</v>
      </c>
      <c r="I297" s="52">
        <v>0.421</v>
      </c>
      <c r="J297" s="52">
        <v>0.55</v>
      </c>
      <c r="K297" s="52">
        <v>0.03</v>
      </c>
      <c r="L297" s="52">
        <v>1550905.0</v>
      </c>
      <c r="M297" s="52">
        <v>0.443</v>
      </c>
    </row>
    <row r="298">
      <c r="A298" s="47" t="str">
        <f t="shared" si="1"/>
        <v>Africa_Guinea-Bissau-Africa_2010</v>
      </c>
      <c r="B298" s="47" t="s">
        <v>68</v>
      </c>
      <c r="C298" s="49" t="s">
        <v>113</v>
      </c>
      <c r="D298" s="44" t="s">
        <v>89</v>
      </c>
      <c r="E298" s="52">
        <v>0.039</v>
      </c>
      <c r="F298" s="52">
        <v>0.085</v>
      </c>
      <c r="G298" s="52">
        <v>55.0</v>
      </c>
      <c r="H298" s="52">
        <v>52.0</v>
      </c>
      <c r="I298" s="52">
        <v>0.419</v>
      </c>
      <c r="J298" s="52">
        <v>0.551</v>
      </c>
      <c r="K298" s="52">
        <v>0.03</v>
      </c>
      <c r="L298" s="52">
        <v>1586624.0</v>
      </c>
      <c r="M298" s="52">
        <v>0.452</v>
      </c>
    </row>
    <row r="299">
      <c r="A299" s="47" t="str">
        <f t="shared" si="1"/>
        <v>Africa_Guinea-Bissau-Africa_2011</v>
      </c>
      <c r="B299" s="47" t="s">
        <v>68</v>
      </c>
      <c r="C299" s="49" t="s">
        <v>113</v>
      </c>
      <c r="D299" s="44" t="s">
        <v>90</v>
      </c>
      <c r="E299" s="52">
        <v>0.038</v>
      </c>
      <c r="F299" s="52">
        <v>0.082</v>
      </c>
      <c r="G299" s="52">
        <v>55.0</v>
      </c>
      <c r="H299" s="52">
        <v>52.0</v>
      </c>
      <c r="I299" s="52">
        <v>0.417</v>
      </c>
      <c r="J299" s="52">
        <v>0.553</v>
      </c>
      <c r="K299" s="52">
        <v>0.029</v>
      </c>
      <c r="L299" s="52">
        <v>1624228.0</v>
      </c>
      <c r="M299" s="52">
        <v>0.461</v>
      </c>
    </row>
    <row r="300">
      <c r="A300" s="47" t="str">
        <f t="shared" si="1"/>
        <v>Africa_Guinea-Bissau-Africa_2012</v>
      </c>
      <c r="B300" s="47" t="s">
        <v>68</v>
      </c>
      <c r="C300" s="49" t="s">
        <v>113</v>
      </c>
      <c r="D300" s="44" t="s">
        <v>91</v>
      </c>
      <c r="E300" s="52">
        <v>0.038</v>
      </c>
      <c r="F300" s="52">
        <v>0.08</v>
      </c>
      <c r="G300" s="52">
        <v>56.0</v>
      </c>
      <c r="H300" s="52">
        <v>53.0</v>
      </c>
      <c r="I300" s="52">
        <v>0.416</v>
      </c>
      <c r="J300" s="52">
        <v>0.555</v>
      </c>
      <c r="K300" s="52">
        <v>0.029</v>
      </c>
      <c r="L300" s="52">
        <v>1663558.0</v>
      </c>
      <c r="M300" s="52">
        <v>0.469</v>
      </c>
    </row>
    <row r="301">
      <c r="A301" s="47" t="str">
        <f t="shared" si="1"/>
        <v>Africa_Kenya-Africa_2000</v>
      </c>
      <c r="B301" s="47" t="s">
        <v>68</v>
      </c>
      <c r="C301" s="49" t="s">
        <v>114</v>
      </c>
      <c r="D301" s="44" t="s">
        <v>70</v>
      </c>
      <c r="E301" s="52">
        <v>0.039</v>
      </c>
      <c r="F301" s="52">
        <v>0.069</v>
      </c>
      <c r="G301" s="52">
        <v>54.0</v>
      </c>
      <c r="H301" s="52">
        <v>52.0</v>
      </c>
      <c r="I301" s="52">
        <v>0.442</v>
      </c>
      <c r="J301" s="52">
        <v>0.531</v>
      </c>
      <c r="K301" s="52">
        <v>0.028</v>
      </c>
      <c r="L301" s="52">
        <v>3.128505E7</v>
      </c>
      <c r="M301" s="52">
        <v>0.199</v>
      </c>
    </row>
    <row r="302">
      <c r="A302" s="47" t="str">
        <f t="shared" si="1"/>
        <v>Africa_Kenya-Africa_2001</v>
      </c>
      <c r="B302" s="47" t="s">
        <v>68</v>
      </c>
      <c r="C302" s="49" t="s">
        <v>114</v>
      </c>
      <c r="D302" s="44" t="s">
        <v>71</v>
      </c>
      <c r="E302" s="52">
        <v>0.039</v>
      </c>
      <c r="F302" s="52">
        <v>0.068</v>
      </c>
      <c r="G302" s="52">
        <v>54.0</v>
      </c>
      <c r="H302" s="52">
        <v>52.0</v>
      </c>
      <c r="I302" s="52">
        <v>0.438</v>
      </c>
      <c r="J302" s="52">
        <v>0.534</v>
      </c>
      <c r="K302" s="52">
        <v>0.028</v>
      </c>
      <c r="L302" s="52">
        <v>3.2126351E7</v>
      </c>
      <c r="M302" s="52">
        <v>0.202</v>
      </c>
    </row>
    <row r="303">
      <c r="A303" s="47" t="str">
        <f t="shared" si="1"/>
        <v>Africa_Kenya-Africa_2002</v>
      </c>
      <c r="B303" s="47" t="s">
        <v>68</v>
      </c>
      <c r="C303" s="49" t="s">
        <v>114</v>
      </c>
      <c r="D303" s="44" t="s">
        <v>72</v>
      </c>
      <c r="E303" s="52">
        <v>0.039</v>
      </c>
      <c r="F303" s="52">
        <v>0.066</v>
      </c>
      <c r="G303" s="52">
        <v>54.0</v>
      </c>
      <c r="H303" s="52">
        <v>52.0</v>
      </c>
      <c r="I303" s="52">
        <v>0.435</v>
      </c>
      <c r="J303" s="52">
        <v>0.538</v>
      </c>
      <c r="K303" s="52">
        <v>0.028</v>
      </c>
      <c r="L303" s="52">
        <v>3.3000524E7</v>
      </c>
      <c r="M303" s="52">
        <v>0.206</v>
      </c>
    </row>
    <row r="304">
      <c r="A304" s="47" t="str">
        <f t="shared" si="1"/>
        <v>Africa_Kenya-Africa_2003</v>
      </c>
      <c r="B304" s="47" t="s">
        <v>68</v>
      </c>
      <c r="C304" s="49" t="s">
        <v>114</v>
      </c>
      <c r="D304" s="44" t="s">
        <v>74</v>
      </c>
      <c r="E304" s="52">
        <v>0.039</v>
      </c>
      <c r="F304" s="52">
        <v>0.065</v>
      </c>
      <c r="G304" s="52">
        <v>54.0</v>
      </c>
      <c r="H304" s="52">
        <v>52.0</v>
      </c>
      <c r="I304" s="52">
        <v>0.432</v>
      </c>
      <c r="J304" s="52">
        <v>0.541</v>
      </c>
      <c r="K304" s="52">
        <v>0.028</v>
      </c>
      <c r="L304" s="52">
        <v>3.3905011E7</v>
      </c>
      <c r="M304" s="52">
        <v>0.209</v>
      </c>
    </row>
    <row r="305">
      <c r="A305" s="47" t="str">
        <f t="shared" si="1"/>
        <v>Africa_Kenya-Africa_2004</v>
      </c>
      <c r="B305" s="47" t="s">
        <v>68</v>
      </c>
      <c r="C305" s="49" t="s">
        <v>114</v>
      </c>
      <c r="D305" s="44" t="s">
        <v>83</v>
      </c>
      <c r="E305" s="52">
        <v>0.039</v>
      </c>
      <c r="F305" s="52">
        <v>0.063</v>
      </c>
      <c r="G305" s="52">
        <v>55.0</v>
      </c>
      <c r="H305" s="52">
        <v>53.0</v>
      </c>
      <c r="I305" s="52">
        <v>0.429</v>
      </c>
      <c r="J305" s="52">
        <v>0.543</v>
      </c>
      <c r="K305" s="52">
        <v>0.027</v>
      </c>
      <c r="L305" s="52">
        <v>3.4834606E7</v>
      </c>
      <c r="M305" s="52">
        <v>0.213</v>
      </c>
    </row>
    <row r="306">
      <c r="A306" s="47" t="str">
        <f t="shared" si="1"/>
        <v>Africa_Kenya-Africa_2005</v>
      </c>
      <c r="B306" s="47" t="s">
        <v>68</v>
      </c>
      <c r="C306" s="49" t="s">
        <v>114</v>
      </c>
      <c r="D306" s="44" t="s">
        <v>84</v>
      </c>
      <c r="E306" s="52">
        <v>0.039</v>
      </c>
      <c r="F306" s="52">
        <v>0.061</v>
      </c>
      <c r="G306" s="52">
        <v>56.0</v>
      </c>
      <c r="H306" s="52">
        <v>54.0</v>
      </c>
      <c r="I306" s="52">
        <v>0.428</v>
      </c>
      <c r="J306" s="52">
        <v>0.545</v>
      </c>
      <c r="K306" s="52">
        <v>0.027</v>
      </c>
      <c r="L306" s="52">
        <v>3.5785718E7</v>
      </c>
      <c r="M306" s="52">
        <v>0.217</v>
      </c>
    </row>
    <row r="307">
      <c r="A307" s="47" t="str">
        <f t="shared" si="1"/>
        <v>Africa_Kenya-Africa_2006</v>
      </c>
      <c r="B307" s="47" t="s">
        <v>68</v>
      </c>
      <c r="C307" s="49" t="s">
        <v>114</v>
      </c>
      <c r="D307" s="44" t="s">
        <v>85</v>
      </c>
      <c r="E307" s="52">
        <v>0.038</v>
      </c>
      <c r="F307" s="52">
        <v>0.059</v>
      </c>
      <c r="G307" s="52">
        <v>57.0</v>
      </c>
      <c r="H307" s="52">
        <v>55.0</v>
      </c>
      <c r="I307" s="52">
        <v>0.427</v>
      </c>
      <c r="J307" s="52">
        <v>0.546</v>
      </c>
      <c r="K307" s="52">
        <v>0.027</v>
      </c>
      <c r="L307" s="52">
        <v>3.6757498E7</v>
      </c>
      <c r="M307" s="52">
        <v>0.22</v>
      </c>
    </row>
    <row r="308">
      <c r="A308" s="47" t="str">
        <f t="shared" si="1"/>
        <v>Africa_Kenya-Africa_2007</v>
      </c>
      <c r="B308" s="47" t="s">
        <v>68</v>
      </c>
      <c r="C308" s="49" t="s">
        <v>114</v>
      </c>
      <c r="D308" s="44" t="s">
        <v>86</v>
      </c>
      <c r="E308" s="52">
        <v>0.038</v>
      </c>
      <c r="F308" s="52">
        <v>0.058</v>
      </c>
      <c r="G308" s="52">
        <v>58.0</v>
      </c>
      <c r="H308" s="52">
        <v>55.0</v>
      </c>
      <c r="I308" s="52">
        <v>0.426</v>
      </c>
      <c r="J308" s="52">
        <v>0.547</v>
      </c>
      <c r="K308" s="52">
        <v>0.027</v>
      </c>
      <c r="L308" s="52">
        <v>3.7752304E7</v>
      </c>
      <c r="M308" s="52">
        <v>0.224</v>
      </c>
    </row>
    <row r="309">
      <c r="A309" s="47" t="str">
        <f t="shared" si="1"/>
        <v>Africa_Kenya-Africa_2008</v>
      </c>
      <c r="B309" s="47" t="s">
        <v>68</v>
      </c>
      <c r="C309" s="49" t="s">
        <v>114</v>
      </c>
      <c r="D309" s="44" t="s">
        <v>87</v>
      </c>
      <c r="E309" s="52">
        <v>0.038</v>
      </c>
      <c r="F309" s="52">
        <v>0.056</v>
      </c>
      <c r="G309" s="52">
        <v>59.0</v>
      </c>
      <c r="H309" s="52">
        <v>56.0</v>
      </c>
      <c r="I309" s="52">
        <v>0.426</v>
      </c>
      <c r="J309" s="52">
        <v>0.547</v>
      </c>
      <c r="K309" s="52">
        <v>0.026</v>
      </c>
      <c r="L309" s="52">
        <v>3.8773277E7</v>
      </c>
      <c r="M309" s="52">
        <v>0.228</v>
      </c>
    </row>
    <row r="310">
      <c r="A310" s="47" t="str">
        <f t="shared" si="1"/>
        <v>Africa_Kenya-Africa_2009</v>
      </c>
      <c r="B310" s="47" t="s">
        <v>68</v>
      </c>
      <c r="C310" s="49" t="s">
        <v>114</v>
      </c>
      <c r="D310" s="44" t="s">
        <v>88</v>
      </c>
      <c r="E310" s="52">
        <v>0.037</v>
      </c>
      <c r="F310" s="52">
        <v>0.054</v>
      </c>
      <c r="G310" s="52">
        <v>60.0</v>
      </c>
      <c r="H310" s="52">
        <v>57.0</v>
      </c>
      <c r="I310" s="52">
        <v>0.426</v>
      </c>
      <c r="J310" s="52">
        <v>0.548</v>
      </c>
      <c r="K310" s="52">
        <v>0.026</v>
      </c>
      <c r="L310" s="52">
        <v>3.9824734E7</v>
      </c>
      <c r="M310" s="52">
        <v>0.232</v>
      </c>
    </row>
    <row r="311">
      <c r="A311" s="47" t="str">
        <f t="shared" si="1"/>
        <v>Africa_Kenya-Africa_2010</v>
      </c>
      <c r="B311" s="47" t="s">
        <v>68</v>
      </c>
      <c r="C311" s="49" t="s">
        <v>114</v>
      </c>
      <c r="D311" s="44" t="s">
        <v>89</v>
      </c>
      <c r="E311" s="52">
        <v>0.037</v>
      </c>
      <c r="F311" s="52">
        <v>0.052</v>
      </c>
      <c r="G311" s="52">
        <v>61.0</v>
      </c>
      <c r="H311" s="52">
        <v>58.0</v>
      </c>
      <c r="I311" s="52">
        <v>0.426</v>
      </c>
      <c r="J311" s="52">
        <v>0.548</v>
      </c>
      <c r="K311" s="52">
        <v>0.026</v>
      </c>
      <c r="L311" s="52">
        <v>4.0909194E7</v>
      </c>
      <c r="M311" s="52">
        <v>0.236</v>
      </c>
    </row>
    <row r="312">
      <c r="A312" s="47" t="str">
        <f t="shared" si="1"/>
        <v>Africa_Kenya-Africa_2011</v>
      </c>
      <c r="B312" s="47" t="s">
        <v>68</v>
      </c>
      <c r="C312" s="49" t="s">
        <v>114</v>
      </c>
      <c r="D312" s="44" t="s">
        <v>90</v>
      </c>
      <c r="E312" s="52">
        <v>0.036</v>
      </c>
      <c r="F312" s="52">
        <v>0.05</v>
      </c>
      <c r="G312" s="52">
        <v>62.0</v>
      </c>
      <c r="H312" s="52">
        <v>59.0</v>
      </c>
      <c r="I312" s="52">
        <v>0.425</v>
      </c>
      <c r="J312" s="52">
        <v>0.549</v>
      </c>
      <c r="K312" s="52">
        <v>0.026</v>
      </c>
      <c r="L312" s="52">
        <v>4.2027891E7</v>
      </c>
      <c r="M312" s="52">
        <v>0.24</v>
      </c>
    </row>
    <row r="313">
      <c r="A313" s="47" t="str">
        <f t="shared" si="1"/>
        <v>Africa_Kenya-Africa_2012</v>
      </c>
      <c r="B313" s="47" t="s">
        <v>68</v>
      </c>
      <c r="C313" s="49" t="s">
        <v>114</v>
      </c>
      <c r="D313" s="44" t="s">
        <v>91</v>
      </c>
      <c r="E313" s="52">
        <v>0.036</v>
      </c>
      <c r="F313" s="52">
        <v>0.049</v>
      </c>
      <c r="G313" s="52">
        <v>63.0</v>
      </c>
      <c r="H313" s="52">
        <v>59.0</v>
      </c>
      <c r="I313" s="52">
        <v>0.424</v>
      </c>
      <c r="J313" s="52">
        <v>0.55</v>
      </c>
      <c r="K313" s="52">
        <v>0.026</v>
      </c>
      <c r="L313" s="52">
        <v>4.3178141E7</v>
      </c>
      <c r="M313" s="52">
        <v>0.244</v>
      </c>
    </row>
    <row r="314">
      <c r="A314" s="47" t="str">
        <f t="shared" si="1"/>
        <v>Africa_Lesotho-Africa_2000</v>
      </c>
      <c r="B314" s="47" t="s">
        <v>68</v>
      </c>
      <c r="C314" s="49" t="s">
        <v>115</v>
      </c>
      <c r="D314" s="44" t="s">
        <v>70</v>
      </c>
      <c r="E314" s="52">
        <v>0.031</v>
      </c>
      <c r="F314" s="52">
        <v>0.081</v>
      </c>
      <c r="G314" s="52">
        <v>48.0</v>
      </c>
      <c r="H314" s="52">
        <v>47.0</v>
      </c>
      <c r="I314" s="52">
        <v>0.412</v>
      </c>
      <c r="J314" s="52">
        <v>0.543</v>
      </c>
      <c r="K314" s="52">
        <v>0.045</v>
      </c>
      <c r="L314" s="52">
        <v>1856225.0</v>
      </c>
      <c r="M314" s="52">
        <v>0.195</v>
      </c>
    </row>
    <row r="315">
      <c r="A315" s="47" t="str">
        <f t="shared" si="1"/>
        <v>Africa_Lesotho-Africa_2001</v>
      </c>
      <c r="B315" s="47" t="s">
        <v>68</v>
      </c>
      <c r="C315" s="49" t="s">
        <v>115</v>
      </c>
      <c r="D315" s="44" t="s">
        <v>71</v>
      </c>
      <c r="E315" s="52">
        <v>0.031</v>
      </c>
      <c r="F315" s="52">
        <v>0.082</v>
      </c>
      <c r="G315" s="52">
        <v>46.0</v>
      </c>
      <c r="H315" s="52">
        <v>45.0</v>
      </c>
      <c r="I315" s="52">
        <v>0.41</v>
      </c>
      <c r="J315" s="52">
        <v>0.545</v>
      </c>
      <c r="K315" s="52">
        <v>0.046</v>
      </c>
      <c r="L315" s="52">
        <v>1871500.0</v>
      </c>
      <c r="M315" s="52">
        <v>0.201</v>
      </c>
    </row>
    <row r="316">
      <c r="A316" s="47" t="str">
        <f t="shared" si="1"/>
        <v>Africa_Lesotho-Africa_2002</v>
      </c>
      <c r="B316" s="47" t="s">
        <v>68</v>
      </c>
      <c r="C316" s="49" t="s">
        <v>115</v>
      </c>
      <c r="D316" s="44" t="s">
        <v>72</v>
      </c>
      <c r="E316" s="52">
        <v>0.03</v>
      </c>
      <c r="F316" s="52">
        <v>0.082</v>
      </c>
      <c r="G316" s="52">
        <v>45.0</v>
      </c>
      <c r="H316" s="52">
        <v>44.0</v>
      </c>
      <c r="I316" s="52">
        <v>0.407</v>
      </c>
      <c r="J316" s="52">
        <v>0.547</v>
      </c>
      <c r="K316" s="52">
        <v>0.046</v>
      </c>
      <c r="L316" s="52">
        <v>1885487.0</v>
      </c>
      <c r="M316" s="52">
        <v>0.206</v>
      </c>
    </row>
    <row r="317">
      <c r="A317" s="47" t="str">
        <f t="shared" si="1"/>
        <v>Africa_Lesotho-Africa_2003</v>
      </c>
      <c r="B317" s="47" t="s">
        <v>68</v>
      </c>
      <c r="C317" s="49" t="s">
        <v>115</v>
      </c>
      <c r="D317" s="44" t="s">
        <v>74</v>
      </c>
      <c r="E317" s="52">
        <v>0.03</v>
      </c>
      <c r="F317" s="52">
        <v>0.083</v>
      </c>
      <c r="G317" s="52">
        <v>44.0</v>
      </c>
      <c r="H317" s="52">
        <v>44.0</v>
      </c>
      <c r="I317" s="52">
        <v>0.404</v>
      </c>
      <c r="J317" s="52">
        <v>0.55</v>
      </c>
      <c r="K317" s="52">
        <v>0.046</v>
      </c>
      <c r="L317" s="52">
        <v>1898757.0</v>
      </c>
      <c r="M317" s="52">
        <v>0.211</v>
      </c>
    </row>
    <row r="318">
      <c r="A318" s="47" t="str">
        <f t="shared" si="1"/>
        <v>Africa_Lesotho-Africa_2004</v>
      </c>
      <c r="B318" s="47" t="s">
        <v>68</v>
      </c>
      <c r="C318" s="49" t="s">
        <v>115</v>
      </c>
      <c r="D318" s="44" t="s">
        <v>83</v>
      </c>
      <c r="E318" s="52">
        <v>0.029</v>
      </c>
      <c r="F318" s="52">
        <v>0.084</v>
      </c>
      <c r="G318" s="52">
        <v>44.0</v>
      </c>
      <c r="H318" s="52">
        <v>43.0</v>
      </c>
      <c r="I318" s="52">
        <v>0.4</v>
      </c>
      <c r="J318" s="52">
        <v>0.553</v>
      </c>
      <c r="K318" s="52">
        <v>0.046</v>
      </c>
      <c r="L318" s="52">
        <v>1912022.0</v>
      </c>
      <c r="M318" s="52">
        <v>0.217</v>
      </c>
    </row>
    <row r="319">
      <c r="A319" s="47" t="str">
        <f t="shared" si="1"/>
        <v>Africa_Lesotho-Africa_2005</v>
      </c>
      <c r="B319" s="47" t="s">
        <v>68</v>
      </c>
      <c r="C319" s="49" t="s">
        <v>115</v>
      </c>
      <c r="D319" s="44" t="s">
        <v>84</v>
      </c>
      <c r="E319" s="52">
        <v>0.029</v>
      </c>
      <c r="F319" s="52">
        <v>0.085</v>
      </c>
      <c r="G319" s="52">
        <v>44.0</v>
      </c>
      <c r="H319" s="52">
        <v>44.0</v>
      </c>
      <c r="I319" s="52">
        <v>0.397</v>
      </c>
      <c r="J319" s="52">
        <v>0.557</v>
      </c>
      <c r="K319" s="52">
        <v>0.046</v>
      </c>
      <c r="L319" s="52">
        <v>1925844.0</v>
      </c>
      <c r="M319" s="52">
        <v>0.222</v>
      </c>
    </row>
    <row r="320">
      <c r="A320" s="47" t="str">
        <f t="shared" si="1"/>
        <v>Africa_Lesotho-Africa_2006</v>
      </c>
      <c r="B320" s="47" t="s">
        <v>68</v>
      </c>
      <c r="C320" s="49" t="s">
        <v>115</v>
      </c>
      <c r="D320" s="44" t="s">
        <v>85</v>
      </c>
      <c r="E320" s="52">
        <v>0.029</v>
      </c>
      <c r="F320" s="52">
        <v>0.084</v>
      </c>
      <c r="G320" s="52">
        <v>44.0</v>
      </c>
      <c r="H320" s="52">
        <v>44.0</v>
      </c>
      <c r="I320" s="52">
        <v>0.393</v>
      </c>
      <c r="J320" s="52">
        <v>0.561</v>
      </c>
      <c r="K320" s="52">
        <v>0.046</v>
      </c>
      <c r="L320" s="52">
        <v>1940413.0</v>
      </c>
      <c r="M320" s="52">
        <v>0.228</v>
      </c>
    </row>
    <row r="321">
      <c r="A321" s="47" t="str">
        <f t="shared" si="1"/>
        <v>Africa_Lesotho-Africa_2007</v>
      </c>
      <c r="B321" s="47" t="s">
        <v>68</v>
      </c>
      <c r="C321" s="49" t="s">
        <v>115</v>
      </c>
      <c r="D321" s="44" t="s">
        <v>86</v>
      </c>
      <c r="E321" s="52">
        <v>0.028</v>
      </c>
      <c r="F321" s="52">
        <v>0.082</v>
      </c>
      <c r="G321" s="52">
        <v>45.0</v>
      </c>
      <c r="H321" s="52">
        <v>45.0</v>
      </c>
      <c r="I321" s="52">
        <v>0.389</v>
      </c>
      <c r="J321" s="52">
        <v>0.566</v>
      </c>
      <c r="K321" s="52">
        <v>0.045</v>
      </c>
      <c r="L321" s="52">
        <v>1955784.0</v>
      </c>
      <c r="M321" s="52">
        <v>0.233</v>
      </c>
    </row>
    <row r="322">
      <c r="A322" s="47" t="str">
        <f t="shared" si="1"/>
        <v>Africa_Lesotho-Africa_2008</v>
      </c>
      <c r="B322" s="47" t="s">
        <v>68</v>
      </c>
      <c r="C322" s="49" t="s">
        <v>115</v>
      </c>
      <c r="D322" s="44" t="s">
        <v>87</v>
      </c>
      <c r="E322" s="52">
        <v>0.028</v>
      </c>
      <c r="F322" s="52">
        <v>0.082</v>
      </c>
      <c r="G322" s="52">
        <v>46.0</v>
      </c>
      <c r="H322" s="52">
        <v>46.0</v>
      </c>
      <c r="I322" s="52">
        <v>0.385</v>
      </c>
      <c r="J322" s="52">
        <v>0.571</v>
      </c>
      <c r="K322" s="52">
        <v>0.044</v>
      </c>
      <c r="L322" s="52">
        <v>1972199.0</v>
      </c>
      <c r="M322" s="52">
        <v>0.238</v>
      </c>
    </row>
    <row r="323">
      <c r="A323" s="47" t="str">
        <f t="shared" si="1"/>
        <v>Africa_Lesotho-Africa_2009</v>
      </c>
      <c r="B323" s="47" t="s">
        <v>68</v>
      </c>
      <c r="C323" s="49" t="s">
        <v>115</v>
      </c>
      <c r="D323" s="44" t="s">
        <v>88</v>
      </c>
      <c r="E323" s="52">
        <v>0.028</v>
      </c>
      <c r="F323" s="52">
        <v>0.08</v>
      </c>
      <c r="G323" s="52">
        <v>47.0</v>
      </c>
      <c r="H323" s="52">
        <v>46.0</v>
      </c>
      <c r="I323" s="52">
        <v>0.381</v>
      </c>
      <c r="J323" s="52">
        <v>0.576</v>
      </c>
      <c r="K323" s="52">
        <v>0.043</v>
      </c>
      <c r="L323" s="52">
        <v>1989873.0</v>
      </c>
      <c r="M323" s="52">
        <v>0.243</v>
      </c>
    </row>
    <row r="324">
      <c r="A324" s="47" t="str">
        <f t="shared" si="1"/>
        <v>Africa_Lesotho-Africa_2010</v>
      </c>
      <c r="B324" s="47" t="s">
        <v>68</v>
      </c>
      <c r="C324" s="49" t="s">
        <v>115</v>
      </c>
      <c r="D324" s="44" t="s">
        <v>89</v>
      </c>
      <c r="E324" s="52">
        <v>0.028</v>
      </c>
      <c r="F324" s="52">
        <v>0.077</v>
      </c>
      <c r="G324" s="52">
        <v>48.0</v>
      </c>
      <c r="H324" s="52">
        <v>47.0</v>
      </c>
      <c r="I324" s="52">
        <v>0.376</v>
      </c>
      <c r="J324" s="52">
        <v>0.581</v>
      </c>
      <c r="K324" s="52">
        <v>0.043</v>
      </c>
      <c r="L324" s="52">
        <v>2008921.0</v>
      </c>
      <c r="M324" s="52">
        <v>0.248</v>
      </c>
    </row>
    <row r="325">
      <c r="A325" s="47" t="str">
        <f t="shared" si="1"/>
        <v>Africa_Lesotho-Africa_2011</v>
      </c>
      <c r="B325" s="47" t="s">
        <v>68</v>
      </c>
      <c r="C325" s="49" t="s">
        <v>115</v>
      </c>
      <c r="D325" s="44" t="s">
        <v>90</v>
      </c>
      <c r="E325" s="52">
        <v>0.028</v>
      </c>
      <c r="F325" s="52">
        <v>0.073</v>
      </c>
      <c r="G325" s="52">
        <v>48.0</v>
      </c>
      <c r="H325" s="52">
        <v>48.0</v>
      </c>
      <c r="I325" s="52">
        <v>0.372</v>
      </c>
      <c r="J325" s="52">
        <v>0.586</v>
      </c>
      <c r="K325" s="52">
        <v>0.042</v>
      </c>
      <c r="L325" s="52">
        <v>2029516.0</v>
      </c>
      <c r="M325" s="52">
        <v>0.253</v>
      </c>
    </row>
    <row r="326">
      <c r="A326" s="47" t="str">
        <f t="shared" si="1"/>
        <v>Africa_Lesotho-Africa_2012</v>
      </c>
      <c r="B326" s="47" t="s">
        <v>68</v>
      </c>
      <c r="C326" s="49" t="s">
        <v>115</v>
      </c>
      <c r="D326" s="44" t="s">
        <v>91</v>
      </c>
      <c r="E326" s="52">
        <v>0.028</v>
      </c>
      <c r="F326" s="52">
        <v>0.074</v>
      </c>
      <c r="G326" s="52">
        <v>49.0</v>
      </c>
      <c r="H326" s="52">
        <v>49.0</v>
      </c>
      <c r="I326" s="52">
        <v>0.368</v>
      </c>
      <c r="J326" s="52">
        <v>0.591</v>
      </c>
      <c r="K326" s="52">
        <v>0.042</v>
      </c>
      <c r="L326" s="52">
        <v>2051545.0</v>
      </c>
      <c r="M326" s="52">
        <v>0.258</v>
      </c>
    </row>
    <row r="327">
      <c r="A327" s="47" t="str">
        <f t="shared" si="1"/>
        <v>Africa_Liberia-Africa_2000</v>
      </c>
      <c r="B327" s="47" t="s">
        <v>68</v>
      </c>
      <c r="C327" s="49" t="s">
        <v>116</v>
      </c>
      <c r="D327" s="44" t="s">
        <v>70</v>
      </c>
      <c r="E327" s="52">
        <v>0.043</v>
      </c>
      <c r="F327" s="52">
        <v>0.119</v>
      </c>
      <c r="G327" s="52">
        <v>53.0</v>
      </c>
      <c r="H327" s="52">
        <v>52.0</v>
      </c>
      <c r="I327" s="52">
        <v>0.432</v>
      </c>
      <c r="J327" s="52">
        <v>0.537</v>
      </c>
      <c r="K327" s="52">
        <v>0.031</v>
      </c>
      <c r="L327" s="52">
        <v>2891968.0</v>
      </c>
      <c r="M327" s="52">
        <v>0.443</v>
      </c>
    </row>
    <row r="328">
      <c r="A328" s="47" t="str">
        <f t="shared" si="1"/>
        <v>Africa_Liberia-Africa_2001</v>
      </c>
      <c r="B328" s="47" t="s">
        <v>68</v>
      </c>
      <c r="C328" s="49" t="s">
        <v>116</v>
      </c>
      <c r="D328" s="44" t="s">
        <v>71</v>
      </c>
      <c r="E328" s="52">
        <v>0.042</v>
      </c>
      <c r="F328" s="52">
        <v>0.112</v>
      </c>
      <c r="G328" s="52">
        <v>53.0</v>
      </c>
      <c r="H328" s="52">
        <v>52.0</v>
      </c>
      <c r="I328" s="52">
        <v>0.432</v>
      </c>
      <c r="J328" s="52">
        <v>0.537</v>
      </c>
      <c r="K328" s="52">
        <v>0.031</v>
      </c>
      <c r="L328" s="52">
        <v>2998770.0</v>
      </c>
      <c r="M328" s="52">
        <v>0.447</v>
      </c>
    </row>
    <row r="329">
      <c r="A329" s="47" t="str">
        <f t="shared" si="1"/>
        <v>Africa_Liberia-Africa_2002</v>
      </c>
      <c r="B329" s="47" t="s">
        <v>68</v>
      </c>
      <c r="C329" s="49" t="s">
        <v>116</v>
      </c>
      <c r="D329" s="44" t="s">
        <v>72</v>
      </c>
      <c r="E329" s="52">
        <v>0.042</v>
      </c>
      <c r="F329" s="52">
        <v>0.104</v>
      </c>
      <c r="G329" s="52">
        <v>54.0</v>
      </c>
      <c r="H329" s="52">
        <v>52.0</v>
      </c>
      <c r="I329" s="52">
        <v>0.432</v>
      </c>
      <c r="J329" s="52">
        <v>0.537</v>
      </c>
      <c r="K329" s="52">
        <v>0.031</v>
      </c>
      <c r="L329" s="52">
        <v>3070673.0</v>
      </c>
      <c r="M329" s="52">
        <v>0.45</v>
      </c>
    </row>
    <row r="330">
      <c r="A330" s="47" t="str">
        <f t="shared" si="1"/>
        <v>Africa_Liberia-Africa_2003</v>
      </c>
      <c r="B330" s="47" t="s">
        <v>68</v>
      </c>
      <c r="C330" s="49" t="s">
        <v>116</v>
      </c>
      <c r="D330" s="44" t="s">
        <v>74</v>
      </c>
      <c r="E330" s="52">
        <v>0.041</v>
      </c>
      <c r="F330" s="52">
        <v>0.097</v>
      </c>
      <c r="G330" s="52">
        <v>54.0</v>
      </c>
      <c r="H330" s="52">
        <v>53.0</v>
      </c>
      <c r="I330" s="52">
        <v>0.432</v>
      </c>
      <c r="J330" s="52">
        <v>0.537</v>
      </c>
      <c r="K330" s="52">
        <v>0.03</v>
      </c>
      <c r="L330" s="52">
        <v>3124222.0</v>
      </c>
      <c r="M330" s="52">
        <v>0.454</v>
      </c>
    </row>
    <row r="331">
      <c r="A331" s="47" t="str">
        <f t="shared" si="1"/>
        <v>Africa_Liberia-Africa_2004</v>
      </c>
      <c r="B331" s="47" t="s">
        <v>68</v>
      </c>
      <c r="C331" s="49" t="s">
        <v>116</v>
      </c>
      <c r="D331" s="44" t="s">
        <v>83</v>
      </c>
      <c r="E331" s="52">
        <v>0.041</v>
      </c>
      <c r="F331" s="52">
        <v>0.09</v>
      </c>
      <c r="G331" s="52">
        <v>55.0</v>
      </c>
      <c r="H331" s="52">
        <v>53.0</v>
      </c>
      <c r="I331" s="52">
        <v>0.433</v>
      </c>
      <c r="J331" s="52">
        <v>0.537</v>
      </c>
      <c r="K331" s="52">
        <v>0.03</v>
      </c>
      <c r="L331" s="52">
        <v>3184643.0</v>
      </c>
      <c r="M331" s="52">
        <v>0.457</v>
      </c>
    </row>
    <row r="332">
      <c r="A332" s="47" t="str">
        <f t="shared" si="1"/>
        <v>Africa_Liberia-Africa_2005</v>
      </c>
      <c r="B332" s="47" t="s">
        <v>68</v>
      </c>
      <c r="C332" s="49" t="s">
        <v>116</v>
      </c>
      <c r="D332" s="44" t="s">
        <v>84</v>
      </c>
      <c r="E332" s="52">
        <v>0.04</v>
      </c>
      <c r="F332" s="52">
        <v>0.083</v>
      </c>
      <c r="G332" s="52">
        <v>56.0</v>
      </c>
      <c r="H332" s="52">
        <v>54.0</v>
      </c>
      <c r="I332" s="52">
        <v>0.433</v>
      </c>
      <c r="J332" s="52">
        <v>0.537</v>
      </c>
      <c r="K332" s="52">
        <v>0.03</v>
      </c>
      <c r="L332" s="52">
        <v>3269786.0</v>
      </c>
      <c r="M332" s="52">
        <v>0.461</v>
      </c>
    </row>
    <row r="333">
      <c r="A333" s="47" t="str">
        <f t="shared" si="1"/>
        <v>Africa_Liberia-Africa_2006</v>
      </c>
      <c r="B333" s="47" t="s">
        <v>68</v>
      </c>
      <c r="C333" s="49" t="s">
        <v>116</v>
      </c>
      <c r="D333" s="44" t="s">
        <v>85</v>
      </c>
      <c r="E333" s="52">
        <v>0.04</v>
      </c>
      <c r="F333" s="52">
        <v>0.077</v>
      </c>
      <c r="G333" s="52">
        <v>57.0</v>
      </c>
      <c r="H333" s="52">
        <v>55.0</v>
      </c>
      <c r="I333" s="52">
        <v>0.434</v>
      </c>
      <c r="J333" s="52">
        <v>0.536</v>
      </c>
      <c r="K333" s="52">
        <v>0.03</v>
      </c>
      <c r="L333" s="52">
        <v>3384791.0</v>
      </c>
      <c r="M333" s="52">
        <v>0.464</v>
      </c>
    </row>
    <row r="334">
      <c r="A334" s="47" t="str">
        <f t="shared" si="1"/>
        <v>Africa_Liberia-Africa_2007</v>
      </c>
      <c r="B334" s="47" t="s">
        <v>68</v>
      </c>
      <c r="C334" s="49" t="s">
        <v>116</v>
      </c>
      <c r="D334" s="44" t="s">
        <v>86</v>
      </c>
      <c r="E334" s="52">
        <v>0.039</v>
      </c>
      <c r="F334" s="52">
        <v>0.072</v>
      </c>
      <c r="G334" s="52">
        <v>58.0</v>
      </c>
      <c r="H334" s="52">
        <v>56.0</v>
      </c>
      <c r="I334" s="52">
        <v>0.434</v>
      </c>
      <c r="J334" s="52">
        <v>0.535</v>
      </c>
      <c r="K334" s="52">
        <v>0.03</v>
      </c>
      <c r="L334" s="52">
        <v>3522294.0</v>
      </c>
      <c r="M334" s="52">
        <v>0.467</v>
      </c>
    </row>
    <row r="335">
      <c r="A335" s="47" t="str">
        <f t="shared" si="1"/>
        <v>Africa_Liberia-Africa_2008</v>
      </c>
      <c r="B335" s="47" t="s">
        <v>68</v>
      </c>
      <c r="C335" s="49" t="s">
        <v>116</v>
      </c>
      <c r="D335" s="44" t="s">
        <v>87</v>
      </c>
      <c r="E335" s="52">
        <v>0.038</v>
      </c>
      <c r="F335" s="52">
        <v>0.067</v>
      </c>
      <c r="G335" s="52">
        <v>59.0</v>
      </c>
      <c r="H335" s="52">
        <v>57.0</v>
      </c>
      <c r="I335" s="52">
        <v>0.434</v>
      </c>
      <c r="J335" s="52">
        <v>0.535</v>
      </c>
      <c r="K335" s="52">
        <v>0.031</v>
      </c>
      <c r="L335" s="52">
        <v>3672714.0</v>
      </c>
      <c r="M335" s="52">
        <v>0.471</v>
      </c>
    </row>
    <row r="336">
      <c r="A336" s="47" t="str">
        <f t="shared" si="1"/>
        <v>Africa_Liberia-Africa_2009</v>
      </c>
      <c r="B336" s="47" t="s">
        <v>68</v>
      </c>
      <c r="C336" s="49" t="s">
        <v>116</v>
      </c>
      <c r="D336" s="44" t="s">
        <v>88</v>
      </c>
      <c r="E336" s="52">
        <v>0.038</v>
      </c>
      <c r="F336" s="52">
        <v>0.064</v>
      </c>
      <c r="G336" s="52">
        <v>60.0</v>
      </c>
      <c r="H336" s="52">
        <v>58.0</v>
      </c>
      <c r="I336" s="52">
        <v>0.434</v>
      </c>
      <c r="J336" s="52">
        <v>0.535</v>
      </c>
      <c r="K336" s="52">
        <v>0.031</v>
      </c>
      <c r="L336" s="52">
        <v>3821440.0</v>
      </c>
      <c r="M336" s="52">
        <v>0.474</v>
      </c>
    </row>
    <row r="337">
      <c r="A337" s="47" t="str">
        <f t="shared" si="1"/>
        <v>Africa_Liberia-Africa_2010</v>
      </c>
      <c r="B337" s="47" t="s">
        <v>68</v>
      </c>
      <c r="C337" s="49" t="s">
        <v>116</v>
      </c>
      <c r="D337" s="44" t="s">
        <v>89</v>
      </c>
      <c r="E337" s="52">
        <v>0.037</v>
      </c>
      <c r="F337" s="52">
        <v>0.06</v>
      </c>
      <c r="G337" s="52">
        <v>60.0</v>
      </c>
      <c r="H337" s="52">
        <v>59.0</v>
      </c>
      <c r="I337" s="52">
        <v>0.433</v>
      </c>
      <c r="J337" s="52">
        <v>0.536</v>
      </c>
      <c r="K337" s="52">
        <v>0.031</v>
      </c>
      <c r="L337" s="52">
        <v>3957990.0</v>
      </c>
      <c r="M337" s="52">
        <v>0.478</v>
      </c>
    </row>
    <row r="338">
      <c r="A338" s="47" t="str">
        <f t="shared" si="1"/>
        <v>Africa_Liberia-Africa_2011</v>
      </c>
      <c r="B338" s="47" t="s">
        <v>68</v>
      </c>
      <c r="C338" s="49" t="s">
        <v>116</v>
      </c>
      <c r="D338" s="44" t="s">
        <v>90</v>
      </c>
      <c r="E338" s="52">
        <v>0.037</v>
      </c>
      <c r="F338" s="52">
        <v>0.058</v>
      </c>
      <c r="G338" s="52">
        <v>61.0</v>
      </c>
      <c r="H338" s="52">
        <v>59.0</v>
      </c>
      <c r="I338" s="52">
        <v>0.432</v>
      </c>
      <c r="J338" s="52">
        <v>0.537</v>
      </c>
      <c r="K338" s="52">
        <v>0.031</v>
      </c>
      <c r="L338" s="52">
        <v>4079697.0</v>
      </c>
      <c r="M338" s="52">
        <v>0.482</v>
      </c>
    </row>
    <row r="339">
      <c r="A339" s="47" t="str">
        <f t="shared" si="1"/>
        <v>Africa_Liberia-Africa_2012</v>
      </c>
      <c r="B339" s="47" t="s">
        <v>68</v>
      </c>
      <c r="C339" s="49" t="s">
        <v>116</v>
      </c>
      <c r="D339" s="44" t="s">
        <v>91</v>
      </c>
      <c r="E339" s="52">
        <v>0.036</v>
      </c>
      <c r="F339" s="52">
        <v>0.056</v>
      </c>
      <c r="G339" s="52">
        <v>61.0</v>
      </c>
      <c r="H339" s="52">
        <v>59.0</v>
      </c>
      <c r="I339" s="52">
        <v>0.431</v>
      </c>
      <c r="J339" s="52">
        <v>0.539</v>
      </c>
      <c r="K339" s="52">
        <v>0.03</v>
      </c>
      <c r="L339" s="52">
        <v>4190435.0</v>
      </c>
      <c r="M339" s="52">
        <v>0.485</v>
      </c>
    </row>
    <row r="340">
      <c r="A340" s="47" t="str">
        <f t="shared" si="1"/>
        <v>Africa_Libya-Africa_2000</v>
      </c>
      <c r="B340" s="47" t="s">
        <v>68</v>
      </c>
      <c r="C340" s="49" t="s">
        <v>117</v>
      </c>
      <c r="D340" s="44" t="s">
        <v>70</v>
      </c>
      <c r="E340" s="52">
        <v>0.022</v>
      </c>
      <c r="F340" s="52">
        <v>0.024</v>
      </c>
      <c r="G340" s="52">
        <v>74.0</v>
      </c>
      <c r="H340" s="52">
        <v>70.0</v>
      </c>
      <c r="I340" s="52">
        <v>0.333</v>
      </c>
      <c r="J340" s="52">
        <v>0.628</v>
      </c>
      <c r="K340" s="52">
        <v>0.039</v>
      </c>
      <c r="L340" s="52">
        <v>5176185.0</v>
      </c>
      <c r="M340" s="52">
        <v>0.763</v>
      </c>
    </row>
    <row r="341">
      <c r="A341" s="47" t="str">
        <f t="shared" si="1"/>
        <v>Africa_Libya-Africa_2001</v>
      </c>
      <c r="B341" s="47" t="s">
        <v>68</v>
      </c>
      <c r="C341" s="49" t="s">
        <v>117</v>
      </c>
      <c r="D341" s="44" t="s">
        <v>71</v>
      </c>
      <c r="E341" s="52">
        <v>0.022</v>
      </c>
      <c r="F341" s="52">
        <v>0.024</v>
      </c>
      <c r="G341" s="52">
        <v>74.0</v>
      </c>
      <c r="H341" s="52">
        <v>71.0</v>
      </c>
      <c r="I341" s="52">
        <v>0.326</v>
      </c>
      <c r="J341" s="52">
        <v>0.634</v>
      </c>
      <c r="K341" s="52">
        <v>0.04</v>
      </c>
      <c r="L341" s="52">
        <v>5258677.0</v>
      </c>
      <c r="M341" s="52">
        <v>0.764</v>
      </c>
    </row>
    <row r="342">
      <c r="A342" s="47" t="str">
        <f t="shared" si="1"/>
        <v>Africa_Libya-Africa_2002</v>
      </c>
      <c r="B342" s="47" t="s">
        <v>68</v>
      </c>
      <c r="C342" s="49" t="s">
        <v>117</v>
      </c>
      <c r="D342" s="44" t="s">
        <v>72</v>
      </c>
      <c r="E342" s="52">
        <v>0.023</v>
      </c>
      <c r="F342" s="52">
        <v>0.023</v>
      </c>
      <c r="G342" s="52">
        <v>74.0</v>
      </c>
      <c r="H342" s="52">
        <v>71.0</v>
      </c>
      <c r="I342" s="52">
        <v>0.32</v>
      </c>
      <c r="J342" s="52">
        <v>0.64</v>
      </c>
      <c r="K342" s="52">
        <v>0.041</v>
      </c>
      <c r="L342" s="52">
        <v>5340389.0</v>
      </c>
      <c r="M342" s="52">
        <v>0.765</v>
      </c>
    </row>
    <row r="343">
      <c r="A343" s="47" t="str">
        <f t="shared" si="1"/>
        <v>Africa_Libya-Africa_2003</v>
      </c>
      <c r="B343" s="47" t="s">
        <v>68</v>
      </c>
      <c r="C343" s="49" t="s">
        <v>117</v>
      </c>
      <c r="D343" s="44" t="s">
        <v>74</v>
      </c>
      <c r="E343" s="52">
        <v>0.023</v>
      </c>
      <c r="F343" s="52">
        <v>0.022</v>
      </c>
      <c r="G343" s="52">
        <v>75.0</v>
      </c>
      <c r="H343" s="52">
        <v>71.0</v>
      </c>
      <c r="I343" s="52">
        <v>0.315</v>
      </c>
      <c r="J343" s="52">
        <v>0.644</v>
      </c>
      <c r="K343" s="52">
        <v>0.041</v>
      </c>
      <c r="L343" s="52">
        <v>5422612.0</v>
      </c>
      <c r="M343" s="52">
        <v>0.767</v>
      </c>
    </row>
    <row r="344">
      <c r="A344" s="47" t="str">
        <f t="shared" si="1"/>
        <v>Africa_Libya-Africa_2004</v>
      </c>
      <c r="B344" s="47" t="s">
        <v>68</v>
      </c>
      <c r="C344" s="49" t="s">
        <v>117</v>
      </c>
      <c r="D344" s="44" t="s">
        <v>83</v>
      </c>
      <c r="E344" s="52">
        <v>0.023</v>
      </c>
      <c r="F344" s="52">
        <v>0.021</v>
      </c>
      <c r="G344" s="52">
        <v>75.0</v>
      </c>
      <c r="H344" s="52">
        <v>72.0</v>
      </c>
      <c r="I344" s="52">
        <v>0.31</v>
      </c>
      <c r="J344" s="52">
        <v>0.648</v>
      </c>
      <c r="K344" s="52">
        <v>0.042</v>
      </c>
      <c r="L344" s="52">
        <v>5507000.0</v>
      </c>
      <c r="M344" s="52">
        <v>0.768</v>
      </c>
    </row>
    <row r="345">
      <c r="A345" s="47" t="str">
        <f t="shared" si="1"/>
        <v>Africa_Libya-Africa_2005</v>
      </c>
      <c r="B345" s="47" t="s">
        <v>68</v>
      </c>
      <c r="C345" s="49" t="s">
        <v>117</v>
      </c>
      <c r="D345" s="44" t="s">
        <v>84</v>
      </c>
      <c r="E345" s="52">
        <v>0.023</v>
      </c>
      <c r="F345" s="52">
        <v>0.02</v>
      </c>
      <c r="G345" s="52">
        <v>75.0</v>
      </c>
      <c r="H345" s="52">
        <v>72.0</v>
      </c>
      <c r="I345" s="52">
        <v>0.306</v>
      </c>
      <c r="J345" s="52">
        <v>0.651</v>
      </c>
      <c r="K345" s="52">
        <v>0.043</v>
      </c>
      <c r="L345" s="52">
        <v>5594450.0</v>
      </c>
      <c r="M345" s="52">
        <v>0.769</v>
      </c>
    </row>
    <row r="346">
      <c r="A346" s="47" t="str">
        <f t="shared" si="1"/>
        <v>Africa_Libya-Africa_2006</v>
      </c>
      <c r="B346" s="47" t="s">
        <v>68</v>
      </c>
      <c r="C346" s="49" t="s">
        <v>117</v>
      </c>
      <c r="D346" s="44" t="s">
        <v>85</v>
      </c>
      <c r="E346" s="52">
        <v>0.023</v>
      </c>
      <c r="F346" s="52">
        <v>0.019</v>
      </c>
      <c r="G346" s="52">
        <v>76.0</v>
      </c>
      <c r="H346" s="52">
        <v>72.0</v>
      </c>
      <c r="I346" s="52">
        <v>0.303</v>
      </c>
      <c r="J346" s="52">
        <v>0.654</v>
      </c>
      <c r="K346" s="52">
        <v>0.043</v>
      </c>
      <c r="L346" s="52">
        <v>5686475.0</v>
      </c>
      <c r="M346" s="52">
        <v>0.77</v>
      </c>
    </row>
    <row r="347">
      <c r="A347" s="47" t="str">
        <f t="shared" si="1"/>
        <v>Africa_Libya-Africa_2007</v>
      </c>
      <c r="B347" s="47" t="s">
        <v>68</v>
      </c>
      <c r="C347" s="49" t="s">
        <v>117</v>
      </c>
      <c r="D347" s="44" t="s">
        <v>86</v>
      </c>
      <c r="E347" s="52">
        <v>0.023</v>
      </c>
      <c r="F347" s="52">
        <v>0.017</v>
      </c>
      <c r="G347" s="52">
        <v>76.0</v>
      </c>
      <c r="H347" s="52">
        <v>72.0</v>
      </c>
      <c r="I347" s="52">
        <v>0.3</v>
      </c>
      <c r="J347" s="52">
        <v>0.656</v>
      </c>
      <c r="K347" s="52">
        <v>0.044</v>
      </c>
      <c r="L347" s="52">
        <v>5782108.0</v>
      </c>
      <c r="M347" s="52">
        <v>0.772</v>
      </c>
    </row>
    <row r="348">
      <c r="A348" s="47" t="str">
        <f t="shared" si="1"/>
        <v>Africa_Libya-Africa_2008</v>
      </c>
      <c r="B348" s="47" t="s">
        <v>68</v>
      </c>
      <c r="C348" s="49" t="s">
        <v>117</v>
      </c>
      <c r="D348" s="44" t="s">
        <v>87</v>
      </c>
      <c r="E348" s="52">
        <v>0.022</v>
      </c>
      <c r="F348" s="52">
        <v>0.016</v>
      </c>
      <c r="G348" s="52">
        <v>76.0</v>
      </c>
      <c r="H348" s="52">
        <v>73.0</v>
      </c>
      <c r="I348" s="52">
        <v>0.297</v>
      </c>
      <c r="J348" s="52">
        <v>0.658</v>
      </c>
      <c r="K348" s="52">
        <v>0.044</v>
      </c>
      <c r="L348" s="52">
        <v>5876805.0</v>
      </c>
      <c r="M348" s="52">
        <v>0.773</v>
      </c>
    </row>
    <row r="349">
      <c r="A349" s="47" t="str">
        <f t="shared" si="1"/>
        <v>Africa_Libya-Africa_2009</v>
      </c>
      <c r="B349" s="47" t="s">
        <v>68</v>
      </c>
      <c r="C349" s="49" t="s">
        <v>117</v>
      </c>
      <c r="D349" s="44" t="s">
        <v>88</v>
      </c>
      <c r="E349" s="52">
        <v>0.022</v>
      </c>
      <c r="F349" s="52">
        <v>0.015</v>
      </c>
      <c r="G349" s="52">
        <v>77.0</v>
      </c>
      <c r="H349" s="52">
        <v>73.0</v>
      </c>
      <c r="I349" s="52">
        <v>0.295</v>
      </c>
      <c r="J349" s="52">
        <v>0.659</v>
      </c>
      <c r="K349" s="52">
        <v>0.045</v>
      </c>
      <c r="L349" s="52">
        <v>5964325.0</v>
      </c>
      <c r="M349" s="52">
        <v>0.775</v>
      </c>
    </row>
    <row r="350">
      <c r="A350" s="47" t="str">
        <f t="shared" si="1"/>
        <v>Africa_Libya-Africa_2010</v>
      </c>
      <c r="B350" s="47" t="s">
        <v>68</v>
      </c>
      <c r="C350" s="49" t="s">
        <v>117</v>
      </c>
      <c r="D350" s="44" t="s">
        <v>89</v>
      </c>
      <c r="E350" s="52">
        <v>0.022</v>
      </c>
      <c r="F350" s="52">
        <v>0.014</v>
      </c>
      <c r="G350" s="52">
        <v>77.0</v>
      </c>
      <c r="H350" s="52">
        <v>73.0</v>
      </c>
      <c r="I350" s="52">
        <v>0.294</v>
      </c>
      <c r="J350" s="52">
        <v>0.66</v>
      </c>
      <c r="K350" s="52">
        <v>0.046</v>
      </c>
      <c r="L350" s="52">
        <v>6040612.0</v>
      </c>
      <c r="M350" s="52">
        <v>0.776</v>
      </c>
    </row>
    <row r="351">
      <c r="A351" s="47" t="str">
        <f t="shared" si="1"/>
        <v>Africa_Libya-Africa_2011</v>
      </c>
      <c r="B351" s="47" t="s">
        <v>68</v>
      </c>
      <c r="C351" s="49" t="s">
        <v>117</v>
      </c>
      <c r="D351" s="44" t="s">
        <v>90</v>
      </c>
      <c r="E351" s="52">
        <v>0.022</v>
      </c>
      <c r="F351" s="52">
        <v>0.014</v>
      </c>
      <c r="G351" s="52">
        <v>77.0</v>
      </c>
      <c r="H351" s="52">
        <v>73.0</v>
      </c>
      <c r="I351" s="52">
        <v>0.294</v>
      </c>
      <c r="J351" s="52">
        <v>0.659</v>
      </c>
      <c r="K351" s="52">
        <v>0.046</v>
      </c>
      <c r="L351" s="52">
        <v>6103233.0</v>
      </c>
      <c r="M351" s="52">
        <v>0.778</v>
      </c>
    </row>
    <row r="352">
      <c r="A352" s="47" t="str">
        <f t="shared" si="1"/>
        <v>Africa_Libya-Africa_2012</v>
      </c>
      <c r="B352" s="47" t="s">
        <v>68</v>
      </c>
      <c r="C352" s="49" t="s">
        <v>117</v>
      </c>
      <c r="D352" s="44" t="s">
        <v>91</v>
      </c>
      <c r="E352" s="52">
        <v>0.021</v>
      </c>
      <c r="F352" s="52">
        <v>0.013</v>
      </c>
      <c r="G352" s="52">
        <v>77.0</v>
      </c>
      <c r="H352" s="52">
        <v>73.0</v>
      </c>
      <c r="I352" s="52">
        <v>0.295</v>
      </c>
      <c r="J352" s="52">
        <v>0.658</v>
      </c>
      <c r="K352" s="52">
        <v>0.047</v>
      </c>
      <c r="L352" s="52">
        <v>6154623.0</v>
      </c>
      <c r="M352" s="52">
        <v>0.78</v>
      </c>
    </row>
    <row r="353">
      <c r="A353" s="47" t="str">
        <f t="shared" si="1"/>
        <v>Africa_Madagascar-Africa_2000</v>
      </c>
      <c r="B353" s="47" t="s">
        <v>68</v>
      </c>
      <c r="C353" s="49" t="s">
        <v>118</v>
      </c>
      <c r="D353" s="44" t="s">
        <v>70</v>
      </c>
      <c r="E353" s="52">
        <v>0.041</v>
      </c>
      <c r="F353" s="52">
        <v>0.071</v>
      </c>
      <c r="G353" s="52">
        <v>60.0</v>
      </c>
      <c r="H353" s="52">
        <v>57.0</v>
      </c>
      <c r="I353" s="52">
        <v>0.455</v>
      </c>
      <c r="J353" s="52">
        <v>0.515</v>
      </c>
      <c r="K353" s="52">
        <v>0.03</v>
      </c>
      <c r="L353" s="52">
        <v>1.5744811E7</v>
      </c>
      <c r="M353" s="52">
        <v>0.271</v>
      </c>
    </row>
    <row r="354">
      <c r="A354" s="47" t="str">
        <f t="shared" si="1"/>
        <v>Africa_Madagascar-Africa_2001</v>
      </c>
      <c r="B354" s="47" t="s">
        <v>68</v>
      </c>
      <c r="C354" s="49" t="s">
        <v>118</v>
      </c>
      <c r="D354" s="44" t="s">
        <v>71</v>
      </c>
      <c r="E354" s="52">
        <v>0.04</v>
      </c>
      <c r="F354" s="52">
        <v>0.067</v>
      </c>
      <c r="G354" s="52">
        <v>60.0</v>
      </c>
      <c r="H354" s="52">
        <v>58.0</v>
      </c>
      <c r="I354" s="52">
        <v>0.455</v>
      </c>
      <c r="J354" s="52">
        <v>0.516</v>
      </c>
      <c r="K354" s="52">
        <v>0.03</v>
      </c>
      <c r="L354" s="52">
        <v>1.6235767E7</v>
      </c>
      <c r="M354" s="52">
        <v>0.274</v>
      </c>
    </row>
    <row r="355">
      <c r="A355" s="47" t="str">
        <f t="shared" si="1"/>
        <v>Africa_Madagascar-Africa_2002</v>
      </c>
      <c r="B355" s="47" t="s">
        <v>68</v>
      </c>
      <c r="C355" s="49" t="s">
        <v>118</v>
      </c>
      <c r="D355" s="44" t="s">
        <v>72</v>
      </c>
      <c r="E355" s="52">
        <v>0.04</v>
      </c>
      <c r="F355" s="52">
        <v>0.064</v>
      </c>
      <c r="G355" s="52">
        <v>61.0</v>
      </c>
      <c r="H355" s="52">
        <v>59.0</v>
      </c>
      <c r="I355" s="52">
        <v>0.454</v>
      </c>
      <c r="J355" s="52">
        <v>0.517</v>
      </c>
      <c r="K355" s="52">
        <v>0.03</v>
      </c>
      <c r="L355" s="52">
        <v>1.6736029E7</v>
      </c>
      <c r="M355" s="52">
        <v>0.277</v>
      </c>
    </row>
    <row r="356">
      <c r="A356" s="47" t="str">
        <f t="shared" si="1"/>
        <v>Africa_Madagascar-Africa_2003</v>
      </c>
      <c r="B356" s="47" t="s">
        <v>68</v>
      </c>
      <c r="C356" s="49" t="s">
        <v>118</v>
      </c>
      <c r="D356" s="44" t="s">
        <v>74</v>
      </c>
      <c r="E356" s="52">
        <v>0.039</v>
      </c>
      <c r="F356" s="52">
        <v>0.061</v>
      </c>
      <c r="G356" s="52">
        <v>62.0</v>
      </c>
      <c r="H356" s="52">
        <v>59.0</v>
      </c>
      <c r="I356" s="52">
        <v>0.452</v>
      </c>
      <c r="J356" s="52">
        <v>0.518</v>
      </c>
      <c r="K356" s="52">
        <v>0.029</v>
      </c>
      <c r="L356" s="52">
        <v>1.7245275E7</v>
      </c>
      <c r="M356" s="52">
        <v>0.279</v>
      </c>
    </row>
    <row r="357">
      <c r="A357" s="47" t="str">
        <f t="shared" si="1"/>
        <v>Africa_Madagascar-Africa_2004</v>
      </c>
      <c r="B357" s="47" t="s">
        <v>68</v>
      </c>
      <c r="C357" s="49" t="s">
        <v>118</v>
      </c>
      <c r="D357" s="44" t="s">
        <v>83</v>
      </c>
      <c r="E357" s="52">
        <v>0.038</v>
      </c>
      <c r="F357" s="52">
        <v>0.058</v>
      </c>
      <c r="G357" s="52">
        <v>62.0</v>
      </c>
      <c r="H357" s="52">
        <v>59.0</v>
      </c>
      <c r="I357" s="52">
        <v>0.45</v>
      </c>
      <c r="J357" s="52">
        <v>0.52</v>
      </c>
      <c r="K357" s="52">
        <v>0.029</v>
      </c>
      <c r="L357" s="52">
        <v>1.7763367E7</v>
      </c>
      <c r="M357" s="52">
        <v>0.282</v>
      </c>
    </row>
    <row r="358">
      <c r="A358" s="47" t="str">
        <f t="shared" si="1"/>
        <v>Africa_Madagascar-Africa_2005</v>
      </c>
      <c r="B358" s="47" t="s">
        <v>68</v>
      </c>
      <c r="C358" s="49" t="s">
        <v>118</v>
      </c>
      <c r="D358" s="44" t="s">
        <v>84</v>
      </c>
      <c r="E358" s="52">
        <v>0.038</v>
      </c>
      <c r="F358" s="52">
        <v>0.055</v>
      </c>
      <c r="G358" s="52">
        <v>63.0</v>
      </c>
      <c r="H358" s="52">
        <v>60.0</v>
      </c>
      <c r="I358" s="52">
        <v>0.448</v>
      </c>
      <c r="J358" s="52">
        <v>0.523</v>
      </c>
      <c r="K358" s="52">
        <v>0.029</v>
      </c>
      <c r="L358" s="52">
        <v>1.8290394E7</v>
      </c>
      <c r="M358" s="52">
        <v>0.288</v>
      </c>
    </row>
    <row r="359">
      <c r="A359" s="47" t="str">
        <f t="shared" si="1"/>
        <v>Africa_Madagascar-Africa_2006</v>
      </c>
      <c r="B359" s="47" t="s">
        <v>68</v>
      </c>
      <c r="C359" s="49" t="s">
        <v>118</v>
      </c>
      <c r="D359" s="44" t="s">
        <v>85</v>
      </c>
      <c r="E359" s="52">
        <v>0.037</v>
      </c>
      <c r="F359" s="52">
        <v>0.052</v>
      </c>
      <c r="G359" s="52">
        <v>63.0</v>
      </c>
      <c r="H359" s="52">
        <v>60.0</v>
      </c>
      <c r="I359" s="52">
        <v>0.446</v>
      </c>
      <c r="J359" s="52">
        <v>0.525</v>
      </c>
      <c r="K359" s="52">
        <v>0.029</v>
      </c>
      <c r="L359" s="52">
        <v>1.8826126E7</v>
      </c>
      <c r="M359" s="52">
        <v>0.294</v>
      </c>
    </row>
    <row r="360">
      <c r="A360" s="47" t="str">
        <f t="shared" si="1"/>
        <v>Africa_Madagascar-Africa_2007</v>
      </c>
      <c r="B360" s="47" t="s">
        <v>68</v>
      </c>
      <c r="C360" s="49" t="s">
        <v>118</v>
      </c>
      <c r="D360" s="44" t="s">
        <v>86</v>
      </c>
      <c r="E360" s="52">
        <v>0.037</v>
      </c>
      <c r="F360" s="52">
        <v>0.049</v>
      </c>
      <c r="G360" s="52">
        <v>63.0</v>
      </c>
      <c r="H360" s="52">
        <v>61.0</v>
      </c>
      <c r="I360" s="52">
        <v>0.443</v>
      </c>
      <c r="J360" s="52">
        <v>0.528</v>
      </c>
      <c r="K360" s="52">
        <v>0.029</v>
      </c>
      <c r="L360" s="52">
        <v>1.9371023E7</v>
      </c>
      <c r="M360" s="52">
        <v>0.3</v>
      </c>
    </row>
    <row r="361">
      <c r="A361" s="47" t="str">
        <f t="shared" si="1"/>
        <v>Africa_Madagascar-Africa_2008</v>
      </c>
      <c r="B361" s="47" t="s">
        <v>68</v>
      </c>
      <c r="C361" s="49" t="s">
        <v>118</v>
      </c>
      <c r="D361" s="44" t="s">
        <v>87</v>
      </c>
      <c r="E361" s="52">
        <v>0.036</v>
      </c>
      <c r="F361" s="52">
        <v>0.047</v>
      </c>
      <c r="G361" s="52">
        <v>64.0</v>
      </c>
      <c r="H361" s="52">
        <v>61.0</v>
      </c>
      <c r="I361" s="52">
        <v>0.44</v>
      </c>
      <c r="J361" s="52">
        <v>0.531</v>
      </c>
      <c r="K361" s="52">
        <v>0.029</v>
      </c>
      <c r="L361" s="52">
        <v>1.9926785E7</v>
      </c>
      <c r="M361" s="52">
        <v>0.307</v>
      </c>
    </row>
    <row r="362">
      <c r="A362" s="47" t="str">
        <f t="shared" si="1"/>
        <v>Africa_Madagascar-Africa_2009</v>
      </c>
      <c r="B362" s="47" t="s">
        <v>68</v>
      </c>
      <c r="C362" s="49" t="s">
        <v>118</v>
      </c>
      <c r="D362" s="44" t="s">
        <v>88</v>
      </c>
      <c r="E362" s="52">
        <v>0.036</v>
      </c>
      <c r="F362" s="52">
        <v>0.045</v>
      </c>
      <c r="G362" s="52">
        <v>64.0</v>
      </c>
      <c r="H362" s="52">
        <v>61.0</v>
      </c>
      <c r="I362" s="52">
        <v>0.437</v>
      </c>
      <c r="J362" s="52">
        <v>0.534</v>
      </c>
      <c r="K362" s="52">
        <v>0.029</v>
      </c>
      <c r="L362" s="52">
        <v>2.0495695E7</v>
      </c>
      <c r="M362" s="52">
        <v>0.313</v>
      </c>
    </row>
    <row r="363">
      <c r="A363" s="47" t="str">
        <f t="shared" si="1"/>
        <v>Africa_Madagascar-Africa_2010</v>
      </c>
      <c r="B363" s="47" t="s">
        <v>68</v>
      </c>
      <c r="C363" s="49" t="s">
        <v>118</v>
      </c>
      <c r="D363" s="44" t="s">
        <v>89</v>
      </c>
      <c r="E363" s="52">
        <v>0.035</v>
      </c>
      <c r="F363" s="52">
        <v>0.044</v>
      </c>
      <c r="G363" s="52">
        <v>65.0</v>
      </c>
      <c r="H363" s="52">
        <v>62.0</v>
      </c>
      <c r="I363" s="52">
        <v>0.434</v>
      </c>
      <c r="J363" s="52">
        <v>0.537</v>
      </c>
      <c r="K363" s="52">
        <v>0.028</v>
      </c>
      <c r="L363" s="52">
        <v>2.1079532E7</v>
      </c>
      <c r="M363" s="52">
        <v>0.319</v>
      </c>
    </row>
    <row r="364">
      <c r="A364" s="47" t="str">
        <f t="shared" si="1"/>
        <v>Africa_Madagascar-Africa_2011</v>
      </c>
      <c r="B364" s="47" t="s">
        <v>68</v>
      </c>
      <c r="C364" s="49" t="s">
        <v>118</v>
      </c>
      <c r="D364" s="44" t="s">
        <v>90</v>
      </c>
      <c r="E364" s="52">
        <v>0.035</v>
      </c>
      <c r="F364" s="52">
        <v>0.042</v>
      </c>
      <c r="G364" s="52">
        <v>65.0</v>
      </c>
      <c r="H364" s="52">
        <v>62.0</v>
      </c>
      <c r="I364" s="52">
        <v>0.431</v>
      </c>
      <c r="J364" s="52">
        <v>0.541</v>
      </c>
      <c r="K364" s="52">
        <v>0.028</v>
      </c>
      <c r="L364" s="52">
        <v>2.1678934E7</v>
      </c>
      <c r="M364" s="52">
        <v>0.326</v>
      </c>
    </row>
    <row r="365">
      <c r="A365" s="47" t="str">
        <f t="shared" si="1"/>
        <v>Africa_Madagascar-Africa_2012</v>
      </c>
      <c r="B365" s="47" t="s">
        <v>68</v>
      </c>
      <c r="C365" s="49" t="s">
        <v>118</v>
      </c>
      <c r="D365" s="44" t="s">
        <v>91</v>
      </c>
      <c r="E365" s="52">
        <v>0.035</v>
      </c>
      <c r="F365" s="52">
        <v>0.041</v>
      </c>
      <c r="G365" s="52">
        <v>66.0</v>
      </c>
      <c r="H365" s="52">
        <v>63.0</v>
      </c>
      <c r="I365" s="52">
        <v>0.427</v>
      </c>
      <c r="J365" s="52">
        <v>0.545</v>
      </c>
      <c r="K365" s="52">
        <v>0.028</v>
      </c>
      <c r="L365" s="52">
        <v>2.2293914E7</v>
      </c>
      <c r="M365" s="52">
        <v>0.332</v>
      </c>
    </row>
    <row r="366">
      <c r="A366" s="47" t="str">
        <f t="shared" si="1"/>
        <v>Africa_Malawi-Africa_2000</v>
      </c>
      <c r="B366" s="47" t="s">
        <v>68</v>
      </c>
      <c r="C366" s="49" t="s">
        <v>119</v>
      </c>
      <c r="D366" s="44" t="s">
        <v>70</v>
      </c>
      <c r="E366" s="52">
        <v>0.045</v>
      </c>
      <c r="F366" s="52">
        <v>0.103</v>
      </c>
      <c r="G366" s="52">
        <v>46.0</v>
      </c>
      <c r="H366" s="52">
        <v>46.0</v>
      </c>
      <c r="I366" s="52">
        <v>0.458</v>
      </c>
      <c r="J366" s="52">
        <v>0.511</v>
      </c>
      <c r="K366" s="52">
        <v>0.031</v>
      </c>
      <c r="L366" s="52">
        <v>1.1321496E7</v>
      </c>
      <c r="M366" s="52">
        <v>0.146</v>
      </c>
    </row>
    <row r="367">
      <c r="A367" s="47" t="str">
        <f t="shared" si="1"/>
        <v>Africa_Malawi-Africa_2001</v>
      </c>
      <c r="B367" s="47" t="s">
        <v>68</v>
      </c>
      <c r="C367" s="49" t="s">
        <v>119</v>
      </c>
      <c r="D367" s="44" t="s">
        <v>71</v>
      </c>
      <c r="E367" s="52">
        <v>0.045</v>
      </c>
      <c r="F367" s="52">
        <v>0.097</v>
      </c>
      <c r="G367" s="52">
        <v>46.0</v>
      </c>
      <c r="H367" s="52">
        <v>46.0</v>
      </c>
      <c r="I367" s="52">
        <v>0.46</v>
      </c>
      <c r="J367" s="52">
        <v>0.51</v>
      </c>
      <c r="K367" s="52">
        <v>0.03</v>
      </c>
      <c r="L367" s="52">
        <v>1.1623166E7</v>
      </c>
      <c r="M367" s="52">
        <v>0.147</v>
      </c>
    </row>
    <row r="368">
      <c r="A368" s="47" t="str">
        <f t="shared" si="1"/>
        <v>Africa_Malawi-Africa_2002</v>
      </c>
      <c r="B368" s="47" t="s">
        <v>68</v>
      </c>
      <c r="C368" s="49" t="s">
        <v>119</v>
      </c>
      <c r="D368" s="44" t="s">
        <v>72</v>
      </c>
      <c r="E368" s="52">
        <v>0.044</v>
      </c>
      <c r="F368" s="52">
        <v>0.09</v>
      </c>
      <c r="G368" s="52">
        <v>47.0</v>
      </c>
      <c r="H368" s="52">
        <v>47.0</v>
      </c>
      <c r="I368" s="52">
        <v>0.461</v>
      </c>
      <c r="J368" s="52">
        <v>0.509</v>
      </c>
      <c r="K368" s="52">
        <v>0.03</v>
      </c>
      <c r="L368" s="52">
        <v>1.1926778E7</v>
      </c>
      <c r="M368" s="52">
        <v>0.148</v>
      </c>
    </row>
    <row r="369">
      <c r="A369" s="47" t="str">
        <f t="shared" si="1"/>
        <v>Africa_Malawi-Africa_2003</v>
      </c>
      <c r="B369" s="47" t="s">
        <v>68</v>
      </c>
      <c r="C369" s="49" t="s">
        <v>119</v>
      </c>
      <c r="D369" s="44" t="s">
        <v>74</v>
      </c>
      <c r="E369" s="52">
        <v>0.043</v>
      </c>
      <c r="F369" s="52">
        <v>0.084</v>
      </c>
      <c r="G369" s="52">
        <v>47.0</v>
      </c>
      <c r="H369" s="52">
        <v>47.0</v>
      </c>
      <c r="I369" s="52">
        <v>0.461</v>
      </c>
      <c r="J369" s="52">
        <v>0.509</v>
      </c>
      <c r="K369" s="52">
        <v>0.03</v>
      </c>
      <c r="L369" s="52">
        <v>1.2238739E7</v>
      </c>
      <c r="M369" s="52">
        <v>0.149</v>
      </c>
    </row>
    <row r="370">
      <c r="A370" s="47" t="str">
        <f t="shared" si="1"/>
        <v>Africa_Malawi-Africa_2004</v>
      </c>
      <c r="B370" s="47" t="s">
        <v>68</v>
      </c>
      <c r="C370" s="49" t="s">
        <v>119</v>
      </c>
      <c r="D370" s="44" t="s">
        <v>83</v>
      </c>
      <c r="E370" s="52">
        <v>0.043</v>
      </c>
      <c r="F370" s="52">
        <v>0.078</v>
      </c>
      <c r="G370" s="52">
        <v>48.0</v>
      </c>
      <c r="H370" s="52">
        <v>48.0</v>
      </c>
      <c r="I370" s="52">
        <v>0.461</v>
      </c>
      <c r="J370" s="52">
        <v>0.508</v>
      </c>
      <c r="K370" s="52">
        <v>0.03</v>
      </c>
      <c r="L370" s="52">
        <v>1.2569091E7</v>
      </c>
      <c r="M370" s="52">
        <v>0.15</v>
      </c>
    </row>
    <row r="371">
      <c r="A371" s="47" t="str">
        <f t="shared" si="1"/>
        <v>Africa_Malawi-Africa_2005</v>
      </c>
      <c r="B371" s="47" t="s">
        <v>68</v>
      </c>
      <c r="C371" s="49" t="s">
        <v>119</v>
      </c>
      <c r="D371" s="44" t="s">
        <v>84</v>
      </c>
      <c r="E371" s="52">
        <v>0.042</v>
      </c>
      <c r="F371" s="52">
        <v>0.073</v>
      </c>
      <c r="G371" s="52">
        <v>49.0</v>
      </c>
      <c r="H371" s="52">
        <v>49.0</v>
      </c>
      <c r="I371" s="52">
        <v>0.461</v>
      </c>
      <c r="J371" s="52">
        <v>0.508</v>
      </c>
      <c r="K371" s="52">
        <v>0.031</v>
      </c>
      <c r="L371" s="52">
        <v>1.2924746E7</v>
      </c>
      <c r="M371" s="52">
        <v>0.151</v>
      </c>
    </row>
    <row r="372">
      <c r="A372" s="47" t="str">
        <f t="shared" si="1"/>
        <v>Africa_Malawi-Africa_2006</v>
      </c>
      <c r="B372" s="47" t="s">
        <v>68</v>
      </c>
      <c r="C372" s="49" t="s">
        <v>119</v>
      </c>
      <c r="D372" s="44" t="s">
        <v>85</v>
      </c>
      <c r="E372" s="52">
        <v>0.042</v>
      </c>
      <c r="F372" s="52">
        <v>0.068</v>
      </c>
      <c r="G372" s="52">
        <v>50.0</v>
      </c>
      <c r="H372" s="52">
        <v>50.0</v>
      </c>
      <c r="I372" s="52">
        <v>0.461</v>
      </c>
      <c r="J372" s="52">
        <v>0.508</v>
      </c>
      <c r="K372" s="52">
        <v>0.03</v>
      </c>
      <c r="L372" s="52">
        <v>1.3307535E7</v>
      </c>
      <c r="M372" s="52">
        <v>0.151</v>
      </c>
    </row>
    <row r="373">
      <c r="A373" s="47" t="str">
        <f t="shared" si="1"/>
        <v>Africa_Malawi-Africa_2007</v>
      </c>
      <c r="B373" s="47" t="s">
        <v>68</v>
      </c>
      <c r="C373" s="49" t="s">
        <v>119</v>
      </c>
      <c r="D373" s="44" t="s">
        <v>86</v>
      </c>
      <c r="E373" s="52">
        <v>0.042</v>
      </c>
      <c r="F373" s="52">
        <v>0.064</v>
      </c>
      <c r="G373" s="52">
        <v>51.0</v>
      </c>
      <c r="H373" s="52">
        <v>51.0</v>
      </c>
      <c r="I373" s="52">
        <v>0.461</v>
      </c>
      <c r="J373" s="52">
        <v>0.509</v>
      </c>
      <c r="K373" s="52">
        <v>0.03</v>
      </c>
      <c r="L373" s="52">
        <v>1.3713758E7</v>
      </c>
      <c r="M373" s="52">
        <v>0.152</v>
      </c>
    </row>
    <row r="374">
      <c r="A374" s="47" t="str">
        <f t="shared" si="1"/>
        <v>Africa_Malawi-Africa_2008</v>
      </c>
      <c r="B374" s="47" t="s">
        <v>68</v>
      </c>
      <c r="C374" s="49" t="s">
        <v>119</v>
      </c>
      <c r="D374" s="44" t="s">
        <v>87</v>
      </c>
      <c r="E374" s="52">
        <v>0.042</v>
      </c>
      <c r="F374" s="52">
        <v>0.059</v>
      </c>
      <c r="G374" s="52">
        <v>52.0</v>
      </c>
      <c r="H374" s="52">
        <v>52.0</v>
      </c>
      <c r="I374" s="52">
        <v>0.46</v>
      </c>
      <c r="J374" s="52">
        <v>0.509</v>
      </c>
      <c r="K374" s="52">
        <v>0.03</v>
      </c>
      <c r="L374" s="52">
        <v>1.4138207E7</v>
      </c>
      <c r="M374" s="52">
        <v>0.153</v>
      </c>
    </row>
    <row r="375">
      <c r="A375" s="47" t="str">
        <f t="shared" si="1"/>
        <v>Africa_Malawi-Africa_2009</v>
      </c>
      <c r="B375" s="47" t="s">
        <v>68</v>
      </c>
      <c r="C375" s="49" t="s">
        <v>119</v>
      </c>
      <c r="D375" s="44" t="s">
        <v>88</v>
      </c>
      <c r="E375" s="52">
        <v>0.041</v>
      </c>
      <c r="F375" s="52">
        <v>0.055</v>
      </c>
      <c r="G375" s="52">
        <v>53.0</v>
      </c>
      <c r="H375" s="52">
        <v>53.0</v>
      </c>
      <c r="I375" s="52">
        <v>0.459</v>
      </c>
      <c r="J375" s="52">
        <v>0.51</v>
      </c>
      <c r="K375" s="52">
        <v>0.031</v>
      </c>
      <c r="L375" s="52">
        <v>1.4573338E7</v>
      </c>
      <c r="M375" s="52">
        <v>0.154</v>
      </c>
    </row>
    <row r="376">
      <c r="A376" s="47" t="str">
        <f t="shared" si="1"/>
        <v>Africa_Malawi-Africa_2010</v>
      </c>
      <c r="B376" s="47" t="s">
        <v>68</v>
      </c>
      <c r="C376" s="49" t="s">
        <v>119</v>
      </c>
      <c r="D376" s="44" t="s">
        <v>89</v>
      </c>
      <c r="E376" s="52">
        <v>0.041</v>
      </c>
      <c r="F376" s="52">
        <v>0.053</v>
      </c>
      <c r="G376" s="52">
        <v>54.0</v>
      </c>
      <c r="H376" s="52">
        <v>53.0</v>
      </c>
      <c r="I376" s="52">
        <v>0.458</v>
      </c>
      <c r="J376" s="52">
        <v>0.511</v>
      </c>
      <c r="K376" s="52">
        <v>0.031</v>
      </c>
      <c r="L376" s="52">
        <v>1.5013694E7</v>
      </c>
      <c r="M376" s="52">
        <v>0.155</v>
      </c>
    </row>
    <row r="377">
      <c r="A377" s="47" t="str">
        <f t="shared" si="1"/>
        <v>Africa_Malawi-Africa_2011</v>
      </c>
      <c r="B377" s="47" t="s">
        <v>68</v>
      </c>
      <c r="C377" s="49" t="s">
        <v>119</v>
      </c>
      <c r="D377" s="44" t="s">
        <v>90</v>
      </c>
      <c r="E377" s="52">
        <v>0.04</v>
      </c>
      <c r="F377" s="52">
        <v>0.049</v>
      </c>
      <c r="G377" s="52">
        <v>54.0</v>
      </c>
      <c r="H377" s="52">
        <v>54.0</v>
      </c>
      <c r="I377" s="52">
        <v>0.456</v>
      </c>
      <c r="J377" s="52">
        <v>0.512</v>
      </c>
      <c r="K377" s="52">
        <v>0.031</v>
      </c>
      <c r="L377" s="52">
        <v>1.5457531E7</v>
      </c>
      <c r="M377" s="52">
        <v>0.157</v>
      </c>
    </row>
    <row r="378">
      <c r="A378" s="47" t="str">
        <f t="shared" si="1"/>
        <v>Africa_Malawi-Africa_2012</v>
      </c>
      <c r="B378" s="47" t="s">
        <v>68</v>
      </c>
      <c r="C378" s="49" t="s">
        <v>119</v>
      </c>
      <c r="D378" s="44" t="s">
        <v>91</v>
      </c>
      <c r="E378" s="52">
        <v>0.04</v>
      </c>
      <c r="F378" s="52">
        <v>0.046</v>
      </c>
      <c r="G378" s="52">
        <v>55.0</v>
      </c>
      <c r="H378" s="52">
        <v>55.0</v>
      </c>
      <c r="I378" s="52">
        <v>0.454</v>
      </c>
      <c r="J378" s="52">
        <v>0.514</v>
      </c>
      <c r="K378" s="52">
        <v>0.031</v>
      </c>
      <c r="L378" s="52">
        <v>1.5906483E7</v>
      </c>
      <c r="M378" s="52">
        <v>0.158</v>
      </c>
    </row>
    <row r="379">
      <c r="A379" s="47" t="str">
        <f t="shared" si="1"/>
        <v>Africa_Mali-Africa_2000</v>
      </c>
      <c r="B379" s="47" t="s">
        <v>68</v>
      </c>
      <c r="C379" s="49" t="s">
        <v>120</v>
      </c>
      <c r="D379" s="44" t="s">
        <v>70</v>
      </c>
      <c r="E379" s="52">
        <v>0.048</v>
      </c>
      <c r="F379" s="52">
        <v>0.116</v>
      </c>
      <c r="G379" s="52">
        <v>49.0</v>
      </c>
      <c r="H379" s="52">
        <v>49.0</v>
      </c>
      <c r="I379" s="52">
        <v>0.461</v>
      </c>
      <c r="J379" s="52">
        <v>0.504</v>
      </c>
      <c r="K379" s="52">
        <v>0.035</v>
      </c>
      <c r="L379" s="52">
        <v>1.0260577E7</v>
      </c>
      <c r="M379" s="52">
        <v>0.284</v>
      </c>
    </row>
    <row r="380">
      <c r="A380" s="47" t="str">
        <f t="shared" si="1"/>
        <v>Africa_Mali-Africa_2001</v>
      </c>
      <c r="B380" s="47" t="s">
        <v>68</v>
      </c>
      <c r="C380" s="49" t="s">
        <v>120</v>
      </c>
      <c r="D380" s="44" t="s">
        <v>71</v>
      </c>
      <c r="E380" s="52">
        <v>0.048</v>
      </c>
      <c r="F380" s="52">
        <v>0.113</v>
      </c>
      <c r="G380" s="52">
        <v>49.0</v>
      </c>
      <c r="H380" s="52">
        <v>50.0</v>
      </c>
      <c r="I380" s="52">
        <v>0.461</v>
      </c>
      <c r="J380" s="52">
        <v>0.505</v>
      </c>
      <c r="K380" s="52">
        <v>0.034</v>
      </c>
      <c r="L380" s="52">
        <v>1.0562768E7</v>
      </c>
      <c r="M380" s="52">
        <v>0.291</v>
      </c>
    </row>
    <row r="381">
      <c r="A381" s="47" t="str">
        <f t="shared" si="1"/>
        <v>Africa_Mali-Africa_2002</v>
      </c>
      <c r="B381" s="47" t="s">
        <v>68</v>
      </c>
      <c r="C381" s="49" t="s">
        <v>120</v>
      </c>
      <c r="D381" s="44" t="s">
        <v>72</v>
      </c>
      <c r="E381" s="52">
        <v>0.048</v>
      </c>
      <c r="F381" s="52">
        <v>0.109</v>
      </c>
      <c r="G381" s="52">
        <v>50.0</v>
      </c>
      <c r="H381" s="52">
        <v>50.0</v>
      </c>
      <c r="I381" s="52">
        <v>0.461</v>
      </c>
      <c r="J381" s="52">
        <v>0.506</v>
      </c>
      <c r="K381" s="52">
        <v>0.033</v>
      </c>
      <c r="L381" s="52">
        <v>1.0882662E7</v>
      </c>
      <c r="M381" s="52">
        <v>0.298</v>
      </c>
    </row>
    <row r="382">
      <c r="A382" s="47" t="str">
        <f t="shared" si="1"/>
        <v>Africa_Mali-Africa_2003</v>
      </c>
      <c r="B382" s="47" t="s">
        <v>68</v>
      </c>
      <c r="C382" s="49" t="s">
        <v>120</v>
      </c>
      <c r="D382" s="44" t="s">
        <v>74</v>
      </c>
      <c r="E382" s="52">
        <v>0.048</v>
      </c>
      <c r="F382" s="52">
        <v>0.105</v>
      </c>
      <c r="G382" s="52">
        <v>50.0</v>
      </c>
      <c r="H382" s="52">
        <v>51.0</v>
      </c>
      <c r="I382" s="52">
        <v>0.462</v>
      </c>
      <c r="J382" s="52">
        <v>0.506</v>
      </c>
      <c r="K382" s="52">
        <v>0.032</v>
      </c>
      <c r="L382" s="52">
        <v>1.1219737E7</v>
      </c>
      <c r="M382" s="52">
        <v>0.305</v>
      </c>
    </row>
    <row r="383">
      <c r="A383" s="47" t="str">
        <f t="shared" si="1"/>
        <v>Africa_Mali-Africa_2004</v>
      </c>
      <c r="B383" s="47" t="s">
        <v>68</v>
      </c>
      <c r="C383" s="49" t="s">
        <v>120</v>
      </c>
      <c r="D383" s="44" t="s">
        <v>83</v>
      </c>
      <c r="E383" s="52">
        <v>0.048</v>
      </c>
      <c r="F383" s="52">
        <v>0.101</v>
      </c>
      <c r="G383" s="52">
        <v>51.0</v>
      </c>
      <c r="H383" s="52">
        <v>51.0</v>
      </c>
      <c r="I383" s="52">
        <v>0.462</v>
      </c>
      <c r="J383" s="52">
        <v>0.506</v>
      </c>
      <c r="K383" s="52">
        <v>0.031</v>
      </c>
      <c r="L383" s="52">
        <v>1.1572936E7</v>
      </c>
      <c r="M383" s="52">
        <v>0.313</v>
      </c>
    </row>
    <row r="384">
      <c r="A384" s="47" t="str">
        <f t="shared" si="1"/>
        <v>Africa_Mali-Africa_2005</v>
      </c>
      <c r="B384" s="47" t="s">
        <v>68</v>
      </c>
      <c r="C384" s="49" t="s">
        <v>120</v>
      </c>
      <c r="D384" s="44" t="s">
        <v>84</v>
      </c>
      <c r="E384" s="52">
        <v>0.048</v>
      </c>
      <c r="F384" s="52">
        <v>0.097</v>
      </c>
      <c r="G384" s="52">
        <v>51.0</v>
      </c>
      <c r="H384" s="52">
        <v>52.0</v>
      </c>
      <c r="I384" s="52">
        <v>0.463</v>
      </c>
      <c r="J384" s="52">
        <v>0.506</v>
      </c>
      <c r="K384" s="52">
        <v>0.031</v>
      </c>
      <c r="L384" s="52">
        <v>1.1941258E7</v>
      </c>
      <c r="M384" s="52">
        <v>0.321</v>
      </c>
    </row>
    <row r="385">
      <c r="A385" s="47" t="str">
        <f t="shared" si="1"/>
        <v>Africa_Mali-Africa_2006</v>
      </c>
      <c r="B385" s="47" t="s">
        <v>68</v>
      </c>
      <c r="C385" s="49" t="s">
        <v>120</v>
      </c>
      <c r="D385" s="44" t="s">
        <v>85</v>
      </c>
      <c r="E385" s="52">
        <v>0.048</v>
      </c>
      <c r="F385" s="52">
        <v>0.093</v>
      </c>
      <c r="G385" s="52">
        <v>52.0</v>
      </c>
      <c r="H385" s="52">
        <v>52.0</v>
      </c>
      <c r="I385" s="52">
        <v>0.464</v>
      </c>
      <c r="J385" s="52">
        <v>0.506</v>
      </c>
      <c r="K385" s="52">
        <v>0.03</v>
      </c>
      <c r="L385" s="52">
        <v>1.2325545E7</v>
      </c>
      <c r="M385" s="52">
        <v>0.328</v>
      </c>
    </row>
    <row r="386">
      <c r="A386" s="47" t="str">
        <f t="shared" si="1"/>
        <v>Africa_Mali-Africa_2007</v>
      </c>
      <c r="B386" s="47" t="s">
        <v>68</v>
      </c>
      <c r="C386" s="49" t="s">
        <v>120</v>
      </c>
      <c r="D386" s="44" t="s">
        <v>86</v>
      </c>
      <c r="E386" s="52">
        <v>0.048</v>
      </c>
      <c r="F386" s="52">
        <v>0.09</v>
      </c>
      <c r="G386" s="52">
        <v>52.0</v>
      </c>
      <c r="H386" s="52">
        <v>53.0</v>
      </c>
      <c r="I386" s="52">
        <v>0.464</v>
      </c>
      <c r="J386" s="52">
        <v>0.506</v>
      </c>
      <c r="K386" s="52">
        <v>0.03</v>
      </c>
      <c r="L386" s="52">
        <v>1.2725629E7</v>
      </c>
      <c r="M386" s="52">
        <v>0.336</v>
      </c>
    </row>
    <row r="387">
      <c r="A387" s="47" t="str">
        <f t="shared" si="1"/>
        <v>Africa_Mali-Africa_2008</v>
      </c>
      <c r="B387" s="47" t="s">
        <v>68</v>
      </c>
      <c r="C387" s="49" t="s">
        <v>120</v>
      </c>
      <c r="D387" s="44" t="s">
        <v>87</v>
      </c>
      <c r="E387" s="52">
        <v>0.048</v>
      </c>
      <c r="F387" s="52">
        <v>0.088</v>
      </c>
      <c r="G387" s="52">
        <v>53.0</v>
      </c>
      <c r="H387" s="52">
        <v>53.0</v>
      </c>
      <c r="I387" s="52">
        <v>0.465</v>
      </c>
      <c r="J387" s="52">
        <v>0.505</v>
      </c>
      <c r="K387" s="52">
        <v>0.03</v>
      </c>
      <c r="L387" s="52">
        <v>1.3138299E7</v>
      </c>
      <c r="M387" s="52">
        <v>0.344</v>
      </c>
    </row>
    <row r="388">
      <c r="A388" s="47" t="str">
        <f t="shared" si="1"/>
        <v>Africa_Mali-Africa_2009</v>
      </c>
      <c r="B388" s="47" t="s">
        <v>68</v>
      </c>
      <c r="C388" s="49" t="s">
        <v>120</v>
      </c>
      <c r="D388" s="44" t="s">
        <v>88</v>
      </c>
      <c r="E388" s="52">
        <v>0.048</v>
      </c>
      <c r="F388" s="52">
        <v>0.085</v>
      </c>
      <c r="G388" s="52">
        <v>53.0</v>
      </c>
      <c r="H388" s="52">
        <v>54.0</v>
      </c>
      <c r="I388" s="52">
        <v>0.467</v>
      </c>
      <c r="J388" s="52">
        <v>0.504</v>
      </c>
      <c r="K388" s="52">
        <v>0.029</v>
      </c>
      <c r="L388" s="52">
        <v>1.3559296E7</v>
      </c>
      <c r="M388" s="52">
        <v>0.352</v>
      </c>
    </row>
    <row r="389">
      <c r="A389" s="47" t="str">
        <f t="shared" si="1"/>
        <v>Africa_Mali-Africa_2010</v>
      </c>
      <c r="B389" s="47" t="s">
        <v>68</v>
      </c>
      <c r="C389" s="49" t="s">
        <v>120</v>
      </c>
      <c r="D389" s="44" t="s">
        <v>89</v>
      </c>
      <c r="E389" s="52">
        <v>0.048</v>
      </c>
      <c r="F389" s="52">
        <v>0.083</v>
      </c>
      <c r="G389" s="52">
        <v>54.0</v>
      </c>
      <c r="H389" s="52">
        <v>54.0</v>
      </c>
      <c r="I389" s="52">
        <v>0.468</v>
      </c>
      <c r="J389" s="52">
        <v>0.503</v>
      </c>
      <c r="K389" s="52">
        <v>0.029</v>
      </c>
      <c r="L389" s="52">
        <v>1.3985961E7</v>
      </c>
      <c r="M389" s="52">
        <v>0.36</v>
      </c>
    </row>
    <row r="390">
      <c r="A390" s="47" t="str">
        <f t="shared" si="1"/>
        <v>Africa_Mali-Africa_2011</v>
      </c>
      <c r="B390" s="47" t="s">
        <v>68</v>
      </c>
      <c r="C390" s="49" t="s">
        <v>120</v>
      </c>
      <c r="D390" s="44" t="s">
        <v>90</v>
      </c>
      <c r="E390" s="52">
        <v>0.048</v>
      </c>
      <c r="F390" s="52">
        <v>0.081</v>
      </c>
      <c r="G390" s="52">
        <v>54.0</v>
      </c>
      <c r="H390" s="52">
        <v>54.0</v>
      </c>
      <c r="I390" s="52">
        <v>0.47</v>
      </c>
      <c r="J390" s="52">
        <v>0.502</v>
      </c>
      <c r="K390" s="52">
        <v>0.029</v>
      </c>
      <c r="L390" s="52">
        <v>1.4416737E7</v>
      </c>
      <c r="M390" s="52">
        <v>0.368</v>
      </c>
    </row>
    <row r="391">
      <c r="A391" s="47" t="str">
        <f t="shared" si="1"/>
        <v>Africa_Mali-Africa_2012</v>
      </c>
      <c r="B391" s="47" t="s">
        <v>68</v>
      </c>
      <c r="C391" s="49" t="s">
        <v>120</v>
      </c>
      <c r="D391" s="44" t="s">
        <v>91</v>
      </c>
      <c r="E391" s="52">
        <v>0.047</v>
      </c>
      <c r="F391" s="52">
        <v>0.079</v>
      </c>
      <c r="G391" s="52">
        <v>54.0</v>
      </c>
      <c r="H391" s="52">
        <v>55.0</v>
      </c>
      <c r="I391" s="52">
        <v>0.471</v>
      </c>
      <c r="J391" s="52">
        <v>0.5</v>
      </c>
      <c r="K391" s="52">
        <v>0.028</v>
      </c>
      <c r="L391" s="52">
        <v>1.4853572E7</v>
      </c>
      <c r="M391" s="52">
        <v>0.376</v>
      </c>
    </row>
    <row r="392">
      <c r="A392" s="47" t="str">
        <f t="shared" si="1"/>
        <v>Africa_Mauritania-Africa_2000</v>
      </c>
      <c r="B392" s="47" t="s">
        <v>68</v>
      </c>
      <c r="C392" s="49" t="s">
        <v>121</v>
      </c>
      <c r="D392" s="44" t="s">
        <v>70</v>
      </c>
      <c r="E392" s="52">
        <v>0.038</v>
      </c>
      <c r="F392" s="52">
        <v>0.076</v>
      </c>
      <c r="G392" s="52">
        <v>61.0</v>
      </c>
      <c r="H392" s="52">
        <v>58.0</v>
      </c>
      <c r="I392" s="52">
        <v>0.428</v>
      </c>
      <c r="J392" s="52">
        <v>0.54</v>
      </c>
      <c r="K392" s="52">
        <v>0.032</v>
      </c>
      <c r="L392" s="52">
        <v>2708095.0</v>
      </c>
      <c r="M392" s="52">
        <v>0.492</v>
      </c>
    </row>
    <row r="393">
      <c r="A393" s="47" t="str">
        <f t="shared" si="1"/>
        <v>Africa_Mauritania-Africa_2001</v>
      </c>
      <c r="B393" s="47" t="s">
        <v>68</v>
      </c>
      <c r="C393" s="49" t="s">
        <v>121</v>
      </c>
      <c r="D393" s="44" t="s">
        <v>71</v>
      </c>
      <c r="E393" s="52">
        <v>0.038</v>
      </c>
      <c r="F393" s="52">
        <v>0.076</v>
      </c>
      <c r="G393" s="52">
        <v>61.0</v>
      </c>
      <c r="H393" s="52">
        <v>58.0</v>
      </c>
      <c r="I393" s="52">
        <v>0.426</v>
      </c>
      <c r="J393" s="52">
        <v>0.543</v>
      </c>
      <c r="K393" s="52">
        <v>0.032</v>
      </c>
      <c r="L393" s="52">
        <v>2791403.0</v>
      </c>
      <c r="M393" s="52">
        <v>0.5</v>
      </c>
    </row>
    <row r="394">
      <c r="A394" s="47" t="str">
        <f t="shared" si="1"/>
        <v>Africa_Mauritania-Africa_2002</v>
      </c>
      <c r="B394" s="47" t="s">
        <v>68</v>
      </c>
      <c r="C394" s="49" t="s">
        <v>121</v>
      </c>
      <c r="D394" s="44" t="s">
        <v>72</v>
      </c>
      <c r="E394" s="52">
        <v>0.038</v>
      </c>
      <c r="F394" s="52">
        <v>0.076</v>
      </c>
      <c r="G394" s="52">
        <v>61.0</v>
      </c>
      <c r="H394" s="52">
        <v>58.0</v>
      </c>
      <c r="I394" s="52">
        <v>0.423</v>
      </c>
      <c r="J394" s="52">
        <v>0.545</v>
      </c>
      <c r="K394" s="52">
        <v>0.032</v>
      </c>
      <c r="L394" s="52">
        <v>2877431.0</v>
      </c>
      <c r="M394" s="52">
        <v>0.508</v>
      </c>
    </row>
    <row r="395">
      <c r="A395" s="47" t="str">
        <f t="shared" si="1"/>
        <v>Africa_Mauritania-Africa_2003</v>
      </c>
      <c r="B395" s="47" t="s">
        <v>68</v>
      </c>
      <c r="C395" s="49" t="s">
        <v>121</v>
      </c>
      <c r="D395" s="44" t="s">
        <v>74</v>
      </c>
      <c r="E395" s="52">
        <v>0.037</v>
      </c>
      <c r="F395" s="52">
        <v>0.076</v>
      </c>
      <c r="G395" s="52">
        <v>62.0</v>
      </c>
      <c r="H395" s="52">
        <v>59.0</v>
      </c>
      <c r="I395" s="52">
        <v>0.42</v>
      </c>
      <c r="J395" s="52">
        <v>0.548</v>
      </c>
      <c r="K395" s="52">
        <v>0.032</v>
      </c>
      <c r="L395" s="52">
        <v>2965667.0</v>
      </c>
      <c r="M395" s="52">
        <v>0.516</v>
      </c>
    </row>
    <row r="396">
      <c r="A396" s="47" t="str">
        <f t="shared" si="1"/>
        <v>Africa_Mauritania-Africa_2004</v>
      </c>
      <c r="B396" s="47" t="s">
        <v>68</v>
      </c>
      <c r="C396" s="49" t="s">
        <v>121</v>
      </c>
      <c r="D396" s="44" t="s">
        <v>83</v>
      </c>
      <c r="E396" s="52">
        <v>0.037</v>
      </c>
      <c r="F396" s="52">
        <v>0.075</v>
      </c>
      <c r="G396" s="52">
        <v>62.0</v>
      </c>
      <c r="H396" s="52">
        <v>59.0</v>
      </c>
      <c r="I396" s="52">
        <v>0.418</v>
      </c>
      <c r="J396" s="52">
        <v>0.551</v>
      </c>
      <c r="K396" s="52">
        <v>0.032</v>
      </c>
      <c r="L396" s="52">
        <v>3055425.0</v>
      </c>
      <c r="M396" s="52">
        <v>0.524</v>
      </c>
    </row>
    <row r="397">
      <c r="A397" s="47" t="str">
        <f t="shared" si="1"/>
        <v>Africa_Mauritania-Africa_2005</v>
      </c>
      <c r="B397" s="47" t="s">
        <v>68</v>
      </c>
      <c r="C397" s="49" t="s">
        <v>121</v>
      </c>
      <c r="D397" s="44" t="s">
        <v>84</v>
      </c>
      <c r="E397" s="52">
        <v>0.037</v>
      </c>
      <c r="F397" s="52">
        <v>0.075</v>
      </c>
      <c r="G397" s="52">
        <v>62.0</v>
      </c>
      <c r="H397" s="52">
        <v>59.0</v>
      </c>
      <c r="I397" s="52">
        <v>0.416</v>
      </c>
      <c r="J397" s="52">
        <v>0.553</v>
      </c>
      <c r="K397" s="52">
        <v>0.031</v>
      </c>
      <c r="L397" s="52">
        <v>3146164.0</v>
      </c>
      <c r="M397" s="52">
        <v>0.531</v>
      </c>
    </row>
    <row r="398">
      <c r="A398" s="47" t="str">
        <f t="shared" si="1"/>
        <v>Africa_Mauritania-Africa_2006</v>
      </c>
      <c r="B398" s="47" t="s">
        <v>68</v>
      </c>
      <c r="C398" s="49" t="s">
        <v>121</v>
      </c>
      <c r="D398" s="44" t="s">
        <v>85</v>
      </c>
      <c r="E398" s="52">
        <v>0.037</v>
      </c>
      <c r="F398" s="52">
        <v>0.074</v>
      </c>
      <c r="G398" s="52">
        <v>62.0</v>
      </c>
      <c r="H398" s="52">
        <v>59.0</v>
      </c>
      <c r="I398" s="52">
        <v>0.413</v>
      </c>
      <c r="J398" s="52">
        <v>0.555</v>
      </c>
      <c r="K398" s="52">
        <v>0.031</v>
      </c>
      <c r="L398" s="52">
        <v>3237713.0</v>
      </c>
      <c r="M398" s="52">
        <v>0.539</v>
      </c>
    </row>
    <row r="399">
      <c r="A399" s="47" t="str">
        <f t="shared" si="1"/>
        <v>Africa_Mauritania-Africa_2007</v>
      </c>
      <c r="B399" s="47" t="s">
        <v>68</v>
      </c>
      <c r="C399" s="49" t="s">
        <v>121</v>
      </c>
      <c r="D399" s="44" t="s">
        <v>86</v>
      </c>
      <c r="E399" s="52">
        <v>0.036</v>
      </c>
      <c r="F399" s="52">
        <v>0.073</v>
      </c>
      <c r="G399" s="52">
        <v>62.0</v>
      </c>
      <c r="H399" s="52">
        <v>59.0</v>
      </c>
      <c r="I399" s="52">
        <v>0.411</v>
      </c>
      <c r="J399" s="52">
        <v>0.557</v>
      </c>
      <c r="K399" s="52">
        <v>0.031</v>
      </c>
      <c r="L399" s="52">
        <v>3330037.0</v>
      </c>
      <c r="M399" s="52">
        <v>0.546</v>
      </c>
    </row>
    <row r="400">
      <c r="A400" s="47" t="str">
        <f t="shared" si="1"/>
        <v>Africa_Mauritania-Africa_2008</v>
      </c>
      <c r="B400" s="47" t="s">
        <v>68</v>
      </c>
      <c r="C400" s="49" t="s">
        <v>121</v>
      </c>
      <c r="D400" s="44" t="s">
        <v>87</v>
      </c>
      <c r="E400" s="52">
        <v>0.036</v>
      </c>
      <c r="F400" s="52">
        <v>0.072</v>
      </c>
      <c r="G400" s="52">
        <v>62.0</v>
      </c>
      <c r="H400" s="52">
        <v>59.0</v>
      </c>
      <c r="I400" s="52">
        <v>0.409</v>
      </c>
      <c r="J400" s="52">
        <v>0.559</v>
      </c>
      <c r="K400" s="52">
        <v>0.031</v>
      </c>
      <c r="L400" s="52">
        <v>3422901.0</v>
      </c>
      <c r="M400" s="52">
        <v>0.553</v>
      </c>
    </row>
    <row r="401">
      <c r="A401" s="47" t="str">
        <f t="shared" si="1"/>
        <v>Africa_Mauritania-Africa_2009</v>
      </c>
      <c r="B401" s="47" t="s">
        <v>68</v>
      </c>
      <c r="C401" s="49" t="s">
        <v>121</v>
      </c>
      <c r="D401" s="44" t="s">
        <v>88</v>
      </c>
      <c r="E401" s="52">
        <v>0.036</v>
      </c>
      <c r="F401" s="52">
        <v>0.071</v>
      </c>
      <c r="G401" s="52">
        <v>62.0</v>
      </c>
      <c r="H401" s="52">
        <v>59.0</v>
      </c>
      <c r="I401" s="52">
        <v>0.407</v>
      </c>
      <c r="J401" s="52">
        <v>0.561</v>
      </c>
      <c r="K401" s="52">
        <v>0.031</v>
      </c>
      <c r="L401" s="52">
        <v>3516077.0</v>
      </c>
      <c r="M401" s="52">
        <v>0.56</v>
      </c>
    </row>
    <row r="402">
      <c r="A402" s="47" t="str">
        <f t="shared" si="1"/>
        <v>Africa_Mauritania-Africa_2010</v>
      </c>
      <c r="B402" s="47" t="s">
        <v>68</v>
      </c>
      <c r="C402" s="49" t="s">
        <v>121</v>
      </c>
      <c r="D402" s="44" t="s">
        <v>89</v>
      </c>
      <c r="E402" s="52">
        <v>0.035</v>
      </c>
      <c r="F402" s="52">
        <v>0.07</v>
      </c>
      <c r="G402" s="52">
        <v>63.0</v>
      </c>
      <c r="H402" s="52">
        <v>60.0</v>
      </c>
      <c r="I402" s="52">
        <v>0.406</v>
      </c>
      <c r="J402" s="52">
        <v>0.563</v>
      </c>
      <c r="K402" s="52">
        <v>0.031</v>
      </c>
      <c r="L402" s="52">
        <v>3609420.0</v>
      </c>
      <c r="M402" s="52">
        <v>0.567</v>
      </c>
    </row>
    <row r="403">
      <c r="A403" s="47" t="str">
        <f t="shared" si="1"/>
        <v>Africa_Mauritania-Africa_2011</v>
      </c>
      <c r="B403" s="47" t="s">
        <v>68</v>
      </c>
      <c r="C403" s="49" t="s">
        <v>121</v>
      </c>
      <c r="D403" s="44" t="s">
        <v>90</v>
      </c>
      <c r="E403" s="52">
        <v>0.035</v>
      </c>
      <c r="F403" s="52">
        <v>0.069</v>
      </c>
      <c r="G403" s="52">
        <v>63.0</v>
      </c>
      <c r="H403" s="52">
        <v>60.0</v>
      </c>
      <c r="I403" s="52">
        <v>0.404</v>
      </c>
      <c r="J403" s="52">
        <v>0.565</v>
      </c>
      <c r="K403" s="52">
        <v>0.031</v>
      </c>
      <c r="L403" s="52">
        <v>3702763.0</v>
      </c>
      <c r="M403" s="52">
        <v>0.573</v>
      </c>
    </row>
    <row r="404">
      <c r="A404" s="47" t="str">
        <f t="shared" si="1"/>
        <v>Africa_Mauritania-Africa_2012</v>
      </c>
      <c r="B404" s="47" t="s">
        <v>68</v>
      </c>
      <c r="C404" s="49" t="s">
        <v>121</v>
      </c>
      <c r="D404" s="44" t="s">
        <v>91</v>
      </c>
      <c r="E404" s="52">
        <v>0.034</v>
      </c>
      <c r="F404" s="52">
        <v>0.068</v>
      </c>
      <c r="G404" s="52">
        <v>63.0</v>
      </c>
      <c r="H404" s="52">
        <v>60.0</v>
      </c>
      <c r="I404" s="52">
        <v>0.402</v>
      </c>
      <c r="J404" s="52">
        <v>0.566</v>
      </c>
      <c r="K404" s="52">
        <v>0.032</v>
      </c>
      <c r="L404" s="52">
        <v>3796141.0</v>
      </c>
      <c r="M404" s="52">
        <v>0.58</v>
      </c>
    </row>
    <row r="405">
      <c r="A405" s="47" t="str">
        <f t="shared" si="1"/>
        <v>Africa_Mauritius-Africa_2000</v>
      </c>
      <c r="B405" s="47" t="s">
        <v>68</v>
      </c>
      <c r="C405" s="49" t="s">
        <v>122</v>
      </c>
      <c r="D405" s="44" t="s">
        <v>70</v>
      </c>
      <c r="E405" s="52">
        <v>0.017</v>
      </c>
      <c r="F405" s="52">
        <v>0.016</v>
      </c>
      <c r="G405" s="52">
        <v>75.0</v>
      </c>
      <c r="H405" s="52">
        <v>68.0</v>
      </c>
      <c r="I405" s="52">
        <v>0.258</v>
      </c>
      <c r="J405" s="52">
        <v>0.681</v>
      </c>
      <c r="K405" s="52">
        <v>0.061</v>
      </c>
      <c r="L405" s="52">
        <v>1186873.0</v>
      </c>
      <c r="M405" s="52">
        <v>0.427</v>
      </c>
    </row>
    <row r="406">
      <c r="A406" s="47" t="str">
        <f t="shared" si="1"/>
        <v>Africa_Mauritius-Africa_2001</v>
      </c>
      <c r="B406" s="47" t="s">
        <v>68</v>
      </c>
      <c r="C406" s="49" t="s">
        <v>122</v>
      </c>
      <c r="D406" s="44" t="s">
        <v>71</v>
      </c>
      <c r="E406" s="52">
        <v>0.016</v>
      </c>
      <c r="F406" s="52">
        <v>0.015</v>
      </c>
      <c r="G406" s="52">
        <v>75.0</v>
      </c>
      <c r="H406" s="52">
        <v>68.0</v>
      </c>
      <c r="I406" s="52">
        <v>0.255</v>
      </c>
      <c r="J406" s="52">
        <v>0.683</v>
      </c>
      <c r="K406" s="52">
        <v>0.063</v>
      </c>
      <c r="L406" s="52">
        <v>1199881.0</v>
      </c>
      <c r="M406" s="52">
        <v>0.425</v>
      </c>
    </row>
    <row r="407">
      <c r="A407" s="47" t="str">
        <f t="shared" si="1"/>
        <v>Africa_Mauritius-Africa_2002</v>
      </c>
      <c r="B407" s="47" t="s">
        <v>68</v>
      </c>
      <c r="C407" s="49" t="s">
        <v>122</v>
      </c>
      <c r="D407" s="44" t="s">
        <v>72</v>
      </c>
      <c r="E407" s="52">
        <v>0.017</v>
      </c>
      <c r="F407" s="52">
        <v>0.014</v>
      </c>
      <c r="G407" s="52">
        <v>76.0</v>
      </c>
      <c r="H407" s="52">
        <v>69.0</v>
      </c>
      <c r="I407" s="52">
        <v>0.252</v>
      </c>
      <c r="J407" s="52">
        <v>0.685</v>
      </c>
      <c r="K407" s="52">
        <v>0.064</v>
      </c>
      <c r="L407" s="52">
        <v>1210196.0</v>
      </c>
      <c r="M407" s="52">
        <v>0.423</v>
      </c>
    </row>
    <row r="408">
      <c r="A408" s="47" t="str">
        <f t="shared" si="1"/>
        <v>Africa_Mauritius-Africa_2003</v>
      </c>
      <c r="B408" s="47" t="s">
        <v>68</v>
      </c>
      <c r="C408" s="49" t="s">
        <v>122</v>
      </c>
      <c r="D408" s="44" t="s">
        <v>74</v>
      </c>
      <c r="E408" s="52">
        <v>0.016</v>
      </c>
      <c r="F408" s="52">
        <v>0.014</v>
      </c>
      <c r="G408" s="52">
        <v>76.0</v>
      </c>
      <c r="H408" s="52">
        <v>69.0</v>
      </c>
      <c r="I408" s="52">
        <v>0.249</v>
      </c>
      <c r="J408" s="52">
        <v>0.687</v>
      </c>
      <c r="K408" s="52">
        <v>0.064</v>
      </c>
      <c r="L408" s="52">
        <v>1222811.0</v>
      </c>
      <c r="M408" s="52">
        <v>0.42</v>
      </c>
    </row>
    <row r="409">
      <c r="A409" s="47" t="str">
        <f t="shared" si="1"/>
        <v>Africa_Mauritius-Africa_2004</v>
      </c>
      <c r="B409" s="47" t="s">
        <v>68</v>
      </c>
      <c r="C409" s="49" t="s">
        <v>122</v>
      </c>
      <c r="D409" s="44" t="s">
        <v>83</v>
      </c>
      <c r="E409" s="52">
        <v>0.016</v>
      </c>
      <c r="F409" s="52">
        <v>0.014</v>
      </c>
      <c r="G409" s="52">
        <v>76.0</v>
      </c>
      <c r="H409" s="52">
        <v>69.0</v>
      </c>
      <c r="I409" s="52">
        <v>0.246</v>
      </c>
      <c r="J409" s="52">
        <v>0.689</v>
      </c>
      <c r="K409" s="52">
        <v>0.065</v>
      </c>
      <c r="L409" s="52">
        <v>1233386.0</v>
      </c>
      <c r="M409" s="52">
        <v>0.418</v>
      </c>
    </row>
    <row r="410">
      <c r="A410" s="47" t="str">
        <f t="shared" si="1"/>
        <v>Africa_Mauritius-Africa_2005</v>
      </c>
      <c r="B410" s="47" t="s">
        <v>68</v>
      </c>
      <c r="C410" s="49" t="s">
        <v>122</v>
      </c>
      <c r="D410" s="44" t="s">
        <v>84</v>
      </c>
      <c r="E410" s="52">
        <v>0.015</v>
      </c>
      <c r="F410" s="52">
        <v>0.014</v>
      </c>
      <c r="G410" s="52">
        <v>76.0</v>
      </c>
      <c r="H410" s="52">
        <v>69.0</v>
      </c>
      <c r="I410" s="52">
        <v>0.242</v>
      </c>
      <c r="J410" s="52">
        <v>0.692</v>
      </c>
      <c r="K410" s="52">
        <v>0.066</v>
      </c>
      <c r="L410" s="52">
        <v>1243253.0</v>
      </c>
      <c r="M410" s="52">
        <v>0.416</v>
      </c>
    </row>
    <row r="411">
      <c r="A411" s="47" t="str">
        <f t="shared" si="1"/>
        <v>Africa_Mauritius-Africa_2006</v>
      </c>
      <c r="B411" s="47" t="s">
        <v>68</v>
      </c>
      <c r="C411" s="49" t="s">
        <v>122</v>
      </c>
      <c r="D411" s="44" t="s">
        <v>85</v>
      </c>
      <c r="E411" s="52">
        <v>0.014</v>
      </c>
      <c r="F411" s="52">
        <v>0.014</v>
      </c>
      <c r="G411" s="52">
        <v>76.0</v>
      </c>
      <c r="H411" s="52">
        <v>69.0</v>
      </c>
      <c r="I411" s="52">
        <v>0.236</v>
      </c>
      <c r="J411" s="52">
        <v>0.696</v>
      </c>
      <c r="K411" s="52">
        <v>0.068</v>
      </c>
      <c r="L411" s="52">
        <v>1252698.0</v>
      </c>
      <c r="M411" s="52">
        <v>0.414</v>
      </c>
    </row>
    <row r="412">
      <c r="A412" s="47" t="str">
        <f t="shared" si="1"/>
        <v>Africa_Mauritius-Africa_2007</v>
      </c>
      <c r="B412" s="47" t="s">
        <v>68</v>
      </c>
      <c r="C412" s="49" t="s">
        <v>122</v>
      </c>
      <c r="D412" s="44" t="s">
        <v>86</v>
      </c>
      <c r="E412" s="52">
        <v>0.014</v>
      </c>
      <c r="F412" s="52">
        <v>0.014</v>
      </c>
      <c r="G412" s="52">
        <v>76.0</v>
      </c>
      <c r="H412" s="52">
        <v>69.0</v>
      </c>
      <c r="I412" s="52">
        <v>0.23</v>
      </c>
      <c r="J412" s="52">
        <v>0.7</v>
      </c>
      <c r="K412" s="52">
        <v>0.07</v>
      </c>
      <c r="L412" s="52">
        <v>1260403.0</v>
      </c>
      <c r="M412" s="52">
        <v>0.412</v>
      </c>
    </row>
    <row r="413">
      <c r="A413" s="47" t="str">
        <f t="shared" si="1"/>
        <v>Africa_Mauritius-Africa_2008</v>
      </c>
      <c r="B413" s="47" t="s">
        <v>68</v>
      </c>
      <c r="C413" s="49" t="s">
        <v>122</v>
      </c>
      <c r="D413" s="44" t="s">
        <v>87</v>
      </c>
      <c r="E413" s="52">
        <v>0.013</v>
      </c>
      <c r="F413" s="52">
        <v>0.014</v>
      </c>
      <c r="G413" s="52">
        <v>76.0</v>
      </c>
      <c r="H413" s="52">
        <v>69.0</v>
      </c>
      <c r="I413" s="52">
        <v>0.224</v>
      </c>
      <c r="J413" s="52">
        <v>0.704</v>
      </c>
      <c r="K413" s="52">
        <v>0.072</v>
      </c>
      <c r="L413" s="52">
        <v>1268565.0</v>
      </c>
      <c r="M413" s="52">
        <v>0.41</v>
      </c>
    </row>
    <row r="414">
      <c r="A414" s="47" t="str">
        <f t="shared" si="1"/>
        <v>Africa_Mauritius-Africa_2009</v>
      </c>
      <c r="B414" s="47" t="s">
        <v>68</v>
      </c>
      <c r="C414" s="49" t="s">
        <v>122</v>
      </c>
      <c r="D414" s="44" t="s">
        <v>88</v>
      </c>
      <c r="E414" s="52">
        <v>0.012</v>
      </c>
      <c r="F414" s="52">
        <v>0.014</v>
      </c>
      <c r="G414" s="52">
        <v>77.0</v>
      </c>
      <c r="H414" s="52">
        <v>69.0</v>
      </c>
      <c r="I414" s="52">
        <v>0.217</v>
      </c>
      <c r="J414" s="52">
        <v>0.708</v>
      </c>
      <c r="K414" s="52">
        <v>0.075</v>
      </c>
      <c r="L414" s="52">
        <v>1275032.0</v>
      </c>
      <c r="M414" s="52">
        <v>0.408</v>
      </c>
    </row>
    <row r="415">
      <c r="A415" s="47" t="str">
        <f t="shared" si="1"/>
        <v>Africa_Mauritius-Africa_2010</v>
      </c>
      <c r="B415" s="47" t="s">
        <v>68</v>
      </c>
      <c r="C415" s="49" t="s">
        <v>122</v>
      </c>
      <c r="D415" s="44" t="s">
        <v>89</v>
      </c>
      <c r="E415" s="52">
        <v>0.012</v>
      </c>
      <c r="F415" s="52">
        <v>0.013</v>
      </c>
      <c r="G415" s="52">
        <v>77.0</v>
      </c>
      <c r="H415" s="52">
        <v>69.0</v>
      </c>
      <c r="I415" s="52">
        <v>0.212</v>
      </c>
      <c r="J415" s="52">
        <v>0.711</v>
      </c>
      <c r="K415" s="52">
        <v>0.077</v>
      </c>
      <c r="L415" s="52">
        <v>1280924.0</v>
      </c>
      <c r="M415" s="52">
        <v>0.406</v>
      </c>
    </row>
    <row r="416">
      <c r="A416" s="47" t="str">
        <f t="shared" si="1"/>
        <v>Africa_Mauritius-Africa_2011</v>
      </c>
      <c r="B416" s="47" t="s">
        <v>68</v>
      </c>
      <c r="C416" s="49" t="s">
        <v>122</v>
      </c>
      <c r="D416" s="44" t="s">
        <v>90</v>
      </c>
      <c r="E416" s="52">
        <v>0.011</v>
      </c>
      <c r="F416" s="52">
        <v>0.013</v>
      </c>
      <c r="G416" s="52">
        <v>77.0</v>
      </c>
      <c r="H416" s="52">
        <v>70.0</v>
      </c>
      <c r="I416" s="52">
        <v>0.206</v>
      </c>
      <c r="J416" s="52">
        <v>0.713</v>
      </c>
      <c r="K416" s="52">
        <v>0.08</v>
      </c>
      <c r="L416" s="52">
        <v>1286051.0</v>
      </c>
      <c r="M416" s="52">
        <v>0.404</v>
      </c>
    </row>
    <row r="417">
      <c r="A417" s="47" t="str">
        <f t="shared" si="1"/>
        <v>Africa_Mauritius-Africa_2012</v>
      </c>
      <c r="B417" s="47" t="s">
        <v>68</v>
      </c>
      <c r="C417" s="49" t="s">
        <v>122</v>
      </c>
      <c r="D417" s="44" t="s">
        <v>91</v>
      </c>
      <c r="E417" s="52">
        <v>0.011</v>
      </c>
      <c r="F417" s="52">
        <v>0.013</v>
      </c>
      <c r="G417" s="52">
        <v>77.0</v>
      </c>
      <c r="H417" s="52">
        <v>70.0</v>
      </c>
      <c r="I417" s="52">
        <v>0.202</v>
      </c>
      <c r="J417" s="52">
        <v>0.715</v>
      </c>
      <c r="K417" s="52">
        <v>0.084</v>
      </c>
      <c r="L417" s="52">
        <v>1291167.0</v>
      </c>
      <c r="M417" s="52">
        <v>0.402</v>
      </c>
    </row>
    <row r="418">
      <c r="A418" s="47" t="str">
        <f t="shared" si="1"/>
        <v>Africa_Morocco-Africa_2000</v>
      </c>
      <c r="B418" s="47" t="s">
        <v>68</v>
      </c>
      <c r="C418" s="49" t="s">
        <v>123</v>
      </c>
      <c r="D418" s="44" t="s">
        <v>70</v>
      </c>
      <c r="E418" s="52">
        <v>0.022</v>
      </c>
      <c r="F418" s="52">
        <v>0.043</v>
      </c>
      <c r="G418" s="52">
        <v>70.0</v>
      </c>
      <c r="H418" s="52">
        <v>67.0</v>
      </c>
      <c r="I418" s="52">
        <v>0.341</v>
      </c>
      <c r="J418" s="52">
        <v>0.613</v>
      </c>
      <c r="K418" s="52">
        <v>0.047</v>
      </c>
      <c r="L418" s="52">
        <v>2.8710123E7</v>
      </c>
      <c r="M418" s="52">
        <v>0.533</v>
      </c>
    </row>
    <row r="419">
      <c r="A419" s="47" t="str">
        <f t="shared" si="1"/>
        <v>Africa_Morocco-Africa_2001</v>
      </c>
      <c r="B419" s="47" t="s">
        <v>68</v>
      </c>
      <c r="C419" s="49" t="s">
        <v>123</v>
      </c>
      <c r="D419" s="44" t="s">
        <v>71</v>
      </c>
      <c r="E419" s="52">
        <v>0.021</v>
      </c>
      <c r="F419" s="52">
        <v>0.041</v>
      </c>
      <c r="G419" s="52">
        <v>70.0</v>
      </c>
      <c r="H419" s="52">
        <v>67.0</v>
      </c>
      <c r="I419" s="52">
        <v>0.333</v>
      </c>
      <c r="J419" s="52">
        <v>0.619</v>
      </c>
      <c r="K419" s="52">
        <v>0.048</v>
      </c>
      <c r="L419" s="52">
        <v>2.9021156E7</v>
      </c>
      <c r="M419" s="52">
        <v>0.537</v>
      </c>
    </row>
    <row r="420">
      <c r="A420" s="47" t="str">
        <f t="shared" si="1"/>
        <v>Africa_Morocco-Africa_2002</v>
      </c>
      <c r="B420" s="47" t="s">
        <v>68</v>
      </c>
      <c r="C420" s="49" t="s">
        <v>123</v>
      </c>
      <c r="D420" s="44" t="s">
        <v>72</v>
      </c>
      <c r="E420" s="52">
        <v>0.021</v>
      </c>
      <c r="F420" s="52">
        <v>0.04</v>
      </c>
      <c r="G420" s="52">
        <v>70.0</v>
      </c>
      <c r="H420" s="52">
        <v>67.0</v>
      </c>
      <c r="I420" s="52">
        <v>0.327</v>
      </c>
      <c r="J420" s="52">
        <v>0.625</v>
      </c>
      <c r="K420" s="52">
        <v>0.048</v>
      </c>
      <c r="L420" s="52">
        <v>2.9311443E7</v>
      </c>
      <c r="M420" s="52">
        <v>0.54</v>
      </c>
    </row>
    <row r="421">
      <c r="A421" s="47" t="str">
        <f t="shared" si="1"/>
        <v>Africa_Morocco-Africa_2003</v>
      </c>
      <c r="B421" s="47" t="s">
        <v>68</v>
      </c>
      <c r="C421" s="49" t="s">
        <v>123</v>
      </c>
      <c r="D421" s="44" t="s">
        <v>74</v>
      </c>
      <c r="E421" s="52">
        <v>0.021</v>
      </c>
      <c r="F421" s="52">
        <v>0.038</v>
      </c>
      <c r="G421" s="52">
        <v>70.0</v>
      </c>
      <c r="H421" s="52">
        <v>67.0</v>
      </c>
      <c r="I421" s="52">
        <v>0.32</v>
      </c>
      <c r="J421" s="52">
        <v>0.631</v>
      </c>
      <c r="K421" s="52">
        <v>0.049</v>
      </c>
      <c r="L421" s="52">
        <v>2.9586937E7</v>
      </c>
      <c r="M421" s="52">
        <v>0.543</v>
      </c>
    </row>
    <row r="422">
      <c r="A422" s="47" t="str">
        <f t="shared" si="1"/>
        <v>Africa_Morocco-Africa_2004</v>
      </c>
      <c r="B422" s="47" t="s">
        <v>68</v>
      </c>
      <c r="C422" s="49" t="s">
        <v>123</v>
      </c>
      <c r="D422" s="44" t="s">
        <v>83</v>
      </c>
      <c r="E422" s="52">
        <v>0.02</v>
      </c>
      <c r="F422" s="52">
        <v>0.037</v>
      </c>
      <c r="G422" s="52">
        <v>71.0</v>
      </c>
      <c r="H422" s="52">
        <v>67.0</v>
      </c>
      <c r="I422" s="52">
        <v>0.314</v>
      </c>
      <c r="J422" s="52">
        <v>0.636</v>
      </c>
      <c r="K422" s="52">
        <v>0.049</v>
      </c>
      <c r="L422" s="52">
        <v>2.985582E7</v>
      </c>
      <c r="M422" s="52">
        <v>0.546</v>
      </c>
    </row>
    <row r="423">
      <c r="A423" s="47" t="str">
        <f t="shared" si="1"/>
        <v>Africa_Morocco-Africa_2005</v>
      </c>
      <c r="B423" s="47" t="s">
        <v>68</v>
      </c>
      <c r="C423" s="49" t="s">
        <v>123</v>
      </c>
      <c r="D423" s="44" t="s">
        <v>84</v>
      </c>
      <c r="E423" s="52">
        <v>0.02</v>
      </c>
      <c r="F423" s="52">
        <v>0.035</v>
      </c>
      <c r="G423" s="52">
        <v>71.0</v>
      </c>
      <c r="H423" s="52">
        <v>67.0</v>
      </c>
      <c r="I423" s="52">
        <v>0.308</v>
      </c>
      <c r="J423" s="52">
        <v>0.642</v>
      </c>
      <c r="K423" s="52">
        <v>0.05</v>
      </c>
      <c r="L423" s="52">
        <v>3.0125445E7</v>
      </c>
      <c r="M423" s="52">
        <v>0.551</v>
      </c>
    </row>
    <row r="424">
      <c r="A424" s="47" t="str">
        <f t="shared" si="1"/>
        <v>Africa_Morocco-Africa_2006</v>
      </c>
      <c r="B424" s="47" t="s">
        <v>68</v>
      </c>
      <c r="C424" s="49" t="s">
        <v>123</v>
      </c>
      <c r="D424" s="44" t="s">
        <v>85</v>
      </c>
      <c r="E424" s="52">
        <v>0.02</v>
      </c>
      <c r="F424" s="52">
        <v>0.034</v>
      </c>
      <c r="G424" s="52">
        <v>71.0</v>
      </c>
      <c r="H424" s="52">
        <v>68.0</v>
      </c>
      <c r="I424" s="52">
        <v>0.302</v>
      </c>
      <c r="J424" s="52">
        <v>0.648</v>
      </c>
      <c r="K424" s="52">
        <v>0.05</v>
      </c>
      <c r="L424" s="52">
        <v>3.0395097E7</v>
      </c>
      <c r="M424" s="52">
        <v>0.556</v>
      </c>
    </row>
    <row r="425">
      <c r="A425" s="47" t="str">
        <f t="shared" si="1"/>
        <v>Africa_Morocco-Africa_2007</v>
      </c>
      <c r="B425" s="47" t="s">
        <v>68</v>
      </c>
      <c r="C425" s="49" t="s">
        <v>123</v>
      </c>
      <c r="D425" s="44" t="s">
        <v>86</v>
      </c>
      <c r="E425" s="52">
        <v>0.02</v>
      </c>
      <c r="F425" s="52">
        <v>0.033</v>
      </c>
      <c r="G425" s="52">
        <v>71.0</v>
      </c>
      <c r="H425" s="52">
        <v>68.0</v>
      </c>
      <c r="I425" s="52">
        <v>0.295</v>
      </c>
      <c r="J425" s="52">
        <v>0.654</v>
      </c>
      <c r="K425" s="52">
        <v>0.05</v>
      </c>
      <c r="L425" s="52">
        <v>3.0667086E7</v>
      </c>
      <c r="M425" s="52">
        <v>0.562</v>
      </c>
    </row>
    <row r="426">
      <c r="A426" s="47" t="str">
        <f t="shared" si="1"/>
        <v>Africa_Morocco-Africa_2008</v>
      </c>
      <c r="B426" s="47" t="s">
        <v>68</v>
      </c>
      <c r="C426" s="49" t="s">
        <v>123</v>
      </c>
      <c r="D426" s="44" t="s">
        <v>87</v>
      </c>
      <c r="E426" s="52">
        <v>0.021</v>
      </c>
      <c r="F426" s="52">
        <v>0.031</v>
      </c>
      <c r="G426" s="52">
        <v>71.0</v>
      </c>
      <c r="H426" s="52">
        <v>68.0</v>
      </c>
      <c r="I426" s="52">
        <v>0.289</v>
      </c>
      <c r="J426" s="52">
        <v>0.66</v>
      </c>
      <c r="K426" s="52">
        <v>0.05</v>
      </c>
      <c r="L426" s="52">
        <v>3.0955151E7</v>
      </c>
      <c r="M426" s="52">
        <v>0.567</v>
      </c>
    </row>
    <row r="427">
      <c r="A427" s="47" t="str">
        <f t="shared" si="1"/>
        <v>Africa_Morocco-Africa_2009</v>
      </c>
      <c r="B427" s="47" t="s">
        <v>68</v>
      </c>
      <c r="C427" s="49" t="s">
        <v>123</v>
      </c>
      <c r="D427" s="44" t="s">
        <v>88</v>
      </c>
      <c r="E427" s="52">
        <v>0.021</v>
      </c>
      <c r="F427" s="52">
        <v>0.03</v>
      </c>
      <c r="G427" s="52">
        <v>72.0</v>
      </c>
      <c r="H427" s="52">
        <v>68.0</v>
      </c>
      <c r="I427" s="52">
        <v>0.285</v>
      </c>
      <c r="J427" s="52">
        <v>0.665</v>
      </c>
      <c r="K427" s="52">
        <v>0.05</v>
      </c>
      <c r="L427" s="52">
        <v>3.1276564E7</v>
      </c>
      <c r="M427" s="52">
        <v>0.572</v>
      </c>
    </row>
    <row r="428">
      <c r="A428" s="47" t="str">
        <f t="shared" si="1"/>
        <v>Africa_Morocco-Africa_2010</v>
      </c>
      <c r="B428" s="47" t="s">
        <v>68</v>
      </c>
      <c r="C428" s="49" t="s">
        <v>123</v>
      </c>
      <c r="D428" s="44" t="s">
        <v>89</v>
      </c>
      <c r="E428" s="52">
        <v>0.022</v>
      </c>
      <c r="F428" s="52">
        <v>0.029</v>
      </c>
      <c r="G428" s="52">
        <v>72.0</v>
      </c>
      <c r="H428" s="52">
        <v>68.0</v>
      </c>
      <c r="I428" s="52">
        <v>0.281</v>
      </c>
      <c r="J428" s="52">
        <v>0.669</v>
      </c>
      <c r="K428" s="52">
        <v>0.05</v>
      </c>
      <c r="L428" s="52">
        <v>3.164236E7</v>
      </c>
      <c r="M428" s="52">
        <v>0.577</v>
      </c>
    </row>
    <row r="429">
      <c r="A429" s="47" t="str">
        <f t="shared" si="1"/>
        <v>Africa_Morocco-Africa_2011</v>
      </c>
      <c r="B429" s="47" t="s">
        <v>68</v>
      </c>
      <c r="C429" s="49" t="s">
        <v>123</v>
      </c>
      <c r="D429" s="44" t="s">
        <v>90</v>
      </c>
      <c r="E429" s="52">
        <v>0.022</v>
      </c>
      <c r="F429" s="52">
        <v>0.028</v>
      </c>
      <c r="G429" s="52">
        <v>72.0</v>
      </c>
      <c r="H429" s="52">
        <v>69.0</v>
      </c>
      <c r="I429" s="52">
        <v>0.279</v>
      </c>
      <c r="J429" s="52">
        <v>0.671</v>
      </c>
      <c r="K429" s="52">
        <v>0.05</v>
      </c>
      <c r="L429" s="52">
        <v>3.2059424E7</v>
      </c>
      <c r="M429" s="52">
        <v>0.582</v>
      </c>
    </row>
    <row r="430">
      <c r="A430" s="47" t="str">
        <f t="shared" si="1"/>
        <v>Africa_Morocco-Africa_2012</v>
      </c>
      <c r="B430" s="47" t="s">
        <v>68</v>
      </c>
      <c r="C430" s="49" t="s">
        <v>123</v>
      </c>
      <c r="D430" s="44" t="s">
        <v>91</v>
      </c>
      <c r="E430" s="52">
        <v>0.023</v>
      </c>
      <c r="F430" s="52">
        <v>0.027</v>
      </c>
      <c r="G430" s="52">
        <v>72.0</v>
      </c>
      <c r="H430" s="52">
        <v>69.0</v>
      </c>
      <c r="I430" s="52">
        <v>0.278</v>
      </c>
      <c r="J430" s="52">
        <v>0.672</v>
      </c>
      <c r="K430" s="52">
        <v>0.05</v>
      </c>
      <c r="L430" s="52">
        <v>3.2521143E7</v>
      </c>
      <c r="M430" s="52">
        <v>0.587</v>
      </c>
    </row>
    <row r="431">
      <c r="A431" s="47" t="str">
        <f t="shared" si="1"/>
        <v>Africa_Mozambique-Africa_2000</v>
      </c>
      <c r="B431" s="47" t="s">
        <v>68</v>
      </c>
      <c r="C431" s="49" t="s">
        <v>124</v>
      </c>
      <c r="D431" s="44" t="s">
        <v>70</v>
      </c>
      <c r="E431" s="52">
        <v>0.044</v>
      </c>
      <c r="F431" s="52">
        <v>0.114</v>
      </c>
      <c r="G431" s="52">
        <v>49.0</v>
      </c>
      <c r="H431" s="52">
        <v>46.0</v>
      </c>
      <c r="I431" s="52">
        <v>0.438</v>
      </c>
      <c r="J431" s="52">
        <v>0.53</v>
      </c>
      <c r="K431" s="52">
        <v>0.032</v>
      </c>
      <c r="L431" s="52">
        <v>1.8275618E7</v>
      </c>
      <c r="M431" s="52">
        <v>0.291</v>
      </c>
    </row>
    <row r="432">
      <c r="A432" s="47" t="str">
        <f t="shared" si="1"/>
        <v>Africa_Mozambique-Africa_2001</v>
      </c>
      <c r="B432" s="47" t="s">
        <v>68</v>
      </c>
      <c r="C432" s="49" t="s">
        <v>124</v>
      </c>
      <c r="D432" s="44" t="s">
        <v>71</v>
      </c>
      <c r="E432" s="52">
        <v>0.045</v>
      </c>
      <c r="F432" s="52">
        <v>0.109</v>
      </c>
      <c r="G432" s="52">
        <v>49.0</v>
      </c>
      <c r="H432" s="52">
        <v>46.0</v>
      </c>
      <c r="I432" s="52">
        <v>0.44</v>
      </c>
      <c r="J432" s="52">
        <v>0.529</v>
      </c>
      <c r="K432" s="52">
        <v>0.032</v>
      </c>
      <c r="L432" s="52">
        <v>1.8785719E7</v>
      </c>
      <c r="M432" s="52">
        <v>0.293</v>
      </c>
    </row>
    <row r="433">
      <c r="A433" s="47" t="str">
        <f t="shared" si="1"/>
        <v>Africa_Mozambique-Africa_2002</v>
      </c>
      <c r="B433" s="47" t="s">
        <v>68</v>
      </c>
      <c r="C433" s="49" t="s">
        <v>124</v>
      </c>
      <c r="D433" s="44" t="s">
        <v>72</v>
      </c>
      <c r="E433" s="52">
        <v>0.045</v>
      </c>
      <c r="F433" s="52">
        <v>0.104</v>
      </c>
      <c r="G433" s="52">
        <v>49.0</v>
      </c>
      <c r="H433" s="52">
        <v>46.0</v>
      </c>
      <c r="I433" s="52">
        <v>0.441</v>
      </c>
      <c r="J433" s="52">
        <v>0.527</v>
      </c>
      <c r="K433" s="52">
        <v>0.032</v>
      </c>
      <c r="L433" s="52">
        <v>1.9319894E7</v>
      </c>
      <c r="M433" s="52">
        <v>0.295</v>
      </c>
    </row>
    <row r="434">
      <c r="A434" s="47" t="str">
        <f t="shared" si="1"/>
        <v>Africa_Mozambique-Africa_2003</v>
      </c>
      <c r="B434" s="47" t="s">
        <v>68</v>
      </c>
      <c r="C434" s="49" t="s">
        <v>124</v>
      </c>
      <c r="D434" s="44" t="s">
        <v>74</v>
      </c>
      <c r="E434" s="52">
        <v>0.045</v>
      </c>
      <c r="F434" s="52">
        <v>0.099</v>
      </c>
      <c r="G434" s="52">
        <v>49.0</v>
      </c>
      <c r="H434" s="52">
        <v>46.0</v>
      </c>
      <c r="I434" s="52">
        <v>0.444</v>
      </c>
      <c r="J434" s="52">
        <v>0.525</v>
      </c>
      <c r="K434" s="52">
        <v>0.032</v>
      </c>
      <c r="L434" s="52">
        <v>1.987346E7</v>
      </c>
      <c r="M434" s="52">
        <v>0.296</v>
      </c>
    </row>
    <row r="435">
      <c r="A435" s="47" t="str">
        <f t="shared" si="1"/>
        <v>Africa_Mozambique-Africa_2004</v>
      </c>
      <c r="B435" s="47" t="s">
        <v>68</v>
      </c>
      <c r="C435" s="49" t="s">
        <v>124</v>
      </c>
      <c r="D435" s="44" t="s">
        <v>83</v>
      </c>
      <c r="E435" s="52">
        <v>0.044</v>
      </c>
      <c r="F435" s="52">
        <v>0.095</v>
      </c>
      <c r="G435" s="52">
        <v>49.0</v>
      </c>
      <c r="H435" s="52">
        <v>46.0</v>
      </c>
      <c r="I435" s="52">
        <v>0.446</v>
      </c>
      <c r="J435" s="52">
        <v>0.522</v>
      </c>
      <c r="K435" s="52">
        <v>0.032</v>
      </c>
      <c r="L435" s="52">
        <v>2.0438827E7</v>
      </c>
      <c r="M435" s="52">
        <v>0.298</v>
      </c>
    </row>
    <row r="436">
      <c r="A436" s="47" t="str">
        <f t="shared" si="1"/>
        <v>Africa_Mozambique-Africa_2005</v>
      </c>
      <c r="B436" s="47" t="s">
        <v>68</v>
      </c>
      <c r="C436" s="49" t="s">
        <v>124</v>
      </c>
      <c r="D436" s="44" t="s">
        <v>84</v>
      </c>
      <c r="E436" s="52">
        <v>0.044</v>
      </c>
      <c r="F436" s="52">
        <v>0.091</v>
      </c>
      <c r="G436" s="52">
        <v>49.0</v>
      </c>
      <c r="H436" s="52">
        <v>47.0</v>
      </c>
      <c r="I436" s="52">
        <v>0.448</v>
      </c>
      <c r="J436" s="52">
        <v>0.52</v>
      </c>
      <c r="K436" s="52">
        <v>0.032</v>
      </c>
      <c r="L436" s="52">
        <v>2.1010376E7</v>
      </c>
      <c r="M436" s="52">
        <v>0.3</v>
      </c>
    </row>
    <row r="437">
      <c r="A437" s="47" t="str">
        <f t="shared" si="1"/>
        <v>Africa_Mozambique-Africa_2006</v>
      </c>
      <c r="B437" s="47" t="s">
        <v>68</v>
      </c>
      <c r="C437" s="49" t="s">
        <v>124</v>
      </c>
      <c r="D437" s="44" t="s">
        <v>85</v>
      </c>
      <c r="E437" s="52">
        <v>0.043</v>
      </c>
      <c r="F437" s="52">
        <v>0.087</v>
      </c>
      <c r="G437" s="52">
        <v>49.0</v>
      </c>
      <c r="H437" s="52">
        <v>47.0</v>
      </c>
      <c r="I437" s="52">
        <v>0.45</v>
      </c>
      <c r="J437" s="52">
        <v>0.519</v>
      </c>
      <c r="K437" s="52">
        <v>0.032</v>
      </c>
      <c r="L437" s="52">
        <v>2.1587317E7</v>
      </c>
      <c r="M437" s="52">
        <v>0.302</v>
      </c>
    </row>
    <row r="438">
      <c r="A438" s="47" t="str">
        <f t="shared" si="1"/>
        <v>Africa_Mozambique-Africa_2007</v>
      </c>
      <c r="B438" s="47" t="s">
        <v>68</v>
      </c>
      <c r="C438" s="49" t="s">
        <v>124</v>
      </c>
      <c r="D438" s="44" t="s">
        <v>86</v>
      </c>
      <c r="E438" s="52">
        <v>0.043</v>
      </c>
      <c r="F438" s="52">
        <v>0.082</v>
      </c>
      <c r="G438" s="52">
        <v>49.0</v>
      </c>
      <c r="H438" s="52">
        <v>47.0</v>
      </c>
      <c r="I438" s="52">
        <v>0.451</v>
      </c>
      <c r="J438" s="52">
        <v>0.517</v>
      </c>
      <c r="K438" s="52">
        <v>0.032</v>
      </c>
      <c r="L438" s="52">
        <v>2.2171404E7</v>
      </c>
      <c r="M438" s="52">
        <v>0.304</v>
      </c>
    </row>
    <row r="439">
      <c r="A439" s="47" t="str">
        <f t="shared" si="1"/>
        <v>Africa_Mozambique-Africa_2008</v>
      </c>
      <c r="B439" s="47" t="s">
        <v>68</v>
      </c>
      <c r="C439" s="49" t="s">
        <v>124</v>
      </c>
      <c r="D439" s="44" t="s">
        <v>87</v>
      </c>
      <c r="E439" s="52">
        <v>0.042</v>
      </c>
      <c r="F439" s="52">
        <v>0.078</v>
      </c>
      <c r="G439" s="52">
        <v>50.0</v>
      </c>
      <c r="H439" s="52">
        <v>47.0</v>
      </c>
      <c r="I439" s="52">
        <v>0.452</v>
      </c>
      <c r="J439" s="52">
        <v>0.516</v>
      </c>
      <c r="K439" s="52">
        <v>0.032</v>
      </c>
      <c r="L439" s="52">
        <v>2.2762525E7</v>
      </c>
      <c r="M439" s="52">
        <v>0.305</v>
      </c>
    </row>
    <row r="440">
      <c r="A440" s="47" t="str">
        <f t="shared" si="1"/>
        <v>Africa_Mozambique-Africa_2009</v>
      </c>
      <c r="B440" s="47" t="s">
        <v>68</v>
      </c>
      <c r="C440" s="49" t="s">
        <v>124</v>
      </c>
      <c r="D440" s="44" t="s">
        <v>88</v>
      </c>
      <c r="E440" s="52">
        <v>0.041</v>
      </c>
      <c r="F440" s="52">
        <v>0.074</v>
      </c>
      <c r="G440" s="52">
        <v>50.0</v>
      </c>
      <c r="H440" s="52">
        <v>48.0</v>
      </c>
      <c r="I440" s="52">
        <v>0.453</v>
      </c>
      <c r="J440" s="52">
        <v>0.515</v>
      </c>
      <c r="K440" s="52">
        <v>0.032</v>
      </c>
      <c r="L440" s="52">
        <v>2.3361025E7</v>
      </c>
      <c r="M440" s="52">
        <v>0.307</v>
      </c>
    </row>
    <row r="441">
      <c r="A441" s="47" t="str">
        <f t="shared" si="1"/>
        <v>Africa_Mozambique-Africa_2010</v>
      </c>
      <c r="B441" s="47" t="s">
        <v>68</v>
      </c>
      <c r="C441" s="49" t="s">
        <v>124</v>
      </c>
      <c r="D441" s="44" t="s">
        <v>89</v>
      </c>
      <c r="E441" s="52">
        <v>0.041</v>
      </c>
      <c r="F441" s="52">
        <v>0.072</v>
      </c>
      <c r="G441" s="52">
        <v>50.0</v>
      </c>
      <c r="H441" s="52">
        <v>48.0</v>
      </c>
      <c r="I441" s="52">
        <v>0.453</v>
      </c>
      <c r="J441" s="52">
        <v>0.514</v>
      </c>
      <c r="K441" s="52">
        <v>0.032</v>
      </c>
      <c r="L441" s="52">
        <v>2.3967265E7</v>
      </c>
      <c r="M441" s="52">
        <v>0.31</v>
      </c>
    </row>
    <row r="442">
      <c r="A442" s="47" t="str">
        <f t="shared" si="1"/>
        <v>Africa_Mozambique-Africa_2011</v>
      </c>
      <c r="B442" s="47" t="s">
        <v>68</v>
      </c>
      <c r="C442" s="49" t="s">
        <v>124</v>
      </c>
      <c r="D442" s="44" t="s">
        <v>90</v>
      </c>
      <c r="E442" s="52">
        <v>0.04</v>
      </c>
      <c r="F442" s="52">
        <v>0.068</v>
      </c>
      <c r="G442" s="52">
        <v>50.0</v>
      </c>
      <c r="H442" s="52">
        <v>49.0</v>
      </c>
      <c r="I442" s="52">
        <v>0.454</v>
      </c>
      <c r="J442" s="52">
        <v>0.514</v>
      </c>
      <c r="K442" s="52">
        <v>0.032</v>
      </c>
      <c r="L442" s="52">
        <v>2.4581367E7</v>
      </c>
      <c r="M442" s="52">
        <v>0.312</v>
      </c>
    </row>
    <row r="443">
      <c r="A443" s="47" t="str">
        <f t="shared" si="1"/>
        <v>Africa_Mozambique-Africa_2012</v>
      </c>
      <c r="B443" s="47" t="s">
        <v>68</v>
      </c>
      <c r="C443" s="49" t="s">
        <v>124</v>
      </c>
      <c r="D443" s="44" t="s">
        <v>91</v>
      </c>
      <c r="E443" s="52">
        <v>0.039</v>
      </c>
      <c r="F443" s="52">
        <v>0.064</v>
      </c>
      <c r="G443" s="52">
        <v>51.0</v>
      </c>
      <c r="H443" s="52">
        <v>49.0</v>
      </c>
      <c r="I443" s="52">
        <v>0.454</v>
      </c>
      <c r="J443" s="52">
        <v>0.514</v>
      </c>
      <c r="K443" s="52">
        <v>0.033</v>
      </c>
      <c r="L443" s="52">
        <v>2.5203395E7</v>
      </c>
      <c r="M443" s="52">
        <v>0.314</v>
      </c>
    </row>
    <row r="444">
      <c r="A444" s="47" t="str">
        <f t="shared" si="1"/>
        <v>Africa_Namibia-Africa_2000</v>
      </c>
      <c r="B444" s="47" t="s">
        <v>68</v>
      </c>
      <c r="C444" s="49" t="s">
        <v>125</v>
      </c>
      <c r="D444" s="44" t="s">
        <v>70</v>
      </c>
      <c r="E444" s="52">
        <v>0.032</v>
      </c>
      <c r="F444" s="52">
        <v>0.049</v>
      </c>
      <c r="G444" s="52">
        <v>57.0</v>
      </c>
      <c r="H444" s="52">
        <v>53.0</v>
      </c>
      <c r="I444" s="52">
        <v>0.405</v>
      </c>
      <c r="J444" s="52">
        <v>0.562</v>
      </c>
      <c r="K444" s="52">
        <v>0.033</v>
      </c>
      <c r="L444" s="52">
        <v>1897953.0</v>
      </c>
      <c r="M444" s="52">
        <v>0.324</v>
      </c>
    </row>
    <row r="445">
      <c r="A445" s="47" t="str">
        <f t="shared" si="1"/>
        <v>Africa_Namibia-Africa_2001</v>
      </c>
      <c r="B445" s="47" t="s">
        <v>68</v>
      </c>
      <c r="C445" s="49" t="s">
        <v>125</v>
      </c>
      <c r="D445" s="44" t="s">
        <v>71</v>
      </c>
      <c r="E445" s="52">
        <v>0.031</v>
      </c>
      <c r="F445" s="52">
        <v>0.049</v>
      </c>
      <c r="G445" s="52">
        <v>56.0</v>
      </c>
      <c r="H445" s="52">
        <v>52.0</v>
      </c>
      <c r="I445" s="52">
        <v>0.403</v>
      </c>
      <c r="J445" s="52">
        <v>0.564</v>
      </c>
      <c r="K445" s="52">
        <v>0.033</v>
      </c>
      <c r="L445" s="52">
        <v>1931282.0</v>
      </c>
      <c r="M445" s="52">
        <v>0.329</v>
      </c>
    </row>
    <row r="446">
      <c r="A446" s="47" t="str">
        <f t="shared" si="1"/>
        <v>Africa_Namibia-Africa_2002</v>
      </c>
      <c r="B446" s="47" t="s">
        <v>68</v>
      </c>
      <c r="C446" s="49" t="s">
        <v>125</v>
      </c>
      <c r="D446" s="44" t="s">
        <v>72</v>
      </c>
      <c r="E446" s="52">
        <v>0.031</v>
      </c>
      <c r="F446" s="52">
        <v>0.049</v>
      </c>
      <c r="G446" s="52">
        <v>56.0</v>
      </c>
      <c r="H446" s="52">
        <v>52.0</v>
      </c>
      <c r="I446" s="52">
        <v>0.402</v>
      </c>
      <c r="J446" s="52">
        <v>0.565</v>
      </c>
      <c r="K446" s="52">
        <v>0.033</v>
      </c>
      <c r="L446" s="52">
        <v>1958303.0</v>
      </c>
      <c r="M446" s="52">
        <v>0.338</v>
      </c>
    </row>
    <row r="447">
      <c r="A447" s="47" t="str">
        <f t="shared" si="1"/>
        <v>Africa_Namibia-Africa_2003</v>
      </c>
      <c r="B447" s="47" t="s">
        <v>68</v>
      </c>
      <c r="C447" s="49" t="s">
        <v>125</v>
      </c>
      <c r="D447" s="44" t="s">
        <v>74</v>
      </c>
      <c r="E447" s="52">
        <v>0.03</v>
      </c>
      <c r="F447" s="52">
        <v>0.049</v>
      </c>
      <c r="G447" s="52">
        <v>56.0</v>
      </c>
      <c r="H447" s="52">
        <v>52.0</v>
      </c>
      <c r="I447" s="52">
        <v>0.401</v>
      </c>
      <c r="J447" s="52">
        <v>0.565</v>
      </c>
      <c r="K447" s="52">
        <v>0.033</v>
      </c>
      <c r="L447" s="52">
        <v>1981237.0</v>
      </c>
      <c r="M447" s="52">
        <v>0.347</v>
      </c>
    </row>
    <row r="448">
      <c r="A448" s="47" t="str">
        <f t="shared" si="1"/>
        <v>Africa_Namibia-Africa_2004</v>
      </c>
      <c r="B448" s="47" t="s">
        <v>68</v>
      </c>
      <c r="C448" s="49" t="s">
        <v>125</v>
      </c>
      <c r="D448" s="44" t="s">
        <v>83</v>
      </c>
      <c r="E448" s="52">
        <v>0.03</v>
      </c>
      <c r="F448" s="52">
        <v>0.048</v>
      </c>
      <c r="G448" s="52">
        <v>57.0</v>
      </c>
      <c r="H448" s="52">
        <v>53.0</v>
      </c>
      <c r="I448" s="52">
        <v>0.4</v>
      </c>
      <c r="J448" s="52">
        <v>0.567</v>
      </c>
      <c r="K448" s="52">
        <v>0.033</v>
      </c>
      <c r="L448" s="52">
        <v>2003320.0</v>
      </c>
      <c r="M448" s="52">
        <v>0.357</v>
      </c>
    </row>
    <row r="449">
      <c r="A449" s="47" t="str">
        <f t="shared" si="1"/>
        <v>Africa_Namibia-Africa_2005</v>
      </c>
      <c r="B449" s="47" t="s">
        <v>68</v>
      </c>
      <c r="C449" s="49" t="s">
        <v>125</v>
      </c>
      <c r="D449" s="44" t="s">
        <v>84</v>
      </c>
      <c r="E449" s="52">
        <v>0.029</v>
      </c>
      <c r="F449" s="52">
        <v>0.046</v>
      </c>
      <c r="G449" s="52">
        <v>58.0</v>
      </c>
      <c r="H449" s="52">
        <v>54.0</v>
      </c>
      <c r="I449" s="52">
        <v>0.398</v>
      </c>
      <c r="J449" s="52">
        <v>0.569</v>
      </c>
      <c r="K449" s="52">
        <v>0.033</v>
      </c>
      <c r="L449" s="52">
        <v>2027026.0</v>
      </c>
      <c r="M449" s="52">
        <v>0.366</v>
      </c>
    </row>
    <row r="450">
      <c r="A450" s="47" t="str">
        <f t="shared" si="1"/>
        <v>Africa_Namibia-Africa_2006</v>
      </c>
      <c r="B450" s="47" t="s">
        <v>68</v>
      </c>
      <c r="C450" s="49" t="s">
        <v>125</v>
      </c>
      <c r="D450" s="44" t="s">
        <v>85</v>
      </c>
      <c r="E450" s="52">
        <v>0.029</v>
      </c>
      <c r="F450" s="52">
        <v>0.044</v>
      </c>
      <c r="G450" s="52">
        <v>60.0</v>
      </c>
      <c r="H450" s="52">
        <v>55.0</v>
      </c>
      <c r="I450" s="52">
        <v>0.395</v>
      </c>
      <c r="J450" s="52">
        <v>0.571</v>
      </c>
      <c r="K450" s="52">
        <v>0.033</v>
      </c>
      <c r="L450" s="52">
        <v>2052931.0</v>
      </c>
      <c r="M450" s="52">
        <v>0.376</v>
      </c>
    </row>
    <row r="451">
      <c r="A451" s="47" t="str">
        <f t="shared" si="1"/>
        <v>Africa_Namibia-Africa_2007</v>
      </c>
      <c r="B451" s="47" t="s">
        <v>68</v>
      </c>
      <c r="C451" s="49" t="s">
        <v>125</v>
      </c>
      <c r="D451" s="44" t="s">
        <v>86</v>
      </c>
      <c r="E451" s="52">
        <v>0.028</v>
      </c>
      <c r="F451" s="52">
        <v>0.042</v>
      </c>
      <c r="G451" s="52">
        <v>62.0</v>
      </c>
      <c r="H451" s="52">
        <v>56.0</v>
      </c>
      <c r="I451" s="52">
        <v>0.391</v>
      </c>
      <c r="J451" s="52">
        <v>0.575</v>
      </c>
      <c r="K451" s="52">
        <v>0.034</v>
      </c>
      <c r="L451" s="52">
        <v>2080700.0</v>
      </c>
      <c r="M451" s="52">
        <v>0.386</v>
      </c>
    </row>
    <row r="452">
      <c r="A452" s="47" t="str">
        <f t="shared" si="1"/>
        <v>Africa_Namibia-Africa_2008</v>
      </c>
      <c r="B452" s="47" t="s">
        <v>68</v>
      </c>
      <c r="C452" s="49" t="s">
        <v>125</v>
      </c>
      <c r="D452" s="44" t="s">
        <v>87</v>
      </c>
      <c r="E452" s="52">
        <v>0.028</v>
      </c>
      <c r="F452" s="52">
        <v>0.041</v>
      </c>
      <c r="G452" s="52">
        <v>63.0</v>
      </c>
      <c r="H452" s="52">
        <v>57.0</v>
      </c>
      <c r="I452" s="52">
        <v>0.387</v>
      </c>
      <c r="J452" s="52">
        <v>0.579</v>
      </c>
      <c r="K452" s="52">
        <v>0.034</v>
      </c>
      <c r="L452" s="52">
        <v>2110791.0</v>
      </c>
      <c r="M452" s="52">
        <v>0.396</v>
      </c>
    </row>
    <row r="453">
      <c r="A453" s="47" t="str">
        <f t="shared" si="1"/>
        <v>Africa_Namibia-Africa_2009</v>
      </c>
      <c r="B453" s="47" t="s">
        <v>68</v>
      </c>
      <c r="C453" s="49" t="s">
        <v>125</v>
      </c>
      <c r="D453" s="44" t="s">
        <v>88</v>
      </c>
      <c r="E453" s="52">
        <v>0.027</v>
      </c>
      <c r="F453" s="52">
        <v>0.039</v>
      </c>
      <c r="G453" s="52">
        <v>64.0</v>
      </c>
      <c r="H453" s="52">
        <v>59.0</v>
      </c>
      <c r="I453" s="52">
        <v>0.382</v>
      </c>
      <c r="J453" s="52">
        <v>0.584</v>
      </c>
      <c r="K453" s="52">
        <v>0.034</v>
      </c>
      <c r="L453" s="52">
        <v>2143498.0</v>
      </c>
      <c r="M453" s="52">
        <v>0.406</v>
      </c>
    </row>
    <row r="454">
      <c r="A454" s="47" t="str">
        <f t="shared" si="1"/>
        <v>Africa_Namibia-Africa_2010</v>
      </c>
      <c r="B454" s="47" t="s">
        <v>68</v>
      </c>
      <c r="C454" s="49" t="s">
        <v>125</v>
      </c>
      <c r="D454" s="44" t="s">
        <v>89</v>
      </c>
      <c r="E454" s="52">
        <v>0.027</v>
      </c>
      <c r="F454" s="52">
        <v>0.038</v>
      </c>
      <c r="G454" s="52">
        <v>65.0</v>
      </c>
      <c r="H454" s="52">
        <v>60.0</v>
      </c>
      <c r="I454" s="52">
        <v>0.377</v>
      </c>
      <c r="J454" s="52">
        <v>0.589</v>
      </c>
      <c r="K454" s="52">
        <v>0.034</v>
      </c>
      <c r="L454" s="52">
        <v>2178967.0</v>
      </c>
      <c r="M454" s="52">
        <v>0.416</v>
      </c>
    </row>
    <row r="455">
      <c r="A455" s="47" t="str">
        <f t="shared" si="1"/>
        <v>Africa_Namibia-Africa_2011</v>
      </c>
      <c r="B455" s="47" t="s">
        <v>68</v>
      </c>
      <c r="C455" s="49" t="s">
        <v>125</v>
      </c>
      <c r="D455" s="44" t="s">
        <v>90</v>
      </c>
      <c r="E455" s="52">
        <v>0.027</v>
      </c>
      <c r="F455" s="52">
        <v>0.036</v>
      </c>
      <c r="G455" s="52">
        <v>66.0</v>
      </c>
      <c r="H455" s="52">
        <v>61.0</v>
      </c>
      <c r="I455" s="52">
        <v>0.371</v>
      </c>
      <c r="J455" s="52">
        <v>0.594</v>
      </c>
      <c r="K455" s="52">
        <v>0.035</v>
      </c>
      <c r="L455" s="52">
        <v>2217618.0</v>
      </c>
      <c r="M455" s="52">
        <v>0.426</v>
      </c>
    </row>
    <row r="456">
      <c r="A456" s="47" t="str">
        <f t="shared" si="1"/>
        <v>Africa_Namibia-Africa_2012</v>
      </c>
      <c r="B456" s="47" t="s">
        <v>68</v>
      </c>
      <c r="C456" s="49" t="s">
        <v>125</v>
      </c>
      <c r="D456" s="44" t="s">
        <v>91</v>
      </c>
      <c r="E456" s="52">
        <v>0.026</v>
      </c>
      <c r="F456" s="52">
        <v>0.036</v>
      </c>
      <c r="G456" s="52">
        <v>67.0</v>
      </c>
      <c r="H456" s="52">
        <v>61.0</v>
      </c>
      <c r="I456" s="52">
        <v>0.366</v>
      </c>
      <c r="J456" s="52">
        <v>0.599</v>
      </c>
      <c r="K456" s="52">
        <v>0.035</v>
      </c>
      <c r="L456" s="52">
        <v>2259393.0</v>
      </c>
      <c r="M456" s="52">
        <v>0.437</v>
      </c>
    </row>
    <row r="457">
      <c r="A457" s="47" t="str">
        <f t="shared" si="1"/>
        <v>Africa_Niger-Africa_2000</v>
      </c>
      <c r="B457" s="47" t="s">
        <v>68</v>
      </c>
      <c r="C457" s="49" t="s">
        <v>126</v>
      </c>
      <c r="D457" s="44" t="s">
        <v>70</v>
      </c>
      <c r="E457" s="52">
        <v>0.053</v>
      </c>
      <c r="F457" s="52">
        <v>0.101</v>
      </c>
      <c r="G457" s="52">
        <v>51.0</v>
      </c>
      <c r="H457" s="52">
        <v>51.0</v>
      </c>
      <c r="I457" s="52">
        <v>0.479</v>
      </c>
      <c r="J457" s="52">
        <v>0.495</v>
      </c>
      <c r="K457" s="52">
        <v>0.025</v>
      </c>
      <c r="L457" s="52">
        <v>1.0989815E7</v>
      </c>
      <c r="M457" s="52">
        <v>0.162</v>
      </c>
    </row>
    <row r="458">
      <c r="A458" s="47" t="str">
        <f t="shared" si="1"/>
        <v>Africa_Niger-Africa_2001</v>
      </c>
      <c r="B458" s="47" t="s">
        <v>68</v>
      </c>
      <c r="C458" s="49" t="s">
        <v>126</v>
      </c>
      <c r="D458" s="44" t="s">
        <v>71</v>
      </c>
      <c r="E458" s="52">
        <v>0.053</v>
      </c>
      <c r="F458" s="52">
        <v>0.098</v>
      </c>
      <c r="G458" s="52">
        <v>51.0</v>
      </c>
      <c r="H458" s="52">
        <v>51.0</v>
      </c>
      <c r="I458" s="52">
        <v>0.481</v>
      </c>
      <c r="J458" s="52">
        <v>0.494</v>
      </c>
      <c r="K458" s="52">
        <v>0.025</v>
      </c>
      <c r="L458" s="52">
        <v>1.1396434E7</v>
      </c>
      <c r="M458" s="52">
        <v>0.163</v>
      </c>
    </row>
    <row r="459">
      <c r="A459" s="47" t="str">
        <f t="shared" si="1"/>
        <v>Africa_Niger-Africa_2002</v>
      </c>
      <c r="B459" s="47" t="s">
        <v>68</v>
      </c>
      <c r="C459" s="49" t="s">
        <v>126</v>
      </c>
      <c r="D459" s="44" t="s">
        <v>72</v>
      </c>
      <c r="E459" s="52">
        <v>0.052</v>
      </c>
      <c r="F459" s="52">
        <v>0.094</v>
      </c>
      <c r="G459" s="52">
        <v>52.0</v>
      </c>
      <c r="H459" s="52">
        <v>52.0</v>
      </c>
      <c r="I459" s="52">
        <v>0.483</v>
      </c>
      <c r="J459" s="52">
        <v>0.491</v>
      </c>
      <c r="K459" s="52">
        <v>0.025</v>
      </c>
      <c r="L459" s="52">
        <v>1.1817297E7</v>
      </c>
      <c r="M459" s="52">
        <v>0.164</v>
      </c>
    </row>
    <row r="460">
      <c r="A460" s="47" t="str">
        <f t="shared" si="1"/>
        <v>Africa_Niger-Africa_2003</v>
      </c>
      <c r="B460" s="47" t="s">
        <v>68</v>
      </c>
      <c r="C460" s="49" t="s">
        <v>126</v>
      </c>
      <c r="D460" s="44" t="s">
        <v>74</v>
      </c>
      <c r="E460" s="52">
        <v>0.052</v>
      </c>
      <c r="F460" s="52">
        <v>0.09</v>
      </c>
      <c r="G460" s="52">
        <v>53.0</v>
      </c>
      <c r="H460" s="52">
        <v>53.0</v>
      </c>
      <c r="I460" s="52">
        <v>0.486</v>
      </c>
      <c r="J460" s="52">
        <v>0.489</v>
      </c>
      <c r="K460" s="52">
        <v>0.025</v>
      </c>
      <c r="L460" s="52">
        <v>1.225404E7</v>
      </c>
      <c r="M460" s="52">
        <v>0.165</v>
      </c>
    </row>
    <row r="461">
      <c r="A461" s="47" t="str">
        <f t="shared" si="1"/>
        <v>Africa_Niger-Africa_2004</v>
      </c>
      <c r="B461" s="47" t="s">
        <v>68</v>
      </c>
      <c r="C461" s="49" t="s">
        <v>126</v>
      </c>
      <c r="D461" s="44" t="s">
        <v>83</v>
      </c>
      <c r="E461" s="52">
        <v>0.052</v>
      </c>
      <c r="F461" s="52">
        <v>0.086</v>
      </c>
      <c r="G461" s="52">
        <v>53.0</v>
      </c>
      <c r="H461" s="52">
        <v>53.0</v>
      </c>
      <c r="I461" s="52">
        <v>0.488</v>
      </c>
      <c r="J461" s="52">
        <v>0.487</v>
      </c>
      <c r="K461" s="52">
        <v>0.025</v>
      </c>
      <c r="L461" s="52">
        <v>1.2708897E7</v>
      </c>
      <c r="M461" s="52">
        <v>0.166</v>
      </c>
    </row>
    <row r="462">
      <c r="A462" s="47" t="str">
        <f t="shared" si="1"/>
        <v>Africa_Niger-Africa_2005</v>
      </c>
      <c r="B462" s="47" t="s">
        <v>68</v>
      </c>
      <c r="C462" s="49" t="s">
        <v>126</v>
      </c>
      <c r="D462" s="44" t="s">
        <v>84</v>
      </c>
      <c r="E462" s="52">
        <v>0.051</v>
      </c>
      <c r="F462" s="52">
        <v>0.082</v>
      </c>
      <c r="G462" s="52">
        <v>54.0</v>
      </c>
      <c r="H462" s="52">
        <v>54.0</v>
      </c>
      <c r="I462" s="52">
        <v>0.49</v>
      </c>
      <c r="J462" s="52">
        <v>0.485</v>
      </c>
      <c r="K462" s="52">
        <v>0.025</v>
      </c>
      <c r="L462" s="52">
        <v>1.3183798E7</v>
      </c>
      <c r="M462" s="52">
        <v>0.167</v>
      </c>
    </row>
    <row r="463">
      <c r="A463" s="47" t="str">
        <f t="shared" si="1"/>
        <v>Africa_Niger-Africa_2006</v>
      </c>
      <c r="B463" s="47" t="s">
        <v>68</v>
      </c>
      <c r="C463" s="49" t="s">
        <v>126</v>
      </c>
      <c r="D463" s="44" t="s">
        <v>85</v>
      </c>
      <c r="E463" s="52">
        <v>0.051</v>
      </c>
      <c r="F463" s="52">
        <v>0.079</v>
      </c>
      <c r="G463" s="52">
        <v>55.0</v>
      </c>
      <c r="H463" s="52">
        <v>55.0</v>
      </c>
      <c r="I463" s="52">
        <v>0.492</v>
      </c>
      <c r="J463" s="52">
        <v>0.483</v>
      </c>
      <c r="K463" s="52">
        <v>0.025</v>
      </c>
      <c r="L463" s="52">
        <v>1.3679705E7</v>
      </c>
      <c r="M463" s="52">
        <v>0.169</v>
      </c>
    </row>
    <row r="464">
      <c r="A464" s="47" t="str">
        <f t="shared" si="1"/>
        <v>Africa_Niger-Africa_2007</v>
      </c>
      <c r="B464" s="47" t="s">
        <v>68</v>
      </c>
      <c r="C464" s="49" t="s">
        <v>126</v>
      </c>
      <c r="D464" s="44" t="s">
        <v>86</v>
      </c>
      <c r="E464" s="52">
        <v>0.051</v>
      </c>
      <c r="F464" s="52">
        <v>0.075</v>
      </c>
      <c r="G464" s="52">
        <v>55.0</v>
      </c>
      <c r="H464" s="52">
        <v>55.0</v>
      </c>
      <c r="I464" s="52">
        <v>0.494</v>
      </c>
      <c r="J464" s="52">
        <v>0.481</v>
      </c>
      <c r="K464" s="52">
        <v>0.025</v>
      </c>
      <c r="L464" s="52">
        <v>1.4197289E7</v>
      </c>
      <c r="M464" s="52">
        <v>0.17</v>
      </c>
    </row>
    <row r="465">
      <c r="A465" s="47" t="str">
        <f t="shared" si="1"/>
        <v>Africa_Niger-Africa_2008</v>
      </c>
      <c r="B465" s="47" t="s">
        <v>68</v>
      </c>
      <c r="C465" s="49" t="s">
        <v>126</v>
      </c>
      <c r="D465" s="44" t="s">
        <v>87</v>
      </c>
      <c r="E465" s="52">
        <v>0.05</v>
      </c>
      <c r="F465" s="52">
        <v>0.072</v>
      </c>
      <c r="G465" s="52">
        <v>56.0</v>
      </c>
      <c r="H465" s="52">
        <v>56.0</v>
      </c>
      <c r="I465" s="52">
        <v>0.496</v>
      </c>
      <c r="J465" s="52">
        <v>0.479</v>
      </c>
      <c r="K465" s="52">
        <v>0.026</v>
      </c>
      <c r="L465" s="52">
        <v>1.4737895E7</v>
      </c>
      <c r="M465" s="52">
        <v>0.172</v>
      </c>
    </row>
    <row r="466">
      <c r="A466" s="47" t="str">
        <f t="shared" si="1"/>
        <v>Africa_Niger-Africa_2009</v>
      </c>
      <c r="B466" s="47" t="s">
        <v>68</v>
      </c>
      <c r="C466" s="49" t="s">
        <v>126</v>
      </c>
      <c r="D466" s="44" t="s">
        <v>88</v>
      </c>
      <c r="E466" s="52">
        <v>0.05</v>
      </c>
      <c r="F466" s="52">
        <v>0.069</v>
      </c>
      <c r="G466" s="52">
        <v>57.0</v>
      </c>
      <c r="H466" s="52">
        <v>56.0</v>
      </c>
      <c r="I466" s="52">
        <v>0.497</v>
      </c>
      <c r="J466" s="52">
        <v>0.477</v>
      </c>
      <c r="K466" s="52">
        <v>0.026</v>
      </c>
      <c r="L466" s="52">
        <v>1.5302948E7</v>
      </c>
      <c r="M466" s="52">
        <v>0.174</v>
      </c>
    </row>
    <row r="467">
      <c r="A467" s="47" t="str">
        <f t="shared" si="1"/>
        <v>Africa_Niger-Africa_2010</v>
      </c>
      <c r="B467" s="47" t="s">
        <v>68</v>
      </c>
      <c r="C467" s="49" t="s">
        <v>126</v>
      </c>
      <c r="D467" s="44" t="s">
        <v>89</v>
      </c>
      <c r="E467" s="52">
        <v>0.05</v>
      </c>
      <c r="F467" s="52">
        <v>0.066</v>
      </c>
      <c r="G467" s="52">
        <v>57.0</v>
      </c>
      <c r="H467" s="52">
        <v>57.0</v>
      </c>
      <c r="I467" s="52">
        <v>0.498</v>
      </c>
      <c r="J467" s="52">
        <v>0.476</v>
      </c>
      <c r="K467" s="52">
        <v>0.026</v>
      </c>
      <c r="L467" s="52">
        <v>1.5893746E7</v>
      </c>
      <c r="M467" s="52">
        <v>0.176</v>
      </c>
    </row>
    <row r="468">
      <c r="A468" s="47" t="str">
        <f t="shared" si="1"/>
        <v>Africa_Niger-Africa_2011</v>
      </c>
      <c r="B468" s="47" t="s">
        <v>68</v>
      </c>
      <c r="C468" s="49" t="s">
        <v>126</v>
      </c>
      <c r="D468" s="44" t="s">
        <v>90</v>
      </c>
      <c r="E468" s="52">
        <v>0.05</v>
      </c>
      <c r="F468" s="52">
        <v>0.064</v>
      </c>
      <c r="G468" s="52">
        <v>58.0</v>
      </c>
      <c r="H468" s="52">
        <v>57.0</v>
      </c>
      <c r="I468" s="52">
        <v>0.499</v>
      </c>
      <c r="J468" s="52">
        <v>0.475</v>
      </c>
      <c r="K468" s="52">
        <v>0.026</v>
      </c>
      <c r="L468" s="52">
        <v>1.6511462E7</v>
      </c>
      <c r="M468" s="52">
        <v>0.178</v>
      </c>
    </row>
    <row r="469">
      <c r="A469" s="47" t="str">
        <f t="shared" si="1"/>
        <v>Africa_Niger-Africa_2012</v>
      </c>
      <c r="B469" s="47" t="s">
        <v>68</v>
      </c>
      <c r="C469" s="49" t="s">
        <v>126</v>
      </c>
      <c r="D469" s="44" t="s">
        <v>91</v>
      </c>
      <c r="E469" s="52">
        <v>0.05</v>
      </c>
      <c r="F469" s="52">
        <v>0.062</v>
      </c>
      <c r="G469" s="52">
        <v>58.0</v>
      </c>
      <c r="H469" s="52">
        <v>58.0</v>
      </c>
      <c r="I469" s="52">
        <v>0.5</v>
      </c>
      <c r="J469" s="52">
        <v>0.474</v>
      </c>
      <c r="K469" s="52">
        <v>0.026</v>
      </c>
      <c r="L469" s="52">
        <v>1.7157042E7</v>
      </c>
      <c r="M469" s="52">
        <v>0.18</v>
      </c>
    </row>
    <row r="470">
      <c r="A470" s="47" t="str">
        <f t="shared" si="1"/>
        <v>Africa_Nigeria-Africa_2000</v>
      </c>
      <c r="B470" s="47" t="s">
        <v>68</v>
      </c>
      <c r="C470" s="49" t="s">
        <v>127</v>
      </c>
      <c r="D470" s="44" t="s">
        <v>70</v>
      </c>
      <c r="E470" s="52">
        <v>0.043</v>
      </c>
      <c r="F470" s="52">
        <v>0.113</v>
      </c>
      <c r="G470" s="52">
        <v>47.0</v>
      </c>
      <c r="H470" s="52">
        <v>46.0</v>
      </c>
      <c r="I470" s="52">
        <v>0.435</v>
      </c>
      <c r="J470" s="52">
        <v>0.537</v>
      </c>
      <c r="K470" s="52">
        <v>0.028</v>
      </c>
      <c r="L470" s="52">
        <v>1.22876727E8</v>
      </c>
      <c r="M470" s="52">
        <v>0.348</v>
      </c>
    </row>
    <row r="471">
      <c r="A471" s="47" t="str">
        <f t="shared" si="1"/>
        <v>Africa_Nigeria-Africa_2001</v>
      </c>
      <c r="B471" s="47" t="s">
        <v>68</v>
      </c>
      <c r="C471" s="49" t="s">
        <v>127</v>
      </c>
      <c r="D471" s="44" t="s">
        <v>71</v>
      </c>
      <c r="E471" s="52">
        <v>0.043</v>
      </c>
      <c r="F471" s="52">
        <v>0.11</v>
      </c>
      <c r="G471" s="52">
        <v>47.0</v>
      </c>
      <c r="H471" s="52">
        <v>46.0</v>
      </c>
      <c r="I471" s="52">
        <v>0.435</v>
      </c>
      <c r="J471" s="52">
        <v>0.538</v>
      </c>
      <c r="K471" s="52">
        <v>0.028</v>
      </c>
      <c r="L471" s="52">
        <v>1.26004992E8</v>
      </c>
      <c r="M471" s="52">
        <v>0.357</v>
      </c>
    </row>
    <row r="472">
      <c r="A472" s="47" t="str">
        <f t="shared" si="1"/>
        <v>Africa_Nigeria-Africa_2002</v>
      </c>
      <c r="B472" s="47" t="s">
        <v>68</v>
      </c>
      <c r="C472" s="49" t="s">
        <v>127</v>
      </c>
      <c r="D472" s="44" t="s">
        <v>72</v>
      </c>
      <c r="E472" s="52">
        <v>0.043</v>
      </c>
      <c r="F472" s="52">
        <v>0.106</v>
      </c>
      <c r="G472" s="52">
        <v>48.0</v>
      </c>
      <c r="H472" s="52">
        <v>47.0</v>
      </c>
      <c r="I472" s="52">
        <v>0.434</v>
      </c>
      <c r="J472" s="52">
        <v>0.538</v>
      </c>
      <c r="K472" s="52">
        <v>0.028</v>
      </c>
      <c r="L472" s="52">
        <v>1.29224641E8</v>
      </c>
      <c r="M472" s="52">
        <v>0.365</v>
      </c>
    </row>
    <row r="473">
      <c r="A473" s="47" t="str">
        <f t="shared" si="1"/>
        <v>Africa_Nigeria-Africa_2003</v>
      </c>
      <c r="B473" s="47" t="s">
        <v>68</v>
      </c>
      <c r="C473" s="49" t="s">
        <v>127</v>
      </c>
      <c r="D473" s="44" t="s">
        <v>74</v>
      </c>
      <c r="E473" s="52">
        <v>0.043</v>
      </c>
      <c r="F473" s="52">
        <v>0.103</v>
      </c>
      <c r="G473" s="52">
        <v>48.0</v>
      </c>
      <c r="H473" s="52">
        <v>47.0</v>
      </c>
      <c r="I473" s="52">
        <v>0.435</v>
      </c>
      <c r="J473" s="52">
        <v>0.538</v>
      </c>
      <c r="K473" s="52">
        <v>0.028</v>
      </c>
      <c r="L473" s="52">
        <v>1.32550146E8</v>
      </c>
      <c r="M473" s="52">
        <v>0.374</v>
      </c>
    </row>
    <row r="474">
      <c r="A474" s="47" t="str">
        <f t="shared" si="1"/>
        <v>Africa_Nigeria-Africa_2004</v>
      </c>
      <c r="B474" s="47" t="s">
        <v>68</v>
      </c>
      <c r="C474" s="49" t="s">
        <v>127</v>
      </c>
      <c r="D474" s="44" t="s">
        <v>83</v>
      </c>
      <c r="E474" s="52">
        <v>0.043</v>
      </c>
      <c r="F474" s="52">
        <v>0.1</v>
      </c>
      <c r="G474" s="52">
        <v>49.0</v>
      </c>
      <c r="H474" s="52">
        <v>48.0</v>
      </c>
      <c r="I474" s="52">
        <v>0.435</v>
      </c>
      <c r="J474" s="52">
        <v>0.538</v>
      </c>
      <c r="K474" s="52">
        <v>0.027</v>
      </c>
      <c r="L474" s="52">
        <v>1.3599925E8</v>
      </c>
      <c r="M474" s="52">
        <v>0.382</v>
      </c>
    </row>
    <row r="475">
      <c r="A475" s="47" t="str">
        <f t="shared" si="1"/>
        <v>Africa_Nigeria-Africa_2005</v>
      </c>
      <c r="B475" s="47" t="s">
        <v>68</v>
      </c>
      <c r="C475" s="49" t="s">
        <v>127</v>
      </c>
      <c r="D475" s="44" t="s">
        <v>84</v>
      </c>
      <c r="E475" s="52">
        <v>0.042</v>
      </c>
      <c r="F475" s="52">
        <v>0.097</v>
      </c>
      <c r="G475" s="52">
        <v>49.0</v>
      </c>
      <c r="H475" s="52">
        <v>48.0</v>
      </c>
      <c r="I475" s="52">
        <v>0.436</v>
      </c>
      <c r="J475" s="52">
        <v>0.537</v>
      </c>
      <c r="K475" s="52">
        <v>0.027</v>
      </c>
      <c r="L475" s="52">
        <v>1.39585891E8</v>
      </c>
      <c r="M475" s="52">
        <v>0.391</v>
      </c>
    </row>
    <row r="476">
      <c r="A476" s="47" t="str">
        <f t="shared" si="1"/>
        <v>Africa_Nigeria-Africa_2006</v>
      </c>
      <c r="B476" s="47" t="s">
        <v>68</v>
      </c>
      <c r="C476" s="49" t="s">
        <v>127</v>
      </c>
      <c r="D476" s="44" t="s">
        <v>85</v>
      </c>
      <c r="E476" s="52">
        <v>0.042</v>
      </c>
      <c r="F476" s="52">
        <v>0.094</v>
      </c>
      <c r="G476" s="52">
        <v>50.0</v>
      </c>
      <c r="H476" s="52">
        <v>49.0</v>
      </c>
      <c r="I476" s="52">
        <v>0.436</v>
      </c>
      <c r="J476" s="52">
        <v>0.536</v>
      </c>
      <c r="K476" s="52">
        <v>0.027</v>
      </c>
      <c r="L476" s="52">
        <v>1.43314909E8</v>
      </c>
      <c r="M476" s="52">
        <v>0.399</v>
      </c>
    </row>
    <row r="477">
      <c r="A477" s="47" t="str">
        <f t="shared" si="1"/>
        <v>Africa_Nigeria-Africa_2007</v>
      </c>
      <c r="B477" s="47" t="s">
        <v>68</v>
      </c>
      <c r="C477" s="49" t="s">
        <v>127</v>
      </c>
      <c r="D477" s="44" t="s">
        <v>86</v>
      </c>
      <c r="E477" s="52">
        <v>0.042</v>
      </c>
      <c r="F477" s="52">
        <v>0.091</v>
      </c>
      <c r="G477" s="52">
        <v>50.0</v>
      </c>
      <c r="H477" s="52">
        <v>49.0</v>
      </c>
      <c r="I477" s="52">
        <v>0.437</v>
      </c>
      <c r="J477" s="52">
        <v>0.536</v>
      </c>
      <c r="K477" s="52">
        <v>0.027</v>
      </c>
      <c r="L477" s="52">
        <v>1.47187353E8</v>
      </c>
      <c r="M477" s="52">
        <v>0.408</v>
      </c>
    </row>
    <row r="478">
      <c r="A478" s="47" t="str">
        <f t="shared" si="1"/>
        <v>Africa_Nigeria-Africa_2008</v>
      </c>
      <c r="B478" s="47" t="s">
        <v>68</v>
      </c>
      <c r="C478" s="49" t="s">
        <v>127</v>
      </c>
      <c r="D478" s="44" t="s">
        <v>87</v>
      </c>
      <c r="E478" s="52">
        <v>0.042</v>
      </c>
      <c r="F478" s="52">
        <v>0.088</v>
      </c>
      <c r="G478" s="52">
        <v>51.0</v>
      </c>
      <c r="H478" s="52">
        <v>50.0</v>
      </c>
      <c r="I478" s="52">
        <v>0.438</v>
      </c>
      <c r="J478" s="52">
        <v>0.535</v>
      </c>
      <c r="K478" s="52">
        <v>0.027</v>
      </c>
      <c r="L478" s="52">
        <v>1.5120808E8</v>
      </c>
      <c r="M478" s="52">
        <v>0.417</v>
      </c>
    </row>
    <row r="479">
      <c r="A479" s="47" t="str">
        <f t="shared" si="1"/>
        <v>Africa_Nigeria-Africa_2009</v>
      </c>
      <c r="B479" s="47" t="s">
        <v>68</v>
      </c>
      <c r="C479" s="49" t="s">
        <v>127</v>
      </c>
      <c r="D479" s="44" t="s">
        <v>88</v>
      </c>
      <c r="E479" s="52">
        <v>0.042</v>
      </c>
      <c r="F479" s="52">
        <v>0.085</v>
      </c>
      <c r="G479" s="52">
        <v>51.0</v>
      </c>
      <c r="H479" s="52">
        <v>51.0</v>
      </c>
      <c r="I479" s="52">
        <v>0.439</v>
      </c>
      <c r="J479" s="52">
        <v>0.534</v>
      </c>
      <c r="K479" s="52">
        <v>0.027</v>
      </c>
      <c r="L479" s="52">
        <v>1.5538102E8</v>
      </c>
      <c r="M479" s="52">
        <v>0.426</v>
      </c>
    </row>
    <row r="480">
      <c r="A480" s="47" t="str">
        <f t="shared" si="1"/>
        <v>Africa_Nigeria-Africa_2010</v>
      </c>
      <c r="B480" s="47" t="s">
        <v>68</v>
      </c>
      <c r="C480" s="49" t="s">
        <v>127</v>
      </c>
      <c r="D480" s="44" t="s">
        <v>89</v>
      </c>
      <c r="E480" s="52">
        <v>0.042</v>
      </c>
      <c r="F480" s="52">
        <v>0.082</v>
      </c>
      <c r="G480" s="52">
        <v>52.0</v>
      </c>
      <c r="H480" s="52">
        <v>51.0</v>
      </c>
      <c r="I480" s="52">
        <v>0.44</v>
      </c>
      <c r="J480" s="52">
        <v>0.532</v>
      </c>
      <c r="K480" s="52">
        <v>0.027</v>
      </c>
      <c r="L480" s="52">
        <v>1.5970778E8</v>
      </c>
      <c r="M480" s="52">
        <v>0.435</v>
      </c>
    </row>
    <row r="481">
      <c r="A481" s="47" t="str">
        <f t="shared" si="1"/>
        <v>Africa_Nigeria-Africa_2011</v>
      </c>
      <c r="B481" s="47" t="s">
        <v>68</v>
      </c>
      <c r="C481" s="49" t="s">
        <v>127</v>
      </c>
      <c r="D481" s="44" t="s">
        <v>90</v>
      </c>
      <c r="E481" s="52">
        <v>0.042</v>
      </c>
      <c r="F481" s="52">
        <v>0.079</v>
      </c>
      <c r="G481" s="52">
        <v>52.0</v>
      </c>
      <c r="H481" s="52">
        <v>51.0</v>
      </c>
      <c r="I481" s="52">
        <v>0.441</v>
      </c>
      <c r="J481" s="52">
        <v>0.531</v>
      </c>
      <c r="K481" s="52">
        <v>0.027</v>
      </c>
      <c r="L481" s="52">
        <v>1.64192925E8</v>
      </c>
      <c r="M481" s="52">
        <v>0.444</v>
      </c>
    </row>
    <row r="482">
      <c r="A482" s="47" t="str">
        <f t="shared" si="1"/>
        <v>Africa_Nigeria-Africa_2012</v>
      </c>
      <c r="B482" s="47" t="s">
        <v>68</v>
      </c>
      <c r="C482" s="49" t="s">
        <v>127</v>
      </c>
      <c r="D482" s="44" t="s">
        <v>91</v>
      </c>
      <c r="E482" s="52">
        <v>0.042</v>
      </c>
      <c r="F482" s="52">
        <v>0.077</v>
      </c>
      <c r="G482" s="52">
        <v>52.0</v>
      </c>
      <c r="H482" s="52">
        <v>52.0</v>
      </c>
      <c r="I482" s="52">
        <v>0.442</v>
      </c>
      <c r="J482" s="52">
        <v>0.531</v>
      </c>
      <c r="K482" s="52">
        <v>0.027</v>
      </c>
      <c r="L482" s="52">
        <v>1.68833776E8</v>
      </c>
      <c r="M482" s="52">
        <v>0.452</v>
      </c>
    </row>
    <row r="483">
      <c r="A483" s="47" t="str">
        <f t="shared" si="1"/>
        <v>Africa_Rwanda-Africa_2000</v>
      </c>
      <c r="B483" s="47" t="s">
        <v>68</v>
      </c>
      <c r="C483" s="49" t="s">
        <v>128</v>
      </c>
      <c r="D483" s="44" t="s">
        <v>70</v>
      </c>
      <c r="E483" s="52">
        <v>0.041</v>
      </c>
      <c r="F483" s="52">
        <v>0.108</v>
      </c>
      <c r="G483" s="52">
        <v>49.0</v>
      </c>
      <c r="H483" s="52">
        <v>47.0</v>
      </c>
      <c r="I483" s="52">
        <v>0.466</v>
      </c>
      <c r="J483" s="52">
        <v>0.505</v>
      </c>
      <c r="K483" s="52">
        <v>0.03</v>
      </c>
      <c r="L483" s="52">
        <v>8395577.0</v>
      </c>
      <c r="M483" s="52">
        <v>0.149</v>
      </c>
    </row>
    <row r="484">
      <c r="A484" s="47" t="str">
        <f t="shared" si="1"/>
        <v>Africa_Rwanda-Africa_2001</v>
      </c>
      <c r="B484" s="47" t="s">
        <v>68</v>
      </c>
      <c r="C484" s="49" t="s">
        <v>128</v>
      </c>
      <c r="D484" s="44" t="s">
        <v>71</v>
      </c>
      <c r="E484" s="52">
        <v>0.04</v>
      </c>
      <c r="F484" s="52">
        <v>0.101</v>
      </c>
      <c r="G484" s="52">
        <v>50.0</v>
      </c>
      <c r="H484" s="52">
        <v>48.0</v>
      </c>
      <c r="I484" s="52">
        <v>0.464</v>
      </c>
      <c r="J484" s="52">
        <v>0.507</v>
      </c>
      <c r="K484" s="52">
        <v>0.029</v>
      </c>
      <c r="L484" s="52">
        <v>8760003.0</v>
      </c>
      <c r="M484" s="52">
        <v>0.158</v>
      </c>
    </row>
    <row r="485">
      <c r="A485" s="47" t="str">
        <f t="shared" si="1"/>
        <v>Africa_Rwanda-Africa_2002</v>
      </c>
      <c r="B485" s="47" t="s">
        <v>68</v>
      </c>
      <c r="C485" s="49" t="s">
        <v>128</v>
      </c>
      <c r="D485" s="44" t="s">
        <v>72</v>
      </c>
      <c r="E485" s="52">
        <v>0.04</v>
      </c>
      <c r="F485" s="52">
        <v>0.092</v>
      </c>
      <c r="G485" s="52">
        <v>51.0</v>
      </c>
      <c r="H485" s="52">
        <v>50.0</v>
      </c>
      <c r="I485" s="52">
        <v>0.459</v>
      </c>
      <c r="J485" s="52">
        <v>0.513</v>
      </c>
      <c r="K485" s="52">
        <v>0.029</v>
      </c>
      <c r="L485" s="52">
        <v>8987523.0</v>
      </c>
      <c r="M485" s="52">
        <v>0.168</v>
      </c>
    </row>
    <row r="486">
      <c r="A486" s="47" t="str">
        <f t="shared" si="1"/>
        <v>Africa_Rwanda-Africa_2003</v>
      </c>
      <c r="B486" s="47" t="s">
        <v>68</v>
      </c>
      <c r="C486" s="49" t="s">
        <v>128</v>
      </c>
      <c r="D486" s="44" t="s">
        <v>74</v>
      </c>
      <c r="E486" s="52">
        <v>0.039</v>
      </c>
      <c r="F486" s="52">
        <v>0.083</v>
      </c>
      <c r="G486" s="52">
        <v>53.0</v>
      </c>
      <c r="H486" s="52">
        <v>51.0</v>
      </c>
      <c r="I486" s="52">
        <v>0.452</v>
      </c>
      <c r="J486" s="52">
        <v>0.521</v>
      </c>
      <c r="K486" s="52">
        <v>0.027</v>
      </c>
      <c r="L486" s="52">
        <v>9126167.0</v>
      </c>
      <c r="M486" s="52">
        <v>0.176</v>
      </c>
    </row>
    <row r="487">
      <c r="A487" s="47" t="str">
        <f t="shared" si="1"/>
        <v>Africa_Rwanda-Africa_2004</v>
      </c>
      <c r="B487" s="47" t="s">
        <v>68</v>
      </c>
      <c r="C487" s="49" t="s">
        <v>128</v>
      </c>
      <c r="D487" s="44" t="s">
        <v>83</v>
      </c>
      <c r="E487" s="52">
        <v>0.039</v>
      </c>
      <c r="F487" s="52">
        <v>0.075</v>
      </c>
      <c r="G487" s="52">
        <v>55.0</v>
      </c>
      <c r="H487" s="52">
        <v>52.0</v>
      </c>
      <c r="I487" s="52">
        <v>0.446</v>
      </c>
      <c r="J487" s="52">
        <v>0.528</v>
      </c>
      <c r="K487" s="52">
        <v>0.026</v>
      </c>
      <c r="L487" s="52">
        <v>9254379.0</v>
      </c>
      <c r="M487" s="52">
        <v>0.184</v>
      </c>
    </row>
    <row r="488">
      <c r="A488" s="47" t="str">
        <f t="shared" si="1"/>
        <v>Africa_Rwanda-Africa_2005</v>
      </c>
      <c r="B488" s="47" t="s">
        <v>68</v>
      </c>
      <c r="C488" s="49" t="s">
        <v>128</v>
      </c>
      <c r="D488" s="44" t="s">
        <v>84</v>
      </c>
      <c r="E488" s="52">
        <v>0.038</v>
      </c>
      <c r="F488" s="52">
        <v>0.067</v>
      </c>
      <c r="G488" s="52">
        <v>56.0</v>
      </c>
      <c r="H488" s="52">
        <v>54.0</v>
      </c>
      <c r="I488" s="52">
        <v>0.442</v>
      </c>
      <c r="J488" s="52">
        <v>0.532</v>
      </c>
      <c r="K488" s="52">
        <v>0.025</v>
      </c>
      <c r="L488" s="52">
        <v>9429457.0</v>
      </c>
      <c r="M488" s="52">
        <v>0.193</v>
      </c>
    </row>
    <row r="489">
      <c r="A489" s="47" t="str">
        <f t="shared" si="1"/>
        <v>Africa_Rwanda-Africa_2006</v>
      </c>
      <c r="B489" s="47" t="s">
        <v>68</v>
      </c>
      <c r="C489" s="49" t="s">
        <v>128</v>
      </c>
      <c r="D489" s="44" t="s">
        <v>85</v>
      </c>
      <c r="E489" s="52">
        <v>0.038</v>
      </c>
      <c r="F489" s="52">
        <v>0.061</v>
      </c>
      <c r="G489" s="52">
        <v>58.0</v>
      </c>
      <c r="H489" s="52">
        <v>56.0</v>
      </c>
      <c r="I489" s="52">
        <v>0.442</v>
      </c>
      <c r="J489" s="52">
        <v>0.533</v>
      </c>
      <c r="K489" s="52">
        <v>0.024</v>
      </c>
      <c r="L489" s="52">
        <v>9660946.0</v>
      </c>
      <c r="M489" s="52">
        <v>0.202</v>
      </c>
    </row>
    <row r="490">
      <c r="A490" s="47" t="str">
        <f t="shared" si="1"/>
        <v>Africa_Rwanda-Africa_2007</v>
      </c>
      <c r="B490" s="47" t="s">
        <v>68</v>
      </c>
      <c r="C490" s="49" t="s">
        <v>128</v>
      </c>
      <c r="D490" s="44" t="s">
        <v>86</v>
      </c>
      <c r="E490" s="52">
        <v>0.038</v>
      </c>
      <c r="F490" s="52">
        <v>0.055</v>
      </c>
      <c r="G490" s="52">
        <v>60.0</v>
      </c>
      <c r="H490" s="52">
        <v>57.0</v>
      </c>
      <c r="I490" s="52">
        <v>0.445</v>
      </c>
      <c r="J490" s="52">
        <v>0.532</v>
      </c>
      <c r="K490" s="52">
        <v>0.024</v>
      </c>
      <c r="L490" s="52">
        <v>9928143.0</v>
      </c>
      <c r="M490" s="52">
        <v>0.211</v>
      </c>
    </row>
    <row r="491">
      <c r="A491" s="47" t="str">
        <f t="shared" si="1"/>
        <v>Africa_Rwanda-Africa_2008</v>
      </c>
      <c r="B491" s="47" t="s">
        <v>68</v>
      </c>
      <c r="C491" s="49" t="s">
        <v>128</v>
      </c>
      <c r="D491" s="44" t="s">
        <v>87</v>
      </c>
      <c r="E491" s="52">
        <v>0.038</v>
      </c>
      <c r="F491" s="52">
        <v>0.05</v>
      </c>
      <c r="G491" s="52">
        <v>61.0</v>
      </c>
      <c r="H491" s="52">
        <v>59.0</v>
      </c>
      <c r="I491" s="52">
        <v>0.447</v>
      </c>
      <c r="J491" s="52">
        <v>0.53</v>
      </c>
      <c r="K491" s="52">
        <v>0.023</v>
      </c>
      <c r="L491" s="52">
        <v>1.0222961E7</v>
      </c>
      <c r="M491" s="52">
        <v>0.22</v>
      </c>
    </row>
    <row r="492">
      <c r="A492" s="47" t="str">
        <f t="shared" si="1"/>
        <v>Africa_Rwanda-Africa_2009</v>
      </c>
      <c r="B492" s="47" t="s">
        <v>68</v>
      </c>
      <c r="C492" s="49" t="s">
        <v>128</v>
      </c>
      <c r="D492" s="44" t="s">
        <v>88</v>
      </c>
      <c r="E492" s="52">
        <v>0.037</v>
      </c>
      <c r="F492" s="52">
        <v>0.047</v>
      </c>
      <c r="G492" s="52">
        <v>63.0</v>
      </c>
      <c r="H492" s="52">
        <v>60.0</v>
      </c>
      <c r="I492" s="52">
        <v>0.448</v>
      </c>
      <c r="J492" s="52">
        <v>0.529</v>
      </c>
      <c r="K492" s="52">
        <v>0.023</v>
      </c>
      <c r="L492" s="52">
        <v>1.0529668E7</v>
      </c>
      <c r="M492" s="52">
        <v>0.23</v>
      </c>
    </row>
    <row r="493">
      <c r="A493" s="47" t="str">
        <f t="shared" si="1"/>
        <v>Africa_Rwanda-Africa_2010</v>
      </c>
      <c r="B493" s="47" t="s">
        <v>68</v>
      </c>
      <c r="C493" s="49" t="s">
        <v>128</v>
      </c>
      <c r="D493" s="44" t="s">
        <v>89</v>
      </c>
      <c r="E493" s="52">
        <v>0.037</v>
      </c>
      <c r="F493" s="52">
        <v>0.044</v>
      </c>
      <c r="G493" s="52">
        <v>64.0</v>
      </c>
      <c r="H493" s="52">
        <v>61.0</v>
      </c>
      <c r="I493" s="52">
        <v>0.447</v>
      </c>
      <c r="J493" s="52">
        <v>0.53</v>
      </c>
      <c r="K493" s="52">
        <v>0.023</v>
      </c>
      <c r="L493" s="52">
        <v>1.0836732E7</v>
      </c>
      <c r="M493" s="52">
        <v>0.24</v>
      </c>
    </row>
    <row r="494">
      <c r="A494" s="47" t="str">
        <f t="shared" si="1"/>
        <v>Africa_Rwanda-Africa_2011</v>
      </c>
      <c r="B494" s="47" t="s">
        <v>68</v>
      </c>
      <c r="C494" s="49" t="s">
        <v>128</v>
      </c>
      <c r="D494" s="44" t="s">
        <v>90</v>
      </c>
      <c r="E494" s="52">
        <v>0.036</v>
      </c>
      <c r="F494" s="52">
        <v>0.041</v>
      </c>
      <c r="G494" s="52">
        <v>65.0</v>
      </c>
      <c r="H494" s="52">
        <v>61.0</v>
      </c>
      <c r="I494" s="52">
        <v>0.442</v>
      </c>
      <c r="J494" s="52">
        <v>0.535</v>
      </c>
      <c r="K494" s="52">
        <v>0.023</v>
      </c>
      <c r="L494" s="52">
        <v>1.1144315E7</v>
      </c>
      <c r="M494" s="52">
        <v>0.249</v>
      </c>
    </row>
    <row r="495">
      <c r="A495" s="47" t="str">
        <f t="shared" si="1"/>
        <v>Africa_Rwanda-Africa_2012</v>
      </c>
      <c r="B495" s="47" t="s">
        <v>68</v>
      </c>
      <c r="C495" s="49" t="s">
        <v>128</v>
      </c>
      <c r="D495" s="44" t="s">
        <v>91</v>
      </c>
      <c r="E495" s="52">
        <v>0.036</v>
      </c>
      <c r="F495" s="52">
        <v>0.039</v>
      </c>
      <c r="G495" s="52">
        <v>65.0</v>
      </c>
      <c r="H495" s="52">
        <v>62.0</v>
      </c>
      <c r="I495" s="52">
        <v>0.436</v>
      </c>
      <c r="J495" s="52">
        <v>0.541</v>
      </c>
      <c r="K495" s="52">
        <v>0.023</v>
      </c>
      <c r="L495" s="52">
        <v>1.1457801E7</v>
      </c>
      <c r="M495" s="52">
        <v>0.259</v>
      </c>
    </row>
    <row r="496">
      <c r="A496" s="47" t="str">
        <f t="shared" si="1"/>
        <v>Africa_Sao Tome and Principe-Africa_2000</v>
      </c>
      <c r="B496" s="47" t="s">
        <v>68</v>
      </c>
      <c r="C496" s="49" t="s">
        <v>129</v>
      </c>
      <c r="D496" s="44" t="s">
        <v>70</v>
      </c>
      <c r="E496" s="52">
        <v>0.036</v>
      </c>
      <c r="F496" s="52">
        <v>0.058</v>
      </c>
      <c r="G496" s="52">
        <v>65.0</v>
      </c>
      <c r="H496" s="52">
        <v>62.0</v>
      </c>
      <c r="I496" s="52">
        <v>0.44</v>
      </c>
      <c r="J496" s="52">
        <v>0.52</v>
      </c>
      <c r="K496" s="52">
        <v>0.04</v>
      </c>
      <c r="L496" s="52">
        <v>139428.0</v>
      </c>
      <c r="M496" s="52">
        <v>0.534</v>
      </c>
    </row>
    <row r="497">
      <c r="A497" s="47" t="str">
        <f t="shared" si="1"/>
        <v>Africa_Sao Tome and Principe-Africa_2001</v>
      </c>
      <c r="B497" s="47" t="s">
        <v>68</v>
      </c>
      <c r="C497" s="49" t="s">
        <v>129</v>
      </c>
      <c r="D497" s="44" t="s">
        <v>71</v>
      </c>
      <c r="E497" s="52">
        <v>0.037</v>
      </c>
      <c r="F497" s="52">
        <v>0.056</v>
      </c>
      <c r="G497" s="52">
        <v>65.0</v>
      </c>
      <c r="H497" s="52">
        <v>62.0</v>
      </c>
      <c r="I497" s="52">
        <v>0.434</v>
      </c>
      <c r="J497" s="52">
        <v>0.526</v>
      </c>
      <c r="K497" s="52">
        <v>0.04</v>
      </c>
      <c r="L497" s="52">
        <v>141783.0</v>
      </c>
      <c r="M497" s="52">
        <v>0.544</v>
      </c>
    </row>
    <row r="498">
      <c r="A498" s="47" t="str">
        <f t="shared" si="1"/>
        <v>Africa_Sao Tome and Principe-Africa_2002</v>
      </c>
      <c r="B498" s="47" t="s">
        <v>68</v>
      </c>
      <c r="C498" s="49" t="s">
        <v>129</v>
      </c>
      <c r="D498" s="44" t="s">
        <v>72</v>
      </c>
      <c r="E498" s="52">
        <v>0.037</v>
      </c>
      <c r="F498" s="52">
        <v>0.054</v>
      </c>
      <c r="G498" s="52">
        <v>66.0</v>
      </c>
      <c r="H498" s="52">
        <v>62.0</v>
      </c>
      <c r="I498" s="52">
        <v>0.429</v>
      </c>
      <c r="J498" s="52">
        <v>0.53</v>
      </c>
      <c r="K498" s="52">
        <v>0.04</v>
      </c>
      <c r="L498" s="52">
        <v>144447.0</v>
      </c>
      <c r="M498" s="52">
        <v>0.553</v>
      </c>
    </row>
    <row r="499">
      <c r="A499" s="47" t="str">
        <f t="shared" si="1"/>
        <v>Africa_Sao Tome and Principe-Africa_2003</v>
      </c>
      <c r="B499" s="47" t="s">
        <v>68</v>
      </c>
      <c r="C499" s="49" t="s">
        <v>129</v>
      </c>
      <c r="D499" s="44" t="s">
        <v>74</v>
      </c>
      <c r="E499" s="52">
        <v>0.037</v>
      </c>
      <c r="F499" s="52">
        <v>0.052</v>
      </c>
      <c r="G499" s="52">
        <v>66.0</v>
      </c>
      <c r="H499" s="52">
        <v>62.0</v>
      </c>
      <c r="I499" s="52">
        <v>0.426</v>
      </c>
      <c r="J499" s="52">
        <v>0.534</v>
      </c>
      <c r="K499" s="52">
        <v>0.04</v>
      </c>
      <c r="L499" s="52">
        <v>147455.0</v>
      </c>
      <c r="M499" s="52">
        <v>0.563</v>
      </c>
    </row>
    <row r="500">
      <c r="A500" s="47" t="str">
        <f t="shared" si="1"/>
        <v>Africa_Sao Tome and Principe-Africa_2004</v>
      </c>
      <c r="B500" s="47" t="s">
        <v>68</v>
      </c>
      <c r="C500" s="49" t="s">
        <v>129</v>
      </c>
      <c r="D500" s="44" t="s">
        <v>83</v>
      </c>
      <c r="E500" s="52">
        <v>0.038</v>
      </c>
      <c r="F500" s="52">
        <v>0.05</v>
      </c>
      <c r="G500" s="52">
        <v>66.0</v>
      </c>
      <c r="H500" s="52">
        <v>62.0</v>
      </c>
      <c r="I500" s="52">
        <v>0.422</v>
      </c>
      <c r="J500" s="52">
        <v>0.537</v>
      </c>
      <c r="K500" s="52">
        <v>0.04</v>
      </c>
      <c r="L500" s="52">
        <v>150842.0</v>
      </c>
      <c r="M500" s="52">
        <v>0.571</v>
      </c>
    </row>
    <row r="501">
      <c r="A501" s="47" t="str">
        <f t="shared" si="1"/>
        <v>Africa_Sao Tome and Principe-Africa_2005</v>
      </c>
      <c r="B501" s="47" t="s">
        <v>68</v>
      </c>
      <c r="C501" s="49" t="s">
        <v>129</v>
      </c>
      <c r="D501" s="44" t="s">
        <v>84</v>
      </c>
      <c r="E501" s="52">
        <v>0.038</v>
      </c>
      <c r="F501" s="52">
        <v>0.048</v>
      </c>
      <c r="G501" s="52">
        <v>66.0</v>
      </c>
      <c r="H501" s="52">
        <v>63.0</v>
      </c>
      <c r="I501" s="52">
        <v>0.42</v>
      </c>
      <c r="J501" s="52">
        <v>0.54</v>
      </c>
      <c r="K501" s="52">
        <v>0.04</v>
      </c>
      <c r="L501" s="52">
        <v>154615.0</v>
      </c>
      <c r="M501" s="52">
        <v>0.58</v>
      </c>
    </row>
    <row r="502">
      <c r="A502" s="47" t="str">
        <f t="shared" si="1"/>
        <v>Africa_Sao Tome and Principe-Africa_2006</v>
      </c>
      <c r="B502" s="47" t="s">
        <v>68</v>
      </c>
      <c r="C502" s="49" t="s">
        <v>129</v>
      </c>
      <c r="D502" s="44" t="s">
        <v>85</v>
      </c>
      <c r="E502" s="52">
        <v>0.038</v>
      </c>
      <c r="F502" s="52">
        <v>0.046</v>
      </c>
      <c r="G502" s="52">
        <v>67.0</v>
      </c>
      <c r="H502" s="52">
        <v>63.0</v>
      </c>
      <c r="I502" s="52">
        <v>0.418</v>
      </c>
      <c r="J502" s="52">
        <v>0.542</v>
      </c>
      <c r="K502" s="52">
        <v>0.039</v>
      </c>
      <c r="L502" s="52">
        <v>158806.0</v>
      </c>
      <c r="M502" s="52">
        <v>0.588</v>
      </c>
    </row>
    <row r="503">
      <c r="A503" s="47" t="str">
        <f t="shared" si="1"/>
        <v>Africa_Sao Tome and Principe-Africa_2007</v>
      </c>
      <c r="B503" s="47" t="s">
        <v>68</v>
      </c>
      <c r="C503" s="49" t="s">
        <v>129</v>
      </c>
      <c r="D503" s="44" t="s">
        <v>86</v>
      </c>
      <c r="E503" s="52">
        <v>0.038</v>
      </c>
      <c r="F503" s="52">
        <v>0.044</v>
      </c>
      <c r="G503" s="52">
        <v>67.0</v>
      </c>
      <c r="H503" s="52">
        <v>63.0</v>
      </c>
      <c r="I503" s="52">
        <v>0.417</v>
      </c>
      <c r="J503" s="52">
        <v>0.544</v>
      </c>
      <c r="K503" s="52">
        <v>0.039</v>
      </c>
      <c r="L503" s="52">
        <v>163390.0</v>
      </c>
      <c r="M503" s="52">
        <v>0.597</v>
      </c>
    </row>
    <row r="504">
      <c r="A504" s="47" t="str">
        <f t="shared" si="1"/>
        <v>Africa_Sao Tome and Principe-Africa_2008</v>
      </c>
      <c r="B504" s="47" t="s">
        <v>68</v>
      </c>
      <c r="C504" s="49" t="s">
        <v>129</v>
      </c>
      <c r="D504" s="44" t="s">
        <v>87</v>
      </c>
      <c r="E504" s="52">
        <v>0.037</v>
      </c>
      <c r="F504" s="52">
        <v>0.043</v>
      </c>
      <c r="G504" s="52">
        <v>67.0</v>
      </c>
      <c r="H504" s="52">
        <v>64.0</v>
      </c>
      <c r="I504" s="52">
        <v>0.416</v>
      </c>
      <c r="J504" s="52">
        <v>0.546</v>
      </c>
      <c r="K504" s="52">
        <v>0.038</v>
      </c>
      <c r="L504" s="52">
        <v>168253.0</v>
      </c>
      <c r="M504" s="52">
        <v>0.604</v>
      </c>
    </row>
    <row r="505">
      <c r="A505" s="47" t="str">
        <f t="shared" si="1"/>
        <v>Africa_Sao Tome and Principe-Africa_2009</v>
      </c>
      <c r="B505" s="47" t="s">
        <v>68</v>
      </c>
      <c r="C505" s="49" t="s">
        <v>129</v>
      </c>
      <c r="D505" s="44" t="s">
        <v>88</v>
      </c>
      <c r="E505" s="52">
        <v>0.037</v>
      </c>
      <c r="F505" s="52">
        <v>0.041</v>
      </c>
      <c r="G505" s="52">
        <v>68.0</v>
      </c>
      <c r="H505" s="52">
        <v>64.0</v>
      </c>
      <c r="I505" s="52">
        <v>0.416</v>
      </c>
      <c r="J505" s="52">
        <v>0.547</v>
      </c>
      <c r="K505" s="52">
        <v>0.037</v>
      </c>
      <c r="L505" s="52">
        <v>173240.0</v>
      </c>
      <c r="M505" s="52">
        <v>0.612</v>
      </c>
    </row>
    <row r="506">
      <c r="A506" s="47" t="str">
        <f t="shared" si="1"/>
        <v>Africa_Sao Tome and Principe-Africa_2010</v>
      </c>
      <c r="B506" s="47" t="s">
        <v>68</v>
      </c>
      <c r="C506" s="49" t="s">
        <v>129</v>
      </c>
      <c r="D506" s="44" t="s">
        <v>89</v>
      </c>
      <c r="E506" s="52">
        <v>0.036</v>
      </c>
      <c r="F506" s="52">
        <v>0.04</v>
      </c>
      <c r="G506" s="52">
        <v>68.0</v>
      </c>
      <c r="H506" s="52">
        <v>64.0</v>
      </c>
      <c r="I506" s="52">
        <v>0.416</v>
      </c>
      <c r="J506" s="52">
        <v>0.548</v>
      </c>
      <c r="K506" s="52">
        <v>0.036</v>
      </c>
      <c r="L506" s="52">
        <v>178228.0</v>
      </c>
      <c r="M506" s="52">
        <v>0.619</v>
      </c>
    </row>
    <row r="507">
      <c r="A507" s="47" t="str">
        <f t="shared" si="1"/>
        <v>Africa_Sao Tome and Principe-Africa_2011</v>
      </c>
      <c r="B507" s="47" t="s">
        <v>68</v>
      </c>
      <c r="C507" s="49" t="s">
        <v>129</v>
      </c>
      <c r="D507" s="44" t="s">
        <v>90</v>
      </c>
      <c r="E507" s="52">
        <v>0.036</v>
      </c>
      <c r="F507" s="52">
        <v>0.039</v>
      </c>
      <c r="G507" s="52">
        <v>68.0</v>
      </c>
      <c r="H507" s="52">
        <v>64.0</v>
      </c>
      <c r="I507" s="52">
        <v>0.416</v>
      </c>
      <c r="J507" s="52">
        <v>0.549</v>
      </c>
      <c r="K507" s="52">
        <v>0.035</v>
      </c>
      <c r="L507" s="52">
        <v>183177.0</v>
      </c>
      <c r="M507" s="52">
        <v>0.626</v>
      </c>
    </row>
    <row r="508">
      <c r="A508" s="47" t="str">
        <f t="shared" si="1"/>
        <v>Africa_Sao Tome and Principe-Africa_2012</v>
      </c>
      <c r="B508" s="47" t="s">
        <v>68</v>
      </c>
      <c r="C508" s="49" t="s">
        <v>129</v>
      </c>
      <c r="D508" s="44" t="s">
        <v>91</v>
      </c>
      <c r="E508" s="52">
        <v>0.035</v>
      </c>
      <c r="F508" s="52">
        <v>0.038</v>
      </c>
      <c r="G508" s="52">
        <v>68.0</v>
      </c>
      <c r="H508" s="52">
        <v>64.0</v>
      </c>
      <c r="I508" s="52">
        <v>0.416</v>
      </c>
      <c r="J508" s="52">
        <v>0.55</v>
      </c>
      <c r="K508" s="52">
        <v>0.034</v>
      </c>
      <c r="L508" s="52">
        <v>188098.0</v>
      </c>
      <c r="M508" s="52">
        <v>0.633</v>
      </c>
    </row>
    <row r="509">
      <c r="A509" s="47" t="str">
        <f t="shared" si="1"/>
        <v>Africa_Senegal-Africa_2000</v>
      </c>
      <c r="B509" s="47" t="s">
        <v>68</v>
      </c>
      <c r="C509" s="49" t="s">
        <v>130</v>
      </c>
      <c r="D509" s="44" t="s">
        <v>70</v>
      </c>
      <c r="E509" s="52">
        <v>0.04</v>
      </c>
      <c r="F509" s="52">
        <v>0.069</v>
      </c>
      <c r="G509" s="52">
        <v>59.0</v>
      </c>
      <c r="H509" s="52">
        <v>56.0</v>
      </c>
      <c r="I509" s="52">
        <v>0.451</v>
      </c>
      <c r="J509" s="52">
        <v>0.517</v>
      </c>
      <c r="K509" s="52">
        <v>0.032</v>
      </c>
      <c r="L509" s="52">
        <v>9861679.0</v>
      </c>
      <c r="M509" s="52">
        <v>0.403</v>
      </c>
    </row>
    <row r="510">
      <c r="A510" s="47" t="str">
        <f t="shared" si="1"/>
        <v>Africa_Senegal-Africa_2001</v>
      </c>
      <c r="B510" s="47" t="s">
        <v>68</v>
      </c>
      <c r="C510" s="49" t="s">
        <v>130</v>
      </c>
      <c r="D510" s="44" t="s">
        <v>71</v>
      </c>
      <c r="E510" s="52">
        <v>0.04</v>
      </c>
      <c r="F510" s="52">
        <v>0.067</v>
      </c>
      <c r="G510" s="52">
        <v>60.0</v>
      </c>
      <c r="H510" s="52">
        <v>57.0</v>
      </c>
      <c r="I510" s="52">
        <v>0.449</v>
      </c>
      <c r="J510" s="52">
        <v>0.519</v>
      </c>
      <c r="K510" s="52">
        <v>0.032</v>
      </c>
      <c r="L510" s="52">
        <v>1.0119118E7</v>
      </c>
      <c r="M510" s="52">
        <v>0.405</v>
      </c>
    </row>
    <row r="511">
      <c r="A511" s="47" t="str">
        <f t="shared" si="1"/>
        <v>Africa_Senegal-Africa_2002</v>
      </c>
      <c r="B511" s="47" t="s">
        <v>68</v>
      </c>
      <c r="C511" s="49" t="s">
        <v>130</v>
      </c>
      <c r="D511" s="44" t="s">
        <v>72</v>
      </c>
      <c r="E511" s="52">
        <v>0.04</v>
      </c>
      <c r="F511" s="52">
        <v>0.065</v>
      </c>
      <c r="G511" s="52">
        <v>60.0</v>
      </c>
      <c r="H511" s="52">
        <v>57.0</v>
      </c>
      <c r="I511" s="52">
        <v>0.447</v>
      </c>
      <c r="J511" s="52">
        <v>0.521</v>
      </c>
      <c r="K511" s="52">
        <v>0.032</v>
      </c>
      <c r="L511" s="52">
        <v>1.039005E7</v>
      </c>
      <c r="M511" s="52">
        <v>0.406</v>
      </c>
    </row>
    <row r="512">
      <c r="A512" s="47" t="str">
        <f t="shared" si="1"/>
        <v>Africa_Senegal-Africa_2003</v>
      </c>
      <c r="B512" s="47" t="s">
        <v>68</v>
      </c>
      <c r="C512" s="49" t="s">
        <v>130</v>
      </c>
      <c r="D512" s="44" t="s">
        <v>74</v>
      </c>
      <c r="E512" s="52">
        <v>0.039</v>
      </c>
      <c r="F512" s="52">
        <v>0.062</v>
      </c>
      <c r="G512" s="52">
        <v>61.0</v>
      </c>
      <c r="H512" s="52">
        <v>58.0</v>
      </c>
      <c r="I512" s="52">
        <v>0.445</v>
      </c>
      <c r="J512" s="52">
        <v>0.524</v>
      </c>
      <c r="K512" s="52">
        <v>0.032</v>
      </c>
      <c r="L512" s="52">
        <v>1.0673535E7</v>
      </c>
      <c r="M512" s="52">
        <v>0.408</v>
      </c>
    </row>
    <row r="513">
      <c r="A513" s="47" t="str">
        <f t="shared" si="1"/>
        <v>Africa_Senegal-Africa_2004</v>
      </c>
      <c r="B513" s="47" t="s">
        <v>68</v>
      </c>
      <c r="C513" s="49" t="s">
        <v>130</v>
      </c>
      <c r="D513" s="44" t="s">
        <v>83</v>
      </c>
      <c r="E513" s="52">
        <v>0.039</v>
      </c>
      <c r="F513" s="52">
        <v>0.059</v>
      </c>
      <c r="G513" s="52">
        <v>62.0</v>
      </c>
      <c r="H513" s="52">
        <v>58.0</v>
      </c>
      <c r="I513" s="52">
        <v>0.443</v>
      </c>
      <c r="J513" s="52">
        <v>0.526</v>
      </c>
      <c r="K513" s="52">
        <v>0.032</v>
      </c>
      <c r="L513" s="52">
        <v>1.0967568E7</v>
      </c>
      <c r="M513" s="52">
        <v>0.409</v>
      </c>
    </row>
    <row r="514">
      <c r="A514" s="47" t="str">
        <f t="shared" si="1"/>
        <v>Africa_Senegal-Africa_2005</v>
      </c>
      <c r="B514" s="47" t="s">
        <v>68</v>
      </c>
      <c r="C514" s="49" t="s">
        <v>130</v>
      </c>
      <c r="D514" s="44" t="s">
        <v>84</v>
      </c>
      <c r="E514" s="52">
        <v>0.039</v>
      </c>
      <c r="F514" s="52">
        <v>0.057</v>
      </c>
      <c r="G514" s="52">
        <v>62.0</v>
      </c>
      <c r="H514" s="52">
        <v>59.0</v>
      </c>
      <c r="I514" s="52">
        <v>0.441</v>
      </c>
      <c r="J514" s="52">
        <v>0.527</v>
      </c>
      <c r="K514" s="52">
        <v>0.032</v>
      </c>
      <c r="L514" s="52">
        <v>1.1270826E7</v>
      </c>
      <c r="M514" s="52">
        <v>0.411</v>
      </c>
    </row>
    <row r="515">
      <c r="A515" s="47" t="str">
        <f t="shared" si="1"/>
        <v>Africa_Senegal-Africa_2006</v>
      </c>
      <c r="B515" s="47" t="s">
        <v>68</v>
      </c>
      <c r="C515" s="49" t="s">
        <v>130</v>
      </c>
      <c r="D515" s="44" t="s">
        <v>85</v>
      </c>
      <c r="E515" s="52">
        <v>0.039</v>
      </c>
      <c r="F515" s="52">
        <v>0.055</v>
      </c>
      <c r="G515" s="52">
        <v>63.0</v>
      </c>
      <c r="H515" s="52">
        <v>60.0</v>
      </c>
      <c r="I515" s="52">
        <v>0.44</v>
      </c>
      <c r="J515" s="52">
        <v>0.529</v>
      </c>
      <c r="K515" s="52">
        <v>0.032</v>
      </c>
      <c r="L515" s="52">
        <v>1.1582925E7</v>
      </c>
      <c r="M515" s="52">
        <v>0.413</v>
      </c>
    </row>
    <row r="516">
      <c r="A516" s="47" t="str">
        <f t="shared" si="1"/>
        <v>Africa_Senegal-Africa_2007</v>
      </c>
      <c r="B516" s="47" t="s">
        <v>68</v>
      </c>
      <c r="C516" s="49" t="s">
        <v>130</v>
      </c>
      <c r="D516" s="44" t="s">
        <v>86</v>
      </c>
      <c r="E516" s="52">
        <v>0.039</v>
      </c>
      <c r="F516" s="52">
        <v>0.052</v>
      </c>
      <c r="G516" s="52">
        <v>63.0</v>
      </c>
      <c r="H516" s="52">
        <v>60.0</v>
      </c>
      <c r="I516" s="52">
        <v>0.439</v>
      </c>
      <c r="J516" s="52">
        <v>0.53</v>
      </c>
      <c r="K516" s="52">
        <v>0.031</v>
      </c>
      <c r="L516" s="52">
        <v>1.1904974E7</v>
      </c>
      <c r="M516" s="52">
        <v>0.415</v>
      </c>
    </row>
    <row r="517">
      <c r="A517" s="47" t="str">
        <f t="shared" si="1"/>
        <v>Africa_Senegal-Africa_2008</v>
      </c>
      <c r="B517" s="47" t="s">
        <v>68</v>
      </c>
      <c r="C517" s="49" t="s">
        <v>130</v>
      </c>
      <c r="D517" s="44" t="s">
        <v>87</v>
      </c>
      <c r="E517" s="52">
        <v>0.039</v>
      </c>
      <c r="F517" s="52">
        <v>0.051</v>
      </c>
      <c r="G517" s="52">
        <v>64.0</v>
      </c>
      <c r="H517" s="52">
        <v>61.0</v>
      </c>
      <c r="I517" s="52">
        <v>0.438</v>
      </c>
      <c r="J517" s="52">
        <v>0.531</v>
      </c>
      <c r="K517" s="52">
        <v>0.031</v>
      </c>
      <c r="L517" s="52">
        <v>1.2238791E7</v>
      </c>
      <c r="M517" s="52">
        <v>0.417</v>
      </c>
    </row>
    <row r="518">
      <c r="A518" s="47" t="str">
        <f t="shared" si="1"/>
        <v>Africa_Senegal-Africa_2009</v>
      </c>
      <c r="B518" s="47" t="s">
        <v>68</v>
      </c>
      <c r="C518" s="49" t="s">
        <v>130</v>
      </c>
      <c r="D518" s="44" t="s">
        <v>88</v>
      </c>
      <c r="E518" s="52">
        <v>0.039</v>
      </c>
      <c r="F518" s="52">
        <v>0.049</v>
      </c>
      <c r="G518" s="52">
        <v>64.0</v>
      </c>
      <c r="H518" s="52">
        <v>61.0</v>
      </c>
      <c r="I518" s="52">
        <v>0.437</v>
      </c>
      <c r="J518" s="52">
        <v>0.532</v>
      </c>
      <c r="K518" s="52">
        <v>0.031</v>
      </c>
      <c r="L518" s="52">
        <v>1.2586827E7</v>
      </c>
      <c r="M518" s="52">
        <v>0.42</v>
      </c>
    </row>
    <row r="519">
      <c r="A519" s="47" t="str">
        <f t="shared" si="1"/>
        <v>Africa_Senegal-Africa_2010</v>
      </c>
      <c r="B519" s="47" t="s">
        <v>68</v>
      </c>
      <c r="C519" s="49" t="s">
        <v>130</v>
      </c>
      <c r="D519" s="44" t="s">
        <v>89</v>
      </c>
      <c r="E519" s="52">
        <v>0.039</v>
      </c>
      <c r="F519" s="52">
        <v>0.047</v>
      </c>
      <c r="G519" s="52">
        <v>64.0</v>
      </c>
      <c r="H519" s="52">
        <v>61.0</v>
      </c>
      <c r="I519" s="52">
        <v>0.436</v>
      </c>
      <c r="J519" s="52">
        <v>0.533</v>
      </c>
      <c r="K519" s="52">
        <v>0.031</v>
      </c>
      <c r="L519" s="52">
        <v>1.2950564E7</v>
      </c>
      <c r="M519" s="52">
        <v>0.422</v>
      </c>
    </row>
    <row r="520">
      <c r="A520" s="47" t="str">
        <f t="shared" si="1"/>
        <v>Africa_Senegal-Africa_2011</v>
      </c>
      <c r="B520" s="47" t="s">
        <v>68</v>
      </c>
      <c r="C520" s="49" t="s">
        <v>130</v>
      </c>
      <c r="D520" s="44" t="s">
        <v>90</v>
      </c>
      <c r="E520" s="52">
        <v>0.038</v>
      </c>
      <c r="F520" s="52">
        <v>0.046</v>
      </c>
      <c r="G520" s="52">
        <v>65.0</v>
      </c>
      <c r="H520" s="52">
        <v>62.0</v>
      </c>
      <c r="I520" s="52">
        <v>0.436</v>
      </c>
      <c r="J520" s="52">
        <v>0.534</v>
      </c>
      <c r="K520" s="52">
        <v>0.031</v>
      </c>
      <c r="L520" s="52">
        <v>1.3330737E7</v>
      </c>
      <c r="M520" s="52">
        <v>0.425</v>
      </c>
    </row>
    <row r="521">
      <c r="A521" s="47" t="str">
        <f t="shared" si="1"/>
        <v>Africa_Senegal-Africa_2012</v>
      </c>
      <c r="B521" s="47" t="s">
        <v>68</v>
      </c>
      <c r="C521" s="49" t="s">
        <v>130</v>
      </c>
      <c r="D521" s="44" t="s">
        <v>91</v>
      </c>
      <c r="E521" s="52">
        <v>0.038</v>
      </c>
      <c r="F521" s="52">
        <v>0.045</v>
      </c>
      <c r="G521" s="52">
        <v>65.0</v>
      </c>
      <c r="H521" s="52">
        <v>62.0</v>
      </c>
      <c r="I521" s="52">
        <v>0.435</v>
      </c>
      <c r="J521" s="52">
        <v>0.534</v>
      </c>
      <c r="K521" s="52">
        <v>0.03</v>
      </c>
      <c r="L521" s="52">
        <v>1.3726021E7</v>
      </c>
      <c r="M521" s="52">
        <v>0.428</v>
      </c>
    </row>
    <row r="522">
      <c r="A522" s="47" t="str">
        <f t="shared" si="1"/>
        <v>Africa_Seychelles-Africa_2000</v>
      </c>
      <c r="B522" s="47" t="s">
        <v>68</v>
      </c>
      <c r="C522" s="49" t="s">
        <v>131</v>
      </c>
      <c r="D522" s="44" t="s">
        <v>70</v>
      </c>
      <c r="E522" s="52">
        <v>0.019</v>
      </c>
      <c r="F522" s="52">
        <v>0.012</v>
      </c>
      <c r="G522" s="50"/>
      <c r="H522" s="50"/>
      <c r="I522" s="52">
        <v>0.282</v>
      </c>
      <c r="J522" s="52">
        <v>0.637</v>
      </c>
      <c r="K522" s="52">
        <v>0.081</v>
      </c>
      <c r="L522" s="52">
        <v>81131.0</v>
      </c>
      <c r="M522" s="52">
        <v>0.501</v>
      </c>
    </row>
    <row r="523">
      <c r="A523" s="47" t="str">
        <f t="shared" si="1"/>
        <v>Africa_Seychelles-Africa_2001</v>
      </c>
      <c r="B523" s="47" t="s">
        <v>68</v>
      </c>
      <c r="C523" s="49" t="s">
        <v>131</v>
      </c>
      <c r="D523" s="44" t="s">
        <v>71</v>
      </c>
      <c r="E523" s="52">
        <v>0.018</v>
      </c>
      <c r="F523" s="52">
        <v>0.012</v>
      </c>
      <c r="G523" s="50"/>
      <c r="H523" s="50"/>
      <c r="I523" s="52">
        <v>0.275</v>
      </c>
      <c r="J523" s="52">
        <v>0.645</v>
      </c>
      <c r="K523" s="52">
        <v>0.08</v>
      </c>
      <c r="L523" s="52">
        <v>81202.0</v>
      </c>
      <c r="M523" s="52">
        <v>0.503</v>
      </c>
    </row>
    <row r="524">
      <c r="A524" s="47" t="str">
        <f t="shared" si="1"/>
        <v>Africa_Seychelles-Africa_2002</v>
      </c>
      <c r="B524" s="47" t="s">
        <v>68</v>
      </c>
      <c r="C524" s="49" t="s">
        <v>131</v>
      </c>
      <c r="D524" s="44" t="s">
        <v>72</v>
      </c>
      <c r="E524" s="52">
        <v>0.018</v>
      </c>
      <c r="F524" s="52">
        <v>0.012</v>
      </c>
      <c r="G524" s="52">
        <v>77.0</v>
      </c>
      <c r="H524" s="52">
        <v>69.0</v>
      </c>
      <c r="I524" s="52">
        <v>0.267</v>
      </c>
      <c r="J524" s="52">
        <v>0.654</v>
      </c>
      <c r="K524" s="52">
        <v>0.079</v>
      </c>
      <c r="L524" s="52">
        <v>83700.0</v>
      </c>
      <c r="M524" s="52">
        <v>0.505</v>
      </c>
    </row>
    <row r="525">
      <c r="A525" s="47" t="str">
        <f t="shared" si="1"/>
        <v>Africa_Seychelles-Africa_2003</v>
      </c>
      <c r="B525" s="47" t="s">
        <v>68</v>
      </c>
      <c r="C525" s="49" t="s">
        <v>131</v>
      </c>
      <c r="D525" s="44" t="s">
        <v>74</v>
      </c>
      <c r="E525" s="52">
        <v>0.018</v>
      </c>
      <c r="F525" s="52">
        <v>0.012</v>
      </c>
      <c r="G525" s="52">
        <v>76.0</v>
      </c>
      <c r="H525" s="52">
        <v>66.0</v>
      </c>
      <c r="I525" s="52">
        <v>0.258</v>
      </c>
      <c r="J525" s="52">
        <v>0.664</v>
      </c>
      <c r="K525" s="52">
        <v>0.078</v>
      </c>
      <c r="L525" s="52">
        <v>82800.0</v>
      </c>
      <c r="M525" s="52">
        <v>0.506</v>
      </c>
    </row>
    <row r="526">
      <c r="A526" s="47" t="str">
        <f t="shared" si="1"/>
        <v>Africa_Seychelles-Africa_2004</v>
      </c>
      <c r="B526" s="47" t="s">
        <v>68</v>
      </c>
      <c r="C526" s="49" t="s">
        <v>131</v>
      </c>
      <c r="D526" s="44" t="s">
        <v>83</v>
      </c>
      <c r="E526" s="52">
        <v>0.017</v>
      </c>
      <c r="F526" s="52">
        <v>0.012</v>
      </c>
      <c r="G526" s="52">
        <v>76.0</v>
      </c>
      <c r="H526" s="52">
        <v>69.0</v>
      </c>
      <c r="I526" s="52">
        <v>0.25</v>
      </c>
      <c r="J526" s="52">
        <v>0.673</v>
      </c>
      <c r="K526" s="52">
        <v>0.076</v>
      </c>
      <c r="L526" s="52">
        <v>82500.0</v>
      </c>
      <c r="M526" s="52">
        <v>0.508</v>
      </c>
    </row>
    <row r="527">
      <c r="A527" s="47" t="str">
        <f t="shared" si="1"/>
        <v>Africa_Seychelles-Africa_2005</v>
      </c>
      <c r="B527" s="47" t="s">
        <v>68</v>
      </c>
      <c r="C527" s="49" t="s">
        <v>131</v>
      </c>
      <c r="D527" s="44" t="s">
        <v>84</v>
      </c>
      <c r="E527" s="52">
        <v>0.019</v>
      </c>
      <c r="F527" s="52">
        <v>0.012</v>
      </c>
      <c r="G527" s="52">
        <v>77.0</v>
      </c>
      <c r="H527" s="52">
        <v>67.0</v>
      </c>
      <c r="I527" s="52">
        <v>0.243</v>
      </c>
      <c r="J527" s="52">
        <v>0.681</v>
      </c>
      <c r="K527" s="52">
        <v>0.075</v>
      </c>
      <c r="L527" s="52">
        <v>82900.0</v>
      </c>
      <c r="M527" s="52">
        <v>0.511</v>
      </c>
    </row>
    <row r="528">
      <c r="A528" s="47" t="str">
        <f t="shared" si="1"/>
        <v>Africa_Seychelles-Africa_2006</v>
      </c>
      <c r="B528" s="47" t="s">
        <v>68</v>
      </c>
      <c r="C528" s="49" t="s">
        <v>131</v>
      </c>
      <c r="D528" s="44" t="s">
        <v>85</v>
      </c>
      <c r="E528" s="52">
        <v>0.017</v>
      </c>
      <c r="F528" s="52">
        <v>0.012</v>
      </c>
      <c r="G528" s="52">
        <v>76.0</v>
      </c>
      <c r="H528" s="52">
        <v>69.0</v>
      </c>
      <c r="I528" s="52">
        <v>0.238</v>
      </c>
      <c r="J528" s="52">
        <v>0.688</v>
      </c>
      <c r="K528" s="52">
        <v>0.075</v>
      </c>
      <c r="L528" s="52">
        <v>84600.0</v>
      </c>
      <c r="M528" s="52">
        <v>0.513</v>
      </c>
    </row>
    <row r="529">
      <c r="A529" s="47" t="str">
        <f t="shared" si="1"/>
        <v>Africa_Seychelles-Africa_2007</v>
      </c>
      <c r="B529" s="47" t="s">
        <v>68</v>
      </c>
      <c r="C529" s="49" t="s">
        <v>131</v>
      </c>
      <c r="D529" s="44" t="s">
        <v>86</v>
      </c>
      <c r="E529" s="52">
        <v>0.018</v>
      </c>
      <c r="F529" s="52">
        <v>0.012</v>
      </c>
      <c r="G529" s="52">
        <v>78.0</v>
      </c>
      <c r="H529" s="52">
        <v>69.0</v>
      </c>
      <c r="I529" s="52">
        <v>0.233</v>
      </c>
      <c r="J529" s="52">
        <v>0.693</v>
      </c>
      <c r="K529" s="52">
        <v>0.075</v>
      </c>
      <c r="L529" s="52">
        <v>85033.0</v>
      </c>
      <c r="M529" s="52">
        <v>0.515</v>
      </c>
    </row>
    <row r="530">
      <c r="A530" s="47" t="str">
        <f t="shared" si="1"/>
        <v>Africa_Seychelles-Africa_2008</v>
      </c>
      <c r="B530" s="47" t="s">
        <v>68</v>
      </c>
      <c r="C530" s="49" t="s">
        <v>131</v>
      </c>
      <c r="D530" s="44" t="s">
        <v>87</v>
      </c>
      <c r="E530" s="52">
        <v>0.018</v>
      </c>
      <c r="F530" s="52">
        <v>0.012</v>
      </c>
      <c r="G530" s="52">
        <v>79.0</v>
      </c>
      <c r="H530" s="52">
        <v>68.0</v>
      </c>
      <c r="I530" s="52">
        <v>0.229</v>
      </c>
      <c r="J530" s="52">
        <v>0.696</v>
      </c>
      <c r="K530" s="52">
        <v>0.075</v>
      </c>
      <c r="L530" s="52">
        <v>86956.0</v>
      </c>
      <c r="M530" s="52">
        <v>0.518</v>
      </c>
    </row>
    <row r="531">
      <c r="A531" s="47" t="str">
        <f t="shared" si="1"/>
        <v>Africa_Seychelles-Africa_2009</v>
      </c>
      <c r="B531" s="47" t="s">
        <v>68</v>
      </c>
      <c r="C531" s="49" t="s">
        <v>131</v>
      </c>
      <c r="D531" s="44" t="s">
        <v>88</v>
      </c>
      <c r="E531" s="52">
        <v>0.018</v>
      </c>
      <c r="F531" s="52">
        <v>0.012</v>
      </c>
      <c r="G531" s="52">
        <v>78.0</v>
      </c>
      <c r="H531" s="52">
        <v>68.0</v>
      </c>
      <c r="I531" s="52">
        <v>0.225</v>
      </c>
      <c r="J531" s="52">
        <v>0.699</v>
      </c>
      <c r="K531" s="52">
        <v>0.076</v>
      </c>
      <c r="L531" s="52">
        <v>87298.0</v>
      </c>
      <c r="M531" s="52">
        <v>0.52</v>
      </c>
    </row>
    <row r="532">
      <c r="A532" s="47" t="str">
        <f t="shared" si="1"/>
        <v>Africa_Seychelles-Africa_2010</v>
      </c>
      <c r="B532" s="47" t="s">
        <v>68</v>
      </c>
      <c r="C532" s="49" t="s">
        <v>131</v>
      </c>
      <c r="D532" s="44" t="s">
        <v>89</v>
      </c>
      <c r="E532" s="52">
        <v>0.017</v>
      </c>
      <c r="F532" s="52">
        <v>0.012</v>
      </c>
      <c r="G532" s="52">
        <v>78.0</v>
      </c>
      <c r="H532" s="52">
        <v>69.0</v>
      </c>
      <c r="I532" s="52">
        <v>0.223</v>
      </c>
      <c r="J532" s="52">
        <v>0.701</v>
      </c>
      <c r="K532" s="52">
        <v>0.076</v>
      </c>
      <c r="L532" s="52">
        <v>89770.0</v>
      </c>
      <c r="M532" s="52">
        <v>0.523</v>
      </c>
    </row>
    <row r="533">
      <c r="A533" s="47" t="str">
        <f t="shared" si="1"/>
        <v>Africa_Seychelles-Africa_2011</v>
      </c>
      <c r="B533" s="47" t="s">
        <v>68</v>
      </c>
      <c r="C533" s="49" t="s">
        <v>131</v>
      </c>
      <c r="D533" s="44" t="s">
        <v>90</v>
      </c>
      <c r="E533" s="52">
        <v>0.019</v>
      </c>
      <c r="F533" s="52">
        <v>0.012</v>
      </c>
      <c r="G533" s="52">
        <v>78.0</v>
      </c>
      <c r="H533" s="52">
        <v>68.0</v>
      </c>
      <c r="I533" s="52">
        <v>0.222</v>
      </c>
      <c r="J533" s="52">
        <v>0.702</v>
      </c>
      <c r="K533" s="52">
        <v>0.076</v>
      </c>
      <c r="L533" s="52">
        <v>87441.0</v>
      </c>
      <c r="M533" s="52">
        <v>0.526</v>
      </c>
    </row>
    <row r="534">
      <c r="A534" s="47" t="str">
        <f t="shared" si="1"/>
        <v>Africa_Seychelles-Africa_2012</v>
      </c>
      <c r="B534" s="47" t="s">
        <v>68</v>
      </c>
      <c r="C534" s="49" t="s">
        <v>131</v>
      </c>
      <c r="D534" s="44" t="s">
        <v>91</v>
      </c>
      <c r="E534" s="52">
        <v>0.019</v>
      </c>
      <c r="F534" s="52">
        <v>0.012</v>
      </c>
      <c r="G534" s="52">
        <v>78.0</v>
      </c>
      <c r="H534" s="52">
        <v>68.0</v>
      </c>
      <c r="I534" s="52">
        <v>0.221</v>
      </c>
      <c r="J534" s="52">
        <v>0.702</v>
      </c>
      <c r="K534" s="52">
        <v>0.077</v>
      </c>
      <c r="L534" s="52">
        <v>88303.0</v>
      </c>
      <c r="M534" s="52">
        <v>0.529</v>
      </c>
    </row>
    <row r="535">
      <c r="A535" s="47" t="str">
        <f t="shared" si="1"/>
        <v>Africa_Sierra Leone-Africa_2000</v>
      </c>
      <c r="B535" s="47" t="s">
        <v>68</v>
      </c>
      <c r="C535" s="49" t="s">
        <v>132</v>
      </c>
      <c r="D535" s="44" t="s">
        <v>70</v>
      </c>
      <c r="E535" s="52">
        <v>0.044</v>
      </c>
      <c r="F535" s="52">
        <v>0.141</v>
      </c>
      <c r="G535" s="52">
        <v>39.0</v>
      </c>
      <c r="H535" s="52">
        <v>37.0</v>
      </c>
      <c r="I535" s="52">
        <v>0.43</v>
      </c>
      <c r="J535" s="52">
        <v>0.546</v>
      </c>
      <c r="K535" s="52">
        <v>0.025</v>
      </c>
      <c r="L535" s="52">
        <v>4139757.0</v>
      </c>
      <c r="M535" s="52">
        <v>0.356</v>
      </c>
    </row>
    <row r="536">
      <c r="A536" s="47" t="str">
        <f t="shared" si="1"/>
        <v>Africa_Sierra Leone-Africa_2001</v>
      </c>
      <c r="B536" s="47" t="s">
        <v>68</v>
      </c>
      <c r="C536" s="49" t="s">
        <v>132</v>
      </c>
      <c r="D536" s="44" t="s">
        <v>71</v>
      </c>
      <c r="E536" s="52">
        <v>0.044</v>
      </c>
      <c r="F536" s="52">
        <v>0.139</v>
      </c>
      <c r="G536" s="52">
        <v>40.0</v>
      </c>
      <c r="H536" s="52">
        <v>38.0</v>
      </c>
      <c r="I536" s="52">
        <v>0.429</v>
      </c>
      <c r="J536" s="52">
        <v>0.547</v>
      </c>
      <c r="K536" s="52">
        <v>0.024</v>
      </c>
      <c r="L536" s="52">
        <v>4295667.0</v>
      </c>
      <c r="M536" s="52">
        <v>0.359</v>
      </c>
    </row>
    <row r="537">
      <c r="A537" s="47" t="str">
        <f t="shared" si="1"/>
        <v>Africa_Sierra Leone-Africa_2002</v>
      </c>
      <c r="B537" s="47" t="s">
        <v>68</v>
      </c>
      <c r="C537" s="49" t="s">
        <v>132</v>
      </c>
      <c r="D537" s="44" t="s">
        <v>72</v>
      </c>
      <c r="E537" s="52">
        <v>0.043</v>
      </c>
      <c r="F537" s="52">
        <v>0.136</v>
      </c>
      <c r="G537" s="52">
        <v>40.0</v>
      </c>
      <c r="H537" s="52">
        <v>39.0</v>
      </c>
      <c r="I537" s="52">
        <v>0.428</v>
      </c>
      <c r="J537" s="52">
        <v>0.548</v>
      </c>
      <c r="K537" s="52">
        <v>0.024</v>
      </c>
      <c r="L537" s="52">
        <v>4493047.0</v>
      </c>
      <c r="M537" s="52">
        <v>0.361</v>
      </c>
    </row>
    <row r="538">
      <c r="A538" s="47" t="str">
        <f t="shared" si="1"/>
        <v>Africa_Sierra Leone-Africa_2003</v>
      </c>
      <c r="B538" s="47" t="s">
        <v>68</v>
      </c>
      <c r="C538" s="49" t="s">
        <v>132</v>
      </c>
      <c r="D538" s="44" t="s">
        <v>74</v>
      </c>
      <c r="E538" s="52">
        <v>0.043</v>
      </c>
      <c r="F538" s="52">
        <v>0.133</v>
      </c>
      <c r="G538" s="52">
        <v>41.0</v>
      </c>
      <c r="H538" s="52">
        <v>40.0</v>
      </c>
      <c r="I538" s="52">
        <v>0.428</v>
      </c>
      <c r="J538" s="52">
        <v>0.548</v>
      </c>
      <c r="K538" s="52">
        <v>0.024</v>
      </c>
      <c r="L538" s="52">
        <v>4712763.0</v>
      </c>
      <c r="M538" s="52">
        <v>0.364</v>
      </c>
    </row>
    <row r="539">
      <c r="A539" s="47" t="str">
        <f t="shared" si="1"/>
        <v>Africa_Sierra Leone-Africa_2004</v>
      </c>
      <c r="B539" s="47" t="s">
        <v>68</v>
      </c>
      <c r="C539" s="49" t="s">
        <v>132</v>
      </c>
      <c r="D539" s="44" t="s">
        <v>83</v>
      </c>
      <c r="E539" s="52">
        <v>0.042</v>
      </c>
      <c r="F539" s="52">
        <v>0.13</v>
      </c>
      <c r="G539" s="52">
        <v>42.0</v>
      </c>
      <c r="H539" s="52">
        <v>41.0</v>
      </c>
      <c r="I539" s="52">
        <v>0.427</v>
      </c>
      <c r="J539" s="52">
        <v>0.549</v>
      </c>
      <c r="K539" s="52">
        <v>0.024</v>
      </c>
      <c r="L539" s="52">
        <v>4928175.0</v>
      </c>
      <c r="M539" s="52">
        <v>0.366</v>
      </c>
    </row>
    <row r="540">
      <c r="A540" s="47" t="str">
        <f t="shared" si="1"/>
        <v>Africa_Sierra Leone-Africa_2005</v>
      </c>
      <c r="B540" s="47" t="s">
        <v>68</v>
      </c>
      <c r="C540" s="49" t="s">
        <v>132</v>
      </c>
      <c r="D540" s="44" t="s">
        <v>84</v>
      </c>
      <c r="E540" s="52">
        <v>0.042</v>
      </c>
      <c r="F540" s="52">
        <v>0.128</v>
      </c>
      <c r="G540" s="52">
        <v>42.0</v>
      </c>
      <c r="H540" s="52">
        <v>42.0</v>
      </c>
      <c r="I540" s="52">
        <v>0.427</v>
      </c>
      <c r="J540" s="52">
        <v>0.549</v>
      </c>
      <c r="K540" s="52">
        <v>0.024</v>
      </c>
      <c r="L540" s="52">
        <v>5119895.0</v>
      </c>
      <c r="M540" s="52">
        <v>0.368</v>
      </c>
    </row>
    <row r="541">
      <c r="A541" s="47" t="str">
        <f t="shared" si="1"/>
        <v>Africa_Sierra Leone-Africa_2006</v>
      </c>
      <c r="B541" s="47" t="s">
        <v>68</v>
      </c>
      <c r="C541" s="49" t="s">
        <v>132</v>
      </c>
      <c r="D541" s="44" t="s">
        <v>85</v>
      </c>
      <c r="E541" s="52">
        <v>0.041</v>
      </c>
      <c r="F541" s="52">
        <v>0.125</v>
      </c>
      <c r="G541" s="52">
        <v>43.0</v>
      </c>
      <c r="H541" s="52">
        <v>43.0</v>
      </c>
      <c r="I541" s="52">
        <v>0.426</v>
      </c>
      <c r="J541" s="52">
        <v>0.549</v>
      </c>
      <c r="K541" s="52">
        <v>0.025</v>
      </c>
      <c r="L541" s="52">
        <v>5280909.0</v>
      </c>
      <c r="M541" s="52">
        <v>0.371</v>
      </c>
    </row>
    <row r="542">
      <c r="A542" s="47" t="str">
        <f t="shared" si="1"/>
        <v>Africa_Sierra Leone-Africa_2007</v>
      </c>
      <c r="B542" s="47" t="s">
        <v>68</v>
      </c>
      <c r="C542" s="49" t="s">
        <v>132</v>
      </c>
      <c r="D542" s="44" t="s">
        <v>86</v>
      </c>
      <c r="E542" s="52">
        <v>0.04</v>
      </c>
      <c r="F542" s="52">
        <v>0.122</v>
      </c>
      <c r="G542" s="52">
        <v>44.0</v>
      </c>
      <c r="H542" s="52">
        <v>43.0</v>
      </c>
      <c r="I542" s="52">
        <v>0.425</v>
      </c>
      <c r="J542" s="52">
        <v>0.55</v>
      </c>
      <c r="K542" s="52">
        <v>0.025</v>
      </c>
      <c r="L542" s="52">
        <v>5416015.0</v>
      </c>
      <c r="M542" s="52">
        <v>0.374</v>
      </c>
    </row>
    <row r="543">
      <c r="A543" s="47" t="str">
        <f t="shared" si="1"/>
        <v>Africa_Sierra Leone-Africa_2008</v>
      </c>
      <c r="B543" s="47" t="s">
        <v>68</v>
      </c>
      <c r="C543" s="49" t="s">
        <v>132</v>
      </c>
      <c r="D543" s="44" t="s">
        <v>87</v>
      </c>
      <c r="E543" s="52">
        <v>0.04</v>
      </c>
      <c r="F543" s="52">
        <v>0.12</v>
      </c>
      <c r="G543" s="52">
        <v>44.0</v>
      </c>
      <c r="H543" s="52">
        <v>44.0</v>
      </c>
      <c r="I543" s="52">
        <v>0.424</v>
      </c>
      <c r="J543" s="52">
        <v>0.551</v>
      </c>
      <c r="K543" s="52">
        <v>0.025</v>
      </c>
      <c r="L543" s="52">
        <v>5532139.0</v>
      </c>
      <c r="M543" s="52">
        <v>0.376</v>
      </c>
    </row>
    <row r="544">
      <c r="A544" s="47" t="str">
        <f t="shared" si="1"/>
        <v>Africa_Sierra Leone-Africa_2009</v>
      </c>
      <c r="B544" s="47" t="s">
        <v>68</v>
      </c>
      <c r="C544" s="49" t="s">
        <v>132</v>
      </c>
      <c r="D544" s="44" t="s">
        <v>88</v>
      </c>
      <c r="E544" s="52">
        <v>0.039</v>
      </c>
      <c r="F544" s="52">
        <v>0.117</v>
      </c>
      <c r="G544" s="52">
        <v>45.0</v>
      </c>
      <c r="H544" s="52">
        <v>44.0</v>
      </c>
      <c r="I544" s="52">
        <v>0.423</v>
      </c>
      <c r="J544" s="52">
        <v>0.551</v>
      </c>
      <c r="K544" s="52">
        <v>0.025</v>
      </c>
      <c r="L544" s="52">
        <v>5641182.0</v>
      </c>
      <c r="M544" s="52">
        <v>0.379</v>
      </c>
    </row>
    <row r="545">
      <c r="A545" s="47" t="str">
        <f t="shared" si="1"/>
        <v>Africa_Sierra Leone-Africa_2010</v>
      </c>
      <c r="B545" s="47" t="s">
        <v>68</v>
      </c>
      <c r="C545" s="49" t="s">
        <v>132</v>
      </c>
      <c r="D545" s="44" t="s">
        <v>89</v>
      </c>
      <c r="E545" s="52">
        <v>0.038</v>
      </c>
      <c r="F545" s="52">
        <v>0.114</v>
      </c>
      <c r="G545" s="52">
        <v>45.0</v>
      </c>
      <c r="H545" s="52">
        <v>45.0</v>
      </c>
      <c r="I545" s="52">
        <v>0.422</v>
      </c>
      <c r="J545" s="52">
        <v>0.553</v>
      </c>
      <c r="K545" s="52">
        <v>0.026</v>
      </c>
      <c r="L545" s="52">
        <v>5751976.0</v>
      </c>
      <c r="M545" s="52">
        <v>0.382</v>
      </c>
    </row>
    <row r="546">
      <c r="A546" s="47" t="str">
        <f t="shared" si="1"/>
        <v>Africa_Sierra Leone-Africa_2011</v>
      </c>
      <c r="B546" s="47" t="s">
        <v>68</v>
      </c>
      <c r="C546" s="49" t="s">
        <v>132</v>
      </c>
      <c r="D546" s="44" t="s">
        <v>90</v>
      </c>
      <c r="E546" s="52">
        <v>0.038</v>
      </c>
      <c r="F546" s="52">
        <v>0.112</v>
      </c>
      <c r="G546" s="52">
        <v>45.0</v>
      </c>
      <c r="H546" s="52">
        <v>45.0</v>
      </c>
      <c r="I546" s="52">
        <v>0.42</v>
      </c>
      <c r="J546" s="52">
        <v>0.554</v>
      </c>
      <c r="K546" s="52">
        <v>0.026</v>
      </c>
      <c r="L546" s="52">
        <v>5865491.0</v>
      </c>
      <c r="M546" s="52">
        <v>0.386</v>
      </c>
    </row>
    <row r="547">
      <c r="A547" s="47" t="str">
        <f t="shared" si="1"/>
        <v>Africa_Sierra Leone-Africa_2012</v>
      </c>
      <c r="B547" s="47" t="s">
        <v>68</v>
      </c>
      <c r="C547" s="49" t="s">
        <v>132</v>
      </c>
      <c r="D547" s="44" t="s">
        <v>91</v>
      </c>
      <c r="E547" s="52">
        <v>0.037</v>
      </c>
      <c r="F547" s="52">
        <v>0.11</v>
      </c>
      <c r="G547" s="52">
        <v>46.0</v>
      </c>
      <c r="H547" s="52">
        <v>45.0</v>
      </c>
      <c r="I547" s="52">
        <v>0.417</v>
      </c>
      <c r="J547" s="52">
        <v>0.556</v>
      </c>
      <c r="K547" s="52">
        <v>0.026</v>
      </c>
      <c r="L547" s="52">
        <v>5978727.0</v>
      </c>
      <c r="M547" s="52">
        <v>0.389</v>
      </c>
    </row>
    <row r="548">
      <c r="A548" s="47" t="str">
        <f t="shared" si="1"/>
        <v>Africa_Somalia-Africa_2000</v>
      </c>
      <c r="B548" s="47" t="s">
        <v>68</v>
      </c>
      <c r="C548" s="49" t="s">
        <v>133</v>
      </c>
      <c r="D548" s="44" t="s">
        <v>70</v>
      </c>
      <c r="E548" s="52">
        <v>0.049</v>
      </c>
      <c r="F548" s="52">
        <v>0.105</v>
      </c>
      <c r="G548" s="52">
        <v>52.0</v>
      </c>
      <c r="H548" s="52">
        <v>49.0</v>
      </c>
      <c r="I548" s="52">
        <v>0.472</v>
      </c>
      <c r="J548" s="52">
        <v>0.499</v>
      </c>
      <c r="K548" s="52">
        <v>0.029</v>
      </c>
      <c r="L548" s="52">
        <v>7385416.0</v>
      </c>
      <c r="M548" s="52">
        <v>0.332</v>
      </c>
    </row>
    <row r="549">
      <c r="A549" s="47" t="str">
        <f t="shared" si="1"/>
        <v>Africa_Somalia-Africa_2001</v>
      </c>
      <c r="B549" s="47" t="s">
        <v>68</v>
      </c>
      <c r="C549" s="49" t="s">
        <v>133</v>
      </c>
      <c r="D549" s="44" t="s">
        <v>71</v>
      </c>
      <c r="E549" s="52">
        <v>0.048</v>
      </c>
      <c r="F549" s="52">
        <v>0.105</v>
      </c>
      <c r="G549" s="52">
        <v>53.0</v>
      </c>
      <c r="H549" s="52">
        <v>50.0</v>
      </c>
      <c r="I549" s="52">
        <v>0.473</v>
      </c>
      <c r="J549" s="52">
        <v>0.497</v>
      </c>
      <c r="K549" s="52">
        <v>0.029</v>
      </c>
      <c r="L549" s="52">
        <v>7609265.0</v>
      </c>
      <c r="M549" s="52">
        <v>0.336</v>
      </c>
    </row>
    <row r="550">
      <c r="A550" s="47" t="str">
        <f t="shared" si="1"/>
        <v>Africa_Somalia-Africa_2002</v>
      </c>
      <c r="B550" s="47" t="s">
        <v>68</v>
      </c>
      <c r="C550" s="49" t="s">
        <v>133</v>
      </c>
      <c r="D550" s="44" t="s">
        <v>72</v>
      </c>
      <c r="E550" s="52">
        <v>0.048</v>
      </c>
      <c r="F550" s="52">
        <v>0.105</v>
      </c>
      <c r="G550" s="52">
        <v>53.0</v>
      </c>
      <c r="H550" s="52">
        <v>50.0</v>
      </c>
      <c r="I550" s="52">
        <v>0.475</v>
      </c>
      <c r="J550" s="52">
        <v>0.496</v>
      </c>
      <c r="K550" s="52">
        <v>0.029</v>
      </c>
      <c r="L550" s="52">
        <v>7825924.0</v>
      </c>
      <c r="M550" s="52">
        <v>0.34</v>
      </c>
    </row>
    <row r="551">
      <c r="A551" s="47" t="str">
        <f t="shared" si="1"/>
        <v>Africa_Somalia-Africa_2003</v>
      </c>
      <c r="B551" s="47" t="s">
        <v>68</v>
      </c>
      <c r="C551" s="49" t="s">
        <v>133</v>
      </c>
      <c r="D551" s="44" t="s">
        <v>74</v>
      </c>
      <c r="E551" s="52">
        <v>0.047</v>
      </c>
      <c r="F551" s="52">
        <v>0.105</v>
      </c>
      <c r="G551" s="52">
        <v>53.0</v>
      </c>
      <c r="H551" s="52">
        <v>50.0</v>
      </c>
      <c r="I551" s="52">
        <v>0.476</v>
      </c>
      <c r="J551" s="52">
        <v>0.495</v>
      </c>
      <c r="K551" s="52">
        <v>0.029</v>
      </c>
      <c r="L551" s="52">
        <v>8037706.0</v>
      </c>
      <c r="M551" s="52">
        <v>0.344</v>
      </c>
    </row>
    <row r="552">
      <c r="A552" s="47" t="str">
        <f t="shared" si="1"/>
        <v>Africa_Somalia-Africa_2004</v>
      </c>
      <c r="B552" s="47" t="s">
        <v>68</v>
      </c>
      <c r="C552" s="49" t="s">
        <v>133</v>
      </c>
      <c r="D552" s="44" t="s">
        <v>83</v>
      </c>
      <c r="E552" s="52">
        <v>0.047</v>
      </c>
      <c r="F552" s="52">
        <v>0.105</v>
      </c>
      <c r="G552" s="52">
        <v>54.0</v>
      </c>
      <c r="H552" s="52">
        <v>51.0</v>
      </c>
      <c r="I552" s="52">
        <v>0.477</v>
      </c>
      <c r="J552" s="52">
        <v>0.494</v>
      </c>
      <c r="K552" s="52">
        <v>0.029</v>
      </c>
      <c r="L552" s="52">
        <v>8249965.0</v>
      </c>
      <c r="M552" s="52">
        <v>0.348</v>
      </c>
    </row>
    <row r="553">
      <c r="A553" s="47" t="str">
        <f t="shared" si="1"/>
        <v>Africa_Somalia-Africa_2005</v>
      </c>
      <c r="B553" s="47" t="s">
        <v>68</v>
      </c>
      <c r="C553" s="49" t="s">
        <v>133</v>
      </c>
      <c r="D553" s="44" t="s">
        <v>84</v>
      </c>
      <c r="E553" s="52">
        <v>0.047</v>
      </c>
      <c r="F553" s="52">
        <v>0.105</v>
      </c>
      <c r="G553" s="52">
        <v>54.0</v>
      </c>
      <c r="H553" s="52">
        <v>51.0</v>
      </c>
      <c r="I553" s="52">
        <v>0.477</v>
      </c>
      <c r="J553" s="52">
        <v>0.494</v>
      </c>
      <c r="K553" s="52">
        <v>0.029</v>
      </c>
      <c r="L553" s="52">
        <v>8466938.0</v>
      </c>
      <c r="M553" s="52">
        <v>0.352</v>
      </c>
    </row>
    <row r="554">
      <c r="A554" s="47" t="str">
        <f t="shared" si="1"/>
        <v>Africa_Somalia-Africa_2006</v>
      </c>
      <c r="B554" s="47" t="s">
        <v>68</v>
      </c>
      <c r="C554" s="49" t="s">
        <v>133</v>
      </c>
      <c r="D554" s="44" t="s">
        <v>85</v>
      </c>
      <c r="E554" s="52">
        <v>0.047</v>
      </c>
      <c r="F554" s="52">
        <v>0.105</v>
      </c>
      <c r="G554" s="52">
        <v>54.0</v>
      </c>
      <c r="H554" s="52">
        <v>51.0</v>
      </c>
      <c r="I554" s="52">
        <v>0.478</v>
      </c>
      <c r="J554" s="52">
        <v>0.493</v>
      </c>
      <c r="K554" s="52">
        <v>0.029</v>
      </c>
      <c r="L554" s="52">
        <v>8687671.0</v>
      </c>
      <c r="M554" s="52">
        <v>0.356</v>
      </c>
    </row>
    <row r="555">
      <c r="A555" s="47" t="str">
        <f t="shared" si="1"/>
        <v>Africa_Somalia-Africa_2007</v>
      </c>
      <c r="B555" s="47" t="s">
        <v>68</v>
      </c>
      <c r="C555" s="49" t="s">
        <v>133</v>
      </c>
      <c r="D555" s="44" t="s">
        <v>86</v>
      </c>
      <c r="E555" s="52">
        <v>0.046</v>
      </c>
      <c r="F555" s="52">
        <v>0.104</v>
      </c>
      <c r="G555" s="52">
        <v>55.0</v>
      </c>
      <c r="H555" s="52">
        <v>51.0</v>
      </c>
      <c r="I555" s="52">
        <v>0.478</v>
      </c>
      <c r="J555" s="52">
        <v>0.493</v>
      </c>
      <c r="K555" s="52">
        <v>0.029</v>
      </c>
      <c r="L555" s="52">
        <v>8910851.0</v>
      </c>
      <c r="M555" s="52">
        <v>0.36</v>
      </c>
    </row>
    <row r="556">
      <c r="A556" s="47" t="str">
        <f t="shared" si="1"/>
        <v>Africa_Somalia-Africa_2008</v>
      </c>
      <c r="B556" s="47" t="s">
        <v>68</v>
      </c>
      <c r="C556" s="49" t="s">
        <v>133</v>
      </c>
      <c r="D556" s="44" t="s">
        <v>87</v>
      </c>
      <c r="E556" s="52">
        <v>0.046</v>
      </c>
      <c r="F556" s="52">
        <v>0.102</v>
      </c>
      <c r="G556" s="52">
        <v>55.0</v>
      </c>
      <c r="H556" s="52">
        <v>52.0</v>
      </c>
      <c r="I556" s="52">
        <v>0.478</v>
      </c>
      <c r="J556" s="52">
        <v>0.493</v>
      </c>
      <c r="K556" s="52">
        <v>0.029</v>
      </c>
      <c r="L556" s="52">
        <v>9140259.0</v>
      </c>
      <c r="M556" s="52">
        <v>0.364</v>
      </c>
    </row>
    <row r="557">
      <c r="A557" s="47" t="str">
        <f t="shared" si="1"/>
        <v>Africa_Somalia-Africa_2009</v>
      </c>
      <c r="B557" s="47" t="s">
        <v>68</v>
      </c>
      <c r="C557" s="49" t="s">
        <v>133</v>
      </c>
      <c r="D557" s="44" t="s">
        <v>88</v>
      </c>
      <c r="E557" s="52">
        <v>0.046</v>
      </c>
      <c r="F557" s="52">
        <v>0.1</v>
      </c>
      <c r="G557" s="52">
        <v>55.0</v>
      </c>
      <c r="H557" s="52">
        <v>52.0</v>
      </c>
      <c r="I557" s="52">
        <v>0.478</v>
      </c>
      <c r="J557" s="52">
        <v>0.494</v>
      </c>
      <c r="K557" s="52">
        <v>0.028</v>
      </c>
      <c r="L557" s="52">
        <v>9380854.0</v>
      </c>
      <c r="M557" s="52">
        <v>0.368</v>
      </c>
    </row>
    <row r="558">
      <c r="A558" s="47" t="str">
        <f t="shared" si="1"/>
        <v>Africa_Somalia-Africa_2010</v>
      </c>
      <c r="B558" s="47" t="s">
        <v>68</v>
      </c>
      <c r="C558" s="49" t="s">
        <v>133</v>
      </c>
      <c r="D558" s="44" t="s">
        <v>89</v>
      </c>
      <c r="E558" s="52">
        <v>0.045</v>
      </c>
      <c r="F558" s="52">
        <v>0.097</v>
      </c>
      <c r="G558" s="52">
        <v>56.0</v>
      </c>
      <c r="H558" s="52">
        <v>52.0</v>
      </c>
      <c r="I558" s="52">
        <v>0.477</v>
      </c>
      <c r="J558" s="52">
        <v>0.495</v>
      </c>
      <c r="K558" s="52">
        <v>0.028</v>
      </c>
      <c r="L558" s="52">
        <v>9636173.0</v>
      </c>
      <c r="M558" s="52">
        <v>0.373</v>
      </c>
    </row>
    <row r="559">
      <c r="A559" s="47" t="str">
        <f t="shared" si="1"/>
        <v>Africa_Somalia-Africa_2011</v>
      </c>
      <c r="B559" s="47" t="s">
        <v>68</v>
      </c>
      <c r="C559" s="49" t="s">
        <v>133</v>
      </c>
      <c r="D559" s="44" t="s">
        <v>90</v>
      </c>
      <c r="E559" s="52">
        <v>0.045</v>
      </c>
      <c r="F559" s="52">
        <v>0.095</v>
      </c>
      <c r="G559" s="52">
        <v>56.0</v>
      </c>
      <c r="H559" s="52">
        <v>53.0</v>
      </c>
      <c r="I559" s="52">
        <v>0.475</v>
      </c>
      <c r="J559" s="52">
        <v>0.496</v>
      </c>
      <c r="K559" s="52">
        <v>0.028</v>
      </c>
      <c r="L559" s="52">
        <v>9907903.0</v>
      </c>
      <c r="M559" s="52">
        <v>0.377</v>
      </c>
    </row>
    <row r="560">
      <c r="A560" s="47" t="str">
        <f t="shared" si="1"/>
        <v>Africa_Somalia-Africa_2012</v>
      </c>
      <c r="B560" s="47" t="s">
        <v>68</v>
      </c>
      <c r="C560" s="49" t="s">
        <v>133</v>
      </c>
      <c r="D560" s="44" t="s">
        <v>91</v>
      </c>
      <c r="E560" s="52">
        <v>0.044</v>
      </c>
      <c r="F560" s="52">
        <v>0.092</v>
      </c>
      <c r="G560" s="52">
        <v>56.0</v>
      </c>
      <c r="H560" s="52">
        <v>53.0</v>
      </c>
      <c r="I560" s="52">
        <v>0.473</v>
      </c>
      <c r="J560" s="52">
        <v>0.498</v>
      </c>
      <c r="K560" s="52">
        <v>0.028</v>
      </c>
      <c r="L560" s="52">
        <v>1.0195134E7</v>
      </c>
      <c r="M560" s="52">
        <v>0.382</v>
      </c>
    </row>
    <row r="561">
      <c r="A561" s="47" t="str">
        <f t="shared" si="1"/>
        <v>Africa_South Africa-Africa_2000</v>
      </c>
      <c r="B561" s="47" t="s">
        <v>68</v>
      </c>
      <c r="C561" s="49" t="s">
        <v>134</v>
      </c>
      <c r="D561" s="44" t="s">
        <v>70</v>
      </c>
      <c r="E561" s="52">
        <v>0.024</v>
      </c>
      <c r="F561" s="52">
        <v>0.052</v>
      </c>
      <c r="G561" s="52">
        <v>58.0</v>
      </c>
      <c r="H561" s="52">
        <v>54.0</v>
      </c>
      <c r="I561" s="52">
        <v>0.33</v>
      </c>
      <c r="J561" s="52">
        <v>0.636</v>
      </c>
      <c r="K561" s="52">
        <v>0.034</v>
      </c>
      <c r="L561" s="52">
        <v>4.4E7</v>
      </c>
      <c r="M561" s="52">
        <v>0.569</v>
      </c>
    </row>
    <row r="562">
      <c r="A562" s="47" t="str">
        <f t="shared" si="1"/>
        <v>Africa_South Africa-Africa_2001</v>
      </c>
      <c r="B562" s="47" t="s">
        <v>68</v>
      </c>
      <c r="C562" s="49" t="s">
        <v>134</v>
      </c>
      <c r="D562" s="44" t="s">
        <v>71</v>
      </c>
      <c r="E562" s="52">
        <v>0.024</v>
      </c>
      <c r="F562" s="52">
        <v>0.053</v>
      </c>
      <c r="G562" s="52">
        <v>57.0</v>
      </c>
      <c r="H562" s="52">
        <v>53.0</v>
      </c>
      <c r="I562" s="52">
        <v>0.325</v>
      </c>
      <c r="J562" s="52">
        <v>0.64</v>
      </c>
      <c r="K562" s="52">
        <v>0.036</v>
      </c>
      <c r="L562" s="52">
        <v>4.4909738E7</v>
      </c>
      <c r="M562" s="52">
        <v>0.574</v>
      </c>
    </row>
    <row r="563">
      <c r="A563" s="47" t="str">
        <f t="shared" si="1"/>
        <v>Africa_South Africa-Africa_2002</v>
      </c>
      <c r="B563" s="47" t="s">
        <v>68</v>
      </c>
      <c r="C563" s="49" t="s">
        <v>134</v>
      </c>
      <c r="D563" s="44" t="s">
        <v>72</v>
      </c>
      <c r="E563" s="52">
        <v>0.024</v>
      </c>
      <c r="F563" s="52">
        <v>0.053</v>
      </c>
      <c r="G563" s="52">
        <v>55.0</v>
      </c>
      <c r="H563" s="52">
        <v>52.0</v>
      </c>
      <c r="I563" s="52">
        <v>0.32</v>
      </c>
      <c r="J563" s="52">
        <v>0.643</v>
      </c>
      <c r="K563" s="52">
        <v>0.037</v>
      </c>
      <c r="L563" s="52">
        <v>4.5808736E7</v>
      </c>
      <c r="M563" s="52">
        <v>0.579</v>
      </c>
    </row>
    <row r="564">
      <c r="A564" s="47" t="str">
        <f t="shared" si="1"/>
        <v>Africa_South Africa-Africa_2003</v>
      </c>
      <c r="B564" s="47" t="s">
        <v>68</v>
      </c>
      <c r="C564" s="49" t="s">
        <v>134</v>
      </c>
      <c r="D564" s="44" t="s">
        <v>74</v>
      </c>
      <c r="E564" s="52">
        <v>0.023</v>
      </c>
      <c r="F564" s="52">
        <v>0.053</v>
      </c>
      <c r="G564" s="52">
        <v>54.0</v>
      </c>
      <c r="H564" s="52">
        <v>51.0</v>
      </c>
      <c r="I564" s="52">
        <v>0.316</v>
      </c>
      <c r="J564" s="52">
        <v>0.645</v>
      </c>
      <c r="K564" s="52">
        <v>0.039</v>
      </c>
      <c r="L564" s="52">
        <v>4.6409243E7</v>
      </c>
      <c r="M564" s="52">
        <v>0.584</v>
      </c>
    </row>
    <row r="565">
      <c r="A565" s="47" t="str">
        <f t="shared" si="1"/>
        <v>Africa_South Africa-Africa_2004</v>
      </c>
      <c r="B565" s="47" t="s">
        <v>68</v>
      </c>
      <c r="C565" s="49" t="s">
        <v>134</v>
      </c>
      <c r="D565" s="44" t="s">
        <v>83</v>
      </c>
      <c r="E565" s="52">
        <v>0.023</v>
      </c>
      <c r="F565" s="52">
        <v>0.052</v>
      </c>
      <c r="G565" s="52">
        <v>53.0</v>
      </c>
      <c r="H565" s="52">
        <v>51.0</v>
      </c>
      <c r="I565" s="52">
        <v>0.312</v>
      </c>
      <c r="J565" s="52">
        <v>0.647</v>
      </c>
      <c r="K565" s="52">
        <v>0.042</v>
      </c>
      <c r="L565" s="52">
        <v>4.7019452E7</v>
      </c>
      <c r="M565" s="52">
        <v>0.59</v>
      </c>
    </row>
    <row r="566">
      <c r="A566" s="47" t="str">
        <f t="shared" si="1"/>
        <v>Africa_South Africa-Africa_2005</v>
      </c>
      <c r="B566" s="47" t="s">
        <v>68</v>
      </c>
      <c r="C566" s="49" t="s">
        <v>134</v>
      </c>
      <c r="D566" s="44" t="s">
        <v>84</v>
      </c>
      <c r="E566" s="52">
        <v>0.023</v>
      </c>
      <c r="F566" s="52">
        <v>0.051</v>
      </c>
      <c r="G566" s="52">
        <v>53.0</v>
      </c>
      <c r="H566" s="52">
        <v>50.0</v>
      </c>
      <c r="I566" s="52">
        <v>0.308</v>
      </c>
      <c r="J566" s="52">
        <v>0.648</v>
      </c>
      <c r="K566" s="52">
        <v>0.044</v>
      </c>
      <c r="L566" s="52">
        <v>4.7639556E7</v>
      </c>
      <c r="M566" s="52">
        <v>0.595</v>
      </c>
    </row>
    <row r="567">
      <c r="A567" s="47" t="str">
        <f t="shared" si="1"/>
        <v>Africa_South Africa-Africa_2006</v>
      </c>
      <c r="B567" s="47" t="s">
        <v>68</v>
      </c>
      <c r="C567" s="49" t="s">
        <v>134</v>
      </c>
      <c r="D567" s="44" t="s">
        <v>85</v>
      </c>
      <c r="E567" s="52">
        <v>0.023</v>
      </c>
      <c r="F567" s="52">
        <v>0.05</v>
      </c>
      <c r="G567" s="52">
        <v>53.0</v>
      </c>
      <c r="H567" s="52">
        <v>50.0</v>
      </c>
      <c r="I567" s="52">
        <v>0.305</v>
      </c>
      <c r="J567" s="52">
        <v>0.649</v>
      </c>
      <c r="K567" s="52">
        <v>0.046</v>
      </c>
      <c r="L567" s="52">
        <v>4.8269753E7</v>
      </c>
      <c r="M567" s="52">
        <v>0.601</v>
      </c>
    </row>
    <row r="568">
      <c r="A568" s="47" t="str">
        <f t="shared" si="1"/>
        <v>Africa_South Africa-Africa_2007</v>
      </c>
      <c r="B568" s="47" t="s">
        <v>68</v>
      </c>
      <c r="C568" s="49" t="s">
        <v>134</v>
      </c>
      <c r="D568" s="44" t="s">
        <v>86</v>
      </c>
      <c r="E568" s="52">
        <v>0.022</v>
      </c>
      <c r="F568" s="52">
        <v>0.047</v>
      </c>
      <c r="G568" s="52">
        <v>53.0</v>
      </c>
      <c r="H568" s="52">
        <v>51.0</v>
      </c>
      <c r="I568" s="52">
        <v>0.303</v>
      </c>
      <c r="J568" s="52">
        <v>0.65</v>
      </c>
      <c r="K568" s="52">
        <v>0.048</v>
      </c>
      <c r="L568" s="52">
        <v>4.8910248E7</v>
      </c>
      <c r="M568" s="52">
        <v>0.606</v>
      </c>
    </row>
    <row r="569">
      <c r="A569" s="47" t="str">
        <f t="shared" si="1"/>
        <v>Africa_South Africa-Africa_2008</v>
      </c>
      <c r="B569" s="47" t="s">
        <v>68</v>
      </c>
      <c r="C569" s="49" t="s">
        <v>134</v>
      </c>
      <c r="D569" s="44" t="s">
        <v>87</v>
      </c>
      <c r="E569" s="52">
        <v>0.022</v>
      </c>
      <c r="F569" s="52">
        <v>0.046</v>
      </c>
      <c r="G569" s="52">
        <v>54.0</v>
      </c>
      <c r="H569" s="52">
        <v>51.0</v>
      </c>
      <c r="I569" s="52">
        <v>0.3</v>
      </c>
      <c r="J569" s="52">
        <v>0.65</v>
      </c>
      <c r="K569" s="52">
        <v>0.049</v>
      </c>
      <c r="L569" s="52">
        <v>4.9561256E7</v>
      </c>
      <c r="M569" s="52">
        <v>0.612</v>
      </c>
    </row>
    <row r="570">
      <c r="A570" s="47" t="str">
        <f t="shared" si="1"/>
        <v>Africa_South Africa-Africa_2009</v>
      </c>
      <c r="B570" s="47" t="s">
        <v>68</v>
      </c>
      <c r="C570" s="49" t="s">
        <v>134</v>
      </c>
      <c r="D570" s="44" t="s">
        <v>88</v>
      </c>
      <c r="E570" s="52">
        <v>0.022</v>
      </c>
      <c r="F570" s="52">
        <v>0.04</v>
      </c>
      <c r="G570" s="52">
        <v>55.0</v>
      </c>
      <c r="H570" s="52">
        <v>52.0</v>
      </c>
      <c r="I570" s="52">
        <v>0.299</v>
      </c>
      <c r="J570" s="52">
        <v>0.651</v>
      </c>
      <c r="K570" s="52">
        <v>0.051</v>
      </c>
      <c r="L570" s="52">
        <v>5.0222996E7</v>
      </c>
      <c r="M570" s="52">
        <v>0.617</v>
      </c>
    </row>
    <row r="571">
      <c r="A571" s="47" t="str">
        <f t="shared" si="1"/>
        <v>Africa_South Africa-Africa_2010</v>
      </c>
      <c r="B571" s="47" t="s">
        <v>68</v>
      </c>
      <c r="C571" s="49" t="s">
        <v>134</v>
      </c>
      <c r="D571" s="44" t="s">
        <v>89</v>
      </c>
      <c r="E571" s="52">
        <v>0.022</v>
      </c>
      <c r="F571" s="52">
        <v>0.035</v>
      </c>
      <c r="G571" s="52">
        <v>56.0</v>
      </c>
      <c r="H571" s="52">
        <v>53.0</v>
      </c>
      <c r="I571" s="52">
        <v>0.297</v>
      </c>
      <c r="J571" s="52">
        <v>0.651</v>
      </c>
      <c r="K571" s="52">
        <v>0.052</v>
      </c>
      <c r="L571" s="52">
        <v>5.0895698E7</v>
      </c>
      <c r="M571" s="52">
        <v>0.622</v>
      </c>
    </row>
    <row r="572">
      <c r="A572" s="47" t="str">
        <f t="shared" si="1"/>
        <v>Africa_South Africa-Africa_2011</v>
      </c>
      <c r="B572" s="47" t="s">
        <v>68</v>
      </c>
      <c r="C572" s="49" t="s">
        <v>134</v>
      </c>
      <c r="D572" s="44" t="s">
        <v>90</v>
      </c>
      <c r="E572" s="52">
        <v>0.021</v>
      </c>
      <c r="F572" s="52">
        <v>0.034</v>
      </c>
      <c r="G572" s="52">
        <v>57.0</v>
      </c>
      <c r="H572" s="52">
        <v>53.0</v>
      </c>
      <c r="I572" s="52">
        <v>0.296</v>
      </c>
      <c r="J572" s="52">
        <v>0.651</v>
      </c>
      <c r="K572" s="52">
        <v>0.053</v>
      </c>
      <c r="L572" s="52">
        <v>5.1579599E7</v>
      </c>
      <c r="M572" s="52">
        <v>0.627</v>
      </c>
    </row>
    <row r="573">
      <c r="A573" s="47" t="str">
        <f t="shared" si="1"/>
        <v>Africa_South Africa-Africa_2012</v>
      </c>
      <c r="B573" s="47" t="s">
        <v>68</v>
      </c>
      <c r="C573" s="49" t="s">
        <v>134</v>
      </c>
      <c r="D573" s="44" t="s">
        <v>91</v>
      </c>
      <c r="E573" s="52">
        <v>0.021</v>
      </c>
      <c r="F573" s="52">
        <v>0.034</v>
      </c>
      <c r="G573" s="52">
        <v>58.0</v>
      </c>
      <c r="H573" s="52">
        <v>54.0</v>
      </c>
      <c r="I573" s="52">
        <v>0.295</v>
      </c>
      <c r="J573" s="52">
        <v>0.65</v>
      </c>
      <c r="K573" s="52">
        <v>0.054</v>
      </c>
      <c r="L573" s="52">
        <v>5.2274945E7</v>
      </c>
      <c r="M573" s="52">
        <v>0.633</v>
      </c>
    </row>
    <row r="574">
      <c r="A574" s="47" t="str">
        <f t="shared" si="1"/>
        <v>Africa_South Sudan-Africa_2000</v>
      </c>
      <c r="B574" s="47" t="s">
        <v>68</v>
      </c>
      <c r="C574" s="49" t="s">
        <v>135</v>
      </c>
      <c r="D574" s="44" t="s">
        <v>70</v>
      </c>
      <c r="E574" s="52">
        <v>0.043</v>
      </c>
      <c r="F574" s="52">
        <v>0.11</v>
      </c>
      <c r="G574" s="52">
        <v>50.0</v>
      </c>
      <c r="H574" s="52">
        <v>48.0</v>
      </c>
      <c r="I574" s="52">
        <v>0.447</v>
      </c>
      <c r="J574" s="52">
        <v>0.523</v>
      </c>
      <c r="K574" s="52">
        <v>0.03</v>
      </c>
      <c r="L574" s="52">
        <v>6652984.0</v>
      </c>
      <c r="M574" s="52">
        <v>0.165</v>
      </c>
    </row>
    <row r="575">
      <c r="A575" s="47" t="str">
        <f t="shared" si="1"/>
        <v>Africa_South Sudan-Africa_2001</v>
      </c>
      <c r="B575" s="47" t="s">
        <v>68</v>
      </c>
      <c r="C575" s="49" t="s">
        <v>135</v>
      </c>
      <c r="D575" s="44" t="s">
        <v>71</v>
      </c>
      <c r="E575" s="52">
        <v>0.042</v>
      </c>
      <c r="F575" s="52">
        <v>0.105</v>
      </c>
      <c r="G575" s="52">
        <v>51.0</v>
      </c>
      <c r="H575" s="52">
        <v>48.0</v>
      </c>
      <c r="I575" s="52">
        <v>0.446</v>
      </c>
      <c r="J575" s="52">
        <v>0.523</v>
      </c>
      <c r="K575" s="52">
        <v>0.031</v>
      </c>
      <c r="L575" s="52">
        <v>6924455.0</v>
      </c>
      <c r="M575" s="52">
        <v>0.166</v>
      </c>
    </row>
    <row r="576">
      <c r="A576" s="47" t="str">
        <f t="shared" si="1"/>
        <v>Africa_South Sudan-Africa_2002</v>
      </c>
      <c r="B576" s="47" t="s">
        <v>68</v>
      </c>
      <c r="C576" s="49" t="s">
        <v>135</v>
      </c>
      <c r="D576" s="44" t="s">
        <v>72</v>
      </c>
      <c r="E576" s="52">
        <v>0.041</v>
      </c>
      <c r="F576" s="52">
        <v>0.1</v>
      </c>
      <c r="G576" s="52">
        <v>51.0</v>
      </c>
      <c r="H576" s="52">
        <v>49.0</v>
      </c>
      <c r="I576" s="52">
        <v>0.445</v>
      </c>
      <c r="J576" s="52">
        <v>0.524</v>
      </c>
      <c r="K576" s="52">
        <v>0.031</v>
      </c>
      <c r="L576" s="52">
        <v>7186820.0</v>
      </c>
      <c r="M576" s="52">
        <v>0.168</v>
      </c>
    </row>
    <row r="577">
      <c r="A577" s="47" t="str">
        <f t="shared" si="1"/>
        <v>Africa_South Sudan-Africa_2003</v>
      </c>
      <c r="B577" s="47" t="s">
        <v>68</v>
      </c>
      <c r="C577" s="49" t="s">
        <v>135</v>
      </c>
      <c r="D577" s="44" t="s">
        <v>74</v>
      </c>
      <c r="E577" s="52">
        <v>0.041</v>
      </c>
      <c r="F577" s="52">
        <v>0.095</v>
      </c>
      <c r="G577" s="52">
        <v>51.0</v>
      </c>
      <c r="H577" s="52">
        <v>49.0</v>
      </c>
      <c r="I577" s="52">
        <v>0.444</v>
      </c>
      <c r="J577" s="52">
        <v>0.525</v>
      </c>
      <c r="K577" s="52">
        <v>0.031</v>
      </c>
      <c r="L577" s="52">
        <v>7449905.0</v>
      </c>
      <c r="M577" s="52">
        <v>0.169</v>
      </c>
    </row>
    <row r="578">
      <c r="A578" s="47" t="str">
        <f t="shared" si="1"/>
        <v>Africa_South Sudan-Africa_2004</v>
      </c>
      <c r="B578" s="47" t="s">
        <v>68</v>
      </c>
      <c r="C578" s="49" t="s">
        <v>135</v>
      </c>
      <c r="D578" s="44" t="s">
        <v>83</v>
      </c>
      <c r="E578" s="52">
        <v>0.04</v>
      </c>
      <c r="F578" s="52">
        <v>0.091</v>
      </c>
      <c r="G578" s="52">
        <v>52.0</v>
      </c>
      <c r="H578" s="52">
        <v>50.0</v>
      </c>
      <c r="I578" s="52">
        <v>0.442</v>
      </c>
      <c r="J578" s="52">
        <v>0.526</v>
      </c>
      <c r="K578" s="52">
        <v>0.032</v>
      </c>
      <c r="L578" s="52">
        <v>7730180.0</v>
      </c>
      <c r="M578" s="52">
        <v>0.17</v>
      </c>
    </row>
    <row r="579">
      <c r="A579" s="47" t="str">
        <f t="shared" si="1"/>
        <v>Africa_South Sudan-Africa_2005</v>
      </c>
      <c r="B579" s="47" t="s">
        <v>68</v>
      </c>
      <c r="C579" s="49" t="s">
        <v>135</v>
      </c>
      <c r="D579" s="44" t="s">
        <v>84</v>
      </c>
      <c r="E579" s="52">
        <v>0.04</v>
      </c>
      <c r="F579" s="52">
        <v>0.087</v>
      </c>
      <c r="G579" s="52">
        <v>52.0</v>
      </c>
      <c r="H579" s="52">
        <v>50.0</v>
      </c>
      <c r="I579" s="52">
        <v>0.44</v>
      </c>
      <c r="J579" s="52">
        <v>0.527</v>
      </c>
      <c r="K579" s="52">
        <v>0.032</v>
      </c>
      <c r="L579" s="52">
        <v>8039351.0</v>
      </c>
      <c r="M579" s="52">
        <v>0.172</v>
      </c>
    </row>
    <row r="580">
      <c r="A580" s="47" t="str">
        <f t="shared" si="1"/>
        <v>Africa_South Sudan-Africa_2006</v>
      </c>
      <c r="B580" s="47" t="s">
        <v>68</v>
      </c>
      <c r="C580" s="49" t="s">
        <v>135</v>
      </c>
      <c r="D580" s="44" t="s">
        <v>85</v>
      </c>
      <c r="E580" s="52">
        <v>0.039</v>
      </c>
      <c r="F580" s="52">
        <v>0.083</v>
      </c>
      <c r="G580" s="52">
        <v>53.0</v>
      </c>
      <c r="H580" s="52">
        <v>50.0</v>
      </c>
      <c r="I580" s="52">
        <v>0.438</v>
      </c>
      <c r="J580" s="52">
        <v>0.529</v>
      </c>
      <c r="K580" s="52">
        <v>0.033</v>
      </c>
      <c r="L580" s="52">
        <v>8376893.0</v>
      </c>
      <c r="M580" s="52">
        <v>0.173</v>
      </c>
    </row>
    <row r="581">
      <c r="A581" s="47" t="str">
        <f t="shared" si="1"/>
        <v>Africa_South Sudan-Africa_2007</v>
      </c>
      <c r="B581" s="47" t="s">
        <v>68</v>
      </c>
      <c r="C581" s="49" t="s">
        <v>135</v>
      </c>
      <c r="D581" s="44" t="s">
        <v>86</v>
      </c>
      <c r="E581" s="52">
        <v>0.039</v>
      </c>
      <c r="F581" s="52">
        <v>0.079</v>
      </c>
      <c r="G581" s="52">
        <v>53.0</v>
      </c>
      <c r="H581" s="52">
        <v>51.0</v>
      </c>
      <c r="I581" s="52">
        <v>0.436</v>
      </c>
      <c r="J581" s="52">
        <v>0.531</v>
      </c>
      <c r="K581" s="52">
        <v>0.033</v>
      </c>
      <c r="L581" s="52">
        <v>8736736.0</v>
      </c>
      <c r="M581" s="52">
        <v>0.174</v>
      </c>
    </row>
    <row r="582">
      <c r="A582" s="47" t="str">
        <f t="shared" si="1"/>
        <v>Africa_South Sudan-Africa_2008</v>
      </c>
      <c r="B582" s="47" t="s">
        <v>68</v>
      </c>
      <c r="C582" s="49" t="s">
        <v>135</v>
      </c>
      <c r="D582" s="44" t="s">
        <v>87</v>
      </c>
      <c r="E582" s="52">
        <v>0.038</v>
      </c>
      <c r="F582" s="52">
        <v>0.076</v>
      </c>
      <c r="G582" s="52">
        <v>53.0</v>
      </c>
      <c r="H582" s="52">
        <v>51.0</v>
      </c>
      <c r="I582" s="52">
        <v>0.434</v>
      </c>
      <c r="J582" s="52">
        <v>0.533</v>
      </c>
      <c r="K582" s="52">
        <v>0.033</v>
      </c>
      <c r="L582" s="52">
        <v>9118386.0</v>
      </c>
      <c r="M582" s="52">
        <v>0.176</v>
      </c>
    </row>
    <row r="583">
      <c r="A583" s="47" t="str">
        <f t="shared" si="1"/>
        <v>Africa_South Sudan-Africa_2009</v>
      </c>
      <c r="B583" s="47" t="s">
        <v>68</v>
      </c>
      <c r="C583" s="49" t="s">
        <v>135</v>
      </c>
      <c r="D583" s="44" t="s">
        <v>88</v>
      </c>
      <c r="E583" s="52">
        <v>0.038</v>
      </c>
      <c r="F583" s="52">
        <v>0.073</v>
      </c>
      <c r="G583" s="52">
        <v>54.0</v>
      </c>
      <c r="H583" s="52">
        <v>52.0</v>
      </c>
      <c r="I583" s="52">
        <v>0.431</v>
      </c>
      <c r="J583" s="52">
        <v>0.535</v>
      </c>
      <c r="K583" s="52">
        <v>0.034</v>
      </c>
      <c r="L583" s="52">
        <v>9520571.0</v>
      </c>
      <c r="M583" s="52">
        <v>0.177</v>
      </c>
    </row>
    <row r="584">
      <c r="A584" s="47" t="str">
        <f t="shared" si="1"/>
        <v>Africa_South Sudan-Africa_2010</v>
      </c>
      <c r="B584" s="47" t="s">
        <v>68</v>
      </c>
      <c r="C584" s="49" t="s">
        <v>135</v>
      </c>
      <c r="D584" s="44" t="s">
        <v>89</v>
      </c>
      <c r="E584" s="52">
        <v>0.037</v>
      </c>
      <c r="F584" s="52">
        <v>0.071</v>
      </c>
      <c r="G584" s="52">
        <v>54.0</v>
      </c>
      <c r="H584" s="52">
        <v>52.0</v>
      </c>
      <c r="I584" s="52">
        <v>0.428</v>
      </c>
      <c r="J584" s="52">
        <v>0.538</v>
      </c>
      <c r="K584" s="52">
        <v>0.034</v>
      </c>
      <c r="L584" s="52">
        <v>9940929.0</v>
      </c>
      <c r="M584" s="52">
        <v>0.179</v>
      </c>
    </row>
    <row r="585">
      <c r="A585" s="47" t="str">
        <f t="shared" si="1"/>
        <v>Africa_South Sudan-Africa_2011</v>
      </c>
      <c r="B585" s="47" t="s">
        <v>68</v>
      </c>
      <c r="C585" s="49" t="s">
        <v>135</v>
      </c>
      <c r="D585" s="44" t="s">
        <v>90</v>
      </c>
      <c r="E585" s="52">
        <v>0.037</v>
      </c>
      <c r="F585" s="52">
        <v>0.068</v>
      </c>
      <c r="G585" s="52">
        <v>55.0</v>
      </c>
      <c r="H585" s="52">
        <v>53.0</v>
      </c>
      <c r="I585" s="52">
        <v>0.426</v>
      </c>
      <c r="J585" s="52">
        <v>0.54</v>
      </c>
      <c r="K585" s="52">
        <v>0.034</v>
      </c>
      <c r="L585" s="52">
        <v>1.038111E7</v>
      </c>
      <c r="M585" s="52">
        <v>0.18</v>
      </c>
    </row>
    <row r="586">
      <c r="A586" s="47" t="str">
        <f t="shared" si="1"/>
        <v>Africa_South Sudan-Africa_2012</v>
      </c>
      <c r="B586" s="47" t="s">
        <v>68</v>
      </c>
      <c r="C586" s="49" t="s">
        <v>135</v>
      </c>
      <c r="D586" s="44" t="s">
        <v>91</v>
      </c>
      <c r="E586" s="52">
        <v>0.037</v>
      </c>
      <c r="F586" s="52">
        <v>0.066</v>
      </c>
      <c r="G586" s="52">
        <v>56.0</v>
      </c>
      <c r="H586" s="52">
        <v>54.0</v>
      </c>
      <c r="I586" s="52">
        <v>0.423</v>
      </c>
      <c r="J586" s="52">
        <v>0.543</v>
      </c>
      <c r="K586" s="52">
        <v>0.035</v>
      </c>
      <c r="L586" s="52">
        <v>1.0837527E7</v>
      </c>
      <c r="M586" s="52">
        <v>0.182</v>
      </c>
    </row>
    <row r="587">
      <c r="A587" s="47" t="str">
        <f t="shared" si="1"/>
        <v>Africa_Sudan-Africa_2000</v>
      </c>
      <c r="B587" s="47" t="s">
        <v>68</v>
      </c>
      <c r="C587" s="49" t="s">
        <v>136</v>
      </c>
      <c r="D587" s="44" t="s">
        <v>70</v>
      </c>
      <c r="E587" s="52">
        <v>0.04</v>
      </c>
      <c r="F587" s="52">
        <v>0.069</v>
      </c>
      <c r="G587" s="52">
        <v>60.0</v>
      </c>
      <c r="H587" s="52">
        <v>56.0</v>
      </c>
      <c r="I587" s="52">
        <v>0.437</v>
      </c>
      <c r="J587" s="52">
        <v>0.533</v>
      </c>
      <c r="K587" s="52">
        <v>0.03</v>
      </c>
      <c r="L587" s="52">
        <v>2.7729798E7</v>
      </c>
      <c r="M587" s="52">
        <v>0.325</v>
      </c>
    </row>
    <row r="588">
      <c r="A588" s="47" t="str">
        <f t="shared" si="1"/>
        <v>Africa_Sudan-Africa_2001</v>
      </c>
      <c r="B588" s="47" t="s">
        <v>68</v>
      </c>
      <c r="C588" s="49" t="s">
        <v>136</v>
      </c>
      <c r="D588" s="44" t="s">
        <v>71</v>
      </c>
      <c r="E588" s="52">
        <v>0.039</v>
      </c>
      <c r="F588" s="52">
        <v>0.067</v>
      </c>
      <c r="G588" s="52">
        <v>60.0</v>
      </c>
      <c r="H588" s="52">
        <v>57.0</v>
      </c>
      <c r="I588" s="52">
        <v>0.436</v>
      </c>
      <c r="J588" s="52">
        <v>0.534</v>
      </c>
      <c r="K588" s="52">
        <v>0.03</v>
      </c>
      <c r="L588" s="52">
        <v>2.843481E7</v>
      </c>
      <c r="M588" s="52">
        <v>0.325</v>
      </c>
    </row>
    <row r="589">
      <c r="A589" s="47" t="str">
        <f t="shared" si="1"/>
        <v>Africa_Sudan-Africa_2002</v>
      </c>
      <c r="B589" s="47" t="s">
        <v>68</v>
      </c>
      <c r="C589" s="49" t="s">
        <v>136</v>
      </c>
      <c r="D589" s="44" t="s">
        <v>72</v>
      </c>
      <c r="E589" s="52">
        <v>0.039</v>
      </c>
      <c r="F589" s="52">
        <v>0.066</v>
      </c>
      <c r="G589" s="52">
        <v>61.0</v>
      </c>
      <c r="H589" s="52">
        <v>57.0</v>
      </c>
      <c r="I589" s="52">
        <v>0.435</v>
      </c>
      <c r="J589" s="52">
        <v>0.535</v>
      </c>
      <c r="K589" s="52">
        <v>0.03</v>
      </c>
      <c r="L589" s="52">
        <v>2.9186427E7</v>
      </c>
      <c r="M589" s="52">
        <v>0.326</v>
      </c>
    </row>
    <row r="590">
      <c r="A590" s="47" t="str">
        <f t="shared" si="1"/>
        <v>Africa_Sudan-Africa_2003</v>
      </c>
      <c r="B590" s="47" t="s">
        <v>68</v>
      </c>
      <c r="C590" s="49" t="s">
        <v>136</v>
      </c>
      <c r="D590" s="44" t="s">
        <v>74</v>
      </c>
      <c r="E590" s="52">
        <v>0.039</v>
      </c>
      <c r="F590" s="52">
        <v>0.064</v>
      </c>
      <c r="G590" s="52">
        <v>61.0</v>
      </c>
      <c r="H590" s="52">
        <v>57.0</v>
      </c>
      <c r="I590" s="52">
        <v>0.435</v>
      </c>
      <c r="J590" s="52">
        <v>0.535</v>
      </c>
      <c r="K590" s="52">
        <v>0.03</v>
      </c>
      <c r="L590" s="52">
        <v>2.9973979E7</v>
      </c>
      <c r="M590" s="52">
        <v>0.327</v>
      </c>
    </row>
    <row r="591">
      <c r="A591" s="47" t="str">
        <f t="shared" si="1"/>
        <v>Africa_Sudan-Africa_2004</v>
      </c>
      <c r="B591" s="47" t="s">
        <v>68</v>
      </c>
      <c r="C591" s="49" t="s">
        <v>136</v>
      </c>
      <c r="D591" s="44" t="s">
        <v>83</v>
      </c>
      <c r="E591" s="52">
        <v>0.038</v>
      </c>
      <c r="F591" s="52">
        <v>0.063</v>
      </c>
      <c r="G591" s="52">
        <v>61.0</v>
      </c>
      <c r="H591" s="52">
        <v>58.0</v>
      </c>
      <c r="I591" s="52">
        <v>0.433</v>
      </c>
      <c r="J591" s="52">
        <v>0.536</v>
      </c>
      <c r="K591" s="52">
        <v>0.03</v>
      </c>
      <c r="L591" s="52">
        <v>3.0778572E7</v>
      </c>
      <c r="M591" s="52">
        <v>0.327</v>
      </c>
    </row>
    <row r="592">
      <c r="A592" s="47" t="str">
        <f t="shared" si="1"/>
        <v>Africa_Sudan-Africa_2005</v>
      </c>
      <c r="B592" s="47" t="s">
        <v>68</v>
      </c>
      <c r="C592" s="49" t="s">
        <v>136</v>
      </c>
      <c r="D592" s="44" t="s">
        <v>84</v>
      </c>
      <c r="E592" s="52">
        <v>0.038</v>
      </c>
      <c r="F592" s="52">
        <v>0.061</v>
      </c>
      <c r="G592" s="52">
        <v>62.0</v>
      </c>
      <c r="H592" s="52">
        <v>58.0</v>
      </c>
      <c r="I592" s="52">
        <v>0.432</v>
      </c>
      <c r="J592" s="52">
        <v>0.538</v>
      </c>
      <c r="K592" s="52">
        <v>0.03</v>
      </c>
      <c r="L592" s="52">
        <v>3.1585871E7</v>
      </c>
      <c r="M592" s="52">
        <v>0.328</v>
      </c>
    </row>
    <row r="593">
      <c r="A593" s="47" t="str">
        <f t="shared" si="1"/>
        <v>Africa_Sudan-Africa_2006</v>
      </c>
      <c r="B593" s="47" t="s">
        <v>68</v>
      </c>
      <c r="C593" s="49" t="s">
        <v>136</v>
      </c>
      <c r="D593" s="44" t="s">
        <v>85</v>
      </c>
      <c r="E593" s="52">
        <v>0.037</v>
      </c>
      <c r="F593" s="52">
        <v>0.06</v>
      </c>
      <c r="G593" s="52">
        <v>62.0</v>
      </c>
      <c r="H593" s="52">
        <v>59.0</v>
      </c>
      <c r="I593" s="52">
        <v>0.43</v>
      </c>
      <c r="J593" s="52">
        <v>0.539</v>
      </c>
      <c r="K593" s="52">
        <v>0.031</v>
      </c>
      <c r="L593" s="52">
        <v>3.2397535E7</v>
      </c>
      <c r="M593" s="52">
        <v>0.328</v>
      </c>
    </row>
    <row r="594">
      <c r="A594" s="47" t="str">
        <f t="shared" si="1"/>
        <v>Africa_Sudan-Africa_2007</v>
      </c>
      <c r="B594" s="47" t="s">
        <v>68</v>
      </c>
      <c r="C594" s="49" t="s">
        <v>136</v>
      </c>
      <c r="D594" s="44" t="s">
        <v>86</v>
      </c>
      <c r="E594" s="52">
        <v>0.036</v>
      </c>
      <c r="F594" s="52">
        <v>0.059</v>
      </c>
      <c r="G594" s="52">
        <v>62.0</v>
      </c>
      <c r="H594" s="52">
        <v>59.0</v>
      </c>
      <c r="I594" s="52">
        <v>0.428</v>
      </c>
      <c r="J594" s="52">
        <v>0.541</v>
      </c>
      <c r="K594" s="52">
        <v>0.031</v>
      </c>
      <c r="L594" s="52">
        <v>3.321825E7</v>
      </c>
      <c r="M594" s="52">
        <v>0.329</v>
      </c>
    </row>
    <row r="595">
      <c r="A595" s="47" t="str">
        <f t="shared" si="1"/>
        <v>Africa_Sudan-Africa_2008</v>
      </c>
      <c r="B595" s="47" t="s">
        <v>68</v>
      </c>
      <c r="C595" s="49" t="s">
        <v>136</v>
      </c>
      <c r="D595" s="44" t="s">
        <v>87</v>
      </c>
      <c r="E595" s="52">
        <v>0.036</v>
      </c>
      <c r="F595" s="52">
        <v>0.058</v>
      </c>
      <c r="G595" s="52">
        <v>63.0</v>
      </c>
      <c r="H595" s="52">
        <v>59.0</v>
      </c>
      <c r="I595" s="52">
        <v>0.426</v>
      </c>
      <c r="J595" s="52">
        <v>0.543</v>
      </c>
      <c r="K595" s="52">
        <v>0.031</v>
      </c>
      <c r="L595" s="52">
        <v>3.4040065E7</v>
      </c>
      <c r="M595" s="52">
        <v>0.329</v>
      </c>
    </row>
    <row r="596">
      <c r="A596" s="47" t="str">
        <f t="shared" si="1"/>
        <v>Africa_Sudan-Africa_2009</v>
      </c>
      <c r="B596" s="47" t="s">
        <v>68</v>
      </c>
      <c r="C596" s="49" t="s">
        <v>136</v>
      </c>
      <c r="D596" s="44" t="s">
        <v>88</v>
      </c>
      <c r="E596" s="52">
        <v>0.035</v>
      </c>
      <c r="F596" s="52">
        <v>0.056</v>
      </c>
      <c r="G596" s="52">
        <v>63.0</v>
      </c>
      <c r="H596" s="52">
        <v>60.0</v>
      </c>
      <c r="I596" s="52">
        <v>0.423</v>
      </c>
      <c r="J596" s="52">
        <v>0.546</v>
      </c>
      <c r="K596" s="52">
        <v>0.031</v>
      </c>
      <c r="L596" s="52">
        <v>3.4853178E7</v>
      </c>
      <c r="M596" s="52">
        <v>0.33</v>
      </c>
    </row>
    <row r="597">
      <c r="A597" s="47" t="str">
        <f t="shared" si="1"/>
        <v>Africa_Sudan-Africa_2010</v>
      </c>
      <c r="B597" s="47" t="s">
        <v>68</v>
      </c>
      <c r="C597" s="49" t="s">
        <v>136</v>
      </c>
      <c r="D597" s="44" t="s">
        <v>89</v>
      </c>
      <c r="E597" s="52">
        <v>0.035</v>
      </c>
      <c r="F597" s="52">
        <v>0.055</v>
      </c>
      <c r="G597" s="52">
        <v>63.0</v>
      </c>
      <c r="H597" s="52">
        <v>60.0</v>
      </c>
      <c r="I597" s="52">
        <v>0.421</v>
      </c>
      <c r="J597" s="52">
        <v>0.548</v>
      </c>
      <c r="K597" s="52">
        <v>0.031</v>
      </c>
      <c r="L597" s="52">
        <v>3.5652002E7</v>
      </c>
      <c r="M597" s="52">
        <v>0.331</v>
      </c>
    </row>
    <row r="598">
      <c r="A598" s="47" t="str">
        <f t="shared" si="1"/>
        <v>Africa_Sudan-Africa_2011</v>
      </c>
      <c r="B598" s="47" t="s">
        <v>68</v>
      </c>
      <c r="C598" s="49" t="s">
        <v>136</v>
      </c>
      <c r="D598" s="44" t="s">
        <v>90</v>
      </c>
      <c r="E598" s="52">
        <v>0.034</v>
      </c>
      <c r="F598" s="52">
        <v>0.054</v>
      </c>
      <c r="G598" s="52">
        <v>63.0</v>
      </c>
      <c r="H598" s="52">
        <v>60.0</v>
      </c>
      <c r="I598" s="52">
        <v>0.418</v>
      </c>
      <c r="J598" s="52">
        <v>0.551</v>
      </c>
      <c r="K598" s="52">
        <v>0.032</v>
      </c>
      <c r="L598" s="52">
        <v>3.6430923E7</v>
      </c>
      <c r="M598" s="52">
        <v>0.332</v>
      </c>
    </row>
    <row r="599">
      <c r="A599" s="47" t="str">
        <f t="shared" si="1"/>
        <v>Africa_Sudan-Africa_2012</v>
      </c>
      <c r="B599" s="47" t="s">
        <v>68</v>
      </c>
      <c r="C599" s="49" t="s">
        <v>136</v>
      </c>
      <c r="D599" s="44" t="s">
        <v>91</v>
      </c>
      <c r="E599" s="52">
        <v>0.034</v>
      </c>
      <c r="F599" s="52">
        <v>0.053</v>
      </c>
      <c r="G599" s="52">
        <v>64.0</v>
      </c>
      <c r="H599" s="52">
        <v>60.0</v>
      </c>
      <c r="I599" s="52">
        <v>0.415</v>
      </c>
      <c r="J599" s="52">
        <v>0.553</v>
      </c>
      <c r="K599" s="52">
        <v>0.032</v>
      </c>
      <c r="L599" s="52">
        <v>3.7195349E7</v>
      </c>
      <c r="M599" s="52">
        <v>0.333</v>
      </c>
    </row>
    <row r="600">
      <c r="A600" s="47" t="str">
        <f t="shared" si="1"/>
        <v>Africa_Swaziland-Africa_2000</v>
      </c>
      <c r="B600" s="47" t="s">
        <v>68</v>
      </c>
      <c r="C600" s="49" t="s">
        <v>137</v>
      </c>
      <c r="D600" s="44" t="s">
        <v>70</v>
      </c>
      <c r="E600" s="52">
        <v>0.033</v>
      </c>
      <c r="F600" s="52">
        <v>0.08</v>
      </c>
      <c r="G600" s="52">
        <v>49.0</v>
      </c>
      <c r="H600" s="52">
        <v>48.0</v>
      </c>
      <c r="I600" s="52">
        <v>0.446</v>
      </c>
      <c r="J600" s="52">
        <v>0.524</v>
      </c>
      <c r="K600" s="52">
        <v>0.029</v>
      </c>
      <c r="L600" s="52">
        <v>1063715.0</v>
      </c>
      <c r="M600" s="52">
        <v>0.227</v>
      </c>
    </row>
    <row r="601">
      <c r="A601" s="47" t="str">
        <f t="shared" si="1"/>
        <v>Africa_Swaziland-Africa_2001</v>
      </c>
      <c r="B601" s="47" t="s">
        <v>68</v>
      </c>
      <c r="C601" s="49" t="s">
        <v>137</v>
      </c>
      <c r="D601" s="44" t="s">
        <v>71</v>
      </c>
      <c r="E601" s="52">
        <v>0.032</v>
      </c>
      <c r="F601" s="52">
        <v>0.081</v>
      </c>
      <c r="G601" s="52">
        <v>48.0</v>
      </c>
      <c r="H601" s="52">
        <v>47.0</v>
      </c>
      <c r="I601" s="52">
        <v>0.44</v>
      </c>
      <c r="J601" s="52">
        <v>0.53</v>
      </c>
      <c r="K601" s="52">
        <v>0.03</v>
      </c>
      <c r="L601" s="52">
        <v>1074761.0</v>
      </c>
      <c r="M601" s="52">
        <v>0.226</v>
      </c>
    </row>
    <row r="602">
      <c r="A602" s="47" t="str">
        <f t="shared" si="1"/>
        <v>Africa_Swaziland-Africa_2002</v>
      </c>
      <c r="B602" s="47" t="s">
        <v>68</v>
      </c>
      <c r="C602" s="49" t="s">
        <v>137</v>
      </c>
      <c r="D602" s="44" t="s">
        <v>72</v>
      </c>
      <c r="E602" s="52">
        <v>0.032</v>
      </c>
      <c r="F602" s="52">
        <v>0.082</v>
      </c>
      <c r="G602" s="52">
        <v>47.0</v>
      </c>
      <c r="H602" s="52">
        <v>46.0</v>
      </c>
      <c r="I602" s="52">
        <v>0.435</v>
      </c>
      <c r="J602" s="52">
        <v>0.535</v>
      </c>
      <c r="K602" s="52">
        <v>0.03</v>
      </c>
      <c r="L602" s="52">
        <v>1082183.0</v>
      </c>
      <c r="M602" s="52">
        <v>0.224</v>
      </c>
    </row>
    <row r="603">
      <c r="A603" s="47" t="str">
        <f t="shared" si="1"/>
        <v>Africa_Swaziland-Africa_2003</v>
      </c>
      <c r="B603" s="47" t="s">
        <v>68</v>
      </c>
      <c r="C603" s="49" t="s">
        <v>137</v>
      </c>
      <c r="D603" s="44" t="s">
        <v>74</v>
      </c>
      <c r="E603" s="52">
        <v>0.032</v>
      </c>
      <c r="F603" s="52">
        <v>0.082</v>
      </c>
      <c r="G603" s="52">
        <v>46.0</v>
      </c>
      <c r="H603" s="52">
        <v>46.0</v>
      </c>
      <c r="I603" s="52">
        <v>0.43</v>
      </c>
      <c r="J603" s="52">
        <v>0.539</v>
      </c>
      <c r="K603" s="52">
        <v>0.031</v>
      </c>
      <c r="L603" s="52">
        <v>1087929.0</v>
      </c>
      <c r="M603" s="52">
        <v>0.223</v>
      </c>
    </row>
    <row r="604">
      <c r="A604" s="47" t="str">
        <f t="shared" si="1"/>
        <v>Africa_Swaziland-Africa_2004</v>
      </c>
      <c r="B604" s="47" t="s">
        <v>68</v>
      </c>
      <c r="C604" s="49" t="s">
        <v>137</v>
      </c>
      <c r="D604" s="44" t="s">
        <v>83</v>
      </c>
      <c r="E604" s="52">
        <v>0.032</v>
      </c>
      <c r="F604" s="52">
        <v>0.082</v>
      </c>
      <c r="G604" s="52">
        <v>46.0</v>
      </c>
      <c r="H604" s="52">
        <v>46.0</v>
      </c>
      <c r="I604" s="52">
        <v>0.424</v>
      </c>
      <c r="J604" s="52">
        <v>0.545</v>
      </c>
      <c r="K604" s="52">
        <v>0.031</v>
      </c>
      <c r="L604" s="52">
        <v>1094758.0</v>
      </c>
      <c r="M604" s="52">
        <v>0.222</v>
      </c>
    </row>
    <row r="605">
      <c r="A605" s="47" t="str">
        <f t="shared" si="1"/>
        <v>Africa_Swaziland-Africa_2005</v>
      </c>
      <c r="B605" s="47" t="s">
        <v>68</v>
      </c>
      <c r="C605" s="49" t="s">
        <v>137</v>
      </c>
      <c r="D605" s="44" t="s">
        <v>84</v>
      </c>
      <c r="E605" s="52">
        <v>0.032</v>
      </c>
      <c r="F605" s="52">
        <v>0.081</v>
      </c>
      <c r="G605" s="52">
        <v>46.0</v>
      </c>
      <c r="H605" s="52">
        <v>46.0</v>
      </c>
      <c r="I605" s="52">
        <v>0.418</v>
      </c>
      <c r="J605" s="52">
        <v>0.55</v>
      </c>
      <c r="K605" s="52">
        <v>0.032</v>
      </c>
      <c r="L605" s="52">
        <v>1104642.0</v>
      </c>
      <c r="M605" s="52">
        <v>0.22</v>
      </c>
    </row>
    <row r="606">
      <c r="A606" s="47" t="str">
        <f t="shared" si="1"/>
        <v>Africa_Swaziland-Africa_2006</v>
      </c>
      <c r="B606" s="47" t="s">
        <v>68</v>
      </c>
      <c r="C606" s="49" t="s">
        <v>137</v>
      </c>
      <c r="D606" s="44" t="s">
        <v>85</v>
      </c>
      <c r="E606" s="52">
        <v>0.031</v>
      </c>
      <c r="F606" s="52">
        <v>0.076</v>
      </c>
      <c r="G606" s="52">
        <v>46.0</v>
      </c>
      <c r="H606" s="52">
        <v>46.0</v>
      </c>
      <c r="I606" s="52">
        <v>0.412</v>
      </c>
      <c r="J606" s="52">
        <v>0.556</v>
      </c>
      <c r="K606" s="52">
        <v>0.032</v>
      </c>
      <c r="L606" s="52">
        <v>1118253.0</v>
      </c>
      <c r="M606" s="52">
        <v>0.219</v>
      </c>
    </row>
    <row r="607">
      <c r="A607" s="47" t="str">
        <f t="shared" si="1"/>
        <v>Africa_Swaziland-Africa_2007</v>
      </c>
      <c r="B607" s="47" t="s">
        <v>68</v>
      </c>
      <c r="C607" s="49" t="s">
        <v>137</v>
      </c>
      <c r="D607" s="44" t="s">
        <v>86</v>
      </c>
      <c r="E607" s="52">
        <v>0.031</v>
      </c>
      <c r="F607" s="52">
        <v>0.075</v>
      </c>
      <c r="G607" s="52">
        <v>47.0</v>
      </c>
      <c r="H607" s="52">
        <v>47.0</v>
      </c>
      <c r="I607" s="52">
        <v>0.406</v>
      </c>
      <c r="J607" s="52">
        <v>0.562</v>
      </c>
      <c r="K607" s="52">
        <v>0.032</v>
      </c>
      <c r="L607" s="52">
        <v>1134977.0</v>
      </c>
      <c r="M607" s="52">
        <v>0.218</v>
      </c>
    </row>
    <row r="608">
      <c r="A608" s="47" t="str">
        <f t="shared" si="1"/>
        <v>Africa_Swaziland-Africa_2008</v>
      </c>
      <c r="B608" s="47" t="s">
        <v>68</v>
      </c>
      <c r="C608" s="49" t="s">
        <v>137</v>
      </c>
      <c r="D608" s="44" t="s">
        <v>87</v>
      </c>
      <c r="E608" s="52">
        <v>0.031</v>
      </c>
      <c r="F608" s="52">
        <v>0.074</v>
      </c>
      <c r="G608" s="52">
        <v>47.0</v>
      </c>
      <c r="H608" s="52">
        <v>48.0</v>
      </c>
      <c r="I608" s="52">
        <v>0.399</v>
      </c>
      <c r="J608" s="52">
        <v>0.568</v>
      </c>
      <c r="K608" s="52">
        <v>0.033</v>
      </c>
      <c r="L608" s="52">
        <v>1153929.0</v>
      </c>
      <c r="M608" s="52">
        <v>0.217</v>
      </c>
    </row>
    <row r="609">
      <c r="A609" s="47" t="str">
        <f t="shared" si="1"/>
        <v>Africa_Swaziland-Africa_2009</v>
      </c>
      <c r="B609" s="47" t="s">
        <v>68</v>
      </c>
      <c r="C609" s="49" t="s">
        <v>137</v>
      </c>
      <c r="D609" s="44" t="s">
        <v>88</v>
      </c>
      <c r="E609" s="52">
        <v>0.031</v>
      </c>
      <c r="F609" s="52">
        <v>0.068</v>
      </c>
      <c r="G609" s="52">
        <v>48.0</v>
      </c>
      <c r="H609" s="52">
        <v>48.0</v>
      </c>
      <c r="I609" s="52">
        <v>0.393</v>
      </c>
      <c r="J609" s="52">
        <v>0.574</v>
      </c>
      <c r="K609" s="52">
        <v>0.033</v>
      </c>
      <c r="L609" s="52">
        <v>1173678.0</v>
      </c>
      <c r="M609" s="52">
        <v>0.216</v>
      </c>
    </row>
    <row r="610">
      <c r="A610" s="47" t="str">
        <f t="shared" si="1"/>
        <v>Africa_Swaziland-Africa_2010</v>
      </c>
      <c r="B610" s="47" t="s">
        <v>68</v>
      </c>
      <c r="C610" s="49" t="s">
        <v>137</v>
      </c>
      <c r="D610" s="44" t="s">
        <v>89</v>
      </c>
      <c r="E610" s="52">
        <v>0.031</v>
      </c>
      <c r="F610" s="52">
        <v>0.063</v>
      </c>
      <c r="G610" s="52">
        <v>48.0</v>
      </c>
      <c r="H610" s="52">
        <v>49.0</v>
      </c>
      <c r="I610" s="52">
        <v>0.388</v>
      </c>
      <c r="J610" s="52">
        <v>0.578</v>
      </c>
      <c r="K610" s="52">
        <v>0.033</v>
      </c>
      <c r="L610" s="52">
        <v>1193148.0</v>
      </c>
      <c r="M610" s="52">
        <v>0.215</v>
      </c>
    </row>
    <row r="611">
      <c r="A611" s="47" t="str">
        <f t="shared" si="1"/>
        <v>Africa_Swaziland-Africa_2011</v>
      </c>
      <c r="B611" s="47" t="s">
        <v>68</v>
      </c>
      <c r="C611" s="49" t="s">
        <v>137</v>
      </c>
      <c r="D611" s="44" t="s">
        <v>90</v>
      </c>
      <c r="E611" s="52">
        <v>0.031</v>
      </c>
      <c r="F611" s="52">
        <v>0.058</v>
      </c>
      <c r="G611" s="52">
        <v>48.0</v>
      </c>
      <c r="H611" s="52">
        <v>49.0</v>
      </c>
      <c r="I611" s="52">
        <v>0.384</v>
      </c>
      <c r="J611" s="52">
        <v>0.582</v>
      </c>
      <c r="K611" s="52">
        <v>0.034</v>
      </c>
      <c r="L611" s="52">
        <v>1212159.0</v>
      </c>
      <c r="M611" s="52">
        <v>0.214</v>
      </c>
    </row>
    <row r="612">
      <c r="A612" s="47" t="str">
        <f t="shared" si="1"/>
        <v>Africa_Swaziland-Africa_2012</v>
      </c>
      <c r="B612" s="47" t="s">
        <v>68</v>
      </c>
      <c r="C612" s="49" t="s">
        <v>137</v>
      </c>
      <c r="D612" s="44" t="s">
        <v>91</v>
      </c>
      <c r="E612" s="52">
        <v>0.03</v>
      </c>
      <c r="F612" s="52">
        <v>0.057</v>
      </c>
      <c r="G612" s="52">
        <v>48.0</v>
      </c>
      <c r="H612" s="52">
        <v>49.0</v>
      </c>
      <c r="I612" s="52">
        <v>0.38</v>
      </c>
      <c r="J612" s="52">
        <v>0.585</v>
      </c>
      <c r="K612" s="52">
        <v>0.034</v>
      </c>
      <c r="L612" s="52">
        <v>1230985.0</v>
      </c>
      <c r="M612" s="52">
        <v>0.214</v>
      </c>
    </row>
    <row r="613">
      <c r="A613" s="47" t="str">
        <f t="shared" si="1"/>
        <v>Africa_Tanzania-Africa_2000</v>
      </c>
      <c r="B613" s="47" t="s">
        <v>68</v>
      </c>
      <c r="C613" s="49" t="s">
        <v>138</v>
      </c>
      <c r="D613" s="44" t="s">
        <v>70</v>
      </c>
      <c r="E613" s="52">
        <v>0.042</v>
      </c>
      <c r="F613" s="52">
        <v>0.08</v>
      </c>
      <c r="G613" s="52">
        <v>51.0</v>
      </c>
      <c r="H613" s="52">
        <v>49.0</v>
      </c>
      <c r="I613" s="52">
        <v>0.448</v>
      </c>
      <c r="J613" s="52">
        <v>0.523</v>
      </c>
      <c r="K613" s="52">
        <v>0.029</v>
      </c>
      <c r="L613" s="52">
        <v>3.4020512E7</v>
      </c>
      <c r="M613" s="52">
        <v>0.223</v>
      </c>
    </row>
    <row r="614">
      <c r="A614" s="47" t="str">
        <f t="shared" si="1"/>
        <v>Africa_Tanzania-Africa_2001</v>
      </c>
      <c r="B614" s="47" t="s">
        <v>68</v>
      </c>
      <c r="C614" s="49" t="s">
        <v>138</v>
      </c>
      <c r="D614" s="44" t="s">
        <v>71</v>
      </c>
      <c r="E614" s="52">
        <v>0.042</v>
      </c>
      <c r="F614" s="52">
        <v>0.076</v>
      </c>
      <c r="G614" s="52">
        <v>51.0</v>
      </c>
      <c r="H614" s="52">
        <v>50.0</v>
      </c>
      <c r="I614" s="52">
        <v>0.447</v>
      </c>
      <c r="J614" s="52">
        <v>0.524</v>
      </c>
      <c r="K614" s="52">
        <v>0.029</v>
      </c>
      <c r="L614" s="52">
        <v>3.4895398E7</v>
      </c>
      <c r="M614" s="52">
        <v>0.227</v>
      </c>
    </row>
    <row r="615">
      <c r="A615" s="47" t="str">
        <f t="shared" si="1"/>
        <v>Africa_Tanzania-Africa_2002</v>
      </c>
      <c r="B615" s="47" t="s">
        <v>68</v>
      </c>
      <c r="C615" s="49" t="s">
        <v>138</v>
      </c>
      <c r="D615" s="44" t="s">
        <v>72</v>
      </c>
      <c r="E615" s="52">
        <v>0.042</v>
      </c>
      <c r="F615" s="52">
        <v>0.071</v>
      </c>
      <c r="G615" s="52">
        <v>52.0</v>
      </c>
      <c r="H615" s="52">
        <v>51.0</v>
      </c>
      <c r="I615" s="52">
        <v>0.447</v>
      </c>
      <c r="J615" s="52">
        <v>0.524</v>
      </c>
      <c r="K615" s="52">
        <v>0.029</v>
      </c>
      <c r="L615" s="52">
        <v>3.5806497E7</v>
      </c>
      <c r="M615" s="52">
        <v>0.23</v>
      </c>
    </row>
    <row r="616">
      <c r="A616" s="47" t="str">
        <f t="shared" si="1"/>
        <v>Africa_Tanzania-Africa_2003</v>
      </c>
      <c r="B616" s="47" t="s">
        <v>68</v>
      </c>
      <c r="C616" s="49" t="s">
        <v>138</v>
      </c>
      <c r="D616" s="44" t="s">
        <v>74</v>
      </c>
      <c r="E616" s="52">
        <v>0.042</v>
      </c>
      <c r="F616" s="52">
        <v>0.066</v>
      </c>
      <c r="G616" s="52">
        <v>53.0</v>
      </c>
      <c r="H616" s="52">
        <v>51.0</v>
      </c>
      <c r="I616" s="52">
        <v>0.446</v>
      </c>
      <c r="J616" s="52">
        <v>0.524</v>
      </c>
      <c r="K616" s="52">
        <v>0.03</v>
      </c>
      <c r="L616" s="52">
        <v>3.6760831E7</v>
      </c>
      <c r="M616" s="52">
        <v>0.236</v>
      </c>
    </row>
    <row r="617">
      <c r="A617" s="47" t="str">
        <f t="shared" si="1"/>
        <v>Africa_Tanzania-Africa_2004</v>
      </c>
      <c r="B617" s="47" t="s">
        <v>68</v>
      </c>
      <c r="C617" s="49" t="s">
        <v>138</v>
      </c>
      <c r="D617" s="44" t="s">
        <v>83</v>
      </c>
      <c r="E617" s="52">
        <v>0.042</v>
      </c>
      <c r="F617" s="52">
        <v>0.061</v>
      </c>
      <c r="G617" s="52">
        <v>53.0</v>
      </c>
      <c r="H617" s="52">
        <v>52.0</v>
      </c>
      <c r="I617" s="52">
        <v>0.446</v>
      </c>
      <c r="J617" s="52">
        <v>0.524</v>
      </c>
      <c r="K617" s="52">
        <v>0.03</v>
      </c>
      <c r="L617" s="52">
        <v>3.7765139E7</v>
      </c>
      <c r="M617" s="52">
        <v>0.242</v>
      </c>
    </row>
    <row r="618">
      <c r="A618" s="47" t="str">
        <f t="shared" si="1"/>
        <v>Africa_Tanzania-Africa_2005</v>
      </c>
      <c r="B618" s="47" t="s">
        <v>68</v>
      </c>
      <c r="C618" s="49" t="s">
        <v>138</v>
      </c>
      <c r="D618" s="44" t="s">
        <v>84</v>
      </c>
      <c r="E618" s="52">
        <v>0.042</v>
      </c>
      <c r="F618" s="52">
        <v>0.057</v>
      </c>
      <c r="G618" s="52">
        <v>54.0</v>
      </c>
      <c r="H618" s="52">
        <v>53.0</v>
      </c>
      <c r="I618" s="52">
        <v>0.446</v>
      </c>
      <c r="J618" s="52">
        <v>0.524</v>
      </c>
      <c r="K618" s="52">
        <v>0.03</v>
      </c>
      <c r="L618" s="52">
        <v>3.8824384E7</v>
      </c>
      <c r="M618" s="52">
        <v>0.248</v>
      </c>
    </row>
    <row r="619">
      <c r="A619" s="47" t="str">
        <f t="shared" si="1"/>
        <v>Africa_Tanzania-Africa_2006</v>
      </c>
      <c r="B619" s="47" t="s">
        <v>68</v>
      </c>
      <c r="C619" s="49" t="s">
        <v>138</v>
      </c>
      <c r="D619" s="44" t="s">
        <v>85</v>
      </c>
      <c r="E619" s="52">
        <v>0.042</v>
      </c>
      <c r="F619" s="52">
        <v>0.054</v>
      </c>
      <c r="G619" s="52">
        <v>56.0</v>
      </c>
      <c r="H619" s="52">
        <v>54.0</v>
      </c>
      <c r="I619" s="52">
        <v>0.447</v>
      </c>
      <c r="J619" s="52">
        <v>0.523</v>
      </c>
      <c r="K619" s="52">
        <v>0.03</v>
      </c>
      <c r="L619" s="52">
        <v>3.9942347E7</v>
      </c>
      <c r="M619" s="52">
        <v>0.255</v>
      </c>
    </row>
    <row r="620">
      <c r="A620" s="47" t="str">
        <f t="shared" si="1"/>
        <v>Africa_Tanzania-Africa_2007</v>
      </c>
      <c r="B620" s="47" t="s">
        <v>68</v>
      </c>
      <c r="C620" s="49" t="s">
        <v>138</v>
      </c>
      <c r="D620" s="44" t="s">
        <v>86</v>
      </c>
      <c r="E620" s="52">
        <v>0.042</v>
      </c>
      <c r="F620" s="52">
        <v>0.05</v>
      </c>
      <c r="G620" s="52">
        <v>57.0</v>
      </c>
      <c r="H620" s="52">
        <v>55.0</v>
      </c>
      <c r="I620" s="52">
        <v>0.447</v>
      </c>
      <c r="J620" s="52">
        <v>0.522</v>
      </c>
      <c r="K620" s="52">
        <v>0.03</v>
      </c>
      <c r="L620" s="52">
        <v>4.1119693E7</v>
      </c>
      <c r="M620" s="52">
        <v>0.261</v>
      </c>
    </row>
    <row r="621">
      <c r="A621" s="47" t="str">
        <f t="shared" si="1"/>
        <v>Africa_Tanzania-Africa_2008</v>
      </c>
      <c r="B621" s="47" t="s">
        <v>68</v>
      </c>
      <c r="C621" s="49" t="s">
        <v>138</v>
      </c>
      <c r="D621" s="44" t="s">
        <v>87</v>
      </c>
      <c r="E621" s="52">
        <v>0.041</v>
      </c>
      <c r="F621" s="52">
        <v>0.047</v>
      </c>
      <c r="G621" s="52">
        <v>58.0</v>
      </c>
      <c r="H621" s="52">
        <v>56.0</v>
      </c>
      <c r="I621" s="52">
        <v>0.448</v>
      </c>
      <c r="J621" s="52">
        <v>0.522</v>
      </c>
      <c r="K621" s="52">
        <v>0.031</v>
      </c>
      <c r="L621" s="52">
        <v>4.235379E7</v>
      </c>
      <c r="M621" s="52">
        <v>0.268</v>
      </c>
    </row>
    <row r="622">
      <c r="A622" s="47" t="str">
        <f t="shared" si="1"/>
        <v>Africa_Tanzania-Africa_2009</v>
      </c>
      <c r="B622" s="47" t="s">
        <v>68</v>
      </c>
      <c r="C622" s="49" t="s">
        <v>138</v>
      </c>
      <c r="D622" s="44" t="s">
        <v>88</v>
      </c>
      <c r="E622" s="52">
        <v>0.041</v>
      </c>
      <c r="F622" s="52">
        <v>0.044</v>
      </c>
      <c r="G622" s="52">
        <v>59.0</v>
      </c>
      <c r="H622" s="52">
        <v>57.0</v>
      </c>
      <c r="I622" s="52">
        <v>0.448</v>
      </c>
      <c r="J622" s="52">
        <v>0.521</v>
      </c>
      <c r="K622" s="52">
        <v>0.031</v>
      </c>
      <c r="L622" s="52">
        <v>4.3639752E7</v>
      </c>
      <c r="M622" s="52">
        <v>0.274</v>
      </c>
    </row>
    <row r="623">
      <c r="A623" s="47" t="str">
        <f t="shared" si="1"/>
        <v>Africa_Tanzania-Africa_2010</v>
      </c>
      <c r="B623" s="47" t="s">
        <v>68</v>
      </c>
      <c r="C623" s="49" t="s">
        <v>138</v>
      </c>
      <c r="D623" s="44" t="s">
        <v>89</v>
      </c>
      <c r="E623" s="52">
        <v>0.041</v>
      </c>
      <c r="F623" s="52">
        <v>0.041</v>
      </c>
      <c r="G623" s="52">
        <v>60.0</v>
      </c>
      <c r="H623" s="52">
        <v>58.0</v>
      </c>
      <c r="I623" s="52">
        <v>0.448</v>
      </c>
      <c r="J623" s="52">
        <v>0.52</v>
      </c>
      <c r="K623" s="52">
        <v>0.031</v>
      </c>
      <c r="L623" s="52">
        <v>4.497333E7</v>
      </c>
      <c r="M623" s="52">
        <v>0.281</v>
      </c>
    </row>
    <row r="624">
      <c r="A624" s="47" t="str">
        <f t="shared" si="1"/>
        <v>Africa_Tanzania-Africa_2011</v>
      </c>
      <c r="B624" s="47" t="s">
        <v>68</v>
      </c>
      <c r="C624" s="49" t="s">
        <v>138</v>
      </c>
      <c r="D624" s="44" t="s">
        <v>90</v>
      </c>
      <c r="E624" s="52">
        <v>0.04</v>
      </c>
      <c r="F624" s="52">
        <v>0.039</v>
      </c>
      <c r="G624" s="52">
        <v>61.0</v>
      </c>
      <c r="H624" s="52">
        <v>59.0</v>
      </c>
      <c r="I624" s="52">
        <v>0.449</v>
      </c>
      <c r="J624" s="52">
        <v>0.52</v>
      </c>
      <c r="K624" s="52">
        <v>0.031</v>
      </c>
      <c r="L624" s="52">
        <v>4.6354607E7</v>
      </c>
      <c r="M624" s="52">
        <v>0.288</v>
      </c>
    </row>
    <row r="625">
      <c r="A625" s="47" t="str">
        <f t="shared" si="1"/>
        <v>Africa_Tanzania-Africa_2012</v>
      </c>
      <c r="B625" s="47" t="s">
        <v>68</v>
      </c>
      <c r="C625" s="49" t="s">
        <v>138</v>
      </c>
      <c r="D625" s="44" t="s">
        <v>91</v>
      </c>
      <c r="E625" s="52">
        <v>0.04</v>
      </c>
      <c r="F625" s="52">
        <v>0.038</v>
      </c>
      <c r="G625" s="52">
        <v>62.0</v>
      </c>
      <c r="H625" s="52">
        <v>60.0</v>
      </c>
      <c r="I625" s="52">
        <v>0.449</v>
      </c>
      <c r="J625" s="52">
        <v>0.52</v>
      </c>
      <c r="K625" s="52">
        <v>0.032</v>
      </c>
      <c r="L625" s="52">
        <v>4.7783107E7</v>
      </c>
      <c r="M625" s="52">
        <v>0.295</v>
      </c>
    </row>
    <row r="626">
      <c r="A626" s="47" t="str">
        <f t="shared" si="1"/>
        <v>Africa_Togo-Africa_2000</v>
      </c>
      <c r="B626" s="47" t="s">
        <v>68</v>
      </c>
      <c r="C626" s="49" t="s">
        <v>139</v>
      </c>
      <c r="D626" s="44" t="s">
        <v>70</v>
      </c>
      <c r="E626" s="52">
        <v>0.039</v>
      </c>
      <c r="F626" s="52">
        <v>0.077</v>
      </c>
      <c r="G626" s="52">
        <v>54.0</v>
      </c>
      <c r="H626" s="52">
        <v>53.0</v>
      </c>
      <c r="I626" s="52">
        <v>0.442</v>
      </c>
      <c r="J626" s="52">
        <v>0.529</v>
      </c>
      <c r="K626" s="52">
        <v>0.029</v>
      </c>
      <c r="L626" s="52">
        <v>4864753.0</v>
      </c>
      <c r="M626" s="52">
        <v>0.329</v>
      </c>
    </row>
    <row r="627">
      <c r="A627" s="47" t="str">
        <f t="shared" si="1"/>
        <v>Africa_Togo-Africa_2001</v>
      </c>
      <c r="B627" s="47" t="s">
        <v>68</v>
      </c>
      <c r="C627" s="49" t="s">
        <v>139</v>
      </c>
      <c r="D627" s="44" t="s">
        <v>71</v>
      </c>
      <c r="E627" s="52">
        <v>0.039</v>
      </c>
      <c r="F627" s="52">
        <v>0.075</v>
      </c>
      <c r="G627" s="52">
        <v>54.0</v>
      </c>
      <c r="H627" s="52">
        <v>53.0</v>
      </c>
      <c r="I627" s="52">
        <v>0.439</v>
      </c>
      <c r="J627" s="52">
        <v>0.532</v>
      </c>
      <c r="K627" s="52">
        <v>0.028</v>
      </c>
      <c r="L627" s="52">
        <v>4992225.0</v>
      </c>
      <c r="M627" s="52">
        <v>0.334</v>
      </c>
    </row>
    <row r="628">
      <c r="A628" s="47" t="str">
        <f t="shared" si="1"/>
        <v>Africa_Togo-Africa_2002</v>
      </c>
      <c r="B628" s="47" t="s">
        <v>68</v>
      </c>
      <c r="C628" s="49" t="s">
        <v>139</v>
      </c>
      <c r="D628" s="44" t="s">
        <v>72</v>
      </c>
      <c r="E628" s="52">
        <v>0.039</v>
      </c>
      <c r="F628" s="52">
        <v>0.073</v>
      </c>
      <c r="G628" s="52">
        <v>55.0</v>
      </c>
      <c r="H628" s="52">
        <v>53.0</v>
      </c>
      <c r="I628" s="52">
        <v>0.436</v>
      </c>
      <c r="J628" s="52">
        <v>0.536</v>
      </c>
      <c r="K628" s="52">
        <v>0.028</v>
      </c>
      <c r="L628" s="52">
        <v>5123674.0</v>
      </c>
      <c r="M628" s="52">
        <v>0.338</v>
      </c>
    </row>
    <row r="629">
      <c r="A629" s="47" t="str">
        <f t="shared" si="1"/>
        <v>Africa_Togo-Africa_2003</v>
      </c>
      <c r="B629" s="47" t="s">
        <v>68</v>
      </c>
      <c r="C629" s="49" t="s">
        <v>139</v>
      </c>
      <c r="D629" s="44" t="s">
        <v>74</v>
      </c>
      <c r="E629" s="52">
        <v>0.039</v>
      </c>
      <c r="F629" s="52">
        <v>0.072</v>
      </c>
      <c r="G629" s="52">
        <v>55.0</v>
      </c>
      <c r="H629" s="52">
        <v>53.0</v>
      </c>
      <c r="I629" s="52">
        <v>0.433</v>
      </c>
      <c r="J629" s="52">
        <v>0.539</v>
      </c>
      <c r="K629" s="52">
        <v>0.028</v>
      </c>
      <c r="L629" s="52">
        <v>5258956.0</v>
      </c>
      <c r="M629" s="52">
        <v>0.343</v>
      </c>
    </row>
    <row r="630">
      <c r="A630" s="47" t="str">
        <f t="shared" si="1"/>
        <v>Africa_Togo-Africa_2004</v>
      </c>
      <c r="B630" s="47" t="s">
        <v>68</v>
      </c>
      <c r="C630" s="49" t="s">
        <v>139</v>
      </c>
      <c r="D630" s="44" t="s">
        <v>83</v>
      </c>
      <c r="E630" s="52">
        <v>0.038</v>
      </c>
      <c r="F630" s="52">
        <v>0.07</v>
      </c>
      <c r="G630" s="52">
        <v>55.0</v>
      </c>
      <c r="H630" s="52">
        <v>53.0</v>
      </c>
      <c r="I630" s="52">
        <v>0.431</v>
      </c>
      <c r="J630" s="52">
        <v>0.541</v>
      </c>
      <c r="K630" s="52">
        <v>0.028</v>
      </c>
      <c r="L630" s="52">
        <v>5397851.0</v>
      </c>
      <c r="M630" s="52">
        <v>0.347</v>
      </c>
    </row>
    <row r="631">
      <c r="A631" s="47" t="str">
        <f t="shared" si="1"/>
        <v>Africa_Togo-Africa_2005</v>
      </c>
      <c r="B631" s="47" t="s">
        <v>68</v>
      </c>
      <c r="C631" s="49" t="s">
        <v>139</v>
      </c>
      <c r="D631" s="44" t="s">
        <v>84</v>
      </c>
      <c r="E631" s="52">
        <v>0.038</v>
      </c>
      <c r="F631" s="52">
        <v>0.068</v>
      </c>
      <c r="G631" s="52">
        <v>55.0</v>
      </c>
      <c r="H631" s="52">
        <v>53.0</v>
      </c>
      <c r="I631" s="52">
        <v>0.428</v>
      </c>
      <c r="J631" s="52">
        <v>0.544</v>
      </c>
      <c r="K631" s="52">
        <v>0.028</v>
      </c>
      <c r="L631" s="52">
        <v>5540214.0</v>
      </c>
      <c r="M631" s="52">
        <v>0.352</v>
      </c>
    </row>
    <row r="632">
      <c r="A632" s="47" t="str">
        <f t="shared" si="1"/>
        <v>Africa_Togo-Africa_2006</v>
      </c>
      <c r="B632" s="47" t="s">
        <v>68</v>
      </c>
      <c r="C632" s="49" t="s">
        <v>139</v>
      </c>
      <c r="D632" s="44" t="s">
        <v>85</v>
      </c>
      <c r="E632" s="52">
        <v>0.038</v>
      </c>
      <c r="F632" s="52">
        <v>0.067</v>
      </c>
      <c r="G632" s="52">
        <v>55.0</v>
      </c>
      <c r="H632" s="52">
        <v>54.0</v>
      </c>
      <c r="I632" s="52">
        <v>0.426</v>
      </c>
      <c r="J632" s="52">
        <v>0.546</v>
      </c>
      <c r="K632" s="52">
        <v>0.028</v>
      </c>
      <c r="L632" s="52">
        <v>5685845.0</v>
      </c>
      <c r="M632" s="52">
        <v>0.356</v>
      </c>
    </row>
    <row r="633">
      <c r="A633" s="47" t="str">
        <f t="shared" si="1"/>
        <v>Africa_Togo-Africa_2007</v>
      </c>
      <c r="B633" s="47" t="s">
        <v>68</v>
      </c>
      <c r="C633" s="49" t="s">
        <v>139</v>
      </c>
      <c r="D633" s="44" t="s">
        <v>86</v>
      </c>
      <c r="E633" s="52">
        <v>0.038</v>
      </c>
      <c r="F633" s="52">
        <v>0.065</v>
      </c>
      <c r="G633" s="52">
        <v>55.0</v>
      </c>
      <c r="H633" s="52">
        <v>54.0</v>
      </c>
      <c r="I633" s="52">
        <v>0.425</v>
      </c>
      <c r="J633" s="52">
        <v>0.548</v>
      </c>
      <c r="K633" s="52">
        <v>0.028</v>
      </c>
      <c r="L633" s="52">
        <v>5834806.0</v>
      </c>
      <c r="M633" s="52">
        <v>0.361</v>
      </c>
    </row>
    <row r="634">
      <c r="A634" s="47" t="str">
        <f t="shared" si="1"/>
        <v>Africa_Togo-Africa_2008</v>
      </c>
      <c r="B634" s="47" t="s">
        <v>68</v>
      </c>
      <c r="C634" s="49" t="s">
        <v>139</v>
      </c>
      <c r="D634" s="44" t="s">
        <v>87</v>
      </c>
      <c r="E634" s="52">
        <v>0.038</v>
      </c>
      <c r="F634" s="52">
        <v>0.064</v>
      </c>
      <c r="G634" s="52">
        <v>56.0</v>
      </c>
      <c r="H634" s="52">
        <v>54.0</v>
      </c>
      <c r="I634" s="52">
        <v>0.423</v>
      </c>
      <c r="J634" s="52">
        <v>0.549</v>
      </c>
      <c r="K634" s="52">
        <v>0.028</v>
      </c>
      <c r="L634" s="52">
        <v>5987491.0</v>
      </c>
      <c r="M634" s="52">
        <v>0.366</v>
      </c>
    </row>
    <row r="635">
      <c r="A635" s="47" t="str">
        <f t="shared" si="1"/>
        <v>Africa_Togo-Africa_2009</v>
      </c>
      <c r="B635" s="47" t="s">
        <v>68</v>
      </c>
      <c r="C635" s="49" t="s">
        <v>139</v>
      </c>
      <c r="D635" s="44" t="s">
        <v>88</v>
      </c>
      <c r="E635" s="52">
        <v>0.038</v>
      </c>
      <c r="F635" s="52">
        <v>0.062</v>
      </c>
      <c r="G635" s="52">
        <v>56.0</v>
      </c>
      <c r="H635" s="52">
        <v>54.0</v>
      </c>
      <c r="I635" s="52">
        <v>0.422</v>
      </c>
      <c r="J635" s="52">
        <v>0.551</v>
      </c>
      <c r="K635" s="52">
        <v>0.027</v>
      </c>
      <c r="L635" s="52">
        <v>6144457.0</v>
      </c>
      <c r="M635" s="52">
        <v>0.371</v>
      </c>
    </row>
    <row r="636">
      <c r="A636" s="47" t="str">
        <f t="shared" si="1"/>
        <v>Africa_Togo-Africa_2010</v>
      </c>
      <c r="B636" s="47" t="s">
        <v>68</v>
      </c>
      <c r="C636" s="49" t="s">
        <v>139</v>
      </c>
      <c r="D636" s="44" t="s">
        <v>89</v>
      </c>
      <c r="E636" s="52">
        <v>0.037</v>
      </c>
      <c r="F636" s="52">
        <v>0.061</v>
      </c>
      <c r="G636" s="52">
        <v>56.0</v>
      </c>
      <c r="H636" s="52">
        <v>55.0</v>
      </c>
      <c r="I636" s="52">
        <v>0.421</v>
      </c>
      <c r="J636" s="52">
        <v>0.552</v>
      </c>
      <c r="K636" s="52">
        <v>0.027</v>
      </c>
      <c r="L636" s="52">
        <v>6306014.0</v>
      </c>
      <c r="M636" s="52">
        <v>0.375</v>
      </c>
    </row>
    <row r="637">
      <c r="A637" s="47" t="str">
        <f t="shared" si="1"/>
        <v>Africa_Togo-Africa_2011</v>
      </c>
      <c r="B637" s="47" t="s">
        <v>68</v>
      </c>
      <c r="C637" s="49" t="s">
        <v>139</v>
      </c>
      <c r="D637" s="44" t="s">
        <v>90</v>
      </c>
      <c r="E637" s="52">
        <v>0.037</v>
      </c>
      <c r="F637" s="52">
        <v>0.059</v>
      </c>
      <c r="G637" s="52">
        <v>57.0</v>
      </c>
      <c r="H637" s="52">
        <v>55.0</v>
      </c>
      <c r="I637" s="52">
        <v>0.42</v>
      </c>
      <c r="J637" s="52">
        <v>0.553</v>
      </c>
      <c r="K637" s="52">
        <v>0.027</v>
      </c>
      <c r="L637" s="52">
        <v>6472304.0</v>
      </c>
      <c r="M637" s="52">
        <v>0.38</v>
      </c>
    </row>
    <row r="638">
      <c r="A638" s="47" t="str">
        <f t="shared" si="1"/>
        <v>Africa_Togo-Africa_2012</v>
      </c>
      <c r="B638" s="47" t="s">
        <v>68</v>
      </c>
      <c r="C638" s="49" t="s">
        <v>139</v>
      </c>
      <c r="D638" s="44" t="s">
        <v>91</v>
      </c>
      <c r="E638" s="52">
        <v>0.037</v>
      </c>
      <c r="F638" s="52">
        <v>0.057</v>
      </c>
      <c r="G638" s="52">
        <v>57.0</v>
      </c>
      <c r="H638" s="52">
        <v>55.0</v>
      </c>
      <c r="I638" s="52">
        <v>0.419</v>
      </c>
      <c r="J638" s="52">
        <v>0.554</v>
      </c>
      <c r="K638" s="52">
        <v>0.027</v>
      </c>
      <c r="L638" s="52">
        <v>6642928.0</v>
      </c>
      <c r="M638" s="52">
        <v>0.385</v>
      </c>
    </row>
    <row r="639">
      <c r="A639" s="47" t="str">
        <f t="shared" si="1"/>
        <v>Africa_Tunisia-Africa_2000</v>
      </c>
      <c r="B639" s="47" t="s">
        <v>68</v>
      </c>
      <c r="C639" s="49" t="s">
        <v>140</v>
      </c>
      <c r="D639" s="44" t="s">
        <v>70</v>
      </c>
      <c r="E639" s="52">
        <v>0.017</v>
      </c>
      <c r="F639" s="52">
        <v>0.026</v>
      </c>
      <c r="G639" s="52">
        <v>75.0</v>
      </c>
      <c r="H639" s="52">
        <v>71.0</v>
      </c>
      <c r="I639" s="52">
        <v>0.298</v>
      </c>
      <c r="J639" s="52">
        <v>0.641</v>
      </c>
      <c r="K639" s="52">
        <v>0.06</v>
      </c>
      <c r="L639" s="52">
        <v>9563500.0</v>
      </c>
      <c r="M639" s="52">
        <v>0.634</v>
      </c>
    </row>
    <row r="640">
      <c r="A640" s="47" t="str">
        <f t="shared" si="1"/>
        <v>Africa_Tunisia-Africa_2001</v>
      </c>
      <c r="B640" s="47" t="s">
        <v>68</v>
      </c>
      <c r="C640" s="49" t="s">
        <v>140</v>
      </c>
      <c r="D640" s="44" t="s">
        <v>71</v>
      </c>
      <c r="E640" s="52">
        <v>0.017</v>
      </c>
      <c r="F640" s="52">
        <v>0.024</v>
      </c>
      <c r="G640" s="52">
        <v>75.0</v>
      </c>
      <c r="H640" s="52">
        <v>71.0</v>
      </c>
      <c r="I640" s="52">
        <v>0.289</v>
      </c>
      <c r="J640" s="52">
        <v>0.649</v>
      </c>
      <c r="K640" s="52">
        <v>0.062</v>
      </c>
      <c r="L640" s="52">
        <v>9673600.0</v>
      </c>
      <c r="M640" s="52">
        <v>0.638</v>
      </c>
    </row>
    <row r="641">
      <c r="A641" s="47" t="str">
        <f t="shared" si="1"/>
        <v>Africa_Tunisia-Africa_2002</v>
      </c>
      <c r="B641" s="47" t="s">
        <v>68</v>
      </c>
      <c r="C641" s="49" t="s">
        <v>140</v>
      </c>
      <c r="D641" s="44" t="s">
        <v>72</v>
      </c>
      <c r="E641" s="52">
        <v>0.017</v>
      </c>
      <c r="F641" s="52">
        <v>0.023</v>
      </c>
      <c r="G641" s="52">
        <v>75.0</v>
      </c>
      <c r="H641" s="52">
        <v>71.0</v>
      </c>
      <c r="I641" s="52">
        <v>0.281</v>
      </c>
      <c r="J641" s="52">
        <v>0.656</v>
      </c>
      <c r="K641" s="52">
        <v>0.064</v>
      </c>
      <c r="L641" s="52">
        <v>9781900.0</v>
      </c>
      <c r="M641" s="52">
        <v>0.642</v>
      </c>
    </row>
    <row r="642">
      <c r="A642" s="47" t="str">
        <f t="shared" si="1"/>
        <v>Africa_Tunisia-Africa_2003</v>
      </c>
      <c r="B642" s="47" t="s">
        <v>68</v>
      </c>
      <c r="C642" s="49" t="s">
        <v>140</v>
      </c>
      <c r="D642" s="44" t="s">
        <v>74</v>
      </c>
      <c r="E642" s="52">
        <v>0.017</v>
      </c>
      <c r="F642" s="52">
        <v>0.022</v>
      </c>
      <c r="G642" s="52">
        <v>75.0</v>
      </c>
      <c r="H642" s="52">
        <v>71.0</v>
      </c>
      <c r="I642" s="52">
        <v>0.272</v>
      </c>
      <c r="J642" s="52">
        <v>0.663</v>
      </c>
      <c r="K642" s="52">
        <v>0.065</v>
      </c>
      <c r="L642" s="52">
        <v>9839800.0</v>
      </c>
      <c r="M642" s="52">
        <v>0.646</v>
      </c>
    </row>
    <row r="643">
      <c r="A643" s="47" t="str">
        <f t="shared" si="1"/>
        <v>Africa_Tunisia-Africa_2004</v>
      </c>
      <c r="B643" s="47" t="s">
        <v>68</v>
      </c>
      <c r="C643" s="49" t="s">
        <v>140</v>
      </c>
      <c r="D643" s="44" t="s">
        <v>83</v>
      </c>
      <c r="E643" s="52">
        <v>0.017</v>
      </c>
      <c r="F643" s="52">
        <v>0.021</v>
      </c>
      <c r="G643" s="52">
        <v>75.0</v>
      </c>
      <c r="H643" s="52">
        <v>71.0</v>
      </c>
      <c r="I643" s="52">
        <v>0.265</v>
      </c>
      <c r="J643" s="52">
        <v>0.669</v>
      </c>
      <c r="K643" s="52">
        <v>0.066</v>
      </c>
      <c r="L643" s="52">
        <v>9932400.0</v>
      </c>
      <c r="M643" s="52">
        <v>0.649</v>
      </c>
    </row>
    <row r="644">
      <c r="A644" s="47" t="str">
        <f t="shared" si="1"/>
        <v>Africa_Tunisia-Africa_2005</v>
      </c>
      <c r="B644" s="47" t="s">
        <v>68</v>
      </c>
      <c r="C644" s="49" t="s">
        <v>140</v>
      </c>
      <c r="D644" s="44" t="s">
        <v>84</v>
      </c>
      <c r="E644" s="52">
        <v>0.017</v>
      </c>
      <c r="F644" s="52">
        <v>0.02</v>
      </c>
      <c r="G644" s="52">
        <v>76.0</v>
      </c>
      <c r="H644" s="52">
        <v>72.0</v>
      </c>
      <c r="I644" s="52">
        <v>0.258</v>
      </c>
      <c r="J644" s="52">
        <v>0.675</v>
      </c>
      <c r="K644" s="52">
        <v>0.067</v>
      </c>
      <c r="L644" s="52">
        <v>1.0029E7</v>
      </c>
      <c r="M644" s="52">
        <v>0.651</v>
      </c>
    </row>
    <row r="645">
      <c r="A645" s="47" t="str">
        <f t="shared" si="1"/>
        <v>Africa_Tunisia-Africa_2006</v>
      </c>
      <c r="B645" s="47" t="s">
        <v>68</v>
      </c>
      <c r="C645" s="49" t="s">
        <v>140</v>
      </c>
      <c r="D645" s="44" t="s">
        <v>85</v>
      </c>
      <c r="E645" s="52">
        <v>0.017</v>
      </c>
      <c r="F645" s="52">
        <v>0.019</v>
      </c>
      <c r="G645" s="52">
        <v>76.0</v>
      </c>
      <c r="H645" s="52">
        <v>72.0</v>
      </c>
      <c r="I645" s="52">
        <v>0.252</v>
      </c>
      <c r="J645" s="52">
        <v>0.681</v>
      </c>
      <c r="K645" s="52">
        <v>0.068</v>
      </c>
      <c r="L645" s="52">
        <v>1.01279E7</v>
      </c>
      <c r="M645" s="52">
        <v>0.653</v>
      </c>
    </row>
    <row r="646">
      <c r="A646" s="47" t="str">
        <f t="shared" si="1"/>
        <v>Africa_Tunisia-Africa_2007</v>
      </c>
      <c r="B646" s="47" t="s">
        <v>68</v>
      </c>
      <c r="C646" s="49" t="s">
        <v>140</v>
      </c>
      <c r="D646" s="44" t="s">
        <v>86</v>
      </c>
      <c r="E646" s="52">
        <v>0.017</v>
      </c>
      <c r="F646" s="52">
        <v>0.018</v>
      </c>
      <c r="G646" s="52">
        <v>76.0</v>
      </c>
      <c r="H646" s="52">
        <v>72.0</v>
      </c>
      <c r="I646" s="52">
        <v>0.246</v>
      </c>
      <c r="J646" s="52">
        <v>0.686</v>
      </c>
      <c r="K646" s="52">
        <v>0.068</v>
      </c>
      <c r="L646" s="52">
        <v>1.02251E7</v>
      </c>
      <c r="M646" s="52">
        <v>0.654</v>
      </c>
    </row>
    <row r="647">
      <c r="A647" s="47" t="str">
        <f t="shared" si="1"/>
        <v>Africa_Tunisia-Africa_2008</v>
      </c>
      <c r="B647" s="47" t="s">
        <v>68</v>
      </c>
      <c r="C647" s="49" t="s">
        <v>140</v>
      </c>
      <c r="D647" s="44" t="s">
        <v>87</v>
      </c>
      <c r="E647" s="52">
        <v>0.018</v>
      </c>
      <c r="F647" s="52">
        <v>0.017</v>
      </c>
      <c r="G647" s="52">
        <v>76.0</v>
      </c>
      <c r="H647" s="52">
        <v>72.0</v>
      </c>
      <c r="I647" s="52">
        <v>0.241</v>
      </c>
      <c r="J647" s="52">
        <v>0.69</v>
      </c>
      <c r="K647" s="52">
        <v>0.069</v>
      </c>
      <c r="L647" s="52">
        <v>1.03289E7</v>
      </c>
      <c r="M647" s="52">
        <v>0.656</v>
      </c>
    </row>
    <row r="648">
      <c r="A648" s="47" t="str">
        <f t="shared" si="1"/>
        <v>Africa_Tunisia-Africa_2009</v>
      </c>
      <c r="B648" s="47" t="s">
        <v>68</v>
      </c>
      <c r="C648" s="49" t="s">
        <v>140</v>
      </c>
      <c r="D648" s="44" t="s">
        <v>88</v>
      </c>
      <c r="E648" s="52">
        <v>0.018</v>
      </c>
      <c r="F648" s="52">
        <v>0.016</v>
      </c>
      <c r="G648" s="52">
        <v>77.0</v>
      </c>
      <c r="H648" s="52">
        <v>73.0</v>
      </c>
      <c r="I648" s="52">
        <v>0.238</v>
      </c>
      <c r="J648" s="52">
        <v>0.693</v>
      </c>
      <c r="K648" s="52">
        <v>0.069</v>
      </c>
      <c r="L648" s="52">
        <v>1.04396E7</v>
      </c>
      <c r="M648" s="52">
        <v>0.658</v>
      </c>
    </row>
    <row r="649">
      <c r="A649" s="47" t="str">
        <f t="shared" si="1"/>
        <v>Africa_Tunisia-Africa_2010</v>
      </c>
      <c r="B649" s="47" t="s">
        <v>68</v>
      </c>
      <c r="C649" s="49" t="s">
        <v>140</v>
      </c>
      <c r="D649" s="44" t="s">
        <v>89</v>
      </c>
      <c r="E649" s="52">
        <v>0.019</v>
      </c>
      <c r="F649" s="52">
        <v>0.015</v>
      </c>
      <c r="G649" s="52">
        <v>77.0</v>
      </c>
      <c r="H649" s="52">
        <v>73.0</v>
      </c>
      <c r="I649" s="52">
        <v>0.235</v>
      </c>
      <c r="J649" s="52">
        <v>0.696</v>
      </c>
      <c r="K649" s="52">
        <v>0.069</v>
      </c>
      <c r="L649" s="52">
        <v>1.05491E7</v>
      </c>
      <c r="M649" s="52">
        <v>0.659</v>
      </c>
    </row>
    <row r="650">
      <c r="A650" s="47" t="str">
        <f t="shared" si="1"/>
        <v>Africa_Tunisia-Africa_2011</v>
      </c>
      <c r="B650" s="47" t="s">
        <v>68</v>
      </c>
      <c r="C650" s="49" t="s">
        <v>140</v>
      </c>
      <c r="D650" s="44" t="s">
        <v>90</v>
      </c>
      <c r="E650" s="52">
        <v>0.019</v>
      </c>
      <c r="F650" s="52">
        <v>0.014</v>
      </c>
      <c r="G650" s="52">
        <v>77.0</v>
      </c>
      <c r="H650" s="52">
        <v>73.0</v>
      </c>
      <c r="I650" s="52">
        <v>0.233</v>
      </c>
      <c r="J650" s="52">
        <v>0.697</v>
      </c>
      <c r="K650" s="52">
        <v>0.07</v>
      </c>
      <c r="L650" s="52">
        <v>1.06738E7</v>
      </c>
      <c r="M650" s="52">
        <v>0.661</v>
      </c>
    </row>
    <row r="651">
      <c r="A651" s="47" t="str">
        <f t="shared" si="1"/>
        <v>Africa_Tunisia-Africa_2012</v>
      </c>
      <c r="B651" s="47" t="s">
        <v>68</v>
      </c>
      <c r="C651" s="49" t="s">
        <v>140</v>
      </c>
      <c r="D651" s="44" t="s">
        <v>91</v>
      </c>
      <c r="E651" s="52">
        <v>0.019</v>
      </c>
      <c r="F651" s="52">
        <v>0.014</v>
      </c>
      <c r="G651" s="52">
        <v>77.0</v>
      </c>
      <c r="H651" s="52">
        <v>73.0</v>
      </c>
      <c r="I651" s="52">
        <v>0.232</v>
      </c>
      <c r="J651" s="52">
        <v>0.697</v>
      </c>
      <c r="K651" s="52">
        <v>0.071</v>
      </c>
      <c r="L651" s="52">
        <v>1.07775E7</v>
      </c>
      <c r="M651" s="52">
        <v>0.663</v>
      </c>
    </row>
    <row r="652">
      <c r="A652" s="47" t="str">
        <f t="shared" si="1"/>
        <v>Africa_Uganda-Africa_2000</v>
      </c>
      <c r="B652" s="47" t="s">
        <v>68</v>
      </c>
      <c r="C652" s="49" t="s">
        <v>141</v>
      </c>
      <c r="D652" s="44" t="s">
        <v>70</v>
      </c>
      <c r="E652" s="52">
        <v>0.048</v>
      </c>
      <c r="F652" s="52">
        <v>0.089</v>
      </c>
      <c r="G652" s="52">
        <v>48.0</v>
      </c>
      <c r="H652" s="52">
        <v>48.0</v>
      </c>
      <c r="I652" s="52">
        <v>0.493</v>
      </c>
      <c r="J652" s="52">
        <v>0.481</v>
      </c>
      <c r="K652" s="52">
        <v>0.027</v>
      </c>
      <c r="L652" s="52">
        <v>2.4275641E7</v>
      </c>
      <c r="M652" s="52">
        <v>0.121</v>
      </c>
    </row>
    <row r="653">
      <c r="A653" s="47" t="str">
        <f t="shared" si="1"/>
        <v>Africa_Uganda-Africa_2001</v>
      </c>
      <c r="B653" s="47" t="s">
        <v>68</v>
      </c>
      <c r="C653" s="49" t="s">
        <v>141</v>
      </c>
      <c r="D653" s="44" t="s">
        <v>71</v>
      </c>
      <c r="E653" s="52">
        <v>0.048</v>
      </c>
      <c r="F653" s="52">
        <v>0.085</v>
      </c>
      <c r="G653" s="52">
        <v>49.0</v>
      </c>
      <c r="H653" s="52">
        <v>49.0</v>
      </c>
      <c r="I653" s="52">
        <v>0.493</v>
      </c>
      <c r="J653" s="52">
        <v>0.48</v>
      </c>
      <c r="K653" s="52">
        <v>0.027</v>
      </c>
      <c r="L653" s="52">
        <v>2.5088033E7</v>
      </c>
      <c r="M653" s="52">
        <v>0.122</v>
      </c>
    </row>
    <row r="654">
      <c r="A654" s="47" t="str">
        <f t="shared" si="1"/>
        <v>Africa_Uganda-Africa_2002</v>
      </c>
      <c r="B654" s="47" t="s">
        <v>68</v>
      </c>
      <c r="C654" s="49" t="s">
        <v>141</v>
      </c>
      <c r="D654" s="44" t="s">
        <v>72</v>
      </c>
      <c r="E654" s="52">
        <v>0.048</v>
      </c>
      <c r="F654" s="52">
        <v>0.081</v>
      </c>
      <c r="G654" s="52">
        <v>50.0</v>
      </c>
      <c r="H654" s="52">
        <v>50.0</v>
      </c>
      <c r="I654" s="52">
        <v>0.494</v>
      </c>
      <c r="J654" s="52">
        <v>0.48</v>
      </c>
      <c r="K654" s="52">
        <v>0.026</v>
      </c>
      <c r="L654" s="52">
        <v>2.5943441E7</v>
      </c>
      <c r="M654" s="52">
        <v>0.123</v>
      </c>
    </row>
    <row r="655">
      <c r="A655" s="47" t="str">
        <f t="shared" si="1"/>
        <v>Africa_Uganda-Africa_2003</v>
      </c>
      <c r="B655" s="47" t="s">
        <v>68</v>
      </c>
      <c r="C655" s="49" t="s">
        <v>141</v>
      </c>
      <c r="D655" s="44" t="s">
        <v>74</v>
      </c>
      <c r="E655" s="52">
        <v>0.047</v>
      </c>
      <c r="F655" s="52">
        <v>0.077</v>
      </c>
      <c r="G655" s="52">
        <v>51.0</v>
      </c>
      <c r="H655" s="52">
        <v>51.0</v>
      </c>
      <c r="I655" s="52">
        <v>0.494</v>
      </c>
      <c r="J655" s="52">
        <v>0.481</v>
      </c>
      <c r="K655" s="52">
        <v>0.026</v>
      </c>
      <c r="L655" s="52">
        <v>2.6838428E7</v>
      </c>
      <c r="M655" s="52">
        <v>0.125</v>
      </c>
    </row>
    <row r="656">
      <c r="A656" s="47" t="str">
        <f t="shared" si="1"/>
        <v>Africa_Uganda-Africa_2004</v>
      </c>
      <c r="B656" s="47" t="s">
        <v>68</v>
      </c>
      <c r="C656" s="49" t="s">
        <v>141</v>
      </c>
      <c r="D656" s="44" t="s">
        <v>83</v>
      </c>
      <c r="E656" s="52">
        <v>0.047</v>
      </c>
      <c r="F656" s="52">
        <v>0.073</v>
      </c>
      <c r="G656" s="52">
        <v>52.0</v>
      </c>
      <c r="H656" s="52">
        <v>52.0</v>
      </c>
      <c r="I656" s="52">
        <v>0.494</v>
      </c>
      <c r="J656" s="52">
        <v>0.481</v>
      </c>
      <c r="K656" s="52">
        <v>0.025</v>
      </c>
      <c r="L656" s="52">
        <v>2.7766986E7</v>
      </c>
      <c r="M656" s="52">
        <v>0.128</v>
      </c>
    </row>
    <row r="657">
      <c r="A657" s="47" t="str">
        <f t="shared" si="1"/>
        <v>Africa_Uganda-Africa_2005</v>
      </c>
      <c r="B657" s="47" t="s">
        <v>68</v>
      </c>
      <c r="C657" s="49" t="s">
        <v>141</v>
      </c>
      <c r="D657" s="44" t="s">
        <v>84</v>
      </c>
      <c r="E657" s="52">
        <v>0.047</v>
      </c>
      <c r="F657" s="52">
        <v>0.068</v>
      </c>
      <c r="G657" s="52">
        <v>53.0</v>
      </c>
      <c r="H657" s="52">
        <v>52.0</v>
      </c>
      <c r="I657" s="52">
        <v>0.494</v>
      </c>
      <c r="J657" s="52">
        <v>0.481</v>
      </c>
      <c r="K657" s="52">
        <v>0.025</v>
      </c>
      <c r="L657" s="52">
        <v>2.8724869E7</v>
      </c>
      <c r="M657" s="52">
        <v>0.13</v>
      </c>
    </row>
    <row r="658">
      <c r="A658" s="47" t="str">
        <f t="shared" si="1"/>
        <v>Africa_Uganda-Africa_2006</v>
      </c>
      <c r="B658" s="47" t="s">
        <v>68</v>
      </c>
      <c r="C658" s="49" t="s">
        <v>141</v>
      </c>
      <c r="D658" s="44" t="s">
        <v>85</v>
      </c>
      <c r="E658" s="52">
        <v>0.046</v>
      </c>
      <c r="F658" s="52">
        <v>0.064</v>
      </c>
      <c r="G658" s="52">
        <v>54.0</v>
      </c>
      <c r="H658" s="52">
        <v>53.0</v>
      </c>
      <c r="I658" s="52">
        <v>0.493</v>
      </c>
      <c r="J658" s="52">
        <v>0.482</v>
      </c>
      <c r="K658" s="52">
        <v>0.025</v>
      </c>
      <c r="L658" s="52">
        <v>2.9711397E7</v>
      </c>
      <c r="M658" s="52">
        <v>0.133</v>
      </c>
    </row>
    <row r="659">
      <c r="A659" s="47" t="str">
        <f t="shared" si="1"/>
        <v>Africa_Uganda-Africa_2007</v>
      </c>
      <c r="B659" s="47" t="s">
        <v>68</v>
      </c>
      <c r="C659" s="49" t="s">
        <v>141</v>
      </c>
      <c r="D659" s="44" t="s">
        <v>86</v>
      </c>
      <c r="E659" s="52">
        <v>0.046</v>
      </c>
      <c r="F659" s="52">
        <v>0.061</v>
      </c>
      <c r="G659" s="52">
        <v>55.0</v>
      </c>
      <c r="H659" s="52">
        <v>54.0</v>
      </c>
      <c r="I659" s="52">
        <v>0.492</v>
      </c>
      <c r="J659" s="52">
        <v>0.483</v>
      </c>
      <c r="K659" s="52">
        <v>0.025</v>
      </c>
      <c r="L659" s="52">
        <v>3.0728747E7</v>
      </c>
      <c r="M659" s="52">
        <v>0.136</v>
      </c>
    </row>
    <row r="660">
      <c r="A660" s="47" t="str">
        <f t="shared" si="1"/>
        <v>Africa_Uganda-Africa_2008</v>
      </c>
      <c r="B660" s="47" t="s">
        <v>68</v>
      </c>
      <c r="C660" s="49" t="s">
        <v>141</v>
      </c>
      <c r="D660" s="44" t="s">
        <v>87</v>
      </c>
      <c r="E660" s="52">
        <v>0.046</v>
      </c>
      <c r="F660" s="52">
        <v>0.057</v>
      </c>
      <c r="G660" s="52">
        <v>56.0</v>
      </c>
      <c r="H660" s="52">
        <v>55.0</v>
      </c>
      <c r="I660" s="52">
        <v>0.491</v>
      </c>
      <c r="J660" s="52">
        <v>0.484</v>
      </c>
      <c r="K660" s="52">
        <v>0.025</v>
      </c>
      <c r="L660" s="52">
        <v>3.1778799E7</v>
      </c>
      <c r="M660" s="52">
        <v>0.139</v>
      </c>
    </row>
    <row r="661">
      <c r="A661" s="47" t="str">
        <f t="shared" si="1"/>
        <v>Africa_Uganda-Africa_2009</v>
      </c>
      <c r="B661" s="47" t="s">
        <v>68</v>
      </c>
      <c r="C661" s="49" t="s">
        <v>141</v>
      </c>
      <c r="D661" s="44" t="s">
        <v>88</v>
      </c>
      <c r="E661" s="52">
        <v>0.045</v>
      </c>
      <c r="F661" s="52">
        <v>0.054</v>
      </c>
      <c r="G661" s="52">
        <v>57.0</v>
      </c>
      <c r="H661" s="52">
        <v>56.0</v>
      </c>
      <c r="I661" s="52">
        <v>0.49</v>
      </c>
      <c r="J661" s="52">
        <v>0.486</v>
      </c>
      <c r="K661" s="52">
        <v>0.025</v>
      </c>
      <c r="L661" s="52">
        <v>3.2864328E7</v>
      </c>
      <c r="M661" s="52">
        <v>0.142</v>
      </c>
    </row>
    <row r="662">
      <c r="A662" s="47" t="str">
        <f t="shared" si="1"/>
        <v>Africa_Uganda-Africa_2010</v>
      </c>
      <c r="B662" s="47" t="s">
        <v>68</v>
      </c>
      <c r="C662" s="49" t="s">
        <v>141</v>
      </c>
      <c r="D662" s="44" t="s">
        <v>89</v>
      </c>
      <c r="E662" s="52">
        <v>0.045</v>
      </c>
      <c r="F662" s="52">
        <v>0.051</v>
      </c>
      <c r="G662" s="52">
        <v>58.0</v>
      </c>
      <c r="H662" s="52">
        <v>56.0</v>
      </c>
      <c r="I662" s="52">
        <v>0.489</v>
      </c>
      <c r="J662" s="52">
        <v>0.487</v>
      </c>
      <c r="K662" s="52">
        <v>0.024</v>
      </c>
      <c r="L662" s="52">
        <v>3.3987213E7</v>
      </c>
      <c r="M662" s="52">
        <v>0.145</v>
      </c>
    </row>
    <row r="663">
      <c r="A663" s="47" t="str">
        <f t="shared" si="1"/>
        <v>Africa_Uganda-Africa_2011</v>
      </c>
      <c r="B663" s="47" t="s">
        <v>68</v>
      </c>
      <c r="C663" s="49" t="s">
        <v>141</v>
      </c>
      <c r="D663" s="44" t="s">
        <v>90</v>
      </c>
      <c r="E663" s="52">
        <v>0.044</v>
      </c>
      <c r="F663" s="52">
        <v>0.049</v>
      </c>
      <c r="G663" s="52">
        <v>59.0</v>
      </c>
      <c r="H663" s="52">
        <v>57.0</v>
      </c>
      <c r="I663" s="52">
        <v>0.487</v>
      </c>
      <c r="J663" s="52">
        <v>0.489</v>
      </c>
      <c r="K663" s="52">
        <v>0.024</v>
      </c>
      <c r="L663" s="52">
        <v>3.5148064E7</v>
      </c>
      <c r="M663" s="52">
        <v>0.148</v>
      </c>
    </row>
    <row r="664">
      <c r="A664" s="47" t="str">
        <f t="shared" si="1"/>
        <v>Africa_Uganda-Africa_2012</v>
      </c>
      <c r="B664" s="47" t="s">
        <v>68</v>
      </c>
      <c r="C664" s="49" t="s">
        <v>141</v>
      </c>
      <c r="D664" s="44" t="s">
        <v>91</v>
      </c>
      <c r="E664" s="52">
        <v>0.044</v>
      </c>
      <c r="F664" s="52">
        <v>0.045</v>
      </c>
      <c r="G664" s="52">
        <v>60.0</v>
      </c>
      <c r="H664" s="52">
        <v>58.0</v>
      </c>
      <c r="I664" s="52">
        <v>0.485</v>
      </c>
      <c r="J664" s="52">
        <v>0.49</v>
      </c>
      <c r="K664" s="52">
        <v>0.024</v>
      </c>
      <c r="L664" s="52">
        <v>3.634586E7</v>
      </c>
      <c r="M664" s="52">
        <v>0.151</v>
      </c>
    </row>
    <row r="665">
      <c r="A665" s="47" t="str">
        <f t="shared" si="1"/>
        <v>Africa_Zambia-Africa_2000</v>
      </c>
      <c r="B665" s="47" t="s">
        <v>68</v>
      </c>
      <c r="C665" s="49" t="s">
        <v>142</v>
      </c>
      <c r="D665" s="44" t="s">
        <v>70</v>
      </c>
      <c r="E665" s="52">
        <v>0.045</v>
      </c>
      <c r="F665" s="52">
        <v>0.1</v>
      </c>
      <c r="G665" s="52">
        <v>42.0</v>
      </c>
      <c r="H665" s="52">
        <v>42.0</v>
      </c>
      <c r="I665" s="52">
        <v>0.457</v>
      </c>
      <c r="J665" s="52">
        <v>0.515</v>
      </c>
      <c r="K665" s="52">
        <v>0.027</v>
      </c>
      <c r="L665" s="52">
        <v>1.0100981E7</v>
      </c>
      <c r="M665" s="52">
        <v>0.348</v>
      </c>
    </row>
    <row r="666">
      <c r="A666" s="47" t="str">
        <f t="shared" si="1"/>
        <v>Africa_Zambia-Africa_2001</v>
      </c>
      <c r="B666" s="47" t="s">
        <v>68</v>
      </c>
      <c r="C666" s="49" t="s">
        <v>142</v>
      </c>
      <c r="D666" s="44" t="s">
        <v>71</v>
      </c>
      <c r="E666" s="52">
        <v>0.045</v>
      </c>
      <c r="F666" s="52">
        <v>0.095</v>
      </c>
      <c r="G666" s="52">
        <v>43.0</v>
      </c>
      <c r="H666" s="52">
        <v>42.0</v>
      </c>
      <c r="I666" s="52">
        <v>0.459</v>
      </c>
      <c r="J666" s="52">
        <v>0.514</v>
      </c>
      <c r="K666" s="52">
        <v>0.027</v>
      </c>
      <c r="L666" s="52">
        <v>1.0362137E7</v>
      </c>
      <c r="M666" s="52">
        <v>0.35</v>
      </c>
    </row>
    <row r="667">
      <c r="A667" s="47" t="str">
        <f t="shared" si="1"/>
        <v>Africa_Zambia-Africa_2002</v>
      </c>
      <c r="B667" s="47" t="s">
        <v>68</v>
      </c>
      <c r="C667" s="49" t="s">
        <v>142</v>
      </c>
      <c r="D667" s="44" t="s">
        <v>72</v>
      </c>
      <c r="E667" s="52">
        <v>0.045</v>
      </c>
      <c r="F667" s="52">
        <v>0.091</v>
      </c>
      <c r="G667" s="52">
        <v>44.0</v>
      </c>
      <c r="H667" s="52">
        <v>43.0</v>
      </c>
      <c r="I667" s="52">
        <v>0.461</v>
      </c>
      <c r="J667" s="52">
        <v>0.511</v>
      </c>
      <c r="K667" s="52">
        <v>0.027</v>
      </c>
      <c r="L667" s="52">
        <v>1.0625423E7</v>
      </c>
      <c r="M667" s="52">
        <v>0.354</v>
      </c>
    </row>
    <row r="668">
      <c r="A668" s="47" t="str">
        <f t="shared" si="1"/>
        <v>Africa_Zambia-Africa_2003</v>
      </c>
      <c r="B668" s="47" t="s">
        <v>68</v>
      </c>
      <c r="C668" s="49" t="s">
        <v>142</v>
      </c>
      <c r="D668" s="44" t="s">
        <v>74</v>
      </c>
      <c r="E668" s="52">
        <v>0.045</v>
      </c>
      <c r="F668" s="52">
        <v>0.086</v>
      </c>
      <c r="G668" s="52">
        <v>45.0</v>
      </c>
      <c r="H668" s="52">
        <v>44.0</v>
      </c>
      <c r="I668" s="52">
        <v>0.464</v>
      </c>
      <c r="J668" s="52">
        <v>0.509</v>
      </c>
      <c r="K668" s="52">
        <v>0.027</v>
      </c>
      <c r="L668" s="52">
        <v>1.0894519E7</v>
      </c>
      <c r="M668" s="52">
        <v>0.358</v>
      </c>
    </row>
    <row r="669">
      <c r="A669" s="47" t="str">
        <f t="shared" si="1"/>
        <v>Africa_Zambia-Africa_2004</v>
      </c>
      <c r="B669" s="47" t="s">
        <v>68</v>
      </c>
      <c r="C669" s="49" t="s">
        <v>142</v>
      </c>
      <c r="D669" s="44" t="s">
        <v>83</v>
      </c>
      <c r="E669" s="52">
        <v>0.044</v>
      </c>
      <c r="F669" s="52">
        <v>0.081</v>
      </c>
      <c r="G669" s="52">
        <v>46.0</v>
      </c>
      <c r="H669" s="52">
        <v>45.0</v>
      </c>
      <c r="I669" s="52">
        <v>0.466</v>
      </c>
      <c r="J669" s="52">
        <v>0.507</v>
      </c>
      <c r="K669" s="52">
        <v>0.027</v>
      </c>
      <c r="L669" s="52">
        <v>1.117465E7</v>
      </c>
      <c r="M669" s="52">
        <v>0.362</v>
      </c>
    </row>
    <row r="670">
      <c r="A670" s="47" t="str">
        <f t="shared" si="1"/>
        <v>Africa_Zambia-Africa_2005</v>
      </c>
      <c r="B670" s="47" t="s">
        <v>68</v>
      </c>
      <c r="C670" s="49" t="s">
        <v>142</v>
      </c>
      <c r="D670" s="44" t="s">
        <v>84</v>
      </c>
      <c r="E670" s="52">
        <v>0.044</v>
      </c>
      <c r="F670" s="52">
        <v>0.076</v>
      </c>
      <c r="G670" s="52">
        <v>48.0</v>
      </c>
      <c r="H670" s="52">
        <v>47.0</v>
      </c>
      <c r="I670" s="52">
        <v>0.467</v>
      </c>
      <c r="J670" s="52">
        <v>0.506</v>
      </c>
      <c r="K670" s="52">
        <v>0.027</v>
      </c>
      <c r="L670" s="52">
        <v>1.1470022E7</v>
      </c>
      <c r="M670" s="52">
        <v>0.366</v>
      </c>
    </row>
    <row r="671">
      <c r="A671" s="47" t="str">
        <f t="shared" si="1"/>
        <v>Africa_Zambia-Africa_2006</v>
      </c>
      <c r="B671" s="47" t="s">
        <v>68</v>
      </c>
      <c r="C671" s="49" t="s">
        <v>142</v>
      </c>
      <c r="D671" s="44" t="s">
        <v>85</v>
      </c>
      <c r="E671" s="52">
        <v>0.044</v>
      </c>
      <c r="F671" s="52">
        <v>0.073</v>
      </c>
      <c r="G671" s="52">
        <v>49.0</v>
      </c>
      <c r="H671" s="52">
        <v>48.0</v>
      </c>
      <c r="I671" s="52">
        <v>0.468</v>
      </c>
      <c r="J671" s="52">
        <v>0.505</v>
      </c>
      <c r="K671" s="52">
        <v>0.027</v>
      </c>
      <c r="L671" s="52">
        <v>1.1781612E7</v>
      </c>
      <c r="M671" s="52">
        <v>0.37</v>
      </c>
    </row>
    <row r="672">
      <c r="A672" s="47" t="str">
        <f t="shared" si="1"/>
        <v>Africa_Zambia-Africa_2007</v>
      </c>
      <c r="B672" s="47" t="s">
        <v>68</v>
      </c>
      <c r="C672" s="49" t="s">
        <v>142</v>
      </c>
      <c r="D672" s="44" t="s">
        <v>86</v>
      </c>
      <c r="E672" s="52">
        <v>0.044</v>
      </c>
      <c r="F672" s="52">
        <v>0.07</v>
      </c>
      <c r="G672" s="52">
        <v>51.0</v>
      </c>
      <c r="H672" s="52">
        <v>49.0</v>
      </c>
      <c r="I672" s="52">
        <v>0.469</v>
      </c>
      <c r="J672" s="52">
        <v>0.504</v>
      </c>
      <c r="K672" s="52">
        <v>0.027</v>
      </c>
      <c r="L672" s="52">
        <v>1.210962E7</v>
      </c>
      <c r="M672" s="52">
        <v>0.375</v>
      </c>
    </row>
    <row r="673">
      <c r="A673" s="47" t="str">
        <f t="shared" si="1"/>
        <v>Africa_Zambia-Africa_2008</v>
      </c>
      <c r="B673" s="47" t="s">
        <v>68</v>
      </c>
      <c r="C673" s="49" t="s">
        <v>142</v>
      </c>
      <c r="D673" s="44" t="s">
        <v>87</v>
      </c>
      <c r="E673" s="52">
        <v>0.043</v>
      </c>
      <c r="F673" s="52">
        <v>0.067</v>
      </c>
      <c r="G673" s="52">
        <v>52.0</v>
      </c>
      <c r="H673" s="52">
        <v>51.0</v>
      </c>
      <c r="I673" s="52">
        <v>0.47</v>
      </c>
      <c r="J673" s="52">
        <v>0.504</v>
      </c>
      <c r="K673" s="52">
        <v>0.027</v>
      </c>
      <c r="L673" s="52">
        <v>1.2456527E7</v>
      </c>
      <c r="M673" s="52">
        <v>0.379</v>
      </c>
    </row>
    <row r="674">
      <c r="A674" s="47" t="str">
        <f t="shared" si="1"/>
        <v>Africa_Zambia-Africa_2009</v>
      </c>
      <c r="B674" s="47" t="s">
        <v>68</v>
      </c>
      <c r="C674" s="49" t="s">
        <v>142</v>
      </c>
      <c r="D674" s="44" t="s">
        <v>88</v>
      </c>
      <c r="E674" s="52">
        <v>0.043</v>
      </c>
      <c r="F674" s="52">
        <v>0.065</v>
      </c>
      <c r="G674" s="52">
        <v>54.0</v>
      </c>
      <c r="H674" s="52">
        <v>52.0</v>
      </c>
      <c r="I674" s="52">
        <v>0.47</v>
      </c>
      <c r="J674" s="52">
        <v>0.504</v>
      </c>
      <c r="K674" s="52">
        <v>0.027</v>
      </c>
      <c r="L674" s="52">
        <v>1.2825031E7</v>
      </c>
      <c r="M674" s="52">
        <v>0.383</v>
      </c>
    </row>
    <row r="675">
      <c r="A675" s="47" t="str">
        <f t="shared" si="1"/>
        <v>Africa_Zambia-Africa_2010</v>
      </c>
      <c r="B675" s="47" t="s">
        <v>68</v>
      </c>
      <c r="C675" s="49" t="s">
        <v>142</v>
      </c>
      <c r="D675" s="44" t="s">
        <v>89</v>
      </c>
      <c r="E675" s="52">
        <v>0.043</v>
      </c>
      <c r="F675" s="52">
        <v>0.064</v>
      </c>
      <c r="G675" s="52">
        <v>56.0</v>
      </c>
      <c r="H675" s="52">
        <v>53.0</v>
      </c>
      <c r="I675" s="52">
        <v>0.469</v>
      </c>
      <c r="J675" s="52">
        <v>0.504</v>
      </c>
      <c r="K675" s="52">
        <v>0.027</v>
      </c>
      <c r="L675" s="52">
        <v>1.3216985E7</v>
      </c>
      <c r="M675" s="52">
        <v>0.387</v>
      </c>
    </row>
    <row r="676">
      <c r="A676" s="47" t="str">
        <f t="shared" si="1"/>
        <v>Africa_Zambia-Africa_2011</v>
      </c>
      <c r="B676" s="47" t="s">
        <v>68</v>
      </c>
      <c r="C676" s="49" t="s">
        <v>142</v>
      </c>
      <c r="D676" s="44" t="s">
        <v>90</v>
      </c>
      <c r="E676" s="52">
        <v>0.043</v>
      </c>
      <c r="F676" s="52">
        <v>0.059</v>
      </c>
      <c r="G676" s="52">
        <v>57.0</v>
      </c>
      <c r="H676" s="52">
        <v>54.0</v>
      </c>
      <c r="I676" s="52">
        <v>0.468</v>
      </c>
      <c r="J676" s="52">
        <v>0.505</v>
      </c>
      <c r="K676" s="52">
        <v>0.026</v>
      </c>
      <c r="L676" s="52">
        <v>1.3633796E7</v>
      </c>
      <c r="M676" s="52">
        <v>0.392</v>
      </c>
    </row>
    <row r="677">
      <c r="A677" s="47" t="str">
        <f t="shared" si="1"/>
        <v>Africa_Zambia-Africa_2012</v>
      </c>
      <c r="B677" s="47" t="s">
        <v>68</v>
      </c>
      <c r="C677" s="49" t="s">
        <v>142</v>
      </c>
      <c r="D677" s="44" t="s">
        <v>91</v>
      </c>
      <c r="E677" s="52">
        <v>0.043</v>
      </c>
      <c r="F677" s="52">
        <v>0.057</v>
      </c>
      <c r="G677" s="52">
        <v>59.0</v>
      </c>
      <c r="H677" s="52">
        <v>55.0</v>
      </c>
      <c r="I677" s="52">
        <v>0.467</v>
      </c>
      <c r="J677" s="52">
        <v>0.506</v>
      </c>
      <c r="K677" s="52">
        <v>0.026</v>
      </c>
      <c r="L677" s="52">
        <v>1.4075099E7</v>
      </c>
      <c r="M677" s="52">
        <v>0.396</v>
      </c>
    </row>
    <row r="678">
      <c r="A678" s="47" t="str">
        <f t="shared" si="1"/>
        <v>Africa_Zimbabwe-Africa_2000</v>
      </c>
      <c r="B678" s="47" t="s">
        <v>68</v>
      </c>
      <c r="C678" s="49" t="s">
        <v>143</v>
      </c>
      <c r="D678" s="44" t="s">
        <v>70</v>
      </c>
      <c r="E678" s="52">
        <v>0.032</v>
      </c>
      <c r="F678" s="52">
        <v>0.061</v>
      </c>
      <c r="G678" s="52">
        <v>44.0</v>
      </c>
      <c r="H678" s="52">
        <v>44.0</v>
      </c>
      <c r="I678" s="52">
        <v>0.422</v>
      </c>
      <c r="J678" s="52">
        <v>0.545</v>
      </c>
      <c r="K678" s="52">
        <v>0.034</v>
      </c>
      <c r="L678" s="52">
        <v>1.2503652E7</v>
      </c>
      <c r="M678" s="52">
        <v>0.338</v>
      </c>
    </row>
    <row r="679">
      <c r="A679" s="47" t="str">
        <f t="shared" si="1"/>
        <v>Africa_Zimbabwe-Africa_2001</v>
      </c>
      <c r="B679" s="47" t="s">
        <v>68</v>
      </c>
      <c r="C679" s="49" t="s">
        <v>143</v>
      </c>
      <c r="D679" s="44" t="s">
        <v>71</v>
      </c>
      <c r="E679" s="52">
        <v>0.032</v>
      </c>
      <c r="F679" s="52">
        <v>0.06</v>
      </c>
      <c r="G679" s="52">
        <v>43.0</v>
      </c>
      <c r="H679" s="52">
        <v>43.0</v>
      </c>
      <c r="I679" s="52">
        <v>0.419</v>
      </c>
      <c r="J679" s="52">
        <v>0.547</v>
      </c>
      <c r="K679" s="52">
        <v>0.034</v>
      </c>
      <c r="L679" s="52">
        <v>1.2586763E7</v>
      </c>
      <c r="M679" s="52">
        <v>0.342</v>
      </c>
    </row>
    <row r="680">
      <c r="A680" s="47" t="str">
        <f t="shared" si="1"/>
        <v>Africa_Zimbabwe-Africa_2002</v>
      </c>
      <c r="B680" s="47" t="s">
        <v>68</v>
      </c>
      <c r="C680" s="49" t="s">
        <v>143</v>
      </c>
      <c r="D680" s="44" t="s">
        <v>72</v>
      </c>
      <c r="E680" s="52">
        <v>0.032</v>
      </c>
      <c r="F680" s="52">
        <v>0.059</v>
      </c>
      <c r="G680" s="52">
        <v>43.0</v>
      </c>
      <c r="H680" s="52">
        <v>43.0</v>
      </c>
      <c r="I680" s="52">
        <v>0.417</v>
      </c>
      <c r="J680" s="52">
        <v>0.548</v>
      </c>
      <c r="K680" s="52">
        <v>0.035</v>
      </c>
      <c r="L680" s="52">
        <v>1.2640922E7</v>
      </c>
      <c r="M680" s="52">
        <v>0.346</v>
      </c>
    </row>
    <row r="681">
      <c r="A681" s="47" t="str">
        <f t="shared" si="1"/>
        <v>Africa_Zimbabwe-Africa_2003</v>
      </c>
      <c r="B681" s="47" t="s">
        <v>68</v>
      </c>
      <c r="C681" s="49" t="s">
        <v>143</v>
      </c>
      <c r="D681" s="44" t="s">
        <v>74</v>
      </c>
      <c r="E681" s="52">
        <v>0.032</v>
      </c>
      <c r="F681" s="52">
        <v>0.058</v>
      </c>
      <c r="G681" s="52">
        <v>42.0</v>
      </c>
      <c r="H681" s="52">
        <v>43.0</v>
      </c>
      <c r="I681" s="52">
        <v>0.416</v>
      </c>
      <c r="J681" s="52">
        <v>0.549</v>
      </c>
      <c r="K681" s="52">
        <v>0.035</v>
      </c>
      <c r="L681" s="52">
        <v>1.2673103E7</v>
      </c>
      <c r="M681" s="52">
        <v>0.345</v>
      </c>
    </row>
    <row r="682">
      <c r="A682" s="47" t="str">
        <f t="shared" si="1"/>
        <v>Africa_Zimbabwe-Africa_2004</v>
      </c>
      <c r="B682" s="47" t="s">
        <v>68</v>
      </c>
      <c r="C682" s="49" t="s">
        <v>143</v>
      </c>
      <c r="D682" s="44" t="s">
        <v>83</v>
      </c>
      <c r="E682" s="52">
        <v>0.032</v>
      </c>
      <c r="F682" s="52">
        <v>0.058</v>
      </c>
      <c r="G682" s="52">
        <v>43.0</v>
      </c>
      <c r="H682" s="52">
        <v>44.0</v>
      </c>
      <c r="I682" s="52">
        <v>0.415</v>
      </c>
      <c r="J682" s="52">
        <v>0.549</v>
      </c>
      <c r="K682" s="52">
        <v>0.036</v>
      </c>
      <c r="L682" s="52">
        <v>1.2693047E7</v>
      </c>
      <c r="M682" s="52">
        <v>0.343</v>
      </c>
    </row>
    <row r="683">
      <c r="A683" s="47" t="str">
        <f t="shared" si="1"/>
        <v>Africa_Zimbabwe-Africa_2005</v>
      </c>
      <c r="B683" s="47" t="s">
        <v>68</v>
      </c>
      <c r="C683" s="49" t="s">
        <v>143</v>
      </c>
      <c r="D683" s="44" t="s">
        <v>84</v>
      </c>
      <c r="E683" s="52">
        <v>0.032</v>
      </c>
      <c r="F683" s="52">
        <v>0.057</v>
      </c>
      <c r="G683" s="52">
        <v>43.0</v>
      </c>
      <c r="H683" s="52">
        <v>44.0</v>
      </c>
      <c r="I683" s="52">
        <v>0.415</v>
      </c>
      <c r="J683" s="52">
        <v>0.548</v>
      </c>
      <c r="K683" s="52">
        <v>0.037</v>
      </c>
      <c r="L683" s="52">
        <v>1.2710589E7</v>
      </c>
      <c r="M683" s="52">
        <v>0.341</v>
      </c>
    </row>
    <row r="684">
      <c r="A684" s="47" t="str">
        <f t="shared" si="1"/>
        <v>Africa_Zimbabwe-Africa_2006</v>
      </c>
      <c r="B684" s="47" t="s">
        <v>68</v>
      </c>
      <c r="C684" s="49" t="s">
        <v>143</v>
      </c>
      <c r="D684" s="44" t="s">
        <v>85</v>
      </c>
      <c r="E684" s="52">
        <v>0.032</v>
      </c>
      <c r="F684" s="52">
        <v>0.057</v>
      </c>
      <c r="G684" s="52">
        <v>44.0</v>
      </c>
      <c r="H684" s="52">
        <v>46.0</v>
      </c>
      <c r="I684" s="52">
        <v>0.415</v>
      </c>
      <c r="J684" s="52">
        <v>0.548</v>
      </c>
      <c r="K684" s="52">
        <v>0.038</v>
      </c>
      <c r="L684" s="52">
        <v>1.2724308E7</v>
      </c>
      <c r="M684" s="52">
        <v>0.339</v>
      </c>
    </row>
    <row r="685">
      <c r="A685" s="47" t="str">
        <f t="shared" si="1"/>
        <v>Africa_Zimbabwe-Africa_2007</v>
      </c>
      <c r="B685" s="47" t="s">
        <v>68</v>
      </c>
      <c r="C685" s="49" t="s">
        <v>143</v>
      </c>
      <c r="D685" s="44" t="s">
        <v>86</v>
      </c>
      <c r="E685" s="52">
        <v>0.032</v>
      </c>
      <c r="F685" s="52">
        <v>0.058</v>
      </c>
      <c r="G685" s="52">
        <v>46.0</v>
      </c>
      <c r="H685" s="52">
        <v>47.0</v>
      </c>
      <c r="I685" s="52">
        <v>0.415</v>
      </c>
      <c r="J685" s="52">
        <v>0.546</v>
      </c>
      <c r="K685" s="52">
        <v>0.038</v>
      </c>
      <c r="L685" s="52">
        <v>1.274016E7</v>
      </c>
      <c r="M685" s="52">
        <v>0.337</v>
      </c>
    </row>
    <row r="686">
      <c r="A686" s="47" t="str">
        <f t="shared" si="1"/>
        <v>Africa_Zimbabwe-Africa_2008</v>
      </c>
      <c r="B686" s="47" t="s">
        <v>68</v>
      </c>
      <c r="C686" s="49" t="s">
        <v>143</v>
      </c>
      <c r="D686" s="44" t="s">
        <v>87</v>
      </c>
      <c r="E686" s="52">
        <v>0.032</v>
      </c>
      <c r="F686" s="52">
        <v>0.058</v>
      </c>
      <c r="G686" s="52">
        <v>49.0</v>
      </c>
      <c r="H686" s="52">
        <v>49.0</v>
      </c>
      <c r="I686" s="52">
        <v>0.416</v>
      </c>
      <c r="J686" s="52">
        <v>0.545</v>
      </c>
      <c r="K686" s="52">
        <v>0.039</v>
      </c>
      <c r="L686" s="52">
        <v>1.2784041E7</v>
      </c>
      <c r="M686" s="52">
        <v>0.336</v>
      </c>
    </row>
    <row r="687">
      <c r="A687" s="47" t="str">
        <f t="shared" si="1"/>
        <v>Africa_Zimbabwe-Africa_2009</v>
      </c>
      <c r="B687" s="47" t="s">
        <v>68</v>
      </c>
      <c r="C687" s="49" t="s">
        <v>143</v>
      </c>
      <c r="D687" s="44" t="s">
        <v>88</v>
      </c>
      <c r="E687" s="52">
        <v>0.032</v>
      </c>
      <c r="F687" s="52">
        <v>0.059</v>
      </c>
      <c r="G687" s="52">
        <v>51.0</v>
      </c>
      <c r="H687" s="52">
        <v>51.0</v>
      </c>
      <c r="I687" s="52">
        <v>0.415</v>
      </c>
      <c r="J687" s="52">
        <v>0.546</v>
      </c>
      <c r="K687" s="52">
        <v>0.04</v>
      </c>
      <c r="L687" s="52">
        <v>1.2888918E7</v>
      </c>
      <c r="M687" s="52">
        <v>0.334</v>
      </c>
    </row>
    <row r="688">
      <c r="A688" s="47" t="str">
        <f t="shared" si="1"/>
        <v>Africa_Zimbabwe-Africa_2010</v>
      </c>
      <c r="B688" s="47" t="s">
        <v>68</v>
      </c>
      <c r="C688" s="49" t="s">
        <v>143</v>
      </c>
      <c r="D688" s="44" t="s">
        <v>89</v>
      </c>
      <c r="E688" s="52">
        <v>0.032</v>
      </c>
      <c r="F688" s="52">
        <v>0.059</v>
      </c>
      <c r="G688" s="52">
        <v>54.0</v>
      </c>
      <c r="H688" s="52">
        <v>53.0</v>
      </c>
      <c r="I688" s="52">
        <v>0.412</v>
      </c>
      <c r="J688" s="52">
        <v>0.548</v>
      </c>
      <c r="K688" s="52">
        <v>0.04</v>
      </c>
      <c r="L688" s="52">
        <v>1.3076978E7</v>
      </c>
      <c r="M688" s="52">
        <v>0.332</v>
      </c>
    </row>
    <row r="689">
      <c r="A689" s="47" t="str">
        <f t="shared" si="1"/>
        <v>Africa_Zimbabwe-Africa_2011</v>
      </c>
      <c r="B689" s="47" t="s">
        <v>68</v>
      </c>
      <c r="C689" s="49" t="s">
        <v>143</v>
      </c>
      <c r="D689" s="44" t="s">
        <v>90</v>
      </c>
      <c r="E689" s="52">
        <v>0.032</v>
      </c>
      <c r="F689" s="52">
        <v>0.058</v>
      </c>
      <c r="G689" s="52">
        <v>56.0</v>
      </c>
      <c r="H689" s="52">
        <v>55.0</v>
      </c>
      <c r="I689" s="52">
        <v>0.408</v>
      </c>
      <c r="J689" s="52">
        <v>0.552</v>
      </c>
      <c r="K689" s="52">
        <v>0.04</v>
      </c>
      <c r="L689" s="52">
        <v>1.3358738E7</v>
      </c>
      <c r="M689" s="52">
        <v>0.33</v>
      </c>
    </row>
    <row r="690">
      <c r="A690" s="47" t="str">
        <f t="shared" si="1"/>
        <v>Africa_Zimbabwe-Africa_2012</v>
      </c>
      <c r="B690" s="47" t="s">
        <v>68</v>
      </c>
      <c r="C690" s="49" t="s">
        <v>143</v>
      </c>
      <c r="D690" s="44" t="s">
        <v>91</v>
      </c>
      <c r="E690" s="52">
        <v>0.032</v>
      </c>
      <c r="F690" s="52">
        <v>0.055</v>
      </c>
      <c r="G690" s="52">
        <v>59.0</v>
      </c>
      <c r="H690" s="52">
        <v>57.0</v>
      </c>
      <c r="I690" s="52">
        <v>0.402</v>
      </c>
      <c r="J690" s="52">
        <v>0.558</v>
      </c>
      <c r="K690" s="52">
        <v>0.039</v>
      </c>
      <c r="L690" s="52">
        <v>1.3724317E7</v>
      </c>
      <c r="M690" s="52">
        <v>0.328</v>
      </c>
    </row>
    <row r="691">
      <c r="A691" s="47" t="str">
        <f t="shared" si="1"/>
        <v>Asia_Afghanistan-Asia_2000</v>
      </c>
      <c r="B691" s="47" t="s">
        <v>144</v>
      </c>
      <c r="C691" s="49" t="s">
        <v>145</v>
      </c>
      <c r="D691" s="44" t="s">
        <v>70</v>
      </c>
      <c r="E691" s="52">
        <v>0.05</v>
      </c>
      <c r="F691" s="52">
        <v>0.095</v>
      </c>
      <c r="G691" s="52">
        <v>56.0</v>
      </c>
      <c r="H691" s="52">
        <v>54.0</v>
      </c>
      <c r="I691" s="52">
        <v>0.495</v>
      </c>
      <c r="J691" s="52">
        <v>0.485</v>
      </c>
      <c r="K691" s="52">
        <v>0.02</v>
      </c>
      <c r="L691" s="52">
        <v>2.059536E7</v>
      </c>
      <c r="M691" s="52">
        <v>0.213</v>
      </c>
    </row>
    <row r="692">
      <c r="A692" s="47" t="str">
        <f t="shared" si="1"/>
        <v>Asia_Afghanistan-Asia_2001</v>
      </c>
      <c r="B692" s="47" t="s">
        <v>144</v>
      </c>
      <c r="C692" s="49" t="s">
        <v>145</v>
      </c>
      <c r="D692" s="44" t="s">
        <v>71</v>
      </c>
      <c r="E692" s="52">
        <v>0.049</v>
      </c>
      <c r="F692" s="52">
        <v>0.093</v>
      </c>
      <c r="G692" s="52">
        <v>56.0</v>
      </c>
      <c r="H692" s="52">
        <v>54.0</v>
      </c>
      <c r="I692" s="52">
        <v>0.495</v>
      </c>
      <c r="J692" s="52">
        <v>0.484</v>
      </c>
      <c r="K692" s="52">
        <v>0.02</v>
      </c>
      <c r="L692" s="52">
        <v>2.1347782E7</v>
      </c>
      <c r="M692" s="52">
        <v>0.216</v>
      </c>
    </row>
    <row r="693">
      <c r="A693" s="47" t="str">
        <f t="shared" si="1"/>
        <v>Asia_Afghanistan-Asia_2002</v>
      </c>
      <c r="B693" s="47" t="s">
        <v>144</v>
      </c>
      <c r="C693" s="49" t="s">
        <v>145</v>
      </c>
      <c r="D693" s="44" t="s">
        <v>72</v>
      </c>
      <c r="E693" s="52">
        <v>0.048</v>
      </c>
      <c r="F693" s="52">
        <v>0.091</v>
      </c>
      <c r="G693" s="52">
        <v>57.0</v>
      </c>
      <c r="H693" s="52">
        <v>55.0</v>
      </c>
      <c r="I693" s="52">
        <v>0.495</v>
      </c>
      <c r="J693" s="52">
        <v>0.485</v>
      </c>
      <c r="K693" s="52">
        <v>0.02</v>
      </c>
      <c r="L693" s="52">
        <v>2.2202806E7</v>
      </c>
      <c r="M693" s="52">
        <v>0.219</v>
      </c>
    </row>
    <row r="694">
      <c r="A694" s="47" t="str">
        <f t="shared" si="1"/>
        <v>Asia_Afghanistan-Asia_2003</v>
      </c>
      <c r="B694" s="47" t="s">
        <v>144</v>
      </c>
      <c r="C694" s="49" t="s">
        <v>145</v>
      </c>
      <c r="D694" s="44" t="s">
        <v>74</v>
      </c>
      <c r="E694" s="52">
        <v>0.047</v>
      </c>
      <c r="F694" s="52">
        <v>0.088</v>
      </c>
      <c r="G694" s="52">
        <v>57.0</v>
      </c>
      <c r="H694" s="52">
        <v>55.0</v>
      </c>
      <c r="I694" s="52">
        <v>0.494</v>
      </c>
      <c r="J694" s="52">
        <v>0.485</v>
      </c>
      <c r="K694" s="52">
        <v>0.02</v>
      </c>
      <c r="L694" s="52">
        <v>2.3116142E7</v>
      </c>
      <c r="M694" s="52">
        <v>0.222</v>
      </c>
    </row>
    <row r="695">
      <c r="A695" s="47" t="str">
        <f t="shared" si="1"/>
        <v>Asia_Afghanistan-Asia_2004</v>
      </c>
      <c r="B695" s="47" t="s">
        <v>144</v>
      </c>
      <c r="C695" s="49" t="s">
        <v>145</v>
      </c>
      <c r="D695" s="44" t="s">
        <v>83</v>
      </c>
      <c r="E695" s="52">
        <v>0.046</v>
      </c>
      <c r="F695" s="52">
        <v>0.086</v>
      </c>
      <c r="G695" s="52">
        <v>58.0</v>
      </c>
      <c r="H695" s="52">
        <v>55.0</v>
      </c>
      <c r="I695" s="52">
        <v>0.494</v>
      </c>
      <c r="J695" s="52">
        <v>0.486</v>
      </c>
      <c r="K695" s="52">
        <v>0.02</v>
      </c>
      <c r="L695" s="52">
        <v>2.4018682E7</v>
      </c>
      <c r="M695" s="52">
        <v>0.226</v>
      </c>
    </row>
    <row r="696">
      <c r="A696" s="47" t="str">
        <f t="shared" si="1"/>
        <v>Asia_Afghanistan-Asia_2005</v>
      </c>
      <c r="B696" s="47" t="s">
        <v>144</v>
      </c>
      <c r="C696" s="49" t="s">
        <v>145</v>
      </c>
      <c r="D696" s="44" t="s">
        <v>84</v>
      </c>
      <c r="E696" s="52">
        <v>0.045</v>
      </c>
      <c r="F696" s="52">
        <v>0.084</v>
      </c>
      <c r="G696" s="52">
        <v>58.0</v>
      </c>
      <c r="H696" s="52">
        <v>56.0</v>
      </c>
      <c r="I696" s="52">
        <v>0.493</v>
      </c>
      <c r="J696" s="52">
        <v>0.487</v>
      </c>
      <c r="K696" s="52">
        <v>0.02</v>
      </c>
      <c r="L696" s="52">
        <v>2.4860855E7</v>
      </c>
      <c r="M696" s="52">
        <v>0.229</v>
      </c>
    </row>
    <row r="697">
      <c r="A697" s="47" t="str">
        <f t="shared" si="1"/>
        <v>Asia_Afghanistan-Asia_2006</v>
      </c>
      <c r="B697" s="47" t="s">
        <v>144</v>
      </c>
      <c r="C697" s="49" t="s">
        <v>145</v>
      </c>
      <c r="D697" s="44" t="s">
        <v>85</v>
      </c>
      <c r="E697" s="52">
        <v>0.044</v>
      </c>
      <c r="F697" s="52">
        <v>0.082</v>
      </c>
      <c r="G697" s="52">
        <v>59.0</v>
      </c>
      <c r="H697" s="52">
        <v>56.0</v>
      </c>
      <c r="I697" s="52">
        <v>0.493</v>
      </c>
      <c r="J697" s="52">
        <v>0.487</v>
      </c>
      <c r="K697" s="52">
        <v>0.02</v>
      </c>
      <c r="L697" s="52">
        <v>2.5631282E7</v>
      </c>
      <c r="M697" s="52">
        <v>0.232</v>
      </c>
    </row>
    <row r="698">
      <c r="A698" s="47" t="str">
        <f t="shared" si="1"/>
        <v>Asia_Afghanistan-Asia_2007</v>
      </c>
      <c r="B698" s="47" t="s">
        <v>144</v>
      </c>
      <c r="C698" s="49" t="s">
        <v>145</v>
      </c>
      <c r="D698" s="44" t="s">
        <v>86</v>
      </c>
      <c r="E698" s="52">
        <v>0.042</v>
      </c>
      <c r="F698" s="52">
        <v>0.08</v>
      </c>
      <c r="G698" s="52">
        <v>59.0</v>
      </c>
      <c r="H698" s="52">
        <v>57.0</v>
      </c>
      <c r="I698" s="52">
        <v>0.492</v>
      </c>
      <c r="J698" s="52">
        <v>0.487</v>
      </c>
      <c r="K698" s="52">
        <v>0.021</v>
      </c>
      <c r="L698" s="52">
        <v>2.6349243E7</v>
      </c>
      <c r="M698" s="52">
        <v>0.236</v>
      </c>
    </row>
    <row r="699">
      <c r="A699" s="47" t="str">
        <f t="shared" si="1"/>
        <v>Asia_Afghanistan-Asia_2008</v>
      </c>
      <c r="B699" s="47" t="s">
        <v>144</v>
      </c>
      <c r="C699" s="49" t="s">
        <v>145</v>
      </c>
      <c r="D699" s="44" t="s">
        <v>87</v>
      </c>
      <c r="E699" s="52">
        <v>0.041</v>
      </c>
      <c r="F699" s="52">
        <v>0.079</v>
      </c>
      <c r="G699" s="52">
        <v>60.0</v>
      </c>
      <c r="H699" s="52">
        <v>57.0</v>
      </c>
      <c r="I699" s="52">
        <v>0.492</v>
      </c>
      <c r="J699" s="52">
        <v>0.487</v>
      </c>
      <c r="K699" s="52">
        <v>0.021</v>
      </c>
      <c r="L699" s="52">
        <v>2.7032197E7</v>
      </c>
      <c r="M699" s="52">
        <v>0.239</v>
      </c>
    </row>
    <row r="700">
      <c r="A700" s="47" t="str">
        <f t="shared" si="1"/>
        <v>Asia_Afghanistan-Asia_2009</v>
      </c>
      <c r="B700" s="47" t="s">
        <v>144</v>
      </c>
      <c r="C700" s="49" t="s">
        <v>145</v>
      </c>
      <c r="D700" s="44" t="s">
        <v>88</v>
      </c>
      <c r="E700" s="52">
        <v>0.039</v>
      </c>
      <c r="F700" s="52">
        <v>0.077</v>
      </c>
      <c r="G700" s="52">
        <v>60.0</v>
      </c>
      <c r="H700" s="52">
        <v>58.0</v>
      </c>
      <c r="I700" s="52">
        <v>0.49</v>
      </c>
      <c r="J700" s="52">
        <v>0.489</v>
      </c>
      <c r="K700" s="52">
        <v>0.021</v>
      </c>
      <c r="L700" s="52">
        <v>2.7708187E7</v>
      </c>
      <c r="M700" s="52">
        <v>0.243</v>
      </c>
    </row>
    <row r="701">
      <c r="A701" s="47" t="str">
        <f t="shared" si="1"/>
        <v>Asia_Afghanistan-Asia_2010</v>
      </c>
      <c r="B701" s="47" t="s">
        <v>144</v>
      </c>
      <c r="C701" s="49" t="s">
        <v>145</v>
      </c>
      <c r="D701" s="44" t="s">
        <v>89</v>
      </c>
      <c r="E701" s="52">
        <v>0.038</v>
      </c>
      <c r="F701" s="52">
        <v>0.075</v>
      </c>
      <c r="G701" s="52">
        <v>61.0</v>
      </c>
      <c r="H701" s="52">
        <v>58.0</v>
      </c>
      <c r="I701" s="52">
        <v>0.486</v>
      </c>
      <c r="J701" s="52">
        <v>0.492</v>
      </c>
      <c r="K701" s="52">
        <v>0.022</v>
      </c>
      <c r="L701" s="52">
        <v>2.8397812E7</v>
      </c>
      <c r="M701" s="52">
        <v>0.247</v>
      </c>
    </row>
    <row r="702">
      <c r="A702" s="47" t="str">
        <f t="shared" si="1"/>
        <v>Asia_Afghanistan-Asia_2011</v>
      </c>
      <c r="B702" s="47" t="s">
        <v>144</v>
      </c>
      <c r="C702" s="49" t="s">
        <v>145</v>
      </c>
      <c r="D702" s="44" t="s">
        <v>90</v>
      </c>
      <c r="E702" s="52">
        <v>0.037</v>
      </c>
      <c r="F702" s="52">
        <v>0.074</v>
      </c>
      <c r="G702" s="52">
        <v>61.0</v>
      </c>
      <c r="H702" s="52">
        <v>59.0</v>
      </c>
      <c r="I702" s="52">
        <v>0.481</v>
      </c>
      <c r="J702" s="52">
        <v>0.497</v>
      </c>
      <c r="K702" s="52">
        <v>0.022</v>
      </c>
      <c r="L702" s="52">
        <v>2.910548E7</v>
      </c>
      <c r="M702" s="52">
        <v>0.251</v>
      </c>
    </row>
    <row r="703">
      <c r="A703" s="47" t="str">
        <f t="shared" si="1"/>
        <v>Asia_Afghanistan-Asia_2012</v>
      </c>
      <c r="B703" s="47" t="s">
        <v>144</v>
      </c>
      <c r="C703" s="49" t="s">
        <v>145</v>
      </c>
      <c r="D703" s="44" t="s">
        <v>91</v>
      </c>
      <c r="E703" s="52">
        <v>0.035</v>
      </c>
      <c r="F703" s="52">
        <v>0.072</v>
      </c>
      <c r="G703" s="52">
        <v>62.0</v>
      </c>
      <c r="H703" s="52">
        <v>59.0</v>
      </c>
      <c r="I703" s="52">
        <v>0.474</v>
      </c>
      <c r="J703" s="52">
        <v>0.503</v>
      </c>
      <c r="K703" s="52">
        <v>0.023</v>
      </c>
      <c r="L703" s="52">
        <v>2.9824536E7</v>
      </c>
      <c r="M703" s="52">
        <v>0.255</v>
      </c>
    </row>
    <row r="704">
      <c r="A704" s="47" t="str">
        <f t="shared" si="1"/>
        <v>Asia_Armenia-Asia_2000</v>
      </c>
      <c r="B704" s="47" t="s">
        <v>144</v>
      </c>
      <c r="C704" s="49" t="s">
        <v>146</v>
      </c>
      <c r="D704" s="44" t="s">
        <v>70</v>
      </c>
      <c r="E704" s="52">
        <v>0.013</v>
      </c>
      <c r="F704" s="52">
        <v>0.027</v>
      </c>
      <c r="G704" s="52">
        <v>75.0</v>
      </c>
      <c r="H704" s="52">
        <v>68.0</v>
      </c>
      <c r="I704" s="52">
        <v>0.259</v>
      </c>
      <c r="J704" s="52">
        <v>0.641</v>
      </c>
      <c r="K704" s="52">
        <v>0.1</v>
      </c>
      <c r="L704" s="52">
        <v>3076098.0</v>
      </c>
      <c r="M704" s="52">
        <v>0.647</v>
      </c>
    </row>
    <row r="705">
      <c r="A705" s="47" t="str">
        <f t="shared" si="1"/>
        <v>Asia_Armenia-Asia_2001</v>
      </c>
      <c r="B705" s="47" t="s">
        <v>144</v>
      </c>
      <c r="C705" s="49" t="s">
        <v>146</v>
      </c>
      <c r="D705" s="44" t="s">
        <v>71</v>
      </c>
      <c r="E705" s="52">
        <v>0.013</v>
      </c>
      <c r="F705" s="52">
        <v>0.025</v>
      </c>
      <c r="G705" s="52">
        <v>75.0</v>
      </c>
      <c r="H705" s="52">
        <v>68.0</v>
      </c>
      <c r="I705" s="52">
        <v>0.25</v>
      </c>
      <c r="J705" s="52">
        <v>0.646</v>
      </c>
      <c r="K705" s="52">
        <v>0.104</v>
      </c>
      <c r="L705" s="52">
        <v>3059960.0</v>
      </c>
      <c r="M705" s="52">
        <v>0.644</v>
      </c>
    </row>
    <row r="706">
      <c r="A706" s="47" t="str">
        <f t="shared" si="1"/>
        <v>Asia_Armenia-Asia_2002</v>
      </c>
      <c r="B706" s="47" t="s">
        <v>144</v>
      </c>
      <c r="C706" s="49" t="s">
        <v>146</v>
      </c>
      <c r="D706" s="44" t="s">
        <v>72</v>
      </c>
      <c r="E706" s="52">
        <v>0.013</v>
      </c>
      <c r="F706" s="52">
        <v>0.024</v>
      </c>
      <c r="G706" s="52">
        <v>76.0</v>
      </c>
      <c r="H706" s="52">
        <v>69.0</v>
      </c>
      <c r="I706" s="52">
        <v>0.241</v>
      </c>
      <c r="J706" s="52">
        <v>0.651</v>
      </c>
      <c r="K706" s="52">
        <v>0.108</v>
      </c>
      <c r="L706" s="52">
        <v>3047002.0</v>
      </c>
      <c r="M706" s="52">
        <v>0.643</v>
      </c>
    </row>
    <row r="707">
      <c r="A707" s="47" t="str">
        <f t="shared" si="1"/>
        <v>Asia_Armenia-Asia_2003</v>
      </c>
      <c r="B707" s="47" t="s">
        <v>144</v>
      </c>
      <c r="C707" s="49" t="s">
        <v>146</v>
      </c>
      <c r="D707" s="44" t="s">
        <v>74</v>
      </c>
      <c r="E707" s="52">
        <v>0.014</v>
      </c>
      <c r="F707" s="52">
        <v>0.023</v>
      </c>
      <c r="G707" s="52">
        <v>76.0</v>
      </c>
      <c r="H707" s="52">
        <v>69.0</v>
      </c>
      <c r="I707" s="52">
        <v>0.233</v>
      </c>
      <c r="J707" s="52">
        <v>0.655</v>
      </c>
      <c r="K707" s="52">
        <v>0.112</v>
      </c>
      <c r="L707" s="52">
        <v>3036032.0</v>
      </c>
      <c r="M707" s="52">
        <v>0.643</v>
      </c>
    </row>
    <row r="708">
      <c r="A708" s="47" t="str">
        <f t="shared" si="1"/>
        <v>Asia_Armenia-Asia_2004</v>
      </c>
      <c r="B708" s="47" t="s">
        <v>144</v>
      </c>
      <c r="C708" s="49" t="s">
        <v>146</v>
      </c>
      <c r="D708" s="44" t="s">
        <v>83</v>
      </c>
      <c r="E708" s="52">
        <v>0.014</v>
      </c>
      <c r="F708" s="52">
        <v>0.022</v>
      </c>
      <c r="G708" s="52">
        <v>76.0</v>
      </c>
      <c r="H708" s="52">
        <v>70.0</v>
      </c>
      <c r="I708" s="52">
        <v>0.225</v>
      </c>
      <c r="J708" s="52">
        <v>0.66</v>
      </c>
      <c r="K708" s="52">
        <v>0.115</v>
      </c>
      <c r="L708" s="52">
        <v>3025652.0</v>
      </c>
      <c r="M708" s="52">
        <v>0.642</v>
      </c>
    </row>
    <row r="709">
      <c r="A709" s="47" t="str">
        <f t="shared" si="1"/>
        <v>Asia_Armenia-Asia_2005</v>
      </c>
      <c r="B709" s="47" t="s">
        <v>144</v>
      </c>
      <c r="C709" s="49" t="s">
        <v>146</v>
      </c>
      <c r="D709" s="44" t="s">
        <v>84</v>
      </c>
      <c r="E709" s="52">
        <v>0.014</v>
      </c>
      <c r="F709" s="52">
        <v>0.021</v>
      </c>
      <c r="G709" s="52">
        <v>77.0</v>
      </c>
      <c r="H709" s="52">
        <v>70.0</v>
      </c>
      <c r="I709" s="52">
        <v>0.219</v>
      </c>
      <c r="J709" s="52">
        <v>0.665</v>
      </c>
      <c r="K709" s="52">
        <v>0.116</v>
      </c>
      <c r="L709" s="52">
        <v>3014917.0</v>
      </c>
      <c r="M709" s="52">
        <v>0.642</v>
      </c>
    </row>
    <row r="710">
      <c r="A710" s="47" t="str">
        <f t="shared" si="1"/>
        <v>Asia_Armenia-Asia_2006</v>
      </c>
      <c r="B710" s="47" t="s">
        <v>144</v>
      </c>
      <c r="C710" s="49" t="s">
        <v>146</v>
      </c>
      <c r="D710" s="44" t="s">
        <v>85</v>
      </c>
      <c r="E710" s="52">
        <v>0.014</v>
      </c>
      <c r="F710" s="52">
        <v>0.02</v>
      </c>
      <c r="G710" s="52">
        <v>77.0</v>
      </c>
      <c r="H710" s="52">
        <v>70.0</v>
      </c>
      <c r="I710" s="52">
        <v>0.214</v>
      </c>
      <c r="J710" s="52">
        <v>0.67</v>
      </c>
      <c r="K710" s="52">
        <v>0.116</v>
      </c>
      <c r="L710" s="52">
        <v>3002911.0</v>
      </c>
      <c r="M710" s="52">
        <v>0.642</v>
      </c>
    </row>
    <row r="711">
      <c r="A711" s="47" t="str">
        <f t="shared" si="1"/>
        <v>Asia_Armenia-Asia_2007</v>
      </c>
      <c r="B711" s="47" t="s">
        <v>144</v>
      </c>
      <c r="C711" s="49" t="s">
        <v>146</v>
      </c>
      <c r="D711" s="44" t="s">
        <v>86</v>
      </c>
      <c r="E711" s="52">
        <v>0.014</v>
      </c>
      <c r="F711" s="52">
        <v>0.019</v>
      </c>
      <c r="G711" s="52">
        <v>77.0</v>
      </c>
      <c r="H711" s="52">
        <v>70.0</v>
      </c>
      <c r="I711" s="52">
        <v>0.211</v>
      </c>
      <c r="J711" s="52">
        <v>0.676</v>
      </c>
      <c r="K711" s="52">
        <v>0.114</v>
      </c>
      <c r="L711" s="52">
        <v>2989882.0</v>
      </c>
      <c r="M711" s="52">
        <v>0.641</v>
      </c>
    </row>
    <row r="712">
      <c r="A712" s="47" t="str">
        <f t="shared" si="1"/>
        <v>Asia_Armenia-Asia_2008</v>
      </c>
      <c r="B712" s="47" t="s">
        <v>144</v>
      </c>
      <c r="C712" s="49" t="s">
        <v>146</v>
      </c>
      <c r="D712" s="44" t="s">
        <v>87</v>
      </c>
      <c r="E712" s="52">
        <v>0.014</v>
      </c>
      <c r="F712" s="52">
        <v>0.018</v>
      </c>
      <c r="G712" s="52">
        <v>77.0</v>
      </c>
      <c r="H712" s="52">
        <v>71.0</v>
      </c>
      <c r="I712" s="52">
        <v>0.208</v>
      </c>
      <c r="J712" s="52">
        <v>0.681</v>
      </c>
      <c r="K712" s="52">
        <v>0.111</v>
      </c>
      <c r="L712" s="52">
        <v>2977488.0</v>
      </c>
      <c r="M712" s="52">
        <v>0.64</v>
      </c>
    </row>
    <row r="713">
      <c r="A713" s="47" t="str">
        <f t="shared" si="1"/>
        <v>Asia_Armenia-Asia_2009</v>
      </c>
      <c r="B713" s="47" t="s">
        <v>144</v>
      </c>
      <c r="C713" s="49" t="s">
        <v>146</v>
      </c>
      <c r="D713" s="44" t="s">
        <v>88</v>
      </c>
      <c r="E713" s="52">
        <v>0.014</v>
      </c>
      <c r="F713" s="52">
        <v>0.017</v>
      </c>
      <c r="G713" s="52">
        <v>78.0</v>
      </c>
      <c r="H713" s="52">
        <v>71.0</v>
      </c>
      <c r="I713" s="52">
        <v>0.206</v>
      </c>
      <c r="J713" s="52">
        <v>0.686</v>
      </c>
      <c r="K713" s="52">
        <v>0.108</v>
      </c>
      <c r="L713" s="52">
        <v>2968154.0</v>
      </c>
      <c r="M713" s="52">
        <v>0.638</v>
      </c>
    </row>
    <row r="714">
      <c r="A714" s="47" t="str">
        <f t="shared" si="1"/>
        <v>Asia_Armenia-Asia_2010</v>
      </c>
      <c r="B714" s="47" t="s">
        <v>144</v>
      </c>
      <c r="C714" s="49" t="s">
        <v>146</v>
      </c>
      <c r="D714" s="44" t="s">
        <v>89</v>
      </c>
      <c r="E714" s="52">
        <v>0.014</v>
      </c>
      <c r="F714" s="52">
        <v>0.016</v>
      </c>
      <c r="G714" s="52">
        <v>78.0</v>
      </c>
      <c r="H714" s="52">
        <v>71.0</v>
      </c>
      <c r="I714" s="52">
        <v>0.205</v>
      </c>
      <c r="J714" s="52">
        <v>0.689</v>
      </c>
      <c r="K714" s="52">
        <v>0.105</v>
      </c>
      <c r="L714" s="52">
        <v>2963496.0</v>
      </c>
      <c r="M714" s="52">
        <v>0.636</v>
      </c>
    </row>
    <row r="715">
      <c r="A715" s="47" t="str">
        <f t="shared" si="1"/>
        <v>Asia_Armenia-Asia_2011</v>
      </c>
      <c r="B715" s="47" t="s">
        <v>144</v>
      </c>
      <c r="C715" s="49" t="s">
        <v>146</v>
      </c>
      <c r="D715" s="44" t="s">
        <v>90</v>
      </c>
      <c r="E715" s="52">
        <v>0.014</v>
      </c>
      <c r="F715" s="52">
        <v>0.015</v>
      </c>
      <c r="G715" s="52">
        <v>78.0</v>
      </c>
      <c r="H715" s="52">
        <v>71.0</v>
      </c>
      <c r="I715" s="52">
        <v>0.204</v>
      </c>
      <c r="J715" s="52">
        <v>0.692</v>
      </c>
      <c r="K715" s="52">
        <v>0.104</v>
      </c>
      <c r="L715" s="52">
        <v>2964120.0</v>
      </c>
      <c r="M715" s="52">
        <v>0.634</v>
      </c>
    </row>
    <row r="716">
      <c r="A716" s="47" t="str">
        <f t="shared" si="1"/>
        <v>Asia_Armenia-Asia_2012</v>
      </c>
      <c r="B716" s="47" t="s">
        <v>144</v>
      </c>
      <c r="C716" s="49" t="s">
        <v>146</v>
      </c>
      <c r="D716" s="44" t="s">
        <v>91</v>
      </c>
      <c r="E716" s="52">
        <v>0.014</v>
      </c>
      <c r="F716" s="52">
        <v>0.015</v>
      </c>
      <c r="G716" s="52">
        <v>78.0</v>
      </c>
      <c r="H716" s="52">
        <v>71.0</v>
      </c>
      <c r="I716" s="52">
        <v>0.203</v>
      </c>
      <c r="J716" s="52">
        <v>0.693</v>
      </c>
      <c r="K716" s="52">
        <v>0.103</v>
      </c>
      <c r="L716" s="52">
        <v>2969081.0</v>
      </c>
      <c r="M716" s="52">
        <v>0.632</v>
      </c>
    </row>
    <row r="717">
      <c r="A717" s="47" t="str">
        <f t="shared" si="1"/>
        <v>Asia_Azerbaijan-Asia_2000</v>
      </c>
      <c r="B717" s="47" t="s">
        <v>144</v>
      </c>
      <c r="C717" s="49" t="s">
        <v>147</v>
      </c>
      <c r="D717" s="44" t="s">
        <v>70</v>
      </c>
      <c r="E717" s="52">
        <v>0.015</v>
      </c>
      <c r="F717" s="52">
        <v>0.061</v>
      </c>
      <c r="G717" s="52">
        <v>70.0</v>
      </c>
      <c r="H717" s="52">
        <v>64.0</v>
      </c>
      <c r="I717" s="52">
        <v>0.311</v>
      </c>
      <c r="J717" s="52">
        <v>0.633</v>
      </c>
      <c r="K717" s="52">
        <v>0.056</v>
      </c>
      <c r="L717" s="52">
        <v>8048600.0</v>
      </c>
      <c r="M717" s="52">
        <v>0.514</v>
      </c>
    </row>
    <row r="718">
      <c r="A718" s="47" t="str">
        <f t="shared" si="1"/>
        <v>Asia_Azerbaijan-Asia_2001</v>
      </c>
      <c r="B718" s="47" t="s">
        <v>144</v>
      </c>
      <c r="C718" s="49" t="s">
        <v>147</v>
      </c>
      <c r="D718" s="44" t="s">
        <v>71</v>
      </c>
      <c r="E718" s="52">
        <v>0.014</v>
      </c>
      <c r="F718" s="52">
        <v>0.057</v>
      </c>
      <c r="G718" s="52">
        <v>70.0</v>
      </c>
      <c r="H718" s="52">
        <v>64.0</v>
      </c>
      <c r="I718" s="52">
        <v>0.301</v>
      </c>
      <c r="J718" s="52">
        <v>0.641</v>
      </c>
      <c r="K718" s="52">
        <v>0.058</v>
      </c>
      <c r="L718" s="52">
        <v>8111200.0</v>
      </c>
      <c r="M718" s="52">
        <v>0.516</v>
      </c>
    </row>
    <row r="719">
      <c r="A719" s="47" t="str">
        <f t="shared" si="1"/>
        <v>Asia_Azerbaijan-Asia_2002</v>
      </c>
      <c r="B719" s="47" t="s">
        <v>144</v>
      </c>
      <c r="C719" s="49" t="s">
        <v>147</v>
      </c>
      <c r="D719" s="44" t="s">
        <v>72</v>
      </c>
      <c r="E719" s="52">
        <v>0.014</v>
      </c>
      <c r="F719" s="52">
        <v>0.053</v>
      </c>
      <c r="G719" s="52">
        <v>70.0</v>
      </c>
      <c r="H719" s="52">
        <v>65.0</v>
      </c>
      <c r="I719" s="52">
        <v>0.291</v>
      </c>
      <c r="J719" s="52">
        <v>0.649</v>
      </c>
      <c r="K719" s="52">
        <v>0.06</v>
      </c>
      <c r="L719" s="52">
        <v>8171950.0</v>
      </c>
      <c r="M719" s="52">
        <v>0.518</v>
      </c>
    </row>
    <row r="720">
      <c r="A720" s="47" t="str">
        <f t="shared" si="1"/>
        <v>Asia_Azerbaijan-Asia_2003</v>
      </c>
      <c r="B720" s="47" t="s">
        <v>144</v>
      </c>
      <c r="C720" s="49" t="s">
        <v>147</v>
      </c>
      <c r="D720" s="44" t="s">
        <v>74</v>
      </c>
      <c r="E720" s="52">
        <v>0.014</v>
      </c>
      <c r="F720" s="52">
        <v>0.05</v>
      </c>
      <c r="G720" s="52">
        <v>71.0</v>
      </c>
      <c r="H720" s="52">
        <v>65.0</v>
      </c>
      <c r="I720" s="52">
        <v>0.28</v>
      </c>
      <c r="J720" s="52">
        <v>0.658</v>
      </c>
      <c r="K720" s="52">
        <v>0.062</v>
      </c>
      <c r="L720" s="52">
        <v>8234100.0</v>
      </c>
      <c r="M720" s="52">
        <v>0.52</v>
      </c>
    </row>
    <row r="721">
      <c r="A721" s="47" t="str">
        <f t="shared" si="1"/>
        <v>Asia_Azerbaijan-Asia_2004</v>
      </c>
      <c r="B721" s="47" t="s">
        <v>144</v>
      </c>
      <c r="C721" s="49" t="s">
        <v>147</v>
      </c>
      <c r="D721" s="44" t="s">
        <v>83</v>
      </c>
      <c r="E721" s="52">
        <v>0.016</v>
      </c>
      <c r="F721" s="52">
        <v>0.047</v>
      </c>
      <c r="G721" s="52">
        <v>71.0</v>
      </c>
      <c r="H721" s="52">
        <v>66.0</v>
      </c>
      <c r="I721" s="52">
        <v>0.27</v>
      </c>
      <c r="J721" s="52">
        <v>0.667</v>
      </c>
      <c r="K721" s="52">
        <v>0.064</v>
      </c>
      <c r="L721" s="52">
        <v>8306500.0</v>
      </c>
      <c r="M721" s="52">
        <v>0.522</v>
      </c>
    </row>
    <row r="722">
      <c r="A722" s="47" t="str">
        <f t="shared" si="1"/>
        <v>Asia_Azerbaijan-Asia_2005</v>
      </c>
      <c r="B722" s="47" t="s">
        <v>144</v>
      </c>
      <c r="C722" s="49" t="s">
        <v>147</v>
      </c>
      <c r="D722" s="44" t="s">
        <v>84</v>
      </c>
      <c r="E722" s="52">
        <v>0.017</v>
      </c>
      <c r="F722" s="52">
        <v>0.044</v>
      </c>
      <c r="G722" s="52">
        <v>72.0</v>
      </c>
      <c r="H722" s="52">
        <v>66.0</v>
      </c>
      <c r="I722" s="52">
        <v>0.26</v>
      </c>
      <c r="J722" s="52">
        <v>0.676</v>
      </c>
      <c r="K722" s="52">
        <v>0.064</v>
      </c>
      <c r="L722" s="52">
        <v>8391850.0</v>
      </c>
      <c r="M722" s="52">
        <v>0.524</v>
      </c>
    </row>
    <row r="723">
      <c r="A723" s="47" t="str">
        <f t="shared" si="1"/>
        <v>Asia_Azerbaijan-Asia_2006</v>
      </c>
      <c r="B723" s="47" t="s">
        <v>144</v>
      </c>
      <c r="C723" s="49" t="s">
        <v>147</v>
      </c>
      <c r="D723" s="44" t="s">
        <v>85</v>
      </c>
      <c r="E723" s="52">
        <v>0.018</v>
      </c>
      <c r="F723" s="52">
        <v>0.042</v>
      </c>
      <c r="G723" s="52">
        <v>72.0</v>
      </c>
      <c r="H723" s="52">
        <v>67.0</v>
      </c>
      <c r="I723" s="52">
        <v>0.251</v>
      </c>
      <c r="J723" s="52">
        <v>0.685</v>
      </c>
      <c r="K723" s="52">
        <v>0.064</v>
      </c>
      <c r="L723" s="52">
        <v>8484550.0</v>
      </c>
      <c r="M723" s="52">
        <v>0.526</v>
      </c>
    </row>
    <row r="724">
      <c r="A724" s="47" t="str">
        <f t="shared" si="1"/>
        <v>Asia_Azerbaijan-Asia_2007</v>
      </c>
      <c r="B724" s="47" t="s">
        <v>144</v>
      </c>
      <c r="C724" s="49" t="s">
        <v>147</v>
      </c>
      <c r="D724" s="44" t="s">
        <v>86</v>
      </c>
      <c r="E724" s="52">
        <v>0.018</v>
      </c>
      <c r="F724" s="52">
        <v>0.039</v>
      </c>
      <c r="G724" s="52">
        <v>73.0</v>
      </c>
      <c r="H724" s="52">
        <v>67.0</v>
      </c>
      <c r="I724" s="52">
        <v>0.243</v>
      </c>
      <c r="J724" s="52">
        <v>0.693</v>
      </c>
      <c r="K724" s="52">
        <v>0.063</v>
      </c>
      <c r="L724" s="52">
        <v>8581300.0</v>
      </c>
      <c r="M724" s="52">
        <v>0.528</v>
      </c>
    </row>
    <row r="725">
      <c r="A725" s="47" t="str">
        <f t="shared" si="1"/>
        <v>Asia_Azerbaijan-Asia_2008</v>
      </c>
      <c r="B725" s="47" t="s">
        <v>144</v>
      </c>
      <c r="C725" s="49" t="s">
        <v>147</v>
      </c>
      <c r="D725" s="44" t="s">
        <v>87</v>
      </c>
      <c r="E725" s="52">
        <v>0.017</v>
      </c>
      <c r="F725" s="52">
        <v>0.037</v>
      </c>
      <c r="G725" s="52">
        <v>73.0</v>
      </c>
      <c r="H725" s="52">
        <v>67.0</v>
      </c>
      <c r="I725" s="52">
        <v>0.237</v>
      </c>
      <c r="J725" s="52">
        <v>0.701</v>
      </c>
      <c r="K725" s="52">
        <v>0.062</v>
      </c>
      <c r="L725" s="52">
        <v>8763400.0</v>
      </c>
      <c r="M725" s="52">
        <v>0.53</v>
      </c>
    </row>
    <row r="726">
      <c r="A726" s="47" t="str">
        <f t="shared" si="1"/>
        <v>Asia_Azerbaijan-Asia_2009</v>
      </c>
      <c r="B726" s="47" t="s">
        <v>144</v>
      </c>
      <c r="C726" s="49" t="s">
        <v>147</v>
      </c>
      <c r="D726" s="44" t="s">
        <v>88</v>
      </c>
      <c r="E726" s="52">
        <v>0.017</v>
      </c>
      <c r="F726" s="52">
        <v>0.035</v>
      </c>
      <c r="G726" s="52">
        <v>73.0</v>
      </c>
      <c r="H726" s="52">
        <v>67.0</v>
      </c>
      <c r="I726" s="52">
        <v>0.231</v>
      </c>
      <c r="J726" s="52">
        <v>0.708</v>
      </c>
      <c r="K726" s="52">
        <v>0.061</v>
      </c>
      <c r="L726" s="52">
        <v>8947243.0</v>
      </c>
      <c r="M726" s="52">
        <v>0.532</v>
      </c>
    </row>
    <row r="727">
      <c r="A727" s="47" t="str">
        <f t="shared" si="1"/>
        <v>Asia_Azerbaijan-Asia_2010</v>
      </c>
      <c r="B727" s="47" t="s">
        <v>144</v>
      </c>
      <c r="C727" s="49" t="s">
        <v>147</v>
      </c>
      <c r="D727" s="44" t="s">
        <v>89</v>
      </c>
      <c r="E727" s="52">
        <v>0.018</v>
      </c>
      <c r="F727" s="52">
        <v>0.034</v>
      </c>
      <c r="G727" s="52">
        <v>74.0</v>
      </c>
      <c r="H727" s="52">
        <v>67.0</v>
      </c>
      <c r="I727" s="52">
        <v>0.227</v>
      </c>
      <c r="J727" s="52">
        <v>0.714</v>
      </c>
      <c r="K727" s="52">
        <v>0.059</v>
      </c>
      <c r="L727" s="52">
        <v>9054332.0</v>
      </c>
      <c r="M727" s="52">
        <v>0.534</v>
      </c>
    </row>
    <row r="728">
      <c r="A728" s="47" t="str">
        <f t="shared" si="1"/>
        <v>Asia_Azerbaijan-Asia_2011</v>
      </c>
      <c r="B728" s="47" t="s">
        <v>144</v>
      </c>
      <c r="C728" s="49" t="s">
        <v>147</v>
      </c>
      <c r="D728" s="44" t="s">
        <v>90</v>
      </c>
      <c r="E728" s="52">
        <v>0.019</v>
      </c>
      <c r="F728" s="52">
        <v>0.032</v>
      </c>
      <c r="G728" s="52">
        <v>74.0</v>
      </c>
      <c r="H728" s="52">
        <v>68.0</v>
      </c>
      <c r="I728" s="52">
        <v>0.224</v>
      </c>
      <c r="J728" s="52">
        <v>0.718</v>
      </c>
      <c r="K728" s="52">
        <v>0.058</v>
      </c>
      <c r="L728" s="52">
        <v>9173082.0</v>
      </c>
      <c r="M728" s="52">
        <v>0.536</v>
      </c>
    </row>
    <row r="729">
      <c r="A729" s="47" t="str">
        <f t="shared" si="1"/>
        <v>Asia_Azerbaijan-Asia_2012</v>
      </c>
      <c r="B729" s="47" t="s">
        <v>144</v>
      </c>
      <c r="C729" s="49" t="s">
        <v>147</v>
      </c>
      <c r="D729" s="44" t="s">
        <v>91</v>
      </c>
      <c r="E729" s="52">
        <v>0.019</v>
      </c>
      <c r="F729" s="52">
        <v>0.031</v>
      </c>
      <c r="G729" s="52">
        <v>74.0</v>
      </c>
      <c r="H729" s="52">
        <v>68.0</v>
      </c>
      <c r="I729" s="52">
        <v>0.222</v>
      </c>
      <c r="J729" s="52">
        <v>0.721</v>
      </c>
      <c r="K729" s="52">
        <v>0.057</v>
      </c>
      <c r="L729" s="52">
        <v>9295784.0</v>
      </c>
      <c r="M729" s="52">
        <v>0.539</v>
      </c>
    </row>
    <row r="730">
      <c r="A730" s="47" t="str">
        <f t="shared" si="1"/>
        <v>Asia_Bangladesh-Asia_2000</v>
      </c>
      <c r="B730" s="47" t="s">
        <v>144</v>
      </c>
      <c r="C730" s="49" t="s">
        <v>148</v>
      </c>
      <c r="D730" s="44" t="s">
        <v>70</v>
      </c>
      <c r="E730" s="52">
        <v>0.027</v>
      </c>
      <c r="F730" s="52">
        <v>0.064</v>
      </c>
      <c r="G730" s="52">
        <v>66.0</v>
      </c>
      <c r="H730" s="52">
        <v>65.0</v>
      </c>
      <c r="I730" s="52">
        <v>0.37</v>
      </c>
      <c r="J730" s="52">
        <v>0.59</v>
      </c>
      <c r="K730" s="52">
        <v>0.041</v>
      </c>
      <c r="L730" s="52">
        <v>1.32383265E8</v>
      </c>
      <c r="M730" s="52">
        <v>0.236</v>
      </c>
    </row>
    <row r="731">
      <c r="A731" s="47" t="str">
        <f t="shared" si="1"/>
        <v>Asia_Bangladesh-Asia_2001</v>
      </c>
      <c r="B731" s="47" t="s">
        <v>144</v>
      </c>
      <c r="C731" s="49" t="s">
        <v>148</v>
      </c>
      <c r="D731" s="44" t="s">
        <v>71</v>
      </c>
      <c r="E731" s="52">
        <v>0.026</v>
      </c>
      <c r="F731" s="52">
        <v>0.062</v>
      </c>
      <c r="G731" s="52">
        <v>66.0</v>
      </c>
      <c r="H731" s="52">
        <v>66.0</v>
      </c>
      <c r="I731" s="52">
        <v>0.364</v>
      </c>
      <c r="J731" s="52">
        <v>0.595</v>
      </c>
      <c r="K731" s="52">
        <v>0.041</v>
      </c>
      <c r="L731" s="52">
        <v>1.34729503E8</v>
      </c>
      <c r="M731" s="52">
        <v>0.241</v>
      </c>
    </row>
    <row r="732">
      <c r="A732" s="47" t="str">
        <f t="shared" si="1"/>
        <v>Asia_Bangladesh-Asia_2002</v>
      </c>
      <c r="B732" s="47" t="s">
        <v>144</v>
      </c>
      <c r="C732" s="49" t="s">
        <v>148</v>
      </c>
      <c r="D732" s="44" t="s">
        <v>72</v>
      </c>
      <c r="E732" s="52">
        <v>0.026</v>
      </c>
      <c r="F732" s="52">
        <v>0.059</v>
      </c>
      <c r="G732" s="52">
        <v>67.0</v>
      </c>
      <c r="H732" s="52">
        <v>66.0</v>
      </c>
      <c r="I732" s="52">
        <v>0.359</v>
      </c>
      <c r="J732" s="52">
        <v>0.6</v>
      </c>
      <c r="K732" s="52">
        <v>0.041</v>
      </c>
      <c r="L732" s="52">
        <v>1.37006279E8</v>
      </c>
      <c r="M732" s="52">
        <v>0.248</v>
      </c>
    </row>
    <row r="733">
      <c r="A733" s="47" t="str">
        <f t="shared" si="1"/>
        <v>Asia_Bangladesh-Asia_2003</v>
      </c>
      <c r="B733" s="47" t="s">
        <v>144</v>
      </c>
      <c r="C733" s="49" t="s">
        <v>148</v>
      </c>
      <c r="D733" s="44" t="s">
        <v>74</v>
      </c>
      <c r="E733" s="52">
        <v>0.025</v>
      </c>
      <c r="F733" s="52">
        <v>0.056</v>
      </c>
      <c r="G733" s="52">
        <v>67.0</v>
      </c>
      <c r="H733" s="52">
        <v>66.0</v>
      </c>
      <c r="I733" s="52">
        <v>0.354</v>
      </c>
      <c r="J733" s="52">
        <v>0.605</v>
      </c>
      <c r="K733" s="52">
        <v>0.042</v>
      </c>
      <c r="L733" s="52">
        <v>1.39185986E8</v>
      </c>
      <c r="M733" s="52">
        <v>0.254</v>
      </c>
    </row>
    <row r="734">
      <c r="A734" s="47" t="str">
        <f t="shared" si="1"/>
        <v>Asia_Bangladesh-Asia_2004</v>
      </c>
      <c r="B734" s="47" t="s">
        <v>144</v>
      </c>
      <c r="C734" s="49" t="s">
        <v>148</v>
      </c>
      <c r="D734" s="44" t="s">
        <v>83</v>
      </c>
      <c r="E734" s="52">
        <v>0.024</v>
      </c>
      <c r="F734" s="52">
        <v>0.053</v>
      </c>
      <c r="G734" s="52">
        <v>68.0</v>
      </c>
      <c r="H734" s="52">
        <v>67.0</v>
      </c>
      <c r="I734" s="52">
        <v>0.348</v>
      </c>
      <c r="J734" s="52">
        <v>0.609</v>
      </c>
      <c r="K734" s="52">
        <v>0.042</v>
      </c>
      <c r="L734" s="52">
        <v>1.41235035E8</v>
      </c>
      <c r="M734" s="52">
        <v>0.261</v>
      </c>
    </row>
    <row r="735">
      <c r="A735" s="47" t="str">
        <f t="shared" si="1"/>
        <v>Asia_Bangladesh-Asia_2005</v>
      </c>
      <c r="B735" s="47" t="s">
        <v>144</v>
      </c>
      <c r="C735" s="49" t="s">
        <v>148</v>
      </c>
      <c r="D735" s="44" t="s">
        <v>84</v>
      </c>
      <c r="E735" s="52">
        <v>0.023</v>
      </c>
      <c r="F735" s="52">
        <v>0.051</v>
      </c>
      <c r="G735" s="52">
        <v>68.0</v>
      </c>
      <c r="H735" s="52">
        <v>67.0</v>
      </c>
      <c r="I735" s="52">
        <v>0.343</v>
      </c>
      <c r="J735" s="52">
        <v>0.614</v>
      </c>
      <c r="K735" s="52">
        <v>0.043</v>
      </c>
      <c r="L735" s="52">
        <v>1.4313518E8</v>
      </c>
      <c r="M735" s="52">
        <v>0.268</v>
      </c>
    </row>
    <row r="736">
      <c r="A736" s="47" t="str">
        <f t="shared" si="1"/>
        <v>Asia_Bangladesh-Asia_2006</v>
      </c>
      <c r="B736" s="47" t="s">
        <v>144</v>
      </c>
      <c r="C736" s="49" t="s">
        <v>148</v>
      </c>
      <c r="D736" s="44" t="s">
        <v>85</v>
      </c>
      <c r="E736" s="52">
        <v>0.023</v>
      </c>
      <c r="F736" s="52">
        <v>0.048</v>
      </c>
      <c r="G736" s="52">
        <v>68.0</v>
      </c>
      <c r="H736" s="52">
        <v>67.0</v>
      </c>
      <c r="I736" s="52">
        <v>0.338</v>
      </c>
      <c r="J736" s="52">
        <v>0.619</v>
      </c>
      <c r="K736" s="52">
        <v>0.044</v>
      </c>
      <c r="L736" s="52">
        <v>1.44868702E8</v>
      </c>
      <c r="M736" s="52">
        <v>0.275</v>
      </c>
    </row>
    <row r="737">
      <c r="A737" s="47" t="str">
        <f t="shared" si="1"/>
        <v>Asia_Bangladesh-Asia_2007</v>
      </c>
      <c r="B737" s="47" t="s">
        <v>144</v>
      </c>
      <c r="C737" s="49" t="s">
        <v>148</v>
      </c>
      <c r="D737" s="44" t="s">
        <v>86</v>
      </c>
      <c r="E737" s="52">
        <v>0.022</v>
      </c>
      <c r="F737" s="52">
        <v>0.046</v>
      </c>
      <c r="G737" s="52">
        <v>69.0</v>
      </c>
      <c r="H737" s="52">
        <v>68.0</v>
      </c>
      <c r="I737" s="52">
        <v>0.333</v>
      </c>
      <c r="J737" s="52">
        <v>0.623</v>
      </c>
      <c r="K737" s="52">
        <v>0.044</v>
      </c>
      <c r="L737" s="52">
        <v>1.46457067E8</v>
      </c>
      <c r="M737" s="52">
        <v>0.282</v>
      </c>
    </row>
    <row r="738">
      <c r="A738" s="47" t="str">
        <f t="shared" si="1"/>
        <v>Asia_Bangladesh-Asia_2008</v>
      </c>
      <c r="B738" s="47" t="s">
        <v>144</v>
      </c>
      <c r="C738" s="49" t="s">
        <v>148</v>
      </c>
      <c r="D738" s="44" t="s">
        <v>87</v>
      </c>
      <c r="E738" s="52">
        <v>0.022</v>
      </c>
      <c r="F738" s="52">
        <v>0.043</v>
      </c>
      <c r="G738" s="52">
        <v>69.0</v>
      </c>
      <c r="H738" s="52">
        <v>68.0</v>
      </c>
      <c r="I738" s="52">
        <v>0.327</v>
      </c>
      <c r="J738" s="52">
        <v>0.628</v>
      </c>
      <c r="K738" s="52">
        <v>0.045</v>
      </c>
      <c r="L738" s="52">
        <v>1.47969967E8</v>
      </c>
      <c r="M738" s="52">
        <v>0.29</v>
      </c>
    </row>
    <row r="739">
      <c r="A739" s="47" t="str">
        <f t="shared" si="1"/>
        <v>Asia_Bangladesh-Asia_2009</v>
      </c>
      <c r="B739" s="47" t="s">
        <v>144</v>
      </c>
      <c r="C739" s="49" t="s">
        <v>148</v>
      </c>
      <c r="D739" s="44" t="s">
        <v>88</v>
      </c>
      <c r="E739" s="52">
        <v>0.021</v>
      </c>
      <c r="F739" s="52">
        <v>0.041</v>
      </c>
      <c r="G739" s="52">
        <v>70.0</v>
      </c>
      <c r="H739" s="52">
        <v>68.0</v>
      </c>
      <c r="I739" s="52">
        <v>0.322</v>
      </c>
      <c r="J739" s="52">
        <v>0.632</v>
      </c>
      <c r="K739" s="52">
        <v>0.046</v>
      </c>
      <c r="L739" s="52">
        <v>1.495031E8</v>
      </c>
      <c r="M739" s="52">
        <v>0.297</v>
      </c>
    </row>
    <row r="740">
      <c r="A740" s="47" t="str">
        <f t="shared" si="1"/>
        <v>Asia_Bangladesh-Asia_2010</v>
      </c>
      <c r="B740" s="47" t="s">
        <v>144</v>
      </c>
      <c r="C740" s="49" t="s">
        <v>148</v>
      </c>
      <c r="D740" s="44" t="s">
        <v>89</v>
      </c>
      <c r="E740" s="52">
        <v>0.021</v>
      </c>
      <c r="F740" s="52">
        <v>0.039</v>
      </c>
      <c r="G740" s="52">
        <v>70.0</v>
      </c>
      <c r="H740" s="52">
        <v>69.0</v>
      </c>
      <c r="I740" s="52">
        <v>0.317</v>
      </c>
      <c r="J740" s="52">
        <v>0.637</v>
      </c>
      <c r="K740" s="52">
        <v>0.046</v>
      </c>
      <c r="L740" s="52">
        <v>1.51125475E8</v>
      </c>
      <c r="M740" s="52">
        <v>0.305</v>
      </c>
    </row>
    <row r="741">
      <c r="A741" s="47" t="str">
        <f t="shared" si="1"/>
        <v>Asia_Bangladesh-Asia_2011</v>
      </c>
      <c r="B741" s="47" t="s">
        <v>144</v>
      </c>
      <c r="C741" s="49" t="s">
        <v>148</v>
      </c>
      <c r="D741" s="44" t="s">
        <v>90</v>
      </c>
      <c r="E741" s="52">
        <v>0.021</v>
      </c>
      <c r="F741" s="52">
        <v>0.037</v>
      </c>
      <c r="G741" s="52">
        <v>71.0</v>
      </c>
      <c r="H741" s="52">
        <v>69.0</v>
      </c>
      <c r="I741" s="52">
        <v>0.311</v>
      </c>
      <c r="J741" s="52">
        <v>0.642</v>
      </c>
      <c r="K741" s="52">
        <v>0.047</v>
      </c>
      <c r="L741" s="52">
        <v>1.52862431E8</v>
      </c>
      <c r="M741" s="52">
        <v>0.312</v>
      </c>
    </row>
    <row r="742">
      <c r="A742" s="47" t="str">
        <f t="shared" si="1"/>
        <v>Asia_Bangladesh-Asia_2012</v>
      </c>
      <c r="B742" s="47" t="s">
        <v>144</v>
      </c>
      <c r="C742" s="49" t="s">
        <v>148</v>
      </c>
      <c r="D742" s="44" t="s">
        <v>91</v>
      </c>
      <c r="E742" s="52">
        <v>0.02</v>
      </c>
      <c r="F742" s="52">
        <v>0.035</v>
      </c>
      <c r="G742" s="52">
        <v>71.0</v>
      </c>
      <c r="H742" s="52">
        <v>70.0</v>
      </c>
      <c r="I742" s="52">
        <v>0.306</v>
      </c>
      <c r="J742" s="52">
        <v>0.647</v>
      </c>
      <c r="K742" s="52">
        <v>0.047</v>
      </c>
      <c r="L742" s="52">
        <v>1.54695368E8</v>
      </c>
      <c r="M742" s="52">
        <v>0.32</v>
      </c>
    </row>
    <row r="743">
      <c r="A743" s="47" t="str">
        <f t="shared" si="1"/>
        <v>Asia_Bhutan-Asia_2000</v>
      </c>
      <c r="B743" s="47" t="s">
        <v>144</v>
      </c>
      <c r="C743" s="49" t="s">
        <v>149</v>
      </c>
      <c r="D743" s="44" t="s">
        <v>70</v>
      </c>
      <c r="E743" s="52">
        <v>0.028</v>
      </c>
      <c r="F743" s="52">
        <v>0.059</v>
      </c>
      <c r="G743" s="52">
        <v>60.0</v>
      </c>
      <c r="H743" s="52">
        <v>60.0</v>
      </c>
      <c r="I743" s="52">
        <v>0.406</v>
      </c>
      <c r="J743" s="52">
        <v>0.556</v>
      </c>
      <c r="K743" s="52">
        <v>0.038</v>
      </c>
      <c r="L743" s="52">
        <v>564350.0</v>
      </c>
      <c r="M743" s="52">
        <v>0.254</v>
      </c>
    </row>
    <row r="744">
      <c r="A744" s="47" t="str">
        <f t="shared" si="1"/>
        <v>Asia_Bhutan-Asia_2001</v>
      </c>
      <c r="B744" s="47" t="s">
        <v>144</v>
      </c>
      <c r="C744" s="49" t="s">
        <v>149</v>
      </c>
      <c r="D744" s="44" t="s">
        <v>71</v>
      </c>
      <c r="E744" s="52">
        <v>0.027</v>
      </c>
      <c r="F744" s="52">
        <v>0.056</v>
      </c>
      <c r="G744" s="52">
        <v>61.0</v>
      </c>
      <c r="H744" s="52">
        <v>61.0</v>
      </c>
      <c r="I744" s="52">
        <v>0.393</v>
      </c>
      <c r="J744" s="52">
        <v>0.568</v>
      </c>
      <c r="K744" s="52">
        <v>0.039</v>
      </c>
      <c r="L744" s="52">
        <v>580888.0</v>
      </c>
      <c r="M744" s="52">
        <v>0.265</v>
      </c>
    </row>
    <row r="745">
      <c r="A745" s="47" t="str">
        <f t="shared" si="1"/>
        <v>Asia_Bhutan-Asia_2002</v>
      </c>
      <c r="B745" s="47" t="s">
        <v>144</v>
      </c>
      <c r="C745" s="49" t="s">
        <v>149</v>
      </c>
      <c r="D745" s="44" t="s">
        <v>72</v>
      </c>
      <c r="E745" s="52">
        <v>0.026</v>
      </c>
      <c r="F745" s="52">
        <v>0.053</v>
      </c>
      <c r="G745" s="52">
        <v>62.0</v>
      </c>
      <c r="H745" s="52">
        <v>62.0</v>
      </c>
      <c r="I745" s="52">
        <v>0.38</v>
      </c>
      <c r="J745" s="52">
        <v>0.581</v>
      </c>
      <c r="K745" s="52">
        <v>0.039</v>
      </c>
      <c r="L745" s="52">
        <v>598455.0</v>
      </c>
      <c r="M745" s="52">
        <v>0.276</v>
      </c>
    </row>
    <row r="746">
      <c r="A746" s="47" t="str">
        <f t="shared" si="1"/>
        <v>Asia_Bhutan-Asia_2003</v>
      </c>
      <c r="B746" s="47" t="s">
        <v>144</v>
      </c>
      <c r="C746" s="49" t="s">
        <v>149</v>
      </c>
      <c r="D746" s="44" t="s">
        <v>74</v>
      </c>
      <c r="E746" s="52">
        <v>0.025</v>
      </c>
      <c r="F746" s="52">
        <v>0.051</v>
      </c>
      <c r="G746" s="52">
        <v>63.0</v>
      </c>
      <c r="H746" s="52">
        <v>62.0</v>
      </c>
      <c r="I746" s="52">
        <v>0.365</v>
      </c>
      <c r="J746" s="52">
        <v>0.595</v>
      </c>
      <c r="K746" s="52">
        <v>0.04</v>
      </c>
      <c r="L746" s="52">
        <v>616383.0</v>
      </c>
      <c r="M746" s="52">
        <v>0.287</v>
      </c>
    </row>
    <row r="747">
      <c r="A747" s="47" t="str">
        <f t="shared" si="1"/>
        <v>Asia_Bhutan-Asia_2004</v>
      </c>
      <c r="B747" s="47" t="s">
        <v>144</v>
      </c>
      <c r="C747" s="49" t="s">
        <v>149</v>
      </c>
      <c r="D747" s="44" t="s">
        <v>83</v>
      </c>
      <c r="E747" s="52">
        <v>0.024</v>
      </c>
      <c r="F747" s="52">
        <v>0.048</v>
      </c>
      <c r="G747" s="52">
        <v>63.0</v>
      </c>
      <c r="H747" s="52">
        <v>63.0</v>
      </c>
      <c r="I747" s="52">
        <v>0.352</v>
      </c>
      <c r="J747" s="52">
        <v>0.608</v>
      </c>
      <c r="K747" s="52">
        <v>0.04</v>
      </c>
      <c r="L747" s="52">
        <v>633893.0</v>
      </c>
      <c r="M747" s="52">
        <v>0.298</v>
      </c>
    </row>
    <row r="748">
      <c r="A748" s="47" t="str">
        <f t="shared" si="1"/>
        <v>Asia_Bhutan-Asia_2005</v>
      </c>
      <c r="B748" s="47" t="s">
        <v>144</v>
      </c>
      <c r="C748" s="49" t="s">
        <v>149</v>
      </c>
      <c r="D748" s="44" t="s">
        <v>84</v>
      </c>
      <c r="E748" s="52">
        <v>0.023</v>
      </c>
      <c r="F748" s="52">
        <v>0.045</v>
      </c>
      <c r="G748" s="52">
        <v>64.0</v>
      </c>
      <c r="H748" s="52">
        <v>64.0</v>
      </c>
      <c r="I748" s="52">
        <v>0.34</v>
      </c>
      <c r="J748" s="52">
        <v>0.619</v>
      </c>
      <c r="K748" s="52">
        <v>0.041</v>
      </c>
      <c r="L748" s="52">
        <v>650417.0</v>
      </c>
      <c r="M748" s="52">
        <v>0.31</v>
      </c>
    </row>
    <row r="749">
      <c r="A749" s="47" t="str">
        <f t="shared" si="1"/>
        <v>Asia_Bhutan-Asia_2006</v>
      </c>
      <c r="B749" s="47" t="s">
        <v>144</v>
      </c>
      <c r="C749" s="49" t="s">
        <v>149</v>
      </c>
      <c r="D749" s="44" t="s">
        <v>85</v>
      </c>
      <c r="E749" s="52">
        <v>0.022</v>
      </c>
      <c r="F749" s="52">
        <v>0.043</v>
      </c>
      <c r="G749" s="52">
        <v>65.0</v>
      </c>
      <c r="H749" s="52">
        <v>65.0</v>
      </c>
      <c r="I749" s="52">
        <v>0.329</v>
      </c>
      <c r="J749" s="52">
        <v>0.629</v>
      </c>
      <c r="K749" s="52">
        <v>0.041</v>
      </c>
      <c r="L749" s="52">
        <v>665568.0</v>
      </c>
      <c r="M749" s="52">
        <v>0.317</v>
      </c>
    </row>
    <row r="750">
      <c r="A750" s="47" t="str">
        <f t="shared" si="1"/>
        <v>Asia_Bhutan-Asia_2007</v>
      </c>
      <c r="B750" s="47" t="s">
        <v>144</v>
      </c>
      <c r="C750" s="49" t="s">
        <v>149</v>
      </c>
      <c r="D750" s="44" t="s">
        <v>86</v>
      </c>
      <c r="E750" s="52">
        <v>0.022</v>
      </c>
      <c r="F750" s="52">
        <v>0.041</v>
      </c>
      <c r="G750" s="52">
        <v>66.0</v>
      </c>
      <c r="H750" s="52">
        <v>65.0</v>
      </c>
      <c r="I750" s="52">
        <v>0.32</v>
      </c>
      <c r="J750" s="52">
        <v>0.638</v>
      </c>
      <c r="K750" s="52">
        <v>0.042</v>
      </c>
      <c r="L750" s="52">
        <v>679365.0</v>
      </c>
      <c r="M750" s="52">
        <v>0.325</v>
      </c>
    </row>
    <row r="751">
      <c r="A751" s="47" t="str">
        <f t="shared" si="1"/>
        <v>Asia_Bhutan-Asia_2008</v>
      </c>
      <c r="B751" s="47" t="s">
        <v>144</v>
      </c>
      <c r="C751" s="49" t="s">
        <v>149</v>
      </c>
      <c r="D751" s="44" t="s">
        <v>87</v>
      </c>
      <c r="E751" s="52">
        <v>0.021</v>
      </c>
      <c r="F751" s="52">
        <v>0.038</v>
      </c>
      <c r="G751" s="52">
        <v>66.0</v>
      </c>
      <c r="H751" s="52">
        <v>66.0</v>
      </c>
      <c r="I751" s="52">
        <v>0.312</v>
      </c>
      <c r="J751" s="52">
        <v>0.645</v>
      </c>
      <c r="K751" s="52">
        <v>0.043</v>
      </c>
      <c r="L751" s="52">
        <v>692159.0</v>
      </c>
      <c r="M751" s="52">
        <v>0.332</v>
      </c>
    </row>
    <row r="752">
      <c r="A752" s="47" t="str">
        <f t="shared" si="1"/>
        <v>Asia_Bhutan-Asia_2009</v>
      </c>
      <c r="B752" s="47" t="s">
        <v>144</v>
      </c>
      <c r="C752" s="49" t="s">
        <v>149</v>
      </c>
      <c r="D752" s="44" t="s">
        <v>88</v>
      </c>
      <c r="E752" s="52">
        <v>0.021</v>
      </c>
      <c r="F752" s="52">
        <v>0.036</v>
      </c>
      <c r="G752" s="52">
        <v>67.0</v>
      </c>
      <c r="H752" s="52">
        <v>66.0</v>
      </c>
      <c r="I752" s="52">
        <v>0.305</v>
      </c>
      <c r="J752" s="52">
        <v>0.651</v>
      </c>
      <c r="K752" s="52">
        <v>0.044</v>
      </c>
      <c r="L752" s="52">
        <v>704542.0</v>
      </c>
      <c r="M752" s="52">
        <v>0.34</v>
      </c>
    </row>
    <row r="753">
      <c r="A753" s="47" t="str">
        <f t="shared" si="1"/>
        <v>Asia_Bhutan-Asia_2010</v>
      </c>
      <c r="B753" s="47" t="s">
        <v>144</v>
      </c>
      <c r="C753" s="49" t="s">
        <v>149</v>
      </c>
      <c r="D753" s="44" t="s">
        <v>89</v>
      </c>
      <c r="E753" s="52">
        <v>0.021</v>
      </c>
      <c r="F753" s="52">
        <v>0.034</v>
      </c>
      <c r="G753" s="52">
        <v>67.0</v>
      </c>
      <c r="H753" s="52">
        <v>67.0</v>
      </c>
      <c r="I753" s="52">
        <v>0.298</v>
      </c>
      <c r="J753" s="52">
        <v>0.657</v>
      </c>
      <c r="K753" s="52">
        <v>0.045</v>
      </c>
      <c r="L753" s="52">
        <v>716939.0</v>
      </c>
      <c r="M753" s="52">
        <v>0.348</v>
      </c>
    </row>
    <row r="754">
      <c r="A754" s="47" t="str">
        <f t="shared" si="1"/>
        <v>Asia_Bhutan-Asia_2011</v>
      </c>
      <c r="B754" s="47" t="s">
        <v>144</v>
      </c>
      <c r="C754" s="49" t="s">
        <v>149</v>
      </c>
      <c r="D754" s="44" t="s">
        <v>90</v>
      </c>
      <c r="E754" s="52">
        <v>0.02</v>
      </c>
      <c r="F754" s="52">
        <v>0.033</v>
      </c>
      <c r="G754" s="52">
        <v>68.0</v>
      </c>
      <c r="H754" s="52">
        <v>67.0</v>
      </c>
      <c r="I754" s="52">
        <v>0.291</v>
      </c>
      <c r="J754" s="52">
        <v>0.663</v>
      </c>
      <c r="K754" s="52">
        <v>0.046</v>
      </c>
      <c r="L754" s="52">
        <v>729429.0</v>
      </c>
      <c r="M754" s="52">
        <v>0.356</v>
      </c>
    </row>
    <row r="755">
      <c r="A755" s="47" t="str">
        <f t="shared" si="1"/>
        <v>Asia_Bhutan-Asia_2012</v>
      </c>
      <c r="B755" s="47" t="s">
        <v>144</v>
      </c>
      <c r="C755" s="49" t="s">
        <v>149</v>
      </c>
      <c r="D755" s="44" t="s">
        <v>91</v>
      </c>
      <c r="E755" s="52">
        <v>0.02</v>
      </c>
      <c r="F755" s="52">
        <v>0.031</v>
      </c>
      <c r="G755" s="52">
        <v>68.0</v>
      </c>
      <c r="H755" s="52">
        <v>68.0</v>
      </c>
      <c r="I755" s="52">
        <v>0.285</v>
      </c>
      <c r="J755" s="52">
        <v>0.668</v>
      </c>
      <c r="K755" s="52">
        <v>0.047</v>
      </c>
      <c r="L755" s="52">
        <v>741822.0</v>
      </c>
      <c r="M755" s="52">
        <v>0.364</v>
      </c>
    </row>
    <row r="756">
      <c r="A756" s="47" t="str">
        <f t="shared" si="1"/>
        <v>Asia_Brunei-Asia_2000</v>
      </c>
      <c r="B756" s="47" t="s">
        <v>144</v>
      </c>
      <c r="C756" s="49" t="s">
        <v>150</v>
      </c>
      <c r="D756" s="44" t="s">
        <v>70</v>
      </c>
      <c r="E756" s="52">
        <v>0.023</v>
      </c>
      <c r="F756" s="52">
        <v>0.008</v>
      </c>
      <c r="G756" s="52">
        <v>78.0</v>
      </c>
      <c r="H756" s="52">
        <v>74.0</v>
      </c>
      <c r="I756" s="52">
        <v>0.304</v>
      </c>
      <c r="J756" s="52">
        <v>0.668</v>
      </c>
      <c r="K756" s="52">
        <v>0.028</v>
      </c>
      <c r="L756" s="52">
        <v>331801.0</v>
      </c>
      <c r="M756" s="52">
        <v>0.712</v>
      </c>
    </row>
    <row r="757">
      <c r="A757" s="47" t="str">
        <f t="shared" si="1"/>
        <v>Asia_Brunei-Asia_2001</v>
      </c>
      <c r="B757" s="47" t="s">
        <v>144</v>
      </c>
      <c r="C757" s="49" t="s">
        <v>150</v>
      </c>
      <c r="D757" s="44" t="s">
        <v>71</v>
      </c>
      <c r="E757" s="52">
        <v>0.022</v>
      </c>
      <c r="F757" s="52">
        <v>0.008</v>
      </c>
      <c r="G757" s="52">
        <v>78.0</v>
      </c>
      <c r="H757" s="52">
        <v>74.0</v>
      </c>
      <c r="I757" s="52">
        <v>0.301</v>
      </c>
      <c r="J757" s="52">
        <v>0.671</v>
      </c>
      <c r="K757" s="52">
        <v>0.028</v>
      </c>
      <c r="L757" s="52">
        <v>339114.0</v>
      </c>
      <c r="M757" s="52">
        <v>0.717</v>
      </c>
    </row>
    <row r="758">
      <c r="A758" s="47" t="str">
        <f t="shared" si="1"/>
        <v>Asia_Brunei-Asia_2002</v>
      </c>
      <c r="B758" s="47" t="s">
        <v>144</v>
      </c>
      <c r="C758" s="49" t="s">
        <v>150</v>
      </c>
      <c r="D758" s="44" t="s">
        <v>72</v>
      </c>
      <c r="E758" s="52">
        <v>0.022</v>
      </c>
      <c r="F758" s="52">
        <v>0.008</v>
      </c>
      <c r="G758" s="52">
        <v>78.0</v>
      </c>
      <c r="H758" s="52">
        <v>75.0</v>
      </c>
      <c r="I758" s="52">
        <v>0.298</v>
      </c>
      <c r="J758" s="52">
        <v>0.673</v>
      </c>
      <c r="K758" s="52">
        <v>0.029</v>
      </c>
      <c r="L758" s="52">
        <v>346407.0</v>
      </c>
      <c r="M758" s="52">
        <v>0.721</v>
      </c>
    </row>
    <row r="759">
      <c r="A759" s="47" t="str">
        <f t="shared" si="1"/>
        <v>Asia_Brunei-Asia_2003</v>
      </c>
      <c r="B759" s="47" t="s">
        <v>144</v>
      </c>
      <c r="C759" s="49" t="s">
        <v>150</v>
      </c>
      <c r="D759" s="44" t="s">
        <v>74</v>
      </c>
      <c r="E759" s="52">
        <v>0.021</v>
      </c>
      <c r="F759" s="52">
        <v>0.008</v>
      </c>
      <c r="G759" s="52">
        <v>79.0</v>
      </c>
      <c r="H759" s="52">
        <v>75.0</v>
      </c>
      <c r="I759" s="52">
        <v>0.295</v>
      </c>
      <c r="J759" s="52">
        <v>0.675</v>
      </c>
      <c r="K759" s="52">
        <v>0.03</v>
      </c>
      <c r="L759" s="52">
        <v>353649.0</v>
      </c>
      <c r="M759" s="52">
        <v>0.726</v>
      </c>
    </row>
    <row r="760">
      <c r="A760" s="47" t="str">
        <f t="shared" si="1"/>
        <v>Asia_Brunei-Asia_2004</v>
      </c>
      <c r="B760" s="47" t="s">
        <v>144</v>
      </c>
      <c r="C760" s="49" t="s">
        <v>150</v>
      </c>
      <c r="D760" s="44" t="s">
        <v>83</v>
      </c>
      <c r="E760" s="52">
        <v>0.02</v>
      </c>
      <c r="F760" s="52">
        <v>0.008</v>
      </c>
      <c r="G760" s="52">
        <v>79.0</v>
      </c>
      <c r="H760" s="52">
        <v>75.0</v>
      </c>
      <c r="I760" s="52">
        <v>0.292</v>
      </c>
      <c r="J760" s="52">
        <v>0.677</v>
      </c>
      <c r="K760" s="52">
        <v>0.031</v>
      </c>
      <c r="L760" s="52">
        <v>360797.0</v>
      </c>
      <c r="M760" s="52">
        <v>0.731</v>
      </c>
    </row>
    <row r="761">
      <c r="A761" s="47" t="str">
        <f t="shared" si="1"/>
        <v>Asia_Brunei-Asia_2005</v>
      </c>
      <c r="B761" s="47" t="s">
        <v>144</v>
      </c>
      <c r="C761" s="49" t="s">
        <v>150</v>
      </c>
      <c r="D761" s="44" t="s">
        <v>84</v>
      </c>
      <c r="E761" s="52">
        <v>0.02</v>
      </c>
      <c r="F761" s="52">
        <v>0.007</v>
      </c>
      <c r="G761" s="52">
        <v>79.0</v>
      </c>
      <c r="H761" s="52">
        <v>75.0</v>
      </c>
      <c r="I761" s="52">
        <v>0.289</v>
      </c>
      <c r="J761" s="52">
        <v>0.679</v>
      </c>
      <c r="K761" s="52">
        <v>0.032</v>
      </c>
      <c r="L761" s="52">
        <v>367815.0</v>
      </c>
      <c r="M761" s="52">
        <v>0.735</v>
      </c>
    </row>
    <row r="762">
      <c r="A762" s="47" t="str">
        <f t="shared" si="1"/>
        <v>Asia_Brunei-Asia_2006</v>
      </c>
      <c r="B762" s="47" t="s">
        <v>144</v>
      </c>
      <c r="C762" s="49" t="s">
        <v>150</v>
      </c>
      <c r="D762" s="44" t="s">
        <v>85</v>
      </c>
      <c r="E762" s="52">
        <v>0.019</v>
      </c>
      <c r="F762" s="52">
        <v>0.007</v>
      </c>
      <c r="G762" s="52">
        <v>79.0</v>
      </c>
      <c r="H762" s="52">
        <v>75.0</v>
      </c>
      <c r="I762" s="52">
        <v>0.285</v>
      </c>
      <c r="J762" s="52">
        <v>0.683</v>
      </c>
      <c r="K762" s="52">
        <v>0.033</v>
      </c>
      <c r="L762" s="52">
        <v>374697.0</v>
      </c>
      <c r="M762" s="52">
        <v>0.739</v>
      </c>
    </row>
    <row r="763">
      <c r="A763" s="47" t="str">
        <f t="shared" si="1"/>
        <v>Asia_Brunei-Asia_2007</v>
      </c>
      <c r="B763" s="47" t="s">
        <v>144</v>
      </c>
      <c r="C763" s="49" t="s">
        <v>150</v>
      </c>
      <c r="D763" s="44" t="s">
        <v>86</v>
      </c>
      <c r="E763" s="52">
        <v>0.018</v>
      </c>
      <c r="F763" s="52">
        <v>0.008</v>
      </c>
      <c r="G763" s="52">
        <v>79.0</v>
      </c>
      <c r="H763" s="52">
        <v>76.0</v>
      </c>
      <c r="I763" s="52">
        <v>0.28</v>
      </c>
      <c r="J763" s="52">
        <v>0.686</v>
      </c>
      <c r="K763" s="52">
        <v>0.033</v>
      </c>
      <c r="L763" s="52">
        <v>381440.0</v>
      </c>
      <c r="M763" s="52">
        <v>0.743</v>
      </c>
    </row>
    <row r="764">
      <c r="A764" s="47" t="str">
        <f t="shared" si="1"/>
        <v>Asia_Brunei-Asia_2008</v>
      </c>
      <c r="B764" s="47" t="s">
        <v>144</v>
      </c>
      <c r="C764" s="49" t="s">
        <v>150</v>
      </c>
      <c r="D764" s="44" t="s">
        <v>87</v>
      </c>
      <c r="E764" s="52">
        <v>0.018</v>
      </c>
      <c r="F764" s="52">
        <v>0.008</v>
      </c>
      <c r="G764" s="52">
        <v>80.0</v>
      </c>
      <c r="H764" s="52">
        <v>76.0</v>
      </c>
      <c r="I764" s="52">
        <v>0.275</v>
      </c>
      <c r="J764" s="52">
        <v>0.691</v>
      </c>
      <c r="K764" s="52">
        <v>0.034</v>
      </c>
      <c r="L764" s="52">
        <v>388017.0</v>
      </c>
      <c r="M764" s="52">
        <v>0.747</v>
      </c>
    </row>
    <row r="765">
      <c r="A765" s="47" t="str">
        <f t="shared" si="1"/>
        <v>Asia_Brunei-Asia_2009</v>
      </c>
      <c r="B765" s="47" t="s">
        <v>144</v>
      </c>
      <c r="C765" s="49" t="s">
        <v>150</v>
      </c>
      <c r="D765" s="44" t="s">
        <v>88</v>
      </c>
      <c r="E765" s="52">
        <v>0.017</v>
      </c>
      <c r="F765" s="52">
        <v>0.008</v>
      </c>
      <c r="G765" s="52">
        <v>80.0</v>
      </c>
      <c r="H765" s="52">
        <v>76.0</v>
      </c>
      <c r="I765" s="52">
        <v>0.271</v>
      </c>
      <c r="J765" s="52">
        <v>0.694</v>
      </c>
      <c r="K765" s="52">
        <v>0.035</v>
      </c>
      <c r="L765" s="52">
        <v>394400.0</v>
      </c>
      <c r="M765" s="52">
        <v>0.751</v>
      </c>
    </row>
    <row r="766">
      <c r="A766" s="47" t="str">
        <f t="shared" si="1"/>
        <v>Asia_Brunei-Asia_2010</v>
      </c>
      <c r="B766" s="47" t="s">
        <v>144</v>
      </c>
      <c r="C766" s="49" t="s">
        <v>150</v>
      </c>
      <c r="D766" s="44" t="s">
        <v>89</v>
      </c>
      <c r="E766" s="52">
        <v>0.017</v>
      </c>
      <c r="F766" s="52">
        <v>0.008</v>
      </c>
      <c r="G766" s="52">
        <v>80.0</v>
      </c>
      <c r="H766" s="52">
        <v>76.0</v>
      </c>
      <c r="I766" s="52">
        <v>0.266</v>
      </c>
      <c r="J766" s="52">
        <v>0.697</v>
      </c>
      <c r="K766" s="52">
        <v>0.037</v>
      </c>
      <c r="L766" s="52">
        <v>400569.0</v>
      </c>
      <c r="M766" s="52">
        <v>0.755</v>
      </c>
    </row>
    <row r="767">
      <c r="A767" s="47" t="str">
        <f t="shared" si="1"/>
        <v>Asia_Brunei-Asia_2011</v>
      </c>
      <c r="B767" s="47" t="s">
        <v>144</v>
      </c>
      <c r="C767" s="49" t="s">
        <v>150</v>
      </c>
      <c r="D767" s="44" t="s">
        <v>90</v>
      </c>
      <c r="E767" s="52">
        <v>0.016</v>
      </c>
      <c r="F767" s="52">
        <v>0.008</v>
      </c>
      <c r="G767" s="52">
        <v>80.0</v>
      </c>
      <c r="H767" s="52">
        <v>76.0</v>
      </c>
      <c r="I767" s="52">
        <v>0.262</v>
      </c>
      <c r="J767" s="52">
        <v>0.7</v>
      </c>
      <c r="K767" s="52">
        <v>0.038</v>
      </c>
      <c r="L767" s="52">
        <v>406512.0</v>
      </c>
      <c r="M767" s="52">
        <v>0.759</v>
      </c>
    </row>
    <row r="768">
      <c r="A768" s="47" t="str">
        <f t="shared" si="1"/>
        <v>Asia_Brunei-Asia_2012</v>
      </c>
      <c r="B768" s="47" t="s">
        <v>144</v>
      </c>
      <c r="C768" s="49" t="s">
        <v>150</v>
      </c>
      <c r="D768" s="44" t="s">
        <v>91</v>
      </c>
      <c r="E768" s="52">
        <v>0.016</v>
      </c>
      <c r="F768" s="52">
        <v>0.008</v>
      </c>
      <c r="G768" s="52">
        <v>80.0</v>
      </c>
      <c r="H768" s="52">
        <v>77.0</v>
      </c>
      <c r="I768" s="52">
        <v>0.258</v>
      </c>
      <c r="J768" s="52">
        <v>0.702</v>
      </c>
      <c r="K768" s="52">
        <v>0.04</v>
      </c>
      <c r="L768" s="52">
        <v>412238.0</v>
      </c>
      <c r="M768" s="52">
        <v>0.762</v>
      </c>
    </row>
    <row r="769">
      <c r="A769" s="47" t="str">
        <f t="shared" si="1"/>
        <v>Asia_Cambodia-Asia_2000</v>
      </c>
      <c r="B769" s="47" t="s">
        <v>144</v>
      </c>
      <c r="C769" s="49" t="s">
        <v>151</v>
      </c>
      <c r="D769" s="44" t="s">
        <v>70</v>
      </c>
      <c r="E769" s="52">
        <v>0.028</v>
      </c>
      <c r="F769" s="52">
        <v>0.082</v>
      </c>
      <c r="G769" s="52">
        <v>65.0</v>
      </c>
      <c r="H769" s="52">
        <v>59.0</v>
      </c>
      <c r="I769" s="52">
        <v>0.408</v>
      </c>
      <c r="J769" s="52">
        <v>0.554</v>
      </c>
      <c r="K769" s="52">
        <v>0.038</v>
      </c>
      <c r="L769" s="52">
        <v>1.2222871E7</v>
      </c>
      <c r="M769" s="52">
        <v>0.186</v>
      </c>
    </row>
    <row r="770">
      <c r="A770" s="47" t="str">
        <f t="shared" si="1"/>
        <v>Asia_Cambodia-Asia_2001</v>
      </c>
      <c r="B770" s="47" t="s">
        <v>144</v>
      </c>
      <c r="C770" s="49" t="s">
        <v>151</v>
      </c>
      <c r="D770" s="44" t="s">
        <v>71</v>
      </c>
      <c r="E770" s="52">
        <v>0.027</v>
      </c>
      <c r="F770" s="52">
        <v>0.076</v>
      </c>
      <c r="G770" s="52">
        <v>66.0</v>
      </c>
      <c r="H770" s="52">
        <v>60.0</v>
      </c>
      <c r="I770" s="52">
        <v>0.397</v>
      </c>
      <c r="J770" s="52">
        <v>0.564</v>
      </c>
      <c r="K770" s="52">
        <v>0.039</v>
      </c>
      <c r="L770" s="52">
        <v>1.2472586E7</v>
      </c>
      <c r="M770" s="52">
        <v>0.187</v>
      </c>
    </row>
    <row r="771">
      <c r="A771" s="47" t="str">
        <f t="shared" si="1"/>
        <v>Asia_Cambodia-Asia_2002</v>
      </c>
      <c r="B771" s="47" t="s">
        <v>144</v>
      </c>
      <c r="C771" s="49" t="s">
        <v>151</v>
      </c>
      <c r="D771" s="44" t="s">
        <v>72</v>
      </c>
      <c r="E771" s="52">
        <v>0.027</v>
      </c>
      <c r="F771" s="52">
        <v>0.069</v>
      </c>
      <c r="G771" s="52">
        <v>67.0</v>
      </c>
      <c r="H771" s="52">
        <v>61.0</v>
      </c>
      <c r="I771" s="52">
        <v>0.388</v>
      </c>
      <c r="J771" s="52">
        <v>0.572</v>
      </c>
      <c r="K771" s="52">
        <v>0.04</v>
      </c>
      <c r="L771" s="52">
        <v>1.2709336E7</v>
      </c>
      <c r="M771" s="52">
        <v>0.188</v>
      </c>
    </row>
    <row r="772">
      <c r="A772" s="47" t="str">
        <f t="shared" si="1"/>
        <v>Asia_Cambodia-Asia_2003</v>
      </c>
      <c r="B772" s="47" t="s">
        <v>144</v>
      </c>
      <c r="C772" s="49" t="s">
        <v>151</v>
      </c>
      <c r="D772" s="44" t="s">
        <v>74</v>
      </c>
      <c r="E772" s="52">
        <v>0.026</v>
      </c>
      <c r="F772" s="52">
        <v>0.063</v>
      </c>
      <c r="G772" s="52">
        <v>68.0</v>
      </c>
      <c r="H772" s="52">
        <v>62.0</v>
      </c>
      <c r="I772" s="52">
        <v>0.379</v>
      </c>
      <c r="J772" s="52">
        <v>0.58</v>
      </c>
      <c r="K772" s="52">
        <v>0.041</v>
      </c>
      <c r="L772" s="52">
        <v>1.2934369E7</v>
      </c>
      <c r="M772" s="52">
        <v>0.189</v>
      </c>
    </row>
    <row r="773">
      <c r="A773" s="47" t="str">
        <f t="shared" si="1"/>
        <v>Asia_Cambodia-Asia_2004</v>
      </c>
      <c r="B773" s="47" t="s">
        <v>144</v>
      </c>
      <c r="C773" s="49" t="s">
        <v>151</v>
      </c>
      <c r="D773" s="44" t="s">
        <v>83</v>
      </c>
      <c r="E773" s="52">
        <v>0.026</v>
      </c>
      <c r="F773" s="52">
        <v>0.057</v>
      </c>
      <c r="G773" s="52">
        <v>69.0</v>
      </c>
      <c r="H773" s="52">
        <v>63.0</v>
      </c>
      <c r="I773" s="52">
        <v>0.37</v>
      </c>
      <c r="J773" s="52">
        <v>0.588</v>
      </c>
      <c r="K773" s="52">
        <v>0.043</v>
      </c>
      <c r="L773" s="52">
        <v>1.3149386E7</v>
      </c>
      <c r="M773" s="52">
        <v>0.191</v>
      </c>
    </row>
    <row r="774">
      <c r="A774" s="47" t="str">
        <f t="shared" si="1"/>
        <v>Asia_Cambodia-Asia_2005</v>
      </c>
      <c r="B774" s="47" t="s">
        <v>144</v>
      </c>
      <c r="C774" s="49" t="s">
        <v>151</v>
      </c>
      <c r="D774" s="44" t="s">
        <v>84</v>
      </c>
      <c r="E774" s="52">
        <v>0.026</v>
      </c>
      <c r="F774" s="52">
        <v>0.052</v>
      </c>
      <c r="G774" s="52">
        <v>70.0</v>
      </c>
      <c r="H774" s="52">
        <v>65.0</v>
      </c>
      <c r="I774" s="52">
        <v>0.361</v>
      </c>
      <c r="J774" s="52">
        <v>0.595</v>
      </c>
      <c r="K774" s="52">
        <v>0.044</v>
      </c>
      <c r="L774" s="52">
        <v>1.3356424E7</v>
      </c>
      <c r="M774" s="52">
        <v>0.192</v>
      </c>
    </row>
    <row r="775">
      <c r="A775" s="47" t="str">
        <f t="shared" si="1"/>
        <v>Asia_Cambodia-Asia_2006</v>
      </c>
      <c r="B775" s="47" t="s">
        <v>144</v>
      </c>
      <c r="C775" s="49" t="s">
        <v>151</v>
      </c>
      <c r="D775" s="44" t="s">
        <v>85</v>
      </c>
      <c r="E775" s="52">
        <v>0.026</v>
      </c>
      <c r="F775" s="52">
        <v>0.048</v>
      </c>
      <c r="G775" s="52">
        <v>71.0</v>
      </c>
      <c r="H775" s="52">
        <v>65.0</v>
      </c>
      <c r="I775" s="52">
        <v>0.351</v>
      </c>
      <c r="J775" s="52">
        <v>0.604</v>
      </c>
      <c r="K775" s="52">
        <v>0.045</v>
      </c>
      <c r="L775" s="52">
        <v>1.3555054E7</v>
      </c>
      <c r="M775" s="52">
        <v>0.193</v>
      </c>
    </row>
    <row r="776">
      <c r="A776" s="47" t="str">
        <f t="shared" si="1"/>
        <v>Asia_Cambodia-Asia_2007</v>
      </c>
      <c r="B776" s="47" t="s">
        <v>144</v>
      </c>
      <c r="C776" s="49" t="s">
        <v>151</v>
      </c>
      <c r="D776" s="44" t="s">
        <v>86</v>
      </c>
      <c r="E776" s="52">
        <v>0.026</v>
      </c>
      <c r="F776" s="52">
        <v>0.045</v>
      </c>
      <c r="G776" s="52">
        <v>72.0</v>
      </c>
      <c r="H776" s="52">
        <v>66.0</v>
      </c>
      <c r="I776" s="52">
        <v>0.341</v>
      </c>
      <c r="J776" s="52">
        <v>0.612</v>
      </c>
      <c r="K776" s="52">
        <v>0.046</v>
      </c>
      <c r="L776" s="52">
        <v>1.3747288E7</v>
      </c>
      <c r="M776" s="52">
        <v>0.194</v>
      </c>
    </row>
    <row r="777">
      <c r="A777" s="47" t="str">
        <f t="shared" si="1"/>
        <v>Asia_Cambodia-Asia_2008</v>
      </c>
      <c r="B777" s="47" t="s">
        <v>144</v>
      </c>
      <c r="C777" s="49" t="s">
        <v>151</v>
      </c>
      <c r="D777" s="44" t="s">
        <v>87</v>
      </c>
      <c r="E777" s="52">
        <v>0.026</v>
      </c>
      <c r="F777" s="52">
        <v>0.042</v>
      </c>
      <c r="G777" s="52">
        <v>72.0</v>
      </c>
      <c r="H777" s="52">
        <v>67.0</v>
      </c>
      <c r="I777" s="52">
        <v>0.332</v>
      </c>
      <c r="J777" s="52">
        <v>0.62</v>
      </c>
      <c r="K777" s="52">
        <v>0.048</v>
      </c>
      <c r="L777" s="52">
        <v>1.3940518E7</v>
      </c>
      <c r="M777" s="52">
        <v>0.195</v>
      </c>
    </row>
    <row r="778">
      <c r="A778" s="47" t="str">
        <f t="shared" si="1"/>
        <v>Asia_Cambodia-Asia_2009</v>
      </c>
      <c r="B778" s="47" t="s">
        <v>144</v>
      </c>
      <c r="C778" s="49" t="s">
        <v>151</v>
      </c>
      <c r="D778" s="44" t="s">
        <v>88</v>
      </c>
      <c r="E778" s="52">
        <v>0.026</v>
      </c>
      <c r="F778" s="52">
        <v>0.039</v>
      </c>
      <c r="G778" s="52">
        <v>73.0</v>
      </c>
      <c r="H778" s="52">
        <v>68.0</v>
      </c>
      <c r="I778" s="52">
        <v>0.324</v>
      </c>
      <c r="J778" s="52">
        <v>0.627</v>
      </c>
      <c r="K778" s="52">
        <v>0.049</v>
      </c>
      <c r="L778" s="52">
        <v>1.4144225E7</v>
      </c>
      <c r="M778" s="52">
        <v>0.197</v>
      </c>
    </row>
    <row r="779">
      <c r="A779" s="47" t="str">
        <f t="shared" si="1"/>
        <v>Asia_Cambodia-Asia_2010</v>
      </c>
      <c r="B779" s="47" t="s">
        <v>144</v>
      </c>
      <c r="C779" s="49" t="s">
        <v>151</v>
      </c>
      <c r="D779" s="44" t="s">
        <v>89</v>
      </c>
      <c r="E779" s="52">
        <v>0.026</v>
      </c>
      <c r="F779" s="52">
        <v>0.037</v>
      </c>
      <c r="G779" s="52">
        <v>73.0</v>
      </c>
      <c r="H779" s="52">
        <v>68.0</v>
      </c>
      <c r="I779" s="52">
        <v>0.318</v>
      </c>
      <c r="J779" s="52">
        <v>0.631</v>
      </c>
      <c r="K779" s="52">
        <v>0.05</v>
      </c>
      <c r="L779" s="52">
        <v>1.4364931E7</v>
      </c>
      <c r="M779" s="52">
        <v>0.198</v>
      </c>
    </row>
    <row r="780">
      <c r="A780" s="47" t="str">
        <f t="shared" si="1"/>
        <v>Asia_Cambodia-Asia_2011</v>
      </c>
      <c r="B780" s="47" t="s">
        <v>144</v>
      </c>
      <c r="C780" s="49" t="s">
        <v>151</v>
      </c>
      <c r="D780" s="44" t="s">
        <v>90</v>
      </c>
      <c r="E780" s="52">
        <v>0.026</v>
      </c>
      <c r="F780" s="52">
        <v>0.036</v>
      </c>
      <c r="G780" s="52">
        <v>74.0</v>
      </c>
      <c r="H780" s="52">
        <v>68.0</v>
      </c>
      <c r="I780" s="52">
        <v>0.314</v>
      </c>
      <c r="J780" s="52">
        <v>0.634</v>
      </c>
      <c r="K780" s="52">
        <v>0.051</v>
      </c>
      <c r="L780" s="52">
        <v>1.4605862E7</v>
      </c>
      <c r="M780" s="52">
        <v>0.2</v>
      </c>
    </row>
    <row r="781">
      <c r="A781" s="47" t="str">
        <f t="shared" si="1"/>
        <v>Asia_Cambodia-Asia_2012</v>
      </c>
      <c r="B781" s="47" t="s">
        <v>144</v>
      </c>
      <c r="C781" s="49" t="s">
        <v>151</v>
      </c>
      <c r="D781" s="44" t="s">
        <v>91</v>
      </c>
      <c r="E781" s="52">
        <v>0.026</v>
      </c>
      <c r="F781" s="52">
        <v>0.034</v>
      </c>
      <c r="G781" s="52">
        <v>74.0</v>
      </c>
      <c r="H781" s="52">
        <v>69.0</v>
      </c>
      <c r="I781" s="52">
        <v>0.312</v>
      </c>
      <c r="J781" s="52">
        <v>0.635</v>
      </c>
      <c r="K781" s="52">
        <v>0.053</v>
      </c>
      <c r="L781" s="52">
        <v>1.4864646E7</v>
      </c>
      <c r="M781" s="52">
        <v>0.201</v>
      </c>
    </row>
    <row r="782">
      <c r="A782" s="47" t="str">
        <f t="shared" si="1"/>
        <v>Asia_China-Asia_2000</v>
      </c>
      <c r="B782" s="47" t="s">
        <v>144</v>
      </c>
      <c r="C782" s="49" t="s">
        <v>152</v>
      </c>
      <c r="D782" s="44" t="s">
        <v>70</v>
      </c>
      <c r="E782" s="52">
        <v>0.014</v>
      </c>
      <c r="F782" s="52">
        <v>0.03</v>
      </c>
      <c r="G782" s="52">
        <v>74.0</v>
      </c>
      <c r="H782" s="52">
        <v>71.0</v>
      </c>
      <c r="I782" s="52">
        <v>0.256</v>
      </c>
      <c r="J782" s="52">
        <v>0.675</v>
      </c>
      <c r="K782" s="52">
        <v>0.069</v>
      </c>
      <c r="L782" s="52">
        <v>1.262645E9</v>
      </c>
      <c r="M782" s="52">
        <v>0.359</v>
      </c>
    </row>
    <row r="783">
      <c r="A783" s="47" t="str">
        <f t="shared" si="1"/>
        <v>Asia_China-Asia_2001</v>
      </c>
      <c r="B783" s="47" t="s">
        <v>144</v>
      </c>
      <c r="C783" s="49" t="s">
        <v>152</v>
      </c>
      <c r="D783" s="44" t="s">
        <v>71</v>
      </c>
      <c r="E783" s="52">
        <v>0.013</v>
      </c>
      <c r="F783" s="52">
        <v>0.028</v>
      </c>
      <c r="G783" s="52">
        <v>74.0</v>
      </c>
      <c r="H783" s="52">
        <v>71.0</v>
      </c>
      <c r="I783" s="52">
        <v>0.246</v>
      </c>
      <c r="J783" s="52">
        <v>0.683</v>
      </c>
      <c r="K783" s="52">
        <v>0.07</v>
      </c>
      <c r="L783" s="52">
        <v>1.27185E9</v>
      </c>
      <c r="M783" s="52">
        <v>0.371</v>
      </c>
    </row>
    <row r="784">
      <c r="A784" s="47" t="str">
        <f t="shared" si="1"/>
        <v>Asia_China-Asia_2002</v>
      </c>
      <c r="B784" s="47" t="s">
        <v>144</v>
      </c>
      <c r="C784" s="49" t="s">
        <v>152</v>
      </c>
      <c r="D784" s="44" t="s">
        <v>72</v>
      </c>
      <c r="E784" s="52">
        <v>0.013</v>
      </c>
      <c r="F784" s="52">
        <v>0.026</v>
      </c>
      <c r="G784" s="52">
        <v>74.0</v>
      </c>
      <c r="H784" s="52">
        <v>72.0</v>
      </c>
      <c r="I784" s="52">
        <v>0.236</v>
      </c>
      <c r="J784" s="52">
        <v>0.692</v>
      </c>
      <c r="K784" s="52">
        <v>0.072</v>
      </c>
      <c r="L784" s="52">
        <v>1.2804E9</v>
      </c>
      <c r="M784" s="52">
        <v>0.384</v>
      </c>
    </row>
    <row r="785">
      <c r="A785" s="47" t="str">
        <f t="shared" si="1"/>
        <v>Asia_China-Asia_2003</v>
      </c>
      <c r="B785" s="47" t="s">
        <v>144</v>
      </c>
      <c r="C785" s="49" t="s">
        <v>152</v>
      </c>
      <c r="D785" s="44" t="s">
        <v>74</v>
      </c>
      <c r="E785" s="52">
        <v>0.012</v>
      </c>
      <c r="F785" s="52">
        <v>0.024</v>
      </c>
      <c r="G785" s="52">
        <v>75.0</v>
      </c>
      <c r="H785" s="52">
        <v>72.0</v>
      </c>
      <c r="I785" s="52">
        <v>0.225</v>
      </c>
      <c r="J785" s="52">
        <v>0.702</v>
      </c>
      <c r="K785" s="52">
        <v>0.074</v>
      </c>
      <c r="L785" s="52">
        <v>1.2884E9</v>
      </c>
      <c r="M785" s="52">
        <v>0.398</v>
      </c>
    </row>
    <row r="786">
      <c r="A786" s="47" t="str">
        <f t="shared" si="1"/>
        <v>Asia_China-Asia_2004</v>
      </c>
      <c r="B786" s="47" t="s">
        <v>144</v>
      </c>
      <c r="C786" s="49" t="s">
        <v>152</v>
      </c>
      <c r="D786" s="44" t="s">
        <v>83</v>
      </c>
      <c r="E786" s="52">
        <v>0.012</v>
      </c>
      <c r="F786" s="52">
        <v>0.022</v>
      </c>
      <c r="G786" s="52">
        <v>75.0</v>
      </c>
      <c r="H786" s="52">
        <v>73.0</v>
      </c>
      <c r="I786" s="52">
        <v>0.214</v>
      </c>
      <c r="J786" s="52">
        <v>0.711</v>
      </c>
      <c r="K786" s="52">
        <v>0.075</v>
      </c>
      <c r="L786" s="52">
        <v>1.296075E9</v>
      </c>
      <c r="M786" s="52">
        <v>0.411</v>
      </c>
    </row>
    <row r="787">
      <c r="A787" s="47" t="str">
        <f t="shared" si="1"/>
        <v>Asia_China-Asia_2005</v>
      </c>
      <c r="B787" s="47" t="s">
        <v>144</v>
      </c>
      <c r="C787" s="49" t="s">
        <v>152</v>
      </c>
      <c r="D787" s="44" t="s">
        <v>84</v>
      </c>
      <c r="E787" s="52">
        <v>0.012</v>
      </c>
      <c r="F787" s="52">
        <v>0.02</v>
      </c>
      <c r="G787" s="52">
        <v>75.0</v>
      </c>
      <c r="H787" s="52">
        <v>73.0</v>
      </c>
      <c r="I787" s="52">
        <v>0.205</v>
      </c>
      <c r="J787" s="52">
        <v>0.718</v>
      </c>
      <c r="K787" s="52">
        <v>0.077</v>
      </c>
      <c r="L787" s="52">
        <v>1.30372E9</v>
      </c>
      <c r="M787" s="52">
        <v>0.425</v>
      </c>
    </row>
    <row r="788">
      <c r="A788" s="47" t="str">
        <f t="shared" si="1"/>
        <v>Asia_China-Asia_2006</v>
      </c>
      <c r="B788" s="47" t="s">
        <v>144</v>
      </c>
      <c r="C788" s="49" t="s">
        <v>152</v>
      </c>
      <c r="D788" s="44" t="s">
        <v>85</v>
      </c>
      <c r="E788" s="52">
        <v>0.012</v>
      </c>
      <c r="F788" s="52">
        <v>0.019</v>
      </c>
      <c r="G788" s="52">
        <v>76.0</v>
      </c>
      <c r="H788" s="52">
        <v>73.0</v>
      </c>
      <c r="I788" s="52">
        <v>0.198</v>
      </c>
      <c r="J788" s="52">
        <v>0.724</v>
      </c>
      <c r="K788" s="52">
        <v>0.078</v>
      </c>
      <c r="L788" s="52">
        <v>1.31102E9</v>
      </c>
      <c r="M788" s="52">
        <v>0.439</v>
      </c>
    </row>
    <row r="789">
      <c r="A789" s="47" t="str">
        <f t="shared" si="1"/>
        <v>Asia_China-Asia_2007</v>
      </c>
      <c r="B789" s="47" t="s">
        <v>144</v>
      </c>
      <c r="C789" s="49" t="s">
        <v>152</v>
      </c>
      <c r="D789" s="44" t="s">
        <v>86</v>
      </c>
      <c r="E789" s="52">
        <v>0.012</v>
      </c>
      <c r="F789" s="52">
        <v>0.017</v>
      </c>
      <c r="G789" s="52">
        <v>76.0</v>
      </c>
      <c r="H789" s="52">
        <v>73.0</v>
      </c>
      <c r="I789" s="52">
        <v>0.192</v>
      </c>
      <c r="J789" s="52">
        <v>0.729</v>
      </c>
      <c r="K789" s="52">
        <v>0.079</v>
      </c>
      <c r="L789" s="52">
        <v>1.317885E9</v>
      </c>
      <c r="M789" s="52">
        <v>0.452</v>
      </c>
    </row>
    <row r="790">
      <c r="A790" s="47" t="str">
        <f t="shared" si="1"/>
        <v>Asia_China-Asia_2008</v>
      </c>
      <c r="B790" s="47" t="s">
        <v>144</v>
      </c>
      <c r="C790" s="49" t="s">
        <v>152</v>
      </c>
      <c r="D790" s="44" t="s">
        <v>87</v>
      </c>
      <c r="E790" s="52">
        <v>0.012</v>
      </c>
      <c r="F790" s="52">
        <v>0.016</v>
      </c>
      <c r="G790" s="52">
        <v>76.0</v>
      </c>
      <c r="H790" s="52">
        <v>73.0</v>
      </c>
      <c r="I790" s="52">
        <v>0.187</v>
      </c>
      <c r="J790" s="52">
        <v>0.732</v>
      </c>
      <c r="K790" s="52">
        <v>0.081</v>
      </c>
      <c r="L790" s="52">
        <v>1.324655E9</v>
      </c>
      <c r="M790" s="52">
        <v>0.465</v>
      </c>
    </row>
    <row r="791">
      <c r="A791" s="47" t="str">
        <f t="shared" si="1"/>
        <v>Asia_China-Asia_2009</v>
      </c>
      <c r="B791" s="47" t="s">
        <v>144</v>
      </c>
      <c r="C791" s="49" t="s">
        <v>152</v>
      </c>
      <c r="D791" s="44" t="s">
        <v>88</v>
      </c>
      <c r="E791" s="52">
        <v>0.012</v>
      </c>
      <c r="F791" s="52">
        <v>0.015</v>
      </c>
      <c r="G791" s="52">
        <v>76.0</v>
      </c>
      <c r="H791" s="52">
        <v>73.0</v>
      </c>
      <c r="I791" s="52">
        <v>0.184</v>
      </c>
      <c r="J791" s="52">
        <v>0.734</v>
      </c>
      <c r="K791" s="52">
        <v>0.082</v>
      </c>
      <c r="L791" s="52">
        <v>1.33126E9</v>
      </c>
      <c r="M791" s="52">
        <v>0.479</v>
      </c>
    </row>
    <row r="792">
      <c r="A792" s="47" t="str">
        <f t="shared" si="1"/>
        <v>Asia_China-Asia_2010</v>
      </c>
      <c r="B792" s="47" t="s">
        <v>144</v>
      </c>
      <c r="C792" s="49" t="s">
        <v>152</v>
      </c>
      <c r="D792" s="44" t="s">
        <v>89</v>
      </c>
      <c r="E792" s="52">
        <v>0.012</v>
      </c>
      <c r="F792" s="52">
        <v>0.014</v>
      </c>
      <c r="G792" s="52">
        <v>76.0</v>
      </c>
      <c r="H792" s="52">
        <v>74.0</v>
      </c>
      <c r="I792" s="52">
        <v>0.181</v>
      </c>
      <c r="J792" s="52">
        <v>0.735</v>
      </c>
      <c r="K792" s="52">
        <v>0.084</v>
      </c>
      <c r="L792" s="52">
        <v>1.337705E9</v>
      </c>
      <c r="M792" s="52">
        <v>0.492</v>
      </c>
    </row>
    <row r="793">
      <c r="A793" s="47" t="str">
        <f t="shared" si="1"/>
        <v>Asia_China-Asia_2011</v>
      </c>
      <c r="B793" s="47" t="s">
        <v>144</v>
      </c>
      <c r="C793" s="49" t="s">
        <v>152</v>
      </c>
      <c r="D793" s="44" t="s">
        <v>90</v>
      </c>
      <c r="E793" s="52">
        <v>0.012</v>
      </c>
      <c r="F793" s="52">
        <v>0.013</v>
      </c>
      <c r="G793" s="52">
        <v>76.0</v>
      </c>
      <c r="H793" s="52">
        <v>74.0</v>
      </c>
      <c r="I793" s="52">
        <v>0.18</v>
      </c>
      <c r="J793" s="52">
        <v>0.735</v>
      </c>
      <c r="K793" s="52">
        <v>0.085</v>
      </c>
      <c r="L793" s="52">
        <v>1.34413E9</v>
      </c>
      <c r="M793" s="52">
        <v>0.506</v>
      </c>
    </row>
    <row r="794">
      <c r="A794" s="47" t="str">
        <f t="shared" si="1"/>
        <v>Asia_China-Asia_2012</v>
      </c>
      <c r="B794" s="47" t="s">
        <v>144</v>
      </c>
      <c r="C794" s="49" t="s">
        <v>152</v>
      </c>
      <c r="D794" s="44" t="s">
        <v>91</v>
      </c>
      <c r="E794" s="52">
        <v>0.012</v>
      </c>
      <c r="F794" s="52">
        <v>0.012</v>
      </c>
      <c r="G794" s="52">
        <v>77.0</v>
      </c>
      <c r="H794" s="52">
        <v>74.0</v>
      </c>
      <c r="I794" s="52">
        <v>0.18</v>
      </c>
      <c r="J794" s="52">
        <v>0.733</v>
      </c>
      <c r="K794" s="52">
        <v>0.087</v>
      </c>
      <c r="L794" s="52">
        <v>1.350695E9</v>
      </c>
      <c r="M794" s="52">
        <v>0.519</v>
      </c>
    </row>
    <row r="795">
      <c r="A795" s="47" t="str">
        <f t="shared" si="1"/>
        <v>Asia_Georgia-Asia_2000</v>
      </c>
      <c r="B795" s="47" t="s">
        <v>144</v>
      </c>
      <c r="C795" s="49" t="s">
        <v>153</v>
      </c>
      <c r="D795" s="44" t="s">
        <v>70</v>
      </c>
      <c r="E795" s="52">
        <v>0.012</v>
      </c>
      <c r="F795" s="52">
        <v>0.031</v>
      </c>
      <c r="G795" s="52">
        <v>75.0</v>
      </c>
      <c r="H795" s="52">
        <v>68.0</v>
      </c>
      <c r="I795" s="52">
        <v>0.219</v>
      </c>
      <c r="J795" s="52">
        <v>0.656</v>
      </c>
      <c r="K795" s="52">
        <v>0.125</v>
      </c>
      <c r="L795" s="52">
        <v>4418300.0</v>
      </c>
      <c r="M795" s="52">
        <v>0.526</v>
      </c>
    </row>
    <row r="796">
      <c r="A796" s="47" t="str">
        <f t="shared" si="1"/>
        <v>Asia_Georgia-Asia_2001</v>
      </c>
      <c r="B796" s="47" t="s">
        <v>144</v>
      </c>
      <c r="C796" s="49" t="s">
        <v>153</v>
      </c>
      <c r="D796" s="44" t="s">
        <v>71</v>
      </c>
      <c r="E796" s="52">
        <v>0.012</v>
      </c>
      <c r="F796" s="52">
        <v>0.029</v>
      </c>
      <c r="G796" s="52">
        <v>76.0</v>
      </c>
      <c r="H796" s="52">
        <v>68.0</v>
      </c>
      <c r="I796" s="52">
        <v>0.212</v>
      </c>
      <c r="J796" s="52">
        <v>0.659</v>
      </c>
      <c r="K796" s="52">
        <v>0.129</v>
      </c>
      <c r="L796" s="52">
        <v>4386400.0</v>
      </c>
      <c r="M796" s="52">
        <v>0.524</v>
      </c>
    </row>
    <row r="797">
      <c r="A797" s="47" t="str">
        <f t="shared" si="1"/>
        <v>Asia_Georgia-Asia_2002</v>
      </c>
      <c r="B797" s="47" t="s">
        <v>144</v>
      </c>
      <c r="C797" s="49" t="s">
        <v>153</v>
      </c>
      <c r="D797" s="44" t="s">
        <v>72</v>
      </c>
      <c r="E797" s="52">
        <v>0.012</v>
      </c>
      <c r="F797" s="52">
        <v>0.028</v>
      </c>
      <c r="G797" s="52">
        <v>76.0</v>
      </c>
      <c r="H797" s="52">
        <v>69.0</v>
      </c>
      <c r="I797" s="52">
        <v>0.205</v>
      </c>
      <c r="J797" s="52">
        <v>0.661</v>
      </c>
      <c r="K797" s="52">
        <v>0.134</v>
      </c>
      <c r="L797" s="52">
        <v>4357000.0</v>
      </c>
      <c r="M797" s="52">
        <v>0.523</v>
      </c>
    </row>
    <row r="798">
      <c r="A798" s="47" t="str">
        <f t="shared" si="1"/>
        <v>Asia_Georgia-Asia_2003</v>
      </c>
      <c r="B798" s="47" t="s">
        <v>144</v>
      </c>
      <c r="C798" s="49" t="s">
        <v>153</v>
      </c>
      <c r="D798" s="44" t="s">
        <v>74</v>
      </c>
      <c r="E798" s="52">
        <v>0.012</v>
      </c>
      <c r="F798" s="52">
        <v>0.026</v>
      </c>
      <c r="G798" s="52">
        <v>76.0</v>
      </c>
      <c r="H798" s="52">
        <v>69.0</v>
      </c>
      <c r="I798" s="52">
        <v>0.197</v>
      </c>
      <c r="J798" s="52">
        <v>0.664</v>
      </c>
      <c r="K798" s="52">
        <v>0.139</v>
      </c>
      <c r="L798" s="52">
        <v>4328900.0</v>
      </c>
      <c r="M798" s="52">
        <v>0.524</v>
      </c>
    </row>
    <row r="799">
      <c r="A799" s="47" t="str">
        <f t="shared" si="1"/>
        <v>Asia_Georgia-Asia_2004</v>
      </c>
      <c r="B799" s="47" t="s">
        <v>144</v>
      </c>
      <c r="C799" s="49" t="s">
        <v>153</v>
      </c>
      <c r="D799" s="44" t="s">
        <v>83</v>
      </c>
      <c r="E799" s="52">
        <v>0.012</v>
      </c>
      <c r="F799" s="52">
        <v>0.024</v>
      </c>
      <c r="G799" s="52">
        <v>76.0</v>
      </c>
      <c r="H799" s="52">
        <v>69.0</v>
      </c>
      <c r="I799" s="52">
        <v>0.19</v>
      </c>
      <c r="J799" s="52">
        <v>0.667</v>
      </c>
      <c r="K799" s="52">
        <v>0.143</v>
      </c>
      <c r="L799" s="52">
        <v>4318300.0</v>
      </c>
      <c r="M799" s="52">
        <v>0.524</v>
      </c>
    </row>
    <row r="800">
      <c r="A800" s="47" t="str">
        <f t="shared" si="1"/>
        <v>Asia_Georgia-Asia_2005</v>
      </c>
      <c r="B800" s="47" t="s">
        <v>144</v>
      </c>
      <c r="C800" s="49" t="s">
        <v>153</v>
      </c>
      <c r="D800" s="44" t="s">
        <v>84</v>
      </c>
      <c r="E800" s="52">
        <v>0.013</v>
      </c>
      <c r="F800" s="52">
        <v>0.022</v>
      </c>
      <c r="G800" s="52">
        <v>77.0</v>
      </c>
      <c r="H800" s="52">
        <v>69.0</v>
      </c>
      <c r="I800" s="52">
        <v>0.184</v>
      </c>
      <c r="J800" s="52">
        <v>0.67</v>
      </c>
      <c r="K800" s="52">
        <v>0.146</v>
      </c>
      <c r="L800" s="52">
        <v>4361400.0</v>
      </c>
      <c r="M800" s="52">
        <v>0.525</v>
      </c>
    </row>
    <row r="801">
      <c r="A801" s="47" t="str">
        <f t="shared" si="1"/>
        <v>Asia_Georgia-Asia_2006</v>
      </c>
      <c r="B801" s="47" t="s">
        <v>144</v>
      </c>
      <c r="C801" s="49" t="s">
        <v>153</v>
      </c>
      <c r="D801" s="44" t="s">
        <v>85</v>
      </c>
      <c r="E801" s="52">
        <v>0.013</v>
      </c>
      <c r="F801" s="52">
        <v>0.02</v>
      </c>
      <c r="G801" s="52">
        <v>77.0</v>
      </c>
      <c r="H801" s="52">
        <v>70.0</v>
      </c>
      <c r="I801" s="52">
        <v>0.179</v>
      </c>
      <c r="J801" s="52">
        <v>0.674</v>
      </c>
      <c r="K801" s="52">
        <v>0.147</v>
      </c>
      <c r="L801" s="52">
        <v>4398000.0</v>
      </c>
      <c r="M801" s="52">
        <v>0.525</v>
      </c>
    </row>
    <row r="802">
      <c r="A802" s="47" t="str">
        <f t="shared" si="1"/>
        <v>Asia_Georgia-Asia_2007</v>
      </c>
      <c r="B802" s="47" t="s">
        <v>144</v>
      </c>
      <c r="C802" s="49" t="s">
        <v>153</v>
      </c>
      <c r="D802" s="44" t="s">
        <v>86</v>
      </c>
      <c r="E802" s="52">
        <v>0.013</v>
      </c>
      <c r="F802" s="52">
        <v>0.019</v>
      </c>
      <c r="G802" s="52">
        <v>77.0</v>
      </c>
      <c r="H802" s="52">
        <v>70.0</v>
      </c>
      <c r="I802" s="52">
        <v>0.176</v>
      </c>
      <c r="J802" s="52">
        <v>0.678</v>
      </c>
      <c r="K802" s="52">
        <v>0.146</v>
      </c>
      <c r="L802" s="52">
        <v>4388400.0</v>
      </c>
      <c r="M802" s="52">
        <v>0.526</v>
      </c>
    </row>
    <row r="803">
      <c r="A803" s="47" t="str">
        <f t="shared" si="1"/>
        <v>Asia_Georgia-Asia_2008</v>
      </c>
      <c r="B803" s="47" t="s">
        <v>144</v>
      </c>
      <c r="C803" s="49" t="s">
        <v>153</v>
      </c>
      <c r="D803" s="44" t="s">
        <v>87</v>
      </c>
      <c r="E803" s="52">
        <v>0.014</v>
      </c>
      <c r="F803" s="52">
        <v>0.017</v>
      </c>
      <c r="G803" s="52">
        <v>77.0</v>
      </c>
      <c r="H803" s="52">
        <v>70.0</v>
      </c>
      <c r="I803" s="52">
        <v>0.174</v>
      </c>
      <c r="J803" s="52">
        <v>0.682</v>
      </c>
      <c r="K803" s="52">
        <v>0.145</v>
      </c>
      <c r="L803" s="52">
        <v>4383800.0</v>
      </c>
      <c r="M803" s="52">
        <v>0.526</v>
      </c>
    </row>
    <row r="804">
      <c r="A804" s="47" t="str">
        <f t="shared" si="1"/>
        <v>Asia_Georgia-Asia_2009</v>
      </c>
      <c r="B804" s="47" t="s">
        <v>144</v>
      </c>
      <c r="C804" s="49" t="s">
        <v>153</v>
      </c>
      <c r="D804" s="44" t="s">
        <v>88</v>
      </c>
      <c r="E804" s="52">
        <v>0.014</v>
      </c>
      <c r="F804" s="52">
        <v>0.016</v>
      </c>
      <c r="G804" s="52">
        <v>77.0</v>
      </c>
      <c r="H804" s="52">
        <v>70.0</v>
      </c>
      <c r="I804" s="52">
        <v>0.173</v>
      </c>
      <c r="J804" s="52">
        <v>0.684</v>
      </c>
      <c r="K804" s="52">
        <v>0.143</v>
      </c>
      <c r="L804" s="52">
        <v>4410900.0</v>
      </c>
      <c r="M804" s="52">
        <v>0.527</v>
      </c>
    </row>
    <row r="805">
      <c r="A805" s="47" t="str">
        <f t="shared" si="1"/>
        <v>Asia_Georgia-Asia_2010</v>
      </c>
      <c r="B805" s="47" t="s">
        <v>144</v>
      </c>
      <c r="C805" s="49" t="s">
        <v>153</v>
      </c>
      <c r="D805" s="44" t="s">
        <v>89</v>
      </c>
      <c r="E805" s="52">
        <v>0.014</v>
      </c>
      <c r="F805" s="52">
        <v>0.015</v>
      </c>
      <c r="G805" s="52">
        <v>77.0</v>
      </c>
      <c r="H805" s="52">
        <v>70.0</v>
      </c>
      <c r="I805" s="52">
        <v>0.173</v>
      </c>
      <c r="J805" s="52">
        <v>0.685</v>
      </c>
      <c r="K805" s="52">
        <v>0.142</v>
      </c>
      <c r="L805" s="52">
        <v>4452800.0</v>
      </c>
      <c r="M805" s="52">
        <v>0.529</v>
      </c>
    </row>
    <row r="806">
      <c r="A806" s="47" t="str">
        <f t="shared" si="1"/>
        <v>Asia_Georgia-Asia_2011</v>
      </c>
      <c r="B806" s="47" t="s">
        <v>144</v>
      </c>
      <c r="C806" s="49" t="s">
        <v>153</v>
      </c>
      <c r="D806" s="44" t="s">
        <v>90</v>
      </c>
      <c r="E806" s="52">
        <v>0.014</v>
      </c>
      <c r="F806" s="52">
        <v>0.014</v>
      </c>
      <c r="G806" s="52">
        <v>78.0</v>
      </c>
      <c r="H806" s="52">
        <v>70.0</v>
      </c>
      <c r="I806" s="52">
        <v>0.174</v>
      </c>
      <c r="J806" s="52">
        <v>0.684</v>
      </c>
      <c r="K806" s="52">
        <v>0.142</v>
      </c>
      <c r="L806" s="52">
        <v>4483350.0</v>
      </c>
      <c r="M806" s="52">
        <v>0.53</v>
      </c>
    </row>
    <row r="807">
      <c r="A807" s="47" t="str">
        <f t="shared" si="1"/>
        <v>Asia_Georgia-Asia_2012</v>
      </c>
      <c r="B807" s="47" t="s">
        <v>144</v>
      </c>
      <c r="C807" s="49" t="s">
        <v>153</v>
      </c>
      <c r="D807" s="44" t="s">
        <v>91</v>
      </c>
      <c r="E807" s="52">
        <v>0.014</v>
      </c>
      <c r="F807" s="52">
        <v>0.013</v>
      </c>
      <c r="G807" s="52">
        <v>78.0</v>
      </c>
      <c r="H807" s="52">
        <v>70.0</v>
      </c>
      <c r="I807" s="52">
        <v>0.176</v>
      </c>
      <c r="J807" s="52">
        <v>0.681</v>
      </c>
      <c r="K807" s="52">
        <v>0.143</v>
      </c>
      <c r="L807" s="52">
        <v>4490700.0</v>
      </c>
      <c r="M807" s="52">
        <v>0.532</v>
      </c>
    </row>
    <row r="808">
      <c r="A808" s="47" t="str">
        <f t="shared" si="1"/>
        <v>Asia_Hong Kong SAR-Asia_2000</v>
      </c>
      <c r="B808" s="47" t="s">
        <v>144</v>
      </c>
      <c r="C808" s="49" t="s">
        <v>154</v>
      </c>
      <c r="D808" s="44" t="s">
        <v>70</v>
      </c>
      <c r="E808" s="52">
        <v>0.008</v>
      </c>
      <c r="F808" s="50"/>
      <c r="G808" s="52">
        <v>84.0</v>
      </c>
      <c r="H808" s="52">
        <v>78.0</v>
      </c>
      <c r="I808" s="52">
        <v>0.173</v>
      </c>
      <c r="J808" s="52">
        <v>0.717</v>
      </c>
      <c r="K808" s="52">
        <v>0.11</v>
      </c>
      <c r="L808" s="52">
        <v>6665000.0</v>
      </c>
      <c r="M808" s="52">
        <v>1.0</v>
      </c>
    </row>
    <row r="809">
      <c r="A809" s="47" t="str">
        <f t="shared" si="1"/>
        <v>Asia_Hong Kong SAR-Asia_2001</v>
      </c>
      <c r="B809" s="47" t="s">
        <v>144</v>
      </c>
      <c r="C809" s="49" t="s">
        <v>154</v>
      </c>
      <c r="D809" s="44" t="s">
        <v>71</v>
      </c>
      <c r="E809" s="52">
        <v>0.007</v>
      </c>
      <c r="F809" s="50"/>
      <c r="G809" s="52">
        <v>85.0</v>
      </c>
      <c r="H809" s="52">
        <v>78.0</v>
      </c>
      <c r="I809" s="52">
        <v>0.167</v>
      </c>
      <c r="J809" s="52">
        <v>0.72</v>
      </c>
      <c r="K809" s="52">
        <v>0.112</v>
      </c>
      <c r="L809" s="52">
        <v>6714300.0</v>
      </c>
      <c r="M809" s="52">
        <v>1.0</v>
      </c>
    </row>
    <row r="810">
      <c r="A810" s="47" t="str">
        <f t="shared" si="1"/>
        <v>Asia_Hong Kong SAR-Asia_2002</v>
      </c>
      <c r="B810" s="47" t="s">
        <v>144</v>
      </c>
      <c r="C810" s="49" t="s">
        <v>154</v>
      </c>
      <c r="D810" s="44" t="s">
        <v>72</v>
      </c>
      <c r="E810" s="52">
        <v>0.007</v>
      </c>
      <c r="F810" s="50"/>
      <c r="G810" s="52">
        <v>85.0</v>
      </c>
      <c r="H810" s="52">
        <v>79.0</v>
      </c>
      <c r="I810" s="52">
        <v>0.161</v>
      </c>
      <c r="J810" s="52">
        <v>0.724</v>
      </c>
      <c r="K810" s="52">
        <v>0.115</v>
      </c>
      <c r="L810" s="52">
        <v>6744100.0</v>
      </c>
      <c r="M810" s="52">
        <v>1.0</v>
      </c>
    </row>
    <row r="811">
      <c r="A811" s="47" t="str">
        <f t="shared" si="1"/>
        <v>Asia_Hong Kong SAR-Asia_2003</v>
      </c>
      <c r="B811" s="47" t="s">
        <v>144</v>
      </c>
      <c r="C811" s="49" t="s">
        <v>154</v>
      </c>
      <c r="D811" s="44" t="s">
        <v>74</v>
      </c>
      <c r="E811" s="52">
        <v>0.007</v>
      </c>
      <c r="F811" s="50"/>
      <c r="G811" s="52">
        <v>84.0</v>
      </c>
      <c r="H811" s="52">
        <v>79.0</v>
      </c>
      <c r="I811" s="52">
        <v>0.155</v>
      </c>
      <c r="J811" s="52">
        <v>0.728</v>
      </c>
      <c r="K811" s="52">
        <v>0.117</v>
      </c>
      <c r="L811" s="52">
        <v>6730800.0</v>
      </c>
      <c r="M811" s="52">
        <v>1.0</v>
      </c>
    </row>
    <row r="812">
      <c r="A812" s="47" t="str">
        <f t="shared" si="1"/>
        <v>Asia_Hong Kong SAR-Asia_2004</v>
      </c>
      <c r="B812" s="47" t="s">
        <v>144</v>
      </c>
      <c r="C812" s="49" t="s">
        <v>154</v>
      </c>
      <c r="D812" s="44" t="s">
        <v>83</v>
      </c>
      <c r="E812" s="52">
        <v>0.007</v>
      </c>
      <c r="F812" s="50"/>
      <c r="G812" s="52">
        <v>85.0</v>
      </c>
      <c r="H812" s="52">
        <v>79.0</v>
      </c>
      <c r="I812" s="52">
        <v>0.148</v>
      </c>
      <c r="J812" s="52">
        <v>0.732</v>
      </c>
      <c r="K812" s="52">
        <v>0.119</v>
      </c>
      <c r="L812" s="52">
        <v>6783500.0</v>
      </c>
      <c r="M812" s="52">
        <v>1.0</v>
      </c>
    </row>
    <row r="813">
      <c r="A813" s="47" t="str">
        <f t="shared" si="1"/>
        <v>Asia_Hong Kong SAR-Asia_2005</v>
      </c>
      <c r="B813" s="47" t="s">
        <v>144</v>
      </c>
      <c r="C813" s="49" t="s">
        <v>154</v>
      </c>
      <c r="D813" s="44" t="s">
        <v>84</v>
      </c>
      <c r="E813" s="52">
        <v>0.008</v>
      </c>
      <c r="F813" s="50"/>
      <c r="G813" s="52">
        <v>85.0</v>
      </c>
      <c r="H813" s="52">
        <v>79.0</v>
      </c>
      <c r="I813" s="52">
        <v>0.142</v>
      </c>
      <c r="J813" s="52">
        <v>0.736</v>
      </c>
      <c r="K813" s="52">
        <v>0.121</v>
      </c>
      <c r="L813" s="52">
        <v>6813200.0</v>
      </c>
      <c r="M813" s="52">
        <v>1.0</v>
      </c>
    </row>
    <row r="814">
      <c r="A814" s="47" t="str">
        <f t="shared" si="1"/>
        <v>Asia_Hong Kong SAR-Asia_2006</v>
      </c>
      <c r="B814" s="47" t="s">
        <v>144</v>
      </c>
      <c r="C814" s="49" t="s">
        <v>154</v>
      </c>
      <c r="D814" s="44" t="s">
        <v>85</v>
      </c>
      <c r="E814" s="52">
        <v>0.01</v>
      </c>
      <c r="F814" s="50"/>
      <c r="G814" s="52">
        <v>86.0</v>
      </c>
      <c r="H814" s="52">
        <v>79.0</v>
      </c>
      <c r="I814" s="52">
        <v>0.137</v>
      </c>
      <c r="J814" s="52">
        <v>0.74</v>
      </c>
      <c r="K814" s="52">
        <v>0.123</v>
      </c>
      <c r="L814" s="52">
        <v>6857100.0</v>
      </c>
      <c r="M814" s="52">
        <v>1.0</v>
      </c>
    </row>
    <row r="815">
      <c r="A815" s="47" t="str">
        <f t="shared" si="1"/>
        <v>Asia_Hong Kong SAR-Asia_2007</v>
      </c>
      <c r="B815" s="47" t="s">
        <v>144</v>
      </c>
      <c r="C815" s="49" t="s">
        <v>154</v>
      </c>
      <c r="D815" s="44" t="s">
        <v>86</v>
      </c>
      <c r="E815" s="52">
        <v>0.01</v>
      </c>
      <c r="F815" s="50"/>
      <c r="G815" s="52">
        <v>85.0</v>
      </c>
      <c r="H815" s="52">
        <v>79.0</v>
      </c>
      <c r="I815" s="52">
        <v>0.132</v>
      </c>
      <c r="J815" s="52">
        <v>0.744</v>
      </c>
      <c r="K815" s="52">
        <v>0.124</v>
      </c>
      <c r="L815" s="52">
        <v>6916300.0</v>
      </c>
      <c r="M815" s="52">
        <v>1.0</v>
      </c>
    </row>
    <row r="816">
      <c r="A816" s="47" t="str">
        <f t="shared" si="1"/>
        <v>Asia_Hong Kong SAR-Asia_2008</v>
      </c>
      <c r="B816" s="47" t="s">
        <v>144</v>
      </c>
      <c r="C816" s="49" t="s">
        <v>154</v>
      </c>
      <c r="D816" s="44" t="s">
        <v>87</v>
      </c>
      <c r="E816" s="52">
        <v>0.011</v>
      </c>
      <c r="F816" s="50"/>
      <c r="G816" s="52">
        <v>86.0</v>
      </c>
      <c r="H816" s="52">
        <v>79.0</v>
      </c>
      <c r="I816" s="52">
        <v>0.128</v>
      </c>
      <c r="J816" s="52">
        <v>0.747</v>
      </c>
      <c r="K816" s="52">
        <v>0.125</v>
      </c>
      <c r="L816" s="52">
        <v>6957800.0</v>
      </c>
      <c r="M816" s="52">
        <v>1.0</v>
      </c>
    </row>
    <row r="817">
      <c r="A817" s="47" t="str">
        <f t="shared" si="1"/>
        <v>Asia_Hong Kong SAR-Asia_2009</v>
      </c>
      <c r="B817" s="47" t="s">
        <v>144</v>
      </c>
      <c r="C817" s="49" t="s">
        <v>154</v>
      </c>
      <c r="D817" s="44" t="s">
        <v>88</v>
      </c>
      <c r="E817" s="52">
        <v>0.012</v>
      </c>
      <c r="F817" s="50"/>
      <c r="G817" s="52">
        <v>86.0</v>
      </c>
      <c r="H817" s="52">
        <v>80.0</v>
      </c>
      <c r="I817" s="52">
        <v>0.124</v>
      </c>
      <c r="J817" s="52">
        <v>0.749</v>
      </c>
      <c r="K817" s="52">
        <v>0.127</v>
      </c>
      <c r="L817" s="52">
        <v>6972800.0</v>
      </c>
      <c r="M817" s="52">
        <v>1.0</v>
      </c>
    </row>
    <row r="818">
      <c r="A818" s="47" t="str">
        <f t="shared" si="1"/>
        <v>Asia_Hong Kong SAR-Asia_2010</v>
      </c>
      <c r="B818" s="47" t="s">
        <v>144</v>
      </c>
      <c r="C818" s="49" t="s">
        <v>154</v>
      </c>
      <c r="D818" s="44" t="s">
        <v>89</v>
      </c>
      <c r="E818" s="52">
        <v>0.013</v>
      </c>
      <c r="F818" s="50"/>
      <c r="G818" s="52">
        <v>86.0</v>
      </c>
      <c r="H818" s="52">
        <v>80.0</v>
      </c>
      <c r="I818" s="52">
        <v>0.121</v>
      </c>
      <c r="J818" s="52">
        <v>0.75</v>
      </c>
      <c r="K818" s="52">
        <v>0.129</v>
      </c>
      <c r="L818" s="52">
        <v>7024200.0</v>
      </c>
      <c r="M818" s="52">
        <v>1.0</v>
      </c>
    </row>
    <row r="819">
      <c r="A819" s="47" t="str">
        <f t="shared" si="1"/>
        <v>Asia_Hong Kong SAR-Asia_2011</v>
      </c>
      <c r="B819" s="47" t="s">
        <v>144</v>
      </c>
      <c r="C819" s="49" t="s">
        <v>154</v>
      </c>
      <c r="D819" s="44" t="s">
        <v>90</v>
      </c>
      <c r="E819" s="52">
        <v>0.014</v>
      </c>
      <c r="F819" s="50"/>
      <c r="G819" s="52">
        <v>87.0</v>
      </c>
      <c r="H819" s="52">
        <v>80.0</v>
      </c>
      <c r="I819" s="52">
        <v>0.119</v>
      </c>
      <c r="J819" s="52">
        <v>0.749</v>
      </c>
      <c r="K819" s="52">
        <v>0.132</v>
      </c>
      <c r="L819" s="52">
        <v>7071600.0</v>
      </c>
      <c r="M819" s="52">
        <v>1.0</v>
      </c>
    </row>
    <row r="820">
      <c r="A820" s="47" t="str">
        <f t="shared" si="1"/>
        <v>Asia_Hong Kong SAR-Asia_2012</v>
      </c>
      <c r="B820" s="47" t="s">
        <v>144</v>
      </c>
      <c r="C820" s="49" t="s">
        <v>154</v>
      </c>
      <c r="D820" s="44" t="s">
        <v>91</v>
      </c>
      <c r="E820" s="52">
        <v>0.013</v>
      </c>
      <c r="F820" s="50"/>
      <c r="G820" s="52">
        <v>86.0</v>
      </c>
      <c r="H820" s="52">
        <v>81.0</v>
      </c>
      <c r="I820" s="52">
        <v>0.118</v>
      </c>
      <c r="J820" s="52">
        <v>0.747</v>
      </c>
      <c r="K820" s="52">
        <v>0.136</v>
      </c>
      <c r="L820" s="52">
        <v>7154600.0</v>
      </c>
      <c r="M820" s="52">
        <v>1.0</v>
      </c>
    </row>
    <row r="821">
      <c r="A821" s="47" t="str">
        <f t="shared" si="1"/>
        <v>Asia_India-Asia_2000</v>
      </c>
      <c r="B821" s="47" t="s">
        <v>144</v>
      </c>
      <c r="C821" s="49" t="s">
        <v>155</v>
      </c>
      <c r="D821" s="44" t="s">
        <v>70</v>
      </c>
      <c r="E821" s="52">
        <v>0.026</v>
      </c>
      <c r="F821" s="52">
        <v>0.067</v>
      </c>
      <c r="G821" s="52">
        <v>63.0</v>
      </c>
      <c r="H821" s="52">
        <v>61.0</v>
      </c>
      <c r="I821" s="52">
        <v>0.342</v>
      </c>
      <c r="J821" s="52">
        <v>0.614</v>
      </c>
      <c r="K821" s="52">
        <v>0.044</v>
      </c>
      <c r="L821" s="52">
        <v>1.042261758E9</v>
      </c>
      <c r="M821" s="52">
        <v>0.277</v>
      </c>
    </row>
    <row r="822">
      <c r="A822" s="47" t="str">
        <f t="shared" si="1"/>
        <v>Asia_India-Asia_2001</v>
      </c>
      <c r="B822" s="47" t="s">
        <v>144</v>
      </c>
      <c r="C822" s="49" t="s">
        <v>155</v>
      </c>
      <c r="D822" s="44" t="s">
        <v>71</v>
      </c>
      <c r="E822" s="52">
        <v>0.025</v>
      </c>
      <c r="F822" s="52">
        <v>0.064</v>
      </c>
      <c r="G822" s="52">
        <v>64.0</v>
      </c>
      <c r="H822" s="52">
        <v>61.0</v>
      </c>
      <c r="I822" s="52">
        <v>0.338</v>
      </c>
      <c r="J822" s="52">
        <v>0.617</v>
      </c>
      <c r="K822" s="52">
        <v>0.044</v>
      </c>
      <c r="L822" s="52">
        <v>1.059500888E9</v>
      </c>
      <c r="M822" s="52">
        <v>0.279</v>
      </c>
    </row>
    <row r="823">
      <c r="A823" s="47" t="str">
        <f t="shared" si="1"/>
        <v>Asia_India-Asia_2002</v>
      </c>
      <c r="B823" s="47" t="s">
        <v>144</v>
      </c>
      <c r="C823" s="49" t="s">
        <v>155</v>
      </c>
      <c r="D823" s="44" t="s">
        <v>72</v>
      </c>
      <c r="E823" s="52">
        <v>0.025</v>
      </c>
      <c r="F823" s="52">
        <v>0.062</v>
      </c>
      <c r="G823" s="52">
        <v>64.0</v>
      </c>
      <c r="H823" s="52">
        <v>62.0</v>
      </c>
      <c r="I823" s="52">
        <v>0.334</v>
      </c>
      <c r="J823" s="52">
        <v>0.621</v>
      </c>
      <c r="K823" s="52">
        <v>0.045</v>
      </c>
      <c r="L823" s="52">
        <v>1.076705723E9</v>
      </c>
      <c r="M823" s="52">
        <v>0.282</v>
      </c>
    </row>
    <row r="824">
      <c r="A824" s="47" t="str">
        <f t="shared" si="1"/>
        <v>Asia_India-Asia_2003</v>
      </c>
      <c r="B824" s="47" t="s">
        <v>144</v>
      </c>
      <c r="C824" s="49" t="s">
        <v>155</v>
      </c>
      <c r="D824" s="44" t="s">
        <v>74</v>
      </c>
      <c r="E824" s="52">
        <v>0.024</v>
      </c>
      <c r="F824" s="52">
        <v>0.06</v>
      </c>
      <c r="G824" s="52">
        <v>65.0</v>
      </c>
      <c r="H824" s="52">
        <v>62.0</v>
      </c>
      <c r="I824" s="52">
        <v>0.33</v>
      </c>
      <c r="J824" s="52">
        <v>0.624</v>
      </c>
      <c r="K824" s="52">
        <v>0.046</v>
      </c>
      <c r="L824" s="52">
        <v>1.093786762E9</v>
      </c>
      <c r="M824" s="52">
        <v>0.286</v>
      </c>
    </row>
    <row r="825">
      <c r="A825" s="47" t="str">
        <f t="shared" si="1"/>
        <v>Asia_India-Asia_2004</v>
      </c>
      <c r="B825" s="47" t="s">
        <v>144</v>
      </c>
      <c r="C825" s="49" t="s">
        <v>155</v>
      </c>
      <c r="D825" s="44" t="s">
        <v>83</v>
      </c>
      <c r="E825" s="52">
        <v>0.024</v>
      </c>
      <c r="F825" s="52">
        <v>0.058</v>
      </c>
      <c r="G825" s="52">
        <v>65.0</v>
      </c>
      <c r="H825" s="52">
        <v>62.0</v>
      </c>
      <c r="I825" s="52">
        <v>0.326</v>
      </c>
      <c r="J825" s="52">
        <v>0.627</v>
      </c>
      <c r="K825" s="52">
        <v>0.046</v>
      </c>
      <c r="L825" s="52">
        <v>1.110626108E9</v>
      </c>
      <c r="M825" s="52">
        <v>0.289</v>
      </c>
    </row>
    <row r="826">
      <c r="A826" s="47" t="str">
        <f t="shared" si="1"/>
        <v>Asia_India-Asia_2005</v>
      </c>
      <c r="B826" s="47" t="s">
        <v>144</v>
      </c>
      <c r="C826" s="49" t="s">
        <v>155</v>
      </c>
      <c r="D826" s="44" t="s">
        <v>84</v>
      </c>
      <c r="E826" s="52">
        <v>0.023</v>
      </c>
      <c r="F826" s="52">
        <v>0.056</v>
      </c>
      <c r="G826" s="52">
        <v>66.0</v>
      </c>
      <c r="H826" s="52">
        <v>63.0</v>
      </c>
      <c r="I826" s="52">
        <v>0.322</v>
      </c>
      <c r="J826" s="52">
        <v>0.631</v>
      </c>
      <c r="K826" s="52">
        <v>0.047</v>
      </c>
      <c r="L826" s="52">
        <v>1.127143548E9</v>
      </c>
      <c r="M826" s="52">
        <v>0.292</v>
      </c>
    </row>
    <row r="827">
      <c r="A827" s="47" t="str">
        <f t="shared" si="1"/>
        <v>Asia_India-Asia_2006</v>
      </c>
      <c r="B827" s="47" t="s">
        <v>144</v>
      </c>
      <c r="C827" s="49" t="s">
        <v>155</v>
      </c>
      <c r="D827" s="44" t="s">
        <v>85</v>
      </c>
      <c r="E827" s="52">
        <v>0.023</v>
      </c>
      <c r="F827" s="52">
        <v>0.054</v>
      </c>
      <c r="G827" s="52">
        <v>66.0</v>
      </c>
      <c r="H827" s="52">
        <v>63.0</v>
      </c>
      <c r="I827" s="52">
        <v>0.318</v>
      </c>
      <c r="J827" s="52">
        <v>0.634</v>
      </c>
      <c r="K827" s="52">
        <v>0.048</v>
      </c>
      <c r="L827" s="52">
        <v>1.14328935E9</v>
      </c>
      <c r="M827" s="52">
        <v>0.296</v>
      </c>
    </row>
    <row r="828">
      <c r="A828" s="47" t="str">
        <f t="shared" si="1"/>
        <v>Asia_India-Asia_2007</v>
      </c>
      <c r="B828" s="47" t="s">
        <v>144</v>
      </c>
      <c r="C828" s="49" t="s">
        <v>155</v>
      </c>
      <c r="D828" s="44" t="s">
        <v>86</v>
      </c>
      <c r="E828" s="52">
        <v>0.022</v>
      </c>
      <c r="F828" s="52">
        <v>0.052</v>
      </c>
      <c r="G828" s="52">
        <v>66.0</v>
      </c>
      <c r="H828" s="52">
        <v>63.0</v>
      </c>
      <c r="I828" s="52">
        <v>0.314</v>
      </c>
      <c r="J828" s="52">
        <v>0.638</v>
      </c>
      <c r="K828" s="52">
        <v>0.049</v>
      </c>
      <c r="L828" s="52">
        <v>1.15909525E9</v>
      </c>
      <c r="M828" s="52">
        <v>0.299</v>
      </c>
    </row>
    <row r="829">
      <c r="A829" s="47" t="str">
        <f t="shared" si="1"/>
        <v>Asia_India-Asia_2008</v>
      </c>
      <c r="B829" s="47" t="s">
        <v>144</v>
      </c>
      <c r="C829" s="49" t="s">
        <v>155</v>
      </c>
      <c r="D829" s="44" t="s">
        <v>87</v>
      </c>
      <c r="E829" s="52">
        <v>0.022</v>
      </c>
      <c r="F829" s="52">
        <v>0.05</v>
      </c>
      <c r="G829" s="52">
        <v>67.0</v>
      </c>
      <c r="H829" s="52">
        <v>63.0</v>
      </c>
      <c r="I829" s="52">
        <v>0.31</v>
      </c>
      <c r="J829" s="52">
        <v>0.641</v>
      </c>
      <c r="K829" s="52">
        <v>0.049</v>
      </c>
      <c r="L829" s="52">
        <v>1.174662334E9</v>
      </c>
      <c r="M829" s="52">
        <v>0.302</v>
      </c>
    </row>
    <row r="830">
      <c r="A830" s="47" t="str">
        <f t="shared" si="1"/>
        <v>Asia_India-Asia_2009</v>
      </c>
      <c r="B830" s="47" t="s">
        <v>144</v>
      </c>
      <c r="C830" s="49" t="s">
        <v>155</v>
      </c>
      <c r="D830" s="44" t="s">
        <v>88</v>
      </c>
      <c r="E830" s="52">
        <v>0.022</v>
      </c>
      <c r="F830" s="52">
        <v>0.048</v>
      </c>
      <c r="G830" s="52">
        <v>67.0</v>
      </c>
      <c r="H830" s="52">
        <v>64.0</v>
      </c>
      <c r="I830" s="52">
        <v>0.306</v>
      </c>
      <c r="J830" s="52">
        <v>0.644</v>
      </c>
      <c r="K830" s="52">
        <v>0.05</v>
      </c>
      <c r="L830" s="52">
        <v>1.190138069E9</v>
      </c>
      <c r="M830" s="52">
        <v>0.306</v>
      </c>
    </row>
    <row r="831">
      <c r="A831" s="47" t="str">
        <f t="shared" si="1"/>
        <v>Asia_India-Asia_2010</v>
      </c>
      <c r="B831" s="47" t="s">
        <v>144</v>
      </c>
      <c r="C831" s="49" t="s">
        <v>155</v>
      </c>
      <c r="D831" s="44" t="s">
        <v>89</v>
      </c>
      <c r="E831" s="52">
        <v>0.021</v>
      </c>
      <c r="F831" s="52">
        <v>0.046</v>
      </c>
      <c r="G831" s="52">
        <v>67.0</v>
      </c>
      <c r="H831" s="52">
        <v>64.0</v>
      </c>
      <c r="I831" s="52">
        <v>0.302</v>
      </c>
      <c r="J831" s="52">
        <v>0.648</v>
      </c>
      <c r="K831" s="52">
        <v>0.051</v>
      </c>
      <c r="L831" s="52">
        <v>1.205624648E9</v>
      </c>
      <c r="M831" s="52">
        <v>0.309</v>
      </c>
    </row>
    <row r="832">
      <c r="A832" s="47" t="str">
        <f t="shared" si="1"/>
        <v>Asia_India-Asia_2011</v>
      </c>
      <c r="B832" s="47" t="s">
        <v>144</v>
      </c>
      <c r="C832" s="49" t="s">
        <v>155</v>
      </c>
      <c r="D832" s="44" t="s">
        <v>90</v>
      </c>
      <c r="E832" s="52">
        <v>0.021</v>
      </c>
      <c r="F832" s="52">
        <v>0.045</v>
      </c>
      <c r="G832" s="52">
        <v>68.0</v>
      </c>
      <c r="H832" s="52">
        <v>64.0</v>
      </c>
      <c r="I832" s="52">
        <v>0.298</v>
      </c>
      <c r="J832" s="52">
        <v>0.651</v>
      </c>
      <c r="K832" s="52">
        <v>0.051</v>
      </c>
      <c r="L832" s="52">
        <v>1.221156319E9</v>
      </c>
      <c r="M832" s="52">
        <v>0.313</v>
      </c>
    </row>
    <row r="833">
      <c r="A833" s="47" t="str">
        <f t="shared" si="1"/>
        <v>Asia_India-Asia_2012</v>
      </c>
      <c r="B833" s="47" t="s">
        <v>144</v>
      </c>
      <c r="C833" s="49" t="s">
        <v>155</v>
      </c>
      <c r="D833" s="44" t="s">
        <v>91</v>
      </c>
      <c r="E833" s="52">
        <v>0.021</v>
      </c>
      <c r="F833" s="52">
        <v>0.043</v>
      </c>
      <c r="G833" s="52">
        <v>68.0</v>
      </c>
      <c r="H833" s="52">
        <v>65.0</v>
      </c>
      <c r="I833" s="52">
        <v>0.294</v>
      </c>
      <c r="J833" s="52">
        <v>0.654</v>
      </c>
      <c r="K833" s="52">
        <v>0.052</v>
      </c>
      <c r="L833" s="52">
        <v>1.236686732E9</v>
      </c>
      <c r="M833" s="52">
        <v>0.316</v>
      </c>
    </row>
    <row r="834">
      <c r="A834" s="47" t="str">
        <f t="shared" si="1"/>
        <v>Asia_Indonesia-Asia_2000</v>
      </c>
      <c r="B834" s="47" t="s">
        <v>144</v>
      </c>
      <c r="C834" s="49" t="s">
        <v>156</v>
      </c>
      <c r="D834" s="44" t="s">
        <v>70</v>
      </c>
      <c r="E834" s="52">
        <v>0.022</v>
      </c>
      <c r="F834" s="52">
        <v>0.041</v>
      </c>
      <c r="G834" s="52">
        <v>69.0</v>
      </c>
      <c r="H834" s="52">
        <v>65.0</v>
      </c>
      <c r="I834" s="52">
        <v>0.307</v>
      </c>
      <c r="J834" s="52">
        <v>0.647</v>
      </c>
      <c r="K834" s="52">
        <v>0.047</v>
      </c>
      <c r="L834" s="52">
        <v>2.08938698E8</v>
      </c>
      <c r="M834" s="52">
        <v>0.42</v>
      </c>
    </row>
    <row r="835">
      <c r="A835" s="47" t="str">
        <f t="shared" si="1"/>
        <v>Asia_Indonesia-Asia_2001</v>
      </c>
      <c r="B835" s="47" t="s">
        <v>144</v>
      </c>
      <c r="C835" s="49" t="s">
        <v>156</v>
      </c>
      <c r="D835" s="44" t="s">
        <v>71</v>
      </c>
      <c r="E835" s="52">
        <v>0.021</v>
      </c>
      <c r="F835" s="52">
        <v>0.039</v>
      </c>
      <c r="G835" s="52">
        <v>70.0</v>
      </c>
      <c r="H835" s="52">
        <v>66.0</v>
      </c>
      <c r="I835" s="52">
        <v>0.304</v>
      </c>
      <c r="J835" s="52">
        <v>0.649</v>
      </c>
      <c r="K835" s="52">
        <v>0.047</v>
      </c>
      <c r="L835" s="52">
        <v>2.11970371E8</v>
      </c>
      <c r="M835" s="52">
        <v>0.428</v>
      </c>
    </row>
    <row r="836">
      <c r="A836" s="47" t="str">
        <f t="shared" si="1"/>
        <v>Asia_Indonesia-Asia_2002</v>
      </c>
      <c r="B836" s="47" t="s">
        <v>144</v>
      </c>
      <c r="C836" s="49" t="s">
        <v>156</v>
      </c>
      <c r="D836" s="44" t="s">
        <v>72</v>
      </c>
      <c r="E836" s="52">
        <v>0.021</v>
      </c>
      <c r="F836" s="52">
        <v>0.038</v>
      </c>
      <c r="G836" s="52">
        <v>70.0</v>
      </c>
      <c r="H836" s="52">
        <v>66.0</v>
      </c>
      <c r="I836" s="52">
        <v>0.302</v>
      </c>
      <c r="J836" s="52">
        <v>0.651</v>
      </c>
      <c r="K836" s="52">
        <v>0.048</v>
      </c>
      <c r="L836" s="52">
        <v>2.15038285E8</v>
      </c>
      <c r="M836" s="52">
        <v>0.436</v>
      </c>
    </row>
    <row r="837">
      <c r="A837" s="47" t="str">
        <f t="shared" si="1"/>
        <v>Asia_Indonesia-Asia_2003</v>
      </c>
      <c r="B837" s="47" t="s">
        <v>144</v>
      </c>
      <c r="C837" s="49" t="s">
        <v>156</v>
      </c>
      <c r="D837" s="44" t="s">
        <v>74</v>
      </c>
      <c r="E837" s="52">
        <v>0.021</v>
      </c>
      <c r="F837" s="52">
        <v>0.036</v>
      </c>
      <c r="G837" s="52">
        <v>70.0</v>
      </c>
      <c r="H837" s="52">
        <v>66.0</v>
      </c>
      <c r="I837" s="52">
        <v>0.301</v>
      </c>
      <c r="J837" s="52">
        <v>0.651</v>
      </c>
      <c r="K837" s="52">
        <v>0.048</v>
      </c>
      <c r="L837" s="52">
        <v>2.18145617E8</v>
      </c>
      <c r="M837" s="52">
        <v>0.444</v>
      </c>
    </row>
    <row r="838">
      <c r="A838" s="47" t="str">
        <f t="shared" si="1"/>
        <v>Asia_Indonesia-Asia_2004</v>
      </c>
      <c r="B838" s="47" t="s">
        <v>144</v>
      </c>
      <c r="C838" s="49" t="s">
        <v>156</v>
      </c>
      <c r="D838" s="44" t="s">
        <v>83</v>
      </c>
      <c r="E838" s="52">
        <v>0.021</v>
      </c>
      <c r="F838" s="52">
        <v>0.035</v>
      </c>
      <c r="G838" s="52">
        <v>71.0</v>
      </c>
      <c r="H838" s="52">
        <v>67.0</v>
      </c>
      <c r="I838" s="52">
        <v>0.3</v>
      </c>
      <c r="J838" s="52">
        <v>0.651</v>
      </c>
      <c r="K838" s="52">
        <v>0.048</v>
      </c>
      <c r="L838" s="52">
        <v>2.21293797E8</v>
      </c>
      <c r="M838" s="52">
        <v>0.451</v>
      </c>
    </row>
    <row r="839">
      <c r="A839" s="47" t="str">
        <f t="shared" si="1"/>
        <v>Asia_Indonesia-Asia_2005</v>
      </c>
      <c r="B839" s="47" t="s">
        <v>144</v>
      </c>
      <c r="C839" s="49" t="s">
        <v>156</v>
      </c>
      <c r="D839" s="44" t="s">
        <v>84</v>
      </c>
      <c r="E839" s="52">
        <v>0.021</v>
      </c>
      <c r="F839" s="52">
        <v>0.033</v>
      </c>
      <c r="G839" s="52">
        <v>71.0</v>
      </c>
      <c r="H839" s="52">
        <v>67.0</v>
      </c>
      <c r="I839" s="52">
        <v>0.3</v>
      </c>
      <c r="J839" s="52">
        <v>0.651</v>
      </c>
      <c r="K839" s="52">
        <v>0.049</v>
      </c>
      <c r="L839" s="52">
        <v>2.24480901E8</v>
      </c>
      <c r="M839" s="52">
        <v>0.459</v>
      </c>
    </row>
    <row r="840">
      <c r="A840" s="47" t="str">
        <f t="shared" si="1"/>
        <v>Asia_Indonesia-Asia_2006</v>
      </c>
      <c r="B840" s="47" t="s">
        <v>144</v>
      </c>
      <c r="C840" s="49" t="s">
        <v>156</v>
      </c>
      <c r="D840" s="44" t="s">
        <v>85</v>
      </c>
      <c r="E840" s="52">
        <v>0.021</v>
      </c>
      <c r="F840" s="52">
        <v>0.032</v>
      </c>
      <c r="G840" s="52">
        <v>71.0</v>
      </c>
      <c r="H840" s="52">
        <v>67.0</v>
      </c>
      <c r="I840" s="52">
        <v>0.3</v>
      </c>
      <c r="J840" s="52">
        <v>0.651</v>
      </c>
      <c r="K840" s="52">
        <v>0.049</v>
      </c>
      <c r="L840" s="52">
        <v>2.27709821E8</v>
      </c>
      <c r="M840" s="52">
        <v>0.467</v>
      </c>
    </row>
    <row r="841">
      <c r="A841" s="47" t="str">
        <f t="shared" si="1"/>
        <v>Asia_Indonesia-Asia_2007</v>
      </c>
      <c r="B841" s="47" t="s">
        <v>144</v>
      </c>
      <c r="C841" s="49" t="s">
        <v>156</v>
      </c>
      <c r="D841" s="44" t="s">
        <v>86</v>
      </c>
      <c r="E841" s="52">
        <v>0.021</v>
      </c>
      <c r="F841" s="52">
        <v>0.031</v>
      </c>
      <c r="G841" s="52">
        <v>71.0</v>
      </c>
      <c r="H841" s="52">
        <v>67.0</v>
      </c>
      <c r="I841" s="52">
        <v>0.3</v>
      </c>
      <c r="J841" s="52">
        <v>0.651</v>
      </c>
      <c r="K841" s="52">
        <v>0.049</v>
      </c>
      <c r="L841" s="52">
        <v>2.30972808E8</v>
      </c>
      <c r="M841" s="52">
        <v>0.475</v>
      </c>
    </row>
    <row r="842">
      <c r="A842" s="47" t="str">
        <f t="shared" si="1"/>
        <v>Asia_Indonesia-Asia_2008</v>
      </c>
      <c r="B842" s="47" t="s">
        <v>144</v>
      </c>
      <c r="C842" s="49" t="s">
        <v>156</v>
      </c>
      <c r="D842" s="44" t="s">
        <v>87</v>
      </c>
      <c r="E842" s="52">
        <v>0.021</v>
      </c>
      <c r="F842" s="52">
        <v>0.03</v>
      </c>
      <c r="G842" s="52">
        <v>72.0</v>
      </c>
      <c r="H842" s="52">
        <v>68.0</v>
      </c>
      <c r="I842" s="52">
        <v>0.3</v>
      </c>
      <c r="J842" s="52">
        <v>0.65</v>
      </c>
      <c r="K842" s="52">
        <v>0.049</v>
      </c>
      <c r="L842" s="52">
        <v>2.34243489E8</v>
      </c>
      <c r="M842" s="52">
        <v>0.483</v>
      </c>
    </row>
    <row r="843">
      <c r="A843" s="47" t="str">
        <f t="shared" si="1"/>
        <v>Asia_Indonesia-Asia_2009</v>
      </c>
      <c r="B843" s="47" t="s">
        <v>144</v>
      </c>
      <c r="C843" s="49" t="s">
        <v>156</v>
      </c>
      <c r="D843" s="44" t="s">
        <v>88</v>
      </c>
      <c r="E843" s="52">
        <v>0.02</v>
      </c>
      <c r="F843" s="52">
        <v>0.029</v>
      </c>
      <c r="G843" s="52">
        <v>72.0</v>
      </c>
      <c r="H843" s="52">
        <v>68.0</v>
      </c>
      <c r="I843" s="52">
        <v>0.3</v>
      </c>
      <c r="J843" s="52">
        <v>0.651</v>
      </c>
      <c r="K843" s="52">
        <v>0.05</v>
      </c>
      <c r="L843" s="52">
        <v>2.37486894E8</v>
      </c>
      <c r="M843" s="52">
        <v>0.491</v>
      </c>
    </row>
    <row r="844">
      <c r="A844" s="47" t="str">
        <f t="shared" si="1"/>
        <v>Asia_Indonesia-Asia_2010</v>
      </c>
      <c r="B844" s="47" t="s">
        <v>144</v>
      </c>
      <c r="C844" s="49" t="s">
        <v>156</v>
      </c>
      <c r="D844" s="44" t="s">
        <v>89</v>
      </c>
      <c r="E844" s="52">
        <v>0.02</v>
      </c>
      <c r="F844" s="52">
        <v>0.027</v>
      </c>
      <c r="G844" s="52">
        <v>72.0</v>
      </c>
      <c r="H844" s="52">
        <v>68.0</v>
      </c>
      <c r="I844" s="52">
        <v>0.298</v>
      </c>
      <c r="J844" s="52">
        <v>0.652</v>
      </c>
      <c r="K844" s="52">
        <v>0.05</v>
      </c>
      <c r="L844" s="52">
        <v>2.40676485E8</v>
      </c>
      <c r="M844" s="52">
        <v>0.499</v>
      </c>
    </row>
    <row r="845">
      <c r="A845" s="47" t="str">
        <f t="shared" si="1"/>
        <v>Asia_Indonesia-Asia_2011</v>
      </c>
      <c r="B845" s="47" t="s">
        <v>144</v>
      </c>
      <c r="C845" s="49" t="s">
        <v>156</v>
      </c>
      <c r="D845" s="44" t="s">
        <v>90</v>
      </c>
      <c r="E845" s="52">
        <v>0.02</v>
      </c>
      <c r="F845" s="52">
        <v>0.026</v>
      </c>
      <c r="G845" s="52">
        <v>72.0</v>
      </c>
      <c r="H845" s="52">
        <v>68.0</v>
      </c>
      <c r="I845" s="52">
        <v>0.296</v>
      </c>
      <c r="J845" s="52">
        <v>0.653</v>
      </c>
      <c r="K845" s="52">
        <v>0.051</v>
      </c>
      <c r="L845" s="52">
        <v>2.43801639E8</v>
      </c>
      <c r="M845" s="52">
        <v>0.507</v>
      </c>
    </row>
    <row r="846">
      <c r="A846" s="47" t="str">
        <f t="shared" si="1"/>
        <v>Asia_Indonesia-Asia_2012</v>
      </c>
      <c r="B846" s="47" t="s">
        <v>144</v>
      </c>
      <c r="C846" s="49" t="s">
        <v>156</v>
      </c>
      <c r="D846" s="44" t="s">
        <v>91</v>
      </c>
      <c r="E846" s="52">
        <v>0.019</v>
      </c>
      <c r="F846" s="52">
        <v>0.025</v>
      </c>
      <c r="G846" s="52">
        <v>73.0</v>
      </c>
      <c r="H846" s="52">
        <v>69.0</v>
      </c>
      <c r="I846" s="52">
        <v>0.293</v>
      </c>
      <c r="J846" s="52">
        <v>0.656</v>
      </c>
      <c r="K846" s="52">
        <v>0.051</v>
      </c>
      <c r="L846" s="52">
        <v>2.46864191E8</v>
      </c>
      <c r="M846" s="52">
        <v>0.515</v>
      </c>
    </row>
    <row r="847">
      <c r="A847" s="47" t="str">
        <f t="shared" si="1"/>
        <v>Asia_Japan-Asia_2000</v>
      </c>
      <c r="B847" s="47" t="s">
        <v>144</v>
      </c>
      <c r="C847" s="49" t="s">
        <v>157</v>
      </c>
      <c r="D847" s="44" t="s">
        <v>70</v>
      </c>
      <c r="E847" s="52">
        <v>0.009</v>
      </c>
      <c r="F847" s="52">
        <v>0.003</v>
      </c>
      <c r="G847" s="52">
        <v>85.0</v>
      </c>
      <c r="H847" s="52">
        <v>78.0</v>
      </c>
      <c r="I847" s="52">
        <v>0.146</v>
      </c>
      <c r="J847" s="52">
        <v>0.682</v>
      </c>
      <c r="K847" s="52">
        <v>0.172</v>
      </c>
      <c r="L847" s="52">
        <v>1.2687E8</v>
      </c>
      <c r="M847" s="52">
        <v>0.786</v>
      </c>
    </row>
    <row r="848">
      <c r="A848" s="47" t="str">
        <f t="shared" si="1"/>
        <v>Asia_Japan-Asia_2001</v>
      </c>
      <c r="B848" s="47" t="s">
        <v>144</v>
      </c>
      <c r="C848" s="49" t="s">
        <v>157</v>
      </c>
      <c r="D848" s="44" t="s">
        <v>71</v>
      </c>
      <c r="E848" s="52">
        <v>0.009</v>
      </c>
      <c r="F848" s="52">
        <v>0.003</v>
      </c>
      <c r="G848" s="52">
        <v>85.0</v>
      </c>
      <c r="H848" s="52">
        <v>78.0</v>
      </c>
      <c r="I848" s="52">
        <v>0.144</v>
      </c>
      <c r="J848" s="52">
        <v>0.679</v>
      </c>
      <c r="K848" s="52">
        <v>0.177</v>
      </c>
      <c r="L848" s="52">
        <v>1.27149E8</v>
      </c>
      <c r="M848" s="52">
        <v>0.8</v>
      </c>
    </row>
    <row r="849">
      <c r="A849" s="47" t="str">
        <f t="shared" si="1"/>
        <v>Asia_Japan-Asia_2002</v>
      </c>
      <c r="B849" s="47" t="s">
        <v>144</v>
      </c>
      <c r="C849" s="49" t="s">
        <v>157</v>
      </c>
      <c r="D849" s="44" t="s">
        <v>72</v>
      </c>
      <c r="E849" s="52">
        <v>0.009</v>
      </c>
      <c r="F849" s="52">
        <v>0.003</v>
      </c>
      <c r="G849" s="52">
        <v>85.0</v>
      </c>
      <c r="H849" s="52">
        <v>78.0</v>
      </c>
      <c r="I849" s="52">
        <v>0.142</v>
      </c>
      <c r="J849" s="52">
        <v>0.675</v>
      </c>
      <c r="K849" s="52">
        <v>0.182</v>
      </c>
      <c r="L849" s="52">
        <v>1.27445E8</v>
      </c>
      <c r="M849" s="52">
        <v>0.816</v>
      </c>
    </row>
    <row r="850">
      <c r="A850" s="47" t="str">
        <f t="shared" si="1"/>
        <v>Asia_Japan-Asia_2003</v>
      </c>
      <c r="B850" s="47" t="s">
        <v>144</v>
      </c>
      <c r="C850" s="49" t="s">
        <v>157</v>
      </c>
      <c r="D850" s="44" t="s">
        <v>74</v>
      </c>
      <c r="E850" s="52">
        <v>0.009</v>
      </c>
      <c r="F850" s="52">
        <v>0.003</v>
      </c>
      <c r="G850" s="52">
        <v>85.0</v>
      </c>
      <c r="H850" s="52">
        <v>78.0</v>
      </c>
      <c r="I850" s="52">
        <v>0.141</v>
      </c>
      <c r="J850" s="52">
        <v>0.672</v>
      </c>
      <c r="K850" s="52">
        <v>0.188</v>
      </c>
      <c r="L850" s="52">
        <v>1.27718E8</v>
      </c>
      <c r="M850" s="52">
        <v>0.832</v>
      </c>
    </row>
    <row r="851">
      <c r="A851" s="47" t="str">
        <f t="shared" si="1"/>
        <v>Asia_Japan-Asia_2004</v>
      </c>
      <c r="B851" s="47" t="s">
        <v>144</v>
      </c>
      <c r="C851" s="49" t="s">
        <v>157</v>
      </c>
      <c r="D851" s="44" t="s">
        <v>83</v>
      </c>
      <c r="E851" s="52">
        <v>0.009</v>
      </c>
      <c r="F851" s="52">
        <v>0.003</v>
      </c>
      <c r="G851" s="52">
        <v>86.0</v>
      </c>
      <c r="H851" s="52">
        <v>79.0</v>
      </c>
      <c r="I851" s="52">
        <v>0.139</v>
      </c>
      <c r="J851" s="52">
        <v>0.668</v>
      </c>
      <c r="K851" s="52">
        <v>0.193</v>
      </c>
      <c r="L851" s="52">
        <v>1.27761E8</v>
      </c>
      <c r="M851" s="52">
        <v>0.846</v>
      </c>
    </row>
    <row r="852">
      <c r="A852" s="47" t="str">
        <f t="shared" si="1"/>
        <v>Asia_Japan-Asia_2005</v>
      </c>
      <c r="B852" s="47" t="s">
        <v>144</v>
      </c>
      <c r="C852" s="49" t="s">
        <v>157</v>
      </c>
      <c r="D852" s="44" t="s">
        <v>84</v>
      </c>
      <c r="E852" s="52">
        <v>0.008</v>
      </c>
      <c r="F852" s="52">
        <v>0.003</v>
      </c>
      <c r="G852" s="52">
        <v>85.0</v>
      </c>
      <c r="H852" s="52">
        <v>79.0</v>
      </c>
      <c r="I852" s="52">
        <v>0.138</v>
      </c>
      <c r="J852" s="52">
        <v>0.663</v>
      </c>
      <c r="K852" s="52">
        <v>0.198</v>
      </c>
      <c r="L852" s="52">
        <v>1.27773E8</v>
      </c>
      <c r="M852" s="52">
        <v>0.86</v>
      </c>
    </row>
    <row r="853">
      <c r="A853" s="47" t="str">
        <f t="shared" si="1"/>
        <v>Asia_Japan-Asia_2006</v>
      </c>
      <c r="B853" s="47" t="s">
        <v>144</v>
      </c>
      <c r="C853" s="49" t="s">
        <v>157</v>
      </c>
      <c r="D853" s="44" t="s">
        <v>85</v>
      </c>
      <c r="E853" s="52">
        <v>0.009</v>
      </c>
      <c r="F853" s="52">
        <v>0.003</v>
      </c>
      <c r="G853" s="52">
        <v>86.0</v>
      </c>
      <c r="H853" s="52">
        <v>79.0</v>
      </c>
      <c r="I853" s="52">
        <v>0.137</v>
      </c>
      <c r="J853" s="52">
        <v>0.659</v>
      </c>
      <c r="K853" s="52">
        <v>0.204</v>
      </c>
      <c r="L853" s="52">
        <v>1.27756E8</v>
      </c>
      <c r="M853" s="52">
        <v>0.871</v>
      </c>
    </row>
    <row r="854">
      <c r="A854" s="47" t="str">
        <f t="shared" si="1"/>
        <v>Asia_Japan-Asia_2007</v>
      </c>
      <c r="B854" s="47" t="s">
        <v>144</v>
      </c>
      <c r="C854" s="49" t="s">
        <v>157</v>
      </c>
      <c r="D854" s="44" t="s">
        <v>86</v>
      </c>
      <c r="E854" s="52">
        <v>0.009</v>
      </c>
      <c r="F854" s="52">
        <v>0.003</v>
      </c>
      <c r="G854" s="52">
        <v>86.0</v>
      </c>
      <c r="H854" s="52">
        <v>79.0</v>
      </c>
      <c r="I854" s="52">
        <v>0.136</v>
      </c>
      <c r="J854" s="52">
        <v>0.654</v>
      </c>
      <c r="K854" s="52">
        <v>0.21</v>
      </c>
      <c r="L854" s="52">
        <v>1.2777075E8</v>
      </c>
      <c r="M854" s="52">
        <v>0.88</v>
      </c>
    </row>
    <row r="855">
      <c r="A855" s="47" t="str">
        <f t="shared" si="1"/>
        <v>Asia_Japan-Asia_2008</v>
      </c>
      <c r="B855" s="47" t="s">
        <v>144</v>
      </c>
      <c r="C855" s="49" t="s">
        <v>157</v>
      </c>
      <c r="D855" s="44" t="s">
        <v>87</v>
      </c>
      <c r="E855" s="52">
        <v>0.009</v>
      </c>
      <c r="F855" s="52">
        <v>0.003</v>
      </c>
      <c r="G855" s="52">
        <v>86.0</v>
      </c>
      <c r="H855" s="52">
        <v>79.0</v>
      </c>
      <c r="I855" s="52">
        <v>0.135</v>
      </c>
      <c r="J855" s="52">
        <v>0.649</v>
      </c>
      <c r="K855" s="52">
        <v>0.216</v>
      </c>
      <c r="L855" s="52">
        <v>1.2770404E8</v>
      </c>
      <c r="M855" s="52">
        <v>0.889</v>
      </c>
    </row>
    <row r="856">
      <c r="A856" s="47" t="str">
        <f t="shared" si="1"/>
        <v>Asia_Japan-Asia_2009</v>
      </c>
      <c r="B856" s="47" t="s">
        <v>144</v>
      </c>
      <c r="C856" s="49" t="s">
        <v>157</v>
      </c>
      <c r="D856" s="44" t="s">
        <v>88</v>
      </c>
      <c r="E856" s="52">
        <v>0.009</v>
      </c>
      <c r="F856" s="52">
        <v>0.002</v>
      </c>
      <c r="G856" s="52">
        <v>86.0</v>
      </c>
      <c r="H856" s="52">
        <v>80.0</v>
      </c>
      <c r="I856" s="52">
        <v>0.134</v>
      </c>
      <c r="J856" s="52">
        <v>0.643</v>
      </c>
      <c r="K856" s="52">
        <v>0.223</v>
      </c>
      <c r="L856" s="52">
        <v>1.27557958E8</v>
      </c>
      <c r="M856" s="52">
        <v>0.897</v>
      </c>
    </row>
    <row r="857">
      <c r="A857" s="47" t="str">
        <f t="shared" si="1"/>
        <v>Asia_Japan-Asia_2010</v>
      </c>
      <c r="B857" s="47" t="s">
        <v>144</v>
      </c>
      <c r="C857" s="49" t="s">
        <v>157</v>
      </c>
      <c r="D857" s="44" t="s">
        <v>89</v>
      </c>
      <c r="E857" s="52">
        <v>0.009</v>
      </c>
      <c r="F857" s="52">
        <v>0.002</v>
      </c>
      <c r="G857" s="52">
        <v>86.0</v>
      </c>
      <c r="H857" s="52">
        <v>80.0</v>
      </c>
      <c r="I857" s="52">
        <v>0.133</v>
      </c>
      <c r="J857" s="52">
        <v>0.638</v>
      </c>
      <c r="K857" s="52">
        <v>0.23</v>
      </c>
      <c r="L857" s="52">
        <v>1.27450459E8</v>
      </c>
      <c r="M857" s="52">
        <v>0.905</v>
      </c>
    </row>
    <row r="858">
      <c r="A858" s="47" t="str">
        <f t="shared" si="1"/>
        <v>Asia_Japan-Asia_2011</v>
      </c>
      <c r="B858" s="47" t="s">
        <v>144</v>
      </c>
      <c r="C858" s="49" t="s">
        <v>157</v>
      </c>
      <c r="D858" s="44" t="s">
        <v>90</v>
      </c>
      <c r="E858" s="52">
        <v>0.008</v>
      </c>
      <c r="F858" s="52">
        <v>0.002</v>
      </c>
      <c r="G858" s="52">
        <v>86.0</v>
      </c>
      <c r="H858" s="52">
        <v>79.0</v>
      </c>
      <c r="I858" s="52">
        <v>0.132</v>
      </c>
      <c r="J858" s="52">
        <v>0.631</v>
      </c>
      <c r="K858" s="52">
        <v>0.237</v>
      </c>
      <c r="L858" s="52">
        <v>1.27817277E8</v>
      </c>
      <c r="M858" s="52">
        <v>0.912</v>
      </c>
    </row>
    <row r="859">
      <c r="A859" s="47" t="str">
        <f t="shared" si="1"/>
        <v>Asia_Japan-Asia_2012</v>
      </c>
      <c r="B859" s="47" t="s">
        <v>144</v>
      </c>
      <c r="C859" s="49" t="s">
        <v>157</v>
      </c>
      <c r="D859" s="44" t="s">
        <v>91</v>
      </c>
      <c r="E859" s="52">
        <v>0.008</v>
      </c>
      <c r="F859" s="52">
        <v>0.002</v>
      </c>
      <c r="G859" s="52">
        <v>86.0</v>
      </c>
      <c r="H859" s="52">
        <v>80.0</v>
      </c>
      <c r="I859" s="52">
        <v>0.131</v>
      </c>
      <c r="J859" s="52">
        <v>0.625</v>
      </c>
      <c r="K859" s="52">
        <v>0.244</v>
      </c>
      <c r="L859" s="52">
        <v>1.27561489E8</v>
      </c>
      <c r="M859" s="52">
        <v>0.919</v>
      </c>
    </row>
    <row r="860">
      <c r="A860" s="47" t="str">
        <f t="shared" si="1"/>
        <v>Asia_Kazakhstan-Asia_2000</v>
      </c>
      <c r="B860" s="47" t="s">
        <v>144</v>
      </c>
      <c r="C860" s="49" t="s">
        <v>158</v>
      </c>
      <c r="D860" s="44" t="s">
        <v>70</v>
      </c>
      <c r="E860" s="52">
        <v>0.015</v>
      </c>
      <c r="F860" s="52">
        <v>0.038</v>
      </c>
      <c r="G860" s="52">
        <v>71.0</v>
      </c>
      <c r="H860" s="52">
        <v>60.0</v>
      </c>
      <c r="I860" s="52">
        <v>0.277</v>
      </c>
      <c r="J860" s="52">
        <v>0.655</v>
      </c>
      <c r="K860" s="52">
        <v>0.068</v>
      </c>
      <c r="L860" s="52">
        <v>1.4883626E7</v>
      </c>
      <c r="M860" s="52">
        <v>0.557</v>
      </c>
    </row>
    <row r="861">
      <c r="A861" s="47" t="str">
        <f t="shared" si="1"/>
        <v>Asia_Kazakhstan-Asia_2001</v>
      </c>
      <c r="B861" s="47" t="s">
        <v>144</v>
      </c>
      <c r="C861" s="49" t="s">
        <v>158</v>
      </c>
      <c r="D861" s="44" t="s">
        <v>71</v>
      </c>
      <c r="E861" s="52">
        <v>0.015</v>
      </c>
      <c r="F861" s="52">
        <v>0.036</v>
      </c>
      <c r="G861" s="52">
        <v>71.0</v>
      </c>
      <c r="H861" s="52">
        <v>61.0</v>
      </c>
      <c r="I861" s="52">
        <v>0.271</v>
      </c>
      <c r="J861" s="52">
        <v>0.661</v>
      </c>
      <c r="K861" s="52">
        <v>0.069</v>
      </c>
      <c r="L861" s="52">
        <v>1.4858335E7</v>
      </c>
      <c r="M861" s="52">
        <v>0.555</v>
      </c>
    </row>
    <row r="862">
      <c r="A862" s="47" t="str">
        <f t="shared" si="1"/>
        <v>Asia_Kazakhstan-Asia_2002</v>
      </c>
      <c r="B862" s="47" t="s">
        <v>144</v>
      </c>
      <c r="C862" s="49" t="s">
        <v>158</v>
      </c>
      <c r="D862" s="44" t="s">
        <v>72</v>
      </c>
      <c r="E862" s="52">
        <v>0.015</v>
      </c>
      <c r="F862" s="52">
        <v>0.034</v>
      </c>
      <c r="G862" s="52">
        <v>72.0</v>
      </c>
      <c r="H862" s="52">
        <v>61.0</v>
      </c>
      <c r="I862" s="52">
        <v>0.263</v>
      </c>
      <c r="J862" s="52">
        <v>0.665</v>
      </c>
      <c r="K862" s="52">
        <v>0.071</v>
      </c>
      <c r="L862" s="52">
        <v>1.4858948E7</v>
      </c>
      <c r="M862" s="52">
        <v>0.553</v>
      </c>
    </row>
    <row r="863">
      <c r="A863" s="47" t="str">
        <f t="shared" si="1"/>
        <v>Asia_Kazakhstan-Asia_2003</v>
      </c>
      <c r="B863" s="47" t="s">
        <v>144</v>
      </c>
      <c r="C863" s="49" t="s">
        <v>158</v>
      </c>
      <c r="D863" s="44" t="s">
        <v>74</v>
      </c>
      <c r="E863" s="52">
        <v>0.017</v>
      </c>
      <c r="F863" s="52">
        <v>0.032</v>
      </c>
      <c r="G863" s="52">
        <v>72.0</v>
      </c>
      <c r="H863" s="52">
        <v>61.0</v>
      </c>
      <c r="I863" s="52">
        <v>0.257</v>
      </c>
      <c r="J863" s="52">
        <v>0.67</v>
      </c>
      <c r="K863" s="52">
        <v>0.074</v>
      </c>
      <c r="L863" s="52">
        <v>1.4909018E7</v>
      </c>
      <c r="M863" s="52">
        <v>0.551</v>
      </c>
    </row>
    <row r="864">
      <c r="A864" s="47" t="str">
        <f t="shared" si="1"/>
        <v>Asia_Kazakhstan-Asia_2004</v>
      </c>
      <c r="B864" s="47" t="s">
        <v>144</v>
      </c>
      <c r="C864" s="49" t="s">
        <v>158</v>
      </c>
      <c r="D864" s="44" t="s">
        <v>83</v>
      </c>
      <c r="E864" s="52">
        <v>0.018</v>
      </c>
      <c r="F864" s="52">
        <v>0.03</v>
      </c>
      <c r="G864" s="52">
        <v>72.0</v>
      </c>
      <c r="H864" s="52">
        <v>60.0</v>
      </c>
      <c r="I864" s="52">
        <v>0.251</v>
      </c>
      <c r="J864" s="52">
        <v>0.674</v>
      </c>
      <c r="K864" s="52">
        <v>0.076</v>
      </c>
      <c r="L864" s="52">
        <v>1.5012985E7</v>
      </c>
      <c r="M864" s="52">
        <v>0.549</v>
      </c>
    </row>
    <row r="865">
      <c r="A865" s="47" t="str">
        <f t="shared" si="1"/>
        <v>Asia_Kazakhstan-Asia_2005</v>
      </c>
      <c r="B865" s="47" t="s">
        <v>144</v>
      </c>
      <c r="C865" s="49" t="s">
        <v>158</v>
      </c>
      <c r="D865" s="44" t="s">
        <v>84</v>
      </c>
      <c r="E865" s="52">
        <v>0.018</v>
      </c>
      <c r="F865" s="52">
        <v>0.029</v>
      </c>
      <c r="G865" s="52">
        <v>72.0</v>
      </c>
      <c r="H865" s="52">
        <v>60.0</v>
      </c>
      <c r="I865" s="52">
        <v>0.247</v>
      </c>
      <c r="J865" s="52">
        <v>0.677</v>
      </c>
      <c r="K865" s="52">
        <v>0.076</v>
      </c>
      <c r="L865" s="52">
        <v>1.5147029E7</v>
      </c>
      <c r="M865" s="52">
        <v>0.547</v>
      </c>
    </row>
    <row r="866">
      <c r="A866" s="47" t="str">
        <f t="shared" si="1"/>
        <v>Asia_Kazakhstan-Asia_2006</v>
      </c>
      <c r="B866" s="47" t="s">
        <v>144</v>
      </c>
      <c r="C866" s="49" t="s">
        <v>158</v>
      </c>
      <c r="D866" s="44" t="s">
        <v>85</v>
      </c>
      <c r="E866" s="52">
        <v>0.02</v>
      </c>
      <c r="F866" s="52">
        <v>0.027</v>
      </c>
      <c r="G866" s="52">
        <v>72.0</v>
      </c>
      <c r="H866" s="52">
        <v>61.0</v>
      </c>
      <c r="I866" s="52">
        <v>0.245</v>
      </c>
      <c r="J866" s="52">
        <v>0.68</v>
      </c>
      <c r="K866" s="52">
        <v>0.075</v>
      </c>
      <c r="L866" s="52">
        <v>1.5308084E7</v>
      </c>
      <c r="M866" s="52">
        <v>0.545</v>
      </c>
    </row>
    <row r="867">
      <c r="A867" s="47" t="str">
        <f t="shared" si="1"/>
        <v>Asia_Kazakhstan-Asia_2007</v>
      </c>
      <c r="B867" s="47" t="s">
        <v>144</v>
      </c>
      <c r="C867" s="49" t="s">
        <v>158</v>
      </c>
      <c r="D867" s="44" t="s">
        <v>86</v>
      </c>
      <c r="E867" s="52">
        <v>0.021</v>
      </c>
      <c r="F867" s="52">
        <v>0.025</v>
      </c>
      <c r="G867" s="52">
        <v>73.0</v>
      </c>
      <c r="H867" s="52">
        <v>61.0</v>
      </c>
      <c r="I867" s="52">
        <v>0.244</v>
      </c>
      <c r="J867" s="52">
        <v>0.682</v>
      </c>
      <c r="K867" s="52">
        <v>0.073</v>
      </c>
      <c r="L867" s="52">
        <v>1.5484192E7</v>
      </c>
      <c r="M867" s="52">
        <v>0.543</v>
      </c>
    </row>
    <row r="868">
      <c r="A868" s="47" t="str">
        <f t="shared" si="1"/>
        <v>Asia_Kazakhstan-Asia_2008</v>
      </c>
      <c r="B868" s="47" t="s">
        <v>144</v>
      </c>
      <c r="C868" s="49" t="s">
        <v>158</v>
      </c>
      <c r="D868" s="44" t="s">
        <v>87</v>
      </c>
      <c r="E868" s="52">
        <v>0.023</v>
      </c>
      <c r="F868" s="52">
        <v>0.023</v>
      </c>
      <c r="G868" s="52">
        <v>72.0</v>
      </c>
      <c r="H868" s="52">
        <v>62.0</v>
      </c>
      <c r="I868" s="52">
        <v>0.245</v>
      </c>
      <c r="J868" s="52">
        <v>0.684</v>
      </c>
      <c r="K868" s="52">
        <v>0.071</v>
      </c>
      <c r="L868" s="52">
        <v>1.5674E7</v>
      </c>
      <c r="M868" s="52">
        <v>0.541</v>
      </c>
    </row>
    <row r="869">
      <c r="A869" s="47" t="str">
        <f t="shared" si="1"/>
        <v>Asia_Kazakhstan-Asia_2009</v>
      </c>
      <c r="B869" s="47" t="s">
        <v>144</v>
      </c>
      <c r="C869" s="49" t="s">
        <v>158</v>
      </c>
      <c r="D869" s="44" t="s">
        <v>88</v>
      </c>
      <c r="E869" s="52">
        <v>0.022</v>
      </c>
      <c r="F869" s="52">
        <v>0.021</v>
      </c>
      <c r="G869" s="52">
        <v>74.0</v>
      </c>
      <c r="H869" s="52">
        <v>64.0</v>
      </c>
      <c r="I869" s="52">
        <v>0.247</v>
      </c>
      <c r="J869" s="52">
        <v>0.685</v>
      </c>
      <c r="K869" s="52">
        <v>0.068</v>
      </c>
      <c r="L869" s="52">
        <v>1.6092701E7</v>
      </c>
      <c r="M869" s="52">
        <v>0.539</v>
      </c>
    </row>
    <row r="870">
      <c r="A870" s="47" t="str">
        <f t="shared" si="1"/>
        <v>Asia_Kazakhstan-Asia_2010</v>
      </c>
      <c r="B870" s="47" t="s">
        <v>144</v>
      </c>
      <c r="C870" s="49" t="s">
        <v>158</v>
      </c>
      <c r="D870" s="44" t="s">
        <v>89</v>
      </c>
      <c r="E870" s="52">
        <v>0.023</v>
      </c>
      <c r="F870" s="52">
        <v>0.019</v>
      </c>
      <c r="G870" s="52">
        <v>73.0</v>
      </c>
      <c r="H870" s="52">
        <v>64.0</v>
      </c>
      <c r="I870" s="52">
        <v>0.249</v>
      </c>
      <c r="J870" s="52">
        <v>0.684</v>
      </c>
      <c r="K870" s="52">
        <v>0.067</v>
      </c>
      <c r="L870" s="52">
        <v>1.6321581E7</v>
      </c>
      <c r="M870" s="52">
        <v>0.537</v>
      </c>
    </row>
    <row r="871">
      <c r="A871" s="47" t="str">
        <f t="shared" si="1"/>
        <v>Asia_Kazakhstan-Asia_2011</v>
      </c>
      <c r="B871" s="47" t="s">
        <v>144</v>
      </c>
      <c r="C871" s="49" t="s">
        <v>158</v>
      </c>
      <c r="D871" s="44" t="s">
        <v>90</v>
      </c>
      <c r="E871" s="52">
        <v>0.023</v>
      </c>
      <c r="F871" s="52">
        <v>0.018</v>
      </c>
      <c r="G871" s="52">
        <v>74.0</v>
      </c>
      <c r="H871" s="52">
        <v>64.0</v>
      </c>
      <c r="I871" s="52">
        <v>0.252</v>
      </c>
      <c r="J871" s="52">
        <v>0.683</v>
      </c>
      <c r="K871" s="52">
        <v>0.066</v>
      </c>
      <c r="L871" s="52">
        <v>1.65566E7</v>
      </c>
      <c r="M871" s="52">
        <v>0.536</v>
      </c>
    </row>
    <row r="872">
      <c r="A872" s="47" t="str">
        <f t="shared" si="1"/>
        <v>Asia_Kazakhstan-Asia_2012</v>
      </c>
      <c r="B872" s="47" t="s">
        <v>144</v>
      </c>
      <c r="C872" s="49" t="s">
        <v>158</v>
      </c>
      <c r="D872" s="44" t="s">
        <v>91</v>
      </c>
      <c r="E872" s="52">
        <v>0.023</v>
      </c>
      <c r="F872" s="52">
        <v>0.016</v>
      </c>
      <c r="G872" s="52">
        <v>74.0</v>
      </c>
      <c r="H872" s="52">
        <v>65.0</v>
      </c>
      <c r="I872" s="52">
        <v>0.255</v>
      </c>
      <c r="J872" s="52">
        <v>0.68</v>
      </c>
      <c r="K872" s="52">
        <v>0.066</v>
      </c>
      <c r="L872" s="52">
        <v>1.6791425E7</v>
      </c>
      <c r="M872" s="52">
        <v>0.535</v>
      </c>
    </row>
    <row r="873">
      <c r="A873" s="47" t="str">
        <f t="shared" si="1"/>
        <v>Asia_Kyrgyzstan-Asia_2000</v>
      </c>
      <c r="B873" s="47" t="s">
        <v>144</v>
      </c>
      <c r="C873" s="49" t="s">
        <v>159</v>
      </c>
      <c r="D873" s="44" t="s">
        <v>70</v>
      </c>
      <c r="E873" s="52">
        <v>0.02</v>
      </c>
      <c r="F873" s="52">
        <v>0.042</v>
      </c>
      <c r="G873" s="52">
        <v>72.0</v>
      </c>
      <c r="H873" s="52">
        <v>65.0</v>
      </c>
      <c r="I873" s="52">
        <v>0.35</v>
      </c>
      <c r="J873" s="52">
        <v>0.596</v>
      </c>
      <c r="K873" s="52">
        <v>0.055</v>
      </c>
      <c r="L873" s="52">
        <v>4898400.0</v>
      </c>
      <c r="M873" s="52">
        <v>0.353</v>
      </c>
    </row>
    <row r="874">
      <c r="A874" s="47" t="str">
        <f t="shared" si="1"/>
        <v>Asia_Kyrgyzstan-Asia_2001</v>
      </c>
      <c r="B874" s="47" t="s">
        <v>144</v>
      </c>
      <c r="C874" s="49" t="s">
        <v>159</v>
      </c>
      <c r="D874" s="44" t="s">
        <v>71</v>
      </c>
      <c r="E874" s="52">
        <v>0.02</v>
      </c>
      <c r="F874" s="52">
        <v>0.04</v>
      </c>
      <c r="G874" s="52">
        <v>73.0</v>
      </c>
      <c r="H874" s="52">
        <v>65.0</v>
      </c>
      <c r="I874" s="52">
        <v>0.342</v>
      </c>
      <c r="J874" s="52">
        <v>0.602</v>
      </c>
      <c r="K874" s="52">
        <v>0.055</v>
      </c>
      <c r="L874" s="52">
        <v>4945100.0</v>
      </c>
      <c r="M874" s="52">
        <v>0.353</v>
      </c>
    </row>
    <row r="875">
      <c r="A875" s="47" t="str">
        <f t="shared" si="1"/>
        <v>Asia_Kyrgyzstan-Asia_2002</v>
      </c>
      <c r="B875" s="47" t="s">
        <v>144</v>
      </c>
      <c r="C875" s="49" t="s">
        <v>159</v>
      </c>
      <c r="D875" s="44" t="s">
        <v>72</v>
      </c>
      <c r="E875" s="52">
        <v>0.019</v>
      </c>
      <c r="F875" s="52">
        <v>0.039</v>
      </c>
      <c r="G875" s="52">
        <v>72.0</v>
      </c>
      <c r="H875" s="52">
        <v>64.0</v>
      </c>
      <c r="I875" s="52">
        <v>0.335</v>
      </c>
      <c r="J875" s="52">
        <v>0.609</v>
      </c>
      <c r="K875" s="52">
        <v>0.056</v>
      </c>
      <c r="L875" s="52">
        <v>4990700.0</v>
      </c>
      <c r="M875" s="52">
        <v>0.353</v>
      </c>
    </row>
    <row r="876">
      <c r="A876" s="47" t="str">
        <f t="shared" si="1"/>
        <v>Asia_Kyrgyzstan-Asia_2003</v>
      </c>
      <c r="B876" s="47" t="s">
        <v>144</v>
      </c>
      <c r="C876" s="49" t="s">
        <v>159</v>
      </c>
      <c r="D876" s="44" t="s">
        <v>74</v>
      </c>
      <c r="E876" s="52">
        <v>0.021</v>
      </c>
      <c r="F876" s="52">
        <v>0.037</v>
      </c>
      <c r="G876" s="52">
        <v>72.0</v>
      </c>
      <c r="H876" s="52">
        <v>65.0</v>
      </c>
      <c r="I876" s="52">
        <v>0.326</v>
      </c>
      <c r="J876" s="52">
        <v>0.617</v>
      </c>
      <c r="K876" s="52">
        <v>0.057</v>
      </c>
      <c r="L876" s="52">
        <v>5043300.0</v>
      </c>
      <c r="M876" s="52">
        <v>0.353</v>
      </c>
    </row>
    <row r="877">
      <c r="A877" s="47" t="str">
        <f t="shared" si="1"/>
        <v>Asia_Kyrgyzstan-Asia_2004</v>
      </c>
      <c r="B877" s="47" t="s">
        <v>144</v>
      </c>
      <c r="C877" s="49" t="s">
        <v>159</v>
      </c>
      <c r="D877" s="44" t="s">
        <v>83</v>
      </c>
      <c r="E877" s="52">
        <v>0.022</v>
      </c>
      <c r="F877" s="52">
        <v>0.036</v>
      </c>
      <c r="G877" s="52">
        <v>72.0</v>
      </c>
      <c r="H877" s="52">
        <v>64.0</v>
      </c>
      <c r="I877" s="52">
        <v>0.319</v>
      </c>
      <c r="J877" s="52">
        <v>0.624</v>
      </c>
      <c r="K877" s="52">
        <v>0.057</v>
      </c>
      <c r="L877" s="52">
        <v>5104700.0</v>
      </c>
      <c r="M877" s="52">
        <v>0.353</v>
      </c>
    </row>
    <row r="878">
      <c r="A878" s="47" t="str">
        <f t="shared" si="1"/>
        <v>Asia_Kyrgyzstan-Asia_2005</v>
      </c>
      <c r="B878" s="47" t="s">
        <v>144</v>
      </c>
      <c r="C878" s="49" t="s">
        <v>159</v>
      </c>
      <c r="D878" s="44" t="s">
        <v>84</v>
      </c>
      <c r="E878" s="52">
        <v>0.021</v>
      </c>
      <c r="F878" s="52">
        <v>0.034</v>
      </c>
      <c r="G878" s="52">
        <v>72.0</v>
      </c>
      <c r="H878" s="52">
        <v>64.0</v>
      </c>
      <c r="I878" s="52">
        <v>0.313</v>
      </c>
      <c r="J878" s="52">
        <v>0.631</v>
      </c>
      <c r="K878" s="52">
        <v>0.056</v>
      </c>
      <c r="L878" s="52">
        <v>5162600.0</v>
      </c>
      <c r="M878" s="52">
        <v>0.353</v>
      </c>
    </row>
    <row r="879">
      <c r="A879" s="47" t="str">
        <f t="shared" si="1"/>
        <v>Asia_Kyrgyzstan-Asia_2006</v>
      </c>
      <c r="B879" s="47" t="s">
        <v>144</v>
      </c>
      <c r="C879" s="49" t="s">
        <v>159</v>
      </c>
      <c r="D879" s="44" t="s">
        <v>85</v>
      </c>
      <c r="E879" s="52">
        <v>0.023</v>
      </c>
      <c r="F879" s="52">
        <v>0.033</v>
      </c>
      <c r="G879" s="52">
        <v>72.0</v>
      </c>
      <c r="H879" s="52">
        <v>64.0</v>
      </c>
      <c r="I879" s="52">
        <v>0.308</v>
      </c>
      <c r="J879" s="52">
        <v>0.638</v>
      </c>
      <c r="K879" s="52">
        <v>0.054</v>
      </c>
      <c r="L879" s="52">
        <v>5218400.0</v>
      </c>
      <c r="M879" s="52">
        <v>0.353</v>
      </c>
    </row>
    <row r="880">
      <c r="A880" s="47" t="str">
        <f t="shared" si="1"/>
        <v>Asia_Kyrgyzstan-Asia_2007</v>
      </c>
      <c r="B880" s="47" t="s">
        <v>144</v>
      </c>
      <c r="C880" s="49" t="s">
        <v>159</v>
      </c>
      <c r="D880" s="44" t="s">
        <v>86</v>
      </c>
      <c r="E880" s="52">
        <v>0.023</v>
      </c>
      <c r="F880" s="52">
        <v>0.032</v>
      </c>
      <c r="G880" s="52">
        <v>72.0</v>
      </c>
      <c r="H880" s="52">
        <v>64.0</v>
      </c>
      <c r="I880" s="52">
        <v>0.304</v>
      </c>
      <c r="J880" s="52">
        <v>0.644</v>
      </c>
      <c r="K880" s="52">
        <v>0.052</v>
      </c>
      <c r="L880" s="52">
        <v>5268400.0</v>
      </c>
      <c r="M880" s="52">
        <v>0.353</v>
      </c>
    </row>
    <row r="881">
      <c r="A881" s="47" t="str">
        <f t="shared" si="1"/>
        <v>Asia_Kyrgyzstan-Asia_2008</v>
      </c>
      <c r="B881" s="47" t="s">
        <v>144</v>
      </c>
      <c r="C881" s="49" t="s">
        <v>159</v>
      </c>
      <c r="D881" s="44" t="s">
        <v>87</v>
      </c>
      <c r="E881" s="52">
        <v>0.024</v>
      </c>
      <c r="F881" s="52">
        <v>0.03</v>
      </c>
      <c r="G881" s="52">
        <v>73.0</v>
      </c>
      <c r="H881" s="52">
        <v>65.0</v>
      </c>
      <c r="I881" s="52">
        <v>0.302</v>
      </c>
      <c r="J881" s="52">
        <v>0.649</v>
      </c>
      <c r="K881" s="52">
        <v>0.049</v>
      </c>
      <c r="L881" s="52">
        <v>5318700.0</v>
      </c>
      <c r="M881" s="52">
        <v>0.353</v>
      </c>
    </row>
    <row r="882">
      <c r="A882" s="47" t="str">
        <f t="shared" si="1"/>
        <v>Asia_Kyrgyzstan-Asia_2009</v>
      </c>
      <c r="B882" s="47" t="s">
        <v>144</v>
      </c>
      <c r="C882" s="49" t="s">
        <v>159</v>
      </c>
      <c r="D882" s="44" t="s">
        <v>88</v>
      </c>
      <c r="E882" s="52">
        <v>0.025</v>
      </c>
      <c r="F882" s="52">
        <v>0.029</v>
      </c>
      <c r="G882" s="52">
        <v>73.0</v>
      </c>
      <c r="H882" s="52">
        <v>65.0</v>
      </c>
      <c r="I882" s="52">
        <v>0.301</v>
      </c>
      <c r="J882" s="52">
        <v>0.653</v>
      </c>
      <c r="K882" s="52">
        <v>0.046</v>
      </c>
      <c r="L882" s="52">
        <v>5383300.0</v>
      </c>
      <c r="M882" s="52">
        <v>0.353</v>
      </c>
    </row>
    <row r="883">
      <c r="A883" s="47" t="str">
        <f t="shared" si="1"/>
        <v>Asia_Kyrgyzstan-Asia_2010</v>
      </c>
      <c r="B883" s="47" t="s">
        <v>144</v>
      </c>
      <c r="C883" s="49" t="s">
        <v>159</v>
      </c>
      <c r="D883" s="44" t="s">
        <v>89</v>
      </c>
      <c r="E883" s="52">
        <v>0.027</v>
      </c>
      <c r="F883" s="52">
        <v>0.027</v>
      </c>
      <c r="G883" s="52">
        <v>74.0</v>
      </c>
      <c r="H883" s="52">
        <v>65.0</v>
      </c>
      <c r="I883" s="52">
        <v>0.3</v>
      </c>
      <c r="J883" s="52">
        <v>0.655</v>
      </c>
      <c r="K883" s="52">
        <v>0.044</v>
      </c>
      <c r="L883" s="52">
        <v>5447900.0</v>
      </c>
      <c r="M883" s="52">
        <v>0.353</v>
      </c>
    </row>
    <row r="884">
      <c r="A884" s="47" t="str">
        <f t="shared" si="1"/>
        <v>Asia_Kyrgyzstan-Asia_2011</v>
      </c>
      <c r="B884" s="47" t="s">
        <v>144</v>
      </c>
      <c r="C884" s="49" t="s">
        <v>159</v>
      </c>
      <c r="D884" s="44" t="s">
        <v>90</v>
      </c>
      <c r="E884" s="52">
        <v>0.027</v>
      </c>
      <c r="F884" s="52">
        <v>0.025</v>
      </c>
      <c r="G884" s="52">
        <v>74.0</v>
      </c>
      <c r="H884" s="52">
        <v>66.0</v>
      </c>
      <c r="I884" s="52">
        <v>0.301</v>
      </c>
      <c r="J884" s="52">
        <v>0.656</v>
      </c>
      <c r="K884" s="52">
        <v>0.043</v>
      </c>
      <c r="L884" s="52">
        <v>5514600.0</v>
      </c>
      <c r="M884" s="52">
        <v>0.353</v>
      </c>
    </row>
    <row r="885">
      <c r="A885" s="47" t="str">
        <f t="shared" si="1"/>
        <v>Asia_Kyrgyzstan-Asia_2012</v>
      </c>
      <c r="B885" s="47" t="s">
        <v>144</v>
      </c>
      <c r="C885" s="49" t="s">
        <v>159</v>
      </c>
      <c r="D885" s="44" t="s">
        <v>91</v>
      </c>
      <c r="E885" s="52">
        <v>0.028</v>
      </c>
      <c r="F885" s="52">
        <v>0.023</v>
      </c>
      <c r="G885" s="52">
        <v>74.0</v>
      </c>
      <c r="H885" s="52">
        <v>66.0</v>
      </c>
      <c r="I885" s="52">
        <v>0.302</v>
      </c>
      <c r="J885" s="52">
        <v>0.656</v>
      </c>
      <c r="K885" s="52">
        <v>0.042</v>
      </c>
      <c r="L885" s="52">
        <v>5607200.0</v>
      </c>
      <c r="M885" s="52">
        <v>0.354</v>
      </c>
    </row>
    <row r="886">
      <c r="A886" s="47" t="str">
        <f t="shared" si="1"/>
        <v>Asia_Laos-Asia_2000</v>
      </c>
      <c r="B886" s="47" t="s">
        <v>144</v>
      </c>
      <c r="C886" s="49" t="s">
        <v>160</v>
      </c>
      <c r="D886" s="44" t="s">
        <v>70</v>
      </c>
      <c r="E886" s="52">
        <v>0.031</v>
      </c>
      <c r="F886" s="52">
        <v>0.083</v>
      </c>
      <c r="G886" s="52">
        <v>63.0</v>
      </c>
      <c r="H886" s="52">
        <v>60.0</v>
      </c>
      <c r="I886" s="52">
        <v>0.435</v>
      </c>
      <c r="J886" s="52">
        <v>0.529</v>
      </c>
      <c r="K886" s="52">
        <v>0.036</v>
      </c>
      <c r="L886" s="52">
        <v>5388281.0</v>
      </c>
      <c r="M886" s="52">
        <v>0.22</v>
      </c>
    </row>
    <row r="887">
      <c r="A887" s="47" t="str">
        <f t="shared" si="1"/>
        <v>Asia_Laos-Asia_2001</v>
      </c>
      <c r="B887" s="47" t="s">
        <v>144</v>
      </c>
      <c r="C887" s="49" t="s">
        <v>160</v>
      </c>
      <c r="D887" s="44" t="s">
        <v>71</v>
      </c>
      <c r="E887" s="52">
        <v>0.03</v>
      </c>
      <c r="F887" s="52">
        <v>0.08</v>
      </c>
      <c r="G887" s="52">
        <v>64.0</v>
      </c>
      <c r="H887" s="52">
        <v>61.0</v>
      </c>
      <c r="I887" s="52">
        <v>0.43</v>
      </c>
      <c r="J887" s="52">
        <v>0.533</v>
      </c>
      <c r="K887" s="52">
        <v>0.036</v>
      </c>
      <c r="L887" s="52">
        <v>5470169.0</v>
      </c>
      <c r="M887" s="52">
        <v>0.23</v>
      </c>
    </row>
    <row r="888">
      <c r="A888" s="47" t="str">
        <f t="shared" si="1"/>
        <v>Asia_Laos-Asia_2002</v>
      </c>
      <c r="B888" s="47" t="s">
        <v>144</v>
      </c>
      <c r="C888" s="49" t="s">
        <v>160</v>
      </c>
      <c r="D888" s="44" t="s">
        <v>72</v>
      </c>
      <c r="E888" s="52">
        <v>0.029</v>
      </c>
      <c r="F888" s="52">
        <v>0.078</v>
      </c>
      <c r="G888" s="52">
        <v>64.0</v>
      </c>
      <c r="H888" s="52">
        <v>62.0</v>
      </c>
      <c r="I888" s="52">
        <v>0.425</v>
      </c>
      <c r="J888" s="52">
        <v>0.539</v>
      </c>
      <c r="K888" s="52">
        <v>0.037</v>
      </c>
      <c r="L888" s="52">
        <v>5545245.0</v>
      </c>
      <c r="M888" s="52">
        <v>0.24</v>
      </c>
    </row>
    <row r="889">
      <c r="A889" s="47" t="str">
        <f t="shared" si="1"/>
        <v>Asia_Laos-Asia_2003</v>
      </c>
      <c r="B889" s="47" t="s">
        <v>144</v>
      </c>
      <c r="C889" s="49" t="s">
        <v>160</v>
      </c>
      <c r="D889" s="44" t="s">
        <v>74</v>
      </c>
      <c r="E889" s="52">
        <v>0.029</v>
      </c>
      <c r="F889" s="52">
        <v>0.075</v>
      </c>
      <c r="G889" s="52">
        <v>65.0</v>
      </c>
      <c r="H889" s="52">
        <v>62.0</v>
      </c>
      <c r="I889" s="52">
        <v>0.418</v>
      </c>
      <c r="J889" s="52">
        <v>0.545</v>
      </c>
      <c r="K889" s="52">
        <v>0.037</v>
      </c>
      <c r="L889" s="52">
        <v>5619069.0</v>
      </c>
      <c r="M889" s="52">
        <v>0.251</v>
      </c>
    </row>
    <row r="890">
      <c r="A890" s="47" t="str">
        <f t="shared" si="1"/>
        <v>Asia_Laos-Asia_2004</v>
      </c>
      <c r="B890" s="47" t="s">
        <v>144</v>
      </c>
      <c r="C890" s="49" t="s">
        <v>160</v>
      </c>
      <c r="D890" s="44" t="s">
        <v>83</v>
      </c>
      <c r="E890" s="52">
        <v>0.028</v>
      </c>
      <c r="F890" s="52">
        <v>0.073</v>
      </c>
      <c r="G890" s="52">
        <v>65.0</v>
      </c>
      <c r="H890" s="52">
        <v>63.0</v>
      </c>
      <c r="I890" s="52">
        <v>0.411</v>
      </c>
      <c r="J890" s="52">
        <v>0.552</v>
      </c>
      <c r="K890" s="52">
        <v>0.037</v>
      </c>
      <c r="L890" s="52">
        <v>5699112.0</v>
      </c>
      <c r="M890" s="52">
        <v>0.262</v>
      </c>
    </row>
    <row r="891">
      <c r="A891" s="47" t="str">
        <f t="shared" si="1"/>
        <v>Asia_Laos-Asia_2005</v>
      </c>
      <c r="B891" s="47" t="s">
        <v>144</v>
      </c>
      <c r="C891" s="49" t="s">
        <v>160</v>
      </c>
      <c r="D891" s="44" t="s">
        <v>84</v>
      </c>
      <c r="E891" s="52">
        <v>0.028</v>
      </c>
      <c r="F891" s="52">
        <v>0.07</v>
      </c>
      <c r="G891" s="52">
        <v>66.0</v>
      </c>
      <c r="H891" s="52">
        <v>63.0</v>
      </c>
      <c r="I891" s="52">
        <v>0.404</v>
      </c>
      <c r="J891" s="52">
        <v>0.559</v>
      </c>
      <c r="K891" s="52">
        <v>0.037</v>
      </c>
      <c r="L891" s="52">
        <v>5790646.0</v>
      </c>
      <c r="M891" s="52">
        <v>0.274</v>
      </c>
    </row>
    <row r="892">
      <c r="A892" s="47" t="str">
        <f t="shared" si="1"/>
        <v>Asia_Laos-Asia_2006</v>
      </c>
      <c r="B892" s="47" t="s">
        <v>144</v>
      </c>
      <c r="C892" s="49" t="s">
        <v>160</v>
      </c>
      <c r="D892" s="44" t="s">
        <v>85</v>
      </c>
      <c r="E892" s="52">
        <v>0.029</v>
      </c>
      <c r="F892" s="52">
        <v>0.068</v>
      </c>
      <c r="G892" s="52">
        <v>66.0</v>
      </c>
      <c r="H892" s="52">
        <v>64.0</v>
      </c>
      <c r="I892" s="52">
        <v>0.396</v>
      </c>
      <c r="J892" s="52">
        <v>0.566</v>
      </c>
      <c r="K892" s="52">
        <v>0.038</v>
      </c>
      <c r="L892" s="52">
        <v>5895930.0</v>
      </c>
      <c r="M892" s="52">
        <v>0.285</v>
      </c>
    </row>
    <row r="893">
      <c r="A893" s="47" t="str">
        <f t="shared" si="1"/>
        <v>Asia_Laos-Asia_2007</v>
      </c>
      <c r="B893" s="47" t="s">
        <v>144</v>
      </c>
      <c r="C893" s="49" t="s">
        <v>160</v>
      </c>
      <c r="D893" s="44" t="s">
        <v>86</v>
      </c>
      <c r="E893" s="52">
        <v>0.029</v>
      </c>
      <c r="F893" s="52">
        <v>0.065</v>
      </c>
      <c r="G893" s="52">
        <v>67.0</v>
      </c>
      <c r="H893" s="52">
        <v>64.0</v>
      </c>
      <c r="I893" s="52">
        <v>0.389</v>
      </c>
      <c r="J893" s="52">
        <v>0.574</v>
      </c>
      <c r="K893" s="52">
        <v>0.037</v>
      </c>
      <c r="L893" s="52">
        <v>6013278.0</v>
      </c>
      <c r="M893" s="52">
        <v>0.297</v>
      </c>
    </row>
    <row r="894">
      <c r="A894" s="47" t="str">
        <f t="shared" si="1"/>
        <v>Asia_Laos-Asia_2008</v>
      </c>
      <c r="B894" s="47" t="s">
        <v>144</v>
      </c>
      <c r="C894" s="49" t="s">
        <v>160</v>
      </c>
      <c r="D894" s="44" t="s">
        <v>87</v>
      </c>
      <c r="E894" s="52">
        <v>0.029</v>
      </c>
      <c r="F894" s="52">
        <v>0.063</v>
      </c>
      <c r="G894" s="52">
        <v>67.0</v>
      </c>
      <c r="H894" s="52">
        <v>65.0</v>
      </c>
      <c r="I894" s="52">
        <v>0.381</v>
      </c>
      <c r="J894" s="52">
        <v>0.581</v>
      </c>
      <c r="K894" s="52">
        <v>0.037</v>
      </c>
      <c r="L894" s="52">
        <v>6139127.0</v>
      </c>
      <c r="M894" s="52">
        <v>0.308</v>
      </c>
    </row>
    <row r="895">
      <c r="A895" s="47" t="str">
        <f t="shared" si="1"/>
        <v>Asia_Laos-Asia_2009</v>
      </c>
      <c r="B895" s="47" t="s">
        <v>144</v>
      </c>
      <c r="C895" s="49" t="s">
        <v>160</v>
      </c>
      <c r="D895" s="44" t="s">
        <v>88</v>
      </c>
      <c r="E895" s="52">
        <v>0.029</v>
      </c>
      <c r="F895" s="52">
        <v>0.061</v>
      </c>
      <c r="G895" s="52">
        <v>68.0</v>
      </c>
      <c r="H895" s="52">
        <v>65.0</v>
      </c>
      <c r="I895" s="52">
        <v>0.374</v>
      </c>
      <c r="J895" s="52">
        <v>0.588</v>
      </c>
      <c r="K895" s="52">
        <v>0.037</v>
      </c>
      <c r="L895" s="52">
        <v>6267968.0</v>
      </c>
      <c r="M895" s="52">
        <v>0.32</v>
      </c>
    </row>
    <row r="896">
      <c r="A896" s="47" t="str">
        <f t="shared" si="1"/>
        <v>Asia_Laos-Asia_2010</v>
      </c>
      <c r="B896" s="47" t="s">
        <v>144</v>
      </c>
      <c r="C896" s="49" t="s">
        <v>160</v>
      </c>
      <c r="D896" s="44" t="s">
        <v>89</v>
      </c>
      <c r="E896" s="52">
        <v>0.028</v>
      </c>
      <c r="F896" s="52">
        <v>0.059</v>
      </c>
      <c r="G896" s="52">
        <v>68.0</v>
      </c>
      <c r="H896" s="52">
        <v>66.0</v>
      </c>
      <c r="I896" s="52">
        <v>0.368</v>
      </c>
      <c r="J896" s="52">
        <v>0.595</v>
      </c>
      <c r="K896" s="52">
        <v>0.037</v>
      </c>
      <c r="L896" s="52">
        <v>6395713.0</v>
      </c>
      <c r="M896" s="52">
        <v>0.331</v>
      </c>
    </row>
    <row r="897">
      <c r="A897" s="47" t="str">
        <f t="shared" si="1"/>
        <v>Asia_Laos-Asia_2011</v>
      </c>
      <c r="B897" s="47" t="s">
        <v>144</v>
      </c>
      <c r="C897" s="49" t="s">
        <v>160</v>
      </c>
      <c r="D897" s="44" t="s">
        <v>90</v>
      </c>
      <c r="E897" s="52">
        <v>0.028</v>
      </c>
      <c r="F897" s="52">
        <v>0.057</v>
      </c>
      <c r="G897" s="52">
        <v>69.0</v>
      </c>
      <c r="H897" s="52">
        <v>66.0</v>
      </c>
      <c r="I897" s="52">
        <v>0.362</v>
      </c>
      <c r="J897" s="52">
        <v>0.601</v>
      </c>
      <c r="K897" s="52">
        <v>0.037</v>
      </c>
      <c r="L897" s="52">
        <v>6521314.0</v>
      </c>
      <c r="M897" s="52">
        <v>0.343</v>
      </c>
    </row>
    <row r="898">
      <c r="A898" s="47" t="str">
        <f t="shared" si="1"/>
        <v>Asia_Laos-Asia_2012</v>
      </c>
      <c r="B898" s="47" t="s">
        <v>144</v>
      </c>
      <c r="C898" s="49" t="s">
        <v>160</v>
      </c>
      <c r="D898" s="44" t="s">
        <v>91</v>
      </c>
      <c r="E898" s="52">
        <v>0.027</v>
      </c>
      <c r="F898" s="52">
        <v>0.055</v>
      </c>
      <c r="G898" s="52">
        <v>69.0</v>
      </c>
      <c r="H898" s="52">
        <v>66.0</v>
      </c>
      <c r="I898" s="52">
        <v>0.356</v>
      </c>
      <c r="J898" s="52">
        <v>0.606</v>
      </c>
      <c r="K898" s="52">
        <v>0.038</v>
      </c>
      <c r="L898" s="52">
        <v>6645827.0</v>
      </c>
      <c r="M898" s="52">
        <v>0.354</v>
      </c>
    </row>
    <row r="899">
      <c r="A899" s="47" t="str">
        <f t="shared" si="1"/>
        <v>Asia_Macao SAR-Asia_2000</v>
      </c>
      <c r="B899" s="47" t="s">
        <v>144</v>
      </c>
      <c r="C899" s="49" t="s">
        <v>161</v>
      </c>
      <c r="D899" s="44" t="s">
        <v>70</v>
      </c>
      <c r="E899" s="52">
        <v>0.009</v>
      </c>
      <c r="F899" s="50"/>
      <c r="G899" s="52">
        <v>80.0</v>
      </c>
      <c r="H899" s="52">
        <v>75.0</v>
      </c>
      <c r="I899" s="52">
        <v>0.228</v>
      </c>
      <c r="J899" s="52">
        <v>0.698</v>
      </c>
      <c r="K899" s="52">
        <v>0.074</v>
      </c>
      <c r="L899" s="52">
        <v>431907.0</v>
      </c>
      <c r="M899" s="52">
        <v>1.0</v>
      </c>
    </row>
    <row r="900">
      <c r="A900" s="47" t="str">
        <f t="shared" si="1"/>
        <v>Asia_Macao SAR-Asia_2001</v>
      </c>
      <c r="B900" s="47" t="s">
        <v>144</v>
      </c>
      <c r="C900" s="49" t="s">
        <v>161</v>
      </c>
      <c r="D900" s="44" t="s">
        <v>71</v>
      </c>
      <c r="E900" s="52">
        <v>0.008</v>
      </c>
      <c r="F900" s="50"/>
      <c r="G900" s="52">
        <v>80.0</v>
      </c>
      <c r="H900" s="52">
        <v>76.0</v>
      </c>
      <c r="I900" s="52">
        <v>0.219</v>
      </c>
      <c r="J900" s="52">
        <v>0.708</v>
      </c>
      <c r="K900" s="52">
        <v>0.074</v>
      </c>
      <c r="L900" s="52">
        <v>438080.0</v>
      </c>
      <c r="M900" s="52">
        <v>1.0</v>
      </c>
    </row>
    <row r="901">
      <c r="A901" s="47" t="str">
        <f t="shared" si="1"/>
        <v>Asia_Macao SAR-Asia_2002</v>
      </c>
      <c r="B901" s="47" t="s">
        <v>144</v>
      </c>
      <c r="C901" s="49" t="s">
        <v>161</v>
      </c>
      <c r="D901" s="44" t="s">
        <v>72</v>
      </c>
      <c r="E901" s="52">
        <v>0.008</v>
      </c>
      <c r="F901" s="50"/>
      <c r="G901" s="52">
        <v>80.0</v>
      </c>
      <c r="H901" s="52">
        <v>76.0</v>
      </c>
      <c r="I901" s="52">
        <v>0.208</v>
      </c>
      <c r="J901" s="52">
        <v>0.718</v>
      </c>
      <c r="K901" s="52">
        <v>0.074</v>
      </c>
      <c r="L901" s="52">
        <v>444150.0</v>
      </c>
      <c r="M901" s="52">
        <v>1.0</v>
      </c>
    </row>
    <row r="902">
      <c r="A902" s="47" t="str">
        <f t="shared" si="1"/>
        <v>Asia_Macao SAR-Asia_2003</v>
      </c>
      <c r="B902" s="47" t="s">
        <v>144</v>
      </c>
      <c r="C902" s="49" t="s">
        <v>161</v>
      </c>
      <c r="D902" s="44" t="s">
        <v>74</v>
      </c>
      <c r="E902" s="52">
        <v>0.008</v>
      </c>
      <c r="F902" s="50"/>
      <c r="G902" s="52">
        <v>81.0</v>
      </c>
      <c r="H902" s="52">
        <v>76.0</v>
      </c>
      <c r="I902" s="52">
        <v>0.197</v>
      </c>
      <c r="J902" s="52">
        <v>0.73</v>
      </c>
      <c r="K902" s="52">
        <v>0.074</v>
      </c>
      <c r="L902" s="52">
        <v>450711.0</v>
      </c>
      <c r="M902" s="52">
        <v>1.0</v>
      </c>
    </row>
    <row r="903">
      <c r="A903" s="47" t="str">
        <f t="shared" si="1"/>
        <v>Asia_Macao SAR-Asia_2004</v>
      </c>
      <c r="B903" s="47" t="s">
        <v>144</v>
      </c>
      <c r="C903" s="49" t="s">
        <v>161</v>
      </c>
      <c r="D903" s="44" t="s">
        <v>83</v>
      </c>
      <c r="E903" s="52">
        <v>0.008</v>
      </c>
      <c r="F903" s="50"/>
      <c r="G903" s="52">
        <v>81.0</v>
      </c>
      <c r="H903" s="52">
        <v>76.0</v>
      </c>
      <c r="I903" s="52">
        <v>0.185</v>
      </c>
      <c r="J903" s="52">
        <v>0.742</v>
      </c>
      <c r="K903" s="52">
        <v>0.074</v>
      </c>
      <c r="L903" s="52">
        <v>458542.0</v>
      </c>
      <c r="M903" s="52">
        <v>1.0</v>
      </c>
    </row>
    <row r="904">
      <c r="A904" s="47" t="str">
        <f t="shared" si="1"/>
        <v>Asia_Macao SAR-Asia_2005</v>
      </c>
      <c r="B904" s="47" t="s">
        <v>144</v>
      </c>
      <c r="C904" s="49" t="s">
        <v>161</v>
      </c>
      <c r="D904" s="44" t="s">
        <v>84</v>
      </c>
      <c r="E904" s="52">
        <v>0.008</v>
      </c>
      <c r="F904" s="50"/>
      <c r="G904" s="52">
        <v>81.0</v>
      </c>
      <c r="H904" s="52">
        <v>76.0</v>
      </c>
      <c r="I904" s="52">
        <v>0.173</v>
      </c>
      <c r="J904" s="52">
        <v>0.754</v>
      </c>
      <c r="K904" s="52">
        <v>0.073</v>
      </c>
      <c r="L904" s="52">
        <v>468149.0</v>
      </c>
      <c r="M904" s="52">
        <v>1.0</v>
      </c>
    </row>
    <row r="905">
      <c r="A905" s="47" t="str">
        <f t="shared" si="1"/>
        <v>Asia_Macao SAR-Asia_2006</v>
      </c>
      <c r="B905" s="47" t="s">
        <v>144</v>
      </c>
      <c r="C905" s="49" t="s">
        <v>161</v>
      </c>
      <c r="D905" s="44" t="s">
        <v>85</v>
      </c>
      <c r="E905" s="52">
        <v>0.008</v>
      </c>
      <c r="F905" s="50"/>
      <c r="G905" s="52">
        <v>81.0</v>
      </c>
      <c r="H905" s="52">
        <v>77.0</v>
      </c>
      <c r="I905" s="52">
        <v>0.161</v>
      </c>
      <c r="J905" s="52">
        <v>0.766</v>
      </c>
      <c r="K905" s="52">
        <v>0.072</v>
      </c>
      <c r="L905" s="52">
        <v>479808.0</v>
      </c>
      <c r="M905" s="52">
        <v>1.0</v>
      </c>
    </row>
    <row r="906">
      <c r="A906" s="47" t="str">
        <f t="shared" si="1"/>
        <v>Asia_Macao SAR-Asia_2007</v>
      </c>
      <c r="B906" s="47" t="s">
        <v>144</v>
      </c>
      <c r="C906" s="49" t="s">
        <v>161</v>
      </c>
      <c r="D906" s="44" t="s">
        <v>86</v>
      </c>
      <c r="E906" s="52">
        <v>0.008</v>
      </c>
      <c r="F906" s="50"/>
      <c r="G906" s="52">
        <v>82.0</v>
      </c>
      <c r="H906" s="52">
        <v>77.0</v>
      </c>
      <c r="I906" s="52">
        <v>0.15</v>
      </c>
      <c r="J906" s="52">
        <v>0.778</v>
      </c>
      <c r="K906" s="52">
        <v>0.071</v>
      </c>
      <c r="L906" s="52">
        <v>493206.0</v>
      </c>
      <c r="M906" s="52">
        <v>1.0</v>
      </c>
    </row>
    <row r="907">
      <c r="A907" s="47" t="str">
        <f t="shared" si="1"/>
        <v>Asia_Macao SAR-Asia_2008</v>
      </c>
      <c r="B907" s="47" t="s">
        <v>144</v>
      </c>
      <c r="C907" s="49" t="s">
        <v>161</v>
      </c>
      <c r="D907" s="44" t="s">
        <v>87</v>
      </c>
      <c r="E907" s="52">
        <v>0.009</v>
      </c>
      <c r="F907" s="50"/>
      <c r="G907" s="52">
        <v>82.0</v>
      </c>
      <c r="H907" s="52">
        <v>77.0</v>
      </c>
      <c r="I907" s="52">
        <v>0.141</v>
      </c>
      <c r="J907" s="52">
        <v>0.788</v>
      </c>
      <c r="K907" s="52">
        <v>0.071</v>
      </c>
      <c r="L907" s="52">
        <v>507528.0</v>
      </c>
      <c r="M907" s="52">
        <v>1.0</v>
      </c>
    </row>
    <row r="908">
      <c r="A908" s="47" t="str">
        <f t="shared" si="1"/>
        <v>Asia_Macao SAR-Asia_2009</v>
      </c>
      <c r="B908" s="47" t="s">
        <v>144</v>
      </c>
      <c r="C908" s="49" t="s">
        <v>161</v>
      </c>
      <c r="D908" s="44" t="s">
        <v>88</v>
      </c>
      <c r="E908" s="52">
        <v>0.009</v>
      </c>
      <c r="F908" s="50"/>
      <c r="G908" s="52">
        <v>82.0</v>
      </c>
      <c r="H908" s="52">
        <v>77.0</v>
      </c>
      <c r="I908" s="52">
        <v>0.133</v>
      </c>
      <c r="J908" s="52">
        <v>0.796</v>
      </c>
      <c r="K908" s="52">
        <v>0.071</v>
      </c>
      <c r="L908" s="52">
        <v>521617.0</v>
      </c>
      <c r="M908" s="52">
        <v>1.0</v>
      </c>
    </row>
    <row r="909">
      <c r="A909" s="47" t="str">
        <f t="shared" si="1"/>
        <v>Asia_Macao SAR-Asia_2010</v>
      </c>
      <c r="B909" s="47" t="s">
        <v>144</v>
      </c>
      <c r="C909" s="49" t="s">
        <v>161</v>
      </c>
      <c r="D909" s="44" t="s">
        <v>89</v>
      </c>
      <c r="E909" s="52">
        <v>0.009</v>
      </c>
      <c r="F909" s="50"/>
      <c r="G909" s="52">
        <v>82.0</v>
      </c>
      <c r="H909" s="52">
        <v>77.0</v>
      </c>
      <c r="I909" s="52">
        <v>0.127</v>
      </c>
      <c r="J909" s="52">
        <v>0.801</v>
      </c>
      <c r="K909" s="52">
        <v>0.072</v>
      </c>
      <c r="L909" s="52">
        <v>534626.0</v>
      </c>
      <c r="M909" s="52">
        <v>1.0</v>
      </c>
    </row>
    <row r="910">
      <c r="A910" s="47" t="str">
        <f t="shared" si="1"/>
        <v>Asia_Macao SAR-Asia_2011</v>
      </c>
      <c r="B910" s="47" t="s">
        <v>144</v>
      </c>
      <c r="C910" s="49" t="s">
        <v>161</v>
      </c>
      <c r="D910" s="44" t="s">
        <v>90</v>
      </c>
      <c r="E910" s="52">
        <v>0.01</v>
      </c>
      <c r="F910" s="50"/>
      <c r="G910" s="52">
        <v>82.0</v>
      </c>
      <c r="H910" s="52">
        <v>78.0</v>
      </c>
      <c r="I910" s="52">
        <v>0.124</v>
      </c>
      <c r="J910" s="52">
        <v>0.802</v>
      </c>
      <c r="K910" s="52">
        <v>0.074</v>
      </c>
      <c r="L910" s="52">
        <v>546278.0</v>
      </c>
      <c r="M910" s="52">
        <v>1.0</v>
      </c>
    </row>
    <row r="911">
      <c r="A911" s="47" t="str">
        <f t="shared" si="1"/>
        <v>Asia_Macao SAR-Asia_2012</v>
      </c>
      <c r="B911" s="47" t="s">
        <v>144</v>
      </c>
      <c r="C911" s="49" t="s">
        <v>161</v>
      </c>
      <c r="D911" s="44" t="s">
        <v>91</v>
      </c>
      <c r="E911" s="52">
        <v>0.01</v>
      </c>
      <c r="F911" s="50"/>
      <c r="G911" s="52">
        <v>82.0</v>
      </c>
      <c r="H911" s="52">
        <v>78.0</v>
      </c>
      <c r="I911" s="52">
        <v>0.122</v>
      </c>
      <c r="J911" s="52">
        <v>0.8</v>
      </c>
      <c r="K911" s="52">
        <v>0.077</v>
      </c>
      <c r="L911" s="52">
        <v>556783.0</v>
      </c>
      <c r="M911" s="52">
        <v>1.0</v>
      </c>
    </row>
    <row r="912">
      <c r="A912" s="47" t="str">
        <f t="shared" si="1"/>
        <v>Asia_Malaysia-Asia_2000</v>
      </c>
      <c r="B912" s="47" t="s">
        <v>144</v>
      </c>
      <c r="C912" s="49" t="s">
        <v>162</v>
      </c>
      <c r="D912" s="44" t="s">
        <v>70</v>
      </c>
      <c r="E912" s="52">
        <v>0.023</v>
      </c>
      <c r="F912" s="52">
        <v>0.009</v>
      </c>
      <c r="G912" s="52">
        <v>75.0</v>
      </c>
      <c r="H912" s="52">
        <v>71.0</v>
      </c>
      <c r="I912" s="52">
        <v>0.333</v>
      </c>
      <c r="J912" s="52">
        <v>0.628</v>
      </c>
      <c r="K912" s="52">
        <v>0.038</v>
      </c>
      <c r="L912" s="52">
        <v>2.3420751E7</v>
      </c>
      <c r="M912" s="52">
        <v>0.62</v>
      </c>
    </row>
    <row r="913">
      <c r="A913" s="47" t="str">
        <f t="shared" si="1"/>
        <v>Asia_Malaysia-Asia_2001</v>
      </c>
      <c r="B913" s="47" t="s">
        <v>144</v>
      </c>
      <c r="C913" s="49" t="s">
        <v>162</v>
      </c>
      <c r="D913" s="44" t="s">
        <v>71</v>
      </c>
      <c r="E913" s="52">
        <v>0.022</v>
      </c>
      <c r="F913" s="52">
        <v>0.008</v>
      </c>
      <c r="G913" s="52">
        <v>75.0</v>
      </c>
      <c r="H913" s="52">
        <v>71.0</v>
      </c>
      <c r="I913" s="52">
        <v>0.327</v>
      </c>
      <c r="J913" s="52">
        <v>0.634</v>
      </c>
      <c r="K913" s="52">
        <v>0.039</v>
      </c>
      <c r="L913" s="52">
        <v>2.3925742E7</v>
      </c>
      <c r="M913" s="52">
        <v>0.629</v>
      </c>
    </row>
    <row r="914">
      <c r="A914" s="47" t="str">
        <f t="shared" si="1"/>
        <v>Asia_Malaysia-Asia_2002</v>
      </c>
      <c r="B914" s="47" t="s">
        <v>144</v>
      </c>
      <c r="C914" s="49" t="s">
        <v>162</v>
      </c>
      <c r="D914" s="44" t="s">
        <v>72</v>
      </c>
      <c r="E914" s="52">
        <v>0.021</v>
      </c>
      <c r="F914" s="52">
        <v>0.008</v>
      </c>
      <c r="G914" s="52">
        <v>75.0</v>
      </c>
      <c r="H914" s="52">
        <v>71.0</v>
      </c>
      <c r="I914" s="52">
        <v>0.321</v>
      </c>
      <c r="J914" s="52">
        <v>0.639</v>
      </c>
      <c r="K914" s="52">
        <v>0.04</v>
      </c>
      <c r="L914" s="52">
        <v>2.4413795E7</v>
      </c>
      <c r="M914" s="52">
        <v>0.639</v>
      </c>
    </row>
    <row r="915">
      <c r="A915" s="47" t="str">
        <f t="shared" si="1"/>
        <v>Asia_Malaysia-Asia_2003</v>
      </c>
      <c r="B915" s="47" t="s">
        <v>144</v>
      </c>
      <c r="C915" s="49" t="s">
        <v>162</v>
      </c>
      <c r="D915" s="44" t="s">
        <v>74</v>
      </c>
      <c r="E915" s="52">
        <v>0.02</v>
      </c>
      <c r="F915" s="52">
        <v>0.007</v>
      </c>
      <c r="G915" s="52">
        <v>76.0</v>
      </c>
      <c r="H915" s="52">
        <v>71.0</v>
      </c>
      <c r="I915" s="52">
        <v>0.315</v>
      </c>
      <c r="J915" s="52">
        <v>0.644</v>
      </c>
      <c r="K915" s="52">
        <v>0.042</v>
      </c>
      <c r="L915" s="52">
        <v>2.4890654E7</v>
      </c>
      <c r="M915" s="52">
        <v>0.648</v>
      </c>
    </row>
    <row r="916">
      <c r="A916" s="47" t="str">
        <f t="shared" si="1"/>
        <v>Asia_Malaysia-Asia_2004</v>
      </c>
      <c r="B916" s="47" t="s">
        <v>144</v>
      </c>
      <c r="C916" s="49" t="s">
        <v>162</v>
      </c>
      <c r="D916" s="44" t="s">
        <v>83</v>
      </c>
      <c r="E916" s="52">
        <v>0.019</v>
      </c>
      <c r="F916" s="52">
        <v>0.007</v>
      </c>
      <c r="G916" s="52">
        <v>76.0</v>
      </c>
      <c r="H916" s="52">
        <v>71.0</v>
      </c>
      <c r="I916" s="52">
        <v>0.308</v>
      </c>
      <c r="J916" s="52">
        <v>0.649</v>
      </c>
      <c r="K916" s="52">
        <v>0.043</v>
      </c>
      <c r="L916" s="52">
        <v>2.5365089E7</v>
      </c>
      <c r="M916" s="52">
        <v>0.657</v>
      </c>
    </row>
    <row r="917">
      <c r="A917" s="47" t="str">
        <f t="shared" si="1"/>
        <v>Asia_Malaysia-Asia_2005</v>
      </c>
      <c r="B917" s="47" t="s">
        <v>144</v>
      </c>
      <c r="C917" s="49" t="s">
        <v>162</v>
      </c>
      <c r="D917" s="44" t="s">
        <v>84</v>
      </c>
      <c r="E917" s="52">
        <v>0.019</v>
      </c>
      <c r="F917" s="52">
        <v>0.007</v>
      </c>
      <c r="G917" s="52">
        <v>76.0</v>
      </c>
      <c r="H917" s="52">
        <v>72.0</v>
      </c>
      <c r="I917" s="52">
        <v>0.302</v>
      </c>
      <c r="J917" s="52">
        <v>0.654</v>
      </c>
      <c r="K917" s="52">
        <v>0.044</v>
      </c>
      <c r="L917" s="52">
        <v>2.5843466E7</v>
      </c>
      <c r="M917" s="52">
        <v>0.666</v>
      </c>
    </row>
    <row r="918">
      <c r="A918" s="47" t="str">
        <f t="shared" si="1"/>
        <v>Asia_Malaysia-Asia_2006</v>
      </c>
      <c r="B918" s="47" t="s">
        <v>144</v>
      </c>
      <c r="C918" s="49" t="s">
        <v>162</v>
      </c>
      <c r="D918" s="44" t="s">
        <v>85</v>
      </c>
      <c r="E918" s="52">
        <v>0.018</v>
      </c>
      <c r="F918" s="52">
        <v>0.007</v>
      </c>
      <c r="G918" s="52">
        <v>76.0</v>
      </c>
      <c r="H918" s="52">
        <v>72.0</v>
      </c>
      <c r="I918" s="52">
        <v>0.297</v>
      </c>
      <c r="J918" s="52">
        <v>0.659</v>
      </c>
      <c r="K918" s="52">
        <v>0.045</v>
      </c>
      <c r="L918" s="52">
        <v>2.6327098E7</v>
      </c>
      <c r="M918" s="52">
        <v>0.675</v>
      </c>
    </row>
    <row r="919">
      <c r="A919" s="47" t="str">
        <f t="shared" si="1"/>
        <v>Asia_Malaysia-Asia_2007</v>
      </c>
      <c r="B919" s="47" t="s">
        <v>144</v>
      </c>
      <c r="C919" s="49" t="s">
        <v>162</v>
      </c>
      <c r="D919" s="44" t="s">
        <v>86</v>
      </c>
      <c r="E919" s="52">
        <v>0.018</v>
      </c>
      <c r="F919" s="52">
        <v>0.007</v>
      </c>
      <c r="G919" s="52">
        <v>76.0</v>
      </c>
      <c r="H919" s="52">
        <v>72.0</v>
      </c>
      <c r="I919" s="52">
        <v>0.292</v>
      </c>
      <c r="J919" s="52">
        <v>0.663</v>
      </c>
      <c r="K919" s="52">
        <v>0.045</v>
      </c>
      <c r="L919" s="52">
        <v>2.6813819E7</v>
      </c>
      <c r="M919" s="52">
        <v>0.684</v>
      </c>
    </row>
    <row r="920">
      <c r="A920" s="47" t="str">
        <f t="shared" si="1"/>
        <v>Asia_Malaysia-Asia_2008</v>
      </c>
      <c r="B920" s="47" t="s">
        <v>144</v>
      </c>
      <c r="C920" s="49" t="s">
        <v>162</v>
      </c>
      <c r="D920" s="44" t="s">
        <v>87</v>
      </c>
      <c r="E920" s="52">
        <v>0.018</v>
      </c>
      <c r="F920" s="52">
        <v>0.007</v>
      </c>
      <c r="G920" s="52">
        <v>77.0</v>
      </c>
      <c r="H920" s="52">
        <v>72.0</v>
      </c>
      <c r="I920" s="52">
        <v>0.287</v>
      </c>
      <c r="J920" s="52">
        <v>0.667</v>
      </c>
      <c r="K920" s="52">
        <v>0.046</v>
      </c>
      <c r="L920" s="52">
        <v>2.7302348E7</v>
      </c>
      <c r="M920" s="52">
        <v>0.692</v>
      </c>
    </row>
    <row r="921">
      <c r="A921" s="47" t="str">
        <f t="shared" si="1"/>
        <v>Asia_Malaysia-Asia_2009</v>
      </c>
      <c r="B921" s="47" t="s">
        <v>144</v>
      </c>
      <c r="C921" s="49" t="s">
        <v>162</v>
      </c>
      <c r="D921" s="44" t="s">
        <v>88</v>
      </c>
      <c r="E921" s="52">
        <v>0.018</v>
      </c>
      <c r="F921" s="52">
        <v>0.007</v>
      </c>
      <c r="G921" s="52">
        <v>77.0</v>
      </c>
      <c r="H921" s="52">
        <v>72.0</v>
      </c>
      <c r="I921" s="52">
        <v>0.282</v>
      </c>
      <c r="J921" s="52">
        <v>0.671</v>
      </c>
      <c r="K921" s="52">
        <v>0.047</v>
      </c>
      <c r="L921" s="52">
        <v>2.7790324E7</v>
      </c>
      <c r="M921" s="52">
        <v>0.701</v>
      </c>
    </row>
    <row r="922">
      <c r="A922" s="47" t="str">
        <f t="shared" si="1"/>
        <v>Asia_Malaysia-Asia_2010</v>
      </c>
      <c r="B922" s="47" t="s">
        <v>144</v>
      </c>
      <c r="C922" s="49" t="s">
        <v>162</v>
      </c>
      <c r="D922" s="44" t="s">
        <v>89</v>
      </c>
      <c r="E922" s="52">
        <v>0.018</v>
      </c>
      <c r="F922" s="52">
        <v>0.007</v>
      </c>
      <c r="G922" s="52">
        <v>77.0</v>
      </c>
      <c r="H922" s="52">
        <v>72.0</v>
      </c>
      <c r="I922" s="52">
        <v>0.277</v>
      </c>
      <c r="J922" s="52">
        <v>0.675</v>
      </c>
      <c r="K922" s="52">
        <v>0.048</v>
      </c>
      <c r="L922" s="52">
        <v>2.8275835E7</v>
      </c>
      <c r="M922" s="52">
        <v>0.709</v>
      </c>
    </row>
    <row r="923">
      <c r="A923" s="47" t="str">
        <f t="shared" si="1"/>
        <v>Asia_Malaysia-Asia_2011</v>
      </c>
      <c r="B923" s="47" t="s">
        <v>144</v>
      </c>
      <c r="C923" s="49" t="s">
        <v>162</v>
      </c>
      <c r="D923" s="44" t="s">
        <v>90</v>
      </c>
      <c r="E923" s="52">
        <v>0.018</v>
      </c>
      <c r="F923" s="52">
        <v>0.007</v>
      </c>
      <c r="G923" s="52">
        <v>77.0</v>
      </c>
      <c r="H923" s="52">
        <v>72.0</v>
      </c>
      <c r="I923" s="52">
        <v>0.272</v>
      </c>
      <c r="J923" s="52">
        <v>0.678</v>
      </c>
      <c r="K923" s="52">
        <v>0.05</v>
      </c>
      <c r="L923" s="52">
        <v>2.8758968E7</v>
      </c>
      <c r="M923" s="52">
        <v>0.717</v>
      </c>
    </row>
    <row r="924">
      <c r="A924" s="47" t="str">
        <f t="shared" si="1"/>
        <v>Asia_Malaysia-Asia_2012</v>
      </c>
      <c r="B924" s="47" t="s">
        <v>144</v>
      </c>
      <c r="C924" s="49" t="s">
        <v>162</v>
      </c>
      <c r="D924" s="44" t="s">
        <v>91</v>
      </c>
      <c r="E924" s="52">
        <v>0.018</v>
      </c>
      <c r="F924" s="52">
        <v>0.007</v>
      </c>
      <c r="G924" s="52">
        <v>77.0</v>
      </c>
      <c r="H924" s="52">
        <v>73.0</v>
      </c>
      <c r="I924" s="52">
        <v>0.267</v>
      </c>
      <c r="J924" s="52">
        <v>0.682</v>
      </c>
      <c r="K924" s="52">
        <v>0.052</v>
      </c>
      <c r="L924" s="52">
        <v>2.9239927E7</v>
      </c>
      <c r="M924" s="52">
        <v>0.725</v>
      </c>
    </row>
    <row r="925">
      <c r="A925" s="47" t="str">
        <f t="shared" si="1"/>
        <v>Asia_Maldives-Asia_2000</v>
      </c>
      <c r="B925" s="47" t="s">
        <v>144</v>
      </c>
      <c r="C925" s="49" t="s">
        <v>163</v>
      </c>
      <c r="D925" s="44" t="s">
        <v>70</v>
      </c>
      <c r="E925" s="52">
        <v>0.025</v>
      </c>
      <c r="F925" s="52">
        <v>0.035</v>
      </c>
      <c r="G925" s="52">
        <v>70.0</v>
      </c>
      <c r="H925" s="52">
        <v>69.0</v>
      </c>
      <c r="I925" s="52">
        <v>0.413</v>
      </c>
      <c r="J925" s="52">
        <v>0.549</v>
      </c>
      <c r="K925" s="52">
        <v>0.038</v>
      </c>
      <c r="L925" s="52">
        <v>272745.0</v>
      </c>
      <c r="M925" s="52">
        <v>0.277</v>
      </c>
    </row>
    <row r="926">
      <c r="A926" s="47" t="str">
        <f t="shared" si="1"/>
        <v>Asia_Maldives-Asia_2001</v>
      </c>
      <c r="B926" s="47" t="s">
        <v>144</v>
      </c>
      <c r="C926" s="49" t="s">
        <v>163</v>
      </c>
      <c r="D926" s="44" t="s">
        <v>71</v>
      </c>
      <c r="E926" s="52">
        <v>0.023</v>
      </c>
      <c r="F926" s="52">
        <v>0.032</v>
      </c>
      <c r="G926" s="52">
        <v>72.0</v>
      </c>
      <c r="H926" s="52">
        <v>70.0</v>
      </c>
      <c r="I926" s="52">
        <v>0.399</v>
      </c>
      <c r="J926" s="52">
        <v>0.561</v>
      </c>
      <c r="K926" s="52">
        <v>0.039</v>
      </c>
      <c r="L926" s="52">
        <v>277825.0</v>
      </c>
      <c r="M926" s="52">
        <v>0.289</v>
      </c>
    </row>
    <row r="927">
      <c r="A927" s="47" t="str">
        <f t="shared" si="1"/>
        <v>Asia_Maldives-Asia_2002</v>
      </c>
      <c r="B927" s="47" t="s">
        <v>144</v>
      </c>
      <c r="C927" s="49" t="s">
        <v>163</v>
      </c>
      <c r="D927" s="44" t="s">
        <v>72</v>
      </c>
      <c r="E927" s="52">
        <v>0.022</v>
      </c>
      <c r="F927" s="52">
        <v>0.028</v>
      </c>
      <c r="G927" s="52">
        <v>73.0</v>
      </c>
      <c r="H927" s="52">
        <v>70.0</v>
      </c>
      <c r="I927" s="52">
        <v>0.385</v>
      </c>
      <c r="J927" s="52">
        <v>0.574</v>
      </c>
      <c r="K927" s="52">
        <v>0.041</v>
      </c>
      <c r="L927" s="52">
        <v>282743.0</v>
      </c>
      <c r="M927" s="52">
        <v>0.3</v>
      </c>
    </row>
    <row r="928">
      <c r="A928" s="47" t="str">
        <f t="shared" si="1"/>
        <v>Asia_Maldives-Asia_2003</v>
      </c>
      <c r="B928" s="47" t="s">
        <v>144</v>
      </c>
      <c r="C928" s="49" t="s">
        <v>163</v>
      </c>
      <c r="D928" s="44" t="s">
        <v>74</v>
      </c>
      <c r="E928" s="52">
        <v>0.022</v>
      </c>
      <c r="F928" s="52">
        <v>0.025</v>
      </c>
      <c r="G928" s="52">
        <v>74.0</v>
      </c>
      <c r="H928" s="52">
        <v>71.0</v>
      </c>
      <c r="I928" s="52">
        <v>0.37</v>
      </c>
      <c r="J928" s="52">
        <v>0.587</v>
      </c>
      <c r="K928" s="52">
        <v>0.043</v>
      </c>
      <c r="L928" s="52">
        <v>287594.0</v>
      </c>
      <c r="M928" s="52">
        <v>0.313</v>
      </c>
    </row>
    <row r="929">
      <c r="A929" s="47" t="str">
        <f t="shared" si="1"/>
        <v>Asia_Maldives-Asia_2004</v>
      </c>
      <c r="B929" s="47" t="s">
        <v>144</v>
      </c>
      <c r="C929" s="49" t="s">
        <v>163</v>
      </c>
      <c r="D929" s="44" t="s">
        <v>83</v>
      </c>
      <c r="E929" s="52">
        <v>0.021</v>
      </c>
      <c r="F929" s="52">
        <v>0.022</v>
      </c>
      <c r="G929" s="52">
        <v>75.0</v>
      </c>
      <c r="H929" s="52">
        <v>72.0</v>
      </c>
      <c r="I929" s="52">
        <v>0.356</v>
      </c>
      <c r="J929" s="52">
        <v>0.599</v>
      </c>
      <c r="K929" s="52">
        <v>0.044</v>
      </c>
      <c r="L929" s="52">
        <v>292505.0</v>
      </c>
      <c r="M929" s="52">
        <v>0.325</v>
      </c>
    </row>
    <row r="930">
      <c r="A930" s="47" t="str">
        <f t="shared" si="1"/>
        <v>Asia_Maldives-Asia_2005</v>
      </c>
      <c r="B930" s="47" t="s">
        <v>144</v>
      </c>
      <c r="C930" s="49" t="s">
        <v>163</v>
      </c>
      <c r="D930" s="44" t="s">
        <v>84</v>
      </c>
      <c r="E930" s="52">
        <v>0.021</v>
      </c>
      <c r="F930" s="52">
        <v>0.019</v>
      </c>
      <c r="G930" s="52">
        <v>75.0</v>
      </c>
      <c r="H930" s="52">
        <v>73.0</v>
      </c>
      <c r="I930" s="52">
        <v>0.343</v>
      </c>
      <c r="J930" s="52">
        <v>0.611</v>
      </c>
      <c r="K930" s="52">
        <v>0.046</v>
      </c>
      <c r="L930" s="52">
        <v>297576.0</v>
      </c>
      <c r="M930" s="52">
        <v>0.338</v>
      </c>
    </row>
    <row r="931">
      <c r="A931" s="47" t="str">
        <f t="shared" si="1"/>
        <v>Asia_Maldives-Asia_2006</v>
      </c>
      <c r="B931" s="47" t="s">
        <v>144</v>
      </c>
      <c r="C931" s="49" t="s">
        <v>163</v>
      </c>
      <c r="D931" s="44" t="s">
        <v>85</v>
      </c>
      <c r="E931" s="52">
        <v>0.021</v>
      </c>
      <c r="F931" s="52">
        <v>0.017</v>
      </c>
      <c r="G931" s="52">
        <v>76.0</v>
      </c>
      <c r="H931" s="52">
        <v>74.0</v>
      </c>
      <c r="I931" s="52">
        <v>0.332</v>
      </c>
      <c r="J931" s="52">
        <v>0.621</v>
      </c>
      <c r="K931" s="52">
        <v>0.047</v>
      </c>
      <c r="L931" s="52">
        <v>302825.0</v>
      </c>
      <c r="M931" s="52">
        <v>0.35</v>
      </c>
    </row>
    <row r="932">
      <c r="A932" s="47" t="str">
        <f t="shared" si="1"/>
        <v>Asia_Maldives-Asia_2007</v>
      </c>
      <c r="B932" s="47" t="s">
        <v>144</v>
      </c>
      <c r="C932" s="49" t="s">
        <v>163</v>
      </c>
      <c r="D932" s="44" t="s">
        <v>86</v>
      </c>
      <c r="E932" s="52">
        <v>0.022</v>
      </c>
      <c r="F932" s="52">
        <v>0.015</v>
      </c>
      <c r="G932" s="52">
        <v>77.0</v>
      </c>
      <c r="H932" s="52">
        <v>74.0</v>
      </c>
      <c r="I932" s="52">
        <v>0.322</v>
      </c>
      <c r="J932" s="52">
        <v>0.63</v>
      </c>
      <c r="K932" s="52">
        <v>0.048</v>
      </c>
      <c r="L932" s="52">
        <v>308239.0</v>
      </c>
      <c r="M932" s="52">
        <v>0.363</v>
      </c>
    </row>
    <row r="933">
      <c r="A933" s="47" t="str">
        <f t="shared" si="1"/>
        <v>Asia_Maldives-Asia_2008</v>
      </c>
      <c r="B933" s="47" t="s">
        <v>144</v>
      </c>
      <c r="C933" s="49" t="s">
        <v>163</v>
      </c>
      <c r="D933" s="44" t="s">
        <v>87</v>
      </c>
      <c r="E933" s="52">
        <v>0.022</v>
      </c>
      <c r="F933" s="52">
        <v>0.014</v>
      </c>
      <c r="G933" s="52">
        <v>77.0</v>
      </c>
      <c r="H933" s="52">
        <v>75.0</v>
      </c>
      <c r="I933" s="52">
        <v>0.313</v>
      </c>
      <c r="J933" s="52">
        <v>0.637</v>
      </c>
      <c r="K933" s="52">
        <v>0.049</v>
      </c>
      <c r="L933" s="52">
        <v>313843.0</v>
      </c>
      <c r="M933" s="52">
        <v>0.376</v>
      </c>
    </row>
    <row r="934">
      <c r="A934" s="47" t="str">
        <f t="shared" si="1"/>
        <v>Asia_Maldives-Asia_2009</v>
      </c>
      <c r="B934" s="47" t="s">
        <v>144</v>
      </c>
      <c r="C934" s="49" t="s">
        <v>163</v>
      </c>
      <c r="D934" s="44" t="s">
        <v>88</v>
      </c>
      <c r="E934" s="52">
        <v>0.022</v>
      </c>
      <c r="F934" s="52">
        <v>0.012</v>
      </c>
      <c r="G934" s="52">
        <v>77.0</v>
      </c>
      <c r="H934" s="52">
        <v>75.0</v>
      </c>
      <c r="I934" s="52">
        <v>0.306</v>
      </c>
      <c r="J934" s="52">
        <v>0.644</v>
      </c>
      <c r="K934" s="52">
        <v>0.05</v>
      </c>
      <c r="L934" s="52">
        <v>319660.0</v>
      </c>
      <c r="M934" s="52">
        <v>0.388</v>
      </c>
    </row>
    <row r="935">
      <c r="A935" s="47" t="str">
        <f t="shared" si="1"/>
        <v>Asia_Maldives-Asia_2010</v>
      </c>
      <c r="B935" s="47" t="s">
        <v>144</v>
      </c>
      <c r="C935" s="49" t="s">
        <v>163</v>
      </c>
      <c r="D935" s="44" t="s">
        <v>89</v>
      </c>
      <c r="E935" s="52">
        <v>0.022</v>
      </c>
      <c r="F935" s="52">
        <v>0.011</v>
      </c>
      <c r="G935" s="52">
        <v>78.0</v>
      </c>
      <c r="H935" s="52">
        <v>76.0</v>
      </c>
      <c r="I935" s="52">
        <v>0.3</v>
      </c>
      <c r="J935" s="52">
        <v>0.65</v>
      </c>
      <c r="K935" s="52">
        <v>0.05</v>
      </c>
      <c r="L935" s="52">
        <v>325694.0</v>
      </c>
      <c r="M935" s="52">
        <v>0.4</v>
      </c>
    </row>
    <row r="936">
      <c r="A936" s="47" t="str">
        <f t="shared" si="1"/>
        <v>Asia_Maldives-Asia_2011</v>
      </c>
      <c r="B936" s="47" t="s">
        <v>144</v>
      </c>
      <c r="C936" s="49" t="s">
        <v>163</v>
      </c>
      <c r="D936" s="44" t="s">
        <v>90</v>
      </c>
      <c r="E936" s="52">
        <v>0.022</v>
      </c>
      <c r="F936" s="52">
        <v>0.01</v>
      </c>
      <c r="G936" s="52">
        <v>78.0</v>
      </c>
      <c r="H936" s="52">
        <v>76.0</v>
      </c>
      <c r="I936" s="52">
        <v>0.294</v>
      </c>
      <c r="J936" s="52">
        <v>0.655</v>
      </c>
      <c r="K936" s="52">
        <v>0.05</v>
      </c>
      <c r="L936" s="52">
        <v>331964.0</v>
      </c>
      <c r="M936" s="52">
        <v>0.412</v>
      </c>
    </row>
    <row r="937">
      <c r="A937" s="47" t="str">
        <f t="shared" si="1"/>
        <v>Asia_Maldives-Asia_2012</v>
      </c>
      <c r="B937" s="47" t="s">
        <v>144</v>
      </c>
      <c r="C937" s="49" t="s">
        <v>163</v>
      </c>
      <c r="D937" s="44" t="s">
        <v>91</v>
      </c>
      <c r="E937" s="52">
        <v>0.022</v>
      </c>
      <c r="F937" s="52">
        <v>0.009</v>
      </c>
      <c r="G937" s="52">
        <v>79.0</v>
      </c>
      <c r="H937" s="52">
        <v>77.0</v>
      </c>
      <c r="I937" s="52">
        <v>0.29</v>
      </c>
      <c r="J937" s="52">
        <v>0.66</v>
      </c>
      <c r="K937" s="52">
        <v>0.05</v>
      </c>
      <c r="L937" s="52">
        <v>338442.0</v>
      </c>
      <c r="M937" s="52">
        <v>0.423</v>
      </c>
    </row>
    <row r="938">
      <c r="A938" s="47" t="str">
        <f t="shared" si="1"/>
        <v>Asia_Mongolia-Asia_2000</v>
      </c>
      <c r="B938" s="47" t="s">
        <v>144</v>
      </c>
      <c r="C938" s="49" t="s">
        <v>164</v>
      </c>
      <c r="D938" s="44" t="s">
        <v>70</v>
      </c>
      <c r="E938" s="52">
        <v>0.019</v>
      </c>
      <c r="F938" s="52">
        <v>0.049</v>
      </c>
      <c r="G938" s="52">
        <v>66.0</v>
      </c>
      <c r="H938" s="52">
        <v>60.0</v>
      </c>
      <c r="I938" s="52">
        <v>0.348</v>
      </c>
      <c r="J938" s="52">
        <v>0.615</v>
      </c>
      <c r="K938" s="52">
        <v>0.037</v>
      </c>
      <c r="L938" s="52">
        <v>2397473.0</v>
      </c>
      <c r="M938" s="52">
        <v>0.571</v>
      </c>
    </row>
    <row r="939">
      <c r="A939" s="47" t="str">
        <f t="shared" si="1"/>
        <v>Asia_Mongolia-Asia_2001</v>
      </c>
      <c r="B939" s="47" t="s">
        <v>144</v>
      </c>
      <c r="C939" s="49" t="s">
        <v>164</v>
      </c>
      <c r="D939" s="44" t="s">
        <v>71</v>
      </c>
      <c r="E939" s="52">
        <v>0.019</v>
      </c>
      <c r="F939" s="52">
        <v>0.047</v>
      </c>
      <c r="G939" s="52">
        <v>67.0</v>
      </c>
      <c r="H939" s="52">
        <v>60.0</v>
      </c>
      <c r="I939" s="52">
        <v>0.336</v>
      </c>
      <c r="J939" s="52">
        <v>0.627</v>
      </c>
      <c r="K939" s="52">
        <v>0.037</v>
      </c>
      <c r="L939" s="52">
        <v>2419669.0</v>
      </c>
      <c r="M939" s="52">
        <v>0.582</v>
      </c>
    </row>
    <row r="940">
      <c r="A940" s="47" t="str">
        <f t="shared" si="1"/>
        <v>Asia_Mongolia-Asia_2002</v>
      </c>
      <c r="B940" s="47" t="s">
        <v>144</v>
      </c>
      <c r="C940" s="49" t="s">
        <v>164</v>
      </c>
      <c r="D940" s="44" t="s">
        <v>72</v>
      </c>
      <c r="E940" s="52">
        <v>0.019</v>
      </c>
      <c r="F940" s="52">
        <v>0.044</v>
      </c>
      <c r="G940" s="52">
        <v>67.0</v>
      </c>
      <c r="H940" s="52">
        <v>61.0</v>
      </c>
      <c r="I940" s="52">
        <v>0.323</v>
      </c>
      <c r="J940" s="52">
        <v>0.64</v>
      </c>
      <c r="K940" s="52">
        <v>0.037</v>
      </c>
      <c r="L940" s="52">
        <v>2443231.0</v>
      </c>
      <c r="M940" s="52">
        <v>0.593</v>
      </c>
    </row>
    <row r="941">
      <c r="A941" s="47" t="str">
        <f t="shared" si="1"/>
        <v>Asia_Mongolia-Asia_2003</v>
      </c>
      <c r="B941" s="47" t="s">
        <v>144</v>
      </c>
      <c r="C941" s="49" t="s">
        <v>164</v>
      </c>
      <c r="D941" s="44" t="s">
        <v>74</v>
      </c>
      <c r="E941" s="52">
        <v>0.019</v>
      </c>
      <c r="F941" s="52">
        <v>0.042</v>
      </c>
      <c r="G941" s="52">
        <v>68.0</v>
      </c>
      <c r="H941" s="52">
        <v>61.0</v>
      </c>
      <c r="I941" s="52">
        <v>0.311</v>
      </c>
      <c r="J941" s="52">
        <v>0.652</v>
      </c>
      <c r="K941" s="52">
        <v>0.037</v>
      </c>
      <c r="L941" s="52">
        <v>2468595.0</v>
      </c>
      <c r="M941" s="52">
        <v>0.604</v>
      </c>
    </row>
    <row r="942">
      <c r="A942" s="47" t="str">
        <f t="shared" si="1"/>
        <v>Asia_Mongolia-Asia_2004</v>
      </c>
      <c r="B942" s="47" t="s">
        <v>144</v>
      </c>
      <c r="C942" s="49" t="s">
        <v>164</v>
      </c>
      <c r="D942" s="44" t="s">
        <v>83</v>
      </c>
      <c r="E942" s="52">
        <v>0.02</v>
      </c>
      <c r="F942" s="52">
        <v>0.039</v>
      </c>
      <c r="G942" s="52">
        <v>69.0</v>
      </c>
      <c r="H942" s="52">
        <v>61.0</v>
      </c>
      <c r="I942" s="52">
        <v>0.299</v>
      </c>
      <c r="J942" s="52">
        <v>0.664</v>
      </c>
      <c r="K942" s="52">
        <v>0.037</v>
      </c>
      <c r="L942" s="52">
        <v>2496248.0</v>
      </c>
      <c r="M942" s="52">
        <v>0.614</v>
      </c>
    </row>
    <row r="943">
      <c r="A943" s="47" t="str">
        <f t="shared" si="1"/>
        <v>Asia_Mongolia-Asia_2005</v>
      </c>
      <c r="B943" s="47" t="s">
        <v>144</v>
      </c>
      <c r="C943" s="49" t="s">
        <v>164</v>
      </c>
      <c r="D943" s="44" t="s">
        <v>84</v>
      </c>
      <c r="E943" s="52">
        <v>0.02</v>
      </c>
      <c r="F943" s="52">
        <v>0.037</v>
      </c>
      <c r="G943" s="52">
        <v>69.0</v>
      </c>
      <c r="H943" s="52">
        <v>62.0</v>
      </c>
      <c r="I943" s="52">
        <v>0.289</v>
      </c>
      <c r="J943" s="52">
        <v>0.673</v>
      </c>
      <c r="K943" s="52">
        <v>0.037</v>
      </c>
      <c r="L943" s="52">
        <v>2526502.0</v>
      </c>
      <c r="M943" s="52">
        <v>0.625</v>
      </c>
    </row>
    <row r="944">
      <c r="A944" s="47" t="str">
        <f t="shared" si="1"/>
        <v>Asia_Mongolia-Asia_2006</v>
      </c>
      <c r="B944" s="47" t="s">
        <v>144</v>
      </c>
      <c r="C944" s="49" t="s">
        <v>164</v>
      </c>
      <c r="D944" s="44" t="s">
        <v>85</v>
      </c>
      <c r="E944" s="52">
        <v>0.021</v>
      </c>
      <c r="F944" s="52">
        <v>0.035</v>
      </c>
      <c r="G944" s="52">
        <v>70.0</v>
      </c>
      <c r="H944" s="52">
        <v>62.0</v>
      </c>
      <c r="I944" s="52">
        <v>0.282</v>
      </c>
      <c r="J944" s="52">
        <v>0.681</v>
      </c>
      <c r="K944" s="52">
        <v>0.037</v>
      </c>
      <c r="L944" s="52">
        <v>2559496.0</v>
      </c>
      <c r="M944" s="52">
        <v>0.635</v>
      </c>
    </row>
    <row r="945">
      <c r="A945" s="47" t="str">
        <f t="shared" si="1"/>
        <v>Asia_Mongolia-Asia_2007</v>
      </c>
      <c r="B945" s="47" t="s">
        <v>144</v>
      </c>
      <c r="C945" s="49" t="s">
        <v>164</v>
      </c>
      <c r="D945" s="44" t="s">
        <v>86</v>
      </c>
      <c r="E945" s="52">
        <v>0.022</v>
      </c>
      <c r="F945" s="52">
        <v>0.033</v>
      </c>
      <c r="G945" s="52">
        <v>70.0</v>
      </c>
      <c r="H945" s="52">
        <v>62.0</v>
      </c>
      <c r="I945" s="52">
        <v>0.276</v>
      </c>
      <c r="J945" s="52">
        <v>0.686</v>
      </c>
      <c r="K945" s="52">
        <v>0.038</v>
      </c>
      <c r="L945" s="52">
        <v>2595068.0</v>
      </c>
      <c r="M945" s="52">
        <v>0.646</v>
      </c>
    </row>
    <row r="946">
      <c r="A946" s="47" t="str">
        <f t="shared" si="1"/>
        <v>Asia_Mongolia-Asia_2008</v>
      </c>
      <c r="B946" s="47" t="s">
        <v>144</v>
      </c>
      <c r="C946" s="49" t="s">
        <v>164</v>
      </c>
      <c r="D946" s="44" t="s">
        <v>87</v>
      </c>
      <c r="E946" s="52">
        <v>0.022</v>
      </c>
      <c r="F946" s="52">
        <v>0.032</v>
      </c>
      <c r="G946" s="52">
        <v>70.0</v>
      </c>
      <c r="H946" s="52">
        <v>62.0</v>
      </c>
      <c r="I946" s="52">
        <v>0.273</v>
      </c>
      <c r="J946" s="52">
        <v>0.689</v>
      </c>
      <c r="K946" s="52">
        <v>0.038</v>
      </c>
      <c r="L946" s="52">
        <v>2632834.0</v>
      </c>
      <c r="M946" s="52">
        <v>0.656</v>
      </c>
    </row>
    <row r="947">
      <c r="A947" s="47" t="str">
        <f t="shared" si="1"/>
        <v>Asia_Mongolia-Asia_2009</v>
      </c>
      <c r="B947" s="47" t="s">
        <v>144</v>
      </c>
      <c r="C947" s="49" t="s">
        <v>164</v>
      </c>
      <c r="D947" s="44" t="s">
        <v>88</v>
      </c>
      <c r="E947" s="52">
        <v>0.023</v>
      </c>
      <c r="F947" s="52">
        <v>0.03</v>
      </c>
      <c r="G947" s="52">
        <v>71.0</v>
      </c>
      <c r="H947" s="52">
        <v>63.0</v>
      </c>
      <c r="I947" s="52">
        <v>0.271</v>
      </c>
      <c r="J947" s="52">
        <v>0.691</v>
      </c>
      <c r="K947" s="52">
        <v>0.038</v>
      </c>
      <c r="L947" s="52">
        <v>2672223.0</v>
      </c>
      <c r="M947" s="52">
        <v>0.666</v>
      </c>
    </row>
    <row r="948">
      <c r="A948" s="47" t="str">
        <f t="shared" si="1"/>
        <v>Asia_Mongolia-Asia_2010</v>
      </c>
      <c r="B948" s="47" t="s">
        <v>144</v>
      </c>
      <c r="C948" s="49" t="s">
        <v>164</v>
      </c>
      <c r="D948" s="44" t="s">
        <v>89</v>
      </c>
      <c r="E948" s="52">
        <v>0.023</v>
      </c>
      <c r="F948" s="52">
        <v>0.029</v>
      </c>
      <c r="G948" s="52">
        <v>71.0</v>
      </c>
      <c r="H948" s="52">
        <v>63.0</v>
      </c>
      <c r="I948" s="52">
        <v>0.27</v>
      </c>
      <c r="J948" s="52">
        <v>0.692</v>
      </c>
      <c r="K948" s="52">
        <v>0.038</v>
      </c>
      <c r="L948" s="52">
        <v>2712738.0</v>
      </c>
      <c r="M948" s="52">
        <v>0.676</v>
      </c>
    </row>
    <row r="949">
      <c r="A949" s="47" t="str">
        <f t="shared" si="1"/>
        <v>Asia_Mongolia-Asia_2011</v>
      </c>
      <c r="B949" s="47" t="s">
        <v>144</v>
      </c>
      <c r="C949" s="49" t="s">
        <v>164</v>
      </c>
      <c r="D949" s="44" t="s">
        <v>90</v>
      </c>
      <c r="E949" s="52">
        <v>0.023</v>
      </c>
      <c r="F949" s="52">
        <v>0.028</v>
      </c>
      <c r="G949" s="52">
        <v>71.0</v>
      </c>
      <c r="H949" s="52">
        <v>63.0</v>
      </c>
      <c r="I949" s="52">
        <v>0.27</v>
      </c>
      <c r="J949" s="52">
        <v>0.692</v>
      </c>
      <c r="K949" s="52">
        <v>0.038</v>
      </c>
      <c r="L949" s="52">
        <v>2754209.0</v>
      </c>
      <c r="M949" s="52">
        <v>0.685</v>
      </c>
    </row>
    <row r="950">
      <c r="A950" s="47" t="str">
        <f t="shared" si="1"/>
        <v>Asia_Mongolia-Asia_2012</v>
      </c>
      <c r="B950" s="47" t="s">
        <v>144</v>
      </c>
      <c r="C950" s="49" t="s">
        <v>164</v>
      </c>
      <c r="D950" s="44" t="s">
        <v>91</v>
      </c>
      <c r="E950" s="52">
        <v>0.023</v>
      </c>
      <c r="F950" s="52">
        <v>0.027</v>
      </c>
      <c r="G950" s="52">
        <v>71.0</v>
      </c>
      <c r="H950" s="52">
        <v>63.0</v>
      </c>
      <c r="I950" s="52">
        <v>0.271</v>
      </c>
      <c r="J950" s="52">
        <v>0.691</v>
      </c>
      <c r="K950" s="52">
        <v>0.038</v>
      </c>
      <c r="L950" s="52">
        <v>2796484.0</v>
      </c>
      <c r="M950" s="52">
        <v>0.695</v>
      </c>
    </row>
    <row r="951">
      <c r="A951" s="47" t="str">
        <f t="shared" si="1"/>
        <v>Asia_Myanmar-Asia_2000</v>
      </c>
      <c r="B951" s="47" t="s">
        <v>144</v>
      </c>
      <c r="C951" s="49" t="s">
        <v>165</v>
      </c>
      <c r="D951" s="44" t="s">
        <v>70</v>
      </c>
      <c r="E951" s="52">
        <v>0.021</v>
      </c>
      <c r="F951" s="52">
        <v>0.059</v>
      </c>
      <c r="G951" s="52">
        <v>64.0</v>
      </c>
      <c r="H951" s="52">
        <v>60.0</v>
      </c>
      <c r="I951" s="52">
        <v>0.307</v>
      </c>
      <c r="J951" s="52">
        <v>0.645</v>
      </c>
      <c r="K951" s="52">
        <v>0.047</v>
      </c>
      <c r="L951" s="52">
        <v>4.8453E7</v>
      </c>
      <c r="M951" s="52">
        <v>0.27</v>
      </c>
    </row>
    <row r="952">
      <c r="A952" s="47" t="str">
        <f t="shared" si="1"/>
        <v>Asia_Myanmar-Asia_2001</v>
      </c>
      <c r="B952" s="47" t="s">
        <v>144</v>
      </c>
      <c r="C952" s="49" t="s">
        <v>165</v>
      </c>
      <c r="D952" s="44" t="s">
        <v>71</v>
      </c>
      <c r="E952" s="52">
        <v>0.02</v>
      </c>
      <c r="F952" s="52">
        <v>0.057</v>
      </c>
      <c r="G952" s="52">
        <v>64.0</v>
      </c>
      <c r="H952" s="52">
        <v>60.0</v>
      </c>
      <c r="I952" s="52">
        <v>0.301</v>
      </c>
      <c r="J952" s="52">
        <v>0.651</v>
      </c>
      <c r="K952" s="52">
        <v>0.048</v>
      </c>
      <c r="L952" s="52">
        <v>4.8894203E7</v>
      </c>
      <c r="M952" s="52">
        <v>0.273</v>
      </c>
    </row>
    <row r="953">
      <c r="A953" s="47" t="str">
        <f t="shared" si="1"/>
        <v>Asia_Myanmar-Asia_2002</v>
      </c>
      <c r="B953" s="47" t="s">
        <v>144</v>
      </c>
      <c r="C953" s="49" t="s">
        <v>165</v>
      </c>
      <c r="D953" s="44" t="s">
        <v>72</v>
      </c>
      <c r="E953" s="52">
        <v>0.02</v>
      </c>
      <c r="F953" s="52">
        <v>0.056</v>
      </c>
      <c r="G953" s="52">
        <v>65.0</v>
      </c>
      <c r="H953" s="52">
        <v>61.0</v>
      </c>
      <c r="I953" s="52">
        <v>0.296</v>
      </c>
      <c r="J953" s="52">
        <v>0.656</v>
      </c>
      <c r="K953" s="52">
        <v>0.048</v>
      </c>
      <c r="L953" s="52">
        <v>4.9261313E7</v>
      </c>
      <c r="M953" s="52">
        <v>0.277</v>
      </c>
    </row>
    <row r="954">
      <c r="A954" s="47" t="str">
        <f t="shared" si="1"/>
        <v>Asia_Myanmar-Asia_2003</v>
      </c>
      <c r="B954" s="47" t="s">
        <v>144</v>
      </c>
      <c r="C954" s="49" t="s">
        <v>165</v>
      </c>
      <c r="D954" s="44" t="s">
        <v>74</v>
      </c>
      <c r="E954" s="52">
        <v>0.02</v>
      </c>
      <c r="F954" s="52">
        <v>0.054</v>
      </c>
      <c r="G954" s="52">
        <v>65.0</v>
      </c>
      <c r="H954" s="52">
        <v>61.0</v>
      </c>
      <c r="I954" s="52">
        <v>0.29</v>
      </c>
      <c r="J954" s="52">
        <v>0.661</v>
      </c>
      <c r="K954" s="52">
        <v>0.048</v>
      </c>
      <c r="L954" s="52">
        <v>4.9577152E7</v>
      </c>
      <c r="M954" s="52">
        <v>0.281</v>
      </c>
    </row>
    <row r="955">
      <c r="A955" s="47" t="str">
        <f t="shared" si="1"/>
        <v>Asia_Myanmar-Asia_2004</v>
      </c>
      <c r="B955" s="47" t="s">
        <v>144</v>
      </c>
      <c r="C955" s="49" t="s">
        <v>165</v>
      </c>
      <c r="D955" s="44" t="s">
        <v>83</v>
      </c>
      <c r="E955" s="52">
        <v>0.019</v>
      </c>
      <c r="F955" s="52">
        <v>0.052</v>
      </c>
      <c r="G955" s="52">
        <v>65.0</v>
      </c>
      <c r="H955" s="52">
        <v>61.0</v>
      </c>
      <c r="I955" s="52">
        <v>0.286</v>
      </c>
      <c r="J955" s="52">
        <v>0.666</v>
      </c>
      <c r="K955" s="52">
        <v>0.049</v>
      </c>
      <c r="L955" s="52">
        <v>4.9875169E7</v>
      </c>
      <c r="M955" s="52">
        <v>0.285</v>
      </c>
    </row>
    <row r="956">
      <c r="A956" s="47" t="str">
        <f t="shared" si="1"/>
        <v>Asia_Myanmar-Asia_2005</v>
      </c>
      <c r="B956" s="47" t="s">
        <v>144</v>
      </c>
      <c r="C956" s="49" t="s">
        <v>165</v>
      </c>
      <c r="D956" s="44" t="s">
        <v>84</v>
      </c>
      <c r="E956" s="52">
        <v>0.019</v>
      </c>
      <c r="F956" s="52">
        <v>0.051</v>
      </c>
      <c r="G956" s="52">
        <v>66.0</v>
      </c>
      <c r="H956" s="52">
        <v>61.0</v>
      </c>
      <c r="I956" s="52">
        <v>0.281</v>
      </c>
      <c r="J956" s="52">
        <v>0.67</v>
      </c>
      <c r="K956" s="52">
        <v>0.049</v>
      </c>
      <c r="L956" s="52">
        <v>5.018102E7</v>
      </c>
      <c r="M956" s="52">
        <v>0.289</v>
      </c>
    </row>
    <row r="957">
      <c r="A957" s="47" t="str">
        <f t="shared" si="1"/>
        <v>Asia_Myanmar-Asia_2006</v>
      </c>
      <c r="B957" s="47" t="s">
        <v>144</v>
      </c>
      <c r="C957" s="49" t="s">
        <v>165</v>
      </c>
      <c r="D957" s="44" t="s">
        <v>85</v>
      </c>
      <c r="E957" s="52">
        <v>0.019</v>
      </c>
      <c r="F957" s="52">
        <v>0.049</v>
      </c>
      <c r="G957" s="52">
        <v>66.0</v>
      </c>
      <c r="H957" s="52">
        <v>62.0</v>
      </c>
      <c r="I957" s="52">
        <v>0.277</v>
      </c>
      <c r="J957" s="52">
        <v>0.674</v>
      </c>
      <c r="K957" s="52">
        <v>0.05</v>
      </c>
      <c r="L957" s="52">
        <v>5.050007E7</v>
      </c>
      <c r="M957" s="52">
        <v>0.294</v>
      </c>
    </row>
    <row r="958">
      <c r="A958" s="47" t="str">
        <f t="shared" si="1"/>
        <v>Asia_Myanmar-Asia_2007</v>
      </c>
      <c r="B958" s="47" t="s">
        <v>144</v>
      </c>
      <c r="C958" s="49" t="s">
        <v>165</v>
      </c>
      <c r="D958" s="44" t="s">
        <v>86</v>
      </c>
      <c r="E958" s="52">
        <v>0.019</v>
      </c>
      <c r="F958" s="52">
        <v>0.048</v>
      </c>
      <c r="G958" s="52">
        <v>66.0</v>
      </c>
      <c r="H958" s="52">
        <v>62.0</v>
      </c>
      <c r="I958" s="52">
        <v>0.272</v>
      </c>
      <c r="J958" s="52">
        <v>0.678</v>
      </c>
      <c r="K958" s="52">
        <v>0.05</v>
      </c>
      <c r="L958" s="52">
        <v>5.0828959E7</v>
      </c>
      <c r="M958" s="52">
        <v>0.299</v>
      </c>
    </row>
    <row r="959">
      <c r="A959" s="47" t="str">
        <f t="shared" si="1"/>
        <v>Asia_Myanmar-Asia_2008</v>
      </c>
      <c r="B959" s="47" t="s">
        <v>144</v>
      </c>
      <c r="C959" s="49" t="s">
        <v>165</v>
      </c>
      <c r="D959" s="44" t="s">
        <v>87</v>
      </c>
      <c r="E959" s="52">
        <v>0.018</v>
      </c>
      <c r="F959" s="52">
        <v>0.046</v>
      </c>
      <c r="G959" s="52">
        <v>66.0</v>
      </c>
      <c r="H959" s="52">
        <v>62.0</v>
      </c>
      <c r="I959" s="52">
        <v>0.268</v>
      </c>
      <c r="J959" s="52">
        <v>0.681</v>
      </c>
      <c r="K959" s="52">
        <v>0.05</v>
      </c>
      <c r="L959" s="52">
        <v>5.1174018E7</v>
      </c>
      <c r="M959" s="52">
        <v>0.304</v>
      </c>
    </row>
    <row r="960">
      <c r="A960" s="47" t="str">
        <f t="shared" si="1"/>
        <v>Asia_Myanmar-Asia_2009</v>
      </c>
      <c r="B960" s="47" t="s">
        <v>144</v>
      </c>
      <c r="C960" s="49" t="s">
        <v>165</v>
      </c>
      <c r="D960" s="44" t="s">
        <v>88</v>
      </c>
      <c r="E960" s="52">
        <v>0.018</v>
      </c>
      <c r="F960" s="52">
        <v>0.045</v>
      </c>
      <c r="G960" s="52">
        <v>66.0</v>
      </c>
      <c r="H960" s="52">
        <v>62.0</v>
      </c>
      <c r="I960" s="52">
        <v>0.265</v>
      </c>
      <c r="J960" s="52">
        <v>0.685</v>
      </c>
      <c r="K960" s="52">
        <v>0.051</v>
      </c>
      <c r="L960" s="52">
        <v>5.154049E7</v>
      </c>
      <c r="M960" s="52">
        <v>0.309</v>
      </c>
    </row>
    <row r="961">
      <c r="A961" s="47" t="str">
        <f t="shared" si="1"/>
        <v>Asia_Myanmar-Asia_2010</v>
      </c>
      <c r="B961" s="47" t="s">
        <v>144</v>
      </c>
      <c r="C961" s="49" t="s">
        <v>165</v>
      </c>
      <c r="D961" s="44" t="s">
        <v>89</v>
      </c>
      <c r="E961" s="52">
        <v>0.018</v>
      </c>
      <c r="F961" s="52">
        <v>0.044</v>
      </c>
      <c r="G961" s="52">
        <v>67.0</v>
      </c>
      <c r="H961" s="52">
        <v>63.0</v>
      </c>
      <c r="I961" s="52">
        <v>0.261</v>
      </c>
      <c r="J961" s="52">
        <v>0.688</v>
      </c>
      <c r="K961" s="52">
        <v>0.051</v>
      </c>
      <c r="L961" s="52">
        <v>5.1931231E7</v>
      </c>
      <c r="M961" s="52">
        <v>0.314</v>
      </c>
    </row>
    <row r="962">
      <c r="A962" s="47" t="str">
        <f t="shared" si="1"/>
        <v>Asia_Myanmar-Asia_2011</v>
      </c>
      <c r="B962" s="47" t="s">
        <v>144</v>
      </c>
      <c r="C962" s="49" t="s">
        <v>165</v>
      </c>
      <c r="D962" s="44" t="s">
        <v>90</v>
      </c>
      <c r="E962" s="52">
        <v>0.018</v>
      </c>
      <c r="F962" s="52">
        <v>0.042</v>
      </c>
      <c r="G962" s="52">
        <v>67.0</v>
      </c>
      <c r="H962" s="52">
        <v>63.0</v>
      </c>
      <c r="I962" s="52">
        <v>0.257</v>
      </c>
      <c r="J962" s="52">
        <v>0.692</v>
      </c>
      <c r="K962" s="52">
        <v>0.051</v>
      </c>
      <c r="L962" s="52">
        <v>5.2350763E7</v>
      </c>
      <c r="M962" s="52">
        <v>0.319</v>
      </c>
    </row>
    <row r="963">
      <c r="A963" s="47" t="str">
        <f t="shared" si="1"/>
        <v>Asia_Myanmar-Asia_2012</v>
      </c>
      <c r="B963" s="47" t="s">
        <v>144</v>
      </c>
      <c r="C963" s="49" t="s">
        <v>165</v>
      </c>
      <c r="D963" s="44" t="s">
        <v>91</v>
      </c>
      <c r="E963" s="52">
        <v>0.017</v>
      </c>
      <c r="F963" s="52">
        <v>0.041</v>
      </c>
      <c r="G963" s="52">
        <v>67.0</v>
      </c>
      <c r="H963" s="52">
        <v>63.0</v>
      </c>
      <c r="I963" s="52">
        <v>0.253</v>
      </c>
      <c r="J963" s="52">
        <v>0.696</v>
      </c>
      <c r="K963" s="52">
        <v>0.052</v>
      </c>
      <c r="L963" s="52">
        <v>5.2797319E7</v>
      </c>
      <c r="M963" s="52">
        <v>0.325</v>
      </c>
    </row>
    <row r="964">
      <c r="A964" s="47" t="str">
        <f t="shared" si="1"/>
        <v>Asia_Nepal-Asia_2000</v>
      </c>
      <c r="B964" s="47" t="s">
        <v>144</v>
      </c>
      <c r="C964" s="49" t="s">
        <v>166</v>
      </c>
      <c r="D964" s="44" t="s">
        <v>70</v>
      </c>
      <c r="E964" s="52">
        <v>0.033</v>
      </c>
      <c r="F964" s="52">
        <v>0.06</v>
      </c>
      <c r="G964" s="52">
        <v>63.0</v>
      </c>
      <c r="H964" s="52">
        <v>61.0</v>
      </c>
      <c r="I964" s="52">
        <v>0.404</v>
      </c>
      <c r="J964" s="52">
        <v>0.558</v>
      </c>
      <c r="K964" s="52">
        <v>0.038</v>
      </c>
      <c r="L964" s="52">
        <v>2.3184177E7</v>
      </c>
      <c r="M964" s="52">
        <v>0.134</v>
      </c>
    </row>
    <row r="965">
      <c r="A965" s="47" t="str">
        <f t="shared" si="1"/>
        <v>Asia_Nepal-Asia_2001</v>
      </c>
      <c r="B965" s="47" t="s">
        <v>144</v>
      </c>
      <c r="C965" s="49" t="s">
        <v>166</v>
      </c>
      <c r="D965" s="44" t="s">
        <v>71</v>
      </c>
      <c r="E965" s="52">
        <v>0.032</v>
      </c>
      <c r="F965" s="52">
        <v>0.057</v>
      </c>
      <c r="G965" s="52">
        <v>64.0</v>
      </c>
      <c r="H965" s="52">
        <v>62.0</v>
      </c>
      <c r="I965" s="52">
        <v>0.403</v>
      </c>
      <c r="J965" s="52">
        <v>0.559</v>
      </c>
      <c r="K965" s="52">
        <v>0.039</v>
      </c>
      <c r="L965" s="52">
        <v>2.3655119E7</v>
      </c>
      <c r="M965" s="52">
        <v>0.14</v>
      </c>
    </row>
    <row r="966">
      <c r="A966" s="47" t="str">
        <f t="shared" si="1"/>
        <v>Asia_Nepal-Asia_2002</v>
      </c>
      <c r="B966" s="47" t="s">
        <v>144</v>
      </c>
      <c r="C966" s="49" t="s">
        <v>166</v>
      </c>
      <c r="D966" s="44" t="s">
        <v>72</v>
      </c>
      <c r="E966" s="52">
        <v>0.031</v>
      </c>
      <c r="F966" s="52">
        <v>0.054</v>
      </c>
      <c r="G966" s="52">
        <v>64.0</v>
      </c>
      <c r="H966" s="52">
        <v>62.0</v>
      </c>
      <c r="I966" s="52">
        <v>0.401</v>
      </c>
      <c r="J966" s="52">
        <v>0.559</v>
      </c>
      <c r="K966" s="52">
        <v>0.04</v>
      </c>
      <c r="L966" s="52">
        <v>2.4102862E7</v>
      </c>
      <c r="M966" s="52">
        <v>0.143</v>
      </c>
    </row>
    <row r="967">
      <c r="A967" s="47" t="str">
        <f t="shared" si="1"/>
        <v>Asia_Nepal-Asia_2003</v>
      </c>
      <c r="B967" s="47" t="s">
        <v>144</v>
      </c>
      <c r="C967" s="49" t="s">
        <v>166</v>
      </c>
      <c r="D967" s="44" t="s">
        <v>74</v>
      </c>
      <c r="E967" s="52">
        <v>0.03</v>
      </c>
      <c r="F967" s="52">
        <v>0.052</v>
      </c>
      <c r="G967" s="52">
        <v>65.0</v>
      </c>
      <c r="H967" s="52">
        <v>63.0</v>
      </c>
      <c r="I967" s="52">
        <v>0.399</v>
      </c>
      <c r="J967" s="52">
        <v>0.559</v>
      </c>
      <c r="K967" s="52">
        <v>0.041</v>
      </c>
      <c r="L967" s="52">
        <v>2.4525527E7</v>
      </c>
      <c r="M967" s="52">
        <v>0.146</v>
      </c>
    </row>
    <row r="968">
      <c r="A968" s="47" t="str">
        <f t="shared" si="1"/>
        <v>Asia_Nepal-Asia_2004</v>
      </c>
      <c r="B968" s="47" t="s">
        <v>144</v>
      </c>
      <c r="C968" s="49" t="s">
        <v>166</v>
      </c>
      <c r="D968" s="44" t="s">
        <v>83</v>
      </c>
      <c r="E968" s="52">
        <v>0.029</v>
      </c>
      <c r="F968" s="52">
        <v>0.049</v>
      </c>
      <c r="G968" s="52">
        <v>65.0</v>
      </c>
      <c r="H968" s="52">
        <v>63.0</v>
      </c>
      <c r="I968" s="52">
        <v>0.397</v>
      </c>
      <c r="J968" s="52">
        <v>0.56</v>
      </c>
      <c r="K968" s="52">
        <v>0.043</v>
      </c>
      <c r="L968" s="52">
        <v>2.492191E7</v>
      </c>
      <c r="M968" s="52">
        <v>0.149</v>
      </c>
    </row>
    <row r="969">
      <c r="A969" s="47" t="str">
        <f t="shared" si="1"/>
        <v>Asia_Nepal-Asia_2005</v>
      </c>
      <c r="B969" s="47" t="s">
        <v>144</v>
      </c>
      <c r="C969" s="49" t="s">
        <v>166</v>
      </c>
      <c r="D969" s="44" t="s">
        <v>84</v>
      </c>
      <c r="E969" s="52">
        <v>0.028</v>
      </c>
      <c r="F969" s="52">
        <v>0.047</v>
      </c>
      <c r="G969" s="52">
        <v>66.0</v>
      </c>
      <c r="H969" s="52">
        <v>64.0</v>
      </c>
      <c r="I969" s="52">
        <v>0.395</v>
      </c>
      <c r="J969" s="52">
        <v>0.561</v>
      </c>
      <c r="K969" s="52">
        <v>0.044</v>
      </c>
      <c r="L969" s="52">
        <v>2.5292058E7</v>
      </c>
      <c r="M969" s="52">
        <v>0.152</v>
      </c>
    </row>
    <row r="970">
      <c r="A970" s="47" t="str">
        <f t="shared" si="1"/>
        <v>Asia_Nepal-Asia_2006</v>
      </c>
      <c r="B970" s="47" t="s">
        <v>144</v>
      </c>
      <c r="C970" s="49" t="s">
        <v>166</v>
      </c>
      <c r="D970" s="44" t="s">
        <v>85</v>
      </c>
      <c r="E970" s="52">
        <v>0.027</v>
      </c>
      <c r="F970" s="52">
        <v>0.044</v>
      </c>
      <c r="G970" s="52">
        <v>66.0</v>
      </c>
      <c r="H970" s="52">
        <v>64.0</v>
      </c>
      <c r="I970" s="52">
        <v>0.391</v>
      </c>
      <c r="J970" s="52">
        <v>0.564</v>
      </c>
      <c r="K970" s="52">
        <v>0.045</v>
      </c>
      <c r="L970" s="52">
        <v>2.5634043E7</v>
      </c>
      <c r="M970" s="52">
        <v>0.155</v>
      </c>
    </row>
    <row r="971">
      <c r="A971" s="47" t="str">
        <f t="shared" si="1"/>
        <v>Asia_Nepal-Asia_2007</v>
      </c>
      <c r="B971" s="47" t="s">
        <v>144</v>
      </c>
      <c r="C971" s="49" t="s">
        <v>166</v>
      </c>
      <c r="D971" s="44" t="s">
        <v>86</v>
      </c>
      <c r="E971" s="52">
        <v>0.026</v>
      </c>
      <c r="F971" s="52">
        <v>0.042</v>
      </c>
      <c r="G971" s="52">
        <v>67.0</v>
      </c>
      <c r="H971" s="52">
        <v>65.0</v>
      </c>
      <c r="I971" s="52">
        <v>0.387</v>
      </c>
      <c r="J971" s="52">
        <v>0.566</v>
      </c>
      <c r="K971" s="52">
        <v>0.046</v>
      </c>
      <c r="L971" s="52">
        <v>2.5950022E7</v>
      </c>
      <c r="M971" s="52">
        <v>0.158</v>
      </c>
    </row>
    <row r="972">
      <c r="A972" s="47" t="str">
        <f t="shared" si="1"/>
        <v>Asia_Nepal-Asia_2008</v>
      </c>
      <c r="B972" s="47" t="s">
        <v>144</v>
      </c>
      <c r="C972" s="49" t="s">
        <v>166</v>
      </c>
      <c r="D972" s="44" t="s">
        <v>87</v>
      </c>
      <c r="E972" s="52">
        <v>0.025</v>
      </c>
      <c r="F972" s="52">
        <v>0.04</v>
      </c>
      <c r="G972" s="52">
        <v>67.0</v>
      </c>
      <c r="H972" s="52">
        <v>65.0</v>
      </c>
      <c r="I972" s="52">
        <v>0.383</v>
      </c>
      <c r="J972" s="52">
        <v>0.57</v>
      </c>
      <c r="K972" s="52">
        <v>0.047</v>
      </c>
      <c r="L972" s="52">
        <v>2.6249412E7</v>
      </c>
      <c r="M972" s="52">
        <v>0.162</v>
      </c>
    </row>
    <row r="973">
      <c r="A973" s="47" t="str">
        <f t="shared" si="1"/>
        <v>Asia_Nepal-Asia_2009</v>
      </c>
      <c r="B973" s="47" t="s">
        <v>144</v>
      </c>
      <c r="C973" s="49" t="s">
        <v>166</v>
      </c>
      <c r="D973" s="44" t="s">
        <v>88</v>
      </c>
      <c r="E973" s="52">
        <v>0.024</v>
      </c>
      <c r="F973" s="52">
        <v>0.038</v>
      </c>
      <c r="G973" s="52">
        <v>68.0</v>
      </c>
      <c r="H973" s="52">
        <v>66.0</v>
      </c>
      <c r="I973" s="52">
        <v>0.377</v>
      </c>
      <c r="J973" s="52">
        <v>0.574</v>
      </c>
      <c r="K973" s="52">
        <v>0.048</v>
      </c>
      <c r="L973" s="52">
        <v>2.6544943E7</v>
      </c>
      <c r="M973" s="52">
        <v>0.165</v>
      </c>
    </row>
    <row r="974">
      <c r="A974" s="47" t="str">
        <f t="shared" si="1"/>
        <v>Asia_Nepal-Asia_2010</v>
      </c>
      <c r="B974" s="47" t="s">
        <v>144</v>
      </c>
      <c r="C974" s="49" t="s">
        <v>166</v>
      </c>
      <c r="D974" s="44" t="s">
        <v>89</v>
      </c>
      <c r="E974" s="52">
        <v>0.023</v>
      </c>
      <c r="F974" s="52">
        <v>0.036</v>
      </c>
      <c r="G974" s="52">
        <v>68.0</v>
      </c>
      <c r="H974" s="52">
        <v>66.0</v>
      </c>
      <c r="I974" s="52">
        <v>0.371</v>
      </c>
      <c r="J974" s="52">
        <v>0.58</v>
      </c>
      <c r="K974" s="52">
        <v>0.049</v>
      </c>
      <c r="L974" s="52">
        <v>2.6846016E7</v>
      </c>
      <c r="M974" s="52">
        <v>0.168</v>
      </c>
    </row>
    <row r="975">
      <c r="A975" s="47" t="str">
        <f t="shared" si="1"/>
        <v>Asia_Nepal-Asia_2011</v>
      </c>
      <c r="B975" s="47" t="s">
        <v>144</v>
      </c>
      <c r="C975" s="49" t="s">
        <v>166</v>
      </c>
      <c r="D975" s="44" t="s">
        <v>90</v>
      </c>
      <c r="E975" s="52">
        <v>0.022</v>
      </c>
      <c r="F975" s="52">
        <v>0.035</v>
      </c>
      <c r="G975" s="52">
        <v>69.0</v>
      </c>
      <c r="H975" s="52">
        <v>66.0</v>
      </c>
      <c r="I975" s="52">
        <v>0.364</v>
      </c>
      <c r="J975" s="52">
        <v>0.586</v>
      </c>
      <c r="K975" s="52">
        <v>0.05</v>
      </c>
      <c r="L975" s="52">
        <v>2.7156367E7</v>
      </c>
      <c r="M975" s="52">
        <v>0.172</v>
      </c>
    </row>
    <row r="976">
      <c r="A976" s="47" t="str">
        <f t="shared" si="1"/>
        <v>Asia_Nepal-Asia_2012</v>
      </c>
      <c r="B976" s="47" t="s">
        <v>144</v>
      </c>
      <c r="C976" s="49" t="s">
        <v>166</v>
      </c>
      <c r="D976" s="44" t="s">
        <v>91</v>
      </c>
      <c r="E976" s="52">
        <v>0.022</v>
      </c>
      <c r="F976" s="52">
        <v>0.033</v>
      </c>
      <c r="G976" s="52">
        <v>69.0</v>
      </c>
      <c r="H976" s="52">
        <v>67.0</v>
      </c>
      <c r="I976" s="52">
        <v>0.356</v>
      </c>
      <c r="J976" s="52">
        <v>0.594</v>
      </c>
      <c r="K976" s="52">
        <v>0.051</v>
      </c>
      <c r="L976" s="52">
        <v>2.7474377E7</v>
      </c>
      <c r="M976" s="52">
        <v>0.175</v>
      </c>
    </row>
    <row r="977">
      <c r="A977" s="47" t="str">
        <f t="shared" si="1"/>
        <v>Asia_North Korea-Asia_2000</v>
      </c>
      <c r="B977" s="47" t="s">
        <v>144</v>
      </c>
      <c r="C977" s="49" t="s">
        <v>167</v>
      </c>
      <c r="D977" s="44" t="s">
        <v>70</v>
      </c>
      <c r="E977" s="52">
        <v>0.018</v>
      </c>
      <c r="F977" s="52">
        <v>0.045</v>
      </c>
      <c r="G977" s="52">
        <v>69.0</v>
      </c>
      <c r="H977" s="52">
        <v>61.0</v>
      </c>
      <c r="I977" s="52">
        <v>0.26</v>
      </c>
      <c r="J977" s="52">
        <v>0.681</v>
      </c>
      <c r="K977" s="52">
        <v>0.059</v>
      </c>
      <c r="L977" s="52">
        <v>2.2840225E7</v>
      </c>
      <c r="M977" s="52">
        <v>0.594</v>
      </c>
    </row>
    <row r="978">
      <c r="A978" s="47" t="str">
        <f t="shared" si="1"/>
        <v>Asia_North Korea-Asia_2001</v>
      </c>
      <c r="B978" s="47" t="s">
        <v>144</v>
      </c>
      <c r="C978" s="49" t="s">
        <v>167</v>
      </c>
      <c r="D978" s="44" t="s">
        <v>71</v>
      </c>
      <c r="E978" s="52">
        <v>0.017</v>
      </c>
      <c r="F978" s="52">
        <v>0.039</v>
      </c>
      <c r="G978" s="52">
        <v>70.0</v>
      </c>
      <c r="H978" s="52">
        <v>62.0</v>
      </c>
      <c r="I978" s="52">
        <v>0.258</v>
      </c>
      <c r="J978" s="52">
        <v>0.68</v>
      </c>
      <c r="K978" s="52">
        <v>0.062</v>
      </c>
      <c r="L978" s="52">
        <v>2.3043449E7</v>
      </c>
      <c r="M978" s="52">
        <v>0.595</v>
      </c>
    </row>
    <row r="979">
      <c r="A979" s="47" t="str">
        <f t="shared" si="1"/>
        <v>Asia_North Korea-Asia_2002</v>
      </c>
      <c r="B979" s="47" t="s">
        <v>144</v>
      </c>
      <c r="C979" s="49" t="s">
        <v>167</v>
      </c>
      <c r="D979" s="44" t="s">
        <v>72</v>
      </c>
      <c r="E979" s="52">
        <v>0.017</v>
      </c>
      <c r="F979" s="52">
        <v>0.034</v>
      </c>
      <c r="G979" s="52">
        <v>70.0</v>
      </c>
      <c r="H979" s="52">
        <v>63.0</v>
      </c>
      <c r="I979" s="52">
        <v>0.256</v>
      </c>
      <c r="J979" s="52">
        <v>0.68</v>
      </c>
      <c r="K979" s="52">
        <v>0.065</v>
      </c>
      <c r="L979" s="52">
        <v>2.3248059E7</v>
      </c>
      <c r="M979" s="52">
        <v>0.596</v>
      </c>
    </row>
    <row r="980">
      <c r="A980" s="47" t="str">
        <f t="shared" si="1"/>
        <v>Asia_North Korea-Asia_2003</v>
      </c>
      <c r="B980" s="47" t="s">
        <v>144</v>
      </c>
      <c r="C980" s="49" t="s">
        <v>167</v>
      </c>
      <c r="D980" s="44" t="s">
        <v>74</v>
      </c>
      <c r="E980" s="52">
        <v>0.016</v>
      </c>
      <c r="F980" s="52">
        <v>0.03</v>
      </c>
      <c r="G980" s="52">
        <v>71.0</v>
      </c>
      <c r="H980" s="52">
        <v>64.0</v>
      </c>
      <c r="I980" s="52">
        <v>0.253</v>
      </c>
      <c r="J980" s="52">
        <v>0.679</v>
      </c>
      <c r="K980" s="52">
        <v>0.068</v>
      </c>
      <c r="L980" s="52">
        <v>2.344918E7</v>
      </c>
      <c r="M980" s="52">
        <v>0.596</v>
      </c>
    </row>
    <row r="981">
      <c r="A981" s="47" t="str">
        <f t="shared" si="1"/>
        <v>Asia_North Korea-Asia_2004</v>
      </c>
      <c r="B981" s="47" t="s">
        <v>144</v>
      </c>
      <c r="C981" s="49" t="s">
        <v>167</v>
      </c>
      <c r="D981" s="44" t="s">
        <v>83</v>
      </c>
      <c r="E981" s="52">
        <v>0.016</v>
      </c>
      <c r="F981" s="52">
        <v>0.028</v>
      </c>
      <c r="G981" s="52">
        <v>72.0</v>
      </c>
      <c r="H981" s="52">
        <v>64.0</v>
      </c>
      <c r="I981" s="52">
        <v>0.25</v>
      </c>
      <c r="J981" s="52">
        <v>0.678</v>
      </c>
      <c r="K981" s="52">
        <v>0.071</v>
      </c>
      <c r="L981" s="52">
        <v>2.3639303E7</v>
      </c>
      <c r="M981" s="52">
        <v>0.597</v>
      </c>
    </row>
    <row r="982">
      <c r="A982" s="47" t="str">
        <f t="shared" si="1"/>
        <v>Asia_North Korea-Asia_2005</v>
      </c>
      <c r="B982" s="47" t="s">
        <v>144</v>
      </c>
      <c r="C982" s="49" t="s">
        <v>167</v>
      </c>
      <c r="D982" s="44" t="s">
        <v>84</v>
      </c>
      <c r="E982" s="52">
        <v>0.016</v>
      </c>
      <c r="F982" s="52">
        <v>0.026</v>
      </c>
      <c r="G982" s="52">
        <v>72.0</v>
      </c>
      <c r="H982" s="52">
        <v>65.0</v>
      </c>
      <c r="I982" s="52">
        <v>0.247</v>
      </c>
      <c r="J982" s="52">
        <v>0.678</v>
      </c>
      <c r="K982" s="52">
        <v>0.074</v>
      </c>
      <c r="L982" s="52">
        <v>2.3813333E7</v>
      </c>
      <c r="M982" s="52">
        <v>0.598</v>
      </c>
    </row>
    <row r="983">
      <c r="A983" s="47" t="str">
        <f t="shared" si="1"/>
        <v>Asia_North Korea-Asia_2006</v>
      </c>
      <c r="B983" s="47" t="s">
        <v>144</v>
      </c>
      <c r="C983" s="49" t="s">
        <v>167</v>
      </c>
      <c r="D983" s="44" t="s">
        <v>85</v>
      </c>
      <c r="E983" s="52">
        <v>0.015</v>
      </c>
      <c r="F983" s="52">
        <v>0.026</v>
      </c>
      <c r="G983" s="52">
        <v>72.0</v>
      </c>
      <c r="H983" s="52">
        <v>65.0</v>
      </c>
      <c r="I983" s="52">
        <v>0.243</v>
      </c>
      <c r="J983" s="52">
        <v>0.679</v>
      </c>
      <c r="K983" s="52">
        <v>0.077</v>
      </c>
      <c r="L983" s="52">
        <v>2.3969917E7</v>
      </c>
      <c r="M983" s="52">
        <v>0.599</v>
      </c>
    </row>
    <row r="984">
      <c r="A984" s="47" t="str">
        <f t="shared" si="1"/>
        <v>Asia_North Korea-Asia_2007</v>
      </c>
      <c r="B984" s="47" t="s">
        <v>144</v>
      </c>
      <c r="C984" s="49" t="s">
        <v>167</v>
      </c>
      <c r="D984" s="44" t="s">
        <v>86</v>
      </c>
      <c r="E984" s="52">
        <v>0.015</v>
      </c>
      <c r="F984" s="52">
        <v>0.026</v>
      </c>
      <c r="G984" s="52">
        <v>72.0</v>
      </c>
      <c r="H984" s="52">
        <v>65.0</v>
      </c>
      <c r="I984" s="52">
        <v>0.239</v>
      </c>
      <c r="J984" s="52">
        <v>0.681</v>
      </c>
      <c r="K984" s="52">
        <v>0.08</v>
      </c>
      <c r="L984" s="52">
        <v>2.4111989E7</v>
      </c>
      <c r="M984" s="52">
        <v>0.6</v>
      </c>
    </row>
    <row r="985">
      <c r="A985" s="47" t="str">
        <f t="shared" si="1"/>
        <v>Asia_North Korea-Asia_2008</v>
      </c>
      <c r="B985" s="47" t="s">
        <v>144</v>
      </c>
      <c r="C985" s="49" t="s">
        <v>167</v>
      </c>
      <c r="D985" s="44" t="s">
        <v>87</v>
      </c>
      <c r="E985" s="52">
        <v>0.015</v>
      </c>
      <c r="F985" s="52">
        <v>0.026</v>
      </c>
      <c r="G985" s="52">
        <v>72.0</v>
      </c>
      <c r="H985" s="52">
        <v>65.0</v>
      </c>
      <c r="I985" s="52">
        <v>0.235</v>
      </c>
      <c r="J985" s="52">
        <v>0.682</v>
      </c>
      <c r="K985" s="52">
        <v>0.083</v>
      </c>
      <c r="L985" s="52">
        <v>2.4243894E7</v>
      </c>
      <c r="M985" s="52">
        <v>0.6</v>
      </c>
    </row>
    <row r="986">
      <c r="A986" s="47" t="str">
        <f t="shared" si="1"/>
        <v>Asia_North Korea-Asia_2009</v>
      </c>
      <c r="B986" s="47" t="s">
        <v>144</v>
      </c>
      <c r="C986" s="49" t="s">
        <v>167</v>
      </c>
      <c r="D986" s="44" t="s">
        <v>88</v>
      </c>
      <c r="E986" s="52">
        <v>0.014</v>
      </c>
      <c r="F986" s="52">
        <v>0.025</v>
      </c>
      <c r="G986" s="52">
        <v>72.0</v>
      </c>
      <c r="H986" s="52">
        <v>65.0</v>
      </c>
      <c r="I986" s="52">
        <v>0.231</v>
      </c>
      <c r="J986" s="52">
        <v>0.684</v>
      </c>
      <c r="K986" s="52">
        <v>0.085</v>
      </c>
      <c r="L986" s="52">
        <v>2.4371865E7</v>
      </c>
      <c r="M986" s="52">
        <v>0.601</v>
      </c>
    </row>
    <row r="987">
      <c r="A987" s="47" t="str">
        <f t="shared" si="1"/>
        <v>Asia_North Korea-Asia_2010</v>
      </c>
      <c r="B987" s="47" t="s">
        <v>144</v>
      </c>
      <c r="C987" s="49" t="s">
        <v>167</v>
      </c>
      <c r="D987" s="44" t="s">
        <v>89</v>
      </c>
      <c r="E987" s="52">
        <v>0.014</v>
      </c>
      <c r="F987" s="52">
        <v>0.025</v>
      </c>
      <c r="G987" s="52">
        <v>72.0</v>
      </c>
      <c r="H987" s="52">
        <v>66.0</v>
      </c>
      <c r="I987" s="52">
        <v>0.227</v>
      </c>
      <c r="J987" s="52">
        <v>0.686</v>
      </c>
      <c r="K987" s="52">
        <v>0.088</v>
      </c>
      <c r="L987" s="52">
        <v>2.450052E7</v>
      </c>
      <c r="M987" s="52">
        <v>0.602</v>
      </c>
    </row>
    <row r="988">
      <c r="A988" s="47" t="str">
        <f t="shared" si="1"/>
        <v>Asia_North Korea-Asia_2011</v>
      </c>
      <c r="B988" s="47" t="s">
        <v>144</v>
      </c>
      <c r="C988" s="49" t="s">
        <v>167</v>
      </c>
      <c r="D988" s="44" t="s">
        <v>90</v>
      </c>
      <c r="E988" s="52">
        <v>0.014</v>
      </c>
      <c r="F988" s="52">
        <v>0.024</v>
      </c>
      <c r="G988" s="52">
        <v>73.0</v>
      </c>
      <c r="H988" s="52">
        <v>66.0</v>
      </c>
      <c r="I988" s="52">
        <v>0.223</v>
      </c>
      <c r="J988" s="52">
        <v>0.687</v>
      </c>
      <c r="K988" s="52">
        <v>0.09</v>
      </c>
      <c r="L988" s="52">
        <v>2.4631291E7</v>
      </c>
      <c r="M988" s="52">
        <v>0.603</v>
      </c>
    </row>
    <row r="989">
      <c r="A989" s="47" t="str">
        <f t="shared" si="1"/>
        <v>Asia_North Korea-Asia_2012</v>
      </c>
      <c r="B989" s="47" t="s">
        <v>144</v>
      </c>
      <c r="C989" s="49" t="s">
        <v>167</v>
      </c>
      <c r="D989" s="44" t="s">
        <v>91</v>
      </c>
      <c r="E989" s="52">
        <v>0.014</v>
      </c>
      <c r="F989" s="52">
        <v>0.023</v>
      </c>
      <c r="G989" s="52">
        <v>73.0</v>
      </c>
      <c r="H989" s="52">
        <v>66.0</v>
      </c>
      <c r="I989" s="52">
        <v>0.22</v>
      </c>
      <c r="J989" s="52">
        <v>0.688</v>
      </c>
      <c r="K989" s="52">
        <v>0.092</v>
      </c>
      <c r="L989" s="52">
        <v>2.4763188E7</v>
      </c>
      <c r="M989" s="52">
        <v>0.604</v>
      </c>
    </row>
    <row r="990">
      <c r="A990" s="47" t="str">
        <f t="shared" si="1"/>
        <v>Asia_Pakistan-Asia_2000</v>
      </c>
      <c r="B990" s="47" t="s">
        <v>144</v>
      </c>
      <c r="C990" s="49" t="s">
        <v>168</v>
      </c>
      <c r="D990" s="44" t="s">
        <v>70</v>
      </c>
      <c r="E990" s="52">
        <v>0.031</v>
      </c>
      <c r="F990" s="52">
        <v>0.088</v>
      </c>
      <c r="G990" s="52">
        <v>65.0</v>
      </c>
      <c r="H990" s="52">
        <v>63.0</v>
      </c>
      <c r="I990" s="52">
        <v>0.415</v>
      </c>
      <c r="J990" s="52">
        <v>0.546</v>
      </c>
      <c r="K990" s="52">
        <v>0.039</v>
      </c>
      <c r="L990" s="52">
        <v>1.43832014E8</v>
      </c>
      <c r="M990" s="52">
        <v>0.332</v>
      </c>
    </row>
    <row r="991">
      <c r="A991" s="47" t="str">
        <f t="shared" si="1"/>
        <v>Asia_Pakistan-Asia_2001</v>
      </c>
      <c r="B991" s="47" t="s">
        <v>144</v>
      </c>
      <c r="C991" s="49" t="s">
        <v>168</v>
      </c>
      <c r="D991" s="44" t="s">
        <v>71</v>
      </c>
      <c r="E991" s="52">
        <v>0.03</v>
      </c>
      <c r="F991" s="52">
        <v>0.086</v>
      </c>
      <c r="G991" s="52">
        <v>65.0</v>
      </c>
      <c r="H991" s="52">
        <v>63.0</v>
      </c>
      <c r="I991" s="52">
        <v>0.409</v>
      </c>
      <c r="J991" s="52">
        <v>0.552</v>
      </c>
      <c r="K991" s="52">
        <v>0.04</v>
      </c>
      <c r="L991" s="52">
        <v>1.46857081E8</v>
      </c>
      <c r="M991" s="52">
        <v>0.334</v>
      </c>
    </row>
    <row r="992">
      <c r="A992" s="47" t="str">
        <f t="shared" si="1"/>
        <v>Asia_Pakistan-Asia_2002</v>
      </c>
      <c r="B992" s="47" t="s">
        <v>144</v>
      </c>
      <c r="C992" s="49" t="s">
        <v>168</v>
      </c>
      <c r="D992" s="44" t="s">
        <v>72</v>
      </c>
      <c r="E992" s="52">
        <v>0.029</v>
      </c>
      <c r="F992" s="52">
        <v>0.085</v>
      </c>
      <c r="G992" s="52">
        <v>65.0</v>
      </c>
      <c r="H992" s="52">
        <v>64.0</v>
      </c>
      <c r="I992" s="52">
        <v>0.402</v>
      </c>
      <c r="J992" s="52">
        <v>0.558</v>
      </c>
      <c r="K992" s="52">
        <v>0.04</v>
      </c>
      <c r="L992" s="52">
        <v>1.49693684E8</v>
      </c>
      <c r="M992" s="52">
        <v>0.338</v>
      </c>
    </row>
    <row r="993">
      <c r="A993" s="47" t="str">
        <f t="shared" si="1"/>
        <v>Asia_Pakistan-Asia_2003</v>
      </c>
      <c r="B993" s="47" t="s">
        <v>144</v>
      </c>
      <c r="C993" s="49" t="s">
        <v>168</v>
      </c>
      <c r="D993" s="44" t="s">
        <v>74</v>
      </c>
      <c r="E993" s="52">
        <v>0.029</v>
      </c>
      <c r="F993" s="52">
        <v>0.083</v>
      </c>
      <c r="G993" s="52">
        <v>65.0</v>
      </c>
      <c r="H993" s="52">
        <v>64.0</v>
      </c>
      <c r="I993" s="52">
        <v>0.395</v>
      </c>
      <c r="J993" s="52">
        <v>0.564</v>
      </c>
      <c r="K993" s="52">
        <v>0.04</v>
      </c>
      <c r="L993" s="52">
        <v>1.52419974E8</v>
      </c>
      <c r="M993" s="52">
        <v>0.341</v>
      </c>
    </row>
    <row r="994">
      <c r="A994" s="47" t="str">
        <f t="shared" si="1"/>
        <v>Asia_Pakistan-Asia_2004</v>
      </c>
      <c r="B994" s="47" t="s">
        <v>144</v>
      </c>
      <c r="C994" s="49" t="s">
        <v>168</v>
      </c>
      <c r="D994" s="44" t="s">
        <v>83</v>
      </c>
      <c r="E994" s="52">
        <v>0.028</v>
      </c>
      <c r="F994" s="52">
        <v>0.082</v>
      </c>
      <c r="G994" s="52">
        <v>66.0</v>
      </c>
      <c r="H994" s="52">
        <v>64.0</v>
      </c>
      <c r="I994" s="52">
        <v>0.388</v>
      </c>
      <c r="J994" s="52">
        <v>0.571</v>
      </c>
      <c r="K994" s="52">
        <v>0.041</v>
      </c>
      <c r="L994" s="52">
        <v>1.55151394E8</v>
      </c>
      <c r="M994" s="52">
        <v>0.344</v>
      </c>
    </row>
    <row r="995">
      <c r="A995" s="47" t="str">
        <f t="shared" si="1"/>
        <v>Asia_Pakistan-Asia_2005</v>
      </c>
      <c r="B995" s="47" t="s">
        <v>144</v>
      </c>
      <c r="C995" s="49" t="s">
        <v>168</v>
      </c>
      <c r="D995" s="44" t="s">
        <v>84</v>
      </c>
      <c r="E995" s="52">
        <v>0.028</v>
      </c>
      <c r="F995" s="52">
        <v>0.08</v>
      </c>
      <c r="G995" s="52">
        <v>66.0</v>
      </c>
      <c r="H995" s="52">
        <v>64.0</v>
      </c>
      <c r="I995" s="52">
        <v>0.382</v>
      </c>
      <c r="J995" s="52">
        <v>0.577</v>
      </c>
      <c r="K995" s="52">
        <v>0.041</v>
      </c>
      <c r="L995" s="52">
        <v>1.57971415E8</v>
      </c>
      <c r="M995" s="52">
        <v>0.347</v>
      </c>
    </row>
    <row r="996">
      <c r="A996" s="47" t="str">
        <f t="shared" si="1"/>
        <v>Asia_Pakistan-Asia_2006</v>
      </c>
      <c r="B996" s="47" t="s">
        <v>144</v>
      </c>
      <c r="C996" s="49" t="s">
        <v>168</v>
      </c>
      <c r="D996" s="44" t="s">
        <v>85</v>
      </c>
      <c r="E996" s="52">
        <v>0.028</v>
      </c>
      <c r="F996" s="52">
        <v>0.079</v>
      </c>
      <c r="G996" s="52">
        <v>66.0</v>
      </c>
      <c r="H996" s="52">
        <v>65.0</v>
      </c>
      <c r="I996" s="52">
        <v>0.376</v>
      </c>
      <c r="J996" s="52">
        <v>0.583</v>
      </c>
      <c r="K996" s="52">
        <v>0.042</v>
      </c>
      <c r="L996" s="52">
        <v>1.60905794E8</v>
      </c>
      <c r="M996" s="52">
        <v>0.351</v>
      </c>
    </row>
    <row r="997">
      <c r="A997" s="47" t="str">
        <f t="shared" si="1"/>
        <v>Asia_Pakistan-Asia_2007</v>
      </c>
      <c r="B997" s="47" t="s">
        <v>144</v>
      </c>
      <c r="C997" s="49" t="s">
        <v>168</v>
      </c>
      <c r="D997" s="44" t="s">
        <v>86</v>
      </c>
      <c r="E997" s="52">
        <v>0.028</v>
      </c>
      <c r="F997" s="52">
        <v>0.078</v>
      </c>
      <c r="G997" s="52">
        <v>66.0</v>
      </c>
      <c r="H997" s="52">
        <v>65.0</v>
      </c>
      <c r="I997" s="52">
        <v>0.37</v>
      </c>
      <c r="J997" s="52">
        <v>0.588</v>
      </c>
      <c r="K997" s="52">
        <v>0.042</v>
      </c>
      <c r="L997" s="52">
        <v>1.63928329E8</v>
      </c>
      <c r="M997" s="52">
        <v>0.354</v>
      </c>
    </row>
    <row r="998">
      <c r="A998" s="47" t="str">
        <f t="shared" si="1"/>
        <v>Asia_Pakistan-Asia_2008</v>
      </c>
      <c r="B998" s="47" t="s">
        <v>144</v>
      </c>
      <c r="C998" s="49" t="s">
        <v>168</v>
      </c>
      <c r="D998" s="44" t="s">
        <v>87</v>
      </c>
      <c r="E998" s="52">
        <v>0.027</v>
      </c>
      <c r="F998" s="52">
        <v>0.076</v>
      </c>
      <c r="G998" s="52">
        <v>67.0</v>
      </c>
      <c r="H998" s="52">
        <v>65.0</v>
      </c>
      <c r="I998" s="52">
        <v>0.365</v>
      </c>
      <c r="J998" s="52">
        <v>0.593</v>
      </c>
      <c r="K998" s="52">
        <v>0.043</v>
      </c>
      <c r="L998" s="52">
        <v>1.67008083E8</v>
      </c>
      <c r="M998" s="52">
        <v>0.358</v>
      </c>
    </row>
    <row r="999">
      <c r="A999" s="47" t="str">
        <f t="shared" si="1"/>
        <v>Asia_Pakistan-Asia_2009</v>
      </c>
      <c r="B999" s="47" t="s">
        <v>144</v>
      </c>
      <c r="C999" s="49" t="s">
        <v>168</v>
      </c>
      <c r="D999" s="44" t="s">
        <v>88</v>
      </c>
      <c r="E999" s="52">
        <v>0.027</v>
      </c>
      <c r="F999" s="52">
        <v>0.075</v>
      </c>
      <c r="G999" s="52">
        <v>67.0</v>
      </c>
      <c r="H999" s="52">
        <v>65.0</v>
      </c>
      <c r="I999" s="52">
        <v>0.36</v>
      </c>
      <c r="J999" s="52">
        <v>0.597</v>
      </c>
      <c r="K999" s="52">
        <v>0.043</v>
      </c>
      <c r="L999" s="52">
        <v>1.70093999E8</v>
      </c>
      <c r="M999" s="52">
        <v>0.362</v>
      </c>
    </row>
    <row r="1000">
      <c r="A1000" s="47" t="str">
        <f t="shared" si="1"/>
        <v>Asia_Pakistan-Asia_2010</v>
      </c>
      <c r="B1000" s="47" t="s">
        <v>144</v>
      </c>
      <c r="C1000" s="49" t="s">
        <v>168</v>
      </c>
      <c r="D1000" s="44" t="s">
        <v>89</v>
      </c>
      <c r="E1000" s="52">
        <v>0.027</v>
      </c>
      <c r="F1000" s="52">
        <v>0.073</v>
      </c>
      <c r="G1000" s="52">
        <v>67.0</v>
      </c>
      <c r="H1000" s="52">
        <v>65.0</v>
      </c>
      <c r="I1000" s="52">
        <v>0.354</v>
      </c>
      <c r="J1000" s="52">
        <v>0.602</v>
      </c>
      <c r="K1000" s="52">
        <v>0.043</v>
      </c>
      <c r="L1000" s="52">
        <v>1.73149306E8</v>
      </c>
      <c r="M1000" s="52">
        <v>0.366</v>
      </c>
    </row>
    <row r="1001">
      <c r="A1001" s="47" t="str">
        <f t="shared" si="1"/>
        <v>Asia_Pakistan-Asia_2011</v>
      </c>
      <c r="B1001" s="47" t="s">
        <v>144</v>
      </c>
      <c r="C1001" s="49" t="s">
        <v>168</v>
      </c>
      <c r="D1001" s="44" t="s">
        <v>90</v>
      </c>
      <c r="E1001" s="52">
        <v>0.026</v>
      </c>
      <c r="F1001" s="52">
        <v>0.072</v>
      </c>
      <c r="G1001" s="52">
        <v>67.0</v>
      </c>
      <c r="H1001" s="52">
        <v>65.0</v>
      </c>
      <c r="I1001" s="52">
        <v>0.349</v>
      </c>
      <c r="J1001" s="52">
        <v>0.608</v>
      </c>
      <c r="K1001" s="52">
        <v>0.043</v>
      </c>
      <c r="L1001" s="52">
        <v>1.76166353E8</v>
      </c>
      <c r="M1001" s="52">
        <v>0.37</v>
      </c>
    </row>
    <row r="1002">
      <c r="A1002" s="47" t="str">
        <f t="shared" si="1"/>
        <v>Asia_Pakistan-Asia_2012</v>
      </c>
      <c r="B1002" s="47" t="s">
        <v>144</v>
      </c>
      <c r="C1002" s="49" t="s">
        <v>168</v>
      </c>
      <c r="D1002" s="44" t="s">
        <v>91</v>
      </c>
      <c r="E1002" s="52">
        <v>0.026</v>
      </c>
      <c r="F1002" s="52">
        <v>0.071</v>
      </c>
      <c r="G1002" s="52">
        <v>67.0</v>
      </c>
      <c r="H1002" s="52">
        <v>66.0</v>
      </c>
      <c r="I1002" s="52">
        <v>0.343</v>
      </c>
      <c r="J1002" s="52">
        <v>0.613</v>
      </c>
      <c r="K1002" s="52">
        <v>0.044</v>
      </c>
      <c r="L1002" s="52">
        <v>1.79160111E8</v>
      </c>
      <c r="M1002" s="52">
        <v>0.374</v>
      </c>
    </row>
    <row r="1003">
      <c r="A1003" s="47" t="str">
        <f t="shared" si="1"/>
        <v>Asia_Philippines-Asia_2000</v>
      </c>
      <c r="B1003" s="47" t="s">
        <v>144</v>
      </c>
      <c r="C1003" s="49" t="s">
        <v>169</v>
      </c>
      <c r="D1003" s="44" t="s">
        <v>70</v>
      </c>
      <c r="E1003" s="52">
        <v>0.03</v>
      </c>
      <c r="F1003" s="52">
        <v>0.03</v>
      </c>
      <c r="G1003" s="52">
        <v>70.0</v>
      </c>
      <c r="H1003" s="52">
        <v>64.0</v>
      </c>
      <c r="I1003" s="52">
        <v>0.385</v>
      </c>
      <c r="J1003" s="52">
        <v>0.583</v>
      </c>
      <c r="K1003" s="52">
        <v>0.032</v>
      </c>
      <c r="L1003" s="52">
        <v>7.7651848E7</v>
      </c>
      <c r="M1003" s="52">
        <v>0.48</v>
      </c>
    </row>
    <row r="1004">
      <c r="A1004" s="47" t="str">
        <f t="shared" si="1"/>
        <v>Asia_Philippines-Asia_2001</v>
      </c>
      <c r="B1004" s="47" t="s">
        <v>144</v>
      </c>
      <c r="C1004" s="49" t="s">
        <v>169</v>
      </c>
      <c r="D1004" s="44" t="s">
        <v>71</v>
      </c>
      <c r="E1004" s="52">
        <v>0.029</v>
      </c>
      <c r="F1004" s="52">
        <v>0.03</v>
      </c>
      <c r="G1004" s="52">
        <v>70.0</v>
      </c>
      <c r="H1004" s="52">
        <v>64.0</v>
      </c>
      <c r="I1004" s="52">
        <v>0.382</v>
      </c>
      <c r="J1004" s="52">
        <v>0.585</v>
      </c>
      <c r="K1004" s="52">
        <v>0.033</v>
      </c>
      <c r="L1004" s="52">
        <v>7.9297756E7</v>
      </c>
      <c r="M1004" s="52">
        <v>0.477</v>
      </c>
    </row>
    <row r="1005">
      <c r="A1005" s="47" t="str">
        <f t="shared" si="1"/>
        <v>Asia_Philippines-Asia_2002</v>
      </c>
      <c r="B1005" s="47" t="s">
        <v>144</v>
      </c>
      <c r="C1005" s="49" t="s">
        <v>169</v>
      </c>
      <c r="D1005" s="44" t="s">
        <v>72</v>
      </c>
      <c r="E1005" s="52">
        <v>0.029</v>
      </c>
      <c r="F1005" s="52">
        <v>0.029</v>
      </c>
      <c r="G1005" s="52">
        <v>70.0</v>
      </c>
      <c r="H1005" s="52">
        <v>64.0</v>
      </c>
      <c r="I1005" s="52">
        <v>0.38</v>
      </c>
      <c r="J1005" s="52">
        <v>0.587</v>
      </c>
      <c r="K1005" s="52">
        <v>0.033</v>
      </c>
      <c r="L1005" s="52">
        <v>8.0953652E7</v>
      </c>
      <c r="M1005" s="52">
        <v>0.474</v>
      </c>
    </row>
    <row r="1006">
      <c r="A1006" s="47" t="str">
        <f t="shared" si="1"/>
        <v>Asia_Philippines-Asia_2003</v>
      </c>
      <c r="B1006" s="47" t="s">
        <v>144</v>
      </c>
      <c r="C1006" s="49" t="s">
        <v>169</v>
      </c>
      <c r="D1006" s="44" t="s">
        <v>74</v>
      </c>
      <c r="E1006" s="52">
        <v>0.028</v>
      </c>
      <c r="F1006" s="52">
        <v>0.029</v>
      </c>
      <c r="G1006" s="52">
        <v>71.0</v>
      </c>
      <c r="H1006" s="52">
        <v>64.0</v>
      </c>
      <c r="I1006" s="52">
        <v>0.377</v>
      </c>
      <c r="J1006" s="52">
        <v>0.59</v>
      </c>
      <c r="K1006" s="52">
        <v>0.033</v>
      </c>
      <c r="L1006" s="52">
        <v>8.2604681E7</v>
      </c>
      <c r="M1006" s="52">
        <v>0.471</v>
      </c>
    </row>
    <row r="1007">
      <c r="A1007" s="47" t="str">
        <f t="shared" si="1"/>
        <v>Asia_Philippines-Asia_2004</v>
      </c>
      <c r="B1007" s="47" t="s">
        <v>144</v>
      </c>
      <c r="C1007" s="49" t="s">
        <v>169</v>
      </c>
      <c r="D1007" s="44" t="s">
        <v>83</v>
      </c>
      <c r="E1007" s="52">
        <v>0.028</v>
      </c>
      <c r="F1007" s="52">
        <v>0.028</v>
      </c>
      <c r="G1007" s="52">
        <v>71.0</v>
      </c>
      <c r="H1007" s="52">
        <v>64.0</v>
      </c>
      <c r="I1007" s="52">
        <v>0.374</v>
      </c>
      <c r="J1007" s="52">
        <v>0.592</v>
      </c>
      <c r="K1007" s="52">
        <v>0.034</v>
      </c>
      <c r="L1007" s="52">
        <v>8.4231329E7</v>
      </c>
      <c r="M1007" s="52">
        <v>0.469</v>
      </c>
    </row>
    <row r="1008">
      <c r="A1008" s="47" t="str">
        <f t="shared" si="1"/>
        <v>Asia_Philippines-Asia_2005</v>
      </c>
      <c r="B1008" s="47" t="s">
        <v>144</v>
      </c>
      <c r="C1008" s="49" t="s">
        <v>169</v>
      </c>
      <c r="D1008" s="44" t="s">
        <v>84</v>
      </c>
      <c r="E1008" s="52">
        <v>0.027</v>
      </c>
      <c r="F1008" s="52">
        <v>0.028</v>
      </c>
      <c r="G1008" s="52">
        <v>71.0</v>
      </c>
      <c r="H1008" s="52">
        <v>64.0</v>
      </c>
      <c r="I1008" s="52">
        <v>0.371</v>
      </c>
      <c r="J1008" s="52">
        <v>0.595</v>
      </c>
      <c r="K1008" s="52">
        <v>0.034</v>
      </c>
      <c r="L1008" s="52">
        <v>8.5821214E7</v>
      </c>
      <c r="M1008" s="52">
        <v>0.466</v>
      </c>
    </row>
    <row r="1009">
      <c r="A1009" s="47" t="str">
        <f t="shared" si="1"/>
        <v>Asia_Philippines-Asia_2006</v>
      </c>
      <c r="B1009" s="47" t="s">
        <v>144</v>
      </c>
      <c r="C1009" s="49" t="s">
        <v>169</v>
      </c>
      <c r="D1009" s="44" t="s">
        <v>85</v>
      </c>
      <c r="E1009" s="52">
        <v>0.027</v>
      </c>
      <c r="F1009" s="52">
        <v>0.027</v>
      </c>
      <c r="G1009" s="52">
        <v>71.0</v>
      </c>
      <c r="H1009" s="52">
        <v>64.0</v>
      </c>
      <c r="I1009" s="52">
        <v>0.367</v>
      </c>
      <c r="J1009" s="52">
        <v>0.598</v>
      </c>
      <c r="K1009" s="52">
        <v>0.035</v>
      </c>
      <c r="L1009" s="52">
        <v>8.7366573E7</v>
      </c>
      <c r="M1009" s="52">
        <v>0.463</v>
      </c>
    </row>
    <row r="1010">
      <c r="A1010" s="47" t="str">
        <f t="shared" si="1"/>
        <v>Asia_Philippines-Asia_2007</v>
      </c>
      <c r="B1010" s="47" t="s">
        <v>144</v>
      </c>
      <c r="C1010" s="49" t="s">
        <v>169</v>
      </c>
      <c r="D1010" s="44" t="s">
        <v>86</v>
      </c>
      <c r="E1010" s="52">
        <v>0.026</v>
      </c>
      <c r="F1010" s="52">
        <v>0.027</v>
      </c>
      <c r="G1010" s="52">
        <v>71.0</v>
      </c>
      <c r="H1010" s="52">
        <v>64.0</v>
      </c>
      <c r="I1010" s="52">
        <v>0.364</v>
      </c>
      <c r="J1010" s="52">
        <v>0.601</v>
      </c>
      <c r="K1010" s="52">
        <v>0.035</v>
      </c>
      <c r="L1010" s="52">
        <v>8.8875548E7</v>
      </c>
      <c r="M1010" s="52">
        <v>0.461</v>
      </c>
    </row>
    <row r="1011">
      <c r="A1011" s="47" t="str">
        <f t="shared" si="1"/>
        <v>Asia_Philippines-Asia_2008</v>
      </c>
      <c r="B1011" s="47" t="s">
        <v>144</v>
      </c>
      <c r="C1011" s="49" t="s">
        <v>169</v>
      </c>
      <c r="D1011" s="44" t="s">
        <v>87</v>
      </c>
      <c r="E1011" s="52">
        <v>0.026</v>
      </c>
      <c r="F1011" s="52">
        <v>0.026</v>
      </c>
      <c r="G1011" s="52">
        <v>71.0</v>
      </c>
      <c r="H1011" s="52">
        <v>65.0</v>
      </c>
      <c r="I1011" s="52">
        <v>0.36</v>
      </c>
      <c r="J1011" s="52">
        <v>0.604</v>
      </c>
      <c r="K1011" s="52">
        <v>0.036</v>
      </c>
      <c r="L1011" s="52">
        <v>9.0371287E7</v>
      </c>
      <c r="M1011" s="52">
        <v>0.458</v>
      </c>
    </row>
    <row r="1012">
      <c r="A1012" s="47" t="str">
        <f t="shared" si="1"/>
        <v>Asia_Philippines-Asia_2009</v>
      </c>
      <c r="B1012" s="47" t="s">
        <v>144</v>
      </c>
      <c r="C1012" s="49" t="s">
        <v>169</v>
      </c>
      <c r="D1012" s="44" t="s">
        <v>88</v>
      </c>
      <c r="E1012" s="52">
        <v>0.025</v>
      </c>
      <c r="F1012" s="52">
        <v>0.026</v>
      </c>
      <c r="G1012" s="52">
        <v>72.0</v>
      </c>
      <c r="H1012" s="52">
        <v>65.0</v>
      </c>
      <c r="I1012" s="52">
        <v>0.357</v>
      </c>
      <c r="J1012" s="52">
        <v>0.607</v>
      </c>
      <c r="K1012" s="52">
        <v>0.037</v>
      </c>
      <c r="L1012" s="52">
        <v>9.18864E7</v>
      </c>
      <c r="M1012" s="52">
        <v>0.455</v>
      </c>
    </row>
    <row r="1013">
      <c r="A1013" s="47" t="str">
        <f t="shared" si="1"/>
        <v>Asia_Philippines-Asia_2010</v>
      </c>
      <c r="B1013" s="47" t="s">
        <v>144</v>
      </c>
      <c r="C1013" s="49" t="s">
        <v>169</v>
      </c>
      <c r="D1013" s="44" t="s">
        <v>89</v>
      </c>
      <c r="E1013" s="52">
        <v>0.025</v>
      </c>
      <c r="F1013" s="52">
        <v>0.025</v>
      </c>
      <c r="G1013" s="52">
        <v>72.0</v>
      </c>
      <c r="H1013" s="52">
        <v>65.0</v>
      </c>
      <c r="I1013" s="52">
        <v>0.353</v>
      </c>
      <c r="J1013" s="52">
        <v>0.61</v>
      </c>
      <c r="K1013" s="52">
        <v>0.037</v>
      </c>
      <c r="L1013" s="52">
        <v>9.3444322E7</v>
      </c>
      <c r="M1013" s="52">
        <v>0.453</v>
      </c>
    </row>
    <row r="1014">
      <c r="A1014" s="47" t="str">
        <f t="shared" si="1"/>
        <v>Asia_Philippines-Asia_2011</v>
      </c>
      <c r="B1014" s="47" t="s">
        <v>144</v>
      </c>
      <c r="C1014" s="49" t="s">
        <v>169</v>
      </c>
      <c r="D1014" s="44" t="s">
        <v>90</v>
      </c>
      <c r="E1014" s="52">
        <v>0.025</v>
      </c>
      <c r="F1014" s="52">
        <v>0.025</v>
      </c>
      <c r="G1014" s="52">
        <v>72.0</v>
      </c>
      <c r="H1014" s="52">
        <v>65.0</v>
      </c>
      <c r="I1014" s="52">
        <v>0.349</v>
      </c>
      <c r="J1014" s="52">
        <v>0.613</v>
      </c>
      <c r="K1014" s="52">
        <v>0.038</v>
      </c>
      <c r="L1014" s="52">
        <v>9.5053437E7</v>
      </c>
      <c r="M1014" s="52">
        <v>0.45</v>
      </c>
    </row>
    <row r="1015">
      <c r="A1015" s="47" t="str">
        <f t="shared" si="1"/>
        <v>Asia_Philippines-Asia_2012</v>
      </c>
      <c r="B1015" s="47" t="s">
        <v>144</v>
      </c>
      <c r="C1015" s="49" t="s">
        <v>169</v>
      </c>
      <c r="D1015" s="44" t="s">
        <v>91</v>
      </c>
      <c r="E1015" s="52">
        <v>0.025</v>
      </c>
      <c r="F1015" s="52">
        <v>0.024</v>
      </c>
      <c r="G1015" s="52">
        <v>72.0</v>
      </c>
      <c r="H1015" s="52">
        <v>65.0</v>
      </c>
      <c r="I1015" s="52">
        <v>0.345</v>
      </c>
      <c r="J1015" s="52">
        <v>0.616</v>
      </c>
      <c r="K1015" s="52">
        <v>0.038</v>
      </c>
      <c r="L1015" s="52">
        <v>9.6706764E7</v>
      </c>
      <c r="M1015" s="52">
        <v>0.448</v>
      </c>
    </row>
    <row r="1016">
      <c r="A1016" s="47" t="str">
        <f t="shared" si="1"/>
        <v>Asia_Singapore-Asia_2000</v>
      </c>
      <c r="B1016" s="47" t="s">
        <v>144</v>
      </c>
      <c r="C1016" s="49" t="s">
        <v>170</v>
      </c>
      <c r="D1016" s="44" t="s">
        <v>70</v>
      </c>
      <c r="E1016" s="52">
        <v>0.012</v>
      </c>
      <c r="F1016" s="52">
        <v>0.003</v>
      </c>
      <c r="G1016" s="52">
        <v>80.0</v>
      </c>
      <c r="H1016" s="52">
        <v>76.0</v>
      </c>
      <c r="I1016" s="52">
        <v>0.215</v>
      </c>
      <c r="J1016" s="52">
        <v>0.712</v>
      </c>
      <c r="K1016" s="52">
        <v>0.073</v>
      </c>
      <c r="L1016" s="52">
        <v>4027900.0</v>
      </c>
      <c r="M1016" s="52">
        <v>1.0</v>
      </c>
    </row>
    <row r="1017">
      <c r="A1017" s="47" t="str">
        <f t="shared" si="1"/>
        <v>Asia_Singapore-Asia_2001</v>
      </c>
      <c r="B1017" s="47" t="s">
        <v>144</v>
      </c>
      <c r="C1017" s="49" t="s">
        <v>170</v>
      </c>
      <c r="D1017" s="44" t="s">
        <v>71</v>
      </c>
      <c r="E1017" s="52">
        <v>0.012</v>
      </c>
      <c r="F1017" s="52">
        <v>0.003</v>
      </c>
      <c r="G1017" s="52">
        <v>80.0</v>
      </c>
      <c r="H1017" s="52">
        <v>76.0</v>
      </c>
      <c r="I1017" s="52">
        <v>0.211</v>
      </c>
      <c r="J1017" s="52">
        <v>0.714</v>
      </c>
      <c r="K1017" s="52">
        <v>0.075</v>
      </c>
      <c r="L1017" s="52">
        <v>4138000.0</v>
      </c>
      <c r="M1017" s="52">
        <v>1.0</v>
      </c>
    </row>
    <row r="1018">
      <c r="A1018" s="47" t="str">
        <f t="shared" si="1"/>
        <v>Asia_Singapore-Asia_2002</v>
      </c>
      <c r="B1018" s="47" t="s">
        <v>144</v>
      </c>
      <c r="C1018" s="49" t="s">
        <v>170</v>
      </c>
      <c r="D1018" s="44" t="s">
        <v>72</v>
      </c>
      <c r="E1018" s="52">
        <v>0.011</v>
      </c>
      <c r="F1018" s="52">
        <v>0.003</v>
      </c>
      <c r="G1018" s="52">
        <v>81.0</v>
      </c>
      <c r="H1018" s="52">
        <v>77.0</v>
      </c>
      <c r="I1018" s="52">
        <v>0.206</v>
      </c>
      <c r="J1018" s="52">
        <v>0.717</v>
      </c>
      <c r="K1018" s="52">
        <v>0.077</v>
      </c>
      <c r="L1018" s="52">
        <v>4176000.0</v>
      </c>
      <c r="M1018" s="52">
        <v>1.0</v>
      </c>
    </row>
    <row r="1019">
      <c r="A1019" s="47" t="str">
        <f t="shared" si="1"/>
        <v>Asia_Singapore-Asia_2003</v>
      </c>
      <c r="B1019" s="47" t="s">
        <v>144</v>
      </c>
      <c r="C1019" s="49" t="s">
        <v>170</v>
      </c>
      <c r="D1019" s="44" t="s">
        <v>74</v>
      </c>
      <c r="E1019" s="52">
        <v>0.011</v>
      </c>
      <c r="F1019" s="52">
        <v>0.003</v>
      </c>
      <c r="G1019" s="52">
        <v>82.0</v>
      </c>
      <c r="H1019" s="52">
        <v>77.0</v>
      </c>
      <c r="I1019" s="52">
        <v>0.201</v>
      </c>
      <c r="J1019" s="52">
        <v>0.72</v>
      </c>
      <c r="K1019" s="52">
        <v>0.079</v>
      </c>
      <c r="L1019" s="52">
        <v>4114800.0</v>
      </c>
      <c r="M1019" s="52">
        <v>1.0</v>
      </c>
    </row>
    <row r="1020">
      <c r="A1020" s="47" t="str">
        <f t="shared" si="1"/>
        <v>Asia_Singapore-Asia_2004</v>
      </c>
      <c r="B1020" s="47" t="s">
        <v>144</v>
      </c>
      <c r="C1020" s="49" t="s">
        <v>170</v>
      </c>
      <c r="D1020" s="44" t="s">
        <v>83</v>
      </c>
      <c r="E1020" s="52">
        <v>0.01</v>
      </c>
      <c r="F1020" s="52">
        <v>0.002</v>
      </c>
      <c r="G1020" s="52">
        <v>82.0</v>
      </c>
      <c r="H1020" s="52">
        <v>77.0</v>
      </c>
      <c r="I1020" s="52">
        <v>0.196</v>
      </c>
      <c r="J1020" s="52">
        <v>0.723</v>
      </c>
      <c r="K1020" s="52">
        <v>0.081</v>
      </c>
      <c r="L1020" s="52">
        <v>4166700.0</v>
      </c>
      <c r="M1020" s="52">
        <v>1.0</v>
      </c>
    </row>
    <row r="1021">
      <c r="A1021" s="47" t="str">
        <f t="shared" si="1"/>
        <v>Asia_Singapore-Asia_2005</v>
      </c>
      <c r="B1021" s="47" t="s">
        <v>144</v>
      </c>
      <c r="C1021" s="49" t="s">
        <v>170</v>
      </c>
      <c r="D1021" s="44" t="s">
        <v>84</v>
      </c>
      <c r="E1021" s="52">
        <v>0.01</v>
      </c>
      <c r="F1021" s="52">
        <v>0.002</v>
      </c>
      <c r="G1021" s="52">
        <v>83.0</v>
      </c>
      <c r="H1021" s="52">
        <v>78.0</v>
      </c>
      <c r="I1021" s="52">
        <v>0.191</v>
      </c>
      <c r="J1021" s="52">
        <v>0.726</v>
      </c>
      <c r="K1021" s="52">
        <v>0.082</v>
      </c>
      <c r="L1021" s="52">
        <v>4265800.0</v>
      </c>
      <c r="M1021" s="52">
        <v>1.0</v>
      </c>
    </row>
    <row r="1022">
      <c r="A1022" s="47" t="str">
        <f t="shared" si="1"/>
        <v>Asia_Singapore-Asia_2006</v>
      </c>
      <c r="B1022" s="47" t="s">
        <v>144</v>
      </c>
      <c r="C1022" s="49" t="s">
        <v>170</v>
      </c>
      <c r="D1022" s="44" t="s">
        <v>85</v>
      </c>
      <c r="E1022" s="52">
        <v>0.01</v>
      </c>
      <c r="F1022" s="52">
        <v>0.002</v>
      </c>
      <c r="G1022" s="52">
        <v>83.0</v>
      </c>
      <c r="H1022" s="52">
        <v>78.0</v>
      </c>
      <c r="I1022" s="52">
        <v>0.188</v>
      </c>
      <c r="J1022" s="52">
        <v>0.729</v>
      </c>
      <c r="K1022" s="52">
        <v>0.083</v>
      </c>
      <c r="L1022" s="52">
        <v>4401400.0</v>
      </c>
      <c r="M1022" s="52">
        <v>1.0</v>
      </c>
    </row>
    <row r="1023">
      <c r="A1023" s="47" t="str">
        <f t="shared" si="1"/>
        <v>Asia_Singapore-Asia_2007</v>
      </c>
      <c r="B1023" s="47" t="s">
        <v>144</v>
      </c>
      <c r="C1023" s="49" t="s">
        <v>170</v>
      </c>
      <c r="D1023" s="44" t="s">
        <v>86</v>
      </c>
      <c r="E1023" s="52">
        <v>0.01</v>
      </c>
      <c r="F1023" s="52">
        <v>0.002</v>
      </c>
      <c r="G1023" s="52">
        <v>83.0</v>
      </c>
      <c r="H1023" s="52">
        <v>78.0</v>
      </c>
      <c r="I1023" s="52">
        <v>0.184</v>
      </c>
      <c r="J1023" s="52">
        <v>0.731</v>
      </c>
      <c r="K1023" s="52">
        <v>0.085</v>
      </c>
      <c r="L1023" s="52">
        <v>4588600.0</v>
      </c>
      <c r="M1023" s="52">
        <v>1.0</v>
      </c>
    </row>
    <row r="1024">
      <c r="A1024" s="47" t="str">
        <f t="shared" si="1"/>
        <v>Asia_Singapore-Asia_2008</v>
      </c>
      <c r="B1024" s="47" t="s">
        <v>144</v>
      </c>
      <c r="C1024" s="49" t="s">
        <v>170</v>
      </c>
      <c r="D1024" s="44" t="s">
        <v>87</v>
      </c>
      <c r="E1024" s="52">
        <v>0.01</v>
      </c>
      <c r="F1024" s="52">
        <v>0.002</v>
      </c>
      <c r="G1024" s="52">
        <v>83.0</v>
      </c>
      <c r="H1024" s="52">
        <v>78.0</v>
      </c>
      <c r="I1024" s="52">
        <v>0.181</v>
      </c>
      <c r="J1024" s="52">
        <v>0.733</v>
      </c>
      <c r="K1024" s="52">
        <v>0.086</v>
      </c>
      <c r="L1024" s="52">
        <v>4839400.0</v>
      </c>
      <c r="M1024" s="52">
        <v>1.0</v>
      </c>
    </row>
    <row r="1025">
      <c r="A1025" s="47" t="str">
        <f t="shared" si="1"/>
        <v>Asia_Singapore-Asia_2009</v>
      </c>
      <c r="B1025" s="47" t="s">
        <v>144</v>
      </c>
      <c r="C1025" s="49" t="s">
        <v>170</v>
      </c>
      <c r="D1025" s="44" t="s">
        <v>88</v>
      </c>
      <c r="E1025" s="52">
        <v>0.01</v>
      </c>
      <c r="F1025" s="52">
        <v>0.002</v>
      </c>
      <c r="G1025" s="52">
        <v>84.0</v>
      </c>
      <c r="H1025" s="52">
        <v>79.0</v>
      </c>
      <c r="I1025" s="52">
        <v>0.177</v>
      </c>
      <c r="J1025" s="52">
        <v>0.735</v>
      </c>
      <c r="K1025" s="52">
        <v>0.088</v>
      </c>
      <c r="L1025" s="52">
        <v>4987600.0</v>
      </c>
      <c r="M1025" s="52">
        <v>1.0</v>
      </c>
    </row>
    <row r="1026">
      <c r="A1026" s="47" t="str">
        <f t="shared" si="1"/>
        <v>Asia_Singapore-Asia_2010</v>
      </c>
      <c r="B1026" s="47" t="s">
        <v>144</v>
      </c>
      <c r="C1026" s="49" t="s">
        <v>170</v>
      </c>
      <c r="D1026" s="44" t="s">
        <v>89</v>
      </c>
      <c r="E1026" s="52">
        <v>0.009</v>
      </c>
      <c r="F1026" s="52">
        <v>0.002</v>
      </c>
      <c r="G1026" s="52">
        <v>84.0</v>
      </c>
      <c r="H1026" s="52">
        <v>79.0</v>
      </c>
      <c r="I1026" s="52">
        <v>0.173</v>
      </c>
      <c r="J1026" s="52">
        <v>0.736</v>
      </c>
      <c r="K1026" s="52">
        <v>0.09</v>
      </c>
      <c r="L1026" s="52">
        <v>5076700.0</v>
      </c>
      <c r="M1026" s="52">
        <v>1.0</v>
      </c>
    </row>
    <row r="1027">
      <c r="A1027" s="47" t="str">
        <f t="shared" si="1"/>
        <v>Asia_Singapore-Asia_2011</v>
      </c>
      <c r="B1027" s="47" t="s">
        <v>144</v>
      </c>
      <c r="C1027" s="49" t="s">
        <v>170</v>
      </c>
      <c r="D1027" s="44" t="s">
        <v>90</v>
      </c>
      <c r="E1027" s="52">
        <v>0.01</v>
      </c>
      <c r="F1027" s="52">
        <v>0.002</v>
      </c>
      <c r="G1027" s="52">
        <v>84.0</v>
      </c>
      <c r="H1027" s="52">
        <v>80.0</v>
      </c>
      <c r="I1027" s="52">
        <v>0.169</v>
      </c>
      <c r="J1027" s="52">
        <v>0.737</v>
      </c>
      <c r="K1027" s="52">
        <v>0.093</v>
      </c>
      <c r="L1027" s="52">
        <v>5183700.0</v>
      </c>
      <c r="M1027" s="52">
        <v>1.0</v>
      </c>
    </row>
    <row r="1028">
      <c r="A1028" s="47" t="str">
        <f t="shared" si="1"/>
        <v>Asia_Singapore-Asia_2012</v>
      </c>
      <c r="B1028" s="47" t="s">
        <v>144</v>
      </c>
      <c r="C1028" s="49" t="s">
        <v>170</v>
      </c>
      <c r="D1028" s="44" t="s">
        <v>91</v>
      </c>
      <c r="E1028" s="52">
        <v>0.01</v>
      </c>
      <c r="F1028" s="52">
        <v>0.002</v>
      </c>
      <c r="G1028" s="52">
        <v>85.0</v>
      </c>
      <c r="H1028" s="52">
        <v>80.0</v>
      </c>
      <c r="I1028" s="52">
        <v>0.165</v>
      </c>
      <c r="J1028" s="52">
        <v>0.738</v>
      </c>
      <c r="K1028" s="52">
        <v>0.097</v>
      </c>
      <c r="L1028" s="52">
        <v>5312400.0</v>
      </c>
      <c r="M1028" s="52">
        <v>1.0</v>
      </c>
    </row>
    <row r="1029">
      <c r="A1029" s="47" t="str">
        <f t="shared" si="1"/>
        <v>Asia_South Korea-Asia_2000</v>
      </c>
      <c r="B1029" s="47" t="s">
        <v>144</v>
      </c>
      <c r="C1029" s="49" t="s">
        <v>171</v>
      </c>
      <c r="D1029" s="44" t="s">
        <v>70</v>
      </c>
      <c r="E1029" s="52">
        <v>0.013</v>
      </c>
      <c r="F1029" s="52">
        <v>0.005</v>
      </c>
      <c r="G1029" s="52">
        <v>80.0</v>
      </c>
      <c r="H1029" s="52">
        <v>72.0</v>
      </c>
      <c r="I1029" s="52">
        <v>0.21</v>
      </c>
      <c r="J1029" s="52">
        <v>0.717</v>
      </c>
      <c r="K1029" s="52">
        <v>0.073</v>
      </c>
      <c r="L1029" s="52">
        <v>4.7008111E7</v>
      </c>
      <c r="M1029" s="52">
        <v>0.796</v>
      </c>
    </row>
    <row r="1030">
      <c r="A1030" s="47" t="str">
        <f t="shared" si="1"/>
        <v>Asia_South Korea-Asia_2001</v>
      </c>
      <c r="B1030" s="47" t="s">
        <v>144</v>
      </c>
      <c r="C1030" s="49" t="s">
        <v>171</v>
      </c>
      <c r="D1030" s="44" t="s">
        <v>71</v>
      </c>
      <c r="E1030" s="52">
        <v>0.012</v>
      </c>
      <c r="F1030" s="52">
        <v>0.006</v>
      </c>
      <c r="G1030" s="52">
        <v>80.0</v>
      </c>
      <c r="H1030" s="52">
        <v>73.0</v>
      </c>
      <c r="I1030" s="52">
        <v>0.206</v>
      </c>
      <c r="J1030" s="52">
        <v>0.717</v>
      </c>
      <c r="K1030" s="52">
        <v>0.077</v>
      </c>
      <c r="L1030" s="52">
        <v>4.7357362E7</v>
      </c>
      <c r="M1030" s="52">
        <v>0.799</v>
      </c>
    </row>
    <row r="1031">
      <c r="A1031" s="47" t="str">
        <f t="shared" si="1"/>
        <v>Asia_South Korea-Asia_2002</v>
      </c>
      <c r="B1031" s="47" t="s">
        <v>144</v>
      </c>
      <c r="C1031" s="49" t="s">
        <v>171</v>
      </c>
      <c r="D1031" s="44" t="s">
        <v>72</v>
      </c>
      <c r="E1031" s="52">
        <v>0.01</v>
      </c>
      <c r="F1031" s="52">
        <v>0.006</v>
      </c>
      <c r="G1031" s="52">
        <v>80.0</v>
      </c>
      <c r="H1031" s="52">
        <v>73.0</v>
      </c>
      <c r="I1031" s="52">
        <v>0.203</v>
      </c>
      <c r="J1031" s="52">
        <v>0.716</v>
      </c>
      <c r="K1031" s="52">
        <v>0.081</v>
      </c>
      <c r="L1031" s="52">
        <v>4.7622179E7</v>
      </c>
      <c r="M1031" s="52">
        <v>0.803</v>
      </c>
    </row>
    <row r="1032">
      <c r="A1032" s="47" t="str">
        <f t="shared" si="1"/>
        <v>Asia_South Korea-Asia_2003</v>
      </c>
      <c r="B1032" s="47" t="s">
        <v>144</v>
      </c>
      <c r="C1032" s="49" t="s">
        <v>171</v>
      </c>
      <c r="D1032" s="44" t="s">
        <v>74</v>
      </c>
      <c r="E1032" s="52">
        <v>0.01</v>
      </c>
      <c r="F1032" s="52">
        <v>0.005</v>
      </c>
      <c r="G1032" s="52">
        <v>81.0</v>
      </c>
      <c r="H1032" s="52">
        <v>74.0</v>
      </c>
      <c r="I1032" s="52">
        <v>0.199</v>
      </c>
      <c r="J1032" s="52">
        <v>0.716</v>
      </c>
      <c r="K1032" s="52">
        <v>0.085</v>
      </c>
      <c r="L1032" s="52">
        <v>4.7859311E7</v>
      </c>
      <c r="M1032" s="52">
        <v>0.807</v>
      </c>
    </row>
    <row r="1033">
      <c r="A1033" s="47" t="str">
        <f t="shared" si="1"/>
        <v>Asia_South Korea-Asia_2004</v>
      </c>
      <c r="B1033" s="47" t="s">
        <v>144</v>
      </c>
      <c r="C1033" s="49" t="s">
        <v>171</v>
      </c>
      <c r="D1033" s="44" t="s">
        <v>83</v>
      </c>
      <c r="E1033" s="52">
        <v>0.01</v>
      </c>
      <c r="F1033" s="52">
        <v>0.005</v>
      </c>
      <c r="G1033" s="52">
        <v>81.0</v>
      </c>
      <c r="H1033" s="52">
        <v>75.0</v>
      </c>
      <c r="I1033" s="52">
        <v>0.196</v>
      </c>
      <c r="J1033" s="52">
        <v>0.716</v>
      </c>
      <c r="K1033" s="52">
        <v>0.089</v>
      </c>
      <c r="L1033" s="52">
        <v>4.8039415E7</v>
      </c>
      <c r="M1033" s="52">
        <v>0.81</v>
      </c>
    </row>
    <row r="1034">
      <c r="A1034" s="47" t="str">
        <f t="shared" si="1"/>
        <v>Asia_South Korea-Asia_2005</v>
      </c>
      <c r="B1034" s="47" t="s">
        <v>144</v>
      </c>
      <c r="C1034" s="49" t="s">
        <v>171</v>
      </c>
      <c r="D1034" s="44" t="s">
        <v>84</v>
      </c>
      <c r="E1034" s="52">
        <v>0.009</v>
      </c>
      <c r="F1034" s="52">
        <v>0.005</v>
      </c>
      <c r="G1034" s="52">
        <v>82.0</v>
      </c>
      <c r="H1034" s="52">
        <v>75.0</v>
      </c>
      <c r="I1034" s="52">
        <v>0.191</v>
      </c>
      <c r="J1034" s="52">
        <v>0.716</v>
      </c>
      <c r="K1034" s="52">
        <v>0.093</v>
      </c>
      <c r="L1034" s="52">
        <v>4.8138077E7</v>
      </c>
      <c r="M1034" s="52">
        <v>0.813</v>
      </c>
    </row>
    <row r="1035">
      <c r="A1035" s="47" t="str">
        <f t="shared" si="1"/>
        <v>Asia_South Korea-Asia_2006</v>
      </c>
      <c r="B1035" s="47" t="s">
        <v>144</v>
      </c>
      <c r="C1035" s="49" t="s">
        <v>171</v>
      </c>
      <c r="D1035" s="44" t="s">
        <v>85</v>
      </c>
      <c r="E1035" s="52">
        <v>0.009</v>
      </c>
      <c r="F1035" s="52">
        <v>0.005</v>
      </c>
      <c r="G1035" s="52">
        <v>82.0</v>
      </c>
      <c r="H1035" s="52">
        <v>76.0</v>
      </c>
      <c r="I1035" s="52">
        <v>0.186</v>
      </c>
      <c r="J1035" s="52">
        <v>0.718</v>
      </c>
      <c r="K1035" s="52">
        <v>0.097</v>
      </c>
      <c r="L1035" s="52">
        <v>4.8371946E7</v>
      </c>
      <c r="M1035" s="52">
        <v>0.815</v>
      </c>
    </row>
    <row r="1036">
      <c r="A1036" s="47" t="str">
        <f t="shared" si="1"/>
        <v>Asia_South Korea-Asia_2007</v>
      </c>
      <c r="B1036" s="47" t="s">
        <v>144</v>
      </c>
      <c r="C1036" s="49" t="s">
        <v>171</v>
      </c>
      <c r="D1036" s="44" t="s">
        <v>86</v>
      </c>
      <c r="E1036" s="52">
        <v>0.01</v>
      </c>
      <c r="F1036" s="52">
        <v>0.004</v>
      </c>
      <c r="G1036" s="52">
        <v>83.0</v>
      </c>
      <c r="H1036" s="52">
        <v>76.0</v>
      </c>
      <c r="I1036" s="52">
        <v>0.18</v>
      </c>
      <c r="J1036" s="52">
        <v>0.72</v>
      </c>
      <c r="K1036" s="52">
        <v>0.1</v>
      </c>
      <c r="L1036" s="52">
        <v>4.8597652E7</v>
      </c>
      <c r="M1036" s="52">
        <v>0.816</v>
      </c>
    </row>
    <row r="1037">
      <c r="A1037" s="47" t="str">
        <f t="shared" si="1"/>
        <v>Asia_South Korea-Asia_2008</v>
      </c>
      <c r="B1037" s="47" t="s">
        <v>144</v>
      </c>
      <c r="C1037" s="49" t="s">
        <v>171</v>
      </c>
      <c r="D1037" s="44" t="s">
        <v>87</v>
      </c>
      <c r="E1037" s="52">
        <v>0.009</v>
      </c>
      <c r="F1037" s="52">
        <v>0.004</v>
      </c>
      <c r="G1037" s="52">
        <v>83.0</v>
      </c>
      <c r="H1037" s="52">
        <v>77.0</v>
      </c>
      <c r="I1037" s="52">
        <v>0.174</v>
      </c>
      <c r="J1037" s="52">
        <v>0.722</v>
      </c>
      <c r="K1037" s="52">
        <v>0.104</v>
      </c>
      <c r="L1037" s="52">
        <v>4.8948698E7</v>
      </c>
      <c r="M1037" s="52">
        <v>0.817</v>
      </c>
    </row>
    <row r="1038">
      <c r="A1038" s="47" t="str">
        <f t="shared" si="1"/>
        <v>Asia_South Korea-Asia_2009</v>
      </c>
      <c r="B1038" s="47" t="s">
        <v>144</v>
      </c>
      <c r="C1038" s="49" t="s">
        <v>171</v>
      </c>
      <c r="D1038" s="44" t="s">
        <v>88</v>
      </c>
      <c r="E1038" s="52">
        <v>0.009</v>
      </c>
      <c r="F1038" s="52">
        <v>0.004</v>
      </c>
      <c r="G1038" s="52">
        <v>84.0</v>
      </c>
      <c r="H1038" s="52">
        <v>77.0</v>
      </c>
      <c r="I1038" s="52">
        <v>0.168</v>
      </c>
      <c r="J1038" s="52">
        <v>0.725</v>
      </c>
      <c r="K1038" s="52">
        <v>0.107</v>
      </c>
      <c r="L1038" s="52">
        <v>4.9182038E7</v>
      </c>
      <c r="M1038" s="52">
        <v>0.818</v>
      </c>
    </row>
    <row r="1039">
      <c r="A1039" s="47" t="str">
        <f t="shared" si="1"/>
        <v>Asia_South Korea-Asia_2010</v>
      </c>
      <c r="B1039" s="47" t="s">
        <v>144</v>
      </c>
      <c r="C1039" s="49" t="s">
        <v>171</v>
      </c>
      <c r="D1039" s="44" t="s">
        <v>89</v>
      </c>
      <c r="E1039" s="52">
        <v>0.009</v>
      </c>
      <c r="F1039" s="52">
        <v>0.004</v>
      </c>
      <c r="G1039" s="52">
        <v>84.0</v>
      </c>
      <c r="H1039" s="52">
        <v>77.0</v>
      </c>
      <c r="I1039" s="52">
        <v>0.162</v>
      </c>
      <c r="J1039" s="52">
        <v>0.727</v>
      </c>
      <c r="K1039" s="52">
        <v>0.111</v>
      </c>
      <c r="L1039" s="52">
        <v>4.9410366E7</v>
      </c>
      <c r="M1039" s="52">
        <v>0.819</v>
      </c>
    </row>
    <row r="1040">
      <c r="A1040" s="47" t="str">
        <f t="shared" si="1"/>
        <v>Asia_South Korea-Asia_2011</v>
      </c>
      <c r="B1040" s="47" t="s">
        <v>144</v>
      </c>
      <c r="C1040" s="49" t="s">
        <v>171</v>
      </c>
      <c r="D1040" s="44" t="s">
        <v>90</v>
      </c>
      <c r="E1040" s="52">
        <v>0.009</v>
      </c>
      <c r="F1040" s="52">
        <v>0.003</v>
      </c>
      <c r="G1040" s="52">
        <v>84.0</v>
      </c>
      <c r="H1040" s="52">
        <v>78.0</v>
      </c>
      <c r="I1040" s="52">
        <v>0.157</v>
      </c>
      <c r="J1040" s="52">
        <v>0.728</v>
      </c>
      <c r="K1040" s="52">
        <v>0.114</v>
      </c>
      <c r="L1040" s="52">
        <v>4.977944E7</v>
      </c>
      <c r="M1040" s="52">
        <v>0.82</v>
      </c>
    </row>
    <row r="1041">
      <c r="A1041" s="47" t="str">
        <f t="shared" si="1"/>
        <v>Asia_South Korea-Asia_2012</v>
      </c>
      <c r="B1041" s="47" t="s">
        <v>144</v>
      </c>
      <c r="C1041" s="49" t="s">
        <v>171</v>
      </c>
      <c r="D1041" s="44" t="s">
        <v>91</v>
      </c>
      <c r="E1041" s="52">
        <v>0.01</v>
      </c>
      <c r="F1041" s="52">
        <v>0.003</v>
      </c>
      <c r="G1041" s="52">
        <v>85.0</v>
      </c>
      <c r="H1041" s="52">
        <v>78.0</v>
      </c>
      <c r="I1041" s="52">
        <v>0.153</v>
      </c>
      <c r="J1041" s="52">
        <v>0.729</v>
      </c>
      <c r="K1041" s="52">
        <v>0.118</v>
      </c>
      <c r="L1041" s="52">
        <v>5.0004441E7</v>
      </c>
      <c r="M1041" s="52">
        <v>0.821</v>
      </c>
    </row>
    <row r="1042">
      <c r="A1042" s="47" t="str">
        <f t="shared" si="1"/>
        <v>Asia_Sri Lanka-Asia_2000</v>
      </c>
      <c r="B1042" s="47" t="s">
        <v>144</v>
      </c>
      <c r="C1042" s="49" t="s">
        <v>172</v>
      </c>
      <c r="D1042" s="44" t="s">
        <v>70</v>
      </c>
      <c r="E1042" s="52">
        <v>0.018</v>
      </c>
      <c r="F1042" s="52">
        <v>0.014</v>
      </c>
      <c r="G1042" s="52">
        <v>75.0</v>
      </c>
      <c r="H1042" s="52">
        <v>68.0</v>
      </c>
      <c r="I1042" s="52">
        <v>0.269</v>
      </c>
      <c r="J1042" s="52">
        <v>0.669</v>
      </c>
      <c r="K1042" s="52">
        <v>0.063</v>
      </c>
      <c r="L1042" s="52">
        <v>1.9102E7</v>
      </c>
      <c r="M1042" s="52">
        <v>0.184</v>
      </c>
    </row>
    <row r="1043">
      <c r="A1043" s="47" t="str">
        <f t="shared" si="1"/>
        <v>Asia_Sri Lanka-Asia_2001</v>
      </c>
      <c r="B1043" s="47" t="s">
        <v>144</v>
      </c>
      <c r="C1043" s="49" t="s">
        <v>172</v>
      </c>
      <c r="D1043" s="44" t="s">
        <v>71</v>
      </c>
      <c r="E1043" s="52">
        <v>0.018</v>
      </c>
      <c r="F1043" s="52">
        <v>0.013</v>
      </c>
      <c r="G1043" s="52">
        <v>76.0</v>
      </c>
      <c r="H1043" s="52">
        <v>68.0</v>
      </c>
      <c r="I1043" s="52">
        <v>0.265</v>
      </c>
      <c r="J1043" s="52">
        <v>0.672</v>
      </c>
      <c r="K1043" s="52">
        <v>0.064</v>
      </c>
      <c r="L1043" s="52">
        <v>1.8797E7</v>
      </c>
      <c r="M1043" s="52">
        <v>0.184</v>
      </c>
    </row>
    <row r="1044">
      <c r="A1044" s="47" t="str">
        <f t="shared" si="1"/>
        <v>Asia_Sri Lanka-Asia_2002</v>
      </c>
      <c r="B1044" s="47" t="s">
        <v>144</v>
      </c>
      <c r="C1044" s="49" t="s">
        <v>172</v>
      </c>
      <c r="D1044" s="44" t="s">
        <v>72</v>
      </c>
      <c r="E1044" s="52">
        <v>0.019</v>
      </c>
      <c r="F1044" s="52">
        <v>0.013</v>
      </c>
      <c r="G1044" s="52">
        <v>76.0</v>
      </c>
      <c r="H1044" s="52">
        <v>69.0</v>
      </c>
      <c r="I1044" s="52">
        <v>0.261</v>
      </c>
      <c r="J1044" s="52">
        <v>0.673</v>
      </c>
      <c r="K1044" s="52">
        <v>0.065</v>
      </c>
      <c r="L1044" s="52">
        <v>1.8921E7</v>
      </c>
      <c r="M1044" s="52">
        <v>0.184</v>
      </c>
    </row>
    <row r="1045">
      <c r="A1045" s="47" t="str">
        <f t="shared" si="1"/>
        <v>Asia_Sri Lanka-Asia_2003</v>
      </c>
      <c r="B1045" s="47" t="s">
        <v>144</v>
      </c>
      <c r="C1045" s="49" t="s">
        <v>172</v>
      </c>
      <c r="D1045" s="44" t="s">
        <v>74</v>
      </c>
      <c r="E1045" s="52">
        <v>0.019</v>
      </c>
      <c r="F1045" s="52">
        <v>0.013</v>
      </c>
      <c r="G1045" s="52">
        <v>77.0</v>
      </c>
      <c r="H1045" s="52">
        <v>70.0</v>
      </c>
      <c r="I1045" s="52">
        <v>0.258</v>
      </c>
      <c r="J1045" s="52">
        <v>0.675</v>
      </c>
      <c r="K1045" s="52">
        <v>0.067</v>
      </c>
      <c r="L1045" s="52">
        <v>1.9173E7</v>
      </c>
      <c r="M1045" s="52">
        <v>0.184</v>
      </c>
    </row>
    <row r="1046">
      <c r="A1046" s="47" t="str">
        <f t="shared" si="1"/>
        <v>Asia_Sri Lanka-Asia_2004</v>
      </c>
      <c r="B1046" s="47" t="s">
        <v>144</v>
      </c>
      <c r="C1046" s="49" t="s">
        <v>172</v>
      </c>
      <c r="D1046" s="44" t="s">
        <v>83</v>
      </c>
      <c r="E1046" s="52">
        <v>0.019</v>
      </c>
      <c r="F1046" s="52">
        <v>0.012</v>
      </c>
      <c r="G1046" s="52">
        <v>77.0</v>
      </c>
      <c r="H1046" s="52">
        <v>70.0</v>
      </c>
      <c r="I1046" s="52">
        <v>0.256</v>
      </c>
      <c r="J1046" s="52">
        <v>0.675</v>
      </c>
      <c r="K1046" s="52">
        <v>0.069</v>
      </c>
      <c r="L1046" s="52">
        <v>1.9435E7</v>
      </c>
      <c r="M1046" s="52">
        <v>0.184</v>
      </c>
    </row>
    <row r="1047">
      <c r="A1047" s="47" t="str">
        <f t="shared" si="1"/>
        <v>Asia_Sri Lanka-Asia_2005</v>
      </c>
      <c r="B1047" s="47" t="s">
        <v>144</v>
      </c>
      <c r="C1047" s="49" t="s">
        <v>172</v>
      </c>
      <c r="D1047" s="44" t="s">
        <v>84</v>
      </c>
      <c r="E1047" s="52">
        <v>0.019</v>
      </c>
      <c r="F1047" s="52">
        <v>0.012</v>
      </c>
      <c r="G1047" s="52">
        <v>77.0</v>
      </c>
      <c r="H1047" s="52">
        <v>70.0</v>
      </c>
      <c r="I1047" s="52">
        <v>0.254</v>
      </c>
      <c r="J1047" s="52">
        <v>0.675</v>
      </c>
      <c r="K1047" s="52">
        <v>0.07</v>
      </c>
      <c r="L1047" s="52">
        <v>1.9644E7</v>
      </c>
      <c r="M1047" s="52">
        <v>0.184</v>
      </c>
    </row>
    <row r="1048">
      <c r="A1048" s="47" t="str">
        <f t="shared" si="1"/>
        <v>Asia_Sri Lanka-Asia_2006</v>
      </c>
      <c r="B1048" s="47" t="s">
        <v>144</v>
      </c>
      <c r="C1048" s="49" t="s">
        <v>172</v>
      </c>
      <c r="D1048" s="44" t="s">
        <v>85</v>
      </c>
      <c r="E1048" s="52">
        <v>0.019</v>
      </c>
      <c r="F1048" s="52">
        <v>0.011</v>
      </c>
      <c r="G1048" s="52">
        <v>77.0</v>
      </c>
      <c r="H1048" s="52">
        <v>70.0</v>
      </c>
      <c r="I1048" s="52">
        <v>0.253</v>
      </c>
      <c r="J1048" s="52">
        <v>0.675</v>
      </c>
      <c r="K1048" s="52">
        <v>0.072</v>
      </c>
      <c r="L1048" s="52">
        <v>1.9858E7</v>
      </c>
      <c r="M1048" s="52">
        <v>0.184</v>
      </c>
    </row>
    <row r="1049">
      <c r="A1049" s="47" t="str">
        <f t="shared" si="1"/>
        <v>Asia_Sri Lanka-Asia_2007</v>
      </c>
      <c r="B1049" s="47" t="s">
        <v>144</v>
      </c>
      <c r="C1049" s="49" t="s">
        <v>172</v>
      </c>
      <c r="D1049" s="44" t="s">
        <v>86</v>
      </c>
      <c r="E1049" s="52">
        <v>0.019</v>
      </c>
      <c r="F1049" s="52">
        <v>0.011</v>
      </c>
      <c r="G1049" s="52">
        <v>77.0</v>
      </c>
      <c r="H1049" s="52">
        <v>70.0</v>
      </c>
      <c r="I1049" s="52">
        <v>0.252</v>
      </c>
      <c r="J1049" s="52">
        <v>0.675</v>
      </c>
      <c r="K1049" s="52">
        <v>0.073</v>
      </c>
      <c r="L1049" s="52">
        <v>2.0039E7</v>
      </c>
      <c r="M1049" s="52">
        <v>0.184</v>
      </c>
    </row>
    <row r="1050">
      <c r="A1050" s="47" t="str">
        <f t="shared" si="1"/>
        <v>Asia_Sri Lanka-Asia_2008</v>
      </c>
      <c r="B1050" s="47" t="s">
        <v>144</v>
      </c>
      <c r="C1050" s="49" t="s">
        <v>172</v>
      </c>
      <c r="D1050" s="44" t="s">
        <v>87</v>
      </c>
      <c r="E1050" s="52">
        <v>0.019</v>
      </c>
      <c r="F1050" s="52">
        <v>0.01</v>
      </c>
      <c r="G1050" s="52">
        <v>77.0</v>
      </c>
      <c r="H1050" s="52">
        <v>71.0</v>
      </c>
      <c r="I1050" s="52">
        <v>0.252</v>
      </c>
      <c r="J1050" s="52">
        <v>0.674</v>
      </c>
      <c r="K1050" s="52">
        <v>0.074</v>
      </c>
      <c r="L1050" s="52">
        <v>2.0217E7</v>
      </c>
      <c r="M1050" s="52">
        <v>0.183</v>
      </c>
    </row>
    <row r="1051">
      <c r="A1051" s="47" t="str">
        <f t="shared" si="1"/>
        <v>Asia_Sri Lanka-Asia_2009</v>
      </c>
      <c r="B1051" s="47" t="s">
        <v>144</v>
      </c>
      <c r="C1051" s="49" t="s">
        <v>172</v>
      </c>
      <c r="D1051" s="44" t="s">
        <v>88</v>
      </c>
      <c r="E1051" s="52">
        <v>0.019</v>
      </c>
      <c r="F1051" s="52">
        <v>0.01</v>
      </c>
      <c r="G1051" s="52">
        <v>77.0</v>
      </c>
      <c r="H1051" s="52">
        <v>71.0</v>
      </c>
      <c r="I1051" s="52">
        <v>0.251</v>
      </c>
      <c r="J1051" s="52">
        <v>0.673</v>
      </c>
      <c r="K1051" s="52">
        <v>0.076</v>
      </c>
      <c r="L1051" s="52">
        <v>2.045E7</v>
      </c>
      <c r="M1051" s="52">
        <v>0.183</v>
      </c>
    </row>
    <row r="1052">
      <c r="A1052" s="47" t="str">
        <f t="shared" si="1"/>
        <v>Asia_Sri Lanka-Asia_2010</v>
      </c>
      <c r="B1052" s="47" t="s">
        <v>144</v>
      </c>
      <c r="C1052" s="49" t="s">
        <v>172</v>
      </c>
      <c r="D1052" s="44" t="s">
        <v>89</v>
      </c>
      <c r="E1052" s="52">
        <v>0.018</v>
      </c>
      <c r="F1052" s="52">
        <v>0.009</v>
      </c>
      <c r="G1052" s="52">
        <v>77.0</v>
      </c>
      <c r="H1052" s="52">
        <v>71.0</v>
      </c>
      <c r="I1052" s="52">
        <v>0.251</v>
      </c>
      <c r="J1052" s="52">
        <v>0.671</v>
      </c>
      <c r="K1052" s="52">
        <v>0.078</v>
      </c>
      <c r="L1052" s="52">
        <v>2.0653E7</v>
      </c>
      <c r="M1052" s="52">
        <v>0.183</v>
      </c>
    </row>
    <row r="1053">
      <c r="A1053" s="47" t="str">
        <f t="shared" si="1"/>
        <v>Asia_Sri Lanka-Asia_2011</v>
      </c>
      <c r="B1053" s="47" t="s">
        <v>144</v>
      </c>
      <c r="C1053" s="49" t="s">
        <v>172</v>
      </c>
      <c r="D1053" s="44" t="s">
        <v>90</v>
      </c>
      <c r="E1053" s="52">
        <v>0.018</v>
      </c>
      <c r="F1053" s="52">
        <v>0.009</v>
      </c>
      <c r="G1053" s="52">
        <v>77.0</v>
      </c>
      <c r="H1053" s="52">
        <v>71.0</v>
      </c>
      <c r="I1053" s="52">
        <v>0.251</v>
      </c>
      <c r="J1053" s="52">
        <v>0.669</v>
      </c>
      <c r="K1053" s="52">
        <v>0.08</v>
      </c>
      <c r="L1053" s="52">
        <v>2.0869E7</v>
      </c>
      <c r="M1053" s="52">
        <v>0.183</v>
      </c>
    </row>
    <row r="1054">
      <c r="A1054" s="47" t="str">
        <f t="shared" si="1"/>
        <v>Asia_Sri Lanka-Asia_2012</v>
      </c>
      <c r="B1054" s="47" t="s">
        <v>144</v>
      </c>
      <c r="C1054" s="49" t="s">
        <v>172</v>
      </c>
      <c r="D1054" s="44" t="s">
        <v>91</v>
      </c>
      <c r="E1054" s="52">
        <v>0.018</v>
      </c>
      <c r="F1054" s="52">
        <v>0.009</v>
      </c>
      <c r="G1054" s="52">
        <v>77.0</v>
      </c>
      <c r="H1054" s="52">
        <v>71.0</v>
      </c>
      <c r="I1054" s="52">
        <v>0.252</v>
      </c>
      <c r="J1054" s="52">
        <v>0.666</v>
      </c>
      <c r="K1054" s="52">
        <v>0.082</v>
      </c>
      <c r="L1054" s="52">
        <v>2.0328E7</v>
      </c>
      <c r="M1054" s="52">
        <v>0.183</v>
      </c>
    </row>
    <row r="1055">
      <c r="A1055" s="47" t="str">
        <f t="shared" si="1"/>
        <v>Asia_Tajikistan-Asia_2000</v>
      </c>
      <c r="B1055" s="47" t="s">
        <v>144</v>
      </c>
      <c r="C1055" s="49" t="s">
        <v>173</v>
      </c>
      <c r="D1055" s="44" t="s">
        <v>70</v>
      </c>
      <c r="E1055" s="52">
        <v>0.03</v>
      </c>
      <c r="F1055" s="52">
        <v>0.075</v>
      </c>
      <c r="G1055" s="52">
        <v>68.0</v>
      </c>
      <c r="H1055" s="52">
        <v>60.0</v>
      </c>
      <c r="I1055" s="52">
        <v>0.429</v>
      </c>
      <c r="J1055" s="52">
        <v>0.536</v>
      </c>
      <c r="K1055" s="52">
        <v>0.035</v>
      </c>
      <c r="L1055" s="52">
        <v>6186152.0</v>
      </c>
      <c r="M1055" s="52">
        <v>0.265</v>
      </c>
    </row>
    <row r="1056">
      <c r="A1056" s="47" t="str">
        <f t="shared" si="1"/>
        <v>Asia_Tajikistan-Asia_2001</v>
      </c>
      <c r="B1056" s="47" t="s">
        <v>144</v>
      </c>
      <c r="C1056" s="49" t="s">
        <v>173</v>
      </c>
      <c r="D1056" s="44" t="s">
        <v>71</v>
      </c>
      <c r="E1056" s="52">
        <v>0.03</v>
      </c>
      <c r="F1056" s="52">
        <v>0.07</v>
      </c>
      <c r="G1056" s="52">
        <v>68.0</v>
      </c>
      <c r="H1056" s="52">
        <v>60.0</v>
      </c>
      <c r="I1056" s="52">
        <v>0.421</v>
      </c>
      <c r="J1056" s="52">
        <v>0.543</v>
      </c>
      <c r="K1056" s="52">
        <v>0.036</v>
      </c>
      <c r="L1056" s="52">
        <v>6289340.0</v>
      </c>
      <c r="M1056" s="52">
        <v>0.265</v>
      </c>
    </row>
    <row r="1057">
      <c r="A1057" s="47" t="str">
        <f t="shared" si="1"/>
        <v>Asia_Tajikistan-Asia_2002</v>
      </c>
      <c r="B1057" s="47" t="s">
        <v>144</v>
      </c>
      <c r="C1057" s="49" t="s">
        <v>173</v>
      </c>
      <c r="D1057" s="44" t="s">
        <v>72</v>
      </c>
      <c r="E1057" s="52">
        <v>0.029</v>
      </c>
      <c r="F1057" s="52">
        <v>0.066</v>
      </c>
      <c r="G1057" s="52">
        <v>68.0</v>
      </c>
      <c r="H1057" s="52">
        <v>61.0</v>
      </c>
      <c r="I1057" s="52">
        <v>0.412</v>
      </c>
      <c r="J1057" s="52">
        <v>0.552</v>
      </c>
      <c r="K1057" s="52">
        <v>0.036</v>
      </c>
      <c r="L1057" s="52">
        <v>6404118.0</v>
      </c>
      <c r="M1057" s="52">
        <v>0.264</v>
      </c>
    </row>
    <row r="1058">
      <c r="A1058" s="47" t="str">
        <f t="shared" si="1"/>
        <v>Asia_Tajikistan-Asia_2003</v>
      </c>
      <c r="B1058" s="47" t="s">
        <v>144</v>
      </c>
      <c r="C1058" s="49" t="s">
        <v>173</v>
      </c>
      <c r="D1058" s="44" t="s">
        <v>74</v>
      </c>
      <c r="E1058" s="52">
        <v>0.029</v>
      </c>
      <c r="F1058" s="52">
        <v>0.061</v>
      </c>
      <c r="G1058" s="52">
        <v>69.0</v>
      </c>
      <c r="H1058" s="52">
        <v>61.0</v>
      </c>
      <c r="I1058" s="52">
        <v>0.402</v>
      </c>
      <c r="J1058" s="52">
        <v>0.561</v>
      </c>
      <c r="K1058" s="52">
        <v>0.037</v>
      </c>
      <c r="L1058" s="52">
        <v>6529609.0</v>
      </c>
      <c r="M1058" s="52">
        <v>0.264</v>
      </c>
    </row>
    <row r="1059">
      <c r="A1059" s="47" t="str">
        <f t="shared" si="1"/>
        <v>Asia_Tajikistan-Asia_2004</v>
      </c>
      <c r="B1059" s="47" t="s">
        <v>144</v>
      </c>
      <c r="C1059" s="49" t="s">
        <v>173</v>
      </c>
      <c r="D1059" s="44" t="s">
        <v>83</v>
      </c>
      <c r="E1059" s="52">
        <v>0.029</v>
      </c>
      <c r="F1059" s="52">
        <v>0.058</v>
      </c>
      <c r="G1059" s="52">
        <v>69.0</v>
      </c>
      <c r="H1059" s="52">
        <v>62.0</v>
      </c>
      <c r="I1059" s="52">
        <v>0.392</v>
      </c>
      <c r="J1059" s="52">
        <v>0.57</v>
      </c>
      <c r="K1059" s="52">
        <v>0.037</v>
      </c>
      <c r="L1059" s="52">
        <v>6663929.0</v>
      </c>
      <c r="M1059" s="52">
        <v>0.264</v>
      </c>
    </row>
    <row r="1060">
      <c r="A1060" s="47" t="str">
        <f t="shared" si="1"/>
        <v>Asia_Tajikistan-Asia_2005</v>
      </c>
      <c r="B1060" s="47" t="s">
        <v>144</v>
      </c>
      <c r="C1060" s="49" t="s">
        <v>173</v>
      </c>
      <c r="D1060" s="44" t="s">
        <v>84</v>
      </c>
      <c r="E1060" s="52">
        <v>0.03</v>
      </c>
      <c r="F1060" s="52">
        <v>0.054</v>
      </c>
      <c r="G1060" s="52">
        <v>69.0</v>
      </c>
      <c r="H1060" s="52">
        <v>62.0</v>
      </c>
      <c r="I1060" s="52">
        <v>0.384</v>
      </c>
      <c r="J1060" s="52">
        <v>0.579</v>
      </c>
      <c r="K1060" s="52">
        <v>0.037</v>
      </c>
      <c r="L1060" s="52">
        <v>6805655.0</v>
      </c>
      <c r="M1060" s="52">
        <v>0.264</v>
      </c>
    </row>
    <row r="1061">
      <c r="A1061" s="47" t="str">
        <f t="shared" si="1"/>
        <v>Asia_Tajikistan-Asia_2006</v>
      </c>
      <c r="B1061" s="47" t="s">
        <v>144</v>
      </c>
      <c r="C1061" s="49" t="s">
        <v>173</v>
      </c>
      <c r="D1061" s="44" t="s">
        <v>85</v>
      </c>
      <c r="E1061" s="52">
        <v>0.03</v>
      </c>
      <c r="F1061" s="52">
        <v>0.052</v>
      </c>
      <c r="G1061" s="52">
        <v>70.0</v>
      </c>
      <c r="H1061" s="52">
        <v>63.0</v>
      </c>
      <c r="I1061" s="52">
        <v>0.376</v>
      </c>
      <c r="J1061" s="52">
        <v>0.587</v>
      </c>
      <c r="K1061" s="52">
        <v>0.037</v>
      </c>
      <c r="L1061" s="52">
        <v>6954522.0</v>
      </c>
      <c r="M1061" s="52">
        <v>0.265</v>
      </c>
    </row>
    <row r="1062">
      <c r="A1062" s="47" t="str">
        <f t="shared" si="1"/>
        <v>Asia_Tajikistan-Asia_2007</v>
      </c>
      <c r="B1062" s="47" t="s">
        <v>144</v>
      </c>
      <c r="C1062" s="49" t="s">
        <v>173</v>
      </c>
      <c r="D1062" s="44" t="s">
        <v>86</v>
      </c>
      <c r="E1062" s="52">
        <v>0.031</v>
      </c>
      <c r="F1062" s="52">
        <v>0.05</v>
      </c>
      <c r="G1062" s="52">
        <v>70.0</v>
      </c>
      <c r="H1062" s="52">
        <v>63.0</v>
      </c>
      <c r="I1062" s="52">
        <v>0.37</v>
      </c>
      <c r="J1062" s="52">
        <v>0.594</v>
      </c>
      <c r="K1062" s="52">
        <v>0.036</v>
      </c>
      <c r="L1062" s="52">
        <v>7111025.0</v>
      </c>
      <c r="M1062" s="52">
        <v>0.265</v>
      </c>
    </row>
    <row r="1063">
      <c r="A1063" s="47" t="str">
        <f t="shared" si="1"/>
        <v>Asia_Tajikistan-Asia_2008</v>
      </c>
      <c r="B1063" s="47" t="s">
        <v>144</v>
      </c>
      <c r="C1063" s="49" t="s">
        <v>173</v>
      </c>
      <c r="D1063" s="44" t="s">
        <v>87</v>
      </c>
      <c r="E1063" s="52">
        <v>0.031</v>
      </c>
      <c r="F1063" s="52">
        <v>0.048</v>
      </c>
      <c r="G1063" s="52">
        <v>70.0</v>
      </c>
      <c r="H1063" s="52">
        <v>63.0</v>
      </c>
      <c r="I1063" s="52">
        <v>0.365</v>
      </c>
      <c r="J1063" s="52">
        <v>0.6</v>
      </c>
      <c r="K1063" s="52">
        <v>0.035</v>
      </c>
      <c r="L1063" s="52">
        <v>7275252.0</v>
      </c>
      <c r="M1063" s="52">
        <v>0.265</v>
      </c>
    </row>
    <row r="1064">
      <c r="A1064" s="47" t="str">
        <f t="shared" si="1"/>
        <v>Asia_Tajikistan-Asia_2009</v>
      </c>
      <c r="B1064" s="47" t="s">
        <v>144</v>
      </c>
      <c r="C1064" s="49" t="s">
        <v>173</v>
      </c>
      <c r="D1064" s="44" t="s">
        <v>88</v>
      </c>
      <c r="E1064" s="52">
        <v>0.032</v>
      </c>
      <c r="F1064" s="52">
        <v>0.046</v>
      </c>
      <c r="G1064" s="52">
        <v>70.0</v>
      </c>
      <c r="H1064" s="52">
        <v>64.0</v>
      </c>
      <c r="I1064" s="52">
        <v>0.362</v>
      </c>
      <c r="J1064" s="52">
        <v>0.604</v>
      </c>
      <c r="K1064" s="52">
        <v>0.034</v>
      </c>
      <c r="L1064" s="52">
        <v>7447396.0</v>
      </c>
      <c r="M1064" s="52">
        <v>0.265</v>
      </c>
    </row>
    <row r="1065">
      <c r="A1065" s="47" t="str">
        <f t="shared" si="1"/>
        <v>Asia_Tajikistan-Asia_2010</v>
      </c>
      <c r="B1065" s="47" t="s">
        <v>144</v>
      </c>
      <c r="C1065" s="49" t="s">
        <v>173</v>
      </c>
      <c r="D1065" s="44" t="s">
        <v>89</v>
      </c>
      <c r="E1065" s="52">
        <v>0.033</v>
      </c>
      <c r="F1065" s="52">
        <v>0.045</v>
      </c>
      <c r="G1065" s="52">
        <v>70.0</v>
      </c>
      <c r="H1065" s="52">
        <v>64.0</v>
      </c>
      <c r="I1065" s="52">
        <v>0.359</v>
      </c>
      <c r="J1065" s="52">
        <v>0.608</v>
      </c>
      <c r="K1065" s="52">
        <v>0.033</v>
      </c>
      <c r="L1065" s="52">
        <v>7627326.0</v>
      </c>
      <c r="M1065" s="52">
        <v>0.265</v>
      </c>
    </row>
    <row r="1066">
      <c r="A1066" s="47" t="str">
        <f t="shared" si="1"/>
        <v>Asia_Tajikistan-Asia_2011</v>
      </c>
      <c r="B1066" s="47" t="s">
        <v>144</v>
      </c>
      <c r="C1066" s="49" t="s">
        <v>173</v>
      </c>
      <c r="D1066" s="44" t="s">
        <v>90</v>
      </c>
      <c r="E1066" s="52">
        <v>0.033</v>
      </c>
      <c r="F1066" s="52">
        <v>0.043</v>
      </c>
      <c r="G1066" s="52">
        <v>71.0</v>
      </c>
      <c r="H1066" s="52">
        <v>64.0</v>
      </c>
      <c r="I1066" s="52">
        <v>0.358</v>
      </c>
      <c r="J1066" s="52">
        <v>0.61</v>
      </c>
      <c r="K1066" s="52">
        <v>0.032</v>
      </c>
      <c r="L1066" s="52">
        <v>7814850.0</v>
      </c>
      <c r="M1066" s="52">
        <v>0.265</v>
      </c>
    </row>
    <row r="1067">
      <c r="A1067" s="47" t="str">
        <f t="shared" si="1"/>
        <v>Asia_Tajikistan-Asia_2012</v>
      </c>
      <c r="B1067" s="47" t="s">
        <v>144</v>
      </c>
      <c r="C1067" s="49" t="s">
        <v>173</v>
      </c>
      <c r="D1067" s="44" t="s">
        <v>91</v>
      </c>
      <c r="E1067" s="52">
        <v>0.033</v>
      </c>
      <c r="F1067" s="52">
        <v>0.042</v>
      </c>
      <c r="G1067" s="52">
        <v>71.0</v>
      </c>
      <c r="H1067" s="52">
        <v>64.0</v>
      </c>
      <c r="I1067" s="52">
        <v>0.358</v>
      </c>
      <c r="J1067" s="52">
        <v>0.61</v>
      </c>
      <c r="K1067" s="52">
        <v>0.032</v>
      </c>
      <c r="L1067" s="52">
        <v>8008990.0</v>
      </c>
      <c r="M1067" s="52">
        <v>0.266</v>
      </c>
    </row>
    <row r="1068">
      <c r="A1068" s="47" t="str">
        <f t="shared" si="1"/>
        <v>Asia_Thailand-Asia_2000</v>
      </c>
      <c r="B1068" s="47" t="s">
        <v>144</v>
      </c>
      <c r="C1068" s="49" t="s">
        <v>174</v>
      </c>
      <c r="D1068" s="44" t="s">
        <v>70</v>
      </c>
      <c r="E1068" s="52">
        <v>0.015</v>
      </c>
      <c r="F1068" s="52">
        <v>0.019</v>
      </c>
      <c r="G1068" s="52">
        <v>75.0</v>
      </c>
      <c r="H1068" s="52">
        <v>67.0</v>
      </c>
      <c r="I1068" s="52">
        <v>0.242</v>
      </c>
      <c r="J1068" s="52">
        <v>0.693</v>
      </c>
      <c r="K1068" s="52">
        <v>0.066</v>
      </c>
      <c r="L1068" s="52">
        <v>6.2343379E7</v>
      </c>
      <c r="M1068" s="52">
        <v>0.314</v>
      </c>
    </row>
    <row r="1069">
      <c r="A1069" s="47" t="str">
        <f t="shared" si="1"/>
        <v>Asia_Thailand-Asia_2001</v>
      </c>
      <c r="B1069" s="47" t="s">
        <v>144</v>
      </c>
      <c r="C1069" s="49" t="s">
        <v>174</v>
      </c>
      <c r="D1069" s="44" t="s">
        <v>71</v>
      </c>
      <c r="E1069" s="52">
        <v>0.014</v>
      </c>
      <c r="F1069" s="52">
        <v>0.018</v>
      </c>
      <c r="G1069" s="52">
        <v>75.0</v>
      </c>
      <c r="H1069" s="52">
        <v>67.0</v>
      </c>
      <c r="I1069" s="52">
        <v>0.238</v>
      </c>
      <c r="J1069" s="52">
        <v>0.694</v>
      </c>
      <c r="K1069" s="52">
        <v>0.068</v>
      </c>
      <c r="L1069" s="52">
        <v>6.306907E7</v>
      </c>
      <c r="M1069" s="52">
        <v>0.326</v>
      </c>
    </row>
    <row r="1070">
      <c r="A1070" s="47" t="str">
        <f t="shared" si="1"/>
        <v>Asia_Thailand-Asia_2002</v>
      </c>
      <c r="B1070" s="47" t="s">
        <v>144</v>
      </c>
      <c r="C1070" s="49" t="s">
        <v>174</v>
      </c>
      <c r="D1070" s="44" t="s">
        <v>72</v>
      </c>
      <c r="E1070" s="52">
        <v>0.014</v>
      </c>
      <c r="F1070" s="52">
        <v>0.018</v>
      </c>
      <c r="G1070" s="52">
        <v>75.0</v>
      </c>
      <c r="H1070" s="52">
        <v>68.0</v>
      </c>
      <c r="I1070" s="52">
        <v>0.234</v>
      </c>
      <c r="J1070" s="52">
        <v>0.696</v>
      </c>
      <c r="K1070" s="52">
        <v>0.07</v>
      </c>
      <c r="L1070" s="52">
        <v>6.3797841E7</v>
      </c>
      <c r="M1070" s="52">
        <v>0.338</v>
      </c>
    </row>
    <row r="1071">
      <c r="A1071" s="47" t="str">
        <f t="shared" si="1"/>
        <v>Asia_Thailand-Asia_2003</v>
      </c>
      <c r="B1071" s="47" t="s">
        <v>144</v>
      </c>
      <c r="C1071" s="49" t="s">
        <v>174</v>
      </c>
      <c r="D1071" s="44" t="s">
        <v>74</v>
      </c>
      <c r="E1071" s="52">
        <v>0.013</v>
      </c>
      <c r="F1071" s="52">
        <v>0.017</v>
      </c>
      <c r="G1071" s="52">
        <v>75.0</v>
      </c>
      <c r="H1071" s="52">
        <v>68.0</v>
      </c>
      <c r="I1071" s="52">
        <v>0.231</v>
      </c>
      <c r="J1071" s="52">
        <v>0.696</v>
      </c>
      <c r="K1071" s="52">
        <v>0.073</v>
      </c>
      <c r="L1071" s="52">
        <v>6.4488338E7</v>
      </c>
      <c r="M1071" s="52">
        <v>0.35</v>
      </c>
    </row>
    <row r="1072">
      <c r="A1072" s="47" t="str">
        <f t="shared" si="1"/>
        <v>Asia_Thailand-Asia_2004</v>
      </c>
      <c r="B1072" s="47" t="s">
        <v>144</v>
      </c>
      <c r="C1072" s="49" t="s">
        <v>174</v>
      </c>
      <c r="D1072" s="44" t="s">
        <v>83</v>
      </c>
      <c r="E1072" s="52">
        <v>0.013</v>
      </c>
      <c r="F1072" s="52">
        <v>0.016</v>
      </c>
      <c r="G1072" s="52">
        <v>76.0</v>
      </c>
      <c r="H1072" s="52">
        <v>69.0</v>
      </c>
      <c r="I1072" s="52">
        <v>0.228</v>
      </c>
      <c r="J1072" s="52">
        <v>0.697</v>
      </c>
      <c r="K1072" s="52">
        <v>0.075</v>
      </c>
      <c r="L1072" s="52">
        <v>6.50874E7</v>
      </c>
      <c r="M1072" s="52">
        <v>0.363</v>
      </c>
    </row>
    <row r="1073">
      <c r="A1073" s="47" t="str">
        <f t="shared" si="1"/>
        <v>Asia_Thailand-Asia_2005</v>
      </c>
      <c r="B1073" s="47" t="s">
        <v>144</v>
      </c>
      <c r="C1073" s="49" t="s">
        <v>174</v>
      </c>
      <c r="D1073" s="44" t="s">
        <v>84</v>
      </c>
      <c r="E1073" s="52">
        <v>0.013</v>
      </c>
      <c r="F1073" s="52">
        <v>0.015</v>
      </c>
      <c r="G1073" s="52">
        <v>76.0</v>
      </c>
      <c r="H1073" s="52">
        <v>69.0</v>
      </c>
      <c r="I1073" s="52">
        <v>0.223</v>
      </c>
      <c r="J1073" s="52">
        <v>0.7</v>
      </c>
      <c r="K1073" s="52">
        <v>0.077</v>
      </c>
      <c r="L1073" s="52">
        <v>6.5559487E7</v>
      </c>
      <c r="M1073" s="52">
        <v>0.375</v>
      </c>
    </row>
    <row r="1074">
      <c r="A1074" s="47" t="str">
        <f t="shared" si="1"/>
        <v>Asia_Thailand-Asia_2006</v>
      </c>
      <c r="B1074" s="47" t="s">
        <v>144</v>
      </c>
      <c r="C1074" s="49" t="s">
        <v>174</v>
      </c>
      <c r="D1074" s="44" t="s">
        <v>85</v>
      </c>
      <c r="E1074" s="52">
        <v>0.012</v>
      </c>
      <c r="F1074" s="52">
        <v>0.015</v>
      </c>
      <c r="G1074" s="52">
        <v>76.0</v>
      </c>
      <c r="H1074" s="52">
        <v>69.0</v>
      </c>
      <c r="I1074" s="52">
        <v>0.218</v>
      </c>
      <c r="J1074" s="52">
        <v>0.703</v>
      </c>
      <c r="K1074" s="52">
        <v>0.079</v>
      </c>
      <c r="L1074" s="52">
        <v>6.5883961E7</v>
      </c>
      <c r="M1074" s="52">
        <v>0.388</v>
      </c>
    </row>
    <row r="1075">
      <c r="A1075" s="47" t="str">
        <f t="shared" si="1"/>
        <v>Asia_Thailand-Asia_2007</v>
      </c>
      <c r="B1075" s="47" t="s">
        <v>144</v>
      </c>
      <c r="C1075" s="49" t="s">
        <v>174</v>
      </c>
      <c r="D1075" s="44" t="s">
        <v>86</v>
      </c>
      <c r="E1075" s="52">
        <v>0.012</v>
      </c>
      <c r="F1075" s="52">
        <v>0.014</v>
      </c>
      <c r="G1075" s="52">
        <v>76.0</v>
      </c>
      <c r="H1075" s="52">
        <v>70.0</v>
      </c>
      <c r="I1075" s="52">
        <v>0.212</v>
      </c>
      <c r="J1075" s="52">
        <v>0.707</v>
      </c>
      <c r="K1075" s="52">
        <v>0.082</v>
      </c>
      <c r="L1075" s="52">
        <v>6.6076927E7</v>
      </c>
      <c r="M1075" s="52">
        <v>0.401</v>
      </c>
    </row>
    <row r="1076">
      <c r="A1076" s="47" t="str">
        <f t="shared" si="1"/>
        <v>Asia_Thailand-Asia_2008</v>
      </c>
      <c r="B1076" s="47" t="s">
        <v>144</v>
      </c>
      <c r="C1076" s="49" t="s">
        <v>174</v>
      </c>
      <c r="D1076" s="44" t="s">
        <v>87</v>
      </c>
      <c r="E1076" s="52">
        <v>0.012</v>
      </c>
      <c r="F1076" s="52">
        <v>0.013</v>
      </c>
      <c r="G1076" s="52">
        <v>77.0</v>
      </c>
      <c r="H1076" s="52">
        <v>70.0</v>
      </c>
      <c r="I1076" s="52">
        <v>0.205</v>
      </c>
      <c r="J1076" s="52">
        <v>0.711</v>
      </c>
      <c r="K1076" s="52">
        <v>0.084</v>
      </c>
      <c r="L1076" s="52">
        <v>6.618534E7</v>
      </c>
      <c r="M1076" s="52">
        <v>0.414</v>
      </c>
    </row>
    <row r="1077">
      <c r="A1077" s="47" t="str">
        <f t="shared" si="1"/>
        <v>Asia_Thailand-Asia_2009</v>
      </c>
      <c r="B1077" s="47" t="s">
        <v>144</v>
      </c>
      <c r="C1077" s="49" t="s">
        <v>174</v>
      </c>
      <c r="D1077" s="44" t="s">
        <v>88</v>
      </c>
      <c r="E1077" s="52">
        <v>0.011</v>
      </c>
      <c r="F1077" s="52">
        <v>0.013</v>
      </c>
      <c r="G1077" s="52">
        <v>77.0</v>
      </c>
      <c r="H1077" s="52">
        <v>70.0</v>
      </c>
      <c r="I1077" s="52">
        <v>0.199</v>
      </c>
      <c r="J1077" s="52">
        <v>0.715</v>
      </c>
      <c r="K1077" s="52">
        <v>0.086</v>
      </c>
      <c r="L1077" s="52">
        <v>6.6277335E7</v>
      </c>
      <c r="M1077" s="52">
        <v>0.427</v>
      </c>
    </row>
    <row r="1078">
      <c r="A1078" s="47" t="str">
        <f t="shared" si="1"/>
        <v>Asia_Thailand-Asia_2010</v>
      </c>
      <c r="B1078" s="47" t="s">
        <v>144</v>
      </c>
      <c r="C1078" s="49" t="s">
        <v>174</v>
      </c>
      <c r="D1078" s="44" t="s">
        <v>89</v>
      </c>
      <c r="E1078" s="52">
        <v>0.011</v>
      </c>
      <c r="F1078" s="52">
        <v>0.013</v>
      </c>
      <c r="G1078" s="52">
        <v>77.0</v>
      </c>
      <c r="H1078" s="52">
        <v>71.0</v>
      </c>
      <c r="I1078" s="52">
        <v>0.193</v>
      </c>
      <c r="J1078" s="52">
        <v>0.718</v>
      </c>
      <c r="K1078" s="52">
        <v>0.089</v>
      </c>
      <c r="L1078" s="52">
        <v>6.6402316E7</v>
      </c>
      <c r="M1078" s="52">
        <v>0.441</v>
      </c>
    </row>
    <row r="1079">
      <c r="A1079" s="47" t="str">
        <f t="shared" si="1"/>
        <v>Asia_Thailand-Asia_2011</v>
      </c>
      <c r="B1079" s="47" t="s">
        <v>144</v>
      </c>
      <c r="C1079" s="49" t="s">
        <v>174</v>
      </c>
      <c r="D1079" s="44" t="s">
        <v>90</v>
      </c>
      <c r="E1079" s="52">
        <v>0.011</v>
      </c>
      <c r="F1079" s="52">
        <v>0.012</v>
      </c>
      <c r="G1079" s="52">
        <v>77.0</v>
      </c>
      <c r="H1079" s="52">
        <v>71.0</v>
      </c>
      <c r="I1079" s="52">
        <v>0.189</v>
      </c>
      <c r="J1079" s="52">
        <v>0.72</v>
      </c>
      <c r="K1079" s="52">
        <v>0.091</v>
      </c>
      <c r="L1079" s="52">
        <v>6.6576332E7</v>
      </c>
      <c r="M1079" s="52">
        <v>0.454</v>
      </c>
    </row>
    <row r="1080">
      <c r="A1080" s="47" t="str">
        <f t="shared" si="1"/>
        <v>Asia_Thailand-Asia_2012</v>
      </c>
      <c r="B1080" s="47" t="s">
        <v>144</v>
      </c>
      <c r="C1080" s="49" t="s">
        <v>174</v>
      </c>
      <c r="D1080" s="44" t="s">
        <v>91</v>
      </c>
      <c r="E1080" s="52">
        <v>0.01</v>
      </c>
      <c r="F1080" s="52">
        <v>0.012</v>
      </c>
      <c r="G1080" s="52">
        <v>78.0</v>
      </c>
      <c r="H1080" s="52">
        <v>71.0</v>
      </c>
      <c r="I1080" s="52">
        <v>0.185</v>
      </c>
      <c r="J1080" s="52">
        <v>0.721</v>
      </c>
      <c r="K1080" s="52">
        <v>0.094</v>
      </c>
      <c r="L1080" s="52">
        <v>6.6785001E7</v>
      </c>
      <c r="M1080" s="52">
        <v>0.467</v>
      </c>
    </row>
    <row r="1081">
      <c r="A1081" s="47" t="str">
        <f t="shared" si="1"/>
        <v>Asia_Timor-Leste-Asia_2000</v>
      </c>
      <c r="B1081" s="47" t="s">
        <v>144</v>
      </c>
      <c r="C1081" s="49" t="s">
        <v>175</v>
      </c>
      <c r="D1081" s="44" t="s">
        <v>70</v>
      </c>
      <c r="E1081" s="52">
        <v>0.043</v>
      </c>
      <c r="F1081" s="52">
        <v>0.084</v>
      </c>
      <c r="G1081" s="52">
        <v>61.0</v>
      </c>
      <c r="H1081" s="52">
        <v>58.0</v>
      </c>
      <c r="I1081" s="52">
        <v>0.498</v>
      </c>
      <c r="J1081" s="52">
        <v>0.479</v>
      </c>
      <c r="K1081" s="52">
        <v>0.024</v>
      </c>
      <c r="L1081" s="52">
        <v>853585.0</v>
      </c>
      <c r="M1081" s="52">
        <v>0.243</v>
      </c>
    </row>
    <row r="1082">
      <c r="A1082" s="47" t="str">
        <f t="shared" si="1"/>
        <v>Asia_Timor-Leste-Asia_2001</v>
      </c>
      <c r="B1082" s="47" t="s">
        <v>144</v>
      </c>
      <c r="C1082" s="49" t="s">
        <v>175</v>
      </c>
      <c r="D1082" s="44" t="s">
        <v>71</v>
      </c>
      <c r="E1082" s="52">
        <v>0.041</v>
      </c>
      <c r="F1082" s="52">
        <v>0.08</v>
      </c>
      <c r="G1082" s="52">
        <v>62.0</v>
      </c>
      <c r="H1082" s="52">
        <v>59.0</v>
      </c>
      <c r="I1082" s="52">
        <v>0.5</v>
      </c>
      <c r="J1082" s="52">
        <v>0.475</v>
      </c>
      <c r="K1082" s="52">
        <v>0.024</v>
      </c>
      <c r="L1082" s="52">
        <v>871353.0</v>
      </c>
      <c r="M1082" s="52">
        <v>0.246</v>
      </c>
    </row>
    <row r="1083">
      <c r="A1083" s="47" t="str">
        <f t="shared" si="1"/>
        <v>Asia_Timor-Leste-Asia_2002</v>
      </c>
      <c r="B1083" s="47" t="s">
        <v>144</v>
      </c>
      <c r="C1083" s="49" t="s">
        <v>175</v>
      </c>
      <c r="D1083" s="44" t="s">
        <v>72</v>
      </c>
      <c r="E1083" s="52">
        <v>0.04</v>
      </c>
      <c r="F1083" s="52">
        <v>0.076</v>
      </c>
      <c r="G1083" s="52">
        <v>63.0</v>
      </c>
      <c r="H1083" s="52">
        <v>60.0</v>
      </c>
      <c r="I1083" s="52">
        <v>0.497</v>
      </c>
      <c r="J1083" s="52">
        <v>0.478</v>
      </c>
      <c r="K1083" s="52">
        <v>0.025</v>
      </c>
      <c r="L1083" s="52">
        <v>899367.0</v>
      </c>
      <c r="M1083" s="52">
        <v>0.25</v>
      </c>
    </row>
    <row r="1084">
      <c r="A1084" s="47" t="str">
        <f t="shared" si="1"/>
        <v>Asia_Timor-Leste-Asia_2003</v>
      </c>
      <c r="B1084" s="47" t="s">
        <v>144</v>
      </c>
      <c r="C1084" s="49" t="s">
        <v>175</v>
      </c>
      <c r="D1084" s="44" t="s">
        <v>74</v>
      </c>
      <c r="E1084" s="52">
        <v>0.039</v>
      </c>
      <c r="F1084" s="52">
        <v>0.072</v>
      </c>
      <c r="G1084" s="52">
        <v>63.0</v>
      </c>
      <c r="H1084" s="52">
        <v>60.0</v>
      </c>
      <c r="I1084" s="52">
        <v>0.491</v>
      </c>
      <c r="J1084" s="52">
        <v>0.483</v>
      </c>
      <c r="K1084" s="52">
        <v>0.026</v>
      </c>
      <c r="L1084" s="52">
        <v>933369.0</v>
      </c>
      <c r="M1084" s="52">
        <v>0.253</v>
      </c>
    </row>
    <row r="1085">
      <c r="A1085" s="47" t="str">
        <f t="shared" si="1"/>
        <v>Asia_Timor-Leste-Asia_2004</v>
      </c>
      <c r="B1085" s="47" t="s">
        <v>144</v>
      </c>
      <c r="C1085" s="49" t="s">
        <v>175</v>
      </c>
      <c r="D1085" s="44" t="s">
        <v>83</v>
      </c>
      <c r="E1085" s="52">
        <v>0.038</v>
      </c>
      <c r="F1085" s="52">
        <v>0.069</v>
      </c>
      <c r="G1085" s="52">
        <v>64.0</v>
      </c>
      <c r="H1085" s="52">
        <v>61.0</v>
      </c>
      <c r="I1085" s="52">
        <v>0.484</v>
      </c>
      <c r="J1085" s="52">
        <v>0.489</v>
      </c>
      <c r="K1085" s="52">
        <v>0.027</v>
      </c>
      <c r="L1085" s="52">
        <v>966987.0</v>
      </c>
      <c r="M1085" s="52">
        <v>0.257</v>
      </c>
    </row>
    <row r="1086">
      <c r="A1086" s="47" t="str">
        <f t="shared" si="1"/>
        <v>Asia_Timor-Leste-Asia_2005</v>
      </c>
      <c r="B1086" s="47" t="s">
        <v>144</v>
      </c>
      <c r="C1086" s="49" t="s">
        <v>175</v>
      </c>
      <c r="D1086" s="44" t="s">
        <v>84</v>
      </c>
      <c r="E1086" s="52">
        <v>0.038</v>
      </c>
      <c r="F1086" s="52">
        <v>0.065</v>
      </c>
      <c r="G1086" s="52">
        <v>65.0</v>
      </c>
      <c r="H1086" s="52">
        <v>62.0</v>
      </c>
      <c r="I1086" s="52">
        <v>0.48</v>
      </c>
      <c r="J1086" s="52">
        <v>0.493</v>
      </c>
      <c r="K1086" s="52">
        <v>0.027</v>
      </c>
      <c r="L1086" s="52">
        <v>982889.0</v>
      </c>
      <c r="M1086" s="52">
        <v>0.263</v>
      </c>
    </row>
    <row r="1087">
      <c r="A1087" s="47" t="str">
        <f t="shared" si="1"/>
        <v>Asia_Timor-Leste-Asia_2006</v>
      </c>
      <c r="B1087" s="47" t="s">
        <v>144</v>
      </c>
      <c r="C1087" s="49" t="s">
        <v>175</v>
      </c>
      <c r="D1087" s="44" t="s">
        <v>85</v>
      </c>
      <c r="E1087" s="52">
        <v>0.038</v>
      </c>
      <c r="F1087" s="52">
        <v>0.062</v>
      </c>
      <c r="G1087" s="52">
        <v>65.0</v>
      </c>
      <c r="H1087" s="52">
        <v>62.0</v>
      </c>
      <c r="I1087" s="52">
        <v>0.478</v>
      </c>
      <c r="J1087" s="52">
        <v>0.494</v>
      </c>
      <c r="K1087" s="52">
        <v>0.028</v>
      </c>
      <c r="L1087" s="52">
        <v>999053.0</v>
      </c>
      <c r="M1087" s="52">
        <v>0.269</v>
      </c>
    </row>
    <row r="1088">
      <c r="A1088" s="47" t="str">
        <f t="shared" si="1"/>
        <v>Asia_Timor-Leste-Asia_2007</v>
      </c>
      <c r="B1088" s="47" t="s">
        <v>144</v>
      </c>
      <c r="C1088" s="49" t="s">
        <v>175</v>
      </c>
      <c r="D1088" s="44" t="s">
        <v>86</v>
      </c>
      <c r="E1088" s="52">
        <v>0.037</v>
      </c>
      <c r="F1088" s="52">
        <v>0.059</v>
      </c>
      <c r="G1088" s="52">
        <v>66.0</v>
      </c>
      <c r="H1088" s="52">
        <v>63.0</v>
      </c>
      <c r="I1088" s="52">
        <v>0.477</v>
      </c>
      <c r="J1088" s="52">
        <v>0.494</v>
      </c>
      <c r="K1088" s="52">
        <v>0.029</v>
      </c>
      <c r="L1088" s="52">
        <v>1015482.0</v>
      </c>
      <c r="M1088" s="52">
        <v>0.276</v>
      </c>
    </row>
    <row r="1089">
      <c r="A1089" s="47" t="str">
        <f t="shared" si="1"/>
        <v>Asia_Timor-Leste-Asia_2008</v>
      </c>
      <c r="B1089" s="47" t="s">
        <v>144</v>
      </c>
      <c r="C1089" s="49" t="s">
        <v>175</v>
      </c>
      <c r="D1089" s="44" t="s">
        <v>87</v>
      </c>
      <c r="E1089" s="52">
        <v>0.037</v>
      </c>
      <c r="F1089" s="52">
        <v>0.056</v>
      </c>
      <c r="G1089" s="52">
        <v>66.0</v>
      </c>
      <c r="H1089" s="52">
        <v>63.0</v>
      </c>
      <c r="I1089" s="52">
        <v>0.477</v>
      </c>
      <c r="J1089" s="52">
        <v>0.494</v>
      </c>
      <c r="K1089" s="52">
        <v>0.03</v>
      </c>
      <c r="L1089" s="52">
        <v>1032182.0</v>
      </c>
      <c r="M1089" s="52">
        <v>0.282</v>
      </c>
    </row>
    <row r="1090">
      <c r="A1090" s="47" t="str">
        <f t="shared" si="1"/>
        <v>Asia_Timor-Leste-Asia_2009</v>
      </c>
      <c r="B1090" s="47" t="s">
        <v>144</v>
      </c>
      <c r="C1090" s="49" t="s">
        <v>175</v>
      </c>
      <c r="D1090" s="44" t="s">
        <v>88</v>
      </c>
      <c r="E1090" s="52">
        <v>0.037</v>
      </c>
      <c r="F1090" s="52">
        <v>0.054</v>
      </c>
      <c r="G1090" s="52">
        <v>67.0</v>
      </c>
      <c r="H1090" s="52">
        <v>64.0</v>
      </c>
      <c r="I1090" s="52">
        <v>0.476</v>
      </c>
      <c r="J1090" s="52">
        <v>0.494</v>
      </c>
      <c r="K1090" s="52">
        <v>0.03</v>
      </c>
      <c r="L1090" s="52">
        <v>1049156.0</v>
      </c>
      <c r="M1090" s="52">
        <v>0.289</v>
      </c>
    </row>
    <row r="1091">
      <c r="A1091" s="47" t="str">
        <f t="shared" si="1"/>
        <v>Asia_Timor-Leste-Asia_2010</v>
      </c>
      <c r="B1091" s="47" t="s">
        <v>144</v>
      </c>
      <c r="C1091" s="49" t="s">
        <v>175</v>
      </c>
      <c r="D1091" s="44" t="s">
        <v>89</v>
      </c>
      <c r="E1091" s="52">
        <v>0.036</v>
      </c>
      <c r="F1091" s="52">
        <v>0.052</v>
      </c>
      <c r="G1091" s="52">
        <v>68.0</v>
      </c>
      <c r="H1091" s="52">
        <v>64.0</v>
      </c>
      <c r="I1091" s="52">
        <v>0.473</v>
      </c>
      <c r="J1091" s="52">
        <v>0.496</v>
      </c>
      <c r="K1091" s="52">
        <v>0.031</v>
      </c>
      <c r="L1091" s="52">
        <v>1066409.0</v>
      </c>
      <c r="M1091" s="52">
        <v>0.295</v>
      </c>
    </row>
    <row r="1092">
      <c r="A1092" s="47" t="str">
        <f t="shared" si="1"/>
        <v>Asia_Timor-Leste-Asia_2011</v>
      </c>
      <c r="B1092" s="47" t="s">
        <v>144</v>
      </c>
      <c r="C1092" s="49" t="s">
        <v>175</v>
      </c>
      <c r="D1092" s="44" t="s">
        <v>90</v>
      </c>
      <c r="E1092" s="52">
        <v>0.036</v>
      </c>
      <c r="F1092" s="52">
        <v>0.05</v>
      </c>
      <c r="G1092" s="52">
        <v>68.0</v>
      </c>
      <c r="H1092" s="52">
        <v>65.0</v>
      </c>
      <c r="I1092" s="52">
        <v>0.469</v>
      </c>
      <c r="J1092" s="52">
        <v>0.5</v>
      </c>
      <c r="K1092" s="52">
        <v>0.032</v>
      </c>
      <c r="L1092" s="52">
        <v>1120392.0</v>
      </c>
      <c r="M1092" s="52">
        <v>0.302</v>
      </c>
    </row>
    <row r="1093">
      <c r="A1093" s="47" t="str">
        <f t="shared" si="1"/>
        <v>Asia_Timor-Leste-Asia_2012</v>
      </c>
      <c r="B1093" s="47" t="s">
        <v>144</v>
      </c>
      <c r="C1093" s="49" t="s">
        <v>175</v>
      </c>
      <c r="D1093" s="44" t="s">
        <v>91</v>
      </c>
      <c r="E1093" s="52">
        <v>0.036</v>
      </c>
      <c r="F1093" s="52">
        <v>0.048</v>
      </c>
      <c r="G1093" s="52">
        <v>69.0</v>
      </c>
      <c r="H1093" s="52">
        <v>66.0</v>
      </c>
      <c r="I1093" s="52">
        <v>0.463</v>
      </c>
      <c r="J1093" s="52">
        <v>0.505</v>
      </c>
      <c r="K1093" s="52">
        <v>0.032</v>
      </c>
      <c r="L1093" s="52">
        <v>1148958.0</v>
      </c>
      <c r="M1093" s="52">
        <v>0.308</v>
      </c>
    </row>
    <row r="1094">
      <c r="A1094" s="47" t="str">
        <f t="shared" si="1"/>
        <v>Asia_Turkmenistan-Asia_2000</v>
      </c>
      <c r="B1094" s="47" t="s">
        <v>144</v>
      </c>
      <c r="C1094" s="49" t="s">
        <v>176</v>
      </c>
      <c r="D1094" s="44" t="s">
        <v>70</v>
      </c>
      <c r="E1094" s="52">
        <v>0.024</v>
      </c>
      <c r="F1094" s="52">
        <v>0.066</v>
      </c>
      <c r="G1094" s="52">
        <v>68.0</v>
      </c>
      <c r="H1094" s="52">
        <v>60.0</v>
      </c>
      <c r="I1094" s="52">
        <v>0.363</v>
      </c>
      <c r="J1094" s="52">
        <v>0.594</v>
      </c>
      <c r="K1094" s="52">
        <v>0.043</v>
      </c>
      <c r="L1094" s="52">
        <v>4501419.0</v>
      </c>
      <c r="M1094" s="52">
        <v>0.459</v>
      </c>
    </row>
    <row r="1095">
      <c r="A1095" s="47" t="str">
        <f t="shared" si="1"/>
        <v>Asia_Turkmenistan-Asia_2001</v>
      </c>
      <c r="B1095" s="47" t="s">
        <v>144</v>
      </c>
      <c r="C1095" s="49" t="s">
        <v>176</v>
      </c>
      <c r="D1095" s="44" t="s">
        <v>71</v>
      </c>
      <c r="E1095" s="52">
        <v>0.023</v>
      </c>
      <c r="F1095" s="52">
        <v>0.065</v>
      </c>
      <c r="G1095" s="52">
        <v>68.0</v>
      </c>
      <c r="H1095" s="52">
        <v>60.0</v>
      </c>
      <c r="I1095" s="52">
        <v>0.356</v>
      </c>
      <c r="J1095" s="52">
        <v>0.6</v>
      </c>
      <c r="K1095" s="52">
        <v>0.044</v>
      </c>
      <c r="L1095" s="52">
        <v>4551762.0</v>
      </c>
      <c r="M1095" s="52">
        <v>0.461</v>
      </c>
    </row>
    <row r="1096">
      <c r="A1096" s="47" t="str">
        <f t="shared" si="1"/>
        <v>Asia_Turkmenistan-Asia_2002</v>
      </c>
      <c r="B1096" s="47" t="s">
        <v>144</v>
      </c>
      <c r="C1096" s="49" t="s">
        <v>176</v>
      </c>
      <c r="D1096" s="44" t="s">
        <v>72</v>
      </c>
      <c r="E1096" s="52">
        <v>0.023</v>
      </c>
      <c r="F1096" s="52">
        <v>0.063</v>
      </c>
      <c r="G1096" s="52">
        <v>68.0</v>
      </c>
      <c r="H1096" s="52">
        <v>60.0</v>
      </c>
      <c r="I1096" s="52">
        <v>0.349</v>
      </c>
      <c r="J1096" s="52">
        <v>0.607</v>
      </c>
      <c r="K1096" s="52">
        <v>0.044</v>
      </c>
      <c r="L1096" s="52">
        <v>4600171.0</v>
      </c>
      <c r="M1096" s="52">
        <v>0.464</v>
      </c>
    </row>
    <row r="1097">
      <c r="A1097" s="47" t="str">
        <f t="shared" si="1"/>
        <v>Asia_Turkmenistan-Asia_2003</v>
      </c>
      <c r="B1097" s="47" t="s">
        <v>144</v>
      </c>
      <c r="C1097" s="49" t="s">
        <v>176</v>
      </c>
      <c r="D1097" s="44" t="s">
        <v>74</v>
      </c>
      <c r="E1097" s="52">
        <v>0.023</v>
      </c>
      <c r="F1097" s="52">
        <v>0.062</v>
      </c>
      <c r="G1097" s="52">
        <v>68.0</v>
      </c>
      <c r="H1097" s="52">
        <v>60.0</v>
      </c>
      <c r="I1097" s="52">
        <v>0.342</v>
      </c>
      <c r="J1097" s="52">
        <v>0.613</v>
      </c>
      <c r="K1097" s="52">
        <v>0.045</v>
      </c>
      <c r="L1097" s="52">
        <v>4648037.0</v>
      </c>
      <c r="M1097" s="52">
        <v>0.466</v>
      </c>
    </row>
    <row r="1098">
      <c r="A1098" s="47" t="str">
        <f t="shared" si="1"/>
        <v>Asia_Turkmenistan-Asia_2004</v>
      </c>
      <c r="B1098" s="47" t="s">
        <v>144</v>
      </c>
      <c r="C1098" s="49" t="s">
        <v>176</v>
      </c>
      <c r="D1098" s="44" t="s">
        <v>83</v>
      </c>
      <c r="E1098" s="52">
        <v>0.023</v>
      </c>
      <c r="F1098" s="52">
        <v>0.06</v>
      </c>
      <c r="G1098" s="52">
        <v>68.0</v>
      </c>
      <c r="H1098" s="52">
        <v>60.0</v>
      </c>
      <c r="I1098" s="52">
        <v>0.334</v>
      </c>
      <c r="J1098" s="52">
        <v>0.62</v>
      </c>
      <c r="K1098" s="52">
        <v>0.046</v>
      </c>
      <c r="L1098" s="52">
        <v>4696876.0</v>
      </c>
      <c r="M1098" s="52">
        <v>0.468</v>
      </c>
    </row>
    <row r="1099">
      <c r="A1099" s="47" t="str">
        <f t="shared" si="1"/>
        <v>Asia_Turkmenistan-Asia_2005</v>
      </c>
      <c r="B1099" s="47" t="s">
        <v>144</v>
      </c>
      <c r="C1099" s="49" t="s">
        <v>176</v>
      </c>
      <c r="D1099" s="44" t="s">
        <v>84</v>
      </c>
      <c r="E1099" s="52">
        <v>0.023</v>
      </c>
      <c r="F1099" s="52">
        <v>0.058</v>
      </c>
      <c r="G1099" s="52">
        <v>69.0</v>
      </c>
      <c r="H1099" s="52">
        <v>60.0</v>
      </c>
      <c r="I1099" s="52">
        <v>0.327</v>
      </c>
      <c r="J1099" s="52">
        <v>0.627</v>
      </c>
      <c r="K1099" s="52">
        <v>0.046</v>
      </c>
      <c r="L1099" s="52">
        <v>4747839.0</v>
      </c>
      <c r="M1099" s="52">
        <v>0.47</v>
      </c>
    </row>
    <row r="1100">
      <c r="A1100" s="47" t="str">
        <f t="shared" si="1"/>
        <v>Asia_Turkmenistan-Asia_2006</v>
      </c>
      <c r="B1100" s="47" t="s">
        <v>144</v>
      </c>
      <c r="C1100" s="49" t="s">
        <v>176</v>
      </c>
      <c r="D1100" s="44" t="s">
        <v>85</v>
      </c>
      <c r="E1100" s="52">
        <v>0.022</v>
      </c>
      <c r="F1100" s="52">
        <v>0.057</v>
      </c>
      <c r="G1100" s="52">
        <v>69.0</v>
      </c>
      <c r="H1100" s="52">
        <v>61.0</v>
      </c>
      <c r="I1100" s="52">
        <v>0.319</v>
      </c>
      <c r="J1100" s="52">
        <v>0.636</v>
      </c>
      <c r="K1100" s="52">
        <v>0.045</v>
      </c>
      <c r="L1100" s="52">
        <v>4801595.0</v>
      </c>
      <c r="M1100" s="52">
        <v>0.473</v>
      </c>
    </row>
    <row r="1101">
      <c r="A1101" s="47" t="str">
        <f t="shared" si="1"/>
        <v>Asia_Turkmenistan-Asia_2007</v>
      </c>
      <c r="B1101" s="47" t="s">
        <v>144</v>
      </c>
      <c r="C1101" s="49" t="s">
        <v>176</v>
      </c>
      <c r="D1101" s="44" t="s">
        <v>86</v>
      </c>
      <c r="E1101" s="52">
        <v>0.022</v>
      </c>
      <c r="F1101" s="52">
        <v>0.055</v>
      </c>
      <c r="G1101" s="52">
        <v>69.0</v>
      </c>
      <c r="H1101" s="52">
        <v>61.0</v>
      </c>
      <c r="I1101" s="52">
        <v>0.311</v>
      </c>
      <c r="J1101" s="52">
        <v>0.645</v>
      </c>
      <c r="K1101" s="52">
        <v>0.044</v>
      </c>
      <c r="L1101" s="52">
        <v>4858236.0</v>
      </c>
      <c r="M1101" s="52">
        <v>0.476</v>
      </c>
    </row>
    <row r="1102">
      <c r="A1102" s="47" t="str">
        <f t="shared" si="1"/>
        <v>Asia_Turkmenistan-Asia_2008</v>
      </c>
      <c r="B1102" s="47" t="s">
        <v>144</v>
      </c>
      <c r="C1102" s="49" t="s">
        <v>176</v>
      </c>
      <c r="D1102" s="44" t="s">
        <v>87</v>
      </c>
      <c r="E1102" s="52">
        <v>0.022</v>
      </c>
      <c r="F1102" s="52">
        <v>0.054</v>
      </c>
      <c r="G1102" s="52">
        <v>69.0</v>
      </c>
      <c r="H1102" s="52">
        <v>61.0</v>
      </c>
      <c r="I1102" s="52">
        <v>0.304</v>
      </c>
      <c r="J1102" s="52">
        <v>0.653</v>
      </c>
      <c r="K1102" s="52">
        <v>0.043</v>
      </c>
      <c r="L1102" s="52">
        <v>4917543.0</v>
      </c>
      <c r="M1102" s="52">
        <v>0.478</v>
      </c>
    </row>
    <row r="1103">
      <c r="A1103" s="47" t="str">
        <f t="shared" si="1"/>
        <v>Asia_Turkmenistan-Asia_2009</v>
      </c>
      <c r="B1103" s="47" t="s">
        <v>144</v>
      </c>
      <c r="C1103" s="49" t="s">
        <v>176</v>
      </c>
      <c r="D1103" s="44" t="s">
        <v>88</v>
      </c>
      <c r="E1103" s="52">
        <v>0.022</v>
      </c>
      <c r="F1103" s="52">
        <v>0.052</v>
      </c>
      <c r="G1103" s="52">
        <v>69.0</v>
      </c>
      <c r="H1103" s="52">
        <v>61.0</v>
      </c>
      <c r="I1103" s="52">
        <v>0.297</v>
      </c>
      <c r="J1103" s="52">
        <v>0.661</v>
      </c>
      <c r="K1103" s="52">
        <v>0.042</v>
      </c>
      <c r="L1103" s="52">
        <v>4978962.0</v>
      </c>
      <c r="M1103" s="52">
        <v>0.481</v>
      </c>
    </row>
    <row r="1104">
      <c r="A1104" s="47" t="str">
        <f t="shared" si="1"/>
        <v>Asia_Turkmenistan-Asia_2010</v>
      </c>
      <c r="B1104" s="47" t="s">
        <v>144</v>
      </c>
      <c r="C1104" s="49" t="s">
        <v>176</v>
      </c>
      <c r="D1104" s="44" t="s">
        <v>89</v>
      </c>
      <c r="E1104" s="52">
        <v>0.022</v>
      </c>
      <c r="F1104" s="52">
        <v>0.051</v>
      </c>
      <c r="G1104" s="52">
        <v>69.0</v>
      </c>
      <c r="H1104" s="52">
        <v>61.0</v>
      </c>
      <c r="I1104" s="52">
        <v>0.292</v>
      </c>
      <c r="J1104" s="52">
        <v>0.666</v>
      </c>
      <c r="K1104" s="52">
        <v>0.041</v>
      </c>
      <c r="L1104" s="52">
        <v>5041995.0</v>
      </c>
      <c r="M1104" s="52">
        <v>0.484</v>
      </c>
    </row>
    <row r="1105">
      <c r="A1105" s="47" t="str">
        <f t="shared" si="1"/>
        <v>Asia_Turkmenistan-Asia_2011</v>
      </c>
      <c r="B1105" s="47" t="s">
        <v>144</v>
      </c>
      <c r="C1105" s="49" t="s">
        <v>176</v>
      </c>
      <c r="D1105" s="44" t="s">
        <v>90</v>
      </c>
      <c r="E1105" s="52">
        <v>0.022</v>
      </c>
      <c r="F1105" s="52">
        <v>0.05</v>
      </c>
      <c r="G1105" s="52">
        <v>69.0</v>
      </c>
      <c r="H1105" s="52">
        <v>61.0</v>
      </c>
      <c r="I1105" s="52">
        <v>0.289</v>
      </c>
      <c r="J1105" s="52">
        <v>0.671</v>
      </c>
      <c r="K1105" s="52">
        <v>0.041</v>
      </c>
      <c r="L1105" s="52">
        <v>5106668.0</v>
      </c>
      <c r="M1105" s="52">
        <v>0.487</v>
      </c>
    </row>
    <row r="1106">
      <c r="A1106" s="47" t="str">
        <f t="shared" si="1"/>
        <v>Asia_Turkmenistan-Asia_2012</v>
      </c>
      <c r="B1106" s="47" t="s">
        <v>144</v>
      </c>
      <c r="C1106" s="49" t="s">
        <v>176</v>
      </c>
      <c r="D1106" s="44" t="s">
        <v>91</v>
      </c>
      <c r="E1106" s="52">
        <v>0.022</v>
      </c>
      <c r="F1106" s="52">
        <v>0.048</v>
      </c>
      <c r="G1106" s="52">
        <v>70.0</v>
      </c>
      <c r="H1106" s="52">
        <v>61.0</v>
      </c>
      <c r="I1106" s="52">
        <v>0.286</v>
      </c>
      <c r="J1106" s="52">
        <v>0.673</v>
      </c>
      <c r="K1106" s="52">
        <v>0.041</v>
      </c>
      <c r="L1106" s="52">
        <v>5172931.0</v>
      </c>
      <c r="M1106" s="52">
        <v>0.49</v>
      </c>
    </row>
    <row r="1107">
      <c r="A1107" s="47" t="str">
        <f t="shared" si="1"/>
        <v>Asia_Uzbekistan-Asia_2000</v>
      </c>
      <c r="B1107" s="47" t="s">
        <v>144</v>
      </c>
      <c r="C1107" s="49" t="s">
        <v>177</v>
      </c>
      <c r="D1107" s="44" t="s">
        <v>70</v>
      </c>
      <c r="E1107" s="52">
        <v>0.021</v>
      </c>
      <c r="F1107" s="52">
        <v>0.053</v>
      </c>
      <c r="G1107" s="52">
        <v>70.0</v>
      </c>
      <c r="H1107" s="52">
        <v>64.0</v>
      </c>
      <c r="I1107" s="52">
        <v>0.373</v>
      </c>
      <c r="J1107" s="52">
        <v>0.584</v>
      </c>
      <c r="K1107" s="52">
        <v>0.043</v>
      </c>
      <c r="L1107" s="52">
        <v>2.46504E7</v>
      </c>
      <c r="M1107" s="52">
        <v>0.374</v>
      </c>
    </row>
    <row r="1108">
      <c r="A1108" s="47" t="str">
        <f t="shared" si="1"/>
        <v>Asia_Uzbekistan-Asia_2001</v>
      </c>
      <c r="B1108" s="47" t="s">
        <v>144</v>
      </c>
      <c r="C1108" s="49" t="s">
        <v>177</v>
      </c>
      <c r="D1108" s="44" t="s">
        <v>71</v>
      </c>
      <c r="E1108" s="52">
        <v>0.021</v>
      </c>
      <c r="F1108" s="52">
        <v>0.052</v>
      </c>
      <c r="G1108" s="52">
        <v>70.0</v>
      </c>
      <c r="H1108" s="52">
        <v>64.0</v>
      </c>
      <c r="I1108" s="52">
        <v>0.365</v>
      </c>
      <c r="J1108" s="52">
        <v>0.591</v>
      </c>
      <c r="K1108" s="52">
        <v>0.044</v>
      </c>
      <c r="L1108" s="52">
        <v>2.496445E7</v>
      </c>
      <c r="M1108" s="52">
        <v>0.373</v>
      </c>
    </row>
    <row r="1109">
      <c r="A1109" s="47" t="str">
        <f t="shared" si="1"/>
        <v>Asia_Uzbekistan-Asia_2002</v>
      </c>
      <c r="B1109" s="47" t="s">
        <v>144</v>
      </c>
      <c r="C1109" s="49" t="s">
        <v>177</v>
      </c>
      <c r="D1109" s="44" t="s">
        <v>72</v>
      </c>
      <c r="E1109" s="52">
        <v>0.021</v>
      </c>
      <c r="F1109" s="52">
        <v>0.05</v>
      </c>
      <c r="G1109" s="52">
        <v>70.0</v>
      </c>
      <c r="H1109" s="52">
        <v>64.0</v>
      </c>
      <c r="I1109" s="52">
        <v>0.357</v>
      </c>
      <c r="J1109" s="52">
        <v>0.598</v>
      </c>
      <c r="K1109" s="52">
        <v>0.045</v>
      </c>
      <c r="L1109" s="52">
        <v>2.527185E7</v>
      </c>
      <c r="M1109" s="52">
        <v>0.371</v>
      </c>
    </row>
    <row r="1110">
      <c r="A1110" s="47" t="str">
        <f t="shared" si="1"/>
        <v>Asia_Uzbekistan-Asia_2003</v>
      </c>
      <c r="B1110" s="47" t="s">
        <v>144</v>
      </c>
      <c r="C1110" s="49" t="s">
        <v>177</v>
      </c>
      <c r="D1110" s="44" t="s">
        <v>74</v>
      </c>
      <c r="E1110" s="52">
        <v>0.02</v>
      </c>
      <c r="F1110" s="52">
        <v>0.049</v>
      </c>
      <c r="G1110" s="52">
        <v>71.0</v>
      </c>
      <c r="H1110" s="52">
        <v>64.0</v>
      </c>
      <c r="I1110" s="52">
        <v>0.349</v>
      </c>
      <c r="J1110" s="52">
        <v>0.605</v>
      </c>
      <c r="K1110" s="52">
        <v>0.046</v>
      </c>
      <c r="L1110" s="52">
        <v>2.556765E7</v>
      </c>
      <c r="M1110" s="52">
        <v>0.37</v>
      </c>
    </row>
    <row r="1111">
      <c r="A1111" s="47" t="str">
        <f t="shared" si="1"/>
        <v>Asia_Uzbekistan-Asia_2004</v>
      </c>
      <c r="B1111" s="47" t="s">
        <v>144</v>
      </c>
      <c r="C1111" s="49" t="s">
        <v>177</v>
      </c>
      <c r="D1111" s="44" t="s">
        <v>83</v>
      </c>
      <c r="E1111" s="52">
        <v>0.021</v>
      </c>
      <c r="F1111" s="52">
        <v>0.048</v>
      </c>
      <c r="G1111" s="52">
        <v>71.0</v>
      </c>
      <c r="H1111" s="52">
        <v>64.0</v>
      </c>
      <c r="I1111" s="52">
        <v>0.341</v>
      </c>
      <c r="J1111" s="52">
        <v>0.613</v>
      </c>
      <c r="K1111" s="52">
        <v>0.047</v>
      </c>
      <c r="L1111" s="52">
        <v>2.586435E7</v>
      </c>
      <c r="M1111" s="52">
        <v>0.368</v>
      </c>
    </row>
    <row r="1112">
      <c r="A1112" s="47" t="str">
        <f t="shared" si="1"/>
        <v>Asia_Uzbekistan-Asia_2005</v>
      </c>
      <c r="B1112" s="47" t="s">
        <v>144</v>
      </c>
      <c r="C1112" s="49" t="s">
        <v>177</v>
      </c>
      <c r="D1112" s="44" t="s">
        <v>84</v>
      </c>
      <c r="E1112" s="52">
        <v>0.02</v>
      </c>
      <c r="F1112" s="52">
        <v>0.047</v>
      </c>
      <c r="G1112" s="52">
        <v>71.0</v>
      </c>
      <c r="H1112" s="52">
        <v>64.0</v>
      </c>
      <c r="I1112" s="52">
        <v>0.332</v>
      </c>
      <c r="J1112" s="52">
        <v>0.62</v>
      </c>
      <c r="K1112" s="52">
        <v>0.047</v>
      </c>
      <c r="L1112" s="52">
        <v>2.6167E7</v>
      </c>
      <c r="M1112" s="52">
        <v>0.367</v>
      </c>
    </row>
    <row r="1113">
      <c r="A1113" s="47" t="str">
        <f t="shared" si="1"/>
        <v>Asia_Uzbekistan-Asia_2006</v>
      </c>
      <c r="B1113" s="47" t="s">
        <v>144</v>
      </c>
      <c r="C1113" s="49" t="s">
        <v>177</v>
      </c>
      <c r="D1113" s="44" t="s">
        <v>85</v>
      </c>
      <c r="E1113" s="52">
        <v>0.021</v>
      </c>
      <c r="F1113" s="52">
        <v>0.045</v>
      </c>
      <c r="G1113" s="52">
        <v>71.0</v>
      </c>
      <c r="H1113" s="52">
        <v>64.0</v>
      </c>
      <c r="I1113" s="52">
        <v>0.324</v>
      </c>
      <c r="J1113" s="52">
        <v>0.629</v>
      </c>
      <c r="K1113" s="52">
        <v>0.047</v>
      </c>
      <c r="L1113" s="52">
        <v>2.648825E7</v>
      </c>
      <c r="M1113" s="52">
        <v>0.365</v>
      </c>
    </row>
    <row r="1114">
      <c r="A1114" s="47" t="str">
        <f t="shared" si="1"/>
        <v>Asia_Uzbekistan-Asia_2007</v>
      </c>
      <c r="B1114" s="47" t="s">
        <v>144</v>
      </c>
      <c r="C1114" s="49" t="s">
        <v>177</v>
      </c>
      <c r="D1114" s="44" t="s">
        <v>86</v>
      </c>
      <c r="E1114" s="52">
        <v>0.023</v>
      </c>
      <c r="F1114" s="52">
        <v>0.044</v>
      </c>
      <c r="G1114" s="52">
        <v>71.0</v>
      </c>
      <c r="H1114" s="52">
        <v>64.0</v>
      </c>
      <c r="I1114" s="52">
        <v>0.317</v>
      </c>
      <c r="J1114" s="52">
        <v>0.637</v>
      </c>
      <c r="K1114" s="52">
        <v>0.046</v>
      </c>
      <c r="L1114" s="52">
        <v>2.6868E7</v>
      </c>
      <c r="M1114" s="52">
        <v>0.364</v>
      </c>
    </row>
    <row r="1115">
      <c r="A1115" s="47" t="str">
        <f t="shared" si="1"/>
        <v>Asia_Uzbekistan-Asia_2008</v>
      </c>
      <c r="B1115" s="47" t="s">
        <v>144</v>
      </c>
      <c r="C1115" s="49" t="s">
        <v>177</v>
      </c>
      <c r="D1115" s="44" t="s">
        <v>87</v>
      </c>
      <c r="E1115" s="52">
        <v>0.024</v>
      </c>
      <c r="F1115" s="52">
        <v>0.043</v>
      </c>
      <c r="G1115" s="52">
        <v>71.0</v>
      </c>
      <c r="H1115" s="52">
        <v>64.0</v>
      </c>
      <c r="I1115" s="52">
        <v>0.31</v>
      </c>
      <c r="J1115" s="52">
        <v>0.645</v>
      </c>
      <c r="K1115" s="52">
        <v>0.046</v>
      </c>
      <c r="L1115" s="52">
        <v>2.73028E7</v>
      </c>
      <c r="M1115" s="52">
        <v>0.363</v>
      </c>
    </row>
    <row r="1116">
      <c r="A1116" s="47" t="str">
        <f t="shared" si="1"/>
        <v>Asia_Uzbekistan-Asia_2009</v>
      </c>
      <c r="B1116" s="47" t="s">
        <v>144</v>
      </c>
      <c r="C1116" s="49" t="s">
        <v>177</v>
      </c>
      <c r="D1116" s="44" t="s">
        <v>88</v>
      </c>
      <c r="E1116" s="52">
        <v>0.023</v>
      </c>
      <c r="F1116" s="52">
        <v>0.041</v>
      </c>
      <c r="G1116" s="52">
        <v>71.0</v>
      </c>
      <c r="H1116" s="52">
        <v>65.0</v>
      </c>
      <c r="I1116" s="52">
        <v>0.303</v>
      </c>
      <c r="J1116" s="52">
        <v>0.652</v>
      </c>
      <c r="K1116" s="52">
        <v>0.045</v>
      </c>
      <c r="L1116" s="52">
        <v>2.77674E7</v>
      </c>
      <c r="M1116" s="52">
        <v>0.362</v>
      </c>
    </row>
    <row r="1117">
      <c r="A1117" s="47" t="str">
        <f t="shared" si="1"/>
        <v>Asia_Uzbekistan-Asia_2010</v>
      </c>
      <c r="B1117" s="47" t="s">
        <v>144</v>
      </c>
      <c r="C1117" s="49" t="s">
        <v>177</v>
      </c>
      <c r="D1117" s="44" t="s">
        <v>89</v>
      </c>
      <c r="E1117" s="52">
        <v>0.023</v>
      </c>
      <c r="F1117" s="52">
        <v>0.04</v>
      </c>
      <c r="G1117" s="52">
        <v>71.0</v>
      </c>
      <c r="H1117" s="52">
        <v>65.0</v>
      </c>
      <c r="I1117" s="52">
        <v>0.298</v>
      </c>
      <c r="J1117" s="52">
        <v>0.658</v>
      </c>
      <c r="K1117" s="52">
        <v>0.044</v>
      </c>
      <c r="L1117" s="52">
        <v>2.85624E7</v>
      </c>
      <c r="M1117" s="52">
        <v>0.362</v>
      </c>
    </row>
    <row r="1118">
      <c r="A1118" s="47" t="str">
        <f t="shared" si="1"/>
        <v>Asia_Uzbekistan-Asia_2011</v>
      </c>
      <c r="B1118" s="47" t="s">
        <v>144</v>
      </c>
      <c r="C1118" s="49" t="s">
        <v>177</v>
      </c>
      <c r="D1118" s="44" t="s">
        <v>90</v>
      </c>
      <c r="E1118" s="52">
        <v>0.022</v>
      </c>
      <c r="F1118" s="52">
        <v>0.039</v>
      </c>
      <c r="G1118" s="52">
        <v>71.0</v>
      </c>
      <c r="H1118" s="52">
        <v>65.0</v>
      </c>
      <c r="I1118" s="52">
        <v>0.293</v>
      </c>
      <c r="J1118" s="52">
        <v>0.664</v>
      </c>
      <c r="K1118" s="52">
        <v>0.043</v>
      </c>
      <c r="L1118" s="52">
        <v>2.93394E7</v>
      </c>
      <c r="M1118" s="52">
        <v>0.362</v>
      </c>
    </row>
    <row r="1119">
      <c r="A1119" s="47" t="str">
        <f t="shared" si="1"/>
        <v>Asia_Uzbekistan-Asia_2012</v>
      </c>
      <c r="B1119" s="47" t="s">
        <v>144</v>
      </c>
      <c r="C1119" s="49" t="s">
        <v>177</v>
      </c>
      <c r="D1119" s="44" t="s">
        <v>91</v>
      </c>
      <c r="E1119" s="52">
        <v>0.021</v>
      </c>
      <c r="F1119" s="52">
        <v>0.038</v>
      </c>
      <c r="G1119" s="52">
        <v>72.0</v>
      </c>
      <c r="H1119" s="52">
        <v>65.0</v>
      </c>
      <c r="I1119" s="52">
        <v>0.289</v>
      </c>
      <c r="J1119" s="52">
        <v>0.668</v>
      </c>
      <c r="K1119" s="52">
        <v>0.043</v>
      </c>
      <c r="L1119" s="52">
        <v>2.97745E7</v>
      </c>
      <c r="M1119" s="52">
        <v>0.362</v>
      </c>
    </row>
    <row r="1120">
      <c r="A1120" s="47" t="str">
        <f t="shared" si="1"/>
        <v>Asia_Vietnam-Asia_2000</v>
      </c>
      <c r="B1120" s="47" t="s">
        <v>144</v>
      </c>
      <c r="C1120" s="49" t="s">
        <v>178</v>
      </c>
      <c r="D1120" s="44" t="s">
        <v>70</v>
      </c>
      <c r="E1120" s="52">
        <v>0.017</v>
      </c>
      <c r="F1120" s="52">
        <v>0.027</v>
      </c>
      <c r="G1120" s="52">
        <v>78.0</v>
      </c>
      <c r="H1120" s="52">
        <v>69.0</v>
      </c>
      <c r="I1120" s="52">
        <v>0.316</v>
      </c>
      <c r="J1120" s="52">
        <v>0.62</v>
      </c>
      <c r="K1120" s="52">
        <v>0.064</v>
      </c>
      <c r="L1120" s="52">
        <v>7.76309E7</v>
      </c>
      <c r="M1120" s="52">
        <v>0.244</v>
      </c>
    </row>
    <row r="1121">
      <c r="A1121" s="47" t="str">
        <f t="shared" si="1"/>
        <v>Asia_Vietnam-Asia_2001</v>
      </c>
      <c r="B1121" s="47" t="s">
        <v>144</v>
      </c>
      <c r="C1121" s="49" t="s">
        <v>178</v>
      </c>
      <c r="D1121" s="44" t="s">
        <v>71</v>
      </c>
      <c r="E1121" s="52">
        <v>0.017</v>
      </c>
      <c r="F1121" s="52">
        <v>0.026</v>
      </c>
      <c r="G1121" s="52">
        <v>79.0</v>
      </c>
      <c r="H1121" s="52">
        <v>69.0</v>
      </c>
      <c r="I1121" s="52">
        <v>0.307</v>
      </c>
      <c r="J1121" s="52">
        <v>0.628</v>
      </c>
      <c r="K1121" s="52">
        <v>0.065</v>
      </c>
      <c r="L1121" s="52">
        <v>7.8621E7</v>
      </c>
      <c r="M1121" s="52">
        <v>0.249</v>
      </c>
    </row>
    <row r="1122">
      <c r="A1122" s="47" t="str">
        <f t="shared" si="1"/>
        <v>Asia_Vietnam-Asia_2002</v>
      </c>
      <c r="B1122" s="47" t="s">
        <v>144</v>
      </c>
      <c r="C1122" s="49" t="s">
        <v>178</v>
      </c>
      <c r="D1122" s="44" t="s">
        <v>72</v>
      </c>
      <c r="E1122" s="52">
        <v>0.017</v>
      </c>
      <c r="F1122" s="52">
        <v>0.026</v>
      </c>
      <c r="G1122" s="52">
        <v>79.0</v>
      </c>
      <c r="H1122" s="52">
        <v>69.0</v>
      </c>
      <c r="I1122" s="52">
        <v>0.298</v>
      </c>
      <c r="J1122" s="52">
        <v>0.637</v>
      </c>
      <c r="K1122" s="52">
        <v>0.065</v>
      </c>
      <c r="L1122" s="52">
        <v>7.95387E7</v>
      </c>
      <c r="M1122" s="52">
        <v>0.255</v>
      </c>
    </row>
    <row r="1123">
      <c r="A1123" s="47" t="str">
        <f t="shared" si="1"/>
        <v>Asia_Vietnam-Asia_2003</v>
      </c>
      <c r="B1123" s="47" t="s">
        <v>144</v>
      </c>
      <c r="C1123" s="49" t="s">
        <v>178</v>
      </c>
      <c r="D1123" s="44" t="s">
        <v>74</v>
      </c>
      <c r="E1123" s="52">
        <v>0.017</v>
      </c>
      <c r="F1123" s="52">
        <v>0.025</v>
      </c>
      <c r="G1123" s="52">
        <v>79.0</v>
      </c>
      <c r="H1123" s="52">
        <v>70.0</v>
      </c>
      <c r="I1123" s="52">
        <v>0.289</v>
      </c>
      <c r="J1123" s="52">
        <v>0.646</v>
      </c>
      <c r="K1123" s="52">
        <v>0.065</v>
      </c>
      <c r="L1123" s="52">
        <v>8.04684E7</v>
      </c>
      <c r="M1123" s="52">
        <v>0.261</v>
      </c>
    </row>
    <row r="1124">
      <c r="A1124" s="47" t="str">
        <f t="shared" si="1"/>
        <v>Asia_Vietnam-Asia_2004</v>
      </c>
      <c r="B1124" s="47" t="s">
        <v>144</v>
      </c>
      <c r="C1124" s="49" t="s">
        <v>178</v>
      </c>
      <c r="D1124" s="44" t="s">
        <v>83</v>
      </c>
      <c r="E1124" s="52">
        <v>0.017</v>
      </c>
      <c r="F1124" s="52">
        <v>0.024</v>
      </c>
      <c r="G1124" s="52">
        <v>79.0</v>
      </c>
      <c r="H1124" s="52">
        <v>70.0</v>
      </c>
      <c r="I1124" s="52">
        <v>0.28</v>
      </c>
      <c r="J1124" s="52">
        <v>0.654</v>
      </c>
      <c r="K1124" s="52">
        <v>0.066</v>
      </c>
      <c r="L1124" s="52">
        <v>8.14377E7</v>
      </c>
      <c r="M1124" s="52">
        <v>0.267</v>
      </c>
    </row>
    <row r="1125">
      <c r="A1125" s="47" t="str">
        <f t="shared" si="1"/>
        <v>Asia_Vietnam-Asia_2005</v>
      </c>
      <c r="B1125" s="47" t="s">
        <v>144</v>
      </c>
      <c r="C1125" s="49" t="s">
        <v>178</v>
      </c>
      <c r="D1125" s="44" t="s">
        <v>84</v>
      </c>
      <c r="E1125" s="52">
        <v>0.017</v>
      </c>
      <c r="F1125" s="52">
        <v>0.024</v>
      </c>
      <c r="G1125" s="52">
        <v>80.0</v>
      </c>
      <c r="H1125" s="52">
        <v>70.0</v>
      </c>
      <c r="I1125" s="52">
        <v>0.271</v>
      </c>
      <c r="J1125" s="52">
        <v>0.663</v>
      </c>
      <c r="K1125" s="52">
        <v>0.066</v>
      </c>
      <c r="L1125" s="52">
        <v>8.23935E7</v>
      </c>
      <c r="M1125" s="52">
        <v>0.273</v>
      </c>
    </row>
    <row r="1126">
      <c r="A1126" s="47" t="str">
        <f t="shared" si="1"/>
        <v>Asia_Vietnam-Asia_2006</v>
      </c>
      <c r="B1126" s="47" t="s">
        <v>144</v>
      </c>
      <c r="C1126" s="49" t="s">
        <v>178</v>
      </c>
      <c r="D1126" s="44" t="s">
        <v>85</v>
      </c>
      <c r="E1126" s="52">
        <v>0.017</v>
      </c>
      <c r="F1126" s="52">
        <v>0.023</v>
      </c>
      <c r="G1126" s="52">
        <v>80.0</v>
      </c>
      <c r="H1126" s="52">
        <v>70.0</v>
      </c>
      <c r="I1126" s="52">
        <v>0.263</v>
      </c>
      <c r="J1126" s="52">
        <v>0.672</v>
      </c>
      <c r="K1126" s="52">
        <v>0.066</v>
      </c>
      <c r="L1126" s="52">
        <v>8.3313E7</v>
      </c>
      <c r="M1126" s="52">
        <v>0.279</v>
      </c>
    </row>
    <row r="1127">
      <c r="A1127" s="47" t="str">
        <f t="shared" si="1"/>
        <v>Asia_Vietnam-Asia_2007</v>
      </c>
      <c r="B1127" s="47" t="s">
        <v>144</v>
      </c>
      <c r="C1127" s="49" t="s">
        <v>178</v>
      </c>
      <c r="D1127" s="44" t="s">
        <v>86</v>
      </c>
      <c r="E1127" s="52">
        <v>0.017</v>
      </c>
      <c r="F1127" s="52">
        <v>0.022</v>
      </c>
      <c r="G1127" s="52">
        <v>80.0</v>
      </c>
      <c r="H1127" s="52">
        <v>70.0</v>
      </c>
      <c r="I1127" s="52">
        <v>0.254</v>
      </c>
      <c r="J1127" s="52">
        <v>0.68</v>
      </c>
      <c r="K1127" s="52">
        <v>0.066</v>
      </c>
      <c r="L1127" s="52">
        <v>8.42211E7</v>
      </c>
      <c r="M1127" s="52">
        <v>0.285</v>
      </c>
    </row>
    <row r="1128">
      <c r="A1128" s="47" t="str">
        <f t="shared" si="1"/>
        <v>Asia_Vietnam-Asia_2008</v>
      </c>
      <c r="B1128" s="47" t="s">
        <v>144</v>
      </c>
      <c r="C1128" s="49" t="s">
        <v>178</v>
      </c>
      <c r="D1128" s="44" t="s">
        <v>87</v>
      </c>
      <c r="E1128" s="52">
        <v>0.017</v>
      </c>
      <c r="F1128" s="52">
        <v>0.022</v>
      </c>
      <c r="G1128" s="52">
        <v>80.0</v>
      </c>
      <c r="H1128" s="52">
        <v>70.0</v>
      </c>
      <c r="I1128" s="52">
        <v>0.247</v>
      </c>
      <c r="J1128" s="52">
        <v>0.688</v>
      </c>
      <c r="K1128" s="52">
        <v>0.066</v>
      </c>
      <c r="L1128" s="52">
        <v>8.51223E7</v>
      </c>
      <c r="M1128" s="52">
        <v>0.291</v>
      </c>
    </row>
    <row r="1129">
      <c r="A1129" s="47" t="str">
        <f t="shared" si="1"/>
        <v>Asia_Vietnam-Asia_2009</v>
      </c>
      <c r="B1129" s="47" t="s">
        <v>144</v>
      </c>
      <c r="C1129" s="49" t="s">
        <v>178</v>
      </c>
      <c r="D1129" s="44" t="s">
        <v>88</v>
      </c>
      <c r="E1129" s="52">
        <v>0.017</v>
      </c>
      <c r="F1129" s="52">
        <v>0.021</v>
      </c>
      <c r="G1129" s="52">
        <v>80.0</v>
      </c>
      <c r="H1129" s="52">
        <v>71.0</v>
      </c>
      <c r="I1129" s="52">
        <v>0.24</v>
      </c>
      <c r="J1129" s="52">
        <v>0.694</v>
      </c>
      <c r="K1129" s="52">
        <v>0.065</v>
      </c>
      <c r="L1129" s="52">
        <v>8.6025E7</v>
      </c>
      <c r="M1129" s="52">
        <v>0.298</v>
      </c>
    </row>
    <row r="1130">
      <c r="A1130" s="47" t="str">
        <f t="shared" si="1"/>
        <v>Asia_Vietnam-Asia_2010</v>
      </c>
      <c r="B1130" s="47" t="s">
        <v>144</v>
      </c>
      <c r="C1130" s="49" t="s">
        <v>178</v>
      </c>
      <c r="D1130" s="44" t="s">
        <v>89</v>
      </c>
      <c r="E1130" s="52">
        <v>0.016</v>
      </c>
      <c r="F1130" s="52">
        <v>0.021</v>
      </c>
      <c r="G1130" s="52">
        <v>80.0</v>
      </c>
      <c r="H1130" s="52">
        <v>71.0</v>
      </c>
      <c r="I1130" s="52">
        <v>0.235</v>
      </c>
      <c r="J1130" s="52">
        <v>0.7</v>
      </c>
      <c r="K1130" s="52">
        <v>0.065</v>
      </c>
      <c r="L1130" s="52">
        <v>8.69325E7</v>
      </c>
      <c r="M1130" s="52">
        <v>0.304</v>
      </c>
    </row>
    <row r="1131">
      <c r="A1131" s="47" t="str">
        <f t="shared" si="1"/>
        <v>Asia_Vietnam-Asia_2011</v>
      </c>
      <c r="B1131" s="47" t="s">
        <v>144</v>
      </c>
      <c r="C1131" s="49" t="s">
        <v>178</v>
      </c>
      <c r="D1131" s="44" t="s">
        <v>90</v>
      </c>
      <c r="E1131" s="52">
        <v>0.016</v>
      </c>
      <c r="F1131" s="52">
        <v>0.02</v>
      </c>
      <c r="G1131" s="52">
        <v>80.0</v>
      </c>
      <c r="H1131" s="52">
        <v>71.0</v>
      </c>
      <c r="I1131" s="52">
        <v>0.231</v>
      </c>
      <c r="J1131" s="52">
        <v>0.703</v>
      </c>
      <c r="K1131" s="52">
        <v>0.065</v>
      </c>
      <c r="L1131" s="52">
        <v>8.784E7</v>
      </c>
      <c r="M1131" s="52">
        <v>0.31</v>
      </c>
    </row>
    <row r="1132">
      <c r="A1132" s="47" t="str">
        <f t="shared" si="1"/>
        <v>Asia_Vietnam-Asia_2012</v>
      </c>
      <c r="B1132" s="47" t="s">
        <v>144</v>
      </c>
      <c r="C1132" s="49" t="s">
        <v>178</v>
      </c>
      <c r="D1132" s="44" t="s">
        <v>91</v>
      </c>
      <c r="E1132" s="52">
        <v>0.016</v>
      </c>
      <c r="F1132" s="52">
        <v>0.02</v>
      </c>
      <c r="G1132" s="52">
        <v>80.0</v>
      </c>
      <c r="H1132" s="52">
        <v>71.0</v>
      </c>
      <c r="I1132" s="52">
        <v>0.229</v>
      </c>
      <c r="J1132" s="52">
        <v>0.706</v>
      </c>
      <c r="K1132" s="52">
        <v>0.066</v>
      </c>
      <c r="L1132" s="52">
        <v>8.87729E7</v>
      </c>
      <c r="M1132" s="52">
        <v>0.317</v>
      </c>
    </row>
    <row r="1133">
      <c r="A1133" s="47" t="str">
        <f t="shared" si="1"/>
        <v>Europe_Albania-Europe_2000</v>
      </c>
      <c r="B1133" s="47" t="s">
        <v>179</v>
      </c>
      <c r="C1133" s="49" t="s">
        <v>180</v>
      </c>
      <c r="D1133" s="44" t="s">
        <v>70</v>
      </c>
      <c r="E1133" s="52">
        <v>0.019</v>
      </c>
      <c r="F1133" s="52">
        <v>0.023</v>
      </c>
      <c r="G1133" s="52">
        <v>77.0</v>
      </c>
      <c r="H1133" s="52">
        <v>71.0</v>
      </c>
      <c r="I1133" s="52">
        <v>0.303</v>
      </c>
      <c r="J1133" s="52">
        <v>0.628</v>
      </c>
      <c r="K1133" s="52">
        <v>0.068</v>
      </c>
      <c r="L1133" s="52">
        <v>3089027.0</v>
      </c>
      <c r="M1133" s="52">
        <v>0.417</v>
      </c>
    </row>
    <row r="1134">
      <c r="A1134" s="47" t="str">
        <f t="shared" si="1"/>
        <v>Europe_Albania-Europe_2001</v>
      </c>
      <c r="B1134" s="47" t="s">
        <v>179</v>
      </c>
      <c r="C1134" s="49" t="s">
        <v>180</v>
      </c>
      <c r="D1134" s="44" t="s">
        <v>71</v>
      </c>
      <c r="E1134" s="52">
        <v>0.018</v>
      </c>
      <c r="F1134" s="52">
        <v>0.022</v>
      </c>
      <c r="G1134" s="52">
        <v>78.0</v>
      </c>
      <c r="H1134" s="52">
        <v>72.0</v>
      </c>
      <c r="I1134" s="52">
        <v>0.297</v>
      </c>
      <c r="J1134" s="52">
        <v>0.632</v>
      </c>
      <c r="K1134" s="52">
        <v>0.071</v>
      </c>
      <c r="L1134" s="52">
        <v>3064111.0</v>
      </c>
      <c r="M1134" s="52">
        <v>0.424</v>
      </c>
    </row>
    <row r="1135">
      <c r="A1135" s="47" t="str">
        <f t="shared" si="1"/>
        <v>Europe_Albania-Europe_2002</v>
      </c>
      <c r="B1135" s="47" t="s">
        <v>179</v>
      </c>
      <c r="C1135" s="49" t="s">
        <v>180</v>
      </c>
      <c r="D1135" s="44" t="s">
        <v>72</v>
      </c>
      <c r="E1135" s="52">
        <v>0.017</v>
      </c>
      <c r="F1135" s="52">
        <v>0.021</v>
      </c>
      <c r="G1135" s="52">
        <v>78.0</v>
      </c>
      <c r="H1135" s="52">
        <v>72.0</v>
      </c>
      <c r="I1135" s="52">
        <v>0.29</v>
      </c>
      <c r="J1135" s="52">
        <v>0.636</v>
      </c>
      <c r="K1135" s="52">
        <v>0.075</v>
      </c>
      <c r="L1135" s="52">
        <v>3051427.0</v>
      </c>
      <c r="M1135" s="52">
        <v>0.435</v>
      </c>
    </row>
    <row r="1136">
      <c r="A1136" s="47" t="str">
        <f t="shared" si="1"/>
        <v>Europe_Albania-Europe_2003</v>
      </c>
      <c r="B1136" s="47" t="s">
        <v>179</v>
      </c>
      <c r="C1136" s="49" t="s">
        <v>180</v>
      </c>
      <c r="D1136" s="44" t="s">
        <v>74</v>
      </c>
      <c r="E1136" s="52">
        <v>0.016</v>
      </c>
      <c r="F1136" s="52">
        <v>0.02</v>
      </c>
      <c r="G1136" s="52">
        <v>79.0</v>
      </c>
      <c r="H1136" s="52">
        <v>72.0</v>
      </c>
      <c r="I1136" s="52">
        <v>0.282</v>
      </c>
      <c r="J1136" s="52">
        <v>0.64</v>
      </c>
      <c r="K1136" s="52">
        <v>0.078</v>
      </c>
      <c r="L1136" s="52">
        <v>3033659.0</v>
      </c>
      <c r="M1136" s="52">
        <v>0.446</v>
      </c>
    </row>
    <row r="1137">
      <c r="A1137" s="47" t="str">
        <f t="shared" si="1"/>
        <v>Europe_Albania-Europe_2004</v>
      </c>
      <c r="B1137" s="47" t="s">
        <v>179</v>
      </c>
      <c r="C1137" s="49" t="s">
        <v>180</v>
      </c>
      <c r="D1137" s="44" t="s">
        <v>83</v>
      </c>
      <c r="E1137" s="52">
        <v>0.015</v>
      </c>
      <c r="F1137" s="52">
        <v>0.019</v>
      </c>
      <c r="G1137" s="52">
        <v>79.0</v>
      </c>
      <c r="H1137" s="52">
        <v>73.0</v>
      </c>
      <c r="I1137" s="52">
        <v>0.273</v>
      </c>
      <c r="J1137" s="52">
        <v>0.645</v>
      </c>
      <c r="K1137" s="52">
        <v>0.082</v>
      </c>
      <c r="L1137" s="52">
        <v>3014579.0</v>
      </c>
      <c r="M1137" s="52">
        <v>0.457</v>
      </c>
    </row>
    <row r="1138">
      <c r="A1138" s="47" t="str">
        <f t="shared" si="1"/>
        <v>Europe_Albania-Europe_2005</v>
      </c>
      <c r="B1138" s="47" t="s">
        <v>179</v>
      </c>
      <c r="C1138" s="49" t="s">
        <v>180</v>
      </c>
      <c r="D1138" s="44" t="s">
        <v>84</v>
      </c>
      <c r="E1138" s="52">
        <v>0.014</v>
      </c>
      <c r="F1138" s="52">
        <v>0.018</v>
      </c>
      <c r="G1138" s="52">
        <v>79.0</v>
      </c>
      <c r="H1138" s="52">
        <v>73.0</v>
      </c>
      <c r="I1138" s="52">
        <v>0.265</v>
      </c>
      <c r="J1138" s="52">
        <v>0.649</v>
      </c>
      <c r="K1138" s="52">
        <v>0.085</v>
      </c>
      <c r="L1138" s="52">
        <v>2992724.0</v>
      </c>
      <c r="M1138" s="52">
        <v>0.467</v>
      </c>
    </row>
    <row r="1139">
      <c r="A1139" s="47" t="str">
        <f t="shared" si="1"/>
        <v>Europe_Albania-Europe_2006</v>
      </c>
      <c r="B1139" s="47" t="s">
        <v>179</v>
      </c>
      <c r="C1139" s="49" t="s">
        <v>180</v>
      </c>
      <c r="D1139" s="44" t="s">
        <v>85</v>
      </c>
      <c r="E1139" s="52">
        <v>0.014</v>
      </c>
      <c r="F1139" s="52">
        <v>0.017</v>
      </c>
      <c r="G1139" s="52">
        <v>80.0</v>
      </c>
      <c r="H1139" s="52">
        <v>73.0</v>
      </c>
      <c r="I1139" s="52">
        <v>0.258</v>
      </c>
      <c r="J1139" s="52">
        <v>0.654</v>
      </c>
      <c r="K1139" s="52">
        <v>0.089</v>
      </c>
      <c r="L1139" s="52">
        <v>2968028.0</v>
      </c>
      <c r="M1139" s="52">
        <v>0.478</v>
      </c>
    </row>
    <row r="1140">
      <c r="A1140" s="47" t="str">
        <f t="shared" si="1"/>
        <v>Europe_Albania-Europe_2007</v>
      </c>
      <c r="B1140" s="47" t="s">
        <v>179</v>
      </c>
      <c r="C1140" s="49" t="s">
        <v>180</v>
      </c>
      <c r="D1140" s="44" t="s">
        <v>86</v>
      </c>
      <c r="E1140" s="52">
        <v>0.013</v>
      </c>
      <c r="F1140" s="52">
        <v>0.017</v>
      </c>
      <c r="G1140" s="52">
        <v>80.0</v>
      </c>
      <c r="H1140" s="52">
        <v>73.0</v>
      </c>
      <c r="I1140" s="52">
        <v>0.25</v>
      </c>
      <c r="J1140" s="52">
        <v>0.658</v>
      </c>
      <c r="K1140" s="52">
        <v>0.092</v>
      </c>
      <c r="L1140" s="52">
        <v>2940880.0</v>
      </c>
      <c r="M1140" s="52">
        <v>0.489</v>
      </c>
    </row>
    <row r="1141">
      <c r="A1141" s="47" t="str">
        <f t="shared" si="1"/>
        <v>Europe_Albania-Europe_2008</v>
      </c>
      <c r="B1141" s="47" t="s">
        <v>179</v>
      </c>
      <c r="C1141" s="49" t="s">
        <v>180</v>
      </c>
      <c r="D1141" s="44" t="s">
        <v>87</v>
      </c>
      <c r="E1141" s="52">
        <v>0.013</v>
      </c>
      <c r="F1141" s="52">
        <v>0.016</v>
      </c>
      <c r="G1141" s="52">
        <v>80.0</v>
      </c>
      <c r="H1141" s="52">
        <v>74.0</v>
      </c>
      <c r="I1141" s="52">
        <v>0.243</v>
      </c>
      <c r="J1141" s="52">
        <v>0.662</v>
      </c>
      <c r="K1141" s="52">
        <v>0.095</v>
      </c>
      <c r="L1141" s="52">
        <v>2912559.0</v>
      </c>
      <c r="M1141" s="52">
        <v>0.5</v>
      </c>
    </row>
    <row r="1142">
      <c r="A1142" s="47" t="str">
        <f t="shared" si="1"/>
        <v>Europe_Albania-Europe_2009</v>
      </c>
      <c r="B1142" s="47" t="s">
        <v>179</v>
      </c>
      <c r="C1142" s="49" t="s">
        <v>180</v>
      </c>
      <c r="D1142" s="44" t="s">
        <v>88</v>
      </c>
      <c r="E1142" s="52">
        <v>0.013</v>
      </c>
      <c r="F1142" s="52">
        <v>0.015</v>
      </c>
      <c r="G1142" s="52">
        <v>80.0</v>
      </c>
      <c r="H1142" s="52">
        <v>74.0</v>
      </c>
      <c r="I1142" s="52">
        <v>0.236</v>
      </c>
      <c r="J1142" s="52">
        <v>0.666</v>
      </c>
      <c r="K1142" s="52">
        <v>0.098</v>
      </c>
      <c r="L1142" s="52">
        <v>2884303.0</v>
      </c>
      <c r="M1142" s="52">
        <v>0.511</v>
      </c>
    </row>
    <row r="1143">
      <c r="A1143" s="47" t="str">
        <f t="shared" si="1"/>
        <v>Europe_Albania-Europe_2010</v>
      </c>
      <c r="B1143" s="47" t="s">
        <v>179</v>
      </c>
      <c r="C1143" s="49" t="s">
        <v>180</v>
      </c>
      <c r="D1143" s="44" t="s">
        <v>89</v>
      </c>
      <c r="E1143" s="52">
        <v>0.013</v>
      </c>
      <c r="F1143" s="52">
        <v>0.015</v>
      </c>
      <c r="G1143" s="52">
        <v>80.0</v>
      </c>
      <c r="H1143" s="52">
        <v>74.0</v>
      </c>
      <c r="I1143" s="52">
        <v>0.228</v>
      </c>
      <c r="J1143" s="52">
        <v>0.671</v>
      </c>
      <c r="K1143" s="52">
        <v>0.101</v>
      </c>
      <c r="L1143" s="52">
        <v>2856673.0</v>
      </c>
      <c r="M1143" s="52">
        <v>0.522</v>
      </c>
    </row>
    <row r="1144">
      <c r="A1144" s="47" t="str">
        <f t="shared" si="1"/>
        <v>Europe_Albania-Europe_2011</v>
      </c>
      <c r="B1144" s="47" t="s">
        <v>179</v>
      </c>
      <c r="C1144" s="49" t="s">
        <v>180</v>
      </c>
      <c r="D1144" s="44" t="s">
        <v>90</v>
      </c>
      <c r="E1144" s="52">
        <v>0.013</v>
      </c>
      <c r="F1144" s="52">
        <v>0.014</v>
      </c>
      <c r="G1144" s="52">
        <v>80.0</v>
      </c>
      <c r="H1144" s="52">
        <v>74.0</v>
      </c>
      <c r="I1144" s="52">
        <v>0.221</v>
      </c>
      <c r="J1144" s="52">
        <v>0.676</v>
      </c>
      <c r="K1144" s="52">
        <v>0.103</v>
      </c>
      <c r="L1144" s="52">
        <v>2829337.0</v>
      </c>
      <c r="M1144" s="52">
        <v>0.532</v>
      </c>
    </row>
    <row r="1145">
      <c r="A1145" s="47" t="str">
        <f t="shared" si="1"/>
        <v>Europe_Albania-Europe_2012</v>
      </c>
      <c r="B1145" s="47" t="s">
        <v>179</v>
      </c>
      <c r="C1145" s="49" t="s">
        <v>180</v>
      </c>
      <c r="D1145" s="44" t="s">
        <v>91</v>
      </c>
      <c r="E1145" s="52">
        <v>0.013</v>
      </c>
      <c r="F1145" s="52">
        <v>0.014</v>
      </c>
      <c r="G1145" s="52">
        <v>80.0</v>
      </c>
      <c r="H1145" s="52">
        <v>74.0</v>
      </c>
      <c r="I1145" s="52">
        <v>0.213</v>
      </c>
      <c r="J1145" s="52">
        <v>0.681</v>
      </c>
      <c r="K1145" s="52">
        <v>0.106</v>
      </c>
      <c r="L1145" s="52">
        <v>2801681.0</v>
      </c>
      <c r="M1145" s="52">
        <v>0.543</v>
      </c>
    </row>
    <row r="1146">
      <c r="A1146" s="47" t="str">
        <f t="shared" si="1"/>
        <v>Europe_Andorra-Europe_2000</v>
      </c>
      <c r="B1146" s="47" t="s">
        <v>179</v>
      </c>
      <c r="C1146" s="49" t="s">
        <v>181</v>
      </c>
      <c r="D1146" s="44" t="s">
        <v>70</v>
      </c>
      <c r="E1146" s="52">
        <v>0.011</v>
      </c>
      <c r="F1146" s="52">
        <v>0.004</v>
      </c>
      <c r="G1146" s="50"/>
      <c r="H1146" s="50"/>
      <c r="I1146" s="50"/>
      <c r="J1146" s="50"/>
      <c r="K1146" s="50"/>
      <c r="L1146" s="52">
        <v>65399.0</v>
      </c>
      <c r="M1146" s="52">
        <v>0.924</v>
      </c>
    </row>
    <row r="1147">
      <c r="A1147" s="47" t="str">
        <f t="shared" si="1"/>
        <v>Europe_Andorra-Europe_2001</v>
      </c>
      <c r="B1147" s="47" t="s">
        <v>179</v>
      </c>
      <c r="C1147" s="49" t="s">
        <v>181</v>
      </c>
      <c r="D1147" s="44" t="s">
        <v>71</v>
      </c>
      <c r="E1147" s="52">
        <v>0.012</v>
      </c>
      <c r="F1147" s="52">
        <v>0.004</v>
      </c>
      <c r="G1147" s="50"/>
      <c r="H1147" s="50"/>
      <c r="I1147" s="50"/>
      <c r="J1147" s="50"/>
      <c r="K1147" s="50"/>
      <c r="L1147" s="52">
        <v>68000.0</v>
      </c>
      <c r="M1147" s="52">
        <v>0.921</v>
      </c>
    </row>
    <row r="1148">
      <c r="A1148" s="47" t="str">
        <f t="shared" si="1"/>
        <v>Europe_Andorra-Europe_2002</v>
      </c>
      <c r="B1148" s="47" t="s">
        <v>179</v>
      </c>
      <c r="C1148" s="49" t="s">
        <v>181</v>
      </c>
      <c r="D1148" s="44" t="s">
        <v>72</v>
      </c>
      <c r="E1148" s="52">
        <v>0.011</v>
      </c>
      <c r="F1148" s="52">
        <v>0.004</v>
      </c>
      <c r="G1148" s="50"/>
      <c r="H1148" s="50"/>
      <c r="I1148" s="50"/>
      <c r="J1148" s="50"/>
      <c r="K1148" s="50"/>
      <c r="L1148" s="52">
        <v>71639.0</v>
      </c>
      <c r="M1148" s="52">
        <v>0.916</v>
      </c>
    </row>
    <row r="1149">
      <c r="A1149" s="47" t="str">
        <f t="shared" si="1"/>
        <v>Europe_Andorra-Europe_2003</v>
      </c>
      <c r="B1149" s="47" t="s">
        <v>179</v>
      </c>
      <c r="C1149" s="49" t="s">
        <v>181</v>
      </c>
      <c r="D1149" s="44" t="s">
        <v>74</v>
      </c>
      <c r="E1149" s="52">
        <v>0.01</v>
      </c>
      <c r="F1149" s="52">
        <v>0.003</v>
      </c>
      <c r="G1149" s="50"/>
      <c r="H1149" s="50"/>
      <c r="I1149" s="50"/>
      <c r="J1149" s="50"/>
      <c r="K1149" s="50"/>
      <c r="L1149" s="52">
        <v>75643.0</v>
      </c>
      <c r="M1149" s="52">
        <v>0.912</v>
      </c>
    </row>
    <row r="1150">
      <c r="A1150" s="47" t="str">
        <f t="shared" si="1"/>
        <v>Europe_Andorra-Europe_2004</v>
      </c>
      <c r="B1150" s="47" t="s">
        <v>179</v>
      </c>
      <c r="C1150" s="49" t="s">
        <v>181</v>
      </c>
      <c r="D1150" s="44" t="s">
        <v>83</v>
      </c>
      <c r="E1150" s="52">
        <v>0.011</v>
      </c>
      <c r="F1150" s="52">
        <v>0.003</v>
      </c>
      <c r="G1150" s="50"/>
      <c r="H1150" s="50"/>
      <c r="I1150" s="50"/>
      <c r="J1150" s="50"/>
      <c r="K1150" s="50"/>
      <c r="L1150" s="52">
        <v>79060.0</v>
      </c>
      <c r="M1150" s="52">
        <v>0.908</v>
      </c>
    </row>
    <row r="1151">
      <c r="A1151" s="47" t="str">
        <f t="shared" si="1"/>
        <v>Europe_Andorra-Europe_2005</v>
      </c>
      <c r="B1151" s="47" t="s">
        <v>179</v>
      </c>
      <c r="C1151" s="49" t="s">
        <v>181</v>
      </c>
      <c r="D1151" s="44" t="s">
        <v>84</v>
      </c>
      <c r="E1151" s="52">
        <v>0.011</v>
      </c>
      <c r="F1151" s="52">
        <v>0.003</v>
      </c>
      <c r="G1151" s="50"/>
      <c r="H1151" s="50"/>
      <c r="I1151" s="50"/>
      <c r="J1151" s="50"/>
      <c r="K1151" s="50"/>
      <c r="L1151" s="52">
        <v>81223.0</v>
      </c>
      <c r="M1151" s="52">
        <v>0.903</v>
      </c>
    </row>
    <row r="1152">
      <c r="A1152" s="47" t="str">
        <f t="shared" si="1"/>
        <v>Europe_Andorra-Europe_2006</v>
      </c>
      <c r="B1152" s="47" t="s">
        <v>179</v>
      </c>
      <c r="C1152" s="49" t="s">
        <v>181</v>
      </c>
      <c r="D1152" s="44" t="s">
        <v>85</v>
      </c>
      <c r="E1152" s="52">
        <v>0.011</v>
      </c>
      <c r="F1152" s="52">
        <v>0.003</v>
      </c>
      <c r="G1152" s="50"/>
      <c r="H1152" s="50"/>
      <c r="I1152" s="50"/>
      <c r="J1152" s="50"/>
      <c r="K1152" s="50"/>
      <c r="L1152" s="52">
        <v>81877.0</v>
      </c>
      <c r="M1152" s="52">
        <v>0.898</v>
      </c>
    </row>
    <row r="1153">
      <c r="A1153" s="47" t="str">
        <f t="shared" si="1"/>
        <v>Europe_Andorra-Europe_2007</v>
      </c>
      <c r="B1153" s="47" t="s">
        <v>179</v>
      </c>
      <c r="C1153" s="49" t="s">
        <v>181</v>
      </c>
      <c r="D1153" s="44" t="s">
        <v>86</v>
      </c>
      <c r="E1153" s="52">
        <v>0.01</v>
      </c>
      <c r="F1153" s="52">
        <v>0.003</v>
      </c>
      <c r="G1153" s="50"/>
      <c r="H1153" s="50"/>
      <c r="I1153" s="50"/>
      <c r="J1153" s="50"/>
      <c r="K1153" s="50"/>
      <c r="L1153" s="52">
        <v>81292.0</v>
      </c>
      <c r="M1153" s="52">
        <v>0.894</v>
      </c>
    </row>
    <row r="1154">
      <c r="A1154" s="47" t="str">
        <f t="shared" si="1"/>
        <v>Europe_Andorra-Europe_2008</v>
      </c>
      <c r="B1154" s="47" t="s">
        <v>179</v>
      </c>
      <c r="C1154" s="49" t="s">
        <v>181</v>
      </c>
      <c r="D1154" s="44" t="s">
        <v>87</v>
      </c>
      <c r="E1154" s="52">
        <v>0.01</v>
      </c>
      <c r="F1154" s="52">
        <v>0.003</v>
      </c>
      <c r="G1154" s="50"/>
      <c r="H1154" s="50"/>
      <c r="I1154" s="50"/>
      <c r="J1154" s="50"/>
      <c r="K1154" s="50"/>
      <c r="L1154" s="52">
        <v>79969.0</v>
      </c>
      <c r="M1154" s="52">
        <v>0.889</v>
      </c>
    </row>
    <row r="1155">
      <c r="A1155" s="47" t="str">
        <f t="shared" si="1"/>
        <v>Europe_Andorra-Europe_2009</v>
      </c>
      <c r="B1155" s="47" t="s">
        <v>179</v>
      </c>
      <c r="C1155" s="49" t="s">
        <v>181</v>
      </c>
      <c r="D1155" s="44" t="s">
        <v>88</v>
      </c>
      <c r="E1155" s="52">
        <v>0.01</v>
      </c>
      <c r="F1155" s="52">
        <v>0.003</v>
      </c>
      <c r="G1155" s="50"/>
      <c r="H1155" s="50"/>
      <c r="I1155" s="50"/>
      <c r="J1155" s="50"/>
      <c r="K1155" s="50"/>
      <c r="L1155" s="52">
        <v>78659.0</v>
      </c>
      <c r="M1155" s="52">
        <v>0.884</v>
      </c>
    </row>
    <row r="1156">
      <c r="A1156" s="47" t="str">
        <f t="shared" si="1"/>
        <v>Europe_Andorra-Europe_2010</v>
      </c>
      <c r="B1156" s="47" t="s">
        <v>179</v>
      </c>
      <c r="C1156" s="49" t="s">
        <v>181</v>
      </c>
      <c r="D1156" s="44" t="s">
        <v>89</v>
      </c>
      <c r="E1156" s="52">
        <v>0.01</v>
      </c>
      <c r="F1156" s="52">
        <v>0.002</v>
      </c>
      <c r="G1156" s="50"/>
      <c r="H1156" s="50"/>
      <c r="I1156" s="50"/>
      <c r="J1156" s="50"/>
      <c r="K1156" s="50"/>
      <c r="L1156" s="52">
        <v>77907.0</v>
      </c>
      <c r="M1156" s="52">
        <v>0.878</v>
      </c>
    </row>
    <row r="1157">
      <c r="A1157" s="47" t="str">
        <f t="shared" si="1"/>
        <v>Europe_Andorra-Europe_2011</v>
      </c>
      <c r="B1157" s="47" t="s">
        <v>179</v>
      </c>
      <c r="C1157" s="49" t="s">
        <v>181</v>
      </c>
      <c r="D1157" s="44" t="s">
        <v>90</v>
      </c>
      <c r="E1157" s="50"/>
      <c r="F1157" s="52">
        <v>0.002</v>
      </c>
      <c r="G1157" s="50"/>
      <c r="H1157" s="50"/>
      <c r="I1157" s="50"/>
      <c r="J1157" s="50"/>
      <c r="K1157" s="50"/>
      <c r="L1157" s="52">
        <v>77865.0</v>
      </c>
      <c r="M1157" s="52">
        <v>0.873</v>
      </c>
    </row>
    <row r="1158">
      <c r="A1158" s="47" t="str">
        <f t="shared" si="1"/>
        <v>Europe_Andorra-Europe_2012</v>
      </c>
      <c r="B1158" s="47" t="s">
        <v>179</v>
      </c>
      <c r="C1158" s="49" t="s">
        <v>181</v>
      </c>
      <c r="D1158" s="44" t="s">
        <v>91</v>
      </c>
      <c r="E1158" s="52">
        <v>0.01</v>
      </c>
      <c r="F1158" s="52">
        <v>0.002</v>
      </c>
      <c r="G1158" s="50"/>
      <c r="H1158" s="50"/>
      <c r="I1158" s="50"/>
      <c r="J1158" s="50"/>
      <c r="K1158" s="50"/>
      <c r="L1158" s="52">
        <v>78360.0</v>
      </c>
      <c r="M1158" s="52">
        <v>0.867</v>
      </c>
    </row>
    <row r="1159">
      <c r="A1159" s="47" t="str">
        <f t="shared" si="1"/>
        <v>Europe_Austria-Europe_2000</v>
      </c>
      <c r="B1159" s="47" t="s">
        <v>179</v>
      </c>
      <c r="C1159" s="49" t="s">
        <v>182</v>
      </c>
      <c r="D1159" s="44" t="s">
        <v>70</v>
      </c>
      <c r="E1159" s="52">
        <v>0.01</v>
      </c>
      <c r="F1159" s="52">
        <v>0.005</v>
      </c>
      <c r="G1159" s="52">
        <v>81.0</v>
      </c>
      <c r="H1159" s="52">
        <v>75.0</v>
      </c>
      <c r="I1159" s="52">
        <v>0.17</v>
      </c>
      <c r="J1159" s="52">
        <v>0.675</v>
      </c>
      <c r="K1159" s="52">
        <v>0.155</v>
      </c>
      <c r="L1159" s="52">
        <v>8011566.0</v>
      </c>
      <c r="M1159" s="52">
        <v>0.658</v>
      </c>
    </row>
    <row r="1160">
      <c r="A1160" s="47" t="str">
        <f t="shared" si="1"/>
        <v>Europe_Austria-Europe_2001</v>
      </c>
      <c r="B1160" s="47" t="s">
        <v>179</v>
      </c>
      <c r="C1160" s="49" t="s">
        <v>182</v>
      </c>
      <c r="D1160" s="44" t="s">
        <v>71</v>
      </c>
      <c r="E1160" s="52">
        <v>0.009</v>
      </c>
      <c r="F1160" s="52">
        <v>0.005</v>
      </c>
      <c r="G1160" s="52">
        <v>82.0</v>
      </c>
      <c r="H1160" s="52">
        <v>76.0</v>
      </c>
      <c r="I1160" s="52">
        <v>0.168</v>
      </c>
      <c r="J1160" s="52">
        <v>0.676</v>
      </c>
      <c r="K1160" s="52">
        <v>0.156</v>
      </c>
      <c r="L1160" s="52">
        <v>8042293.0</v>
      </c>
      <c r="M1160" s="52">
        <v>0.658</v>
      </c>
    </row>
    <row r="1161">
      <c r="A1161" s="47" t="str">
        <f t="shared" si="1"/>
        <v>Europe_Austria-Europe_2002</v>
      </c>
      <c r="B1161" s="47" t="s">
        <v>179</v>
      </c>
      <c r="C1161" s="49" t="s">
        <v>182</v>
      </c>
      <c r="D1161" s="44" t="s">
        <v>72</v>
      </c>
      <c r="E1161" s="52">
        <v>0.01</v>
      </c>
      <c r="F1161" s="52">
        <v>0.004</v>
      </c>
      <c r="G1161" s="52">
        <v>82.0</v>
      </c>
      <c r="H1161" s="52">
        <v>76.0</v>
      </c>
      <c r="I1161" s="52">
        <v>0.167</v>
      </c>
      <c r="J1161" s="52">
        <v>0.677</v>
      </c>
      <c r="K1161" s="52">
        <v>0.156</v>
      </c>
      <c r="L1161" s="52">
        <v>8081957.0</v>
      </c>
      <c r="M1161" s="52">
        <v>0.658</v>
      </c>
    </row>
    <row r="1162">
      <c r="A1162" s="47" t="str">
        <f t="shared" si="1"/>
        <v>Europe_Austria-Europe_2003</v>
      </c>
      <c r="B1162" s="47" t="s">
        <v>179</v>
      </c>
      <c r="C1162" s="49" t="s">
        <v>182</v>
      </c>
      <c r="D1162" s="44" t="s">
        <v>74</v>
      </c>
      <c r="E1162" s="52">
        <v>0.01</v>
      </c>
      <c r="F1162" s="52">
        <v>0.004</v>
      </c>
      <c r="G1162" s="52">
        <v>82.0</v>
      </c>
      <c r="H1162" s="52">
        <v>76.0</v>
      </c>
      <c r="I1162" s="52">
        <v>0.165</v>
      </c>
      <c r="J1162" s="52">
        <v>0.678</v>
      </c>
      <c r="K1162" s="52">
        <v>0.157</v>
      </c>
      <c r="L1162" s="52">
        <v>8121423.0</v>
      </c>
      <c r="M1162" s="52">
        <v>0.658</v>
      </c>
    </row>
    <row r="1163">
      <c r="A1163" s="47" t="str">
        <f t="shared" si="1"/>
        <v>Europe_Austria-Europe_2004</v>
      </c>
      <c r="B1163" s="47" t="s">
        <v>179</v>
      </c>
      <c r="C1163" s="49" t="s">
        <v>182</v>
      </c>
      <c r="D1163" s="44" t="s">
        <v>83</v>
      </c>
      <c r="E1163" s="52">
        <v>0.01</v>
      </c>
      <c r="F1163" s="52">
        <v>0.004</v>
      </c>
      <c r="G1163" s="52">
        <v>82.0</v>
      </c>
      <c r="H1163" s="52">
        <v>76.0</v>
      </c>
      <c r="I1163" s="52">
        <v>0.163</v>
      </c>
      <c r="J1163" s="52">
        <v>0.679</v>
      </c>
      <c r="K1163" s="52">
        <v>0.158</v>
      </c>
      <c r="L1163" s="52">
        <v>8171966.0</v>
      </c>
      <c r="M1163" s="52">
        <v>0.658</v>
      </c>
    </row>
    <row r="1164">
      <c r="A1164" s="47" t="str">
        <f t="shared" si="1"/>
        <v>Europe_Austria-Europe_2005</v>
      </c>
      <c r="B1164" s="47" t="s">
        <v>179</v>
      </c>
      <c r="C1164" s="49" t="s">
        <v>182</v>
      </c>
      <c r="D1164" s="44" t="s">
        <v>84</v>
      </c>
      <c r="E1164" s="52">
        <v>0.01</v>
      </c>
      <c r="F1164" s="52">
        <v>0.004</v>
      </c>
      <c r="G1164" s="52">
        <v>82.0</v>
      </c>
      <c r="H1164" s="52">
        <v>77.0</v>
      </c>
      <c r="I1164" s="52">
        <v>0.16</v>
      </c>
      <c r="J1164" s="52">
        <v>0.679</v>
      </c>
      <c r="K1164" s="52">
        <v>0.161</v>
      </c>
      <c r="L1164" s="52">
        <v>8227829.0</v>
      </c>
      <c r="M1164" s="52">
        <v>0.658</v>
      </c>
    </row>
    <row r="1165">
      <c r="A1165" s="47" t="str">
        <f t="shared" si="1"/>
        <v>Europe_Austria-Europe_2006</v>
      </c>
      <c r="B1165" s="47" t="s">
        <v>179</v>
      </c>
      <c r="C1165" s="49" t="s">
        <v>182</v>
      </c>
      <c r="D1165" s="44" t="s">
        <v>85</v>
      </c>
      <c r="E1165" s="52">
        <v>0.009</v>
      </c>
      <c r="F1165" s="52">
        <v>0.004</v>
      </c>
      <c r="G1165" s="52">
        <v>83.0</v>
      </c>
      <c r="H1165" s="52">
        <v>77.0</v>
      </c>
      <c r="I1165" s="52">
        <v>0.158</v>
      </c>
      <c r="J1165" s="52">
        <v>0.679</v>
      </c>
      <c r="K1165" s="52">
        <v>0.164</v>
      </c>
      <c r="L1165" s="52">
        <v>8268641.0</v>
      </c>
      <c r="M1165" s="52">
        <v>0.658</v>
      </c>
    </row>
    <row r="1166">
      <c r="A1166" s="47" t="str">
        <f t="shared" si="1"/>
        <v>Europe_Austria-Europe_2007</v>
      </c>
      <c r="B1166" s="47" t="s">
        <v>179</v>
      </c>
      <c r="C1166" s="49" t="s">
        <v>182</v>
      </c>
      <c r="D1166" s="44" t="s">
        <v>86</v>
      </c>
      <c r="E1166" s="52">
        <v>0.009</v>
      </c>
      <c r="F1166" s="52">
        <v>0.004</v>
      </c>
      <c r="G1166" s="52">
        <v>83.0</v>
      </c>
      <c r="H1166" s="52">
        <v>77.0</v>
      </c>
      <c r="I1166" s="52">
        <v>0.155</v>
      </c>
      <c r="J1166" s="52">
        <v>0.678</v>
      </c>
      <c r="K1166" s="52">
        <v>0.167</v>
      </c>
      <c r="L1166" s="52">
        <v>8300788.0</v>
      </c>
      <c r="M1166" s="52">
        <v>0.658</v>
      </c>
    </row>
    <row r="1167">
      <c r="A1167" s="47" t="str">
        <f t="shared" si="1"/>
        <v>Europe_Austria-Europe_2008</v>
      </c>
      <c r="B1167" s="47" t="s">
        <v>179</v>
      </c>
      <c r="C1167" s="49" t="s">
        <v>182</v>
      </c>
      <c r="D1167" s="44" t="s">
        <v>87</v>
      </c>
      <c r="E1167" s="52">
        <v>0.009</v>
      </c>
      <c r="F1167" s="52">
        <v>0.004</v>
      </c>
      <c r="G1167" s="52">
        <v>83.0</v>
      </c>
      <c r="H1167" s="52">
        <v>78.0</v>
      </c>
      <c r="I1167" s="52">
        <v>0.152</v>
      </c>
      <c r="J1167" s="52">
        <v>0.677</v>
      </c>
      <c r="K1167" s="52">
        <v>0.171</v>
      </c>
      <c r="L1167" s="52">
        <v>8336926.0</v>
      </c>
      <c r="M1167" s="52">
        <v>0.658</v>
      </c>
    </row>
    <row r="1168">
      <c r="A1168" s="47" t="str">
        <f t="shared" si="1"/>
        <v>Europe_Austria-Europe_2009</v>
      </c>
      <c r="B1168" s="47" t="s">
        <v>179</v>
      </c>
      <c r="C1168" s="49" t="s">
        <v>182</v>
      </c>
      <c r="D1168" s="44" t="s">
        <v>88</v>
      </c>
      <c r="E1168" s="52">
        <v>0.009</v>
      </c>
      <c r="F1168" s="52">
        <v>0.004</v>
      </c>
      <c r="G1168" s="52">
        <v>83.0</v>
      </c>
      <c r="H1168" s="52">
        <v>77.0</v>
      </c>
      <c r="I1168" s="52">
        <v>0.15</v>
      </c>
      <c r="J1168" s="52">
        <v>0.675</v>
      </c>
      <c r="K1168" s="52">
        <v>0.175</v>
      </c>
      <c r="L1168" s="52">
        <v>8365275.0</v>
      </c>
      <c r="M1168" s="52">
        <v>0.658</v>
      </c>
    </row>
    <row r="1169">
      <c r="A1169" s="47" t="str">
        <f t="shared" si="1"/>
        <v>Europe_Austria-Europe_2010</v>
      </c>
      <c r="B1169" s="47" t="s">
        <v>179</v>
      </c>
      <c r="C1169" s="49" t="s">
        <v>182</v>
      </c>
      <c r="D1169" s="44" t="s">
        <v>89</v>
      </c>
      <c r="E1169" s="52">
        <v>0.009</v>
      </c>
      <c r="F1169" s="52">
        <v>0.004</v>
      </c>
      <c r="G1169" s="52">
        <v>83.0</v>
      </c>
      <c r="H1169" s="52">
        <v>78.0</v>
      </c>
      <c r="I1169" s="52">
        <v>0.148</v>
      </c>
      <c r="J1169" s="52">
        <v>0.674</v>
      </c>
      <c r="K1169" s="52">
        <v>0.178</v>
      </c>
      <c r="L1169" s="52">
        <v>8389771.0</v>
      </c>
      <c r="M1169" s="52">
        <v>0.659</v>
      </c>
    </row>
    <row r="1170">
      <c r="A1170" s="47" t="str">
        <f t="shared" si="1"/>
        <v>Europe_Austria-Europe_2011</v>
      </c>
      <c r="B1170" s="47" t="s">
        <v>179</v>
      </c>
      <c r="C1170" s="49" t="s">
        <v>182</v>
      </c>
      <c r="D1170" s="44" t="s">
        <v>90</v>
      </c>
      <c r="E1170" s="52">
        <v>0.009</v>
      </c>
      <c r="F1170" s="52">
        <v>0.003</v>
      </c>
      <c r="G1170" s="52">
        <v>84.0</v>
      </c>
      <c r="H1170" s="52">
        <v>78.0</v>
      </c>
      <c r="I1170" s="52">
        <v>0.146</v>
      </c>
      <c r="J1170" s="52">
        <v>0.673</v>
      </c>
      <c r="K1170" s="52">
        <v>0.181</v>
      </c>
      <c r="L1170" s="52">
        <v>8406187.0</v>
      </c>
      <c r="M1170" s="52">
        <v>0.659</v>
      </c>
    </row>
    <row r="1171">
      <c r="A1171" s="47" t="str">
        <f t="shared" si="1"/>
        <v>Europe_Austria-Europe_2012</v>
      </c>
      <c r="B1171" s="47" t="s">
        <v>179</v>
      </c>
      <c r="C1171" s="49" t="s">
        <v>182</v>
      </c>
      <c r="D1171" s="44" t="s">
        <v>91</v>
      </c>
      <c r="E1171" s="52">
        <v>0.009</v>
      </c>
      <c r="F1171" s="52">
        <v>0.003</v>
      </c>
      <c r="G1171" s="52">
        <v>84.0</v>
      </c>
      <c r="H1171" s="52">
        <v>78.0</v>
      </c>
      <c r="I1171" s="52">
        <v>0.145</v>
      </c>
      <c r="J1171" s="52">
        <v>0.672</v>
      </c>
      <c r="K1171" s="52">
        <v>0.182</v>
      </c>
      <c r="L1171" s="52">
        <v>8429991.0</v>
      </c>
      <c r="M1171" s="52">
        <v>0.659</v>
      </c>
    </row>
    <row r="1172">
      <c r="A1172" s="47" t="str">
        <f t="shared" si="1"/>
        <v>Europe_Belarus-Europe_2000</v>
      </c>
      <c r="B1172" s="47" t="s">
        <v>179</v>
      </c>
      <c r="C1172" s="49" t="s">
        <v>183</v>
      </c>
      <c r="D1172" s="44" t="s">
        <v>70</v>
      </c>
      <c r="E1172" s="52">
        <v>0.009</v>
      </c>
      <c r="F1172" s="52">
        <v>0.011</v>
      </c>
      <c r="G1172" s="52">
        <v>75.0</v>
      </c>
      <c r="H1172" s="52">
        <v>63.0</v>
      </c>
      <c r="I1172" s="52">
        <v>0.186</v>
      </c>
      <c r="J1172" s="52">
        <v>0.679</v>
      </c>
      <c r="K1172" s="52">
        <v>0.134</v>
      </c>
      <c r="L1172" s="52">
        <v>1.0005E7</v>
      </c>
      <c r="M1172" s="52">
        <v>0.7</v>
      </c>
    </row>
    <row r="1173">
      <c r="A1173" s="47" t="str">
        <f t="shared" si="1"/>
        <v>Europe_Belarus-Europe_2001</v>
      </c>
      <c r="B1173" s="47" t="s">
        <v>179</v>
      </c>
      <c r="C1173" s="49" t="s">
        <v>183</v>
      </c>
      <c r="D1173" s="44" t="s">
        <v>71</v>
      </c>
      <c r="E1173" s="52">
        <v>0.009</v>
      </c>
      <c r="F1173" s="52">
        <v>0.01</v>
      </c>
      <c r="G1173" s="52">
        <v>75.0</v>
      </c>
      <c r="H1173" s="52">
        <v>63.0</v>
      </c>
      <c r="I1173" s="52">
        <v>0.179</v>
      </c>
      <c r="J1173" s="52">
        <v>0.684</v>
      </c>
      <c r="K1173" s="52">
        <v>0.137</v>
      </c>
      <c r="L1173" s="52">
        <v>9928000.0</v>
      </c>
      <c r="M1173" s="52">
        <v>0.705</v>
      </c>
    </row>
    <row r="1174">
      <c r="A1174" s="47" t="str">
        <f t="shared" si="1"/>
        <v>Europe_Belarus-Europe_2002</v>
      </c>
      <c r="B1174" s="47" t="s">
        <v>179</v>
      </c>
      <c r="C1174" s="49" t="s">
        <v>183</v>
      </c>
      <c r="D1174" s="44" t="s">
        <v>72</v>
      </c>
      <c r="E1174" s="52">
        <v>0.009</v>
      </c>
      <c r="F1174" s="52">
        <v>0.009</v>
      </c>
      <c r="G1174" s="52">
        <v>74.0</v>
      </c>
      <c r="H1174" s="52">
        <v>62.0</v>
      </c>
      <c r="I1174" s="52">
        <v>0.172</v>
      </c>
      <c r="J1174" s="52">
        <v>0.687</v>
      </c>
      <c r="K1174" s="52">
        <v>0.14</v>
      </c>
      <c r="L1174" s="52">
        <v>9865000.0</v>
      </c>
      <c r="M1174" s="52">
        <v>0.709</v>
      </c>
    </row>
    <row r="1175">
      <c r="A1175" s="47" t="str">
        <f t="shared" si="1"/>
        <v>Europe_Belarus-Europe_2003</v>
      </c>
      <c r="B1175" s="47" t="s">
        <v>179</v>
      </c>
      <c r="C1175" s="49" t="s">
        <v>183</v>
      </c>
      <c r="D1175" s="44" t="s">
        <v>74</v>
      </c>
      <c r="E1175" s="52">
        <v>0.009</v>
      </c>
      <c r="F1175" s="52">
        <v>0.009</v>
      </c>
      <c r="G1175" s="52">
        <v>75.0</v>
      </c>
      <c r="H1175" s="52">
        <v>63.0</v>
      </c>
      <c r="I1175" s="52">
        <v>0.166</v>
      </c>
      <c r="J1175" s="52">
        <v>0.691</v>
      </c>
      <c r="K1175" s="52">
        <v>0.143</v>
      </c>
      <c r="L1175" s="52">
        <v>9797000.0</v>
      </c>
      <c r="M1175" s="52">
        <v>0.714</v>
      </c>
    </row>
    <row r="1176">
      <c r="A1176" s="47" t="str">
        <f t="shared" si="1"/>
        <v>Europe_Belarus-Europe_2004</v>
      </c>
      <c r="B1176" s="47" t="s">
        <v>179</v>
      </c>
      <c r="C1176" s="49" t="s">
        <v>183</v>
      </c>
      <c r="D1176" s="44" t="s">
        <v>83</v>
      </c>
      <c r="E1176" s="52">
        <v>0.009</v>
      </c>
      <c r="F1176" s="52">
        <v>0.008</v>
      </c>
      <c r="G1176" s="52">
        <v>75.0</v>
      </c>
      <c r="H1176" s="52">
        <v>63.0</v>
      </c>
      <c r="I1176" s="52">
        <v>0.16</v>
      </c>
      <c r="J1176" s="52">
        <v>0.694</v>
      </c>
      <c r="K1176" s="52">
        <v>0.146</v>
      </c>
      <c r="L1176" s="52">
        <v>9730000.0</v>
      </c>
      <c r="M1176" s="52">
        <v>0.719</v>
      </c>
    </row>
    <row r="1177">
      <c r="A1177" s="47" t="str">
        <f t="shared" si="1"/>
        <v>Europe_Belarus-Europe_2005</v>
      </c>
      <c r="B1177" s="47" t="s">
        <v>179</v>
      </c>
      <c r="C1177" s="49" t="s">
        <v>183</v>
      </c>
      <c r="D1177" s="44" t="s">
        <v>84</v>
      </c>
      <c r="E1177" s="52">
        <v>0.009</v>
      </c>
      <c r="F1177" s="52">
        <v>0.007</v>
      </c>
      <c r="G1177" s="52">
        <v>75.0</v>
      </c>
      <c r="H1177" s="52">
        <v>63.0</v>
      </c>
      <c r="I1177" s="52">
        <v>0.155</v>
      </c>
      <c r="J1177" s="52">
        <v>0.698</v>
      </c>
      <c r="K1177" s="52">
        <v>0.147</v>
      </c>
      <c r="L1177" s="52">
        <v>9663000.0</v>
      </c>
      <c r="M1177" s="52">
        <v>0.724</v>
      </c>
    </row>
    <row r="1178">
      <c r="A1178" s="47" t="str">
        <f t="shared" si="1"/>
        <v>Europe_Belarus-Europe_2006</v>
      </c>
      <c r="B1178" s="47" t="s">
        <v>179</v>
      </c>
      <c r="C1178" s="49" t="s">
        <v>183</v>
      </c>
      <c r="D1178" s="44" t="s">
        <v>85</v>
      </c>
      <c r="E1178" s="52">
        <v>0.01</v>
      </c>
      <c r="F1178" s="52">
        <v>0.007</v>
      </c>
      <c r="G1178" s="52">
        <v>76.0</v>
      </c>
      <c r="H1178" s="52">
        <v>64.0</v>
      </c>
      <c r="I1178" s="52">
        <v>0.152</v>
      </c>
      <c r="J1178" s="52">
        <v>0.702</v>
      </c>
      <c r="K1178" s="52">
        <v>0.147</v>
      </c>
      <c r="L1178" s="52">
        <v>9604000.0</v>
      </c>
      <c r="M1178" s="52">
        <v>0.728</v>
      </c>
    </row>
    <row r="1179">
      <c r="A1179" s="47" t="str">
        <f t="shared" si="1"/>
        <v>Europe_Belarus-Europe_2007</v>
      </c>
      <c r="B1179" s="47" t="s">
        <v>179</v>
      </c>
      <c r="C1179" s="49" t="s">
        <v>183</v>
      </c>
      <c r="D1179" s="44" t="s">
        <v>86</v>
      </c>
      <c r="E1179" s="52">
        <v>0.011</v>
      </c>
      <c r="F1179" s="52">
        <v>0.006</v>
      </c>
      <c r="G1179" s="52">
        <v>76.0</v>
      </c>
      <c r="H1179" s="52">
        <v>65.0</v>
      </c>
      <c r="I1179" s="52">
        <v>0.15</v>
      </c>
      <c r="J1179" s="52">
        <v>0.705</v>
      </c>
      <c r="K1179" s="52">
        <v>0.145</v>
      </c>
      <c r="L1179" s="52">
        <v>9560000.0</v>
      </c>
      <c r="M1179" s="52">
        <v>0.733</v>
      </c>
    </row>
    <row r="1180">
      <c r="A1180" s="47" t="str">
        <f t="shared" si="1"/>
        <v>Europe_Belarus-Europe_2008</v>
      </c>
      <c r="B1180" s="47" t="s">
        <v>179</v>
      </c>
      <c r="C1180" s="49" t="s">
        <v>183</v>
      </c>
      <c r="D1180" s="44" t="s">
        <v>87</v>
      </c>
      <c r="E1180" s="52">
        <v>0.011</v>
      </c>
      <c r="F1180" s="52">
        <v>0.006</v>
      </c>
      <c r="G1180" s="52">
        <v>77.0</v>
      </c>
      <c r="H1180" s="52">
        <v>65.0</v>
      </c>
      <c r="I1180" s="52">
        <v>0.148</v>
      </c>
      <c r="J1180" s="52">
        <v>0.708</v>
      </c>
      <c r="K1180" s="52">
        <v>0.143</v>
      </c>
      <c r="L1180" s="52">
        <v>9528000.0</v>
      </c>
      <c r="M1180" s="52">
        <v>0.737</v>
      </c>
    </row>
    <row r="1181">
      <c r="A1181" s="47" t="str">
        <f t="shared" si="1"/>
        <v>Europe_Belarus-Europe_2009</v>
      </c>
      <c r="B1181" s="47" t="s">
        <v>179</v>
      </c>
      <c r="C1181" s="49" t="s">
        <v>183</v>
      </c>
      <c r="D1181" s="44" t="s">
        <v>88</v>
      </c>
      <c r="E1181" s="52">
        <v>0.011</v>
      </c>
      <c r="F1181" s="52">
        <v>0.005</v>
      </c>
      <c r="G1181" s="52">
        <v>76.0</v>
      </c>
      <c r="H1181" s="52">
        <v>65.0</v>
      </c>
      <c r="I1181" s="52">
        <v>0.148</v>
      </c>
      <c r="J1181" s="52">
        <v>0.711</v>
      </c>
      <c r="K1181" s="52">
        <v>0.141</v>
      </c>
      <c r="L1181" s="52">
        <v>9507000.0</v>
      </c>
      <c r="M1181" s="52">
        <v>0.742</v>
      </c>
    </row>
    <row r="1182">
      <c r="A1182" s="47" t="str">
        <f t="shared" si="1"/>
        <v>Europe_Belarus-Europe_2010</v>
      </c>
      <c r="B1182" s="47" t="s">
        <v>179</v>
      </c>
      <c r="C1182" s="49" t="s">
        <v>183</v>
      </c>
      <c r="D1182" s="44" t="s">
        <v>89</v>
      </c>
      <c r="E1182" s="52">
        <v>0.011</v>
      </c>
      <c r="F1182" s="52">
        <v>0.005</v>
      </c>
      <c r="G1182" s="52">
        <v>77.0</v>
      </c>
      <c r="H1182" s="52">
        <v>65.0</v>
      </c>
      <c r="I1182" s="52">
        <v>0.148</v>
      </c>
      <c r="J1182" s="52">
        <v>0.712</v>
      </c>
      <c r="K1182" s="52">
        <v>0.139</v>
      </c>
      <c r="L1182" s="52">
        <v>9490000.0</v>
      </c>
      <c r="M1182" s="52">
        <v>0.746</v>
      </c>
    </row>
    <row r="1183">
      <c r="A1183" s="47" t="str">
        <f t="shared" si="1"/>
        <v>Europe_Belarus-Europe_2011</v>
      </c>
      <c r="B1183" s="47" t="s">
        <v>179</v>
      </c>
      <c r="C1183" s="49" t="s">
        <v>183</v>
      </c>
      <c r="D1183" s="44" t="s">
        <v>90</v>
      </c>
      <c r="E1183" s="52">
        <v>0.012</v>
      </c>
      <c r="F1183" s="52">
        <v>0.004</v>
      </c>
      <c r="G1183" s="52">
        <v>77.0</v>
      </c>
      <c r="H1183" s="52">
        <v>65.0</v>
      </c>
      <c r="I1183" s="52">
        <v>0.149</v>
      </c>
      <c r="J1183" s="52">
        <v>0.712</v>
      </c>
      <c r="K1183" s="52">
        <v>0.138</v>
      </c>
      <c r="L1183" s="52">
        <v>9473000.0</v>
      </c>
      <c r="M1183" s="52">
        <v>0.75</v>
      </c>
    </row>
    <row r="1184">
      <c r="A1184" s="47" t="str">
        <f t="shared" si="1"/>
        <v>Europe_Belarus-Europe_2012</v>
      </c>
      <c r="B1184" s="47" t="s">
        <v>179</v>
      </c>
      <c r="C1184" s="49" t="s">
        <v>183</v>
      </c>
      <c r="D1184" s="44" t="s">
        <v>91</v>
      </c>
      <c r="E1184" s="52">
        <v>0.012</v>
      </c>
      <c r="F1184" s="52">
        <v>0.004</v>
      </c>
      <c r="G1184" s="52">
        <v>78.0</v>
      </c>
      <c r="H1184" s="52">
        <v>67.0</v>
      </c>
      <c r="I1184" s="52">
        <v>0.151</v>
      </c>
      <c r="J1184" s="52">
        <v>0.711</v>
      </c>
      <c r="K1184" s="52">
        <v>0.138</v>
      </c>
      <c r="L1184" s="52">
        <v>9464000.0</v>
      </c>
      <c r="M1184" s="52">
        <v>0.755</v>
      </c>
    </row>
    <row r="1185">
      <c r="A1185" s="47" t="str">
        <f t="shared" si="1"/>
        <v>Europe_Belgium-Europe_2000</v>
      </c>
      <c r="B1185" s="47" t="s">
        <v>179</v>
      </c>
      <c r="C1185" s="49" t="s">
        <v>184</v>
      </c>
      <c r="D1185" s="44" t="s">
        <v>70</v>
      </c>
      <c r="E1185" s="52">
        <v>0.011</v>
      </c>
      <c r="F1185" s="52">
        <v>0.005</v>
      </c>
      <c r="G1185" s="52">
        <v>81.0</v>
      </c>
      <c r="H1185" s="52">
        <v>75.0</v>
      </c>
      <c r="I1185" s="52">
        <v>0.176</v>
      </c>
      <c r="J1185" s="52">
        <v>0.655</v>
      </c>
      <c r="K1185" s="52">
        <v>0.169</v>
      </c>
      <c r="L1185" s="52">
        <v>1.025125E7</v>
      </c>
      <c r="M1185" s="52">
        <v>0.971</v>
      </c>
    </row>
    <row r="1186">
      <c r="A1186" s="47" t="str">
        <f t="shared" si="1"/>
        <v>Europe_Belgium-Europe_2001</v>
      </c>
      <c r="B1186" s="47" t="s">
        <v>179</v>
      </c>
      <c r="C1186" s="49" t="s">
        <v>184</v>
      </c>
      <c r="D1186" s="44" t="s">
        <v>71</v>
      </c>
      <c r="E1186" s="52">
        <v>0.011</v>
      </c>
      <c r="F1186" s="52">
        <v>0.005</v>
      </c>
      <c r="G1186" s="52">
        <v>81.0</v>
      </c>
      <c r="H1186" s="52">
        <v>75.0</v>
      </c>
      <c r="I1186" s="52">
        <v>0.175</v>
      </c>
      <c r="J1186" s="52">
        <v>0.655</v>
      </c>
      <c r="K1186" s="52">
        <v>0.17</v>
      </c>
      <c r="L1186" s="52">
        <v>1.028657E7</v>
      </c>
      <c r="M1186" s="52">
        <v>0.972</v>
      </c>
    </row>
    <row r="1187">
      <c r="A1187" s="47" t="str">
        <f t="shared" si="1"/>
        <v>Europe_Belgium-Europe_2002</v>
      </c>
      <c r="B1187" s="47" t="s">
        <v>179</v>
      </c>
      <c r="C1187" s="49" t="s">
        <v>184</v>
      </c>
      <c r="D1187" s="44" t="s">
        <v>72</v>
      </c>
      <c r="E1187" s="52">
        <v>0.011</v>
      </c>
      <c r="F1187" s="52">
        <v>0.004</v>
      </c>
      <c r="G1187" s="52">
        <v>81.0</v>
      </c>
      <c r="H1187" s="52">
        <v>75.0</v>
      </c>
      <c r="I1187" s="52">
        <v>0.174</v>
      </c>
      <c r="J1187" s="52">
        <v>0.655</v>
      </c>
      <c r="K1187" s="52">
        <v>0.171</v>
      </c>
      <c r="L1187" s="52">
        <v>1.0332785E7</v>
      </c>
      <c r="M1187" s="52">
        <v>0.972</v>
      </c>
    </row>
    <row r="1188">
      <c r="A1188" s="47" t="str">
        <f t="shared" si="1"/>
        <v>Europe_Belgium-Europe_2003</v>
      </c>
      <c r="B1188" s="47" t="s">
        <v>179</v>
      </c>
      <c r="C1188" s="49" t="s">
        <v>184</v>
      </c>
      <c r="D1188" s="44" t="s">
        <v>74</v>
      </c>
      <c r="E1188" s="52">
        <v>0.011</v>
      </c>
      <c r="F1188" s="52">
        <v>0.004</v>
      </c>
      <c r="G1188" s="52">
        <v>81.0</v>
      </c>
      <c r="H1188" s="52">
        <v>75.0</v>
      </c>
      <c r="I1188" s="52">
        <v>0.173</v>
      </c>
      <c r="J1188" s="52">
        <v>0.655</v>
      </c>
      <c r="K1188" s="52">
        <v>0.172</v>
      </c>
      <c r="L1188" s="52">
        <v>1.0376133E7</v>
      </c>
      <c r="M1188" s="52">
        <v>0.973</v>
      </c>
    </row>
    <row r="1189">
      <c r="A1189" s="47" t="str">
        <f t="shared" si="1"/>
        <v>Europe_Belgium-Europe_2004</v>
      </c>
      <c r="B1189" s="47" t="s">
        <v>179</v>
      </c>
      <c r="C1189" s="49" t="s">
        <v>184</v>
      </c>
      <c r="D1189" s="44" t="s">
        <v>83</v>
      </c>
      <c r="E1189" s="52">
        <v>0.011</v>
      </c>
      <c r="F1189" s="52">
        <v>0.004</v>
      </c>
      <c r="G1189" s="52">
        <v>82.0</v>
      </c>
      <c r="H1189" s="52">
        <v>76.0</v>
      </c>
      <c r="I1189" s="52">
        <v>0.172</v>
      </c>
      <c r="J1189" s="52">
        <v>0.656</v>
      </c>
      <c r="K1189" s="52">
        <v>0.173</v>
      </c>
      <c r="L1189" s="52">
        <v>1.0421137E7</v>
      </c>
      <c r="M1189" s="52">
        <v>0.973</v>
      </c>
    </row>
    <row r="1190">
      <c r="A1190" s="47" t="str">
        <f t="shared" si="1"/>
        <v>Europe_Belgium-Europe_2005</v>
      </c>
      <c r="B1190" s="47" t="s">
        <v>179</v>
      </c>
      <c r="C1190" s="49" t="s">
        <v>184</v>
      </c>
      <c r="D1190" s="44" t="s">
        <v>84</v>
      </c>
      <c r="E1190" s="52">
        <v>0.011</v>
      </c>
      <c r="F1190" s="52">
        <v>0.004</v>
      </c>
      <c r="G1190" s="52">
        <v>82.0</v>
      </c>
      <c r="H1190" s="52">
        <v>76.0</v>
      </c>
      <c r="I1190" s="52">
        <v>0.171</v>
      </c>
      <c r="J1190" s="52">
        <v>0.657</v>
      </c>
      <c r="K1190" s="52">
        <v>0.173</v>
      </c>
      <c r="L1190" s="52">
        <v>1.0478617E7</v>
      </c>
      <c r="M1190" s="52">
        <v>0.974</v>
      </c>
    </row>
    <row r="1191">
      <c r="A1191" s="47" t="str">
        <f t="shared" si="1"/>
        <v>Europe_Belgium-Europe_2006</v>
      </c>
      <c r="B1191" s="47" t="s">
        <v>179</v>
      </c>
      <c r="C1191" s="49" t="s">
        <v>184</v>
      </c>
      <c r="D1191" s="44" t="s">
        <v>85</v>
      </c>
      <c r="E1191" s="52">
        <v>0.012</v>
      </c>
      <c r="F1191" s="52">
        <v>0.004</v>
      </c>
      <c r="G1191" s="52">
        <v>82.0</v>
      </c>
      <c r="H1191" s="52">
        <v>77.0</v>
      </c>
      <c r="I1191" s="52">
        <v>0.17</v>
      </c>
      <c r="J1191" s="52">
        <v>0.658</v>
      </c>
      <c r="K1191" s="52">
        <v>0.172</v>
      </c>
      <c r="L1191" s="52">
        <v>1.0547958E7</v>
      </c>
      <c r="M1191" s="52">
        <v>0.974</v>
      </c>
    </row>
    <row r="1192">
      <c r="A1192" s="47" t="str">
        <f t="shared" si="1"/>
        <v>Europe_Belgium-Europe_2007</v>
      </c>
      <c r="B1192" s="47" t="s">
        <v>179</v>
      </c>
      <c r="C1192" s="49" t="s">
        <v>184</v>
      </c>
      <c r="D1192" s="44" t="s">
        <v>86</v>
      </c>
      <c r="E1192" s="52">
        <v>0.012</v>
      </c>
      <c r="F1192" s="52">
        <v>0.004</v>
      </c>
      <c r="G1192" s="52">
        <v>83.0</v>
      </c>
      <c r="H1192" s="52">
        <v>77.0</v>
      </c>
      <c r="I1192" s="52">
        <v>0.169</v>
      </c>
      <c r="J1192" s="52">
        <v>0.659</v>
      </c>
      <c r="K1192" s="52">
        <v>0.172</v>
      </c>
      <c r="L1192" s="52">
        <v>1.06257E7</v>
      </c>
      <c r="M1192" s="52">
        <v>0.975</v>
      </c>
    </row>
    <row r="1193">
      <c r="A1193" s="47" t="str">
        <f t="shared" si="1"/>
        <v>Europe_Belgium-Europe_2008</v>
      </c>
      <c r="B1193" s="47" t="s">
        <v>179</v>
      </c>
      <c r="C1193" s="49" t="s">
        <v>184</v>
      </c>
      <c r="D1193" s="44" t="s">
        <v>87</v>
      </c>
      <c r="E1193" s="52">
        <v>0.012</v>
      </c>
      <c r="F1193" s="52">
        <v>0.004</v>
      </c>
      <c r="G1193" s="52">
        <v>83.0</v>
      </c>
      <c r="H1193" s="52">
        <v>77.0</v>
      </c>
      <c r="I1193" s="52">
        <v>0.168</v>
      </c>
      <c r="J1193" s="52">
        <v>0.661</v>
      </c>
      <c r="K1193" s="52">
        <v>0.171</v>
      </c>
      <c r="L1193" s="52">
        <v>1.0709973E7</v>
      </c>
      <c r="M1193" s="52">
        <v>0.975</v>
      </c>
    </row>
    <row r="1194">
      <c r="A1194" s="47" t="str">
        <f t="shared" si="1"/>
        <v>Europe_Belgium-Europe_2009</v>
      </c>
      <c r="B1194" s="47" t="s">
        <v>179</v>
      </c>
      <c r="C1194" s="49" t="s">
        <v>184</v>
      </c>
      <c r="D1194" s="44" t="s">
        <v>88</v>
      </c>
      <c r="E1194" s="52">
        <v>0.012</v>
      </c>
      <c r="F1194" s="52">
        <v>0.004</v>
      </c>
      <c r="G1194" s="52">
        <v>83.0</v>
      </c>
      <c r="H1194" s="52">
        <v>77.0</v>
      </c>
      <c r="I1194" s="52">
        <v>0.168</v>
      </c>
      <c r="J1194" s="52">
        <v>0.661</v>
      </c>
      <c r="K1194" s="52">
        <v>0.171</v>
      </c>
      <c r="L1194" s="52">
        <v>1.0796493E7</v>
      </c>
      <c r="M1194" s="52">
        <v>0.976</v>
      </c>
    </row>
    <row r="1195">
      <c r="A1195" s="47" t="str">
        <f t="shared" si="1"/>
        <v>Europe_Belgium-Europe_2010</v>
      </c>
      <c r="B1195" s="47" t="s">
        <v>179</v>
      </c>
      <c r="C1195" s="49" t="s">
        <v>184</v>
      </c>
      <c r="D1195" s="44" t="s">
        <v>89</v>
      </c>
      <c r="E1195" s="52">
        <v>0.012</v>
      </c>
      <c r="F1195" s="52">
        <v>0.004</v>
      </c>
      <c r="G1195" s="52">
        <v>83.0</v>
      </c>
      <c r="H1195" s="52">
        <v>78.0</v>
      </c>
      <c r="I1195" s="52">
        <v>0.168</v>
      </c>
      <c r="J1195" s="52">
        <v>0.661</v>
      </c>
      <c r="K1195" s="52">
        <v>0.172</v>
      </c>
      <c r="L1195" s="52">
        <v>1.0920272E7</v>
      </c>
      <c r="M1195" s="52">
        <v>0.976</v>
      </c>
    </row>
    <row r="1196">
      <c r="A1196" s="47" t="str">
        <f t="shared" si="1"/>
        <v>Europe_Belgium-Europe_2011</v>
      </c>
      <c r="B1196" s="47" t="s">
        <v>179</v>
      </c>
      <c r="C1196" s="49" t="s">
        <v>184</v>
      </c>
      <c r="D1196" s="44" t="s">
        <v>90</v>
      </c>
      <c r="E1196" s="52">
        <v>0.012</v>
      </c>
      <c r="F1196" s="52">
        <v>0.004</v>
      </c>
      <c r="G1196" s="52">
        <v>83.0</v>
      </c>
      <c r="H1196" s="52">
        <v>78.0</v>
      </c>
      <c r="I1196" s="52">
        <v>0.168</v>
      </c>
      <c r="J1196" s="52">
        <v>0.658</v>
      </c>
      <c r="K1196" s="52">
        <v>0.174</v>
      </c>
      <c r="L1196" s="52">
        <v>1.1047744E7</v>
      </c>
      <c r="M1196" s="52">
        <v>0.977</v>
      </c>
    </row>
    <row r="1197">
      <c r="A1197" s="47" t="str">
        <f t="shared" si="1"/>
        <v>Europe_Belgium-Europe_2012</v>
      </c>
      <c r="B1197" s="47" t="s">
        <v>179</v>
      </c>
      <c r="C1197" s="49" t="s">
        <v>184</v>
      </c>
      <c r="D1197" s="44" t="s">
        <v>91</v>
      </c>
      <c r="E1197" s="52">
        <v>0.011</v>
      </c>
      <c r="F1197" s="52">
        <v>0.004</v>
      </c>
      <c r="G1197" s="52">
        <v>83.0</v>
      </c>
      <c r="H1197" s="52">
        <v>78.0</v>
      </c>
      <c r="I1197" s="52">
        <v>0.169</v>
      </c>
      <c r="J1197" s="52">
        <v>0.655</v>
      </c>
      <c r="K1197" s="52">
        <v>0.176</v>
      </c>
      <c r="L1197" s="52">
        <v>1.1128246E7</v>
      </c>
      <c r="M1197" s="52">
        <v>0.977</v>
      </c>
    </row>
    <row r="1198">
      <c r="A1198" s="47" t="str">
        <f t="shared" si="1"/>
        <v>Europe_Bosnia and Herzegovina-Europe_2000</v>
      </c>
      <c r="B1198" s="47" t="s">
        <v>179</v>
      </c>
      <c r="C1198" s="49" t="s">
        <v>185</v>
      </c>
      <c r="D1198" s="44" t="s">
        <v>70</v>
      </c>
      <c r="E1198" s="52">
        <v>0.01</v>
      </c>
      <c r="F1198" s="52">
        <v>0.008</v>
      </c>
      <c r="G1198" s="52">
        <v>77.0</v>
      </c>
      <c r="H1198" s="52">
        <v>72.0</v>
      </c>
      <c r="I1198" s="52">
        <v>0.202</v>
      </c>
      <c r="J1198" s="52">
        <v>0.691</v>
      </c>
      <c r="K1198" s="52">
        <v>0.107</v>
      </c>
      <c r="L1198" s="52">
        <v>3834364.0</v>
      </c>
      <c r="M1198" s="52">
        <v>0.393</v>
      </c>
    </row>
    <row r="1199">
      <c r="A1199" s="47" t="str">
        <f t="shared" si="1"/>
        <v>Europe_Bosnia and Herzegovina-Europe_2001</v>
      </c>
      <c r="B1199" s="47" t="s">
        <v>179</v>
      </c>
      <c r="C1199" s="49" t="s">
        <v>185</v>
      </c>
      <c r="D1199" s="44" t="s">
        <v>71</v>
      </c>
      <c r="E1199" s="52">
        <v>0.01</v>
      </c>
      <c r="F1199" s="52">
        <v>0.008</v>
      </c>
      <c r="G1199" s="52">
        <v>77.0</v>
      </c>
      <c r="H1199" s="52">
        <v>73.0</v>
      </c>
      <c r="I1199" s="52">
        <v>0.199</v>
      </c>
      <c r="J1199" s="52">
        <v>0.689</v>
      </c>
      <c r="K1199" s="52">
        <v>0.112</v>
      </c>
      <c r="L1199" s="52">
        <v>3879353.0</v>
      </c>
      <c r="M1199" s="52">
        <v>0.393</v>
      </c>
    </row>
    <row r="1200">
      <c r="A1200" s="47" t="str">
        <f t="shared" si="1"/>
        <v>Europe_Bosnia and Herzegovina-Europe_2002</v>
      </c>
      <c r="B1200" s="47" t="s">
        <v>179</v>
      </c>
      <c r="C1200" s="49" t="s">
        <v>185</v>
      </c>
      <c r="D1200" s="44" t="s">
        <v>72</v>
      </c>
      <c r="E1200" s="52">
        <v>0.009</v>
      </c>
      <c r="F1200" s="52">
        <v>0.007</v>
      </c>
      <c r="G1200" s="52">
        <v>77.0</v>
      </c>
      <c r="H1200" s="52">
        <v>73.0</v>
      </c>
      <c r="I1200" s="52">
        <v>0.197</v>
      </c>
      <c r="J1200" s="52">
        <v>0.686</v>
      </c>
      <c r="K1200" s="52">
        <v>0.117</v>
      </c>
      <c r="L1200" s="52">
        <v>3897579.0</v>
      </c>
      <c r="M1200" s="52">
        <v>0.393</v>
      </c>
    </row>
    <row r="1201">
      <c r="A1201" s="47" t="str">
        <f t="shared" si="1"/>
        <v>Europe_Bosnia and Herzegovina-Europe_2003</v>
      </c>
      <c r="B1201" s="47" t="s">
        <v>179</v>
      </c>
      <c r="C1201" s="49" t="s">
        <v>185</v>
      </c>
      <c r="D1201" s="44" t="s">
        <v>74</v>
      </c>
      <c r="E1201" s="52">
        <v>0.009</v>
      </c>
      <c r="F1201" s="52">
        <v>0.007</v>
      </c>
      <c r="G1201" s="52">
        <v>78.0</v>
      </c>
      <c r="H1201" s="52">
        <v>73.0</v>
      </c>
      <c r="I1201" s="52">
        <v>0.194</v>
      </c>
      <c r="J1201" s="52">
        <v>0.684</v>
      </c>
      <c r="K1201" s="52">
        <v>0.122</v>
      </c>
      <c r="L1201" s="52">
        <v>3895779.0</v>
      </c>
      <c r="M1201" s="52">
        <v>0.392</v>
      </c>
    </row>
    <row r="1202">
      <c r="A1202" s="47" t="str">
        <f t="shared" si="1"/>
        <v>Europe_Bosnia and Herzegovina-Europe_2004</v>
      </c>
      <c r="B1202" s="47" t="s">
        <v>179</v>
      </c>
      <c r="C1202" s="49" t="s">
        <v>185</v>
      </c>
      <c r="D1202" s="44" t="s">
        <v>83</v>
      </c>
      <c r="E1202" s="52">
        <v>0.008</v>
      </c>
      <c r="F1202" s="52">
        <v>0.007</v>
      </c>
      <c r="G1202" s="52">
        <v>78.0</v>
      </c>
      <c r="H1202" s="52">
        <v>73.0</v>
      </c>
      <c r="I1202" s="52">
        <v>0.192</v>
      </c>
      <c r="J1202" s="52">
        <v>0.682</v>
      </c>
      <c r="K1202" s="52">
        <v>0.127</v>
      </c>
      <c r="L1202" s="52">
        <v>3886723.0</v>
      </c>
      <c r="M1202" s="52">
        <v>0.392</v>
      </c>
    </row>
    <row r="1203">
      <c r="A1203" s="47" t="str">
        <f t="shared" si="1"/>
        <v>Europe_Bosnia and Herzegovina-Europe_2005</v>
      </c>
      <c r="B1203" s="47" t="s">
        <v>179</v>
      </c>
      <c r="C1203" s="49" t="s">
        <v>185</v>
      </c>
      <c r="D1203" s="44" t="s">
        <v>84</v>
      </c>
      <c r="E1203" s="52">
        <v>0.008</v>
      </c>
      <c r="F1203" s="52">
        <v>0.007</v>
      </c>
      <c r="G1203" s="52">
        <v>78.0</v>
      </c>
      <c r="H1203" s="52">
        <v>73.0</v>
      </c>
      <c r="I1203" s="52">
        <v>0.189</v>
      </c>
      <c r="J1203" s="52">
        <v>0.68</v>
      </c>
      <c r="K1203" s="52">
        <v>0.131</v>
      </c>
      <c r="L1203" s="52">
        <v>3879828.0</v>
      </c>
      <c r="M1203" s="52">
        <v>0.392</v>
      </c>
    </row>
    <row r="1204">
      <c r="A1204" s="47" t="str">
        <f t="shared" si="1"/>
        <v>Europe_Bosnia and Herzegovina-Europe_2006</v>
      </c>
      <c r="B1204" s="47" t="s">
        <v>179</v>
      </c>
      <c r="C1204" s="49" t="s">
        <v>185</v>
      </c>
      <c r="D1204" s="44" t="s">
        <v>85</v>
      </c>
      <c r="E1204" s="52">
        <v>0.008</v>
      </c>
      <c r="F1204" s="52">
        <v>0.007</v>
      </c>
      <c r="G1204" s="52">
        <v>78.0</v>
      </c>
      <c r="H1204" s="52">
        <v>73.0</v>
      </c>
      <c r="I1204" s="52">
        <v>0.186</v>
      </c>
      <c r="J1204" s="52">
        <v>0.678</v>
      </c>
      <c r="K1204" s="52">
        <v>0.136</v>
      </c>
      <c r="L1204" s="52">
        <v>3875157.0</v>
      </c>
      <c r="M1204" s="52">
        <v>0.392</v>
      </c>
    </row>
    <row r="1205">
      <c r="A1205" s="47" t="str">
        <f t="shared" si="1"/>
        <v>Europe_Bosnia and Herzegovina-Europe_2007</v>
      </c>
      <c r="B1205" s="47" t="s">
        <v>179</v>
      </c>
      <c r="C1205" s="49" t="s">
        <v>185</v>
      </c>
      <c r="D1205" s="44" t="s">
        <v>86</v>
      </c>
      <c r="E1205" s="52">
        <v>0.008</v>
      </c>
      <c r="F1205" s="52">
        <v>0.007</v>
      </c>
      <c r="G1205" s="52">
        <v>78.0</v>
      </c>
      <c r="H1205" s="52">
        <v>73.0</v>
      </c>
      <c r="I1205" s="52">
        <v>0.184</v>
      </c>
      <c r="J1205" s="52">
        <v>0.676</v>
      </c>
      <c r="K1205" s="52">
        <v>0.14</v>
      </c>
      <c r="L1205" s="52">
        <v>3868665.0</v>
      </c>
      <c r="M1205" s="52">
        <v>0.392</v>
      </c>
    </row>
    <row r="1206">
      <c r="A1206" s="47" t="str">
        <f t="shared" si="1"/>
        <v>Europe_Bosnia and Herzegovina-Europe_2008</v>
      </c>
      <c r="B1206" s="47" t="s">
        <v>179</v>
      </c>
      <c r="C1206" s="49" t="s">
        <v>185</v>
      </c>
      <c r="D1206" s="44" t="s">
        <v>87</v>
      </c>
      <c r="E1206" s="52">
        <v>0.008</v>
      </c>
      <c r="F1206" s="52">
        <v>0.007</v>
      </c>
      <c r="G1206" s="52">
        <v>78.0</v>
      </c>
      <c r="H1206" s="52">
        <v>73.0</v>
      </c>
      <c r="I1206" s="52">
        <v>0.181</v>
      </c>
      <c r="J1206" s="52">
        <v>0.674</v>
      </c>
      <c r="K1206" s="52">
        <v>0.144</v>
      </c>
      <c r="L1206" s="52">
        <v>3861201.0</v>
      </c>
      <c r="M1206" s="52">
        <v>0.392</v>
      </c>
    </row>
    <row r="1207">
      <c r="A1207" s="47" t="str">
        <f t="shared" si="1"/>
        <v>Europe_Bosnia and Herzegovina-Europe_2009</v>
      </c>
      <c r="B1207" s="47" t="s">
        <v>179</v>
      </c>
      <c r="C1207" s="49" t="s">
        <v>185</v>
      </c>
      <c r="D1207" s="44" t="s">
        <v>88</v>
      </c>
      <c r="E1207" s="52">
        <v>0.009</v>
      </c>
      <c r="F1207" s="52">
        <v>0.007</v>
      </c>
      <c r="G1207" s="52">
        <v>78.0</v>
      </c>
      <c r="H1207" s="52">
        <v>73.0</v>
      </c>
      <c r="I1207" s="52">
        <v>0.178</v>
      </c>
      <c r="J1207" s="52">
        <v>0.674</v>
      </c>
      <c r="K1207" s="52">
        <v>0.148</v>
      </c>
      <c r="L1207" s="52">
        <v>3853446.0</v>
      </c>
      <c r="M1207" s="52">
        <v>0.392</v>
      </c>
    </row>
    <row r="1208">
      <c r="A1208" s="47" t="str">
        <f t="shared" si="1"/>
        <v>Europe_Bosnia and Herzegovina-Europe_2010</v>
      </c>
      <c r="B1208" s="47" t="s">
        <v>179</v>
      </c>
      <c r="C1208" s="49" t="s">
        <v>185</v>
      </c>
      <c r="D1208" s="44" t="s">
        <v>89</v>
      </c>
      <c r="E1208" s="52">
        <v>0.009</v>
      </c>
      <c r="F1208" s="52">
        <v>0.007</v>
      </c>
      <c r="G1208" s="52">
        <v>78.0</v>
      </c>
      <c r="H1208" s="52">
        <v>73.0</v>
      </c>
      <c r="I1208" s="52">
        <v>0.174</v>
      </c>
      <c r="J1208" s="52">
        <v>0.675</v>
      </c>
      <c r="K1208" s="52">
        <v>0.151</v>
      </c>
      <c r="L1208" s="52">
        <v>3845929.0</v>
      </c>
      <c r="M1208" s="52">
        <v>0.392</v>
      </c>
    </row>
    <row r="1209">
      <c r="A1209" s="47" t="str">
        <f t="shared" si="1"/>
        <v>Europe_Bosnia and Herzegovina-Europe_2011</v>
      </c>
      <c r="B1209" s="47" t="s">
        <v>179</v>
      </c>
      <c r="C1209" s="49" t="s">
        <v>185</v>
      </c>
      <c r="D1209" s="44" t="s">
        <v>90</v>
      </c>
      <c r="E1209" s="52">
        <v>0.009</v>
      </c>
      <c r="F1209" s="52">
        <v>0.006</v>
      </c>
      <c r="G1209" s="52">
        <v>79.0</v>
      </c>
      <c r="H1209" s="52">
        <v>73.0</v>
      </c>
      <c r="I1209" s="52">
        <v>0.169</v>
      </c>
      <c r="J1209" s="52">
        <v>0.678</v>
      </c>
      <c r="K1209" s="52">
        <v>0.153</v>
      </c>
      <c r="L1209" s="52">
        <v>3839322.0</v>
      </c>
      <c r="M1209" s="52">
        <v>0.393</v>
      </c>
    </row>
    <row r="1210">
      <c r="A1210" s="47" t="str">
        <f t="shared" si="1"/>
        <v>Europe_Bosnia and Herzegovina-Europe_2012</v>
      </c>
      <c r="B1210" s="47" t="s">
        <v>179</v>
      </c>
      <c r="C1210" s="49" t="s">
        <v>185</v>
      </c>
      <c r="D1210" s="44" t="s">
        <v>91</v>
      </c>
      <c r="E1210" s="52">
        <v>0.009</v>
      </c>
      <c r="F1210" s="52">
        <v>0.006</v>
      </c>
      <c r="G1210" s="52">
        <v>79.0</v>
      </c>
      <c r="H1210" s="52">
        <v>74.0</v>
      </c>
      <c r="I1210" s="52">
        <v>0.163</v>
      </c>
      <c r="J1210" s="52">
        <v>0.682</v>
      </c>
      <c r="K1210" s="52">
        <v>0.155</v>
      </c>
      <c r="L1210" s="52">
        <v>3833916.0</v>
      </c>
      <c r="M1210" s="52">
        <v>0.394</v>
      </c>
    </row>
    <row r="1211">
      <c r="A1211" s="47" t="str">
        <f t="shared" si="1"/>
        <v>Europe_Bulgaria-Europe_2000</v>
      </c>
      <c r="B1211" s="47" t="s">
        <v>179</v>
      </c>
      <c r="C1211" s="49" t="s">
        <v>186</v>
      </c>
      <c r="D1211" s="44" t="s">
        <v>70</v>
      </c>
      <c r="E1211" s="52">
        <v>0.009</v>
      </c>
      <c r="F1211" s="52">
        <v>0.018</v>
      </c>
      <c r="G1211" s="52">
        <v>75.0</v>
      </c>
      <c r="H1211" s="52">
        <v>68.0</v>
      </c>
      <c r="I1211" s="52">
        <v>0.157</v>
      </c>
      <c r="J1211" s="52">
        <v>0.677</v>
      </c>
      <c r="K1211" s="52">
        <v>0.166</v>
      </c>
      <c r="L1211" s="52">
        <v>8170172.0</v>
      </c>
      <c r="M1211" s="52">
        <v>0.689</v>
      </c>
    </row>
    <row r="1212">
      <c r="A1212" s="47" t="str">
        <f t="shared" si="1"/>
        <v>Europe_Bulgaria-Europe_2001</v>
      </c>
      <c r="B1212" s="47" t="s">
        <v>179</v>
      </c>
      <c r="C1212" s="49" t="s">
        <v>186</v>
      </c>
      <c r="D1212" s="44" t="s">
        <v>71</v>
      </c>
      <c r="E1212" s="52">
        <v>0.009</v>
      </c>
      <c r="F1212" s="52">
        <v>0.017</v>
      </c>
      <c r="G1212" s="52">
        <v>75.0</v>
      </c>
      <c r="H1212" s="52">
        <v>69.0</v>
      </c>
      <c r="I1212" s="52">
        <v>0.152</v>
      </c>
      <c r="J1212" s="52">
        <v>0.68</v>
      </c>
      <c r="K1212" s="52">
        <v>0.168</v>
      </c>
      <c r="L1212" s="52">
        <v>8020282.0</v>
      </c>
      <c r="M1212" s="52">
        <v>0.692</v>
      </c>
    </row>
    <row r="1213">
      <c r="A1213" s="47" t="str">
        <f t="shared" si="1"/>
        <v>Europe_Bulgaria-Europe_2002</v>
      </c>
      <c r="B1213" s="47" t="s">
        <v>179</v>
      </c>
      <c r="C1213" s="49" t="s">
        <v>186</v>
      </c>
      <c r="D1213" s="44" t="s">
        <v>72</v>
      </c>
      <c r="E1213" s="52">
        <v>0.009</v>
      </c>
      <c r="F1213" s="52">
        <v>0.016</v>
      </c>
      <c r="G1213" s="52">
        <v>75.0</v>
      </c>
      <c r="H1213" s="52">
        <v>69.0</v>
      </c>
      <c r="I1213" s="52">
        <v>0.148</v>
      </c>
      <c r="J1213" s="52">
        <v>0.683</v>
      </c>
      <c r="K1213" s="52">
        <v>0.17</v>
      </c>
      <c r="L1213" s="52">
        <v>7868468.0</v>
      </c>
      <c r="M1213" s="52">
        <v>0.695</v>
      </c>
    </row>
    <row r="1214">
      <c r="A1214" s="47" t="str">
        <f t="shared" si="1"/>
        <v>Europe_Bulgaria-Europe_2003</v>
      </c>
      <c r="B1214" s="47" t="s">
        <v>179</v>
      </c>
      <c r="C1214" s="49" t="s">
        <v>186</v>
      </c>
      <c r="D1214" s="44" t="s">
        <v>74</v>
      </c>
      <c r="E1214" s="52">
        <v>0.009</v>
      </c>
      <c r="F1214" s="52">
        <v>0.016</v>
      </c>
      <c r="G1214" s="52">
        <v>76.0</v>
      </c>
      <c r="H1214" s="52">
        <v>69.0</v>
      </c>
      <c r="I1214" s="52">
        <v>0.143</v>
      </c>
      <c r="J1214" s="52">
        <v>0.685</v>
      </c>
      <c r="K1214" s="52">
        <v>0.171</v>
      </c>
      <c r="L1214" s="52">
        <v>7823557.0</v>
      </c>
      <c r="M1214" s="52">
        <v>0.699</v>
      </c>
    </row>
    <row r="1215">
      <c r="A1215" s="47" t="str">
        <f t="shared" si="1"/>
        <v>Europe_Bulgaria-Europe_2004</v>
      </c>
      <c r="B1215" s="47" t="s">
        <v>179</v>
      </c>
      <c r="C1215" s="49" t="s">
        <v>186</v>
      </c>
      <c r="D1215" s="44" t="s">
        <v>83</v>
      </c>
      <c r="E1215" s="52">
        <v>0.009</v>
      </c>
      <c r="F1215" s="52">
        <v>0.015</v>
      </c>
      <c r="G1215" s="52">
        <v>76.0</v>
      </c>
      <c r="H1215" s="52">
        <v>69.0</v>
      </c>
      <c r="I1215" s="52">
        <v>0.14</v>
      </c>
      <c r="J1215" s="52">
        <v>0.688</v>
      </c>
      <c r="K1215" s="52">
        <v>0.173</v>
      </c>
      <c r="L1215" s="52">
        <v>7781161.0</v>
      </c>
      <c r="M1215" s="52">
        <v>0.702</v>
      </c>
    </row>
    <row r="1216">
      <c r="A1216" s="47" t="str">
        <f t="shared" si="1"/>
        <v>Europe_Bulgaria-Europe_2005</v>
      </c>
      <c r="B1216" s="47" t="s">
        <v>179</v>
      </c>
      <c r="C1216" s="49" t="s">
        <v>186</v>
      </c>
      <c r="D1216" s="44" t="s">
        <v>84</v>
      </c>
      <c r="E1216" s="52">
        <v>0.009</v>
      </c>
      <c r="F1216" s="52">
        <v>0.014</v>
      </c>
      <c r="G1216" s="52">
        <v>76.0</v>
      </c>
      <c r="H1216" s="52">
        <v>69.0</v>
      </c>
      <c r="I1216" s="52">
        <v>0.137</v>
      </c>
      <c r="J1216" s="52">
        <v>0.689</v>
      </c>
      <c r="K1216" s="52">
        <v>0.174</v>
      </c>
      <c r="L1216" s="52">
        <v>7739900.0</v>
      </c>
      <c r="M1216" s="52">
        <v>0.706</v>
      </c>
    </row>
    <row r="1217">
      <c r="A1217" s="47" t="str">
        <f t="shared" si="1"/>
        <v>Europe_Bulgaria-Europe_2006</v>
      </c>
      <c r="B1217" s="47" t="s">
        <v>179</v>
      </c>
      <c r="C1217" s="49" t="s">
        <v>186</v>
      </c>
      <c r="D1217" s="44" t="s">
        <v>85</v>
      </c>
      <c r="E1217" s="52">
        <v>0.01</v>
      </c>
      <c r="F1217" s="52">
        <v>0.013</v>
      </c>
      <c r="G1217" s="52">
        <v>76.0</v>
      </c>
      <c r="H1217" s="52">
        <v>69.0</v>
      </c>
      <c r="I1217" s="52">
        <v>0.135</v>
      </c>
      <c r="J1217" s="52">
        <v>0.69</v>
      </c>
      <c r="K1217" s="52">
        <v>0.176</v>
      </c>
      <c r="L1217" s="52">
        <v>7699020.0</v>
      </c>
      <c r="M1217" s="52">
        <v>0.709</v>
      </c>
    </row>
    <row r="1218">
      <c r="A1218" s="47" t="str">
        <f t="shared" si="1"/>
        <v>Europe_Bulgaria-Europe_2007</v>
      </c>
      <c r="B1218" s="47" t="s">
        <v>179</v>
      </c>
      <c r="C1218" s="49" t="s">
        <v>186</v>
      </c>
      <c r="D1218" s="44" t="s">
        <v>86</v>
      </c>
      <c r="E1218" s="52">
        <v>0.01</v>
      </c>
      <c r="F1218" s="52">
        <v>0.012</v>
      </c>
      <c r="G1218" s="52">
        <v>76.0</v>
      </c>
      <c r="H1218" s="52">
        <v>69.0</v>
      </c>
      <c r="I1218" s="52">
        <v>0.133</v>
      </c>
      <c r="J1218" s="52">
        <v>0.689</v>
      </c>
      <c r="K1218" s="52">
        <v>0.177</v>
      </c>
      <c r="L1218" s="52">
        <v>7545338.0</v>
      </c>
      <c r="M1218" s="52">
        <v>0.713</v>
      </c>
    </row>
    <row r="1219">
      <c r="A1219" s="47" t="str">
        <f t="shared" si="1"/>
        <v>Europe_Bulgaria-Europe_2008</v>
      </c>
      <c r="B1219" s="47" t="s">
        <v>179</v>
      </c>
      <c r="C1219" s="49" t="s">
        <v>186</v>
      </c>
      <c r="D1219" s="44" t="s">
        <v>87</v>
      </c>
      <c r="E1219" s="52">
        <v>0.01</v>
      </c>
      <c r="F1219" s="52">
        <v>0.012</v>
      </c>
      <c r="G1219" s="52">
        <v>77.0</v>
      </c>
      <c r="H1219" s="52">
        <v>70.0</v>
      </c>
      <c r="I1219" s="52">
        <v>0.133</v>
      </c>
      <c r="J1219" s="52">
        <v>0.688</v>
      </c>
      <c r="K1219" s="52">
        <v>0.179</v>
      </c>
      <c r="L1219" s="52">
        <v>7492561.0</v>
      </c>
      <c r="M1219" s="52">
        <v>0.716</v>
      </c>
    </row>
    <row r="1220">
      <c r="A1220" s="47" t="str">
        <f t="shared" si="1"/>
        <v>Europe_Bulgaria-Europe_2009</v>
      </c>
      <c r="B1220" s="47" t="s">
        <v>179</v>
      </c>
      <c r="C1220" s="49" t="s">
        <v>186</v>
      </c>
      <c r="D1220" s="44" t="s">
        <v>88</v>
      </c>
      <c r="E1220" s="52">
        <v>0.011</v>
      </c>
      <c r="F1220" s="52">
        <v>0.012</v>
      </c>
      <c r="G1220" s="52">
        <v>77.0</v>
      </c>
      <c r="H1220" s="52">
        <v>70.0</v>
      </c>
      <c r="I1220" s="52">
        <v>0.133</v>
      </c>
      <c r="J1220" s="52">
        <v>0.686</v>
      </c>
      <c r="K1220" s="52">
        <v>0.181</v>
      </c>
      <c r="L1220" s="52">
        <v>7444443.0</v>
      </c>
      <c r="M1220" s="52">
        <v>0.72</v>
      </c>
    </row>
    <row r="1221">
      <c r="A1221" s="47" t="str">
        <f t="shared" si="1"/>
        <v>Europe_Bulgaria-Europe_2010</v>
      </c>
      <c r="B1221" s="47" t="s">
        <v>179</v>
      </c>
      <c r="C1221" s="49" t="s">
        <v>186</v>
      </c>
      <c r="D1221" s="44" t="s">
        <v>89</v>
      </c>
      <c r="E1221" s="52">
        <v>0.01</v>
      </c>
      <c r="F1221" s="52">
        <v>0.011</v>
      </c>
      <c r="G1221" s="52">
        <v>77.0</v>
      </c>
      <c r="H1221" s="52">
        <v>70.0</v>
      </c>
      <c r="I1221" s="52">
        <v>0.133</v>
      </c>
      <c r="J1221" s="52">
        <v>0.683</v>
      </c>
      <c r="K1221" s="52">
        <v>0.183</v>
      </c>
      <c r="L1221" s="52">
        <v>7395599.0</v>
      </c>
      <c r="M1221" s="52">
        <v>0.723</v>
      </c>
    </row>
    <row r="1222">
      <c r="A1222" s="47" t="str">
        <f t="shared" si="1"/>
        <v>Europe_Bulgaria-Europe_2011</v>
      </c>
      <c r="B1222" s="47" t="s">
        <v>179</v>
      </c>
      <c r="C1222" s="49" t="s">
        <v>186</v>
      </c>
      <c r="D1222" s="44" t="s">
        <v>90</v>
      </c>
      <c r="E1222" s="52">
        <v>0.01</v>
      </c>
      <c r="F1222" s="52">
        <v>0.011</v>
      </c>
      <c r="G1222" s="52">
        <v>78.0</v>
      </c>
      <c r="H1222" s="52">
        <v>71.0</v>
      </c>
      <c r="I1222" s="52">
        <v>0.134</v>
      </c>
      <c r="J1222" s="52">
        <v>0.68</v>
      </c>
      <c r="K1222" s="52">
        <v>0.186</v>
      </c>
      <c r="L1222" s="52">
        <v>7348328.0</v>
      </c>
      <c r="M1222" s="52">
        <v>0.726</v>
      </c>
    </row>
    <row r="1223">
      <c r="A1223" s="47" t="str">
        <f t="shared" si="1"/>
        <v>Europe_Bulgaria-Europe_2012</v>
      </c>
      <c r="B1223" s="47" t="s">
        <v>179</v>
      </c>
      <c r="C1223" s="49" t="s">
        <v>186</v>
      </c>
      <c r="D1223" s="44" t="s">
        <v>91</v>
      </c>
      <c r="E1223" s="52">
        <v>0.01</v>
      </c>
      <c r="F1223" s="52">
        <v>0.011</v>
      </c>
      <c r="G1223" s="52">
        <v>78.0</v>
      </c>
      <c r="H1223" s="52">
        <v>71.0</v>
      </c>
      <c r="I1223" s="52">
        <v>0.135</v>
      </c>
      <c r="J1223" s="52">
        <v>0.675</v>
      </c>
      <c r="K1223" s="52">
        <v>0.189</v>
      </c>
      <c r="L1223" s="52">
        <v>7305888.0</v>
      </c>
      <c r="M1223" s="52">
        <v>0.73</v>
      </c>
    </row>
    <row r="1224">
      <c r="A1224" s="47" t="str">
        <f t="shared" si="1"/>
        <v>Europe_Croatia-Europe_2000</v>
      </c>
      <c r="B1224" s="47" t="s">
        <v>179</v>
      </c>
      <c r="C1224" s="49" t="s">
        <v>187</v>
      </c>
      <c r="D1224" s="44" t="s">
        <v>70</v>
      </c>
      <c r="E1224" s="52">
        <v>0.01</v>
      </c>
      <c r="F1224" s="52">
        <v>0.007</v>
      </c>
      <c r="G1224" s="52">
        <v>77.0</v>
      </c>
      <c r="H1224" s="52">
        <v>69.0</v>
      </c>
      <c r="I1224" s="52">
        <v>0.172</v>
      </c>
      <c r="J1224" s="52">
        <v>0.673</v>
      </c>
      <c r="K1224" s="52">
        <v>0.156</v>
      </c>
      <c r="L1224" s="52">
        <v>4426000.0</v>
      </c>
      <c r="M1224" s="52">
        <v>0.556</v>
      </c>
    </row>
    <row r="1225">
      <c r="A1225" s="47" t="str">
        <f t="shared" si="1"/>
        <v>Europe_Croatia-Europe_2001</v>
      </c>
      <c r="B1225" s="47" t="s">
        <v>179</v>
      </c>
      <c r="C1225" s="49" t="s">
        <v>187</v>
      </c>
      <c r="D1225" s="44" t="s">
        <v>71</v>
      </c>
      <c r="E1225" s="52">
        <v>0.009</v>
      </c>
      <c r="F1225" s="52">
        <v>0.007</v>
      </c>
      <c r="G1225" s="52">
        <v>78.0</v>
      </c>
      <c r="H1225" s="52">
        <v>71.0</v>
      </c>
      <c r="I1225" s="52">
        <v>0.169</v>
      </c>
      <c r="J1225" s="52">
        <v>0.672</v>
      </c>
      <c r="K1225" s="52">
        <v>0.159</v>
      </c>
      <c r="L1225" s="52">
        <v>4440000.0</v>
      </c>
      <c r="M1225" s="52">
        <v>0.557</v>
      </c>
    </row>
    <row r="1226">
      <c r="A1226" s="47" t="str">
        <f t="shared" si="1"/>
        <v>Europe_Croatia-Europe_2002</v>
      </c>
      <c r="B1226" s="47" t="s">
        <v>179</v>
      </c>
      <c r="C1226" s="49" t="s">
        <v>187</v>
      </c>
      <c r="D1226" s="44" t="s">
        <v>72</v>
      </c>
      <c r="E1226" s="52">
        <v>0.009</v>
      </c>
      <c r="F1226" s="52">
        <v>0.007</v>
      </c>
      <c r="G1226" s="52">
        <v>78.0</v>
      </c>
      <c r="H1226" s="52">
        <v>71.0</v>
      </c>
      <c r="I1226" s="52">
        <v>0.167</v>
      </c>
      <c r="J1226" s="52">
        <v>0.671</v>
      </c>
      <c r="K1226" s="52">
        <v>0.163</v>
      </c>
      <c r="L1226" s="52">
        <v>4440000.0</v>
      </c>
      <c r="M1226" s="52">
        <v>0.559</v>
      </c>
    </row>
    <row r="1227">
      <c r="A1227" s="47" t="str">
        <f t="shared" si="1"/>
        <v>Europe_Croatia-Europe_2003</v>
      </c>
      <c r="B1227" s="47" t="s">
        <v>179</v>
      </c>
      <c r="C1227" s="49" t="s">
        <v>187</v>
      </c>
      <c r="D1227" s="44" t="s">
        <v>74</v>
      </c>
      <c r="E1227" s="52">
        <v>0.009</v>
      </c>
      <c r="F1227" s="52">
        <v>0.006</v>
      </c>
      <c r="G1227" s="52">
        <v>78.0</v>
      </c>
      <c r="H1227" s="52">
        <v>71.0</v>
      </c>
      <c r="I1227" s="52">
        <v>0.164</v>
      </c>
      <c r="J1227" s="52">
        <v>0.67</v>
      </c>
      <c r="K1227" s="52">
        <v>0.166</v>
      </c>
      <c r="L1227" s="52">
        <v>4440000.0</v>
      </c>
      <c r="M1227" s="52">
        <v>0.56</v>
      </c>
    </row>
    <row r="1228">
      <c r="A1228" s="47" t="str">
        <f t="shared" si="1"/>
        <v>Europe_Croatia-Europe_2004</v>
      </c>
      <c r="B1228" s="47" t="s">
        <v>179</v>
      </c>
      <c r="C1228" s="49" t="s">
        <v>187</v>
      </c>
      <c r="D1228" s="44" t="s">
        <v>83</v>
      </c>
      <c r="E1228" s="52">
        <v>0.009</v>
      </c>
      <c r="F1228" s="52">
        <v>0.006</v>
      </c>
      <c r="G1228" s="52">
        <v>79.0</v>
      </c>
      <c r="H1228" s="52">
        <v>72.0</v>
      </c>
      <c r="I1228" s="52">
        <v>0.162</v>
      </c>
      <c r="J1228" s="52">
        <v>0.67</v>
      </c>
      <c r="K1228" s="52">
        <v>0.169</v>
      </c>
      <c r="L1228" s="52">
        <v>4439000.0</v>
      </c>
      <c r="M1228" s="52">
        <v>0.562</v>
      </c>
    </row>
    <row r="1229">
      <c r="A1229" s="47" t="str">
        <f t="shared" si="1"/>
        <v>Europe_Croatia-Europe_2005</v>
      </c>
      <c r="B1229" s="47" t="s">
        <v>179</v>
      </c>
      <c r="C1229" s="49" t="s">
        <v>187</v>
      </c>
      <c r="D1229" s="44" t="s">
        <v>84</v>
      </c>
      <c r="E1229" s="52">
        <v>0.01</v>
      </c>
      <c r="F1229" s="52">
        <v>0.006</v>
      </c>
      <c r="G1229" s="52">
        <v>79.0</v>
      </c>
      <c r="H1229" s="52">
        <v>72.0</v>
      </c>
      <c r="I1229" s="52">
        <v>0.16</v>
      </c>
      <c r="J1229" s="52">
        <v>0.67</v>
      </c>
      <c r="K1229" s="52">
        <v>0.171</v>
      </c>
      <c r="L1229" s="52">
        <v>4442000.0</v>
      </c>
      <c r="M1229" s="52">
        <v>0.564</v>
      </c>
    </row>
    <row r="1230">
      <c r="A1230" s="47" t="str">
        <f t="shared" si="1"/>
        <v>Europe_Croatia-Europe_2006</v>
      </c>
      <c r="B1230" s="47" t="s">
        <v>179</v>
      </c>
      <c r="C1230" s="49" t="s">
        <v>187</v>
      </c>
      <c r="D1230" s="44" t="s">
        <v>85</v>
      </c>
      <c r="E1230" s="52">
        <v>0.009</v>
      </c>
      <c r="F1230" s="52">
        <v>0.006</v>
      </c>
      <c r="G1230" s="52">
        <v>79.0</v>
      </c>
      <c r="H1230" s="52">
        <v>73.0</v>
      </c>
      <c r="I1230" s="52">
        <v>0.158</v>
      </c>
      <c r="J1230" s="52">
        <v>0.67</v>
      </c>
      <c r="K1230" s="52">
        <v>0.172</v>
      </c>
      <c r="L1230" s="52">
        <v>4440000.0</v>
      </c>
      <c r="M1230" s="52">
        <v>0.566</v>
      </c>
    </row>
    <row r="1231">
      <c r="A1231" s="47" t="str">
        <f t="shared" si="1"/>
        <v>Europe_Croatia-Europe_2007</v>
      </c>
      <c r="B1231" s="47" t="s">
        <v>179</v>
      </c>
      <c r="C1231" s="49" t="s">
        <v>187</v>
      </c>
      <c r="D1231" s="44" t="s">
        <v>86</v>
      </c>
      <c r="E1231" s="52">
        <v>0.009</v>
      </c>
      <c r="F1231" s="52">
        <v>0.005</v>
      </c>
      <c r="G1231" s="52">
        <v>79.0</v>
      </c>
      <c r="H1231" s="52">
        <v>72.0</v>
      </c>
      <c r="I1231" s="52">
        <v>0.157</v>
      </c>
      <c r="J1231" s="52">
        <v>0.67</v>
      </c>
      <c r="K1231" s="52">
        <v>0.173</v>
      </c>
      <c r="L1231" s="52">
        <v>4436000.0</v>
      </c>
      <c r="M1231" s="52">
        <v>0.568</v>
      </c>
    </row>
    <row r="1232">
      <c r="A1232" s="47" t="str">
        <f t="shared" si="1"/>
        <v>Europe_Croatia-Europe_2008</v>
      </c>
      <c r="B1232" s="47" t="s">
        <v>179</v>
      </c>
      <c r="C1232" s="49" t="s">
        <v>187</v>
      </c>
      <c r="D1232" s="44" t="s">
        <v>87</v>
      </c>
      <c r="E1232" s="52">
        <v>0.01</v>
      </c>
      <c r="F1232" s="52">
        <v>0.005</v>
      </c>
      <c r="G1232" s="52">
        <v>80.0</v>
      </c>
      <c r="H1232" s="52">
        <v>72.0</v>
      </c>
      <c r="I1232" s="52">
        <v>0.156</v>
      </c>
      <c r="J1232" s="52">
        <v>0.671</v>
      </c>
      <c r="K1232" s="52">
        <v>0.173</v>
      </c>
      <c r="L1232" s="52">
        <v>4434508.0</v>
      </c>
      <c r="M1232" s="52">
        <v>0.57</v>
      </c>
    </row>
    <row r="1233">
      <c r="A1233" s="47" t="str">
        <f t="shared" si="1"/>
        <v>Europe_Croatia-Europe_2009</v>
      </c>
      <c r="B1233" s="47" t="s">
        <v>179</v>
      </c>
      <c r="C1233" s="49" t="s">
        <v>187</v>
      </c>
      <c r="D1233" s="44" t="s">
        <v>88</v>
      </c>
      <c r="E1233" s="52">
        <v>0.01</v>
      </c>
      <c r="F1233" s="52">
        <v>0.005</v>
      </c>
      <c r="G1233" s="52">
        <v>80.0</v>
      </c>
      <c r="H1233" s="52">
        <v>73.0</v>
      </c>
      <c r="I1233" s="52">
        <v>0.154</v>
      </c>
      <c r="J1233" s="52">
        <v>0.672</v>
      </c>
      <c r="K1233" s="52">
        <v>0.174</v>
      </c>
      <c r="L1233" s="52">
        <v>4429078.0</v>
      </c>
      <c r="M1233" s="52">
        <v>0.573</v>
      </c>
    </row>
    <row r="1234">
      <c r="A1234" s="47" t="str">
        <f t="shared" si="1"/>
        <v>Europe_Croatia-Europe_2010</v>
      </c>
      <c r="B1234" s="47" t="s">
        <v>179</v>
      </c>
      <c r="C1234" s="49" t="s">
        <v>187</v>
      </c>
      <c r="D1234" s="44" t="s">
        <v>89</v>
      </c>
      <c r="E1234" s="52">
        <v>0.01</v>
      </c>
      <c r="F1234" s="52">
        <v>0.005</v>
      </c>
      <c r="G1234" s="52">
        <v>80.0</v>
      </c>
      <c r="H1234" s="52">
        <v>74.0</v>
      </c>
      <c r="I1234" s="52">
        <v>0.153</v>
      </c>
      <c r="J1234" s="52">
        <v>0.672</v>
      </c>
      <c r="K1234" s="52">
        <v>0.175</v>
      </c>
      <c r="L1234" s="52">
        <v>4417781.0</v>
      </c>
      <c r="M1234" s="52">
        <v>0.575</v>
      </c>
    </row>
    <row r="1235">
      <c r="A1235" s="47" t="str">
        <f t="shared" si="1"/>
        <v>Europe_Croatia-Europe_2011</v>
      </c>
      <c r="B1235" s="47" t="s">
        <v>179</v>
      </c>
      <c r="C1235" s="49" t="s">
        <v>187</v>
      </c>
      <c r="D1235" s="44" t="s">
        <v>90</v>
      </c>
      <c r="E1235" s="52">
        <v>0.01</v>
      </c>
      <c r="F1235" s="52">
        <v>0.004</v>
      </c>
      <c r="G1235" s="52">
        <v>80.0</v>
      </c>
      <c r="H1235" s="52">
        <v>74.0</v>
      </c>
      <c r="I1235" s="52">
        <v>0.151</v>
      </c>
      <c r="J1235" s="52">
        <v>0.671</v>
      </c>
      <c r="K1235" s="52">
        <v>0.177</v>
      </c>
      <c r="L1235" s="52">
        <v>4280622.0</v>
      </c>
      <c r="M1235" s="52">
        <v>0.578</v>
      </c>
    </row>
    <row r="1236">
      <c r="A1236" s="47" t="str">
        <f t="shared" si="1"/>
        <v>Europe_Croatia-Europe_2012</v>
      </c>
      <c r="B1236" s="47" t="s">
        <v>179</v>
      </c>
      <c r="C1236" s="49" t="s">
        <v>187</v>
      </c>
      <c r="D1236" s="44" t="s">
        <v>91</v>
      </c>
      <c r="E1236" s="52">
        <v>0.01</v>
      </c>
      <c r="F1236" s="52">
        <v>0.004</v>
      </c>
      <c r="G1236" s="52">
        <v>80.0</v>
      </c>
      <c r="H1236" s="52">
        <v>74.0</v>
      </c>
      <c r="I1236" s="52">
        <v>0.15</v>
      </c>
      <c r="J1236" s="52">
        <v>0.67</v>
      </c>
      <c r="K1236" s="52">
        <v>0.18</v>
      </c>
      <c r="L1236" s="52">
        <v>4267558.0</v>
      </c>
      <c r="M1236" s="52">
        <v>0.581</v>
      </c>
    </row>
    <row r="1237">
      <c r="A1237" s="47" t="str">
        <f t="shared" si="1"/>
        <v>Europe_Cyprus-Europe_2000</v>
      </c>
      <c r="B1237" s="47" t="s">
        <v>179</v>
      </c>
      <c r="C1237" s="49" t="s">
        <v>188</v>
      </c>
      <c r="D1237" s="44" t="s">
        <v>70</v>
      </c>
      <c r="E1237" s="52">
        <v>0.013</v>
      </c>
      <c r="F1237" s="52">
        <v>0.006</v>
      </c>
      <c r="G1237" s="52">
        <v>80.0</v>
      </c>
      <c r="H1237" s="52">
        <v>76.0</v>
      </c>
      <c r="I1237" s="52">
        <v>0.224</v>
      </c>
      <c r="J1237" s="52">
        <v>0.674</v>
      </c>
      <c r="K1237" s="52">
        <v>0.102</v>
      </c>
      <c r="L1237" s="52">
        <v>943287.0</v>
      </c>
      <c r="M1237" s="52">
        <v>0.686</v>
      </c>
    </row>
    <row r="1238">
      <c r="A1238" s="47" t="str">
        <f t="shared" si="1"/>
        <v>Europe_Cyprus-Europe_2001</v>
      </c>
      <c r="B1238" s="47" t="s">
        <v>179</v>
      </c>
      <c r="C1238" s="49" t="s">
        <v>188</v>
      </c>
      <c r="D1238" s="44" t="s">
        <v>71</v>
      </c>
      <c r="E1238" s="52">
        <v>0.013</v>
      </c>
      <c r="F1238" s="52">
        <v>0.005</v>
      </c>
      <c r="G1238" s="52">
        <v>80.0</v>
      </c>
      <c r="H1238" s="52">
        <v>76.0</v>
      </c>
      <c r="I1238" s="52">
        <v>0.219</v>
      </c>
      <c r="J1238" s="52">
        <v>0.678</v>
      </c>
      <c r="K1238" s="52">
        <v>0.103</v>
      </c>
      <c r="L1238" s="52">
        <v>961481.0</v>
      </c>
      <c r="M1238" s="52">
        <v>0.688</v>
      </c>
    </row>
    <row r="1239">
      <c r="A1239" s="47" t="str">
        <f t="shared" si="1"/>
        <v>Europe_Cyprus-Europe_2002</v>
      </c>
      <c r="B1239" s="47" t="s">
        <v>179</v>
      </c>
      <c r="C1239" s="49" t="s">
        <v>188</v>
      </c>
      <c r="D1239" s="44" t="s">
        <v>72</v>
      </c>
      <c r="E1239" s="52">
        <v>0.013</v>
      </c>
      <c r="F1239" s="52">
        <v>0.005</v>
      </c>
      <c r="G1239" s="52">
        <v>80.0</v>
      </c>
      <c r="H1239" s="52">
        <v>76.0</v>
      </c>
      <c r="I1239" s="52">
        <v>0.214</v>
      </c>
      <c r="J1239" s="52">
        <v>0.682</v>
      </c>
      <c r="K1239" s="52">
        <v>0.104</v>
      </c>
      <c r="L1239" s="52">
        <v>979877.0</v>
      </c>
      <c r="M1239" s="52">
        <v>0.687</v>
      </c>
    </row>
    <row r="1240">
      <c r="A1240" s="47" t="str">
        <f t="shared" si="1"/>
        <v>Europe_Cyprus-Europe_2003</v>
      </c>
      <c r="B1240" s="47" t="s">
        <v>179</v>
      </c>
      <c r="C1240" s="49" t="s">
        <v>188</v>
      </c>
      <c r="D1240" s="44" t="s">
        <v>74</v>
      </c>
      <c r="E1240" s="52">
        <v>0.012</v>
      </c>
      <c r="F1240" s="52">
        <v>0.005</v>
      </c>
      <c r="G1240" s="52">
        <v>81.0</v>
      </c>
      <c r="H1240" s="52">
        <v>76.0</v>
      </c>
      <c r="I1240" s="52">
        <v>0.209</v>
      </c>
      <c r="J1240" s="52">
        <v>0.686</v>
      </c>
      <c r="K1240" s="52">
        <v>0.105</v>
      </c>
      <c r="L1240" s="52">
        <v>998142.0</v>
      </c>
      <c r="M1240" s="52">
        <v>0.686</v>
      </c>
    </row>
    <row r="1241">
      <c r="A1241" s="47" t="str">
        <f t="shared" si="1"/>
        <v>Europe_Cyprus-Europe_2004</v>
      </c>
      <c r="B1241" s="47" t="s">
        <v>179</v>
      </c>
      <c r="C1241" s="49" t="s">
        <v>188</v>
      </c>
      <c r="D1241" s="44" t="s">
        <v>83</v>
      </c>
      <c r="E1241" s="52">
        <v>0.012</v>
      </c>
      <c r="F1241" s="52">
        <v>0.004</v>
      </c>
      <c r="G1241" s="52">
        <v>81.0</v>
      </c>
      <c r="H1241" s="52">
        <v>76.0</v>
      </c>
      <c r="I1241" s="52">
        <v>0.205</v>
      </c>
      <c r="J1241" s="52">
        <v>0.69</v>
      </c>
      <c r="K1241" s="52">
        <v>0.106</v>
      </c>
      <c r="L1241" s="52">
        <v>1015820.0</v>
      </c>
      <c r="M1241" s="52">
        <v>0.684</v>
      </c>
    </row>
    <row r="1242">
      <c r="A1242" s="47" t="str">
        <f t="shared" si="1"/>
        <v>Europe_Cyprus-Europe_2005</v>
      </c>
      <c r="B1242" s="47" t="s">
        <v>179</v>
      </c>
      <c r="C1242" s="49" t="s">
        <v>188</v>
      </c>
      <c r="D1242" s="44" t="s">
        <v>84</v>
      </c>
      <c r="E1242" s="52">
        <v>0.012</v>
      </c>
      <c r="F1242" s="52">
        <v>0.004</v>
      </c>
      <c r="G1242" s="52">
        <v>81.0</v>
      </c>
      <c r="H1242" s="52">
        <v>77.0</v>
      </c>
      <c r="I1242" s="52">
        <v>0.2</v>
      </c>
      <c r="J1242" s="52">
        <v>0.693</v>
      </c>
      <c r="K1242" s="52">
        <v>0.107</v>
      </c>
      <c r="L1242" s="52">
        <v>1032586.0</v>
      </c>
      <c r="M1242" s="52">
        <v>0.683</v>
      </c>
    </row>
    <row r="1243">
      <c r="A1243" s="47" t="str">
        <f t="shared" si="1"/>
        <v>Europe_Cyprus-Europe_2006</v>
      </c>
      <c r="B1243" s="47" t="s">
        <v>179</v>
      </c>
      <c r="C1243" s="49" t="s">
        <v>188</v>
      </c>
      <c r="D1243" s="44" t="s">
        <v>85</v>
      </c>
      <c r="E1243" s="52">
        <v>0.012</v>
      </c>
      <c r="F1243" s="52">
        <v>0.004</v>
      </c>
      <c r="G1243" s="52">
        <v>81.0</v>
      </c>
      <c r="H1243" s="52">
        <v>77.0</v>
      </c>
      <c r="I1243" s="52">
        <v>0.195</v>
      </c>
      <c r="J1243" s="52">
        <v>0.697</v>
      </c>
      <c r="K1243" s="52">
        <v>0.109</v>
      </c>
      <c r="L1243" s="52">
        <v>1048314.0</v>
      </c>
      <c r="M1243" s="52">
        <v>0.681</v>
      </c>
    </row>
    <row r="1244">
      <c r="A1244" s="47" t="str">
        <f t="shared" si="1"/>
        <v>Europe_Cyprus-Europe_2007</v>
      </c>
      <c r="B1244" s="47" t="s">
        <v>179</v>
      </c>
      <c r="C1244" s="49" t="s">
        <v>188</v>
      </c>
      <c r="D1244" s="44" t="s">
        <v>86</v>
      </c>
      <c r="E1244" s="52">
        <v>0.012</v>
      </c>
      <c r="F1244" s="52">
        <v>0.004</v>
      </c>
      <c r="G1244" s="52">
        <v>81.0</v>
      </c>
      <c r="H1244" s="52">
        <v>77.0</v>
      </c>
      <c r="I1244" s="52">
        <v>0.19</v>
      </c>
      <c r="J1244" s="52">
        <v>0.7</v>
      </c>
      <c r="K1244" s="52">
        <v>0.11</v>
      </c>
      <c r="L1244" s="52">
        <v>1063095.0</v>
      </c>
      <c r="M1244" s="52">
        <v>0.68</v>
      </c>
    </row>
    <row r="1245">
      <c r="A1245" s="47" t="str">
        <f t="shared" si="1"/>
        <v>Europe_Cyprus-Europe_2008</v>
      </c>
      <c r="B1245" s="47" t="s">
        <v>179</v>
      </c>
      <c r="C1245" s="49" t="s">
        <v>188</v>
      </c>
      <c r="D1245" s="44" t="s">
        <v>87</v>
      </c>
      <c r="E1245" s="52">
        <v>0.012</v>
      </c>
      <c r="F1245" s="52">
        <v>0.003</v>
      </c>
      <c r="G1245" s="52">
        <v>81.0</v>
      </c>
      <c r="H1245" s="52">
        <v>77.0</v>
      </c>
      <c r="I1245" s="52">
        <v>0.186</v>
      </c>
      <c r="J1245" s="52">
        <v>0.703</v>
      </c>
      <c r="K1245" s="52">
        <v>0.112</v>
      </c>
      <c r="L1245" s="52">
        <v>1077089.0</v>
      </c>
      <c r="M1245" s="52">
        <v>0.678</v>
      </c>
    </row>
    <row r="1246">
      <c r="A1246" s="47" t="str">
        <f t="shared" si="1"/>
        <v>Europe_Cyprus-Europe_2009</v>
      </c>
      <c r="B1246" s="47" t="s">
        <v>179</v>
      </c>
      <c r="C1246" s="49" t="s">
        <v>188</v>
      </c>
      <c r="D1246" s="44" t="s">
        <v>88</v>
      </c>
      <c r="E1246" s="52">
        <v>0.012</v>
      </c>
      <c r="F1246" s="52">
        <v>0.003</v>
      </c>
      <c r="G1246" s="52">
        <v>81.0</v>
      </c>
      <c r="H1246" s="52">
        <v>77.0</v>
      </c>
      <c r="I1246" s="52">
        <v>0.181</v>
      </c>
      <c r="J1246" s="52">
        <v>0.705</v>
      </c>
      <c r="K1246" s="52">
        <v>0.114</v>
      </c>
      <c r="L1246" s="52">
        <v>1090553.0</v>
      </c>
      <c r="M1246" s="52">
        <v>0.677</v>
      </c>
    </row>
    <row r="1247">
      <c r="A1247" s="47" t="str">
        <f t="shared" si="1"/>
        <v>Europe_Cyprus-Europe_2010</v>
      </c>
      <c r="B1247" s="47" t="s">
        <v>179</v>
      </c>
      <c r="C1247" s="49" t="s">
        <v>188</v>
      </c>
      <c r="D1247" s="44" t="s">
        <v>89</v>
      </c>
      <c r="E1247" s="52">
        <v>0.012</v>
      </c>
      <c r="F1247" s="52">
        <v>0.003</v>
      </c>
      <c r="G1247" s="52">
        <v>81.0</v>
      </c>
      <c r="H1247" s="52">
        <v>77.0</v>
      </c>
      <c r="I1247" s="52">
        <v>0.178</v>
      </c>
      <c r="J1247" s="52">
        <v>0.707</v>
      </c>
      <c r="K1247" s="52">
        <v>0.116</v>
      </c>
      <c r="L1247" s="52">
        <v>1103685.0</v>
      </c>
      <c r="M1247" s="52">
        <v>0.676</v>
      </c>
    </row>
    <row r="1248">
      <c r="A1248" s="47" t="str">
        <f t="shared" si="1"/>
        <v>Europe_Cyprus-Europe_2011</v>
      </c>
      <c r="B1248" s="47" t="s">
        <v>179</v>
      </c>
      <c r="C1248" s="49" t="s">
        <v>188</v>
      </c>
      <c r="D1248" s="44" t="s">
        <v>90</v>
      </c>
      <c r="E1248" s="52">
        <v>0.012</v>
      </c>
      <c r="F1248" s="52">
        <v>0.003</v>
      </c>
      <c r="G1248" s="52">
        <v>82.0</v>
      </c>
      <c r="H1248" s="52">
        <v>77.0</v>
      </c>
      <c r="I1248" s="52">
        <v>0.174</v>
      </c>
      <c r="J1248" s="52">
        <v>0.708</v>
      </c>
      <c r="K1248" s="52">
        <v>0.118</v>
      </c>
      <c r="L1248" s="52">
        <v>1116513.0</v>
      </c>
      <c r="M1248" s="52">
        <v>0.674</v>
      </c>
    </row>
    <row r="1249">
      <c r="A1249" s="47" t="str">
        <f t="shared" si="1"/>
        <v>Europe_Cyprus-Europe_2012</v>
      </c>
      <c r="B1249" s="47" t="s">
        <v>179</v>
      </c>
      <c r="C1249" s="49" t="s">
        <v>188</v>
      </c>
      <c r="D1249" s="44" t="s">
        <v>91</v>
      </c>
      <c r="E1249" s="52">
        <v>0.012</v>
      </c>
      <c r="F1249" s="52">
        <v>0.003</v>
      </c>
      <c r="G1249" s="52">
        <v>82.0</v>
      </c>
      <c r="H1249" s="52">
        <v>78.0</v>
      </c>
      <c r="I1249" s="52">
        <v>0.172</v>
      </c>
      <c r="J1249" s="52">
        <v>0.708</v>
      </c>
      <c r="K1249" s="52">
        <v>0.12</v>
      </c>
      <c r="L1249" s="52">
        <v>1128994.0</v>
      </c>
      <c r="M1249" s="52">
        <v>0.673</v>
      </c>
    </row>
    <row r="1250">
      <c r="A1250" s="47" t="str">
        <f t="shared" si="1"/>
        <v>Europe_Czech Republic-Europe_2000</v>
      </c>
      <c r="B1250" s="47" t="s">
        <v>179</v>
      </c>
      <c r="C1250" s="49" t="s">
        <v>189</v>
      </c>
      <c r="D1250" s="44" t="s">
        <v>70</v>
      </c>
      <c r="E1250" s="52">
        <v>0.009</v>
      </c>
      <c r="F1250" s="52">
        <v>0.006</v>
      </c>
      <c r="G1250" s="52">
        <v>78.0</v>
      </c>
      <c r="H1250" s="52">
        <v>72.0</v>
      </c>
      <c r="I1250" s="52">
        <v>0.165</v>
      </c>
      <c r="J1250" s="52">
        <v>0.697</v>
      </c>
      <c r="K1250" s="52">
        <v>0.138</v>
      </c>
      <c r="L1250" s="52">
        <v>1.0255063E7</v>
      </c>
      <c r="M1250" s="52">
        <v>0.74</v>
      </c>
    </row>
    <row r="1251">
      <c r="A1251" s="47" t="str">
        <f t="shared" si="1"/>
        <v>Europe_Czech Republic-Europe_2001</v>
      </c>
      <c r="B1251" s="47" t="s">
        <v>179</v>
      </c>
      <c r="C1251" s="49" t="s">
        <v>189</v>
      </c>
      <c r="D1251" s="44" t="s">
        <v>71</v>
      </c>
      <c r="E1251" s="52">
        <v>0.009</v>
      </c>
      <c r="F1251" s="52">
        <v>0.005</v>
      </c>
      <c r="G1251" s="52">
        <v>78.0</v>
      </c>
      <c r="H1251" s="52">
        <v>72.0</v>
      </c>
      <c r="I1251" s="52">
        <v>0.161</v>
      </c>
      <c r="J1251" s="52">
        <v>0.7</v>
      </c>
      <c r="K1251" s="52">
        <v>0.139</v>
      </c>
      <c r="L1251" s="52">
        <v>1.0216605E7</v>
      </c>
      <c r="M1251" s="52">
        <v>0.739</v>
      </c>
    </row>
    <row r="1252">
      <c r="A1252" s="47" t="str">
        <f t="shared" si="1"/>
        <v>Europe_Czech Republic-Europe_2002</v>
      </c>
      <c r="B1252" s="47" t="s">
        <v>179</v>
      </c>
      <c r="C1252" s="49" t="s">
        <v>189</v>
      </c>
      <c r="D1252" s="44" t="s">
        <v>72</v>
      </c>
      <c r="E1252" s="52">
        <v>0.009</v>
      </c>
      <c r="F1252" s="52">
        <v>0.005</v>
      </c>
      <c r="G1252" s="52">
        <v>79.0</v>
      </c>
      <c r="H1252" s="52">
        <v>72.0</v>
      </c>
      <c r="I1252" s="52">
        <v>0.157</v>
      </c>
      <c r="J1252" s="52">
        <v>0.704</v>
      </c>
      <c r="K1252" s="52">
        <v>0.139</v>
      </c>
      <c r="L1252" s="52">
        <v>1.0196916E7</v>
      </c>
      <c r="M1252" s="52">
        <v>0.738</v>
      </c>
    </row>
    <row r="1253">
      <c r="A1253" s="47" t="str">
        <f t="shared" si="1"/>
        <v>Europe_Czech Republic-Europe_2003</v>
      </c>
      <c r="B1253" s="47" t="s">
        <v>179</v>
      </c>
      <c r="C1253" s="49" t="s">
        <v>189</v>
      </c>
      <c r="D1253" s="44" t="s">
        <v>74</v>
      </c>
      <c r="E1253" s="52">
        <v>0.009</v>
      </c>
      <c r="F1253" s="52">
        <v>0.005</v>
      </c>
      <c r="G1253" s="52">
        <v>79.0</v>
      </c>
      <c r="H1253" s="52">
        <v>72.0</v>
      </c>
      <c r="I1253" s="52">
        <v>0.154</v>
      </c>
      <c r="J1253" s="52">
        <v>0.707</v>
      </c>
      <c r="K1253" s="52">
        <v>0.139</v>
      </c>
      <c r="L1253" s="52">
        <v>1.0193998E7</v>
      </c>
      <c r="M1253" s="52">
        <v>0.737</v>
      </c>
    </row>
    <row r="1254">
      <c r="A1254" s="47" t="str">
        <f t="shared" si="1"/>
        <v>Europe_Czech Republic-Europe_2004</v>
      </c>
      <c r="B1254" s="47" t="s">
        <v>179</v>
      </c>
      <c r="C1254" s="49" t="s">
        <v>189</v>
      </c>
      <c r="D1254" s="44" t="s">
        <v>83</v>
      </c>
      <c r="E1254" s="52">
        <v>0.01</v>
      </c>
      <c r="F1254" s="52">
        <v>0.005</v>
      </c>
      <c r="G1254" s="52">
        <v>79.0</v>
      </c>
      <c r="H1254" s="52">
        <v>73.0</v>
      </c>
      <c r="I1254" s="52">
        <v>0.151</v>
      </c>
      <c r="J1254" s="52">
        <v>0.709</v>
      </c>
      <c r="K1254" s="52">
        <v>0.14</v>
      </c>
      <c r="L1254" s="52">
        <v>1.0197101E7</v>
      </c>
      <c r="M1254" s="52">
        <v>0.737</v>
      </c>
    </row>
    <row r="1255">
      <c r="A1255" s="47" t="str">
        <f t="shared" si="1"/>
        <v>Europe_Czech Republic-Europe_2005</v>
      </c>
      <c r="B1255" s="47" t="s">
        <v>179</v>
      </c>
      <c r="C1255" s="49" t="s">
        <v>189</v>
      </c>
      <c r="D1255" s="44" t="s">
        <v>84</v>
      </c>
      <c r="E1255" s="52">
        <v>0.01</v>
      </c>
      <c r="F1255" s="52">
        <v>0.004</v>
      </c>
      <c r="G1255" s="52">
        <v>79.0</v>
      </c>
      <c r="H1255" s="52">
        <v>73.0</v>
      </c>
      <c r="I1255" s="52">
        <v>0.148</v>
      </c>
      <c r="J1255" s="52">
        <v>0.711</v>
      </c>
      <c r="K1255" s="52">
        <v>0.141</v>
      </c>
      <c r="L1255" s="52">
        <v>1.0211216E7</v>
      </c>
      <c r="M1255" s="52">
        <v>0.736</v>
      </c>
    </row>
    <row r="1256">
      <c r="A1256" s="47" t="str">
        <f t="shared" si="1"/>
        <v>Europe_Czech Republic-Europe_2006</v>
      </c>
      <c r="B1256" s="47" t="s">
        <v>179</v>
      </c>
      <c r="C1256" s="49" t="s">
        <v>189</v>
      </c>
      <c r="D1256" s="44" t="s">
        <v>85</v>
      </c>
      <c r="E1256" s="52">
        <v>0.01</v>
      </c>
      <c r="F1256" s="52">
        <v>0.004</v>
      </c>
      <c r="G1256" s="52">
        <v>80.0</v>
      </c>
      <c r="H1256" s="52">
        <v>74.0</v>
      </c>
      <c r="I1256" s="52">
        <v>0.145</v>
      </c>
      <c r="J1256" s="52">
        <v>0.712</v>
      </c>
      <c r="K1256" s="52">
        <v>0.143</v>
      </c>
      <c r="L1256" s="52">
        <v>1.0238905E7</v>
      </c>
      <c r="M1256" s="52">
        <v>0.735</v>
      </c>
    </row>
    <row r="1257">
      <c r="A1257" s="47" t="str">
        <f t="shared" si="1"/>
        <v>Europe_Czech Republic-Europe_2007</v>
      </c>
      <c r="B1257" s="47" t="s">
        <v>179</v>
      </c>
      <c r="C1257" s="49" t="s">
        <v>189</v>
      </c>
      <c r="D1257" s="44" t="s">
        <v>86</v>
      </c>
      <c r="E1257" s="52">
        <v>0.011</v>
      </c>
      <c r="F1257" s="52">
        <v>0.004</v>
      </c>
      <c r="G1257" s="52">
        <v>80.0</v>
      </c>
      <c r="H1257" s="52">
        <v>74.0</v>
      </c>
      <c r="I1257" s="52">
        <v>0.143</v>
      </c>
      <c r="J1257" s="52">
        <v>0.712</v>
      </c>
      <c r="K1257" s="52">
        <v>0.145</v>
      </c>
      <c r="L1257" s="52">
        <v>1.0298828E7</v>
      </c>
      <c r="M1257" s="52">
        <v>0.735</v>
      </c>
    </row>
    <row r="1258">
      <c r="A1258" s="47" t="str">
        <f t="shared" si="1"/>
        <v>Europe_Czech Republic-Europe_2008</v>
      </c>
      <c r="B1258" s="47" t="s">
        <v>179</v>
      </c>
      <c r="C1258" s="49" t="s">
        <v>189</v>
      </c>
      <c r="D1258" s="44" t="s">
        <v>87</v>
      </c>
      <c r="E1258" s="52">
        <v>0.012</v>
      </c>
      <c r="F1258" s="52">
        <v>0.004</v>
      </c>
      <c r="G1258" s="52">
        <v>80.0</v>
      </c>
      <c r="H1258" s="52">
        <v>74.0</v>
      </c>
      <c r="I1258" s="52">
        <v>0.142</v>
      </c>
      <c r="J1258" s="52">
        <v>0.711</v>
      </c>
      <c r="K1258" s="52">
        <v>0.147</v>
      </c>
      <c r="L1258" s="52">
        <v>1.0384603E7</v>
      </c>
      <c r="M1258" s="52">
        <v>0.734</v>
      </c>
    </row>
    <row r="1259">
      <c r="A1259" s="47" t="str">
        <f t="shared" si="1"/>
        <v>Europe_Czech Republic-Europe_2009</v>
      </c>
      <c r="B1259" s="47" t="s">
        <v>179</v>
      </c>
      <c r="C1259" s="49" t="s">
        <v>189</v>
      </c>
      <c r="D1259" s="44" t="s">
        <v>88</v>
      </c>
      <c r="E1259" s="52">
        <v>0.011</v>
      </c>
      <c r="F1259" s="52">
        <v>0.004</v>
      </c>
      <c r="G1259" s="52">
        <v>80.0</v>
      </c>
      <c r="H1259" s="52">
        <v>74.0</v>
      </c>
      <c r="I1259" s="52">
        <v>0.142</v>
      </c>
      <c r="J1259" s="52">
        <v>0.708</v>
      </c>
      <c r="K1259" s="52">
        <v>0.15</v>
      </c>
      <c r="L1259" s="52">
        <v>1.0443936E7</v>
      </c>
      <c r="M1259" s="52">
        <v>0.733</v>
      </c>
    </row>
    <row r="1260">
      <c r="A1260" s="47" t="str">
        <f t="shared" si="1"/>
        <v>Europe_Czech Republic-Europe_2010</v>
      </c>
      <c r="B1260" s="47" t="s">
        <v>179</v>
      </c>
      <c r="C1260" s="49" t="s">
        <v>189</v>
      </c>
      <c r="D1260" s="44" t="s">
        <v>89</v>
      </c>
      <c r="E1260" s="52">
        <v>0.011</v>
      </c>
      <c r="F1260" s="52">
        <v>0.003</v>
      </c>
      <c r="G1260" s="52">
        <v>81.0</v>
      </c>
      <c r="H1260" s="52">
        <v>74.0</v>
      </c>
      <c r="I1260" s="52">
        <v>0.142</v>
      </c>
      <c r="J1260" s="52">
        <v>0.704</v>
      </c>
      <c r="K1260" s="52">
        <v>0.154</v>
      </c>
      <c r="L1260" s="52">
        <v>1.047441E7</v>
      </c>
      <c r="M1260" s="52">
        <v>0.733</v>
      </c>
    </row>
    <row r="1261">
      <c r="A1261" s="47" t="str">
        <f t="shared" si="1"/>
        <v>Europe_Czech Republic-Europe_2011</v>
      </c>
      <c r="B1261" s="47" t="s">
        <v>179</v>
      </c>
      <c r="C1261" s="49" t="s">
        <v>189</v>
      </c>
      <c r="D1261" s="44" t="s">
        <v>90</v>
      </c>
      <c r="E1261" s="52">
        <v>0.01</v>
      </c>
      <c r="F1261" s="52">
        <v>0.003</v>
      </c>
      <c r="G1261" s="52">
        <v>81.0</v>
      </c>
      <c r="H1261" s="52">
        <v>75.0</v>
      </c>
      <c r="I1261" s="52">
        <v>0.143</v>
      </c>
      <c r="J1261" s="52">
        <v>0.699</v>
      </c>
      <c r="K1261" s="52">
        <v>0.158</v>
      </c>
      <c r="L1261" s="52">
        <v>1.0496088E7</v>
      </c>
      <c r="M1261" s="52">
        <v>0.732</v>
      </c>
    </row>
    <row r="1262">
      <c r="A1262" s="47" t="str">
        <f t="shared" si="1"/>
        <v>Europe_Czech Republic-Europe_2012</v>
      </c>
      <c r="B1262" s="47" t="s">
        <v>179</v>
      </c>
      <c r="C1262" s="49" t="s">
        <v>189</v>
      </c>
      <c r="D1262" s="44" t="s">
        <v>91</v>
      </c>
      <c r="E1262" s="52">
        <v>0.01</v>
      </c>
      <c r="F1262" s="52">
        <v>0.003</v>
      </c>
      <c r="G1262" s="52">
        <v>81.0</v>
      </c>
      <c r="H1262" s="52">
        <v>75.0</v>
      </c>
      <c r="I1262" s="52">
        <v>0.146</v>
      </c>
      <c r="J1262" s="52">
        <v>0.692</v>
      </c>
      <c r="K1262" s="52">
        <v>0.162</v>
      </c>
      <c r="L1262" s="52">
        <v>1.0510785E7</v>
      </c>
      <c r="M1262" s="52">
        <v>0.731</v>
      </c>
    </row>
    <row r="1263">
      <c r="A1263" s="47" t="str">
        <f t="shared" si="1"/>
        <v>Europe_Denmark-Europe_2000</v>
      </c>
      <c r="B1263" s="47" t="s">
        <v>179</v>
      </c>
      <c r="C1263" s="49" t="s">
        <v>190</v>
      </c>
      <c r="D1263" s="44" t="s">
        <v>70</v>
      </c>
      <c r="E1263" s="52">
        <v>0.013</v>
      </c>
      <c r="F1263" s="52">
        <v>0.005</v>
      </c>
      <c r="G1263" s="52">
        <v>79.0</v>
      </c>
      <c r="H1263" s="52">
        <v>74.0</v>
      </c>
      <c r="I1263" s="52">
        <v>0.185</v>
      </c>
      <c r="J1263" s="52">
        <v>0.667</v>
      </c>
      <c r="K1263" s="52">
        <v>0.149</v>
      </c>
      <c r="L1263" s="52">
        <v>5339616.0</v>
      </c>
      <c r="M1263" s="52">
        <v>0.851</v>
      </c>
    </row>
    <row r="1264">
      <c r="A1264" s="47" t="str">
        <f t="shared" si="1"/>
        <v>Europe_Denmark-Europe_2001</v>
      </c>
      <c r="B1264" s="47" t="s">
        <v>179</v>
      </c>
      <c r="C1264" s="49" t="s">
        <v>190</v>
      </c>
      <c r="D1264" s="44" t="s">
        <v>71</v>
      </c>
      <c r="E1264" s="52">
        <v>0.012</v>
      </c>
      <c r="F1264" s="52">
        <v>0.005</v>
      </c>
      <c r="G1264" s="52">
        <v>79.0</v>
      </c>
      <c r="H1264" s="52">
        <v>75.0</v>
      </c>
      <c r="I1264" s="52">
        <v>0.186</v>
      </c>
      <c r="J1264" s="52">
        <v>0.665</v>
      </c>
      <c r="K1264" s="52">
        <v>0.148</v>
      </c>
      <c r="L1264" s="52">
        <v>5358783.0</v>
      </c>
      <c r="M1264" s="52">
        <v>0.852</v>
      </c>
    </row>
    <row r="1265">
      <c r="A1265" s="47" t="str">
        <f t="shared" si="1"/>
        <v>Europe_Denmark-Europe_2002</v>
      </c>
      <c r="B1265" s="47" t="s">
        <v>179</v>
      </c>
      <c r="C1265" s="49" t="s">
        <v>190</v>
      </c>
      <c r="D1265" s="44" t="s">
        <v>72</v>
      </c>
      <c r="E1265" s="52">
        <v>0.012</v>
      </c>
      <c r="F1265" s="52">
        <v>0.004</v>
      </c>
      <c r="G1265" s="52">
        <v>79.0</v>
      </c>
      <c r="H1265" s="52">
        <v>75.0</v>
      </c>
      <c r="I1265" s="52">
        <v>0.187</v>
      </c>
      <c r="J1265" s="52">
        <v>0.664</v>
      </c>
      <c r="K1265" s="52">
        <v>0.149</v>
      </c>
      <c r="L1265" s="52">
        <v>5375931.0</v>
      </c>
      <c r="M1265" s="52">
        <v>0.853</v>
      </c>
    </row>
    <row r="1266">
      <c r="A1266" s="47" t="str">
        <f t="shared" si="1"/>
        <v>Europe_Denmark-Europe_2003</v>
      </c>
      <c r="B1266" s="47" t="s">
        <v>179</v>
      </c>
      <c r="C1266" s="49" t="s">
        <v>190</v>
      </c>
      <c r="D1266" s="44" t="s">
        <v>74</v>
      </c>
      <c r="E1266" s="52">
        <v>0.012</v>
      </c>
      <c r="F1266" s="52">
        <v>0.004</v>
      </c>
      <c r="G1266" s="52">
        <v>80.0</v>
      </c>
      <c r="H1266" s="52">
        <v>75.0</v>
      </c>
      <c r="I1266" s="52">
        <v>0.188</v>
      </c>
      <c r="J1266" s="52">
        <v>0.663</v>
      </c>
      <c r="K1266" s="52">
        <v>0.149</v>
      </c>
      <c r="L1266" s="52">
        <v>5390574.0</v>
      </c>
      <c r="M1266" s="52">
        <v>0.854</v>
      </c>
    </row>
    <row r="1267">
      <c r="A1267" s="47" t="str">
        <f t="shared" si="1"/>
        <v>Europe_Denmark-Europe_2004</v>
      </c>
      <c r="B1267" s="47" t="s">
        <v>179</v>
      </c>
      <c r="C1267" s="49" t="s">
        <v>190</v>
      </c>
      <c r="D1267" s="44" t="s">
        <v>83</v>
      </c>
      <c r="E1267" s="52">
        <v>0.012</v>
      </c>
      <c r="F1267" s="52">
        <v>0.004</v>
      </c>
      <c r="G1267" s="52">
        <v>80.0</v>
      </c>
      <c r="H1267" s="52">
        <v>75.0</v>
      </c>
      <c r="I1267" s="52">
        <v>0.188</v>
      </c>
      <c r="J1267" s="52">
        <v>0.662</v>
      </c>
      <c r="K1267" s="52">
        <v>0.15</v>
      </c>
      <c r="L1267" s="52">
        <v>5404523.0</v>
      </c>
      <c r="M1267" s="52">
        <v>0.856</v>
      </c>
    </row>
    <row r="1268">
      <c r="A1268" s="47" t="str">
        <f t="shared" si="1"/>
        <v>Europe_Denmark-Europe_2005</v>
      </c>
      <c r="B1268" s="47" t="s">
        <v>179</v>
      </c>
      <c r="C1268" s="49" t="s">
        <v>190</v>
      </c>
      <c r="D1268" s="44" t="s">
        <v>84</v>
      </c>
      <c r="E1268" s="52">
        <v>0.012</v>
      </c>
      <c r="F1268" s="52">
        <v>0.004</v>
      </c>
      <c r="G1268" s="52">
        <v>80.0</v>
      </c>
      <c r="H1268" s="52">
        <v>76.0</v>
      </c>
      <c r="I1268" s="52">
        <v>0.187</v>
      </c>
      <c r="J1268" s="52">
        <v>0.661</v>
      </c>
      <c r="K1268" s="52">
        <v>0.151</v>
      </c>
      <c r="L1268" s="52">
        <v>5419432.0</v>
      </c>
      <c r="M1268" s="52">
        <v>0.859</v>
      </c>
    </row>
    <row r="1269">
      <c r="A1269" s="47" t="str">
        <f t="shared" si="1"/>
        <v>Europe_Denmark-Europe_2006</v>
      </c>
      <c r="B1269" s="47" t="s">
        <v>179</v>
      </c>
      <c r="C1269" s="49" t="s">
        <v>190</v>
      </c>
      <c r="D1269" s="44" t="s">
        <v>85</v>
      </c>
      <c r="E1269" s="52">
        <v>0.012</v>
      </c>
      <c r="F1269" s="52">
        <v>0.004</v>
      </c>
      <c r="G1269" s="52">
        <v>80.0</v>
      </c>
      <c r="H1269" s="52">
        <v>76.0</v>
      </c>
      <c r="I1269" s="52">
        <v>0.186</v>
      </c>
      <c r="J1269" s="52">
        <v>0.66</v>
      </c>
      <c r="K1269" s="52">
        <v>0.154</v>
      </c>
      <c r="L1269" s="52">
        <v>5437272.0</v>
      </c>
      <c r="M1269" s="52">
        <v>0.861</v>
      </c>
    </row>
    <row r="1270">
      <c r="A1270" s="47" t="str">
        <f t="shared" si="1"/>
        <v>Europe_Denmark-Europe_2007</v>
      </c>
      <c r="B1270" s="47" t="s">
        <v>179</v>
      </c>
      <c r="C1270" s="49" t="s">
        <v>190</v>
      </c>
      <c r="D1270" s="44" t="s">
        <v>86</v>
      </c>
      <c r="E1270" s="52">
        <v>0.012</v>
      </c>
      <c r="F1270" s="52">
        <v>0.004</v>
      </c>
      <c r="G1270" s="52">
        <v>81.0</v>
      </c>
      <c r="H1270" s="52">
        <v>76.0</v>
      </c>
      <c r="I1270" s="52">
        <v>0.185</v>
      </c>
      <c r="J1270" s="52">
        <v>0.659</v>
      </c>
      <c r="K1270" s="52">
        <v>0.156</v>
      </c>
      <c r="L1270" s="52">
        <v>5461438.0</v>
      </c>
      <c r="M1270" s="52">
        <v>0.863</v>
      </c>
    </row>
    <row r="1271">
      <c r="A1271" s="47" t="str">
        <f t="shared" si="1"/>
        <v>Europe_Denmark-Europe_2008</v>
      </c>
      <c r="B1271" s="47" t="s">
        <v>179</v>
      </c>
      <c r="C1271" s="49" t="s">
        <v>190</v>
      </c>
      <c r="D1271" s="44" t="s">
        <v>87</v>
      </c>
      <c r="E1271" s="52">
        <v>0.012</v>
      </c>
      <c r="F1271" s="52">
        <v>0.004</v>
      </c>
      <c r="G1271" s="52">
        <v>81.0</v>
      </c>
      <c r="H1271" s="52">
        <v>76.0</v>
      </c>
      <c r="I1271" s="52">
        <v>0.183</v>
      </c>
      <c r="J1271" s="52">
        <v>0.657</v>
      </c>
      <c r="K1271" s="52">
        <v>0.159</v>
      </c>
      <c r="L1271" s="52">
        <v>5493621.0</v>
      </c>
      <c r="M1271" s="52">
        <v>0.865</v>
      </c>
    </row>
    <row r="1272">
      <c r="A1272" s="47" t="str">
        <f t="shared" si="1"/>
        <v>Europe_Denmark-Europe_2009</v>
      </c>
      <c r="B1272" s="47" t="s">
        <v>179</v>
      </c>
      <c r="C1272" s="49" t="s">
        <v>190</v>
      </c>
      <c r="D1272" s="44" t="s">
        <v>88</v>
      </c>
      <c r="E1272" s="52">
        <v>0.011</v>
      </c>
      <c r="F1272" s="52">
        <v>0.004</v>
      </c>
      <c r="G1272" s="52">
        <v>81.0</v>
      </c>
      <c r="H1272" s="52">
        <v>77.0</v>
      </c>
      <c r="I1272" s="52">
        <v>0.181</v>
      </c>
      <c r="J1272" s="52">
        <v>0.656</v>
      </c>
      <c r="K1272" s="52">
        <v>0.163</v>
      </c>
      <c r="L1272" s="52">
        <v>5523095.0</v>
      </c>
      <c r="M1272" s="52">
        <v>0.867</v>
      </c>
    </row>
    <row r="1273">
      <c r="A1273" s="47" t="str">
        <f t="shared" si="1"/>
        <v>Europe_Denmark-Europe_2010</v>
      </c>
      <c r="B1273" s="47" t="s">
        <v>179</v>
      </c>
      <c r="C1273" s="49" t="s">
        <v>190</v>
      </c>
      <c r="D1273" s="44" t="s">
        <v>89</v>
      </c>
      <c r="E1273" s="52">
        <v>0.011</v>
      </c>
      <c r="F1273" s="52">
        <v>0.003</v>
      </c>
      <c r="G1273" s="52">
        <v>81.0</v>
      </c>
      <c r="H1273" s="52">
        <v>77.0</v>
      </c>
      <c r="I1273" s="52">
        <v>0.18</v>
      </c>
      <c r="J1273" s="52">
        <v>0.654</v>
      </c>
      <c r="K1273" s="52">
        <v>0.167</v>
      </c>
      <c r="L1273" s="52">
        <v>5547683.0</v>
      </c>
      <c r="M1273" s="52">
        <v>0.868</v>
      </c>
    </row>
    <row r="1274">
      <c r="A1274" s="47" t="str">
        <f t="shared" si="1"/>
        <v>Europe_Denmark-Europe_2011</v>
      </c>
      <c r="B1274" s="47" t="s">
        <v>179</v>
      </c>
      <c r="C1274" s="49" t="s">
        <v>190</v>
      </c>
      <c r="D1274" s="44" t="s">
        <v>90</v>
      </c>
      <c r="E1274" s="52">
        <v>0.011</v>
      </c>
      <c r="F1274" s="52">
        <v>0.003</v>
      </c>
      <c r="G1274" s="52">
        <v>82.0</v>
      </c>
      <c r="H1274" s="52">
        <v>78.0</v>
      </c>
      <c r="I1274" s="52">
        <v>0.178</v>
      </c>
      <c r="J1274" s="52">
        <v>0.651</v>
      </c>
      <c r="K1274" s="52">
        <v>0.171</v>
      </c>
      <c r="L1274" s="52">
        <v>5570572.0</v>
      </c>
      <c r="M1274" s="52">
        <v>0.87</v>
      </c>
    </row>
    <row r="1275">
      <c r="A1275" s="47" t="str">
        <f t="shared" si="1"/>
        <v>Europe_Denmark-Europe_2012</v>
      </c>
      <c r="B1275" s="47" t="s">
        <v>179</v>
      </c>
      <c r="C1275" s="49" t="s">
        <v>190</v>
      </c>
      <c r="D1275" s="44" t="s">
        <v>91</v>
      </c>
      <c r="E1275" s="52">
        <v>0.01</v>
      </c>
      <c r="F1275" s="52">
        <v>0.003</v>
      </c>
      <c r="G1275" s="52">
        <v>82.0</v>
      </c>
      <c r="H1275" s="52">
        <v>78.0</v>
      </c>
      <c r="I1275" s="52">
        <v>0.177</v>
      </c>
      <c r="J1275" s="52">
        <v>0.649</v>
      </c>
      <c r="K1275" s="52">
        <v>0.175</v>
      </c>
      <c r="L1275" s="52">
        <v>5591572.0</v>
      </c>
      <c r="M1275" s="52">
        <v>0.871</v>
      </c>
    </row>
    <row r="1276">
      <c r="A1276" s="47" t="str">
        <f t="shared" si="1"/>
        <v>Europe_Estonia-Europe_2000</v>
      </c>
      <c r="B1276" s="47" t="s">
        <v>179</v>
      </c>
      <c r="C1276" s="49" t="s">
        <v>191</v>
      </c>
      <c r="D1276" s="44" t="s">
        <v>70</v>
      </c>
      <c r="E1276" s="52">
        <v>0.01</v>
      </c>
      <c r="F1276" s="52">
        <v>0.009</v>
      </c>
      <c r="G1276" s="52">
        <v>76.0</v>
      </c>
      <c r="H1276" s="52">
        <v>65.0</v>
      </c>
      <c r="I1276" s="52">
        <v>0.18</v>
      </c>
      <c r="J1276" s="52">
        <v>0.669</v>
      </c>
      <c r="K1276" s="52">
        <v>0.152</v>
      </c>
      <c r="L1276" s="52">
        <v>1396985.0</v>
      </c>
      <c r="M1276" s="52">
        <v>0.694</v>
      </c>
    </row>
    <row r="1277">
      <c r="A1277" s="47" t="str">
        <f t="shared" si="1"/>
        <v>Europe_Estonia-Europe_2001</v>
      </c>
      <c r="B1277" s="47" t="s">
        <v>179</v>
      </c>
      <c r="C1277" s="49" t="s">
        <v>191</v>
      </c>
      <c r="D1277" s="44" t="s">
        <v>71</v>
      </c>
      <c r="E1277" s="52">
        <v>0.009</v>
      </c>
      <c r="F1277" s="52">
        <v>0.008</v>
      </c>
      <c r="G1277" s="52">
        <v>76.0</v>
      </c>
      <c r="H1277" s="52">
        <v>65.0</v>
      </c>
      <c r="I1277" s="52">
        <v>0.174</v>
      </c>
      <c r="J1277" s="52">
        <v>0.671</v>
      </c>
      <c r="K1277" s="52">
        <v>0.155</v>
      </c>
      <c r="L1277" s="52">
        <v>1388115.0</v>
      </c>
      <c r="M1277" s="52">
        <v>0.692</v>
      </c>
    </row>
    <row r="1278">
      <c r="A1278" s="47" t="str">
        <f t="shared" si="1"/>
        <v>Europe_Estonia-Europe_2002</v>
      </c>
      <c r="B1278" s="47" t="s">
        <v>179</v>
      </c>
      <c r="C1278" s="49" t="s">
        <v>191</v>
      </c>
      <c r="D1278" s="44" t="s">
        <v>72</v>
      </c>
      <c r="E1278" s="52">
        <v>0.01</v>
      </c>
      <c r="F1278" s="52">
        <v>0.008</v>
      </c>
      <c r="G1278" s="52">
        <v>77.0</v>
      </c>
      <c r="H1278" s="52">
        <v>65.0</v>
      </c>
      <c r="I1278" s="52">
        <v>0.167</v>
      </c>
      <c r="J1278" s="52">
        <v>0.674</v>
      </c>
      <c r="K1278" s="52">
        <v>0.159</v>
      </c>
      <c r="L1278" s="52">
        <v>1379350.0</v>
      </c>
      <c r="M1278" s="52">
        <v>0.691</v>
      </c>
    </row>
    <row r="1279">
      <c r="A1279" s="47" t="str">
        <f t="shared" si="1"/>
        <v>Europe_Estonia-Europe_2003</v>
      </c>
      <c r="B1279" s="47" t="s">
        <v>179</v>
      </c>
      <c r="C1279" s="49" t="s">
        <v>191</v>
      </c>
      <c r="D1279" s="44" t="s">
        <v>74</v>
      </c>
      <c r="E1279" s="52">
        <v>0.01</v>
      </c>
      <c r="F1279" s="52">
        <v>0.007</v>
      </c>
      <c r="G1279" s="52">
        <v>77.0</v>
      </c>
      <c r="H1279" s="52">
        <v>66.0</v>
      </c>
      <c r="I1279" s="52">
        <v>0.161</v>
      </c>
      <c r="J1279" s="52">
        <v>0.676</v>
      </c>
      <c r="K1279" s="52">
        <v>0.163</v>
      </c>
      <c r="L1279" s="52">
        <v>1370720.0</v>
      </c>
      <c r="M1279" s="52">
        <v>0.69</v>
      </c>
    </row>
    <row r="1280">
      <c r="A1280" s="47" t="str">
        <f t="shared" si="1"/>
        <v>Europe_Estonia-Europe_2004</v>
      </c>
      <c r="B1280" s="47" t="s">
        <v>179</v>
      </c>
      <c r="C1280" s="49" t="s">
        <v>191</v>
      </c>
      <c r="D1280" s="44" t="s">
        <v>83</v>
      </c>
      <c r="E1280" s="52">
        <v>0.01</v>
      </c>
      <c r="F1280" s="52">
        <v>0.006</v>
      </c>
      <c r="G1280" s="52">
        <v>78.0</v>
      </c>
      <c r="H1280" s="52">
        <v>66.0</v>
      </c>
      <c r="I1280" s="52">
        <v>0.156</v>
      </c>
      <c r="J1280" s="52">
        <v>0.678</v>
      </c>
      <c r="K1280" s="52">
        <v>0.166</v>
      </c>
      <c r="L1280" s="52">
        <v>1362550.0</v>
      </c>
      <c r="M1280" s="52">
        <v>0.689</v>
      </c>
    </row>
    <row r="1281">
      <c r="A1281" s="47" t="str">
        <f t="shared" si="1"/>
        <v>Europe_Estonia-Europe_2005</v>
      </c>
      <c r="B1281" s="47" t="s">
        <v>179</v>
      </c>
      <c r="C1281" s="49" t="s">
        <v>191</v>
      </c>
      <c r="D1281" s="44" t="s">
        <v>84</v>
      </c>
      <c r="E1281" s="52">
        <v>0.011</v>
      </c>
      <c r="F1281" s="52">
        <v>0.006</v>
      </c>
      <c r="G1281" s="52">
        <v>78.0</v>
      </c>
      <c r="H1281" s="52">
        <v>67.0</v>
      </c>
      <c r="I1281" s="52">
        <v>0.153</v>
      </c>
      <c r="J1281" s="52">
        <v>0.679</v>
      </c>
      <c r="K1281" s="52">
        <v>0.168</v>
      </c>
      <c r="L1281" s="52">
        <v>1354775.0</v>
      </c>
      <c r="M1281" s="52">
        <v>0.687</v>
      </c>
    </row>
    <row r="1282">
      <c r="A1282" s="47" t="str">
        <f t="shared" si="1"/>
        <v>Europe_Estonia-Europe_2006</v>
      </c>
      <c r="B1282" s="47" t="s">
        <v>179</v>
      </c>
      <c r="C1282" s="49" t="s">
        <v>191</v>
      </c>
      <c r="D1282" s="44" t="s">
        <v>85</v>
      </c>
      <c r="E1282" s="52">
        <v>0.011</v>
      </c>
      <c r="F1282" s="52">
        <v>0.005</v>
      </c>
      <c r="G1282" s="52">
        <v>78.0</v>
      </c>
      <c r="H1282" s="52">
        <v>67.0</v>
      </c>
      <c r="I1282" s="52">
        <v>0.151</v>
      </c>
      <c r="J1282" s="52">
        <v>0.679</v>
      </c>
      <c r="K1282" s="52">
        <v>0.17</v>
      </c>
      <c r="L1282" s="52">
        <v>1346810.0</v>
      </c>
      <c r="M1282" s="52">
        <v>0.686</v>
      </c>
    </row>
    <row r="1283">
      <c r="A1283" s="47" t="str">
        <f t="shared" si="1"/>
        <v>Europe_Estonia-Europe_2007</v>
      </c>
      <c r="B1283" s="47" t="s">
        <v>179</v>
      </c>
      <c r="C1283" s="49" t="s">
        <v>191</v>
      </c>
      <c r="D1283" s="44" t="s">
        <v>86</v>
      </c>
      <c r="E1283" s="52">
        <v>0.012</v>
      </c>
      <c r="F1283" s="52">
        <v>0.005</v>
      </c>
      <c r="G1283" s="52">
        <v>79.0</v>
      </c>
      <c r="H1283" s="52">
        <v>67.0</v>
      </c>
      <c r="I1283" s="52">
        <v>0.151</v>
      </c>
      <c r="J1283" s="52">
        <v>0.678</v>
      </c>
      <c r="K1283" s="52">
        <v>0.172</v>
      </c>
      <c r="L1283" s="52">
        <v>1340680.0</v>
      </c>
      <c r="M1283" s="52">
        <v>0.685</v>
      </c>
    </row>
    <row r="1284">
      <c r="A1284" s="47" t="str">
        <f t="shared" si="1"/>
        <v>Europe_Estonia-Europe_2008</v>
      </c>
      <c r="B1284" s="47" t="s">
        <v>179</v>
      </c>
      <c r="C1284" s="49" t="s">
        <v>191</v>
      </c>
      <c r="D1284" s="44" t="s">
        <v>87</v>
      </c>
      <c r="E1284" s="52">
        <v>0.012</v>
      </c>
      <c r="F1284" s="52">
        <v>0.004</v>
      </c>
      <c r="G1284" s="52">
        <v>79.0</v>
      </c>
      <c r="H1284" s="52">
        <v>69.0</v>
      </c>
      <c r="I1284" s="52">
        <v>0.151</v>
      </c>
      <c r="J1284" s="52">
        <v>0.676</v>
      </c>
      <c r="K1284" s="52">
        <v>0.173</v>
      </c>
      <c r="L1284" s="52">
        <v>1337090.0</v>
      </c>
      <c r="M1284" s="52">
        <v>0.684</v>
      </c>
    </row>
    <row r="1285">
      <c r="A1285" s="47" t="str">
        <f t="shared" si="1"/>
        <v>Europe_Estonia-Europe_2009</v>
      </c>
      <c r="B1285" s="47" t="s">
        <v>179</v>
      </c>
      <c r="C1285" s="49" t="s">
        <v>191</v>
      </c>
      <c r="D1285" s="44" t="s">
        <v>88</v>
      </c>
      <c r="E1285" s="52">
        <v>0.012</v>
      </c>
      <c r="F1285" s="52">
        <v>0.004</v>
      </c>
      <c r="G1285" s="52">
        <v>80.0</v>
      </c>
      <c r="H1285" s="52">
        <v>70.0</v>
      </c>
      <c r="I1285" s="52">
        <v>0.153</v>
      </c>
      <c r="J1285" s="52">
        <v>0.674</v>
      </c>
      <c r="K1285" s="52">
        <v>0.174</v>
      </c>
      <c r="L1285" s="52">
        <v>1334515.0</v>
      </c>
      <c r="M1285" s="52">
        <v>0.682</v>
      </c>
    </row>
    <row r="1286">
      <c r="A1286" s="47" t="str">
        <f t="shared" si="1"/>
        <v>Europe_Estonia-Europe_2010</v>
      </c>
      <c r="B1286" s="47" t="s">
        <v>179</v>
      </c>
      <c r="C1286" s="49" t="s">
        <v>191</v>
      </c>
      <c r="D1286" s="44" t="s">
        <v>89</v>
      </c>
      <c r="E1286" s="52">
        <v>0.012</v>
      </c>
      <c r="F1286" s="52">
        <v>0.004</v>
      </c>
      <c r="G1286" s="52">
        <v>81.0</v>
      </c>
      <c r="H1286" s="52">
        <v>71.0</v>
      </c>
      <c r="I1286" s="52">
        <v>0.154</v>
      </c>
      <c r="J1286" s="52">
        <v>0.671</v>
      </c>
      <c r="K1286" s="52">
        <v>0.175</v>
      </c>
      <c r="L1286" s="52">
        <v>1331475.0</v>
      </c>
      <c r="M1286" s="52">
        <v>0.681</v>
      </c>
    </row>
    <row r="1287">
      <c r="A1287" s="47" t="str">
        <f t="shared" si="1"/>
        <v>Europe_Estonia-Europe_2011</v>
      </c>
      <c r="B1287" s="47" t="s">
        <v>179</v>
      </c>
      <c r="C1287" s="49" t="s">
        <v>191</v>
      </c>
      <c r="D1287" s="44" t="s">
        <v>90</v>
      </c>
      <c r="E1287" s="52">
        <v>0.011</v>
      </c>
      <c r="F1287" s="52">
        <v>0.003</v>
      </c>
      <c r="G1287" s="52">
        <v>81.0</v>
      </c>
      <c r="H1287" s="52">
        <v>71.0</v>
      </c>
      <c r="I1287" s="52">
        <v>0.155</v>
      </c>
      <c r="J1287" s="52">
        <v>0.668</v>
      </c>
      <c r="K1287" s="52">
        <v>0.176</v>
      </c>
      <c r="L1287" s="52">
        <v>1327439.0</v>
      </c>
      <c r="M1287" s="52">
        <v>0.68</v>
      </c>
    </row>
    <row r="1288">
      <c r="A1288" s="47" t="str">
        <f t="shared" si="1"/>
        <v>Europe_Estonia-Europe_2012</v>
      </c>
      <c r="B1288" s="47" t="s">
        <v>179</v>
      </c>
      <c r="C1288" s="49" t="s">
        <v>191</v>
      </c>
      <c r="D1288" s="44" t="s">
        <v>91</v>
      </c>
      <c r="E1288" s="52">
        <v>0.011</v>
      </c>
      <c r="F1288" s="52">
        <v>0.003</v>
      </c>
      <c r="G1288" s="52">
        <v>82.0</v>
      </c>
      <c r="H1288" s="52">
        <v>72.0</v>
      </c>
      <c r="I1288" s="52">
        <v>0.157</v>
      </c>
      <c r="J1288" s="52">
        <v>0.665</v>
      </c>
      <c r="K1288" s="52">
        <v>0.178</v>
      </c>
      <c r="L1288" s="52">
        <v>1325016.0</v>
      </c>
      <c r="M1288" s="52">
        <v>0.678</v>
      </c>
    </row>
    <row r="1289">
      <c r="A1289" s="47" t="str">
        <f t="shared" si="1"/>
        <v>Europe_Faeroe Islands-Europe_2000</v>
      </c>
      <c r="B1289" s="47" t="s">
        <v>179</v>
      </c>
      <c r="C1289" s="49" t="s">
        <v>192</v>
      </c>
      <c r="D1289" s="44" t="s">
        <v>70</v>
      </c>
      <c r="E1289" s="50"/>
      <c r="F1289" s="50"/>
      <c r="G1289" s="52">
        <v>82.0</v>
      </c>
      <c r="H1289" s="52">
        <v>76.0</v>
      </c>
      <c r="I1289" s="50"/>
      <c r="J1289" s="50"/>
      <c r="K1289" s="50"/>
      <c r="L1289" s="52">
        <v>46491.0</v>
      </c>
      <c r="M1289" s="52">
        <v>0.363</v>
      </c>
    </row>
    <row r="1290">
      <c r="A1290" s="47" t="str">
        <f t="shared" si="1"/>
        <v>Europe_Faeroe Islands-Europe_2001</v>
      </c>
      <c r="B1290" s="47" t="s">
        <v>179</v>
      </c>
      <c r="C1290" s="49" t="s">
        <v>192</v>
      </c>
      <c r="D1290" s="44" t="s">
        <v>71</v>
      </c>
      <c r="E1290" s="50"/>
      <c r="F1290" s="50"/>
      <c r="G1290" s="52">
        <v>82.0</v>
      </c>
      <c r="H1290" s="52">
        <v>77.0</v>
      </c>
      <c r="I1290" s="50"/>
      <c r="J1290" s="50"/>
      <c r="K1290" s="50"/>
      <c r="L1290" s="52">
        <v>47135.0</v>
      </c>
      <c r="M1290" s="52">
        <v>0.372</v>
      </c>
    </row>
    <row r="1291">
      <c r="A1291" s="47" t="str">
        <f t="shared" si="1"/>
        <v>Europe_Faeroe Islands-Europe_2002</v>
      </c>
      <c r="B1291" s="47" t="s">
        <v>179</v>
      </c>
      <c r="C1291" s="49" t="s">
        <v>192</v>
      </c>
      <c r="D1291" s="44" t="s">
        <v>72</v>
      </c>
      <c r="E1291" s="50"/>
      <c r="F1291" s="50"/>
      <c r="G1291" s="52">
        <v>82.0</v>
      </c>
      <c r="H1291" s="52">
        <v>77.0</v>
      </c>
      <c r="I1291" s="50"/>
      <c r="J1291" s="50"/>
      <c r="K1291" s="50"/>
      <c r="L1291" s="52">
        <v>47751.0</v>
      </c>
      <c r="M1291" s="52">
        <v>0.38</v>
      </c>
    </row>
    <row r="1292">
      <c r="A1292" s="47" t="str">
        <f t="shared" si="1"/>
        <v>Europe_Faeroe Islands-Europe_2003</v>
      </c>
      <c r="B1292" s="47" t="s">
        <v>179</v>
      </c>
      <c r="C1292" s="49" t="s">
        <v>192</v>
      </c>
      <c r="D1292" s="44" t="s">
        <v>74</v>
      </c>
      <c r="E1292" s="50"/>
      <c r="F1292" s="50"/>
      <c r="G1292" s="52">
        <v>82.0</v>
      </c>
      <c r="H1292" s="52">
        <v>77.0</v>
      </c>
      <c r="I1292" s="50"/>
      <c r="J1292" s="50"/>
      <c r="K1292" s="50"/>
      <c r="L1292" s="52">
        <v>48308.0</v>
      </c>
      <c r="M1292" s="52">
        <v>0.387</v>
      </c>
    </row>
    <row r="1293">
      <c r="A1293" s="47" t="str">
        <f t="shared" si="1"/>
        <v>Europe_Faeroe Islands-Europe_2004</v>
      </c>
      <c r="B1293" s="47" t="s">
        <v>179</v>
      </c>
      <c r="C1293" s="49" t="s">
        <v>192</v>
      </c>
      <c r="D1293" s="44" t="s">
        <v>83</v>
      </c>
      <c r="E1293" s="50"/>
      <c r="F1293" s="50"/>
      <c r="G1293" s="52">
        <v>82.0</v>
      </c>
      <c r="H1293" s="52">
        <v>77.0</v>
      </c>
      <c r="I1293" s="50"/>
      <c r="J1293" s="50"/>
      <c r="K1293" s="50"/>
      <c r="L1293" s="52">
        <v>48782.0</v>
      </c>
      <c r="M1293" s="52">
        <v>0.392</v>
      </c>
    </row>
    <row r="1294">
      <c r="A1294" s="47" t="str">
        <f t="shared" si="1"/>
        <v>Europe_Faeroe Islands-Europe_2005</v>
      </c>
      <c r="B1294" s="47" t="s">
        <v>179</v>
      </c>
      <c r="C1294" s="49" t="s">
        <v>192</v>
      </c>
      <c r="D1294" s="44" t="s">
        <v>84</v>
      </c>
      <c r="E1294" s="50"/>
      <c r="F1294" s="50"/>
      <c r="G1294" s="52">
        <v>82.0</v>
      </c>
      <c r="H1294" s="52">
        <v>77.0</v>
      </c>
      <c r="I1294" s="50"/>
      <c r="J1294" s="50"/>
      <c r="K1294" s="50"/>
      <c r="L1294" s="52">
        <v>49157.0</v>
      </c>
      <c r="M1294" s="52">
        <v>0.398</v>
      </c>
    </row>
    <row r="1295">
      <c r="A1295" s="47" t="str">
        <f t="shared" si="1"/>
        <v>Europe_Faeroe Islands-Europe_2006</v>
      </c>
      <c r="B1295" s="47" t="s">
        <v>179</v>
      </c>
      <c r="C1295" s="49" t="s">
        <v>192</v>
      </c>
      <c r="D1295" s="44" t="s">
        <v>85</v>
      </c>
      <c r="E1295" s="50"/>
      <c r="F1295" s="50"/>
      <c r="G1295" s="52">
        <v>82.0</v>
      </c>
      <c r="H1295" s="52">
        <v>77.0</v>
      </c>
      <c r="I1295" s="50"/>
      <c r="J1295" s="50"/>
      <c r="K1295" s="50"/>
      <c r="L1295" s="52">
        <v>49414.0</v>
      </c>
      <c r="M1295" s="52">
        <v>0.401</v>
      </c>
    </row>
    <row r="1296">
      <c r="A1296" s="47" t="str">
        <f t="shared" si="1"/>
        <v>Europe_Faeroe Islands-Europe_2007</v>
      </c>
      <c r="B1296" s="47" t="s">
        <v>179</v>
      </c>
      <c r="C1296" s="49" t="s">
        <v>192</v>
      </c>
      <c r="D1296" s="44" t="s">
        <v>86</v>
      </c>
      <c r="E1296" s="52">
        <v>0.014</v>
      </c>
      <c r="F1296" s="50"/>
      <c r="G1296" s="52">
        <v>83.0</v>
      </c>
      <c r="H1296" s="52">
        <v>78.0</v>
      </c>
      <c r="I1296" s="50"/>
      <c r="J1296" s="50"/>
      <c r="K1296" s="50"/>
      <c r="L1296" s="52">
        <v>49554.0</v>
      </c>
      <c r="M1296" s="52">
        <v>0.403</v>
      </c>
    </row>
    <row r="1297">
      <c r="A1297" s="47" t="str">
        <f t="shared" si="1"/>
        <v>Europe_Faeroe Islands-Europe_2008</v>
      </c>
      <c r="B1297" s="47" t="s">
        <v>179</v>
      </c>
      <c r="C1297" s="49" t="s">
        <v>192</v>
      </c>
      <c r="D1297" s="44" t="s">
        <v>87</v>
      </c>
      <c r="E1297" s="50"/>
      <c r="F1297" s="50"/>
      <c r="G1297" s="52">
        <v>83.0</v>
      </c>
      <c r="H1297" s="52">
        <v>78.0</v>
      </c>
      <c r="I1297" s="50"/>
      <c r="J1297" s="50"/>
      <c r="K1297" s="50"/>
      <c r="L1297" s="52">
        <v>49601.0</v>
      </c>
      <c r="M1297" s="52">
        <v>0.405</v>
      </c>
    </row>
    <row r="1298">
      <c r="A1298" s="47" t="str">
        <f t="shared" si="1"/>
        <v>Europe_Faeroe Islands-Europe_2009</v>
      </c>
      <c r="B1298" s="47" t="s">
        <v>179</v>
      </c>
      <c r="C1298" s="49" t="s">
        <v>192</v>
      </c>
      <c r="D1298" s="44" t="s">
        <v>88</v>
      </c>
      <c r="E1298" s="50"/>
      <c r="F1298" s="50"/>
      <c r="G1298" s="52">
        <v>84.0</v>
      </c>
      <c r="H1298" s="52">
        <v>78.0</v>
      </c>
      <c r="I1298" s="50"/>
      <c r="J1298" s="50"/>
      <c r="K1298" s="50"/>
      <c r="L1298" s="52">
        <v>49600.0</v>
      </c>
      <c r="M1298" s="52">
        <v>0.407</v>
      </c>
    </row>
    <row r="1299">
      <c r="A1299" s="47" t="str">
        <f t="shared" si="1"/>
        <v>Europe_Faeroe Islands-Europe_2010</v>
      </c>
      <c r="B1299" s="47" t="s">
        <v>179</v>
      </c>
      <c r="C1299" s="49" t="s">
        <v>192</v>
      </c>
      <c r="D1299" s="44" t="s">
        <v>89</v>
      </c>
      <c r="E1299" s="50"/>
      <c r="F1299" s="50"/>
      <c r="G1299" s="52">
        <v>84.0</v>
      </c>
      <c r="H1299" s="52">
        <v>79.0</v>
      </c>
      <c r="I1299" s="50"/>
      <c r="J1299" s="50"/>
      <c r="K1299" s="50"/>
      <c r="L1299" s="52">
        <v>49581.0</v>
      </c>
      <c r="M1299" s="52">
        <v>0.409</v>
      </c>
    </row>
    <row r="1300">
      <c r="A1300" s="47" t="str">
        <f t="shared" si="1"/>
        <v>Europe_Faeroe Islands-Europe_2011</v>
      </c>
      <c r="B1300" s="47" t="s">
        <v>179</v>
      </c>
      <c r="C1300" s="49" t="s">
        <v>192</v>
      </c>
      <c r="D1300" s="44" t="s">
        <v>90</v>
      </c>
      <c r="E1300" s="52">
        <v>0.012</v>
      </c>
      <c r="F1300" s="50"/>
      <c r="G1300" s="52">
        <v>84.0</v>
      </c>
      <c r="H1300" s="52">
        <v>79.0</v>
      </c>
      <c r="I1300" s="50"/>
      <c r="J1300" s="50"/>
      <c r="K1300" s="50"/>
      <c r="L1300" s="52">
        <v>49551.0</v>
      </c>
      <c r="M1300" s="52">
        <v>0.411</v>
      </c>
    </row>
    <row r="1301">
      <c r="A1301" s="47" t="str">
        <f t="shared" si="1"/>
        <v>Europe_Faeroe Islands-Europe_2012</v>
      </c>
      <c r="B1301" s="47" t="s">
        <v>179</v>
      </c>
      <c r="C1301" s="49" t="s">
        <v>192</v>
      </c>
      <c r="D1301" s="44" t="s">
        <v>91</v>
      </c>
      <c r="E1301" s="52">
        <v>0.013</v>
      </c>
      <c r="F1301" s="50"/>
      <c r="G1301" s="52">
        <v>85.0</v>
      </c>
      <c r="H1301" s="52">
        <v>80.0</v>
      </c>
      <c r="I1301" s="50"/>
      <c r="J1301" s="50"/>
      <c r="K1301" s="50"/>
      <c r="L1301" s="52">
        <v>49506.0</v>
      </c>
      <c r="M1301" s="52">
        <v>0.413</v>
      </c>
    </row>
    <row r="1302">
      <c r="A1302" s="47" t="str">
        <f t="shared" si="1"/>
        <v>Europe_Finland-Europe_2000</v>
      </c>
      <c r="B1302" s="47" t="s">
        <v>179</v>
      </c>
      <c r="C1302" s="49" t="s">
        <v>193</v>
      </c>
      <c r="D1302" s="44" t="s">
        <v>70</v>
      </c>
      <c r="E1302" s="52">
        <v>0.011</v>
      </c>
      <c r="F1302" s="52">
        <v>0.004</v>
      </c>
      <c r="G1302" s="52">
        <v>81.0</v>
      </c>
      <c r="H1302" s="52">
        <v>74.0</v>
      </c>
      <c r="I1302" s="52">
        <v>0.182</v>
      </c>
      <c r="J1302" s="52">
        <v>0.669</v>
      </c>
      <c r="K1302" s="52">
        <v>0.149</v>
      </c>
      <c r="L1302" s="52">
        <v>5176209.0</v>
      </c>
      <c r="M1302" s="52">
        <v>0.822</v>
      </c>
    </row>
    <row r="1303">
      <c r="A1303" s="47" t="str">
        <f t="shared" si="1"/>
        <v>Europe_Finland-Europe_2001</v>
      </c>
      <c r="B1303" s="47" t="s">
        <v>179</v>
      </c>
      <c r="C1303" s="49" t="s">
        <v>193</v>
      </c>
      <c r="D1303" s="44" t="s">
        <v>71</v>
      </c>
      <c r="E1303" s="52">
        <v>0.011</v>
      </c>
      <c r="F1303" s="52">
        <v>0.003</v>
      </c>
      <c r="G1303" s="52">
        <v>82.0</v>
      </c>
      <c r="H1303" s="52">
        <v>75.0</v>
      </c>
      <c r="I1303" s="52">
        <v>0.18</v>
      </c>
      <c r="J1303" s="52">
        <v>0.669</v>
      </c>
      <c r="K1303" s="52">
        <v>0.151</v>
      </c>
      <c r="L1303" s="52">
        <v>5188008.0</v>
      </c>
      <c r="M1303" s="52">
        <v>0.824</v>
      </c>
    </row>
    <row r="1304">
      <c r="A1304" s="47" t="str">
        <f t="shared" si="1"/>
        <v>Europe_Finland-Europe_2002</v>
      </c>
      <c r="B1304" s="47" t="s">
        <v>179</v>
      </c>
      <c r="C1304" s="49" t="s">
        <v>193</v>
      </c>
      <c r="D1304" s="44" t="s">
        <v>72</v>
      </c>
      <c r="E1304" s="52">
        <v>0.011</v>
      </c>
      <c r="F1304" s="52">
        <v>0.003</v>
      </c>
      <c r="G1304" s="52">
        <v>82.0</v>
      </c>
      <c r="H1304" s="52">
        <v>75.0</v>
      </c>
      <c r="I1304" s="52">
        <v>0.178</v>
      </c>
      <c r="J1304" s="52">
        <v>0.669</v>
      </c>
      <c r="K1304" s="52">
        <v>0.153</v>
      </c>
      <c r="L1304" s="52">
        <v>5200598.0</v>
      </c>
      <c r="M1304" s="52">
        <v>0.825</v>
      </c>
    </row>
    <row r="1305">
      <c r="A1305" s="47" t="str">
        <f t="shared" si="1"/>
        <v>Europe_Finland-Europe_2003</v>
      </c>
      <c r="B1305" s="47" t="s">
        <v>179</v>
      </c>
      <c r="C1305" s="49" t="s">
        <v>193</v>
      </c>
      <c r="D1305" s="44" t="s">
        <v>74</v>
      </c>
      <c r="E1305" s="52">
        <v>0.011</v>
      </c>
      <c r="F1305" s="52">
        <v>0.003</v>
      </c>
      <c r="G1305" s="52">
        <v>82.0</v>
      </c>
      <c r="H1305" s="52">
        <v>75.0</v>
      </c>
      <c r="I1305" s="52">
        <v>0.177</v>
      </c>
      <c r="J1305" s="52">
        <v>0.668</v>
      </c>
      <c r="K1305" s="52">
        <v>0.155</v>
      </c>
      <c r="L1305" s="52">
        <v>5213014.0</v>
      </c>
      <c r="M1305" s="52">
        <v>0.826</v>
      </c>
    </row>
    <row r="1306">
      <c r="A1306" s="47" t="str">
        <f t="shared" si="1"/>
        <v>Europe_Finland-Europe_2004</v>
      </c>
      <c r="B1306" s="47" t="s">
        <v>179</v>
      </c>
      <c r="C1306" s="49" t="s">
        <v>193</v>
      </c>
      <c r="D1306" s="44" t="s">
        <v>83</v>
      </c>
      <c r="E1306" s="52">
        <v>0.011</v>
      </c>
      <c r="F1306" s="52">
        <v>0.003</v>
      </c>
      <c r="G1306" s="52">
        <v>82.0</v>
      </c>
      <c r="H1306" s="52">
        <v>75.0</v>
      </c>
      <c r="I1306" s="52">
        <v>0.175</v>
      </c>
      <c r="J1306" s="52">
        <v>0.667</v>
      </c>
      <c r="K1306" s="52">
        <v>0.157</v>
      </c>
      <c r="L1306" s="52">
        <v>5228172.0</v>
      </c>
      <c r="M1306" s="52">
        <v>0.828</v>
      </c>
    </row>
    <row r="1307">
      <c r="A1307" s="47" t="str">
        <f t="shared" si="1"/>
        <v>Europe_Finland-Europe_2005</v>
      </c>
      <c r="B1307" s="47" t="s">
        <v>179</v>
      </c>
      <c r="C1307" s="49" t="s">
        <v>193</v>
      </c>
      <c r="D1307" s="44" t="s">
        <v>84</v>
      </c>
      <c r="E1307" s="52">
        <v>0.011</v>
      </c>
      <c r="F1307" s="52">
        <v>0.003</v>
      </c>
      <c r="G1307" s="52">
        <v>82.0</v>
      </c>
      <c r="H1307" s="52">
        <v>76.0</v>
      </c>
      <c r="I1307" s="52">
        <v>0.174</v>
      </c>
      <c r="J1307" s="52">
        <v>0.667</v>
      </c>
      <c r="K1307" s="52">
        <v>0.159</v>
      </c>
      <c r="L1307" s="52">
        <v>5246096.0</v>
      </c>
      <c r="M1307" s="52">
        <v>0.829</v>
      </c>
    </row>
    <row r="1308">
      <c r="A1308" s="47" t="str">
        <f t="shared" si="1"/>
        <v>Europe_Finland-Europe_2006</v>
      </c>
      <c r="B1308" s="47" t="s">
        <v>179</v>
      </c>
      <c r="C1308" s="49" t="s">
        <v>193</v>
      </c>
      <c r="D1308" s="44" t="s">
        <v>85</v>
      </c>
      <c r="E1308" s="52">
        <v>0.011</v>
      </c>
      <c r="F1308" s="52">
        <v>0.003</v>
      </c>
      <c r="G1308" s="52">
        <v>83.0</v>
      </c>
      <c r="H1308" s="52">
        <v>76.0</v>
      </c>
      <c r="I1308" s="52">
        <v>0.172</v>
      </c>
      <c r="J1308" s="52">
        <v>0.667</v>
      </c>
      <c r="K1308" s="52">
        <v>0.161</v>
      </c>
      <c r="L1308" s="52">
        <v>5266268.0</v>
      </c>
      <c r="M1308" s="52">
        <v>0.83</v>
      </c>
    </row>
    <row r="1309">
      <c r="A1309" s="47" t="str">
        <f t="shared" si="1"/>
        <v>Europe_Finland-Europe_2007</v>
      </c>
      <c r="B1309" s="47" t="s">
        <v>179</v>
      </c>
      <c r="C1309" s="49" t="s">
        <v>193</v>
      </c>
      <c r="D1309" s="44" t="s">
        <v>86</v>
      </c>
      <c r="E1309" s="52">
        <v>0.011</v>
      </c>
      <c r="F1309" s="52">
        <v>0.003</v>
      </c>
      <c r="G1309" s="52">
        <v>83.0</v>
      </c>
      <c r="H1309" s="52">
        <v>76.0</v>
      </c>
      <c r="I1309" s="52">
        <v>0.17</v>
      </c>
      <c r="J1309" s="52">
        <v>0.668</v>
      </c>
      <c r="K1309" s="52">
        <v>0.163</v>
      </c>
      <c r="L1309" s="52">
        <v>5288720.0</v>
      </c>
      <c r="M1309" s="52">
        <v>0.832</v>
      </c>
    </row>
    <row r="1310">
      <c r="A1310" s="47" t="str">
        <f t="shared" si="1"/>
        <v>Europe_Finland-Europe_2008</v>
      </c>
      <c r="B1310" s="47" t="s">
        <v>179</v>
      </c>
      <c r="C1310" s="49" t="s">
        <v>193</v>
      </c>
      <c r="D1310" s="44" t="s">
        <v>87</v>
      </c>
      <c r="E1310" s="52">
        <v>0.011</v>
      </c>
      <c r="F1310" s="52">
        <v>0.003</v>
      </c>
      <c r="G1310" s="52">
        <v>83.0</v>
      </c>
      <c r="H1310" s="52">
        <v>76.0</v>
      </c>
      <c r="I1310" s="52">
        <v>0.168</v>
      </c>
      <c r="J1310" s="52">
        <v>0.668</v>
      </c>
      <c r="K1310" s="52">
        <v>0.165</v>
      </c>
      <c r="L1310" s="52">
        <v>5313399.0</v>
      </c>
      <c r="M1310" s="52">
        <v>0.833</v>
      </c>
    </row>
    <row r="1311">
      <c r="A1311" s="47" t="str">
        <f t="shared" si="1"/>
        <v>Europe_Finland-Europe_2009</v>
      </c>
      <c r="B1311" s="47" t="s">
        <v>179</v>
      </c>
      <c r="C1311" s="49" t="s">
        <v>193</v>
      </c>
      <c r="D1311" s="44" t="s">
        <v>88</v>
      </c>
      <c r="E1311" s="52">
        <v>0.011</v>
      </c>
      <c r="F1311" s="52">
        <v>0.003</v>
      </c>
      <c r="G1311" s="52">
        <v>83.0</v>
      </c>
      <c r="H1311" s="52">
        <v>77.0</v>
      </c>
      <c r="I1311" s="52">
        <v>0.166</v>
      </c>
      <c r="J1311" s="52">
        <v>0.666</v>
      </c>
      <c r="K1311" s="52">
        <v>0.167</v>
      </c>
      <c r="L1311" s="52">
        <v>5338871.0</v>
      </c>
      <c r="M1311" s="52">
        <v>0.834</v>
      </c>
    </row>
    <row r="1312">
      <c r="A1312" s="47" t="str">
        <f t="shared" si="1"/>
        <v>Europe_Finland-Europe_2010</v>
      </c>
      <c r="B1312" s="47" t="s">
        <v>179</v>
      </c>
      <c r="C1312" s="49" t="s">
        <v>193</v>
      </c>
      <c r="D1312" s="44" t="s">
        <v>89</v>
      </c>
      <c r="E1312" s="52">
        <v>0.011</v>
      </c>
      <c r="F1312" s="52">
        <v>0.003</v>
      </c>
      <c r="G1312" s="52">
        <v>83.0</v>
      </c>
      <c r="H1312" s="52">
        <v>77.0</v>
      </c>
      <c r="I1312" s="52">
        <v>0.165</v>
      </c>
      <c r="J1312" s="52">
        <v>0.664</v>
      </c>
      <c r="K1312" s="52">
        <v>0.171</v>
      </c>
      <c r="L1312" s="52">
        <v>5363352.0</v>
      </c>
      <c r="M1312" s="52">
        <v>0.836</v>
      </c>
    </row>
    <row r="1313">
      <c r="A1313" s="47" t="str">
        <f t="shared" si="1"/>
        <v>Europe_Finland-Europe_2011</v>
      </c>
      <c r="B1313" s="47" t="s">
        <v>179</v>
      </c>
      <c r="C1313" s="49" t="s">
        <v>193</v>
      </c>
      <c r="D1313" s="44" t="s">
        <v>90</v>
      </c>
      <c r="E1313" s="52">
        <v>0.011</v>
      </c>
      <c r="F1313" s="52">
        <v>0.002</v>
      </c>
      <c r="G1313" s="52">
        <v>84.0</v>
      </c>
      <c r="H1313" s="52">
        <v>77.0</v>
      </c>
      <c r="I1313" s="52">
        <v>0.164</v>
      </c>
      <c r="J1313" s="52">
        <v>0.659</v>
      </c>
      <c r="K1313" s="52">
        <v>0.177</v>
      </c>
      <c r="L1313" s="52">
        <v>5388272.0</v>
      </c>
      <c r="M1313" s="52">
        <v>0.837</v>
      </c>
    </row>
    <row r="1314">
      <c r="A1314" s="47" t="str">
        <f t="shared" si="1"/>
        <v>Europe_Finland-Europe_2012</v>
      </c>
      <c r="B1314" s="47" t="s">
        <v>179</v>
      </c>
      <c r="C1314" s="49" t="s">
        <v>193</v>
      </c>
      <c r="D1314" s="44" t="s">
        <v>91</v>
      </c>
      <c r="E1314" s="52">
        <v>0.011</v>
      </c>
      <c r="F1314" s="52">
        <v>0.002</v>
      </c>
      <c r="G1314" s="52">
        <v>84.0</v>
      </c>
      <c r="H1314" s="52">
        <v>78.0</v>
      </c>
      <c r="I1314" s="52">
        <v>0.164</v>
      </c>
      <c r="J1314" s="52">
        <v>0.653</v>
      </c>
      <c r="K1314" s="52">
        <v>0.183</v>
      </c>
      <c r="L1314" s="52">
        <v>5413971.0</v>
      </c>
      <c r="M1314" s="52">
        <v>0.838</v>
      </c>
    </row>
    <row r="1315">
      <c r="A1315" s="47" t="str">
        <f t="shared" si="1"/>
        <v>Europe_France-Europe_2000</v>
      </c>
      <c r="B1315" s="47" t="s">
        <v>179</v>
      </c>
      <c r="C1315" s="49" t="s">
        <v>194</v>
      </c>
      <c r="D1315" s="44" t="s">
        <v>70</v>
      </c>
      <c r="E1315" s="52">
        <v>0.013</v>
      </c>
      <c r="F1315" s="52">
        <v>0.004</v>
      </c>
      <c r="G1315" s="52">
        <v>83.0</v>
      </c>
      <c r="H1315" s="52">
        <v>75.0</v>
      </c>
      <c r="I1315" s="52">
        <v>0.189</v>
      </c>
      <c r="J1315" s="52">
        <v>0.65</v>
      </c>
      <c r="K1315" s="52">
        <v>0.16</v>
      </c>
      <c r="L1315" s="52">
        <v>6.0911057E7</v>
      </c>
      <c r="M1315" s="52">
        <v>0.759</v>
      </c>
    </row>
    <row r="1316">
      <c r="A1316" s="47" t="str">
        <f t="shared" si="1"/>
        <v>Europe_France-Europe_2001</v>
      </c>
      <c r="B1316" s="47" t="s">
        <v>179</v>
      </c>
      <c r="C1316" s="49" t="s">
        <v>194</v>
      </c>
      <c r="D1316" s="44" t="s">
        <v>71</v>
      </c>
      <c r="E1316" s="52">
        <v>0.013</v>
      </c>
      <c r="F1316" s="52">
        <v>0.004</v>
      </c>
      <c r="G1316" s="52">
        <v>83.0</v>
      </c>
      <c r="H1316" s="52">
        <v>76.0</v>
      </c>
      <c r="I1316" s="52">
        <v>0.188</v>
      </c>
      <c r="J1316" s="52">
        <v>0.651</v>
      </c>
      <c r="K1316" s="52">
        <v>0.161</v>
      </c>
      <c r="L1316" s="52">
        <v>6.1355725E7</v>
      </c>
      <c r="M1316" s="52">
        <v>0.761</v>
      </c>
    </row>
    <row r="1317">
      <c r="A1317" s="47" t="str">
        <f t="shared" si="1"/>
        <v>Europe_France-Europe_2002</v>
      </c>
      <c r="B1317" s="47" t="s">
        <v>179</v>
      </c>
      <c r="C1317" s="49" t="s">
        <v>194</v>
      </c>
      <c r="D1317" s="44" t="s">
        <v>72</v>
      </c>
      <c r="E1317" s="52">
        <v>0.013</v>
      </c>
      <c r="F1317" s="52">
        <v>0.004</v>
      </c>
      <c r="G1317" s="52">
        <v>83.0</v>
      </c>
      <c r="H1317" s="52">
        <v>76.0</v>
      </c>
      <c r="I1317" s="52">
        <v>0.187</v>
      </c>
      <c r="J1317" s="52">
        <v>0.651</v>
      </c>
      <c r="K1317" s="52">
        <v>0.162</v>
      </c>
      <c r="L1317" s="52">
        <v>6.1803229E7</v>
      </c>
      <c r="M1317" s="52">
        <v>0.764</v>
      </c>
    </row>
    <row r="1318">
      <c r="A1318" s="47" t="str">
        <f t="shared" si="1"/>
        <v>Europe_France-Europe_2003</v>
      </c>
      <c r="B1318" s="47" t="s">
        <v>179</v>
      </c>
      <c r="C1318" s="49" t="s">
        <v>194</v>
      </c>
      <c r="D1318" s="44" t="s">
        <v>74</v>
      </c>
      <c r="E1318" s="52">
        <v>0.013</v>
      </c>
      <c r="F1318" s="52">
        <v>0.004</v>
      </c>
      <c r="G1318" s="52">
        <v>83.0</v>
      </c>
      <c r="H1318" s="52">
        <v>76.0</v>
      </c>
      <c r="I1318" s="52">
        <v>0.186</v>
      </c>
      <c r="J1318" s="52">
        <v>0.651</v>
      </c>
      <c r="K1318" s="52">
        <v>0.163</v>
      </c>
      <c r="L1318" s="52">
        <v>6.2242474E7</v>
      </c>
      <c r="M1318" s="52">
        <v>0.766</v>
      </c>
    </row>
    <row r="1319">
      <c r="A1319" s="47" t="str">
        <f t="shared" si="1"/>
        <v>Europe_France-Europe_2004</v>
      </c>
      <c r="B1319" s="47" t="s">
        <v>179</v>
      </c>
      <c r="C1319" s="49" t="s">
        <v>194</v>
      </c>
      <c r="D1319" s="44" t="s">
        <v>83</v>
      </c>
      <c r="E1319" s="52">
        <v>0.013</v>
      </c>
      <c r="F1319" s="52">
        <v>0.004</v>
      </c>
      <c r="G1319" s="52">
        <v>84.0</v>
      </c>
      <c r="H1319" s="52">
        <v>77.0</v>
      </c>
      <c r="I1319" s="52">
        <v>0.186</v>
      </c>
      <c r="J1319" s="52">
        <v>0.651</v>
      </c>
      <c r="K1319" s="52">
        <v>0.164</v>
      </c>
      <c r="L1319" s="52">
        <v>6.2702121E7</v>
      </c>
      <c r="M1319" s="52">
        <v>0.769</v>
      </c>
    </row>
    <row r="1320">
      <c r="A1320" s="47" t="str">
        <f t="shared" si="1"/>
        <v>Europe_France-Europe_2005</v>
      </c>
      <c r="B1320" s="47" t="s">
        <v>179</v>
      </c>
      <c r="C1320" s="49" t="s">
        <v>194</v>
      </c>
      <c r="D1320" s="44" t="s">
        <v>84</v>
      </c>
      <c r="E1320" s="52">
        <v>0.013</v>
      </c>
      <c r="F1320" s="52">
        <v>0.004</v>
      </c>
      <c r="G1320" s="52">
        <v>84.0</v>
      </c>
      <c r="H1320" s="52">
        <v>77.0</v>
      </c>
      <c r="I1320" s="52">
        <v>0.185</v>
      </c>
      <c r="J1320" s="52">
        <v>0.651</v>
      </c>
      <c r="K1320" s="52">
        <v>0.164</v>
      </c>
      <c r="L1320" s="52">
        <v>6.3176246E7</v>
      </c>
      <c r="M1320" s="52">
        <v>0.771</v>
      </c>
    </row>
    <row r="1321">
      <c r="A1321" s="47" t="str">
        <f t="shared" si="1"/>
        <v>Europe_France-Europe_2006</v>
      </c>
      <c r="B1321" s="47" t="s">
        <v>179</v>
      </c>
      <c r="C1321" s="49" t="s">
        <v>194</v>
      </c>
      <c r="D1321" s="44" t="s">
        <v>85</v>
      </c>
      <c r="E1321" s="52">
        <v>0.013</v>
      </c>
      <c r="F1321" s="52">
        <v>0.004</v>
      </c>
      <c r="G1321" s="52">
        <v>85.0</v>
      </c>
      <c r="H1321" s="52">
        <v>77.0</v>
      </c>
      <c r="I1321" s="52">
        <v>0.185</v>
      </c>
      <c r="J1321" s="52">
        <v>0.651</v>
      </c>
      <c r="K1321" s="52">
        <v>0.165</v>
      </c>
      <c r="L1321" s="52">
        <v>6.3617975E7</v>
      </c>
      <c r="M1321" s="52">
        <v>0.774</v>
      </c>
    </row>
    <row r="1322">
      <c r="A1322" s="47" t="str">
        <f t="shared" si="1"/>
        <v>Europe_France-Europe_2007</v>
      </c>
      <c r="B1322" s="47" t="s">
        <v>179</v>
      </c>
      <c r="C1322" s="49" t="s">
        <v>194</v>
      </c>
      <c r="D1322" s="44" t="s">
        <v>86</v>
      </c>
      <c r="E1322" s="52">
        <v>0.013</v>
      </c>
      <c r="F1322" s="52">
        <v>0.004</v>
      </c>
      <c r="G1322" s="52">
        <v>85.0</v>
      </c>
      <c r="H1322" s="52">
        <v>78.0</v>
      </c>
      <c r="I1322" s="52">
        <v>0.184</v>
      </c>
      <c r="J1322" s="52">
        <v>0.651</v>
      </c>
      <c r="K1322" s="52">
        <v>0.165</v>
      </c>
      <c r="L1322" s="52">
        <v>6.4012572E7</v>
      </c>
      <c r="M1322" s="52">
        <v>0.776</v>
      </c>
    </row>
    <row r="1323">
      <c r="A1323" s="47" t="str">
        <f t="shared" si="1"/>
        <v>Europe_France-Europe_2008</v>
      </c>
      <c r="B1323" s="47" t="s">
        <v>179</v>
      </c>
      <c r="C1323" s="49" t="s">
        <v>194</v>
      </c>
      <c r="D1323" s="44" t="s">
        <v>87</v>
      </c>
      <c r="E1323" s="52">
        <v>0.013</v>
      </c>
      <c r="F1323" s="52">
        <v>0.004</v>
      </c>
      <c r="G1323" s="52">
        <v>85.0</v>
      </c>
      <c r="H1323" s="52">
        <v>78.0</v>
      </c>
      <c r="I1323" s="52">
        <v>0.184</v>
      </c>
      <c r="J1323" s="52">
        <v>0.651</v>
      </c>
      <c r="K1323" s="52">
        <v>0.165</v>
      </c>
      <c r="L1323" s="52">
        <v>6.4371099E7</v>
      </c>
      <c r="M1323" s="52">
        <v>0.779</v>
      </c>
    </row>
    <row r="1324">
      <c r="A1324" s="47" t="str">
        <f t="shared" si="1"/>
        <v>Europe_France-Europe_2009</v>
      </c>
      <c r="B1324" s="47" t="s">
        <v>179</v>
      </c>
      <c r="C1324" s="49" t="s">
        <v>194</v>
      </c>
      <c r="D1324" s="44" t="s">
        <v>88</v>
      </c>
      <c r="E1324" s="52">
        <v>0.013</v>
      </c>
      <c r="F1324" s="52">
        <v>0.004</v>
      </c>
      <c r="G1324" s="52">
        <v>85.0</v>
      </c>
      <c r="H1324" s="52">
        <v>78.0</v>
      </c>
      <c r="I1324" s="52">
        <v>0.184</v>
      </c>
      <c r="J1324" s="52">
        <v>0.65</v>
      </c>
      <c r="K1324" s="52">
        <v>0.166</v>
      </c>
      <c r="L1324" s="52">
        <v>6.4702921E7</v>
      </c>
      <c r="M1324" s="52">
        <v>0.781</v>
      </c>
    </row>
    <row r="1325">
      <c r="A1325" s="47" t="str">
        <f t="shared" si="1"/>
        <v>Europe_France-Europe_2010</v>
      </c>
      <c r="B1325" s="47" t="s">
        <v>179</v>
      </c>
      <c r="C1325" s="49" t="s">
        <v>194</v>
      </c>
      <c r="D1325" s="44" t="s">
        <v>89</v>
      </c>
      <c r="E1325" s="52">
        <v>0.013</v>
      </c>
      <c r="F1325" s="52">
        <v>0.004</v>
      </c>
      <c r="G1325" s="52">
        <v>85.0</v>
      </c>
      <c r="H1325" s="52">
        <v>78.0</v>
      </c>
      <c r="I1325" s="52">
        <v>0.184</v>
      </c>
      <c r="J1325" s="52">
        <v>0.648</v>
      </c>
      <c r="K1325" s="52">
        <v>0.168</v>
      </c>
      <c r="L1325" s="52">
        <v>6.5023142E7</v>
      </c>
      <c r="M1325" s="52">
        <v>0.783</v>
      </c>
    </row>
    <row r="1326">
      <c r="A1326" s="47" t="str">
        <f t="shared" si="1"/>
        <v>Europe_France-Europe_2011</v>
      </c>
      <c r="B1326" s="47" t="s">
        <v>179</v>
      </c>
      <c r="C1326" s="49" t="s">
        <v>194</v>
      </c>
      <c r="D1326" s="44" t="s">
        <v>90</v>
      </c>
      <c r="E1326" s="52">
        <v>0.013</v>
      </c>
      <c r="F1326" s="52">
        <v>0.004</v>
      </c>
      <c r="G1326" s="52">
        <v>86.0</v>
      </c>
      <c r="H1326" s="52">
        <v>79.0</v>
      </c>
      <c r="I1326" s="52">
        <v>0.183</v>
      </c>
      <c r="J1326" s="52">
        <v>0.646</v>
      </c>
      <c r="K1326" s="52">
        <v>0.171</v>
      </c>
      <c r="L1326" s="52">
        <v>6.5343588E7</v>
      </c>
      <c r="M1326" s="52">
        <v>0.786</v>
      </c>
    </row>
    <row r="1327">
      <c r="A1327" s="47" t="str">
        <f t="shared" si="1"/>
        <v>Europe_France-Europe_2012</v>
      </c>
      <c r="B1327" s="47" t="s">
        <v>179</v>
      </c>
      <c r="C1327" s="49" t="s">
        <v>194</v>
      </c>
      <c r="D1327" s="44" t="s">
        <v>91</v>
      </c>
      <c r="E1327" s="52">
        <v>0.013</v>
      </c>
      <c r="F1327" s="52">
        <v>0.004</v>
      </c>
      <c r="G1327" s="52">
        <v>86.0</v>
      </c>
      <c r="H1327" s="52">
        <v>79.0</v>
      </c>
      <c r="I1327" s="52">
        <v>0.183</v>
      </c>
      <c r="J1327" s="52">
        <v>0.643</v>
      </c>
      <c r="K1327" s="52">
        <v>0.175</v>
      </c>
      <c r="L1327" s="52">
        <v>6.5676758E7</v>
      </c>
      <c r="M1327" s="52">
        <v>0.788</v>
      </c>
    </row>
    <row r="1328">
      <c r="A1328" s="47" t="str">
        <f t="shared" si="1"/>
        <v>Europe_Germany-Europe_2000</v>
      </c>
      <c r="B1328" s="47" t="s">
        <v>179</v>
      </c>
      <c r="C1328" s="49" t="s">
        <v>195</v>
      </c>
      <c r="D1328" s="44" t="s">
        <v>70</v>
      </c>
      <c r="E1328" s="52">
        <v>0.009</v>
      </c>
      <c r="F1328" s="52">
        <v>0.004</v>
      </c>
      <c r="G1328" s="52">
        <v>81.0</v>
      </c>
      <c r="H1328" s="52">
        <v>75.0</v>
      </c>
      <c r="I1328" s="52">
        <v>0.156</v>
      </c>
      <c r="J1328" s="52">
        <v>0.681</v>
      </c>
      <c r="K1328" s="52">
        <v>0.163</v>
      </c>
      <c r="L1328" s="52">
        <v>8.2211508E7</v>
      </c>
      <c r="M1328" s="52">
        <v>0.731</v>
      </c>
    </row>
    <row r="1329">
      <c r="A1329" s="47" t="str">
        <f t="shared" si="1"/>
        <v>Europe_Germany-Europe_2001</v>
      </c>
      <c r="B1329" s="47" t="s">
        <v>179</v>
      </c>
      <c r="C1329" s="49" t="s">
        <v>195</v>
      </c>
      <c r="D1329" s="44" t="s">
        <v>71</v>
      </c>
      <c r="E1329" s="52">
        <v>0.009</v>
      </c>
      <c r="F1329" s="52">
        <v>0.004</v>
      </c>
      <c r="G1329" s="52">
        <v>81.0</v>
      </c>
      <c r="H1329" s="52">
        <v>76.0</v>
      </c>
      <c r="I1329" s="52">
        <v>0.154</v>
      </c>
      <c r="J1329" s="52">
        <v>0.679</v>
      </c>
      <c r="K1329" s="52">
        <v>0.168</v>
      </c>
      <c r="L1329" s="52">
        <v>8.2349925E7</v>
      </c>
      <c r="M1329" s="52">
        <v>0.731</v>
      </c>
    </row>
    <row r="1330">
      <c r="A1330" s="47" t="str">
        <f t="shared" si="1"/>
        <v>Europe_Germany-Europe_2002</v>
      </c>
      <c r="B1330" s="47" t="s">
        <v>179</v>
      </c>
      <c r="C1330" s="49" t="s">
        <v>195</v>
      </c>
      <c r="D1330" s="44" t="s">
        <v>72</v>
      </c>
      <c r="E1330" s="52">
        <v>0.009</v>
      </c>
      <c r="F1330" s="52">
        <v>0.004</v>
      </c>
      <c r="G1330" s="52">
        <v>81.0</v>
      </c>
      <c r="H1330" s="52">
        <v>75.0</v>
      </c>
      <c r="I1330" s="52">
        <v>0.151</v>
      </c>
      <c r="J1330" s="52">
        <v>0.676</v>
      </c>
      <c r="K1330" s="52">
        <v>0.173</v>
      </c>
      <c r="L1330" s="52">
        <v>8.2488495E7</v>
      </c>
      <c r="M1330" s="52">
        <v>0.732</v>
      </c>
    </row>
    <row r="1331">
      <c r="A1331" s="47" t="str">
        <f t="shared" si="1"/>
        <v>Europe_Germany-Europe_2003</v>
      </c>
      <c r="B1331" s="47" t="s">
        <v>179</v>
      </c>
      <c r="C1331" s="49" t="s">
        <v>195</v>
      </c>
      <c r="D1331" s="44" t="s">
        <v>74</v>
      </c>
      <c r="E1331" s="52">
        <v>0.009</v>
      </c>
      <c r="F1331" s="52">
        <v>0.004</v>
      </c>
      <c r="G1331" s="52">
        <v>81.0</v>
      </c>
      <c r="H1331" s="52">
        <v>76.0</v>
      </c>
      <c r="I1331" s="52">
        <v>0.148</v>
      </c>
      <c r="J1331" s="52">
        <v>0.673</v>
      </c>
      <c r="K1331" s="52">
        <v>0.179</v>
      </c>
      <c r="L1331" s="52">
        <v>8.2534176E7</v>
      </c>
      <c r="M1331" s="52">
        <v>0.732</v>
      </c>
    </row>
    <row r="1332">
      <c r="A1332" s="47" t="str">
        <f t="shared" si="1"/>
        <v>Europe_Germany-Europe_2004</v>
      </c>
      <c r="B1332" s="47" t="s">
        <v>179</v>
      </c>
      <c r="C1332" s="49" t="s">
        <v>195</v>
      </c>
      <c r="D1332" s="44" t="s">
        <v>83</v>
      </c>
      <c r="E1332" s="52">
        <v>0.009</v>
      </c>
      <c r="F1332" s="52">
        <v>0.004</v>
      </c>
      <c r="G1332" s="52">
        <v>82.0</v>
      </c>
      <c r="H1332" s="52">
        <v>76.0</v>
      </c>
      <c r="I1332" s="52">
        <v>0.146</v>
      </c>
      <c r="J1332" s="52">
        <v>0.67</v>
      </c>
      <c r="K1332" s="52">
        <v>0.184</v>
      </c>
      <c r="L1332" s="52">
        <v>8.251626E7</v>
      </c>
      <c r="M1332" s="52">
        <v>0.733</v>
      </c>
    </row>
    <row r="1333">
      <c r="A1333" s="47" t="str">
        <f t="shared" si="1"/>
        <v>Europe_Germany-Europe_2005</v>
      </c>
      <c r="B1333" s="47" t="s">
        <v>179</v>
      </c>
      <c r="C1333" s="49" t="s">
        <v>195</v>
      </c>
      <c r="D1333" s="44" t="s">
        <v>84</v>
      </c>
      <c r="E1333" s="52">
        <v>0.008</v>
      </c>
      <c r="F1333" s="52">
        <v>0.004</v>
      </c>
      <c r="G1333" s="52">
        <v>82.0</v>
      </c>
      <c r="H1333" s="52">
        <v>76.0</v>
      </c>
      <c r="I1333" s="52">
        <v>0.143</v>
      </c>
      <c r="J1333" s="52">
        <v>0.667</v>
      </c>
      <c r="K1333" s="52">
        <v>0.189</v>
      </c>
      <c r="L1333" s="52">
        <v>8.2469422E7</v>
      </c>
      <c r="M1333" s="52">
        <v>0.734</v>
      </c>
    </row>
    <row r="1334">
      <c r="A1334" s="47" t="str">
        <f t="shared" si="1"/>
        <v>Europe_Germany-Europe_2006</v>
      </c>
      <c r="B1334" s="47" t="s">
        <v>179</v>
      </c>
      <c r="C1334" s="49" t="s">
        <v>195</v>
      </c>
      <c r="D1334" s="44" t="s">
        <v>85</v>
      </c>
      <c r="E1334" s="52">
        <v>0.008</v>
      </c>
      <c r="F1334" s="52">
        <v>0.004</v>
      </c>
      <c r="G1334" s="52">
        <v>82.0</v>
      </c>
      <c r="H1334" s="52">
        <v>76.0</v>
      </c>
      <c r="I1334" s="52">
        <v>0.141</v>
      </c>
      <c r="J1334" s="52">
        <v>0.665</v>
      </c>
      <c r="K1334" s="52">
        <v>0.194</v>
      </c>
      <c r="L1334" s="52">
        <v>8.2376451E7</v>
      </c>
      <c r="M1334" s="52">
        <v>0.735</v>
      </c>
    </row>
    <row r="1335">
      <c r="A1335" s="47" t="str">
        <f t="shared" si="1"/>
        <v>Europe_Germany-Europe_2007</v>
      </c>
      <c r="B1335" s="47" t="s">
        <v>179</v>
      </c>
      <c r="C1335" s="49" t="s">
        <v>195</v>
      </c>
      <c r="D1335" s="44" t="s">
        <v>86</v>
      </c>
      <c r="E1335" s="52">
        <v>0.008</v>
      </c>
      <c r="F1335" s="52">
        <v>0.004</v>
      </c>
      <c r="G1335" s="52">
        <v>82.0</v>
      </c>
      <c r="H1335" s="52">
        <v>77.0</v>
      </c>
      <c r="I1335" s="52">
        <v>0.139</v>
      </c>
      <c r="J1335" s="52">
        <v>0.662</v>
      </c>
      <c r="K1335" s="52">
        <v>0.198</v>
      </c>
      <c r="L1335" s="52">
        <v>8.2266372E7</v>
      </c>
      <c r="M1335" s="52">
        <v>0.737</v>
      </c>
    </row>
    <row r="1336">
      <c r="A1336" s="47" t="str">
        <f t="shared" si="1"/>
        <v>Europe_Germany-Europe_2008</v>
      </c>
      <c r="B1336" s="47" t="s">
        <v>179</v>
      </c>
      <c r="C1336" s="49" t="s">
        <v>195</v>
      </c>
      <c r="D1336" s="44" t="s">
        <v>87</v>
      </c>
      <c r="E1336" s="52">
        <v>0.008</v>
      </c>
      <c r="F1336" s="52">
        <v>0.004</v>
      </c>
      <c r="G1336" s="52">
        <v>82.0</v>
      </c>
      <c r="H1336" s="52">
        <v>77.0</v>
      </c>
      <c r="I1336" s="52">
        <v>0.137</v>
      </c>
      <c r="J1336" s="52">
        <v>0.66</v>
      </c>
      <c r="K1336" s="52">
        <v>0.202</v>
      </c>
      <c r="L1336" s="52">
        <v>8.2110097E7</v>
      </c>
      <c r="M1336" s="52">
        <v>0.739</v>
      </c>
    </row>
    <row r="1337">
      <c r="A1337" s="47" t="str">
        <f t="shared" si="1"/>
        <v>Europe_Germany-Europe_2009</v>
      </c>
      <c r="B1337" s="47" t="s">
        <v>179</v>
      </c>
      <c r="C1337" s="49" t="s">
        <v>195</v>
      </c>
      <c r="D1337" s="44" t="s">
        <v>88</v>
      </c>
      <c r="E1337" s="52">
        <v>0.008</v>
      </c>
      <c r="F1337" s="52">
        <v>0.004</v>
      </c>
      <c r="G1337" s="52">
        <v>83.0</v>
      </c>
      <c r="H1337" s="52">
        <v>77.0</v>
      </c>
      <c r="I1337" s="52">
        <v>0.136</v>
      </c>
      <c r="J1337" s="52">
        <v>0.659</v>
      </c>
      <c r="K1337" s="52">
        <v>0.206</v>
      </c>
      <c r="L1337" s="52">
        <v>8.1902307E7</v>
      </c>
      <c r="M1337" s="52">
        <v>0.741</v>
      </c>
    </row>
    <row r="1338">
      <c r="A1338" s="47" t="str">
        <f t="shared" si="1"/>
        <v>Europe_Germany-Europe_2010</v>
      </c>
      <c r="B1338" s="47" t="s">
        <v>179</v>
      </c>
      <c r="C1338" s="49" t="s">
        <v>195</v>
      </c>
      <c r="D1338" s="44" t="s">
        <v>89</v>
      </c>
      <c r="E1338" s="52">
        <v>0.008</v>
      </c>
      <c r="F1338" s="52">
        <v>0.004</v>
      </c>
      <c r="G1338" s="52">
        <v>83.0</v>
      </c>
      <c r="H1338" s="52">
        <v>78.0</v>
      </c>
      <c r="I1338" s="52">
        <v>0.134</v>
      </c>
      <c r="J1338" s="52">
        <v>0.658</v>
      </c>
      <c r="K1338" s="52">
        <v>0.208</v>
      </c>
      <c r="L1338" s="52">
        <v>8.177693E7</v>
      </c>
      <c r="M1338" s="52">
        <v>0.743</v>
      </c>
    </row>
    <row r="1339">
      <c r="A1339" s="47" t="str">
        <f t="shared" si="1"/>
        <v>Europe_Germany-Europe_2011</v>
      </c>
      <c r="B1339" s="47" t="s">
        <v>179</v>
      </c>
      <c r="C1339" s="49" t="s">
        <v>195</v>
      </c>
      <c r="D1339" s="44" t="s">
        <v>90</v>
      </c>
      <c r="E1339" s="52">
        <v>0.008</v>
      </c>
      <c r="F1339" s="52">
        <v>0.003</v>
      </c>
      <c r="G1339" s="52">
        <v>83.0</v>
      </c>
      <c r="H1339" s="52">
        <v>78.0</v>
      </c>
      <c r="I1339" s="52">
        <v>0.133</v>
      </c>
      <c r="J1339" s="52">
        <v>0.657</v>
      </c>
      <c r="K1339" s="52">
        <v>0.21</v>
      </c>
      <c r="L1339" s="52">
        <v>8.1797673E7</v>
      </c>
      <c r="M1339" s="52">
        <v>0.745</v>
      </c>
    </row>
    <row r="1340">
      <c r="A1340" s="47" t="str">
        <f t="shared" si="1"/>
        <v>Europe_Germany-Europe_2012</v>
      </c>
      <c r="B1340" s="47" t="s">
        <v>179</v>
      </c>
      <c r="C1340" s="49" t="s">
        <v>195</v>
      </c>
      <c r="D1340" s="44" t="s">
        <v>91</v>
      </c>
      <c r="E1340" s="52">
        <v>0.008</v>
      </c>
      <c r="F1340" s="52">
        <v>0.003</v>
      </c>
      <c r="G1340" s="52">
        <v>83.0</v>
      </c>
      <c r="H1340" s="52">
        <v>79.0</v>
      </c>
      <c r="I1340" s="52">
        <v>0.132</v>
      </c>
      <c r="J1340" s="52">
        <v>0.657</v>
      </c>
      <c r="K1340" s="52">
        <v>0.211</v>
      </c>
      <c r="L1340" s="52">
        <v>8.0425823E7</v>
      </c>
      <c r="M1340" s="52">
        <v>0.747</v>
      </c>
    </row>
    <row r="1341">
      <c r="A1341" s="47" t="str">
        <f t="shared" si="1"/>
        <v>Europe_Greece-Europe_2000</v>
      </c>
      <c r="B1341" s="47" t="s">
        <v>179</v>
      </c>
      <c r="C1341" s="49" t="s">
        <v>196</v>
      </c>
      <c r="D1341" s="44" t="s">
        <v>70</v>
      </c>
      <c r="E1341" s="52">
        <v>0.01</v>
      </c>
      <c r="F1341" s="52">
        <v>0.007</v>
      </c>
      <c r="G1341" s="52">
        <v>81.0</v>
      </c>
      <c r="H1341" s="52">
        <v>75.0</v>
      </c>
      <c r="I1341" s="52">
        <v>0.152</v>
      </c>
      <c r="J1341" s="52">
        <v>0.68</v>
      </c>
      <c r="K1341" s="52">
        <v>0.168</v>
      </c>
      <c r="L1341" s="52">
        <v>1.0917482E7</v>
      </c>
      <c r="M1341" s="52">
        <v>0.727</v>
      </c>
    </row>
    <row r="1342">
      <c r="A1342" s="47" t="str">
        <f t="shared" si="1"/>
        <v>Europe_Greece-Europe_2001</v>
      </c>
      <c r="B1342" s="47" t="s">
        <v>179</v>
      </c>
      <c r="C1342" s="49" t="s">
        <v>196</v>
      </c>
      <c r="D1342" s="44" t="s">
        <v>71</v>
      </c>
      <c r="E1342" s="52">
        <v>0.009</v>
      </c>
      <c r="F1342" s="52">
        <v>0.006</v>
      </c>
      <c r="G1342" s="52">
        <v>81.0</v>
      </c>
      <c r="H1342" s="52">
        <v>76.0</v>
      </c>
      <c r="I1342" s="52">
        <v>0.15</v>
      </c>
      <c r="J1342" s="52">
        <v>0.678</v>
      </c>
      <c r="K1342" s="52">
        <v>0.172</v>
      </c>
      <c r="L1342" s="52">
        <v>1.0951764E7</v>
      </c>
      <c r="M1342" s="52">
        <v>0.729</v>
      </c>
    </row>
    <row r="1343">
      <c r="A1343" s="47" t="str">
        <f t="shared" si="1"/>
        <v>Europe_Greece-Europe_2002</v>
      </c>
      <c r="B1343" s="47" t="s">
        <v>179</v>
      </c>
      <c r="C1343" s="49" t="s">
        <v>196</v>
      </c>
      <c r="D1343" s="44" t="s">
        <v>72</v>
      </c>
      <c r="E1343" s="52">
        <v>0.009</v>
      </c>
      <c r="F1343" s="52">
        <v>0.006</v>
      </c>
      <c r="G1343" s="52">
        <v>81.0</v>
      </c>
      <c r="H1343" s="52">
        <v>76.0</v>
      </c>
      <c r="I1343" s="52">
        <v>0.148</v>
      </c>
      <c r="J1343" s="52">
        <v>0.676</v>
      </c>
      <c r="K1343" s="52">
        <v>0.176</v>
      </c>
      <c r="L1343" s="52">
        <v>1.0983723E7</v>
      </c>
      <c r="M1343" s="52">
        <v>0.733</v>
      </c>
    </row>
    <row r="1344">
      <c r="A1344" s="47" t="str">
        <f t="shared" si="1"/>
        <v>Europe_Greece-Europe_2003</v>
      </c>
      <c r="B1344" s="47" t="s">
        <v>179</v>
      </c>
      <c r="C1344" s="49" t="s">
        <v>196</v>
      </c>
      <c r="D1344" s="44" t="s">
        <v>74</v>
      </c>
      <c r="E1344" s="52">
        <v>0.01</v>
      </c>
      <c r="F1344" s="52">
        <v>0.006</v>
      </c>
      <c r="G1344" s="52">
        <v>81.0</v>
      </c>
      <c r="H1344" s="52">
        <v>77.0</v>
      </c>
      <c r="I1344" s="52">
        <v>0.146</v>
      </c>
      <c r="J1344" s="52">
        <v>0.674</v>
      </c>
      <c r="K1344" s="52">
        <v>0.18</v>
      </c>
      <c r="L1344" s="52">
        <v>1.1018324E7</v>
      </c>
      <c r="M1344" s="52">
        <v>0.737</v>
      </c>
    </row>
    <row r="1345">
      <c r="A1345" s="47" t="str">
        <f t="shared" si="1"/>
        <v>Europe_Greece-Europe_2004</v>
      </c>
      <c r="B1345" s="47" t="s">
        <v>179</v>
      </c>
      <c r="C1345" s="49" t="s">
        <v>196</v>
      </c>
      <c r="D1345" s="44" t="s">
        <v>83</v>
      </c>
      <c r="E1345" s="52">
        <v>0.01</v>
      </c>
      <c r="F1345" s="52">
        <v>0.005</v>
      </c>
      <c r="G1345" s="52">
        <v>82.0</v>
      </c>
      <c r="H1345" s="52">
        <v>77.0</v>
      </c>
      <c r="I1345" s="52">
        <v>0.145</v>
      </c>
      <c r="J1345" s="52">
        <v>0.672</v>
      </c>
      <c r="K1345" s="52">
        <v>0.183</v>
      </c>
      <c r="L1345" s="52">
        <v>1.1055729E7</v>
      </c>
      <c r="M1345" s="52">
        <v>0.741</v>
      </c>
    </row>
    <row r="1346">
      <c r="A1346" s="47" t="str">
        <f t="shared" si="1"/>
        <v>Europe_Greece-Europe_2005</v>
      </c>
      <c r="B1346" s="47" t="s">
        <v>179</v>
      </c>
      <c r="C1346" s="49" t="s">
        <v>196</v>
      </c>
      <c r="D1346" s="44" t="s">
        <v>84</v>
      </c>
      <c r="E1346" s="52">
        <v>0.01</v>
      </c>
      <c r="F1346" s="52">
        <v>0.005</v>
      </c>
      <c r="G1346" s="52">
        <v>82.0</v>
      </c>
      <c r="H1346" s="52">
        <v>77.0</v>
      </c>
      <c r="I1346" s="52">
        <v>0.144</v>
      </c>
      <c r="J1346" s="52">
        <v>0.671</v>
      </c>
      <c r="K1346" s="52">
        <v>0.186</v>
      </c>
      <c r="L1346" s="52">
        <v>1.1092913E7</v>
      </c>
      <c r="M1346" s="52">
        <v>0.745</v>
      </c>
    </row>
    <row r="1347">
      <c r="A1347" s="47" t="str">
        <f t="shared" si="1"/>
        <v>Europe_Greece-Europe_2006</v>
      </c>
      <c r="B1347" s="47" t="s">
        <v>179</v>
      </c>
      <c r="C1347" s="49" t="s">
        <v>196</v>
      </c>
      <c r="D1347" s="44" t="s">
        <v>85</v>
      </c>
      <c r="E1347" s="52">
        <v>0.01</v>
      </c>
      <c r="F1347" s="52">
        <v>0.005</v>
      </c>
      <c r="G1347" s="52">
        <v>82.0</v>
      </c>
      <c r="H1347" s="52">
        <v>77.0</v>
      </c>
      <c r="I1347" s="52">
        <v>0.144</v>
      </c>
      <c r="J1347" s="52">
        <v>0.669</v>
      </c>
      <c r="K1347" s="52">
        <v>0.187</v>
      </c>
      <c r="L1347" s="52">
        <v>1.1127947E7</v>
      </c>
      <c r="M1347" s="52">
        <v>0.748</v>
      </c>
    </row>
    <row r="1348">
      <c r="A1348" s="47" t="str">
        <f t="shared" si="1"/>
        <v>Europe_Greece-Europe_2007</v>
      </c>
      <c r="B1348" s="47" t="s">
        <v>179</v>
      </c>
      <c r="C1348" s="49" t="s">
        <v>196</v>
      </c>
      <c r="D1348" s="44" t="s">
        <v>86</v>
      </c>
      <c r="E1348" s="52">
        <v>0.01</v>
      </c>
      <c r="F1348" s="52">
        <v>0.004</v>
      </c>
      <c r="G1348" s="52">
        <v>82.0</v>
      </c>
      <c r="H1348" s="52">
        <v>77.0</v>
      </c>
      <c r="I1348" s="52">
        <v>0.144</v>
      </c>
      <c r="J1348" s="52">
        <v>0.668</v>
      </c>
      <c r="K1348" s="52">
        <v>0.188</v>
      </c>
      <c r="L1348" s="52">
        <v>1.1163002E7</v>
      </c>
      <c r="M1348" s="52">
        <v>0.752</v>
      </c>
    </row>
    <row r="1349">
      <c r="A1349" s="47" t="str">
        <f t="shared" si="1"/>
        <v>Europe_Greece-Europe_2008</v>
      </c>
      <c r="B1349" s="47" t="s">
        <v>179</v>
      </c>
      <c r="C1349" s="49" t="s">
        <v>196</v>
      </c>
      <c r="D1349" s="44" t="s">
        <v>87</v>
      </c>
      <c r="E1349" s="52">
        <v>0.011</v>
      </c>
      <c r="F1349" s="52">
        <v>0.004</v>
      </c>
      <c r="G1349" s="52">
        <v>83.0</v>
      </c>
      <c r="H1349" s="52">
        <v>78.0</v>
      </c>
      <c r="I1349" s="52">
        <v>0.144</v>
      </c>
      <c r="J1349" s="52">
        <v>0.668</v>
      </c>
      <c r="K1349" s="52">
        <v>0.188</v>
      </c>
      <c r="L1349" s="52">
        <v>1.1186439E7</v>
      </c>
      <c r="M1349" s="52">
        <v>0.756</v>
      </c>
    </row>
    <row r="1350">
      <c r="A1350" s="47" t="str">
        <f t="shared" si="1"/>
        <v>Europe_Greece-Europe_2009</v>
      </c>
      <c r="B1350" s="47" t="s">
        <v>179</v>
      </c>
      <c r="C1350" s="49" t="s">
        <v>196</v>
      </c>
      <c r="D1350" s="44" t="s">
        <v>88</v>
      </c>
      <c r="E1350" s="52">
        <v>0.011</v>
      </c>
      <c r="F1350" s="52">
        <v>0.004</v>
      </c>
      <c r="G1350" s="52">
        <v>83.0</v>
      </c>
      <c r="H1350" s="52">
        <v>78.0</v>
      </c>
      <c r="I1350" s="52">
        <v>0.145</v>
      </c>
      <c r="J1350" s="52">
        <v>0.667</v>
      </c>
      <c r="K1350" s="52">
        <v>0.189</v>
      </c>
      <c r="L1350" s="52">
        <v>1.1187085E7</v>
      </c>
      <c r="M1350" s="52">
        <v>0.759</v>
      </c>
    </row>
    <row r="1351">
      <c r="A1351" s="47" t="str">
        <f t="shared" si="1"/>
        <v>Europe_Greece-Europe_2010</v>
      </c>
      <c r="B1351" s="47" t="s">
        <v>179</v>
      </c>
      <c r="C1351" s="49" t="s">
        <v>196</v>
      </c>
      <c r="D1351" s="44" t="s">
        <v>89</v>
      </c>
      <c r="E1351" s="52">
        <v>0.01</v>
      </c>
      <c r="F1351" s="52">
        <v>0.004</v>
      </c>
      <c r="G1351" s="52">
        <v>83.0</v>
      </c>
      <c r="H1351" s="52">
        <v>78.0</v>
      </c>
      <c r="I1351" s="52">
        <v>0.145</v>
      </c>
      <c r="J1351" s="52">
        <v>0.665</v>
      </c>
      <c r="K1351" s="52">
        <v>0.19</v>
      </c>
      <c r="L1351" s="52">
        <v>1.1153454E7</v>
      </c>
      <c r="M1351" s="52">
        <v>0.763</v>
      </c>
    </row>
    <row r="1352">
      <c r="A1352" s="47" t="str">
        <f t="shared" si="1"/>
        <v>Europe_Greece-Europe_2011</v>
      </c>
      <c r="B1352" s="47" t="s">
        <v>179</v>
      </c>
      <c r="C1352" s="49" t="s">
        <v>196</v>
      </c>
      <c r="D1352" s="44" t="s">
        <v>90</v>
      </c>
      <c r="E1352" s="52">
        <v>0.01</v>
      </c>
      <c r="F1352" s="52">
        <v>0.004</v>
      </c>
      <c r="G1352" s="52">
        <v>84.0</v>
      </c>
      <c r="H1352" s="52">
        <v>78.0</v>
      </c>
      <c r="I1352" s="52">
        <v>0.146</v>
      </c>
      <c r="J1352" s="52">
        <v>0.663</v>
      </c>
      <c r="K1352" s="52">
        <v>0.192</v>
      </c>
      <c r="L1352" s="52">
        <v>1.1123213E7</v>
      </c>
      <c r="M1352" s="52">
        <v>0.766</v>
      </c>
    </row>
    <row r="1353">
      <c r="A1353" s="47" t="str">
        <f t="shared" si="1"/>
        <v>Europe_Greece-Europe_2012</v>
      </c>
      <c r="B1353" s="47" t="s">
        <v>179</v>
      </c>
      <c r="C1353" s="49" t="s">
        <v>196</v>
      </c>
      <c r="D1353" s="44" t="s">
        <v>91</v>
      </c>
      <c r="E1353" s="52">
        <v>0.009</v>
      </c>
      <c r="F1353" s="52">
        <v>0.004</v>
      </c>
      <c r="G1353" s="52">
        <v>83.0</v>
      </c>
      <c r="H1353" s="52">
        <v>78.0</v>
      </c>
      <c r="I1353" s="52">
        <v>0.146</v>
      </c>
      <c r="J1353" s="52">
        <v>0.66</v>
      </c>
      <c r="K1353" s="52">
        <v>0.194</v>
      </c>
      <c r="L1353" s="52">
        <v>1.1092771E7</v>
      </c>
      <c r="M1353" s="52">
        <v>0.77</v>
      </c>
    </row>
    <row r="1354">
      <c r="A1354" s="47" t="str">
        <f t="shared" si="1"/>
        <v>Europe_Hungary-Europe_2000</v>
      </c>
      <c r="B1354" s="47" t="s">
        <v>179</v>
      </c>
      <c r="C1354" s="49" t="s">
        <v>197</v>
      </c>
      <c r="D1354" s="44" t="s">
        <v>70</v>
      </c>
      <c r="E1354" s="52">
        <v>0.01</v>
      </c>
      <c r="F1354" s="52">
        <v>0.01</v>
      </c>
      <c r="G1354" s="52">
        <v>76.0</v>
      </c>
      <c r="H1354" s="52">
        <v>67.0</v>
      </c>
      <c r="I1354" s="52">
        <v>0.168</v>
      </c>
      <c r="J1354" s="52">
        <v>0.68</v>
      </c>
      <c r="K1354" s="52">
        <v>0.151</v>
      </c>
      <c r="L1354" s="52">
        <v>1.0210971E7</v>
      </c>
      <c r="M1354" s="52">
        <v>0.646</v>
      </c>
    </row>
    <row r="1355">
      <c r="A1355" s="47" t="str">
        <f t="shared" si="1"/>
        <v>Europe_Hungary-Europe_2001</v>
      </c>
      <c r="B1355" s="47" t="s">
        <v>179</v>
      </c>
      <c r="C1355" s="49" t="s">
        <v>197</v>
      </c>
      <c r="D1355" s="44" t="s">
        <v>71</v>
      </c>
      <c r="E1355" s="52">
        <v>0.01</v>
      </c>
      <c r="F1355" s="52">
        <v>0.009</v>
      </c>
      <c r="G1355" s="52">
        <v>77.0</v>
      </c>
      <c r="H1355" s="52">
        <v>68.0</v>
      </c>
      <c r="I1355" s="52">
        <v>0.166</v>
      </c>
      <c r="J1355" s="52">
        <v>0.682</v>
      </c>
      <c r="K1355" s="52">
        <v>0.153</v>
      </c>
      <c r="L1355" s="52">
        <v>1.0187576E7</v>
      </c>
      <c r="M1355" s="52">
        <v>0.647</v>
      </c>
    </row>
    <row r="1356">
      <c r="A1356" s="47" t="str">
        <f t="shared" si="1"/>
        <v>Europe_Hungary-Europe_2002</v>
      </c>
      <c r="B1356" s="47" t="s">
        <v>179</v>
      </c>
      <c r="C1356" s="49" t="s">
        <v>197</v>
      </c>
      <c r="D1356" s="44" t="s">
        <v>72</v>
      </c>
      <c r="E1356" s="52">
        <v>0.01</v>
      </c>
      <c r="F1356" s="52">
        <v>0.009</v>
      </c>
      <c r="G1356" s="52">
        <v>77.0</v>
      </c>
      <c r="H1356" s="52">
        <v>68.0</v>
      </c>
      <c r="I1356" s="52">
        <v>0.163</v>
      </c>
      <c r="J1356" s="52">
        <v>0.683</v>
      </c>
      <c r="K1356" s="52">
        <v>0.154</v>
      </c>
      <c r="L1356" s="52">
        <v>1.0158608E7</v>
      </c>
      <c r="M1356" s="52">
        <v>0.651</v>
      </c>
    </row>
    <row r="1357">
      <c r="A1357" s="47" t="str">
        <f t="shared" si="1"/>
        <v>Europe_Hungary-Europe_2003</v>
      </c>
      <c r="B1357" s="47" t="s">
        <v>179</v>
      </c>
      <c r="C1357" s="49" t="s">
        <v>197</v>
      </c>
      <c r="D1357" s="44" t="s">
        <v>74</v>
      </c>
      <c r="E1357" s="52">
        <v>0.009</v>
      </c>
      <c r="F1357" s="52">
        <v>0.008</v>
      </c>
      <c r="G1357" s="52">
        <v>77.0</v>
      </c>
      <c r="H1357" s="52">
        <v>68.0</v>
      </c>
      <c r="I1357" s="52">
        <v>0.16</v>
      </c>
      <c r="J1357" s="52">
        <v>0.685</v>
      </c>
      <c r="K1357" s="52">
        <v>0.155</v>
      </c>
      <c r="L1357" s="52">
        <v>1.0129552E7</v>
      </c>
      <c r="M1357" s="52">
        <v>0.655</v>
      </c>
    </row>
    <row r="1358">
      <c r="A1358" s="47" t="str">
        <f t="shared" si="1"/>
        <v>Europe_Hungary-Europe_2004</v>
      </c>
      <c r="B1358" s="47" t="s">
        <v>179</v>
      </c>
      <c r="C1358" s="49" t="s">
        <v>197</v>
      </c>
      <c r="D1358" s="44" t="s">
        <v>83</v>
      </c>
      <c r="E1358" s="52">
        <v>0.009</v>
      </c>
      <c r="F1358" s="52">
        <v>0.008</v>
      </c>
      <c r="G1358" s="52">
        <v>77.0</v>
      </c>
      <c r="H1358" s="52">
        <v>69.0</v>
      </c>
      <c r="I1358" s="52">
        <v>0.158</v>
      </c>
      <c r="J1358" s="52">
        <v>0.687</v>
      </c>
      <c r="K1358" s="52">
        <v>0.156</v>
      </c>
      <c r="L1358" s="52">
        <v>1.0107146E7</v>
      </c>
      <c r="M1358" s="52">
        <v>0.659</v>
      </c>
    </row>
    <row r="1359">
      <c r="A1359" s="47" t="str">
        <f t="shared" si="1"/>
        <v>Europe_Hungary-Europe_2005</v>
      </c>
      <c r="B1359" s="47" t="s">
        <v>179</v>
      </c>
      <c r="C1359" s="49" t="s">
        <v>197</v>
      </c>
      <c r="D1359" s="44" t="s">
        <v>84</v>
      </c>
      <c r="E1359" s="52">
        <v>0.01</v>
      </c>
      <c r="F1359" s="52">
        <v>0.007</v>
      </c>
      <c r="G1359" s="52">
        <v>77.0</v>
      </c>
      <c r="H1359" s="52">
        <v>69.0</v>
      </c>
      <c r="I1359" s="52">
        <v>0.155</v>
      </c>
      <c r="J1359" s="52">
        <v>0.688</v>
      </c>
      <c r="K1359" s="52">
        <v>0.157</v>
      </c>
      <c r="L1359" s="52">
        <v>1.0087065E7</v>
      </c>
      <c r="M1359" s="52">
        <v>0.664</v>
      </c>
    </row>
    <row r="1360">
      <c r="A1360" s="47" t="str">
        <f t="shared" si="1"/>
        <v>Europe_Hungary-Europe_2006</v>
      </c>
      <c r="B1360" s="47" t="s">
        <v>179</v>
      </c>
      <c r="C1360" s="49" t="s">
        <v>197</v>
      </c>
      <c r="D1360" s="44" t="s">
        <v>85</v>
      </c>
      <c r="E1360" s="52">
        <v>0.01</v>
      </c>
      <c r="F1360" s="52">
        <v>0.007</v>
      </c>
      <c r="G1360" s="52">
        <v>77.0</v>
      </c>
      <c r="H1360" s="52">
        <v>69.0</v>
      </c>
      <c r="I1360" s="52">
        <v>0.153</v>
      </c>
      <c r="J1360" s="52">
        <v>0.688</v>
      </c>
      <c r="K1360" s="52">
        <v>0.159</v>
      </c>
      <c r="L1360" s="52">
        <v>1.007137E7</v>
      </c>
      <c r="M1360" s="52">
        <v>0.669</v>
      </c>
    </row>
    <row r="1361">
      <c r="A1361" s="47" t="str">
        <f t="shared" si="1"/>
        <v>Europe_Hungary-Europe_2007</v>
      </c>
      <c r="B1361" s="47" t="s">
        <v>179</v>
      </c>
      <c r="C1361" s="49" t="s">
        <v>197</v>
      </c>
      <c r="D1361" s="44" t="s">
        <v>86</v>
      </c>
      <c r="E1361" s="52">
        <v>0.01</v>
      </c>
      <c r="F1361" s="52">
        <v>0.007</v>
      </c>
      <c r="G1361" s="52">
        <v>77.0</v>
      </c>
      <c r="H1361" s="52">
        <v>69.0</v>
      </c>
      <c r="I1361" s="52">
        <v>0.151</v>
      </c>
      <c r="J1361" s="52">
        <v>0.689</v>
      </c>
      <c r="K1361" s="52">
        <v>0.161</v>
      </c>
      <c r="L1361" s="52">
        <v>1.005578E7</v>
      </c>
      <c r="M1361" s="52">
        <v>0.674</v>
      </c>
    </row>
    <row r="1362">
      <c r="A1362" s="47" t="str">
        <f t="shared" si="1"/>
        <v>Europe_Hungary-Europe_2008</v>
      </c>
      <c r="B1362" s="47" t="s">
        <v>179</v>
      </c>
      <c r="C1362" s="49" t="s">
        <v>197</v>
      </c>
      <c r="D1362" s="44" t="s">
        <v>87</v>
      </c>
      <c r="E1362" s="52">
        <v>0.01</v>
      </c>
      <c r="F1362" s="52">
        <v>0.006</v>
      </c>
      <c r="G1362" s="52">
        <v>78.0</v>
      </c>
      <c r="H1362" s="52">
        <v>70.0</v>
      </c>
      <c r="I1362" s="52">
        <v>0.149</v>
      </c>
      <c r="J1362" s="52">
        <v>0.688</v>
      </c>
      <c r="K1362" s="52">
        <v>0.163</v>
      </c>
      <c r="L1362" s="52">
        <v>1.0038188E7</v>
      </c>
      <c r="M1362" s="52">
        <v>0.679</v>
      </c>
    </row>
    <row r="1363">
      <c r="A1363" s="47" t="str">
        <f t="shared" si="1"/>
        <v>Europe_Hungary-Europe_2009</v>
      </c>
      <c r="B1363" s="47" t="s">
        <v>179</v>
      </c>
      <c r="C1363" s="49" t="s">
        <v>197</v>
      </c>
      <c r="D1363" s="44" t="s">
        <v>88</v>
      </c>
      <c r="E1363" s="52">
        <v>0.01</v>
      </c>
      <c r="F1363" s="52">
        <v>0.006</v>
      </c>
      <c r="G1363" s="52">
        <v>78.0</v>
      </c>
      <c r="H1363" s="52">
        <v>70.0</v>
      </c>
      <c r="I1363" s="52">
        <v>0.147</v>
      </c>
      <c r="J1363" s="52">
        <v>0.687</v>
      </c>
      <c r="K1363" s="52">
        <v>0.165</v>
      </c>
      <c r="L1363" s="52">
        <v>1.002265E7</v>
      </c>
      <c r="M1363" s="52">
        <v>0.684</v>
      </c>
    </row>
    <row r="1364">
      <c r="A1364" s="47" t="str">
        <f t="shared" si="1"/>
        <v>Europe_Hungary-Europe_2010</v>
      </c>
      <c r="B1364" s="47" t="s">
        <v>179</v>
      </c>
      <c r="C1364" s="49" t="s">
        <v>197</v>
      </c>
      <c r="D1364" s="44" t="s">
        <v>89</v>
      </c>
      <c r="E1364" s="52">
        <v>0.009</v>
      </c>
      <c r="F1364" s="52">
        <v>0.006</v>
      </c>
      <c r="G1364" s="52">
        <v>78.0</v>
      </c>
      <c r="H1364" s="52">
        <v>71.0</v>
      </c>
      <c r="I1364" s="52">
        <v>0.146</v>
      </c>
      <c r="J1364" s="52">
        <v>0.686</v>
      </c>
      <c r="K1364" s="52">
        <v>0.167</v>
      </c>
      <c r="L1364" s="52">
        <v>1.0000023E7</v>
      </c>
      <c r="M1364" s="52">
        <v>0.689</v>
      </c>
    </row>
    <row r="1365">
      <c r="A1365" s="47" t="str">
        <f t="shared" si="1"/>
        <v>Europe_Hungary-Europe_2011</v>
      </c>
      <c r="B1365" s="47" t="s">
        <v>179</v>
      </c>
      <c r="C1365" s="49" t="s">
        <v>197</v>
      </c>
      <c r="D1365" s="44" t="s">
        <v>90</v>
      </c>
      <c r="E1365" s="52">
        <v>0.009</v>
      </c>
      <c r="F1365" s="52">
        <v>0.006</v>
      </c>
      <c r="G1365" s="52">
        <v>79.0</v>
      </c>
      <c r="H1365" s="52">
        <v>71.0</v>
      </c>
      <c r="I1365" s="52">
        <v>0.146</v>
      </c>
      <c r="J1365" s="52">
        <v>0.685</v>
      </c>
      <c r="K1365" s="52">
        <v>0.169</v>
      </c>
      <c r="L1365" s="52">
        <v>9971727.0</v>
      </c>
      <c r="M1365" s="52">
        <v>0.693</v>
      </c>
    </row>
    <row r="1366">
      <c r="A1366" s="47" t="str">
        <f t="shared" si="1"/>
        <v>Europe_Hungary-Europe_2012</v>
      </c>
      <c r="B1366" s="47" t="s">
        <v>179</v>
      </c>
      <c r="C1366" s="49" t="s">
        <v>197</v>
      </c>
      <c r="D1366" s="44" t="s">
        <v>91</v>
      </c>
      <c r="E1366" s="52">
        <v>0.009</v>
      </c>
      <c r="F1366" s="52">
        <v>0.005</v>
      </c>
      <c r="G1366" s="52">
        <v>79.0</v>
      </c>
      <c r="H1366" s="52">
        <v>72.0</v>
      </c>
      <c r="I1366" s="52">
        <v>0.146</v>
      </c>
      <c r="J1366" s="52">
        <v>0.683</v>
      </c>
      <c r="K1366" s="52">
        <v>0.17</v>
      </c>
      <c r="L1366" s="52">
        <v>9920362.0</v>
      </c>
      <c r="M1366" s="52">
        <v>0.698</v>
      </c>
    </row>
    <row r="1367">
      <c r="A1367" s="47" t="str">
        <f t="shared" si="1"/>
        <v>Europe_Iceland-Europe_2000</v>
      </c>
      <c r="B1367" s="47" t="s">
        <v>179</v>
      </c>
      <c r="C1367" s="49" t="s">
        <v>198</v>
      </c>
      <c r="D1367" s="44" t="s">
        <v>70</v>
      </c>
      <c r="E1367" s="52">
        <v>0.014</v>
      </c>
      <c r="F1367" s="52">
        <v>0.003</v>
      </c>
      <c r="G1367" s="52">
        <v>82.0</v>
      </c>
      <c r="H1367" s="52">
        <v>78.0</v>
      </c>
      <c r="I1367" s="52">
        <v>0.233</v>
      </c>
      <c r="J1367" s="52">
        <v>0.651</v>
      </c>
      <c r="K1367" s="52">
        <v>0.116</v>
      </c>
      <c r="L1367" s="52">
        <v>281205.0</v>
      </c>
      <c r="M1367" s="52">
        <v>0.924</v>
      </c>
    </row>
    <row r="1368">
      <c r="A1368" s="47" t="str">
        <f t="shared" si="1"/>
        <v>Europe_Iceland-Europe_2001</v>
      </c>
      <c r="B1368" s="47" t="s">
        <v>179</v>
      </c>
      <c r="C1368" s="49" t="s">
        <v>198</v>
      </c>
      <c r="D1368" s="44" t="s">
        <v>71</v>
      </c>
      <c r="E1368" s="52">
        <v>0.014</v>
      </c>
      <c r="F1368" s="52">
        <v>0.003</v>
      </c>
      <c r="G1368" s="52">
        <v>83.0</v>
      </c>
      <c r="H1368" s="52">
        <v>78.0</v>
      </c>
      <c r="I1368" s="52">
        <v>0.23</v>
      </c>
      <c r="J1368" s="52">
        <v>0.653</v>
      </c>
      <c r="K1368" s="52">
        <v>0.116</v>
      </c>
      <c r="L1368" s="52">
        <v>284968.0</v>
      </c>
      <c r="M1368" s="52">
        <v>0.925</v>
      </c>
    </row>
    <row r="1369">
      <c r="A1369" s="47" t="str">
        <f t="shared" si="1"/>
        <v>Europe_Iceland-Europe_2002</v>
      </c>
      <c r="B1369" s="47" t="s">
        <v>179</v>
      </c>
      <c r="C1369" s="49" t="s">
        <v>198</v>
      </c>
      <c r="D1369" s="44" t="s">
        <v>72</v>
      </c>
      <c r="E1369" s="52">
        <v>0.014</v>
      </c>
      <c r="F1369" s="52">
        <v>0.003</v>
      </c>
      <c r="G1369" s="52">
        <v>83.0</v>
      </c>
      <c r="H1369" s="52">
        <v>79.0</v>
      </c>
      <c r="I1369" s="52">
        <v>0.228</v>
      </c>
      <c r="J1369" s="52">
        <v>0.656</v>
      </c>
      <c r="K1369" s="52">
        <v>0.117</v>
      </c>
      <c r="L1369" s="52">
        <v>287523.0</v>
      </c>
      <c r="M1369" s="52">
        <v>0.927</v>
      </c>
    </row>
    <row r="1370">
      <c r="A1370" s="47" t="str">
        <f t="shared" si="1"/>
        <v>Europe_Iceland-Europe_2003</v>
      </c>
      <c r="B1370" s="47" t="s">
        <v>179</v>
      </c>
      <c r="C1370" s="49" t="s">
        <v>198</v>
      </c>
      <c r="D1370" s="44" t="s">
        <v>74</v>
      </c>
      <c r="E1370" s="52">
        <v>0.014</v>
      </c>
      <c r="F1370" s="52">
        <v>0.003</v>
      </c>
      <c r="G1370" s="52">
        <v>83.0</v>
      </c>
      <c r="H1370" s="52">
        <v>80.0</v>
      </c>
      <c r="I1370" s="52">
        <v>0.225</v>
      </c>
      <c r="J1370" s="52">
        <v>0.658</v>
      </c>
      <c r="K1370" s="52">
        <v>0.117</v>
      </c>
      <c r="L1370" s="52">
        <v>289521.0</v>
      </c>
      <c r="M1370" s="52">
        <v>0.928</v>
      </c>
    </row>
    <row r="1371">
      <c r="A1371" s="47" t="str">
        <f t="shared" si="1"/>
        <v>Europe_Iceland-Europe_2004</v>
      </c>
      <c r="B1371" s="47" t="s">
        <v>179</v>
      </c>
      <c r="C1371" s="49" t="s">
        <v>198</v>
      </c>
      <c r="D1371" s="44" t="s">
        <v>83</v>
      </c>
      <c r="E1371" s="52">
        <v>0.015</v>
      </c>
      <c r="F1371" s="52">
        <v>0.003</v>
      </c>
      <c r="G1371" s="52">
        <v>83.0</v>
      </c>
      <c r="H1371" s="52">
        <v>79.0</v>
      </c>
      <c r="I1371" s="52">
        <v>0.223</v>
      </c>
      <c r="J1371" s="52">
        <v>0.66</v>
      </c>
      <c r="K1371" s="52">
        <v>0.117</v>
      </c>
      <c r="L1371" s="52">
        <v>292074.0</v>
      </c>
      <c r="M1371" s="52">
        <v>0.929</v>
      </c>
    </row>
    <row r="1372">
      <c r="A1372" s="47" t="str">
        <f t="shared" si="1"/>
        <v>Europe_Iceland-Europe_2005</v>
      </c>
      <c r="B1372" s="47" t="s">
        <v>179</v>
      </c>
      <c r="C1372" s="49" t="s">
        <v>198</v>
      </c>
      <c r="D1372" s="44" t="s">
        <v>84</v>
      </c>
      <c r="E1372" s="52">
        <v>0.014</v>
      </c>
      <c r="F1372" s="52">
        <v>0.002</v>
      </c>
      <c r="G1372" s="52">
        <v>84.0</v>
      </c>
      <c r="H1372" s="52">
        <v>80.0</v>
      </c>
      <c r="I1372" s="52">
        <v>0.221</v>
      </c>
      <c r="J1372" s="52">
        <v>0.662</v>
      </c>
      <c r="K1372" s="52">
        <v>0.117</v>
      </c>
      <c r="L1372" s="52">
        <v>296734.0</v>
      </c>
      <c r="M1372" s="52">
        <v>0.93</v>
      </c>
    </row>
    <row r="1373">
      <c r="A1373" s="47" t="str">
        <f t="shared" si="1"/>
        <v>Europe_Iceland-Europe_2006</v>
      </c>
      <c r="B1373" s="47" t="s">
        <v>179</v>
      </c>
      <c r="C1373" s="49" t="s">
        <v>198</v>
      </c>
      <c r="D1373" s="44" t="s">
        <v>85</v>
      </c>
      <c r="E1373" s="52">
        <v>0.015</v>
      </c>
      <c r="F1373" s="52">
        <v>0.002</v>
      </c>
      <c r="G1373" s="52">
        <v>83.0</v>
      </c>
      <c r="H1373" s="52">
        <v>80.0</v>
      </c>
      <c r="I1373" s="52">
        <v>0.218</v>
      </c>
      <c r="J1373" s="52">
        <v>0.664</v>
      </c>
      <c r="K1373" s="52">
        <v>0.118</v>
      </c>
      <c r="L1373" s="52">
        <v>303782.0</v>
      </c>
      <c r="M1373" s="52">
        <v>0.932</v>
      </c>
    </row>
    <row r="1374">
      <c r="A1374" s="47" t="str">
        <f t="shared" si="1"/>
        <v>Europe_Iceland-Europe_2007</v>
      </c>
      <c r="B1374" s="47" t="s">
        <v>179</v>
      </c>
      <c r="C1374" s="49" t="s">
        <v>198</v>
      </c>
      <c r="D1374" s="44" t="s">
        <v>86</v>
      </c>
      <c r="E1374" s="52">
        <v>0.015</v>
      </c>
      <c r="F1374" s="52">
        <v>0.002</v>
      </c>
      <c r="G1374" s="52">
        <v>83.0</v>
      </c>
      <c r="H1374" s="52">
        <v>80.0</v>
      </c>
      <c r="I1374" s="52">
        <v>0.215</v>
      </c>
      <c r="J1374" s="52">
        <v>0.666</v>
      </c>
      <c r="K1374" s="52">
        <v>0.118</v>
      </c>
      <c r="L1374" s="52">
        <v>311566.0</v>
      </c>
      <c r="M1374" s="52">
        <v>0.933</v>
      </c>
    </row>
    <row r="1375">
      <c r="A1375" s="47" t="str">
        <f t="shared" si="1"/>
        <v>Europe_Iceland-Europe_2008</v>
      </c>
      <c r="B1375" s="47" t="s">
        <v>179</v>
      </c>
      <c r="C1375" s="49" t="s">
        <v>198</v>
      </c>
      <c r="D1375" s="44" t="s">
        <v>87</v>
      </c>
      <c r="E1375" s="52">
        <v>0.015</v>
      </c>
      <c r="F1375" s="52">
        <v>0.002</v>
      </c>
      <c r="G1375" s="52">
        <v>83.0</v>
      </c>
      <c r="H1375" s="52">
        <v>80.0</v>
      </c>
      <c r="I1375" s="52">
        <v>0.213</v>
      </c>
      <c r="J1375" s="52">
        <v>0.668</v>
      </c>
      <c r="K1375" s="52">
        <v>0.119</v>
      </c>
      <c r="L1375" s="52">
        <v>317414.0</v>
      </c>
      <c r="M1375" s="52">
        <v>0.934</v>
      </c>
    </row>
    <row r="1376">
      <c r="A1376" s="47" t="str">
        <f t="shared" si="1"/>
        <v>Europe_Iceland-Europe_2009</v>
      </c>
      <c r="B1376" s="47" t="s">
        <v>179</v>
      </c>
      <c r="C1376" s="49" t="s">
        <v>198</v>
      </c>
      <c r="D1376" s="44" t="s">
        <v>88</v>
      </c>
      <c r="E1376" s="52">
        <v>0.016</v>
      </c>
      <c r="F1376" s="52">
        <v>0.002</v>
      </c>
      <c r="G1376" s="52">
        <v>84.0</v>
      </c>
      <c r="H1376" s="52">
        <v>80.0</v>
      </c>
      <c r="I1376" s="52">
        <v>0.211</v>
      </c>
      <c r="J1376" s="52">
        <v>0.669</v>
      </c>
      <c r="K1376" s="52">
        <v>0.12</v>
      </c>
      <c r="L1376" s="52">
        <v>318499.0</v>
      </c>
      <c r="M1376" s="52">
        <v>0.935</v>
      </c>
    </row>
    <row r="1377">
      <c r="A1377" s="47" t="str">
        <f t="shared" si="1"/>
        <v>Europe_Iceland-Europe_2010</v>
      </c>
      <c r="B1377" s="47" t="s">
        <v>179</v>
      </c>
      <c r="C1377" s="49" t="s">
        <v>198</v>
      </c>
      <c r="D1377" s="44" t="s">
        <v>89</v>
      </c>
      <c r="E1377" s="52">
        <v>0.015</v>
      </c>
      <c r="F1377" s="52">
        <v>0.002</v>
      </c>
      <c r="G1377" s="52">
        <v>84.0</v>
      </c>
      <c r="H1377" s="52">
        <v>80.0</v>
      </c>
      <c r="I1377" s="52">
        <v>0.209</v>
      </c>
      <c r="J1377" s="52">
        <v>0.669</v>
      </c>
      <c r="K1377" s="52">
        <v>0.121</v>
      </c>
      <c r="L1377" s="52">
        <v>318041.0</v>
      </c>
      <c r="M1377" s="52">
        <v>0.936</v>
      </c>
    </row>
    <row r="1378">
      <c r="A1378" s="47" t="str">
        <f t="shared" si="1"/>
        <v>Europe_Iceland-Europe_2011</v>
      </c>
      <c r="B1378" s="47" t="s">
        <v>179</v>
      </c>
      <c r="C1378" s="49" t="s">
        <v>198</v>
      </c>
      <c r="D1378" s="44" t="s">
        <v>90</v>
      </c>
      <c r="E1378" s="52">
        <v>0.014</v>
      </c>
      <c r="F1378" s="52">
        <v>0.002</v>
      </c>
      <c r="G1378" s="52">
        <v>84.0</v>
      </c>
      <c r="H1378" s="52">
        <v>81.0</v>
      </c>
      <c r="I1378" s="52">
        <v>0.208</v>
      </c>
      <c r="J1378" s="52">
        <v>0.669</v>
      </c>
      <c r="K1378" s="52">
        <v>0.123</v>
      </c>
      <c r="L1378" s="52">
        <v>319014.0</v>
      </c>
      <c r="M1378" s="52">
        <v>0.937</v>
      </c>
    </row>
    <row r="1379">
      <c r="A1379" s="47" t="str">
        <f t="shared" si="1"/>
        <v>Europe_Iceland-Europe_2012</v>
      </c>
      <c r="B1379" s="47" t="s">
        <v>179</v>
      </c>
      <c r="C1379" s="49" t="s">
        <v>198</v>
      </c>
      <c r="D1379" s="44" t="s">
        <v>91</v>
      </c>
      <c r="E1379" s="52">
        <v>0.014</v>
      </c>
      <c r="F1379" s="52">
        <v>0.002</v>
      </c>
      <c r="G1379" s="52">
        <v>84.0</v>
      </c>
      <c r="H1379" s="52">
        <v>82.0</v>
      </c>
      <c r="I1379" s="52">
        <v>0.207</v>
      </c>
      <c r="J1379" s="52">
        <v>0.667</v>
      </c>
      <c r="K1379" s="52">
        <v>0.126</v>
      </c>
      <c r="L1379" s="52">
        <v>320716.0</v>
      </c>
      <c r="M1379" s="52">
        <v>0.938</v>
      </c>
    </row>
    <row r="1380">
      <c r="A1380" s="47" t="str">
        <f t="shared" si="1"/>
        <v>Europe_Ireland-Europe_2000</v>
      </c>
      <c r="B1380" s="47" t="s">
        <v>179</v>
      </c>
      <c r="C1380" s="49" t="s">
        <v>199</v>
      </c>
      <c r="D1380" s="44" t="s">
        <v>70</v>
      </c>
      <c r="E1380" s="52">
        <v>0.014</v>
      </c>
      <c r="F1380" s="52">
        <v>0.006</v>
      </c>
      <c r="G1380" s="52">
        <v>79.0</v>
      </c>
      <c r="H1380" s="52">
        <v>74.0</v>
      </c>
      <c r="I1380" s="52">
        <v>0.218</v>
      </c>
      <c r="J1380" s="52">
        <v>0.67</v>
      </c>
      <c r="K1380" s="52">
        <v>0.112</v>
      </c>
      <c r="L1380" s="52">
        <v>3805174.0</v>
      </c>
      <c r="M1380" s="52">
        <v>0.591</v>
      </c>
    </row>
    <row r="1381">
      <c r="A1381" s="47" t="str">
        <f t="shared" si="1"/>
        <v>Europe_Ireland-Europe_2001</v>
      </c>
      <c r="B1381" s="47" t="s">
        <v>179</v>
      </c>
      <c r="C1381" s="49" t="s">
        <v>199</v>
      </c>
      <c r="D1381" s="44" t="s">
        <v>71</v>
      </c>
      <c r="E1381" s="52">
        <v>0.015</v>
      </c>
      <c r="F1381" s="52">
        <v>0.006</v>
      </c>
      <c r="G1381" s="52">
        <v>80.0</v>
      </c>
      <c r="H1381" s="52">
        <v>75.0</v>
      </c>
      <c r="I1381" s="52">
        <v>0.214</v>
      </c>
      <c r="J1381" s="52">
        <v>0.674</v>
      </c>
      <c r="K1381" s="52">
        <v>0.112</v>
      </c>
      <c r="L1381" s="52">
        <v>3866243.0</v>
      </c>
      <c r="M1381" s="52">
        <v>0.594</v>
      </c>
    </row>
    <row r="1382">
      <c r="A1382" s="47" t="str">
        <f t="shared" si="1"/>
        <v>Europe_Ireland-Europe_2002</v>
      </c>
      <c r="B1382" s="47" t="s">
        <v>179</v>
      </c>
      <c r="C1382" s="49" t="s">
        <v>199</v>
      </c>
      <c r="D1382" s="44" t="s">
        <v>72</v>
      </c>
      <c r="E1382" s="52">
        <v>0.015</v>
      </c>
      <c r="F1382" s="52">
        <v>0.005</v>
      </c>
      <c r="G1382" s="52">
        <v>80.0</v>
      </c>
      <c r="H1382" s="52">
        <v>75.0</v>
      </c>
      <c r="I1382" s="52">
        <v>0.211</v>
      </c>
      <c r="J1382" s="52">
        <v>0.678</v>
      </c>
      <c r="K1382" s="52">
        <v>0.111</v>
      </c>
      <c r="L1382" s="52">
        <v>3931947.0</v>
      </c>
      <c r="M1382" s="52">
        <v>0.596</v>
      </c>
    </row>
    <row r="1383">
      <c r="A1383" s="47" t="str">
        <f t="shared" si="1"/>
        <v>Europe_Ireland-Europe_2003</v>
      </c>
      <c r="B1383" s="47" t="s">
        <v>179</v>
      </c>
      <c r="C1383" s="49" t="s">
        <v>199</v>
      </c>
      <c r="D1383" s="44" t="s">
        <v>74</v>
      </c>
      <c r="E1383" s="52">
        <v>0.015</v>
      </c>
      <c r="F1383" s="52">
        <v>0.005</v>
      </c>
      <c r="G1383" s="52">
        <v>81.0</v>
      </c>
      <c r="H1383" s="52">
        <v>76.0</v>
      </c>
      <c r="I1383" s="52">
        <v>0.208</v>
      </c>
      <c r="J1383" s="52">
        <v>0.681</v>
      </c>
      <c r="K1383" s="52">
        <v>0.111</v>
      </c>
      <c r="L1383" s="52">
        <v>3996521.0</v>
      </c>
      <c r="M1383" s="52">
        <v>0.599</v>
      </c>
    </row>
    <row r="1384">
      <c r="A1384" s="47" t="str">
        <f t="shared" si="1"/>
        <v>Europe_Ireland-Europe_2004</v>
      </c>
      <c r="B1384" s="47" t="s">
        <v>179</v>
      </c>
      <c r="C1384" s="49" t="s">
        <v>199</v>
      </c>
      <c r="D1384" s="44" t="s">
        <v>83</v>
      </c>
      <c r="E1384" s="52">
        <v>0.015</v>
      </c>
      <c r="F1384" s="52">
        <v>0.005</v>
      </c>
      <c r="G1384" s="52">
        <v>81.0</v>
      </c>
      <c r="H1384" s="52">
        <v>76.0</v>
      </c>
      <c r="I1384" s="52">
        <v>0.206</v>
      </c>
      <c r="J1384" s="52">
        <v>0.683</v>
      </c>
      <c r="K1384" s="52">
        <v>0.111</v>
      </c>
      <c r="L1384" s="52">
        <v>4070262.0</v>
      </c>
      <c r="M1384" s="52">
        <v>0.602</v>
      </c>
    </row>
    <row r="1385">
      <c r="A1385" s="47" t="str">
        <f t="shared" si="1"/>
        <v>Europe_Ireland-Europe_2005</v>
      </c>
      <c r="B1385" s="47" t="s">
        <v>179</v>
      </c>
      <c r="C1385" s="49" t="s">
        <v>199</v>
      </c>
      <c r="D1385" s="44" t="s">
        <v>84</v>
      </c>
      <c r="E1385" s="52">
        <v>0.015</v>
      </c>
      <c r="F1385" s="52">
        <v>0.004</v>
      </c>
      <c r="G1385" s="52">
        <v>81.0</v>
      </c>
      <c r="H1385" s="52">
        <v>77.0</v>
      </c>
      <c r="I1385" s="52">
        <v>0.206</v>
      </c>
      <c r="J1385" s="52">
        <v>0.684</v>
      </c>
      <c r="K1385" s="52">
        <v>0.111</v>
      </c>
      <c r="L1385" s="52">
        <v>4159914.0</v>
      </c>
      <c r="M1385" s="52">
        <v>0.605</v>
      </c>
    </row>
    <row r="1386">
      <c r="A1386" s="47" t="str">
        <f t="shared" si="1"/>
        <v>Europe_Ireland-Europe_2006</v>
      </c>
      <c r="B1386" s="47" t="s">
        <v>179</v>
      </c>
      <c r="C1386" s="49" t="s">
        <v>199</v>
      </c>
      <c r="D1386" s="44" t="s">
        <v>85</v>
      </c>
      <c r="E1386" s="52">
        <v>0.015</v>
      </c>
      <c r="F1386" s="52">
        <v>0.004</v>
      </c>
      <c r="G1386" s="52">
        <v>82.0</v>
      </c>
      <c r="H1386" s="52">
        <v>77.0</v>
      </c>
      <c r="I1386" s="52">
        <v>0.206</v>
      </c>
      <c r="J1386" s="52">
        <v>0.683</v>
      </c>
      <c r="K1386" s="52">
        <v>0.111</v>
      </c>
      <c r="L1386" s="52">
        <v>4274137.0</v>
      </c>
      <c r="M1386" s="52">
        <v>0.608</v>
      </c>
    </row>
    <row r="1387">
      <c r="A1387" s="47" t="str">
        <f t="shared" si="1"/>
        <v>Europe_Ireland-Europe_2007</v>
      </c>
      <c r="B1387" s="47" t="s">
        <v>179</v>
      </c>
      <c r="C1387" s="49" t="s">
        <v>199</v>
      </c>
      <c r="D1387" s="44" t="s">
        <v>86</v>
      </c>
      <c r="E1387" s="52">
        <v>0.016</v>
      </c>
      <c r="F1387" s="52">
        <v>0.004</v>
      </c>
      <c r="G1387" s="52">
        <v>82.0</v>
      </c>
      <c r="H1387" s="52">
        <v>77.0</v>
      </c>
      <c r="I1387" s="52">
        <v>0.208</v>
      </c>
      <c r="J1387" s="52">
        <v>0.681</v>
      </c>
      <c r="K1387" s="52">
        <v>0.111</v>
      </c>
      <c r="L1387" s="52">
        <v>4398942.0</v>
      </c>
      <c r="M1387" s="52">
        <v>0.61</v>
      </c>
    </row>
    <row r="1388">
      <c r="A1388" s="47" t="str">
        <f t="shared" si="1"/>
        <v>Europe_Ireland-Europe_2008</v>
      </c>
      <c r="B1388" s="47" t="s">
        <v>179</v>
      </c>
      <c r="C1388" s="49" t="s">
        <v>199</v>
      </c>
      <c r="D1388" s="44" t="s">
        <v>87</v>
      </c>
      <c r="E1388" s="52">
        <v>0.017</v>
      </c>
      <c r="F1388" s="52">
        <v>0.004</v>
      </c>
      <c r="G1388" s="52">
        <v>82.0</v>
      </c>
      <c r="H1388" s="52">
        <v>78.0</v>
      </c>
      <c r="I1388" s="52">
        <v>0.21</v>
      </c>
      <c r="J1388" s="52">
        <v>0.679</v>
      </c>
      <c r="K1388" s="52">
        <v>0.111</v>
      </c>
      <c r="L1388" s="52">
        <v>4489544.0</v>
      </c>
      <c r="M1388" s="52">
        <v>0.613</v>
      </c>
    </row>
    <row r="1389">
      <c r="A1389" s="47" t="str">
        <f t="shared" si="1"/>
        <v>Europe_Ireland-Europe_2009</v>
      </c>
      <c r="B1389" s="47" t="s">
        <v>179</v>
      </c>
      <c r="C1389" s="49" t="s">
        <v>199</v>
      </c>
      <c r="D1389" s="44" t="s">
        <v>88</v>
      </c>
      <c r="E1389" s="52">
        <v>0.017</v>
      </c>
      <c r="F1389" s="52">
        <v>0.004</v>
      </c>
      <c r="G1389" s="52">
        <v>83.0</v>
      </c>
      <c r="H1389" s="52">
        <v>78.0</v>
      </c>
      <c r="I1389" s="52">
        <v>0.212</v>
      </c>
      <c r="J1389" s="52">
        <v>0.676</v>
      </c>
      <c r="K1389" s="52">
        <v>0.112</v>
      </c>
      <c r="L1389" s="52">
        <v>4535375.0</v>
      </c>
      <c r="M1389" s="52">
        <v>0.616</v>
      </c>
    </row>
    <row r="1390">
      <c r="A1390" s="47" t="str">
        <f t="shared" si="1"/>
        <v>Europe_Ireland-Europe_2010</v>
      </c>
      <c r="B1390" s="47" t="s">
        <v>179</v>
      </c>
      <c r="C1390" s="49" t="s">
        <v>199</v>
      </c>
      <c r="D1390" s="44" t="s">
        <v>89</v>
      </c>
      <c r="E1390" s="52">
        <v>0.017</v>
      </c>
      <c r="F1390" s="52">
        <v>0.004</v>
      </c>
      <c r="G1390" s="52">
        <v>83.0</v>
      </c>
      <c r="H1390" s="52">
        <v>79.0</v>
      </c>
      <c r="I1390" s="52">
        <v>0.213</v>
      </c>
      <c r="J1390" s="52">
        <v>0.673</v>
      </c>
      <c r="K1390" s="52">
        <v>0.113</v>
      </c>
      <c r="L1390" s="52">
        <v>4560155.0</v>
      </c>
      <c r="M1390" s="52">
        <v>0.618</v>
      </c>
    </row>
    <row r="1391">
      <c r="A1391" s="47" t="str">
        <f t="shared" si="1"/>
        <v>Europe_Ireland-Europe_2011</v>
      </c>
      <c r="B1391" s="47" t="s">
        <v>179</v>
      </c>
      <c r="C1391" s="49" t="s">
        <v>199</v>
      </c>
      <c r="D1391" s="44" t="s">
        <v>90</v>
      </c>
      <c r="E1391" s="52">
        <v>0.016</v>
      </c>
      <c r="F1391" s="52">
        <v>0.003</v>
      </c>
      <c r="G1391" s="52">
        <v>83.0</v>
      </c>
      <c r="H1391" s="52">
        <v>79.0</v>
      </c>
      <c r="I1391" s="52">
        <v>0.215</v>
      </c>
      <c r="J1391" s="52">
        <v>0.67</v>
      </c>
      <c r="K1391" s="52">
        <v>0.115</v>
      </c>
      <c r="L1391" s="52">
        <v>4576794.0</v>
      </c>
      <c r="M1391" s="52">
        <v>0.621</v>
      </c>
    </row>
    <row r="1392">
      <c r="A1392" s="47" t="str">
        <f t="shared" si="1"/>
        <v>Europe_Ireland-Europe_2012</v>
      </c>
      <c r="B1392" s="47" t="s">
        <v>179</v>
      </c>
      <c r="C1392" s="49" t="s">
        <v>199</v>
      </c>
      <c r="D1392" s="44" t="s">
        <v>91</v>
      </c>
      <c r="E1392" s="52">
        <v>0.016</v>
      </c>
      <c r="F1392" s="52">
        <v>0.003</v>
      </c>
      <c r="G1392" s="52">
        <v>83.0</v>
      </c>
      <c r="H1392" s="52">
        <v>79.0</v>
      </c>
      <c r="I1392" s="52">
        <v>0.215</v>
      </c>
      <c r="J1392" s="52">
        <v>0.667</v>
      </c>
      <c r="K1392" s="52">
        <v>0.118</v>
      </c>
      <c r="L1392" s="52">
        <v>4586897.0</v>
      </c>
      <c r="M1392" s="52">
        <v>0.624</v>
      </c>
    </row>
    <row r="1393">
      <c r="A1393" s="47" t="str">
        <f t="shared" si="1"/>
        <v>Europe_Isle of Man-Europe_2000</v>
      </c>
      <c r="B1393" s="47" t="s">
        <v>179</v>
      </c>
      <c r="C1393" s="49" t="s">
        <v>200</v>
      </c>
      <c r="D1393" s="44" t="s">
        <v>70</v>
      </c>
      <c r="E1393" s="50"/>
      <c r="F1393" s="50"/>
      <c r="G1393" s="50"/>
      <c r="H1393" s="50"/>
      <c r="I1393" s="50"/>
      <c r="J1393" s="50"/>
      <c r="K1393" s="50"/>
      <c r="L1393" s="52">
        <v>76806.0</v>
      </c>
      <c r="M1393" s="52">
        <v>0.518</v>
      </c>
    </row>
    <row r="1394">
      <c r="A1394" s="47" t="str">
        <f t="shared" si="1"/>
        <v>Europe_Isle of Man-Europe_2001</v>
      </c>
      <c r="B1394" s="47" t="s">
        <v>179</v>
      </c>
      <c r="C1394" s="49" t="s">
        <v>200</v>
      </c>
      <c r="D1394" s="44" t="s">
        <v>71</v>
      </c>
      <c r="E1394" s="50"/>
      <c r="F1394" s="50"/>
      <c r="G1394" s="50"/>
      <c r="H1394" s="50"/>
      <c r="I1394" s="50"/>
      <c r="J1394" s="50"/>
      <c r="K1394" s="50"/>
      <c r="L1394" s="52">
        <v>77616.0</v>
      </c>
      <c r="M1394" s="52">
        <v>0.518</v>
      </c>
    </row>
    <row r="1395">
      <c r="A1395" s="47" t="str">
        <f t="shared" si="1"/>
        <v>Europe_Isle of Man-Europe_2002</v>
      </c>
      <c r="B1395" s="47" t="s">
        <v>179</v>
      </c>
      <c r="C1395" s="49" t="s">
        <v>200</v>
      </c>
      <c r="D1395" s="44" t="s">
        <v>72</v>
      </c>
      <c r="E1395" s="52">
        <v>0.011</v>
      </c>
      <c r="F1395" s="50"/>
      <c r="G1395" s="52">
        <v>82.0</v>
      </c>
      <c r="H1395" s="52">
        <v>75.0</v>
      </c>
      <c r="I1395" s="50"/>
      <c r="J1395" s="50"/>
      <c r="K1395" s="50"/>
      <c r="L1395" s="52">
        <v>78338.0</v>
      </c>
      <c r="M1395" s="52">
        <v>0.519</v>
      </c>
    </row>
    <row r="1396">
      <c r="A1396" s="47" t="str">
        <f t="shared" si="1"/>
        <v>Europe_Isle of Man-Europe_2003</v>
      </c>
      <c r="B1396" s="47" t="s">
        <v>179</v>
      </c>
      <c r="C1396" s="49" t="s">
        <v>200</v>
      </c>
      <c r="D1396" s="44" t="s">
        <v>74</v>
      </c>
      <c r="E1396" s="50"/>
      <c r="F1396" s="50"/>
      <c r="G1396" s="50"/>
      <c r="H1396" s="50"/>
      <c r="I1396" s="50"/>
      <c r="J1396" s="50"/>
      <c r="K1396" s="50"/>
      <c r="L1396" s="52">
        <v>79001.0</v>
      </c>
      <c r="M1396" s="52">
        <v>0.519</v>
      </c>
    </row>
    <row r="1397">
      <c r="A1397" s="47" t="str">
        <f t="shared" si="1"/>
        <v>Europe_Isle of Man-Europe_2004</v>
      </c>
      <c r="B1397" s="47" t="s">
        <v>179</v>
      </c>
      <c r="C1397" s="49" t="s">
        <v>200</v>
      </c>
      <c r="D1397" s="44" t="s">
        <v>83</v>
      </c>
      <c r="E1397" s="50"/>
      <c r="F1397" s="50"/>
      <c r="G1397" s="50"/>
      <c r="H1397" s="50"/>
      <c r="I1397" s="50"/>
      <c r="J1397" s="50"/>
      <c r="K1397" s="50"/>
      <c r="L1397" s="52">
        <v>79658.0</v>
      </c>
      <c r="M1397" s="52">
        <v>0.519</v>
      </c>
    </row>
    <row r="1398">
      <c r="A1398" s="47" t="str">
        <f t="shared" si="1"/>
        <v>Europe_Isle of Man-Europe_2005</v>
      </c>
      <c r="B1398" s="47" t="s">
        <v>179</v>
      </c>
      <c r="C1398" s="49" t="s">
        <v>200</v>
      </c>
      <c r="D1398" s="44" t="s">
        <v>84</v>
      </c>
      <c r="E1398" s="52">
        <v>0.011</v>
      </c>
      <c r="F1398" s="50"/>
      <c r="G1398" s="50"/>
      <c r="H1398" s="50"/>
      <c r="I1398" s="50"/>
      <c r="J1398" s="50"/>
      <c r="K1398" s="50"/>
      <c r="L1398" s="52">
        <v>80345.0</v>
      </c>
      <c r="M1398" s="52">
        <v>0.519</v>
      </c>
    </row>
    <row r="1399">
      <c r="A1399" s="47" t="str">
        <f t="shared" si="1"/>
        <v>Europe_Isle of Man-Europe_2006</v>
      </c>
      <c r="B1399" s="47" t="s">
        <v>179</v>
      </c>
      <c r="C1399" s="49" t="s">
        <v>200</v>
      </c>
      <c r="D1399" s="44" t="s">
        <v>85</v>
      </c>
      <c r="E1399" s="50"/>
      <c r="F1399" s="50"/>
      <c r="G1399" s="50"/>
      <c r="H1399" s="50"/>
      <c r="I1399" s="50"/>
      <c r="J1399" s="50"/>
      <c r="K1399" s="50"/>
      <c r="L1399" s="52">
        <v>81068.0</v>
      </c>
      <c r="M1399" s="52">
        <v>0.519</v>
      </c>
    </row>
    <row r="1400">
      <c r="A1400" s="47" t="str">
        <f t="shared" si="1"/>
        <v>Europe_Isle of Man-Europe_2007</v>
      </c>
      <c r="B1400" s="47" t="s">
        <v>179</v>
      </c>
      <c r="C1400" s="49" t="s">
        <v>200</v>
      </c>
      <c r="D1400" s="44" t="s">
        <v>86</v>
      </c>
      <c r="E1400" s="52">
        <v>0.011</v>
      </c>
      <c r="F1400" s="50"/>
      <c r="G1400" s="50"/>
      <c r="H1400" s="50"/>
      <c r="I1400" s="50"/>
      <c r="J1400" s="50"/>
      <c r="K1400" s="50"/>
      <c r="L1400" s="52">
        <v>81812.0</v>
      </c>
      <c r="M1400" s="52">
        <v>0.519</v>
      </c>
    </row>
    <row r="1401">
      <c r="A1401" s="47" t="str">
        <f t="shared" si="1"/>
        <v>Europe_Isle of Man-Europe_2008</v>
      </c>
      <c r="B1401" s="47" t="s">
        <v>179</v>
      </c>
      <c r="C1401" s="49" t="s">
        <v>200</v>
      </c>
      <c r="D1401" s="44" t="s">
        <v>87</v>
      </c>
      <c r="E1401" s="50"/>
      <c r="F1401" s="50"/>
      <c r="G1401" s="50"/>
      <c r="H1401" s="50"/>
      <c r="I1401" s="50"/>
      <c r="J1401" s="50"/>
      <c r="K1401" s="50"/>
      <c r="L1401" s="52">
        <v>82561.0</v>
      </c>
      <c r="M1401" s="52">
        <v>0.52</v>
      </c>
    </row>
    <row r="1402">
      <c r="A1402" s="47" t="str">
        <f t="shared" si="1"/>
        <v>Europe_Isle of Man-Europe_2009</v>
      </c>
      <c r="B1402" s="47" t="s">
        <v>179</v>
      </c>
      <c r="C1402" s="49" t="s">
        <v>200</v>
      </c>
      <c r="D1402" s="44" t="s">
        <v>88</v>
      </c>
      <c r="E1402" s="50"/>
      <c r="F1402" s="50"/>
      <c r="G1402" s="50"/>
      <c r="H1402" s="50"/>
      <c r="I1402" s="50"/>
      <c r="J1402" s="50"/>
      <c r="K1402" s="50"/>
      <c r="L1402" s="52">
        <v>83293.0</v>
      </c>
      <c r="M1402" s="52">
        <v>0.52</v>
      </c>
    </row>
    <row r="1403">
      <c r="A1403" s="47" t="str">
        <f t="shared" si="1"/>
        <v>Europe_Isle of Man-Europe_2010</v>
      </c>
      <c r="B1403" s="47" t="s">
        <v>179</v>
      </c>
      <c r="C1403" s="49" t="s">
        <v>200</v>
      </c>
      <c r="D1403" s="44" t="s">
        <v>89</v>
      </c>
      <c r="E1403" s="50"/>
      <c r="F1403" s="50"/>
      <c r="G1403" s="50"/>
      <c r="H1403" s="50"/>
      <c r="I1403" s="50"/>
      <c r="J1403" s="50"/>
      <c r="K1403" s="50"/>
      <c r="L1403" s="52">
        <v>83992.0</v>
      </c>
      <c r="M1403" s="52">
        <v>0.52</v>
      </c>
    </row>
    <row r="1404">
      <c r="A1404" s="47" t="str">
        <f t="shared" si="1"/>
        <v>Europe_Isle of Man-Europe_2011</v>
      </c>
      <c r="B1404" s="47" t="s">
        <v>179</v>
      </c>
      <c r="C1404" s="49" t="s">
        <v>200</v>
      </c>
      <c r="D1404" s="44" t="s">
        <v>90</v>
      </c>
      <c r="E1404" s="50"/>
      <c r="F1404" s="50"/>
      <c r="G1404" s="50"/>
      <c r="H1404" s="50"/>
      <c r="I1404" s="50"/>
      <c r="J1404" s="50"/>
      <c r="K1404" s="50"/>
      <c r="L1404" s="52">
        <v>84654.0</v>
      </c>
      <c r="M1404" s="52">
        <v>0.52</v>
      </c>
    </row>
    <row r="1405">
      <c r="A1405" s="47" t="str">
        <f t="shared" si="1"/>
        <v>Europe_Isle of Man-Europe_2012</v>
      </c>
      <c r="B1405" s="47" t="s">
        <v>179</v>
      </c>
      <c r="C1405" s="49" t="s">
        <v>200</v>
      </c>
      <c r="D1405" s="44" t="s">
        <v>91</v>
      </c>
      <c r="E1405" s="50"/>
      <c r="F1405" s="50"/>
      <c r="G1405" s="50"/>
      <c r="H1405" s="50"/>
      <c r="I1405" s="50"/>
      <c r="J1405" s="50"/>
      <c r="K1405" s="50"/>
      <c r="L1405" s="52">
        <v>85284.0</v>
      </c>
      <c r="M1405" s="52">
        <v>0.52</v>
      </c>
    </row>
    <row r="1406">
      <c r="A1406" s="47" t="str">
        <f t="shared" si="1"/>
        <v>Europe_Italy-Europe_2000</v>
      </c>
      <c r="B1406" s="47" t="s">
        <v>179</v>
      </c>
      <c r="C1406" s="49" t="s">
        <v>201</v>
      </c>
      <c r="D1406" s="44" t="s">
        <v>70</v>
      </c>
      <c r="E1406" s="52">
        <v>0.01</v>
      </c>
      <c r="F1406" s="52">
        <v>0.005</v>
      </c>
      <c r="G1406" s="52">
        <v>83.0</v>
      </c>
      <c r="H1406" s="52">
        <v>77.0</v>
      </c>
      <c r="I1406" s="52">
        <v>0.143</v>
      </c>
      <c r="J1406" s="52">
        <v>0.674</v>
      </c>
      <c r="K1406" s="52">
        <v>0.183</v>
      </c>
      <c r="L1406" s="52">
        <v>5.6942108E7</v>
      </c>
      <c r="M1406" s="52">
        <v>0.672</v>
      </c>
    </row>
    <row r="1407">
      <c r="A1407" s="47" t="str">
        <f t="shared" si="1"/>
        <v>Europe_Italy-Europe_2001</v>
      </c>
      <c r="B1407" s="47" t="s">
        <v>179</v>
      </c>
      <c r="C1407" s="49" t="s">
        <v>201</v>
      </c>
      <c r="D1407" s="44" t="s">
        <v>71</v>
      </c>
      <c r="E1407" s="52">
        <v>0.009</v>
      </c>
      <c r="F1407" s="52">
        <v>0.004</v>
      </c>
      <c r="G1407" s="52">
        <v>83.0</v>
      </c>
      <c r="H1407" s="52">
        <v>77.0</v>
      </c>
      <c r="I1407" s="52">
        <v>0.143</v>
      </c>
      <c r="J1407" s="52">
        <v>0.672</v>
      </c>
      <c r="K1407" s="52">
        <v>0.186</v>
      </c>
      <c r="L1407" s="52">
        <v>5.69741E7</v>
      </c>
      <c r="M1407" s="52">
        <v>0.673</v>
      </c>
    </row>
    <row r="1408">
      <c r="A1408" s="47" t="str">
        <f t="shared" si="1"/>
        <v>Europe_Italy-Europe_2002</v>
      </c>
      <c r="B1408" s="47" t="s">
        <v>179</v>
      </c>
      <c r="C1408" s="49" t="s">
        <v>201</v>
      </c>
      <c r="D1408" s="44" t="s">
        <v>72</v>
      </c>
      <c r="E1408" s="52">
        <v>0.009</v>
      </c>
      <c r="F1408" s="52">
        <v>0.004</v>
      </c>
      <c r="G1408" s="52">
        <v>83.0</v>
      </c>
      <c r="H1408" s="52">
        <v>77.0</v>
      </c>
      <c r="I1408" s="52">
        <v>0.142</v>
      </c>
      <c r="J1408" s="52">
        <v>0.669</v>
      </c>
      <c r="K1408" s="52">
        <v>0.189</v>
      </c>
      <c r="L1408" s="52">
        <v>5.7059007E7</v>
      </c>
      <c r="M1408" s="52">
        <v>0.674</v>
      </c>
    </row>
    <row r="1409">
      <c r="A1409" s="47" t="str">
        <f t="shared" si="1"/>
        <v>Europe_Italy-Europe_2003</v>
      </c>
      <c r="B1409" s="47" t="s">
        <v>179</v>
      </c>
      <c r="C1409" s="49" t="s">
        <v>201</v>
      </c>
      <c r="D1409" s="44" t="s">
        <v>74</v>
      </c>
      <c r="E1409" s="52">
        <v>0.009</v>
      </c>
      <c r="F1409" s="52">
        <v>0.004</v>
      </c>
      <c r="G1409" s="52">
        <v>83.0</v>
      </c>
      <c r="H1409" s="52">
        <v>77.0</v>
      </c>
      <c r="I1409" s="52">
        <v>0.142</v>
      </c>
      <c r="J1409" s="52">
        <v>0.667</v>
      </c>
      <c r="K1409" s="52">
        <v>0.192</v>
      </c>
      <c r="L1409" s="52">
        <v>5.7313203E7</v>
      </c>
      <c r="M1409" s="52">
        <v>0.675</v>
      </c>
    </row>
    <row r="1410">
      <c r="A1410" s="47" t="str">
        <f t="shared" si="1"/>
        <v>Europe_Italy-Europe_2004</v>
      </c>
      <c r="B1410" s="47" t="s">
        <v>179</v>
      </c>
      <c r="C1410" s="49" t="s">
        <v>201</v>
      </c>
      <c r="D1410" s="44" t="s">
        <v>83</v>
      </c>
      <c r="E1410" s="52">
        <v>0.01</v>
      </c>
      <c r="F1410" s="52">
        <v>0.004</v>
      </c>
      <c r="G1410" s="52">
        <v>84.0</v>
      </c>
      <c r="H1410" s="52">
        <v>78.0</v>
      </c>
      <c r="I1410" s="52">
        <v>0.141</v>
      </c>
      <c r="J1410" s="52">
        <v>0.665</v>
      </c>
      <c r="K1410" s="52">
        <v>0.194</v>
      </c>
      <c r="L1410" s="52">
        <v>5.7685327E7</v>
      </c>
      <c r="M1410" s="52">
        <v>0.676</v>
      </c>
    </row>
    <row r="1411">
      <c r="A1411" s="47" t="str">
        <f t="shared" si="1"/>
        <v>Europe_Italy-Europe_2005</v>
      </c>
      <c r="B1411" s="47" t="s">
        <v>179</v>
      </c>
      <c r="C1411" s="49" t="s">
        <v>201</v>
      </c>
      <c r="D1411" s="44" t="s">
        <v>84</v>
      </c>
      <c r="E1411" s="52">
        <v>0.01</v>
      </c>
      <c r="F1411" s="52">
        <v>0.004</v>
      </c>
      <c r="G1411" s="52">
        <v>84.0</v>
      </c>
      <c r="H1411" s="52">
        <v>78.0</v>
      </c>
      <c r="I1411" s="52">
        <v>0.141</v>
      </c>
      <c r="J1411" s="52">
        <v>0.663</v>
      </c>
      <c r="K1411" s="52">
        <v>0.196</v>
      </c>
      <c r="L1411" s="52">
        <v>5.7969484E7</v>
      </c>
      <c r="M1411" s="52">
        <v>0.677</v>
      </c>
    </row>
    <row r="1412">
      <c r="A1412" s="47" t="str">
        <f t="shared" si="1"/>
        <v>Europe_Italy-Europe_2006</v>
      </c>
      <c r="B1412" s="47" t="s">
        <v>179</v>
      </c>
      <c r="C1412" s="49" t="s">
        <v>201</v>
      </c>
      <c r="D1412" s="44" t="s">
        <v>85</v>
      </c>
      <c r="E1412" s="52">
        <v>0.01</v>
      </c>
      <c r="F1412" s="52">
        <v>0.004</v>
      </c>
      <c r="G1412" s="52">
        <v>84.0</v>
      </c>
      <c r="H1412" s="52">
        <v>79.0</v>
      </c>
      <c r="I1412" s="52">
        <v>0.141</v>
      </c>
      <c r="J1412" s="52">
        <v>0.661</v>
      </c>
      <c r="K1412" s="52">
        <v>0.198</v>
      </c>
      <c r="L1412" s="52">
        <v>5.8143979E7</v>
      </c>
      <c r="M1412" s="52">
        <v>0.679</v>
      </c>
    </row>
    <row r="1413">
      <c r="A1413" s="47" t="str">
        <f t="shared" si="1"/>
        <v>Europe_Italy-Europe_2007</v>
      </c>
      <c r="B1413" s="47" t="s">
        <v>179</v>
      </c>
      <c r="C1413" s="49" t="s">
        <v>201</v>
      </c>
      <c r="D1413" s="44" t="s">
        <v>86</v>
      </c>
      <c r="E1413" s="52">
        <v>0.01</v>
      </c>
      <c r="F1413" s="52">
        <v>0.004</v>
      </c>
      <c r="G1413" s="52">
        <v>84.0</v>
      </c>
      <c r="H1413" s="52">
        <v>79.0</v>
      </c>
      <c r="I1413" s="52">
        <v>0.141</v>
      </c>
      <c r="J1413" s="52">
        <v>0.66</v>
      </c>
      <c r="K1413" s="52">
        <v>0.199</v>
      </c>
      <c r="L1413" s="52">
        <v>5.843831E7</v>
      </c>
      <c r="M1413" s="52">
        <v>0.68</v>
      </c>
    </row>
    <row r="1414">
      <c r="A1414" s="47" t="str">
        <f t="shared" si="1"/>
        <v>Europe_Italy-Europe_2008</v>
      </c>
      <c r="B1414" s="47" t="s">
        <v>179</v>
      </c>
      <c r="C1414" s="49" t="s">
        <v>201</v>
      </c>
      <c r="D1414" s="44" t="s">
        <v>87</v>
      </c>
      <c r="E1414" s="52">
        <v>0.01</v>
      </c>
      <c r="F1414" s="52">
        <v>0.004</v>
      </c>
      <c r="G1414" s="52">
        <v>85.0</v>
      </c>
      <c r="H1414" s="52">
        <v>79.0</v>
      </c>
      <c r="I1414" s="52">
        <v>0.14</v>
      </c>
      <c r="J1414" s="52">
        <v>0.66</v>
      </c>
      <c r="K1414" s="52">
        <v>0.2</v>
      </c>
      <c r="L1414" s="52">
        <v>5.8826731E7</v>
      </c>
      <c r="M1414" s="52">
        <v>0.681</v>
      </c>
    </row>
    <row r="1415">
      <c r="A1415" s="47" t="str">
        <f t="shared" si="1"/>
        <v>Europe_Italy-Europe_2009</v>
      </c>
      <c r="B1415" s="47" t="s">
        <v>179</v>
      </c>
      <c r="C1415" s="49" t="s">
        <v>201</v>
      </c>
      <c r="D1415" s="44" t="s">
        <v>88</v>
      </c>
      <c r="E1415" s="52">
        <v>0.01</v>
      </c>
      <c r="F1415" s="52">
        <v>0.004</v>
      </c>
      <c r="G1415" s="52">
        <v>85.0</v>
      </c>
      <c r="H1415" s="52">
        <v>79.0</v>
      </c>
      <c r="I1415" s="52">
        <v>0.14</v>
      </c>
      <c r="J1415" s="52">
        <v>0.658</v>
      </c>
      <c r="K1415" s="52">
        <v>0.201</v>
      </c>
      <c r="L1415" s="52">
        <v>5.9095365E7</v>
      </c>
      <c r="M1415" s="52">
        <v>0.682</v>
      </c>
    </row>
    <row r="1416">
      <c r="A1416" s="47" t="str">
        <f t="shared" si="1"/>
        <v>Europe_Italy-Europe_2010</v>
      </c>
      <c r="B1416" s="47" t="s">
        <v>179</v>
      </c>
      <c r="C1416" s="49" t="s">
        <v>201</v>
      </c>
      <c r="D1416" s="44" t="s">
        <v>89</v>
      </c>
      <c r="E1416" s="52">
        <v>0.009</v>
      </c>
      <c r="F1416" s="52">
        <v>0.003</v>
      </c>
      <c r="G1416" s="52">
        <v>85.0</v>
      </c>
      <c r="H1416" s="52">
        <v>80.0</v>
      </c>
      <c r="I1416" s="52">
        <v>0.14</v>
      </c>
      <c r="J1416" s="52">
        <v>0.657</v>
      </c>
      <c r="K1416" s="52">
        <v>0.203</v>
      </c>
      <c r="L1416" s="52">
        <v>5.9277417E7</v>
      </c>
      <c r="M1416" s="52">
        <v>0.683</v>
      </c>
    </row>
    <row r="1417">
      <c r="A1417" s="47" t="str">
        <f t="shared" si="1"/>
        <v>Europe_Italy-Europe_2011</v>
      </c>
      <c r="B1417" s="47" t="s">
        <v>179</v>
      </c>
      <c r="C1417" s="49" t="s">
        <v>201</v>
      </c>
      <c r="D1417" s="44" t="s">
        <v>90</v>
      </c>
      <c r="E1417" s="52">
        <v>0.009</v>
      </c>
      <c r="F1417" s="52">
        <v>0.003</v>
      </c>
      <c r="G1417" s="52">
        <v>85.0</v>
      </c>
      <c r="H1417" s="52">
        <v>80.0</v>
      </c>
      <c r="I1417" s="52">
        <v>0.14</v>
      </c>
      <c r="J1417" s="52">
        <v>0.654</v>
      </c>
      <c r="K1417" s="52">
        <v>0.205</v>
      </c>
      <c r="L1417" s="52">
        <v>5.9379449E7</v>
      </c>
      <c r="M1417" s="52">
        <v>0.684</v>
      </c>
    </row>
    <row r="1418">
      <c r="A1418" s="47" t="str">
        <f t="shared" si="1"/>
        <v>Europe_Italy-Europe_2012</v>
      </c>
      <c r="B1418" s="47" t="s">
        <v>179</v>
      </c>
      <c r="C1418" s="49" t="s">
        <v>201</v>
      </c>
      <c r="D1418" s="44" t="s">
        <v>91</v>
      </c>
      <c r="E1418" s="52">
        <v>0.009</v>
      </c>
      <c r="F1418" s="52">
        <v>0.003</v>
      </c>
      <c r="G1418" s="52">
        <v>86.0</v>
      </c>
      <c r="H1418" s="52">
        <v>80.0</v>
      </c>
      <c r="I1418" s="52">
        <v>0.14</v>
      </c>
      <c r="J1418" s="52">
        <v>0.651</v>
      </c>
      <c r="K1418" s="52">
        <v>0.208</v>
      </c>
      <c r="L1418" s="52">
        <v>5.9539717E7</v>
      </c>
      <c r="M1418" s="52">
        <v>0.686</v>
      </c>
    </row>
    <row r="1419">
      <c r="A1419" s="47" t="str">
        <f t="shared" si="1"/>
        <v>Europe_Kosovo-Europe_2000</v>
      </c>
      <c r="B1419" s="47" t="s">
        <v>179</v>
      </c>
      <c r="C1419" s="49" t="s">
        <v>202</v>
      </c>
      <c r="D1419" s="44" t="s">
        <v>70</v>
      </c>
      <c r="E1419" s="52">
        <v>0.023</v>
      </c>
      <c r="F1419" s="50"/>
      <c r="G1419" s="52">
        <v>70.0</v>
      </c>
      <c r="H1419" s="52">
        <v>66.0</v>
      </c>
      <c r="I1419" s="50"/>
      <c r="J1419" s="50"/>
      <c r="K1419" s="50"/>
      <c r="L1419" s="52">
        <v>1700000.0</v>
      </c>
      <c r="M1419" s="50"/>
    </row>
    <row r="1420">
      <c r="A1420" s="47" t="str">
        <f t="shared" si="1"/>
        <v>Europe_Kosovo-Europe_2001</v>
      </c>
      <c r="B1420" s="47" t="s">
        <v>179</v>
      </c>
      <c r="C1420" s="49" t="s">
        <v>202</v>
      </c>
      <c r="D1420" s="44" t="s">
        <v>71</v>
      </c>
      <c r="E1420" s="52">
        <v>0.022</v>
      </c>
      <c r="F1420" s="50"/>
      <c r="G1420" s="52">
        <v>70.0</v>
      </c>
      <c r="H1420" s="52">
        <v>66.0</v>
      </c>
      <c r="I1420" s="50"/>
      <c r="J1420" s="50"/>
      <c r="K1420" s="50"/>
      <c r="L1420" s="52">
        <v>1701154.0</v>
      </c>
      <c r="M1420" s="50"/>
    </row>
    <row r="1421">
      <c r="A1421" s="47" t="str">
        <f t="shared" si="1"/>
        <v>Europe_Kosovo-Europe_2002</v>
      </c>
      <c r="B1421" s="47" t="s">
        <v>179</v>
      </c>
      <c r="C1421" s="49" t="s">
        <v>202</v>
      </c>
      <c r="D1421" s="44" t="s">
        <v>72</v>
      </c>
      <c r="E1421" s="52">
        <v>0.021</v>
      </c>
      <c r="F1421" s="50"/>
      <c r="G1421" s="52">
        <v>70.0</v>
      </c>
      <c r="H1421" s="52">
        <v>66.0</v>
      </c>
      <c r="I1421" s="50"/>
      <c r="J1421" s="50"/>
      <c r="K1421" s="50"/>
      <c r="L1421" s="52">
        <v>1702310.0</v>
      </c>
      <c r="M1421" s="50"/>
    </row>
    <row r="1422">
      <c r="A1422" s="47" t="str">
        <f t="shared" si="1"/>
        <v>Europe_Kosovo-Europe_2003</v>
      </c>
      <c r="B1422" s="47" t="s">
        <v>179</v>
      </c>
      <c r="C1422" s="49" t="s">
        <v>202</v>
      </c>
      <c r="D1422" s="44" t="s">
        <v>74</v>
      </c>
      <c r="E1422" s="52">
        <v>0.018</v>
      </c>
      <c r="F1422" s="50"/>
      <c r="G1422" s="52">
        <v>71.0</v>
      </c>
      <c r="H1422" s="52">
        <v>66.0</v>
      </c>
      <c r="I1422" s="50"/>
      <c r="J1422" s="50"/>
      <c r="K1422" s="50"/>
      <c r="L1422" s="52">
        <v>1703466.0</v>
      </c>
      <c r="M1422" s="50"/>
    </row>
    <row r="1423">
      <c r="A1423" s="47" t="str">
        <f t="shared" si="1"/>
        <v>Europe_Kosovo-Europe_2004</v>
      </c>
      <c r="B1423" s="47" t="s">
        <v>179</v>
      </c>
      <c r="C1423" s="49" t="s">
        <v>202</v>
      </c>
      <c r="D1423" s="44" t="s">
        <v>83</v>
      </c>
      <c r="E1423" s="52">
        <v>0.02</v>
      </c>
      <c r="F1423" s="50"/>
      <c r="G1423" s="52">
        <v>71.0</v>
      </c>
      <c r="H1423" s="52">
        <v>66.0</v>
      </c>
      <c r="I1423" s="50"/>
      <c r="J1423" s="50"/>
      <c r="K1423" s="50"/>
      <c r="L1423" s="52">
        <v>1704622.0</v>
      </c>
      <c r="M1423" s="50"/>
    </row>
    <row r="1424">
      <c r="A1424" s="47" t="str">
        <f t="shared" si="1"/>
        <v>Europe_Kosovo-Europe_2005</v>
      </c>
      <c r="B1424" s="47" t="s">
        <v>179</v>
      </c>
      <c r="C1424" s="49" t="s">
        <v>202</v>
      </c>
      <c r="D1424" s="44" t="s">
        <v>84</v>
      </c>
      <c r="E1424" s="52">
        <v>0.021</v>
      </c>
      <c r="F1424" s="50"/>
      <c r="G1424" s="52">
        <v>71.0</v>
      </c>
      <c r="H1424" s="52">
        <v>67.0</v>
      </c>
      <c r="I1424" s="50"/>
      <c r="J1424" s="50"/>
      <c r="K1424" s="50"/>
      <c r="L1424" s="52">
        <v>1705780.0</v>
      </c>
      <c r="M1424" s="50"/>
    </row>
    <row r="1425">
      <c r="A1425" s="47" t="str">
        <f t="shared" si="1"/>
        <v>Europe_Kosovo-Europe_2006</v>
      </c>
      <c r="B1425" s="47" t="s">
        <v>179</v>
      </c>
      <c r="C1425" s="49" t="s">
        <v>202</v>
      </c>
      <c r="D1425" s="44" t="s">
        <v>85</v>
      </c>
      <c r="E1425" s="52">
        <v>0.019</v>
      </c>
      <c r="F1425" s="50"/>
      <c r="G1425" s="52">
        <v>71.0</v>
      </c>
      <c r="H1425" s="52">
        <v>67.0</v>
      </c>
      <c r="I1425" s="50"/>
      <c r="J1425" s="50"/>
      <c r="K1425" s="50"/>
      <c r="L1425" s="52">
        <v>1719536.0</v>
      </c>
      <c r="M1425" s="50"/>
    </row>
    <row r="1426">
      <c r="A1426" s="47" t="str">
        <f t="shared" si="1"/>
        <v>Europe_Kosovo-Europe_2007</v>
      </c>
      <c r="B1426" s="47" t="s">
        <v>179</v>
      </c>
      <c r="C1426" s="49" t="s">
        <v>202</v>
      </c>
      <c r="D1426" s="44" t="s">
        <v>86</v>
      </c>
      <c r="E1426" s="52">
        <v>0.019</v>
      </c>
      <c r="F1426" s="50"/>
      <c r="G1426" s="52">
        <v>71.0</v>
      </c>
      <c r="H1426" s="52">
        <v>67.0</v>
      </c>
      <c r="I1426" s="50"/>
      <c r="J1426" s="50"/>
      <c r="K1426" s="50"/>
      <c r="L1426" s="52">
        <v>1733404.0</v>
      </c>
      <c r="M1426" s="50"/>
    </row>
    <row r="1427">
      <c r="A1427" s="47" t="str">
        <f t="shared" si="1"/>
        <v>Europe_Kosovo-Europe_2008</v>
      </c>
      <c r="B1427" s="47" t="s">
        <v>179</v>
      </c>
      <c r="C1427" s="49" t="s">
        <v>202</v>
      </c>
      <c r="D1427" s="44" t="s">
        <v>87</v>
      </c>
      <c r="E1427" s="52">
        <v>0.019</v>
      </c>
      <c r="F1427" s="50"/>
      <c r="G1427" s="52">
        <v>72.0</v>
      </c>
      <c r="H1427" s="52">
        <v>67.0</v>
      </c>
      <c r="I1427" s="50"/>
      <c r="J1427" s="50"/>
      <c r="K1427" s="50"/>
      <c r="L1427" s="52">
        <v>1747383.0</v>
      </c>
      <c r="M1427" s="50"/>
    </row>
    <row r="1428">
      <c r="A1428" s="47" t="str">
        <f t="shared" si="1"/>
        <v>Europe_Kosovo-Europe_2009</v>
      </c>
      <c r="B1428" s="47" t="s">
        <v>179</v>
      </c>
      <c r="C1428" s="49" t="s">
        <v>202</v>
      </c>
      <c r="D1428" s="44" t="s">
        <v>88</v>
      </c>
      <c r="E1428" s="52">
        <v>0.019</v>
      </c>
      <c r="F1428" s="50"/>
      <c r="G1428" s="52">
        <v>72.0</v>
      </c>
      <c r="H1428" s="52">
        <v>68.0</v>
      </c>
      <c r="I1428" s="50"/>
      <c r="J1428" s="50"/>
      <c r="K1428" s="50"/>
      <c r="L1428" s="52">
        <v>1761474.0</v>
      </c>
      <c r="M1428" s="50"/>
    </row>
    <row r="1429">
      <c r="A1429" s="47" t="str">
        <f t="shared" si="1"/>
        <v>Europe_Kosovo-Europe_2010</v>
      </c>
      <c r="B1429" s="47" t="s">
        <v>179</v>
      </c>
      <c r="C1429" s="49" t="s">
        <v>202</v>
      </c>
      <c r="D1429" s="44" t="s">
        <v>89</v>
      </c>
      <c r="E1429" s="52">
        <v>0.019</v>
      </c>
      <c r="F1429" s="50"/>
      <c r="G1429" s="52">
        <v>72.0</v>
      </c>
      <c r="H1429" s="52">
        <v>68.0</v>
      </c>
      <c r="I1429" s="52">
        <v>0.275</v>
      </c>
      <c r="J1429" s="52">
        <v>0.659</v>
      </c>
      <c r="K1429" s="52">
        <v>0.067</v>
      </c>
      <c r="L1429" s="52">
        <v>1775680.0</v>
      </c>
      <c r="M1429" s="50"/>
    </row>
    <row r="1430">
      <c r="A1430" s="47" t="str">
        <f t="shared" si="1"/>
        <v>Europe_Kosovo-Europe_2011</v>
      </c>
      <c r="B1430" s="47" t="s">
        <v>179</v>
      </c>
      <c r="C1430" s="49" t="s">
        <v>202</v>
      </c>
      <c r="D1430" s="44" t="s">
        <v>90</v>
      </c>
      <c r="E1430" s="52">
        <v>0.018</v>
      </c>
      <c r="F1430" s="50"/>
      <c r="G1430" s="52">
        <v>72.0</v>
      </c>
      <c r="H1430" s="52">
        <v>68.0</v>
      </c>
      <c r="I1430" s="50"/>
      <c r="J1430" s="50"/>
      <c r="K1430" s="50"/>
      <c r="L1430" s="52">
        <v>1790957.0</v>
      </c>
      <c r="M1430" s="50"/>
    </row>
    <row r="1431">
      <c r="A1431" s="47" t="str">
        <f t="shared" si="1"/>
        <v>Europe_Kosovo-Europe_2012</v>
      </c>
      <c r="B1431" s="47" t="s">
        <v>179</v>
      </c>
      <c r="C1431" s="49" t="s">
        <v>202</v>
      </c>
      <c r="D1431" s="44" t="s">
        <v>91</v>
      </c>
      <c r="E1431" s="52">
        <v>0.018</v>
      </c>
      <c r="F1431" s="50"/>
      <c r="G1431" s="52">
        <v>73.0</v>
      </c>
      <c r="H1431" s="52">
        <v>68.0</v>
      </c>
      <c r="I1431" s="50"/>
      <c r="J1431" s="50"/>
      <c r="K1431" s="50"/>
      <c r="L1431" s="52">
        <v>1807106.0</v>
      </c>
      <c r="M1431" s="50"/>
    </row>
    <row r="1432">
      <c r="A1432" s="47" t="str">
        <f t="shared" si="1"/>
        <v>Europe_Latvia-Europe_2000</v>
      </c>
      <c r="B1432" s="47" t="s">
        <v>179</v>
      </c>
      <c r="C1432" s="49" t="s">
        <v>203</v>
      </c>
      <c r="D1432" s="44" t="s">
        <v>70</v>
      </c>
      <c r="E1432" s="52">
        <v>0.009</v>
      </c>
      <c r="F1432" s="52">
        <v>0.015</v>
      </c>
      <c r="G1432" s="52">
        <v>76.0</v>
      </c>
      <c r="H1432" s="52">
        <v>65.0</v>
      </c>
      <c r="I1432" s="52">
        <v>0.179</v>
      </c>
      <c r="J1432" s="52">
        <v>0.671</v>
      </c>
      <c r="K1432" s="52">
        <v>0.15</v>
      </c>
      <c r="L1432" s="52">
        <v>2367550.0</v>
      </c>
      <c r="M1432" s="52">
        <v>0.681</v>
      </c>
    </row>
    <row r="1433">
      <c r="A1433" s="47" t="str">
        <f t="shared" si="1"/>
        <v>Europe_Latvia-Europe_2001</v>
      </c>
      <c r="B1433" s="47" t="s">
        <v>179</v>
      </c>
      <c r="C1433" s="49" t="s">
        <v>203</v>
      </c>
      <c r="D1433" s="44" t="s">
        <v>71</v>
      </c>
      <c r="E1433" s="52">
        <v>0.008</v>
      </c>
      <c r="F1433" s="52">
        <v>0.014</v>
      </c>
      <c r="G1433" s="52">
        <v>77.0</v>
      </c>
      <c r="H1433" s="52">
        <v>65.0</v>
      </c>
      <c r="I1433" s="52">
        <v>0.172</v>
      </c>
      <c r="J1433" s="52">
        <v>0.674</v>
      </c>
      <c r="K1433" s="52">
        <v>0.154</v>
      </c>
      <c r="L1433" s="52">
        <v>2337170.0</v>
      </c>
      <c r="M1433" s="52">
        <v>0.68</v>
      </c>
    </row>
    <row r="1434">
      <c r="A1434" s="47" t="str">
        <f t="shared" si="1"/>
        <v>Europe_Latvia-Europe_2002</v>
      </c>
      <c r="B1434" s="47" t="s">
        <v>179</v>
      </c>
      <c r="C1434" s="49" t="s">
        <v>203</v>
      </c>
      <c r="D1434" s="44" t="s">
        <v>72</v>
      </c>
      <c r="E1434" s="52">
        <v>0.009</v>
      </c>
      <c r="F1434" s="52">
        <v>0.013</v>
      </c>
      <c r="G1434" s="52">
        <v>77.0</v>
      </c>
      <c r="H1434" s="52">
        <v>65.0</v>
      </c>
      <c r="I1434" s="52">
        <v>0.165</v>
      </c>
      <c r="J1434" s="52">
        <v>0.677</v>
      </c>
      <c r="K1434" s="52">
        <v>0.158</v>
      </c>
      <c r="L1434" s="52">
        <v>2310173.0</v>
      </c>
      <c r="M1434" s="52">
        <v>0.679</v>
      </c>
    </row>
    <row r="1435">
      <c r="A1435" s="47" t="str">
        <f t="shared" si="1"/>
        <v>Europe_Latvia-Europe_2003</v>
      </c>
      <c r="B1435" s="47" t="s">
        <v>179</v>
      </c>
      <c r="C1435" s="49" t="s">
        <v>203</v>
      </c>
      <c r="D1435" s="44" t="s">
        <v>74</v>
      </c>
      <c r="E1435" s="52">
        <v>0.009</v>
      </c>
      <c r="F1435" s="52">
        <v>0.012</v>
      </c>
      <c r="G1435" s="52">
        <v>77.0</v>
      </c>
      <c r="H1435" s="52">
        <v>66.0</v>
      </c>
      <c r="I1435" s="52">
        <v>0.158</v>
      </c>
      <c r="J1435" s="52">
        <v>0.679</v>
      </c>
      <c r="K1435" s="52">
        <v>0.163</v>
      </c>
      <c r="L1435" s="52">
        <v>2287955.0</v>
      </c>
      <c r="M1435" s="52">
        <v>0.678</v>
      </c>
    </row>
    <row r="1436">
      <c r="A1436" s="47" t="str">
        <f t="shared" si="1"/>
        <v>Europe_Latvia-Europe_2004</v>
      </c>
      <c r="B1436" s="47" t="s">
        <v>179</v>
      </c>
      <c r="C1436" s="49" t="s">
        <v>203</v>
      </c>
      <c r="D1436" s="44" t="s">
        <v>83</v>
      </c>
      <c r="E1436" s="52">
        <v>0.009</v>
      </c>
      <c r="F1436" s="52">
        <v>0.012</v>
      </c>
      <c r="G1436" s="52">
        <v>77.0</v>
      </c>
      <c r="H1436" s="52">
        <v>67.0</v>
      </c>
      <c r="I1436" s="52">
        <v>0.152</v>
      </c>
      <c r="J1436" s="52">
        <v>0.68</v>
      </c>
      <c r="K1436" s="52">
        <v>0.168</v>
      </c>
      <c r="L1436" s="52">
        <v>2263122.0</v>
      </c>
      <c r="M1436" s="52">
        <v>0.679</v>
      </c>
    </row>
    <row r="1437">
      <c r="A1437" s="47" t="str">
        <f t="shared" si="1"/>
        <v>Europe_Latvia-Europe_2005</v>
      </c>
      <c r="B1437" s="47" t="s">
        <v>179</v>
      </c>
      <c r="C1437" s="49" t="s">
        <v>203</v>
      </c>
      <c r="D1437" s="44" t="s">
        <v>84</v>
      </c>
      <c r="E1437" s="52">
        <v>0.01</v>
      </c>
      <c r="F1437" s="52">
        <v>0.011</v>
      </c>
      <c r="G1437" s="52">
        <v>77.0</v>
      </c>
      <c r="H1437" s="52">
        <v>66.0</v>
      </c>
      <c r="I1437" s="52">
        <v>0.148</v>
      </c>
      <c r="J1437" s="52">
        <v>0.681</v>
      </c>
      <c r="K1437" s="52">
        <v>0.172</v>
      </c>
      <c r="L1437" s="52">
        <v>2238799.0</v>
      </c>
      <c r="M1437" s="52">
        <v>0.68</v>
      </c>
    </row>
    <row r="1438">
      <c r="A1438" s="47" t="str">
        <f t="shared" si="1"/>
        <v>Europe_Latvia-Europe_2006</v>
      </c>
      <c r="B1438" s="47" t="s">
        <v>179</v>
      </c>
      <c r="C1438" s="49" t="s">
        <v>203</v>
      </c>
      <c r="D1438" s="44" t="s">
        <v>85</v>
      </c>
      <c r="E1438" s="52">
        <v>0.01</v>
      </c>
      <c r="F1438" s="52">
        <v>0.01</v>
      </c>
      <c r="G1438" s="52">
        <v>77.0</v>
      </c>
      <c r="H1438" s="52">
        <v>66.0</v>
      </c>
      <c r="I1438" s="52">
        <v>0.144</v>
      </c>
      <c r="J1438" s="52">
        <v>0.681</v>
      </c>
      <c r="K1438" s="52">
        <v>0.175</v>
      </c>
      <c r="L1438" s="52">
        <v>2218357.0</v>
      </c>
      <c r="M1438" s="52">
        <v>0.68</v>
      </c>
    </row>
    <row r="1439">
      <c r="A1439" s="47" t="str">
        <f t="shared" si="1"/>
        <v>Europe_Latvia-Europe_2007</v>
      </c>
      <c r="B1439" s="47" t="s">
        <v>179</v>
      </c>
      <c r="C1439" s="49" t="s">
        <v>203</v>
      </c>
      <c r="D1439" s="44" t="s">
        <v>86</v>
      </c>
      <c r="E1439" s="52">
        <v>0.011</v>
      </c>
      <c r="F1439" s="52">
        <v>0.01</v>
      </c>
      <c r="G1439" s="52">
        <v>77.0</v>
      </c>
      <c r="H1439" s="52">
        <v>66.0</v>
      </c>
      <c r="I1439" s="52">
        <v>0.142</v>
      </c>
      <c r="J1439" s="52">
        <v>0.68</v>
      </c>
      <c r="K1439" s="52">
        <v>0.178</v>
      </c>
      <c r="L1439" s="52">
        <v>2200325.0</v>
      </c>
      <c r="M1439" s="52">
        <v>0.679</v>
      </c>
    </row>
    <row r="1440">
      <c r="A1440" s="47" t="str">
        <f t="shared" si="1"/>
        <v>Europe_Latvia-Europe_2008</v>
      </c>
      <c r="B1440" s="47" t="s">
        <v>179</v>
      </c>
      <c r="C1440" s="49" t="s">
        <v>203</v>
      </c>
      <c r="D1440" s="44" t="s">
        <v>87</v>
      </c>
      <c r="E1440" s="52">
        <v>0.011</v>
      </c>
      <c r="F1440" s="52">
        <v>0.009</v>
      </c>
      <c r="G1440" s="52">
        <v>78.0</v>
      </c>
      <c r="H1440" s="52">
        <v>67.0</v>
      </c>
      <c r="I1440" s="52">
        <v>0.141</v>
      </c>
      <c r="J1440" s="52">
        <v>0.679</v>
      </c>
      <c r="K1440" s="52">
        <v>0.18</v>
      </c>
      <c r="L1440" s="52">
        <v>2177322.0</v>
      </c>
      <c r="M1440" s="52">
        <v>0.678</v>
      </c>
    </row>
    <row r="1441">
      <c r="A1441" s="47" t="str">
        <f t="shared" si="1"/>
        <v>Europe_Latvia-Europe_2009</v>
      </c>
      <c r="B1441" s="47" t="s">
        <v>179</v>
      </c>
      <c r="C1441" s="49" t="s">
        <v>203</v>
      </c>
      <c r="D1441" s="44" t="s">
        <v>88</v>
      </c>
      <c r="E1441" s="52">
        <v>0.01</v>
      </c>
      <c r="F1441" s="52">
        <v>0.009</v>
      </c>
      <c r="G1441" s="52">
        <v>78.0</v>
      </c>
      <c r="H1441" s="52">
        <v>68.0</v>
      </c>
      <c r="I1441" s="52">
        <v>0.141</v>
      </c>
      <c r="J1441" s="52">
        <v>0.677</v>
      </c>
      <c r="K1441" s="52">
        <v>0.182</v>
      </c>
      <c r="L1441" s="52">
        <v>2141669.0</v>
      </c>
      <c r="M1441" s="52">
        <v>0.678</v>
      </c>
    </row>
    <row r="1442">
      <c r="A1442" s="47" t="str">
        <f t="shared" si="1"/>
        <v>Europe_Latvia-Europe_2010</v>
      </c>
      <c r="B1442" s="47" t="s">
        <v>179</v>
      </c>
      <c r="C1442" s="49" t="s">
        <v>203</v>
      </c>
      <c r="D1442" s="44" t="s">
        <v>89</v>
      </c>
      <c r="E1442" s="52">
        <v>0.009</v>
      </c>
      <c r="F1442" s="52">
        <v>0.008</v>
      </c>
      <c r="G1442" s="52">
        <v>78.0</v>
      </c>
      <c r="H1442" s="52">
        <v>69.0</v>
      </c>
      <c r="I1442" s="52">
        <v>0.142</v>
      </c>
      <c r="J1442" s="52">
        <v>0.675</v>
      </c>
      <c r="K1442" s="52">
        <v>0.184</v>
      </c>
      <c r="L1442" s="52">
        <v>2097555.0</v>
      </c>
      <c r="M1442" s="52">
        <v>0.677</v>
      </c>
    </row>
    <row r="1443">
      <c r="A1443" s="47" t="str">
        <f t="shared" si="1"/>
        <v>Europe_Latvia-Europe_2011</v>
      </c>
      <c r="B1443" s="47" t="s">
        <v>179</v>
      </c>
      <c r="C1443" s="49" t="s">
        <v>203</v>
      </c>
      <c r="D1443" s="44" t="s">
        <v>90</v>
      </c>
      <c r="E1443" s="52">
        <v>0.009</v>
      </c>
      <c r="F1443" s="52">
        <v>0.008</v>
      </c>
      <c r="G1443" s="52">
        <v>79.0</v>
      </c>
      <c r="H1443" s="52">
        <v>69.0</v>
      </c>
      <c r="I1443" s="52">
        <v>0.143</v>
      </c>
      <c r="J1443" s="52">
        <v>0.672</v>
      </c>
      <c r="K1443" s="52">
        <v>0.185</v>
      </c>
      <c r="L1443" s="52">
        <v>2059709.0</v>
      </c>
      <c r="M1443" s="52">
        <v>0.676</v>
      </c>
    </row>
    <row r="1444">
      <c r="A1444" s="47" t="str">
        <f t="shared" si="1"/>
        <v>Europe_Latvia-Europe_2012</v>
      </c>
      <c r="B1444" s="47" t="s">
        <v>179</v>
      </c>
      <c r="C1444" s="49" t="s">
        <v>203</v>
      </c>
      <c r="D1444" s="44" t="s">
        <v>91</v>
      </c>
      <c r="E1444" s="52">
        <v>0.01</v>
      </c>
      <c r="F1444" s="52">
        <v>0.008</v>
      </c>
      <c r="G1444" s="52">
        <v>79.0</v>
      </c>
      <c r="H1444" s="52">
        <v>69.0</v>
      </c>
      <c r="I1444" s="52">
        <v>0.146</v>
      </c>
      <c r="J1444" s="52">
        <v>0.669</v>
      </c>
      <c r="K1444" s="52">
        <v>0.185</v>
      </c>
      <c r="L1444" s="52">
        <v>2034319.0</v>
      </c>
      <c r="M1444" s="52">
        <v>0.675</v>
      </c>
    </row>
    <row r="1445">
      <c r="A1445" s="47" t="str">
        <f t="shared" si="1"/>
        <v>Europe_Liechtenstein-Europe_2000</v>
      </c>
      <c r="B1445" s="47" t="s">
        <v>179</v>
      </c>
      <c r="C1445" s="49" t="s">
        <v>204</v>
      </c>
      <c r="D1445" s="44" t="s">
        <v>70</v>
      </c>
      <c r="E1445" s="52">
        <v>0.013</v>
      </c>
      <c r="F1445" s="50"/>
      <c r="G1445" s="52">
        <v>80.0</v>
      </c>
      <c r="H1445" s="52">
        <v>74.0</v>
      </c>
      <c r="I1445" s="50"/>
      <c r="J1445" s="50"/>
      <c r="K1445" s="50"/>
      <c r="L1445" s="52">
        <v>33093.0</v>
      </c>
      <c r="M1445" s="52">
        <v>0.151</v>
      </c>
    </row>
    <row r="1446">
      <c r="A1446" s="47" t="str">
        <f t="shared" si="1"/>
        <v>Europe_Liechtenstein-Europe_2001</v>
      </c>
      <c r="B1446" s="47" t="s">
        <v>179</v>
      </c>
      <c r="C1446" s="49" t="s">
        <v>204</v>
      </c>
      <c r="D1446" s="44" t="s">
        <v>71</v>
      </c>
      <c r="E1446" s="52">
        <v>0.012</v>
      </c>
      <c r="F1446" s="50"/>
      <c r="G1446" s="52">
        <v>82.0</v>
      </c>
      <c r="H1446" s="52">
        <v>76.0</v>
      </c>
      <c r="I1446" s="50"/>
      <c r="J1446" s="50"/>
      <c r="K1446" s="50"/>
      <c r="L1446" s="52">
        <v>33475.0</v>
      </c>
      <c r="M1446" s="52">
        <v>0.15</v>
      </c>
    </row>
    <row r="1447">
      <c r="A1447" s="47" t="str">
        <f t="shared" si="1"/>
        <v>Europe_Liechtenstein-Europe_2002</v>
      </c>
      <c r="B1447" s="47" t="s">
        <v>179</v>
      </c>
      <c r="C1447" s="49" t="s">
        <v>204</v>
      </c>
      <c r="D1447" s="44" t="s">
        <v>72</v>
      </c>
      <c r="E1447" s="52">
        <v>0.012</v>
      </c>
      <c r="F1447" s="50"/>
      <c r="G1447" s="52">
        <v>82.0</v>
      </c>
      <c r="H1447" s="52">
        <v>77.0</v>
      </c>
      <c r="I1447" s="50"/>
      <c r="J1447" s="50"/>
      <c r="K1447" s="50"/>
      <c r="L1447" s="52">
        <v>33821.0</v>
      </c>
      <c r="M1447" s="52">
        <v>0.149</v>
      </c>
    </row>
    <row r="1448">
      <c r="A1448" s="47" t="str">
        <f t="shared" si="1"/>
        <v>Europe_Liechtenstein-Europe_2003</v>
      </c>
      <c r="B1448" s="47" t="s">
        <v>179</v>
      </c>
      <c r="C1448" s="49" t="s">
        <v>204</v>
      </c>
      <c r="D1448" s="44" t="s">
        <v>74</v>
      </c>
      <c r="E1448" s="52">
        <v>0.01</v>
      </c>
      <c r="F1448" s="50"/>
      <c r="G1448" s="52">
        <v>82.0</v>
      </c>
      <c r="H1448" s="52">
        <v>78.0</v>
      </c>
      <c r="I1448" s="50"/>
      <c r="J1448" s="50"/>
      <c r="K1448" s="50"/>
      <c r="L1448" s="52">
        <v>34141.0</v>
      </c>
      <c r="M1448" s="52">
        <v>0.149</v>
      </c>
    </row>
    <row r="1449">
      <c r="A1449" s="47" t="str">
        <f t="shared" si="1"/>
        <v>Europe_Liechtenstein-Europe_2004</v>
      </c>
      <c r="B1449" s="47" t="s">
        <v>179</v>
      </c>
      <c r="C1449" s="49" t="s">
        <v>204</v>
      </c>
      <c r="D1449" s="44" t="s">
        <v>83</v>
      </c>
      <c r="E1449" s="52">
        <v>0.011</v>
      </c>
      <c r="F1449" s="50"/>
      <c r="G1449" s="52">
        <v>85.0</v>
      </c>
      <c r="H1449" s="52">
        <v>79.0</v>
      </c>
      <c r="I1449" s="50"/>
      <c r="J1449" s="50"/>
      <c r="K1449" s="50"/>
      <c r="L1449" s="52">
        <v>34445.0</v>
      </c>
      <c r="M1449" s="52">
        <v>0.148</v>
      </c>
    </row>
    <row r="1450">
      <c r="A1450" s="47" t="str">
        <f t="shared" si="1"/>
        <v>Europe_Liechtenstein-Europe_2005</v>
      </c>
      <c r="B1450" s="47" t="s">
        <v>179</v>
      </c>
      <c r="C1450" s="49" t="s">
        <v>204</v>
      </c>
      <c r="D1450" s="44" t="s">
        <v>84</v>
      </c>
      <c r="E1450" s="52">
        <v>0.011</v>
      </c>
      <c r="F1450" s="50"/>
      <c r="G1450" s="52">
        <v>84.0</v>
      </c>
      <c r="H1450" s="52">
        <v>77.0</v>
      </c>
      <c r="I1450" s="50"/>
      <c r="J1450" s="50"/>
      <c r="K1450" s="50"/>
      <c r="L1450" s="52">
        <v>34740.0</v>
      </c>
      <c r="M1450" s="52">
        <v>0.147</v>
      </c>
    </row>
    <row r="1451">
      <c r="A1451" s="47" t="str">
        <f t="shared" si="1"/>
        <v>Europe_Liechtenstein-Europe_2006</v>
      </c>
      <c r="B1451" s="47" t="s">
        <v>179</v>
      </c>
      <c r="C1451" s="49" t="s">
        <v>204</v>
      </c>
      <c r="D1451" s="44" t="s">
        <v>85</v>
      </c>
      <c r="E1451" s="52">
        <v>0.01</v>
      </c>
      <c r="F1451" s="50"/>
      <c r="G1451" s="52">
        <v>83.0</v>
      </c>
      <c r="H1451" s="52">
        <v>79.0</v>
      </c>
      <c r="I1451" s="50"/>
      <c r="J1451" s="50"/>
      <c r="K1451" s="50"/>
      <c r="L1451" s="52">
        <v>35028.0</v>
      </c>
      <c r="M1451" s="52">
        <v>0.147</v>
      </c>
    </row>
    <row r="1452">
      <c r="A1452" s="47" t="str">
        <f t="shared" si="1"/>
        <v>Europe_Liechtenstein-Europe_2007</v>
      </c>
      <c r="B1452" s="47" t="s">
        <v>179</v>
      </c>
      <c r="C1452" s="49" t="s">
        <v>204</v>
      </c>
      <c r="D1452" s="44" t="s">
        <v>86</v>
      </c>
      <c r="E1452" s="52">
        <v>0.01</v>
      </c>
      <c r="F1452" s="50"/>
      <c r="G1452" s="52">
        <v>84.0</v>
      </c>
      <c r="H1452" s="52">
        <v>79.0</v>
      </c>
      <c r="I1452" s="50"/>
      <c r="J1452" s="50"/>
      <c r="K1452" s="50"/>
      <c r="L1452" s="52">
        <v>35308.0</v>
      </c>
      <c r="M1452" s="52">
        <v>0.146</v>
      </c>
    </row>
    <row r="1453">
      <c r="A1453" s="47" t="str">
        <f t="shared" si="1"/>
        <v>Europe_Liechtenstein-Europe_2008</v>
      </c>
      <c r="B1453" s="47" t="s">
        <v>179</v>
      </c>
      <c r="C1453" s="49" t="s">
        <v>204</v>
      </c>
      <c r="D1453" s="44" t="s">
        <v>87</v>
      </c>
      <c r="E1453" s="52">
        <v>0.01</v>
      </c>
      <c r="F1453" s="50"/>
      <c r="G1453" s="52">
        <v>86.0</v>
      </c>
      <c r="H1453" s="52">
        <v>80.0</v>
      </c>
      <c r="I1453" s="50"/>
      <c r="J1453" s="50"/>
      <c r="K1453" s="50"/>
      <c r="L1453" s="52">
        <v>35582.0</v>
      </c>
      <c r="M1453" s="52">
        <v>0.146</v>
      </c>
    </row>
    <row r="1454">
      <c r="A1454" s="47" t="str">
        <f t="shared" si="1"/>
        <v>Europe_Liechtenstein-Europe_2009</v>
      </c>
      <c r="B1454" s="47" t="s">
        <v>179</v>
      </c>
      <c r="C1454" s="49" t="s">
        <v>204</v>
      </c>
      <c r="D1454" s="44" t="s">
        <v>88</v>
      </c>
      <c r="E1454" s="52">
        <v>0.011</v>
      </c>
      <c r="F1454" s="50"/>
      <c r="G1454" s="52">
        <v>84.0</v>
      </c>
      <c r="H1454" s="52">
        <v>80.0</v>
      </c>
      <c r="I1454" s="50"/>
      <c r="J1454" s="50"/>
      <c r="K1454" s="50"/>
      <c r="L1454" s="52">
        <v>35851.0</v>
      </c>
      <c r="M1454" s="52">
        <v>0.145</v>
      </c>
    </row>
    <row r="1455">
      <c r="A1455" s="47" t="str">
        <f t="shared" si="1"/>
        <v>Europe_Liechtenstein-Europe_2010</v>
      </c>
      <c r="B1455" s="47" t="s">
        <v>179</v>
      </c>
      <c r="C1455" s="49" t="s">
        <v>204</v>
      </c>
      <c r="D1455" s="44" t="s">
        <v>89</v>
      </c>
      <c r="E1455" s="52">
        <v>0.009</v>
      </c>
      <c r="F1455" s="50"/>
      <c r="G1455" s="52">
        <v>84.0</v>
      </c>
      <c r="H1455" s="52">
        <v>80.0</v>
      </c>
      <c r="I1455" s="50"/>
      <c r="J1455" s="50"/>
      <c r="K1455" s="50"/>
      <c r="L1455" s="52">
        <v>36120.0</v>
      </c>
      <c r="M1455" s="52">
        <v>0.145</v>
      </c>
    </row>
    <row r="1456">
      <c r="A1456" s="47" t="str">
        <f t="shared" si="1"/>
        <v>Europe_Liechtenstein-Europe_2011</v>
      </c>
      <c r="B1456" s="47" t="s">
        <v>179</v>
      </c>
      <c r="C1456" s="49" t="s">
        <v>204</v>
      </c>
      <c r="D1456" s="44" t="s">
        <v>90</v>
      </c>
      <c r="E1456" s="52">
        <v>0.011</v>
      </c>
      <c r="F1456" s="50"/>
      <c r="G1456" s="52">
        <v>84.0</v>
      </c>
      <c r="H1456" s="52">
        <v>80.0</v>
      </c>
      <c r="I1456" s="50"/>
      <c r="J1456" s="50"/>
      <c r="K1456" s="50"/>
      <c r="L1456" s="52">
        <v>36388.0</v>
      </c>
      <c r="M1456" s="52">
        <v>0.144</v>
      </c>
    </row>
    <row r="1457">
      <c r="A1457" s="47" t="str">
        <f t="shared" si="1"/>
        <v>Europe_Liechtenstein-Europe_2012</v>
      </c>
      <c r="B1457" s="47" t="s">
        <v>179</v>
      </c>
      <c r="C1457" s="49" t="s">
        <v>204</v>
      </c>
      <c r="D1457" s="44" t="s">
        <v>91</v>
      </c>
      <c r="E1457" s="52">
        <v>0.01</v>
      </c>
      <c r="F1457" s="50"/>
      <c r="G1457" s="52">
        <v>85.0</v>
      </c>
      <c r="H1457" s="52">
        <v>80.0</v>
      </c>
      <c r="I1457" s="50"/>
      <c r="J1457" s="50"/>
      <c r="K1457" s="50"/>
      <c r="L1457" s="52">
        <v>36656.0</v>
      </c>
      <c r="M1457" s="52">
        <v>0.144</v>
      </c>
    </row>
    <row r="1458">
      <c r="A1458" s="47" t="str">
        <f t="shared" si="1"/>
        <v>Europe_Lithuania-Europe_2000</v>
      </c>
      <c r="B1458" s="47" t="s">
        <v>179</v>
      </c>
      <c r="C1458" s="49" t="s">
        <v>205</v>
      </c>
      <c r="D1458" s="44" t="s">
        <v>70</v>
      </c>
      <c r="E1458" s="52">
        <v>0.01</v>
      </c>
      <c r="F1458" s="52">
        <v>0.01</v>
      </c>
      <c r="G1458" s="52">
        <v>78.0</v>
      </c>
      <c r="H1458" s="52">
        <v>67.0</v>
      </c>
      <c r="I1458" s="52">
        <v>0.199</v>
      </c>
      <c r="J1458" s="52">
        <v>0.662</v>
      </c>
      <c r="K1458" s="52">
        <v>0.139</v>
      </c>
      <c r="L1458" s="52">
        <v>3499536.0</v>
      </c>
      <c r="M1458" s="52">
        <v>0.67</v>
      </c>
    </row>
    <row r="1459">
      <c r="A1459" s="47" t="str">
        <f t="shared" si="1"/>
        <v>Europe_Lithuania-Europe_2001</v>
      </c>
      <c r="B1459" s="47" t="s">
        <v>179</v>
      </c>
      <c r="C1459" s="49" t="s">
        <v>205</v>
      </c>
      <c r="D1459" s="44" t="s">
        <v>71</v>
      </c>
      <c r="E1459" s="52">
        <v>0.009</v>
      </c>
      <c r="F1459" s="52">
        <v>0.009</v>
      </c>
      <c r="G1459" s="52">
        <v>78.0</v>
      </c>
      <c r="H1459" s="52">
        <v>66.0</v>
      </c>
      <c r="I1459" s="52">
        <v>0.193</v>
      </c>
      <c r="J1459" s="52">
        <v>0.665</v>
      </c>
      <c r="K1459" s="52">
        <v>0.142</v>
      </c>
      <c r="L1459" s="52">
        <v>3470818.0</v>
      </c>
      <c r="M1459" s="52">
        <v>0.669</v>
      </c>
    </row>
    <row r="1460">
      <c r="A1460" s="47" t="str">
        <f t="shared" si="1"/>
        <v>Europe_Lithuania-Europe_2002</v>
      </c>
      <c r="B1460" s="47" t="s">
        <v>179</v>
      </c>
      <c r="C1460" s="49" t="s">
        <v>205</v>
      </c>
      <c r="D1460" s="44" t="s">
        <v>72</v>
      </c>
      <c r="E1460" s="52">
        <v>0.009</v>
      </c>
      <c r="F1460" s="52">
        <v>0.009</v>
      </c>
      <c r="G1460" s="52">
        <v>78.0</v>
      </c>
      <c r="H1460" s="52">
        <v>66.0</v>
      </c>
      <c r="I1460" s="52">
        <v>0.187</v>
      </c>
      <c r="J1460" s="52">
        <v>0.669</v>
      </c>
      <c r="K1460" s="52">
        <v>0.144</v>
      </c>
      <c r="L1460" s="52">
        <v>3443067.0</v>
      </c>
      <c r="M1460" s="52">
        <v>0.668</v>
      </c>
    </row>
    <row r="1461">
      <c r="A1461" s="47" t="str">
        <f t="shared" si="1"/>
        <v>Europe_Lithuania-Europe_2003</v>
      </c>
      <c r="B1461" s="47" t="s">
        <v>179</v>
      </c>
      <c r="C1461" s="49" t="s">
        <v>205</v>
      </c>
      <c r="D1461" s="44" t="s">
        <v>74</v>
      </c>
      <c r="E1461" s="52">
        <v>0.009</v>
      </c>
      <c r="F1461" s="52">
        <v>0.009</v>
      </c>
      <c r="G1461" s="52">
        <v>78.0</v>
      </c>
      <c r="H1461" s="52">
        <v>67.0</v>
      </c>
      <c r="I1461" s="52">
        <v>0.18</v>
      </c>
      <c r="J1461" s="52">
        <v>0.673</v>
      </c>
      <c r="K1461" s="52">
        <v>0.147</v>
      </c>
      <c r="L1461" s="52">
        <v>3415213.0</v>
      </c>
      <c r="M1461" s="52">
        <v>0.667</v>
      </c>
    </row>
    <row r="1462">
      <c r="A1462" s="47" t="str">
        <f t="shared" si="1"/>
        <v>Europe_Lithuania-Europe_2004</v>
      </c>
      <c r="B1462" s="47" t="s">
        <v>179</v>
      </c>
      <c r="C1462" s="49" t="s">
        <v>205</v>
      </c>
      <c r="D1462" s="44" t="s">
        <v>83</v>
      </c>
      <c r="E1462" s="52">
        <v>0.009</v>
      </c>
      <c r="F1462" s="52">
        <v>0.008</v>
      </c>
      <c r="G1462" s="52">
        <v>78.0</v>
      </c>
      <c r="H1462" s="52">
        <v>66.0</v>
      </c>
      <c r="I1462" s="52">
        <v>0.173</v>
      </c>
      <c r="J1462" s="52">
        <v>0.677</v>
      </c>
      <c r="K1462" s="52">
        <v>0.15</v>
      </c>
      <c r="L1462" s="52">
        <v>3377075.0</v>
      </c>
      <c r="M1462" s="52">
        <v>0.666</v>
      </c>
    </row>
    <row r="1463">
      <c r="A1463" s="47" t="str">
        <f t="shared" si="1"/>
        <v>Europe_Lithuania-Europe_2005</v>
      </c>
      <c r="B1463" s="47" t="s">
        <v>179</v>
      </c>
      <c r="C1463" s="49" t="s">
        <v>205</v>
      </c>
      <c r="D1463" s="44" t="s">
        <v>84</v>
      </c>
      <c r="E1463" s="52">
        <v>0.009</v>
      </c>
      <c r="F1463" s="52">
        <v>0.008</v>
      </c>
      <c r="G1463" s="52">
        <v>77.0</v>
      </c>
      <c r="H1463" s="52">
        <v>65.0</v>
      </c>
      <c r="I1463" s="52">
        <v>0.167</v>
      </c>
      <c r="J1463" s="52">
        <v>0.681</v>
      </c>
      <c r="K1463" s="52">
        <v>0.151</v>
      </c>
      <c r="L1463" s="52">
        <v>3322528.0</v>
      </c>
      <c r="M1463" s="52">
        <v>0.666</v>
      </c>
    </row>
    <row r="1464">
      <c r="A1464" s="47" t="str">
        <f t="shared" si="1"/>
        <v>Europe_Lithuania-Europe_2006</v>
      </c>
      <c r="B1464" s="47" t="s">
        <v>179</v>
      </c>
      <c r="C1464" s="49" t="s">
        <v>205</v>
      </c>
      <c r="D1464" s="44" t="s">
        <v>85</v>
      </c>
      <c r="E1464" s="52">
        <v>0.01</v>
      </c>
      <c r="F1464" s="52">
        <v>0.008</v>
      </c>
      <c r="G1464" s="52">
        <v>77.0</v>
      </c>
      <c r="H1464" s="52">
        <v>65.0</v>
      </c>
      <c r="I1464" s="52">
        <v>0.163</v>
      </c>
      <c r="J1464" s="52">
        <v>0.685</v>
      </c>
      <c r="K1464" s="52">
        <v>0.153</v>
      </c>
      <c r="L1464" s="52">
        <v>3269909.0</v>
      </c>
      <c r="M1464" s="52">
        <v>0.667</v>
      </c>
    </row>
    <row r="1465">
      <c r="A1465" s="47" t="str">
        <f t="shared" si="1"/>
        <v>Europe_Lithuania-Europe_2007</v>
      </c>
      <c r="B1465" s="47" t="s">
        <v>179</v>
      </c>
      <c r="C1465" s="49" t="s">
        <v>205</v>
      </c>
      <c r="D1465" s="44" t="s">
        <v>86</v>
      </c>
      <c r="E1465" s="52">
        <v>0.01</v>
      </c>
      <c r="F1465" s="52">
        <v>0.007</v>
      </c>
      <c r="G1465" s="52">
        <v>77.0</v>
      </c>
      <c r="H1465" s="52">
        <v>65.0</v>
      </c>
      <c r="I1465" s="52">
        <v>0.159</v>
      </c>
      <c r="J1465" s="52">
        <v>0.688</v>
      </c>
      <c r="K1465" s="52">
        <v>0.154</v>
      </c>
      <c r="L1465" s="52">
        <v>3231294.0</v>
      </c>
      <c r="M1465" s="52">
        <v>0.668</v>
      </c>
    </row>
    <row r="1466">
      <c r="A1466" s="47" t="str">
        <f t="shared" si="1"/>
        <v>Europe_Lithuania-Europe_2008</v>
      </c>
      <c r="B1466" s="47" t="s">
        <v>179</v>
      </c>
      <c r="C1466" s="49" t="s">
        <v>205</v>
      </c>
      <c r="D1466" s="44" t="s">
        <v>87</v>
      </c>
      <c r="E1466" s="52">
        <v>0.011</v>
      </c>
      <c r="F1466" s="52">
        <v>0.007</v>
      </c>
      <c r="G1466" s="52">
        <v>78.0</v>
      </c>
      <c r="H1466" s="52">
        <v>66.0</v>
      </c>
      <c r="I1466" s="52">
        <v>0.156</v>
      </c>
      <c r="J1466" s="52">
        <v>0.69</v>
      </c>
      <c r="K1466" s="52">
        <v>0.154</v>
      </c>
      <c r="L1466" s="52">
        <v>3198231.0</v>
      </c>
      <c r="M1466" s="52">
        <v>0.668</v>
      </c>
    </row>
    <row r="1467">
      <c r="A1467" s="47" t="str">
        <f t="shared" si="1"/>
        <v>Europe_Lithuania-Europe_2009</v>
      </c>
      <c r="B1467" s="47" t="s">
        <v>179</v>
      </c>
      <c r="C1467" s="49" t="s">
        <v>205</v>
      </c>
      <c r="D1467" s="44" t="s">
        <v>88</v>
      </c>
      <c r="E1467" s="52">
        <v>0.012</v>
      </c>
      <c r="F1467" s="52">
        <v>0.006</v>
      </c>
      <c r="G1467" s="52">
        <v>79.0</v>
      </c>
      <c r="H1467" s="52">
        <v>68.0</v>
      </c>
      <c r="I1467" s="52">
        <v>0.154</v>
      </c>
      <c r="J1467" s="52">
        <v>0.692</v>
      </c>
      <c r="K1467" s="52">
        <v>0.155</v>
      </c>
      <c r="L1467" s="52">
        <v>3162916.0</v>
      </c>
      <c r="M1467" s="52">
        <v>0.668</v>
      </c>
    </row>
    <row r="1468">
      <c r="A1468" s="47" t="str">
        <f t="shared" si="1"/>
        <v>Europe_Lithuania-Europe_2010</v>
      </c>
      <c r="B1468" s="47" t="s">
        <v>179</v>
      </c>
      <c r="C1468" s="49" t="s">
        <v>205</v>
      </c>
      <c r="D1468" s="44" t="s">
        <v>89</v>
      </c>
      <c r="E1468" s="52">
        <v>0.012</v>
      </c>
      <c r="F1468" s="52">
        <v>0.006</v>
      </c>
      <c r="G1468" s="52">
        <v>79.0</v>
      </c>
      <c r="H1468" s="52">
        <v>68.0</v>
      </c>
      <c r="I1468" s="52">
        <v>0.152</v>
      </c>
      <c r="J1468" s="52">
        <v>0.693</v>
      </c>
      <c r="K1468" s="52">
        <v>0.155</v>
      </c>
      <c r="L1468" s="52">
        <v>3097282.0</v>
      </c>
      <c r="M1468" s="52">
        <v>0.668</v>
      </c>
    </row>
    <row r="1469">
      <c r="A1469" s="47" t="str">
        <f t="shared" si="1"/>
        <v>Europe_Lithuania-Europe_2011</v>
      </c>
      <c r="B1469" s="47" t="s">
        <v>179</v>
      </c>
      <c r="C1469" s="49" t="s">
        <v>205</v>
      </c>
      <c r="D1469" s="44" t="s">
        <v>90</v>
      </c>
      <c r="E1469" s="52">
        <v>0.011</v>
      </c>
      <c r="F1469" s="52">
        <v>0.005</v>
      </c>
      <c r="G1469" s="52">
        <v>79.0</v>
      </c>
      <c r="H1469" s="52">
        <v>68.0</v>
      </c>
      <c r="I1469" s="52">
        <v>0.151</v>
      </c>
      <c r="J1469" s="52">
        <v>0.693</v>
      </c>
      <c r="K1469" s="52">
        <v>0.155</v>
      </c>
      <c r="L1469" s="52">
        <v>3028115.0</v>
      </c>
      <c r="M1469" s="52">
        <v>0.667</v>
      </c>
    </row>
    <row r="1470">
      <c r="A1470" s="47" t="str">
        <f t="shared" si="1"/>
        <v>Europe_Lithuania-Europe_2012</v>
      </c>
      <c r="B1470" s="47" t="s">
        <v>179</v>
      </c>
      <c r="C1470" s="49" t="s">
        <v>205</v>
      </c>
      <c r="D1470" s="44" t="s">
        <v>91</v>
      </c>
      <c r="E1470" s="52">
        <v>0.01</v>
      </c>
      <c r="F1470" s="52">
        <v>0.005</v>
      </c>
      <c r="G1470" s="52">
        <v>80.0</v>
      </c>
      <c r="H1470" s="52">
        <v>68.0</v>
      </c>
      <c r="I1470" s="52">
        <v>0.151</v>
      </c>
      <c r="J1470" s="52">
        <v>0.693</v>
      </c>
      <c r="K1470" s="52">
        <v>0.156</v>
      </c>
      <c r="L1470" s="52">
        <v>2987773.0</v>
      </c>
      <c r="M1470" s="52">
        <v>0.666</v>
      </c>
    </row>
    <row r="1471">
      <c r="A1471" s="47" t="str">
        <f t="shared" si="1"/>
        <v>Europe_Luxembourg-Europe_2000</v>
      </c>
      <c r="B1471" s="47" t="s">
        <v>179</v>
      </c>
      <c r="C1471" s="49" t="s">
        <v>206</v>
      </c>
      <c r="D1471" s="44" t="s">
        <v>70</v>
      </c>
      <c r="E1471" s="52">
        <v>0.013</v>
      </c>
      <c r="F1471" s="52">
        <v>0.004</v>
      </c>
      <c r="G1471" s="52">
        <v>81.0</v>
      </c>
      <c r="H1471" s="52">
        <v>75.0</v>
      </c>
      <c r="I1471" s="52">
        <v>0.189</v>
      </c>
      <c r="J1471" s="52">
        <v>0.67</v>
      </c>
      <c r="K1471" s="52">
        <v>0.141</v>
      </c>
      <c r="L1471" s="52">
        <v>436300.0</v>
      </c>
      <c r="M1471" s="52">
        <v>0.842</v>
      </c>
    </row>
    <row r="1472">
      <c r="A1472" s="47" t="str">
        <f t="shared" si="1"/>
        <v>Europe_Luxembourg-Europe_2001</v>
      </c>
      <c r="B1472" s="47" t="s">
        <v>179</v>
      </c>
      <c r="C1472" s="49" t="s">
        <v>206</v>
      </c>
      <c r="D1472" s="44" t="s">
        <v>71</v>
      </c>
      <c r="E1472" s="52">
        <v>0.012</v>
      </c>
      <c r="F1472" s="52">
        <v>0.004</v>
      </c>
      <c r="G1472" s="52">
        <v>81.0</v>
      </c>
      <c r="H1472" s="52">
        <v>75.0</v>
      </c>
      <c r="I1472" s="52">
        <v>0.19</v>
      </c>
      <c r="J1472" s="52">
        <v>0.669</v>
      </c>
      <c r="K1472" s="52">
        <v>0.142</v>
      </c>
      <c r="L1472" s="52">
        <v>441525.0</v>
      </c>
      <c r="M1472" s="52">
        <v>0.848</v>
      </c>
    </row>
    <row r="1473">
      <c r="A1473" s="47" t="str">
        <f t="shared" si="1"/>
        <v>Europe_Luxembourg-Europe_2002</v>
      </c>
      <c r="B1473" s="47" t="s">
        <v>179</v>
      </c>
      <c r="C1473" s="49" t="s">
        <v>206</v>
      </c>
      <c r="D1473" s="44" t="s">
        <v>72</v>
      </c>
      <c r="E1473" s="52">
        <v>0.012</v>
      </c>
      <c r="F1473" s="52">
        <v>0.003</v>
      </c>
      <c r="G1473" s="52">
        <v>82.0</v>
      </c>
      <c r="H1473" s="52">
        <v>75.0</v>
      </c>
      <c r="I1473" s="52">
        <v>0.189</v>
      </c>
      <c r="J1473" s="52">
        <v>0.668</v>
      </c>
      <c r="K1473" s="52">
        <v>0.143</v>
      </c>
      <c r="L1473" s="52">
        <v>446175.0</v>
      </c>
      <c r="M1473" s="52">
        <v>0.853</v>
      </c>
    </row>
    <row r="1474">
      <c r="A1474" s="47" t="str">
        <f t="shared" si="1"/>
        <v>Europe_Luxembourg-Europe_2003</v>
      </c>
      <c r="B1474" s="47" t="s">
        <v>179</v>
      </c>
      <c r="C1474" s="49" t="s">
        <v>206</v>
      </c>
      <c r="D1474" s="44" t="s">
        <v>74</v>
      </c>
      <c r="E1474" s="52">
        <v>0.012</v>
      </c>
      <c r="F1474" s="52">
        <v>0.003</v>
      </c>
      <c r="G1474" s="52">
        <v>81.0</v>
      </c>
      <c r="H1474" s="52">
        <v>75.0</v>
      </c>
      <c r="I1474" s="52">
        <v>0.189</v>
      </c>
      <c r="J1474" s="52">
        <v>0.668</v>
      </c>
      <c r="K1474" s="52">
        <v>0.144</v>
      </c>
      <c r="L1474" s="52">
        <v>451630.0</v>
      </c>
      <c r="M1474" s="52">
        <v>0.857</v>
      </c>
    </row>
    <row r="1475">
      <c r="A1475" s="47" t="str">
        <f t="shared" si="1"/>
        <v>Europe_Luxembourg-Europe_2004</v>
      </c>
      <c r="B1475" s="47" t="s">
        <v>179</v>
      </c>
      <c r="C1475" s="49" t="s">
        <v>206</v>
      </c>
      <c r="D1475" s="44" t="s">
        <v>83</v>
      </c>
      <c r="E1475" s="52">
        <v>0.012</v>
      </c>
      <c r="F1475" s="52">
        <v>0.003</v>
      </c>
      <c r="G1475" s="52">
        <v>82.0</v>
      </c>
      <c r="H1475" s="52">
        <v>76.0</v>
      </c>
      <c r="I1475" s="52">
        <v>0.188</v>
      </c>
      <c r="J1475" s="52">
        <v>0.668</v>
      </c>
      <c r="K1475" s="52">
        <v>0.144</v>
      </c>
      <c r="L1475" s="52">
        <v>458095.0</v>
      </c>
      <c r="M1475" s="52">
        <v>0.862</v>
      </c>
    </row>
    <row r="1476">
      <c r="A1476" s="47" t="str">
        <f t="shared" si="1"/>
        <v>Europe_Luxembourg-Europe_2005</v>
      </c>
      <c r="B1476" s="47" t="s">
        <v>179</v>
      </c>
      <c r="C1476" s="49" t="s">
        <v>206</v>
      </c>
      <c r="D1476" s="44" t="s">
        <v>84</v>
      </c>
      <c r="E1476" s="52">
        <v>0.012</v>
      </c>
      <c r="F1476" s="52">
        <v>0.003</v>
      </c>
      <c r="G1476" s="52">
        <v>82.0</v>
      </c>
      <c r="H1476" s="52">
        <v>77.0</v>
      </c>
      <c r="I1476" s="52">
        <v>0.186</v>
      </c>
      <c r="J1476" s="52">
        <v>0.67</v>
      </c>
      <c r="K1476" s="52">
        <v>0.144</v>
      </c>
      <c r="L1476" s="52">
        <v>465158.0</v>
      </c>
      <c r="M1476" s="52">
        <v>0.866</v>
      </c>
    </row>
    <row r="1477">
      <c r="A1477" s="47" t="str">
        <f t="shared" si="1"/>
        <v>Europe_Luxembourg-Europe_2006</v>
      </c>
      <c r="B1477" s="47" t="s">
        <v>179</v>
      </c>
      <c r="C1477" s="49" t="s">
        <v>206</v>
      </c>
      <c r="D1477" s="44" t="s">
        <v>85</v>
      </c>
      <c r="E1477" s="52">
        <v>0.012</v>
      </c>
      <c r="F1477" s="52">
        <v>0.003</v>
      </c>
      <c r="G1477" s="52">
        <v>82.0</v>
      </c>
      <c r="H1477" s="52">
        <v>77.0</v>
      </c>
      <c r="I1477" s="52">
        <v>0.184</v>
      </c>
      <c r="J1477" s="52">
        <v>0.672</v>
      </c>
      <c r="K1477" s="52">
        <v>0.144</v>
      </c>
      <c r="L1477" s="52">
        <v>472637.0</v>
      </c>
      <c r="M1477" s="52">
        <v>0.87</v>
      </c>
    </row>
    <row r="1478">
      <c r="A1478" s="47" t="str">
        <f t="shared" si="1"/>
        <v>Europe_Luxembourg-Europe_2007</v>
      </c>
      <c r="B1478" s="47" t="s">
        <v>179</v>
      </c>
      <c r="C1478" s="49" t="s">
        <v>206</v>
      </c>
      <c r="D1478" s="44" t="s">
        <v>86</v>
      </c>
      <c r="E1478" s="52">
        <v>0.011</v>
      </c>
      <c r="F1478" s="52">
        <v>0.002</v>
      </c>
      <c r="G1478" s="52">
        <v>82.0</v>
      </c>
      <c r="H1478" s="52">
        <v>77.0</v>
      </c>
      <c r="I1478" s="52">
        <v>0.182</v>
      </c>
      <c r="J1478" s="52">
        <v>0.675</v>
      </c>
      <c r="K1478" s="52">
        <v>0.143</v>
      </c>
      <c r="L1478" s="52">
        <v>479993.0</v>
      </c>
      <c r="M1478" s="52">
        <v>0.874</v>
      </c>
    </row>
    <row r="1479">
      <c r="A1479" s="47" t="str">
        <f t="shared" si="1"/>
        <v>Europe_Luxembourg-Europe_2008</v>
      </c>
      <c r="B1479" s="47" t="s">
        <v>179</v>
      </c>
      <c r="C1479" s="49" t="s">
        <v>206</v>
      </c>
      <c r="D1479" s="44" t="s">
        <v>87</v>
      </c>
      <c r="E1479" s="52">
        <v>0.012</v>
      </c>
      <c r="F1479" s="52">
        <v>0.002</v>
      </c>
      <c r="G1479" s="52">
        <v>83.0</v>
      </c>
      <c r="H1479" s="52">
        <v>78.0</v>
      </c>
      <c r="I1479" s="52">
        <v>0.18</v>
      </c>
      <c r="J1479" s="52">
        <v>0.679</v>
      </c>
      <c r="K1479" s="52">
        <v>0.141</v>
      </c>
      <c r="L1479" s="52">
        <v>488650.0</v>
      </c>
      <c r="M1479" s="52">
        <v>0.878</v>
      </c>
    </row>
    <row r="1480">
      <c r="A1480" s="47" t="str">
        <f t="shared" si="1"/>
        <v>Europe_Luxembourg-Europe_2009</v>
      </c>
      <c r="B1480" s="47" t="s">
        <v>179</v>
      </c>
      <c r="C1480" s="49" t="s">
        <v>206</v>
      </c>
      <c r="D1480" s="44" t="s">
        <v>88</v>
      </c>
      <c r="E1480" s="52">
        <v>0.011</v>
      </c>
      <c r="F1480" s="52">
        <v>0.002</v>
      </c>
      <c r="G1480" s="52">
        <v>83.0</v>
      </c>
      <c r="H1480" s="52">
        <v>78.0</v>
      </c>
      <c r="I1480" s="52">
        <v>0.178</v>
      </c>
      <c r="J1480" s="52">
        <v>0.682</v>
      </c>
      <c r="K1480" s="52">
        <v>0.14</v>
      </c>
      <c r="L1480" s="52">
        <v>497783.0</v>
      </c>
      <c r="M1480" s="52">
        <v>0.882</v>
      </c>
    </row>
    <row r="1481">
      <c r="A1481" s="47" t="str">
        <f t="shared" si="1"/>
        <v>Europe_Luxembourg-Europe_2010</v>
      </c>
      <c r="B1481" s="47" t="s">
        <v>179</v>
      </c>
      <c r="C1481" s="49" t="s">
        <v>206</v>
      </c>
      <c r="D1481" s="44" t="s">
        <v>89</v>
      </c>
      <c r="E1481" s="52">
        <v>0.012</v>
      </c>
      <c r="F1481" s="52">
        <v>0.002</v>
      </c>
      <c r="G1481" s="52">
        <v>84.0</v>
      </c>
      <c r="H1481" s="52">
        <v>78.0</v>
      </c>
      <c r="I1481" s="52">
        <v>0.176</v>
      </c>
      <c r="J1481" s="52">
        <v>0.684</v>
      </c>
      <c r="K1481" s="52">
        <v>0.14</v>
      </c>
      <c r="L1481" s="52">
        <v>506953.0</v>
      </c>
      <c r="M1481" s="52">
        <v>0.885</v>
      </c>
    </row>
    <row r="1482">
      <c r="A1482" s="47" t="str">
        <f t="shared" si="1"/>
        <v>Europe_Luxembourg-Europe_2011</v>
      </c>
      <c r="B1482" s="47" t="s">
        <v>179</v>
      </c>
      <c r="C1482" s="49" t="s">
        <v>206</v>
      </c>
      <c r="D1482" s="44" t="s">
        <v>90</v>
      </c>
      <c r="E1482" s="52">
        <v>0.011</v>
      </c>
      <c r="F1482" s="52">
        <v>0.002</v>
      </c>
      <c r="G1482" s="52">
        <v>84.0</v>
      </c>
      <c r="H1482" s="52">
        <v>79.0</v>
      </c>
      <c r="I1482" s="52">
        <v>0.175</v>
      </c>
      <c r="J1482" s="52">
        <v>0.685</v>
      </c>
      <c r="K1482" s="52">
        <v>0.14</v>
      </c>
      <c r="L1482" s="52">
        <v>518347.0</v>
      </c>
      <c r="M1482" s="52">
        <v>0.889</v>
      </c>
    </row>
    <row r="1483">
      <c r="A1483" s="47" t="str">
        <f t="shared" si="1"/>
        <v>Europe_Luxembourg-Europe_2012</v>
      </c>
      <c r="B1483" s="47" t="s">
        <v>179</v>
      </c>
      <c r="C1483" s="49" t="s">
        <v>206</v>
      </c>
      <c r="D1483" s="44" t="s">
        <v>91</v>
      </c>
      <c r="E1483" s="52">
        <v>0.011</v>
      </c>
      <c r="F1483" s="52">
        <v>0.002</v>
      </c>
      <c r="G1483" s="52">
        <v>84.0</v>
      </c>
      <c r="H1483" s="52">
        <v>79.0</v>
      </c>
      <c r="I1483" s="52">
        <v>0.175</v>
      </c>
      <c r="J1483" s="52">
        <v>0.685</v>
      </c>
      <c r="K1483" s="52">
        <v>0.141</v>
      </c>
      <c r="L1483" s="52">
        <v>530946.0</v>
      </c>
      <c r="M1483" s="52">
        <v>0.892</v>
      </c>
    </row>
    <row r="1484">
      <c r="A1484" s="47" t="str">
        <f t="shared" si="1"/>
        <v>Europe_Malta-Europe_2000</v>
      </c>
      <c r="B1484" s="47" t="s">
        <v>179</v>
      </c>
      <c r="C1484" s="49" t="s">
        <v>207</v>
      </c>
      <c r="D1484" s="44" t="s">
        <v>70</v>
      </c>
      <c r="E1484" s="52">
        <v>0.012</v>
      </c>
      <c r="F1484" s="52">
        <v>0.007</v>
      </c>
      <c r="G1484" s="52">
        <v>80.0</v>
      </c>
      <c r="H1484" s="52">
        <v>76.0</v>
      </c>
      <c r="I1484" s="52">
        <v>0.207</v>
      </c>
      <c r="J1484" s="52">
        <v>0.686</v>
      </c>
      <c r="K1484" s="52">
        <v>0.107</v>
      </c>
      <c r="L1484" s="52">
        <v>381363.0</v>
      </c>
      <c r="M1484" s="52">
        <v>0.924</v>
      </c>
    </row>
    <row r="1485">
      <c r="A1485" s="47" t="str">
        <f t="shared" si="1"/>
        <v>Europe_Malta-Europe_2001</v>
      </c>
      <c r="B1485" s="47" t="s">
        <v>179</v>
      </c>
      <c r="C1485" s="49" t="s">
        <v>207</v>
      </c>
      <c r="D1485" s="44" t="s">
        <v>71</v>
      </c>
      <c r="E1485" s="52">
        <v>0.01</v>
      </c>
      <c r="F1485" s="52">
        <v>0.007</v>
      </c>
      <c r="G1485" s="52">
        <v>81.0</v>
      </c>
      <c r="H1485" s="52">
        <v>77.0</v>
      </c>
      <c r="I1485" s="52">
        <v>0.2</v>
      </c>
      <c r="J1485" s="52">
        <v>0.688</v>
      </c>
      <c r="K1485" s="52">
        <v>0.111</v>
      </c>
      <c r="L1485" s="52">
        <v>393028.0</v>
      </c>
      <c r="M1485" s="52">
        <v>0.926</v>
      </c>
    </row>
    <row r="1486">
      <c r="A1486" s="47" t="str">
        <f t="shared" si="1"/>
        <v>Europe_Malta-Europe_2002</v>
      </c>
      <c r="B1486" s="47" t="s">
        <v>179</v>
      </c>
      <c r="C1486" s="49" t="s">
        <v>207</v>
      </c>
      <c r="D1486" s="44" t="s">
        <v>72</v>
      </c>
      <c r="E1486" s="52">
        <v>0.01</v>
      </c>
      <c r="F1486" s="52">
        <v>0.006</v>
      </c>
      <c r="G1486" s="52">
        <v>81.0</v>
      </c>
      <c r="H1486" s="52">
        <v>76.0</v>
      </c>
      <c r="I1486" s="52">
        <v>0.193</v>
      </c>
      <c r="J1486" s="52">
        <v>0.69</v>
      </c>
      <c r="K1486" s="52">
        <v>0.117</v>
      </c>
      <c r="L1486" s="52">
        <v>395969.0</v>
      </c>
      <c r="M1486" s="52">
        <v>0.929</v>
      </c>
    </row>
    <row r="1487">
      <c r="A1487" s="47" t="str">
        <f t="shared" si="1"/>
        <v>Europe_Malta-Europe_2003</v>
      </c>
      <c r="B1487" s="47" t="s">
        <v>179</v>
      </c>
      <c r="C1487" s="49" t="s">
        <v>207</v>
      </c>
      <c r="D1487" s="44" t="s">
        <v>74</v>
      </c>
      <c r="E1487" s="52">
        <v>0.01</v>
      </c>
      <c r="F1487" s="52">
        <v>0.006</v>
      </c>
      <c r="G1487" s="52">
        <v>81.0</v>
      </c>
      <c r="H1487" s="52">
        <v>76.0</v>
      </c>
      <c r="I1487" s="52">
        <v>0.185</v>
      </c>
      <c r="J1487" s="52">
        <v>0.691</v>
      </c>
      <c r="K1487" s="52">
        <v>0.123</v>
      </c>
      <c r="L1487" s="52">
        <v>398582.0</v>
      </c>
      <c r="M1487" s="52">
        <v>0.932</v>
      </c>
    </row>
    <row r="1488">
      <c r="A1488" s="47" t="str">
        <f t="shared" si="1"/>
        <v>Europe_Malta-Europe_2004</v>
      </c>
      <c r="B1488" s="47" t="s">
        <v>179</v>
      </c>
      <c r="C1488" s="49" t="s">
        <v>207</v>
      </c>
      <c r="D1488" s="44" t="s">
        <v>83</v>
      </c>
      <c r="E1488" s="52">
        <v>0.01</v>
      </c>
      <c r="F1488" s="52">
        <v>0.006</v>
      </c>
      <c r="G1488" s="52">
        <v>81.0</v>
      </c>
      <c r="H1488" s="52">
        <v>77.0</v>
      </c>
      <c r="I1488" s="52">
        <v>0.178</v>
      </c>
      <c r="J1488" s="52">
        <v>0.693</v>
      </c>
      <c r="K1488" s="52">
        <v>0.129</v>
      </c>
      <c r="L1488" s="52">
        <v>401268.0</v>
      </c>
      <c r="M1488" s="52">
        <v>0.934</v>
      </c>
    </row>
    <row r="1489">
      <c r="A1489" s="47" t="str">
        <f t="shared" si="1"/>
        <v>Europe_Malta-Europe_2005</v>
      </c>
      <c r="B1489" s="47" t="s">
        <v>179</v>
      </c>
      <c r="C1489" s="49" t="s">
        <v>207</v>
      </c>
      <c r="D1489" s="44" t="s">
        <v>84</v>
      </c>
      <c r="E1489" s="52">
        <v>0.01</v>
      </c>
      <c r="F1489" s="52">
        <v>0.006</v>
      </c>
      <c r="G1489" s="52">
        <v>81.0</v>
      </c>
      <c r="H1489" s="52">
        <v>77.0</v>
      </c>
      <c r="I1489" s="52">
        <v>0.173</v>
      </c>
      <c r="J1489" s="52">
        <v>0.694</v>
      </c>
      <c r="K1489" s="52">
        <v>0.133</v>
      </c>
      <c r="L1489" s="52">
        <v>403834.0</v>
      </c>
      <c r="M1489" s="52">
        <v>0.936</v>
      </c>
    </row>
    <row r="1490">
      <c r="A1490" s="47" t="str">
        <f t="shared" si="1"/>
        <v>Europe_Malta-Europe_2006</v>
      </c>
      <c r="B1490" s="47" t="s">
        <v>179</v>
      </c>
      <c r="C1490" s="49" t="s">
        <v>207</v>
      </c>
      <c r="D1490" s="44" t="s">
        <v>85</v>
      </c>
      <c r="E1490" s="52">
        <v>0.009</v>
      </c>
      <c r="F1490" s="52">
        <v>0.006</v>
      </c>
      <c r="G1490" s="52">
        <v>82.0</v>
      </c>
      <c r="H1490" s="52">
        <v>77.0</v>
      </c>
      <c r="I1490" s="52">
        <v>0.168</v>
      </c>
      <c r="J1490" s="52">
        <v>0.696</v>
      </c>
      <c r="K1490" s="52">
        <v>0.136</v>
      </c>
      <c r="L1490" s="52">
        <v>405308.0</v>
      </c>
      <c r="M1490" s="52">
        <v>0.939</v>
      </c>
    </row>
    <row r="1491">
      <c r="A1491" s="47" t="str">
        <f t="shared" si="1"/>
        <v>Europe_Malta-Europe_2007</v>
      </c>
      <c r="B1491" s="47" t="s">
        <v>179</v>
      </c>
      <c r="C1491" s="49" t="s">
        <v>207</v>
      </c>
      <c r="D1491" s="44" t="s">
        <v>86</v>
      </c>
      <c r="E1491" s="52">
        <v>0.009</v>
      </c>
      <c r="F1491" s="52">
        <v>0.006</v>
      </c>
      <c r="G1491" s="52">
        <v>82.0</v>
      </c>
      <c r="H1491" s="52">
        <v>78.0</v>
      </c>
      <c r="I1491" s="52">
        <v>0.164</v>
      </c>
      <c r="J1491" s="52">
        <v>0.698</v>
      </c>
      <c r="K1491" s="52">
        <v>0.138</v>
      </c>
      <c r="L1491" s="52">
        <v>406724.0</v>
      </c>
      <c r="M1491" s="52">
        <v>0.941</v>
      </c>
    </row>
    <row r="1492">
      <c r="A1492" s="47" t="str">
        <f t="shared" si="1"/>
        <v>Europe_Malta-Europe_2008</v>
      </c>
      <c r="B1492" s="47" t="s">
        <v>179</v>
      </c>
      <c r="C1492" s="49" t="s">
        <v>207</v>
      </c>
      <c r="D1492" s="44" t="s">
        <v>87</v>
      </c>
      <c r="E1492" s="52">
        <v>0.01</v>
      </c>
      <c r="F1492" s="52">
        <v>0.006</v>
      </c>
      <c r="G1492" s="52">
        <v>82.0</v>
      </c>
      <c r="H1492" s="52">
        <v>77.0</v>
      </c>
      <c r="I1492" s="52">
        <v>0.162</v>
      </c>
      <c r="J1492" s="52">
        <v>0.699</v>
      </c>
      <c r="K1492" s="52">
        <v>0.139</v>
      </c>
      <c r="L1492" s="52">
        <v>409379.0</v>
      </c>
      <c r="M1492" s="52">
        <v>0.943</v>
      </c>
    </row>
    <row r="1493">
      <c r="A1493" s="47" t="str">
        <f t="shared" si="1"/>
        <v>Europe_Malta-Europe_2009</v>
      </c>
      <c r="B1493" s="47" t="s">
        <v>179</v>
      </c>
      <c r="C1493" s="49" t="s">
        <v>207</v>
      </c>
      <c r="D1493" s="44" t="s">
        <v>88</v>
      </c>
      <c r="E1493" s="52">
        <v>0.01</v>
      </c>
      <c r="F1493" s="52">
        <v>0.006</v>
      </c>
      <c r="G1493" s="52">
        <v>83.0</v>
      </c>
      <c r="H1493" s="52">
        <v>78.0</v>
      </c>
      <c r="I1493" s="52">
        <v>0.159</v>
      </c>
      <c r="J1493" s="52">
        <v>0.699</v>
      </c>
      <c r="K1493" s="52">
        <v>0.141</v>
      </c>
      <c r="L1493" s="52">
        <v>412477.0</v>
      </c>
      <c r="M1493" s="52">
        <v>0.945</v>
      </c>
    </row>
    <row r="1494">
      <c r="A1494" s="47" t="str">
        <f t="shared" si="1"/>
        <v>Europe_Malta-Europe_2010</v>
      </c>
      <c r="B1494" s="47" t="s">
        <v>179</v>
      </c>
      <c r="C1494" s="49" t="s">
        <v>207</v>
      </c>
      <c r="D1494" s="44" t="s">
        <v>89</v>
      </c>
      <c r="E1494" s="52">
        <v>0.009</v>
      </c>
      <c r="F1494" s="52">
        <v>0.006</v>
      </c>
      <c r="G1494" s="52">
        <v>84.0</v>
      </c>
      <c r="H1494" s="52">
        <v>79.0</v>
      </c>
      <c r="I1494" s="52">
        <v>0.156</v>
      </c>
      <c r="J1494" s="52">
        <v>0.699</v>
      </c>
      <c r="K1494" s="52">
        <v>0.145</v>
      </c>
      <c r="L1494" s="52">
        <v>414508.0</v>
      </c>
      <c r="M1494" s="52">
        <v>0.947</v>
      </c>
    </row>
    <row r="1495">
      <c r="A1495" s="47" t="str">
        <f t="shared" si="1"/>
        <v>Europe_Malta-Europe_2011</v>
      </c>
      <c r="B1495" s="47" t="s">
        <v>179</v>
      </c>
      <c r="C1495" s="49" t="s">
        <v>207</v>
      </c>
      <c r="D1495" s="44" t="s">
        <v>90</v>
      </c>
      <c r="E1495" s="52">
        <v>0.01</v>
      </c>
      <c r="F1495" s="52">
        <v>0.005</v>
      </c>
      <c r="G1495" s="52">
        <v>83.0</v>
      </c>
      <c r="H1495" s="52">
        <v>79.0</v>
      </c>
      <c r="I1495" s="52">
        <v>0.153</v>
      </c>
      <c r="J1495" s="52">
        <v>0.697</v>
      </c>
      <c r="K1495" s="52">
        <v>0.15</v>
      </c>
      <c r="L1495" s="52">
        <v>416268.0</v>
      </c>
      <c r="M1495" s="52">
        <v>0.948</v>
      </c>
    </row>
    <row r="1496">
      <c r="A1496" s="47" t="str">
        <f t="shared" si="1"/>
        <v>Europe_Malta-Europe_2012</v>
      </c>
      <c r="B1496" s="47" t="s">
        <v>179</v>
      </c>
      <c r="C1496" s="49" t="s">
        <v>207</v>
      </c>
      <c r="D1496" s="44" t="s">
        <v>91</v>
      </c>
      <c r="E1496" s="52">
        <v>0.01</v>
      </c>
      <c r="F1496" s="52">
        <v>0.005</v>
      </c>
      <c r="G1496" s="52">
        <v>83.0</v>
      </c>
      <c r="H1496" s="52">
        <v>79.0</v>
      </c>
      <c r="I1496" s="52">
        <v>0.15</v>
      </c>
      <c r="J1496" s="52">
        <v>0.694</v>
      </c>
      <c r="K1496" s="52">
        <v>0.156</v>
      </c>
      <c r="L1496" s="52">
        <v>419455.0</v>
      </c>
      <c r="M1496" s="52">
        <v>0.95</v>
      </c>
    </row>
    <row r="1497">
      <c r="A1497" s="47" t="str">
        <f t="shared" si="1"/>
        <v>Europe_Moldova-Europe_2000</v>
      </c>
      <c r="B1497" s="47" t="s">
        <v>179</v>
      </c>
      <c r="C1497" s="49" t="s">
        <v>208</v>
      </c>
      <c r="D1497" s="44" t="s">
        <v>70</v>
      </c>
      <c r="E1497" s="52">
        <v>0.012</v>
      </c>
      <c r="F1497" s="52">
        <v>0.025</v>
      </c>
      <c r="G1497" s="52">
        <v>71.0</v>
      </c>
      <c r="H1497" s="52">
        <v>63.0</v>
      </c>
      <c r="I1497" s="52">
        <v>0.237</v>
      </c>
      <c r="J1497" s="52">
        <v>0.663</v>
      </c>
      <c r="K1497" s="52">
        <v>0.1</v>
      </c>
      <c r="L1497" s="52">
        <v>3639592.0</v>
      </c>
      <c r="M1497" s="52">
        <v>0.458</v>
      </c>
    </row>
    <row r="1498">
      <c r="A1498" s="47" t="str">
        <f t="shared" si="1"/>
        <v>Europe_Moldova-Europe_2001</v>
      </c>
      <c r="B1498" s="47" t="s">
        <v>179</v>
      </c>
      <c r="C1498" s="49" t="s">
        <v>208</v>
      </c>
      <c r="D1498" s="44" t="s">
        <v>71</v>
      </c>
      <c r="E1498" s="52">
        <v>0.012</v>
      </c>
      <c r="F1498" s="52">
        <v>0.024</v>
      </c>
      <c r="G1498" s="52">
        <v>71.0</v>
      </c>
      <c r="H1498" s="52">
        <v>63.0</v>
      </c>
      <c r="I1498" s="52">
        <v>0.228</v>
      </c>
      <c r="J1498" s="52">
        <v>0.669</v>
      </c>
      <c r="K1498" s="52">
        <v>0.102</v>
      </c>
      <c r="L1498" s="52">
        <v>3631462.0</v>
      </c>
      <c r="M1498" s="52">
        <v>0.457</v>
      </c>
    </row>
    <row r="1499">
      <c r="A1499" s="47" t="str">
        <f t="shared" si="1"/>
        <v>Europe_Moldova-Europe_2002</v>
      </c>
      <c r="B1499" s="47" t="s">
        <v>179</v>
      </c>
      <c r="C1499" s="49" t="s">
        <v>208</v>
      </c>
      <c r="D1499" s="44" t="s">
        <v>72</v>
      </c>
      <c r="E1499" s="52">
        <v>0.012</v>
      </c>
      <c r="F1499" s="52">
        <v>0.023</v>
      </c>
      <c r="G1499" s="52">
        <v>71.0</v>
      </c>
      <c r="H1499" s="52">
        <v>63.0</v>
      </c>
      <c r="I1499" s="52">
        <v>0.219</v>
      </c>
      <c r="J1499" s="52">
        <v>0.676</v>
      </c>
      <c r="K1499" s="52">
        <v>0.105</v>
      </c>
      <c r="L1499" s="52">
        <v>3623062.0</v>
      </c>
      <c r="M1499" s="52">
        <v>0.456</v>
      </c>
    </row>
    <row r="1500">
      <c r="A1500" s="47" t="str">
        <f t="shared" si="1"/>
        <v>Europe_Moldova-Europe_2003</v>
      </c>
      <c r="B1500" s="47" t="s">
        <v>179</v>
      </c>
      <c r="C1500" s="49" t="s">
        <v>208</v>
      </c>
      <c r="D1500" s="44" t="s">
        <v>74</v>
      </c>
      <c r="E1500" s="52">
        <v>0.012</v>
      </c>
      <c r="F1500" s="52">
        <v>0.021</v>
      </c>
      <c r="G1500" s="52">
        <v>72.0</v>
      </c>
      <c r="H1500" s="52">
        <v>64.0</v>
      </c>
      <c r="I1500" s="52">
        <v>0.208</v>
      </c>
      <c r="J1500" s="52">
        <v>0.683</v>
      </c>
      <c r="K1500" s="52">
        <v>0.108</v>
      </c>
      <c r="L1500" s="52">
        <v>3612874.0</v>
      </c>
      <c r="M1500" s="52">
        <v>0.455</v>
      </c>
    </row>
    <row r="1501">
      <c r="A1501" s="47" t="str">
        <f t="shared" si="1"/>
        <v>Europe_Moldova-Europe_2004</v>
      </c>
      <c r="B1501" s="47" t="s">
        <v>179</v>
      </c>
      <c r="C1501" s="49" t="s">
        <v>208</v>
      </c>
      <c r="D1501" s="44" t="s">
        <v>83</v>
      </c>
      <c r="E1501" s="52">
        <v>0.012</v>
      </c>
      <c r="F1501" s="52">
        <v>0.02</v>
      </c>
      <c r="G1501" s="52">
        <v>72.0</v>
      </c>
      <c r="H1501" s="52">
        <v>64.0</v>
      </c>
      <c r="I1501" s="52">
        <v>0.198</v>
      </c>
      <c r="J1501" s="52">
        <v>0.691</v>
      </c>
      <c r="K1501" s="52">
        <v>0.111</v>
      </c>
      <c r="L1501" s="52">
        <v>3603945.0</v>
      </c>
      <c r="M1501" s="52">
        <v>0.454</v>
      </c>
    </row>
    <row r="1502">
      <c r="A1502" s="47" t="str">
        <f t="shared" si="1"/>
        <v>Europe_Moldova-Europe_2005</v>
      </c>
      <c r="B1502" s="47" t="s">
        <v>179</v>
      </c>
      <c r="C1502" s="49" t="s">
        <v>208</v>
      </c>
      <c r="D1502" s="44" t="s">
        <v>84</v>
      </c>
      <c r="E1502" s="52">
        <v>0.012</v>
      </c>
      <c r="F1502" s="52">
        <v>0.019</v>
      </c>
      <c r="G1502" s="52">
        <v>72.0</v>
      </c>
      <c r="H1502" s="52">
        <v>64.0</v>
      </c>
      <c r="I1502" s="52">
        <v>0.19</v>
      </c>
      <c r="J1502" s="52">
        <v>0.698</v>
      </c>
      <c r="K1502" s="52">
        <v>0.112</v>
      </c>
      <c r="L1502" s="52">
        <v>3595187.0</v>
      </c>
      <c r="M1502" s="52">
        <v>0.453</v>
      </c>
    </row>
    <row r="1503">
      <c r="A1503" s="47" t="str">
        <f t="shared" si="1"/>
        <v>Europe_Moldova-Europe_2006</v>
      </c>
      <c r="B1503" s="47" t="s">
        <v>179</v>
      </c>
      <c r="C1503" s="49" t="s">
        <v>208</v>
      </c>
      <c r="D1503" s="44" t="s">
        <v>85</v>
      </c>
      <c r="E1503" s="52">
        <v>0.012</v>
      </c>
      <c r="F1503" s="52">
        <v>0.018</v>
      </c>
      <c r="G1503" s="52">
        <v>72.0</v>
      </c>
      <c r="H1503" s="52">
        <v>64.0</v>
      </c>
      <c r="I1503" s="52">
        <v>0.182</v>
      </c>
      <c r="J1503" s="52">
        <v>0.705</v>
      </c>
      <c r="K1503" s="52">
        <v>0.113</v>
      </c>
      <c r="L1503" s="52">
        <v>3585209.0</v>
      </c>
      <c r="M1503" s="52">
        <v>0.452</v>
      </c>
    </row>
    <row r="1504">
      <c r="A1504" s="47" t="str">
        <f t="shared" si="1"/>
        <v>Europe_Moldova-Europe_2007</v>
      </c>
      <c r="B1504" s="47" t="s">
        <v>179</v>
      </c>
      <c r="C1504" s="49" t="s">
        <v>208</v>
      </c>
      <c r="D1504" s="44" t="s">
        <v>86</v>
      </c>
      <c r="E1504" s="52">
        <v>0.012</v>
      </c>
      <c r="F1504" s="52">
        <v>0.017</v>
      </c>
      <c r="G1504" s="52">
        <v>72.0</v>
      </c>
      <c r="H1504" s="52">
        <v>64.0</v>
      </c>
      <c r="I1504" s="52">
        <v>0.177</v>
      </c>
      <c r="J1504" s="52">
        <v>0.71</v>
      </c>
      <c r="K1504" s="52">
        <v>0.113</v>
      </c>
      <c r="L1504" s="52">
        <v>3576910.0</v>
      </c>
      <c r="M1504" s="52">
        <v>0.451</v>
      </c>
    </row>
    <row r="1505">
      <c r="A1505" s="47" t="str">
        <f t="shared" si="1"/>
        <v>Europe_Moldova-Europe_2008</v>
      </c>
      <c r="B1505" s="47" t="s">
        <v>179</v>
      </c>
      <c r="C1505" s="49" t="s">
        <v>208</v>
      </c>
      <c r="D1505" s="44" t="s">
        <v>87</v>
      </c>
      <c r="E1505" s="52">
        <v>0.012</v>
      </c>
      <c r="F1505" s="52">
        <v>0.016</v>
      </c>
      <c r="G1505" s="52">
        <v>72.0</v>
      </c>
      <c r="H1505" s="52">
        <v>64.0</v>
      </c>
      <c r="I1505" s="52">
        <v>0.172</v>
      </c>
      <c r="J1505" s="52">
        <v>0.715</v>
      </c>
      <c r="K1505" s="52">
        <v>0.112</v>
      </c>
      <c r="L1505" s="52">
        <v>3570108.0</v>
      </c>
      <c r="M1505" s="52">
        <v>0.45</v>
      </c>
    </row>
    <row r="1506">
      <c r="A1506" s="47" t="str">
        <f t="shared" si="1"/>
        <v>Europe_Moldova-Europe_2009</v>
      </c>
      <c r="B1506" s="47" t="s">
        <v>179</v>
      </c>
      <c r="C1506" s="49" t="s">
        <v>208</v>
      </c>
      <c r="D1506" s="44" t="s">
        <v>88</v>
      </c>
      <c r="E1506" s="52">
        <v>0.012</v>
      </c>
      <c r="F1506" s="52">
        <v>0.016</v>
      </c>
      <c r="G1506" s="52">
        <v>72.0</v>
      </c>
      <c r="H1506" s="52">
        <v>65.0</v>
      </c>
      <c r="I1506" s="52">
        <v>0.169</v>
      </c>
      <c r="J1506" s="52">
        <v>0.719</v>
      </c>
      <c r="K1506" s="52">
        <v>0.112</v>
      </c>
      <c r="L1506" s="52">
        <v>3565604.0</v>
      </c>
      <c r="M1506" s="52">
        <v>0.449</v>
      </c>
    </row>
    <row r="1507">
      <c r="A1507" s="47" t="str">
        <f t="shared" si="1"/>
        <v>Europe_Moldova-Europe_2010</v>
      </c>
      <c r="B1507" s="47" t="s">
        <v>179</v>
      </c>
      <c r="C1507" s="49" t="s">
        <v>208</v>
      </c>
      <c r="D1507" s="44" t="s">
        <v>89</v>
      </c>
      <c r="E1507" s="52">
        <v>0.012</v>
      </c>
      <c r="F1507" s="52">
        <v>0.015</v>
      </c>
      <c r="G1507" s="52">
        <v>72.0</v>
      </c>
      <c r="H1507" s="52">
        <v>65.0</v>
      </c>
      <c r="I1507" s="52">
        <v>0.167</v>
      </c>
      <c r="J1507" s="52">
        <v>0.722</v>
      </c>
      <c r="K1507" s="52">
        <v>0.112</v>
      </c>
      <c r="L1507" s="52">
        <v>3562045.0</v>
      </c>
      <c r="M1507" s="52">
        <v>0.449</v>
      </c>
    </row>
    <row r="1508">
      <c r="A1508" s="47" t="str">
        <f t="shared" si="1"/>
        <v>Europe_Moldova-Europe_2011</v>
      </c>
      <c r="B1508" s="47" t="s">
        <v>179</v>
      </c>
      <c r="C1508" s="49" t="s">
        <v>208</v>
      </c>
      <c r="D1508" s="44" t="s">
        <v>90</v>
      </c>
      <c r="E1508" s="52">
        <v>0.012</v>
      </c>
      <c r="F1508" s="52">
        <v>0.014</v>
      </c>
      <c r="G1508" s="52">
        <v>73.0</v>
      </c>
      <c r="H1508" s="52">
        <v>65.0</v>
      </c>
      <c r="I1508" s="52">
        <v>0.165</v>
      </c>
      <c r="J1508" s="52">
        <v>0.723</v>
      </c>
      <c r="K1508" s="52">
        <v>0.112</v>
      </c>
      <c r="L1508" s="52">
        <v>3559986.0</v>
      </c>
      <c r="M1508" s="52">
        <v>0.449</v>
      </c>
    </row>
    <row r="1509">
      <c r="A1509" s="47" t="str">
        <f t="shared" si="1"/>
        <v>Europe_Moldova-Europe_2012</v>
      </c>
      <c r="B1509" s="47" t="s">
        <v>179</v>
      </c>
      <c r="C1509" s="49" t="s">
        <v>208</v>
      </c>
      <c r="D1509" s="44" t="s">
        <v>91</v>
      </c>
      <c r="E1509" s="52">
        <v>0.012</v>
      </c>
      <c r="F1509" s="52">
        <v>0.014</v>
      </c>
      <c r="G1509" s="52">
        <v>73.0</v>
      </c>
      <c r="H1509" s="52">
        <v>65.0</v>
      </c>
      <c r="I1509" s="52">
        <v>0.165</v>
      </c>
      <c r="J1509" s="52">
        <v>0.722</v>
      </c>
      <c r="K1509" s="52">
        <v>0.112</v>
      </c>
      <c r="L1509" s="52">
        <v>3559519.0</v>
      </c>
      <c r="M1509" s="52">
        <v>0.449</v>
      </c>
    </row>
    <row r="1510">
      <c r="A1510" s="47" t="str">
        <f t="shared" si="1"/>
        <v>Europe_Monaco-Europe_2000</v>
      </c>
      <c r="B1510" s="47" t="s">
        <v>179</v>
      </c>
      <c r="C1510" s="49" t="s">
        <v>209</v>
      </c>
      <c r="D1510" s="44" t="s">
        <v>70</v>
      </c>
      <c r="E1510" s="50"/>
      <c r="F1510" s="52">
        <v>0.004</v>
      </c>
      <c r="G1510" s="50"/>
      <c r="H1510" s="50"/>
      <c r="I1510" s="50"/>
      <c r="J1510" s="50"/>
      <c r="K1510" s="50"/>
      <c r="L1510" s="52">
        <v>32081.0</v>
      </c>
      <c r="M1510" s="52">
        <v>1.0</v>
      </c>
    </row>
    <row r="1511">
      <c r="A1511" s="47" t="str">
        <f t="shared" si="1"/>
        <v>Europe_Monaco-Europe_2001</v>
      </c>
      <c r="B1511" s="47" t="s">
        <v>179</v>
      </c>
      <c r="C1511" s="49" t="s">
        <v>209</v>
      </c>
      <c r="D1511" s="44" t="s">
        <v>71</v>
      </c>
      <c r="E1511" s="50"/>
      <c r="F1511" s="52">
        <v>0.004</v>
      </c>
      <c r="G1511" s="50"/>
      <c r="H1511" s="50"/>
      <c r="I1511" s="50"/>
      <c r="J1511" s="50"/>
      <c r="K1511" s="50"/>
      <c r="L1511" s="52">
        <v>32366.0</v>
      </c>
      <c r="M1511" s="52">
        <v>1.0</v>
      </c>
    </row>
    <row r="1512">
      <c r="A1512" s="47" t="str">
        <f t="shared" si="1"/>
        <v>Europe_Monaco-Europe_2002</v>
      </c>
      <c r="B1512" s="47" t="s">
        <v>179</v>
      </c>
      <c r="C1512" s="49" t="s">
        <v>209</v>
      </c>
      <c r="D1512" s="44" t="s">
        <v>72</v>
      </c>
      <c r="E1512" s="50"/>
      <c r="F1512" s="52">
        <v>0.004</v>
      </c>
      <c r="G1512" s="50"/>
      <c r="H1512" s="50"/>
      <c r="I1512" s="50"/>
      <c r="J1512" s="50"/>
      <c r="K1512" s="50"/>
      <c r="L1512" s="52">
        <v>32653.0</v>
      </c>
      <c r="M1512" s="52">
        <v>1.0</v>
      </c>
    </row>
    <row r="1513">
      <c r="A1513" s="47" t="str">
        <f t="shared" si="1"/>
        <v>Europe_Monaco-Europe_2003</v>
      </c>
      <c r="B1513" s="47" t="s">
        <v>179</v>
      </c>
      <c r="C1513" s="49" t="s">
        <v>209</v>
      </c>
      <c r="D1513" s="44" t="s">
        <v>74</v>
      </c>
      <c r="E1513" s="50"/>
      <c r="F1513" s="52">
        <v>0.004</v>
      </c>
      <c r="G1513" s="50"/>
      <c r="H1513" s="50"/>
      <c r="I1513" s="50"/>
      <c r="J1513" s="50"/>
      <c r="K1513" s="50"/>
      <c r="L1513" s="52">
        <v>32968.0</v>
      </c>
      <c r="M1513" s="52">
        <v>1.0</v>
      </c>
    </row>
    <row r="1514">
      <c r="A1514" s="47" t="str">
        <f t="shared" si="1"/>
        <v>Europe_Monaco-Europe_2004</v>
      </c>
      <c r="B1514" s="47" t="s">
        <v>179</v>
      </c>
      <c r="C1514" s="49" t="s">
        <v>209</v>
      </c>
      <c r="D1514" s="44" t="s">
        <v>83</v>
      </c>
      <c r="E1514" s="50"/>
      <c r="F1514" s="52">
        <v>0.004</v>
      </c>
      <c r="G1514" s="50"/>
      <c r="H1514" s="50"/>
      <c r="I1514" s="50"/>
      <c r="J1514" s="50"/>
      <c r="K1514" s="50"/>
      <c r="L1514" s="52">
        <v>33346.0</v>
      </c>
      <c r="M1514" s="52">
        <v>1.0</v>
      </c>
    </row>
    <row r="1515">
      <c r="A1515" s="47" t="str">
        <f t="shared" si="1"/>
        <v>Europe_Monaco-Europe_2005</v>
      </c>
      <c r="B1515" s="47" t="s">
        <v>179</v>
      </c>
      <c r="C1515" s="49" t="s">
        <v>209</v>
      </c>
      <c r="D1515" s="44" t="s">
        <v>84</v>
      </c>
      <c r="E1515" s="50"/>
      <c r="F1515" s="52">
        <v>0.004</v>
      </c>
      <c r="G1515" s="50"/>
      <c r="H1515" s="50"/>
      <c r="I1515" s="50"/>
      <c r="J1515" s="50"/>
      <c r="K1515" s="50"/>
      <c r="L1515" s="52">
        <v>33808.0</v>
      </c>
      <c r="M1515" s="52">
        <v>1.0</v>
      </c>
    </row>
    <row r="1516">
      <c r="A1516" s="47" t="str">
        <f t="shared" si="1"/>
        <v>Europe_Monaco-Europe_2006</v>
      </c>
      <c r="B1516" s="47" t="s">
        <v>179</v>
      </c>
      <c r="C1516" s="49" t="s">
        <v>209</v>
      </c>
      <c r="D1516" s="44" t="s">
        <v>85</v>
      </c>
      <c r="E1516" s="50"/>
      <c r="F1516" s="52">
        <v>0.004</v>
      </c>
      <c r="G1516" s="50"/>
      <c r="H1516" s="50"/>
      <c r="I1516" s="50"/>
      <c r="J1516" s="50"/>
      <c r="K1516" s="50"/>
      <c r="L1516" s="52">
        <v>34369.0</v>
      </c>
      <c r="M1516" s="52">
        <v>1.0</v>
      </c>
    </row>
    <row r="1517">
      <c r="A1517" s="47" t="str">
        <f t="shared" si="1"/>
        <v>Europe_Monaco-Europe_2007</v>
      </c>
      <c r="B1517" s="47" t="s">
        <v>179</v>
      </c>
      <c r="C1517" s="49" t="s">
        <v>209</v>
      </c>
      <c r="D1517" s="44" t="s">
        <v>86</v>
      </c>
      <c r="E1517" s="50"/>
      <c r="F1517" s="52">
        <v>0.004</v>
      </c>
      <c r="G1517" s="50"/>
      <c r="H1517" s="50"/>
      <c r="I1517" s="50"/>
      <c r="J1517" s="50"/>
      <c r="K1517" s="50"/>
      <c r="L1517" s="52">
        <v>35013.0</v>
      </c>
      <c r="M1517" s="52">
        <v>1.0</v>
      </c>
    </row>
    <row r="1518">
      <c r="A1518" s="47" t="str">
        <f t="shared" si="1"/>
        <v>Europe_Monaco-Europe_2008</v>
      </c>
      <c r="B1518" s="47" t="s">
        <v>179</v>
      </c>
      <c r="C1518" s="49" t="s">
        <v>209</v>
      </c>
      <c r="D1518" s="44" t="s">
        <v>87</v>
      </c>
      <c r="E1518" s="50"/>
      <c r="F1518" s="52">
        <v>0.003</v>
      </c>
      <c r="G1518" s="50"/>
      <c r="H1518" s="50"/>
      <c r="I1518" s="50"/>
      <c r="J1518" s="50"/>
      <c r="K1518" s="50"/>
      <c r="L1518" s="52">
        <v>35686.0</v>
      </c>
      <c r="M1518" s="52">
        <v>1.0</v>
      </c>
    </row>
    <row r="1519">
      <c r="A1519" s="47" t="str">
        <f t="shared" si="1"/>
        <v>Europe_Monaco-Europe_2009</v>
      </c>
      <c r="B1519" s="47" t="s">
        <v>179</v>
      </c>
      <c r="C1519" s="49" t="s">
        <v>209</v>
      </c>
      <c r="D1519" s="44" t="s">
        <v>88</v>
      </c>
      <c r="E1519" s="50"/>
      <c r="F1519" s="52">
        <v>0.003</v>
      </c>
      <c r="G1519" s="50"/>
      <c r="H1519" s="50"/>
      <c r="I1519" s="50"/>
      <c r="J1519" s="50"/>
      <c r="K1519" s="50"/>
      <c r="L1519" s="52">
        <v>36314.0</v>
      </c>
      <c r="M1519" s="52">
        <v>1.0</v>
      </c>
    </row>
    <row r="1520">
      <c r="A1520" s="47" t="str">
        <f t="shared" si="1"/>
        <v>Europe_Monaco-Europe_2010</v>
      </c>
      <c r="B1520" s="47" t="s">
        <v>179</v>
      </c>
      <c r="C1520" s="49" t="s">
        <v>209</v>
      </c>
      <c r="D1520" s="44" t="s">
        <v>89</v>
      </c>
      <c r="E1520" s="50"/>
      <c r="F1520" s="52">
        <v>0.003</v>
      </c>
      <c r="G1520" s="50"/>
      <c r="H1520" s="50"/>
      <c r="I1520" s="50"/>
      <c r="J1520" s="50"/>
      <c r="K1520" s="50"/>
      <c r="L1520" s="52">
        <v>36845.0</v>
      </c>
      <c r="M1520" s="52">
        <v>1.0</v>
      </c>
    </row>
    <row r="1521">
      <c r="A1521" s="47" t="str">
        <f t="shared" si="1"/>
        <v>Europe_Monaco-Europe_2011</v>
      </c>
      <c r="B1521" s="47" t="s">
        <v>179</v>
      </c>
      <c r="C1521" s="49" t="s">
        <v>209</v>
      </c>
      <c r="D1521" s="44" t="s">
        <v>90</v>
      </c>
      <c r="E1521" s="50"/>
      <c r="F1521" s="52">
        <v>0.003</v>
      </c>
      <c r="G1521" s="50"/>
      <c r="H1521" s="50"/>
      <c r="I1521" s="50"/>
      <c r="J1521" s="50"/>
      <c r="K1521" s="50"/>
      <c r="L1521" s="52">
        <v>37261.0</v>
      </c>
      <c r="M1521" s="52">
        <v>1.0</v>
      </c>
    </row>
    <row r="1522">
      <c r="A1522" s="47" t="str">
        <f t="shared" si="1"/>
        <v>Europe_Monaco-Europe_2012</v>
      </c>
      <c r="B1522" s="47" t="s">
        <v>179</v>
      </c>
      <c r="C1522" s="49" t="s">
        <v>209</v>
      </c>
      <c r="D1522" s="44" t="s">
        <v>91</v>
      </c>
      <c r="E1522" s="50"/>
      <c r="F1522" s="52">
        <v>0.003</v>
      </c>
      <c r="G1522" s="50"/>
      <c r="H1522" s="50"/>
      <c r="I1522" s="50"/>
      <c r="J1522" s="50"/>
      <c r="K1522" s="50"/>
      <c r="L1522" s="52">
        <v>37579.0</v>
      </c>
      <c r="M1522" s="52">
        <v>1.0</v>
      </c>
    </row>
    <row r="1523">
      <c r="A1523" s="47" t="str">
        <f t="shared" si="1"/>
        <v>Europe_Montenegro-Europe_2000</v>
      </c>
      <c r="B1523" s="47" t="s">
        <v>179</v>
      </c>
      <c r="C1523" s="49" t="s">
        <v>210</v>
      </c>
      <c r="D1523" s="44" t="s">
        <v>70</v>
      </c>
      <c r="E1523" s="52">
        <v>0.013</v>
      </c>
      <c r="F1523" s="52">
        <v>0.013</v>
      </c>
      <c r="G1523" s="52">
        <v>77.0</v>
      </c>
      <c r="H1523" s="52">
        <v>71.0</v>
      </c>
      <c r="I1523" s="52">
        <v>0.213</v>
      </c>
      <c r="J1523" s="52">
        <v>0.673</v>
      </c>
      <c r="K1523" s="52">
        <v>0.113</v>
      </c>
      <c r="L1523" s="52">
        <v>611196.0</v>
      </c>
      <c r="M1523" s="52">
        <v>0.585</v>
      </c>
    </row>
    <row r="1524">
      <c r="A1524" s="47" t="str">
        <f t="shared" si="1"/>
        <v>Europe_Montenegro-Europe_2001</v>
      </c>
      <c r="B1524" s="47" t="s">
        <v>179</v>
      </c>
      <c r="C1524" s="49" t="s">
        <v>210</v>
      </c>
      <c r="D1524" s="44" t="s">
        <v>71</v>
      </c>
      <c r="E1524" s="52">
        <v>0.013</v>
      </c>
      <c r="F1524" s="52">
        <v>0.012</v>
      </c>
      <c r="G1524" s="52">
        <v>77.0</v>
      </c>
      <c r="H1524" s="52">
        <v>71.0</v>
      </c>
      <c r="I1524" s="52">
        <v>0.21</v>
      </c>
      <c r="J1524" s="52">
        <v>0.673</v>
      </c>
      <c r="K1524" s="52">
        <v>0.117</v>
      </c>
      <c r="L1524" s="52">
        <v>611525.0</v>
      </c>
      <c r="M1524" s="52">
        <v>0.596</v>
      </c>
    </row>
    <row r="1525">
      <c r="A1525" s="47" t="str">
        <f t="shared" si="1"/>
        <v>Europe_Montenegro-Europe_2002</v>
      </c>
      <c r="B1525" s="47" t="s">
        <v>179</v>
      </c>
      <c r="C1525" s="49" t="s">
        <v>210</v>
      </c>
      <c r="D1525" s="44" t="s">
        <v>72</v>
      </c>
      <c r="E1525" s="52">
        <v>0.013</v>
      </c>
      <c r="F1525" s="52">
        <v>0.011</v>
      </c>
      <c r="G1525" s="52">
        <v>77.0</v>
      </c>
      <c r="H1525" s="52">
        <v>71.0</v>
      </c>
      <c r="I1525" s="52">
        <v>0.207</v>
      </c>
      <c r="J1525" s="52">
        <v>0.671</v>
      </c>
      <c r="K1525" s="52">
        <v>0.121</v>
      </c>
      <c r="L1525" s="52">
        <v>612325.0</v>
      </c>
      <c r="M1525" s="52">
        <v>0.606</v>
      </c>
    </row>
    <row r="1526">
      <c r="A1526" s="47" t="str">
        <f t="shared" si="1"/>
        <v>Europe_Montenegro-Europe_2003</v>
      </c>
      <c r="B1526" s="47" t="s">
        <v>179</v>
      </c>
      <c r="C1526" s="49" t="s">
        <v>210</v>
      </c>
      <c r="D1526" s="44" t="s">
        <v>74</v>
      </c>
      <c r="E1526" s="52">
        <v>0.013</v>
      </c>
      <c r="F1526" s="52">
        <v>0.011</v>
      </c>
      <c r="G1526" s="52">
        <v>76.0</v>
      </c>
      <c r="H1526" s="52">
        <v>71.0</v>
      </c>
      <c r="I1526" s="52">
        <v>0.205</v>
      </c>
      <c r="J1526" s="52">
        <v>0.67</v>
      </c>
      <c r="K1526" s="52">
        <v>0.125</v>
      </c>
      <c r="L1526" s="52">
        <v>613448.0</v>
      </c>
      <c r="M1526" s="52">
        <v>0.616</v>
      </c>
    </row>
    <row r="1527">
      <c r="A1527" s="47" t="str">
        <f t="shared" si="1"/>
        <v>Europe_Montenegro-Europe_2004</v>
      </c>
      <c r="B1527" s="47" t="s">
        <v>179</v>
      </c>
      <c r="C1527" s="49" t="s">
        <v>210</v>
      </c>
      <c r="D1527" s="44" t="s">
        <v>83</v>
      </c>
      <c r="E1527" s="52">
        <v>0.013</v>
      </c>
      <c r="F1527" s="52">
        <v>0.01</v>
      </c>
      <c r="G1527" s="52">
        <v>76.0</v>
      </c>
      <c r="H1527" s="52">
        <v>71.0</v>
      </c>
      <c r="I1527" s="52">
        <v>0.203</v>
      </c>
      <c r="J1527" s="52">
        <v>0.669</v>
      </c>
      <c r="K1527" s="52">
        <v>0.128</v>
      </c>
      <c r="L1527" s="52">
        <v>614670.0</v>
      </c>
      <c r="M1527" s="52">
        <v>0.62</v>
      </c>
    </row>
    <row r="1528">
      <c r="A1528" s="47" t="str">
        <f t="shared" si="1"/>
        <v>Europe_Montenegro-Europe_2005</v>
      </c>
      <c r="B1528" s="47" t="s">
        <v>179</v>
      </c>
      <c r="C1528" s="49" t="s">
        <v>210</v>
      </c>
      <c r="D1528" s="44" t="s">
        <v>84</v>
      </c>
      <c r="E1528" s="52">
        <v>0.013</v>
      </c>
      <c r="F1528" s="52">
        <v>0.01</v>
      </c>
      <c r="G1528" s="52">
        <v>76.0</v>
      </c>
      <c r="H1528" s="52">
        <v>71.0</v>
      </c>
      <c r="I1528" s="52">
        <v>0.201</v>
      </c>
      <c r="J1528" s="52">
        <v>0.67</v>
      </c>
      <c r="K1528" s="52">
        <v>0.129</v>
      </c>
      <c r="L1528" s="52">
        <v>615820.0</v>
      </c>
      <c r="M1528" s="52">
        <v>0.622</v>
      </c>
    </row>
    <row r="1529">
      <c r="A1529" s="47" t="str">
        <f t="shared" si="1"/>
        <v>Europe_Montenegro-Europe_2006</v>
      </c>
      <c r="B1529" s="47" t="s">
        <v>179</v>
      </c>
      <c r="C1529" s="49" t="s">
        <v>210</v>
      </c>
      <c r="D1529" s="44" t="s">
        <v>85</v>
      </c>
      <c r="E1529" s="52">
        <v>0.013</v>
      </c>
      <c r="F1529" s="52">
        <v>0.009</v>
      </c>
      <c r="G1529" s="52">
        <v>76.0</v>
      </c>
      <c r="H1529" s="52">
        <v>71.0</v>
      </c>
      <c r="I1529" s="52">
        <v>0.2</v>
      </c>
      <c r="J1529" s="52">
        <v>0.671</v>
      </c>
      <c r="K1529" s="52">
        <v>0.129</v>
      </c>
      <c r="L1529" s="52">
        <v>616854.0</v>
      </c>
      <c r="M1529" s="52">
        <v>0.624</v>
      </c>
    </row>
    <row r="1530">
      <c r="A1530" s="47" t="str">
        <f t="shared" si="1"/>
        <v>Europe_Montenegro-Europe_2007</v>
      </c>
      <c r="B1530" s="47" t="s">
        <v>179</v>
      </c>
      <c r="C1530" s="49" t="s">
        <v>210</v>
      </c>
      <c r="D1530" s="44" t="s">
        <v>86</v>
      </c>
      <c r="E1530" s="52">
        <v>0.013</v>
      </c>
      <c r="F1530" s="52">
        <v>0.008</v>
      </c>
      <c r="G1530" s="52">
        <v>76.0</v>
      </c>
      <c r="H1530" s="52">
        <v>72.0</v>
      </c>
      <c r="I1530" s="52">
        <v>0.199</v>
      </c>
      <c r="J1530" s="52">
        <v>0.673</v>
      </c>
      <c r="K1530" s="52">
        <v>0.128</v>
      </c>
      <c r="L1530" s="52">
        <v>617800.0</v>
      </c>
      <c r="M1530" s="52">
        <v>0.626</v>
      </c>
    </row>
    <row r="1531">
      <c r="A1531" s="47" t="str">
        <f t="shared" si="1"/>
        <v>Europe_Montenegro-Europe_2008</v>
      </c>
      <c r="B1531" s="47" t="s">
        <v>179</v>
      </c>
      <c r="C1531" s="49" t="s">
        <v>210</v>
      </c>
      <c r="D1531" s="44" t="s">
        <v>87</v>
      </c>
      <c r="E1531" s="52">
        <v>0.012</v>
      </c>
      <c r="F1531" s="52">
        <v>0.007</v>
      </c>
      <c r="G1531" s="52">
        <v>76.0</v>
      </c>
      <c r="H1531" s="52">
        <v>72.0</v>
      </c>
      <c r="I1531" s="52">
        <v>0.198</v>
      </c>
      <c r="J1531" s="52">
        <v>0.676</v>
      </c>
      <c r="K1531" s="52">
        <v>0.126</v>
      </c>
      <c r="L1531" s="52">
        <v>618649.0</v>
      </c>
      <c r="M1531" s="52">
        <v>0.627</v>
      </c>
    </row>
    <row r="1532">
      <c r="A1532" s="47" t="str">
        <f t="shared" si="1"/>
        <v>Europe_Montenegro-Europe_2009</v>
      </c>
      <c r="B1532" s="47" t="s">
        <v>179</v>
      </c>
      <c r="C1532" s="49" t="s">
        <v>210</v>
      </c>
      <c r="D1532" s="44" t="s">
        <v>88</v>
      </c>
      <c r="E1532" s="52">
        <v>0.012</v>
      </c>
      <c r="F1532" s="52">
        <v>0.007</v>
      </c>
      <c r="G1532" s="52">
        <v>77.0</v>
      </c>
      <c r="H1532" s="52">
        <v>72.0</v>
      </c>
      <c r="I1532" s="52">
        <v>0.196</v>
      </c>
      <c r="J1532" s="52">
        <v>0.679</v>
      </c>
      <c r="K1532" s="52">
        <v>0.125</v>
      </c>
      <c r="L1532" s="52">
        <v>619408.0</v>
      </c>
      <c r="M1532" s="52">
        <v>0.629</v>
      </c>
    </row>
    <row r="1533">
      <c r="A1533" s="47" t="str">
        <f t="shared" si="1"/>
        <v>Europe_Montenegro-Europe_2010</v>
      </c>
      <c r="B1533" s="47" t="s">
        <v>179</v>
      </c>
      <c r="C1533" s="49" t="s">
        <v>210</v>
      </c>
      <c r="D1533" s="44" t="s">
        <v>89</v>
      </c>
      <c r="E1533" s="52">
        <v>0.012</v>
      </c>
      <c r="F1533" s="52">
        <v>0.006</v>
      </c>
      <c r="G1533" s="52">
        <v>77.0</v>
      </c>
      <c r="H1533" s="52">
        <v>72.0</v>
      </c>
      <c r="I1533" s="52">
        <v>0.195</v>
      </c>
      <c r="J1533" s="52">
        <v>0.681</v>
      </c>
      <c r="K1533" s="52">
        <v>0.125</v>
      </c>
      <c r="L1533" s="52">
        <v>620078.0</v>
      </c>
      <c r="M1533" s="52">
        <v>0.631</v>
      </c>
    </row>
    <row r="1534">
      <c r="A1534" s="47" t="str">
        <f t="shared" si="1"/>
        <v>Europe_Montenegro-Europe_2011</v>
      </c>
      <c r="B1534" s="47" t="s">
        <v>179</v>
      </c>
      <c r="C1534" s="49" t="s">
        <v>210</v>
      </c>
      <c r="D1534" s="44" t="s">
        <v>90</v>
      </c>
      <c r="E1534" s="52">
        <v>0.012</v>
      </c>
      <c r="F1534" s="52">
        <v>0.006</v>
      </c>
      <c r="G1534" s="52">
        <v>77.0</v>
      </c>
      <c r="H1534" s="52">
        <v>72.0</v>
      </c>
      <c r="I1534" s="52">
        <v>0.193</v>
      </c>
      <c r="J1534" s="52">
        <v>0.682</v>
      </c>
      <c r="K1534" s="52">
        <v>0.126</v>
      </c>
      <c r="L1534" s="52">
        <v>620644.0</v>
      </c>
      <c r="M1534" s="52">
        <v>0.633</v>
      </c>
    </row>
    <row r="1535">
      <c r="A1535" s="47" t="str">
        <f t="shared" si="1"/>
        <v>Europe_Montenegro-Europe_2012</v>
      </c>
      <c r="B1535" s="47" t="s">
        <v>179</v>
      </c>
      <c r="C1535" s="49" t="s">
        <v>210</v>
      </c>
      <c r="D1535" s="44" t="s">
        <v>91</v>
      </c>
      <c r="E1535" s="52">
        <v>0.012</v>
      </c>
      <c r="F1535" s="52">
        <v>0.005</v>
      </c>
      <c r="G1535" s="52">
        <v>77.0</v>
      </c>
      <c r="H1535" s="52">
        <v>72.0</v>
      </c>
      <c r="I1535" s="52">
        <v>0.19</v>
      </c>
      <c r="J1535" s="52">
        <v>0.682</v>
      </c>
      <c r="K1535" s="52">
        <v>0.128</v>
      </c>
      <c r="L1535" s="52">
        <v>621081.0</v>
      </c>
      <c r="M1535" s="52">
        <v>0.635</v>
      </c>
    </row>
    <row r="1536">
      <c r="A1536" s="47" t="str">
        <f t="shared" si="1"/>
        <v>Europe_Netherlands-Europe_2000</v>
      </c>
      <c r="B1536" s="47" t="s">
        <v>179</v>
      </c>
      <c r="C1536" s="49" t="s">
        <v>211</v>
      </c>
      <c r="D1536" s="44" t="s">
        <v>70</v>
      </c>
      <c r="E1536" s="52">
        <v>0.013</v>
      </c>
      <c r="F1536" s="52">
        <v>0.005</v>
      </c>
      <c r="G1536" s="52">
        <v>81.0</v>
      </c>
      <c r="H1536" s="52">
        <v>76.0</v>
      </c>
      <c r="I1536" s="52">
        <v>0.186</v>
      </c>
      <c r="J1536" s="52">
        <v>0.679</v>
      </c>
      <c r="K1536" s="52">
        <v>0.136</v>
      </c>
      <c r="L1536" s="52">
        <v>1.5925513E7</v>
      </c>
      <c r="M1536" s="52">
        <v>0.768</v>
      </c>
    </row>
    <row r="1537">
      <c r="A1537" s="47" t="str">
        <f t="shared" si="1"/>
        <v>Europe_Netherlands-Europe_2001</v>
      </c>
      <c r="B1537" s="47" t="s">
        <v>179</v>
      </c>
      <c r="C1537" s="49" t="s">
        <v>211</v>
      </c>
      <c r="D1537" s="44" t="s">
        <v>71</v>
      </c>
      <c r="E1537" s="52">
        <v>0.013</v>
      </c>
      <c r="F1537" s="52">
        <v>0.005</v>
      </c>
      <c r="G1537" s="52">
        <v>81.0</v>
      </c>
      <c r="H1537" s="52">
        <v>76.0</v>
      </c>
      <c r="I1537" s="52">
        <v>0.186</v>
      </c>
      <c r="J1537" s="52">
        <v>0.678</v>
      </c>
      <c r="K1537" s="52">
        <v>0.136</v>
      </c>
      <c r="L1537" s="52">
        <v>1.604618E7</v>
      </c>
      <c r="M1537" s="52">
        <v>0.778</v>
      </c>
    </row>
    <row r="1538">
      <c r="A1538" s="47" t="str">
        <f t="shared" si="1"/>
        <v>Europe_Netherlands-Europe_2002</v>
      </c>
      <c r="B1538" s="47" t="s">
        <v>179</v>
      </c>
      <c r="C1538" s="49" t="s">
        <v>211</v>
      </c>
      <c r="D1538" s="44" t="s">
        <v>72</v>
      </c>
      <c r="E1538" s="52">
        <v>0.013</v>
      </c>
      <c r="F1538" s="52">
        <v>0.005</v>
      </c>
      <c r="G1538" s="52">
        <v>81.0</v>
      </c>
      <c r="H1538" s="52">
        <v>76.0</v>
      </c>
      <c r="I1538" s="52">
        <v>0.186</v>
      </c>
      <c r="J1538" s="52">
        <v>0.677</v>
      </c>
      <c r="K1538" s="52">
        <v>0.137</v>
      </c>
      <c r="L1538" s="52">
        <v>1.6148929E7</v>
      </c>
      <c r="M1538" s="52">
        <v>0.791</v>
      </c>
    </row>
    <row r="1539">
      <c r="A1539" s="47" t="str">
        <f t="shared" si="1"/>
        <v>Europe_Netherlands-Europe_2003</v>
      </c>
      <c r="B1539" s="47" t="s">
        <v>179</v>
      </c>
      <c r="C1539" s="49" t="s">
        <v>211</v>
      </c>
      <c r="D1539" s="44" t="s">
        <v>74</v>
      </c>
      <c r="E1539" s="52">
        <v>0.012</v>
      </c>
      <c r="F1539" s="52">
        <v>0.005</v>
      </c>
      <c r="G1539" s="52">
        <v>81.0</v>
      </c>
      <c r="H1539" s="52">
        <v>76.0</v>
      </c>
      <c r="I1539" s="52">
        <v>0.186</v>
      </c>
      <c r="J1539" s="52">
        <v>0.676</v>
      </c>
      <c r="K1539" s="52">
        <v>0.138</v>
      </c>
      <c r="L1539" s="52">
        <v>1.6225302E7</v>
      </c>
      <c r="M1539" s="52">
        <v>0.803</v>
      </c>
    </row>
    <row r="1540">
      <c r="A1540" s="47" t="str">
        <f t="shared" si="1"/>
        <v>Europe_Netherlands-Europe_2004</v>
      </c>
      <c r="B1540" s="47" t="s">
        <v>179</v>
      </c>
      <c r="C1540" s="49" t="s">
        <v>211</v>
      </c>
      <c r="D1540" s="44" t="s">
        <v>83</v>
      </c>
      <c r="E1540" s="52">
        <v>0.012</v>
      </c>
      <c r="F1540" s="52">
        <v>0.005</v>
      </c>
      <c r="G1540" s="52">
        <v>81.0</v>
      </c>
      <c r="H1540" s="52">
        <v>77.0</v>
      </c>
      <c r="I1540" s="52">
        <v>0.185</v>
      </c>
      <c r="J1540" s="52">
        <v>0.676</v>
      </c>
      <c r="K1540" s="52">
        <v>0.139</v>
      </c>
      <c r="L1540" s="52">
        <v>1.6281779E7</v>
      </c>
      <c r="M1540" s="52">
        <v>0.815</v>
      </c>
    </row>
    <row r="1541">
      <c r="A1541" s="47" t="str">
        <f t="shared" si="1"/>
        <v>Europe_Netherlands-Europe_2005</v>
      </c>
      <c r="B1541" s="47" t="s">
        <v>179</v>
      </c>
      <c r="C1541" s="49" t="s">
        <v>211</v>
      </c>
      <c r="D1541" s="44" t="s">
        <v>84</v>
      </c>
      <c r="E1541" s="52">
        <v>0.012</v>
      </c>
      <c r="F1541" s="52">
        <v>0.005</v>
      </c>
      <c r="G1541" s="52">
        <v>82.0</v>
      </c>
      <c r="H1541" s="52">
        <v>77.0</v>
      </c>
      <c r="I1541" s="52">
        <v>0.184</v>
      </c>
      <c r="J1541" s="52">
        <v>0.675</v>
      </c>
      <c r="K1541" s="52">
        <v>0.14</v>
      </c>
      <c r="L1541" s="52">
        <v>1.6319868E7</v>
      </c>
      <c r="M1541" s="52">
        <v>0.826</v>
      </c>
    </row>
    <row r="1542">
      <c r="A1542" s="47" t="str">
        <f t="shared" si="1"/>
        <v>Europe_Netherlands-Europe_2006</v>
      </c>
      <c r="B1542" s="47" t="s">
        <v>179</v>
      </c>
      <c r="C1542" s="49" t="s">
        <v>211</v>
      </c>
      <c r="D1542" s="44" t="s">
        <v>85</v>
      </c>
      <c r="E1542" s="52">
        <v>0.011</v>
      </c>
      <c r="F1542" s="52">
        <v>0.004</v>
      </c>
      <c r="G1542" s="52">
        <v>82.0</v>
      </c>
      <c r="H1542" s="52">
        <v>78.0</v>
      </c>
      <c r="I1542" s="52">
        <v>0.183</v>
      </c>
      <c r="J1542" s="52">
        <v>0.675</v>
      </c>
      <c r="K1542" s="52">
        <v>0.142</v>
      </c>
      <c r="L1542" s="52">
        <v>1.6346101E7</v>
      </c>
      <c r="M1542" s="52">
        <v>0.836</v>
      </c>
    </row>
    <row r="1543">
      <c r="A1543" s="47" t="str">
        <f t="shared" si="1"/>
        <v>Europe_Netherlands-Europe_2007</v>
      </c>
      <c r="B1543" s="47" t="s">
        <v>179</v>
      </c>
      <c r="C1543" s="49" t="s">
        <v>211</v>
      </c>
      <c r="D1543" s="44" t="s">
        <v>86</v>
      </c>
      <c r="E1543" s="52">
        <v>0.011</v>
      </c>
      <c r="F1543" s="52">
        <v>0.004</v>
      </c>
      <c r="G1543" s="52">
        <v>82.0</v>
      </c>
      <c r="H1543" s="52">
        <v>78.0</v>
      </c>
      <c r="I1543" s="52">
        <v>0.181</v>
      </c>
      <c r="J1543" s="52">
        <v>0.674</v>
      </c>
      <c r="K1543" s="52">
        <v>0.144</v>
      </c>
      <c r="L1543" s="52">
        <v>1.6381696E7</v>
      </c>
      <c r="M1543" s="52">
        <v>0.845</v>
      </c>
    </row>
    <row r="1544">
      <c r="A1544" s="47" t="str">
        <f t="shared" si="1"/>
        <v>Europe_Netherlands-Europe_2008</v>
      </c>
      <c r="B1544" s="47" t="s">
        <v>179</v>
      </c>
      <c r="C1544" s="49" t="s">
        <v>211</v>
      </c>
      <c r="D1544" s="44" t="s">
        <v>87</v>
      </c>
      <c r="E1544" s="52">
        <v>0.011</v>
      </c>
      <c r="F1544" s="52">
        <v>0.004</v>
      </c>
      <c r="G1544" s="52">
        <v>82.0</v>
      </c>
      <c r="H1544" s="52">
        <v>78.0</v>
      </c>
      <c r="I1544" s="52">
        <v>0.179</v>
      </c>
      <c r="J1544" s="52">
        <v>0.674</v>
      </c>
      <c r="K1544" s="52">
        <v>0.147</v>
      </c>
      <c r="L1544" s="52">
        <v>1.6445593E7</v>
      </c>
      <c r="M1544" s="52">
        <v>0.854</v>
      </c>
    </row>
    <row r="1545">
      <c r="A1545" s="47" t="str">
        <f t="shared" si="1"/>
        <v>Europe_Netherlands-Europe_2009</v>
      </c>
      <c r="B1545" s="47" t="s">
        <v>179</v>
      </c>
      <c r="C1545" s="49" t="s">
        <v>211</v>
      </c>
      <c r="D1545" s="44" t="s">
        <v>88</v>
      </c>
      <c r="E1545" s="52">
        <v>0.011</v>
      </c>
      <c r="F1545" s="52">
        <v>0.004</v>
      </c>
      <c r="G1545" s="52">
        <v>83.0</v>
      </c>
      <c r="H1545" s="52">
        <v>79.0</v>
      </c>
      <c r="I1545" s="52">
        <v>0.177</v>
      </c>
      <c r="J1545" s="52">
        <v>0.673</v>
      </c>
      <c r="K1545" s="52">
        <v>0.15</v>
      </c>
      <c r="L1545" s="52">
        <v>1.6530388E7</v>
      </c>
      <c r="M1545" s="52">
        <v>0.862</v>
      </c>
    </row>
    <row r="1546">
      <c r="A1546" s="47" t="str">
        <f t="shared" si="1"/>
        <v>Europe_Netherlands-Europe_2010</v>
      </c>
      <c r="B1546" s="47" t="s">
        <v>179</v>
      </c>
      <c r="C1546" s="49" t="s">
        <v>211</v>
      </c>
      <c r="D1546" s="44" t="s">
        <v>89</v>
      </c>
      <c r="E1546" s="52">
        <v>0.011</v>
      </c>
      <c r="F1546" s="52">
        <v>0.004</v>
      </c>
      <c r="G1546" s="52">
        <v>83.0</v>
      </c>
      <c r="H1546" s="52">
        <v>79.0</v>
      </c>
      <c r="I1546" s="52">
        <v>0.175</v>
      </c>
      <c r="J1546" s="52">
        <v>0.671</v>
      </c>
      <c r="K1546" s="52">
        <v>0.154</v>
      </c>
      <c r="L1546" s="52">
        <v>1.6615394E7</v>
      </c>
      <c r="M1546" s="52">
        <v>0.871</v>
      </c>
    </row>
    <row r="1547">
      <c r="A1547" s="47" t="str">
        <f t="shared" si="1"/>
        <v>Europe_Netherlands-Europe_2011</v>
      </c>
      <c r="B1547" s="47" t="s">
        <v>179</v>
      </c>
      <c r="C1547" s="49" t="s">
        <v>211</v>
      </c>
      <c r="D1547" s="44" t="s">
        <v>90</v>
      </c>
      <c r="E1547" s="52">
        <v>0.011</v>
      </c>
      <c r="F1547" s="52">
        <v>0.004</v>
      </c>
      <c r="G1547" s="52">
        <v>83.0</v>
      </c>
      <c r="H1547" s="52">
        <v>79.0</v>
      </c>
      <c r="I1547" s="52">
        <v>0.173</v>
      </c>
      <c r="J1547" s="52">
        <v>0.667</v>
      </c>
      <c r="K1547" s="52">
        <v>0.159</v>
      </c>
      <c r="L1547" s="52">
        <v>1.6693074E7</v>
      </c>
      <c r="M1547" s="52">
        <v>0.878</v>
      </c>
    </row>
    <row r="1548">
      <c r="A1548" s="47" t="str">
        <f t="shared" si="1"/>
        <v>Europe_Netherlands-Europe_2012</v>
      </c>
      <c r="B1548" s="47" t="s">
        <v>179</v>
      </c>
      <c r="C1548" s="49" t="s">
        <v>211</v>
      </c>
      <c r="D1548" s="44" t="s">
        <v>91</v>
      </c>
      <c r="E1548" s="52">
        <v>0.011</v>
      </c>
      <c r="F1548" s="52">
        <v>0.004</v>
      </c>
      <c r="G1548" s="52">
        <v>83.0</v>
      </c>
      <c r="H1548" s="52">
        <v>79.0</v>
      </c>
      <c r="I1548" s="52">
        <v>0.172</v>
      </c>
      <c r="J1548" s="52">
        <v>0.663</v>
      </c>
      <c r="K1548" s="52">
        <v>0.164</v>
      </c>
      <c r="L1548" s="52">
        <v>1.6754962E7</v>
      </c>
      <c r="M1548" s="52">
        <v>0.886</v>
      </c>
    </row>
    <row r="1549">
      <c r="A1549" s="47" t="str">
        <f t="shared" si="1"/>
        <v>Europe_North Macedonia-Europe_2000</v>
      </c>
      <c r="B1549" s="47" t="s">
        <v>179</v>
      </c>
      <c r="C1549" s="49" t="s">
        <v>212</v>
      </c>
      <c r="D1549" s="44" t="s">
        <v>70</v>
      </c>
      <c r="E1549" s="52">
        <v>0.013</v>
      </c>
      <c r="F1549" s="52">
        <v>0.014</v>
      </c>
      <c r="G1549" s="52">
        <v>76.0</v>
      </c>
      <c r="H1549" s="52">
        <v>71.0</v>
      </c>
      <c r="I1549" s="52">
        <v>0.224</v>
      </c>
      <c r="J1549" s="52">
        <v>0.676</v>
      </c>
      <c r="K1549" s="52">
        <v>0.1</v>
      </c>
      <c r="L1549" s="52">
        <v>2052129.0</v>
      </c>
      <c r="M1549" s="52">
        <v>0.585</v>
      </c>
    </row>
    <row r="1550">
      <c r="A1550" s="47" t="str">
        <f t="shared" si="1"/>
        <v>Europe_North Macedonia-Europe_2001</v>
      </c>
      <c r="B1550" s="47" t="s">
        <v>179</v>
      </c>
      <c r="C1550" s="49" t="s">
        <v>212</v>
      </c>
      <c r="D1550" s="44" t="s">
        <v>71</v>
      </c>
      <c r="E1550" s="52">
        <v>0.012</v>
      </c>
      <c r="F1550" s="52">
        <v>0.014</v>
      </c>
      <c r="G1550" s="52">
        <v>76.0</v>
      </c>
      <c r="H1550" s="52">
        <v>71.0</v>
      </c>
      <c r="I1550" s="52">
        <v>0.219</v>
      </c>
      <c r="J1550" s="52">
        <v>0.679</v>
      </c>
      <c r="K1550" s="52">
        <v>0.103</v>
      </c>
      <c r="L1550" s="52">
        <v>2065098.0</v>
      </c>
      <c r="M1550" s="52">
        <v>0.583</v>
      </c>
    </row>
    <row r="1551">
      <c r="A1551" s="47" t="str">
        <f t="shared" si="1"/>
        <v>Europe_North Macedonia-Europe_2002</v>
      </c>
      <c r="B1551" s="47" t="s">
        <v>179</v>
      </c>
      <c r="C1551" s="49" t="s">
        <v>212</v>
      </c>
      <c r="D1551" s="44" t="s">
        <v>72</v>
      </c>
      <c r="E1551" s="52">
        <v>0.012</v>
      </c>
      <c r="F1551" s="52">
        <v>0.013</v>
      </c>
      <c r="G1551" s="52">
        <v>76.0</v>
      </c>
      <c r="H1551" s="52">
        <v>71.0</v>
      </c>
      <c r="I1551" s="52">
        <v>0.213</v>
      </c>
      <c r="J1551" s="52">
        <v>0.681</v>
      </c>
      <c r="K1551" s="52">
        <v>0.106</v>
      </c>
      <c r="L1551" s="52">
        <v>2074441.0</v>
      </c>
      <c r="M1551" s="52">
        <v>0.581</v>
      </c>
    </row>
    <row r="1552">
      <c r="A1552" s="47" t="str">
        <f t="shared" si="1"/>
        <v>Europe_North Macedonia-Europe_2003</v>
      </c>
      <c r="B1552" s="47" t="s">
        <v>179</v>
      </c>
      <c r="C1552" s="49" t="s">
        <v>212</v>
      </c>
      <c r="D1552" s="44" t="s">
        <v>74</v>
      </c>
      <c r="E1552" s="52">
        <v>0.012</v>
      </c>
      <c r="F1552" s="52">
        <v>0.013</v>
      </c>
      <c r="G1552" s="52">
        <v>76.0</v>
      </c>
      <c r="H1552" s="52">
        <v>71.0</v>
      </c>
      <c r="I1552" s="52">
        <v>0.208</v>
      </c>
      <c r="J1552" s="52">
        <v>0.684</v>
      </c>
      <c r="K1552" s="52">
        <v>0.108</v>
      </c>
      <c r="L1552" s="52">
        <v>2080866.0</v>
      </c>
      <c r="M1552" s="52">
        <v>0.579</v>
      </c>
    </row>
    <row r="1553">
      <c r="A1553" s="47" t="str">
        <f t="shared" si="1"/>
        <v>Europe_North Macedonia-Europe_2004</v>
      </c>
      <c r="B1553" s="47" t="s">
        <v>179</v>
      </c>
      <c r="C1553" s="49" t="s">
        <v>212</v>
      </c>
      <c r="D1553" s="44" t="s">
        <v>83</v>
      </c>
      <c r="E1553" s="52">
        <v>0.012</v>
      </c>
      <c r="F1553" s="52">
        <v>0.012</v>
      </c>
      <c r="G1553" s="52">
        <v>77.0</v>
      </c>
      <c r="H1553" s="52">
        <v>72.0</v>
      </c>
      <c r="I1553" s="52">
        <v>0.203</v>
      </c>
      <c r="J1553" s="52">
        <v>0.687</v>
      </c>
      <c r="K1553" s="52">
        <v>0.11</v>
      </c>
      <c r="L1553" s="52">
        <v>2085728.0</v>
      </c>
      <c r="M1553" s="52">
        <v>0.577</v>
      </c>
    </row>
    <row r="1554">
      <c r="A1554" s="47" t="str">
        <f t="shared" si="1"/>
        <v>Europe_North Macedonia-Europe_2005</v>
      </c>
      <c r="B1554" s="47" t="s">
        <v>179</v>
      </c>
      <c r="C1554" s="49" t="s">
        <v>212</v>
      </c>
      <c r="D1554" s="44" t="s">
        <v>84</v>
      </c>
      <c r="E1554" s="52">
        <v>0.011</v>
      </c>
      <c r="F1554" s="52">
        <v>0.012</v>
      </c>
      <c r="G1554" s="52">
        <v>77.0</v>
      </c>
      <c r="H1554" s="52">
        <v>72.0</v>
      </c>
      <c r="I1554" s="52">
        <v>0.198</v>
      </c>
      <c r="J1554" s="52">
        <v>0.69</v>
      </c>
      <c r="K1554" s="52">
        <v>0.112</v>
      </c>
      <c r="L1554" s="52">
        <v>2090044.0</v>
      </c>
      <c r="M1554" s="52">
        <v>0.575</v>
      </c>
    </row>
    <row r="1555">
      <c r="A1555" s="47" t="str">
        <f t="shared" si="1"/>
        <v>Europe_North Macedonia-Europe_2006</v>
      </c>
      <c r="B1555" s="47" t="s">
        <v>179</v>
      </c>
      <c r="C1555" s="49" t="s">
        <v>212</v>
      </c>
      <c r="D1555" s="44" t="s">
        <v>85</v>
      </c>
      <c r="E1555" s="52">
        <v>0.011</v>
      </c>
      <c r="F1555" s="52">
        <v>0.012</v>
      </c>
      <c r="G1555" s="52">
        <v>77.0</v>
      </c>
      <c r="H1555" s="52">
        <v>72.0</v>
      </c>
      <c r="I1555" s="52">
        <v>0.192</v>
      </c>
      <c r="J1555" s="52">
        <v>0.694</v>
      </c>
      <c r="K1555" s="52">
        <v>0.113</v>
      </c>
      <c r="L1555" s="52">
        <v>2093801.0</v>
      </c>
      <c r="M1555" s="52">
        <v>0.574</v>
      </c>
    </row>
    <row r="1556">
      <c r="A1556" s="47" t="str">
        <f t="shared" si="1"/>
        <v>Europe_North Macedonia-Europe_2007</v>
      </c>
      <c r="B1556" s="47" t="s">
        <v>179</v>
      </c>
      <c r="C1556" s="49" t="s">
        <v>212</v>
      </c>
      <c r="D1556" s="44" t="s">
        <v>86</v>
      </c>
      <c r="E1556" s="52">
        <v>0.011</v>
      </c>
      <c r="F1556" s="52">
        <v>0.011</v>
      </c>
      <c r="G1556" s="52">
        <v>77.0</v>
      </c>
      <c r="H1556" s="52">
        <v>72.0</v>
      </c>
      <c r="I1556" s="52">
        <v>0.187</v>
      </c>
      <c r="J1556" s="52">
        <v>0.699</v>
      </c>
      <c r="K1556" s="52">
        <v>0.114</v>
      </c>
      <c r="L1556" s="52">
        <v>2096620.0</v>
      </c>
      <c r="M1556" s="52">
        <v>0.572</v>
      </c>
    </row>
    <row r="1557">
      <c r="A1557" s="47" t="str">
        <f t="shared" si="1"/>
        <v>Europe_North Macedonia-Europe_2008</v>
      </c>
      <c r="B1557" s="47" t="s">
        <v>179</v>
      </c>
      <c r="C1557" s="49" t="s">
        <v>212</v>
      </c>
      <c r="D1557" s="44" t="s">
        <v>87</v>
      </c>
      <c r="E1557" s="52">
        <v>0.011</v>
      </c>
      <c r="F1557" s="52">
        <v>0.01</v>
      </c>
      <c r="G1557" s="52">
        <v>77.0</v>
      </c>
      <c r="H1557" s="52">
        <v>72.0</v>
      </c>
      <c r="I1557" s="52">
        <v>0.182</v>
      </c>
      <c r="J1557" s="52">
        <v>0.703</v>
      </c>
      <c r="K1557" s="52">
        <v>0.115</v>
      </c>
      <c r="L1557" s="52">
        <v>2098769.0</v>
      </c>
      <c r="M1557" s="52">
        <v>0.571</v>
      </c>
    </row>
    <row r="1558">
      <c r="A1558" s="47" t="str">
        <f t="shared" si="1"/>
        <v>Europe_North Macedonia-Europe_2009</v>
      </c>
      <c r="B1558" s="47" t="s">
        <v>179</v>
      </c>
      <c r="C1558" s="49" t="s">
        <v>212</v>
      </c>
      <c r="D1558" s="44" t="s">
        <v>88</v>
      </c>
      <c r="E1558" s="52">
        <v>0.011</v>
      </c>
      <c r="F1558" s="52">
        <v>0.01</v>
      </c>
      <c r="G1558" s="52">
        <v>77.0</v>
      </c>
      <c r="H1558" s="52">
        <v>72.0</v>
      </c>
      <c r="I1558" s="52">
        <v>0.178</v>
      </c>
      <c r="J1558" s="52">
        <v>0.707</v>
      </c>
      <c r="K1558" s="52">
        <v>0.115</v>
      </c>
      <c r="L1558" s="52">
        <v>2100558.0</v>
      </c>
      <c r="M1558" s="52">
        <v>0.57</v>
      </c>
    </row>
    <row r="1559">
      <c r="A1559" s="47" t="str">
        <f t="shared" si="1"/>
        <v>Europe_North Macedonia-Europe_2010</v>
      </c>
      <c r="B1559" s="47" t="s">
        <v>179</v>
      </c>
      <c r="C1559" s="49" t="s">
        <v>212</v>
      </c>
      <c r="D1559" s="44" t="s">
        <v>89</v>
      </c>
      <c r="E1559" s="52">
        <v>0.011</v>
      </c>
      <c r="F1559" s="52">
        <v>0.009</v>
      </c>
      <c r="G1559" s="52">
        <v>77.0</v>
      </c>
      <c r="H1559" s="52">
        <v>73.0</v>
      </c>
      <c r="I1559" s="52">
        <v>0.174</v>
      </c>
      <c r="J1559" s="52">
        <v>0.709</v>
      </c>
      <c r="K1559" s="52">
        <v>0.117</v>
      </c>
      <c r="L1559" s="52">
        <v>2102216.0</v>
      </c>
      <c r="M1559" s="52">
        <v>0.57</v>
      </c>
    </row>
    <row r="1560">
      <c r="A1560" s="47" t="str">
        <f t="shared" si="1"/>
        <v>Europe_North Macedonia-Europe_2011</v>
      </c>
      <c r="B1560" s="47" t="s">
        <v>179</v>
      </c>
      <c r="C1560" s="49" t="s">
        <v>212</v>
      </c>
      <c r="D1560" s="44" t="s">
        <v>90</v>
      </c>
      <c r="E1560" s="52">
        <v>0.011</v>
      </c>
      <c r="F1560" s="52">
        <v>0.008</v>
      </c>
      <c r="G1560" s="52">
        <v>77.0</v>
      </c>
      <c r="H1560" s="52">
        <v>73.0</v>
      </c>
      <c r="I1560" s="52">
        <v>0.171</v>
      </c>
      <c r="J1560" s="52">
        <v>0.71</v>
      </c>
      <c r="K1560" s="52">
        <v>0.118</v>
      </c>
      <c r="L1560" s="52">
        <v>2103890.0</v>
      </c>
      <c r="M1560" s="52">
        <v>0.57</v>
      </c>
    </row>
    <row r="1561">
      <c r="A1561" s="47" t="str">
        <f t="shared" si="1"/>
        <v>Europe_North Macedonia-Europe_2012</v>
      </c>
      <c r="B1561" s="47" t="s">
        <v>179</v>
      </c>
      <c r="C1561" s="49" t="s">
        <v>212</v>
      </c>
      <c r="D1561" s="44" t="s">
        <v>91</v>
      </c>
      <c r="E1561" s="52">
        <v>0.011</v>
      </c>
      <c r="F1561" s="52">
        <v>0.007</v>
      </c>
      <c r="G1561" s="52">
        <v>77.0</v>
      </c>
      <c r="H1561" s="52">
        <v>73.0</v>
      </c>
      <c r="I1561" s="52">
        <v>0.169</v>
      </c>
      <c r="J1561" s="52">
        <v>0.711</v>
      </c>
      <c r="K1561" s="52">
        <v>0.12</v>
      </c>
      <c r="L1561" s="52">
        <v>2105575.0</v>
      </c>
      <c r="M1561" s="52">
        <v>0.57</v>
      </c>
    </row>
    <row r="1562">
      <c r="A1562" s="47" t="str">
        <f t="shared" si="1"/>
        <v>Europe_Norway-Europe_2000</v>
      </c>
      <c r="B1562" s="47" t="s">
        <v>179</v>
      </c>
      <c r="C1562" s="49" t="s">
        <v>213</v>
      </c>
      <c r="D1562" s="44" t="s">
        <v>70</v>
      </c>
      <c r="E1562" s="52">
        <v>0.013</v>
      </c>
      <c r="F1562" s="52">
        <v>0.004</v>
      </c>
      <c r="G1562" s="52">
        <v>81.0</v>
      </c>
      <c r="H1562" s="52">
        <v>76.0</v>
      </c>
      <c r="I1562" s="52">
        <v>0.2</v>
      </c>
      <c r="J1562" s="52">
        <v>0.648</v>
      </c>
      <c r="K1562" s="52">
        <v>0.152</v>
      </c>
      <c r="L1562" s="52">
        <v>4490967.0</v>
      </c>
      <c r="M1562" s="52">
        <v>0.761</v>
      </c>
    </row>
    <row r="1563">
      <c r="A1563" s="47" t="str">
        <f t="shared" si="1"/>
        <v>Europe_Norway-Europe_2001</v>
      </c>
      <c r="B1563" s="47" t="s">
        <v>179</v>
      </c>
      <c r="C1563" s="49" t="s">
        <v>213</v>
      </c>
      <c r="D1563" s="44" t="s">
        <v>71</v>
      </c>
      <c r="E1563" s="52">
        <v>0.013</v>
      </c>
      <c r="F1563" s="52">
        <v>0.004</v>
      </c>
      <c r="G1563" s="52">
        <v>82.0</v>
      </c>
      <c r="H1563" s="52">
        <v>76.0</v>
      </c>
      <c r="I1563" s="52">
        <v>0.2</v>
      </c>
      <c r="J1563" s="52">
        <v>0.65</v>
      </c>
      <c r="K1563" s="52">
        <v>0.15</v>
      </c>
      <c r="L1563" s="52">
        <v>4513751.0</v>
      </c>
      <c r="M1563" s="52">
        <v>0.766</v>
      </c>
    </row>
    <row r="1564">
      <c r="A1564" s="47" t="str">
        <f t="shared" si="1"/>
        <v>Europe_Norway-Europe_2002</v>
      </c>
      <c r="B1564" s="47" t="s">
        <v>179</v>
      </c>
      <c r="C1564" s="49" t="s">
        <v>213</v>
      </c>
      <c r="D1564" s="44" t="s">
        <v>72</v>
      </c>
      <c r="E1564" s="52">
        <v>0.012</v>
      </c>
      <c r="F1564" s="52">
        <v>0.004</v>
      </c>
      <c r="G1564" s="52">
        <v>82.0</v>
      </c>
      <c r="H1564" s="52">
        <v>77.0</v>
      </c>
      <c r="I1564" s="52">
        <v>0.2</v>
      </c>
      <c r="J1564" s="52">
        <v>0.651</v>
      </c>
      <c r="K1564" s="52">
        <v>0.149</v>
      </c>
      <c r="L1564" s="52">
        <v>4538159.0</v>
      </c>
      <c r="M1564" s="52">
        <v>0.77</v>
      </c>
    </row>
    <row r="1565">
      <c r="A1565" s="47" t="str">
        <f t="shared" si="1"/>
        <v>Europe_Norway-Europe_2003</v>
      </c>
      <c r="B1565" s="47" t="s">
        <v>179</v>
      </c>
      <c r="C1565" s="49" t="s">
        <v>213</v>
      </c>
      <c r="D1565" s="44" t="s">
        <v>74</v>
      </c>
      <c r="E1565" s="52">
        <v>0.012</v>
      </c>
      <c r="F1565" s="52">
        <v>0.004</v>
      </c>
      <c r="G1565" s="52">
        <v>82.0</v>
      </c>
      <c r="H1565" s="52">
        <v>77.0</v>
      </c>
      <c r="I1565" s="52">
        <v>0.199</v>
      </c>
      <c r="J1565" s="52">
        <v>0.653</v>
      </c>
      <c r="K1565" s="52">
        <v>0.148</v>
      </c>
      <c r="L1565" s="52">
        <v>4564855.0</v>
      </c>
      <c r="M1565" s="52">
        <v>0.772</v>
      </c>
    </row>
    <row r="1566">
      <c r="A1566" s="47" t="str">
        <f t="shared" si="1"/>
        <v>Europe_Norway-Europe_2004</v>
      </c>
      <c r="B1566" s="47" t="s">
        <v>179</v>
      </c>
      <c r="C1566" s="49" t="s">
        <v>213</v>
      </c>
      <c r="D1566" s="44" t="s">
        <v>83</v>
      </c>
      <c r="E1566" s="52">
        <v>0.012</v>
      </c>
      <c r="F1566" s="52">
        <v>0.003</v>
      </c>
      <c r="G1566" s="52">
        <v>82.0</v>
      </c>
      <c r="H1566" s="52">
        <v>78.0</v>
      </c>
      <c r="I1566" s="52">
        <v>0.198</v>
      </c>
      <c r="J1566" s="52">
        <v>0.655</v>
      </c>
      <c r="K1566" s="52">
        <v>0.148</v>
      </c>
      <c r="L1566" s="52">
        <v>4591910.0</v>
      </c>
      <c r="M1566" s="52">
        <v>0.773</v>
      </c>
    </row>
    <row r="1567">
      <c r="A1567" s="47" t="str">
        <f t="shared" si="1"/>
        <v>Europe_Norway-Europe_2005</v>
      </c>
      <c r="B1567" s="47" t="s">
        <v>179</v>
      </c>
      <c r="C1567" s="49" t="s">
        <v>213</v>
      </c>
      <c r="D1567" s="44" t="s">
        <v>84</v>
      </c>
      <c r="E1567" s="52">
        <v>0.012</v>
      </c>
      <c r="F1567" s="52">
        <v>0.003</v>
      </c>
      <c r="G1567" s="52">
        <v>83.0</v>
      </c>
      <c r="H1567" s="52">
        <v>78.0</v>
      </c>
      <c r="I1567" s="52">
        <v>0.196</v>
      </c>
      <c r="J1567" s="52">
        <v>0.656</v>
      </c>
      <c r="K1567" s="52">
        <v>0.147</v>
      </c>
      <c r="L1567" s="52">
        <v>4623291.0</v>
      </c>
      <c r="M1567" s="52">
        <v>0.775</v>
      </c>
    </row>
    <row r="1568">
      <c r="A1568" s="47" t="str">
        <f t="shared" si="1"/>
        <v>Europe_Norway-Europe_2006</v>
      </c>
      <c r="B1568" s="47" t="s">
        <v>179</v>
      </c>
      <c r="C1568" s="49" t="s">
        <v>213</v>
      </c>
      <c r="D1568" s="44" t="s">
        <v>85</v>
      </c>
      <c r="E1568" s="52">
        <v>0.013</v>
      </c>
      <c r="F1568" s="52">
        <v>0.003</v>
      </c>
      <c r="G1568" s="52">
        <v>83.0</v>
      </c>
      <c r="H1568" s="52">
        <v>78.0</v>
      </c>
      <c r="I1568" s="52">
        <v>0.195</v>
      </c>
      <c r="J1568" s="52">
        <v>0.658</v>
      </c>
      <c r="K1568" s="52">
        <v>0.147</v>
      </c>
      <c r="L1568" s="52">
        <v>4660677.0</v>
      </c>
      <c r="M1568" s="52">
        <v>0.779</v>
      </c>
    </row>
    <row r="1569">
      <c r="A1569" s="47" t="str">
        <f t="shared" si="1"/>
        <v>Europe_Norway-Europe_2007</v>
      </c>
      <c r="B1569" s="47" t="s">
        <v>179</v>
      </c>
      <c r="C1569" s="49" t="s">
        <v>213</v>
      </c>
      <c r="D1569" s="44" t="s">
        <v>86</v>
      </c>
      <c r="E1569" s="52">
        <v>0.012</v>
      </c>
      <c r="F1569" s="52">
        <v>0.003</v>
      </c>
      <c r="G1569" s="52">
        <v>83.0</v>
      </c>
      <c r="H1569" s="52">
        <v>78.0</v>
      </c>
      <c r="I1569" s="52">
        <v>0.193</v>
      </c>
      <c r="J1569" s="52">
        <v>0.66</v>
      </c>
      <c r="K1569" s="52">
        <v>0.147</v>
      </c>
      <c r="L1569" s="52">
        <v>4709153.0</v>
      </c>
      <c r="M1569" s="52">
        <v>0.782</v>
      </c>
    </row>
    <row r="1570">
      <c r="A1570" s="47" t="str">
        <f t="shared" si="1"/>
        <v>Europe_Norway-Europe_2008</v>
      </c>
      <c r="B1570" s="47" t="s">
        <v>179</v>
      </c>
      <c r="C1570" s="49" t="s">
        <v>213</v>
      </c>
      <c r="D1570" s="44" t="s">
        <v>87</v>
      </c>
      <c r="E1570" s="52">
        <v>0.013</v>
      </c>
      <c r="F1570" s="52">
        <v>0.003</v>
      </c>
      <c r="G1570" s="52">
        <v>83.0</v>
      </c>
      <c r="H1570" s="52">
        <v>78.0</v>
      </c>
      <c r="I1570" s="52">
        <v>0.191</v>
      </c>
      <c r="J1570" s="52">
        <v>0.661</v>
      </c>
      <c r="K1570" s="52">
        <v>0.148</v>
      </c>
      <c r="L1570" s="52">
        <v>4768212.0</v>
      </c>
      <c r="M1570" s="52">
        <v>0.785</v>
      </c>
    </row>
    <row r="1571">
      <c r="A1571" s="47" t="str">
        <f t="shared" si="1"/>
        <v>Europe_Norway-Europe_2009</v>
      </c>
      <c r="B1571" s="47" t="s">
        <v>179</v>
      </c>
      <c r="C1571" s="49" t="s">
        <v>213</v>
      </c>
      <c r="D1571" s="44" t="s">
        <v>88</v>
      </c>
      <c r="E1571" s="52">
        <v>0.013</v>
      </c>
      <c r="F1571" s="52">
        <v>0.003</v>
      </c>
      <c r="G1571" s="52">
        <v>83.0</v>
      </c>
      <c r="H1571" s="52">
        <v>79.0</v>
      </c>
      <c r="I1571" s="52">
        <v>0.189</v>
      </c>
      <c r="J1571" s="52">
        <v>0.662</v>
      </c>
      <c r="K1571" s="52">
        <v>0.149</v>
      </c>
      <c r="L1571" s="52">
        <v>4828726.0</v>
      </c>
      <c r="M1571" s="52">
        <v>0.788</v>
      </c>
    </row>
    <row r="1572">
      <c r="A1572" s="47" t="str">
        <f t="shared" si="1"/>
        <v>Europe_Norway-Europe_2010</v>
      </c>
      <c r="B1572" s="47" t="s">
        <v>179</v>
      </c>
      <c r="C1572" s="49" t="s">
        <v>213</v>
      </c>
      <c r="D1572" s="44" t="s">
        <v>89</v>
      </c>
      <c r="E1572" s="52">
        <v>0.013</v>
      </c>
      <c r="F1572" s="52">
        <v>0.003</v>
      </c>
      <c r="G1572" s="52">
        <v>83.0</v>
      </c>
      <c r="H1572" s="52">
        <v>79.0</v>
      </c>
      <c r="I1572" s="52">
        <v>0.188</v>
      </c>
      <c r="J1572" s="52">
        <v>0.662</v>
      </c>
      <c r="K1572" s="52">
        <v>0.15</v>
      </c>
      <c r="L1572" s="52">
        <v>4889252.0</v>
      </c>
      <c r="M1572" s="52">
        <v>0.791</v>
      </c>
    </row>
    <row r="1573">
      <c r="A1573" s="47" t="str">
        <f t="shared" si="1"/>
        <v>Europe_Norway-Europe_2011</v>
      </c>
      <c r="B1573" s="47" t="s">
        <v>179</v>
      </c>
      <c r="C1573" s="49" t="s">
        <v>213</v>
      </c>
      <c r="D1573" s="44" t="s">
        <v>90</v>
      </c>
      <c r="E1573" s="52">
        <v>0.012</v>
      </c>
      <c r="F1573" s="52">
        <v>0.003</v>
      </c>
      <c r="G1573" s="52">
        <v>84.0</v>
      </c>
      <c r="H1573" s="52">
        <v>79.0</v>
      </c>
      <c r="I1573" s="52">
        <v>0.187</v>
      </c>
      <c r="J1573" s="52">
        <v>0.661</v>
      </c>
      <c r="K1573" s="52">
        <v>0.152</v>
      </c>
      <c r="L1573" s="52">
        <v>4953088.0</v>
      </c>
      <c r="M1573" s="52">
        <v>0.794</v>
      </c>
    </row>
    <row r="1574">
      <c r="A1574" s="47" t="str">
        <f t="shared" si="1"/>
        <v>Europe_Norway-Europe_2012</v>
      </c>
      <c r="B1574" s="47" t="s">
        <v>179</v>
      </c>
      <c r="C1574" s="49" t="s">
        <v>213</v>
      </c>
      <c r="D1574" s="44" t="s">
        <v>91</v>
      </c>
      <c r="E1574" s="52">
        <v>0.012</v>
      </c>
      <c r="F1574" s="52">
        <v>0.002</v>
      </c>
      <c r="G1574" s="52">
        <v>84.0</v>
      </c>
      <c r="H1574" s="52">
        <v>80.0</v>
      </c>
      <c r="I1574" s="52">
        <v>0.186</v>
      </c>
      <c r="J1574" s="52">
        <v>0.659</v>
      </c>
      <c r="K1574" s="52">
        <v>0.155</v>
      </c>
      <c r="L1574" s="52">
        <v>5018573.0</v>
      </c>
      <c r="M1574" s="52">
        <v>0.797</v>
      </c>
    </row>
    <row r="1575">
      <c r="A1575" s="47" t="str">
        <f t="shared" si="1"/>
        <v>Europe_Poland-Europe_2000</v>
      </c>
      <c r="B1575" s="47" t="s">
        <v>179</v>
      </c>
      <c r="C1575" s="49" t="s">
        <v>214</v>
      </c>
      <c r="D1575" s="44" t="s">
        <v>70</v>
      </c>
      <c r="E1575" s="52">
        <v>0.01</v>
      </c>
      <c r="F1575" s="52">
        <v>0.008</v>
      </c>
      <c r="G1575" s="52">
        <v>78.0</v>
      </c>
      <c r="H1575" s="52">
        <v>70.0</v>
      </c>
      <c r="I1575" s="52">
        <v>0.194</v>
      </c>
      <c r="J1575" s="52">
        <v>0.684</v>
      </c>
      <c r="K1575" s="52">
        <v>0.123</v>
      </c>
      <c r="L1575" s="52">
        <v>3.8258629E7</v>
      </c>
      <c r="M1575" s="52">
        <v>0.617</v>
      </c>
    </row>
    <row r="1576">
      <c r="A1576" s="47" t="str">
        <f t="shared" si="1"/>
        <v>Europe_Poland-Europe_2001</v>
      </c>
      <c r="B1576" s="47" t="s">
        <v>179</v>
      </c>
      <c r="C1576" s="49" t="s">
        <v>214</v>
      </c>
      <c r="D1576" s="44" t="s">
        <v>71</v>
      </c>
      <c r="E1576" s="52">
        <v>0.01</v>
      </c>
      <c r="F1576" s="52">
        <v>0.008</v>
      </c>
      <c r="G1576" s="52">
        <v>78.0</v>
      </c>
      <c r="H1576" s="52">
        <v>70.0</v>
      </c>
      <c r="I1576" s="52">
        <v>0.187</v>
      </c>
      <c r="J1576" s="52">
        <v>0.688</v>
      </c>
      <c r="K1576" s="52">
        <v>0.125</v>
      </c>
      <c r="L1576" s="52">
        <v>3.8248076E7</v>
      </c>
      <c r="M1576" s="52">
        <v>0.618</v>
      </c>
    </row>
    <row r="1577">
      <c r="A1577" s="47" t="str">
        <f t="shared" si="1"/>
        <v>Europe_Poland-Europe_2002</v>
      </c>
      <c r="B1577" s="47" t="s">
        <v>179</v>
      </c>
      <c r="C1577" s="49" t="s">
        <v>214</v>
      </c>
      <c r="D1577" s="44" t="s">
        <v>72</v>
      </c>
      <c r="E1577" s="52">
        <v>0.009</v>
      </c>
      <c r="F1577" s="52">
        <v>0.007</v>
      </c>
      <c r="G1577" s="52">
        <v>79.0</v>
      </c>
      <c r="H1577" s="52">
        <v>70.0</v>
      </c>
      <c r="I1577" s="52">
        <v>0.18</v>
      </c>
      <c r="J1577" s="52">
        <v>0.692</v>
      </c>
      <c r="K1577" s="52">
        <v>0.127</v>
      </c>
      <c r="L1577" s="52">
        <v>3.8230364E7</v>
      </c>
      <c r="M1577" s="52">
        <v>0.618</v>
      </c>
    </row>
    <row r="1578">
      <c r="A1578" s="47" t="str">
        <f t="shared" si="1"/>
        <v>Europe_Poland-Europe_2003</v>
      </c>
      <c r="B1578" s="47" t="s">
        <v>179</v>
      </c>
      <c r="C1578" s="49" t="s">
        <v>214</v>
      </c>
      <c r="D1578" s="44" t="s">
        <v>74</v>
      </c>
      <c r="E1578" s="52">
        <v>0.009</v>
      </c>
      <c r="F1578" s="52">
        <v>0.007</v>
      </c>
      <c r="G1578" s="52">
        <v>79.0</v>
      </c>
      <c r="H1578" s="52">
        <v>71.0</v>
      </c>
      <c r="I1578" s="52">
        <v>0.174</v>
      </c>
      <c r="J1578" s="52">
        <v>0.696</v>
      </c>
      <c r="K1578" s="52">
        <v>0.13</v>
      </c>
      <c r="L1578" s="52">
        <v>3.820457E7</v>
      </c>
      <c r="M1578" s="52">
        <v>0.617</v>
      </c>
    </row>
    <row r="1579">
      <c r="A1579" s="47" t="str">
        <f t="shared" si="1"/>
        <v>Europe_Poland-Europe_2004</v>
      </c>
      <c r="B1579" s="47" t="s">
        <v>179</v>
      </c>
      <c r="C1579" s="49" t="s">
        <v>214</v>
      </c>
      <c r="D1579" s="44" t="s">
        <v>83</v>
      </c>
      <c r="E1579" s="52">
        <v>0.009</v>
      </c>
      <c r="F1579" s="52">
        <v>0.007</v>
      </c>
      <c r="G1579" s="52">
        <v>79.0</v>
      </c>
      <c r="H1579" s="52">
        <v>71.0</v>
      </c>
      <c r="I1579" s="52">
        <v>0.169</v>
      </c>
      <c r="J1579" s="52">
        <v>0.7</v>
      </c>
      <c r="K1579" s="52">
        <v>0.131</v>
      </c>
      <c r="L1579" s="52">
        <v>3.8182222E7</v>
      </c>
      <c r="M1579" s="52">
        <v>0.616</v>
      </c>
    </row>
    <row r="1580">
      <c r="A1580" s="47" t="str">
        <f t="shared" si="1"/>
        <v>Europe_Poland-Europe_2005</v>
      </c>
      <c r="B1580" s="47" t="s">
        <v>179</v>
      </c>
      <c r="C1580" s="49" t="s">
        <v>214</v>
      </c>
      <c r="D1580" s="44" t="s">
        <v>84</v>
      </c>
      <c r="E1580" s="52">
        <v>0.01</v>
      </c>
      <c r="F1580" s="52">
        <v>0.007</v>
      </c>
      <c r="G1580" s="52">
        <v>79.0</v>
      </c>
      <c r="H1580" s="52">
        <v>71.0</v>
      </c>
      <c r="I1580" s="52">
        <v>0.164</v>
      </c>
      <c r="J1580" s="52">
        <v>0.703</v>
      </c>
      <c r="K1580" s="52">
        <v>0.133</v>
      </c>
      <c r="L1580" s="52">
        <v>3.8165445E7</v>
      </c>
      <c r="M1580" s="52">
        <v>0.615</v>
      </c>
    </row>
    <row r="1581">
      <c r="A1581" s="47" t="str">
        <f t="shared" si="1"/>
        <v>Europe_Poland-Europe_2006</v>
      </c>
      <c r="B1581" s="47" t="s">
        <v>179</v>
      </c>
      <c r="C1581" s="49" t="s">
        <v>214</v>
      </c>
      <c r="D1581" s="44" t="s">
        <v>85</v>
      </c>
      <c r="E1581" s="52">
        <v>0.01</v>
      </c>
      <c r="F1581" s="52">
        <v>0.006</v>
      </c>
      <c r="G1581" s="52">
        <v>80.0</v>
      </c>
      <c r="H1581" s="52">
        <v>71.0</v>
      </c>
      <c r="I1581" s="52">
        <v>0.16</v>
      </c>
      <c r="J1581" s="52">
        <v>0.707</v>
      </c>
      <c r="K1581" s="52">
        <v>0.133</v>
      </c>
      <c r="L1581" s="52">
        <v>3.8141267E7</v>
      </c>
      <c r="M1581" s="52">
        <v>0.613</v>
      </c>
    </row>
    <row r="1582">
      <c r="A1582" s="47" t="str">
        <f t="shared" si="1"/>
        <v>Europe_Poland-Europe_2007</v>
      </c>
      <c r="B1582" s="47" t="s">
        <v>179</v>
      </c>
      <c r="C1582" s="49" t="s">
        <v>214</v>
      </c>
      <c r="D1582" s="44" t="s">
        <v>86</v>
      </c>
      <c r="E1582" s="52">
        <v>0.01</v>
      </c>
      <c r="F1582" s="52">
        <v>0.006</v>
      </c>
      <c r="G1582" s="52">
        <v>80.0</v>
      </c>
      <c r="H1582" s="52">
        <v>71.0</v>
      </c>
      <c r="I1582" s="52">
        <v>0.156</v>
      </c>
      <c r="J1582" s="52">
        <v>0.71</v>
      </c>
      <c r="K1582" s="52">
        <v>0.133</v>
      </c>
      <c r="L1582" s="52">
        <v>3.812056E7</v>
      </c>
      <c r="M1582" s="52">
        <v>0.612</v>
      </c>
    </row>
    <row r="1583">
      <c r="A1583" s="47" t="str">
        <f t="shared" si="1"/>
        <v>Europe_Poland-Europe_2008</v>
      </c>
      <c r="B1583" s="47" t="s">
        <v>179</v>
      </c>
      <c r="C1583" s="49" t="s">
        <v>214</v>
      </c>
      <c r="D1583" s="44" t="s">
        <v>87</v>
      </c>
      <c r="E1583" s="52">
        <v>0.011</v>
      </c>
      <c r="F1583" s="52">
        <v>0.006</v>
      </c>
      <c r="G1583" s="52">
        <v>80.0</v>
      </c>
      <c r="H1583" s="52">
        <v>71.0</v>
      </c>
      <c r="I1583" s="52">
        <v>0.154</v>
      </c>
      <c r="J1583" s="52">
        <v>0.713</v>
      </c>
      <c r="K1583" s="52">
        <v>0.133</v>
      </c>
      <c r="L1583" s="52">
        <v>3.8125759E7</v>
      </c>
      <c r="M1583" s="52">
        <v>0.611</v>
      </c>
    </row>
    <row r="1584">
      <c r="A1584" s="47" t="str">
        <f t="shared" si="1"/>
        <v>Europe_Poland-Europe_2009</v>
      </c>
      <c r="B1584" s="47" t="s">
        <v>179</v>
      </c>
      <c r="C1584" s="49" t="s">
        <v>214</v>
      </c>
      <c r="D1584" s="44" t="s">
        <v>88</v>
      </c>
      <c r="E1584" s="52">
        <v>0.011</v>
      </c>
      <c r="F1584" s="52">
        <v>0.005</v>
      </c>
      <c r="G1584" s="52">
        <v>80.0</v>
      </c>
      <c r="H1584" s="52">
        <v>72.0</v>
      </c>
      <c r="I1584" s="52">
        <v>0.152</v>
      </c>
      <c r="J1584" s="52">
        <v>0.715</v>
      </c>
      <c r="K1584" s="52">
        <v>0.134</v>
      </c>
      <c r="L1584" s="52">
        <v>3.8151603E7</v>
      </c>
      <c r="M1584" s="52">
        <v>0.61</v>
      </c>
    </row>
    <row r="1585">
      <c r="A1585" s="47" t="str">
        <f t="shared" si="1"/>
        <v>Europe_Poland-Europe_2010</v>
      </c>
      <c r="B1585" s="47" t="s">
        <v>179</v>
      </c>
      <c r="C1585" s="49" t="s">
        <v>214</v>
      </c>
      <c r="D1585" s="44" t="s">
        <v>89</v>
      </c>
      <c r="E1585" s="52">
        <v>0.011</v>
      </c>
      <c r="F1585" s="52">
        <v>0.005</v>
      </c>
      <c r="G1585" s="52">
        <v>81.0</v>
      </c>
      <c r="H1585" s="52">
        <v>72.0</v>
      </c>
      <c r="I1585" s="52">
        <v>0.15</v>
      </c>
      <c r="J1585" s="52">
        <v>0.715</v>
      </c>
      <c r="K1585" s="52">
        <v>0.135</v>
      </c>
      <c r="L1585" s="52">
        <v>3.8183683E7</v>
      </c>
      <c r="M1585" s="52">
        <v>0.609</v>
      </c>
    </row>
    <row r="1586">
      <c r="A1586" s="47" t="str">
        <f t="shared" si="1"/>
        <v>Europe_Poland-Europe_2011</v>
      </c>
      <c r="B1586" s="47" t="s">
        <v>179</v>
      </c>
      <c r="C1586" s="49" t="s">
        <v>214</v>
      </c>
      <c r="D1586" s="44" t="s">
        <v>90</v>
      </c>
      <c r="E1586" s="52">
        <v>0.01</v>
      </c>
      <c r="F1586" s="52">
        <v>0.005</v>
      </c>
      <c r="G1586" s="52">
        <v>81.0</v>
      </c>
      <c r="H1586" s="52">
        <v>73.0</v>
      </c>
      <c r="I1586" s="52">
        <v>0.149</v>
      </c>
      <c r="J1586" s="52">
        <v>0.713</v>
      </c>
      <c r="K1586" s="52">
        <v>0.137</v>
      </c>
      <c r="L1586" s="52">
        <v>3.8534157E7</v>
      </c>
      <c r="M1586" s="52">
        <v>0.608</v>
      </c>
    </row>
    <row r="1587">
      <c r="A1587" s="47" t="str">
        <f t="shared" si="1"/>
        <v>Europe_Poland-Europe_2012</v>
      </c>
      <c r="B1587" s="47" t="s">
        <v>179</v>
      </c>
      <c r="C1587" s="49" t="s">
        <v>214</v>
      </c>
      <c r="D1587" s="44" t="s">
        <v>91</v>
      </c>
      <c r="E1587" s="52">
        <v>0.01</v>
      </c>
      <c r="F1587" s="52">
        <v>0.005</v>
      </c>
      <c r="G1587" s="52">
        <v>81.0</v>
      </c>
      <c r="H1587" s="52">
        <v>73.0</v>
      </c>
      <c r="I1587" s="52">
        <v>0.149</v>
      </c>
      <c r="J1587" s="52">
        <v>0.71</v>
      </c>
      <c r="K1587" s="52">
        <v>0.14</v>
      </c>
      <c r="L1587" s="52">
        <v>3.8535873E7</v>
      </c>
      <c r="M1587" s="52">
        <v>0.607</v>
      </c>
    </row>
    <row r="1588">
      <c r="A1588" s="47" t="str">
        <f t="shared" si="1"/>
        <v>Europe_Portugal-Europe_2000</v>
      </c>
      <c r="B1588" s="47" t="s">
        <v>179</v>
      </c>
      <c r="C1588" s="49" t="s">
        <v>215</v>
      </c>
      <c r="D1588" s="44" t="s">
        <v>70</v>
      </c>
      <c r="E1588" s="52">
        <v>0.012</v>
      </c>
      <c r="F1588" s="52">
        <v>0.006</v>
      </c>
      <c r="G1588" s="52">
        <v>80.0</v>
      </c>
      <c r="H1588" s="52">
        <v>73.0</v>
      </c>
      <c r="I1588" s="52">
        <v>0.162</v>
      </c>
      <c r="J1588" s="52">
        <v>0.676</v>
      </c>
      <c r="K1588" s="52">
        <v>0.162</v>
      </c>
      <c r="L1588" s="52">
        <v>1.0289898E7</v>
      </c>
      <c r="M1588" s="52">
        <v>0.544</v>
      </c>
    </row>
    <row r="1589">
      <c r="A1589" s="47" t="str">
        <f t="shared" si="1"/>
        <v>Europe_Portugal-Europe_2001</v>
      </c>
      <c r="B1589" s="47" t="s">
        <v>179</v>
      </c>
      <c r="C1589" s="49" t="s">
        <v>215</v>
      </c>
      <c r="D1589" s="44" t="s">
        <v>71</v>
      </c>
      <c r="E1589" s="52">
        <v>0.011</v>
      </c>
      <c r="F1589" s="52">
        <v>0.005</v>
      </c>
      <c r="G1589" s="52">
        <v>80.0</v>
      </c>
      <c r="H1589" s="52">
        <v>73.0</v>
      </c>
      <c r="I1589" s="52">
        <v>0.16</v>
      </c>
      <c r="J1589" s="52">
        <v>0.676</v>
      </c>
      <c r="K1589" s="52">
        <v>0.164</v>
      </c>
      <c r="L1589" s="52">
        <v>1.0362722E7</v>
      </c>
      <c r="M1589" s="52">
        <v>0.55</v>
      </c>
    </row>
    <row r="1590">
      <c r="A1590" s="47" t="str">
        <f t="shared" si="1"/>
        <v>Europe_Portugal-Europe_2002</v>
      </c>
      <c r="B1590" s="47" t="s">
        <v>179</v>
      </c>
      <c r="C1590" s="49" t="s">
        <v>215</v>
      </c>
      <c r="D1590" s="44" t="s">
        <v>72</v>
      </c>
      <c r="E1590" s="52">
        <v>0.011</v>
      </c>
      <c r="F1590" s="52">
        <v>0.005</v>
      </c>
      <c r="G1590" s="52">
        <v>81.0</v>
      </c>
      <c r="H1590" s="52">
        <v>74.0</v>
      </c>
      <c r="I1590" s="52">
        <v>0.159</v>
      </c>
      <c r="J1590" s="52">
        <v>0.675</v>
      </c>
      <c r="K1590" s="52">
        <v>0.166</v>
      </c>
      <c r="L1590" s="52">
        <v>1.0419631E7</v>
      </c>
      <c r="M1590" s="52">
        <v>0.557</v>
      </c>
    </row>
    <row r="1591">
      <c r="A1591" s="47" t="str">
        <f t="shared" si="1"/>
        <v>Europe_Portugal-Europe_2003</v>
      </c>
      <c r="B1591" s="47" t="s">
        <v>179</v>
      </c>
      <c r="C1591" s="49" t="s">
        <v>215</v>
      </c>
      <c r="D1591" s="44" t="s">
        <v>74</v>
      </c>
      <c r="E1591" s="52">
        <v>0.011</v>
      </c>
      <c r="F1591" s="52">
        <v>0.004</v>
      </c>
      <c r="G1591" s="52">
        <v>81.0</v>
      </c>
      <c r="H1591" s="52">
        <v>74.0</v>
      </c>
      <c r="I1591" s="52">
        <v>0.158</v>
      </c>
      <c r="J1591" s="52">
        <v>0.674</v>
      </c>
      <c r="K1591" s="52">
        <v>0.168</v>
      </c>
      <c r="L1591" s="52">
        <v>1.0458821E7</v>
      </c>
      <c r="M1591" s="52">
        <v>0.563</v>
      </c>
    </row>
    <row r="1592">
      <c r="A1592" s="47" t="str">
        <f t="shared" si="1"/>
        <v>Europe_Portugal-Europe_2004</v>
      </c>
      <c r="B1592" s="47" t="s">
        <v>179</v>
      </c>
      <c r="C1592" s="49" t="s">
        <v>215</v>
      </c>
      <c r="D1592" s="44" t="s">
        <v>83</v>
      </c>
      <c r="E1592" s="52">
        <v>0.01</v>
      </c>
      <c r="F1592" s="52">
        <v>0.004</v>
      </c>
      <c r="G1592" s="52">
        <v>81.0</v>
      </c>
      <c r="H1592" s="52">
        <v>75.0</v>
      </c>
      <c r="I1592" s="52">
        <v>0.157</v>
      </c>
      <c r="J1592" s="52">
        <v>0.674</v>
      </c>
      <c r="K1592" s="52">
        <v>0.17</v>
      </c>
      <c r="L1592" s="52">
        <v>1.0483861E7</v>
      </c>
      <c r="M1592" s="52">
        <v>0.569</v>
      </c>
    </row>
    <row r="1593">
      <c r="A1593" s="47" t="str">
        <f t="shared" si="1"/>
        <v>Europe_Portugal-Europe_2005</v>
      </c>
      <c r="B1593" s="47" t="s">
        <v>179</v>
      </c>
      <c r="C1593" s="49" t="s">
        <v>215</v>
      </c>
      <c r="D1593" s="44" t="s">
        <v>84</v>
      </c>
      <c r="E1593" s="52">
        <v>0.01</v>
      </c>
      <c r="F1593" s="52">
        <v>0.004</v>
      </c>
      <c r="G1593" s="52">
        <v>81.0</v>
      </c>
      <c r="H1593" s="52">
        <v>75.0</v>
      </c>
      <c r="I1593" s="52">
        <v>0.156</v>
      </c>
      <c r="J1593" s="52">
        <v>0.673</v>
      </c>
      <c r="K1593" s="52">
        <v>0.171</v>
      </c>
      <c r="L1593" s="52">
        <v>1.050333E7</v>
      </c>
      <c r="M1593" s="52">
        <v>0.575</v>
      </c>
    </row>
    <row r="1594">
      <c r="A1594" s="47" t="str">
        <f t="shared" si="1"/>
        <v>Europe_Portugal-Europe_2006</v>
      </c>
      <c r="B1594" s="47" t="s">
        <v>179</v>
      </c>
      <c r="C1594" s="49" t="s">
        <v>215</v>
      </c>
      <c r="D1594" s="44" t="s">
        <v>85</v>
      </c>
      <c r="E1594" s="52">
        <v>0.01</v>
      </c>
      <c r="F1594" s="52">
        <v>0.004</v>
      </c>
      <c r="G1594" s="52">
        <v>82.0</v>
      </c>
      <c r="H1594" s="52">
        <v>75.0</v>
      </c>
      <c r="I1594" s="52">
        <v>0.155</v>
      </c>
      <c r="J1594" s="52">
        <v>0.672</v>
      </c>
      <c r="K1594" s="52">
        <v>0.173</v>
      </c>
      <c r="L1594" s="52">
        <v>1.0522288E7</v>
      </c>
      <c r="M1594" s="52">
        <v>0.581</v>
      </c>
    </row>
    <row r="1595">
      <c r="A1595" s="47" t="str">
        <f t="shared" si="1"/>
        <v>Europe_Portugal-Europe_2007</v>
      </c>
      <c r="B1595" s="47" t="s">
        <v>179</v>
      </c>
      <c r="C1595" s="49" t="s">
        <v>215</v>
      </c>
      <c r="D1595" s="44" t="s">
        <v>86</v>
      </c>
      <c r="E1595" s="52">
        <v>0.01</v>
      </c>
      <c r="F1595" s="52">
        <v>0.003</v>
      </c>
      <c r="G1595" s="52">
        <v>82.0</v>
      </c>
      <c r="H1595" s="52">
        <v>75.0</v>
      </c>
      <c r="I1595" s="52">
        <v>0.154</v>
      </c>
      <c r="J1595" s="52">
        <v>0.671</v>
      </c>
      <c r="K1595" s="52">
        <v>0.175</v>
      </c>
      <c r="L1595" s="52">
        <v>1.0542964E7</v>
      </c>
      <c r="M1595" s="52">
        <v>0.587</v>
      </c>
    </row>
    <row r="1596">
      <c r="A1596" s="47" t="str">
        <f t="shared" si="1"/>
        <v>Europe_Portugal-Europe_2008</v>
      </c>
      <c r="B1596" s="47" t="s">
        <v>179</v>
      </c>
      <c r="C1596" s="49" t="s">
        <v>215</v>
      </c>
      <c r="D1596" s="44" t="s">
        <v>87</v>
      </c>
      <c r="E1596" s="52">
        <v>0.01</v>
      </c>
      <c r="F1596" s="52">
        <v>0.003</v>
      </c>
      <c r="G1596" s="52">
        <v>82.0</v>
      </c>
      <c r="H1596" s="52">
        <v>76.0</v>
      </c>
      <c r="I1596" s="52">
        <v>0.153</v>
      </c>
      <c r="J1596" s="52">
        <v>0.67</v>
      </c>
      <c r="K1596" s="52">
        <v>0.176</v>
      </c>
      <c r="L1596" s="52">
        <v>1.0558177E7</v>
      </c>
      <c r="M1596" s="52">
        <v>0.594</v>
      </c>
    </row>
    <row r="1597">
      <c r="A1597" s="47" t="str">
        <f t="shared" si="1"/>
        <v>Europe_Portugal-Europe_2009</v>
      </c>
      <c r="B1597" s="47" t="s">
        <v>179</v>
      </c>
      <c r="C1597" s="49" t="s">
        <v>215</v>
      </c>
      <c r="D1597" s="44" t="s">
        <v>88</v>
      </c>
      <c r="E1597" s="52">
        <v>0.009</v>
      </c>
      <c r="F1597" s="52">
        <v>0.003</v>
      </c>
      <c r="G1597" s="52">
        <v>82.0</v>
      </c>
      <c r="H1597" s="52">
        <v>76.0</v>
      </c>
      <c r="I1597" s="52">
        <v>0.153</v>
      </c>
      <c r="J1597" s="52">
        <v>0.669</v>
      </c>
      <c r="K1597" s="52">
        <v>0.178</v>
      </c>
      <c r="L1597" s="52">
        <v>1.0568247E7</v>
      </c>
      <c r="M1597" s="52">
        <v>0.6</v>
      </c>
    </row>
    <row r="1598">
      <c r="A1598" s="47" t="str">
        <f t="shared" si="1"/>
        <v>Europe_Portugal-Europe_2010</v>
      </c>
      <c r="B1598" s="47" t="s">
        <v>179</v>
      </c>
      <c r="C1598" s="49" t="s">
        <v>215</v>
      </c>
      <c r="D1598" s="44" t="s">
        <v>89</v>
      </c>
      <c r="E1598" s="52">
        <v>0.01</v>
      </c>
      <c r="F1598" s="52">
        <v>0.003</v>
      </c>
      <c r="G1598" s="52">
        <v>82.0</v>
      </c>
      <c r="H1598" s="52">
        <v>76.0</v>
      </c>
      <c r="I1598" s="52">
        <v>0.151</v>
      </c>
      <c r="J1598" s="52">
        <v>0.668</v>
      </c>
      <c r="K1598" s="52">
        <v>0.18</v>
      </c>
      <c r="L1598" s="52">
        <v>1.05731E7</v>
      </c>
      <c r="M1598" s="52">
        <v>0.606</v>
      </c>
    </row>
    <row r="1599">
      <c r="A1599" s="47" t="str">
        <f t="shared" si="1"/>
        <v>Europe_Portugal-Europe_2011</v>
      </c>
      <c r="B1599" s="47" t="s">
        <v>179</v>
      </c>
      <c r="C1599" s="49" t="s">
        <v>215</v>
      </c>
      <c r="D1599" s="44" t="s">
        <v>90</v>
      </c>
      <c r="E1599" s="52">
        <v>0.009</v>
      </c>
      <c r="F1599" s="52">
        <v>0.003</v>
      </c>
      <c r="G1599" s="52">
        <v>84.0</v>
      </c>
      <c r="H1599" s="52">
        <v>77.0</v>
      </c>
      <c r="I1599" s="52">
        <v>0.15</v>
      </c>
      <c r="J1599" s="52">
        <v>0.667</v>
      </c>
      <c r="K1599" s="52">
        <v>0.182</v>
      </c>
      <c r="L1599" s="52">
        <v>1.055756E7</v>
      </c>
      <c r="M1599" s="52">
        <v>0.612</v>
      </c>
    </row>
    <row r="1600">
      <c r="A1600" s="47" t="str">
        <f t="shared" si="1"/>
        <v>Europe_Portugal-Europe_2012</v>
      </c>
      <c r="B1600" s="47" t="s">
        <v>179</v>
      </c>
      <c r="C1600" s="49" t="s">
        <v>215</v>
      </c>
      <c r="D1600" s="44" t="s">
        <v>91</v>
      </c>
      <c r="E1600" s="52">
        <v>0.009</v>
      </c>
      <c r="F1600" s="52">
        <v>0.003</v>
      </c>
      <c r="G1600" s="52">
        <v>84.0</v>
      </c>
      <c r="H1600" s="52">
        <v>77.0</v>
      </c>
      <c r="I1600" s="52">
        <v>0.149</v>
      </c>
      <c r="J1600" s="52">
        <v>0.666</v>
      </c>
      <c r="K1600" s="52">
        <v>0.185</v>
      </c>
      <c r="L1600" s="52">
        <v>1.0514844E7</v>
      </c>
      <c r="M1600" s="52">
        <v>0.618</v>
      </c>
    </row>
    <row r="1601">
      <c r="A1601" s="47" t="str">
        <f t="shared" si="1"/>
        <v>Europe_Romania-Europe_2000</v>
      </c>
      <c r="B1601" s="47" t="s">
        <v>179</v>
      </c>
      <c r="C1601" s="49" t="s">
        <v>216</v>
      </c>
      <c r="D1601" s="44" t="s">
        <v>70</v>
      </c>
      <c r="E1601" s="52">
        <v>0.01</v>
      </c>
      <c r="F1601" s="52">
        <v>0.023</v>
      </c>
      <c r="G1601" s="52">
        <v>75.0</v>
      </c>
      <c r="H1601" s="52">
        <v>68.0</v>
      </c>
      <c r="I1601" s="52">
        <v>0.186</v>
      </c>
      <c r="J1601" s="52">
        <v>0.68</v>
      </c>
      <c r="K1601" s="52">
        <v>0.134</v>
      </c>
      <c r="L1601" s="52">
        <v>2.2442971E7</v>
      </c>
      <c r="M1601" s="52">
        <v>0.53</v>
      </c>
    </row>
    <row r="1602">
      <c r="A1602" s="47" t="str">
        <f t="shared" si="1"/>
        <v>Europe_Romania-Europe_2001</v>
      </c>
      <c r="B1602" s="47" t="s">
        <v>179</v>
      </c>
      <c r="C1602" s="49" t="s">
        <v>216</v>
      </c>
      <c r="D1602" s="44" t="s">
        <v>71</v>
      </c>
      <c r="E1602" s="52">
        <v>0.01</v>
      </c>
      <c r="F1602" s="52">
        <v>0.022</v>
      </c>
      <c r="G1602" s="52">
        <v>75.0</v>
      </c>
      <c r="H1602" s="52">
        <v>68.0</v>
      </c>
      <c r="I1602" s="52">
        <v>0.181</v>
      </c>
      <c r="J1602" s="52">
        <v>0.683</v>
      </c>
      <c r="K1602" s="52">
        <v>0.137</v>
      </c>
      <c r="L1602" s="52">
        <v>2.213197E7</v>
      </c>
      <c r="M1602" s="52">
        <v>0.529</v>
      </c>
    </row>
    <row r="1603">
      <c r="A1603" s="47" t="str">
        <f t="shared" si="1"/>
        <v>Europe_Romania-Europe_2002</v>
      </c>
      <c r="B1603" s="47" t="s">
        <v>179</v>
      </c>
      <c r="C1603" s="49" t="s">
        <v>216</v>
      </c>
      <c r="D1603" s="44" t="s">
        <v>72</v>
      </c>
      <c r="E1603" s="52">
        <v>0.01</v>
      </c>
      <c r="F1603" s="52">
        <v>0.022</v>
      </c>
      <c r="G1603" s="52">
        <v>75.0</v>
      </c>
      <c r="H1603" s="52">
        <v>67.0</v>
      </c>
      <c r="I1603" s="52">
        <v>0.174</v>
      </c>
      <c r="J1603" s="52">
        <v>0.686</v>
      </c>
      <c r="K1603" s="52">
        <v>0.14</v>
      </c>
      <c r="L1603" s="52">
        <v>2.1730496E7</v>
      </c>
      <c r="M1603" s="52">
        <v>0.528</v>
      </c>
    </row>
    <row r="1604">
      <c r="A1604" s="47" t="str">
        <f t="shared" si="1"/>
        <v>Europe_Romania-Europe_2003</v>
      </c>
      <c r="B1604" s="47" t="s">
        <v>179</v>
      </c>
      <c r="C1604" s="49" t="s">
        <v>216</v>
      </c>
      <c r="D1604" s="44" t="s">
        <v>74</v>
      </c>
      <c r="E1604" s="52">
        <v>0.01</v>
      </c>
      <c r="F1604" s="52">
        <v>0.021</v>
      </c>
      <c r="G1604" s="52">
        <v>75.0</v>
      </c>
      <c r="H1604" s="52">
        <v>68.0</v>
      </c>
      <c r="I1604" s="52">
        <v>0.166</v>
      </c>
      <c r="J1604" s="52">
        <v>0.691</v>
      </c>
      <c r="K1604" s="52">
        <v>0.143</v>
      </c>
      <c r="L1604" s="52">
        <v>2.1574326E7</v>
      </c>
      <c r="M1604" s="52">
        <v>0.529</v>
      </c>
    </row>
    <row r="1605">
      <c r="A1605" s="47" t="str">
        <f t="shared" si="1"/>
        <v>Europe_Romania-Europe_2004</v>
      </c>
      <c r="B1605" s="47" t="s">
        <v>179</v>
      </c>
      <c r="C1605" s="49" t="s">
        <v>216</v>
      </c>
      <c r="D1605" s="44" t="s">
        <v>83</v>
      </c>
      <c r="E1605" s="52">
        <v>0.01</v>
      </c>
      <c r="F1605" s="52">
        <v>0.02</v>
      </c>
      <c r="G1605" s="52">
        <v>75.0</v>
      </c>
      <c r="H1605" s="52">
        <v>68.0</v>
      </c>
      <c r="I1605" s="52">
        <v>0.16</v>
      </c>
      <c r="J1605" s="52">
        <v>0.694</v>
      </c>
      <c r="K1605" s="52">
        <v>0.146</v>
      </c>
      <c r="L1605" s="52">
        <v>2.1451748E7</v>
      </c>
      <c r="M1605" s="52">
        <v>0.53</v>
      </c>
    </row>
    <row r="1606">
      <c r="A1606" s="47" t="str">
        <f t="shared" si="1"/>
        <v>Europe_Romania-Europe_2005</v>
      </c>
      <c r="B1606" s="47" t="s">
        <v>179</v>
      </c>
      <c r="C1606" s="49" t="s">
        <v>216</v>
      </c>
      <c r="D1606" s="44" t="s">
        <v>84</v>
      </c>
      <c r="E1606" s="52">
        <v>0.01</v>
      </c>
      <c r="F1606" s="52">
        <v>0.018</v>
      </c>
      <c r="G1606" s="52">
        <v>76.0</v>
      </c>
      <c r="H1606" s="52">
        <v>68.0</v>
      </c>
      <c r="I1606" s="52">
        <v>0.155</v>
      </c>
      <c r="J1606" s="52">
        <v>0.697</v>
      </c>
      <c r="K1606" s="52">
        <v>0.148</v>
      </c>
      <c r="L1606" s="52">
        <v>2.1319685E7</v>
      </c>
      <c r="M1606" s="52">
        <v>0.532</v>
      </c>
    </row>
    <row r="1607">
      <c r="A1607" s="47" t="str">
        <f t="shared" si="1"/>
        <v>Europe_Romania-Europe_2006</v>
      </c>
      <c r="B1607" s="47" t="s">
        <v>179</v>
      </c>
      <c r="C1607" s="49" t="s">
        <v>216</v>
      </c>
      <c r="D1607" s="44" t="s">
        <v>85</v>
      </c>
      <c r="E1607" s="52">
        <v>0.01</v>
      </c>
      <c r="F1607" s="52">
        <v>0.017</v>
      </c>
      <c r="G1607" s="52">
        <v>76.0</v>
      </c>
      <c r="H1607" s="52">
        <v>69.0</v>
      </c>
      <c r="I1607" s="52">
        <v>0.152</v>
      </c>
      <c r="J1607" s="52">
        <v>0.7</v>
      </c>
      <c r="K1607" s="52">
        <v>0.149</v>
      </c>
      <c r="L1607" s="52">
        <v>2.119376E7</v>
      </c>
      <c r="M1607" s="52">
        <v>0.533</v>
      </c>
    </row>
    <row r="1608">
      <c r="A1608" s="47" t="str">
        <f t="shared" si="1"/>
        <v>Europe_Romania-Europe_2007</v>
      </c>
      <c r="B1608" s="47" t="s">
        <v>179</v>
      </c>
      <c r="C1608" s="49" t="s">
        <v>216</v>
      </c>
      <c r="D1608" s="44" t="s">
        <v>86</v>
      </c>
      <c r="E1608" s="52">
        <v>0.01</v>
      </c>
      <c r="F1608" s="52">
        <v>0.015</v>
      </c>
      <c r="G1608" s="52">
        <v>76.0</v>
      </c>
      <c r="H1608" s="52">
        <v>69.0</v>
      </c>
      <c r="I1608" s="52">
        <v>0.15</v>
      </c>
      <c r="J1608" s="52">
        <v>0.701</v>
      </c>
      <c r="K1608" s="52">
        <v>0.149</v>
      </c>
      <c r="L1608" s="52">
        <v>2.0882982E7</v>
      </c>
      <c r="M1608" s="52">
        <v>0.534</v>
      </c>
    </row>
    <row r="1609">
      <c r="A1609" s="47" t="str">
        <f t="shared" si="1"/>
        <v>Europe_Romania-Europe_2008</v>
      </c>
      <c r="B1609" s="47" t="s">
        <v>179</v>
      </c>
      <c r="C1609" s="49" t="s">
        <v>216</v>
      </c>
      <c r="D1609" s="44" t="s">
        <v>87</v>
      </c>
      <c r="E1609" s="52">
        <v>0.011</v>
      </c>
      <c r="F1609" s="52">
        <v>0.014</v>
      </c>
      <c r="G1609" s="52">
        <v>76.0</v>
      </c>
      <c r="H1609" s="52">
        <v>69.0</v>
      </c>
      <c r="I1609" s="52">
        <v>0.15</v>
      </c>
      <c r="J1609" s="52">
        <v>0.702</v>
      </c>
      <c r="K1609" s="52">
        <v>0.149</v>
      </c>
      <c r="L1609" s="52">
        <v>2.0537875E7</v>
      </c>
      <c r="M1609" s="52">
        <v>0.536</v>
      </c>
    </row>
    <row r="1610">
      <c r="A1610" s="47" t="str">
        <f t="shared" si="1"/>
        <v>Europe_Romania-Europe_2009</v>
      </c>
      <c r="B1610" s="47" t="s">
        <v>179</v>
      </c>
      <c r="C1610" s="49" t="s">
        <v>216</v>
      </c>
      <c r="D1610" s="44" t="s">
        <v>88</v>
      </c>
      <c r="E1610" s="52">
        <v>0.011</v>
      </c>
      <c r="F1610" s="52">
        <v>0.013</v>
      </c>
      <c r="G1610" s="52">
        <v>77.0</v>
      </c>
      <c r="H1610" s="52">
        <v>70.0</v>
      </c>
      <c r="I1610" s="52">
        <v>0.15</v>
      </c>
      <c r="J1610" s="52">
        <v>0.702</v>
      </c>
      <c r="K1610" s="52">
        <v>0.148</v>
      </c>
      <c r="L1610" s="52">
        <v>2.0367487E7</v>
      </c>
      <c r="M1610" s="52">
        <v>0.537</v>
      </c>
    </row>
    <row r="1611">
      <c r="A1611" s="47" t="str">
        <f t="shared" si="1"/>
        <v>Europe_Romania-Europe_2010</v>
      </c>
      <c r="B1611" s="47" t="s">
        <v>179</v>
      </c>
      <c r="C1611" s="49" t="s">
        <v>216</v>
      </c>
      <c r="D1611" s="44" t="s">
        <v>89</v>
      </c>
      <c r="E1611" s="52">
        <v>0.011</v>
      </c>
      <c r="F1611" s="52">
        <v>0.012</v>
      </c>
      <c r="G1611" s="52">
        <v>77.0</v>
      </c>
      <c r="H1611" s="52">
        <v>70.0</v>
      </c>
      <c r="I1611" s="52">
        <v>0.15</v>
      </c>
      <c r="J1611" s="52">
        <v>0.701</v>
      </c>
      <c r="K1611" s="52">
        <v>0.148</v>
      </c>
      <c r="L1611" s="52">
        <v>2.0246871E7</v>
      </c>
      <c r="M1611" s="52">
        <v>0.538</v>
      </c>
    </row>
    <row r="1612">
      <c r="A1612" s="47" t="str">
        <f t="shared" si="1"/>
        <v>Europe_Romania-Europe_2011</v>
      </c>
      <c r="B1612" s="47" t="s">
        <v>179</v>
      </c>
      <c r="C1612" s="49" t="s">
        <v>216</v>
      </c>
      <c r="D1612" s="44" t="s">
        <v>90</v>
      </c>
      <c r="E1612" s="52">
        <v>0.01</v>
      </c>
      <c r="F1612" s="52">
        <v>0.012</v>
      </c>
      <c r="G1612" s="52">
        <v>78.0</v>
      </c>
      <c r="H1612" s="52">
        <v>71.0</v>
      </c>
      <c r="I1612" s="52">
        <v>0.15</v>
      </c>
      <c r="J1612" s="52">
        <v>0.701</v>
      </c>
      <c r="K1612" s="52">
        <v>0.149</v>
      </c>
      <c r="L1612" s="52">
        <v>2.0147528E7</v>
      </c>
      <c r="M1612" s="52">
        <v>0.54</v>
      </c>
    </row>
    <row r="1613">
      <c r="A1613" s="47" t="str">
        <f t="shared" si="1"/>
        <v>Europe_Romania-Europe_2012</v>
      </c>
      <c r="B1613" s="47" t="s">
        <v>179</v>
      </c>
      <c r="C1613" s="49" t="s">
        <v>216</v>
      </c>
      <c r="D1613" s="44" t="s">
        <v>91</v>
      </c>
      <c r="E1613" s="52">
        <v>0.01</v>
      </c>
      <c r="F1613" s="52">
        <v>0.011</v>
      </c>
      <c r="G1613" s="52">
        <v>78.0</v>
      </c>
      <c r="H1613" s="52">
        <v>71.0</v>
      </c>
      <c r="I1613" s="52">
        <v>0.15</v>
      </c>
      <c r="J1613" s="52">
        <v>0.7</v>
      </c>
      <c r="K1613" s="52">
        <v>0.15</v>
      </c>
      <c r="L1613" s="52">
        <v>2.0076727E7</v>
      </c>
      <c r="M1613" s="52">
        <v>0.541</v>
      </c>
    </row>
    <row r="1614">
      <c r="A1614" s="47" t="str">
        <f t="shared" si="1"/>
        <v>Europe_Russia-Europe_2000</v>
      </c>
      <c r="B1614" s="47" t="s">
        <v>179</v>
      </c>
      <c r="C1614" s="49" t="s">
        <v>217</v>
      </c>
      <c r="D1614" s="44" t="s">
        <v>70</v>
      </c>
      <c r="E1614" s="52">
        <v>0.009</v>
      </c>
      <c r="F1614" s="52">
        <v>0.02</v>
      </c>
      <c r="G1614" s="52">
        <v>72.0</v>
      </c>
      <c r="H1614" s="52">
        <v>59.0</v>
      </c>
      <c r="I1614" s="52">
        <v>0.182</v>
      </c>
      <c r="J1614" s="52">
        <v>0.694</v>
      </c>
      <c r="K1614" s="52">
        <v>0.124</v>
      </c>
      <c r="L1614" s="52">
        <v>1.4659687E8</v>
      </c>
      <c r="M1614" s="52">
        <v>0.734</v>
      </c>
    </row>
    <row r="1615">
      <c r="A1615" s="47" t="str">
        <f t="shared" si="1"/>
        <v>Europe_Russia-Europe_2001</v>
      </c>
      <c r="B1615" s="47" t="s">
        <v>179</v>
      </c>
      <c r="C1615" s="49" t="s">
        <v>217</v>
      </c>
      <c r="D1615" s="44" t="s">
        <v>71</v>
      </c>
      <c r="E1615" s="52">
        <v>0.009</v>
      </c>
      <c r="F1615" s="52">
        <v>0.019</v>
      </c>
      <c r="G1615" s="52">
        <v>72.0</v>
      </c>
      <c r="H1615" s="52">
        <v>59.0</v>
      </c>
      <c r="I1615" s="52">
        <v>0.175</v>
      </c>
      <c r="J1615" s="52">
        <v>0.698</v>
      </c>
      <c r="K1615" s="52">
        <v>0.127</v>
      </c>
      <c r="L1615" s="52">
        <v>1.45976473E8</v>
      </c>
      <c r="M1615" s="52">
        <v>0.733</v>
      </c>
    </row>
    <row r="1616">
      <c r="A1616" s="47" t="str">
        <f t="shared" si="1"/>
        <v>Europe_Russia-Europe_2002</v>
      </c>
      <c r="B1616" s="47" t="s">
        <v>179</v>
      </c>
      <c r="C1616" s="49" t="s">
        <v>217</v>
      </c>
      <c r="D1616" s="44" t="s">
        <v>72</v>
      </c>
      <c r="E1616" s="52">
        <v>0.01</v>
      </c>
      <c r="F1616" s="52">
        <v>0.018</v>
      </c>
      <c r="G1616" s="52">
        <v>72.0</v>
      </c>
      <c r="H1616" s="52">
        <v>59.0</v>
      </c>
      <c r="I1616" s="52">
        <v>0.168</v>
      </c>
      <c r="J1616" s="52">
        <v>0.702</v>
      </c>
      <c r="K1616" s="52">
        <v>0.13</v>
      </c>
      <c r="L1616" s="52">
        <v>1.45408033E8</v>
      </c>
      <c r="M1616" s="52">
        <v>0.733</v>
      </c>
    </row>
    <row r="1617">
      <c r="A1617" s="47" t="str">
        <f t="shared" si="1"/>
        <v>Europe_Russia-Europe_2003</v>
      </c>
      <c r="B1617" s="47" t="s">
        <v>179</v>
      </c>
      <c r="C1617" s="49" t="s">
        <v>217</v>
      </c>
      <c r="D1617" s="44" t="s">
        <v>74</v>
      </c>
      <c r="E1617" s="52">
        <v>0.01</v>
      </c>
      <c r="F1617" s="52">
        <v>0.017</v>
      </c>
      <c r="G1617" s="52">
        <v>72.0</v>
      </c>
      <c r="H1617" s="52">
        <v>59.0</v>
      </c>
      <c r="I1617" s="52">
        <v>0.162</v>
      </c>
      <c r="J1617" s="52">
        <v>0.705</v>
      </c>
      <c r="K1617" s="52">
        <v>0.134</v>
      </c>
      <c r="L1617" s="52">
        <v>1.44667468E8</v>
      </c>
      <c r="M1617" s="52">
        <v>0.734</v>
      </c>
    </row>
    <row r="1618">
      <c r="A1618" s="47" t="str">
        <f t="shared" si="1"/>
        <v>Europe_Russia-Europe_2004</v>
      </c>
      <c r="B1618" s="47" t="s">
        <v>179</v>
      </c>
      <c r="C1618" s="49" t="s">
        <v>217</v>
      </c>
      <c r="D1618" s="44" t="s">
        <v>83</v>
      </c>
      <c r="E1618" s="52">
        <v>0.01</v>
      </c>
      <c r="F1618" s="52">
        <v>0.015</v>
      </c>
      <c r="G1618" s="52">
        <v>72.0</v>
      </c>
      <c r="H1618" s="52">
        <v>59.0</v>
      </c>
      <c r="I1618" s="52">
        <v>0.156</v>
      </c>
      <c r="J1618" s="52">
        <v>0.707</v>
      </c>
      <c r="K1618" s="52">
        <v>0.136</v>
      </c>
      <c r="L1618" s="52">
        <v>1.43821212E8</v>
      </c>
      <c r="M1618" s="52">
        <v>0.734</v>
      </c>
    </row>
    <row r="1619">
      <c r="A1619" s="47" t="str">
        <f t="shared" si="1"/>
        <v>Europe_Russia-Europe_2005</v>
      </c>
      <c r="B1619" s="47" t="s">
        <v>179</v>
      </c>
      <c r="C1619" s="49" t="s">
        <v>217</v>
      </c>
      <c r="D1619" s="44" t="s">
        <v>84</v>
      </c>
      <c r="E1619" s="52">
        <v>0.01</v>
      </c>
      <c r="F1619" s="52">
        <v>0.014</v>
      </c>
      <c r="G1619" s="52">
        <v>72.0</v>
      </c>
      <c r="H1619" s="52">
        <v>59.0</v>
      </c>
      <c r="I1619" s="52">
        <v>0.152</v>
      </c>
      <c r="J1619" s="52">
        <v>0.71</v>
      </c>
      <c r="K1619" s="52">
        <v>0.138</v>
      </c>
      <c r="L1619" s="52">
        <v>1.43113885E8</v>
      </c>
      <c r="M1619" s="52">
        <v>0.735</v>
      </c>
    </row>
    <row r="1620">
      <c r="A1620" s="47" t="str">
        <f t="shared" si="1"/>
        <v>Europe_Russia-Europe_2006</v>
      </c>
      <c r="B1620" s="47" t="s">
        <v>179</v>
      </c>
      <c r="C1620" s="49" t="s">
        <v>217</v>
      </c>
      <c r="D1620" s="44" t="s">
        <v>85</v>
      </c>
      <c r="E1620" s="52">
        <v>0.01</v>
      </c>
      <c r="F1620" s="52">
        <v>0.013</v>
      </c>
      <c r="G1620" s="52">
        <v>73.0</v>
      </c>
      <c r="H1620" s="52">
        <v>60.0</v>
      </c>
      <c r="I1620" s="52">
        <v>0.149</v>
      </c>
      <c r="J1620" s="52">
        <v>0.713</v>
      </c>
      <c r="K1620" s="52">
        <v>0.138</v>
      </c>
      <c r="L1620" s="52">
        <v>1.4248726E8</v>
      </c>
      <c r="M1620" s="52">
        <v>0.735</v>
      </c>
    </row>
    <row r="1621">
      <c r="A1621" s="47" t="str">
        <f t="shared" si="1"/>
        <v>Europe_Russia-Europe_2007</v>
      </c>
      <c r="B1621" s="47" t="s">
        <v>179</v>
      </c>
      <c r="C1621" s="49" t="s">
        <v>217</v>
      </c>
      <c r="D1621" s="44" t="s">
        <v>86</v>
      </c>
      <c r="E1621" s="52">
        <v>0.011</v>
      </c>
      <c r="F1621" s="52">
        <v>0.012</v>
      </c>
      <c r="G1621" s="52">
        <v>74.0</v>
      </c>
      <c r="H1621" s="52">
        <v>61.0</v>
      </c>
      <c r="I1621" s="52">
        <v>0.147</v>
      </c>
      <c r="J1621" s="52">
        <v>0.716</v>
      </c>
      <c r="K1621" s="52">
        <v>0.137</v>
      </c>
      <c r="L1621" s="52">
        <v>1.42114903E8</v>
      </c>
      <c r="M1621" s="52">
        <v>0.736</v>
      </c>
    </row>
    <row r="1622">
      <c r="A1622" s="47" t="str">
        <f t="shared" si="1"/>
        <v>Europe_Russia-Europe_2008</v>
      </c>
      <c r="B1622" s="47" t="s">
        <v>179</v>
      </c>
      <c r="C1622" s="49" t="s">
        <v>217</v>
      </c>
      <c r="D1622" s="44" t="s">
        <v>87</v>
      </c>
      <c r="E1622" s="52">
        <v>0.012</v>
      </c>
      <c r="F1622" s="52">
        <v>0.012</v>
      </c>
      <c r="G1622" s="52">
        <v>74.0</v>
      </c>
      <c r="H1622" s="52">
        <v>62.0</v>
      </c>
      <c r="I1622" s="52">
        <v>0.147</v>
      </c>
      <c r="J1622" s="52">
        <v>0.718</v>
      </c>
      <c r="K1622" s="52">
        <v>0.135</v>
      </c>
      <c r="L1622" s="52">
        <v>1.41956409E8</v>
      </c>
      <c r="M1622" s="52">
        <v>0.736</v>
      </c>
    </row>
    <row r="1623">
      <c r="A1623" s="47" t="str">
        <f t="shared" si="1"/>
        <v>Europe_Russia-Europe_2009</v>
      </c>
      <c r="B1623" s="47" t="s">
        <v>179</v>
      </c>
      <c r="C1623" s="49" t="s">
        <v>217</v>
      </c>
      <c r="D1623" s="44" t="s">
        <v>88</v>
      </c>
      <c r="E1623" s="52">
        <v>0.012</v>
      </c>
      <c r="F1623" s="52">
        <v>0.011</v>
      </c>
      <c r="G1623" s="52">
        <v>75.0</v>
      </c>
      <c r="H1623" s="52">
        <v>63.0</v>
      </c>
      <c r="I1623" s="52">
        <v>0.148</v>
      </c>
      <c r="J1623" s="52">
        <v>0.72</v>
      </c>
      <c r="K1623" s="52">
        <v>0.133</v>
      </c>
      <c r="L1623" s="52">
        <v>1.41909244E8</v>
      </c>
      <c r="M1623" s="52">
        <v>0.736</v>
      </c>
    </row>
    <row r="1624">
      <c r="A1624" s="47" t="str">
        <f t="shared" si="1"/>
        <v>Europe_Russia-Europe_2010</v>
      </c>
      <c r="B1624" s="47" t="s">
        <v>179</v>
      </c>
      <c r="C1624" s="49" t="s">
        <v>217</v>
      </c>
      <c r="D1624" s="44" t="s">
        <v>89</v>
      </c>
      <c r="E1624" s="52">
        <v>0.013</v>
      </c>
      <c r="F1624" s="52">
        <v>0.01</v>
      </c>
      <c r="G1624" s="52">
        <v>75.0</v>
      </c>
      <c r="H1624" s="52">
        <v>63.0</v>
      </c>
      <c r="I1624" s="52">
        <v>0.149</v>
      </c>
      <c r="J1624" s="52">
        <v>0.72</v>
      </c>
      <c r="K1624" s="52">
        <v>0.131</v>
      </c>
      <c r="L1624" s="52">
        <v>1.42385523E8</v>
      </c>
      <c r="M1624" s="52">
        <v>0.737</v>
      </c>
    </row>
    <row r="1625">
      <c r="A1625" s="47" t="str">
        <f t="shared" si="1"/>
        <v>Europe_Russia-Europe_2011</v>
      </c>
      <c r="B1625" s="47" t="s">
        <v>179</v>
      </c>
      <c r="C1625" s="49" t="s">
        <v>217</v>
      </c>
      <c r="D1625" s="44" t="s">
        <v>90</v>
      </c>
      <c r="E1625" s="52">
        <v>0.013</v>
      </c>
      <c r="F1625" s="52">
        <v>0.01</v>
      </c>
      <c r="G1625" s="52">
        <v>76.0</v>
      </c>
      <c r="H1625" s="52">
        <v>64.0</v>
      </c>
      <c r="I1625" s="52">
        <v>0.151</v>
      </c>
      <c r="J1625" s="52">
        <v>0.718</v>
      </c>
      <c r="K1625" s="52">
        <v>0.13</v>
      </c>
      <c r="L1625" s="52">
        <v>1.4295646E8</v>
      </c>
      <c r="M1625" s="52">
        <v>0.737</v>
      </c>
    </row>
    <row r="1626">
      <c r="A1626" s="47" t="str">
        <f t="shared" si="1"/>
        <v>Europe_Russia-Europe_2012</v>
      </c>
      <c r="B1626" s="47" t="s">
        <v>179</v>
      </c>
      <c r="C1626" s="49" t="s">
        <v>217</v>
      </c>
      <c r="D1626" s="44" t="s">
        <v>91</v>
      </c>
      <c r="E1626" s="52">
        <v>0.013</v>
      </c>
      <c r="F1626" s="52">
        <v>0.009</v>
      </c>
      <c r="G1626" s="52">
        <v>76.0</v>
      </c>
      <c r="H1626" s="52">
        <v>65.0</v>
      </c>
      <c r="I1626" s="52">
        <v>0.154</v>
      </c>
      <c r="J1626" s="52">
        <v>0.716</v>
      </c>
      <c r="K1626" s="52">
        <v>0.13</v>
      </c>
      <c r="L1626" s="52">
        <v>1.43178E8</v>
      </c>
      <c r="M1626" s="52">
        <v>0.738</v>
      </c>
    </row>
    <row r="1627">
      <c r="A1627" s="47" t="str">
        <f t="shared" si="1"/>
        <v>Europe_San Marino-Europe_2000</v>
      </c>
      <c r="B1627" s="47" t="s">
        <v>179</v>
      </c>
      <c r="C1627" s="49" t="s">
        <v>218</v>
      </c>
      <c r="D1627" s="44" t="s">
        <v>70</v>
      </c>
      <c r="E1627" s="50"/>
      <c r="F1627" s="52">
        <v>0.005</v>
      </c>
      <c r="G1627" s="52">
        <v>84.0</v>
      </c>
      <c r="H1627" s="52">
        <v>77.0</v>
      </c>
      <c r="I1627" s="50"/>
      <c r="J1627" s="50"/>
      <c r="K1627" s="50"/>
      <c r="L1627" s="52">
        <v>26969.0</v>
      </c>
      <c r="M1627" s="52">
        <v>0.934</v>
      </c>
    </row>
    <row r="1628">
      <c r="A1628" s="47" t="str">
        <f t="shared" si="1"/>
        <v>Europe_San Marino-Europe_2001</v>
      </c>
      <c r="B1628" s="47" t="s">
        <v>179</v>
      </c>
      <c r="C1628" s="49" t="s">
        <v>218</v>
      </c>
      <c r="D1628" s="44" t="s">
        <v>71</v>
      </c>
      <c r="E1628" s="50"/>
      <c r="F1628" s="52">
        <v>0.005</v>
      </c>
      <c r="G1628" s="52">
        <v>84.0</v>
      </c>
      <c r="H1628" s="52">
        <v>78.0</v>
      </c>
      <c r="I1628" s="50"/>
      <c r="J1628" s="50"/>
      <c r="K1628" s="50"/>
      <c r="L1628" s="52">
        <v>27467.0</v>
      </c>
      <c r="M1628" s="52">
        <v>0.938</v>
      </c>
    </row>
    <row r="1629">
      <c r="A1629" s="47" t="str">
        <f t="shared" si="1"/>
        <v>Europe_San Marino-Europe_2002</v>
      </c>
      <c r="B1629" s="47" t="s">
        <v>179</v>
      </c>
      <c r="C1629" s="49" t="s">
        <v>218</v>
      </c>
      <c r="D1629" s="44" t="s">
        <v>72</v>
      </c>
      <c r="E1629" s="50"/>
      <c r="F1629" s="52">
        <v>0.004</v>
      </c>
      <c r="G1629" s="52">
        <v>85.0</v>
      </c>
      <c r="H1629" s="52">
        <v>78.0</v>
      </c>
      <c r="I1629" s="50"/>
      <c r="J1629" s="50"/>
      <c r="K1629" s="50"/>
      <c r="L1629" s="52">
        <v>28064.0</v>
      </c>
      <c r="M1629" s="52">
        <v>0.939</v>
      </c>
    </row>
    <row r="1630">
      <c r="A1630" s="47" t="str">
        <f t="shared" si="1"/>
        <v>Europe_San Marino-Europe_2003</v>
      </c>
      <c r="B1630" s="47" t="s">
        <v>179</v>
      </c>
      <c r="C1630" s="49" t="s">
        <v>218</v>
      </c>
      <c r="D1630" s="44" t="s">
        <v>74</v>
      </c>
      <c r="E1630" s="50"/>
      <c r="F1630" s="52">
        <v>0.004</v>
      </c>
      <c r="G1630" s="52">
        <v>85.0</v>
      </c>
      <c r="H1630" s="52">
        <v>78.0</v>
      </c>
      <c r="I1630" s="50"/>
      <c r="J1630" s="50"/>
      <c r="K1630" s="50"/>
      <c r="L1630" s="52">
        <v>28700.0</v>
      </c>
      <c r="M1630" s="52">
        <v>0.94</v>
      </c>
    </row>
    <row r="1631">
      <c r="A1631" s="47" t="str">
        <f t="shared" si="1"/>
        <v>Europe_San Marino-Europe_2004</v>
      </c>
      <c r="B1631" s="47" t="s">
        <v>179</v>
      </c>
      <c r="C1631" s="49" t="s">
        <v>218</v>
      </c>
      <c r="D1631" s="44" t="s">
        <v>83</v>
      </c>
      <c r="E1631" s="52">
        <v>0.01</v>
      </c>
      <c r="F1631" s="52">
        <v>0.004</v>
      </c>
      <c r="G1631" s="52">
        <v>85.0</v>
      </c>
      <c r="H1631" s="52">
        <v>79.0</v>
      </c>
      <c r="I1631" s="50"/>
      <c r="J1631" s="50"/>
      <c r="K1631" s="50"/>
      <c r="L1631" s="52">
        <v>29290.0</v>
      </c>
      <c r="M1631" s="52">
        <v>0.94</v>
      </c>
    </row>
    <row r="1632">
      <c r="A1632" s="47" t="str">
        <f t="shared" si="1"/>
        <v>Europe_San Marino-Europe_2005</v>
      </c>
      <c r="B1632" s="47" t="s">
        <v>179</v>
      </c>
      <c r="C1632" s="49" t="s">
        <v>218</v>
      </c>
      <c r="D1632" s="44" t="s">
        <v>84</v>
      </c>
      <c r="E1632" s="52">
        <v>0.01</v>
      </c>
      <c r="F1632" s="52">
        <v>0.004</v>
      </c>
      <c r="G1632" s="52">
        <v>85.0</v>
      </c>
      <c r="H1632" s="52">
        <v>79.0</v>
      </c>
      <c r="I1632" s="50"/>
      <c r="J1632" s="50"/>
      <c r="K1632" s="50"/>
      <c r="L1632" s="52">
        <v>29775.0</v>
      </c>
      <c r="M1632" s="52">
        <v>0.94</v>
      </c>
    </row>
    <row r="1633">
      <c r="A1633" s="47" t="str">
        <f t="shared" si="1"/>
        <v>Europe_San Marino-Europe_2006</v>
      </c>
      <c r="B1633" s="47" t="s">
        <v>179</v>
      </c>
      <c r="C1633" s="49" t="s">
        <v>218</v>
      </c>
      <c r="D1633" s="44" t="s">
        <v>85</v>
      </c>
      <c r="E1633" s="52">
        <v>0.01</v>
      </c>
      <c r="F1633" s="52">
        <v>0.004</v>
      </c>
      <c r="G1633" s="52">
        <v>85.0</v>
      </c>
      <c r="H1633" s="52">
        <v>79.0</v>
      </c>
      <c r="I1633" s="50"/>
      <c r="J1633" s="50"/>
      <c r="K1633" s="50"/>
      <c r="L1633" s="52">
        <v>30130.0</v>
      </c>
      <c r="M1633" s="52">
        <v>0.94</v>
      </c>
    </row>
    <row r="1634">
      <c r="A1634" s="47" t="str">
        <f t="shared" si="1"/>
        <v>Europe_San Marino-Europe_2007</v>
      </c>
      <c r="B1634" s="47" t="s">
        <v>179</v>
      </c>
      <c r="C1634" s="49" t="s">
        <v>218</v>
      </c>
      <c r="D1634" s="44" t="s">
        <v>86</v>
      </c>
      <c r="E1634" s="52">
        <v>0.009</v>
      </c>
      <c r="F1634" s="52">
        <v>0.003</v>
      </c>
      <c r="G1634" s="52">
        <v>85.0</v>
      </c>
      <c r="H1634" s="52">
        <v>80.0</v>
      </c>
      <c r="I1634" s="50"/>
      <c r="J1634" s="50"/>
      <c r="K1634" s="50"/>
      <c r="L1634" s="52">
        <v>30377.0</v>
      </c>
      <c r="M1634" s="52">
        <v>0.94</v>
      </c>
    </row>
    <row r="1635">
      <c r="A1635" s="47" t="str">
        <f t="shared" si="1"/>
        <v>Europe_San Marino-Europe_2008</v>
      </c>
      <c r="B1635" s="47" t="s">
        <v>179</v>
      </c>
      <c r="C1635" s="49" t="s">
        <v>218</v>
      </c>
      <c r="D1635" s="44" t="s">
        <v>87</v>
      </c>
      <c r="E1635" s="52">
        <v>0.011</v>
      </c>
      <c r="F1635" s="52">
        <v>0.003</v>
      </c>
      <c r="G1635" s="52">
        <v>86.0</v>
      </c>
      <c r="H1635" s="52">
        <v>80.0</v>
      </c>
      <c r="I1635" s="50"/>
      <c r="J1635" s="50"/>
      <c r="K1635" s="50"/>
      <c r="L1635" s="52">
        <v>30549.0</v>
      </c>
      <c r="M1635" s="52">
        <v>0.941</v>
      </c>
    </row>
    <row r="1636">
      <c r="A1636" s="47" t="str">
        <f t="shared" si="1"/>
        <v>Europe_San Marino-Europe_2009</v>
      </c>
      <c r="B1636" s="47" t="s">
        <v>179</v>
      </c>
      <c r="C1636" s="49" t="s">
        <v>218</v>
      </c>
      <c r="D1636" s="44" t="s">
        <v>88</v>
      </c>
      <c r="E1636" s="52">
        <v>0.011</v>
      </c>
      <c r="F1636" s="52">
        <v>0.003</v>
      </c>
      <c r="G1636" s="52">
        <v>86.0</v>
      </c>
      <c r="H1636" s="52">
        <v>80.0</v>
      </c>
      <c r="I1636" s="50"/>
      <c r="J1636" s="50"/>
      <c r="K1636" s="50"/>
      <c r="L1636" s="52">
        <v>30698.0</v>
      </c>
      <c r="M1636" s="52">
        <v>0.941</v>
      </c>
    </row>
    <row r="1637">
      <c r="A1637" s="47" t="str">
        <f t="shared" si="1"/>
        <v>Europe_San Marino-Europe_2010</v>
      </c>
      <c r="B1637" s="47" t="s">
        <v>179</v>
      </c>
      <c r="C1637" s="49" t="s">
        <v>218</v>
      </c>
      <c r="D1637" s="44" t="s">
        <v>89</v>
      </c>
      <c r="E1637" s="52">
        <v>0.011</v>
      </c>
      <c r="F1637" s="52">
        <v>0.003</v>
      </c>
      <c r="G1637" s="52">
        <v>86.0</v>
      </c>
      <c r="H1637" s="52">
        <v>80.0</v>
      </c>
      <c r="I1637" s="50"/>
      <c r="J1637" s="50"/>
      <c r="K1637" s="50"/>
      <c r="L1637" s="52">
        <v>30861.0</v>
      </c>
      <c r="M1637" s="52">
        <v>0.941</v>
      </c>
    </row>
    <row r="1638">
      <c r="A1638" s="47" t="str">
        <f t="shared" si="1"/>
        <v>Europe_San Marino-Europe_2011</v>
      </c>
      <c r="B1638" s="47" t="s">
        <v>179</v>
      </c>
      <c r="C1638" s="49" t="s">
        <v>218</v>
      </c>
      <c r="D1638" s="44" t="s">
        <v>90</v>
      </c>
      <c r="E1638" s="52">
        <v>0.01</v>
      </c>
      <c r="F1638" s="52">
        <v>0.003</v>
      </c>
      <c r="G1638" s="52">
        <v>86.0</v>
      </c>
      <c r="H1638" s="52">
        <v>80.0</v>
      </c>
      <c r="I1638" s="50"/>
      <c r="J1638" s="50"/>
      <c r="K1638" s="50"/>
      <c r="L1638" s="52">
        <v>31048.0</v>
      </c>
      <c r="M1638" s="52">
        <v>0.941</v>
      </c>
    </row>
    <row r="1639">
      <c r="A1639" s="47" t="str">
        <f t="shared" si="1"/>
        <v>Europe_San Marino-Europe_2012</v>
      </c>
      <c r="B1639" s="47" t="s">
        <v>179</v>
      </c>
      <c r="C1639" s="49" t="s">
        <v>218</v>
      </c>
      <c r="D1639" s="44" t="s">
        <v>91</v>
      </c>
      <c r="E1639" s="52">
        <v>0.01</v>
      </c>
      <c r="F1639" s="52">
        <v>0.003</v>
      </c>
      <c r="G1639" s="50"/>
      <c r="H1639" s="50"/>
      <c r="I1639" s="50"/>
      <c r="J1639" s="50"/>
      <c r="K1639" s="50"/>
      <c r="L1639" s="52">
        <v>31247.0</v>
      </c>
      <c r="M1639" s="52">
        <v>0.941</v>
      </c>
    </row>
    <row r="1640">
      <c r="A1640" s="47" t="str">
        <f t="shared" si="1"/>
        <v>Europe_Serbia-Europe_2000</v>
      </c>
      <c r="B1640" s="47" t="s">
        <v>179</v>
      </c>
      <c r="C1640" s="49" t="s">
        <v>219</v>
      </c>
      <c r="D1640" s="44" t="s">
        <v>70</v>
      </c>
      <c r="E1640" s="52">
        <v>0.01</v>
      </c>
      <c r="F1640" s="52">
        <v>0.011</v>
      </c>
      <c r="G1640" s="52">
        <v>75.0</v>
      </c>
      <c r="H1640" s="52">
        <v>70.0</v>
      </c>
      <c r="I1640" s="52">
        <v>0.202</v>
      </c>
      <c r="J1640" s="52">
        <v>0.669</v>
      </c>
      <c r="K1640" s="52">
        <v>0.129</v>
      </c>
      <c r="L1640" s="52">
        <v>7516346.0</v>
      </c>
      <c r="M1640" s="52">
        <v>0.532</v>
      </c>
    </row>
    <row r="1641">
      <c r="A1641" s="47" t="str">
        <f t="shared" si="1"/>
        <v>Europe_Serbia-Europe_2001</v>
      </c>
      <c r="B1641" s="47" t="s">
        <v>179</v>
      </c>
      <c r="C1641" s="49" t="s">
        <v>219</v>
      </c>
      <c r="D1641" s="44" t="s">
        <v>71</v>
      </c>
      <c r="E1641" s="52">
        <v>0.011</v>
      </c>
      <c r="F1641" s="52">
        <v>0.011</v>
      </c>
      <c r="G1641" s="52">
        <v>75.0</v>
      </c>
      <c r="H1641" s="52">
        <v>70.0</v>
      </c>
      <c r="I1641" s="52">
        <v>0.197</v>
      </c>
      <c r="J1641" s="52">
        <v>0.67</v>
      </c>
      <c r="K1641" s="52">
        <v>0.132</v>
      </c>
      <c r="L1641" s="52">
        <v>7503433.0</v>
      </c>
      <c r="M1641" s="52">
        <v>0.535</v>
      </c>
    </row>
    <row r="1642">
      <c r="A1642" s="47" t="str">
        <f t="shared" si="1"/>
        <v>Europe_Serbia-Europe_2002</v>
      </c>
      <c r="B1642" s="47" t="s">
        <v>179</v>
      </c>
      <c r="C1642" s="49" t="s">
        <v>219</v>
      </c>
      <c r="D1642" s="44" t="s">
        <v>72</v>
      </c>
      <c r="E1642" s="52">
        <v>0.01</v>
      </c>
      <c r="F1642" s="52">
        <v>0.01</v>
      </c>
      <c r="G1642" s="52">
        <v>75.0</v>
      </c>
      <c r="H1642" s="52">
        <v>70.0</v>
      </c>
      <c r="I1642" s="52">
        <v>0.193</v>
      </c>
      <c r="J1642" s="52">
        <v>0.672</v>
      </c>
      <c r="K1642" s="52">
        <v>0.135</v>
      </c>
      <c r="L1642" s="52">
        <v>7500031.0</v>
      </c>
      <c r="M1642" s="52">
        <v>0.537</v>
      </c>
    </row>
    <row r="1643">
      <c r="A1643" s="47" t="str">
        <f t="shared" si="1"/>
        <v>Europe_Serbia-Europe_2003</v>
      </c>
      <c r="B1643" s="47" t="s">
        <v>179</v>
      </c>
      <c r="C1643" s="49" t="s">
        <v>219</v>
      </c>
      <c r="D1643" s="44" t="s">
        <v>74</v>
      </c>
      <c r="E1643" s="52">
        <v>0.011</v>
      </c>
      <c r="F1643" s="52">
        <v>0.009</v>
      </c>
      <c r="G1643" s="52">
        <v>75.0</v>
      </c>
      <c r="H1643" s="52">
        <v>70.0</v>
      </c>
      <c r="I1643" s="52">
        <v>0.189</v>
      </c>
      <c r="J1643" s="52">
        <v>0.674</v>
      </c>
      <c r="K1643" s="52">
        <v>0.137</v>
      </c>
      <c r="L1643" s="52">
        <v>7480591.0</v>
      </c>
      <c r="M1643" s="52">
        <v>0.54</v>
      </c>
    </row>
    <row r="1644">
      <c r="A1644" s="47" t="str">
        <f t="shared" si="1"/>
        <v>Europe_Serbia-Europe_2004</v>
      </c>
      <c r="B1644" s="47" t="s">
        <v>179</v>
      </c>
      <c r="C1644" s="49" t="s">
        <v>219</v>
      </c>
      <c r="D1644" s="44" t="s">
        <v>83</v>
      </c>
      <c r="E1644" s="52">
        <v>0.011</v>
      </c>
      <c r="F1644" s="52">
        <v>0.008</v>
      </c>
      <c r="G1644" s="52">
        <v>75.0</v>
      </c>
      <c r="H1644" s="52">
        <v>70.0</v>
      </c>
      <c r="I1644" s="52">
        <v>0.185</v>
      </c>
      <c r="J1644" s="52">
        <v>0.676</v>
      </c>
      <c r="K1644" s="52">
        <v>0.139</v>
      </c>
      <c r="L1644" s="52">
        <v>7463157.0</v>
      </c>
      <c r="M1644" s="52">
        <v>0.543</v>
      </c>
    </row>
    <row r="1645">
      <c r="A1645" s="47" t="str">
        <f t="shared" si="1"/>
        <v>Europe_Serbia-Europe_2005</v>
      </c>
      <c r="B1645" s="47" t="s">
        <v>179</v>
      </c>
      <c r="C1645" s="49" t="s">
        <v>219</v>
      </c>
      <c r="D1645" s="44" t="s">
        <v>84</v>
      </c>
      <c r="E1645" s="52">
        <v>0.01</v>
      </c>
      <c r="F1645" s="52">
        <v>0.008</v>
      </c>
      <c r="G1645" s="52">
        <v>75.0</v>
      </c>
      <c r="H1645" s="52">
        <v>70.0</v>
      </c>
      <c r="I1645" s="52">
        <v>0.181</v>
      </c>
      <c r="J1645" s="52">
        <v>0.679</v>
      </c>
      <c r="K1645" s="52">
        <v>0.14</v>
      </c>
      <c r="L1645" s="52">
        <v>7440769.0</v>
      </c>
      <c r="M1645" s="52">
        <v>0.545</v>
      </c>
    </row>
    <row r="1646">
      <c r="A1646" s="47" t="str">
        <f t="shared" si="1"/>
        <v>Europe_Serbia-Europe_2006</v>
      </c>
      <c r="B1646" s="47" t="s">
        <v>179</v>
      </c>
      <c r="C1646" s="49" t="s">
        <v>219</v>
      </c>
      <c r="D1646" s="44" t="s">
        <v>85</v>
      </c>
      <c r="E1646" s="52">
        <v>0.01</v>
      </c>
      <c r="F1646" s="52">
        <v>0.007</v>
      </c>
      <c r="G1646" s="52">
        <v>76.0</v>
      </c>
      <c r="H1646" s="52">
        <v>71.0</v>
      </c>
      <c r="I1646" s="52">
        <v>0.178</v>
      </c>
      <c r="J1646" s="52">
        <v>0.682</v>
      </c>
      <c r="K1646" s="52">
        <v>0.14</v>
      </c>
      <c r="L1646" s="52">
        <v>7411569.0</v>
      </c>
      <c r="M1646" s="52">
        <v>0.548</v>
      </c>
    </row>
    <row r="1647">
      <c r="A1647" s="47" t="str">
        <f t="shared" si="1"/>
        <v>Europe_Serbia-Europe_2007</v>
      </c>
      <c r="B1647" s="47" t="s">
        <v>179</v>
      </c>
      <c r="C1647" s="49" t="s">
        <v>219</v>
      </c>
      <c r="D1647" s="44" t="s">
        <v>86</v>
      </c>
      <c r="E1647" s="52">
        <v>0.009</v>
      </c>
      <c r="F1647" s="52">
        <v>0.007</v>
      </c>
      <c r="G1647" s="52">
        <v>76.0</v>
      </c>
      <c r="H1647" s="52">
        <v>71.0</v>
      </c>
      <c r="I1647" s="52">
        <v>0.176</v>
      </c>
      <c r="J1647" s="52">
        <v>0.686</v>
      </c>
      <c r="K1647" s="52">
        <v>0.139</v>
      </c>
      <c r="L1647" s="52">
        <v>7381579.0</v>
      </c>
      <c r="M1647" s="52">
        <v>0.551</v>
      </c>
    </row>
    <row r="1648">
      <c r="A1648" s="47" t="str">
        <f t="shared" si="1"/>
        <v>Europe_Serbia-Europe_2008</v>
      </c>
      <c r="B1648" s="47" t="s">
        <v>179</v>
      </c>
      <c r="C1648" s="49" t="s">
        <v>219</v>
      </c>
      <c r="D1648" s="44" t="s">
        <v>87</v>
      </c>
      <c r="E1648" s="52">
        <v>0.009</v>
      </c>
      <c r="F1648" s="52">
        <v>0.007</v>
      </c>
      <c r="G1648" s="52">
        <v>76.0</v>
      </c>
      <c r="H1648" s="52">
        <v>71.0</v>
      </c>
      <c r="I1648" s="52">
        <v>0.173</v>
      </c>
      <c r="J1648" s="52">
        <v>0.689</v>
      </c>
      <c r="K1648" s="52">
        <v>0.138</v>
      </c>
      <c r="L1648" s="52">
        <v>7350221.0</v>
      </c>
      <c r="M1648" s="52">
        <v>0.551</v>
      </c>
    </row>
    <row r="1649">
      <c r="A1649" s="47" t="str">
        <f t="shared" si="1"/>
        <v>Europe_Serbia-Europe_2009</v>
      </c>
      <c r="B1649" s="47" t="s">
        <v>179</v>
      </c>
      <c r="C1649" s="49" t="s">
        <v>219</v>
      </c>
      <c r="D1649" s="44" t="s">
        <v>88</v>
      </c>
      <c r="E1649" s="52">
        <v>0.01</v>
      </c>
      <c r="F1649" s="52">
        <v>0.007</v>
      </c>
      <c r="G1649" s="52">
        <v>76.0</v>
      </c>
      <c r="H1649" s="52">
        <v>71.0</v>
      </c>
      <c r="I1649" s="52">
        <v>0.171</v>
      </c>
      <c r="J1649" s="52">
        <v>0.692</v>
      </c>
      <c r="K1649" s="52">
        <v>0.137</v>
      </c>
      <c r="L1649" s="52">
        <v>7320807.0</v>
      </c>
      <c r="M1649" s="52">
        <v>0.552</v>
      </c>
    </row>
    <row r="1650">
      <c r="A1650" s="47" t="str">
        <f t="shared" si="1"/>
        <v>Europe_Serbia-Europe_2010</v>
      </c>
      <c r="B1650" s="47" t="s">
        <v>179</v>
      </c>
      <c r="C1650" s="49" t="s">
        <v>219</v>
      </c>
      <c r="D1650" s="44" t="s">
        <v>89</v>
      </c>
      <c r="E1650" s="52">
        <v>0.009</v>
      </c>
      <c r="F1650" s="52">
        <v>0.007</v>
      </c>
      <c r="G1650" s="52">
        <v>77.0</v>
      </c>
      <c r="H1650" s="52">
        <v>71.0</v>
      </c>
      <c r="I1650" s="52">
        <v>0.169</v>
      </c>
      <c r="J1650" s="52">
        <v>0.694</v>
      </c>
      <c r="K1650" s="52">
        <v>0.137</v>
      </c>
      <c r="L1650" s="52">
        <v>7291436.0</v>
      </c>
      <c r="M1650" s="52">
        <v>0.552</v>
      </c>
    </row>
    <row r="1651">
      <c r="A1651" s="47" t="str">
        <f t="shared" si="1"/>
        <v>Europe_Serbia-Europe_2011</v>
      </c>
      <c r="B1651" s="47" t="s">
        <v>179</v>
      </c>
      <c r="C1651" s="49" t="s">
        <v>219</v>
      </c>
      <c r="D1651" s="44" t="s">
        <v>90</v>
      </c>
      <c r="E1651" s="52">
        <v>0.009</v>
      </c>
      <c r="F1651" s="52">
        <v>0.006</v>
      </c>
      <c r="G1651" s="52">
        <v>77.0</v>
      </c>
      <c r="H1651" s="52">
        <v>72.0</v>
      </c>
      <c r="I1651" s="52">
        <v>0.167</v>
      </c>
      <c r="J1651" s="52">
        <v>0.695</v>
      </c>
      <c r="K1651" s="52">
        <v>0.138</v>
      </c>
      <c r="L1651" s="52">
        <v>7234099.0</v>
      </c>
      <c r="M1651" s="52">
        <v>0.553</v>
      </c>
    </row>
    <row r="1652">
      <c r="A1652" s="47" t="str">
        <f t="shared" si="1"/>
        <v>Europe_Serbia-Europe_2012</v>
      </c>
      <c r="B1652" s="47" t="s">
        <v>179</v>
      </c>
      <c r="C1652" s="49" t="s">
        <v>219</v>
      </c>
      <c r="D1652" s="44" t="s">
        <v>91</v>
      </c>
      <c r="E1652" s="52">
        <v>0.009</v>
      </c>
      <c r="F1652" s="52">
        <v>0.006</v>
      </c>
      <c r="G1652" s="52">
        <v>78.0</v>
      </c>
      <c r="H1652" s="52">
        <v>73.0</v>
      </c>
      <c r="I1652" s="52">
        <v>0.165</v>
      </c>
      <c r="J1652" s="52">
        <v>0.695</v>
      </c>
      <c r="K1652" s="52">
        <v>0.14</v>
      </c>
      <c r="L1652" s="52">
        <v>7199077.0</v>
      </c>
      <c r="M1652" s="52">
        <v>0.553</v>
      </c>
    </row>
    <row r="1653">
      <c r="A1653" s="47" t="str">
        <f t="shared" si="1"/>
        <v>Europe_Slovakia-Europe_2000</v>
      </c>
      <c r="B1653" s="47" t="s">
        <v>179</v>
      </c>
      <c r="C1653" s="49" t="s">
        <v>220</v>
      </c>
      <c r="D1653" s="44" t="s">
        <v>70</v>
      </c>
      <c r="E1653" s="52">
        <v>0.01</v>
      </c>
      <c r="F1653" s="52">
        <v>0.01</v>
      </c>
      <c r="G1653" s="52">
        <v>77.0</v>
      </c>
      <c r="H1653" s="52">
        <v>69.0</v>
      </c>
      <c r="I1653" s="52">
        <v>0.197</v>
      </c>
      <c r="J1653" s="52">
        <v>0.689</v>
      </c>
      <c r="K1653" s="52">
        <v>0.114</v>
      </c>
      <c r="L1653" s="52">
        <v>5388720.0</v>
      </c>
      <c r="M1653" s="52">
        <v>0.562</v>
      </c>
    </row>
    <row r="1654">
      <c r="A1654" s="47" t="str">
        <f t="shared" si="1"/>
        <v>Europe_Slovakia-Europe_2001</v>
      </c>
      <c r="B1654" s="47" t="s">
        <v>179</v>
      </c>
      <c r="C1654" s="49" t="s">
        <v>220</v>
      </c>
      <c r="D1654" s="44" t="s">
        <v>71</v>
      </c>
      <c r="E1654" s="52">
        <v>0.01</v>
      </c>
      <c r="F1654" s="52">
        <v>0.01</v>
      </c>
      <c r="G1654" s="52">
        <v>78.0</v>
      </c>
      <c r="H1654" s="52">
        <v>70.0</v>
      </c>
      <c r="I1654" s="52">
        <v>0.191</v>
      </c>
      <c r="J1654" s="52">
        <v>0.695</v>
      </c>
      <c r="K1654" s="52">
        <v>0.114</v>
      </c>
      <c r="L1654" s="52">
        <v>5378867.0</v>
      </c>
      <c r="M1654" s="52">
        <v>0.562</v>
      </c>
    </row>
    <row r="1655">
      <c r="A1655" s="47" t="str">
        <f t="shared" si="1"/>
        <v>Europe_Slovakia-Europe_2002</v>
      </c>
      <c r="B1655" s="47" t="s">
        <v>179</v>
      </c>
      <c r="C1655" s="49" t="s">
        <v>220</v>
      </c>
      <c r="D1655" s="44" t="s">
        <v>72</v>
      </c>
      <c r="E1655" s="52">
        <v>0.01</v>
      </c>
      <c r="F1655" s="52">
        <v>0.009</v>
      </c>
      <c r="G1655" s="52">
        <v>78.0</v>
      </c>
      <c r="H1655" s="52">
        <v>70.0</v>
      </c>
      <c r="I1655" s="52">
        <v>0.185</v>
      </c>
      <c r="J1655" s="52">
        <v>0.7</v>
      </c>
      <c r="K1655" s="52">
        <v>0.115</v>
      </c>
      <c r="L1655" s="52">
        <v>5376912.0</v>
      </c>
      <c r="M1655" s="52">
        <v>0.56</v>
      </c>
    </row>
    <row r="1656">
      <c r="A1656" s="47" t="str">
        <f t="shared" si="1"/>
        <v>Europe_Slovakia-Europe_2003</v>
      </c>
      <c r="B1656" s="47" t="s">
        <v>179</v>
      </c>
      <c r="C1656" s="49" t="s">
        <v>220</v>
      </c>
      <c r="D1656" s="44" t="s">
        <v>74</v>
      </c>
      <c r="E1656" s="52">
        <v>0.01</v>
      </c>
      <c r="F1656" s="52">
        <v>0.009</v>
      </c>
      <c r="G1656" s="52">
        <v>78.0</v>
      </c>
      <c r="H1656" s="52">
        <v>70.0</v>
      </c>
      <c r="I1656" s="52">
        <v>0.179</v>
      </c>
      <c r="J1656" s="52">
        <v>0.706</v>
      </c>
      <c r="K1656" s="52">
        <v>0.116</v>
      </c>
      <c r="L1656" s="52">
        <v>5373374.0</v>
      </c>
      <c r="M1656" s="52">
        <v>0.559</v>
      </c>
    </row>
    <row r="1657">
      <c r="A1657" s="47" t="str">
        <f t="shared" si="1"/>
        <v>Europe_Slovakia-Europe_2004</v>
      </c>
      <c r="B1657" s="47" t="s">
        <v>179</v>
      </c>
      <c r="C1657" s="49" t="s">
        <v>220</v>
      </c>
      <c r="D1657" s="44" t="s">
        <v>83</v>
      </c>
      <c r="E1657" s="52">
        <v>0.01</v>
      </c>
      <c r="F1657" s="52">
        <v>0.009</v>
      </c>
      <c r="G1657" s="52">
        <v>78.0</v>
      </c>
      <c r="H1657" s="52">
        <v>70.0</v>
      </c>
      <c r="I1657" s="52">
        <v>0.173</v>
      </c>
      <c r="J1657" s="52">
        <v>0.711</v>
      </c>
      <c r="K1657" s="52">
        <v>0.116</v>
      </c>
      <c r="L1657" s="52">
        <v>5372280.0</v>
      </c>
      <c r="M1657" s="52">
        <v>0.557</v>
      </c>
    </row>
    <row r="1658">
      <c r="A1658" s="47" t="str">
        <f t="shared" si="1"/>
        <v>Europe_Slovakia-Europe_2005</v>
      </c>
      <c r="B1658" s="47" t="s">
        <v>179</v>
      </c>
      <c r="C1658" s="49" t="s">
        <v>220</v>
      </c>
      <c r="D1658" s="44" t="s">
        <v>84</v>
      </c>
      <c r="E1658" s="52">
        <v>0.01</v>
      </c>
      <c r="F1658" s="52">
        <v>0.008</v>
      </c>
      <c r="G1658" s="52">
        <v>78.0</v>
      </c>
      <c r="H1658" s="52">
        <v>70.0</v>
      </c>
      <c r="I1658" s="52">
        <v>0.168</v>
      </c>
      <c r="J1658" s="52">
        <v>0.716</v>
      </c>
      <c r="K1658" s="52">
        <v>0.117</v>
      </c>
      <c r="L1658" s="52">
        <v>5372807.0</v>
      </c>
      <c r="M1658" s="52">
        <v>0.556</v>
      </c>
    </row>
    <row r="1659">
      <c r="A1659" s="47" t="str">
        <f t="shared" si="1"/>
        <v>Europe_Slovakia-Europe_2006</v>
      </c>
      <c r="B1659" s="47" t="s">
        <v>179</v>
      </c>
      <c r="C1659" s="49" t="s">
        <v>220</v>
      </c>
      <c r="D1659" s="44" t="s">
        <v>85</v>
      </c>
      <c r="E1659" s="52">
        <v>0.01</v>
      </c>
      <c r="F1659" s="52">
        <v>0.008</v>
      </c>
      <c r="G1659" s="52">
        <v>78.0</v>
      </c>
      <c r="H1659" s="52">
        <v>70.0</v>
      </c>
      <c r="I1659" s="52">
        <v>0.163</v>
      </c>
      <c r="J1659" s="52">
        <v>0.719</v>
      </c>
      <c r="K1659" s="52">
        <v>0.118</v>
      </c>
      <c r="L1659" s="52">
        <v>5373054.0</v>
      </c>
      <c r="M1659" s="52">
        <v>0.554</v>
      </c>
    </row>
    <row r="1660">
      <c r="A1660" s="47" t="str">
        <f t="shared" si="1"/>
        <v>Europe_Slovakia-Europe_2007</v>
      </c>
      <c r="B1660" s="47" t="s">
        <v>179</v>
      </c>
      <c r="C1660" s="49" t="s">
        <v>220</v>
      </c>
      <c r="D1660" s="44" t="s">
        <v>86</v>
      </c>
      <c r="E1660" s="52">
        <v>0.01</v>
      </c>
      <c r="F1660" s="52">
        <v>0.008</v>
      </c>
      <c r="G1660" s="52">
        <v>78.0</v>
      </c>
      <c r="H1660" s="52">
        <v>71.0</v>
      </c>
      <c r="I1660" s="52">
        <v>0.159</v>
      </c>
      <c r="J1660" s="52">
        <v>0.722</v>
      </c>
      <c r="K1660" s="52">
        <v>0.119</v>
      </c>
      <c r="L1660" s="52">
        <v>5374622.0</v>
      </c>
      <c r="M1660" s="52">
        <v>0.553</v>
      </c>
    </row>
    <row r="1661">
      <c r="A1661" s="47" t="str">
        <f t="shared" si="1"/>
        <v>Europe_Slovakia-Europe_2008</v>
      </c>
      <c r="B1661" s="47" t="s">
        <v>179</v>
      </c>
      <c r="C1661" s="49" t="s">
        <v>220</v>
      </c>
      <c r="D1661" s="44" t="s">
        <v>87</v>
      </c>
      <c r="E1661" s="52">
        <v>0.011</v>
      </c>
      <c r="F1661" s="52">
        <v>0.007</v>
      </c>
      <c r="G1661" s="52">
        <v>79.0</v>
      </c>
      <c r="H1661" s="52">
        <v>71.0</v>
      </c>
      <c r="I1661" s="52">
        <v>0.156</v>
      </c>
      <c r="J1661" s="52">
        <v>0.724</v>
      </c>
      <c r="K1661" s="52">
        <v>0.12</v>
      </c>
      <c r="L1661" s="52">
        <v>5379233.0</v>
      </c>
      <c r="M1661" s="52">
        <v>0.551</v>
      </c>
    </row>
    <row r="1662">
      <c r="A1662" s="47" t="str">
        <f t="shared" si="1"/>
        <v>Europe_Slovakia-Europe_2009</v>
      </c>
      <c r="B1662" s="47" t="s">
        <v>179</v>
      </c>
      <c r="C1662" s="49" t="s">
        <v>220</v>
      </c>
      <c r="D1662" s="44" t="s">
        <v>88</v>
      </c>
      <c r="E1662" s="52">
        <v>0.011</v>
      </c>
      <c r="F1662" s="52">
        <v>0.007</v>
      </c>
      <c r="G1662" s="52">
        <v>79.0</v>
      </c>
      <c r="H1662" s="52">
        <v>71.0</v>
      </c>
      <c r="I1662" s="52">
        <v>0.153</v>
      </c>
      <c r="J1662" s="52">
        <v>0.726</v>
      </c>
      <c r="K1662" s="52">
        <v>0.121</v>
      </c>
      <c r="L1662" s="52">
        <v>5386406.0</v>
      </c>
      <c r="M1662" s="52">
        <v>0.55</v>
      </c>
    </row>
    <row r="1663">
      <c r="A1663" s="47" t="str">
        <f t="shared" si="1"/>
        <v>Europe_Slovakia-Europe_2010</v>
      </c>
      <c r="B1663" s="47" t="s">
        <v>179</v>
      </c>
      <c r="C1663" s="49" t="s">
        <v>220</v>
      </c>
      <c r="D1663" s="44" t="s">
        <v>89</v>
      </c>
      <c r="E1663" s="52">
        <v>0.011</v>
      </c>
      <c r="F1663" s="52">
        <v>0.007</v>
      </c>
      <c r="G1663" s="52">
        <v>79.0</v>
      </c>
      <c r="H1663" s="52">
        <v>72.0</v>
      </c>
      <c r="I1663" s="52">
        <v>0.151</v>
      </c>
      <c r="J1663" s="52">
        <v>0.726</v>
      </c>
      <c r="K1663" s="52">
        <v>0.123</v>
      </c>
      <c r="L1663" s="52">
        <v>5391428.0</v>
      </c>
      <c r="M1663" s="52">
        <v>0.547</v>
      </c>
    </row>
    <row r="1664">
      <c r="A1664" s="47" t="str">
        <f t="shared" si="1"/>
        <v>Europe_Slovakia-Europe_2011</v>
      </c>
      <c r="B1664" s="47" t="s">
        <v>179</v>
      </c>
      <c r="C1664" s="49" t="s">
        <v>220</v>
      </c>
      <c r="D1664" s="44" t="s">
        <v>90</v>
      </c>
      <c r="E1664" s="52">
        <v>0.011</v>
      </c>
      <c r="F1664" s="52">
        <v>0.007</v>
      </c>
      <c r="G1664" s="52">
        <v>80.0</v>
      </c>
      <c r="H1664" s="52">
        <v>72.0</v>
      </c>
      <c r="I1664" s="52">
        <v>0.15</v>
      </c>
      <c r="J1664" s="52">
        <v>0.725</v>
      </c>
      <c r="K1664" s="52">
        <v>0.125</v>
      </c>
      <c r="L1664" s="52">
        <v>5398384.0</v>
      </c>
      <c r="M1664" s="52">
        <v>0.544</v>
      </c>
    </row>
    <row r="1665">
      <c r="A1665" s="47" t="str">
        <f t="shared" si="1"/>
        <v>Europe_Slovakia-Europe_2012</v>
      </c>
      <c r="B1665" s="47" t="s">
        <v>179</v>
      </c>
      <c r="C1665" s="49" t="s">
        <v>220</v>
      </c>
      <c r="D1665" s="44" t="s">
        <v>91</v>
      </c>
      <c r="E1665" s="52">
        <v>0.01</v>
      </c>
      <c r="F1665" s="52">
        <v>0.006</v>
      </c>
      <c r="G1665" s="52">
        <v>80.0</v>
      </c>
      <c r="H1665" s="52">
        <v>73.0</v>
      </c>
      <c r="I1665" s="52">
        <v>0.15</v>
      </c>
      <c r="J1665" s="52">
        <v>0.723</v>
      </c>
      <c r="K1665" s="52">
        <v>0.127</v>
      </c>
      <c r="L1665" s="52">
        <v>5407579.0</v>
      </c>
      <c r="M1665" s="52">
        <v>0.542</v>
      </c>
    </row>
    <row r="1666">
      <c r="A1666" s="47" t="str">
        <f t="shared" si="1"/>
        <v>Europe_Slovenia-Europe_2000</v>
      </c>
      <c r="B1666" s="47" t="s">
        <v>179</v>
      </c>
      <c r="C1666" s="49" t="s">
        <v>221</v>
      </c>
      <c r="D1666" s="44" t="s">
        <v>70</v>
      </c>
      <c r="E1666" s="52">
        <v>0.009</v>
      </c>
      <c r="F1666" s="52">
        <v>0.005</v>
      </c>
      <c r="G1666" s="52">
        <v>79.0</v>
      </c>
      <c r="H1666" s="52">
        <v>72.0</v>
      </c>
      <c r="I1666" s="52">
        <v>0.159</v>
      </c>
      <c r="J1666" s="52">
        <v>0.7</v>
      </c>
      <c r="K1666" s="52">
        <v>0.141</v>
      </c>
      <c r="L1666" s="52">
        <v>1988925.0</v>
      </c>
      <c r="M1666" s="52">
        <v>0.508</v>
      </c>
    </row>
    <row r="1667">
      <c r="A1667" s="47" t="str">
        <f t="shared" si="1"/>
        <v>Europe_Slovenia-Europe_2001</v>
      </c>
      <c r="B1667" s="47" t="s">
        <v>179</v>
      </c>
      <c r="C1667" s="49" t="s">
        <v>221</v>
      </c>
      <c r="D1667" s="44" t="s">
        <v>71</v>
      </c>
      <c r="E1667" s="52">
        <v>0.009</v>
      </c>
      <c r="F1667" s="52">
        <v>0.004</v>
      </c>
      <c r="G1667" s="52">
        <v>80.0</v>
      </c>
      <c r="H1667" s="52">
        <v>72.0</v>
      </c>
      <c r="I1667" s="52">
        <v>0.155</v>
      </c>
      <c r="J1667" s="52">
        <v>0.701</v>
      </c>
      <c r="K1667" s="52">
        <v>0.144</v>
      </c>
      <c r="L1667" s="52">
        <v>1992060.0</v>
      </c>
      <c r="M1667" s="52">
        <v>0.508</v>
      </c>
    </row>
    <row r="1668">
      <c r="A1668" s="47" t="str">
        <f t="shared" si="1"/>
        <v>Europe_Slovenia-Europe_2002</v>
      </c>
      <c r="B1668" s="47" t="s">
        <v>179</v>
      </c>
      <c r="C1668" s="49" t="s">
        <v>221</v>
      </c>
      <c r="D1668" s="44" t="s">
        <v>72</v>
      </c>
      <c r="E1668" s="52">
        <v>0.009</v>
      </c>
      <c r="F1668" s="52">
        <v>0.004</v>
      </c>
      <c r="G1668" s="52">
        <v>80.0</v>
      </c>
      <c r="H1668" s="52">
        <v>72.0</v>
      </c>
      <c r="I1668" s="52">
        <v>0.151</v>
      </c>
      <c r="J1668" s="52">
        <v>0.702</v>
      </c>
      <c r="K1668" s="52">
        <v>0.147</v>
      </c>
      <c r="L1668" s="52">
        <v>1994530.0</v>
      </c>
      <c r="M1668" s="52">
        <v>0.508</v>
      </c>
    </row>
    <row r="1669">
      <c r="A1669" s="47" t="str">
        <f t="shared" si="1"/>
        <v>Europe_Slovenia-Europe_2003</v>
      </c>
      <c r="B1669" s="47" t="s">
        <v>179</v>
      </c>
      <c r="C1669" s="49" t="s">
        <v>221</v>
      </c>
      <c r="D1669" s="44" t="s">
        <v>74</v>
      </c>
      <c r="E1669" s="52">
        <v>0.009</v>
      </c>
      <c r="F1669" s="52">
        <v>0.004</v>
      </c>
      <c r="G1669" s="52">
        <v>81.0</v>
      </c>
      <c r="H1669" s="52">
        <v>73.0</v>
      </c>
      <c r="I1669" s="52">
        <v>0.147</v>
      </c>
      <c r="J1669" s="52">
        <v>0.703</v>
      </c>
      <c r="K1669" s="52">
        <v>0.15</v>
      </c>
      <c r="L1669" s="52">
        <v>1995733.0</v>
      </c>
      <c r="M1669" s="52">
        <v>0.507</v>
      </c>
    </row>
    <row r="1670">
      <c r="A1670" s="47" t="str">
        <f t="shared" si="1"/>
        <v>Europe_Slovenia-Europe_2004</v>
      </c>
      <c r="B1670" s="47" t="s">
        <v>179</v>
      </c>
      <c r="C1670" s="49" t="s">
        <v>221</v>
      </c>
      <c r="D1670" s="44" t="s">
        <v>83</v>
      </c>
      <c r="E1670" s="52">
        <v>0.009</v>
      </c>
      <c r="F1670" s="52">
        <v>0.004</v>
      </c>
      <c r="G1670" s="52">
        <v>81.0</v>
      </c>
      <c r="H1670" s="52">
        <v>74.0</v>
      </c>
      <c r="I1670" s="52">
        <v>0.144</v>
      </c>
      <c r="J1670" s="52">
        <v>0.703</v>
      </c>
      <c r="K1670" s="52">
        <v>0.153</v>
      </c>
      <c r="L1670" s="52">
        <v>1997012.0</v>
      </c>
      <c r="M1670" s="52">
        <v>0.506</v>
      </c>
    </row>
    <row r="1671">
      <c r="A1671" s="47" t="str">
        <f t="shared" si="1"/>
        <v>Europe_Slovenia-Europe_2005</v>
      </c>
      <c r="B1671" s="47" t="s">
        <v>179</v>
      </c>
      <c r="C1671" s="49" t="s">
        <v>221</v>
      </c>
      <c r="D1671" s="44" t="s">
        <v>84</v>
      </c>
      <c r="E1671" s="52">
        <v>0.009</v>
      </c>
      <c r="F1671" s="52">
        <v>0.004</v>
      </c>
      <c r="G1671" s="52">
        <v>81.0</v>
      </c>
      <c r="H1671" s="52">
        <v>74.0</v>
      </c>
      <c r="I1671" s="52">
        <v>0.142</v>
      </c>
      <c r="J1671" s="52">
        <v>0.703</v>
      </c>
      <c r="K1671" s="52">
        <v>0.155</v>
      </c>
      <c r="L1671" s="52">
        <v>2000474.0</v>
      </c>
      <c r="M1671" s="52">
        <v>0.505</v>
      </c>
    </row>
    <row r="1672">
      <c r="A1672" s="47" t="str">
        <f t="shared" si="1"/>
        <v>Europe_Slovenia-Europe_2006</v>
      </c>
      <c r="B1672" s="47" t="s">
        <v>179</v>
      </c>
      <c r="C1672" s="49" t="s">
        <v>221</v>
      </c>
      <c r="D1672" s="44" t="s">
        <v>85</v>
      </c>
      <c r="E1672" s="52">
        <v>0.009</v>
      </c>
      <c r="F1672" s="52">
        <v>0.003</v>
      </c>
      <c r="G1672" s="52">
        <v>82.0</v>
      </c>
      <c r="H1672" s="52">
        <v>75.0</v>
      </c>
      <c r="I1672" s="52">
        <v>0.14</v>
      </c>
      <c r="J1672" s="52">
        <v>0.702</v>
      </c>
      <c r="K1672" s="52">
        <v>0.158</v>
      </c>
      <c r="L1672" s="52">
        <v>2006868.0</v>
      </c>
      <c r="M1672" s="52">
        <v>0.504</v>
      </c>
    </row>
    <row r="1673">
      <c r="A1673" s="47" t="str">
        <f t="shared" si="1"/>
        <v>Europe_Slovenia-Europe_2007</v>
      </c>
      <c r="B1673" s="47" t="s">
        <v>179</v>
      </c>
      <c r="C1673" s="49" t="s">
        <v>221</v>
      </c>
      <c r="D1673" s="44" t="s">
        <v>86</v>
      </c>
      <c r="E1673" s="52">
        <v>0.01</v>
      </c>
      <c r="F1673" s="52">
        <v>0.003</v>
      </c>
      <c r="G1673" s="52">
        <v>82.0</v>
      </c>
      <c r="H1673" s="52">
        <v>75.0</v>
      </c>
      <c r="I1673" s="52">
        <v>0.14</v>
      </c>
      <c r="J1673" s="52">
        <v>0.7</v>
      </c>
      <c r="K1673" s="52">
        <v>0.16</v>
      </c>
      <c r="L1673" s="52">
        <v>2018122.0</v>
      </c>
      <c r="M1673" s="52">
        <v>0.503</v>
      </c>
    </row>
    <row r="1674">
      <c r="A1674" s="47" t="str">
        <f t="shared" si="1"/>
        <v>Europe_Slovenia-Europe_2008</v>
      </c>
      <c r="B1674" s="47" t="s">
        <v>179</v>
      </c>
      <c r="C1674" s="49" t="s">
        <v>221</v>
      </c>
      <c r="D1674" s="44" t="s">
        <v>87</v>
      </c>
      <c r="E1674" s="52">
        <v>0.011</v>
      </c>
      <c r="F1674" s="52">
        <v>0.003</v>
      </c>
      <c r="G1674" s="52">
        <v>82.0</v>
      </c>
      <c r="H1674" s="52">
        <v>75.0</v>
      </c>
      <c r="I1674" s="52">
        <v>0.139</v>
      </c>
      <c r="J1674" s="52">
        <v>0.698</v>
      </c>
      <c r="K1674" s="52">
        <v>0.162</v>
      </c>
      <c r="L1674" s="52">
        <v>2021316.0</v>
      </c>
      <c r="M1674" s="52">
        <v>0.502</v>
      </c>
    </row>
    <row r="1675">
      <c r="A1675" s="47" t="str">
        <f t="shared" si="1"/>
        <v>Europe_Slovenia-Europe_2009</v>
      </c>
      <c r="B1675" s="47" t="s">
        <v>179</v>
      </c>
      <c r="C1675" s="49" t="s">
        <v>221</v>
      </c>
      <c r="D1675" s="44" t="s">
        <v>88</v>
      </c>
      <c r="E1675" s="52">
        <v>0.011</v>
      </c>
      <c r="F1675" s="52">
        <v>0.003</v>
      </c>
      <c r="G1675" s="52">
        <v>82.0</v>
      </c>
      <c r="H1675" s="52">
        <v>76.0</v>
      </c>
      <c r="I1675" s="52">
        <v>0.14</v>
      </c>
      <c r="J1675" s="52">
        <v>0.696</v>
      </c>
      <c r="K1675" s="52">
        <v>0.165</v>
      </c>
      <c r="L1675" s="52">
        <v>2039669.0</v>
      </c>
      <c r="M1675" s="52">
        <v>0.501</v>
      </c>
    </row>
    <row r="1676">
      <c r="A1676" s="47" t="str">
        <f t="shared" si="1"/>
        <v>Europe_Slovenia-Europe_2010</v>
      </c>
      <c r="B1676" s="47" t="s">
        <v>179</v>
      </c>
      <c r="C1676" s="49" t="s">
        <v>221</v>
      </c>
      <c r="D1676" s="44" t="s">
        <v>89</v>
      </c>
      <c r="E1676" s="52">
        <v>0.011</v>
      </c>
      <c r="F1676" s="52">
        <v>0.003</v>
      </c>
      <c r="G1676" s="52">
        <v>83.0</v>
      </c>
      <c r="H1676" s="52">
        <v>76.0</v>
      </c>
      <c r="I1676" s="52">
        <v>0.14</v>
      </c>
      <c r="J1676" s="52">
        <v>0.693</v>
      </c>
      <c r="K1676" s="52">
        <v>0.167</v>
      </c>
      <c r="L1676" s="52">
        <v>2048583.0</v>
      </c>
      <c r="M1676" s="52">
        <v>0.5</v>
      </c>
    </row>
    <row r="1677">
      <c r="A1677" s="47" t="str">
        <f t="shared" si="1"/>
        <v>Europe_Slovenia-Europe_2011</v>
      </c>
      <c r="B1677" s="47" t="s">
        <v>179</v>
      </c>
      <c r="C1677" s="49" t="s">
        <v>221</v>
      </c>
      <c r="D1677" s="44" t="s">
        <v>90</v>
      </c>
      <c r="E1677" s="52">
        <v>0.011</v>
      </c>
      <c r="F1677" s="52">
        <v>0.003</v>
      </c>
      <c r="G1677" s="52">
        <v>83.0</v>
      </c>
      <c r="H1677" s="52">
        <v>77.0</v>
      </c>
      <c r="I1677" s="52">
        <v>0.141</v>
      </c>
      <c r="J1677" s="52">
        <v>0.691</v>
      </c>
      <c r="K1677" s="52">
        <v>0.169</v>
      </c>
      <c r="L1677" s="52">
        <v>2052843.0</v>
      </c>
      <c r="M1677" s="52">
        <v>0.499</v>
      </c>
    </row>
    <row r="1678">
      <c r="A1678" s="47" t="str">
        <f t="shared" si="1"/>
        <v>Europe_Slovenia-Europe_2012</v>
      </c>
      <c r="B1678" s="47" t="s">
        <v>179</v>
      </c>
      <c r="C1678" s="49" t="s">
        <v>221</v>
      </c>
      <c r="D1678" s="44" t="s">
        <v>91</v>
      </c>
      <c r="E1678" s="52">
        <v>0.011</v>
      </c>
      <c r="F1678" s="52">
        <v>0.002</v>
      </c>
      <c r="G1678" s="52">
        <v>83.0</v>
      </c>
      <c r="H1678" s="52">
        <v>77.0</v>
      </c>
      <c r="I1678" s="52">
        <v>0.142</v>
      </c>
      <c r="J1678" s="52">
        <v>0.688</v>
      </c>
      <c r="K1678" s="52">
        <v>0.171</v>
      </c>
      <c r="L1678" s="52">
        <v>2057159.0</v>
      </c>
      <c r="M1678" s="52">
        <v>0.499</v>
      </c>
    </row>
    <row r="1679">
      <c r="A1679" s="47" t="str">
        <f t="shared" si="1"/>
        <v>Europe_Spain-Europe_2000</v>
      </c>
      <c r="B1679" s="47" t="s">
        <v>179</v>
      </c>
      <c r="C1679" s="49" t="s">
        <v>222</v>
      </c>
      <c r="D1679" s="44" t="s">
        <v>70</v>
      </c>
      <c r="E1679" s="52">
        <v>0.01</v>
      </c>
      <c r="F1679" s="52">
        <v>0.005</v>
      </c>
      <c r="G1679" s="52">
        <v>83.0</v>
      </c>
      <c r="H1679" s="52">
        <v>76.0</v>
      </c>
      <c r="I1679" s="52">
        <v>0.148</v>
      </c>
      <c r="J1679" s="52">
        <v>0.684</v>
      </c>
      <c r="K1679" s="52">
        <v>0.169</v>
      </c>
      <c r="L1679" s="52">
        <v>4.0263216E7</v>
      </c>
      <c r="M1679" s="52">
        <v>0.763</v>
      </c>
    </row>
    <row r="1680">
      <c r="A1680" s="47" t="str">
        <f t="shared" si="1"/>
        <v>Europe_Spain-Europe_2001</v>
      </c>
      <c r="B1680" s="47" t="s">
        <v>179</v>
      </c>
      <c r="C1680" s="49" t="s">
        <v>222</v>
      </c>
      <c r="D1680" s="44" t="s">
        <v>71</v>
      </c>
      <c r="E1680" s="52">
        <v>0.01</v>
      </c>
      <c r="F1680" s="52">
        <v>0.005</v>
      </c>
      <c r="G1680" s="52">
        <v>83.0</v>
      </c>
      <c r="H1680" s="52">
        <v>76.0</v>
      </c>
      <c r="I1680" s="52">
        <v>0.146</v>
      </c>
      <c r="J1680" s="52">
        <v>0.685</v>
      </c>
      <c r="K1680" s="52">
        <v>0.169</v>
      </c>
      <c r="L1680" s="52">
        <v>4.0756001E7</v>
      </c>
      <c r="M1680" s="52">
        <v>0.763</v>
      </c>
    </row>
    <row r="1681">
      <c r="A1681" s="47" t="str">
        <f t="shared" si="1"/>
        <v>Europe_Spain-Europe_2002</v>
      </c>
      <c r="B1681" s="47" t="s">
        <v>179</v>
      </c>
      <c r="C1681" s="49" t="s">
        <v>222</v>
      </c>
      <c r="D1681" s="44" t="s">
        <v>72</v>
      </c>
      <c r="E1681" s="52">
        <v>0.01</v>
      </c>
      <c r="F1681" s="52">
        <v>0.005</v>
      </c>
      <c r="G1681" s="52">
        <v>83.0</v>
      </c>
      <c r="H1681" s="52">
        <v>76.0</v>
      </c>
      <c r="I1681" s="52">
        <v>0.145</v>
      </c>
      <c r="J1681" s="52">
        <v>0.686</v>
      </c>
      <c r="K1681" s="52">
        <v>0.169</v>
      </c>
      <c r="L1681" s="52">
        <v>4.1431558E7</v>
      </c>
      <c r="M1681" s="52">
        <v>0.765</v>
      </c>
    </row>
    <row r="1682">
      <c r="A1682" s="47" t="str">
        <f t="shared" si="1"/>
        <v>Europe_Spain-Europe_2003</v>
      </c>
      <c r="B1682" s="47" t="s">
        <v>179</v>
      </c>
      <c r="C1682" s="49" t="s">
        <v>222</v>
      </c>
      <c r="D1682" s="44" t="s">
        <v>74</v>
      </c>
      <c r="E1682" s="52">
        <v>0.01</v>
      </c>
      <c r="F1682" s="52">
        <v>0.005</v>
      </c>
      <c r="G1682" s="52">
        <v>83.0</v>
      </c>
      <c r="H1682" s="52">
        <v>76.0</v>
      </c>
      <c r="I1682" s="52">
        <v>0.145</v>
      </c>
      <c r="J1682" s="52">
        <v>0.687</v>
      </c>
      <c r="K1682" s="52">
        <v>0.169</v>
      </c>
      <c r="L1682" s="52">
        <v>4.2187645E7</v>
      </c>
      <c r="M1682" s="52">
        <v>0.768</v>
      </c>
    </row>
    <row r="1683">
      <c r="A1683" s="47" t="str">
        <f t="shared" si="1"/>
        <v>Europe_Spain-Europe_2004</v>
      </c>
      <c r="B1683" s="47" t="s">
        <v>179</v>
      </c>
      <c r="C1683" s="49" t="s">
        <v>222</v>
      </c>
      <c r="D1683" s="44" t="s">
        <v>83</v>
      </c>
      <c r="E1683" s="52">
        <v>0.011</v>
      </c>
      <c r="F1683" s="52">
        <v>0.005</v>
      </c>
      <c r="G1683" s="52">
        <v>83.0</v>
      </c>
      <c r="H1683" s="52">
        <v>77.0</v>
      </c>
      <c r="I1683" s="52">
        <v>0.145</v>
      </c>
      <c r="J1683" s="52">
        <v>0.687</v>
      </c>
      <c r="K1683" s="52">
        <v>0.168</v>
      </c>
      <c r="L1683" s="52">
        <v>4.2921895E7</v>
      </c>
      <c r="M1683" s="52">
        <v>0.77</v>
      </c>
    </row>
    <row r="1684">
      <c r="A1684" s="47" t="str">
        <f t="shared" si="1"/>
        <v>Europe_Spain-Europe_2005</v>
      </c>
      <c r="B1684" s="47" t="s">
        <v>179</v>
      </c>
      <c r="C1684" s="49" t="s">
        <v>222</v>
      </c>
      <c r="D1684" s="44" t="s">
        <v>84</v>
      </c>
      <c r="E1684" s="52">
        <v>0.011</v>
      </c>
      <c r="F1684" s="52">
        <v>0.005</v>
      </c>
      <c r="G1684" s="52">
        <v>84.0</v>
      </c>
      <c r="H1684" s="52">
        <v>77.0</v>
      </c>
      <c r="I1684" s="52">
        <v>0.145</v>
      </c>
      <c r="J1684" s="52">
        <v>0.688</v>
      </c>
      <c r="K1684" s="52">
        <v>0.168</v>
      </c>
      <c r="L1684" s="52">
        <v>4.3653155E7</v>
      </c>
      <c r="M1684" s="52">
        <v>0.773</v>
      </c>
    </row>
    <row r="1685">
      <c r="A1685" s="47" t="str">
        <f t="shared" si="1"/>
        <v>Europe_Spain-Europe_2006</v>
      </c>
      <c r="B1685" s="47" t="s">
        <v>179</v>
      </c>
      <c r="C1685" s="49" t="s">
        <v>222</v>
      </c>
      <c r="D1685" s="44" t="s">
        <v>85</v>
      </c>
      <c r="E1685" s="52">
        <v>0.011</v>
      </c>
      <c r="F1685" s="52">
        <v>0.005</v>
      </c>
      <c r="G1685" s="52">
        <v>84.0</v>
      </c>
      <c r="H1685" s="52">
        <v>78.0</v>
      </c>
      <c r="I1685" s="52">
        <v>0.145</v>
      </c>
      <c r="J1685" s="52">
        <v>0.687</v>
      </c>
      <c r="K1685" s="52">
        <v>0.168</v>
      </c>
      <c r="L1685" s="52">
        <v>4.4397319E7</v>
      </c>
      <c r="M1685" s="52">
        <v>0.775</v>
      </c>
    </row>
    <row r="1686">
      <c r="A1686" s="47" t="str">
        <f t="shared" si="1"/>
        <v>Europe_Spain-Europe_2007</v>
      </c>
      <c r="B1686" s="47" t="s">
        <v>179</v>
      </c>
      <c r="C1686" s="49" t="s">
        <v>222</v>
      </c>
      <c r="D1686" s="44" t="s">
        <v>86</v>
      </c>
      <c r="E1686" s="52">
        <v>0.011</v>
      </c>
      <c r="F1686" s="52">
        <v>0.004</v>
      </c>
      <c r="G1686" s="52">
        <v>84.0</v>
      </c>
      <c r="H1686" s="52">
        <v>78.0</v>
      </c>
      <c r="I1686" s="52">
        <v>0.146</v>
      </c>
      <c r="J1686" s="52">
        <v>0.686</v>
      </c>
      <c r="K1686" s="52">
        <v>0.168</v>
      </c>
      <c r="L1686" s="52">
        <v>4.5226803E7</v>
      </c>
      <c r="M1686" s="52">
        <v>0.777</v>
      </c>
    </row>
    <row r="1687">
      <c r="A1687" s="47" t="str">
        <f t="shared" si="1"/>
        <v>Europe_Spain-Europe_2008</v>
      </c>
      <c r="B1687" s="47" t="s">
        <v>179</v>
      </c>
      <c r="C1687" s="49" t="s">
        <v>222</v>
      </c>
      <c r="D1687" s="44" t="s">
        <v>87</v>
      </c>
      <c r="E1687" s="52">
        <v>0.011</v>
      </c>
      <c r="F1687" s="52">
        <v>0.004</v>
      </c>
      <c r="G1687" s="52">
        <v>84.0</v>
      </c>
      <c r="H1687" s="52">
        <v>78.0</v>
      </c>
      <c r="I1687" s="52">
        <v>0.147</v>
      </c>
      <c r="J1687" s="52">
        <v>0.684</v>
      </c>
      <c r="K1687" s="52">
        <v>0.169</v>
      </c>
      <c r="L1687" s="52">
        <v>4.5954106E7</v>
      </c>
      <c r="M1687" s="52">
        <v>0.78</v>
      </c>
    </row>
    <row r="1688">
      <c r="A1688" s="47" t="str">
        <f t="shared" si="1"/>
        <v>Europe_Spain-Europe_2009</v>
      </c>
      <c r="B1688" s="47" t="s">
        <v>179</v>
      </c>
      <c r="C1688" s="49" t="s">
        <v>222</v>
      </c>
      <c r="D1688" s="44" t="s">
        <v>88</v>
      </c>
      <c r="E1688" s="52">
        <v>0.011</v>
      </c>
      <c r="F1688" s="52">
        <v>0.004</v>
      </c>
      <c r="G1688" s="52">
        <v>85.0</v>
      </c>
      <c r="H1688" s="52">
        <v>79.0</v>
      </c>
      <c r="I1688" s="52">
        <v>0.148</v>
      </c>
      <c r="J1688" s="52">
        <v>0.682</v>
      </c>
      <c r="K1688" s="52">
        <v>0.17</v>
      </c>
      <c r="L1688" s="52">
        <v>4.6362946E7</v>
      </c>
      <c r="M1688" s="52">
        <v>0.782</v>
      </c>
    </row>
    <row r="1689">
      <c r="A1689" s="47" t="str">
        <f t="shared" si="1"/>
        <v>Europe_Spain-Europe_2010</v>
      </c>
      <c r="B1689" s="47" t="s">
        <v>179</v>
      </c>
      <c r="C1689" s="49" t="s">
        <v>222</v>
      </c>
      <c r="D1689" s="44" t="s">
        <v>89</v>
      </c>
      <c r="E1689" s="52">
        <v>0.01</v>
      </c>
      <c r="F1689" s="52">
        <v>0.004</v>
      </c>
      <c r="G1689" s="52">
        <v>85.0</v>
      </c>
      <c r="H1689" s="52">
        <v>79.0</v>
      </c>
      <c r="I1689" s="52">
        <v>0.149</v>
      </c>
      <c r="J1689" s="52">
        <v>0.68</v>
      </c>
      <c r="K1689" s="52">
        <v>0.171</v>
      </c>
      <c r="L1689" s="52">
        <v>4.6576897E7</v>
      </c>
      <c r="M1689" s="52">
        <v>0.784</v>
      </c>
    </row>
    <row r="1690">
      <c r="A1690" s="47" t="str">
        <f t="shared" si="1"/>
        <v>Europe_Spain-Europe_2011</v>
      </c>
      <c r="B1690" s="47" t="s">
        <v>179</v>
      </c>
      <c r="C1690" s="49" t="s">
        <v>222</v>
      </c>
      <c r="D1690" s="44" t="s">
        <v>90</v>
      </c>
      <c r="E1690" s="52">
        <v>0.01</v>
      </c>
      <c r="F1690" s="52">
        <v>0.004</v>
      </c>
      <c r="G1690" s="52">
        <v>86.0</v>
      </c>
      <c r="H1690" s="52">
        <v>80.0</v>
      </c>
      <c r="I1690" s="52">
        <v>0.151</v>
      </c>
      <c r="J1690" s="52">
        <v>0.677</v>
      </c>
      <c r="K1690" s="52">
        <v>0.173</v>
      </c>
      <c r="L1690" s="52">
        <v>4.6742697E7</v>
      </c>
      <c r="M1690" s="52">
        <v>0.787</v>
      </c>
    </row>
    <row r="1691">
      <c r="A1691" s="47" t="str">
        <f t="shared" si="1"/>
        <v>Europe_Spain-Europe_2012</v>
      </c>
      <c r="B1691" s="47" t="s">
        <v>179</v>
      </c>
      <c r="C1691" s="49" t="s">
        <v>222</v>
      </c>
      <c r="D1691" s="44" t="s">
        <v>91</v>
      </c>
      <c r="E1691" s="52">
        <v>0.01</v>
      </c>
      <c r="F1691" s="52">
        <v>0.004</v>
      </c>
      <c r="G1691" s="52">
        <v>85.0</v>
      </c>
      <c r="H1691" s="52">
        <v>80.0</v>
      </c>
      <c r="I1691" s="52">
        <v>0.152</v>
      </c>
      <c r="J1691" s="52">
        <v>0.673</v>
      </c>
      <c r="K1691" s="52">
        <v>0.175</v>
      </c>
      <c r="L1691" s="52">
        <v>4.6761264E7</v>
      </c>
      <c r="M1691" s="52">
        <v>0.789</v>
      </c>
    </row>
    <row r="1692">
      <c r="A1692" s="47" t="str">
        <f t="shared" si="1"/>
        <v>Europe_Sweden-Europe_2000</v>
      </c>
      <c r="B1692" s="47" t="s">
        <v>179</v>
      </c>
      <c r="C1692" s="49" t="s">
        <v>223</v>
      </c>
      <c r="D1692" s="44" t="s">
        <v>70</v>
      </c>
      <c r="E1692" s="52">
        <v>0.01</v>
      </c>
      <c r="F1692" s="52">
        <v>0.003</v>
      </c>
      <c r="G1692" s="52">
        <v>82.0</v>
      </c>
      <c r="H1692" s="52">
        <v>77.0</v>
      </c>
      <c r="I1692" s="52">
        <v>0.184</v>
      </c>
      <c r="J1692" s="52">
        <v>0.643</v>
      </c>
      <c r="K1692" s="52">
        <v>0.173</v>
      </c>
      <c r="L1692" s="52">
        <v>8872109.0</v>
      </c>
      <c r="M1692" s="52">
        <v>0.84</v>
      </c>
    </row>
    <row r="1693">
      <c r="A1693" s="47" t="str">
        <f t="shared" si="1"/>
        <v>Europe_Sweden-Europe_2001</v>
      </c>
      <c r="B1693" s="47" t="s">
        <v>179</v>
      </c>
      <c r="C1693" s="49" t="s">
        <v>223</v>
      </c>
      <c r="D1693" s="44" t="s">
        <v>71</v>
      </c>
      <c r="E1693" s="52">
        <v>0.01</v>
      </c>
      <c r="F1693" s="52">
        <v>0.003</v>
      </c>
      <c r="G1693" s="52">
        <v>82.0</v>
      </c>
      <c r="H1693" s="52">
        <v>78.0</v>
      </c>
      <c r="I1693" s="52">
        <v>0.183</v>
      </c>
      <c r="J1693" s="52">
        <v>0.645</v>
      </c>
      <c r="K1693" s="52">
        <v>0.172</v>
      </c>
      <c r="L1693" s="52">
        <v>8895960.0</v>
      </c>
      <c r="M1693" s="52">
        <v>0.841</v>
      </c>
    </row>
    <row r="1694">
      <c r="A1694" s="47" t="str">
        <f t="shared" si="1"/>
        <v>Europe_Sweden-Europe_2002</v>
      </c>
      <c r="B1694" s="47" t="s">
        <v>179</v>
      </c>
      <c r="C1694" s="49" t="s">
        <v>223</v>
      </c>
      <c r="D1694" s="44" t="s">
        <v>72</v>
      </c>
      <c r="E1694" s="52">
        <v>0.011</v>
      </c>
      <c r="F1694" s="52">
        <v>0.003</v>
      </c>
      <c r="G1694" s="52">
        <v>82.0</v>
      </c>
      <c r="H1694" s="52">
        <v>78.0</v>
      </c>
      <c r="I1694" s="52">
        <v>0.181</v>
      </c>
      <c r="J1694" s="52">
        <v>0.647</v>
      </c>
      <c r="K1694" s="52">
        <v>0.172</v>
      </c>
      <c r="L1694" s="52">
        <v>8924958.0</v>
      </c>
      <c r="M1694" s="52">
        <v>0.841</v>
      </c>
    </row>
    <row r="1695">
      <c r="A1695" s="47" t="str">
        <f t="shared" si="1"/>
        <v>Europe_Sweden-Europe_2003</v>
      </c>
      <c r="B1695" s="47" t="s">
        <v>179</v>
      </c>
      <c r="C1695" s="49" t="s">
        <v>223</v>
      </c>
      <c r="D1695" s="44" t="s">
        <v>74</v>
      </c>
      <c r="E1695" s="52">
        <v>0.011</v>
      </c>
      <c r="F1695" s="52">
        <v>0.003</v>
      </c>
      <c r="G1695" s="52">
        <v>82.0</v>
      </c>
      <c r="H1695" s="52">
        <v>78.0</v>
      </c>
      <c r="I1695" s="52">
        <v>0.179</v>
      </c>
      <c r="J1695" s="52">
        <v>0.649</v>
      </c>
      <c r="K1695" s="52">
        <v>0.172</v>
      </c>
      <c r="L1695" s="52">
        <v>8958229.0</v>
      </c>
      <c r="M1695" s="52">
        <v>0.842</v>
      </c>
    </row>
    <row r="1696">
      <c r="A1696" s="47" t="str">
        <f t="shared" si="1"/>
        <v>Europe_Sweden-Europe_2004</v>
      </c>
      <c r="B1696" s="47" t="s">
        <v>179</v>
      </c>
      <c r="C1696" s="49" t="s">
        <v>223</v>
      </c>
      <c r="D1696" s="44" t="s">
        <v>83</v>
      </c>
      <c r="E1696" s="52">
        <v>0.011</v>
      </c>
      <c r="F1696" s="52">
        <v>0.003</v>
      </c>
      <c r="G1696" s="52">
        <v>83.0</v>
      </c>
      <c r="H1696" s="52">
        <v>78.0</v>
      </c>
      <c r="I1696" s="52">
        <v>0.176</v>
      </c>
      <c r="J1696" s="52">
        <v>0.651</v>
      </c>
      <c r="K1696" s="52">
        <v>0.172</v>
      </c>
      <c r="L1696" s="52">
        <v>8993531.0</v>
      </c>
      <c r="M1696" s="52">
        <v>0.843</v>
      </c>
    </row>
    <row r="1697">
      <c r="A1697" s="47" t="str">
        <f t="shared" si="1"/>
        <v>Europe_Sweden-Europe_2005</v>
      </c>
      <c r="B1697" s="47" t="s">
        <v>179</v>
      </c>
      <c r="C1697" s="49" t="s">
        <v>223</v>
      </c>
      <c r="D1697" s="44" t="s">
        <v>84</v>
      </c>
      <c r="E1697" s="52">
        <v>0.011</v>
      </c>
      <c r="F1697" s="52">
        <v>0.003</v>
      </c>
      <c r="G1697" s="52">
        <v>83.0</v>
      </c>
      <c r="H1697" s="52">
        <v>78.0</v>
      </c>
      <c r="I1697" s="52">
        <v>0.174</v>
      </c>
      <c r="J1697" s="52">
        <v>0.653</v>
      </c>
      <c r="K1697" s="52">
        <v>0.173</v>
      </c>
      <c r="L1697" s="52">
        <v>9029572.0</v>
      </c>
      <c r="M1697" s="52">
        <v>0.843</v>
      </c>
    </row>
    <row r="1698">
      <c r="A1698" s="47" t="str">
        <f t="shared" si="1"/>
        <v>Europe_Sweden-Europe_2006</v>
      </c>
      <c r="B1698" s="47" t="s">
        <v>179</v>
      </c>
      <c r="C1698" s="49" t="s">
        <v>223</v>
      </c>
      <c r="D1698" s="44" t="s">
        <v>85</v>
      </c>
      <c r="E1698" s="52">
        <v>0.012</v>
      </c>
      <c r="F1698" s="52">
        <v>0.003</v>
      </c>
      <c r="G1698" s="52">
        <v>83.0</v>
      </c>
      <c r="H1698" s="52">
        <v>79.0</v>
      </c>
      <c r="I1698" s="52">
        <v>0.172</v>
      </c>
      <c r="J1698" s="52">
        <v>0.655</v>
      </c>
      <c r="K1698" s="52">
        <v>0.174</v>
      </c>
      <c r="L1698" s="52">
        <v>9080505.0</v>
      </c>
      <c r="M1698" s="52">
        <v>0.844</v>
      </c>
    </row>
    <row r="1699">
      <c r="A1699" s="47" t="str">
        <f t="shared" si="1"/>
        <v>Europe_Sweden-Europe_2007</v>
      </c>
      <c r="B1699" s="47" t="s">
        <v>179</v>
      </c>
      <c r="C1699" s="49" t="s">
        <v>223</v>
      </c>
      <c r="D1699" s="44" t="s">
        <v>86</v>
      </c>
      <c r="E1699" s="52">
        <v>0.012</v>
      </c>
      <c r="F1699" s="52">
        <v>0.003</v>
      </c>
      <c r="G1699" s="52">
        <v>83.0</v>
      </c>
      <c r="H1699" s="52">
        <v>79.0</v>
      </c>
      <c r="I1699" s="52">
        <v>0.169</v>
      </c>
      <c r="J1699" s="52">
        <v>0.656</v>
      </c>
      <c r="K1699" s="52">
        <v>0.175</v>
      </c>
      <c r="L1699" s="52">
        <v>9148092.0</v>
      </c>
      <c r="M1699" s="52">
        <v>0.846</v>
      </c>
    </row>
    <row r="1700">
      <c r="A1700" s="47" t="str">
        <f t="shared" si="1"/>
        <v>Europe_Sweden-Europe_2008</v>
      </c>
      <c r="B1700" s="47" t="s">
        <v>179</v>
      </c>
      <c r="C1700" s="49" t="s">
        <v>223</v>
      </c>
      <c r="D1700" s="44" t="s">
        <v>87</v>
      </c>
      <c r="E1700" s="52">
        <v>0.012</v>
      </c>
      <c r="F1700" s="52">
        <v>0.003</v>
      </c>
      <c r="G1700" s="52">
        <v>83.0</v>
      </c>
      <c r="H1700" s="52">
        <v>79.0</v>
      </c>
      <c r="I1700" s="52">
        <v>0.167</v>
      </c>
      <c r="J1700" s="52">
        <v>0.656</v>
      </c>
      <c r="K1700" s="52">
        <v>0.177</v>
      </c>
      <c r="L1700" s="52">
        <v>9219637.0</v>
      </c>
      <c r="M1700" s="52">
        <v>0.847</v>
      </c>
    </row>
    <row r="1701">
      <c r="A1701" s="47" t="str">
        <f t="shared" si="1"/>
        <v>Europe_Sweden-Europe_2009</v>
      </c>
      <c r="B1701" s="47" t="s">
        <v>179</v>
      </c>
      <c r="C1701" s="49" t="s">
        <v>223</v>
      </c>
      <c r="D1701" s="44" t="s">
        <v>88</v>
      </c>
      <c r="E1701" s="52">
        <v>0.012</v>
      </c>
      <c r="F1701" s="52">
        <v>0.003</v>
      </c>
      <c r="G1701" s="52">
        <v>83.0</v>
      </c>
      <c r="H1701" s="52">
        <v>79.0</v>
      </c>
      <c r="I1701" s="52">
        <v>0.166</v>
      </c>
      <c r="J1701" s="52">
        <v>0.655</v>
      </c>
      <c r="K1701" s="52">
        <v>0.179</v>
      </c>
      <c r="L1701" s="52">
        <v>9298515.0</v>
      </c>
      <c r="M1701" s="52">
        <v>0.849</v>
      </c>
    </row>
    <row r="1702">
      <c r="A1702" s="47" t="str">
        <f t="shared" si="1"/>
        <v>Europe_Sweden-Europe_2010</v>
      </c>
      <c r="B1702" s="47" t="s">
        <v>179</v>
      </c>
      <c r="C1702" s="49" t="s">
        <v>223</v>
      </c>
      <c r="D1702" s="44" t="s">
        <v>89</v>
      </c>
      <c r="E1702" s="52">
        <v>0.012</v>
      </c>
      <c r="F1702" s="52">
        <v>0.003</v>
      </c>
      <c r="G1702" s="52">
        <v>84.0</v>
      </c>
      <c r="H1702" s="52">
        <v>80.0</v>
      </c>
      <c r="I1702" s="52">
        <v>0.165</v>
      </c>
      <c r="J1702" s="52">
        <v>0.653</v>
      </c>
      <c r="K1702" s="52">
        <v>0.182</v>
      </c>
      <c r="L1702" s="52">
        <v>9378126.0</v>
      </c>
      <c r="M1702" s="52">
        <v>0.851</v>
      </c>
    </row>
    <row r="1703">
      <c r="A1703" s="47" t="str">
        <f t="shared" si="1"/>
        <v>Europe_Sweden-Europe_2011</v>
      </c>
      <c r="B1703" s="47" t="s">
        <v>179</v>
      </c>
      <c r="C1703" s="49" t="s">
        <v>223</v>
      </c>
      <c r="D1703" s="44" t="s">
        <v>90</v>
      </c>
      <c r="E1703" s="52">
        <v>0.012</v>
      </c>
      <c r="F1703" s="52">
        <v>0.002</v>
      </c>
      <c r="G1703" s="52">
        <v>84.0</v>
      </c>
      <c r="H1703" s="52">
        <v>80.0</v>
      </c>
      <c r="I1703" s="52">
        <v>0.166</v>
      </c>
      <c r="J1703" s="52">
        <v>0.649</v>
      </c>
      <c r="K1703" s="52">
        <v>0.185</v>
      </c>
      <c r="L1703" s="52">
        <v>9449213.0</v>
      </c>
      <c r="M1703" s="52">
        <v>0.852</v>
      </c>
    </row>
    <row r="1704">
      <c r="A1704" s="47" t="str">
        <f t="shared" si="1"/>
        <v>Europe_Sweden-Europe_2012</v>
      </c>
      <c r="B1704" s="47" t="s">
        <v>179</v>
      </c>
      <c r="C1704" s="49" t="s">
        <v>223</v>
      </c>
      <c r="D1704" s="44" t="s">
        <v>91</v>
      </c>
      <c r="E1704" s="52">
        <v>0.012</v>
      </c>
      <c r="F1704" s="52">
        <v>0.002</v>
      </c>
      <c r="G1704" s="52">
        <v>84.0</v>
      </c>
      <c r="H1704" s="52">
        <v>80.0</v>
      </c>
      <c r="I1704" s="52">
        <v>0.167</v>
      </c>
      <c r="J1704" s="52">
        <v>0.644</v>
      </c>
      <c r="K1704" s="52">
        <v>0.189</v>
      </c>
      <c r="L1704" s="52">
        <v>9519374.0</v>
      </c>
      <c r="M1704" s="52">
        <v>0.854</v>
      </c>
    </row>
    <row r="1705">
      <c r="A1705" s="47" t="str">
        <f t="shared" si="1"/>
        <v>Europe_Switzerland-Europe_2000</v>
      </c>
      <c r="B1705" s="47" t="s">
        <v>179</v>
      </c>
      <c r="C1705" s="49" t="s">
        <v>224</v>
      </c>
      <c r="D1705" s="44" t="s">
        <v>70</v>
      </c>
      <c r="E1705" s="52">
        <v>0.011</v>
      </c>
      <c r="F1705" s="52">
        <v>0.005</v>
      </c>
      <c r="G1705" s="52">
        <v>83.0</v>
      </c>
      <c r="H1705" s="52">
        <v>77.0</v>
      </c>
      <c r="I1705" s="52">
        <v>0.174</v>
      </c>
      <c r="J1705" s="52">
        <v>0.673</v>
      </c>
      <c r="K1705" s="52">
        <v>0.153</v>
      </c>
      <c r="L1705" s="52">
        <v>7184250.0</v>
      </c>
      <c r="M1705" s="52">
        <v>0.733</v>
      </c>
    </row>
    <row r="1706">
      <c r="A1706" s="47" t="str">
        <f t="shared" si="1"/>
        <v>Europe_Switzerland-Europe_2001</v>
      </c>
      <c r="B1706" s="47" t="s">
        <v>179</v>
      </c>
      <c r="C1706" s="49" t="s">
        <v>224</v>
      </c>
      <c r="D1706" s="44" t="s">
        <v>71</v>
      </c>
      <c r="E1706" s="52">
        <v>0.01</v>
      </c>
      <c r="F1706" s="52">
        <v>0.005</v>
      </c>
      <c r="G1706" s="52">
        <v>83.0</v>
      </c>
      <c r="H1706" s="52">
        <v>77.0</v>
      </c>
      <c r="I1706" s="52">
        <v>0.173</v>
      </c>
      <c r="J1706" s="52">
        <v>0.673</v>
      </c>
      <c r="K1706" s="52">
        <v>0.154</v>
      </c>
      <c r="L1706" s="52">
        <v>7229854.0</v>
      </c>
      <c r="M1706" s="52">
        <v>0.733</v>
      </c>
    </row>
    <row r="1707">
      <c r="A1707" s="47" t="str">
        <f t="shared" si="1"/>
        <v>Europe_Switzerland-Europe_2002</v>
      </c>
      <c r="B1707" s="47" t="s">
        <v>179</v>
      </c>
      <c r="C1707" s="49" t="s">
        <v>224</v>
      </c>
      <c r="D1707" s="44" t="s">
        <v>72</v>
      </c>
      <c r="E1707" s="52">
        <v>0.01</v>
      </c>
      <c r="F1707" s="52">
        <v>0.005</v>
      </c>
      <c r="G1707" s="52">
        <v>83.0</v>
      </c>
      <c r="H1707" s="52">
        <v>78.0</v>
      </c>
      <c r="I1707" s="52">
        <v>0.171</v>
      </c>
      <c r="J1707" s="52">
        <v>0.675</v>
      </c>
      <c r="K1707" s="52">
        <v>0.155</v>
      </c>
      <c r="L1707" s="52">
        <v>7284753.0</v>
      </c>
      <c r="M1707" s="52">
        <v>0.734</v>
      </c>
    </row>
    <row r="1708">
      <c r="A1708" s="47" t="str">
        <f t="shared" si="1"/>
        <v>Europe_Switzerland-Europe_2003</v>
      </c>
      <c r="B1708" s="47" t="s">
        <v>179</v>
      </c>
      <c r="C1708" s="49" t="s">
        <v>224</v>
      </c>
      <c r="D1708" s="44" t="s">
        <v>74</v>
      </c>
      <c r="E1708" s="52">
        <v>0.01</v>
      </c>
      <c r="F1708" s="52">
        <v>0.004</v>
      </c>
      <c r="G1708" s="52">
        <v>83.0</v>
      </c>
      <c r="H1708" s="52">
        <v>78.0</v>
      </c>
      <c r="I1708" s="52">
        <v>0.168</v>
      </c>
      <c r="J1708" s="52">
        <v>0.676</v>
      </c>
      <c r="K1708" s="52">
        <v>0.156</v>
      </c>
      <c r="L1708" s="52">
        <v>7339001.0</v>
      </c>
      <c r="M1708" s="52">
        <v>0.734</v>
      </c>
    </row>
    <row r="1709">
      <c r="A1709" s="47" t="str">
        <f t="shared" si="1"/>
        <v>Europe_Switzerland-Europe_2004</v>
      </c>
      <c r="B1709" s="47" t="s">
        <v>179</v>
      </c>
      <c r="C1709" s="49" t="s">
        <v>224</v>
      </c>
      <c r="D1709" s="44" t="s">
        <v>83</v>
      </c>
      <c r="E1709" s="52">
        <v>0.01</v>
      </c>
      <c r="F1709" s="52">
        <v>0.004</v>
      </c>
      <c r="G1709" s="52">
        <v>84.0</v>
      </c>
      <c r="H1709" s="52">
        <v>79.0</v>
      </c>
      <c r="I1709" s="52">
        <v>0.166</v>
      </c>
      <c r="J1709" s="52">
        <v>0.678</v>
      </c>
      <c r="K1709" s="52">
        <v>0.157</v>
      </c>
      <c r="L1709" s="52">
        <v>7389625.0</v>
      </c>
      <c r="M1709" s="52">
        <v>0.734</v>
      </c>
    </row>
    <row r="1710">
      <c r="A1710" s="47" t="str">
        <f t="shared" si="1"/>
        <v>Europe_Switzerland-Europe_2005</v>
      </c>
      <c r="B1710" s="47" t="s">
        <v>179</v>
      </c>
      <c r="C1710" s="49" t="s">
        <v>224</v>
      </c>
      <c r="D1710" s="44" t="s">
        <v>84</v>
      </c>
      <c r="E1710" s="52">
        <v>0.01</v>
      </c>
      <c r="F1710" s="52">
        <v>0.004</v>
      </c>
      <c r="G1710" s="52">
        <v>84.0</v>
      </c>
      <c r="H1710" s="52">
        <v>79.0</v>
      </c>
      <c r="I1710" s="52">
        <v>0.163</v>
      </c>
      <c r="J1710" s="52">
        <v>0.679</v>
      </c>
      <c r="K1710" s="52">
        <v>0.158</v>
      </c>
      <c r="L1710" s="52">
        <v>7437115.0</v>
      </c>
      <c r="M1710" s="52">
        <v>0.735</v>
      </c>
    </row>
    <row r="1711">
      <c r="A1711" s="47" t="str">
        <f t="shared" si="1"/>
        <v>Europe_Switzerland-Europe_2006</v>
      </c>
      <c r="B1711" s="47" t="s">
        <v>179</v>
      </c>
      <c r="C1711" s="49" t="s">
        <v>224</v>
      </c>
      <c r="D1711" s="44" t="s">
        <v>85</v>
      </c>
      <c r="E1711" s="52">
        <v>0.01</v>
      </c>
      <c r="F1711" s="52">
        <v>0.004</v>
      </c>
      <c r="G1711" s="52">
        <v>84.0</v>
      </c>
      <c r="H1711" s="52">
        <v>79.0</v>
      </c>
      <c r="I1711" s="52">
        <v>0.16</v>
      </c>
      <c r="J1711" s="52">
        <v>0.68</v>
      </c>
      <c r="K1711" s="52">
        <v>0.16</v>
      </c>
      <c r="L1711" s="52">
        <v>7483934.0</v>
      </c>
      <c r="M1711" s="52">
        <v>0.735</v>
      </c>
    </row>
    <row r="1712">
      <c r="A1712" s="47" t="str">
        <f t="shared" si="1"/>
        <v>Europe_Switzerland-Europe_2007</v>
      </c>
      <c r="B1712" s="47" t="s">
        <v>179</v>
      </c>
      <c r="C1712" s="49" t="s">
        <v>224</v>
      </c>
      <c r="D1712" s="44" t="s">
        <v>86</v>
      </c>
      <c r="E1712" s="52">
        <v>0.01</v>
      </c>
      <c r="F1712" s="52">
        <v>0.004</v>
      </c>
      <c r="G1712" s="52">
        <v>84.0</v>
      </c>
      <c r="H1712" s="52">
        <v>79.0</v>
      </c>
      <c r="I1712" s="52">
        <v>0.157</v>
      </c>
      <c r="J1712" s="52">
        <v>0.681</v>
      </c>
      <c r="K1712" s="52">
        <v>0.162</v>
      </c>
      <c r="L1712" s="52">
        <v>7551117.0</v>
      </c>
      <c r="M1712" s="52">
        <v>0.736</v>
      </c>
    </row>
    <row r="1713">
      <c r="A1713" s="47" t="str">
        <f t="shared" si="1"/>
        <v>Europe_Switzerland-Europe_2008</v>
      </c>
      <c r="B1713" s="47" t="s">
        <v>179</v>
      </c>
      <c r="C1713" s="49" t="s">
        <v>224</v>
      </c>
      <c r="D1713" s="44" t="s">
        <v>87</v>
      </c>
      <c r="E1713" s="52">
        <v>0.01</v>
      </c>
      <c r="F1713" s="52">
        <v>0.004</v>
      </c>
      <c r="G1713" s="52">
        <v>84.0</v>
      </c>
      <c r="H1713" s="52">
        <v>80.0</v>
      </c>
      <c r="I1713" s="52">
        <v>0.155</v>
      </c>
      <c r="J1713" s="52">
        <v>0.681</v>
      </c>
      <c r="K1713" s="52">
        <v>0.164</v>
      </c>
      <c r="L1713" s="52">
        <v>7647675.0</v>
      </c>
      <c r="M1713" s="52">
        <v>0.736</v>
      </c>
    </row>
    <row r="1714">
      <c r="A1714" s="47" t="str">
        <f t="shared" si="1"/>
        <v>Europe_Switzerland-Europe_2009</v>
      </c>
      <c r="B1714" s="47" t="s">
        <v>179</v>
      </c>
      <c r="C1714" s="49" t="s">
        <v>224</v>
      </c>
      <c r="D1714" s="44" t="s">
        <v>88</v>
      </c>
      <c r="E1714" s="52">
        <v>0.01</v>
      </c>
      <c r="F1714" s="52">
        <v>0.004</v>
      </c>
      <c r="G1714" s="52">
        <v>84.0</v>
      </c>
      <c r="H1714" s="52">
        <v>80.0</v>
      </c>
      <c r="I1714" s="52">
        <v>0.152</v>
      </c>
      <c r="J1714" s="52">
        <v>0.681</v>
      </c>
      <c r="K1714" s="52">
        <v>0.167</v>
      </c>
      <c r="L1714" s="52">
        <v>7743831.0</v>
      </c>
      <c r="M1714" s="52">
        <v>0.736</v>
      </c>
    </row>
    <row r="1715">
      <c r="A1715" s="47" t="str">
        <f t="shared" si="1"/>
        <v>Europe_Switzerland-Europe_2010</v>
      </c>
      <c r="B1715" s="47" t="s">
        <v>179</v>
      </c>
      <c r="C1715" s="49" t="s">
        <v>224</v>
      </c>
      <c r="D1715" s="44" t="s">
        <v>89</v>
      </c>
      <c r="E1715" s="52">
        <v>0.01</v>
      </c>
      <c r="F1715" s="52">
        <v>0.004</v>
      </c>
      <c r="G1715" s="52">
        <v>85.0</v>
      </c>
      <c r="H1715" s="52">
        <v>80.0</v>
      </c>
      <c r="I1715" s="52">
        <v>0.151</v>
      </c>
      <c r="J1715" s="52">
        <v>0.68</v>
      </c>
      <c r="K1715" s="52">
        <v>0.169</v>
      </c>
      <c r="L1715" s="52">
        <v>7824909.0</v>
      </c>
      <c r="M1715" s="52">
        <v>0.737</v>
      </c>
    </row>
    <row r="1716">
      <c r="A1716" s="47" t="str">
        <f t="shared" si="1"/>
        <v>Europe_Switzerland-Europe_2011</v>
      </c>
      <c r="B1716" s="47" t="s">
        <v>179</v>
      </c>
      <c r="C1716" s="49" t="s">
        <v>224</v>
      </c>
      <c r="D1716" s="44" t="s">
        <v>90</v>
      </c>
      <c r="E1716" s="52">
        <v>0.01</v>
      </c>
      <c r="F1716" s="52">
        <v>0.004</v>
      </c>
      <c r="G1716" s="52">
        <v>85.0</v>
      </c>
      <c r="H1716" s="52">
        <v>81.0</v>
      </c>
      <c r="I1716" s="52">
        <v>0.149</v>
      </c>
      <c r="J1716" s="52">
        <v>0.679</v>
      </c>
      <c r="K1716" s="52">
        <v>0.172</v>
      </c>
      <c r="L1716" s="52">
        <v>7912398.0</v>
      </c>
      <c r="M1716" s="52">
        <v>0.737</v>
      </c>
    </row>
    <row r="1717">
      <c r="A1717" s="47" t="str">
        <f t="shared" si="1"/>
        <v>Europe_Switzerland-Europe_2012</v>
      </c>
      <c r="B1717" s="47" t="s">
        <v>179</v>
      </c>
      <c r="C1717" s="49" t="s">
        <v>224</v>
      </c>
      <c r="D1717" s="44" t="s">
        <v>91</v>
      </c>
      <c r="E1717" s="52">
        <v>0.01</v>
      </c>
      <c r="F1717" s="52">
        <v>0.004</v>
      </c>
      <c r="G1717" s="52">
        <v>85.0</v>
      </c>
      <c r="H1717" s="52">
        <v>81.0</v>
      </c>
      <c r="I1717" s="52">
        <v>0.148</v>
      </c>
      <c r="J1717" s="52">
        <v>0.678</v>
      </c>
      <c r="K1717" s="52">
        <v>0.174</v>
      </c>
      <c r="L1717" s="52">
        <v>7996861.0</v>
      </c>
      <c r="M1717" s="52">
        <v>0.737</v>
      </c>
    </row>
    <row r="1718">
      <c r="A1718" s="47" t="str">
        <f t="shared" si="1"/>
        <v>Europe_Turkey-Europe_2000</v>
      </c>
      <c r="B1718" s="47" t="s">
        <v>179</v>
      </c>
      <c r="C1718" s="49" t="s">
        <v>225</v>
      </c>
      <c r="D1718" s="44" t="s">
        <v>70</v>
      </c>
      <c r="E1718" s="52">
        <v>0.021</v>
      </c>
      <c r="F1718" s="52">
        <v>0.034</v>
      </c>
      <c r="G1718" s="52">
        <v>74.0</v>
      </c>
      <c r="H1718" s="52">
        <v>66.0</v>
      </c>
      <c r="I1718" s="52">
        <v>0.307</v>
      </c>
      <c r="J1718" s="52">
        <v>0.634</v>
      </c>
      <c r="K1718" s="52">
        <v>0.06</v>
      </c>
      <c r="L1718" s="52">
        <v>6.3174483E7</v>
      </c>
      <c r="M1718" s="52">
        <v>0.647</v>
      </c>
    </row>
    <row r="1719">
      <c r="A1719" s="47" t="str">
        <f t="shared" si="1"/>
        <v>Europe_Turkey-Europe_2001</v>
      </c>
      <c r="B1719" s="47" t="s">
        <v>179</v>
      </c>
      <c r="C1719" s="49" t="s">
        <v>225</v>
      </c>
      <c r="D1719" s="44" t="s">
        <v>71</v>
      </c>
      <c r="E1719" s="52">
        <v>0.021</v>
      </c>
      <c r="F1719" s="52">
        <v>0.032</v>
      </c>
      <c r="G1719" s="52">
        <v>74.0</v>
      </c>
      <c r="H1719" s="52">
        <v>67.0</v>
      </c>
      <c r="I1719" s="52">
        <v>0.302</v>
      </c>
      <c r="J1719" s="52">
        <v>0.637</v>
      </c>
      <c r="K1719" s="52">
        <v>0.061</v>
      </c>
      <c r="L1719" s="52">
        <v>6.4100297E7</v>
      </c>
      <c r="M1719" s="52">
        <v>0.653</v>
      </c>
    </row>
    <row r="1720">
      <c r="A1720" s="47" t="str">
        <f t="shared" si="1"/>
        <v>Europe_Turkey-Europe_2002</v>
      </c>
      <c r="B1720" s="47" t="s">
        <v>179</v>
      </c>
      <c r="C1720" s="49" t="s">
        <v>225</v>
      </c>
      <c r="D1720" s="44" t="s">
        <v>72</v>
      </c>
      <c r="E1720" s="52">
        <v>0.021</v>
      </c>
      <c r="F1720" s="52">
        <v>0.03</v>
      </c>
      <c r="G1720" s="52">
        <v>75.0</v>
      </c>
      <c r="H1720" s="52">
        <v>68.0</v>
      </c>
      <c r="I1720" s="52">
        <v>0.297</v>
      </c>
      <c r="J1720" s="52">
        <v>0.64</v>
      </c>
      <c r="K1720" s="52">
        <v>0.063</v>
      </c>
      <c r="L1720" s="52">
        <v>6.50223E7</v>
      </c>
      <c r="M1720" s="52">
        <v>0.66</v>
      </c>
    </row>
    <row r="1721">
      <c r="A1721" s="47" t="str">
        <f t="shared" si="1"/>
        <v>Europe_Turkey-Europe_2003</v>
      </c>
      <c r="B1721" s="47" t="s">
        <v>179</v>
      </c>
      <c r="C1721" s="49" t="s">
        <v>225</v>
      </c>
      <c r="D1721" s="44" t="s">
        <v>74</v>
      </c>
      <c r="E1721" s="52">
        <v>0.02</v>
      </c>
      <c r="F1721" s="52">
        <v>0.029</v>
      </c>
      <c r="G1721" s="52">
        <v>75.0</v>
      </c>
      <c r="H1721" s="52">
        <v>68.0</v>
      </c>
      <c r="I1721" s="52">
        <v>0.293</v>
      </c>
      <c r="J1721" s="52">
        <v>0.643</v>
      </c>
      <c r="K1721" s="52">
        <v>0.064</v>
      </c>
      <c r="L1721" s="52">
        <v>6.5938265E7</v>
      </c>
      <c r="M1721" s="52">
        <v>0.666</v>
      </c>
    </row>
    <row r="1722">
      <c r="A1722" s="47" t="str">
        <f t="shared" si="1"/>
        <v>Europe_Turkey-Europe_2004</v>
      </c>
      <c r="B1722" s="47" t="s">
        <v>179</v>
      </c>
      <c r="C1722" s="49" t="s">
        <v>225</v>
      </c>
      <c r="D1722" s="44" t="s">
        <v>83</v>
      </c>
      <c r="E1722" s="52">
        <v>0.02</v>
      </c>
      <c r="F1722" s="52">
        <v>0.027</v>
      </c>
      <c r="G1722" s="52">
        <v>76.0</v>
      </c>
      <c r="H1722" s="52">
        <v>69.0</v>
      </c>
      <c r="I1722" s="52">
        <v>0.289</v>
      </c>
      <c r="J1722" s="52">
        <v>0.646</v>
      </c>
      <c r="K1722" s="52">
        <v>0.065</v>
      </c>
      <c r="L1722" s="52">
        <v>6.6845635E7</v>
      </c>
      <c r="M1722" s="52">
        <v>0.672</v>
      </c>
    </row>
    <row r="1723">
      <c r="A1723" s="47" t="str">
        <f t="shared" si="1"/>
        <v>Europe_Turkey-Europe_2005</v>
      </c>
      <c r="B1723" s="47" t="s">
        <v>179</v>
      </c>
      <c r="C1723" s="49" t="s">
        <v>225</v>
      </c>
      <c r="D1723" s="44" t="s">
        <v>84</v>
      </c>
      <c r="E1723" s="52">
        <v>0.019</v>
      </c>
      <c r="F1723" s="52">
        <v>0.026</v>
      </c>
      <c r="G1723" s="52">
        <v>76.0</v>
      </c>
      <c r="H1723" s="52">
        <v>69.0</v>
      </c>
      <c r="I1723" s="52">
        <v>0.285</v>
      </c>
      <c r="J1723" s="52">
        <v>0.649</v>
      </c>
      <c r="K1723" s="52">
        <v>0.066</v>
      </c>
      <c r="L1723" s="52">
        <v>6.7743052E7</v>
      </c>
      <c r="M1723" s="52">
        <v>0.678</v>
      </c>
    </row>
    <row r="1724">
      <c r="A1724" s="47" t="str">
        <f t="shared" si="1"/>
        <v>Europe_Turkey-Europe_2006</v>
      </c>
      <c r="B1724" s="47" t="s">
        <v>179</v>
      </c>
      <c r="C1724" s="49" t="s">
        <v>225</v>
      </c>
      <c r="D1724" s="44" t="s">
        <v>85</v>
      </c>
      <c r="E1724" s="52">
        <v>0.019</v>
      </c>
      <c r="F1724" s="52">
        <v>0.024</v>
      </c>
      <c r="G1724" s="52">
        <v>76.0</v>
      </c>
      <c r="H1724" s="52">
        <v>69.0</v>
      </c>
      <c r="I1724" s="52">
        <v>0.281</v>
      </c>
      <c r="J1724" s="52">
        <v>0.652</v>
      </c>
      <c r="K1724" s="52">
        <v>0.067</v>
      </c>
      <c r="L1724" s="52">
        <v>6.8626337E7</v>
      </c>
      <c r="M1724" s="52">
        <v>0.684</v>
      </c>
    </row>
    <row r="1725">
      <c r="A1725" s="47" t="str">
        <f t="shared" si="1"/>
        <v>Europe_Turkey-Europe_2007</v>
      </c>
      <c r="B1725" s="47" t="s">
        <v>179</v>
      </c>
      <c r="C1725" s="49" t="s">
        <v>225</v>
      </c>
      <c r="D1725" s="44" t="s">
        <v>86</v>
      </c>
      <c r="E1725" s="52">
        <v>0.019</v>
      </c>
      <c r="F1725" s="52">
        <v>0.023</v>
      </c>
      <c r="G1725" s="52">
        <v>77.0</v>
      </c>
      <c r="H1725" s="52">
        <v>70.0</v>
      </c>
      <c r="I1725" s="52">
        <v>0.278</v>
      </c>
      <c r="J1725" s="52">
        <v>0.655</v>
      </c>
      <c r="K1725" s="52">
        <v>0.068</v>
      </c>
      <c r="L1725" s="52">
        <v>6.9496513E7</v>
      </c>
      <c r="M1725" s="52">
        <v>0.69</v>
      </c>
    </row>
    <row r="1726">
      <c r="A1726" s="47" t="str">
        <f t="shared" si="1"/>
        <v>Europe_Turkey-Europe_2008</v>
      </c>
      <c r="B1726" s="47" t="s">
        <v>179</v>
      </c>
      <c r="C1726" s="49" t="s">
        <v>225</v>
      </c>
      <c r="D1726" s="44" t="s">
        <v>87</v>
      </c>
      <c r="E1726" s="52">
        <v>0.018</v>
      </c>
      <c r="F1726" s="52">
        <v>0.022</v>
      </c>
      <c r="G1726" s="52">
        <v>77.0</v>
      </c>
      <c r="H1726" s="52">
        <v>70.0</v>
      </c>
      <c r="I1726" s="52">
        <v>0.274</v>
      </c>
      <c r="J1726" s="52">
        <v>0.657</v>
      </c>
      <c r="K1726" s="52">
        <v>0.069</v>
      </c>
      <c r="L1726" s="52">
        <v>7.0363511E7</v>
      </c>
      <c r="M1726" s="52">
        <v>0.696</v>
      </c>
    </row>
    <row r="1727">
      <c r="A1727" s="47" t="str">
        <f t="shared" si="1"/>
        <v>Europe_Turkey-Europe_2009</v>
      </c>
      <c r="B1727" s="47" t="s">
        <v>179</v>
      </c>
      <c r="C1727" s="49" t="s">
        <v>225</v>
      </c>
      <c r="D1727" s="44" t="s">
        <v>88</v>
      </c>
      <c r="E1727" s="52">
        <v>0.018</v>
      </c>
      <c r="F1727" s="52">
        <v>0.021</v>
      </c>
      <c r="G1727" s="52">
        <v>77.0</v>
      </c>
      <c r="H1727" s="52">
        <v>70.0</v>
      </c>
      <c r="I1727" s="52">
        <v>0.271</v>
      </c>
      <c r="J1727" s="52">
        <v>0.66</v>
      </c>
      <c r="K1727" s="52">
        <v>0.069</v>
      </c>
      <c r="L1727" s="52">
        <v>7.124108E7</v>
      </c>
      <c r="M1727" s="52">
        <v>0.701</v>
      </c>
    </row>
    <row r="1728">
      <c r="A1728" s="47" t="str">
        <f t="shared" si="1"/>
        <v>Europe_Turkey-Europe_2010</v>
      </c>
      <c r="B1728" s="47" t="s">
        <v>179</v>
      </c>
      <c r="C1728" s="49" t="s">
        <v>225</v>
      </c>
      <c r="D1728" s="44" t="s">
        <v>89</v>
      </c>
      <c r="E1728" s="52">
        <v>0.018</v>
      </c>
      <c r="F1728" s="52">
        <v>0.02</v>
      </c>
      <c r="G1728" s="52">
        <v>78.0</v>
      </c>
      <c r="H1728" s="52">
        <v>71.0</v>
      </c>
      <c r="I1728" s="52">
        <v>0.267</v>
      </c>
      <c r="J1728" s="52">
        <v>0.662</v>
      </c>
      <c r="K1728" s="52">
        <v>0.071</v>
      </c>
      <c r="L1728" s="52">
        <v>7.2137546E7</v>
      </c>
      <c r="M1728" s="52">
        <v>0.707</v>
      </c>
    </row>
    <row r="1729">
      <c r="A1729" s="47" t="str">
        <f t="shared" si="1"/>
        <v>Europe_Turkey-Europe_2011</v>
      </c>
      <c r="B1729" s="47" t="s">
        <v>179</v>
      </c>
      <c r="C1729" s="49" t="s">
        <v>225</v>
      </c>
      <c r="D1729" s="44" t="s">
        <v>90</v>
      </c>
      <c r="E1729" s="52">
        <v>0.017</v>
      </c>
      <c r="F1729" s="52">
        <v>0.019</v>
      </c>
      <c r="G1729" s="52">
        <v>78.0</v>
      </c>
      <c r="H1729" s="52">
        <v>71.0</v>
      </c>
      <c r="I1729" s="52">
        <v>0.264</v>
      </c>
      <c r="J1729" s="52">
        <v>0.665</v>
      </c>
      <c r="K1729" s="52">
        <v>0.072</v>
      </c>
      <c r="L1729" s="52">
        <v>7.3058638E7</v>
      </c>
      <c r="M1729" s="52">
        <v>0.713</v>
      </c>
    </row>
    <row r="1730">
      <c r="A1730" s="47" t="str">
        <f t="shared" si="1"/>
        <v>Europe_Turkey-Europe_2012</v>
      </c>
      <c r="B1730" s="47" t="s">
        <v>179</v>
      </c>
      <c r="C1730" s="49" t="s">
        <v>225</v>
      </c>
      <c r="D1730" s="44" t="s">
        <v>91</v>
      </c>
      <c r="E1730" s="52">
        <v>0.017</v>
      </c>
      <c r="F1730" s="52">
        <v>0.017</v>
      </c>
      <c r="G1730" s="52">
        <v>78.0</v>
      </c>
      <c r="H1730" s="52">
        <v>72.0</v>
      </c>
      <c r="I1730" s="52">
        <v>0.26</v>
      </c>
      <c r="J1730" s="52">
        <v>0.667</v>
      </c>
      <c r="K1730" s="52">
        <v>0.073</v>
      </c>
      <c r="L1730" s="52">
        <v>7.3997128E7</v>
      </c>
      <c r="M1730" s="52">
        <v>0.718</v>
      </c>
    </row>
    <row r="1731">
      <c r="A1731" s="47" t="str">
        <f t="shared" si="1"/>
        <v>Europe_Ukraine-Europe_2000</v>
      </c>
      <c r="B1731" s="47" t="s">
        <v>179</v>
      </c>
      <c r="C1731" s="49" t="s">
        <v>226</v>
      </c>
      <c r="D1731" s="44" t="s">
        <v>70</v>
      </c>
      <c r="E1731" s="52">
        <v>0.008</v>
      </c>
      <c r="F1731" s="52">
        <v>0.016</v>
      </c>
      <c r="G1731" s="52">
        <v>74.0</v>
      </c>
      <c r="H1731" s="52">
        <v>62.0</v>
      </c>
      <c r="I1731" s="52">
        <v>0.175</v>
      </c>
      <c r="J1731" s="52">
        <v>0.688</v>
      </c>
      <c r="K1731" s="52">
        <v>0.138</v>
      </c>
      <c r="L1731" s="52">
        <v>4.9175848E7</v>
      </c>
      <c r="M1731" s="52">
        <v>0.671</v>
      </c>
    </row>
    <row r="1732">
      <c r="A1732" s="47" t="str">
        <f t="shared" si="1"/>
        <v>Europe_Ukraine-Europe_2001</v>
      </c>
      <c r="B1732" s="47" t="s">
        <v>179</v>
      </c>
      <c r="C1732" s="49" t="s">
        <v>226</v>
      </c>
      <c r="D1732" s="44" t="s">
        <v>71</v>
      </c>
      <c r="E1732" s="52">
        <v>0.008</v>
      </c>
      <c r="F1732" s="52">
        <v>0.015</v>
      </c>
      <c r="G1732" s="52">
        <v>74.0</v>
      </c>
      <c r="H1732" s="52">
        <v>63.0</v>
      </c>
      <c r="I1732" s="52">
        <v>0.168</v>
      </c>
      <c r="J1732" s="52">
        <v>0.691</v>
      </c>
      <c r="K1732" s="52">
        <v>0.141</v>
      </c>
      <c r="L1732" s="52">
        <v>4.8683865E7</v>
      </c>
      <c r="M1732" s="52">
        <v>0.672</v>
      </c>
    </row>
    <row r="1733">
      <c r="A1733" s="47" t="str">
        <f t="shared" si="1"/>
        <v>Europe_Ukraine-Europe_2002</v>
      </c>
      <c r="B1733" s="47" t="s">
        <v>179</v>
      </c>
      <c r="C1733" s="49" t="s">
        <v>226</v>
      </c>
      <c r="D1733" s="44" t="s">
        <v>72</v>
      </c>
      <c r="E1733" s="52">
        <v>0.009</v>
      </c>
      <c r="F1733" s="52">
        <v>0.014</v>
      </c>
      <c r="G1733" s="52">
        <v>74.0</v>
      </c>
      <c r="H1733" s="52">
        <v>63.0</v>
      </c>
      <c r="I1733" s="52">
        <v>0.162</v>
      </c>
      <c r="J1733" s="52">
        <v>0.692</v>
      </c>
      <c r="K1733" s="52">
        <v>0.145</v>
      </c>
      <c r="L1733" s="52">
        <v>4.82025E7</v>
      </c>
      <c r="M1733" s="52">
        <v>0.673</v>
      </c>
    </row>
    <row r="1734">
      <c r="A1734" s="47" t="str">
        <f t="shared" si="1"/>
        <v>Europe_Ukraine-Europe_2003</v>
      </c>
      <c r="B1734" s="47" t="s">
        <v>179</v>
      </c>
      <c r="C1734" s="49" t="s">
        <v>226</v>
      </c>
      <c r="D1734" s="44" t="s">
        <v>74</v>
      </c>
      <c r="E1734" s="52">
        <v>0.009</v>
      </c>
      <c r="F1734" s="52">
        <v>0.014</v>
      </c>
      <c r="G1734" s="52">
        <v>74.0</v>
      </c>
      <c r="H1734" s="52">
        <v>63.0</v>
      </c>
      <c r="I1734" s="52">
        <v>0.156</v>
      </c>
      <c r="J1734" s="52">
        <v>0.693</v>
      </c>
      <c r="K1734" s="52">
        <v>0.15</v>
      </c>
      <c r="L1734" s="52">
        <v>4.781295E7</v>
      </c>
      <c r="M1734" s="52">
        <v>0.674</v>
      </c>
    </row>
    <row r="1735">
      <c r="A1735" s="47" t="str">
        <f t="shared" si="1"/>
        <v>Europe_Ukraine-Europe_2004</v>
      </c>
      <c r="B1735" s="47" t="s">
        <v>179</v>
      </c>
      <c r="C1735" s="49" t="s">
        <v>226</v>
      </c>
      <c r="D1735" s="44" t="s">
        <v>83</v>
      </c>
      <c r="E1735" s="52">
        <v>0.009</v>
      </c>
      <c r="F1735" s="52">
        <v>0.013</v>
      </c>
      <c r="G1735" s="52">
        <v>74.0</v>
      </c>
      <c r="H1735" s="52">
        <v>63.0</v>
      </c>
      <c r="I1735" s="52">
        <v>0.151</v>
      </c>
      <c r="J1735" s="52">
        <v>0.694</v>
      </c>
      <c r="K1735" s="52">
        <v>0.155</v>
      </c>
      <c r="L1735" s="52">
        <v>4.74516E7</v>
      </c>
      <c r="M1735" s="52">
        <v>0.676</v>
      </c>
    </row>
    <row r="1736">
      <c r="A1736" s="47" t="str">
        <f t="shared" si="1"/>
        <v>Europe_Ukraine-Europe_2005</v>
      </c>
      <c r="B1736" s="47" t="s">
        <v>179</v>
      </c>
      <c r="C1736" s="49" t="s">
        <v>226</v>
      </c>
      <c r="D1736" s="44" t="s">
        <v>84</v>
      </c>
      <c r="E1736" s="52">
        <v>0.009</v>
      </c>
      <c r="F1736" s="52">
        <v>0.013</v>
      </c>
      <c r="G1736" s="52">
        <v>74.0</v>
      </c>
      <c r="H1736" s="52">
        <v>62.0</v>
      </c>
      <c r="I1736" s="52">
        <v>0.147</v>
      </c>
      <c r="J1736" s="52">
        <v>0.695</v>
      </c>
      <c r="K1736" s="52">
        <v>0.158</v>
      </c>
      <c r="L1736" s="52">
        <v>4.710515E7</v>
      </c>
      <c r="M1736" s="52">
        <v>0.678</v>
      </c>
    </row>
    <row r="1737">
      <c r="A1737" s="47" t="str">
        <f t="shared" si="1"/>
        <v>Europe_Ukraine-Europe_2006</v>
      </c>
      <c r="B1737" s="47" t="s">
        <v>179</v>
      </c>
      <c r="C1737" s="49" t="s">
        <v>226</v>
      </c>
      <c r="D1737" s="44" t="s">
        <v>85</v>
      </c>
      <c r="E1737" s="52">
        <v>0.01</v>
      </c>
      <c r="F1737" s="52">
        <v>0.012</v>
      </c>
      <c r="G1737" s="52">
        <v>74.0</v>
      </c>
      <c r="H1737" s="52">
        <v>62.0</v>
      </c>
      <c r="I1737" s="52">
        <v>0.143</v>
      </c>
      <c r="J1737" s="52">
        <v>0.697</v>
      </c>
      <c r="K1737" s="52">
        <v>0.16</v>
      </c>
      <c r="L1737" s="52">
        <v>4.678775E7</v>
      </c>
      <c r="M1737" s="52">
        <v>0.68</v>
      </c>
    </row>
    <row r="1738">
      <c r="A1738" s="47" t="str">
        <f t="shared" si="1"/>
        <v>Europe_Ukraine-Europe_2007</v>
      </c>
      <c r="B1738" s="47" t="s">
        <v>179</v>
      </c>
      <c r="C1738" s="49" t="s">
        <v>226</v>
      </c>
      <c r="D1738" s="44" t="s">
        <v>86</v>
      </c>
      <c r="E1738" s="52">
        <v>0.01</v>
      </c>
      <c r="F1738" s="52">
        <v>0.012</v>
      </c>
      <c r="G1738" s="52">
        <v>74.0</v>
      </c>
      <c r="H1738" s="52">
        <v>63.0</v>
      </c>
      <c r="I1738" s="52">
        <v>0.141</v>
      </c>
      <c r="J1738" s="52">
        <v>0.698</v>
      </c>
      <c r="K1738" s="52">
        <v>0.161</v>
      </c>
      <c r="L1738" s="52">
        <v>4.650935E7</v>
      </c>
      <c r="M1738" s="52">
        <v>0.681</v>
      </c>
    </row>
    <row r="1739">
      <c r="A1739" s="47" t="str">
        <f t="shared" si="1"/>
        <v>Europe_Ukraine-Europe_2008</v>
      </c>
      <c r="B1739" s="47" t="s">
        <v>179</v>
      </c>
      <c r="C1739" s="49" t="s">
        <v>226</v>
      </c>
      <c r="D1739" s="44" t="s">
        <v>87</v>
      </c>
      <c r="E1739" s="52">
        <v>0.011</v>
      </c>
      <c r="F1739" s="52">
        <v>0.011</v>
      </c>
      <c r="G1739" s="52">
        <v>74.0</v>
      </c>
      <c r="H1739" s="52">
        <v>63.0</v>
      </c>
      <c r="I1739" s="52">
        <v>0.139</v>
      </c>
      <c r="J1739" s="52">
        <v>0.7</v>
      </c>
      <c r="K1739" s="52">
        <v>0.16</v>
      </c>
      <c r="L1739" s="52">
        <v>4.62582E7</v>
      </c>
      <c r="M1739" s="52">
        <v>0.683</v>
      </c>
    </row>
    <row r="1740">
      <c r="A1740" s="47" t="str">
        <f t="shared" si="1"/>
        <v>Europe_Ukraine-Europe_2009</v>
      </c>
      <c r="B1740" s="47" t="s">
        <v>179</v>
      </c>
      <c r="C1740" s="49" t="s">
        <v>226</v>
      </c>
      <c r="D1740" s="44" t="s">
        <v>88</v>
      </c>
      <c r="E1740" s="52">
        <v>0.011</v>
      </c>
      <c r="F1740" s="52">
        <v>0.011</v>
      </c>
      <c r="G1740" s="52">
        <v>75.0</v>
      </c>
      <c r="H1740" s="52">
        <v>64.0</v>
      </c>
      <c r="I1740" s="52">
        <v>0.139</v>
      </c>
      <c r="J1740" s="52">
        <v>0.702</v>
      </c>
      <c r="K1740" s="52">
        <v>0.159</v>
      </c>
      <c r="L1740" s="52">
        <v>4.60533E7</v>
      </c>
      <c r="M1740" s="52">
        <v>0.685</v>
      </c>
    </row>
    <row r="1741">
      <c r="A1741" s="47" t="str">
        <f t="shared" si="1"/>
        <v>Europe_Ukraine-Europe_2010</v>
      </c>
      <c r="B1741" s="47" t="s">
        <v>179</v>
      </c>
      <c r="C1741" s="49" t="s">
        <v>226</v>
      </c>
      <c r="D1741" s="44" t="s">
        <v>89</v>
      </c>
      <c r="E1741" s="52">
        <v>0.011</v>
      </c>
      <c r="F1741" s="52">
        <v>0.01</v>
      </c>
      <c r="G1741" s="52">
        <v>76.0</v>
      </c>
      <c r="H1741" s="52">
        <v>65.0</v>
      </c>
      <c r="I1741" s="52">
        <v>0.139</v>
      </c>
      <c r="J1741" s="52">
        <v>0.703</v>
      </c>
      <c r="K1741" s="52">
        <v>0.158</v>
      </c>
      <c r="L1741" s="52">
        <v>4.58707E7</v>
      </c>
      <c r="M1741" s="52">
        <v>0.687</v>
      </c>
    </row>
    <row r="1742">
      <c r="A1742" s="47" t="str">
        <f t="shared" si="1"/>
        <v>Europe_Ukraine-Europe_2011</v>
      </c>
      <c r="B1742" s="47" t="s">
        <v>179</v>
      </c>
      <c r="C1742" s="49" t="s">
        <v>226</v>
      </c>
      <c r="D1742" s="44" t="s">
        <v>90</v>
      </c>
      <c r="E1742" s="52">
        <v>0.011</v>
      </c>
      <c r="F1742" s="52">
        <v>0.01</v>
      </c>
      <c r="G1742" s="52">
        <v>76.0</v>
      </c>
      <c r="H1742" s="52">
        <v>66.0</v>
      </c>
      <c r="I1742" s="52">
        <v>0.14</v>
      </c>
      <c r="J1742" s="52">
        <v>0.704</v>
      </c>
      <c r="K1742" s="52">
        <v>0.156</v>
      </c>
      <c r="L1742" s="52">
        <v>4.57061E7</v>
      </c>
      <c r="M1742" s="52">
        <v>0.689</v>
      </c>
    </row>
    <row r="1743">
      <c r="A1743" s="47" t="str">
        <f t="shared" si="1"/>
        <v>Europe_Ukraine-Europe_2012</v>
      </c>
      <c r="B1743" s="47" t="s">
        <v>179</v>
      </c>
      <c r="C1743" s="49" t="s">
        <v>226</v>
      </c>
      <c r="D1743" s="44" t="s">
        <v>91</v>
      </c>
      <c r="E1743" s="52">
        <v>0.011</v>
      </c>
      <c r="F1743" s="52">
        <v>0.009</v>
      </c>
      <c r="G1743" s="52">
        <v>76.0</v>
      </c>
      <c r="H1743" s="52">
        <v>66.0</v>
      </c>
      <c r="I1743" s="52">
        <v>0.142</v>
      </c>
      <c r="J1743" s="52">
        <v>0.705</v>
      </c>
      <c r="K1743" s="52">
        <v>0.153</v>
      </c>
      <c r="L1743" s="52">
        <v>4.55933E7</v>
      </c>
      <c r="M1743" s="52">
        <v>0.691</v>
      </c>
    </row>
    <row r="1744">
      <c r="A1744" s="47" t="str">
        <f t="shared" si="1"/>
        <v>Europe_United Kingdom-Europe_2000</v>
      </c>
      <c r="B1744" s="47" t="s">
        <v>179</v>
      </c>
      <c r="C1744" s="49" t="s">
        <v>227</v>
      </c>
      <c r="D1744" s="44" t="s">
        <v>70</v>
      </c>
      <c r="E1744" s="52">
        <v>0.012</v>
      </c>
      <c r="F1744" s="52">
        <v>0.006</v>
      </c>
      <c r="G1744" s="52">
        <v>80.0</v>
      </c>
      <c r="H1744" s="52">
        <v>75.0</v>
      </c>
      <c r="I1744" s="52">
        <v>0.19</v>
      </c>
      <c r="J1744" s="52">
        <v>0.652</v>
      </c>
      <c r="K1744" s="52">
        <v>0.158</v>
      </c>
      <c r="L1744" s="52">
        <v>5.8892514E7</v>
      </c>
      <c r="M1744" s="52">
        <v>0.787</v>
      </c>
    </row>
    <row r="1745">
      <c r="A1745" s="47" t="str">
        <f t="shared" si="1"/>
        <v>Europe_United Kingdom-Europe_2001</v>
      </c>
      <c r="B1745" s="47" t="s">
        <v>179</v>
      </c>
      <c r="C1745" s="49" t="s">
        <v>227</v>
      </c>
      <c r="D1745" s="44" t="s">
        <v>71</v>
      </c>
      <c r="E1745" s="52">
        <v>0.011</v>
      </c>
      <c r="F1745" s="52">
        <v>0.006</v>
      </c>
      <c r="G1745" s="52">
        <v>80.0</v>
      </c>
      <c r="H1745" s="52">
        <v>76.0</v>
      </c>
      <c r="I1745" s="52">
        <v>0.188</v>
      </c>
      <c r="J1745" s="52">
        <v>0.654</v>
      </c>
      <c r="K1745" s="52">
        <v>0.158</v>
      </c>
      <c r="L1745" s="52">
        <v>5.9119673E7</v>
      </c>
      <c r="M1745" s="52">
        <v>0.788</v>
      </c>
    </row>
    <row r="1746">
      <c r="A1746" s="47" t="str">
        <f t="shared" si="1"/>
        <v>Europe_United Kingdom-Europe_2002</v>
      </c>
      <c r="B1746" s="47" t="s">
        <v>179</v>
      </c>
      <c r="C1746" s="49" t="s">
        <v>227</v>
      </c>
      <c r="D1746" s="44" t="s">
        <v>72</v>
      </c>
      <c r="E1746" s="52">
        <v>0.011</v>
      </c>
      <c r="F1746" s="52">
        <v>0.005</v>
      </c>
      <c r="G1746" s="52">
        <v>81.0</v>
      </c>
      <c r="H1746" s="52">
        <v>76.0</v>
      </c>
      <c r="I1746" s="52">
        <v>0.186</v>
      </c>
      <c r="J1746" s="52">
        <v>0.656</v>
      </c>
      <c r="K1746" s="52">
        <v>0.158</v>
      </c>
      <c r="L1746" s="52">
        <v>5.9370479E7</v>
      </c>
      <c r="M1746" s="52">
        <v>0.79</v>
      </c>
    </row>
    <row r="1747">
      <c r="A1747" s="47" t="str">
        <f t="shared" si="1"/>
        <v>Europe_United Kingdom-Europe_2003</v>
      </c>
      <c r="B1747" s="47" t="s">
        <v>179</v>
      </c>
      <c r="C1747" s="49" t="s">
        <v>227</v>
      </c>
      <c r="D1747" s="44" t="s">
        <v>74</v>
      </c>
      <c r="E1747" s="52">
        <v>0.012</v>
      </c>
      <c r="F1747" s="52">
        <v>0.005</v>
      </c>
      <c r="G1747" s="52">
        <v>81.0</v>
      </c>
      <c r="H1747" s="52">
        <v>76.0</v>
      </c>
      <c r="I1747" s="52">
        <v>0.183</v>
      </c>
      <c r="J1747" s="52">
        <v>0.658</v>
      </c>
      <c r="K1747" s="52">
        <v>0.159</v>
      </c>
      <c r="L1747" s="52">
        <v>5.9647577E7</v>
      </c>
      <c r="M1747" s="52">
        <v>0.793</v>
      </c>
    </row>
    <row r="1748">
      <c r="A1748" s="47" t="str">
        <f t="shared" si="1"/>
        <v>Europe_United Kingdom-Europe_2004</v>
      </c>
      <c r="B1748" s="47" t="s">
        <v>179</v>
      </c>
      <c r="C1748" s="49" t="s">
        <v>227</v>
      </c>
      <c r="D1748" s="44" t="s">
        <v>83</v>
      </c>
      <c r="E1748" s="52">
        <v>0.012</v>
      </c>
      <c r="F1748" s="52">
        <v>0.005</v>
      </c>
      <c r="G1748" s="52">
        <v>81.0</v>
      </c>
      <c r="H1748" s="52">
        <v>77.0</v>
      </c>
      <c r="I1748" s="52">
        <v>0.181</v>
      </c>
      <c r="J1748" s="52">
        <v>0.66</v>
      </c>
      <c r="K1748" s="52">
        <v>0.159</v>
      </c>
      <c r="L1748" s="52">
        <v>5.9987905E7</v>
      </c>
      <c r="M1748" s="52">
        <v>0.796</v>
      </c>
    </row>
    <row r="1749">
      <c r="A1749" s="47" t="str">
        <f t="shared" si="1"/>
        <v>Europe_United Kingdom-Europe_2005</v>
      </c>
      <c r="B1749" s="47" t="s">
        <v>179</v>
      </c>
      <c r="C1749" s="49" t="s">
        <v>227</v>
      </c>
      <c r="D1749" s="44" t="s">
        <v>84</v>
      </c>
      <c r="E1749" s="52">
        <v>0.012</v>
      </c>
      <c r="F1749" s="52">
        <v>0.005</v>
      </c>
      <c r="G1749" s="52">
        <v>81.0</v>
      </c>
      <c r="H1749" s="52">
        <v>77.0</v>
      </c>
      <c r="I1749" s="52">
        <v>0.179</v>
      </c>
      <c r="J1749" s="52">
        <v>0.661</v>
      </c>
      <c r="K1749" s="52">
        <v>0.16</v>
      </c>
      <c r="L1749" s="52">
        <v>6.0401206E7</v>
      </c>
      <c r="M1749" s="52">
        <v>0.799</v>
      </c>
    </row>
    <row r="1750">
      <c r="A1750" s="47" t="str">
        <f t="shared" si="1"/>
        <v>Europe_United Kingdom-Europe_2006</v>
      </c>
      <c r="B1750" s="47" t="s">
        <v>179</v>
      </c>
      <c r="C1750" s="49" t="s">
        <v>227</v>
      </c>
      <c r="D1750" s="44" t="s">
        <v>85</v>
      </c>
      <c r="E1750" s="52">
        <v>0.012</v>
      </c>
      <c r="F1750" s="52">
        <v>0.005</v>
      </c>
      <c r="G1750" s="52">
        <v>81.0</v>
      </c>
      <c r="H1750" s="52">
        <v>77.0</v>
      </c>
      <c r="I1750" s="52">
        <v>0.178</v>
      </c>
      <c r="J1750" s="52">
        <v>0.662</v>
      </c>
      <c r="K1750" s="52">
        <v>0.16</v>
      </c>
      <c r="L1750" s="52">
        <v>6.084682E7</v>
      </c>
      <c r="M1750" s="52">
        <v>0.802</v>
      </c>
    </row>
    <row r="1751">
      <c r="A1751" s="47" t="str">
        <f t="shared" si="1"/>
        <v>Europe_United Kingdom-Europe_2007</v>
      </c>
      <c r="B1751" s="47" t="s">
        <v>179</v>
      </c>
      <c r="C1751" s="49" t="s">
        <v>227</v>
      </c>
      <c r="D1751" s="44" t="s">
        <v>86</v>
      </c>
      <c r="E1751" s="52">
        <v>0.013</v>
      </c>
      <c r="F1751" s="52">
        <v>0.005</v>
      </c>
      <c r="G1751" s="52">
        <v>82.0</v>
      </c>
      <c r="H1751" s="52">
        <v>77.0</v>
      </c>
      <c r="I1751" s="52">
        <v>0.177</v>
      </c>
      <c r="J1751" s="52">
        <v>0.662</v>
      </c>
      <c r="K1751" s="52">
        <v>0.161</v>
      </c>
      <c r="L1751" s="52">
        <v>6.1322463E7</v>
      </c>
      <c r="M1751" s="52">
        <v>0.805</v>
      </c>
    </row>
    <row r="1752">
      <c r="A1752" s="47" t="str">
        <f t="shared" si="1"/>
        <v>Europe_United Kingdom-Europe_2008</v>
      </c>
      <c r="B1752" s="47" t="s">
        <v>179</v>
      </c>
      <c r="C1752" s="49" t="s">
        <v>227</v>
      </c>
      <c r="D1752" s="44" t="s">
        <v>87</v>
      </c>
      <c r="E1752" s="52">
        <v>0.013</v>
      </c>
      <c r="F1752" s="52">
        <v>0.005</v>
      </c>
      <c r="G1752" s="52">
        <v>82.0</v>
      </c>
      <c r="H1752" s="52">
        <v>78.0</v>
      </c>
      <c r="I1752" s="52">
        <v>0.176</v>
      </c>
      <c r="J1752" s="52">
        <v>0.661</v>
      </c>
      <c r="K1752" s="52">
        <v>0.162</v>
      </c>
      <c r="L1752" s="52">
        <v>6.1806995E7</v>
      </c>
      <c r="M1752" s="52">
        <v>0.808</v>
      </c>
    </row>
    <row r="1753">
      <c r="A1753" s="47" t="str">
        <f t="shared" si="1"/>
        <v>Europe_United Kingdom-Europe_2009</v>
      </c>
      <c r="B1753" s="47" t="s">
        <v>179</v>
      </c>
      <c r="C1753" s="49" t="s">
        <v>227</v>
      </c>
      <c r="D1753" s="44" t="s">
        <v>88</v>
      </c>
      <c r="E1753" s="52">
        <v>0.013</v>
      </c>
      <c r="F1753" s="52">
        <v>0.005</v>
      </c>
      <c r="G1753" s="52">
        <v>82.0</v>
      </c>
      <c r="H1753" s="52">
        <v>78.0</v>
      </c>
      <c r="I1753" s="52">
        <v>0.176</v>
      </c>
      <c r="J1753" s="52">
        <v>0.66</v>
      </c>
      <c r="K1753" s="52">
        <v>0.164</v>
      </c>
      <c r="L1753" s="52">
        <v>6.227627E7</v>
      </c>
      <c r="M1753" s="52">
        <v>0.81</v>
      </c>
    </row>
    <row r="1754">
      <c r="A1754" s="47" t="str">
        <f t="shared" si="1"/>
        <v>Europe_United Kingdom-Europe_2010</v>
      </c>
      <c r="B1754" s="47" t="s">
        <v>179</v>
      </c>
      <c r="C1754" s="49" t="s">
        <v>227</v>
      </c>
      <c r="D1754" s="44" t="s">
        <v>89</v>
      </c>
      <c r="E1754" s="52">
        <v>0.013</v>
      </c>
      <c r="F1754" s="52">
        <v>0.004</v>
      </c>
      <c r="G1754" s="52">
        <v>82.0</v>
      </c>
      <c r="H1754" s="52">
        <v>79.0</v>
      </c>
      <c r="I1754" s="52">
        <v>0.176</v>
      </c>
      <c r="J1754" s="52">
        <v>0.659</v>
      </c>
      <c r="K1754" s="52">
        <v>0.166</v>
      </c>
      <c r="L1754" s="52">
        <v>6.2766365E7</v>
      </c>
      <c r="M1754" s="52">
        <v>0.813</v>
      </c>
    </row>
    <row r="1755">
      <c r="A1755" s="47" t="str">
        <f t="shared" si="1"/>
        <v>Europe_United Kingdom-Europe_2011</v>
      </c>
      <c r="B1755" s="47" t="s">
        <v>179</v>
      </c>
      <c r="C1755" s="49" t="s">
        <v>227</v>
      </c>
      <c r="D1755" s="44" t="s">
        <v>90</v>
      </c>
      <c r="E1755" s="52">
        <v>0.013</v>
      </c>
      <c r="F1755" s="52">
        <v>0.004</v>
      </c>
      <c r="G1755" s="52">
        <v>83.0</v>
      </c>
      <c r="H1755" s="52">
        <v>79.0</v>
      </c>
      <c r="I1755" s="52">
        <v>0.175</v>
      </c>
      <c r="J1755" s="52">
        <v>0.656</v>
      </c>
      <c r="K1755" s="52">
        <v>0.169</v>
      </c>
      <c r="L1755" s="52">
        <v>6.3258918E7</v>
      </c>
      <c r="M1755" s="52">
        <v>0.816</v>
      </c>
    </row>
    <row r="1756">
      <c r="A1756" s="47" t="str">
        <f t="shared" si="1"/>
        <v>Europe_United Kingdom-Europe_2012</v>
      </c>
      <c r="B1756" s="47" t="s">
        <v>179</v>
      </c>
      <c r="C1756" s="49" t="s">
        <v>227</v>
      </c>
      <c r="D1756" s="44" t="s">
        <v>91</v>
      </c>
      <c r="E1756" s="52">
        <v>0.013</v>
      </c>
      <c r="F1756" s="52">
        <v>0.004</v>
      </c>
      <c r="G1756" s="52">
        <v>84.0</v>
      </c>
      <c r="H1756" s="52">
        <v>80.0</v>
      </c>
      <c r="I1756" s="52">
        <v>0.175</v>
      </c>
      <c r="J1756" s="52">
        <v>0.653</v>
      </c>
      <c r="K1756" s="52">
        <v>0.172</v>
      </c>
      <c r="L1756" s="52">
        <v>6.3695687E7</v>
      </c>
      <c r="M1756" s="52">
        <v>0.818</v>
      </c>
    </row>
    <row r="1757">
      <c r="A1757" s="47" t="str">
        <f t="shared" si="1"/>
        <v>Middle East_Bahrain-Middle East_2000</v>
      </c>
      <c r="B1757" s="47" t="s">
        <v>228</v>
      </c>
      <c r="C1757" s="49" t="s">
        <v>229</v>
      </c>
      <c r="D1757" s="44" t="s">
        <v>70</v>
      </c>
      <c r="E1757" s="52">
        <v>0.021</v>
      </c>
      <c r="F1757" s="52">
        <v>0.011</v>
      </c>
      <c r="G1757" s="52">
        <v>76.0</v>
      </c>
      <c r="H1757" s="52">
        <v>74.0</v>
      </c>
      <c r="I1757" s="52">
        <v>0.308</v>
      </c>
      <c r="J1757" s="52">
        <v>0.667</v>
      </c>
      <c r="K1757" s="52">
        <v>0.024</v>
      </c>
      <c r="L1757" s="52">
        <v>668239.0</v>
      </c>
      <c r="M1757" s="52">
        <v>0.884</v>
      </c>
    </row>
    <row r="1758">
      <c r="A1758" s="47" t="str">
        <f t="shared" si="1"/>
        <v>Middle East_Bahrain-Middle East_2001</v>
      </c>
      <c r="B1758" s="47" t="s">
        <v>228</v>
      </c>
      <c r="C1758" s="49" t="s">
        <v>229</v>
      </c>
      <c r="D1758" s="44" t="s">
        <v>71</v>
      </c>
      <c r="E1758" s="52">
        <v>0.021</v>
      </c>
      <c r="F1758" s="52">
        <v>0.011</v>
      </c>
      <c r="G1758" s="52">
        <v>76.0</v>
      </c>
      <c r="H1758" s="52">
        <v>74.0</v>
      </c>
      <c r="I1758" s="52">
        <v>0.305</v>
      </c>
      <c r="J1758" s="52">
        <v>0.67</v>
      </c>
      <c r="K1758" s="52">
        <v>0.024</v>
      </c>
      <c r="L1758" s="52">
        <v>698749.0</v>
      </c>
      <c r="M1758" s="52">
        <v>0.884</v>
      </c>
    </row>
    <row r="1759">
      <c r="A1759" s="47" t="str">
        <f t="shared" si="1"/>
        <v>Middle East_Bahrain-Middle East_2002</v>
      </c>
      <c r="B1759" s="47" t="s">
        <v>228</v>
      </c>
      <c r="C1759" s="49" t="s">
        <v>229</v>
      </c>
      <c r="D1759" s="44" t="s">
        <v>72</v>
      </c>
      <c r="E1759" s="52">
        <v>0.02</v>
      </c>
      <c r="F1759" s="52">
        <v>0.01</v>
      </c>
      <c r="G1759" s="52">
        <v>76.0</v>
      </c>
      <c r="H1759" s="52">
        <v>74.0</v>
      </c>
      <c r="I1759" s="52">
        <v>0.301</v>
      </c>
      <c r="J1759" s="52">
        <v>0.675</v>
      </c>
      <c r="K1759" s="52">
        <v>0.024</v>
      </c>
      <c r="L1759" s="52">
        <v>732541.0</v>
      </c>
      <c r="M1759" s="52">
        <v>0.884</v>
      </c>
    </row>
    <row r="1760">
      <c r="A1760" s="47" t="str">
        <f t="shared" si="1"/>
        <v>Middle East_Bahrain-Middle East_2003</v>
      </c>
      <c r="B1760" s="47" t="s">
        <v>228</v>
      </c>
      <c r="C1760" s="49" t="s">
        <v>229</v>
      </c>
      <c r="D1760" s="44" t="s">
        <v>74</v>
      </c>
      <c r="E1760" s="52">
        <v>0.02</v>
      </c>
      <c r="F1760" s="52">
        <v>0.01</v>
      </c>
      <c r="G1760" s="52">
        <v>76.0</v>
      </c>
      <c r="H1760" s="52">
        <v>74.0</v>
      </c>
      <c r="I1760" s="52">
        <v>0.294</v>
      </c>
      <c r="J1760" s="52">
        <v>0.683</v>
      </c>
      <c r="K1760" s="52">
        <v>0.023</v>
      </c>
      <c r="L1760" s="52">
        <v>772058.0</v>
      </c>
      <c r="M1760" s="52">
        <v>0.884</v>
      </c>
    </row>
    <row r="1761">
      <c r="A1761" s="47" t="str">
        <f t="shared" si="1"/>
        <v>Middle East_Bahrain-Middle East_2004</v>
      </c>
      <c r="B1761" s="47" t="s">
        <v>228</v>
      </c>
      <c r="C1761" s="49" t="s">
        <v>229</v>
      </c>
      <c r="D1761" s="44" t="s">
        <v>83</v>
      </c>
      <c r="E1761" s="52">
        <v>0.019</v>
      </c>
      <c r="F1761" s="52">
        <v>0.01</v>
      </c>
      <c r="G1761" s="52">
        <v>76.0</v>
      </c>
      <c r="H1761" s="52">
        <v>75.0</v>
      </c>
      <c r="I1761" s="52">
        <v>0.283</v>
      </c>
      <c r="J1761" s="52">
        <v>0.694</v>
      </c>
      <c r="K1761" s="52">
        <v>0.023</v>
      </c>
      <c r="L1761" s="52">
        <v>820505.0</v>
      </c>
      <c r="M1761" s="52">
        <v>0.884</v>
      </c>
    </row>
    <row r="1762">
      <c r="A1762" s="47" t="str">
        <f t="shared" si="1"/>
        <v>Middle East_Bahrain-Middle East_2005</v>
      </c>
      <c r="B1762" s="47" t="s">
        <v>228</v>
      </c>
      <c r="C1762" s="49" t="s">
        <v>229</v>
      </c>
      <c r="D1762" s="44" t="s">
        <v>84</v>
      </c>
      <c r="E1762" s="52">
        <v>0.019</v>
      </c>
      <c r="F1762" s="52">
        <v>0.009</v>
      </c>
      <c r="G1762" s="52">
        <v>76.0</v>
      </c>
      <c r="H1762" s="52">
        <v>75.0</v>
      </c>
      <c r="I1762" s="52">
        <v>0.269</v>
      </c>
      <c r="J1762" s="52">
        <v>0.709</v>
      </c>
      <c r="K1762" s="52">
        <v>0.022</v>
      </c>
      <c r="L1762" s="52">
        <v>879534.0</v>
      </c>
      <c r="M1762" s="52">
        <v>0.884</v>
      </c>
    </row>
    <row r="1763">
      <c r="A1763" s="47" t="str">
        <f t="shared" si="1"/>
        <v>Middle East_Bahrain-Middle East_2006</v>
      </c>
      <c r="B1763" s="47" t="s">
        <v>228</v>
      </c>
      <c r="C1763" s="49" t="s">
        <v>229</v>
      </c>
      <c r="D1763" s="44" t="s">
        <v>85</v>
      </c>
      <c r="E1763" s="52">
        <v>0.018</v>
      </c>
      <c r="F1763" s="52">
        <v>0.009</v>
      </c>
      <c r="G1763" s="52">
        <v>76.0</v>
      </c>
      <c r="H1763" s="52">
        <v>75.0</v>
      </c>
      <c r="I1763" s="52">
        <v>0.252</v>
      </c>
      <c r="J1763" s="52">
        <v>0.727</v>
      </c>
      <c r="K1763" s="52">
        <v>0.022</v>
      </c>
      <c r="L1763" s="52">
        <v>950951.0</v>
      </c>
      <c r="M1763" s="52">
        <v>0.884</v>
      </c>
    </row>
    <row r="1764">
      <c r="A1764" s="47" t="str">
        <f t="shared" si="1"/>
        <v>Middle East_Bahrain-Middle East_2007</v>
      </c>
      <c r="B1764" s="47" t="s">
        <v>228</v>
      </c>
      <c r="C1764" s="49" t="s">
        <v>229</v>
      </c>
      <c r="D1764" s="44" t="s">
        <v>86</v>
      </c>
      <c r="E1764" s="52">
        <v>0.018</v>
      </c>
      <c r="F1764" s="52">
        <v>0.009</v>
      </c>
      <c r="G1764" s="52">
        <v>77.0</v>
      </c>
      <c r="H1764" s="52">
        <v>75.0</v>
      </c>
      <c r="I1764" s="52">
        <v>0.233</v>
      </c>
      <c r="J1764" s="52">
        <v>0.746</v>
      </c>
      <c r="K1764" s="52">
        <v>0.021</v>
      </c>
      <c r="L1764" s="52">
        <v>1032353.0</v>
      </c>
      <c r="M1764" s="52">
        <v>0.884</v>
      </c>
    </row>
    <row r="1765">
      <c r="A1765" s="47" t="str">
        <f t="shared" si="1"/>
        <v>Middle East_Bahrain-Middle East_2008</v>
      </c>
      <c r="B1765" s="47" t="s">
        <v>228</v>
      </c>
      <c r="C1765" s="49" t="s">
        <v>229</v>
      </c>
      <c r="D1765" s="44" t="s">
        <v>87</v>
      </c>
      <c r="E1765" s="52">
        <v>0.017</v>
      </c>
      <c r="F1765" s="52">
        <v>0.008</v>
      </c>
      <c r="G1765" s="52">
        <v>77.0</v>
      </c>
      <c r="H1765" s="52">
        <v>75.0</v>
      </c>
      <c r="I1765" s="52">
        <v>0.217</v>
      </c>
      <c r="J1765" s="52">
        <v>0.763</v>
      </c>
      <c r="K1765" s="52">
        <v>0.021</v>
      </c>
      <c r="L1765" s="52">
        <v>1116038.0</v>
      </c>
      <c r="M1765" s="52">
        <v>0.885</v>
      </c>
    </row>
    <row r="1766">
      <c r="A1766" s="47" t="str">
        <f t="shared" si="1"/>
        <v>Middle East_Bahrain-Middle East_2009</v>
      </c>
      <c r="B1766" s="47" t="s">
        <v>228</v>
      </c>
      <c r="C1766" s="49" t="s">
        <v>229</v>
      </c>
      <c r="D1766" s="44" t="s">
        <v>88</v>
      </c>
      <c r="E1766" s="52">
        <v>0.017</v>
      </c>
      <c r="F1766" s="52">
        <v>0.007</v>
      </c>
      <c r="G1766" s="52">
        <v>77.0</v>
      </c>
      <c r="H1766" s="52">
        <v>75.0</v>
      </c>
      <c r="I1766" s="52">
        <v>0.205</v>
      </c>
      <c r="J1766" s="52">
        <v>0.775</v>
      </c>
      <c r="K1766" s="52">
        <v>0.02</v>
      </c>
      <c r="L1766" s="52">
        <v>1191539.0</v>
      </c>
      <c r="M1766" s="52">
        <v>0.885</v>
      </c>
    </row>
    <row r="1767">
      <c r="A1767" s="47" t="str">
        <f t="shared" si="1"/>
        <v>Middle East_Bahrain-Middle East_2010</v>
      </c>
      <c r="B1767" s="47" t="s">
        <v>228</v>
      </c>
      <c r="C1767" s="49" t="s">
        <v>229</v>
      </c>
      <c r="D1767" s="44" t="s">
        <v>89</v>
      </c>
      <c r="E1767" s="52">
        <v>0.016</v>
      </c>
      <c r="F1767" s="52">
        <v>0.007</v>
      </c>
      <c r="G1767" s="52">
        <v>77.0</v>
      </c>
      <c r="H1767" s="52">
        <v>76.0</v>
      </c>
      <c r="I1767" s="52">
        <v>0.199</v>
      </c>
      <c r="J1767" s="52">
        <v>0.781</v>
      </c>
      <c r="K1767" s="52">
        <v>0.02</v>
      </c>
      <c r="L1767" s="52">
        <v>1251513.0</v>
      </c>
      <c r="M1767" s="52">
        <v>0.885</v>
      </c>
    </row>
    <row r="1768">
      <c r="A1768" s="47" t="str">
        <f t="shared" si="1"/>
        <v>Middle East_Bahrain-Middle East_2011</v>
      </c>
      <c r="B1768" s="47" t="s">
        <v>228</v>
      </c>
      <c r="C1768" s="49" t="s">
        <v>229</v>
      </c>
      <c r="D1768" s="44" t="s">
        <v>90</v>
      </c>
      <c r="E1768" s="52">
        <v>0.016</v>
      </c>
      <c r="F1768" s="52">
        <v>0.006</v>
      </c>
      <c r="G1768" s="52">
        <v>77.0</v>
      </c>
      <c r="H1768" s="52">
        <v>76.0</v>
      </c>
      <c r="I1768" s="52">
        <v>0.198</v>
      </c>
      <c r="J1768" s="52">
        <v>0.781</v>
      </c>
      <c r="K1768" s="52">
        <v>0.021</v>
      </c>
      <c r="L1768" s="52">
        <v>1292764.0</v>
      </c>
      <c r="M1768" s="52">
        <v>0.886</v>
      </c>
    </row>
    <row r="1769">
      <c r="A1769" s="47" t="str">
        <f t="shared" si="1"/>
        <v>Middle East_Bahrain-Middle East_2012</v>
      </c>
      <c r="B1769" s="47" t="s">
        <v>228</v>
      </c>
      <c r="C1769" s="49" t="s">
        <v>229</v>
      </c>
      <c r="D1769" s="44" t="s">
        <v>91</v>
      </c>
      <c r="E1769" s="52">
        <v>0.016</v>
      </c>
      <c r="F1769" s="52">
        <v>0.006</v>
      </c>
      <c r="G1769" s="52">
        <v>77.0</v>
      </c>
      <c r="H1769" s="52">
        <v>76.0</v>
      </c>
      <c r="I1769" s="52">
        <v>0.202</v>
      </c>
      <c r="J1769" s="52">
        <v>0.777</v>
      </c>
      <c r="K1769" s="52">
        <v>0.021</v>
      </c>
      <c r="L1769" s="52">
        <v>1317827.0</v>
      </c>
      <c r="M1769" s="52">
        <v>0.886</v>
      </c>
    </row>
    <row r="1770">
      <c r="A1770" s="47" t="str">
        <f t="shared" si="1"/>
        <v>Middle East_Iran-Middle East_2000</v>
      </c>
      <c r="B1770" s="47" t="s">
        <v>228</v>
      </c>
      <c r="C1770" s="49" t="s">
        <v>230</v>
      </c>
      <c r="D1770" s="44" t="s">
        <v>70</v>
      </c>
      <c r="E1770" s="52">
        <v>0.019</v>
      </c>
      <c r="F1770" s="52">
        <v>0.029</v>
      </c>
      <c r="G1770" s="52">
        <v>71.0</v>
      </c>
      <c r="H1770" s="52">
        <v>69.0</v>
      </c>
      <c r="I1770" s="52">
        <v>0.347</v>
      </c>
      <c r="J1770" s="52">
        <v>0.611</v>
      </c>
      <c r="K1770" s="52">
        <v>0.042</v>
      </c>
      <c r="L1770" s="52">
        <v>6.5911052E7</v>
      </c>
      <c r="M1770" s="52">
        <v>0.64</v>
      </c>
    </row>
    <row r="1771">
      <c r="A1771" s="47" t="str">
        <f t="shared" si="1"/>
        <v>Middle East_Iran-Middle East_2001</v>
      </c>
      <c r="B1771" s="47" t="s">
        <v>228</v>
      </c>
      <c r="C1771" s="49" t="s">
        <v>230</v>
      </c>
      <c r="D1771" s="44" t="s">
        <v>71</v>
      </c>
      <c r="E1771" s="52">
        <v>0.018</v>
      </c>
      <c r="F1771" s="52">
        <v>0.027</v>
      </c>
      <c r="G1771" s="52">
        <v>71.0</v>
      </c>
      <c r="H1771" s="52">
        <v>69.0</v>
      </c>
      <c r="I1771" s="52">
        <v>0.328</v>
      </c>
      <c r="J1771" s="52">
        <v>0.629</v>
      </c>
      <c r="K1771" s="52">
        <v>0.043</v>
      </c>
      <c r="L1771" s="52">
        <v>6.6857624E7</v>
      </c>
      <c r="M1771" s="52">
        <v>0.648</v>
      </c>
    </row>
    <row r="1772">
      <c r="A1772" s="47" t="str">
        <f t="shared" si="1"/>
        <v>Middle East_Iran-Middle East_2002</v>
      </c>
      <c r="B1772" s="47" t="s">
        <v>228</v>
      </c>
      <c r="C1772" s="49" t="s">
        <v>230</v>
      </c>
      <c r="D1772" s="44" t="s">
        <v>72</v>
      </c>
      <c r="E1772" s="52">
        <v>0.018</v>
      </c>
      <c r="F1772" s="52">
        <v>0.026</v>
      </c>
      <c r="G1772" s="52">
        <v>72.0</v>
      </c>
      <c r="H1772" s="52">
        <v>69.0</v>
      </c>
      <c r="I1772" s="52">
        <v>0.308</v>
      </c>
      <c r="J1772" s="52">
        <v>0.647</v>
      </c>
      <c r="K1772" s="52">
        <v>0.045</v>
      </c>
      <c r="L1772" s="52">
        <v>6.7727274E7</v>
      </c>
      <c r="M1772" s="52">
        <v>0.655</v>
      </c>
    </row>
    <row r="1773">
      <c r="A1773" s="47" t="str">
        <f t="shared" si="1"/>
        <v>Middle East_Iran-Middle East_2003</v>
      </c>
      <c r="B1773" s="47" t="s">
        <v>228</v>
      </c>
      <c r="C1773" s="49" t="s">
        <v>230</v>
      </c>
      <c r="D1773" s="44" t="s">
        <v>74</v>
      </c>
      <c r="E1773" s="52">
        <v>0.018</v>
      </c>
      <c r="F1773" s="52">
        <v>0.024</v>
      </c>
      <c r="G1773" s="52">
        <v>72.0</v>
      </c>
      <c r="H1773" s="52">
        <v>70.0</v>
      </c>
      <c r="I1773" s="52">
        <v>0.289</v>
      </c>
      <c r="J1773" s="52">
        <v>0.664</v>
      </c>
      <c r="K1773" s="52">
        <v>0.047</v>
      </c>
      <c r="L1773" s="52">
        <v>6.8543171E7</v>
      </c>
      <c r="M1773" s="52">
        <v>0.662</v>
      </c>
    </row>
    <row r="1774">
      <c r="A1774" s="47" t="str">
        <f t="shared" si="1"/>
        <v>Middle East_Iran-Middle East_2004</v>
      </c>
      <c r="B1774" s="47" t="s">
        <v>228</v>
      </c>
      <c r="C1774" s="49" t="s">
        <v>230</v>
      </c>
      <c r="D1774" s="44" t="s">
        <v>83</v>
      </c>
      <c r="E1774" s="52">
        <v>0.018</v>
      </c>
      <c r="F1774" s="52">
        <v>0.023</v>
      </c>
      <c r="G1774" s="52">
        <v>73.0</v>
      </c>
      <c r="H1774" s="52">
        <v>70.0</v>
      </c>
      <c r="I1774" s="52">
        <v>0.272</v>
      </c>
      <c r="J1774" s="52">
        <v>0.68</v>
      </c>
      <c r="K1774" s="52">
        <v>0.048</v>
      </c>
      <c r="L1774" s="52">
        <v>6.9342126E7</v>
      </c>
      <c r="M1774" s="52">
        <v>0.669</v>
      </c>
    </row>
    <row r="1775">
      <c r="A1775" s="47" t="str">
        <f t="shared" si="1"/>
        <v>Middle East_Iran-Middle East_2005</v>
      </c>
      <c r="B1775" s="47" t="s">
        <v>228</v>
      </c>
      <c r="C1775" s="49" t="s">
        <v>230</v>
      </c>
      <c r="D1775" s="44" t="s">
        <v>84</v>
      </c>
      <c r="E1775" s="52">
        <v>0.018</v>
      </c>
      <c r="F1775" s="52">
        <v>0.022</v>
      </c>
      <c r="G1775" s="52">
        <v>73.0</v>
      </c>
      <c r="H1775" s="52">
        <v>70.0</v>
      </c>
      <c r="I1775" s="52">
        <v>0.258</v>
      </c>
      <c r="J1775" s="52">
        <v>0.693</v>
      </c>
      <c r="K1775" s="52">
        <v>0.049</v>
      </c>
      <c r="L1775" s="52">
        <v>7.0152384E7</v>
      </c>
      <c r="M1775" s="52">
        <v>0.676</v>
      </c>
    </row>
    <row r="1776">
      <c r="A1776" s="47" t="str">
        <f t="shared" si="1"/>
        <v>Middle East_Iran-Middle East_2006</v>
      </c>
      <c r="B1776" s="47" t="s">
        <v>228</v>
      </c>
      <c r="C1776" s="49" t="s">
        <v>230</v>
      </c>
      <c r="D1776" s="44" t="s">
        <v>85</v>
      </c>
      <c r="E1776" s="52">
        <v>0.018</v>
      </c>
      <c r="F1776" s="52">
        <v>0.021</v>
      </c>
      <c r="G1776" s="52">
        <v>74.0</v>
      </c>
      <c r="H1776" s="52">
        <v>70.0</v>
      </c>
      <c r="I1776" s="52">
        <v>0.249</v>
      </c>
      <c r="J1776" s="52">
        <v>0.701</v>
      </c>
      <c r="K1776" s="52">
        <v>0.05</v>
      </c>
      <c r="L1776" s="52">
        <v>7.0976584E7</v>
      </c>
      <c r="M1776" s="52">
        <v>0.682</v>
      </c>
    </row>
    <row r="1777">
      <c r="A1777" s="47" t="str">
        <f t="shared" si="1"/>
        <v>Middle East_Iran-Middle East_2007</v>
      </c>
      <c r="B1777" s="47" t="s">
        <v>228</v>
      </c>
      <c r="C1777" s="49" t="s">
        <v>230</v>
      </c>
      <c r="D1777" s="44" t="s">
        <v>86</v>
      </c>
      <c r="E1777" s="52">
        <v>0.019</v>
      </c>
      <c r="F1777" s="52">
        <v>0.019</v>
      </c>
      <c r="G1777" s="52">
        <v>74.0</v>
      </c>
      <c r="H1777" s="52">
        <v>70.0</v>
      </c>
      <c r="I1777" s="52">
        <v>0.242</v>
      </c>
      <c r="J1777" s="52">
        <v>0.707</v>
      </c>
      <c r="K1777" s="52">
        <v>0.051</v>
      </c>
      <c r="L1777" s="52">
        <v>7.1809219E7</v>
      </c>
      <c r="M1777" s="52">
        <v>0.689</v>
      </c>
    </row>
    <row r="1778">
      <c r="A1778" s="47" t="str">
        <f t="shared" si="1"/>
        <v>Middle East_Iran-Middle East_2008</v>
      </c>
      <c r="B1778" s="47" t="s">
        <v>228</v>
      </c>
      <c r="C1778" s="49" t="s">
        <v>230</v>
      </c>
      <c r="D1778" s="44" t="s">
        <v>87</v>
      </c>
      <c r="E1778" s="52">
        <v>0.019</v>
      </c>
      <c r="F1778" s="52">
        <v>0.018</v>
      </c>
      <c r="G1778" s="52">
        <v>74.0</v>
      </c>
      <c r="H1778" s="52">
        <v>71.0</v>
      </c>
      <c r="I1778" s="52">
        <v>0.239</v>
      </c>
      <c r="J1778" s="52">
        <v>0.71</v>
      </c>
      <c r="K1778" s="52">
        <v>0.051</v>
      </c>
      <c r="L1778" s="52">
        <v>7.2660887E7</v>
      </c>
      <c r="M1778" s="52">
        <v>0.695</v>
      </c>
    </row>
    <row r="1779">
      <c r="A1779" s="47" t="str">
        <f t="shared" si="1"/>
        <v>Middle East_Iran-Middle East_2009</v>
      </c>
      <c r="B1779" s="47" t="s">
        <v>228</v>
      </c>
      <c r="C1779" s="49" t="s">
        <v>230</v>
      </c>
      <c r="D1779" s="44" t="s">
        <v>88</v>
      </c>
      <c r="E1779" s="52">
        <v>0.019</v>
      </c>
      <c r="F1779" s="52">
        <v>0.017</v>
      </c>
      <c r="G1779" s="52">
        <v>75.0</v>
      </c>
      <c r="H1779" s="52">
        <v>71.0</v>
      </c>
      <c r="I1779" s="52">
        <v>0.237</v>
      </c>
      <c r="J1779" s="52">
        <v>0.712</v>
      </c>
      <c r="K1779" s="52">
        <v>0.051</v>
      </c>
      <c r="L1779" s="52">
        <v>7.3542954E7</v>
      </c>
      <c r="M1779" s="52">
        <v>0.7</v>
      </c>
    </row>
    <row r="1780">
      <c r="A1780" s="47" t="str">
        <f t="shared" si="1"/>
        <v>Middle East_Iran-Middle East_2010</v>
      </c>
      <c r="B1780" s="47" t="s">
        <v>228</v>
      </c>
      <c r="C1780" s="49" t="s">
        <v>230</v>
      </c>
      <c r="D1780" s="44" t="s">
        <v>89</v>
      </c>
      <c r="E1780" s="52">
        <v>0.019</v>
      </c>
      <c r="F1780" s="52">
        <v>0.016</v>
      </c>
      <c r="G1780" s="52">
        <v>75.0</v>
      </c>
      <c r="H1780" s="52">
        <v>71.0</v>
      </c>
      <c r="I1780" s="52">
        <v>0.236</v>
      </c>
      <c r="J1780" s="52">
        <v>0.712</v>
      </c>
      <c r="K1780" s="52">
        <v>0.052</v>
      </c>
      <c r="L1780" s="52">
        <v>7.4462314E7</v>
      </c>
      <c r="M1780" s="52">
        <v>0.706</v>
      </c>
    </row>
    <row r="1781">
      <c r="A1781" s="47" t="str">
        <f t="shared" si="1"/>
        <v>Middle East_Iran-Middle East_2011</v>
      </c>
      <c r="B1781" s="47" t="s">
        <v>228</v>
      </c>
      <c r="C1781" s="49" t="s">
        <v>230</v>
      </c>
      <c r="D1781" s="44" t="s">
        <v>90</v>
      </c>
      <c r="E1781" s="52">
        <v>0.019</v>
      </c>
      <c r="F1781" s="52">
        <v>0.016</v>
      </c>
      <c r="G1781" s="52">
        <v>75.0</v>
      </c>
      <c r="H1781" s="52">
        <v>72.0</v>
      </c>
      <c r="I1781" s="52">
        <v>0.236</v>
      </c>
      <c r="J1781" s="52">
        <v>0.712</v>
      </c>
      <c r="K1781" s="52">
        <v>0.052</v>
      </c>
      <c r="L1781" s="52">
        <v>7.5424285E7</v>
      </c>
      <c r="M1781" s="52">
        <v>0.712</v>
      </c>
    </row>
    <row r="1782">
      <c r="A1782" s="47" t="str">
        <f t="shared" si="1"/>
        <v>Middle East_Iran-Middle East_2012</v>
      </c>
      <c r="B1782" s="47" t="s">
        <v>228</v>
      </c>
      <c r="C1782" s="49" t="s">
        <v>230</v>
      </c>
      <c r="D1782" s="44" t="s">
        <v>91</v>
      </c>
      <c r="E1782" s="52">
        <v>0.019</v>
      </c>
      <c r="F1782" s="52">
        <v>0.015</v>
      </c>
      <c r="G1782" s="52">
        <v>76.0</v>
      </c>
      <c r="H1782" s="52">
        <v>72.0</v>
      </c>
      <c r="I1782" s="52">
        <v>0.237</v>
      </c>
      <c r="J1782" s="52">
        <v>0.711</v>
      </c>
      <c r="K1782" s="52">
        <v>0.052</v>
      </c>
      <c r="L1782" s="52">
        <v>7.6424443E7</v>
      </c>
      <c r="M1782" s="52">
        <v>0.718</v>
      </c>
    </row>
    <row r="1783">
      <c r="A1783" s="47" t="str">
        <f t="shared" si="1"/>
        <v>Middle East_Iraq-Middle East_2000</v>
      </c>
      <c r="B1783" s="47" t="s">
        <v>228</v>
      </c>
      <c r="C1783" s="49" t="s">
        <v>231</v>
      </c>
      <c r="D1783" s="44" t="s">
        <v>70</v>
      </c>
      <c r="E1783" s="52">
        <v>0.036</v>
      </c>
      <c r="F1783" s="52">
        <v>0.036</v>
      </c>
      <c r="G1783" s="52">
        <v>73.0</v>
      </c>
      <c r="H1783" s="52">
        <v>69.0</v>
      </c>
      <c r="I1783" s="52">
        <v>0.428</v>
      </c>
      <c r="J1783" s="52">
        <v>0.537</v>
      </c>
      <c r="K1783" s="52">
        <v>0.035</v>
      </c>
      <c r="L1783" s="52">
        <v>2.3801156E7</v>
      </c>
      <c r="M1783" s="52">
        <v>0.685</v>
      </c>
    </row>
    <row r="1784">
      <c r="A1784" s="47" t="str">
        <f t="shared" si="1"/>
        <v>Middle East_Iraq-Middle East_2001</v>
      </c>
      <c r="B1784" s="47" t="s">
        <v>228</v>
      </c>
      <c r="C1784" s="49" t="s">
        <v>231</v>
      </c>
      <c r="D1784" s="44" t="s">
        <v>71</v>
      </c>
      <c r="E1784" s="52">
        <v>0.036</v>
      </c>
      <c r="F1784" s="52">
        <v>0.035</v>
      </c>
      <c r="G1784" s="52">
        <v>73.0</v>
      </c>
      <c r="H1784" s="52">
        <v>69.0</v>
      </c>
      <c r="I1784" s="52">
        <v>0.426</v>
      </c>
      <c r="J1784" s="52">
        <v>0.539</v>
      </c>
      <c r="K1784" s="52">
        <v>0.035</v>
      </c>
      <c r="L1784" s="52">
        <v>2.4516842E7</v>
      </c>
      <c r="M1784" s="52">
        <v>0.686</v>
      </c>
    </row>
    <row r="1785">
      <c r="A1785" s="47" t="str">
        <f t="shared" si="1"/>
        <v>Middle East_Iraq-Middle East_2002</v>
      </c>
      <c r="B1785" s="47" t="s">
        <v>228</v>
      </c>
      <c r="C1785" s="49" t="s">
        <v>231</v>
      </c>
      <c r="D1785" s="44" t="s">
        <v>72</v>
      </c>
      <c r="E1785" s="52">
        <v>0.035</v>
      </c>
      <c r="F1785" s="52">
        <v>0.035</v>
      </c>
      <c r="G1785" s="52">
        <v>73.0</v>
      </c>
      <c r="H1785" s="52">
        <v>68.0</v>
      </c>
      <c r="I1785" s="52">
        <v>0.424</v>
      </c>
      <c r="J1785" s="52">
        <v>0.541</v>
      </c>
      <c r="K1785" s="52">
        <v>0.035</v>
      </c>
      <c r="L1785" s="52">
        <v>2.5238267E7</v>
      </c>
      <c r="M1785" s="52">
        <v>0.686</v>
      </c>
    </row>
    <row r="1786">
      <c r="A1786" s="47" t="str">
        <f t="shared" si="1"/>
        <v>Middle East_Iraq-Middle East_2003</v>
      </c>
      <c r="B1786" s="47" t="s">
        <v>228</v>
      </c>
      <c r="C1786" s="49" t="s">
        <v>231</v>
      </c>
      <c r="D1786" s="44" t="s">
        <v>74</v>
      </c>
      <c r="E1786" s="52">
        <v>0.035</v>
      </c>
      <c r="F1786" s="52">
        <v>0.034</v>
      </c>
      <c r="G1786" s="52">
        <v>73.0</v>
      </c>
      <c r="H1786" s="52">
        <v>68.0</v>
      </c>
      <c r="I1786" s="52">
        <v>0.422</v>
      </c>
      <c r="J1786" s="52">
        <v>0.543</v>
      </c>
      <c r="K1786" s="52">
        <v>0.035</v>
      </c>
      <c r="L1786" s="52">
        <v>2.5959531E7</v>
      </c>
      <c r="M1786" s="52">
        <v>0.687</v>
      </c>
    </row>
    <row r="1787">
      <c r="A1787" s="47" t="str">
        <f t="shared" si="1"/>
        <v>Middle East_Iraq-Middle East_2004</v>
      </c>
      <c r="B1787" s="47" t="s">
        <v>228</v>
      </c>
      <c r="C1787" s="49" t="s">
        <v>231</v>
      </c>
      <c r="D1787" s="44" t="s">
        <v>83</v>
      </c>
      <c r="E1787" s="52">
        <v>0.035</v>
      </c>
      <c r="F1787" s="52">
        <v>0.034</v>
      </c>
      <c r="G1787" s="52">
        <v>72.0</v>
      </c>
      <c r="H1787" s="52">
        <v>67.0</v>
      </c>
      <c r="I1787" s="52">
        <v>0.421</v>
      </c>
      <c r="J1787" s="52">
        <v>0.545</v>
      </c>
      <c r="K1787" s="52">
        <v>0.035</v>
      </c>
      <c r="L1787" s="52">
        <v>2.6673536E7</v>
      </c>
      <c r="M1787" s="52">
        <v>0.687</v>
      </c>
    </row>
    <row r="1788">
      <c r="A1788" s="47" t="str">
        <f t="shared" si="1"/>
        <v>Middle East_Iraq-Middle East_2005</v>
      </c>
      <c r="B1788" s="47" t="s">
        <v>228</v>
      </c>
      <c r="C1788" s="49" t="s">
        <v>231</v>
      </c>
      <c r="D1788" s="44" t="s">
        <v>84</v>
      </c>
      <c r="E1788" s="52">
        <v>0.034</v>
      </c>
      <c r="F1788" s="52">
        <v>0.033</v>
      </c>
      <c r="G1788" s="52">
        <v>72.0</v>
      </c>
      <c r="H1788" s="52">
        <v>67.0</v>
      </c>
      <c r="I1788" s="52">
        <v>0.419</v>
      </c>
      <c r="J1788" s="52">
        <v>0.546</v>
      </c>
      <c r="K1788" s="52">
        <v>0.035</v>
      </c>
      <c r="L1788" s="52">
        <v>2.7377045E7</v>
      </c>
      <c r="M1788" s="52">
        <v>0.688</v>
      </c>
    </row>
    <row r="1789">
      <c r="A1789" s="47" t="str">
        <f t="shared" si="1"/>
        <v>Middle East_Iraq-Middle East_2006</v>
      </c>
      <c r="B1789" s="47" t="s">
        <v>228</v>
      </c>
      <c r="C1789" s="49" t="s">
        <v>231</v>
      </c>
      <c r="D1789" s="44" t="s">
        <v>85</v>
      </c>
      <c r="E1789" s="52">
        <v>0.034</v>
      </c>
      <c r="F1789" s="52">
        <v>0.033</v>
      </c>
      <c r="G1789" s="52">
        <v>72.0</v>
      </c>
      <c r="H1789" s="52">
        <v>66.0</v>
      </c>
      <c r="I1789" s="52">
        <v>0.418</v>
      </c>
      <c r="J1789" s="52">
        <v>0.547</v>
      </c>
      <c r="K1789" s="52">
        <v>0.034</v>
      </c>
      <c r="L1789" s="52">
        <v>2.8064095E7</v>
      </c>
      <c r="M1789" s="52">
        <v>0.688</v>
      </c>
    </row>
    <row r="1790">
      <c r="A1790" s="47" t="str">
        <f t="shared" si="1"/>
        <v>Middle East_Iraq-Middle East_2007</v>
      </c>
      <c r="B1790" s="47" t="s">
        <v>228</v>
      </c>
      <c r="C1790" s="49" t="s">
        <v>231</v>
      </c>
      <c r="D1790" s="44" t="s">
        <v>86</v>
      </c>
      <c r="E1790" s="52">
        <v>0.034</v>
      </c>
      <c r="F1790" s="52">
        <v>0.032</v>
      </c>
      <c r="G1790" s="52">
        <v>72.0</v>
      </c>
      <c r="H1790" s="52">
        <v>66.0</v>
      </c>
      <c r="I1790" s="52">
        <v>0.417</v>
      </c>
      <c r="J1790" s="52">
        <v>0.548</v>
      </c>
      <c r="K1790" s="52">
        <v>0.034</v>
      </c>
      <c r="L1790" s="52">
        <v>2.874063E7</v>
      </c>
      <c r="M1790" s="52">
        <v>0.689</v>
      </c>
    </row>
    <row r="1791">
      <c r="A1791" s="47" t="str">
        <f t="shared" si="1"/>
        <v>Middle East_Iraq-Middle East_2008</v>
      </c>
      <c r="B1791" s="47" t="s">
        <v>228</v>
      </c>
      <c r="C1791" s="49" t="s">
        <v>231</v>
      </c>
      <c r="D1791" s="44" t="s">
        <v>87</v>
      </c>
      <c r="E1791" s="52">
        <v>0.033</v>
      </c>
      <c r="F1791" s="52">
        <v>0.031</v>
      </c>
      <c r="G1791" s="52">
        <v>72.0</v>
      </c>
      <c r="H1791" s="52">
        <v>65.0</v>
      </c>
      <c r="I1791" s="52">
        <v>0.416</v>
      </c>
      <c r="J1791" s="52">
        <v>0.549</v>
      </c>
      <c r="K1791" s="52">
        <v>0.034</v>
      </c>
      <c r="L1791" s="52">
        <v>2.9429829E7</v>
      </c>
      <c r="M1791" s="52">
        <v>0.689</v>
      </c>
    </row>
    <row r="1792">
      <c r="A1792" s="47" t="str">
        <f t="shared" si="1"/>
        <v>Middle East_Iraq-Middle East_2009</v>
      </c>
      <c r="B1792" s="47" t="s">
        <v>228</v>
      </c>
      <c r="C1792" s="49" t="s">
        <v>231</v>
      </c>
      <c r="D1792" s="44" t="s">
        <v>88</v>
      </c>
      <c r="E1792" s="52">
        <v>0.033</v>
      </c>
      <c r="F1792" s="52">
        <v>0.031</v>
      </c>
      <c r="G1792" s="52">
        <v>72.0</v>
      </c>
      <c r="H1792" s="52">
        <v>65.0</v>
      </c>
      <c r="I1792" s="52">
        <v>0.415</v>
      </c>
      <c r="J1792" s="52">
        <v>0.551</v>
      </c>
      <c r="K1792" s="52">
        <v>0.034</v>
      </c>
      <c r="L1792" s="52">
        <v>3.0163199E7</v>
      </c>
      <c r="M1792" s="52">
        <v>0.69</v>
      </c>
    </row>
    <row r="1793">
      <c r="A1793" s="47" t="str">
        <f t="shared" si="1"/>
        <v>Middle East_Iraq-Middle East_2010</v>
      </c>
      <c r="B1793" s="47" t="s">
        <v>228</v>
      </c>
      <c r="C1793" s="49" t="s">
        <v>231</v>
      </c>
      <c r="D1793" s="44" t="s">
        <v>89</v>
      </c>
      <c r="E1793" s="52">
        <v>0.032</v>
      </c>
      <c r="F1793" s="52">
        <v>0.03</v>
      </c>
      <c r="G1793" s="52">
        <v>73.0</v>
      </c>
      <c r="H1793" s="52">
        <v>65.0</v>
      </c>
      <c r="I1793" s="52">
        <v>0.412</v>
      </c>
      <c r="J1793" s="52">
        <v>0.554</v>
      </c>
      <c r="K1793" s="52">
        <v>0.034</v>
      </c>
      <c r="L1793" s="52">
        <v>3.096238E7</v>
      </c>
      <c r="M1793" s="52">
        <v>0.69</v>
      </c>
    </row>
    <row r="1794">
      <c r="A1794" s="47" t="str">
        <f t="shared" si="1"/>
        <v>Middle East_Iraq-Middle East_2011</v>
      </c>
      <c r="B1794" s="47" t="s">
        <v>228</v>
      </c>
      <c r="C1794" s="49" t="s">
        <v>231</v>
      </c>
      <c r="D1794" s="44" t="s">
        <v>90</v>
      </c>
      <c r="E1794" s="52">
        <v>0.032</v>
      </c>
      <c r="F1794" s="52">
        <v>0.029</v>
      </c>
      <c r="G1794" s="52">
        <v>73.0</v>
      </c>
      <c r="H1794" s="52">
        <v>65.0</v>
      </c>
      <c r="I1794" s="52">
        <v>0.409</v>
      </c>
      <c r="J1794" s="52">
        <v>0.558</v>
      </c>
      <c r="K1794" s="52">
        <v>0.033</v>
      </c>
      <c r="L1794" s="52">
        <v>3.176002E7</v>
      </c>
      <c r="M1794" s="52">
        <v>0.691</v>
      </c>
    </row>
    <row r="1795">
      <c r="A1795" s="47" t="str">
        <f t="shared" si="1"/>
        <v>Middle East_Iraq-Middle East_2012</v>
      </c>
      <c r="B1795" s="47" t="s">
        <v>228</v>
      </c>
      <c r="C1795" s="49" t="s">
        <v>231</v>
      </c>
      <c r="D1795" s="44" t="s">
        <v>91</v>
      </c>
      <c r="E1795" s="52">
        <v>0.031</v>
      </c>
      <c r="F1795" s="52">
        <v>0.029</v>
      </c>
      <c r="G1795" s="52">
        <v>73.0</v>
      </c>
      <c r="H1795" s="52">
        <v>66.0</v>
      </c>
      <c r="I1795" s="52">
        <v>0.405</v>
      </c>
      <c r="J1795" s="52">
        <v>0.562</v>
      </c>
      <c r="K1795" s="52">
        <v>0.033</v>
      </c>
      <c r="L1795" s="52">
        <v>3.2578209E7</v>
      </c>
      <c r="M1795" s="52">
        <v>0.692</v>
      </c>
    </row>
    <row r="1796">
      <c r="A1796" s="47" t="str">
        <f t="shared" si="1"/>
        <v>Middle East_Israel-Middle East_2000</v>
      </c>
      <c r="B1796" s="47" t="s">
        <v>228</v>
      </c>
      <c r="C1796" s="49" t="s">
        <v>232</v>
      </c>
      <c r="D1796" s="44" t="s">
        <v>70</v>
      </c>
      <c r="E1796" s="52">
        <v>0.022</v>
      </c>
      <c r="F1796" s="52">
        <v>0.006</v>
      </c>
      <c r="G1796" s="52">
        <v>81.0</v>
      </c>
      <c r="H1796" s="52">
        <v>77.0</v>
      </c>
      <c r="I1796" s="52">
        <v>0.281</v>
      </c>
      <c r="J1796" s="52">
        <v>0.619</v>
      </c>
      <c r="K1796" s="52">
        <v>0.1</v>
      </c>
      <c r="L1796" s="52">
        <v>6289000.0</v>
      </c>
      <c r="M1796" s="52">
        <v>0.912</v>
      </c>
    </row>
    <row r="1797">
      <c r="A1797" s="47" t="str">
        <f t="shared" si="1"/>
        <v>Middle East_Israel-Middle East_2001</v>
      </c>
      <c r="B1797" s="47" t="s">
        <v>228</v>
      </c>
      <c r="C1797" s="49" t="s">
        <v>232</v>
      </c>
      <c r="D1797" s="44" t="s">
        <v>71</v>
      </c>
      <c r="E1797" s="52">
        <v>0.021</v>
      </c>
      <c r="F1797" s="52">
        <v>0.005</v>
      </c>
      <c r="G1797" s="52">
        <v>81.0</v>
      </c>
      <c r="H1797" s="52">
        <v>78.0</v>
      </c>
      <c r="I1797" s="52">
        <v>0.28</v>
      </c>
      <c r="J1797" s="52">
        <v>0.619</v>
      </c>
      <c r="K1797" s="52">
        <v>0.1</v>
      </c>
      <c r="L1797" s="52">
        <v>6439000.0</v>
      </c>
      <c r="M1797" s="52">
        <v>0.913</v>
      </c>
    </row>
    <row r="1798">
      <c r="A1798" s="47" t="str">
        <f t="shared" si="1"/>
        <v>Middle East_Israel-Middle East_2002</v>
      </c>
      <c r="B1798" s="47" t="s">
        <v>228</v>
      </c>
      <c r="C1798" s="49" t="s">
        <v>232</v>
      </c>
      <c r="D1798" s="44" t="s">
        <v>72</v>
      </c>
      <c r="E1798" s="52">
        <v>0.021</v>
      </c>
      <c r="F1798" s="52">
        <v>0.005</v>
      </c>
      <c r="G1798" s="52">
        <v>82.0</v>
      </c>
      <c r="H1798" s="52">
        <v>78.0</v>
      </c>
      <c r="I1798" s="52">
        <v>0.28</v>
      </c>
      <c r="J1798" s="52">
        <v>0.62</v>
      </c>
      <c r="K1798" s="52">
        <v>0.1</v>
      </c>
      <c r="L1798" s="52">
        <v>6570000.0</v>
      </c>
      <c r="M1798" s="52">
        <v>0.913</v>
      </c>
    </row>
    <row r="1799">
      <c r="A1799" s="47" t="str">
        <f t="shared" si="1"/>
        <v>Middle East_Israel-Middle East_2003</v>
      </c>
      <c r="B1799" s="47" t="s">
        <v>228</v>
      </c>
      <c r="C1799" s="49" t="s">
        <v>232</v>
      </c>
      <c r="D1799" s="44" t="s">
        <v>74</v>
      </c>
      <c r="E1799" s="52">
        <v>0.022</v>
      </c>
      <c r="F1799" s="52">
        <v>0.005</v>
      </c>
      <c r="G1799" s="52">
        <v>82.0</v>
      </c>
      <c r="H1799" s="52">
        <v>78.0</v>
      </c>
      <c r="I1799" s="52">
        <v>0.28</v>
      </c>
      <c r="J1799" s="52">
        <v>0.62</v>
      </c>
      <c r="K1799" s="52">
        <v>0.1</v>
      </c>
      <c r="L1799" s="52">
        <v>6689700.0</v>
      </c>
      <c r="M1799" s="52">
        <v>0.914</v>
      </c>
    </row>
    <row r="1800">
      <c r="A1800" s="47" t="str">
        <f t="shared" si="1"/>
        <v>Middle East_Israel-Middle East_2004</v>
      </c>
      <c r="B1800" s="47" t="s">
        <v>228</v>
      </c>
      <c r="C1800" s="49" t="s">
        <v>232</v>
      </c>
      <c r="D1800" s="44" t="s">
        <v>83</v>
      </c>
      <c r="E1800" s="52">
        <v>0.021</v>
      </c>
      <c r="F1800" s="52">
        <v>0.005</v>
      </c>
      <c r="G1800" s="52">
        <v>82.0</v>
      </c>
      <c r="H1800" s="52">
        <v>78.0</v>
      </c>
      <c r="I1800" s="52">
        <v>0.279</v>
      </c>
      <c r="J1800" s="52">
        <v>0.621</v>
      </c>
      <c r="K1800" s="52">
        <v>0.1</v>
      </c>
      <c r="L1800" s="52">
        <v>6809000.0</v>
      </c>
      <c r="M1800" s="52">
        <v>0.915</v>
      </c>
    </row>
    <row r="1801">
      <c r="A1801" s="47" t="str">
        <f t="shared" si="1"/>
        <v>Middle East_Israel-Middle East_2005</v>
      </c>
      <c r="B1801" s="47" t="s">
        <v>228</v>
      </c>
      <c r="C1801" s="49" t="s">
        <v>232</v>
      </c>
      <c r="D1801" s="44" t="s">
        <v>84</v>
      </c>
      <c r="E1801" s="52">
        <v>0.021</v>
      </c>
      <c r="F1801" s="52">
        <v>0.005</v>
      </c>
      <c r="G1801" s="52">
        <v>82.0</v>
      </c>
      <c r="H1801" s="52">
        <v>78.0</v>
      </c>
      <c r="I1801" s="52">
        <v>0.279</v>
      </c>
      <c r="J1801" s="52">
        <v>0.621</v>
      </c>
      <c r="K1801" s="52">
        <v>0.1</v>
      </c>
      <c r="L1801" s="52">
        <v>6930100.0</v>
      </c>
      <c r="M1801" s="52">
        <v>0.915</v>
      </c>
    </row>
    <row r="1802">
      <c r="A1802" s="47" t="str">
        <f t="shared" si="1"/>
        <v>Middle East_Israel-Middle East_2006</v>
      </c>
      <c r="B1802" s="47" t="s">
        <v>228</v>
      </c>
      <c r="C1802" s="49" t="s">
        <v>232</v>
      </c>
      <c r="D1802" s="44" t="s">
        <v>85</v>
      </c>
      <c r="E1802" s="52">
        <v>0.021</v>
      </c>
      <c r="F1802" s="52">
        <v>0.004</v>
      </c>
      <c r="G1802" s="52">
        <v>83.0</v>
      </c>
      <c r="H1802" s="52">
        <v>88.0</v>
      </c>
      <c r="I1802" s="52">
        <v>0.277</v>
      </c>
      <c r="J1802" s="52">
        <v>0.622</v>
      </c>
      <c r="K1802" s="52">
        <v>0.101</v>
      </c>
      <c r="L1802" s="52">
        <v>7053700.0</v>
      </c>
      <c r="M1802" s="52">
        <v>0.916</v>
      </c>
    </row>
    <row r="1803">
      <c r="A1803" s="47" t="str">
        <f t="shared" si="1"/>
        <v>Middle East_Israel-Middle East_2007</v>
      </c>
      <c r="B1803" s="47" t="s">
        <v>228</v>
      </c>
      <c r="C1803" s="49" t="s">
        <v>232</v>
      </c>
      <c r="D1803" s="44" t="s">
        <v>86</v>
      </c>
      <c r="E1803" s="52">
        <v>0.021</v>
      </c>
      <c r="F1803" s="52">
        <v>0.004</v>
      </c>
      <c r="G1803" s="52">
        <v>82.0</v>
      </c>
      <c r="H1803" s="52">
        <v>88.0</v>
      </c>
      <c r="I1803" s="52">
        <v>0.275</v>
      </c>
      <c r="J1803" s="52">
        <v>0.623</v>
      </c>
      <c r="K1803" s="52">
        <v>0.102</v>
      </c>
      <c r="L1803" s="52">
        <v>7180100.0</v>
      </c>
      <c r="M1803" s="52">
        <v>0.916</v>
      </c>
    </row>
    <row r="1804">
      <c r="A1804" s="47" t="str">
        <f t="shared" si="1"/>
        <v>Middle East_Israel-Middle East_2008</v>
      </c>
      <c r="B1804" s="47" t="s">
        <v>228</v>
      </c>
      <c r="C1804" s="49" t="s">
        <v>232</v>
      </c>
      <c r="D1804" s="44" t="s">
        <v>87</v>
      </c>
      <c r="E1804" s="52">
        <v>0.022</v>
      </c>
      <c r="F1804" s="52">
        <v>0.004</v>
      </c>
      <c r="G1804" s="52">
        <v>83.0</v>
      </c>
      <c r="H1804" s="52">
        <v>79.0</v>
      </c>
      <c r="I1804" s="52">
        <v>0.274</v>
      </c>
      <c r="J1804" s="52">
        <v>0.624</v>
      </c>
      <c r="K1804" s="52">
        <v>0.103</v>
      </c>
      <c r="L1804" s="52">
        <v>7308800.0</v>
      </c>
      <c r="M1804" s="52">
        <v>0.917</v>
      </c>
    </row>
    <row r="1805">
      <c r="A1805" s="47" t="str">
        <f t="shared" si="1"/>
        <v>Middle East_Israel-Middle East_2009</v>
      </c>
      <c r="B1805" s="47" t="s">
        <v>228</v>
      </c>
      <c r="C1805" s="49" t="s">
        <v>232</v>
      </c>
      <c r="D1805" s="44" t="s">
        <v>88</v>
      </c>
      <c r="E1805" s="52">
        <v>0.022</v>
      </c>
      <c r="F1805" s="52">
        <v>0.004</v>
      </c>
      <c r="G1805" s="52">
        <v>83.0</v>
      </c>
      <c r="H1805" s="52">
        <v>80.0</v>
      </c>
      <c r="I1805" s="52">
        <v>0.272</v>
      </c>
      <c r="J1805" s="52">
        <v>0.624</v>
      </c>
      <c r="K1805" s="52">
        <v>0.104</v>
      </c>
      <c r="L1805" s="52">
        <v>7485600.0</v>
      </c>
      <c r="M1805" s="52">
        <v>0.918</v>
      </c>
    </row>
    <row r="1806">
      <c r="A1806" s="47" t="str">
        <f t="shared" si="1"/>
        <v>Middle East_Israel-Middle East_2010</v>
      </c>
      <c r="B1806" s="47" t="s">
        <v>228</v>
      </c>
      <c r="C1806" s="49" t="s">
        <v>232</v>
      </c>
      <c r="D1806" s="44" t="s">
        <v>89</v>
      </c>
      <c r="E1806" s="52">
        <v>0.022</v>
      </c>
      <c r="F1806" s="52">
        <v>0.004</v>
      </c>
      <c r="G1806" s="52">
        <v>84.0</v>
      </c>
      <c r="H1806" s="52">
        <v>80.0</v>
      </c>
      <c r="I1806" s="52">
        <v>0.272</v>
      </c>
      <c r="J1806" s="52">
        <v>0.623</v>
      </c>
      <c r="K1806" s="52">
        <v>0.104</v>
      </c>
      <c r="L1806" s="52">
        <v>7623600.0</v>
      </c>
      <c r="M1806" s="52">
        <v>0.918</v>
      </c>
    </row>
    <row r="1807">
      <c r="A1807" s="47" t="str">
        <f t="shared" si="1"/>
        <v>Middle East_Israel-Middle East_2011</v>
      </c>
      <c r="B1807" s="47" t="s">
        <v>228</v>
      </c>
      <c r="C1807" s="49" t="s">
        <v>232</v>
      </c>
      <c r="D1807" s="44" t="s">
        <v>90</v>
      </c>
      <c r="E1807" s="52">
        <v>0.021</v>
      </c>
      <c r="F1807" s="52">
        <v>0.003</v>
      </c>
      <c r="G1807" s="52">
        <v>84.0</v>
      </c>
      <c r="H1807" s="52">
        <v>80.0</v>
      </c>
      <c r="I1807" s="52">
        <v>0.273</v>
      </c>
      <c r="J1807" s="52">
        <v>0.622</v>
      </c>
      <c r="K1807" s="52">
        <v>0.105</v>
      </c>
      <c r="L1807" s="52">
        <v>7765800.0</v>
      </c>
      <c r="M1807" s="52">
        <v>0.919</v>
      </c>
    </row>
    <row r="1808">
      <c r="A1808" s="47" t="str">
        <f t="shared" si="1"/>
        <v>Middle East_Israel-Middle East_2012</v>
      </c>
      <c r="B1808" s="47" t="s">
        <v>228</v>
      </c>
      <c r="C1808" s="49" t="s">
        <v>232</v>
      </c>
      <c r="D1808" s="44" t="s">
        <v>91</v>
      </c>
      <c r="E1808" s="52">
        <v>0.022</v>
      </c>
      <c r="F1808" s="52">
        <v>0.003</v>
      </c>
      <c r="G1808" s="52">
        <v>84.0</v>
      </c>
      <c r="H1808" s="52">
        <v>80.0</v>
      </c>
      <c r="I1808" s="52">
        <v>0.275</v>
      </c>
      <c r="J1808" s="52">
        <v>0.619</v>
      </c>
      <c r="K1808" s="52">
        <v>0.105</v>
      </c>
      <c r="L1808" s="52">
        <v>7910500.0</v>
      </c>
      <c r="M1808" s="52">
        <v>0.919</v>
      </c>
    </row>
    <row r="1809">
      <c r="A1809" s="47" t="str">
        <f t="shared" si="1"/>
        <v>Middle East_Jordan-Middle East_2000</v>
      </c>
      <c r="B1809" s="47" t="s">
        <v>228</v>
      </c>
      <c r="C1809" s="49" t="s">
        <v>233</v>
      </c>
      <c r="D1809" s="44" t="s">
        <v>70</v>
      </c>
      <c r="E1809" s="52">
        <v>0.031</v>
      </c>
      <c r="F1809" s="52">
        <v>0.023</v>
      </c>
      <c r="G1809" s="52">
        <v>73.0</v>
      </c>
      <c r="H1809" s="52">
        <v>70.0</v>
      </c>
      <c r="I1809" s="52">
        <v>0.394</v>
      </c>
      <c r="J1809" s="52">
        <v>0.575</v>
      </c>
      <c r="K1809" s="52">
        <v>0.031</v>
      </c>
      <c r="L1809" s="52">
        <v>4797000.0</v>
      </c>
      <c r="M1809" s="52">
        <v>0.798</v>
      </c>
    </row>
    <row r="1810">
      <c r="A1810" s="47" t="str">
        <f t="shared" si="1"/>
        <v>Middle East_Jordan-Middle East_2001</v>
      </c>
      <c r="B1810" s="47" t="s">
        <v>228</v>
      </c>
      <c r="C1810" s="49" t="s">
        <v>233</v>
      </c>
      <c r="D1810" s="44" t="s">
        <v>71</v>
      </c>
      <c r="E1810" s="52">
        <v>0.031</v>
      </c>
      <c r="F1810" s="52">
        <v>0.023</v>
      </c>
      <c r="G1810" s="52">
        <v>73.0</v>
      </c>
      <c r="H1810" s="52">
        <v>71.0</v>
      </c>
      <c r="I1810" s="52">
        <v>0.392</v>
      </c>
      <c r="J1810" s="52">
        <v>0.577</v>
      </c>
      <c r="K1810" s="52">
        <v>0.031</v>
      </c>
      <c r="L1810" s="52">
        <v>4917000.0</v>
      </c>
      <c r="M1810" s="52">
        <v>0.801</v>
      </c>
    </row>
    <row r="1811">
      <c r="A1811" s="47" t="str">
        <f t="shared" si="1"/>
        <v>Middle East_Jordan-Middle East_2002</v>
      </c>
      <c r="B1811" s="47" t="s">
        <v>228</v>
      </c>
      <c r="C1811" s="49" t="s">
        <v>233</v>
      </c>
      <c r="D1811" s="44" t="s">
        <v>72</v>
      </c>
      <c r="E1811" s="52">
        <v>0.031</v>
      </c>
      <c r="F1811" s="52">
        <v>0.022</v>
      </c>
      <c r="G1811" s="52">
        <v>74.0</v>
      </c>
      <c r="H1811" s="52">
        <v>71.0</v>
      </c>
      <c r="I1811" s="52">
        <v>0.39</v>
      </c>
      <c r="J1811" s="52">
        <v>0.579</v>
      </c>
      <c r="K1811" s="52">
        <v>0.031</v>
      </c>
      <c r="L1811" s="52">
        <v>5038000.0</v>
      </c>
      <c r="M1811" s="52">
        <v>0.804</v>
      </c>
    </row>
    <row r="1812">
      <c r="A1812" s="47" t="str">
        <f t="shared" si="1"/>
        <v>Middle East_Jordan-Middle East_2003</v>
      </c>
      <c r="B1812" s="47" t="s">
        <v>228</v>
      </c>
      <c r="C1812" s="49" t="s">
        <v>233</v>
      </c>
      <c r="D1812" s="44" t="s">
        <v>74</v>
      </c>
      <c r="E1812" s="52">
        <v>0.03</v>
      </c>
      <c r="F1812" s="52">
        <v>0.022</v>
      </c>
      <c r="G1812" s="52">
        <v>74.0</v>
      </c>
      <c r="H1812" s="52">
        <v>71.0</v>
      </c>
      <c r="I1812" s="52">
        <v>0.387</v>
      </c>
      <c r="J1812" s="52">
        <v>0.582</v>
      </c>
      <c r="K1812" s="52">
        <v>0.031</v>
      </c>
      <c r="L1812" s="52">
        <v>5164000.0</v>
      </c>
      <c r="M1812" s="52">
        <v>0.806</v>
      </c>
    </row>
    <row r="1813">
      <c r="A1813" s="47" t="str">
        <f t="shared" si="1"/>
        <v>Middle East_Jordan-Middle East_2004</v>
      </c>
      <c r="B1813" s="47" t="s">
        <v>228</v>
      </c>
      <c r="C1813" s="49" t="s">
        <v>233</v>
      </c>
      <c r="D1813" s="44" t="s">
        <v>83</v>
      </c>
      <c r="E1813" s="52">
        <v>0.03</v>
      </c>
      <c r="F1813" s="52">
        <v>0.021</v>
      </c>
      <c r="G1813" s="52">
        <v>74.0</v>
      </c>
      <c r="H1813" s="52">
        <v>71.0</v>
      </c>
      <c r="I1813" s="52">
        <v>0.383</v>
      </c>
      <c r="J1813" s="52">
        <v>0.585</v>
      </c>
      <c r="K1813" s="52">
        <v>0.032</v>
      </c>
      <c r="L1813" s="52">
        <v>5290000.0</v>
      </c>
      <c r="M1813" s="52">
        <v>0.809</v>
      </c>
    </row>
    <row r="1814">
      <c r="A1814" s="47" t="str">
        <f t="shared" si="1"/>
        <v>Middle East_Jordan-Middle East_2005</v>
      </c>
      <c r="B1814" s="47" t="s">
        <v>228</v>
      </c>
      <c r="C1814" s="49" t="s">
        <v>233</v>
      </c>
      <c r="D1814" s="44" t="s">
        <v>84</v>
      </c>
      <c r="E1814" s="52">
        <v>0.03</v>
      </c>
      <c r="F1814" s="52">
        <v>0.02</v>
      </c>
      <c r="G1814" s="52">
        <v>74.0</v>
      </c>
      <c r="H1814" s="52">
        <v>71.0</v>
      </c>
      <c r="I1814" s="52">
        <v>0.379</v>
      </c>
      <c r="J1814" s="52">
        <v>0.589</v>
      </c>
      <c r="K1814" s="52">
        <v>0.032</v>
      </c>
      <c r="L1814" s="52">
        <v>5411000.0</v>
      </c>
      <c r="M1814" s="52">
        <v>0.812</v>
      </c>
    </row>
    <row r="1815">
      <c r="A1815" s="47" t="str">
        <f t="shared" si="1"/>
        <v>Middle East_Jordan-Middle East_2006</v>
      </c>
      <c r="B1815" s="47" t="s">
        <v>228</v>
      </c>
      <c r="C1815" s="49" t="s">
        <v>233</v>
      </c>
      <c r="D1815" s="44" t="s">
        <v>85</v>
      </c>
      <c r="E1815" s="52">
        <v>0.03</v>
      </c>
      <c r="F1815" s="52">
        <v>0.02</v>
      </c>
      <c r="G1815" s="52">
        <v>74.0</v>
      </c>
      <c r="H1815" s="52">
        <v>71.0</v>
      </c>
      <c r="I1815" s="52">
        <v>0.374</v>
      </c>
      <c r="J1815" s="52">
        <v>0.594</v>
      </c>
      <c r="K1815" s="52">
        <v>0.032</v>
      </c>
      <c r="L1815" s="52">
        <v>5536000.0</v>
      </c>
      <c r="M1815" s="52">
        <v>0.814</v>
      </c>
    </row>
    <row r="1816">
      <c r="A1816" s="47" t="str">
        <f t="shared" si="1"/>
        <v>Middle East_Jordan-Middle East_2007</v>
      </c>
      <c r="B1816" s="47" t="s">
        <v>228</v>
      </c>
      <c r="C1816" s="49" t="s">
        <v>233</v>
      </c>
      <c r="D1816" s="44" t="s">
        <v>86</v>
      </c>
      <c r="E1816" s="52">
        <v>0.03</v>
      </c>
      <c r="F1816" s="52">
        <v>0.019</v>
      </c>
      <c r="G1816" s="52">
        <v>75.0</v>
      </c>
      <c r="H1816" s="52">
        <v>71.0</v>
      </c>
      <c r="I1816" s="52">
        <v>0.368</v>
      </c>
      <c r="J1816" s="52">
        <v>0.6</v>
      </c>
      <c r="K1816" s="52">
        <v>0.033</v>
      </c>
      <c r="L1816" s="52">
        <v>5661000.0</v>
      </c>
      <c r="M1816" s="52">
        <v>0.817</v>
      </c>
    </row>
    <row r="1817">
      <c r="A1817" s="47" t="str">
        <f t="shared" si="1"/>
        <v>Middle East_Jordan-Middle East_2008</v>
      </c>
      <c r="B1817" s="47" t="s">
        <v>228</v>
      </c>
      <c r="C1817" s="49" t="s">
        <v>233</v>
      </c>
      <c r="D1817" s="44" t="s">
        <v>87</v>
      </c>
      <c r="E1817" s="52">
        <v>0.03</v>
      </c>
      <c r="F1817" s="52">
        <v>0.019</v>
      </c>
      <c r="G1817" s="52">
        <v>75.0</v>
      </c>
      <c r="H1817" s="52">
        <v>72.0</v>
      </c>
      <c r="I1817" s="52">
        <v>0.362</v>
      </c>
      <c r="J1817" s="52">
        <v>0.605</v>
      </c>
      <c r="K1817" s="52">
        <v>0.033</v>
      </c>
      <c r="L1817" s="52">
        <v>5786000.0</v>
      </c>
      <c r="M1817" s="52">
        <v>0.82</v>
      </c>
    </row>
    <row r="1818">
      <c r="A1818" s="47" t="str">
        <f t="shared" si="1"/>
        <v>Middle East_Jordan-Middle East_2009</v>
      </c>
      <c r="B1818" s="47" t="s">
        <v>228</v>
      </c>
      <c r="C1818" s="49" t="s">
        <v>233</v>
      </c>
      <c r="D1818" s="44" t="s">
        <v>88</v>
      </c>
      <c r="E1818" s="52">
        <v>0.029</v>
      </c>
      <c r="F1818" s="52">
        <v>0.018</v>
      </c>
      <c r="G1818" s="52">
        <v>75.0</v>
      </c>
      <c r="H1818" s="52">
        <v>72.0</v>
      </c>
      <c r="I1818" s="52">
        <v>0.356</v>
      </c>
      <c r="J1818" s="52">
        <v>0.61</v>
      </c>
      <c r="K1818" s="52">
        <v>0.034</v>
      </c>
      <c r="L1818" s="52">
        <v>5915000.0</v>
      </c>
      <c r="M1818" s="52">
        <v>0.822</v>
      </c>
    </row>
    <row r="1819">
      <c r="A1819" s="47" t="str">
        <f t="shared" si="1"/>
        <v>Middle East_Jordan-Middle East_2010</v>
      </c>
      <c r="B1819" s="47" t="s">
        <v>228</v>
      </c>
      <c r="C1819" s="49" t="s">
        <v>233</v>
      </c>
      <c r="D1819" s="44" t="s">
        <v>89</v>
      </c>
      <c r="E1819" s="52">
        <v>0.029</v>
      </c>
      <c r="F1819" s="52">
        <v>0.018</v>
      </c>
      <c r="G1819" s="52">
        <v>75.0</v>
      </c>
      <c r="H1819" s="52">
        <v>72.0</v>
      </c>
      <c r="I1819" s="52">
        <v>0.351</v>
      </c>
      <c r="J1819" s="52">
        <v>0.615</v>
      </c>
      <c r="K1819" s="52">
        <v>0.034</v>
      </c>
      <c r="L1819" s="52">
        <v>6046000.0</v>
      </c>
      <c r="M1819" s="52">
        <v>0.825</v>
      </c>
    </row>
    <row r="1820">
      <c r="A1820" s="47" t="str">
        <f t="shared" si="1"/>
        <v>Middle East_Jordan-Middle East_2011</v>
      </c>
      <c r="B1820" s="47" t="s">
        <v>228</v>
      </c>
      <c r="C1820" s="49" t="s">
        <v>233</v>
      </c>
      <c r="D1820" s="44" t="s">
        <v>90</v>
      </c>
      <c r="E1820" s="52">
        <v>0.028</v>
      </c>
      <c r="F1820" s="52">
        <v>0.017</v>
      </c>
      <c r="G1820" s="52">
        <v>75.0</v>
      </c>
      <c r="H1820" s="52">
        <v>72.0</v>
      </c>
      <c r="I1820" s="52">
        <v>0.346</v>
      </c>
      <c r="J1820" s="52">
        <v>0.62</v>
      </c>
      <c r="K1820" s="52">
        <v>0.034</v>
      </c>
      <c r="L1820" s="52">
        <v>6181000.0</v>
      </c>
      <c r="M1820" s="52">
        <v>0.827</v>
      </c>
    </row>
    <row r="1821">
      <c r="A1821" s="47" t="str">
        <f t="shared" si="1"/>
        <v>Middle East_Jordan-Middle East_2012</v>
      </c>
      <c r="B1821" s="47" t="s">
        <v>228</v>
      </c>
      <c r="C1821" s="49" t="s">
        <v>233</v>
      </c>
      <c r="D1821" s="44" t="s">
        <v>91</v>
      </c>
      <c r="E1821" s="52">
        <v>0.028</v>
      </c>
      <c r="F1821" s="52">
        <v>0.017</v>
      </c>
      <c r="G1821" s="52">
        <v>75.0</v>
      </c>
      <c r="H1821" s="52">
        <v>72.0</v>
      </c>
      <c r="I1821" s="52">
        <v>0.341</v>
      </c>
      <c r="J1821" s="52">
        <v>0.624</v>
      </c>
      <c r="K1821" s="52">
        <v>0.035</v>
      </c>
      <c r="L1821" s="52">
        <v>6318000.0</v>
      </c>
      <c r="M1821" s="52">
        <v>0.83</v>
      </c>
    </row>
    <row r="1822">
      <c r="A1822" s="47" t="str">
        <f t="shared" si="1"/>
        <v>Middle East_Kuwait-Middle East_2000</v>
      </c>
      <c r="B1822" s="47" t="s">
        <v>228</v>
      </c>
      <c r="C1822" s="49" t="s">
        <v>234</v>
      </c>
      <c r="D1822" s="44" t="s">
        <v>70</v>
      </c>
      <c r="E1822" s="52">
        <v>0.024</v>
      </c>
      <c r="F1822" s="52">
        <v>0.011</v>
      </c>
      <c r="G1822" s="52">
        <v>74.0</v>
      </c>
      <c r="H1822" s="52">
        <v>72.0</v>
      </c>
      <c r="I1822" s="52">
        <v>0.257</v>
      </c>
      <c r="J1822" s="52">
        <v>0.712</v>
      </c>
      <c r="K1822" s="52">
        <v>0.031</v>
      </c>
      <c r="L1822" s="52">
        <v>1906231.0</v>
      </c>
      <c r="M1822" s="52">
        <v>0.981</v>
      </c>
    </row>
    <row r="1823">
      <c r="A1823" s="47" t="str">
        <f t="shared" si="1"/>
        <v>Middle East_Kuwait-Middle East_2001</v>
      </c>
      <c r="B1823" s="47" t="s">
        <v>228</v>
      </c>
      <c r="C1823" s="49" t="s">
        <v>234</v>
      </c>
      <c r="D1823" s="44" t="s">
        <v>71</v>
      </c>
      <c r="E1823" s="52">
        <v>0.023</v>
      </c>
      <c r="F1823" s="52">
        <v>0.011</v>
      </c>
      <c r="G1823" s="52">
        <v>74.0</v>
      </c>
      <c r="H1823" s="52">
        <v>73.0</v>
      </c>
      <c r="I1823" s="52">
        <v>0.257</v>
      </c>
      <c r="J1823" s="52">
        <v>0.711</v>
      </c>
      <c r="K1823" s="52">
        <v>0.033</v>
      </c>
      <c r="L1823" s="52">
        <v>1980604.0</v>
      </c>
      <c r="M1823" s="52">
        <v>0.981</v>
      </c>
    </row>
    <row r="1824">
      <c r="A1824" s="47" t="str">
        <f t="shared" si="1"/>
        <v>Middle East_Kuwait-Middle East_2002</v>
      </c>
      <c r="B1824" s="47" t="s">
        <v>228</v>
      </c>
      <c r="C1824" s="49" t="s">
        <v>234</v>
      </c>
      <c r="D1824" s="44" t="s">
        <v>72</v>
      </c>
      <c r="E1824" s="52">
        <v>0.022</v>
      </c>
      <c r="F1824" s="52">
        <v>0.011</v>
      </c>
      <c r="G1824" s="52">
        <v>74.0</v>
      </c>
      <c r="H1824" s="52">
        <v>73.0</v>
      </c>
      <c r="I1824" s="52">
        <v>0.256</v>
      </c>
      <c r="J1824" s="52">
        <v>0.71</v>
      </c>
      <c r="K1824" s="52">
        <v>0.034</v>
      </c>
      <c r="L1824" s="52">
        <v>2048232.0</v>
      </c>
      <c r="M1824" s="52">
        <v>0.981</v>
      </c>
    </row>
    <row r="1825">
      <c r="A1825" s="47" t="str">
        <f t="shared" si="1"/>
        <v>Middle East_Kuwait-Middle East_2003</v>
      </c>
      <c r="B1825" s="47" t="s">
        <v>228</v>
      </c>
      <c r="C1825" s="49" t="s">
        <v>234</v>
      </c>
      <c r="D1825" s="44" t="s">
        <v>74</v>
      </c>
      <c r="E1825" s="52">
        <v>0.022</v>
      </c>
      <c r="F1825" s="52">
        <v>0.01</v>
      </c>
      <c r="G1825" s="52">
        <v>75.0</v>
      </c>
      <c r="H1825" s="52">
        <v>73.0</v>
      </c>
      <c r="I1825" s="52">
        <v>0.256</v>
      </c>
      <c r="J1825" s="52">
        <v>0.71</v>
      </c>
      <c r="K1825" s="52">
        <v>0.034</v>
      </c>
      <c r="L1825" s="52">
        <v>2116353.0</v>
      </c>
      <c r="M1825" s="52">
        <v>0.982</v>
      </c>
    </row>
    <row r="1826">
      <c r="A1826" s="47" t="str">
        <f t="shared" si="1"/>
        <v>Middle East_Kuwait-Middle East_2004</v>
      </c>
      <c r="B1826" s="47" t="s">
        <v>228</v>
      </c>
      <c r="C1826" s="49" t="s">
        <v>234</v>
      </c>
      <c r="D1826" s="44" t="s">
        <v>83</v>
      </c>
      <c r="E1826" s="52">
        <v>0.021</v>
      </c>
      <c r="F1826" s="52">
        <v>0.01</v>
      </c>
      <c r="G1826" s="52">
        <v>75.0</v>
      </c>
      <c r="H1826" s="52">
        <v>73.0</v>
      </c>
      <c r="I1826" s="52">
        <v>0.255</v>
      </c>
      <c r="J1826" s="52">
        <v>0.711</v>
      </c>
      <c r="K1826" s="52">
        <v>0.034</v>
      </c>
      <c r="L1826" s="52">
        <v>2196466.0</v>
      </c>
      <c r="M1826" s="52">
        <v>0.982</v>
      </c>
    </row>
    <row r="1827">
      <c r="A1827" s="47" t="str">
        <f t="shared" si="1"/>
        <v>Middle East_Kuwait-Middle East_2005</v>
      </c>
      <c r="B1827" s="47" t="s">
        <v>228</v>
      </c>
      <c r="C1827" s="49" t="s">
        <v>234</v>
      </c>
      <c r="D1827" s="44" t="s">
        <v>84</v>
      </c>
      <c r="E1827" s="52">
        <v>0.021</v>
      </c>
      <c r="F1827" s="52">
        <v>0.01</v>
      </c>
      <c r="G1827" s="52">
        <v>75.0</v>
      </c>
      <c r="H1827" s="52">
        <v>73.0</v>
      </c>
      <c r="I1827" s="52">
        <v>0.255</v>
      </c>
      <c r="J1827" s="52">
        <v>0.712</v>
      </c>
      <c r="K1827" s="52">
        <v>0.033</v>
      </c>
      <c r="L1827" s="52">
        <v>2296314.0</v>
      </c>
      <c r="M1827" s="52">
        <v>0.982</v>
      </c>
    </row>
    <row r="1828">
      <c r="A1828" s="47" t="str">
        <f t="shared" si="1"/>
        <v>Middle East_Kuwait-Middle East_2006</v>
      </c>
      <c r="B1828" s="47" t="s">
        <v>228</v>
      </c>
      <c r="C1828" s="49" t="s">
        <v>234</v>
      </c>
      <c r="D1828" s="44" t="s">
        <v>85</v>
      </c>
      <c r="E1828" s="52">
        <v>0.021</v>
      </c>
      <c r="F1828" s="52">
        <v>0.01</v>
      </c>
      <c r="G1828" s="52">
        <v>75.0</v>
      </c>
      <c r="H1828" s="52">
        <v>73.0</v>
      </c>
      <c r="I1828" s="52">
        <v>0.255</v>
      </c>
      <c r="J1828" s="52">
        <v>0.715</v>
      </c>
      <c r="K1828" s="52">
        <v>0.031</v>
      </c>
      <c r="L1828" s="52">
        <v>2417445.0</v>
      </c>
      <c r="M1828" s="52">
        <v>0.982</v>
      </c>
    </row>
    <row r="1829">
      <c r="A1829" s="47" t="str">
        <f t="shared" si="1"/>
        <v>Middle East_Kuwait-Middle East_2007</v>
      </c>
      <c r="B1829" s="47" t="s">
        <v>228</v>
      </c>
      <c r="C1829" s="49" t="s">
        <v>234</v>
      </c>
      <c r="D1829" s="44" t="s">
        <v>86</v>
      </c>
      <c r="E1829" s="52">
        <v>0.021</v>
      </c>
      <c r="F1829" s="52">
        <v>0.01</v>
      </c>
      <c r="G1829" s="52">
        <v>75.0</v>
      </c>
      <c r="H1829" s="52">
        <v>73.0</v>
      </c>
      <c r="I1829" s="52">
        <v>0.254</v>
      </c>
      <c r="J1829" s="52">
        <v>0.718</v>
      </c>
      <c r="K1829" s="52">
        <v>0.028</v>
      </c>
      <c r="L1829" s="52">
        <v>2554920.0</v>
      </c>
      <c r="M1829" s="52">
        <v>0.982</v>
      </c>
    </row>
    <row r="1830">
      <c r="A1830" s="47" t="str">
        <f t="shared" si="1"/>
        <v>Middle East_Kuwait-Middle East_2008</v>
      </c>
      <c r="B1830" s="47" t="s">
        <v>228</v>
      </c>
      <c r="C1830" s="49" t="s">
        <v>234</v>
      </c>
      <c r="D1830" s="44" t="s">
        <v>87</v>
      </c>
      <c r="E1830" s="52">
        <v>0.021</v>
      </c>
      <c r="F1830" s="52">
        <v>0.01</v>
      </c>
      <c r="G1830" s="52">
        <v>75.0</v>
      </c>
      <c r="H1830" s="52">
        <v>73.0</v>
      </c>
      <c r="I1830" s="52">
        <v>0.254</v>
      </c>
      <c r="J1830" s="52">
        <v>0.721</v>
      </c>
      <c r="K1830" s="52">
        <v>0.025</v>
      </c>
      <c r="L1830" s="52">
        <v>2702221.0</v>
      </c>
      <c r="M1830" s="52">
        <v>0.982</v>
      </c>
    </row>
    <row r="1831">
      <c r="A1831" s="47" t="str">
        <f t="shared" si="1"/>
        <v>Middle East_Kuwait-Middle East_2009</v>
      </c>
      <c r="B1831" s="47" t="s">
        <v>228</v>
      </c>
      <c r="C1831" s="49" t="s">
        <v>234</v>
      </c>
      <c r="D1831" s="44" t="s">
        <v>88</v>
      </c>
      <c r="E1831" s="52">
        <v>0.021</v>
      </c>
      <c r="F1831" s="52">
        <v>0.01</v>
      </c>
      <c r="G1831" s="52">
        <v>75.0</v>
      </c>
      <c r="H1831" s="52">
        <v>73.0</v>
      </c>
      <c r="I1831" s="52">
        <v>0.253</v>
      </c>
      <c r="J1831" s="52">
        <v>0.724</v>
      </c>
      <c r="K1831" s="52">
        <v>0.023</v>
      </c>
      <c r="L1831" s="52">
        <v>2850102.0</v>
      </c>
      <c r="M1831" s="52">
        <v>0.982</v>
      </c>
    </row>
    <row r="1832">
      <c r="A1832" s="47" t="str">
        <f t="shared" si="1"/>
        <v>Middle East_Kuwait-Middle East_2010</v>
      </c>
      <c r="B1832" s="47" t="s">
        <v>228</v>
      </c>
      <c r="C1832" s="49" t="s">
        <v>234</v>
      </c>
      <c r="D1832" s="44" t="s">
        <v>89</v>
      </c>
      <c r="E1832" s="52">
        <v>0.021</v>
      </c>
      <c r="F1832" s="52">
        <v>0.009</v>
      </c>
      <c r="G1832" s="52">
        <v>75.0</v>
      </c>
      <c r="H1832" s="52">
        <v>73.0</v>
      </c>
      <c r="I1832" s="52">
        <v>0.252</v>
      </c>
      <c r="J1832" s="52">
        <v>0.726</v>
      </c>
      <c r="K1832" s="52">
        <v>0.021</v>
      </c>
      <c r="L1832" s="52">
        <v>2991580.0</v>
      </c>
      <c r="M1832" s="52">
        <v>0.983</v>
      </c>
    </row>
    <row r="1833">
      <c r="A1833" s="47" t="str">
        <f t="shared" si="1"/>
        <v>Middle East_Kuwait-Middle East_2011</v>
      </c>
      <c r="B1833" s="47" t="s">
        <v>228</v>
      </c>
      <c r="C1833" s="49" t="s">
        <v>234</v>
      </c>
      <c r="D1833" s="44" t="s">
        <v>90</v>
      </c>
      <c r="E1833" s="52">
        <v>0.021</v>
      </c>
      <c r="F1833" s="52">
        <v>0.009</v>
      </c>
      <c r="G1833" s="52">
        <v>75.0</v>
      </c>
      <c r="H1833" s="52">
        <v>73.0</v>
      </c>
      <c r="I1833" s="52">
        <v>0.251</v>
      </c>
      <c r="J1833" s="52">
        <v>0.728</v>
      </c>
      <c r="K1833" s="52">
        <v>0.021</v>
      </c>
      <c r="L1833" s="52">
        <v>3124705.0</v>
      </c>
      <c r="M1833" s="52">
        <v>0.983</v>
      </c>
    </row>
    <row r="1834">
      <c r="A1834" s="47" t="str">
        <f t="shared" si="1"/>
        <v>Middle East_Kuwait-Middle East_2012</v>
      </c>
      <c r="B1834" s="47" t="s">
        <v>228</v>
      </c>
      <c r="C1834" s="49" t="s">
        <v>234</v>
      </c>
      <c r="D1834" s="44" t="s">
        <v>91</v>
      </c>
      <c r="E1834" s="52">
        <v>0.021</v>
      </c>
      <c r="F1834" s="52">
        <v>0.009</v>
      </c>
      <c r="G1834" s="52">
        <v>75.0</v>
      </c>
      <c r="H1834" s="52">
        <v>73.0</v>
      </c>
      <c r="I1834" s="52">
        <v>0.249</v>
      </c>
      <c r="J1834" s="52">
        <v>0.729</v>
      </c>
      <c r="K1834" s="52">
        <v>0.022</v>
      </c>
      <c r="L1834" s="52">
        <v>3250496.0</v>
      </c>
      <c r="M1834" s="52">
        <v>0.983</v>
      </c>
    </row>
    <row r="1835">
      <c r="A1835" s="47" t="str">
        <f t="shared" si="1"/>
        <v>Middle East_Lebanon-Middle East_2000</v>
      </c>
      <c r="B1835" s="47" t="s">
        <v>228</v>
      </c>
      <c r="C1835" s="49" t="s">
        <v>235</v>
      </c>
      <c r="D1835" s="44" t="s">
        <v>70</v>
      </c>
      <c r="E1835" s="52">
        <v>0.019</v>
      </c>
      <c r="F1835" s="52">
        <v>0.017</v>
      </c>
      <c r="G1835" s="52">
        <v>76.0</v>
      </c>
      <c r="H1835" s="52">
        <v>73.0</v>
      </c>
      <c r="I1835" s="52">
        <v>0.286</v>
      </c>
      <c r="J1835" s="52">
        <v>0.643</v>
      </c>
      <c r="K1835" s="52">
        <v>0.071</v>
      </c>
      <c r="L1835" s="52">
        <v>3235380.0</v>
      </c>
      <c r="M1835" s="52">
        <v>0.86</v>
      </c>
    </row>
    <row r="1836">
      <c r="A1836" s="47" t="str">
        <f t="shared" si="1"/>
        <v>Middle East_Lebanon-Middle East_2001</v>
      </c>
      <c r="B1836" s="47" t="s">
        <v>228</v>
      </c>
      <c r="C1836" s="49" t="s">
        <v>235</v>
      </c>
      <c r="D1836" s="44" t="s">
        <v>71</v>
      </c>
      <c r="E1836" s="52">
        <v>0.018</v>
      </c>
      <c r="F1836" s="52">
        <v>0.016</v>
      </c>
      <c r="G1836" s="52">
        <v>77.0</v>
      </c>
      <c r="H1836" s="52">
        <v>73.0</v>
      </c>
      <c r="I1836" s="52">
        <v>0.285</v>
      </c>
      <c r="J1836" s="52">
        <v>0.644</v>
      </c>
      <c r="K1836" s="52">
        <v>0.072</v>
      </c>
      <c r="L1836" s="52">
        <v>3357600.0</v>
      </c>
      <c r="M1836" s="52">
        <v>0.861</v>
      </c>
    </row>
    <row r="1837">
      <c r="A1837" s="47" t="str">
        <f t="shared" si="1"/>
        <v>Middle East_Lebanon-Middle East_2002</v>
      </c>
      <c r="B1837" s="47" t="s">
        <v>228</v>
      </c>
      <c r="C1837" s="49" t="s">
        <v>235</v>
      </c>
      <c r="D1837" s="44" t="s">
        <v>72</v>
      </c>
      <c r="E1837" s="52">
        <v>0.017</v>
      </c>
      <c r="F1837" s="52">
        <v>0.015</v>
      </c>
      <c r="G1837" s="52">
        <v>77.0</v>
      </c>
      <c r="H1837" s="52">
        <v>74.0</v>
      </c>
      <c r="I1837" s="52">
        <v>0.284</v>
      </c>
      <c r="J1837" s="52">
        <v>0.643</v>
      </c>
      <c r="K1837" s="52">
        <v>0.072</v>
      </c>
      <c r="L1837" s="52">
        <v>3515604.0</v>
      </c>
      <c r="M1837" s="52">
        <v>0.862</v>
      </c>
    </row>
    <row r="1838">
      <c r="A1838" s="47" t="str">
        <f t="shared" si="1"/>
        <v>Middle East_Lebanon-Middle East_2003</v>
      </c>
      <c r="B1838" s="47" t="s">
        <v>228</v>
      </c>
      <c r="C1838" s="49" t="s">
        <v>235</v>
      </c>
      <c r="D1838" s="44" t="s">
        <v>74</v>
      </c>
      <c r="E1838" s="52">
        <v>0.016</v>
      </c>
      <c r="F1838" s="52">
        <v>0.014</v>
      </c>
      <c r="G1838" s="52">
        <v>78.0</v>
      </c>
      <c r="H1838" s="52">
        <v>74.0</v>
      </c>
      <c r="I1838" s="52">
        <v>0.284</v>
      </c>
      <c r="J1838" s="52">
        <v>0.643</v>
      </c>
      <c r="K1838" s="52">
        <v>0.073</v>
      </c>
      <c r="L1838" s="52">
        <v>3690110.0</v>
      </c>
      <c r="M1838" s="52">
        <v>0.863</v>
      </c>
    </row>
    <row r="1839">
      <c r="A1839" s="47" t="str">
        <f t="shared" si="1"/>
        <v>Middle East_Lebanon-Middle East_2004</v>
      </c>
      <c r="B1839" s="47" t="s">
        <v>228</v>
      </c>
      <c r="C1839" s="49" t="s">
        <v>235</v>
      </c>
      <c r="D1839" s="44" t="s">
        <v>83</v>
      </c>
      <c r="E1839" s="52">
        <v>0.015</v>
      </c>
      <c r="F1839" s="52">
        <v>0.013</v>
      </c>
      <c r="G1839" s="52">
        <v>78.0</v>
      </c>
      <c r="H1839" s="52">
        <v>75.0</v>
      </c>
      <c r="I1839" s="52">
        <v>0.283</v>
      </c>
      <c r="J1839" s="52">
        <v>0.644</v>
      </c>
      <c r="K1839" s="52">
        <v>0.074</v>
      </c>
      <c r="L1839" s="52">
        <v>3853582.0</v>
      </c>
      <c r="M1839" s="52">
        <v>0.865</v>
      </c>
    </row>
    <row r="1840">
      <c r="A1840" s="47" t="str">
        <f t="shared" si="1"/>
        <v>Middle East_Lebanon-Middle East_2005</v>
      </c>
      <c r="B1840" s="47" t="s">
        <v>228</v>
      </c>
      <c r="C1840" s="49" t="s">
        <v>235</v>
      </c>
      <c r="D1840" s="44" t="s">
        <v>84</v>
      </c>
      <c r="E1840" s="52">
        <v>0.014</v>
      </c>
      <c r="F1840" s="52">
        <v>0.012</v>
      </c>
      <c r="G1840" s="52">
        <v>79.0</v>
      </c>
      <c r="H1840" s="52">
        <v>75.0</v>
      </c>
      <c r="I1840" s="52">
        <v>0.279</v>
      </c>
      <c r="J1840" s="52">
        <v>0.646</v>
      </c>
      <c r="K1840" s="52">
        <v>0.075</v>
      </c>
      <c r="L1840" s="52">
        <v>3986865.0</v>
      </c>
      <c r="M1840" s="52">
        <v>0.866</v>
      </c>
    </row>
    <row r="1841">
      <c r="A1841" s="47" t="str">
        <f t="shared" si="1"/>
        <v>Middle East_Lebanon-Middle East_2006</v>
      </c>
      <c r="B1841" s="47" t="s">
        <v>228</v>
      </c>
      <c r="C1841" s="49" t="s">
        <v>235</v>
      </c>
      <c r="D1841" s="44" t="s">
        <v>85</v>
      </c>
      <c r="E1841" s="52">
        <v>0.014</v>
      </c>
      <c r="F1841" s="52">
        <v>0.011</v>
      </c>
      <c r="G1841" s="52">
        <v>80.0</v>
      </c>
      <c r="H1841" s="52">
        <v>76.0</v>
      </c>
      <c r="I1841" s="52">
        <v>0.274</v>
      </c>
      <c r="J1841" s="52">
        <v>0.65</v>
      </c>
      <c r="K1841" s="52">
        <v>0.076</v>
      </c>
      <c r="L1841" s="52">
        <v>4079823.0</v>
      </c>
      <c r="M1841" s="52">
        <v>0.867</v>
      </c>
    </row>
    <row r="1842">
      <c r="A1842" s="47" t="str">
        <f t="shared" si="1"/>
        <v>Middle East_Lebanon-Middle East_2007</v>
      </c>
      <c r="B1842" s="47" t="s">
        <v>228</v>
      </c>
      <c r="C1842" s="49" t="s">
        <v>235</v>
      </c>
      <c r="D1842" s="44" t="s">
        <v>86</v>
      </c>
      <c r="E1842" s="52">
        <v>0.013</v>
      </c>
      <c r="F1842" s="52">
        <v>0.011</v>
      </c>
      <c r="G1842" s="52">
        <v>80.0</v>
      </c>
      <c r="H1842" s="52">
        <v>76.0</v>
      </c>
      <c r="I1842" s="52">
        <v>0.266</v>
      </c>
      <c r="J1842" s="52">
        <v>0.655</v>
      </c>
      <c r="K1842" s="52">
        <v>0.078</v>
      </c>
      <c r="L1842" s="52">
        <v>4139813.0</v>
      </c>
      <c r="M1842" s="52">
        <v>0.868</v>
      </c>
    </row>
    <row r="1843">
      <c r="A1843" s="47" t="str">
        <f t="shared" si="1"/>
        <v>Middle East_Lebanon-Middle East_2008</v>
      </c>
      <c r="B1843" s="47" t="s">
        <v>228</v>
      </c>
      <c r="C1843" s="49" t="s">
        <v>235</v>
      </c>
      <c r="D1843" s="44" t="s">
        <v>87</v>
      </c>
      <c r="E1843" s="52">
        <v>0.013</v>
      </c>
      <c r="F1843" s="52">
        <v>0.01</v>
      </c>
      <c r="G1843" s="52">
        <v>81.0</v>
      </c>
      <c r="H1843" s="52">
        <v>76.0</v>
      </c>
      <c r="I1843" s="52">
        <v>0.257</v>
      </c>
      <c r="J1843" s="52">
        <v>0.662</v>
      </c>
      <c r="K1843" s="52">
        <v>0.081</v>
      </c>
      <c r="L1843" s="52">
        <v>4186088.0</v>
      </c>
      <c r="M1843" s="52">
        <v>0.869</v>
      </c>
    </row>
    <row r="1844">
      <c r="A1844" s="47" t="str">
        <f t="shared" si="1"/>
        <v>Middle East_Lebanon-Middle East_2009</v>
      </c>
      <c r="B1844" s="47" t="s">
        <v>228</v>
      </c>
      <c r="C1844" s="49" t="s">
        <v>235</v>
      </c>
      <c r="D1844" s="44" t="s">
        <v>88</v>
      </c>
      <c r="E1844" s="52">
        <v>0.013</v>
      </c>
      <c r="F1844" s="52">
        <v>0.009</v>
      </c>
      <c r="G1844" s="52">
        <v>81.0</v>
      </c>
      <c r="H1844" s="52">
        <v>77.0</v>
      </c>
      <c r="I1844" s="52">
        <v>0.247</v>
      </c>
      <c r="J1844" s="52">
        <v>0.67</v>
      </c>
      <c r="K1844" s="52">
        <v>0.083</v>
      </c>
      <c r="L1844" s="52">
        <v>4246924.0</v>
      </c>
      <c r="M1844" s="52">
        <v>0.871</v>
      </c>
    </row>
    <row r="1845">
      <c r="A1845" s="47" t="str">
        <f t="shared" si="1"/>
        <v>Middle East_Lebanon-Middle East_2010</v>
      </c>
      <c r="B1845" s="47" t="s">
        <v>228</v>
      </c>
      <c r="C1845" s="49" t="s">
        <v>235</v>
      </c>
      <c r="D1845" s="44" t="s">
        <v>89</v>
      </c>
      <c r="E1845" s="52">
        <v>0.013</v>
      </c>
      <c r="F1845" s="52">
        <v>0.009</v>
      </c>
      <c r="G1845" s="52">
        <v>81.0</v>
      </c>
      <c r="H1845" s="52">
        <v>77.0</v>
      </c>
      <c r="I1845" s="52">
        <v>0.237</v>
      </c>
      <c r="J1845" s="52">
        <v>0.678</v>
      </c>
      <c r="K1845" s="52">
        <v>0.084</v>
      </c>
      <c r="L1845" s="52">
        <v>4341092.0</v>
      </c>
      <c r="M1845" s="52">
        <v>0.872</v>
      </c>
    </row>
    <row r="1846">
      <c r="A1846" s="47" t="str">
        <f t="shared" si="1"/>
        <v>Middle East_Lebanon-Middle East_2011</v>
      </c>
      <c r="B1846" s="47" t="s">
        <v>228</v>
      </c>
      <c r="C1846" s="49" t="s">
        <v>235</v>
      </c>
      <c r="D1846" s="44" t="s">
        <v>90</v>
      </c>
      <c r="E1846" s="52">
        <v>0.013</v>
      </c>
      <c r="F1846" s="52">
        <v>0.009</v>
      </c>
      <c r="G1846" s="52">
        <v>82.0</v>
      </c>
      <c r="H1846" s="52">
        <v>77.0</v>
      </c>
      <c r="I1846" s="52">
        <v>0.227</v>
      </c>
      <c r="J1846" s="52">
        <v>0.688</v>
      </c>
      <c r="K1846" s="52">
        <v>0.085</v>
      </c>
      <c r="L1846" s="52">
        <v>4382790.0</v>
      </c>
      <c r="M1846" s="52">
        <v>0.873</v>
      </c>
    </row>
    <row r="1847">
      <c r="A1847" s="47" t="str">
        <f t="shared" si="1"/>
        <v>Middle East_Lebanon-Middle East_2012</v>
      </c>
      <c r="B1847" s="47" t="s">
        <v>228</v>
      </c>
      <c r="C1847" s="49" t="s">
        <v>235</v>
      </c>
      <c r="D1847" s="44" t="s">
        <v>91</v>
      </c>
      <c r="E1847" s="52">
        <v>0.013</v>
      </c>
      <c r="F1847" s="52">
        <v>0.008</v>
      </c>
      <c r="G1847" s="52">
        <v>82.0</v>
      </c>
      <c r="H1847" s="52">
        <v>78.0</v>
      </c>
      <c r="I1847" s="52">
        <v>0.216</v>
      </c>
      <c r="J1847" s="52">
        <v>0.698</v>
      </c>
      <c r="K1847" s="52">
        <v>0.086</v>
      </c>
      <c r="L1847" s="52">
        <v>4424888.0</v>
      </c>
      <c r="M1847" s="52">
        <v>0.874</v>
      </c>
    </row>
    <row r="1848">
      <c r="A1848" s="47" t="str">
        <f t="shared" si="1"/>
        <v>Middle East_Oman-Middle East_2000</v>
      </c>
      <c r="B1848" s="47" t="s">
        <v>228</v>
      </c>
      <c r="C1848" s="49" t="s">
        <v>236</v>
      </c>
      <c r="D1848" s="44" t="s">
        <v>70</v>
      </c>
      <c r="E1848" s="52">
        <v>0.024</v>
      </c>
      <c r="F1848" s="52">
        <v>0.014</v>
      </c>
      <c r="G1848" s="52">
        <v>74.0</v>
      </c>
      <c r="H1848" s="52">
        <v>70.0</v>
      </c>
      <c r="I1848" s="52">
        <v>0.372</v>
      </c>
      <c r="J1848" s="52">
        <v>0.605</v>
      </c>
      <c r="K1848" s="52">
        <v>0.023</v>
      </c>
      <c r="L1848" s="52">
        <v>2192535.0</v>
      </c>
      <c r="M1848" s="52">
        <v>0.716</v>
      </c>
    </row>
    <row r="1849">
      <c r="A1849" s="47" t="str">
        <f t="shared" si="1"/>
        <v>Middle East_Oman-Middle East_2001</v>
      </c>
      <c r="B1849" s="47" t="s">
        <v>228</v>
      </c>
      <c r="C1849" s="49" t="s">
        <v>236</v>
      </c>
      <c r="D1849" s="44" t="s">
        <v>71</v>
      </c>
      <c r="E1849" s="52">
        <v>0.023</v>
      </c>
      <c r="F1849" s="52">
        <v>0.013</v>
      </c>
      <c r="G1849" s="52">
        <v>75.0</v>
      </c>
      <c r="H1849" s="52">
        <v>71.0</v>
      </c>
      <c r="I1849" s="52">
        <v>0.369</v>
      </c>
      <c r="J1849" s="52">
        <v>0.607</v>
      </c>
      <c r="K1849" s="52">
        <v>0.024</v>
      </c>
      <c r="L1849" s="52">
        <v>2239025.0</v>
      </c>
      <c r="M1849" s="52">
        <v>0.715</v>
      </c>
    </row>
    <row r="1850">
      <c r="A1850" s="47" t="str">
        <f t="shared" si="1"/>
        <v>Middle East_Oman-Middle East_2002</v>
      </c>
      <c r="B1850" s="47" t="s">
        <v>228</v>
      </c>
      <c r="C1850" s="49" t="s">
        <v>236</v>
      </c>
      <c r="D1850" s="44" t="s">
        <v>72</v>
      </c>
      <c r="E1850" s="52">
        <v>0.023</v>
      </c>
      <c r="F1850" s="52">
        <v>0.013</v>
      </c>
      <c r="G1850" s="52">
        <v>75.0</v>
      </c>
      <c r="H1850" s="52">
        <v>71.0</v>
      </c>
      <c r="I1850" s="52">
        <v>0.366</v>
      </c>
      <c r="J1850" s="52">
        <v>0.609</v>
      </c>
      <c r="K1850" s="52">
        <v>0.024</v>
      </c>
      <c r="L1850" s="52">
        <v>2308409.0</v>
      </c>
      <c r="M1850" s="52">
        <v>0.715</v>
      </c>
    </row>
    <row r="1851">
      <c r="A1851" s="47" t="str">
        <f t="shared" si="1"/>
        <v>Middle East_Oman-Middle East_2003</v>
      </c>
      <c r="B1851" s="47" t="s">
        <v>228</v>
      </c>
      <c r="C1851" s="49" t="s">
        <v>236</v>
      </c>
      <c r="D1851" s="44" t="s">
        <v>74</v>
      </c>
      <c r="E1851" s="52">
        <v>0.022</v>
      </c>
      <c r="F1851" s="52">
        <v>0.012</v>
      </c>
      <c r="G1851" s="52">
        <v>76.0</v>
      </c>
      <c r="H1851" s="52">
        <v>72.0</v>
      </c>
      <c r="I1851" s="52">
        <v>0.364</v>
      </c>
      <c r="J1851" s="52">
        <v>0.612</v>
      </c>
      <c r="K1851" s="52">
        <v>0.025</v>
      </c>
      <c r="L1851" s="52">
        <v>2389121.0</v>
      </c>
      <c r="M1851" s="52">
        <v>0.715</v>
      </c>
    </row>
    <row r="1852">
      <c r="A1852" s="47" t="str">
        <f t="shared" si="1"/>
        <v>Middle East_Oman-Middle East_2004</v>
      </c>
      <c r="B1852" s="47" t="s">
        <v>228</v>
      </c>
      <c r="C1852" s="49" t="s">
        <v>236</v>
      </c>
      <c r="D1852" s="44" t="s">
        <v>83</v>
      </c>
      <c r="E1852" s="52">
        <v>0.022</v>
      </c>
      <c r="F1852" s="52">
        <v>0.011</v>
      </c>
      <c r="G1852" s="52">
        <v>76.0</v>
      </c>
      <c r="H1852" s="52">
        <v>72.0</v>
      </c>
      <c r="I1852" s="52">
        <v>0.359</v>
      </c>
      <c r="J1852" s="52">
        <v>0.616</v>
      </c>
      <c r="K1852" s="52">
        <v>0.025</v>
      </c>
      <c r="L1852" s="52">
        <v>2464001.0</v>
      </c>
      <c r="M1852" s="52">
        <v>0.718</v>
      </c>
    </row>
    <row r="1853">
      <c r="A1853" s="47" t="str">
        <f t="shared" si="1"/>
        <v>Middle East_Oman-Middle East_2005</v>
      </c>
      <c r="B1853" s="47" t="s">
        <v>228</v>
      </c>
      <c r="C1853" s="49" t="s">
        <v>236</v>
      </c>
      <c r="D1853" s="44" t="s">
        <v>84</v>
      </c>
      <c r="E1853" s="52">
        <v>0.022</v>
      </c>
      <c r="F1853" s="52">
        <v>0.011</v>
      </c>
      <c r="G1853" s="52">
        <v>77.0</v>
      </c>
      <c r="H1853" s="52">
        <v>72.0</v>
      </c>
      <c r="I1853" s="52">
        <v>0.351</v>
      </c>
      <c r="J1853" s="52">
        <v>0.624</v>
      </c>
      <c r="K1853" s="52">
        <v>0.025</v>
      </c>
      <c r="L1853" s="52">
        <v>2522325.0</v>
      </c>
      <c r="M1853" s="52">
        <v>0.724</v>
      </c>
    </row>
    <row r="1854">
      <c r="A1854" s="47" t="str">
        <f t="shared" si="1"/>
        <v>Middle East_Oman-Middle East_2006</v>
      </c>
      <c r="B1854" s="47" t="s">
        <v>228</v>
      </c>
      <c r="C1854" s="49" t="s">
        <v>236</v>
      </c>
      <c r="D1854" s="44" t="s">
        <v>85</v>
      </c>
      <c r="E1854" s="52">
        <v>0.022</v>
      </c>
      <c r="F1854" s="52">
        <v>0.011</v>
      </c>
      <c r="G1854" s="52">
        <v>77.0</v>
      </c>
      <c r="H1854" s="52">
        <v>73.0</v>
      </c>
      <c r="I1854" s="52">
        <v>0.34</v>
      </c>
      <c r="J1854" s="52">
        <v>0.635</v>
      </c>
      <c r="K1854" s="52">
        <v>0.025</v>
      </c>
      <c r="L1854" s="52">
        <v>2554905.0</v>
      </c>
      <c r="M1854" s="52">
        <v>0.73</v>
      </c>
    </row>
    <row r="1855">
      <c r="A1855" s="47" t="str">
        <f t="shared" si="1"/>
        <v>Middle East_Oman-Middle East_2007</v>
      </c>
      <c r="B1855" s="47" t="s">
        <v>228</v>
      </c>
      <c r="C1855" s="49" t="s">
        <v>236</v>
      </c>
      <c r="D1855" s="44" t="s">
        <v>86</v>
      </c>
      <c r="E1855" s="52">
        <v>0.022</v>
      </c>
      <c r="F1855" s="52">
        <v>0.01</v>
      </c>
      <c r="G1855" s="52">
        <v>77.0</v>
      </c>
      <c r="H1855" s="52">
        <v>73.0</v>
      </c>
      <c r="I1855" s="52">
        <v>0.327</v>
      </c>
      <c r="J1855" s="52">
        <v>0.649</v>
      </c>
      <c r="K1855" s="52">
        <v>0.024</v>
      </c>
      <c r="L1855" s="52">
        <v>2569739.0</v>
      </c>
      <c r="M1855" s="52">
        <v>0.735</v>
      </c>
    </row>
    <row r="1856">
      <c r="A1856" s="47" t="str">
        <f t="shared" si="1"/>
        <v>Middle East_Oman-Middle East_2008</v>
      </c>
      <c r="B1856" s="47" t="s">
        <v>228</v>
      </c>
      <c r="C1856" s="49" t="s">
        <v>236</v>
      </c>
      <c r="D1856" s="44" t="s">
        <v>87</v>
      </c>
      <c r="E1856" s="52">
        <v>0.022</v>
      </c>
      <c r="F1856" s="52">
        <v>0.01</v>
      </c>
      <c r="G1856" s="52">
        <v>78.0</v>
      </c>
      <c r="H1856" s="52">
        <v>73.0</v>
      </c>
      <c r="I1856" s="52">
        <v>0.311</v>
      </c>
      <c r="J1856" s="52">
        <v>0.665</v>
      </c>
      <c r="K1856" s="52">
        <v>0.024</v>
      </c>
      <c r="L1856" s="52">
        <v>2593523.0</v>
      </c>
      <c r="M1856" s="52">
        <v>0.741</v>
      </c>
    </row>
    <row r="1857">
      <c r="A1857" s="47" t="str">
        <f t="shared" si="1"/>
        <v>Middle East_Oman-Middle East_2009</v>
      </c>
      <c r="B1857" s="47" t="s">
        <v>228</v>
      </c>
      <c r="C1857" s="49" t="s">
        <v>236</v>
      </c>
      <c r="D1857" s="44" t="s">
        <v>88</v>
      </c>
      <c r="E1857" s="52">
        <v>0.022</v>
      </c>
      <c r="F1857" s="52">
        <v>0.01</v>
      </c>
      <c r="G1857" s="52">
        <v>78.0</v>
      </c>
      <c r="H1857" s="52">
        <v>74.0</v>
      </c>
      <c r="I1857" s="52">
        <v>0.292</v>
      </c>
      <c r="J1857" s="52">
        <v>0.683</v>
      </c>
      <c r="K1857" s="52">
        <v>0.024</v>
      </c>
      <c r="L1857" s="52">
        <v>2663224.0</v>
      </c>
      <c r="M1857" s="52">
        <v>0.746</v>
      </c>
    </row>
    <row r="1858">
      <c r="A1858" s="47" t="str">
        <f t="shared" si="1"/>
        <v>Middle East_Oman-Middle East_2010</v>
      </c>
      <c r="B1858" s="47" t="s">
        <v>228</v>
      </c>
      <c r="C1858" s="49" t="s">
        <v>236</v>
      </c>
      <c r="D1858" s="44" t="s">
        <v>89</v>
      </c>
      <c r="E1858" s="52">
        <v>0.022</v>
      </c>
      <c r="F1858" s="52">
        <v>0.01</v>
      </c>
      <c r="G1858" s="52">
        <v>78.0</v>
      </c>
      <c r="H1858" s="52">
        <v>74.0</v>
      </c>
      <c r="I1858" s="52">
        <v>0.274</v>
      </c>
      <c r="J1858" s="52">
        <v>0.701</v>
      </c>
      <c r="K1858" s="52">
        <v>0.025</v>
      </c>
      <c r="L1858" s="52">
        <v>2802768.0</v>
      </c>
      <c r="M1858" s="52">
        <v>0.752</v>
      </c>
    </row>
    <row r="1859">
      <c r="A1859" s="47" t="str">
        <f t="shared" si="1"/>
        <v>Middle East_Oman-Middle East_2011</v>
      </c>
      <c r="B1859" s="47" t="s">
        <v>228</v>
      </c>
      <c r="C1859" s="49" t="s">
        <v>236</v>
      </c>
      <c r="D1859" s="44" t="s">
        <v>90</v>
      </c>
      <c r="E1859" s="52">
        <v>0.022</v>
      </c>
      <c r="F1859" s="52">
        <v>0.01</v>
      </c>
      <c r="G1859" s="52">
        <v>79.0</v>
      </c>
      <c r="H1859" s="52">
        <v>74.0</v>
      </c>
      <c r="I1859" s="52">
        <v>0.257</v>
      </c>
      <c r="J1859" s="52">
        <v>0.717</v>
      </c>
      <c r="K1859" s="52">
        <v>0.026</v>
      </c>
      <c r="L1859" s="52">
        <v>3024774.0</v>
      </c>
      <c r="M1859" s="52">
        <v>0.757</v>
      </c>
    </row>
    <row r="1860">
      <c r="A1860" s="47" t="str">
        <f t="shared" si="1"/>
        <v>Middle East_Oman-Middle East_2012</v>
      </c>
      <c r="B1860" s="47" t="s">
        <v>228</v>
      </c>
      <c r="C1860" s="49" t="s">
        <v>236</v>
      </c>
      <c r="D1860" s="44" t="s">
        <v>91</v>
      </c>
      <c r="E1860" s="52">
        <v>0.021</v>
      </c>
      <c r="F1860" s="52">
        <v>0.01</v>
      </c>
      <c r="G1860" s="52">
        <v>79.0</v>
      </c>
      <c r="H1860" s="52">
        <v>75.0</v>
      </c>
      <c r="I1860" s="52">
        <v>0.242</v>
      </c>
      <c r="J1860" s="52">
        <v>0.731</v>
      </c>
      <c r="K1860" s="52">
        <v>0.028</v>
      </c>
      <c r="L1860" s="52">
        <v>3314001.0</v>
      </c>
      <c r="M1860" s="52">
        <v>0.762</v>
      </c>
    </row>
    <row r="1861">
      <c r="A1861" s="47" t="str">
        <f t="shared" si="1"/>
        <v>Middle East_Qatar-Middle East_2000</v>
      </c>
      <c r="B1861" s="47" t="s">
        <v>228</v>
      </c>
      <c r="C1861" s="49" t="s">
        <v>237</v>
      </c>
      <c r="D1861" s="44" t="s">
        <v>70</v>
      </c>
      <c r="E1861" s="52">
        <v>0.019</v>
      </c>
      <c r="F1861" s="52">
        <v>0.011</v>
      </c>
      <c r="G1861" s="52">
        <v>78.0</v>
      </c>
      <c r="H1861" s="52">
        <v>76.0</v>
      </c>
      <c r="I1861" s="52">
        <v>0.259</v>
      </c>
      <c r="J1861" s="52">
        <v>0.724</v>
      </c>
      <c r="K1861" s="52">
        <v>0.017</v>
      </c>
      <c r="L1861" s="52">
        <v>593693.0</v>
      </c>
      <c r="M1861" s="52">
        <v>0.963</v>
      </c>
    </row>
    <row r="1862">
      <c r="A1862" s="47" t="str">
        <f t="shared" si="1"/>
        <v>Middle East_Qatar-Middle East_2001</v>
      </c>
      <c r="B1862" s="47" t="s">
        <v>228</v>
      </c>
      <c r="C1862" s="49" t="s">
        <v>237</v>
      </c>
      <c r="D1862" s="44" t="s">
        <v>71</v>
      </c>
      <c r="E1862" s="52">
        <v>0.019</v>
      </c>
      <c r="F1862" s="52">
        <v>0.01</v>
      </c>
      <c r="G1862" s="52">
        <v>78.0</v>
      </c>
      <c r="H1862" s="52">
        <v>76.0</v>
      </c>
      <c r="I1862" s="52">
        <v>0.263</v>
      </c>
      <c r="J1862" s="52">
        <v>0.72</v>
      </c>
      <c r="K1862" s="52">
        <v>0.017</v>
      </c>
      <c r="L1862" s="52">
        <v>611808.0</v>
      </c>
      <c r="M1862" s="52">
        <v>0.965</v>
      </c>
    </row>
    <row r="1863">
      <c r="A1863" s="47" t="str">
        <f t="shared" si="1"/>
        <v>Middle East_Qatar-Middle East_2002</v>
      </c>
      <c r="B1863" s="47" t="s">
        <v>228</v>
      </c>
      <c r="C1863" s="49" t="s">
        <v>237</v>
      </c>
      <c r="D1863" s="44" t="s">
        <v>72</v>
      </c>
      <c r="E1863" s="52">
        <v>0.018</v>
      </c>
      <c r="F1863" s="52">
        <v>0.01</v>
      </c>
      <c r="G1863" s="52">
        <v>78.0</v>
      </c>
      <c r="H1863" s="52">
        <v>76.0</v>
      </c>
      <c r="I1863" s="52">
        <v>0.268</v>
      </c>
      <c r="J1863" s="52">
        <v>0.716</v>
      </c>
      <c r="K1863" s="52">
        <v>0.016</v>
      </c>
      <c r="L1863" s="52">
        <v>629745.0</v>
      </c>
      <c r="M1863" s="52">
        <v>0.967</v>
      </c>
    </row>
    <row r="1864">
      <c r="A1864" s="47" t="str">
        <f t="shared" si="1"/>
        <v>Middle East_Qatar-Middle East_2003</v>
      </c>
      <c r="B1864" s="47" t="s">
        <v>228</v>
      </c>
      <c r="C1864" s="49" t="s">
        <v>237</v>
      </c>
      <c r="D1864" s="44" t="s">
        <v>74</v>
      </c>
      <c r="E1864" s="52">
        <v>0.017</v>
      </c>
      <c r="F1864" s="52">
        <v>0.01</v>
      </c>
      <c r="G1864" s="52">
        <v>78.0</v>
      </c>
      <c r="H1864" s="52">
        <v>76.0</v>
      </c>
      <c r="I1864" s="52">
        <v>0.269</v>
      </c>
      <c r="J1864" s="52">
        <v>0.716</v>
      </c>
      <c r="K1864" s="52">
        <v>0.015</v>
      </c>
      <c r="L1864" s="52">
        <v>660238.0</v>
      </c>
      <c r="M1864" s="52">
        <v>0.969</v>
      </c>
    </row>
    <row r="1865">
      <c r="A1865" s="47" t="str">
        <f t="shared" si="1"/>
        <v>Middle East_Qatar-Middle East_2004</v>
      </c>
      <c r="B1865" s="47" t="s">
        <v>228</v>
      </c>
      <c r="C1865" s="49" t="s">
        <v>237</v>
      </c>
      <c r="D1865" s="44" t="s">
        <v>83</v>
      </c>
      <c r="E1865" s="52">
        <v>0.016</v>
      </c>
      <c r="F1865" s="52">
        <v>0.009</v>
      </c>
      <c r="G1865" s="52">
        <v>78.0</v>
      </c>
      <c r="H1865" s="52">
        <v>76.0</v>
      </c>
      <c r="I1865" s="52">
        <v>0.259</v>
      </c>
      <c r="J1865" s="52">
        <v>0.727</v>
      </c>
      <c r="K1865" s="52">
        <v>0.014</v>
      </c>
      <c r="L1865" s="52">
        <v>720383.0</v>
      </c>
      <c r="M1865" s="52">
        <v>0.971</v>
      </c>
    </row>
    <row r="1866">
      <c r="A1866" s="47" t="str">
        <f t="shared" si="1"/>
        <v>Middle East_Qatar-Middle East_2005</v>
      </c>
      <c r="B1866" s="47" t="s">
        <v>228</v>
      </c>
      <c r="C1866" s="49" t="s">
        <v>237</v>
      </c>
      <c r="D1866" s="44" t="s">
        <v>84</v>
      </c>
      <c r="E1866" s="52">
        <v>0.015</v>
      </c>
      <c r="F1866" s="52">
        <v>0.009</v>
      </c>
      <c r="G1866" s="52">
        <v>78.0</v>
      </c>
      <c r="H1866" s="52">
        <v>77.0</v>
      </c>
      <c r="I1866" s="52">
        <v>0.237</v>
      </c>
      <c r="J1866" s="52">
        <v>0.749</v>
      </c>
      <c r="K1866" s="52">
        <v>0.014</v>
      </c>
      <c r="L1866" s="52">
        <v>821159.0</v>
      </c>
      <c r="M1866" s="52">
        <v>0.974</v>
      </c>
    </row>
    <row r="1867">
      <c r="A1867" s="47" t="str">
        <f t="shared" si="1"/>
        <v>Middle East_Qatar-Middle East_2006</v>
      </c>
      <c r="B1867" s="47" t="s">
        <v>228</v>
      </c>
      <c r="C1867" s="49" t="s">
        <v>237</v>
      </c>
      <c r="D1867" s="44" t="s">
        <v>85</v>
      </c>
      <c r="E1867" s="52">
        <v>0.014</v>
      </c>
      <c r="F1867" s="52">
        <v>0.009</v>
      </c>
      <c r="G1867" s="52">
        <v>78.0</v>
      </c>
      <c r="H1867" s="52">
        <v>77.0</v>
      </c>
      <c r="I1867" s="52">
        <v>0.21</v>
      </c>
      <c r="J1867" s="52">
        <v>0.778</v>
      </c>
      <c r="K1867" s="52">
        <v>0.013</v>
      </c>
      <c r="L1867" s="52">
        <v>967602.0</v>
      </c>
      <c r="M1867" s="52">
        <v>0.978</v>
      </c>
    </row>
    <row r="1868">
      <c r="A1868" s="47" t="str">
        <f t="shared" si="1"/>
        <v>Middle East_Qatar-Middle East_2007</v>
      </c>
      <c r="B1868" s="47" t="s">
        <v>228</v>
      </c>
      <c r="C1868" s="49" t="s">
        <v>237</v>
      </c>
      <c r="D1868" s="44" t="s">
        <v>86</v>
      </c>
      <c r="E1868" s="52">
        <v>0.013</v>
      </c>
      <c r="F1868" s="52">
        <v>0.008</v>
      </c>
      <c r="G1868" s="52">
        <v>79.0</v>
      </c>
      <c r="H1868" s="52">
        <v>77.0</v>
      </c>
      <c r="I1868" s="52">
        <v>0.183</v>
      </c>
      <c r="J1868" s="52">
        <v>0.805</v>
      </c>
      <c r="K1868" s="52">
        <v>0.012</v>
      </c>
      <c r="L1868" s="52">
        <v>1152459.0</v>
      </c>
      <c r="M1868" s="52">
        <v>0.98</v>
      </c>
    </row>
    <row r="1869">
      <c r="A1869" s="47" t="str">
        <f t="shared" si="1"/>
        <v>Middle East_Qatar-Middle East_2008</v>
      </c>
      <c r="B1869" s="47" t="s">
        <v>228</v>
      </c>
      <c r="C1869" s="49" t="s">
        <v>237</v>
      </c>
      <c r="D1869" s="44" t="s">
        <v>87</v>
      </c>
      <c r="E1869" s="52">
        <v>0.013</v>
      </c>
      <c r="F1869" s="52">
        <v>0.008</v>
      </c>
      <c r="G1869" s="52">
        <v>79.0</v>
      </c>
      <c r="H1869" s="52">
        <v>77.0</v>
      </c>
      <c r="I1869" s="52">
        <v>0.161</v>
      </c>
      <c r="J1869" s="52">
        <v>0.827</v>
      </c>
      <c r="K1869" s="52">
        <v>0.012</v>
      </c>
      <c r="L1869" s="52">
        <v>1359114.0</v>
      </c>
      <c r="M1869" s="52">
        <v>0.983</v>
      </c>
    </row>
    <row r="1870">
      <c r="A1870" s="47" t="str">
        <f t="shared" si="1"/>
        <v>Middle East_Qatar-Middle East_2009</v>
      </c>
      <c r="B1870" s="47" t="s">
        <v>228</v>
      </c>
      <c r="C1870" s="49" t="s">
        <v>237</v>
      </c>
      <c r="D1870" s="44" t="s">
        <v>88</v>
      </c>
      <c r="E1870" s="52">
        <v>0.012</v>
      </c>
      <c r="F1870" s="52">
        <v>0.008</v>
      </c>
      <c r="G1870" s="52">
        <v>79.0</v>
      </c>
      <c r="H1870" s="52">
        <v>77.0</v>
      </c>
      <c r="I1870" s="52">
        <v>0.146</v>
      </c>
      <c r="J1870" s="52">
        <v>0.843</v>
      </c>
      <c r="K1870" s="52">
        <v>0.011</v>
      </c>
      <c r="L1870" s="52">
        <v>1564082.0</v>
      </c>
      <c r="M1870" s="52">
        <v>0.985</v>
      </c>
    </row>
    <row r="1871">
      <c r="A1871" s="47" t="str">
        <f t="shared" si="1"/>
        <v>Middle East_Qatar-Middle East_2010</v>
      </c>
      <c r="B1871" s="47" t="s">
        <v>228</v>
      </c>
      <c r="C1871" s="49" t="s">
        <v>237</v>
      </c>
      <c r="D1871" s="44" t="s">
        <v>89</v>
      </c>
      <c r="E1871" s="52">
        <v>0.012</v>
      </c>
      <c r="F1871" s="52">
        <v>0.008</v>
      </c>
      <c r="G1871" s="52">
        <v>79.0</v>
      </c>
      <c r="H1871" s="52">
        <v>77.0</v>
      </c>
      <c r="I1871" s="52">
        <v>0.137</v>
      </c>
      <c r="J1871" s="52">
        <v>0.852</v>
      </c>
      <c r="K1871" s="52">
        <v>0.011</v>
      </c>
      <c r="L1871" s="52">
        <v>1749713.0</v>
      </c>
      <c r="M1871" s="52">
        <v>0.987</v>
      </c>
    </row>
    <row r="1872">
      <c r="A1872" s="47" t="str">
        <f t="shared" si="1"/>
        <v>Middle East_Qatar-Middle East_2011</v>
      </c>
      <c r="B1872" s="47" t="s">
        <v>228</v>
      </c>
      <c r="C1872" s="49" t="s">
        <v>237</v>
      </c>
      <c r="D1872" s="44" t="s">
        <v>90</v>
      </c>
      <c r="E1872" s="52">
        <v>0.011</v>
      </c>
      <c r="F1872" s="52">
        <v>0.007</v>
      </c>
      <c r="G1872" s="52">
        <v>79.0</v>
      </c>
      <c r="H1872" s="52">
        <v>77.0</v>
      </c>
      <c r="I1872" s="52">
        <v>0.134</v>
      </c>
      <c r="J1872" s="52">
        <v>0.856</v>
      </c>
      <c r="K1872" s="52">
        <v>0.01</v>
      </c>
      <c r="L1872" s="52">
        <v>1910902.0</v>
      </c>
      <c r="M1872" s="52">
        <v>0.988</v>
      </c>
    </row>
    <row r="1873">
      <c r="A1873" s="47" t="str">
        <f t="shared" si="1"/>
        <v>Middle East_Qatar-Middle East_2012</v>
      </c>
      <c r="B1873" s="47" t="s">
        <v>228</v>
      </c>
      <c r="C1873" s="49" t="s">
        <v>237</v>
      </c>
      <c r="D1873" s="44" t="s">
        <v>91</v>
      </c>
      <c r="E1873" s="52">
        <v>0.011</v>
      </c>
      <c r="F1873" s="52">
        <v>0.007</v>
      </c>
      <c r="G1873" s="52">
        <v>79.0</v>
      </c>
      <c r="H1873" s="52">
        <v>78.0</v>
      </c>
      <c r="I1873" s="52">
        <v>0.133</v>
      </c>
      <c r="J1873" s="52">
        <v>0.857</v>
      </c>
      <c r="K1873" s="52">
        <v>0.01</v>
      </c>
      <c r="L1873" s="52">
        <v>2050514.0</v>
      </c>
      <c r="M1873" s="52">
        <v>0.989</v>
      </c>
    </row>
    <row r="1874">
      <c r="A1874" s="47" t="str">
        <f t="shared" si="1"/>
        <v>Middle East_Saudi Arabia-Middle East_2000</v>
      </c>
      <c r="B1874" s="47" t="s">
        <v>228</v>
      </c>
      <c r="C1874" s="49" t="s">
        <v>238</v>
      </c>
      <c r="D1874" s="44" t="s">
        <v>70</v>
      </c>
      <c r="E1874" s="52">
        <v>0.027</v>
      </c>
      <c r="F1874" s="52">
        <v>0.019</v>
      </c>
      <c r="G1874" s="52">
        <v>74.0</v>
      </c>
      <c r="H1874" s="52">
        <v>71.0</v>
      </c>
      <c r="I1874" s="52">
        <v>0.384</v>
      </c>
      <c r="J1874" s="52">
        <v>0.581</v>
      </c>
      <c r="K1874" s="52">
        <v>0.035</v>
      </c>
      <c r="L1874" s="52">
        <v>2.0144584E7</v>
      </c>
      <c r="M1874" s="52">
        <v>0.798</v>
      </c>
    </row>
    <row r="1875">
      <c r="A1875" s="47" t="str">
        <f t="shared" si="1"/>
        <v>Middle East_Saudi Arabia-Middle East_2001</v>
      </c>
      <c r="B1875" s="47" t="s">
        <v>228</v>
      </c>
      <c r="C1875" s="49" t="s">
        <v>238</v>
      </c>
      <c r="D1875" s="44" t="s">
        <v>71</v>
      </c>
      <c r="E1875" s="52">
        <v>0.026</v>
      </c>
      <c r="F1875" s="52">
        <v>0.019</v>
      </c>
      <c r="G1875" s="52">
        <v>75.0</v>
      </c>
      <c r="H1875" s="52">
        <v>71.0</v>
      </c>
      <c r="I1875" s="52">
        <v>0.376</v>
      </c>
      <c r="J1875" s="52">
        <v>0.589</v>
      </c>
      <c r="K1875" s="52">
        <v>0.035</v>
      </c>
      <c r="L1875" s="52">
        <v>2.0891594E7</v>
      </c>
      <c r="M1875" s="52">
        <v>0.801</v>
      </c>
    </row>
    <row r="1876">
      <c r="A1876" s="47" t="str">
        <f t="shared" si="1"/>
        <v>Middle East_Saudi Arabia-Middle East_2002</v>
      </c>
      <c r="B1876" s="47" t="s">
        <v>228</v>
      </c>
      <c r="C1876" s="49" t="s">
        <v>238</v>
      </c>
      <c r="D1876" s="44" t="s">
        <v>72</v>
      </c>
      <c r="E1876" s="52">
        <v>0.025</v>
      </c>
      <c r="F1876" s="52">
        <v>0.018</v>
      </c>
      <c r="G1876" s="52">
        <v>75.0</v>
      </c>
      <c r="H1876" s="52">
        <v>71.0</v>
      </c>
      <c r="I1876" s="52">
        <v>0.368</v>
      </c>
      <c r="J1876" s="52">
        <v>0.598</v>
      </c>
      <c r="K1876" s="52">
        <v>0.034</v>
      </c>
      <c r="L1876" s="52">
        <v>2.1825217E7</v>
      </c>
      <c r="M1876" s="52">
        <v>0.803</v>
      </c>
    </row>
    <row r="1877">
      <c r="A1877" s="47" t="str">
        <f t="shared" si="1"/>
        <v>Middle East_Saudi Arabia-Middle East_2003</v>
      </c>
      <c r="B1877" s="47" t="s">
        <v>228</v>
      </c>
      <c r="C1877" s="49" t="s">
        <v>238</v>
      </c>
      <c r="D1877" s="44" t="s">
        <v>74</v>
      </c>
      <c r="E1877" s="52">
        <v>0.024</v>
      </c>
      <c r="F1877" s="52">
        <v>0.018</v>
      </c>
      <c r="G1877" s="52">
        <v>75.0</v>
      </c>
      <c r="H1877" s="52">
        <v>72.0</v>
      </c>
      <c r="I1877" s="52">
        <v>0.359</v>
      </c>
      <c r="J1877" s="52">
        <v>0.608</v>
      </c>
      <c r="K1877" s="52">
        <v>0.033</v>
      </c>
      <c r="L1877" s="52">
        <v>2.2852333E7</v>
      </c>
      <c r="M1877" s="52">
        <v>0.805</v>
      </c>
    </row>
    <row r="1878">
      <c r="A1878" s="47" t="str">
        <f t="shared" si="1"/>
        <v>Middle East_Saudi Arabia-Middle East_2004</v>
      </c>
      <c r="B1878" s="47" t="s">
        <v>228</v>
      </c>
      <c r="C1878" s="49" t="s">
        <v>238</v>
      </c>
      <c r="D1878" s="44" t="s">
        <v>83</v>
      </c>
      <c r="E1878" s="52">
        <v>0.024</v>
      </c>
      <c r="F1878" s="52">
        <v>0.017</v>
      </c>
      <c r="G1878" s="52">
        <v>76.0</v>
      </c>
      <c r="H1878" s="52">
        <v>72.0</v>
      </c>
      <c r="I1878" s="52">
        <v>0.351</v>
      </c>
      <c r="J1878" s="52">
        <v>0.617</v>
      </c>
      <c r="K1878" s="52">
        <v>0.032</v>
      </c>
      <c r="L1878" s="52">
        <v>2.3839231E7</v>
      </c>
      <c r="M1878" s="52">
        <v>0.808</v>
      </c>
    </row>
    <row r="1879">
      <c r="A1879" s="47" t="str">
        <f t="shared" si="1"/>
        <v>Middle East_Saudi Arabia-Middle East_2005</v>
      </c>
      <c r="B1879" s="47" t="s">
        <v>228</v>
      </c>
      <c r="C1879" s="49" t="s">
        <v>238</v>
      </c>
      <c r="D1879" s="44" t="s">
        <v>84</v>
      </c>
      <c r="E1879" s="52">
        <v>0.023</v>
      </c>
      <c r="F1879" s="52">
        <v>0.017</v>
      </c>
      <c r="G1879" s="52">
        <v>76.0</v>
      </c>
      <c r="H1879" s="52">
        <v>72.0</v>
      </c>
      <c r="I1879" s="52">
        <v>0.343</v>
      </c>
      <c r="J1879" s="52">
        <v>0.626</v>
      </c>
      <c r="K1879" s="52">
        <v>0.031</v>
      </c>
      <c r="L1879" s="52">
        <v>2.4690067E7</v>
      </c>
      <c r="M1879" s="52">
        <v>0.81</v>
      </c>
    </row>
    <row r="1880">
      <c r="A1880" s="47" t="str">
        <f t="shared" si="1"/>
        <v>Middle East_Saudi Arabia-Middle East_2006</v>
      </c>
      <c r="B1880" s="47" t="s">
        <v>228</v>
      </c>
      <c r="C1880" s="49" t="s">
        <v>238</v>
      </c>
      <c r="D1880" s="44" t="s">
        <v>85</v>
      </c>
      <c r="E1880" s="52">
        <v>0.023</v>
      </c>
      <c r="F1880" s="52">
        <v>0.016</v>
      </c>
      <c r="G1880" s="52">
        <v>76.0</v>
      </c>
      <c r="H1880" s="52">
        <v>72.0</v>
      </c>
      <c r="I1880" s="52">
        <v>0.335</v>
      </c>
      <c r="J1880" s="52">
        <v>0.634</v>
      </c>
      <c r="K1880" s="52">
        <v>0.03</v>
      </c>
      <c r="L1880" s="52">
        <v>2.5371936E7</v>
      </c>
      <c r="M1880" s="52">
        <v>0.812</v>
      </c>
    </row>
    <row r="1881">
      <c r="A1881" s="47" t="str">
        <f t="shared" si="1"/>
        <v>Middle East_Saudi Arabia-Middle East_2007</v>
      </c>
      <c r="B1881" s="47" t="s">
        <v>228</v>
      </c>
      <c r="C1881" s="49" t="s">
        <v>238</v>
      </c>
      <c r="D1881" s="44" t="s">
        <v>86</v>
      </c>
      <c r="E1881" s="52">
        <v>0.022</v>
      </c>
      <c r="F1881" s="52">
        <v>0.016</v>
      </c>
      <c r="G1881" s="52">
        <v>76.0</v>
      </c>
      <c r="H1881" s="52">
        <v>73.0</v>
      </c>
      <c r="I1881" s="52">
        <v>0.328</v>
      </c>
      <c r="J1881" s="52">
        <v>0.642</v>
      </c>
      <c r="K1881" s="52">
        <v>0.03</v>
      </c>
      <c r="L1881" s="52">
        <v>2.5915624E7</v>
      </c>
      <c r="M1881" s="52">
        <v>0.814</v>
      </c>
    </row>
    <row r="1882">
      <c r="A1882" s="47" t="str">
        <f t="shared" si="1"/>
        <v>Middle East_Saudi Arabia-Middle East_2008</v>
      </c>
      <c r="B1882" s="47" t="s">
        <v>228</v>
      </c>
      <c r="C1882" s="49" t="s">
        <v>238</v>
      </c>
      <c r="D1882" s="44" t="s">
        <v>87</v>
      </c>
      <c r="E1882" s="52">
        <v>0.022</v>
      </c>
      <c r="F1882" s="52">
        <v>0.016</v>
      </c>
      <c r="G1882" s="52">
        <v>76.0</v>
      </c>
      <c r="H1882" s="52">
        <v>73.0</v>
      </c>
      <c r="I1882" s="52">
        <v>0.32</v>
      </c>
      <c r="J1882" s="52">
        <v>0.65</v>
      </c>
      <c r="K1882" s="52">
        <v>0.03</v>
      </c>
      <c r="L1882" s="52">
        <v>2.6366358E7</v>
      </c>
      <c r="M1882" s="52">
        <v>0.816</v>
      </c>
    </row>
    <row r="1883">
      <c r="A1883" s="47" t="str">
        <f t="shared" si="1"/>
        <v>Middle East_Saudi Arabia-Middle East_2009</v>
      </c>
      <c r="B1883" s="47" t="s">
        <v>228</v>
      </c>
      <c r="C1883" s="49" t="s">
        <v>238</v>
      </c>
      <c r="D1883" s="44" t="s">
        <v>88</v>
      </c>
      <c r="E1883" s="52">
        <v>0.021</v>
      </c>
      <c r="F1883" s="52">
        <v>0.015</v>
      </c>
      <c r="G1883" s="52">
        <v>77.0</v>
      </c>
      <c r="H1883" s="52">
        <v>73.0</v>
      </c>
      <c r="I1883" s="52">
        <v>0.313</v>
      </c>
      <c r="J1883" s="52">
        <v>0.657</v>
      </c>
      <c r="K1883" s="52">
        <v>0.03</v>
      </c>
      <c r="L1883" s="52">
        <v>2.6796375E7</v>
      </c>
      <c r="M1883" s="52">
        <v>0.819</v>
      </c>
    </row>
    <row r="1884">
      <c r="A1884" s="47" t="str">
        <f t="shared" si="1"/>
        <v>Middle East_Saudi Arabia-Middle East_2010</v>
      </c>
      <c r="B1884" s="47" t="s">
        <v>228</v>
      </c>
      <c r="C1884" s="49" t="s">
        <v>238</v>
      </c>
      <c r="D1884" s="44" t="s">
        <v>89</v>
      </c>
      <c r="E1884" s="52">
        <v>0.021</v>
      </c>
      <c r="F1884" s="52">
        <v>0.015</v>
      </c>
      <c r="G1884" s="52">
        <v>77.0</v>
      </c>
      <c r="H1884" s="52">
        <v>73.0</v>
      </c>
      <c r="I1884" s="52">
        <v>0.307</v>
      </c>
      <c r="J1884" s="52">
        <v>0.663</v>
      </c>
      <c r="K1884" s="52">
        <v>0.03</v>
      </c>
      <c r="L1884" s="52">
        <v>2.7258387E7</v>
      </c>
      <c r="M1884" s="52">
        <v>0.821</v>
      </c>
    </row>
    <row r="1885">
      <c r="A1885" s="47" t="str">
        <f t="shared" si="1"/>
        <v>Middle East_Saudi Arabia-Middle East_2011</v>
      </c>
      <c r="B1885" s="47" t="s">
        <v>228</v>
      </c>
      <c r="C1885" s="49" t="s">
        <v>238</v>
      </c>
      <c r="D1885" s="44" t="s">
        <v>90</v>
      </c>
      <c r="E1885" s="52">
        <v>0.02</v>
      </c>
      <c r="F1885" s="52">
        <v>0.014</v>
      </c>
      <c r="G1885" s="52">
        <v>77.0</v>
      </c>
      <c r="H1885" s="52">
        <v>74.0</v>
      </c>
      <c r="I1885" s="52">
        <v>0.302</v>
      </c>
      <c r="J1885" s="52">
        <v>0.669</v>
      </c>
      <c r="K1885" s="52">
        <v>0.029</v>
      </c>
      <c r="L1885" s="52">
        <v>2.7761728E7</v>
      </c>
      <c r="M1885" s="52">
        <v>0.823</v>
      </c>
    </row>
    <row r="1886">
      <c r="A1886" s="47" t="str">
        <f t="shared" si="1"/>
        <v>Middle East_Saudi Arabia-Middle East_2012</v>
      </c>
      <c r="B1886" s="47" t="s">
        <v>228</v>
      </c>
      <c r="C1886" s="49" t="s">
        <v>238</v>
      </c>
      <c r="D1886" s="44" t="s">
        <v>91</v>
      </c>
      <c r="E1886" s="52">
        <v>0.02</v>
      </c>
      <c r="F1886" s="52">
        <v>0.014</v>
      </c>
      <c r="G1886" s="52">
        <v>77.0</v>
      </c>
      <c r="H1886" s="52">
        <v>74.0</v>
      </c>
      <c r="I1886" s="52">
        <v>0.297</v>
      </c>
      <c r="J1886" s="52">
        <v>0.674</v>
      </c>
      <c r="K1886" s="52">
        <v>0.029</v>
      </c>
      <c r="L1886" s="52">
        <v>2.8287855E7</v>
      </c>
      <c r="M1886" s="52">
        <v>0.825</v>
      </c>
    </row>
    <row r="1887">
      <c r="A1887" s="47" t="str">
        <f t="shared" si="1"/>
        <v>Middle East_Syria-Middle East_2000</v>
      </c>
      <c r="B1887" s="47" t="s">
        <v>228</v>
      </c>
      <c r="C1887" s="49" t="s">
        <v>239</v>
      </c>
      <c r="D1887" s="44" t="s">
        <v>70</v>
      </c>
      <c r="E1887" s="52">
        <v>0.03</v>
      </c>
      <c r="F1887" s="52">
        <v>0.02</v>
      </c>
      <c r="G1887" s="52">
        <v>75.0</v>
      </c>
      <c r="H1887" s="52">
        <v>72.0</v>
      </c>
      <c r="I1887" s="52">
        <v>0.408</v>
      </c>
      <c r="J1887" s="52">
        <v>0.558</v>
      </c>
      <c r="K1887" s="52">
        <v>0.034</v>
      </c>
      <c r="L1887" s="52">
        <v>1.6371208E7</v>
      </c>
      <c r="M1887" s="52">
        <v>0.519</v>
      </c>
    </row>
    <row r="1888">
      <c r="A1888" s="47" t="str">
        <f t="shared" si="1"/>
        <v>Middle East_Syria-Middle East_2001</v>
      </c>
      <c r="B1888" s="47" t="s">
        <v>228</v>
      </c>
      <c r="C1888" s="49" t="s">
        <v>239</v>
      </c>
      <c r="D1888" s="44" t="s">
        <v>71</v>
      </c>
      <c r="E1888" s="52">
        <v>0.03</v>
      </c>
      <c r="F1888" s="52">
        <v>0.019</v>
      </c>
      <c r="G1888" s="52">
        <v>75.0</v>
      </c>
      <c r="H1888" s="52">
        <v>72.0</v>
      </c>
      <c r="I1888" s="52">
        <v>0.404</v>
      </c>
      <c r="J1888" s="52">
        <v>0.563</v>
      </c>
      <c r="K1888" s="52">
        <v>0.034</v>
      </c>
      <c r="L1888" s="52">
        <v>1.6700984E7</v>
      </c>
      <c r="M1888" s="52">
        <v>0.523</v>
      </c>
    </row>
    <row r="1889">
      <c r="A1889" s="47" t="str">
        <f t="shared" si="1"/>
        <v>Middle East_Syria-Middle East_2002</v>
      </c>
      <c r="B1889" s="47" t="s">
        <v>228</v>
      </c>
      <c r="C1889" s="49" t="s">
        <v>239</v>
      </c>
      <c r="D1889" s="44" t="s">
        <v>72</v>
      </c>
      <c r="E1889" s="52">
        <v>0.029</v>
      </c>
      <c r="F1889" s="52">
        <v>0.018</v>
      </c>
      <c r="G1889" s="52">
        <v>76.0</v>
      </c>
      <c r="H1889" s="52">
        <v>72.0</v>
      </c>
      <c r="I1889" s="52">
        <v>0.4</v>
      </c>
      <c r="J1889" s="52">
        <v>0.567</v>
      </c>
      <c r="K1889" s="52">
        <v>0.034</v>
      </c>
      <c r="L1889" s="52">
        <v>1.6994676E7</v>
      </c>
      <c r="M1889" s="52">
        <v>0.527</v>
      </c>
    </row>
    <row r="1890">
      <c r="A1890" s="47" t="str">
        <f t="shared" si="1"/>
        <v>Middle East_Syria-Middle East_2003</v>
      </c>
      <c r="B1890" s="47" t="s">
        <v>228</v>
      </c>
      <c r="C1890" s="49" t="s">
        <v>239</v>
      </c>
      <c r="D1890" s="44" t="s">
        <v>74</v>
      </c>
      <c r="E1890" s="52">
        <v>0.028</v>
      </c>
      <c r="F1890" s="52">
        <v>0.018</v>
      </c>
      <c r="G1890" s="52">
        <v>76.0</v>
      </c>
      <c r="H1890" s="52">
        <v>72.0</v>
      </c>
      <c r="I1890" s="52">
        <v>0.396</v>
      </c>
      <c r="J1890" s="52">
        <v>0.57</v>
      </c>
      <c r="K1890" s="52">
        <v>0.034</v>
      </c>
      <c r="L1890" s="52">
        <v>1.7298476E7</v>
      </c>
      <c r="M1890" s="52">
        <v>0.53</v>
      </c>
    </row>
    <row r="1891">
      <c r="A1891" s="47" t="str">
        <f t="shared" si="1"/>
        <v>Middle East_Syria-Middle East_2004</v>
      </c>
      <c r="B1891" s="47" t="s">
        <v>228</v>
      </c>
      <c r="C1891" s="49" t="s">
        <v>239</v>
      </c>
      <c r="D1891" s="44" t="s">
        <v>83</v>
      </c>
      <c r="E1891" s="52">
        <v>0.028</v>
      </c>
      <c r="F1891" s="52">
        <v>0.017</v>
      </c>
      <c r="G1891" s="52">
        <v>76.0</v>
      </c>
      <c r="H1891" s="52">
        <v>73.0</v>
      </c>
      <c r="I1891" s="52">
        <v>0.392</v>
      </c>
      <c r="J1891" s="52">
        <v>0.575</v>
      </c>
      <c r="K1891" s="52">
        <v>0.034</v>
      </c>
      <c r="L1891" s="52">
        <v>1.7676012E7</v>
      </c>
      <c r="M1891" s="52">
        <v>0.534</v>
      </c>
    </row>
    <row r="1892">
      <c r="A1892" s="47" t="str">
        <f t="shared" si="1"/>
        <v>Middle East_Syria-Middle East_2005</v>
      </c>
      <c r="B1892" s="47" t="s">
        <v>228</v>
      </c>
      <c r="C1892" s="49" t="s">
        <v>239</v>
      </c>
      <c r="D1892" s="44" t="s">
        <v>84</v>
      </c>
      <c r="E1892" s="52">
        <v>0.027</v>
      </c>
      <c r="F1892" s="52">
        <v>0.016</v>
      </c>
      <c r="G1892" s="52">
        <v>77.0</v>
      </c>
      <c r="H1892" s="52">
        <v>73.0</v>
      </c>
      <c r="I1892" s="52">
        <v>0.386</v>
      </c>
      <c r="J1892" s="52">
        <v>0.58</v>
      </c>
      <c r="K1892" s="52">
        <v>0.034</v>
      </c>
      <c r="L1892" s="52">
        <v>1.8167367E7</v>
      </c>
      <c r="M1892" s="52">
        <v>0.538</v>
      </c>
    </row>
    <row r="1893">
      <c r="A1893" s="47" t="str">
        <f t="shared" si="1"/>
        <v>Middle East_Syria-Middle East_2006</v>
      </c>
      <c r="B1893" s="47" t="s">
        <v>228</v>
      </c>
      <c r="C1893" s="49" t="s">
        <v>239</v>
      </c>
      <c r="D1893" s="44" t="s">
        <v>85</v>
      </c>
      <c r="E1893" s="52">
        <v>0.027</v>
      </c>
      <c r="F1893" s="52">
        <v>0.015</v>
      </c>
      <c r="G1893" s="52">
        <v>77.0</v>
      </c>
      <c r="H1893" s="52">
        <v>73.0</v>
      </c>
      <c r="I1893" s="52">
        <v>0.38</v>
      </c>
      <c r="J1893" s="52">
        <v>0.585</v>
      </c>
      <c r="K1893" s="52">
        <v>0.034</v>
      </c>
      <c r="L1893" s="52">
        <v>1.8804914E7</v>
      </c>
      <c r="M1893" s="52">
        <v>0.542</v>
      </c>
    </row>
    <row r="1894">
      <c r="A1894" s="47" t="str">
        <f t="shared" si="1"/>
        <v>Middle East_Syria-Middle East_2007</v>
      </c>
      <c r="B1894" s="47" t="s">
        <v>228</v>
      </c>
      <c r="C1894" s="49" t="s">
        <v>239</v>
      </c>
      <c r="D1894" s="44" t="s">
        <v>86</v>
      </c>
      <c r="E1894" s="52">
        <v>0.026</v>
      </c>
      <c r="F1894" s="52">
        <v>0.015</v>
      </c>
      <c r="G1894" s="52">
        <v>77.0</v>
      </c>
      <c r="H1894" s="52">
        <v>73.0</v>
      </c>
      <c r="I1894" s="52">
        <v>0.373</v>
      </c>
      <c r="J1894" s="52">
        <v>0.592</v>
      </c>
      <c r="K1894" s="52">
        <v>0.035</v>
      </c>
      <c r="L1894" s="52">
        <v>1.9561477E7</v>
      </c>
      <c r="M1894" s="52">
        <v>0.545</v>
      </c>
    </row>
    <row r="1895">
      <c r="A1895" s="47" t="str">
        <f t="shared" si="1"/>
        <v>Middle East_Syria-Middle East_2008</v>
      </c>
      <c r="B1895" s="47" t="s">
        <v>228</v>
      </c>
      <c r="C1895" s="49" t="s">
        <v>239</v>
      </c>
      <c r="D1895" s="44" t="s">
        <v>87</v>
      </c>
      <c r="E1895" s="52">
        <v>0.026</v>
      </c>
      <c r="F1895" s="52">
        <v>0.014</v>
      </c>
      <c r="G1895" s="52">
        <v>77.0</v>
      </c>
      <c r="H1895" s="52">
        <v>73.0</v>
      </c>
      <c r="I1895" s="52">
        <v>0.367</v>
      </c>
      <c r="J1895" s="52">
        <v>0.598</v>
      </c>
      <c r="K1895" s="52">
        <v>0.036</v>
      </c>
      <c r="L1895" s="52">
        <v>2.0346056E7</v>
      </c>
      <c r="M1895" s="52">
        <v>0.549</v>
      </c>
    </row>
    <row r="1896">
      <c r="A1896" s="47" t="str">
        <f t="shared" si="1"/>
        <v>Middle East_Syria-Middle East_2009</v>
      </c>
      <c r="B1896" s="47" t="s">
        <v>228</v>
      </c>
      <c r="C1896" s="49" t="s">
        <v>239</v>
      </c>
      <c r="D1896" s="44" t="s">
        <v>88</v>
      </c>
      <c r="E1896" s="52">
        <v>0.025</v>
      </c>
      <c r="F1896" s="52">
        <v>0.014</v>
      </c>
      <c r="G1896" s="52">
        <v>77.0</v>
      </c>
      <c r="H1896" s="52">
        <v>73.0</v>
      </c>
      <c r="I1896" s="52">
        <v>0.361</v>
      </c>
      <c r="J1896" s="52">
        <v>0.602</v>
      </c>
      <c r="K1896" s="52">
        <v>0.036</v>
      </c>
      <c r="L1896" s="52">
        <v>2.1031546E7</v>
      </c>
      <c r="M1896" s="52">
        <v>0.553</v>
      </c>
    </row>
    <row r="1897">
      <c r="A1897" s="47" t="str">
        <f t="shared" si="1"/>
        <v>Middle East_Syria-Middle East_2010</v>
      </c>
      <c r="B1897" s="47" t="s">
        <v>228</v>
      </c>
      <c r="C1897" s="49" t="s">
        <v>239</v>
      </c>
      <c r="D1897" s="44" t="s">
        <v>89</v>
      </c>
      <c r="E1897" s="52">
        <v>0.025</v>
      </c>
      <c r="F1897" s="52">
        <v>0.013</v>
      </c>
      <c r="G1897" s="52">
        <v>78.0</v>
      </c>
      <c r="H1897" s="52">
        <v>72.0</v>
      </c>
      <c r="I1897" s="52">
        <v>0.357</v>
      </c>
      <c r="J1897" s="52">
        <v>0.605</v>
      </c>
      <c r="K1897" s="52">
        <v>0.037</v>
      </c>
      <c r="L1897" s="52">
        <v>2.1532647E7</v>
      </c>
      <c r="M1897" s="52">
        <v>0.557</v>
      </c>
    </row>
    <row r="1898">
      <c r="A1898" s="47" t="str">
        <f t="shared" si="1"/>
        <v>Middle East_Syria-Middle East_2011</v>
      </c>
      <c r="B1898" s="47" t="s">
        <v>228</v>
      </c>
      <c r="C1898" s="49" t="s">
        <v>239</v>
      </c>
      <c r="D1898" s="44" t="s">
        <v>90</v>
      </c>
      <c r="E1898" s="52">
        <v>0.025</v>
      </c>
      <c r="F1898" s="52">
        <v>0.013</v>
      </c>
      <c r="G1898" s="52">
        <v>78.0</v>
      </c>
      <c r="H1898" s="52">
        <v>72.0</v>
      </c>
      <c r="I1898" s="52">
        <v>0.355</v>
      </c>
      <c r="J1898" s="52">
        <v>0.607</v>
      </c>
      <c r="K1898" s="52">
        <v>0.038</v>
      </c>
      <c r="L1898" s="52">
        <v>2.1961676E7</v>
      </c>
      <c r="M1898" s="52">
        <v>0.561</v>
      </c>
    </row>
    <row r="1899">
      <c r="A1899" s="47" t="str">
        <f t="shared" si="1"/>
        <v>Middle East_Syria-Middle East_2012</v>
      </c>
      <c r="B1899" s="47" t="s">
        <v>228</v>
      </c>
      <c r="C1899" s="49" t="s">
        <v>239</v>
      </c>
      <c r="D1899" s="44" t="s">
        <v>91</v>
      </c>
      <c r="E1899" s="52">
        <v>0.024</v>
      </c>
      <c r="F1899" s="52">
        <v>0.012</v>
      </c>
      <c r="G1899" s="52">
        <v>78.0</v>
      </c>
      <c r="H1899" s="52">
        <v>72.0</v>
      </c>
      <c r="I1899" s="52">
        <v>0.354</v>
      </c>
      <c r="J1899" s="52">
        <v>0.607</v>
      </c>
      <c r="K1899" s="52">
        <v>0.039</v>
      </c>
      <c r="L1899" s="52">
        <v>2.2399254E7</v>
      </c>
      <c r="M1899" s="52">
        <v>0.565</v>
      </c>
    </row>
    <row r="1900">
      <c r="A1900" s="47" t="str">
        <f t="shared" si="1"/>
        <v>Middle East_United Arab Emirates-Middle East_2000</v>
      </c>
      <c r="B1900" s="47" t="s">
        <v>228</v>
      </c>
      <c r="C1900" s="49" t="s">
        <v>240</v>
      </c>
      <c r="D1900" s="44" t="s">
        <v>70</v>
      </c>
      <c r="E1900" s="52">
        <v>0.017</v>
      </c>
      <c r="F1900" s="52">
        <v>0.01</v>
      </c>
      <c r="G1900" s="52">
        <v>75.0</v>
      </c>
      <c r="H1900" s="52">
        <v>73.0</v>
      </c>
      <c r="I1900" s="52">
        <v>0.254</v>
      </c>
      <c r="J1900" s="52">
        <v>0.736</v>
      </c>
      <c r="K1900" s="52">
        <v>0.01</v>
      </c>
      <c r="L1900" s="52">
        <v>3026352.0</v>
      </c>
      <c r="M1900" s="52">
        <v>0.802</v>
      </c>
    </row>
    <row r="1901">
      <c r="A1901" s="47" t="str">
        <f t="shared" si="1"/>
        <v>Middle East_United Arab Emirates-Middle East_2001</v>
      </c>
      <c r="B1901" s="47" t="s">
        <v>228</v>
      </c>
      <c r="C1901" s="49" t="s">
        <v>240</v>
      </c>
      <c r="D1901" s="44" t="s">
        <v>71</v>
      </c>
      <c r="E1901" s="52">
        <v>0.016</v>
      </c>
      <c r="F1901" s="52">
        <v>0.009</v>
      </c>
      <c r="G1901" s="52">
        <v>76.0</v>
      </c>
      <c r="H1901" s="52">
        <v>74.0</v>
      </c>
      <c r="I1901" s="52">
        <v>0.249</v>
      </c>
      <c r="J1901" s="52">
        <v>0.741</v>
      </c>
      <c r="K1901" s="52">
        <v>0.01</v>
      </c>
      <c r="L1901" s="52">
        <v>3132104.0</v>
      </c>
      <c r="M1901" s="52">
        <v>0.807</v>
      </c>
    </row>
    <row r="1902">
      <c r="A1902" s="47" t="str">
        <f t="shared" si="1"/>
        <v>Middle East_United Arab Emirates-Middle East_2002</v>
      </c>
      <c r="B1902" s="47" t="s">
        <v>228</v>
      </c>
      <c r="C1902" s="49" t="s">
        <v>240</v>
      </c>
      <c r="D1902" s="44" t="s">
        <v>72</v>
      </c>
      <c r="E1902" s="52">
        <v>0.016</v>
      </c>
      <c r="F1902" s="52">
        <v>0.009</v>
      </c>
      <c r="G1902" s="52">
        <v>76.0</v>
      </c>
      <c r="H1902" s="52">
        <v>74.0</v>
      </c>
      <c r="I1902" s="52">
        <v>0.243</v>
      </c>
      <c r="J1902" s="52">
        <v>0.746</v>
      </c>
      <c r="K1902" s="52">
        <v>0.01</v>
      </c>
      <c r="L1902" s="52">
        <v>3223969.0</v>
      </c>
      <c r="M1902" s="52">
        <v>0.811</v>
      </c>
    </row>
    <row r="1903">
      <c r="A1903" s="47" t="str">
        <f t="shared" si="1"/>
        <v>Middle East_United Arab Emirates-Middle East_2003</v>
      </c>
      <c r="B1903" s="47" t="s">
        <v>228</v>
      </c>
      <c r="C1903" s="49" t="s">
        <v>240</v>
      </c>
      <c r="D1903" s="44" t="s">
        <v>74</v>
      </c>
      <c r="E1903" s="52">
        <v>0.016</v>
      </c>
      <c r="F1903" s="52">
        <v>0.009</v>
      </c>
      <c r="G1903" s="52">
        <v>76.0</v>
      </c>
      <c r="H1903" s="52">
        <v>74.0</v>
      </c>
      <c r="I1903" s="52">
        <v>0.234</v>
      </c>
      <c r="J1903" s="52">
        <v>0.756</v>
      </c>
      <c r="K1903" s="52">
        <v>0.01</v>
      </c>
      <c r="L1903" s="52">
        <v>3369254.0</v>
      </c>
      <c r="M1903" s="52">
        <v>0.815</v>
      </c>
    </row>
    <row r="1904">
      <c r="A1904" s="47" t="str">
        <f t="shared" si="1"/>
        <v>Middle East_United Arab Emirates-Middle East_2004</v>
      </c>
      <c r="B1904" s="47" t="s">
        <v>228</v>
      </c>
      <c r="C1904" s="49" t="s">
        <v>240</v>
      </c>
      <c r="D1904" s="44" t="s">
        <v>83</v>
      </c>
      <c r="E1904" s="52">
        <v>0.016</v>
      </c>
      <c r="F1904" s="52">
        <v>0.009</v>
      </c>
      <c r="G1904" s="52">
        <v>76.0</v>
      </c>
      <c r="H1904" s="52">
        <v>74.0</v>
      </c>
      <c r="I1904" s="52">
        <v>0.219</v>
      </c>
      <c r="J1904" s="52">
        <v>0.771</v>
      </c>
      <c r="K1904" s="52">
        <v>0.009</v>
      </c>
      <c r="L1904" s="52">
        <v>3658658.0</v>
      </c>
      <c r="M1904" s="52">
        <v>0.819</v>
      </c>
    </row>
    <row r="1905">
      <c r="A1905" s="47" t="str">
        <f t="shared" si="1"/>
        <v>Middle East_United Arab Emirates-Middle East_2005</v>
      </c>
      <c r="B1905" s="47" t="s">
        <v>228</v>
      </c>
      <c r="C1905" s="49" t="s">
        <v>240</v>
      </c>
      <c r="D1905" s="44" t="s">
        <v>84</v>
      </c>
      <c r="E1905" s="52">
        <v>0.016</v>
      </c>
      <c r="F1905" s="52">
        <v>0.008</v>
      </c>
      <c r="G1905" s="52">
        <v>77.0</v>
      </c>
      <c r="H1905" s="52">
        <v>75.0</v>
      </c>
      <c r="I1905" s="52">
        <v>0.2</v>
      </c>
      <c r="J1905" s="52">
        <v>0.791</v>
      </c>
      <c r="K1905" s="52">
        <v>0.008</v>
      </c>
      <c r="L1905" s="52">
        <v>4148883.0</v>
      </c>
      <c r="M1905" s="52">
        <v>0.823</v>
      </c>
    </row>
    <row r="1906">
      <c r="A1906" s="47" t="str">
        <f t="shared" si="1"/>
        <v>Middle East_United Arab Emirates-Middle East_2006</v>
      </c>
      <c r="B1906" s="47" t="s">
        <v>228</v>
      </c>
      <c r="C1906" s="49" t="s">
        <v>240</v>
      </c>
      <c r="D1906" s="44" t="s">
        <v>85</v>
      </c>
      <c r="E1906" s="52">
        <v>0.016</v>
      </c>
      <c r="F1906" s="52">
        <v>0.008</v>
      </c>
      <c r="G1906" s="52">
        <v>77.0</v>
      </c>
      <c r="H1906" s="52">
        <v>75.0</v>
      </c>
      <c r="I1906" s="52">
        <v>0.18</v>
      </c>
      <c r="J1906" s="52">
        <v>0.813</v>
      </c>
      <c r="K1906" s="52">
        <v>0.007</v>
      </c>
      <c r="L1906" s="52">
        <v>4875639.0</v>
      </c>
      <c r="M1906" s="52">
        <v>0.826</v>
      </c>
    </row>
    <row r="1907">
      <c r="A1907" s="47" t="str">
        <f t="shared" si="1"/>
        <v>Middle East_United Arab Emirates-Middle East_2007</v>
      </c>
      <c r="B1907" s="47" t="s">
        <v>228</v>
      </c>
      <c r="C1907" s="49" t="s">
        <v>240</v>
      </c>
      <c r="D1907" s="44" t="s">
        <v>86</v>
      </c>
      <c r="E1907" s="52">
        <v>0.016</v>
      </c>
      <c r="F1907" s="52">
        <v>0.008</v>
      </c>
      <c r="G1907" s="52">
        <v>77.0</v>
      </c>
      <c r="H1907" s="52">
        <v>75.0</v>
      </c>
      <c r="I1907" s="52">
        <v>0.162</v>
      </c>
      <c r="J1907" s="52">
        <v>0.833</v>
      </c>
      <c r="K1907" s="52">
        <v>0.005</v>
      </c>
      <c r="L1907" s="52">
        <v>5797347.0</v>
      </c>
      <c r="M1907" s="52">
        <v>0.83</v>
      </c>
    </row>
    <row r="1908">
      <c r="A1908" s="47" t="str">
        <f t="shared" si="1"/>
        <v>Middle East_United Arab Emirates-Middle East_2008</v>
      </c>
      <c r="B1908" s="47" t="s">
        <v>228</v>
      </c>
      <c r="C1908" s="49" t="s">
        <v>240</v>
      </c>
      <c r="D1908" s="44" t="s">
        <v>87</v>
      </c>
      <c r="E1908" s="52">
        <v>0.016</v>
      </c>
      <c r="F1908" s="52">
        <v>0.008</v>
      </c>
      <c r="G1908" s="52">
        <v>77.0</v>
      </c>
      <c r="H1908" s="52">
        <v>75.0</v>
      </c>
      <c r="I1908" s="52">
        <v>0.149</v>
      </c>
      <c r="J1908" s="52">
        <v>0.847</v>
      </c>
      <c r="K1908" s="52">
        <v>0.004</v>
      </c>
      <c r="L1908" s="52">
        <v>6798635.0</v>
      </c>
      <c r="M1908" s="52">
        <v>0.834</v>
      </c>
    </row>
    <row r="1909">
      <c r="A1909" s="47" t="str">
        <f t="shared" si="1"/>
        <v>Middle East_United Arab Emirates-Middle East_2009</v>
      </c>
      <c r="B1909" s="47" t="s">
        <v>228</v>
      </c>
      <c r="C1909" s="49" t="s">
        <v>240</v>
      </c>
      <c r="D1909" s="44" t="s">
        <v>88</v>
      </c>
      <c r="E1909" s="52">
        <v>0.016</v>
      </c>
      <c r="F1909" s="52">
        <v>0.008</v>
      </c>
      <c r="G1909" s="52">
        <v>77.0</v>
      </c>
      <c r="H1909" s="52">
        <v>75.0</v>
      </c>
      <c r="I1909" s="52">
        <v>0.141</v>
      </c>
      <c r="J1909" s="52">
        <v>0.855</v>
      </c>
      <c r="K1909" s="52">
        <v>0.004</v>
      </c>
      <c r="L1909" s="52">
        <v>7718319.0</v>
      </c>
      <c r="M1909" s="52">
        <v>0.837</v>
      </c>
    </row>
    <row r="1910">
      <c r="A1910" s="47" t="str">
        <f t="shared" si="1"/>
        <v>Middle East_United Arab Emirates-Middle East_2010</v>
      </c>
      <c r="B1910" s="47" t="s">
        <v>228</v>
      </c>
      <c r="C1910" s="49" t="s">
        <v>240</v>
      </c>
      <c r="D1910" s="44" t="s">
        <v>89</v>
      </c>
      <c r="E1910" s="52">
        <v>0.016</v>
      </c>
      <c r="F1910" s="52">
        <v>0.008</v>
      </c>
      <c r="G1910" s="52">
        <v>78.0</v>
      </c>
      <c r="H1910" s="52">
        <v>76.0</v>
      </c>
      <c r="I1910" s="52">
        <v>0.139</v>
      </c>
      <c r="J1910" s="52">
        <v>0.858</v>
      </c>
      <c r="K1910" s="52">
        <v>0.003</v>
      </c>
      <c r="L1910" s="52">
        <v>8441537.0</v>
      </c>
      <c r="M1910" s="52">
        <v>0.841</v>
      </c>
    </row>
    <row r="1911">
      <c r="A1911" s="47" t="str">
        <f t="shared" si="1"/>
        <v>Middle East_United Arab Emirates-Middle East_2011</v>
      </c>
      <c r="B1911" s="47" t="s">
        <v>228</v>
      </c>
      <c r="C1911" s="49" t="s">
        <v>240</v>
      </c>
      <c r="D1911" s="44" t="s">
        <v>90</v>
      </c>
      <c r="E1911" s="52">
        <v>0.016</v>
      </c>
      <c r="F1911" s="52">
        <v>0.007</v>
      </c>
      <c r="G1911" s="52">
        <v>78.0</v>
      </c>
      <c r="H1911" s="52">
        <v>76.0</v>
      </c>
      <c r="I1911" s="52">
        <v>0.14</v>
      </c>
      <c r="J1911" s="52">
        <v>0.857</v>
      </c>
      <c r="K1911" s="52">
        <v>0.003</v>
      </c>
      <c r="L1911" s="52">
        <v>8925096.0</v>
      </c>
      <c r="M1911" s="52">
        <v>0.844</v>
      </c>
    </row>
    <row r="1912">
      <c r="A1912" s="47" t="str">
        <f t="shared" si="1"/>
        <v>Middle East_United Arab Emirates-Middle East_2012</v>
      </c>
      <c r="B1912" s="47" t="s">
        <v>228</v>
      </c>
      <c r="C1912" s="49" t="s">
        <v>240</v>
      </c>
      <c r="D1912" s="44" t="s">
        <v>91</v>
      </c>
      <c r="E1912" s="52">
        <v>0.015</v>
      </c>
      <c r="F1912" s="52">
        <v>0.007</v>
      </c>
      <c r="G1912" s="52">
        <v>78.0</v>
      </c>
      <c r="H1912" s="52">
        <v>76.0</v>
      </c>
      <c r="I1912" s="52">
        <v>0.144</v>
      </c>
      <c r="J1912" s="52">
        <v>0.852</v>
      </c>
      <c r="K1912" s="52">
        <v>0.004</v>
      </c>
      <c r="L1912" s="52">
        <v>9205651.0</v>
      </c>
      <c r="M1912" s="52">
        <v>0.847</v>
      </c>
    </row>
    <row r="1913">
      <c r="A1913" s="47" t="str">
        <f t="shared" si="1"/>
        <v>Middle East_Yemen-Middle East_2000</v>
      </c>
      <c r="B1913" s="47" t="s">
        <v>228</v>
      </c>
      <c r="C1913" s="49" t="s">
        <v>241</v>
      </c>
      <c r="D1913" s="44" t="s">
        <v>70</v>
      </c>
      <c r="E1913" s="52">
        <v>0.039</v>
      </c>
      <c r="F1913" s="52">
        <v>0.069</v>
      </c>
      <c r="G1913" s="52">
        <v>62.0</v>
      </c>
      <c r="H1913" s="52">
        <v>59.0</v>
      </c>
      <c r="I1913" s="52">
        <v>0.486</v>
      </c>
      <c r="J1913" s="52">
        <v>0.485</v>
      </c>
      <c r="K1913" s="52">
        <v>0.029</v>
      </c>
      <c r="L1913" s="52">
        <v>1.7522537E7</v>
      </c>
      <c r="M1913" s="52">
        <v>0.263</v>
      </c>
    </row>
    <row r="1914">
      <c r="A1914" s="47" t="str">
        <f t="shared" si="1"/>
        <v>Middle East_Yemen-Middle East_2001</v>
      </c>
      <c r="B1914" s="47" t="s">
        <v>228</v>
      </c>
      <c r="C1914" s="49" t="s">
        <v>241</v>
      </c>
      <c r="D1914" s="44" t="s">
        <v>71</v>
      </c>
      <c r="E1914" s="52">
        <v>0.039</v>
      </c>
      <c r="F1914" s="52">
        <v>0.067</v>
      </c>
      <c r="G1914" s="52">
        <v>62.0</v>
      </c>
      <c r="H1914" s="52">
        <v>59.0</v>
      </c>
      <c r="I1914" s="52">
        <v>0.481</v>
      </c>
      <c r="J1914" s="52">
        <v>0.491</v>
      </c>
      <c r="K1914" s="52">
        <v>0.028</v>
      </c>
      <c r="L1914" s="52">
        <v>1.8029989E7</v>
      </c>
      <c r="M1914" s="52">
        <v>0.268</v>
      </c>
    </row>
    <row r="1915">
      <c r="A1915" s="47" t="str">
        <f t="shared" si="1"/>
        <v>Middle East_Yemen-Middle East_2002</v>
      </c>
      <c r="B1915" s="47" t="s">
        <v>228</v>
      </c>
      <c r="C1915" s="49" t="s">
        <v>241</v>
      </c>
      <c r="D1915" s="44" t="s">
        <v>72</v>
      </c>
      <c r="E1915" s="52">
        <v>0.038</v>
      </c>
      <c r="F1915" s="52">
        <v>0.064</v>
      </c>
      <c r="G1915" s="52">
        <v>62.0</v>
      </c>
      <c r="H1915" s="52">
        <v>60.0</v>
      </c>
      <c r="I1915" s="52">
        <v>0.476</v>
      </c>
      <c r="J1915" s="52">
        <v>0.497</v>
      </c>
      <c r="K1915" s="52">
        <v>0.028</v>
      </c>
      <c r="L1915" s="52">
        <v>1.8551068E7</v>
      </c>
      <c r="M1915" s="52">
        <v>0.273</v>
      </c>
    </row>
    <row r="1916">
      <c r="A1916" s="47" t="str">
        <f t="shared" si="1"/>
        <v>Middle East_Yemen-Middle East_2003</v>
      </c>
      <c r="B1916" s="47" t="s">
        <v>228</v>
      </c>
      <c r="C1916" s="49" t="s">
        <v>241</v>
      </c>
      <c r="D1916" s="44" t="s">
        <v>74</v>
      </c>
      <c r="E1916" s="52">
        <v>0.037</v>
      </c>
      <c r="F1916" s="52">
        <v>0.061</v>
      </c>
      <c r="G1916" s="52">
        <v>63.0</v>
      </c>
      <c r="H1916" s="52">
        <v>60.0</v>
      </c>
      <c r="I1916" s="52">
        <v>0.47</v>
      </c>
      <c r="J1916" s="52">
        <v>0.503</v>
      </c>
      <c r="K1916" s="52">
        <v>0.027</v>
      </c>
      <c r="L1916" s="52">
        <v>1.9081306E7</v>
      </c>
      <c r="M1916" s="52">
        <v>0.278</v>
      </c>
    </row>
    <row r="1917">
      <c r="A1917" s="47" t="str">
        <f t="shared" si="1"/>
        <v>Middle East_Yemen-Middle East_2004</v>
      </c>
      <c r="B1917" s="47" t="s">
        <v>228</v>
      </c>
      <c r="C1917" s="49" t="s">
        <v>241</v>
      </c>
      <c r="D1917" s="44" t="s">
        <v>83</v>
      </c>
      <c r="E1917" s="52">
        <v>0.036</v>
      </c>
      <c r="F1917" s="52">
        <v>0.059</v>
      </c>
      <c r="G1917" s="52">
        <v>63.0</v>
      </c>
      <c r="H1917" s="52">
        <v>60.0</v>
      </c>
      <c r="I1917" s="52">
        <v>0.463</v>
      </c>
      <c r="J1917" s="52">
        <v>0.51</v>
      </c>
      <c r="K1917" s="52">
        <v>0.027</v>
      </c>
      <c r="L1917" s="52">
        <v>1.9612696E7</v>
      </c>
      <c r="M1917" s="52">
        <v>0.284</v>
      </c>
    </row>
    <row r="1918">
      <c r="A1918" s="47" t="str">
        <f t="shared" si="1"/>
        <v>Middle East_Yemen-Middle East_2005</v>
      </c>
      <c r="B1918" s="47" t="s">
        <v>228</v>
      </c>
      <c r="C1918" s="49" t="s">
        <v>241</v>
      </c>
      <c r="D1918" s="44" t="s">
        <v>84</v>
      </c>
      <c r="E1918" s="52">
        <v>0.035</v>
      </c>
      <c r="F1918" s="52">
        <v>0.056</v>
      </c>
      <c r="G1918" s="52">
        <v>63.0</v>
      </c>
      <c r="H1918" s="52">
        <v>60.0</v>
      </c>
      <c r="I1918" s="52">
        <v>0.457</v>
      </c>
      <c r="J1918" s="52">
        <v>0.517</v>
      </c>
      <c r="K1918" s="52">
        <v>0.026</v>
      </c>
      <c r="L1918" s="52">
        <v>2.0139661E7</v>
      </c>
      <c r="M1918" s="52">
        <v>0.289</v>
      </c>
    </row>
    <row r="1919">
      <c r="A1919" s="47" t="str">
        <f t="shared" si="1"/>
        <v>Middle East_Yemen-Middle East_2006</v>
      </c>
      <c r="B1919" s="47" t="s">
        <v>228</v>
      </c>
      <c r="C1919" s="49" t="s">
        <v>241</v>
      </c>
      <c r="D1919" s="44" t="s">
        <v>85</v>
      </c>
      <c r="E1919" s="52">
        <v>0.035</v>
      </c>
      <c r="F1919" s="52">
        <v>0.054</v>
      </c>
      <c r="G1919" s="52">
        <v>63.0</v>
      </c>
      <c r="H1919" s="52">
        <v>60.0</v>
      </c>
      <c r="I1919" s="52">
        <v>0.449</v>
      </c>
      <c r="J1919" s="52">
        <v>0.524</v>
      </c>
      <c r="K1919" s="52">
        <v>0.026</v>
      </c>
      <c r="L1919" s="52">
        <v>2.0661714E7</v>
      </c>
      <c r="M1919" s="52">
        <v>0.295</v>
      </c>
    </row>
    <row r="1920">
      <c r="A1920" s="47" t="str">
        <f t="shared" si="1"/>
        <v>Middle East_Yemen-Middle East_2007</v>
      </c>
      <c r="B1920" s="47" t="s">
        <v>228</v>
      </c>
      <c r="C1920" s="49" t="s">
        <v>241</v>
      </c>
      <c r="D1920" s="44" t="s">
        <v>86</v>
      </c>
      <c r="E1920" s="52">
        <v>0.034</v>
      </c>
      <c r="F1920" s="52">
        <v>0.052</v>
      </c>
      <c r="G1920" s="52">
        <v>63.0</v>
      </c>
      <c r="H1920" s="52">
        <v>61.0</v>
      </c>
      <c r="I1920" s="52">
        <v>0.442</v>
      </c>
      <c r="J1920" s="52">
        <v>0.532</v>
      </c>
      <c r="K1920" s="52">
        <v>0.026</v>
      </c>
      <c r="L1920" s="52">
        <v>2.1182162E7</v>
      </c>
      <c r="M1920" s="52">
        <v>0.3</v>
      </c>
    </row>
    <row r="1921">
      <c r="A1921" s="47" t="str">
        <f t="shared" si="1"/>
        <v>Middle East_Yemen-Middle East_2008</v>
      </c>
      <c r="B1921" s="47" t="s">
        <v>228</v>
      </c>
      <c r="C1921" s="49" t="s">
        <v>241</v>
      </c>
      <c r="D1921" s="44" t="s">
        <v>87</v>
      </c>
      <c r="E1921" s="52">
        <v>0.033</v>
      </c>
      <c r="F1921" s="52">
        <v>0.05</v>
      </c>
      <c r="G1921" s="52">
        <v>63.0</v>
      </c>
      <c r="H1921" s="52">
        <v>61.0</v>
      </c>
      <c r="I1921" s="52">
        <v>0.434</v>
      </c>
      <c r="J1921" s="52">
        <v>0.539</v>
      </c>
      <c r="K1921" s="52">
        <v>0.027</v>
      </c>
      <c r="L1921" s="52">
        <v>2.1703571E7</v>
      </c>
      <c r="M1921" s="52">
        <v>0.306</v>
      </c>
    </row>
    <row r="1922">
      <c r="A1922" s="47" t="str">
        <f t="shared" si="1"/>
        <v>Middle East_Yemen-Middle East_2009</v>
      </c>
      <c r="B1922" s="47" t="s">
        <v>228</v>
      </c>
      <c r="C1922" s="49" t="s">
        <v>241</v>
      </c>
      <c r="D1922" s="44" t="s">
        <v>88</v>
      </c>
      <c r="E1922" s="52">
        <v>0.033</v>
      </c>
      <c r="F1922" s="52">
        <v>0.048</v>
      </c>
      <c r="G1922" s="52">
        <v>64.0</v>
      </c>
      <c r="H1922" s="52">
        <v>61.0</v>
      </c>
      <c r="I1922" s="52">
        <v>0.427</v>
      </c>
      <c r="J1922" s="52">
        <v>0.547</v>
      </c>
      <c r="K1922" s="52">
        <v>0.027</v>
      </c>
      <c r="L1922" s="52">
        <v>2.2229625E7</v>
      </c>
      <c r="M1922" s="52">
        <v>0.312</v>
      </c>
    </row>
    <row r="1923">
      <c r="A1923" s="47" t="str">
        <f t="shared" si="1"/>
        <v>Middle East_Yemen-Middle East_2010</v>
      </c>
      <c r="B1923" s="47" t="s">
        <v>228</v>
      </c>
      <c r="C1923" s="49" t="s">
        <v>241</v>
      </c>
      <c r="D1923" s="44" t="s">
        <v>89</v>
      </c>
      <c r="E1923" s="52">
        <v>0.032</v>
      </c>
      <c r="F1923" s="52">
        <v>0.046</v>
      </c>
      <c r="G1923" s="52">
        <v>64.0</v>
      </c>
      <c r="H1923" s="52">
        <v>61.0</v>
      </c>
      <c r="I1923" s="52">
        <v>0.42</v>
      </c>
      <c r="J1923" s="52">
        <v>0.553</v>
      </c>
      <c r="K1923" s="52">
        <v>0.027</v>
      </c>
      <c r="L1923" s="52">
        <v>2.2763008E7</v>
      </c>
      <c r="M1923" s="52">
        <v>0.317</v>
      </c>
    </row>
    <row r="1924">
      <c r="A1924" s="47" t="str">
        <f t="shared" si="1"/>
        <v>Middle East_Yemen-Middle East_2011</v>
      </c>
      <c r="B1924" s="47" t="s">
        <v>228</v>
      </c>
      <c r="C1924" s="49" t="s">
        <v>241</v>
      </c>
      <c r="D1924" s="44" t="s">
        <v>90</v>
      </c>
      <c r="E1924" s="52">
        <v>0.032</v>
      </c>
      <c r="F1924" s="52">
        <v>0.044</v>
      </c>
      <c r="G1924" s="52">
        <v>64.0</v>
      </c>
      <c r="H1924" s="52">
        <v>61.0</v>
      </c>
      <c r="I1924" s="52">
        <v>0.413</v>
      </c>
      <c r="J1924" s="52">
        <v>0.559</v>
      </c>
      <c r="K1924" s="52">
        <v>0.028</v>
      </c>
      <c r="L1924" s="52">
        <v>2.3304206E7</v>
      </c>
      <c r="M1924" s="52">
        <v>0.323</v>
      </c>
    </row>
    <row r="1925">
      <c r="A1925" s="47" t="str">
        <f t="shared" si="1"/>
        <v>Middle East_Yemen-Middle East_2012</v>
      </c>
      <c r="B1925" s="47" t="s">
        <v>228</v>
      </c>
      <c r="C1925" s="49" t="s">
        <v>241</v>
      </c>
      <c r="D1925" s="44" t="s">
        <v>91</v>
      </c>
      <c r="E1925" s="52">
        <v>0.031</v>
      </c>
      <c r="F1925" s="52">
        <v>0.042</v>
      </c>
      <c r="G1925" s="52">
        <v>64.0</v>
      </c>
      <c r="H1925" s="52">
        <v>62.0</v>
      </c>
      <c r="I1925" s="52">
        <v>0.407</v>
      </c>
      <c r="J1925" s="52">
        <v>0.565</v>
      </c>
      <c r="K1925" s="52">
        <v>0.028</v>
      </c>
      <c r="L1925" s="52">
        <v>2.3852409E7</v>
      </c>
      <c r="M1925" s="52">
        <v>0.329</v>
      </c>
    </row>
    <row r="1926">
      <c r="A1926" s="47" t="str">
        <f t="shared" si="1"/>
        <v>Oceania_American Samoa-Oceania_2000</v>
      </c>
      <c r="B1926" s="47" t="s">
        <v>242</v>
      </c>
      <c r="C1926" s="49" t="s">
        <v>243</v>
      </c>
      <c r="D1926" s="44" t="s">
        <v>70</v>
      </c>
      <c r="E1926" s="50"/>
      <c r="F1926" s="50"/>
      <c r="G1926" s="50"/>
      <c r="H1926" s="50"/>
      <c r="I1926" s="50"/>
      <c r="J1926" s="50"/>
      <c r="K1926" s="50"/>
      <c r="L1926" s="52">
        <v>57522.0</v>
      </c>
      <c r="M1926" s="52">
        <v>0.886</v>
      </c>
    </row>
    <row r="1927">
      <c r="A1927" s="47" t="str">
        <f t="shared" si="1"/>
        <v>Oceania_American Samoa-Oceania_2001</v>
      </c>
      <c r="B1927" s="47" t="s">
        <v>242</v>
      </c>
      <c r="C1927" s="49" t="s">
        <v>243</v>
      </c>
      <c r="D1927" s="44" t="s">
        <v>71</v>
      </c>
      <c r="E1927" s="50"/>
      <c r="F1927" s="50"/>
      <c r="G1927" s="50"/>
      <c r="H1927" s="50"/>
      <c r="I1927" s="50"/>
      <c r="J1927" s="50"/>
      <c r="K1927" s="50"/>
      <c r="L1927" s="52">
        <v>58176.0</v>
      </c>
      <c r="M1927" s="52">
        <v>0.885</v>
      </c>
    </row>
    <row r="1928">
      <c r="A1928" s="47" t="str">
        <f t="shared" si="1"/>
        <v>Oceania_American Samoa-Oceania_2002</v>
      </c>
      <c r="B1928" s="47" t="s">
        <v>242</v>
      </c>
      <c r="C1928" s="49" t="s">
        <v>243</v>
      </c>
      <c r="D1928" s="44" t="s">
        <v>72</v>
      </c>
      <c r="E1928" s="50"/>
      <c r="F1928" s="50"/>
      <c r="G1928" s="50"/>
      <c r="H1928" s="50"/>
      <c r="I1928" s="50"/>
      <c r="J1928" s="50"/>
      <c r="K1928" s="50"/>
      <c r="L1928" s="52">
        <v>58729.0</v>
      </c>
      <c r="M1928" s="52">
        <v>0.884</v>
      </c>
    </row>
    <row r="1929">
      <c r="A1929" s="47" t="str">
        <f t="shared" si="1"/>
        <v>Oceania_American Samoa-Oceania_2003</v>
      </c>
      <c r="B1929" s="47" t="s">
        <v>242</v>
      </c>
      <c r="C1929" s="49" t="s">
        <v>243</v>
      </c>
      <c r="D1929" s="44" t="s">
        <v>74</v>
      </c>
      <c r="E1929" s="50"/>
      <c r="F1929" s="50"/>
      <c r="G1929" s="50"/>
      <c r="H1929" s="50"/>
      <c r="I1929" s="50"/>
      <c r="J1929" s="50"/>
      <c r="K1929" s="50"/>
      <c r="L1929" s="52">
        <v>59117.0</v>
      </c>
      <c r="M1929" s="52">
        <v>0.883</v>
      </c>
    </row>
    <row r="1930">
      <c r="A1930" s="47" t="str">
        <f t="shared" si="1"/>
        <v>Oceania_American Samoa-Oceania_2004</v>
      </c>
      <c r="B1930" s="47" t="s">
        <v>242</v>
      </c>
      <c r="C1930" s="49" t="s">
        <v>243</v>
      </c>
      <c r="D1930" s="44" t="s">
        <v>83</v>
      </c>
      <c r="E1930" s="50"/>
      <c r="F1930" s="50"/>
      <c r="G1930" s="50"/>
      <c r="H1930" s="50"/>
      <c r="I1930" s="50"/>
      <c r="J1930" s="50"/>
      <c r="K1930" s="50"/>
      <c r="L1930" s="52">
        <v>59262.0</v>
      </c>
      <c r="M1930" s="52">
        <v>0.882</v>
      </c>
    </row>
    <row r="1931">
      <c r="A1931" s="47" t="str">
        <f t="shared" si="1"/>
        <v>Oceania_American Samoa-Oceania_2005</v>
      </c>
      <c r="B1931" s="47" t="s">
        <v>242</v>
      </c>
      <c r="C1931" s="49" t="s">
        <v>243</v>
      </c>
      <c r="D1931" s="44" t="s">
        <v>84</v>
      </c>
      <c r="E1931" s="50"/>
      <c r="F1931" s="50"/>
      <c r="G1931" s="50"/>
      <c r="H1931" s="50"/>
      <c r="I1931" s="50"/>
      <c r="J1931" s="50"/>
      <c r="K1931" s="50"/>
      <c r="L1931" s="52">
        <v>59117.0</v>
      </c>
      <c r="M1931" s="52">
        <v>0.881</v>
      </c>
    </row>
    <row r="1932">
      <c r="A1932" s="47" t="str">
        <f t="shared" si="1"/>
        <v>Oceania_American Samoa-Oceania_2006</v>
      </c>
      <c r="B1932" s="47" t="s">
        <v>242</v>
      </c>
      <c r="C1932" s="49" t="s">
        <v>243</v>
      </c>
      <c r="D1932" s="44" t="s">
        <v>85</v>
      </c>
      <c r="E1932" s="52">
        <v>0.022</v>
      </c>
      <c r="F1932" s="50"/>
      <c r="G1932" s="50"/>
      <c r="H1932" s="50"/>
      <c r="I1932" s="50"/>
      <c r="J1932" s="50"/>
      <c r="K1932" s="50"/>
      <c r="L1932" s="52">
        <v>58652.0</v>
      </c>
      <c r="M1932" s="52">
        <v>0.88</v>
      </c>
    </row>
    <row r="1933">
      <c r="A1933" s="47" t="str">
        <f t="shared" si="1"/>
        <v>Oceania_American Samoa-Oceania_2007</v>
      </c>
      <c r="B1933" s="47" t="s">
        <v>242</v>
      </c>
      <c r="C1933" s="49" t="s">
        <v>243</v>
      </c>
      <c r="D1933" s="44" t="s">
        <v>86</v>
      </c>
      <c r="E1933" s="50"/>
      <c r="F1933" s="50"/>
      <c r="G1933" s="50"/>
      <c r="H1933" s="50"/>
      <c r="I1933" s="50"/>
      <c r="J1933" s="50"/>
      <c r="K1933" s="50"/>
      <c r="L1933" s="52">
        <v>57919.0</v>
      </c>
      <c r="M1933" s="52">
        <v>0.879</v>
      </c>
    </row>
    <row r="1934">
      <c r="A1934" s="47" t="str">
        <f t="shared" si="1"/>
        <v>Oceania_American Samoa-Oceania_2008</v>
      </c>
      <c r="B1934" s="47" t="s">
        <v>242</v>
      </c>
      <c r="C1934" s="49" t="s">
        <v>243</v>
      </c>
      <c r="D1934" s="44" t="s">
        <v>87</v>
      </c>
      <c r="E1934" s="50"/>
      <c r="F1934" s="50"/>
      <c r="G1934" s="50"/>
      <c r="H1934" s="50"/>
      <c r="I1934" s="50"/>
      <c r="J1934" s="50"/>
      <c r="K1934" s="50"/>
      <c r="L1934" s="52">
        <v>57053.0</v>
      </c>
      <c r="M1934" s="52">
        <v>0.878</v>
      </c>
    </row>
    <row r="1935">
      <c r="A1935" s="47" t="str">
        <f t="shared" si="1"/>
        <v>Oceania_American Samoa-Oceania_2009</v>
      </c>
      <c r="B1935" s="47" t="s">
        <v>242</v>
      </c>
      <c r="C1935" s="49" t="s">
        <v>243</v>
      </c>
      <c r="D1935" s="44" t="s">
        <v>88</v>
      </c>
      <c r="E1935" s="50"/>
      <c r="F1935" s="50"/>
      <c r="G1935" s="50"/>
      <c r="H1935" s="50"/>
      <c r="I1935" s="50"/>
      <c r="J1935" s="50"/>
      <c r="K1935" s="50"/>
      <c r="L1935" s="52">
        <v>56245.0</v>
      </c>
      <c r="M1935" s="52">
        <v>0.877</v>
      </c>
    </row>
    <row r="1936">
      <c r="A1936" s="47" t="str">
        <f t="shared" si="1"/>
        <v>Oceania_American Samoa-Oceania_2010</v>
      </c>
      <c r="B1936" s="47" t="s">
        <v>242</v>
      </c>
      <c r="C1936" s="49" t="s">
        <v>243</v>
      </c>
      <c r="D1936" s="44" t="s">
        <v>89</v>
      </c>
      <c r="E1936" s="52">
        <v>0.019</v>
      </c>
      <c r="F1936" s="50"/>
      <c r="G1936" s="50"/>
      <c r="H1936" s="50"/>
      <c r="I1936" s="50"/>
      <c r="J1936" s="50"/>
      <c r="K1936" s="50"/>
      <c r="L1936" s="52">
        <v>55636.0</v>
      </c>
      <c r="M1936" s="52">
        <v>0.876</v>
      </c>
    </row>
    <row r="1937">
      <c r="A1937" s="47" t="str">
        <f t="shared" si="1"/>
        <v>Oceania_American Samoa-Oceania_2011</v>
      </c>
      <c r="B1937" s="47" t="s">
        <v>242</v>
      </c>
      <c r="C1937" s="49" t="s">
        <v>243</v>
      </c>
      <c r="D1937" s="44" t="s">
        <v>90</v>
      </c>
      <c r="E1937" s="50"/>
      <c r="F1937" s="50"/>
      <c r="G1937" s="50"/>
      <c r="H1937" s="50"/>
      <c r="I1937" s="50"/>
      <c r="J1937" s="50"/>
      <c r="K1937" s="50"/>
      <c r="L1937" s="52">
        <v>55274.0</v>
      </c>
      <c r="M1937" s="52">
        <v>0.875</v>
      </c>
    </row>
    <row r="1938">
      <c r="A1938" s="47" t="str">
        <f t="shared" si="1"/>
        <v>Oceania_American Samoa-Oceania_2012</v>
      </c>
      <c r="B1938" s="47" t="s">
        <v>242</v>
      </c>
      <c r="C1938" s="49" t="s">
        <v>243</v>
      </c>
      <c r="D1938" s="44" t="s">
        <v>91</v>
      </c>
      <c r="E1938" s="50"/>
      <c r="F1938" s="50"/>
      <c r="G1938" s="50"/>
      <c r="H1938" s="50"/>
      <c r="I1938" s="50"/>
      <c r="J1938" s="50"/>
      <c r="K1938" s="50"/>
      <c r="L1938" s="52">
        <v>55128.0</v>
      </c>
      <c r="M1938" s="52">
        <v>0.874</v>
      </c>
    </row>
    <row r="1939">
      <c r="A1939" s="47" t="str">
        <f t="shared" si="1"/>
        <v>Oceania_Australia-Oceania_2000</v>
      </c>
      <c r="B1939" s="47" t="s">
        <v>242</v>
      </c>
      <c r="C1939" s="49" t="s">
        <v>244</v>
      </c>
      <c r="D1939" s="44" t="s">
        <v>70</v>
      </c>
      <c r="E1939" s="52">
        <v>0.013</v>
      </c>
      <c r="F1939" s="52">
        <v>0.005</v>
      </c>
      <c r="G1939" s="52">
        <v>82.0</v>
      </c>
      <c r="H1939" s="52">
        <v>77.0</v>
      </c>
      <c r="I1939" s="52">
        <v>0.207</v>
      </c>
      <c r="J1939" s="52">
        <v>0.669</v>
      </c>
      <c r="K1939" s="52">
        <v>0.124</v>
      </c>
      <c r="L1939" s="52">
        <v>1.9153E7</v>
      </c>
      <c r="M1939" s="52">
        <v>0.872</v>
      </c>
    </row>
    <row r="1940">
      <c r="A1940" s="47" t="str">
        <f t="shared" si="1"/>
        <v>Oceania_Australia-Oceania_2001</v>
      </c>
      <c r="B1940" s="47" t="s">
        <v>242</v>
      </c>
      <c r="C1940" s="49" t="s">
        <v>244</v>
      </c>
      <c r="D1940" s="44" t="s">
        <v>71</v>
      </c>
      <c r="E1940" s="52">
        <v>0.013</v>
      </c>
      <c r="F1940" s="52">
        <v>0.005</v>
      </c>
      <c r="G1940" s="52">
        <v>82.0</v>
      </c>
      <c r="H1940" s="52">
        <v>77.0</v>
      </c>
      <c r="I1940" s="52">
        <v>0.206</v>
      </c>
      <c r="J1940" s="52">
        <v>0.669</v>
      </c>
      <c r="K1940" s="52">
        <v>0.125</v>
      </c>
      <c r="L1940" s="52">
        <v>1.9413E7</v>
      </c>
      <c r="M1940" s="52">
        <v>0.874</v>
      </c>
    </row>
    <row r="1941">
      <c r="A1941" s="47" t="str">
        <f t="shared" si="1"/>
        <v>Oceania_Australia-Oceania_2002</v>
      </c>
      <c r="B1941" s="47" t="s">
        <v>242</v>
      </c>
      <c r="C1941" s="49" t="s">
        <v>244</v>
      </c>
      <c r="D1941" s="44" t="s">
        <v>72</v>
      </c>
      <c r="E1941" s="52">
        <v>0.013</v>
      </c>
      <c r="F1941" s="52">
        <v>0.005</v>
      </c>
      <c r="G1941" s="52">
        <v>83.0</v>
      </c>
      <c r="H1941" s="52">
        <v>77.0</v>
      </c>
      <c r="I1941" s="52">
        <v>0.204</v>
      </c>
      <c r="J1941" s="52">
        <v>0.67</v>
      </c>
      <c r="K1941" s="52">
        <v>0.126</v>
      </c>
      <c r="L1941" s="52">
        <v>1.96514E7</v>
      </c>
      <c r="M1941" s="52">
        <v>0.875</v>
      </c>
    </row>
    <row r="1942">
      <c r="A1942" s="47" t="str">
        <f t="shared" si="1"/>
        <v>Oceania_Australia-Oceania_2003</v>
      </c>
      <c r="B1942" s="47" t="s">
        <v>242</v>
      </c>
      <c r="C1942" s="49" t="s">
        <v>244</v>
      </c>
      <c r="D1942" s="44" t="s">
        <v>74</v>
      </c>
      <c r="E1942" s="52">
        <v>0.013</v>
      </c>
      <c r="F1942" s="52">
        <v>0.005</v>
      </c>
      <c r="G1942" s="52">
        <v>83.0</v>
      </c>
      <c r="H1942" s="52">
        <v>78.0</v>
      </c>
      <c r="I1942" s="52">
        <v>0.202</v>
      </c>
      <c r="J1942" s="52">
        <v>0.671</v>
      </c>
      <c r="K1942" s="52">
        <v>0.127</v>
      </c>
      <c r="L1942" s="52">
        <v>1.98954E7</v>
      </c>
      <c r="M1942" s="52">
        <v>0.877</v>
      </c>
    </row>
    <row r="1943">
      <c r="A1943" s="47" t="str">
        <f t="shared" si="1"/>
        <v>Oceania_Australia-Oceania_2004</v>
      </c>
      <c r="B1943" s="47" t="s">
        <v>242</v>
      </c>
      <c r="C1943" s="49" t="s">
        <v>244</v>
      </c>
      <c r="D1943" s="44" t="s">
        <v>83</v>
      </c>
      <c r="E1943" s="52">
        <v>0.012</v>
      </c>
      <c r="F1943" s="52">
        <v>0.005</v>
      </c>
      <c r="G1943" s="52">
        <v>83.0</v>
      </c>
      <c r="H1943" s="52">
        <v>78.0</v>
      </c>
      <c r="I1943" s="52">
        <v>0.2</v>
      </c>
      <c r="J1943" s="52">
        <v>0.672</v>
      </c>
      <c r="K1943" s="52">
        <v>0.128</v>
      </c>
      <c r="L1943" s="52">
        <v>2.01274E7</v>
      </c>
      <c r="M1943" s="52">
        <v>0.878</v>
      </c>
    </row>
    <row r="1944">
      <c r="A1944" s="47" t="str">
        <f t="shared" si="1"/>
        <v>Oceania_Australia-Oceania_2005</v>
      </c>
      <c r="B1944" s="47" t="s">
        <v>242</v>
      </c>
      <c r="C1944" s="49" t="s">
        <v>244</v>
      </c>
      <c r="D1944" s="44" t="s">
        <v>84</v>
      </c>
      <c r="E1944" s="52">
        <v>0.013</v>
      </c>
      <c r="F1944" s="52">
        <v>0.005</v>
      </c>
      <c r="G1944" s="52">
        <v>83.0</v>
      </c>
      <c r="H1944" s="52">
        <v>79.0</v>
      </c>
      <c r="I1944" s="52">
        <v>0.198</v>
      </c>
      <c r="J1944" s="52">
        <v>0.673</v>
      </c>
      <c r="K1944" s="52">
        <v>0.129</v>
      </c>
      <c r="L1944" s="52">
        <v>2.03948E7</v>
      </c>
      <c r="M1944" s="52">
        <v>0.88</v>
      </c>
    </row>
    <row r="1945">
      <c r="A1945" s="47" t="str">
        <f t="shared" si="1"/>
        <v>Oceania_Australia-Oceania_2006</v>
      </c>
      <c r="B1945" s="47" t="s">
        <v>242</v>
      </c>
      <c r="C1945" s="49" t="s">
        <v>244</v>
      </c>
      <c r="D1945" s="44" t="s">
        <v>85</v>
      </c>
      <c r="E1945" s="52">
        <v>0.013</v>
      </c>
      <c r="F1945" s="52">
        <v>0.005</v>
      </c>
      <c r="G1945" s="52">
        <v>84.0</v>
      </c>
      <c r="H1945" s="52">
        <v>79.0</v>
      </c>
      <c r="I1945" s="52">
        <v>0.195</v>
      </c>
      <c r="J1945" s="52">
        <v>0.674</v>
      </c>
      <c r="K1945" s="52">
        <v>0.13</v>
      </c>
      <c r="L1945" s="52">
        <v>2.06979E7</v>
      </c>
      <c r="M1945" s="52">
        <v>0.882</v>
      </c>
    </row>
    <row r="1946">
      <c r="A1946" s="47" t="str">
        <f t="shared" si="1"/>
        <v>Oceania_Australia-Oceania_2007</v>
      </c>
      <c r="B1946" s="47" t="s">
        <v>242</v>
      </c>
      <c r="C1946" s="49" t="s">
        <v>244</v>
      </c>
      <c r="D1946" s="44" t="s">
        <v>86</v>
      </c>
      <c r="E1946" s="52">
        <v>0.014</v>
      </c>
      <c r="F1946" s="52">
        <v>0.005</v>
      </c>
      <c r="G1946" s="52">
        <v>84.0</v>
      </c>
      <c r="H1946" s="52">
        <v>79.0</v>
      </c>
      <c r="I1946" s="52">
        <v>0.193</v>
      </c>
      <c r="J1946" s="52">
        <v>0.676</v>
      </c>
      <c r="K1946" s="52">
        <v>0.131</v>
      </c>
      <c r="L1946" s="52">
        <v>2.08276E7</v>
      </c>
      <c r="M1946" s="52">
        <v>0.883</v>
      </c>
    </row>
    <row r="1947">
      <c r="A1947" s="47" t="str">
        <f t="shared" si="1"/>
        <v>Oceania_Australia-Oceania_2008</v>
      </c>
      <c r="B1947" s="47" t="s">
        <v>242</v>
      </c>
      <c r="C1947" s="49" t="s">
        <v>244</v>
      </c>
      <c r="D1947" s="44" t="s">
        <v>87</v>
      </c>
      <c r="E1947" s="52">
        <v>0.014</v>
      </c>
      <c r="F1947" s="52">
        <v>0.004</v>
      </c>
      <c r="G1947" s="52">
        <v>84.0</v>
      </c>
      <c r="H1947" s="52">
        <v>79.0</v>
      </c>
      <c r="I1947" s="52">
        <v>0.192</v>
      </c>
      <c r="J1947" s="52">
        <v>0.677</v>
      </c>
      <c r="K1947" s="52">
        <v>0.132</v>
      </c>
      <c r="L1947" s="52">
        <v>2.12492E7</v>
      </c>
      <c r="M1947" s="52">
        <v>0.884</v>
      </c>
    </row>
    <row r="1948">
      <c r="A1948" s="47" t="str">
        <f t="shared" si="1"/>
        <v>Oceania_Australia-Oceania_2009</v>
      </c>
      <c r="B1948" s="47" t="s">
        <v>242</v>
      </c>
      <c r="C1948" s="49" t="s">
        <v>244</v>
      </c>
      <c r="D1948" s="44" t="s">
        <v>88</v>
      </c>
      <c r="E1948" s="52">
        <v>0.014</v>
      </c>
      <c r="F1948" s="52">
        <v>0.004</v>
      </c>
      <c r="G1948" s="52">
        <v>84.0</v>
      </c>
      <c r="H1948" s="52">
        <v>79.0</v>
      </c>
      <c r="I1948" s="52">
        <v>0.19</v>
      </c>
      <c r="J1948" s="52">
        <v>0.677</v>
      </c>
      <c r="K1948" s="52">
        <v>0.133</v>
      </c>
      <c r="L1948" s="52">
        <v>2.16917E7</v>
      </c>
      <c r="M1948" s="52">
        <v>0.886</v>
      </c>
    </row>
    <row r="1949">
      <c r="A1949" s="47" t="str">
        <f t="shared" si="1"/>
        <v>Oceania_Australia-Oceania_2010</v>
      </c>
      <c r="B1949" s="47" t="s">
        <v>242</v>
      </c>
      <c r="C1949" s="49" t="s">
        <v>244</v>
      </c>
      <c r="D1949" s="44" t="s">
        <v>89</v>
      </c>
      <c r="E1949" s="52">
        <v>0.014</v>
      </c>
      <c r="F1949" s="52">
        <v>0.004</v>
      </c>
      <c r="G1949" s="52">
        <v>84.0</v>
      </c>
      <c r="H1949" s="52">
        <v>80.0</v>
      </c>
      <c r="I1949" s="52">
        <v>0.189</v>
      </c>
      <c r="J1949" s="52">
        <v>0.676</v>
      </c>
      <c r="K1949" s="52">
        <v>0.134</v>
      </c>
      <c r="L1949" s="52">
        <v>2.20318E7</v>
      </c>
      <c r="M1949" s="52">
        <v>0.887</v>
      </c>
    </row>
    <row r="1950">
      <c r="A1950" s="47" t="str">
        <f t="shared" si="1"/>
        <v>Oceania_Australia-Oceania_2011</v>
      </c>
      <c r="B1950" s="47" t="s">
        <v>242</v>
      </c>
      <c r="C1950" s="49" t="s">
        <v>244</v>
      </c>
      <c r="D1950" s="44" t="s">
        <v>90</v>
      </c>
      <c r="E1950" s="52">
        <v>0.014</v>
      </c>
      <c r="F1950" s="52">
        <v>0.004</v>
      </c>
      <c r="G1950" s="52">
        <v>84.0</v>
      </c>
      <c r="H1950" s="52">
        <v>80.0</v>
      </c>
      <c r="I1950" s="52">
        <v>0.189</v>
      </c>
      <c r="J1950" s="52">
        <v>0.674</v>
      </c>
      <c r="K1950" s="52">
        <v>0.137</v>
      </c>
      <c r="L1950" s="52">
        <v>2.234E7</v>
      </c>
      <c r="M1950" s="52">
        <v>0.889</v>
      </c>
    </row>
    <row r="1951">
      <c r="A1951" s="47" t="str">
        <f t="shared" si="1"/>
        <v>Oceania_Australia-Oceania_2012</v>
      </c>
      <c r="B1951" s="47" t="s">
        <v>242</v>
      </c>
      <c r="C1951" s="49" t="s">
        <v>244</v>
      </c>
      <c r="D1951" s="44" t="s">
        <v>91</v>
      </c>
      <c r="E1951" s="52">
        <v>0.014</v>
      </c>
      <c r="F1951" s="52">
        <v>0.004</v>
      </c>
      <c r="G1951" s="52">
        <v>84.0</v>
      </c>
      <c r="H1951" s="52">
        <v>80.0</v>
      </c>
      <c r="I1951" s="52">
        <v>0.189</v>
      </c>
      <c r="J1951" s="52">
        <v>0.671</v>
      </c>
      <c r="K1951" s="52">
        <v>0.14</v>
      </c>
      <c r="L1951" s="52">
        <v>2.27239E7</v>
      </c>
      <c r="M1951" s="52">
        <v>0.89</v>
      </c>
    </row>
    <row r="1952">
      <c r="A1952" s="47" t="str">
        <f t="shared" si="1"/>
        <v>Oceania_Fiji-Oceania_2000</v>
      </c>
      <c r="B1952" s="47" t="s">
        <v>242</v>
      </c>
      <c r="C1952" s="49" t="s">
        <v>245</v>
      </c>
      <c r="D1952" s="44" t="s">
        <v>70</v>
      </c>
      <c r="E1952" s="52">
        <v>0.025</v>
      </c>
      <c r="F1952" s="52">
        <v>0.021</v>
      </c>
      <c r="G1952" s="52">
        <v>70.0</v>
      </c>
      <c r="H1952" s="52">
        <v>65.0</v>
      </c>
      <c r="I1952" s="52">
        <v>0.351</v>
      </c>
      <c r="J1952" s="52">
        <v>0.615</v>
      </c>
      <c r="K1952" s="52">
        <v>0.034</v>
      </c>
      <c r="L1952" s="52">
        <v>811647.0</v>
      </c>
      <c r="M1952" s="52">
        <v>0.479</v>
      </c>
    </row>
    <row r="1953">
      <c r="A1953" s="47" t="str">
        <f t="shared" si="1"/>
        <v>Oceania_Fiji-Oceania_2001</v>
      </c>
      <c r="B1953" s="47" t="s">
        <v>242</v>
      </c>
      <c r="C1953" s="49" t="s">
        <v>245</v>
      </c>
      <c r="D1953" s="44" t="s">
        <v>71</v>
      </c>
      <c r="E1953" s="52">
        <v>0.024</v>
      </c>
      <c r="F1953" s="52">
        <v>0.02</v>
      </c>
      <c r="G1953" s="52">
        <v>70.0</v>
      </c>
      <c r="H1953" s="52">
        <v>65.0</v>
      </c>
      <c r="I1953" s="52">
        <v>0.343</v>
      </c>
      <c r="J1953" s="52">
        <v>0.621</v>
      </c>
      <c r="K1953" s="52">
        <v>0.036</v>
      </c>
      <c r="L1953" s="52">
        <v>814700.0</v>
      </c>
      <c r="M1953" s="52">
        <v>0.483</v>
      </c>
    </row>
    <row r="1954">
      <c r="A1954" s="47" t="str">
        <f t="shared" si="1"/>
        <v>Oceania_Fiji-Oceania_2002</v>
      </c>
      <c r="B1954" s="47" t="s">
        <v>242</v>
      </c>
      <c r="C1954" s="49" t="s">
        <v>245</v>
      </c>
      <c r="D1954" s="44" t="s">
        <v>72</v>
      </c>
      <c r="E1954" s="52">
        <v>0.024</v>
      </c>
      <c r="F1954" s="52">
        <v>0.02</v>
      </c>
      <c r="G1954" s="52">
        <v>71.0</v>
      </c>
      <c r="H1954" s="52">
        <v>65.0</v>
      </c>
      <c r="I1954" s="52">
        <v>0.334</v>
      </c>
      <c r="J1954" s="52">
        <v>0.629</v>
      </c>
      <c r="K1954" s="52">
        <v>0.037</v>
      </c>
      <c r="L1954" s="52">
        <v>816237.0</v>
      </c>
      <c r="M1954" s="52">
        <v>0.487</v>
      </c>
    </row>
    <row r="1955">
      <c r="A1955" s="47" t="str">
        <f t="shared" si="1"/>
        <v>Oceania_Fiji-Oceania_2003</v>
      </c>
      <c r="B1955" s="47" t="s">
        <v>242</v>
      </c>
      <c r="C1955" s="49" t="s">
        <v>245</v>
      </c>
      <c r="D1955" s="44" t="s">
        <v>74</v>
      </c>
      <c r="E1955" s="52">
        <v>0.024</v>
      </c>
      <c r="F1955" s="52">
        <v>0.02</v>
      </c>
      <c r="G1955" s="52">
        <v>71.0</v>
      </c>
      <c r="H1955" s="52">
        <v>66.0</v>
      </c>
      <c r="I1955" s="52">
        <v>0.324</v>
      </c>
      <c r="J1955" s="52">
        <v>0.638</v>
      </c>
      <c r="K1955" s="52">
        <v>0.038</v>
      </c>
      <c r="L1955" s="52">
        <v>817224.0</v>
      </c>
      <c r="M1955" s="52">
        <v>0.491</v>
      </c>
    </row>
    <row r="1956">
      <c r="A1956" s="47" t="str">
        <f t="shared" si="1"/>
        <v>Oceania_Fiji-Oceania_2004</v>
      </c>
      <c r="B1956" s="47" t="s">
        <v>242</v>
      </c>
      <c r="C1956" s="49" t="s">
        <v>245</v>
      </c>
      <c r="D1956" s="44" t="s">
        <v>83</v>
      </c>
      <c r="E1956" s="52">
        <v>0.024</v>
      </c>
      <c r="F1956" s="52">
        <v>0.02</v>
      </c>
      <c r="G1956" s="52">
        <v>71.0</v>
      </c>
      <c r="H1956" s="52">
        <v>66.0</v>
      </c>
      <c r="I1956" s="52">
        <v>0.314</v>
      </c>
      <c r="J1956" s="52">
        <v>0.646</v>
      </c>
      <c r="K1956" s="52">
        <v>0.04</v>
      </c>
      <c r="L1956" s="52">
        <v>818995.0</v>
      </c>
      <c r="M1956" s="52">
        <v>0.495</v>
      </c>
    </row>
    <row r="1957">
      <c r="A1957" s="47" t="str">
        <f t="shared" si="1"/>
        <v>Oceania_Fiji-Oceania_2005</v>
      </c>
      <c r="B1957" s="47" t="s">
        <v>242</v>
      </c>
      <c r="C1957" s="49" t="s">
        <v>245</v>
      </c>
      <c r="D1957" s="44" t="s">
        <v>84</v>
      </c>
      <c r="E1957" s="52">
        <v>0.023</v>
      </c>
      <c r="F1957" s="52">
        <v>0.02</v>
      </c>
      <c r="G1957" s="52">
        <v>71.0</v>
      </c>
      <c r="H1957" s="52">
        <v>66.0</v>
      </c>
      <c r="I1957" s="52">
        <v>0.306</v>
      </c>
      <c r="J1957" s="52">
        <v>0.653</v>
      </c>
      <c r="K1957" s="52">
        <v>0.041</v>
      </c>
      <c r="L1957" s="52">
        <v>822484.0</v>
      </c>
      <c r="M1957" s="52">
        <v>0.499</v>
      </c>
    </row>
    <row r="1958">
      <c r="A1958" s="47" t="str">
        <f t="shared" si="1"/>
        <v>Oceania_Fiji-Oceania_2006</v>
      </c>
      <c r="B1958" s="47" t="s">
        <v>242</v>
      </c>
      <c r="C1958" s="49" t="s">
        <v>245</v>
      </c>
      <c r="D1958" s="44" t="s">
        <v>85</v>
      </c>
      <c r="E1958" s="52">
        <v>0.023</v>
      </c>
      <c r="F1958" s="52">
        <v>0.02</v>
      </c>
      <c r="G1958" s="52">
        <v>72.0</v>
      </c>
      <c r="H1958" s="52">
        <v>66.0</v>
      </c>
      <c r="I1958" s="52">
        <v>0.3</v>
      </c>
      <c r="J1958" s="52">
        <v>0.657</v>
      </c>
      <c r="K1958" s="52">
        <v>0.042</v>
      </c>
      <c r="L1958" s="52">
        <v>828060.0</v>
      </c>
      <c r="M1958" s="52">
        <v>0.503</v>
      </c>
    </row>
    <row r="1959">
      <c r="A1959" s="47" t="str">
        <f t="shared" si="1"/>
        <v>Oceania_Fiji-Oceania_2007</v>
      </c>
      <c r="B1959" s="47" t="s">
        <v>242</v>
      </c>
      <c r="C1959" s="49" t="s">
        <v>245</v>
      </c>
      <c r="D1959" s="44" t="s">
        <v>86</v>
      </c>
      <c r="E1959" s="52">
        <v>0.023</v>
      </c>
      <c r="F1959" s="52">
        <v>0.02</v>
      </c>
      <c r="G1959" s="52">
        <v>72.0</v>
      </c>
      <c r="H1959" s="52">
        <v>66.0</v>
      </c>
      <c r="I1959" s="52">
        <v>0.296</v>
      </c>
      <c r="J1959" s="52">
        <v>0.66</v>
      </c>
      <c r="K1959" s="52">
        <v>0.044</v>
      </c>
      <c r="L1959" s="52">
        <v>835392.0</v>
      </c>
      <c r="M1959" s="52">
        <v>0.507</v>
      </c>
    </row>
    <row r="1960">
      <c r="A1960" s="47" t="str">
        <f t="shared" si="1"/>
        <v>Oceania_Fiji-Oceania_2008</v>
      </c>
      <c r="B1960" s="47" t="s">
        <v>242</v>
      </c>
      <c r="C1960" s="49" t="s">
        <v>245</v>
      </c>
      <c r="D1960" s="44" t="s">
        <v>87</v>
      </c>
      <c r="E1960" s="52">
        <v>0.022</v>
      </c>
      <c r="F1960" s="52">
        <v>0.02</v>
      </c>
      <c r="G1960" s="52">
        <v>72.0</v>
      </c>
      <c r="H1960" s="52">
        <v>66.0</v>
      </c>
      <c r="I1960" s="52">
        <v>0.294</v>
      </c>
      <c r="J1960" s="52">
        <v>0.661</v>
      </c>
      <c r="K1960" s="52">
        <v>0.045</v>
      </c>
      <c r="L1960" s="52">
        <v>843851.0</v>
      </c>
      <c r="M1960" s="52">
        <v>0.511</v>
      </c>
    </row>
    <row r="1961">
      <c r="A1961" s="47" t="str">
        <f t="shared" si="1"/>
        <v>Oceania_Fiji-Oceania_2009</v>
      </c>
      <c r="B1961" s="47" t="s">
        <v>242</v>
      </c>
      <c r="C1961" s="49" t="s">
        <v>245</v>
      </c>
      <c r="D1961" s="44" t="s">
        <v>88</v>
      </c>
      <c r="E1961" s="52">
        <v>0.022</v>
      </c>
      <c r="F1961" s="52">
        <v>0.02</v>
      </c>
      <c r="G1961" s="52">
        <v>72.0</v>
      </c>
      <c r="H1961" s="52">
        <v>66.0</v>
      </c>
      <c r="I1961" s="52">
        <v>0.292</v>
      </c>
      <c r="J1961" s="52">
        <v>0.662</v>
      </c>
      <c r="K1961" s="52">
        <v>0.047</v>
      </c>
      <c r="L1961" s="52">
        <v>852479.0</v>
      </c>
      <c r="M1961" s="52">
        <v>0.514</v>
      </c>
    </row>
    <row r="1962">
      <c r="A1962" s="47" t="str">
        <f t="shared" si="1"/>
        <v>Oceania_Fiji-Oceania_2010</v>
      </c>
      <c r="B1962" s="47" t="s">
        <v>242</v>
      </c>
      <c r="C1962" s="49" t="s">
        <v>245</v>
      </c>
      <c r="D1962" s="44" t="s">
        <v>89</v>
      </c>
      <c r="E1962" s="52">
        <v>0.022</v>
      </c>
      <c r="F1962" s="52">
        <v>0.02</v>
      </c>
      <c r="G1962" s="52">
        <v>72.0</v>
      </c>
      <c r="H1962" s="52">
        <v>66.0</v>
      </c>
      <c r="I1962" s="52">
        <v>0.29</v>
      </c>
      <c r="J1962" s="52">
        <v>0.661</v>
      </c>
      <c r="K1962" s="52">
        <v>0.048</v>
      </c>
      <c r="L1962" s="52">
        <v>860559.0</v>
      </c>
      <c r="M1962" s="52">
        <v>0.518</v>
      </c>
    </row>
    <row r="1963">
      <c r="A1963" s="47" t="str">
        <f t="shared" si="1"/>
        <v>Oceania_Fiji-Oceania_2011</v>
      </c>
      <c r="B1963" s="47" t="s">
        <v>242</v>
      </c>
      <c r="C1963" s="49" t="s">
        <v>245</v>
      </c>
      <c r="D1963" s="44" t="s">
        <v>90</v>
      </c>
      <c r="E1963" s="52">
        <v>0.021</v>
      </c>
      <c r="F1963" s="52">
        <v>0.02</v>
      </c>
      <c r="G1963" s="52">
        <v>73.0</v>
      </c>
      <c r="H1963" s="52">
        <v>67.0</v>
      </c>
      <c r="I1963" s="52">
        <v>0.289</v>
      </c>
      <c r="J1963" s="52">
        <v>0.661</v>
      </c>
      <c r="K1963" s="52">
        <v>0.05</v>
      </c>
      <c r="L1963" s="52">
        <v>867921.0</v>
      </c>
      <c r="M1963" s="52">
        <v>0.522</v>
      </c>
    </row>
    <row r="1964">
      <c r="A1964" s="47" t="str">
        <f t="shared" si="1"/>
        <v>Oceania_Fiji-Oceania_2012</v>
      </c>
      <c r="B1964" s="47" t="s">
        <v>242</v>
      </c>
      <c r="C1964" s="49" t="s">
        <v>245</v>
      </c>
      <c r="D1964" s="44" t="s">
        <v>91</v>
      </c>
      <c r="E1964" s="52">
        <v>0.021</v>
      </c>
      <c r="F1964" s="52">
        <v>0.02</v>
      </c>
      <c r="G1964" s="52">
        <v>73.0</v>
      </c>
      <c r="H1964" s="52">
        <v>67.0</v>
      </c>
      <c r="I1964" s="52">
        <v>0.289</v>
      </c>
      <c r="J1964" s="52">
        <v>0.659</v>
      </c>
      <c r="K1964" s="52">
        <v>0.052</v>
      </c>
      <c r="L1964" s="52">
        <v>874742.0</v>
      </c>
      <c r="M1964" s="52">
        <v>0.526</v>
      </c>
    </row>
    <row r="1965">
      <c r="A1965" s="47" t="str">
        <f t="shared" si="1"/>
        <v>Oceania_French Polynesia-Oceania_2000</v>
      </c>
      <c r="B1965" s="47" t="s">
        <v>242</v>
      </c>
      <c r="C1965" s="49" t="s">
        <v>246</v>
      </c>
      <c r="D1965" s="44" t="s">
        <v>70</v>
      </c>
      <c r="E1965" s="52">
        <v>0.02</v>
      </c>
      <c r="F1965" s="50"/>
      <c r="G1965" s="52">
        <v>75.0</v>
      </c>
      <c r="H1965" s="52">
        <v>70.0</v>
      </c>
      <c r="I1965" s="52">
        <v>0.318</v>
      </c>
      <c r="J1965" s="52">
        <v>0.64</v>
      </c>
      <c r="K1965" s="52">
        <v>0.043</v>
      </c>
      <c r="L1965" s="52">
        <v>237267.0</v>
      </c>
      <c r="M1965" s="52">
        <v>0.561</v>
      </c>
    </row>
    <row r="1966">
      <c r="A1966" s="47" t="str">
        <f t="shared" si="1"/>
        <v>Oceania_French Polynesia-Oceania_2001</v>
      </c>
      <c r="B1966" s="47" t="s">
        <v>242</v>
      </c>
      <c r="C1966" s="49" t="s">
        <v>246</v>
      </c>
      <c r="D1966" s="44" t="s">
        <v>71</v>
      </c>
      <c r="E1966" s="52">
        <v>0.02</v>
      </c>
      <c r="F1966" s="50"/>
      <c r="G1966" s="52">
        <v>76.0</v>
      </c>
      <c r="H1966" s="52">
        <v>70.0</v>
      </c>
      <c r="I1966" s="52">
        <v>0.31</v>
      </c>
      <c r="J1966" s="52">
        <v>0.645</v>
      </c>
      <c r="K1966" s="52">
        <v>0.044</v>
      </c>
      <c r="L1966" s="52">
        <v>241276.0</v>
      </c>
      <c r="M1966" s="52">
        <v>0.56</v>
      </c>
    </row>
    <row r="1967">
      <c r="A1967" s="47" t="str">
        <f t="shared" si="1"/>
        <v>Oceania_French Polynesia-Oceania_2002</v>
      </c>
      <c r="B1967" s="47" t="s">
        <v>242</v>
      </c>
      <c r="C1967" s="49" t="s">
        <v>246</v>
      </c>
      <c r="D1967" s="44" t="s">
        <v>72</v>
      </c>
      <c r="E1967" s="52">
        <v>0.019</v>
      </c>
      <c r="F1967" s="50"/>
      <c r="G1967" s="52">
        <v>76.0</v>
      </c>
      <c r="H1967" s="52">
        <v>70.0</v>
      </c>
      <c r="I1967" s="52">
        <v>0.303</v>
      </c>
      <c r="J1967" s="52">
        <v>0.652</v>
      </c>
      <c r="K1967" s="52">
        <v>0.045</v>
      </c>
      <c r="L1967" s="52">
        <v>245032.0</v>
      </c>
      <c r="M1967" s="52">
        <v>0.559</v>
      </c>
    </row>
    <row r="1968">
      <c r="A1968" s="47" t="str">
        <f t="shared" si="1"/>
        <v>Oceania_French Polynesia-Oceania_2003</v>
      </c>
      <c r="B1968" s="47" t="s">
        <v>242</v>
      </c>
      <c r="C1968" s="49" t="s">
        <v>246</v>
      </c>
      <c r="D1968" s="44" t="s">
        <v>74</v>
      </c>
      <c r="E1968" s="52">
        <v>0.019</v>
      </c>
      <c r="F1968" s="50"/>
      <c r="G1968" s="52">
        <v>76.0</v>
      </c>
      <c r="H1968" s="52">
        <v>71.0</v>
      </c>
      <c r="I1968" s="52">
        <v>0.294</v>
      </c>
      <c r="J1968" s="52">
        <v>0.659</v>
      </c>
      <c r="K1968" s="52">
        <v>0.046</v>
      </c>
      <c r="L1968" s="52">
        <v>248536.0</v>
      </c>
      <c r="M1968" s="52">
        <v>0.56</v>
      </c>
    </row>
    <row r="1969">
      <c r="A1969" s="47" t="str">
        <f t="shared" si="1"/>
        <v>Oceania_French Polynesia-Oceania_2004</v>
      </c>
      <c r="B1969" s="47" t="s">
        <v>242</v>
      </c>
      <c r="C1969" s="49" t="s">
        <v>246</v>
      </c>
      <c r="D1969" s="44" t="s">
        <v>83</v>
      </c>
      <c r="E1969" s="52">
        <v>0.019</v>
      </c>
      <c r="F1969" s="50"/>
      <c r="G1969" s="52">
        <v>77.0</v>
      </c>
      <c r="H1969" s="52">
        <v>71.0</v>
      </c>
      <c r="I1969" s="52">
        <v>0.286</v>
      </c>
      <c r="J1969" s="52">
        <v>0.666</v>
      </c>
      <c r="K1969" s="52">
        <v>0.048</v>
      </c>
      <c r="L1969" s="52">
        <v>251811.0</v>
      </c>
      <c r="M1969" s="52">
        <v>0.562</v>
      </c>
    </row>
    <row r="1970">
      <c r="A1970" s="47" t="str">
        <f t="shared" si="1"/>
        <v>Oceania_French Polynesia-Oceania_2005</v>
      </c>
      <c r="B1970" s="47" t="s">
        <v>242</v>
      </c>
      <c r="C1970" s="49" t="s">
        <v>246</v>
      </c>
      <c r="D1970" s="44" t="s">
        <v>84</v>
      </c>
      <c r="E1970" s="52">
        <v>0.018</v>
      </c>
      <c r="F1970" s="50"/>
      <c r="G1970" s="52">
        <v>77.0</v>
      </c>
      <c r="H1970" s="52">
        <v>72.0</v>
      </c>
      <c r="I1970" s="52">
        <v>0.277</v>
      </c>
      <c r="J1970" s="52">
        <v>0.672</v>
      </c>
      <c r="K1970" s="52">
        <v>0.05</v>
      </c>
      <c r="L1970" s="52">
        <v>254884.0</v>
      </c>
      <c r="M1970" s="52">
        <v>0.564</v>
      </c>
    </row>
    <row r="1971">
      <c r="A1971" s="47" t="str">
        <f t="shared" si="1"/>
        <v>Oceania_French Polynesia-Oceania_2006</v>
      </c>
      <c r="B1971" s="47" t="s">
        <v>242</v>
      </c>
      <c r="C1971" s="49" t="s">
        <v>246</v>
      </c>
      <c r="D1971" s="44" t="s">
        <v>85</v>
      </c>
      <c r="E1971" s="52">
        <v>0.018</v>
      </c>
      <c r="F1971" s="50"/>
      <c r="G1971" s="52">
        <v>77.0</v>
      </c>
      <c r="H1971" s="52">
        <v>72.0</v>
      </c>
      <c r="I1971" s="52">
        <v>0.269</v>
      </c>
      <c r="J1971" s="52">
        <v>0.678</v>
      </c>
      <c r="K1971" s="52">
        <v>0.053</v>
      </c>
      <c r="L1971" s="52">
        <v>257731.0</v>
      </c>
      <c r="M1971" s="52">
        <v>0.566</v>
      </c>
    </row>
    <row r="1972">
      <c r="A1972" s="47" t="str">
        <f t="shared" si="1"/>
        <v>Oceania_French Polynesia-Oceania_2007</v>
      </c>
      <c r="B1972" s="47" t="s">
        <v>242</v>
      </c>
      <c r="C1972" s="49" t="s">
        <v>246</v>
      </c>
      <c r="D1972" s="44" t="s">
        <v>86</v>
      </c>
      <c r="E1972" s="52">
        <v>0.018</v>
      </c>
      <c r="F1972" s="50"/>
      <c r="G1972" s="52">
        <v>77.0</v>
      </c>
      <c r="H1972" s="52">
        <v>73.0</v>
      </c>
      <c r="I1972" s="52">
        <v>0.26</v>
      </c>
      <c r="J1972" s="52">
        <v>0.683</v>
      </c>
      <c r="K1972" s="52">
        <v>0.057</v>
      </c>
      <c r="L1972" s="52">
        <v>260361.0</v>
      </c>
      <c r="M1972" s="52">
        <v>0.568</v>
      </c>
    </row>
    <row r="1973">
      <c r="A1973" s="47" t="str">
        <f t="shared" si="1"/>
        <v>Oceania_French Polynesia-Oceania_2008</v>
      </c>
      <c r="B1973" s="47" t="s">
        <v>242</v>
      </c>
      <c r="C1973" s="49" t="s">
        <v>246</v>
      </c>
      <c r="D1973" s="44" t="s">
        <v>87</v>
      </c>
      <c r="E1973" s="52">
        <v>0.017</v>
      </c>
      <c r="F1973" s="50"/>
      <c r="G1973" s="52">
        <v>78.0</v>
      </c>
      <c r="H1973" s="52">
        <v>73.0</v>
      </c>
      <c r="I1973" s="52">
        <v>0.251</v>
      </c>
      <c r="J1973" s="52">
        <v>0.688</v>
      </c>
      <c r="K1973" s="52">
        <v>0.061</v>
      </c>
      <c r="L1973" s="52">
        <v>262877.0</v>
      </c>
      <c r="M1973" s="52">
        <v>0.567</v>
      </c>
    </row>
    <row r="1974">
      <c r="A1974" s="47" t="str">
        <f t="shared" si="1"/>
        <v>Oceania_French Polynesia-Oceania_2009</v>
      </c>
      <c r="B1974" s="47" t="s">
        <v>242</v>
      </c>
      <c r="C1974" s="49" t="s">
        <v>246</v>
      </c>
      <c r="D1974" s="44" t="s">
        <v>88</v>
      </c>
      <c r="E1974" s="52">
        <v>0.017</v>
      </c>
      <c r="F1974" s="50"/>
      <c r="G1974" s="52">
        <v>78.0</v>
      </c>
      <c r="H1974" s="52">
        <v>73.0</v>
      </c>
      <c r="I1974" s="52">
        <v>0.244</v>
      </c>
      <c r="J1974" s="52">
        <v>0.692</v>
      </c>
      <c r="K1974" s="52">
        <v>0.065</v>
      </c>
      <c r="L1974" s="52">
        <v>265412.0</v>
      </c>
      <c r="M1974" s="52">
        <v>0.566</v>
      </c>
    </row>
    <row r="1975">
      <c r="A1975" s="47" t="str">
        <f t="shared" si="1"/>
        <v>Oceania_French Polynesia-Oceania_2010</v>
      </c>
      <c r="B1975" s="47" t="s">
        <v>242</v>
      </c>
      <c r="C1975" s="49" t="s">
        <v>246</v>
      </c>
      <c r="D1975" s="44" t="s">
        <v>89</v>
      </c>
      <c r="E1975" s="52">
        <v>0.017</v>
      </c>
      <c r="F1975" s="50"/>
      <c r="G1975" s="52">
        <v>78.0</v>
      </c>
      <c r="H1975" s="52">
        <v>73.0</v>
      </c>
      <c r="I1975" s="52">
        <v>0.238</v>
      </c>
      <c r="J1975" s="52">
        <v>0.695</v>
      </c>
      <c r="K1975" s="52">
        <v>0.068</v>
      </c>
      <c r="L1975" s="52">
        <v>268065.0</v>
      </c>
      <c r="M1975" s="52">
        <v>0.565</v>
      </c>
    </row>
    <row r="1976">
      <c r="A1976" s="47" t="str">
        <f t="shared" si="1"/>
        <v>Oceania_French Polynesia-Oceania_2011</v>
      </c>
      <c r="B1976" s="47" t="s">
        <v>242</v>
      </c>
      <c r="C1976" s="49" t="s">
        <v>246</v>
      </c>
      <c r="D1976" s="44" t="s">
        <v>90</v>
      </c>
      <c r="E1976" s="52">
        <v>0.017</v>
      </c>
      <c r="F1976" s="50"/>
      <c r="G1976" s="52">
        <v>78.0</v>
      </c>
      <c r="H1976" s="52">
        <v>74.0</v>
      </c>
      <c r="I1976" s="52">
        <v>0.233</v>
      </c>
      <c r="J1976" s="52">
        <v>0.698</v>
      </c>
      <c r="K1976" s="52">
        <v>0.07</v>
      </c>
      <c r="L1976" s="52">
        <v>270874.0</v>
      </c>
      <c r="M1976" s="52">
        <v>0.563</v>
      </c>
    </row>
    <row r="1977">
      <c r="A1977" s="47" t="str">
        <f t="shared" si="1"/>
        <v>Oceania_French Polynesia-Oceania_2012</v>
      </c>
      <c r="B1977" s="47" t="s">
        <v>242</v>
      </c>
      <c r="C1977" s="49" t="s">
        <v>246</v>
      </c>
      <c r="D1977" s="44" t="s">
        <v>91</v>
      </c>
      <c r="E1977" s="52">
        <v>0.017</v>
      </c>
      <c r="F1977" s="50"/>
      <c r="G1977" s="52">
        <v>78.0</v>
      </c>
      <c r="H1977" s="52">
        <v>74.0</v>
      </c>
      <c r="I1977" s="52">
        <v>0.229</v>
      </c>
      <c r="J1977" s="52">
        <v>0.7</v>
      </c>
      <c r="K1977" s="52">
        <v>0.071</v>
      </c>
      <c r="L1977" s="52">
        <v>273814.0</v>
      </c>
      <c r="M1977" s="52">
        <v>0.562</v>
      </c>
    </row>
    <row r="1978">
      <c r="A1978" s="47" t="str">
        <f t="shared" si="1"/>
        <v>Oceania_Guam-Oceania_2000</v>
      </c>
      <c r="B1978" s="47" t="s">
        <v>242</v>
      </c>
      <c r="C1978" s="49" t="s">
        <v>247</v>
      </c>
      <c r="D1978" s="44" t="s">
        <v>70</v>
      </c>
      <c r="E1978" s="52">
        <v>0.022</v>
      </c>
      <c r="F1978" s="50"/>
      <c r="G1978" s="52">
        <v>78.0</v>
      </c>
      <c r="H1978" s="52">
        <v>73.0</v>
      </c>
      <c r="I1978" s="52">
        <v>0.305</v>
      </c>
      <c r="J1978" s="52">
        <v>0.642</v>
      </c>
      <c r="K1978" s="52">
        <v>0.054</v>
      </c>
      <c r="L1978" s="52">
        <v>155328.0</v>
      </c>
      <c r="M1978" s="52">
        <v>0.931</v>
      </c>
    </row>
    <row r="1979">
      <c r="A1979" s="47" t="str">
        <f t="shared" si="1"/>
        <v>Oceania_Guam-Oceania_2001</v>
      </c>
      <c r="B1979" s="47" t="s">
        <v>242</v>
      </c>
      <c r="C1979" s="49" t="s">
        <v>247</v>
      </c>
      <c r="D1979" s="44" t="s">
        <v>71</v>
      </c>
      <c r="E1979" s="52">
        <v>0.021</v>
      </c>
      <c r="F1979" s="50"/>
      <c r="G1979" s="52">
        <v>78.0</v>
      </c>
      <c r="H1979" s="52">
        <v>73.0</v>
      </c>
      <c r="I1979" s="52">
        <v>0.303</v>
      </c>
      <c r="J1979" s="52">
        <v>0.641</v>
      </c>
      <c r="K1979" s="52">
        <v>0.055</v>
      </c>
      <c r="L1979" s="52">
        <v>156417.0</v>
      </c>
      <c r="M1979" s="52">
        <v>0.932</v>
      </c>
    </row>
    <row r="1980">
      <c r="A1980" s="47" t="str">
        <f t="shared" si="1"/>
        <v>Oceania_Guam-Oceania_2002</v>
      </c>
      <c r="B1980" s="47" t="s">
        <v>242</v>
      </c>
      <c r="C1980" s="49" t="s">
        <v>247</v>
      </c>
      <c r="D1980" s="44" t="s">
        <v>72</v>
      </c>
      <c r="E1980" s="52">
        <v>0.021</v>
      </c>
      <c r="F1980" s="50"/>
      <c r="G1980" s="52">
        <v>78.0</v>
      </c>
      <c r="H1980" s="52">
        <v>73.0</v>
      </c>
      <c r="I1980" s="52">
        <v>0.302</v>
      </c>
      <c r="J1980" s="52">
        <v>0.641</v>
      </c>
      <c r="K1980" s="52">
        <v>0.058</v>
      </c>
      <c r="L1980" s="52">
        <v>157241.0</v>
      </c>
      <c r="M1980" s="52">
        <v>0.933</v>
      </c>
    </row>
    <row r="1981">
      <c r="A1981" s="47" t="str">
        <f t="shared" si="1"/>
        <v>Oceania_Guam-Oceania_2003</v>
      </c>
      <c r="B1981" s="47" t="s">
        <v>242</v>
      </c>
      <c r="C1981" s="49" t="s">
        <v>247</v>
      </c>
      <c r="D1981" s="44" t="s">
        <v>74</v>
      </c>
      <c r="E1981" s="52">
        <v>0.02</v>
      </c>
      <c r="F1981" s="50"/>
      <c r="G1981" s="52">
        <v>79.0</v>
      </c>
      <c r="H1981" s="52">
        <v>74.0</v>
      </c>
      <c r="I1981" s="52">
        <v>0.3</v>
      </c>
      <c r="J1981" s="52">
        <v>0.64</v>
      </c>
      <c r="K1981" s="52">
        <v>0.06</v>
      </c>
      <c r="L1981" s="52">
        <v>157823.0</v>
      </c>
      <c r="M1981" s="52">
        <v>0.934</v>
      </c>
    </row>
    <row r="1982">
      <c r="A1982" s="47" t="str">
        <f t="shared" si="1"/>
        <v>Oceania_Guam-Oceania_2004</v>
      </c>
      <c r="B1982" s="47" t="s">
        <v>242</v>
      </c>
      <c r="C1982" s="49" t="s">
        <v>247</v>
      </c>
      <c r="D1982" s="44" t="s">
        <v>83</v>
      </c>
      <c r="E1982" s="52">
        <v>0.02</v>
      </c>
      <c r="F1982" s="50"/>
      <c r="G1982" s="52">
        <v>79.0</v>
      </c>
      <c r="H1982" s="52">
        <v>74.0</v>
      </c>
      <c r="I1982" s="52">
        <v>0.298</v>
      </c>
      <c r="J1982" s="52">
        <v>0.64</v>
      </c>
      <c r="K1982" s="52">
        <v>0.062</v>
      </c>
      <c r="L1982" s="52">
        <v>158194.0</v>
      </c>
      <c r="M1982" s="52">
        <v>0.935</v>
      </c>
    </row>
    <row r="1983">
      <c r="A1983" s="47" t="str">
        <f t="shared" si="1"/>
        <v>Oceania_Guam-Oceania_2005</v>
      </c>
      <c r="B1983" s="47" t="s">
        <v>242</v>
      </c>
      <c r="C1983" s="49" t="s">
        <v>247</v>
      </c>
      <c r="D1983" s="44" t="s">
        <v>84</v>
      </c>
      <c r="E1983" s="52">
        <v>0.019</v>
      </c>
      <c r="F1983" s="50"/>
      <c r="G1983" s="52">
        <v>79.0</v>
      </c>
      <c r="H1983" s="52">
        <v>74.0</v>
      </c>
      <c r="I1983" s="52">
        <v>0.295</v>
      </c>
      <c r="J1983" s="52">
        <v>0.641</v>
      </c>
      <c r="K1983" s="52">
        <v>0.064</v>
      </c>
      <c r="L1983" s="52">
        <v>158401.0</v>
      </c>
      <c r="M1983" s="52">
        <v>0.936</v>
      </c>
    </row>
    <row r="1984">
      <c r="A1984" s="47" t="str">
        <f t="shared" si="1"/>
        <v>Oceania_Guam-Oceania_2006</v>
      </c>
      <c r="B1984" s="47" t="s">
        <v>242</v>
      </c>
      <c r="C1984" s="49" t="s">
        <v>247</v>
      </c>
      <c r="D1984" s="44" t="s">
        <v>85</v>
      </c>
      <c r="E1984" s="52">
        <v>0.019</v>
      </c>
      <c r="F1984" s="50"/>
      <c r="G1984" s="52">
        <v>80.0</v>
      </c>
      <c r="H1984" s="52">
        <v>74.0</v>
      </c>
      <c r="I1984" s="52">
        <v>0.292</v>
      </c>
      <c r="J1984" s="52">
        <v>0.642</v>
      </c>
      <c r="K1984" s="52">
        <v>0.066</v>
      </c>
      <c r="L1984" s="52">
        <v>158429.0</v>
      </c>
      <c r="M1984" s="52">
        <v>0.937</v>
      </c>
    </row>
    <row r="1985">
      <c r="A1985" s="47" t="str">
        <f t="shared" si="1"/>
        <v>Oceania_Guam-Oceania_2007</v>
      </c>
      <c r="B1985" s="47" t="s">
        <v>242</v>
      </c>
      <c r="C1985" s="49" t="s">
        <v>247</v>
      </c>
      <c r="D1985" s="44" t="s">
        <v>86</v>
      </c>
      <c r="E1985" s="52">
        <v>0.019</v>
      </c>
      <c r="F1985" s="50"/>
      <c r="G1985" s="52">
        <v>80.0</v>
      </c>
      <c r="H1985" s="52">
        <v>75.0</v>
      </c>
      <c r="I1985" s="52">
        <v>0.288</v>
      </c>
      <c r="J1985" s="52">
        <v>0.645</v>
      </c>
      <c r="K1985" s="52">
        <v>0.067</v>
      </c>
      <c r="L1985" s="52">
        <v>158331.0</v>
      </c>
      <c r="M1985" s="52">
        <v>0.938</v>
      </c>
    </row>
    <row r="1986">
      <c r="A1986" s="47" t="str">
        <f t="shared" si="1"/>
        <v>Oceania_Guam-Oceania_2008</v>
      </c>
      <c r="B1986" s="47" t="s">
        <v>242</v>
      </c>
      <c r="C1986" s="49" t="s">
        <v>247</v>
      </c>
      <c r="D1986" s="44" t="s">
        <v>87</v>
      </c>
      <c r="E1986" s="52">
        <v>0.018</v>
      </c>
      <c r="F1986" s="50"/>
      <c r="G1986" s="52">
        <v>80.0</v>
      </c>
      <c r="H1986" s="52">
        <v>75.0</v>
      </c>
      <c r="I1986" s="52">
        <v>0.284</v>
      </c>
      <c r="J1986" s="52">
        <v>0.647</v>
      </c>
      <c r="K1986" s="52">
        <v>0.069</v>
      </c>
      <c r="L1986" s="52">
        <v>158310.0</v>
      </c>
      <c r="M1986" s="52">
        <v>0.939</v>
      </c>
    </row>
    <row r="1987">
      <c r="A1987" s="47" t="str">
        <f t="shared" si="1"/>
        <v>Oceania_Guam-Oceania_2009</v>
      </c>
      <c r="B1987" s="47" t="s">
        <v>242</v>
      </c>
      <c r="C1987" s="49" t="s">
        <v>247</v>
      </c>
      <c r="D1987" s="44" t="s">
        <v>88</v>
      </c>
      <c r="E1987" s="52">
        <v>0.018</v>
      </c>
      <c r="F1987" s="50"/>
      <c r="G1987" s="52">
        <v>81.0</v>
      </c>
      <c r="H1987" s="52">
        <v>75.0</v>
      </c>
      <c r="I1987" s="52">
        <v>0.279</v>
      </c>
      <c r="J1987" s="52">
        <v>0.65</v>
      </c>
      <c r="K1987" s="52">
        <v>0.071</v>
      </c>
      <c r="L1987" s="52">
        <v>158621.0</v>
      </c>
      <c r="M1987" s="52">
        <v>0.94</v>
      </c>
    </row>
    <row r="1988">
      <c r="A1988" s="47" t="str">
        <f t="shared" si="1"/>
        <v>Oceania_Guam-Oceania_2010</v>
      </c>
      <c r="B1988" s="47" t="s">
        <v>242</v>
      </c>
      <c r="C1988" s="49" t="s">
        <v>247</v>
      </c>
      <c r="D1988" s="44" t="s">
        <v>89</v>
      </c>
      <c r="E1988" s="52">
        <v>0.018</v>
      </c>
      <c r="F1988" s="50"/>
      <c r="G1988" s="52">
        <v>81.0</v>
      </c>
      <c r="H1988" s="52">
        <v>75.0</v>
      </c>
      <c r="I1988" s="52">
        <v>0.275</v>
      </c>
      <c r="J1988" s="52">
        <v>0.652</v>
      </c>
      <c r="K1988" s="52">
        <v>0.073</v>
      </c>
      <c r="L1988" s="52">
        <v>159440.0</v>
      </c>
      <c r="M1988" s="52">
        <v>0.941</v>
      </c>
    </row>
    <row r="1989">
      <c r="A1989" s="47" t="str">
        <f t="shared" si="1"/>
        <v>Oceania_Guam-Oceania_2011</v>
      </c>
      <c r="B1989" s="47" t="s">
        <v>242</v>
      </c>
      <c r="C1989" s="49" t="s">
        <v>247</v>
      </c>
      <c r="D1989" s="44" t="s">
        <v>90</v>
      </c>
      <c r="E1989" s="52">
        <v>0.018</v>
      </c>
      <c r="F1989" s="50"/>
      <c r="G1989" s="52">
        <v>81.0</v>
      </c>
      <c r="H1989" s="52">
        <v>76.0</v>
      </c>
      <c r="I1989" s="52">
        <v>0.271</v>
      </c>
      <c r="J1989" s="52">
        <v>0.654</v>
      </c>
      <c r="K1989" s="52">
        <v>0.075</v>
      </c>
      <c r="L1989" s="52">
        <v>160858.0</v>
      </c>
      <c r="M1989" s="52">
        <v>0.942</v>
      </c>
    </row>
    <row r="1990">
      <c r="A1990" s="47" t="str">
        <f t="shared" si="1"/>
        <v>Oceania_Guam-Oceania_2012</v>
      </c>
      <c r="B1990" s="47" t="s">
        <v>242</v>
      </c>
      <c r="C1990" s="49" t="s">
        <v>247</v>
      </c>
      <c r="D1990" s="44" t="s">
        <v>91</v>
      </c>
      <c r="E1990" s="52">
        <v>0.017</v>
      </c>
      <c r="F1990" s="50"/>
      <c r="G1990" s="52">
        <v>81.0</v>
      </c>
      <c r="H1990" s="52">
        <v>76.0</v>
      </c>
      <c r="I1990" s="52">
        <v>0.266</v>
      </c>
      <c r="J1990" s="52">
        <v>0.656</v>
      </c>
      <c r="K1990" s="52">
        <v>0.078</v>
      </c>
      <c r="L1990" s="52">
        <v>162810.0</v>
      </c>
      <c r="M1990" s="52">
        <v>0.943</v>
      </c>
    </row>
    <row r="1991">
      <c r="A1991" s="47" t="str">
        <f t="shared" si="1"/>
        <v>Oceania_Kiribati-Oceania_2000</v>
      </c>
      <c r="B1991" s="47" t="s">
        <v>242</v>
      </c>
      <c r="C1991" s="49" t="s">
        <v>248</v>
      </c>
      <c r="D1991" s="44" t="s">
        <v>70</v>
      </c>
      <c r="E1991" s="52">
        <v>0.029</v>
      </c>
      <c r="F1991" s="52">
        <v>0.054</v>
      </c>
      <c r="G1991" s="52">
        <v>68.0</v>
      </c>
      <c r="H1991" s="52">
        <v>62.0</v>
      </c>
      <c r="I1991" s="52">
        <v>0.399</v>
      </c>
      <c r="J1991" s="52">
        <v>0.567</v>
      </c>
      <c r="K1991" s="52">
        <v>0.034</v>
      </c>
      <c r="L1991" s="52">
        <v>82788.0</v>
      </c>
      <c r="M1991" s="52">
        <v>0.43</v>
      </c>
    </row>
    <row r="1992">
      <c r="A1992" s="47" t="str">
        <f t="shared" si="1"/>
        <v>Oceania_Kiribati-Oceania_2001</v>
      </c>
      <c r="B1992" s="47" t="s">
        <v>242</v>
      </c>
      <c r="C1992" s="49" t="s">
        <v>248</v>
      </c>
      <c r="D1992" s="44" t="s">
        <v>71</v>
      </c>
      <c r="E1992" s="52">
        <v>0.028</v>
      </c>
      <c r="F1992" s="52">
        <v>0.053</v>
      </c>
      <c r="G1992" s="52">
        <v>68.0</v>
      </c>
      <c r="H1992" s="52">
        <v>62.0</v>
      </c>
      <c r="I1992" s="52">
        <v>0.394</v>
      </c>
      <c r="J1992" s="52">
        <v>0.572</v>
      </c>
      <c r="K1992" s="52">
        <v>0.034</v>
      </c>
      <c r="L1992" s="52">
        <v>84261.0</v>
      </c>
      <c r="M1992" s="52">
        <v>0.435</v>
      </c>
    </row>
    <row r="1993">
      <c r="A1993" s="47" t="str">
        <f t="shared" si="1"/>
        <v>Oceania_Kiribati-Oceania_2002</v>
      </c>
      <c r="B1993" s="47" t="s">
        <v>242</v>
      </c>
      <c r="C1993" s="49" t="s">
        <v>248</v>
      </c>
      <c r="D1993" s="44" t="s">
        <v>72</v>
      </c>
      <c r="E1993" s="52">
        <v>0.027</v>
      </c>
      <c r="F1993" s="52">
        <v>0.052</v>
      </c>
      <c r="G1993" s="52">
        <v>68.0</v>
      </c>
      <c r="H1993" s="52">
        <v>63.0</v>
      </c>
      <c r="I1993" s="52">
        <v>0.389</v>
      </c>
      <c r="J1993" s="52">
        <v>0.576</v>
      </c>
      <c r="K1993" s="52">
        <v>0.035</v>
      </c>
      <c r="L1993" s="52">
        <v>85799.0</v>
      </c>
      <c r="M1993" s="52">
        <v>0.435</v>
      </c>
    </row>
    <row r="1994">
      <c r="A1994" s="47" t="str">
        <f t="shared" si="1"/>
        <v>Oceania_Kiribati-Oceania_2003</v>
      </c>
      <c r="B1994" s="47" t="s">
        <v>242</v>
      </c>
      <c r="C1994" s="49" t="s">
        <v>248</v>
      </c>
      <c r="D1994" s="44" t="s">
        <v>74</v>
      </c>
      <c r="E1994" s="52">
        <v>0.026</v>
      </c>
      <c r="F1994" s="52">
        <v>0.051</v>
      </c>
      <c r="G1994" s="52">
        <v>69.0</v>
      </c>
      <c r="H1994" s="52">
        <v>63.0</v>
      </c>
      <c r="I1994" s="52">
        <v>0.383</v>
      </c>
      <c r="J1994" s="52">
        <v>0.582</v>
      </c>
      <c r="K1994" s="52">
        <v>0.035</v>
      </c>
      <c r="L1994" s="52">
        <v>87371.0</v>
      </c>
      <c r="M1994" s="52">
        <v>0.435</v>
      </c>
    </row>
    <row r="1995">
      <c r="A1995" s="47" t="str">
        <f t="shared" si="1"/>
        <v>Oceania_Kiribati-Oceania_2004</v>
      </c>
      <c r="B1995" s="47" t="s">
        <v>242</v>
      </c>
      <c r="C1995" s="49" t="s">
        <v>248</v>
      </c>
      <c r="D1995" s="44" t="s">
        <v>83</v>
      </c>
      <c r="E1995" s="52">
        <v>0.025</v>
      </c>
      <c r="F1995" s="52">
        <v>0.05</v>
      </c>
      <c r="G1995" s="52">
        <v>69.0</v>
      </c>
      <c r="H1995" s="52">
        <v>63.0</v>
      </c>
      <c r="I1995" s="52">
        <v>0.377</v>
      </c>
      <c r="J1995" s="52">
        <v>0.587</v>
      </c>
      <c r="K1995" s="52">
        <v>0.036</v>
      </c>
      <c r="L1995" s="52">
        <v>88936.0</v>
      </c>
      <c r="M1995" s="52">
        <v>0.435</v>
      </c>
    </row>
    <row r="1996">
      <c r="A1996" s="47" t="str">
        <f t="shared" si="1"/>
        <v>Oceania_Kiribati-Oceania_2005</v>
      </c>
      <c r="B1996" s="47" t="s">
        <v>242</v>
      </c>
      <c r="C1996" s="49" t="s">
        <v>248</v>
      </c>
      <c r="D1996" s="44" t="s">
        <v>84</v>
      </c>
      <c r="E1996" s="52">
        <v>0.025</v>
      </c>
      <c r="F1996" s="52">
        <v>0.05</v>
      </c>
      <c r="G1996" s="52">
        <v>69.0</v>
      </c>
      <c r="H1996" s="52">
        <v>64.0</v>
      </c>
      <c r="I1996" s="52">
        <v>0.371</v>
      </c>
      <c r="J1996" s="52">
        <v>0.593</v>
      </c>
      <c r="K1996" s="52">
        <v>0.036</v>
      </c>
      <c r="L1996" s="52">
        <v>90468.0</v>
      </c>
      <c r="M1996" s="52">
        <v>0.436</v>
      </c>
    </row>
    <row r="1997">
      <c r="A1997" s="47" t="str">
        <f t="shared" si="1"/>
        <v>Oceania_Kiribati-Oceania_2006</v>
      </c>
      <c r="B1997" s="47" t="s">
        <v>242</v>
      </c>
      <c r="C1997" s="49" t="s">
        <v>248</v>
      </c>
      <c r="D1997" s="44" t="s">
        <v>85</v>
      </c>
      <c r="E1997" s="52">
        <v>0.024</v>
      </c>
      <c r="F1997" s="52">
        <v>0.05</v>
      </c>
      <c r="G1997" s="52">
        <v>69.0</v>
      </c>
      <c r="H1997" s="52">
        <v>64.0</v>
      </c>
      <c r="I1997" s="52">
        <v>0.364</v>
      </c>
      <c r="J1997" s="52">
        <v>0.6</v>
      </c>
      <c r="K1997" s="52">
        <v>0.037</v>
      </c>
      <c r="L1997" s="52">
        <v>91953.0</v>
      </c>
      <c r="M1997" s="52">
        <v>0.436</v>
      </c>
    </row>
    <row r="1998">
      <c r="A1998" s="47" t="str">
        <f t="shared" si="1"/>
        <v>Oceania_Kiribati-Oceania_2007</v>
      </c>
      <c r="B1998" s="47" t="s">
        <v>242</v>
      </c>
      <c r="C1998" s="49" t="s">
        <v>248</v>
      </c>
      <c r="D1998" s="44" t="s">
        <v>86</v>
      </c>
      <c r="E1998" s="52">
        <v>0.024</v>
      </c>
      <c r="F1998" s="52">
        <v>0.05</v>
      </c>
      <c r="G1998" s="52">
        <v>70.0</v>
      </c>
      <c r="H1998" s="52">
        <v>64.0</v>
      </c>
      <c r="I1998" s="52">
        <v>0.357</v>
      </c>
      <c r="J1998" s="52">
        <v>0.606</v>
      </c>
      <c r="K1998" s="52">
        <v>0.037</v>
      </c>
      <c r="L1998" s="52">
        <v>93401.0</v>
      </c>
      <c r="M1998" s="52">
        <v>0.436</v>
      </c>
    </row>
    <row r="1999">
      <c r="A1999" s="47" t="str">
        <f t="shared" si="1"/>
        <v>Oceania_Kiribati-Oceania_2008</v>
      </c>
      <c r="B1999" s="47" t="s">
        <v>242</v>
      </c>
      <c r="C1999" s="49" t="s">
        <v>248</v>
      </c>
      <c r="D1999" s="44" t="s">
        <v>87</v>
      </c>
      <c r="E1999" s="52">
        <v>0.024</v>
      </c>
      <c r="F1999" s="52">
        <v>0.049</v>
      </c>
      <c r="G1999" s="52">
        <v>70.0</v>
      </c>
      <c r="H1999" s="52">
        <v>64.0</v>
      </c>
      <c r="I1999" s="52">
        <v>0.35</v>
      </c>
      <c r="J1999" s="52">
        <v>0.613</v>
      </c>
      <c r="K1999" s="52">
        <v>0.037</v>
      </c>
      <c r="L1999" s="52">
        <v>94832.0</v>
      </c>
      <c r="M1999" s="52">
        <v>0.436</v>
      </c>
    </row>
    <row r="2000">
      <c r="A2000" s="47" t="str">
        <f t="shared" si="1"/>
        <v>Oceania_Kiribati-Oceania_2009</v>
      </c>
      <c r="B2000" s="47" t="s">
        <v>242</v>
      </c>
      <c r="C2000" s="49" t="s">
        <v>248</v>
      </c>
      <c r="D2000" s="44" t="s">
        <v>88</v>
      </c>
      <c r="E2000" s="52">
        <v>0.024</v>
      </c>
      <c r="F2000" s="52">
        <v>0.049</v>
      </c>
      <c r="G2000" s="52">
        <v>70.0</v>
      </c>
      <c r="H2000" s="52">
        <v>65.0</v>
      </c>
      <c r="I2000" s="52">
        <v>0.343</v>
      </c>
      <c r="J2000" s="52">
        <v>0.619</v>
      </c>
      <c r="K2000" s="52">
        <v>0.038</v>
      </c>
      <c r="L2000" s="52">
        <v>96272.0</v>
      </c>
      <c r="M2000" s="52">
        <v>0.437</v>
      </c>
    </row>
    <row r="2001">
      <c r="A2001" s="47" t="str">
        <f t="shared" si="1"/>
        <v>Oceania_Kiribati-Oceania_2010</v>
      </c>
      <c r="B2001" s="47" t="s">
        <v>242</v>
      </c>
      <c r="C2001" s="49" t="s">
        <v>248</v>
      </c>
      <c r="D2001" s="44" t="s">
        <v>89</v>
      </c>
      <c r="E2001" s="52">
        <v>0.023</v>
      </c>
      <c r="F2001" s="52">
        <v>0.048</v>
      </c>
      <c r="G2001" s="52">
        <v>71.0</v>
      </c>
      <c r="H2001" s="52">
        <v>65.0</v>
      </c>
      <c r="I2001" s="52">
        <v>0.336</v>
      </c>
      <c r="J2001" s="52">
        <v>0.626</v>
      </c>
      <c r="K2001" s="52">
        <v>0.039</v>
      </c>
      <c r="L2001" s="52">
        <v>97743.0</v>
      </c>
      <c r="M2001" s="52">
        <v>0.438</v>
      </c>
    </row>
    <row r="2002">
      <c r="A2002" s="47" t="str">
        <f t="shared" si="1"/>
        <v>Oceania_Kiribati-Oceania_2011</v>
      </c>
      <c r="B2002" s="47" t="s">
        <v>242</v>
      </c>
      <c r="C2002" s="49" t="s">
        <v>248</v>
      </c>
      <c r="D2002" s="44" t="s">
        <v>90</v>
      </c>
      <c r="E2002" s="52">
        <v>0.023</v>
      </c>
      <c r="F2002" s="52">
        <v>0.047</v>
      </c>
      <c r="G2002" s="52">
        <v>71.0</v>
      </c>
      <c r="H2002" s="52">
        <v>65.0</v>
      </c>
      <c r="I2002" s="52">
        <v>0.33</v>
      </c>
      <c r="J2002" s="52">
        <v>0.631</v>
      </c>
      <c r="K2002" s="52">
        <v>0.039</v>
      </c>
      <c r="L2002" s="52">
        <v>99250.0</v>
      </c>
      <c r="M2002" s="52">
        <v>0.439</v>
      </c>
    </row>
    <row r="2003">
      <c r="A2003" s="47" t="str">
        <f t="shared" si="1"/>
        <v>Oceania_Kiribati-Oceania_2012</v>
      </c>
      <c r="B2003" s="47" t="s">
        <v>242</v>
      </c>
      <c r="C2003" s="49" t="s">
        <v>248</v>
      </c>
      <c r="D2003" s="44" t="s">
        <v>91</v>
      </c>
      <c r="E2003" s="52">
        <v>0.023</v>
      </c>
      <c r="F2003" s="52">
        <v>0.046</v>
      </c>
      <c r="G2003" s="52">
        <v>71.0</v>
      </c>
      <c r="H2003" s="52">
        <v>66.0</v>
      </c>
      <c r="I2003" s="52">
        <v>0.324</v>
      </c>
      <c r="J2003" s="52">
        <v>0.636</v>
      </c>
      <c r="K2003" s="52">
        <v>0.04</v>
      </c>
      <c r="L2003" s="52">
        <v>100786.0</v>
      </c>
      <c r="M2003" s="52">
        <v>0.439</v>
      </c>
    </row>
    <row r="2004">
      <c r="A2004" s="47" t="str">
        <f t="shared" si="1"/>
        <v>Oceania_Marshall Islands-Oceania_2000</v>
      </c>
      <c r="B2004" s="47" t="s">
        <v>242</v>
      </c>
      <c r="C2004" s="49" t="s">
        <v>249</v>
      </c>
      <c r="D2004" s="44" t="s">
        <v>70</v>
      </c>
      <c r="E2004" s="50"/>
      <c r="F2004" s="52">
        <v>0.034</v>
      </c>
      <c r="G2004" s="52">
        <v>68.0</v>
      </c>
      <c r="H2004" s="52">
        <v>63.0</v>
      </c>
      <c r="I2004" s="50"/>
      <c r="J2004" s="50"/>
      <c r="K2004" s="50"/>
      <c r="L2004" s="52">
        <v>52161.0</v>
      </c>
      <c r="M2004" s="52">
        <v>0.684</v>
      </c>
    </row>
    <row r="2005">
      <c r="A2005" s="47" t="str">
        <f t="shared" si="1"/>
        <v>Oceania_Marshall Islands-Oceania_2001</v>
      </c>
      <c r="B2005" s="47" t="s">
        <v>242</v>
      </c>
      <c r="C2005" s="49" t="s">
        <v>249</v>
      </c>
      <c r="D2005" s="44" t="s">
        <v>71</v>
      </c>
      <c r="E2005" s="50"/>
      <c r="F2005" s="52">
        <v>0.033</v>
      </c>
      <c r="G2005" s="50"/>
      <c r="H2005" s="50"/>
      <c r="I2005" s="50"/>
      <c r="J2005" s="50"/>
      <c r="K2005" s="50"/>
      <c r="L2005" s="52">
        <v>52184.0</v>
      </c>
      <c r="M2005" s="52">
        <v>0.687</v>
      </c>
    </row>
    <row r="2006">
      <c r="A2006" s="47" t="str">
        <f t="shared" si="1"/>
        <v>Oceania_Marshall Islands-Oceania_2002</v>
      </c>
      <c r="B2006" s="47" t="s">
        <v>242</v>
      </c>
      <c r="C2006" s="49" t="s">
        <v>249</v>
      </c>
      <c r="D2006" s="44" t="s">
        <v>72</v>
      </c>
      <c r="E2006" s="50"/>
      <c r="F2006" s="52">
        <v>0.033</v>
      </c>
      <c r="G2006" s="50"/>
      <c r="H2006" s="50"/>
      <c r="I2006" s="50"/>
      <c r="J2006" s="50"/>
      <c r="K2006" s="50"/>
      <c r="L2006" s="52">
        <v>52161.0</v>
      </c>
      <c r="M2006" s="52">
        <v>0.69</v>
      </c>
    </row>
    <row r="2007">
      <c r="A2007" s="47" t="str">
        <f t="shared" si="1"/>
        <v>Oceania_Marshall Islands-Oceania_2003</v>
      </c>
      <c r="B2007" s="47" t="s">
        <v>242</v>
      </c>
      <c r="C2007" s="49" t="s">
        <v>249</v>
      </c>
      <c r="D2007" s="44" t="s">
        <v>74</v>
      </c>
      <c r="E2007" s="50"/>
      <c r="F2007" s="52">
        <v>0.033</v>
      </c>
      <c r="G2007" s="50"/>
      <c r="H2007" s="50"/>
      <c r="I2007" s="50"/>
      <c r="J2007" s="50"/>
      <c r="K2007" s="50"/>
      <c r="L2007" s="52">
        <v>52115.0</v>
      </c>
      <c r="M2007" s="52">
        <v>0.693</v>
      </c>
    </row>
    <row r="2008">
      <c r="A2008" s="47" t="str">
        <f t="shared" si="1"/>
        <v>Oceania_Marshall Islands-Oceania_2004</v>
      </c>
      <c r="B2008" s="47" t="s">
        <v>242</v>
      </c>
      <c r="C2008" s="49" t="s">
        <v>249</v>
      </c>
      <c r="D2008" s="44" t="s">
        <v>83</v>
      </c>
      <c r="E2008" s="50"/>
      <c r="F2008" s="52">
        <v>0.033</v>
      </c>
      <c r="G2008" s="50"/>
      <c r="H2008" s="50"/>
      <c r="I2008" s="50"/>
      <c r="J2008" s="50"/>
      <c r="K2008" s="50"/>
      <c r="L2008" s="52">
        <v>52074.0</v>
      </c>
      <c r="M2008" s="52">
        <v>0.696</v>
      </c>
    </row>
    <row r="2009">
      <c r="A2009" s="47" t="str">
        <f t="shared" si="1"/>
        <v>Oceania_Marshall Islands-Oceania_2005</v>
      </c>
      <c r="B2009" s="47" t="s">
        <v>242</v>
      </c>
      <c r="C2009" s="49" t="s">
        <v>249</v>
      </c>
      <c r="D2009" s="44" t="s">
        <v>84</v>
      </c>
      <c r="E2009" s="52">
        <v>0.035</v>
      </c>
      <c r="F2009" s="52">
        <v>0.033</v>
      </c>
      <c r="G2009" s="50"/>
      <c r="H2009" s="50"/>
      <c r="I2009" s="50"/>
      <c r="J2009" s="50"/>
      <c r="K2009" s="50"/>
      <c r="L2009" s="52">
        <v>52058.0</v>
      </c>
      <c r="M2009" s="52">
        <v>0.699</v>
      </c>
    </row>
    <row r="2010">
      <c r="A2010" s="47" t="str">
        <f t="shared" si="1"/>
        <v>Oceania_Marshall Islands-Oceania_2006</v>
      </c>
      <c r="B2010" s="47" t="s">
        <v>242</v>
      </c>
      <c r="C2010" s="49" t="s">
        <v>249</v>
      </c>
      <c r="D2010" s="44" t="s">
        <v>85</v>
      </c>
      <c r="E2010" s="52">
        <v>0.035</v>
      </c>
      <c r="F2010" s="52">
        <v>0.033</v>
      </c>
      <c r="G2010" s="50"/>
      <c r="H2010" s="50"/>
      <c r="I2010" s="50"/>
      <c r="J2010" s="50"/>
      <c r="K2010" s="50"/>
      <c r="L2010" s="52">
        <v>52084.0</v>
      </c>
      <c r="M2010" s="52">
        <v>0.702</v>
      </c>
    </row>
    <row r="2011">
      <c r="A2011" s="47" t="str">
        <f t="shared" si="1"/>
        <v>Oceania_Marshall Islands-Oceania_2007</v>
      </c>
      <c r="B2011" s="47" t="s">
        <v>242</v>
      </c>
      <c r="C2011" s="49" t="s">
        <v>249</v>
      </c>
      <c r="D2011" s="44" t="s">
        <v>86</v>
      </c>
      <c r="E2011" s="52">
        <v>0.035</v>
      </c>
      <c r="F2011" s="52">
        <v>0.032</v>
      </c>
      <c r="G2011" s="50"/>
      <c r="H2011" s="50"/>
      <c r="I2011" s="50"/>
      <c r="J2011" s="50"/>
      <c r="K2011" s="50"/>
      <c r="L2011" s="52">
        <v>52150.0</v>
      </c>
      <c r="M2011" s="52">
        <v>0.705</v>
      </c>
    </row>
    <row r="2012">
      <c r="A2012" s="47" t="str">
        <f t="shared" si="1"/>
        <v>Oceania_Marshall Islands-Oceania_2008</v>
      </c>
      <c r="B2012" s="47" t="s">
        <v>242</v>
      </c>
      <c r="C2012" s="49" t="s">
        <v>249</v>
      </c>
      <c r="D2012" s="44" t="s">
        <v>87</v>
      </c>
      <c r="E2012" s="50"/>
      <c r="F2012" s="52">
        <v>0.032</v>
      </c>
      <c r="G2012" s="50"/>
      <c r="H2012" s="50"/>
      <c r="I2012" s="50"/>
      <c r="J2012" s="50"/>
      <c r="K2012" s="50"/>
      <c r="L2012" s="52">
        <v>52245.0</v>
      </c>
      <c r="M2012" s="52">
        <v>0.708</v>
      </c>
    </row>
    <row r="2013">
      <c r="A2013" s="47" t="str">
        <f t="shared" si="1"/>
        <v>Oceania_Marshall Islands-Oceania_2009</v>
      </c>
      <c r="B2013" s="47" t="s">
        <v>242</v>
      </c>
      <c r="C2013" s="49" t="s">
        <v>249</v>
      </c>
      <c r="D2013" s="44" t="s">
        <v>88</v>
      </c>
      <c r="E2013" s="50"/>
      <c r="F2013" s="52">
        <v>0.032</v>
      </c>
      <c r="G2013" s="50"/>
      <c r="H2013" s="50"/>
      <c r="I2013" s="50"/>
      <c r="J2013" s="50"/>
      <c r="K2013" s="50"/>
      <c r="L2013" s="52">
        <v>52341.0</v>
      </c>
      <c r="M2013" s="52">
        <v>0.711</v>
      </c>
    </row>
    <row r="2014">
      <c r="A2014" s="47" t="str">
        <f t="shared" si="1"/>
        <v>Oceania_Marshall Islands-Oceania_2010</v>
      </c>
      <c r="B2014" s="47" t="s">
        <v>242</v>
      </c>
      <c r="C2014" s="49" t="s">
        <v>249</v>
      </c>
      <c r="D2014" s="44" t="s">
        <v>89</v>
      </c>
      <c r="E2014" s="50"/>
      <c r="F2014" s="52">
        <v>0.032</v>
      </c>
      <c r="G2014" s="50"/>
      <c r="H2014" s="50"/>
      <c r="I2014" s="50"/>
      <c r="J2014" s="50"/>
      <c r="K2014" s="50"/>
      <c r="L2014" s="52">
        <v>52428.0</v>
      </c>
      <c r="M2014" s="52">
        <v>0.713</v>
      </c>
    </row>
    <row r="2015">
      <c r="A2015" s="47" t="str">
        <f t="shared" si="1"/>
        <v>Oceania_Marshall Islands-Oceania_2011</v>
      </c>
      <c r="B2015" s="47" t="s">
        <v>242</v>
      </c>
      <c r="C2015" s="49" t="s">
        <v>249</v>
      </c>
      <c r="D2015" s="44" t="s">
        <v>90</v>
      </c>
      <c r="E2015" s="50"/>
      <c r="F2015" s="52">
        <v>0.032</v>
      </c>
      <c r="G2015" s="50"/>
      <c r="H2015" s="50"/>
      <c r="I2015" s="50"/>
      <c r="J2015" s="50"/>
      <c r="K2015" s="50"/>
      <c r="L2015" s="52">
        <v>52495.0</v>
      </c>
      <c r="M2015" s="52">
        <v>0.716</v>
      </c>
    </row>
    <row r="2016">
      <c r="A2016" s="47" t="str">
        <f t="shared" si="1"/>
        <v>Oceania_Marshall Islands-Oceania_2012</v>
      </c>
      <c r="B2016" s="47" t="s">
        <v>242</v>
      </c>
      <c r="C2016" s="49" t="s">
        <v>249</v>
      </c>
      <c r="D2016" s="44" t="s">
        <v>91</v>
      </c>
      <c r="E2016" s="50"/>
      <c r="F2016" s="52">
        <v>0.031</v>
      </c>
      <c r="G2016" s="50"/>
      <c r="H2016" s="50"/>
      <c r="I2016" s="50"/>
      <c r="J2016" s="50"/>
      <c r="K2016" s="50"/>
      <c r="L2016" s="52">
        <v>52555.0</v>
      </c>
      <c r="M2016" s="52">
        <v>0.719</v>
      </c>
    </row>
    <row r="2017">
      <c r="A2017" s="47" t="str">
        <f t="shared" si="1"/>
        <v>Oceania_Micronesia, Fed. Sts.-Oceania_2000</v>
      </c>
      <c r="B2017" s="47" t="s">
        <v>242</v>
      </c>
      <c r="C2017" s="49" t="s">
        <v>250</v>
      </c>
      <c r="D2017" s="44" t="s">
        <v>70</v>
      </c>
      <c r="E2017" s="52">
        <v>0.03</v>
      </c>
      <c r="F2017" s="52">
        <v>0.042</v>
      </c>
      <c r="G2017" s="52">
        <v>68.0</v>
      </c>
      <c r="H2017" s="52">
        <v>67.0</v>
      </c>
      <c r="I2017" s="52">
        <v>0.403</v>
      </c>
      <c r="J2017" s="52">
        <v>0.56</v>
      </c>
      <c r="K2017" s="52">
        <v>0.037</v>
      </c>
      <c r="L2017" s="52">
        <v>107430.0</v>
      </c>
      <c r="M2017" s="52">
        <v>0.223</v>
      </c>
    </row>
    <row r="2018">
      <c r="A2018" s="47" t="str">
        <f t="shared" si="1"/>
        <v>Oceania_Micronesia, Fed. Sts.-Oceania_2001</v>
      </c>
      <c r="B2018" s="47" t="s">
        <v>242</v>
      </c>
      <c r="C2018" s="49" t="s">
        <v>250</v>
      </c>
      <c r="D2018" s="44" t="s">
        <v>71</v>
      </c>
      <c r="E2018" s="52">
        <v>0.029</v>
      </c>
      <c r="F2018" s="52">
        <v>0.041</v>
      </c>
      <c r="G2018" s="52">
        <v>68.0</v>
      </c>
      <c r="H2018" s="52">
        <v>67.0</v>
      </c>
      <c r="I2018" s="52">
        <v>0.399</v>
      </c>
      <c r="J2018" s="52">
        <v>0.563</v>
      </c>
      <c r="K2018" s="52">
        <v>0.038</v>
      </c>
      <c r="L2018" s="52">
        <v>107170.0</v>
      </c>
      <c r="M2018" s="52">
        <v>0.223</v>
      </c>
    </row>
    <row r="2019">
      <c r="A2019" s="47" t="str">
        <f t="shared" si="1"/>
        <v>Oceania_Micronesia, Fed. Sts.-Oceania_2002</v>
      </c>
      <c r="B2019" s="47" t="s">
        <v>242</v>
      </c>
      <c r="C2019" s="49" t="s">
        <v>250</v>
      </c>
      <c r="D2019" s="44" t="s">
        <v>72</v>
      </c>
      <c r="E2019" s="52">
        <v>0.028</v>
      </c>
      <c r="F2019" s="52">
        <v>0.04</v>
      </c>
      <c r="G2019" s="52">
        <v>68.0</v>
      </c>
      <c r="H2019" s="52">
        <v>67.0</v>
      </c>
      <c r="I2019" s="52">
        <v>0.395</v>
      </c>
      <c r="J2019" s="52">
        <v>0.566</v>
      </c>
      <c r="K2019" s="52">
        <v>0.039</v>
      </c>
      <c r="L2019" s="52">
        <v>106983.0</v>
      </c>
      <c r="M2019" s="52">
        <v>0.223</v>
      </c>
    </row>
    <row r="2020">
      <c r="A2020" s="47" t="str">
        <f t="shared" si="1"/>
        <v>Oceania_Micronesia, Fed. Sts.-Oceania_2003</v>
      </c>
      <c r="B2020" s="47" t="s">
        <v>242</v>
      </c>
      <c r="C2020" s="49" t="s">
        <v>250</v>
      </c>
      <c r="D2020" s="44" t="s">
        <v>74</v>
      </c>
      <c r="E2020" s="52">
        <v>0.028</v>
      </c>
      <c r="F2020" s="52">
        <v>0.039</v>
      </c>
      <c r="G2020" s="52">
        <v>68.0</v>
      </c>
      <c r="H2020" s="52">
        <v>67.0</v>
      </c>
      <c r="I2020" s="52">
        <v>0.393</v>
      </c>
      <c r="J2020" s="52">
        <v>0.568</v>
      </c>
      <c r="K2020" s="52">
        <v>0.039</v>
      </c>
      <c r="L2020" s="52">
        <v>106816.0</v>
      </c>
      <c r="M2020" s="52">
        <v>0.223</v>
      </c>
    </row>
    <row r="2021">
      <c r="A2021" s="47" t="str">
        <f t="shared" si="1"/>
        <v>Oceania_Micronesia, Fed. Sts.-Oceania_2004</v>
      </c>
      <c r="B2021" s="47" t="s">
        <v>242</v>
      </c>
      <c r="C2021" s="49" t="s">
        <v>250</v>
      </c>
      <c r="D2021" s="44" t="s">
        <v>83</v>
      </c>
      <c r="E2021" s="52">
        <v>0.027</v>
      </c>
      <c r="F2021" s="52">
        <v>0.038</v>
      </c>
      <c r="G2021" s="52">
        <v>68.0</v>
      </c>
      <c r="H2021" s="52">
        <v>67.0</v>
      </c>
      <c r="I2021" s="52">
        <v>0.391</v>
      </c>
      <c r="J2021" s="52">
        <v>0.57</v>
      </c>
      <c r="K2021" s="52">
        <v>0.04</v>
      </c>
      <c r="L2021" s="52">
        <v>106575.0</v>
      </c>
      <c r="M2021" s="52">
        <v>0.223</v>
      </c>
    </row>
    <row r="2022">
      <c r="A2022" s="47" t="str">
        <f t="shared" si="1"/>
        <v>Oceania_Micronesia, Fed. Sts.-Oceania_2005</v>
      </c>
      <c r="B2022" s="47" t="s">
        <v>242</v>
      </c>
      <c r="C2022" s="49" t="s">
        <v>250</v>
      </c>
      <c r="D2022" s="44" t="s">
        <v>84</v>
      </c>
      <c r="E2022" s="52">
        <v>0.026</v>
      </c>
      <c r="F2022" s="52">
        <v>0.037</v>
      </c>
      <c r="G2022" s="52">
        <v>69.0</v>
      </c>
      <c r="H2022" s="52">
        <v>67.0</v>
      </c>
      <c r="I2022" s="52">
        <v>0.388</v>
      </c>
      <c r="J2022" s="52">
        <v>0.572</v>
      </c>
      <c r="K2022" s="52">
        <v>0.04</v>
      </c>
      <c r="L2022" s="52">
        <v>106198.0</v>
      </c>
      <c r="M2022" s="52">
        <v>0.223</v>
      </c>
    </row>
    <row r="2023">
      <c r="A2023" s="47" t="str">
        <f t="shared" si="1"/>
        <v>Oceania_Micronesia, Fed. Sts.-Oceania_2006</v>
      </c>
      <c r="B2023" s="47" t="s">
        <v>242</v>
      </c>
      <c r="C2023" s="49" t="s">
        <v>250</v>
      </c>
      <c r="D2023" s="44" t="s">
        <v>85</v>
      </c>
      <c r="E2023" s="52">
        <v>0.025</v>
      </c>
      <c r="F2023" s="52">
        <v>0.036</v>
      </c>
      <c r="G2023" s="52">
        <v>69.0</v>
      </c>
      <c r="H2023" s="52">
        <v>67.0</v>
      </c>
      <c r="I2023" s="52">
        <v>0.385</v>
      </c>
      <c r="J2023" s="52">
        <v>0.575</v>
      </c>
      <c r="K2023" s="52">
        <v>0.04</v>
      </c>
      <c r="L2023" s="52">
        <v>105686.0</v>
      </c>
      <c r="M2023" s="52">
        <v>0.223</v>
      </c>
    </row>
    <row r="2024">
      <c r="A2024" s="47" t="str">
        <f t="shared" si="1"/>
        <v>Oceania_Micronesia, Fed. Sts.-Oceania_2007</v>
      </c>
      <c r="B2024" s="47" t="s">
        <v>242</v>
      </c>
      <c r="C2024" s="49" t="s">
        <v>250</v>
      </c>
      <c r="D2024" s="44" t="s">
        <v>86</v>
      </c>
      <c r="E2024" s="52">
        <v>0.025</v>
      </c>
      <c r="F2024" s="52">
        <v>0.035</v>
      </c>
      <c r="G2024" s="52">
        <v>69.0</v>
      </c>
      <c r="H2024" s="52">
        <v>67.0</v>
      </c>
      <c r="I2024" s="52">
        <v>0.382</v>
      </c>
      <c r="J2024" s="52">
        <v>0.579</v>
      </c>
      <c r="K2024" s="52">
        <v>0.039</v>
      </c>
      <c r="L2024" s="52">
        <v>105097.0</v>
      </c>
      <c r="M2024" s="52">
        <v>0.223</v>
      </c>
    </row>
    <row r="2025">
      <c r="A2025" s="47" t="str">
        <f t="shared" si="1"/>
        <v>Oceania_Micronesia, Fed. Sts.-Oceania_2008</v>
      </c>
      <c r="B2025" s="47" t="s">
        <v>242</v>
      </c>
      <c r="C2025" s="49" t="s">
        <v>250</v>
      </c>
      <c r="D2025" s="44" t="s">
        <v>87</v>
      </c>
      <c r="E2025" s="52">
        <v>0.024</v>
      </c>
      <c r="F2025" s="52">
        <v>0.034</v>
      </c>
      <c r="G2025" s="52">
        <v>69.0</v>
      </c>
      <c r="H2025" s="52">
        <v>68.0</v>
      </c>
      <c r="I2025" s="52">
        <v>0.378</v>
      </c>
      <c r="J2025" s="52">
        <v>0.583</v>
      </c>
      <c r="K2025" s="52">
        <v>0.039</v>
      </c>
      <c r="L2025" s="52">
        <v>104498.0</v>
      </c>
      <c r="M2025" s="52">
        <v>0.223</v>
      </c>
    </row>
    <row r="2026">
      <c r="A2026" s="47" t="str">
        <f t="shared" si="1"/>
        <v>Oceania_Micronesia, Fed. Sts.-Oceania_2009</v>
      </c>
      <c r="B2026" s="47" t="s">
        <v>242</v>
      </c>
      <c r="C2026" s="49" t="s">
        <v>250</v>
      </c>
      <c r="D2026" s="44" t="s">
        <v>88</v>
      </c>
      <c r="E2026" s="52">
        <v>0.024</v>
      </c>
      <c r="F2026" s="52">
        <v>0.033</v>
      </c>
      <c r="G2026" s="52">
        <v>69.0</v>
      </c>
      <c r="H2026" s="52">
        <v>68.0</v>
      </c>
      <c r="I2026" s="52">
        <v>0.374</v>
      </c>
      <c r="J2026" s="52">
        <v>0.588</v>
      </c>
      <c r="K2026" s="52">
        <v>0.039</v>
      </c>
      <c r="L2026" s="52">
        <v>103983.0</v>
      </c>
      <c r="M2026" s="52">
        <v>0.223</v>
      </c>
    </row>
    <row r="2027">
      <c r="A2027" s="47" t="str">
        <f t="shared" si="1"/>
        <v>Oceania_Micronesia, Fed. Sts.-Oceania_2010</v>
      </c>
      <c r="B2027" s="47" t="s">
        <v>242</v>
      </c>
      <c r="C2027" s="49" t="s">
        <v>250</v>
      </c>
      <c r="D2027" s="44" t="s">
        <v>89</v>
      </c>
      <c r="E2027" s="52">
        <v>0.024</v>
      </c>
      <c r="F2027" s="52">
        <v>0.033</v>
      </c>
      <c r="G2027" s="52">
        <v>69.0</v>
      </c>
      <c r="H2027" s="52">
        <v>68.0</v>
      </c>
      <c r="I2027" s="52">
        <v>0.369</v>
      </c>
      <c r="J2027" s="52">
        <v>0.593</v>
      </c>
      <c r="K2027" s="52">
        <v>0.038</v>
      </c>
      <c r="L2027" s="52">
        <v>103619.0</v>
      </c>
      <c r="M2027" s="52">
        <v>0.223</v>
      </c>
    </row>
    <row r="2028">
      <c r="A2028" s="47" t="str">
        <f t="shared" si="1"/>
        <v>Oceania_Micronesia, Fed. Sts.-Oceania_2011</v>
      </c>
      <c r="B2028" s="47" t="s">
        <v>242</v>
      </c>
      <c r="C2028" s="49" t="s">
        <v>250</v>
      </c>
      <c r="D2028" s="44" t="s">
        <v>90</v>
      </c>
      <c r="E2028" s="52">
        <v>0.024</v>
      </c>
      <c r="F2028" s="52">
        <v>0.032</v>
      </c>
      <c r="G2028" s="52">
        <v>70.0</v>
      </c>
      <c r="H2028" s="52">
        <v>68.0</v>
      </c>
      <c r="I2028" s="52">
        <v>0.364</v>
      </c>
      <c r="J2028" s="52">
        <v>0.597</v>
      </c>
      <c r="K2028" s="52">
        <v>0.039</v>
      </c>
      <c r="L2028" s="52">
        <v>103424.0</v>
      </c>
      <c r="M2028" s="52">
        <v>0.223</v>
      </c>
    </row>
    <row r="2029">
      <c r="A2029" s="47" t="str">
        <f t="shared" si="1"/>
        <v>Oceania_Micronesia, Fed. Sts.-Oceania_2012</v>
      </c>
      <c r="B2029" s="47" t="s">
        <v>242</v>
      </c>
      <c r="C2029" s="49" t="s">
        <v>250</v>
      </c>
      <c r="D2029" s="44" t="s">
        <v>91</v>
      </c>
      <c r="E2029" s="52">
        <v>0.024</v>
      </c>
      <c r="F2029" s="52">
        <v>0.031</v>
      </c>
      <c r="G2029" s="52">
        <v>70.0</v>
      </c>
      <c r="H2029" s="52">
        <v>68.0</v>
      </c>
      <c r="I2029" s="52">
        <v>0.358</v>
      </c>
      <c r="J2029" s="52">
        <v>0.602</v>
      </c>
      <c r="K2029" s="52">
        <v>0.039</v>
      </c>
      <c r="L2029" s="52">
        <v>103395.0</v>
      </c>
      <c r="M2029" s="52">
        <v>0.223</v>
      </c>
    </row>
    <row r="2030">
      <c r="A2030" s="47" t="str">
        <f t="shared" si="1"/>
        <v>Oceania_New Caledonia-Oceania_2000</v>
      </c>
      <c r="B2030" s="47" t="s">
        <v>242</v>
      </c>
      <c r="C2030" s="49" t="s">
        <v>251</v>
      </c>
      <c r="D2030" s="44" t="s">
        <v>70</v>
      </c>
      <c r="E2030" s="52">
        <v>0.021</v>
      </c>
      <c r="F2030" s="50"/>
      <c r="G2030" s="52">
        <v>78.0</v>
      </c>
      <c r="H2030" s="52">
        <v>72.0</v>
      </c>
      <c r="I2030" s="52">
        <v>0.287</v>
      </c>
      <c r="J2030" s="52">
        <v>0.654</v>
      </c>
      <c r="K2030" s="52">
        <v>0.059</v>
      </c>
      <c r="L2030" s="52">
        <v>213230.0</v>
      </c>
      <c r="M2030" s="52">
        <v>0.618</v>
      </c>
    </row>
    <row r="2031">
      <c r="A2031" s="47" t="str">
        <f t="shared" si="1"/>
        <v>Oceania_New Caledonia-Oceania_2001</v>
      </c>
      <c r="B2031" s="47" t="s">
        <v>242</v>
      </c>
      <c r="C2031" s="49" t="s">
        <v>251</v>
      </c>
      <c r="D2031" s="44" t="s">
        <v>71</v>
      </c>
      <c r="E2031" s="52">
        <v>0.02</v>
      </c>
      <c r="F2031" s="50"/>
      <c r="G2031" s="52">
        <v>78.0</v>
      </c>
      <c r="H2031" s="52">
        <v>72.0</v>
      </c>
      <c r="I2031" s="52">
        <v>0.284</v>
      </c>
      <c r="J2031" s="52">
        <v>0.655</v>
      </c>
      <c r="K2031" s="52">
        <v>0.061</v>
      </c>
      <c r="L2031" s="52">
        <v>217324.0</v>
      </c>
      <c r="M2031" s="52">
        <v>0.622</v>
      </c>
    </row>
    <row r="2032">
      <c r="A2032" s="47" t="str">
        <f t="shared" si="1"/>
        <v>Oceania_New Caledonia-Oceania_2002</v>
      </c>
      <c r="B2032" s="47" t="s">
        <v>242</v>
      </c>
      <c r="C2032" s="49" t="s">
        <v>251</v>
      </c>
      <c r="D2032" s="44" t="s">
        <v>72</v>
      </c>
      <c r="E2032" s="52">
        <v>0.019</v>
      </c>
      <c r="F2032" s="50"/>
      <c r="G2032" s="52">
        <v>79.0</v>
      </c>
      <c r="H2032" s="52">
        <v>71.0</v>
      </c>
      <c r="I2032" s="52">
        <v>0.281</v>
      </c>
      <c r="J2032" s="52">
        <v>0.657</v>
      </c>
      <c r="K2032" s="52">
        <v>0.062</v>
      </c>
      <c r="L2032" s="52">
        <v>221490.0</v>
      </c>
      <c r="M2032" s="52">
        <v>0.626</v>
      </c>
    </row>
    <row r="2033">
      <c r="A2033" s="47" t="str">
        <f t="shared" si="1"/>
        <v>Oceania_New Caledonia-Oceania_2003</v>
      </c>
      <c r="B2033" s="47" t="s">
        <v>242</v>
      </c>
      <c r="C2033" s="49" t="s">
        <v>251</v>
      </c>
      <c r="D2033" s="44" t="s">
        <v>74</v>
      </c>
      <c r="E2033" s="52">
        <v>0.018</v>
      </c>
      <c r="F2033" s="50"/>
      <c r="G2033" s="52">
        <v>79.0</v>
      </c>
      <c r="H2033" s="52">
        <v>72.0</v>
      </c>
      <c r="I2033" s="52">
        <v>0.278</v>
      </c>
      <c r="J2033" s="52">
        <v>0.659</v>
      </c>
      <c r="K2033" s="52">
        <v>0.063</v>
      </c>
      <c r="L2033" s="52">
        <v>225735.0</v>
      </c>
      <c r="M2033" s="52">
        <v>0.629</v>
      </c>
    </row>
    <row r="2034">
      <c r="A2034" s="47" t="str">
        <f t="shared" si="1"/>
        <v>Oceania_New Caledonia-Oceania_2004</v>
      </c>
      <c r="B2034" s="47" t="s">
        <v>242</v>
      </c>
      <c r="C2034" s="49" t="s">
        <v>251</v>
      </c>
      <c r="D2034" s="44" t="s">
        <v>83</v>
      </c>
      <c r="E2034" s="52">
        <v>0.017</v>
      </c>
      <c r="F2034" s="50"/>
      <c r="G2034" s="52">
        <v>79.0</v>
      </c>
      <c r="H2034" s="52">
        <v>72.0</v>
      </c>
      <c r="I2034" s="52">
        <v>0.274</v>
      </c>
      <c r="J2034" s="52">
        <v>0.661</v>
      </c>
      <c r="K2034" s="52">
        <v>0.066</v>
      </c>
      <c r="L2034" s="52">
        <v>230068.0</v>
      </c>
      <c r="M2034" s="52">
        <v>0.633</v>
      </c>
    </row>
    <row r="2035">
      <c r="A2035" s="47" t="str">
        <f t="shared" si="1"/>
        <v>Oceania_New Caledonia-Oceania_2005</v>
      </c>
      <c r="B2035" s="47" t="s">
        <v>242</v>
      </c>
      <c r="C2035" s="49" t="s">
        <v>251</v>
      </c>
      <c r="D2035" s="44" t="s">
        <v>84</v>
      </c>
      <c r="E2035" s="52">
        <v>0.017</v>
      </c>
      <c r="F2035" s="50"/>
      <c r="G2035" s="52">
        <v>79.0</v>
      </c>
      <c r="H2035" s="52">
        <v>72.0</v>
      </c>
      <c r="I2035" s="52">
        <v>0.269</v>
      </c>
      <c r="J2035" s="52">
        <v>0.662</v>
      </c>
      <c r="K2035" s="52">
        <v>0.069</v>
      </c>
      <c r="L2035" s="52">
        <v>234393.0</v>
      </c>
      <c r="M2035" s="52">
        <v>0.64</v>
      </c>
    </row>
    <row r="2036">
      <c r="A2036" s="47" t="str">
        <f t="shared" si="1"/>
        <v>Oceania_New Caledonia-Oceania_2006</v>
      </c>
      <c r="B2036" s="47" t="s">
        <v>242</v>
      </c>
      <c r="C2036" s="49" t="s">
        <v>251</v>
      </c>
      <c r="D2036" s="44" t="s">
        <v>85</v>
      </c>
      <c r="E2036" s="52">
        <v>0.018</v>
      </c>
      <c r="F2036" s="50"/>
      <c r="G2036" s="52">
        <v>80.0</v>
      </c>
      <c r="H2036" s="52">
        <v>73.0</v>
      </c>
      <c r="I2036" s="52">
        <v>0.262</v>
      </c>
      <c r="J2036" s="52">
        <v>0.664</v>
      </c>
      <c r="K2036" s="52">
        <v>0.074</v>
      </c>
      <c r="L2036" s="52">
        <v>238459.0</v>
      </c>
      <c r="M2036" s="52">
        <v>0.646</v>
      </c>
    </row>
    <row r="2037">
      <c r="A2037" s="47" t="str">
        <f t="shared" si="1"/>
        <v>Oceania_New Caledonia-Oceania_2007</v>
      </c>
      <c r="B2037" s="47" t="s">
        <v>242</v>
      </c>
      <c r="C2037" s="49" t="s">
        <v>251</v>
      </c>
      <c r="D2037" s="44" t="s">
        <v>86</v>
      </c>
      <c r="E2037" s="52">
        <v>0.017</v>
      </c>
      <c r="F2037" s="50"/>
      <c r="G2037" s="52">
        <v>80.0</v>
      </c>
      <c r="H2037" s="52">
        <v>72.0</v>
      </c>
      <c r="I2037" s="52">
        <v>0.255</v>
      </c>
      <c r="J2037" s="52">
        <v>0.665</v>
      </c>
      <c r="K2037" s="52">
        <v>0.08</v>
      </c>
      <c r="L2037" s="52">
        <v>242400.0</v>
      </c>
      <c r="M2037" s="52">
        <v>0.653</v>
      </c>
    </row>
    <row r="2038">
      <c r="A2038" s="47" t="str">
        <f t="shared" si="1"/>
        <v>Oceania_New Caledonia-Oceania_2008</v>
      </c>
      <c r="B2038" s="47" t="s">
        <v>242</v>
      </c>
      <c r="C2038" s="49" t="s">
        <v>251</v>
      </c>
      <c r="D2038" s="44" t="s">
        <v>87</v>
      </c>
      <c r="E2038" s="52">
        <v>0.016</v>
      </c>
      <c r="F2038" s="50"/>
      <c r="G2038" s="52">
        <v>81.0</v>
      </c>
      <c r="H2038" s="52">
        <v>72.0</v>
      </c>
      <c r="I2038" s="52">
        <v>0.248</v>
      </c>
      <c r="J2038" s="52">
        <v>0.667</v>
      </c>
      <c r="K2038" s="52">
        <v>0.086</v>
      </c>
      <c r="L2038" s="52">
        <v>243985.0</v>
      </c>
      <c r="M2038" s="52">
        <v>0.66</v>
      </c>
    </row>
    <row r="2039">
      <c r="A2039" s="47" t="str">
        <f t="shared" si="1"/>
        <v>Oceania_New Caledonia-Oceania_2009</v>
      </c>
      <c r="B2039" s="47" t="s">
        <v>242</v>
      </c>
      <c r="C2039" s="49" t="s">
        <v>251</v>
      </c>
      <c r="D2039" s="44" t="s">
        <v>88</v>
      </c>
      <c r="E2039" s="52">
        <v>0.016</v>
      </c>
      <c r="F2039" s="50"/>
      <c r="G2039" s="52">
        <v>81.0</v>
      </c>
      <c r="H2039" s="52">
        <v>72.0</v>
      </c>
      <c r="I2039" s="52">
        <v>0.241</v>
      </c>
      <c r="J2039" s="52">
        <v>0.668</v>
      </c>
      <c r="K2039" s="52">
        <v>0.091</v>
      </c>
      <c r="L2039" s="52">
        <v>245580.0</v>
      </c>
      <c r="M2039" s="52">
        <v>0.666</v>
      </c>
    </row>
    <row r="2040">
      <c r="A2040" s="47" t="str">
        <f t="shared" si="1"/>
        <v>Oceania_New Caledonia-Oceania_2010</v>
      </c>
      <c r="B2040" s="47" t="s">
        <v>242</v>
      </c>
      <c r="C2040" s="49" t="s">
        <v>251</v>
      </c>
      <c r="D2040" s="44" t="s">
        <v>89</v>
      </c>
      <c r="E2040" s="52">
        <v>0.017</v>
      </c>
      <c r="F2040" s="50"/>
      <c r="G2040" s="52">
        <v>79.0</v>
      </c>
      <c r="H2040" s="52">
        <v>73.0</v>
      </c>
      <c r="I2040" s="52">
        <v>0.235</v>
      </c>
      <c r="J2040" s="52">
        <v>0.67</v>
      </c>
      <c r="K2040" s="52">
        <v>0.095</v>
      </c>
      <c r="L2040" s="52">
        <v>250000.0</v>
      </c>
      <c r="M2040" s="52">
        <v>0.673</v>
      </c>
    </row>
    <row r="2041">
      <c r="A2041" s="47" t="str">
        <f t="shared" si="1"/>
        <v>Oceania_New Caledonia-Oceania_2011</v>
      </c>
      <c r="B2041" s="47" t="s">
        <v>242</v>
      </c>
      <c r="C2041" s="49" t="s">
        <v>251</v>
      </c>
      <c r="D2041" s="44" t="s">
        <v>90</v>
      </c>
      <c r="E2041" s="52">
        <v>0.016</v>
      </c>
      <c r="F2041" s="50"/>
      <c r="G2041" s="52">
        <v>79.0</v>
      </c>
      <c r="H2041" s="52">
        <v>73.0</v>
      </c>
      <c r="I2041" s="52">
        <v>0.231</v>
      </c>
      <c r="J2041" s="52">
        <v>0.671</v>
      </c>
      <c r="K2041" s="52">
        <v>0.098</v>
      </c>
      <c r="L2041" s="52">
        <v>254000.0</v>
      </c>
      <c r="M2041" s="52">
        <v>0.679</v>
      </c>
    </row>
    <row r="2042">
      <c r="A2042" s="47" t="str">
        <f t="shared" si="1"/>
        <v>Oceania_New Caledonia-Oceania_2012</v>
      </c>
      <c r="B2042" s="47" t="s">
        <v>242</v>
      </c>
      <c r="C2042" s="49" t="s">
        <v>251</v>
      </c>
      <c r="D2042" s="44" t="s">
        <v>91</v>
      </c>
      <c r="E2042" s="52">
        <v>0.016</v>
      </c>
      <c r="F2042" s="50"/>
      <c r="G2042" s="52">
        <v>79.0</v>
      </c>
      <c r="H2042" s="52">
        <v>73.0</v>
      </c>
      <c r="I2042" s="52">
        <v>0.228</v>
      </c>
      <c r="J2042" s="52">
        <v>0.673</v>
      </c>
      <c r="K2042" s="52">
        <v>0.099</v>
      </c>
      <c r="L2042" s="52">
        <v>258000.0</v>
      </c>
      <c r="M2042" s="52">
        <v>0.685</v>
      </c>
    </row>
    <row r="2043">
      <c r="A2043" s="47" t="str">
        <f t="shared" si="1"/>
        <v>Oceania_New Zealand-Oceania_2000</v>
      </c>
      <c r="B2043" s="47" t="s">
        <v>242</v>
      </c>
      <c r="C2043" s="49" t="s">
        <v>252</v>
      </c>
      <c r="D2043" s="44" t="s">
        <v>70</v>
      </c>
      <c r="E2043" s="52">
        <v>0.015</v>
      </c>
      <c r="F2043" s="52">
        <v>0.006</v>
      </c>
      <c r="G2043" s="52">
        <v>81.0</v>
      </c>
      <c r="H2043" s="52">
        <v>76.0</v>
      </c>
      <c r="I2043" s="52">
        <v>0.227</v>
      </c>
      <c r="J2043" s="52">
        <v>0.655</v>
      </c>
      <c r="K2043" s="52">
        <v>0.118</v>
      </c>
      <c r="L2043" s="52">
        <v>3857700.0</v>
      </c>
      <c r="M2043" s="52">
        <v>0.857</v>
      </c>
    </row>
    <row r="2044">
      <c r="A2044" s="47" t="str">
        <f t="shared" si="1"/>
        <v>Oceania_New Zealand-Oceania_2001</v>
      </c>
      <c r="B2044" s="47" t="s">
        <v>242</v>
      </c>
      <c r="C2044" s="49" t="s">
        <v>252</v>
      </c>
      <c r="D2044" s="44" t="s">
        <v>71</v>
      </c>
      <c r="E2044" s="52">
        <v>0.014</v>
      </c>
      <c r="F2044" s="52">
        <v>0.006</v>
      </c>
      <c r="G2044" s="52">
        <v>81.0</v>
      </c>
      <c r="H2044" s="52">
        <v>76.0</v>
      </c>
      <c r="I2044" s="52">
        <v>0.225</v>
      </c>
      <c r="J2044" s="52">
        <v>0.657</v>
      </c>
      <c r="K2044" s="52">
        <v>0.118</v>
      </c>
      <c r="L2044" s="52">
        <v>3880500.0</v>
      </c>
      <c r="M2044" s="52">
        <v>0.858</v>
      </c>
    </row>
    <row r="2045">
      <c r="A2045" s="47" t="str">
        <f t="shared" si="1"/>
        <v>Oceania_New Zealand-Oceania_2002</v>
      </c>
      <c r="B2045" s="47" t="s">
        <v>242</v>
      </c>
      <c r="C2045" s="49" t="s">
        <v>252</v>
      </c>
      <c r="D2045" s="44" t="s">
        <v>72</v>
      </c>
      <c r="E2045" s="52">
        <v>0.014</v>
      </c>
      <c r="F2045" s="52">
        <v>0.006</v>
      </c>
      <c r="G2045" s="52">
        <v>81.0</v>
      </c>
      <c r="H2045" s="52">
        <v>77.0</v>
      </c>
      <c r="I2045" s="52">
        <v>0.223</v>
      </c>
      <c r="J2045" s="52">
        <v>0.659</v>
      </c>
      <c r="K2045" s="52">
        <v>0.118</v>
      </c>
      <c r="L2045" s="52">
        <v>3948500.0</v>
      </c>
      <c r="M2045" s="52">
        <v>0.859</v>
      </c>
    </row>
    <row r="2046">
      <c r="A2046" s="47" t="str">
        <f t="shared" si="1"/>
        <v>Oceania_New Zealand-Oceania_2003</v>
      </c>
      <c r="B2046" s="47" t="s">
        <v>242</v>
      </c>
      <c r="C2046" s="49" t="s">
        <v>252</v>
      </c>
      <c r="D2046" s="44" t="s">
        <v>74</v>
      </c>
      <c r="E2046" s="52">
        <v>0.014</v>
      </c>
      <c r="F2046" s="52">
        <v>0.006</v>
      </c>
      <c r="G2046" s="52">
        <v>81.0</v>
      </c>
      <c r="H2046" s="52">
        <v>77.0</v>
      </c>
      <c r="I2046" s="52">
        <v>0.221</v>
      </c>
      <c r="J2046" s="52">
        <v>0.661</v>
      </c>
      <c r="K2046" s="52">
        <v>0.119</v>
      </c>
      <c r="L2046" s="52">
        <v>4027200.0</v>
      </c>
      <c r="M2046" s="52">
        <v>0.86</v>
      </c>
    </row>
    <row r="2047">
      <c r="A2047" s="47" t="str">
        <f t="shared" si="1"/>
        <v>Oceania_New Zealand-Oceania_2004</v>
      </c>
      <c r="B2047" s="47" t="s">
        <v>242</v>
      </c>
      <c r="C2047" s="49" t="s">
        <v>252</v>
      </c>
      <c r="D2047" s="44" t="s">
        <v>83</v>
      </c>
      <c r="E2047" s="52">
        <v>0.014</v>
      </c>
      <c r="F2047" s="52">
        <v>0.006</v>
      </c>
      <c r="G2047" s="52">
        <v>82.0</v>
      </c>
      <c r="H2047" s="52">
        <v>78.0</v>
      </c>
      <c r="I2047" s="52">
        <v>0.218</v>
      </c>
      <c r="J2047" s="52">
        <v>0.663</v>
      </c>
      <c r="K2047" s="52">
        <v>0.119</v>
      </c>
      <c r="L2047" s="52">
        <v>4087500.0</v>
      </c>
      <c r="M2047" s="52">
        <v>0.86</v>
      </c>
    </row>
    <row r="2048">
      <c r="A2048" s="47" t="str">
        <f t="shared" si="1"/>
        <v>Oceania_New Zealand-Oceania_2005</v>
      </c>
      <c r="B2048" s="47" t="s">
        <v>242</v>
      </c>
      <c r="C2048" s="49" t="s">
        <v>252</v>
      </c>
      <c r="D2048" s="44" t="s">
        <v>84</v>
      </c>
      <c r="E2048" s="52">
        <v>0.014</v>
      </c>
      <c r="F2048" s="52">
        <v>0.005</v>
      </c>
      <c r="G2048" s="52">
        <v>82.0</v>
      </c>
      <c r="H2048" s="52">
        <v>78.0</v>
      </c>
      <c r="I2048" s="52">
        <v>0.215</v>
      </c>
      <c r="J2048" s="52">
        <v>0.664</v>
      </c>
      <c r="K2048" s="52">
        <v>0.12</v>
      </c>
      <c r="L2048" s="52">
        <v>4133900.0</v>
      </c>
      <c r="M2048" s="52">
        <v>0.861</v>
      </c>
    </row>
    <row r="2049">
      <c r="A2049" s="47" t="str">
        <f t="shared" si="1"/>
        <v>Oceania_New Zealand-Oceania_2006</v>
      </c>
      <c r="B2049" s="47" t="s">
        <v>242</v>
      </c>
      <c r="C2049" s="49" t="s">
        <v>252</v>
      </c>
      <c r="D2049" s="44" t="s">
        <v>85</v>
      </c>
      <c r="E2049" s="52">
        <v>0.014</v>
      </c>
      <c r="F2049" s="52">
        <v>0.005</v>
      </c>
      <c r="G2049" s="52">
        <v>82.0</v>
      </c>
      <c r="H2049" s="52">
        <v>78.0</v>
      </c>
      <c r="I2049" s="52">
        <v>0.213</v>
      </c>
      <c r="J2049" s="52">
        <v>0.666</v>
      </c>
      <c r="K2049" s="52">
        <v>0.121</v>
      </c>
      <c r="L2049" s="52">
        <v>4184600.0</v>
      </c>
      <c r="M2049" s="52">
        <v>0.861</v>
      </c>
    </row>
    <row r="2050">
      <c r="A2050" s="47" t="str">
        <f t="shared" si="1"/>
        <v>Oceania_New Zealand-Oceania_2007</v>
      </c>
      <c r="B2050" s="47" t="s">
        <v>242</v>
      </c>
      <c r="C2050" s="49" t="s">
        <v>252</v>
      </c>
      <c r="D2050" s="44" t="s">
        <v>86</v>
      </c>
      <c r="E2050" s="52">
        <v>0.015</v>
      </c>
      <c r="F2050" s="52">
        <v>0.005</v>
      </c>
      <c r="G2050" s="52">
        <v>82.0</v>
      </c>
      <c r="H2050" s="52">
        <v>78.0</v>
      </c>
      <c r="I2050" s="52">
        <v>0.211</v>
      </c>
      <c r="J2050" s="52">
        <v>0.666</v>
      </c>
      <c r="K2050" s="52">
        <v>0.123</v>
      </c>
      <c r="L2050" s="52">
        <v>4228300.0</v>
      </c>
      <c r="M2050" s="52">
        <v>0.861</v>
      </c>
    </row>
    <row r="2051">
      <c r="A2051" s="47" t="str">
        <f t="shared" si="1"/>
        <v>Oceania_New Zealand-Oceania_2008</v>
      </c>
      <c r="B2051" s="47" t="s">
        <v>242</v>
      </c>
      <c r="C2051" s="49" t="s">
        <v>252</v>
      </c>
      <c r="D2051" s="44" t="s">
        <v>87</v>
      </c>
      <c r="E2051" s="52">
        <v>0.015</v>
      </c>
      <c r="F2051" s="52">
        <v>0.005</v>
      </c>
      <c r="G2051" s="52">
        <v>82.0</v>
      </c>
      <c r="H2051" s="52">
        <v>78.0</v>
      </c>
      <c r="I2051" s="52">
        <v>0.208</v>
      </c>
      <c r="J2051" s="52">
        <v>0.666</v>
      </c>
      <c r="K2051" s="52">
        <v>0.125</v>
      </c>
      <c r="L2051" s="52">
        <v>4268900.0</v>
      </c>
      <c r="M2051" s="52">
        <v>0.861</v>
      </c>
    </row>
    <row r="2052">
      <c r="A2052" s="47" t="str">
        <f t="shared" si="1"/>
        <v>Oceania_New Zealand-Oceania_2009</v>
      </c>
      <c r="B2052" s="47" t="s">
        <v>242</v>
      </c>
      <c r="C2052" s="49" t="s">
        <v>252</v>
      </c>
      <c r="D2052" s="44" t="s">
        <v>88</v>
      </c>
      <c r="E2052" s="52">
        <v>0.014</v>
      </c>
      <c r="F2052" s="52">
        <v>0.005</v>
      </c>
      <c r="G2052" s="52">
        <v>83.0</v>
      </c>
      <c r="H2052" s="52">
        <v>79.0</v>
      </c>
      <c r="I2052" s="52">
        <v>0.207</v>
      </c>
      <c r="J2052" s="52">
        <v>0.666</v>
      </c>
      <c r="K2052" s="52">
        <v>0.127</v>
      </c>
      <c r="L2052" s="52">
        <v>4315800.0</v>
      </c>
      <c r="M2052" s="52">
        <v>0.861</v>
      </c>
    </row>
    <row r="2053">
      <c r="A2053" s="47" t="str">
        <f t="shared" si="1"/>
        <v>Oceania_New Zealand-Oceania_2010</v>
      </c>
      <c r="B2053" s="47" t="s">
        <v>242</v>
      </c>
      <c r="C2053" s="49" t="s">
        <v>252</v>
      </c>
      <c r="D2053" s="44" t="s">
        <v>89</v>
      </c>
      <c r="E2053" s="52">
        <v>0.015</v>
      </c>
      <c r="F2053" s="52">
        <v>0.005</v>
      </c>
      <c r="G2053" s="52">
        <v>83.0</v>
      </c>
      <c r="H2053" s="52">
        <v>79.0</v>
      </c>
      <c r="I2053" s="52">
        <v>0.205</v>
      </c>
      <c r="J2053" s="52">
        <v>0.665</v>
      </c>
      <c r="K2053" s="52">
        <v>0.13</v>
      </c>
      <c r="L2053" s="52">
        <v>4367800.0</v>
      </c>
      <c r="M2053" s="52">
        <v>0.862</v>
      </c>
    </row>
    <row r="2054">
      <c r="A2054" s="47" t="str">
        <f t="shared" si="1"/>
        <v>Oceania_New Zealand-Oceania_2011</v>
      </c>
      <c r="B2054" s="47" t="s">
        <v>242</v>
      </c>
      <c r="C2054" s="49" t="s">
        <v>252</v>
      </c>
      <c r="D2054" s="44" t="s">
        <v>90</v>
      </c>
      <c r="E2054" s="52">
        <v>0.014</v>
      </c>
      <c r="F2054" s="52">
        <v>0.005</v>
      </c>
      <c r="G2054" s="52">
        <v>83.0</v>
      </c>
      <c r="H2054" s="52">
        <v>79.0</v>
      </c>
      <c r="I2054" s="52">
        <v>0.204</v>
      </c>
      <c r="J2054" s="52">
        <v>0.663</v>
      </c>
      <c r="K2054" s="52">
        <v>0.133</v>
      </c>
      <c r="L2054" s="52">
        <v>4405200.0</v>
      </c>
      <c r="M2054" s="52">
        <v>0.862</v>
      </c>
    </row>
    <row r="2055">
      <c r="A2055" s="47" t="str">
        <f t="shared" si="1"/>
        <v>Oceania_New Zealand-Oceania_2012</v>
      </c>
      <c r="B2055" s="47" t="s">
        <v>242</v>
      </c>
      <c r="C2055" s="49" t="s">
        <v>252</v>
      </c>
      <c r="D2055" s="44" t="s">
        <v>91</v>
      </c>
      <c r="E2055" s="52">
        <v>0.014</v>
      </c>
      <c r="F2055" s="52">
        <v>0.005</v>
      </c>
      <c r="G2055" s="52">
        <v>83.0</v>
      </c>
      <c r="H2055" s="52">
        <v>79.0</v>
      </c>
      <c r="I2055" s="52">
        <v>0.203</v>
      </c>
      <c r="J2055" s="52">
        <v>0.661</v>
      </c>
      <c r="K2055" s="52">
        <v>0.136</v>
      </c>
      <c r="L2055" s="52">
        <v>4433000.0</v>
      </c>
      <c r="M2055" s="52">
        <v>0.862</v>
      </c>
    </row>
    <row r="2056">
      <c r="A2056" s="47" t="str">
        <f t="shared" si="1"/>
        <v>Oceania_Papua New Guinea-Oceania_2000</v>
      </c>
      <c r="B2056" s="47" t="s">
        <v>242</v>
      </c>
      <c r="C2056" s="49" t="s">
        <v>253</v>
      </c>
      <c r="D2056" s="44" t="s">
        <v>70</v>
      </c>
      <c r="E2056" s="52">
        <v>0.035</v>
      </c>
      <c r="F2056" s="52">
        <v>0.058</v>
      </c>
      <c r="G2056" s="52">
        <v>61.0</v>
      </c>
      <c r="H2056" s="52">
        <v>57.0</v>
      </c>
      <c r="I2056" s="52">
        <v>0.402</v>
      </c>
      <c r="J2056" s="52">
        <v>0.573</v>
      </c>
      <c r="K2056" s="52">
        <v>0.025</v>
      </c>
      <c r="L2056" s="52">
        <v>5379226.0</v>
      </c>
      <c r="M2056" s="52">
        <v>0.132</v>
      </c>
    </row>
    <row r="2057">
      <c r="A2057" s="47" t="str">
        <f t="shared" si="1"/>
        <v>Oceania_Papua New Guinea-Oceania_2001</v>
      </c>
      <c r="B2057" s="47" t="s">
        <v>242</v>
      </c>
      <c r="C2057" s="49" t="s">
        <v>253</v>
      </c>
      <c r="D2057" s="44" t="s">
        <v>71</v>
      </c>
      <c r="E2057" s="52">
        <v>0.035</v>
      </c>
      <c r="F2057" s="52">
        <v>0.058</v>
      </c>
      <c r="G2057" s="52">
        <v>61.0</v>
      </c>
      <c r="H2057" s="52">
        <v>57.0</v>
      </c>
      <c r="I2057" s="52">
        <v>0.402</v>
      </c>
      <c r="J2057" s="52">
        <v>0.573</v>
      </c>
      <c r="K2057" s="52">
        <v>0.025</v>
      </c>
      <c r="L2057" s="52">
        <v>5518971.0</v>
      </c>
      <c r="M2057" s="52">
        <v>0.132</v>
      </c>
    </row>
    <row r="2058">
      <c r="A2058" s="47" t="str">
        <f t="shared" si="1"/>
        <v>Oceania_Papua New Guinea-Oceania_2002</v>
      </c>
      <c r="B2058" s="47" t="s">
        <v>242</v>
      </c>
      <c r="C2058" s="49" t="s">
        <v>253</v>
      </c>
      <c r="D2058" s="44" t="s">
        <v>72</v>
      </c>
      <c r="E2058" s="52">
        <v>0.034</v>
      </c>
      <c r="F2058" s="52">
        <v>0.057</v>
      </c>
      <c r="G2058" s="52">
        <v>62.0</v>
      </c>
      <c r="H2058" s="52">
        <v>57.0</v>
      </c>
      <c r="I2058" s="52">
        <v>0.402</v>
      </c>
      <c r="J2058" s="52">
        <v>0.573</v>
      </c>
      <c r="K2058" s="52">
        <v>0.025</v>
      </c>
      <c r="L2058" s="52">
        <v>5660267.0</v>
      </c>
      <c r="M2058" s="52">
        <v>0.132</v>
      </c>
    </row>
    <row r="2059">
      <c r="A2059" s="47" t="str">
        <f t="shared" si="1"/>
        <v>Oceania_Papua New Guinea-Oceania_2003</v>
      </c>
      <c r="B2059" s="47" t="s">
        <v>242</v>
      </c>
      <c r="C2059" s="49" t="s">
        <v>253</v>
      </c>
      <c r="D2059" s="44" t="s">
        <v>74</v>
      </c>
      <c r="E2059" s="52">
        <v>0.034</v>
      </c>
      <c r="F2059" s="52">
        <v>0.057</v>
      </c>
      <c r="G2059" s="52">
        <v>62.0</v>
      </c>
      <c r="H2059" s="52">
        <v>58.0</v>
      </c>
      <c r="I2059" s="52">
        <v>0.401</v>
      </c>
      <c r="J2059" s="52">
        <v>0.573</v>
      </c>
      <c r="K2059" s="52">
        <v>0.026</v>
      </c>
      <c r="L2059" s="52">
        <v>5803302.0</v>
      </c>
      <c r="M2059" s="52">
        <v>0.131</v>
      </c>
    </row>
    <row r="2060">
      <c r="A2060" s="47" t="str">
        <f t="shared" si="1"/>
        <v>Oceania_Papua New Guinea-Oceania_2004</v>
      </c>
      <c r="B2060" s="47" t="s">
        <v>242</v>
      </c>
      <c r="C2060" s="49" t="s">
        <v>253</v>
      </c>
      <c r="D2060" s="44" t="s">
        <v>83</v>
      </c>
      <c r="E2060" s="52">
        <v>0.033</v>
      </c>
      <c r="F2060" s="52">
        <v>0.056</v>
      </c>
      <c r="G2060" s="52">
        <v>62.0</v>
      </c>
      <c r="H2060" s="52">
        <v>58.0</v>
      </c>
      <c r="I2060" s="52">
        <v>0.401</v>
      </c>
      <c r="J2060" s="52">
        <v>0.574</v>
      </c>
      <c r="K2060" s="52">
        <v>0.026</v>
      </c>
      <c r="L2060" s="52">
        <v>5948461.0</v>
      </c>
      <c r="M2060" s="52">
        <v>0.131</v>
      </c>
    </row>
    <row r="2061">
      <c r="A2061" s="47" t="str">
        <f t="shared" si="1"/>
        <v>Oceania_Papua New Guinea-Oceania_2005</v>
      </c>
      <c r="B2061" s="47" t="s">
        <v>242</v>
      </c>
      <c r="C2061" s="49" t="s">
        <v>253</v>
      </c>
      <c r="D2061" s="44" t="s">
        <v>84</v>
      </c>
      <c r="E2061" s="52">
        <v>0.033</v>
      </c>
      <c r="F2061" s="52">
        <v>0.056</v>
      </c>
      <c r="G2061" s="52">
        <v>63.0</v>
      </c>
      <c r="H2061" s="52">
        <v>59.0</v>
      </c>
      <c r="I2061" s="52">
        <v>0.4</v>
      </c>
      <c r="J2061" s="52">
        <v>0.574</v>
      </c>
      <c r="K2061" s="52">
        <v>0.026</v>
      </c>
      <c r="L2061" s="52">
        <v>6095959.0</v>
      </c>
      <c r="M2061" s="52">
        <v>0.131</v>
      </c>
    </row>
    <row r="2062">
      <c r="A2062" s="47" t="str">
        <f t="shared" si="1"/>
        <v>Oceania_Papua New Guinea-Oceania_2006</v>
      </c>
      <c r="B2062" s="47" t="s">
        <v>242</v>
      </c>
      <c r="C2062" s="49" t="s">
        <v>253</v>
      </c>
      <c r="D2062" s="44" t="s">
        <v>85</v>
      </c>
      <c r="E2062" s="52">
        <v>0.032</v>
      </c>
      <c r="F2062" s="52">
        <v>0.055</v>
      </c>
      <c r="G2062" s="52">
        <v>63.0</v>
      </c>
      <c r="H2062" s="52">
        <v>59.0</v>
      </c>
      <c r="I2062" s="52">
        <v>0.399</v>
      </c>
      <c r="J2062" s="52">
        <v>0.575</v>
      </c>
      <c r="K2062" s="52">
        <v>0.026</v>
      </c>
      <c r="L2062" s="52">
        <v>6245797.0</v>
      </c>
      <c r="M2062" s="52">
        <v>0.131</v>
      </c>
    </row>
    <row r="2063">
      <c r="A2063" s="47" t="str">
        <f t="shared" si="1"/>
        <v>Oceania_Papua New Guinea-Oceania_2007</v>
      </c>
      <c r="B2063" s="47" t="s">
        <v>242</v>
      </c>
      <c r="C2063" s="49" t="s">
        <v>253</v>
      </c>
      <c r="D2063" s="44" t="s">
        <v>86</v>
      </c>
      <c r="E2063" s="52">
        <v>0.032</v>
      </c>
      <c r="F2063" s="52">
        <v>0.054</v>
      </c>
      <c r="G2063" s="52">
        <v>63.0</v>
      </c>
      <c r="H2063" s="52">
        <v>59.0</v>
      </c>
      <c r="I2063" s="52">
        <v>0.397</v>
      </c>
      <c r="J2063" s="52">
        <v>0.576</v>
      </c>
      <c r="K2063" s="52">
        <v>0.027</v>
      </c>
      <c r="L2063" s="52">
        <v>6397623.0</v>
      </c>
      <c r="M2063" s="52">
        <v>0.131</v>
      </c>
    </row>
    <row r="2064">
      <c r="A2064" s="47" t="str">
        <f t="shared" si="1"/>
        <v>Oceania_Papua New Guinea-Oceania_2008</v>
      </c>
      <c r="B2064" s="47" t="s">
        <v>242</v>
      </c>
      <c r="C2064" s="49" t="s">
        <v>253</v>
      </c>
      <c r="D2064" s="44" t="s">
        <v>87</v>
      </c>
      <c r="E2064" s="52">
        <v>0.031</v>
      </c>
      <c r="F2064" s="52">
        <v>0.053</v>
      </c>
      <c r="G2064" s="52">
        <v>64.0</v>
      </c>
      <c r="H2064" s="52">
        <v>60.0</v>
      </c>
      <c r="I2064" s="52">
        <v>0.395</v>
      </c>
      <c r="J2064" s="52">
        <v>0.578</v>
      </c>
      <c r="K2064" s="52">
        <v>0.027</v>
      </c>
      <c r="L2064" s="52">
        <v>6550877.0</v>
      </c>
      <c r="M2064" s="52">
        <v>0.131</v>
      </c>
    </row>
    <row r="2065">
      <c r="A2065" s="47" t="str">
        <f t="shared" si="1"/>
        <v>Oceania_Papua New Guinea-Oceania_2009</v>
      </c>
      <c r="B2065" s="47" t="s">
        <v>242</v>
      </c>
      <c r="C2065" s="49" t="s">
        <v>253</v>
      </c>
      <c r="D2065" s="44" t="s">
        <v>88</v>
      </c>
      <c r="E2065" s="52">
        <v>0.031</v>
      </c>
      <c r="F2065" s="52">
        <v>0.052</v>
      </c>
      <c r="G2065" s="52">
        <v>64.0</v>
      </c>
      <c r="H2065" s="52">
        <v>60.0</v>
      </c>
      <c r="I2065" s="52">
        <v>0.393</v>
      </c>
      <c r="J2065" s="52">
        <v>0.579</v>
      </c>
      <c r="K2065" s="52">
        <v>0.027</v>
      </c>
      <c r="L2065" s="52">
        <v>6704829.0</v>
      </c>
      <c r="M2065" s="52">
        <v>0.13</v>
      </c>
    </row>
    <row r="2066">
      <c r="A2066" s="47" t="str">
        <f t="shared" si="1"/>
        <v>Oceania_Papua New Guinea-Oceania_2010</v>
      </c>
      <c r="B2066" s="47" t="s">
        <v>242</v>
      </c>
      <c r="C2066" s="49" t="s">
        <v>253</v>
      </c>
      <c r="D2066" s="44" t="s">
        <v>89</v>
      </c>
      <c r="E2066" s="52">
        <v>0.03</v>
      </c>
      <c r="F2066" s="52">
        <v>0.051</v>
      </c>
      <c r="G2066" s="52">
        <v>64.0</v>
      </c>
      <c r="H2066" s="52">
        <v>60.0</v>
      </c>
      <c r="I2066" s="52">
        <v>0.391</v>
      </c>
      <c r="J2066" s="52">
        <v>0.582</v>
      </c>
      <c r="K2066" s="52">
        <v>0.028</v>
      </c>
      <c r="L2066" s="52">
        <v>6858945.0</v>
      </c>
      <c r="M2066" s="52">
        <v>0.13</v>
      </c>
    </row>
    <row r="2067">
      <c r="A2067" s="47" t="str">
        <f t="shared" si="1"/>
        <v>Oceania_Papua New Guinea-Oceania_2011</v>
      </c>
      <c r="B2067" s="47" t="s">
        <v>242</v>
      </c>
      <c r="C2067" s="49" t="s">
        <v>253</v>
      </c>
      <c r="D2067" s="44" t="s">
        <v>90</v>
      </c>
      <c r="E2067" s="52">
        <v>0.03</v>
      </c>
      <c r="F2067" s="52">
        <v>0.05</v>
      </c>
      <c r="G2067" s="52">
        <v>64.0</v>
      </c>
      <c r="H2067" s="52">
        <v>60.0</v>
      </c>
      <c r="I2067" s="52">
        <v>0.387</v>
      </c>
      <c r="J2067" s="52">
        <v>0.584</v>
      </c>
      <c r="K2067" s="52">
        <v>0.028</v>
      </c>
      <c r="L2067" s="52">
        <v>7012977.0</v>
      </c>
      <c r="M2067" s="52">
        <v>0.13</v>
      </c>
    </row>
    <row r="2068">
      <c r="A2068" s="47" t="str">
        <f t="shared" si="1"/>
        <v>Oceania_Papua New Guinea-Oceania_2012</v>
      </c>
      <c r="B2068" s="47" t="s">
        <v>242</v>
      </c>
      <c r="C2068" s="49" t="s">
        <v>253</v>
      </c>
      <c r="D2068" s="44" t="s">
        <v>91</v>
      </c>
      <c r="E2068" s="52">
        <v>0.029</v>
      </c>
      <c r="F2068" s="52">
        <v>0.048</v>
      </c>
      <c r="G2068" s="52">
        <v>64.0</v>
      </c>
      <c r="H2068" s="52">
        <v>60.0</v>
      </c>
      <c r="I2068" s="52">
        <v>0.384</v>
      </c>
      <c r="J2068" s="52">
        <v>0.588</v>
      </c>
      <c r="K2068" s="52">
        <v>0.029</v>
      </c>
      <c r="L2068" s="52">
        <v>7167010.0</v>
      </c>
      <c r="M2068" s="52">
        <v>0.13</v>
      </c>
    </row>
    <row r="2069">
      <c r="A2069" s="47" t="str">
        <f t="shared" si="1"/>
        <v>Oceania_Samoa-Oceania_2000</v>
      </c>
      <c r="B2069" s="47" t="s">
        <v>242</v>
      </c>
      <c r="C2069" s="49" t="s">
        <v>254</v>
      </c>
      <c r="D2069" s="44" t="s">
        <v>70</v>
      </c>
      <c r="E2069" s="52">
        <v>0.031</v>
      </c>
      <c r="F2069" s="52">
        <v>0.019</v>
      </c>
      <c r="G2069" s="52">
        <v>73.0</v>
      </c>
      <c r="H2069" s="52">
        <v>66.0</v>
      </c>
      <c r="I2069" s="52">
        <v>0.407</v>
      </c>
      <c r="J2069" s="52">
        <v>0.548</v>
      </c>
      <c r="K2069" s="52">
        <v>0.045</v>
      </c>
      <c r="L2069" s="52">
        <v>174614.0</v>
      </c>
      <c r="M2069" s="52">
        <v>0.22</v>
      </c>
    </row>
    <row r="2070">
      <c r="A2070" s="47" t="str">
        <f t="shared" si="1"/>
        <v>Oceania_Samoa-Oceania_2001</v>
      </c>
      <c r="B2070" s="47" t="s">
        <v>242</v>
      </c>
      <c r="C2070" s="49" t="s">
        <v>254</v>
      </c>
      <c r="D2070" s="44" t="s">
        <v>71</v>
      </c>
      <c r="E2070" s="52">
        <v>0.03</v>
      </c>
      <c r="F2070" s="52">
        <v>0.018</v>
      </c>
      <c r="G2070" s="52">
        <v>73.0</v>
      </c>
      <c r="H2070" s="52">
        <v>67.0</v>
      </c>
      <c r="I2070" s="52">
        <v>0.406</v>
      </c>
      <c r="J2070" s="52">
        <v>0.549</v>
      </c>
      <c r="K2070" s="52">
        <v>0.045</v>
      </c>
      <c r="L2070" s="52">
        <v>175567.0</v>
      </c>
      <c r="M2070" s="52">
        <v>0.221</v>
      </c>
    </row>
    <row r="2071">
      <c r="A2071" s="47" t="str">
        <f t="shared" si="1"/>
        <v>Oceania_Samoa-Oceania_2002</v>
      </c>
      <c r="B2071" s="47" t="s">
        <v>242</v>
      </c>
      <c r="C2071" s="49" t="s">
        <v>254</v>
      </c>
      <c r="D2071" s="44" t="s">
        <v>72</v>
      </c>
      <c r="E2071" s="52">
        <v>0.03</v>
      </c>
      <c r="F2071" s="52">
        <v>0.018</v>
      </c>
      <c r="G2071" s="52">
        <v>73.0</v>
      </c>
      <c r="H2071" s="52">
        <v>67.0</v>
      </c>
      <c r="I2071" s="52">
        <v>0.404</v>
      </c>
      <c r="J2071" s="52">
        <v>0.55</v>
      </c>
      <c r="K2071" s="52">
        <v>0.046</v>
      </c>
      <c r="L2071" s="52">
        <v>176592.0</v>
      </c>
      <c r="M2071" s="52">
        <v>0.219</v>
      </c>
    </row>
    <row r="2072">
      <c r="A2072" s="47" t="str">
        <f t="shared" si="1"/>
        <v>Oceania_Samoa-Oceania_2003</v>
      </c>
      <c r="B2072" s="47" t="s">
        <v>242</v>
      </c>
      <c r="C2072" s="49" t="s">
        <v>254</v>
      </c>
      <c r="D2072" s="44" t="s">
        <v>74</v>
      </c>
      <c r="E2072" s="52">
        <v>0.03</v>
      </c>
      <c r="F2072" s="52">
        <v>0.017</v>
      </c>
      <c r="G2072" s="52">
        <v>74.0</v>
      </c>
      <c r="H2072" s="52">
        <v>67.0</v>
      </c>
      <c r="I2072" s="52">
        <v>0.401</v>
      </c>
      <c r="J2072" s="52">
        <v>0.552</v>
      </c>
      <c r="K2072" s="52">
        <v>0.047</v>
      </c>
      <c r="L2072" s="52">
        <v>177677.0</v>
      </c>
      <c r="M2072" s="52">
        <v>0.217</v>
      </c>
    </row>
    <row r="2073">
      <c r="A2073" s="47" t="str">
        <f t="shared" si="1"/>
        <v>Oceania_Samoa-Oceania_2004</v>
      </c>
      <c r="B2073" s="47" t="s">
        <v>242</v>
      </c>
      <c r="C2073" s="49" t="s">
        <v>254</v>
      </c>
      <c r="D2073" s="44" t="s">
        <v>83</v>
      </c>
      <c r="E2073" s="52">
        <v>0.03</v>
      </c>
      <c r="F2073" s="52">
        <v>0.017</v>
      </c>
      <c r="G2073" s="52">
        <v>74.0</v>
      </c>
      <c r="H2073" s="52">
        <v>68.0</v>
      </c>
      <c r="I2073" s="52">
        <v>0.398</v>
      </c>
      <c r="J2073" s="52">
        <v>0.554</v>
      </c>
      <c r="K2073" s="52">
        <v>0.048</v>
      </c>
      <c r="L2073" s="52">
        <v>178794.0</v>
      </c>
      <c r="M2073" s="52">
        <v>0.215</v>
      </c>
    </row>
    <row r="2074">
      <c r="A2074" s="47" t="str">
        <f t="shared" si="1"/>
        <v>Oceania_Samoa-Oceania_2005</v>
      </c>
      <c r="B2074" s="47" t="s">
        <v>242</v>
      </c>
      <c r="C2074" s="49" t="s">
        <v>254</v>
      </c>
      <c r="D2074" s="44" t="s">
        <v>84</v>
      </c>
      <c r="E2074" s="52">
        <v>0.029</v>
      </c>
      <c r="F2074" s="52">
        <v>0.017</v>
      </c>
      <c r="G2074" s="52">
        <v>74.0</v>
      </c>
      <c r="H2074" s="52">
        <v>68.0</v>
      </c>
      <c r="I2074" s="52">
        <v>0.396</v>
      </c>
      <c r="J2074" s="52">
        <v>0.556</v>
      </c>
      <c r="K2074" s="52">
        <v>0.048</v>
      </c>
      <c r="L2074" s="52">
        <v>179928.0</v>
      </c>
      <c r="M2074" s="52">
        <v>0.212</v>
      </c>
    </row>
    <row r="2075">
      <c r="A2075" s="47" t="str">
        <f t="shared" si="1"/>
        <v>Oceania_Samoa-Oceania_2006</v>
      </c>
      <c r="B2075" s="47" t="s">
        <v>242</v>
      </c>
      <c r="C2075" s="49" t="s">
        <v>254</v>
      </c>
      <c r="D2075" s="44" t="s">
        <v>85</v>
      </c>
      <c r="E2075" s="52">
        <v>0.029</v>
      </c>
      <c r="F2075" s="52">
        <v>0.016</v>
      </c>
      <c r="G2075" s="52">
        <v>75.0</v>
      </c>
      <c r="H2075" s="52">
        <v>68.0</v>
      </c>
      <c r="I2075" s="52">
        <v>0.393</v>
      </c>
      <c r="J2075" s="52">
        <v>0.558</v>
      </c>
      <c r="K2075" s="52">
        <v>0.049</v>
      </c>
      <c r="L2075" s="52">
        <v>181073.0</v>
      </c>
      <c r="M2075" s="52">
        <v>0.21</v>
      </c>
    </row>
    <row r="2076">
      <c r="A2076" s="47" t="str">
        <f t="shared" si="1"/>
        <v>Oceania_Samoa-Oceania_2007</v>
      </c>
      <c r="B2076" s="47" t="s">
        <v>242</v>
      </c>
      <c r="C2076" s="49" t="s">
        <v>254</v>
      </c>
      <c r="D2076" s="44" t="s">
        <v>86</v>
      </c>
      <c r="E2076" s="52">
        <v>0.029</v>
      </c>
      <c r="F2076" s="52">
        <v>0.016</v>
      </c>
      <c r="G2076" s="52">
        <v>75.0</v>
      </c>
      <c r="H2076" s="52">
        <v>68.0</v>
      </c>
      <c r="I2076" s="52">
        <v>0.39</v>
      </c>
      <c r="J2076" s="52">
        <v>0.56</v>
      </c>
      <c r="K2076" s="52">
        <v>0.049</v>
      </c>
      <c r="L2076" s="52">
        <v>182240.0</v>
      </c>
      <c r="M2076" s="52">
        <v>0.208</v>
      </c>
    </row>
    <row r="2077">
      <c r="A2077" s="47" t="str">
        <f t="shared" si="1"/>
        <v>Oceania_Samoa-Oceania_2008</v>
      </c>
      <c r="B2077" s="47" t="s">
        <v>242</v>
      </c>
      <c r="C2077" s="49" t="s">
        <v>254</v>
      </c>
      <c r="D2077" s="44" t="s">
        <v>87</v>
      </c>
      <c r="E2077" s="52">
        <v>0.029</v>
      </c>
      <c r="F2077" s="52">
        <v>0.016</v>
      </c>
      <c r="G2077" s="52">
        <v>75.0</v>
      </c>
      <c r="H2077" s="52">
        <v>69.0</v>
      </c>
      <c r="I2077" s="52">
        <v>0.388</v>
      </c>
      <c r="J2077" s="52">
        <v>0.563</v>
      </c>
      <c r="K2077" s="52">
        <v>0.05</v>
      </c>
      <c r="L2077" s="52">
        <v>183444.0</v>
      </c>
      <c r="M2077" s="52">
        <v>0.205</v>
      </c>
    </row>
    <row r="2078">
      <c r="A2078" s="47" t="str">
        <f t="shared" si="1"/>
        <v>Oceania_Samoa-Oceania_2009</v>
      </c>
      <c r="B2078" s="47" t="s">
        <v>242</v>
      </c>
      <c r="C2078" s="49" t="s">
        <v>254</v>
      </c>
      <c r="D2078" s="44" t="s">
        <v>88</v>
      </c>
      <c r="E2078" s="52">
        <v>0.028</v>
      </c>
      <c r="F2078" s="52">
        <v>0.016</v>
      </c>
      <c r="G2078" s="52">
        <v>75.0</v>
      </c>
      <c r="H2078" s="52">
        <v>69.0</v>
      </c>
      <c r="I2078" s="52">
        <v>0.385</v>
      </c>
      <c r="J2078" s="52">
        <v>0.565</v>
      </c>
      <c r="K2078" s="52">
        <v>0.05</v>
      </c>
      <c r="L2078" s="52">
        <v>184704.0</v>
      </c>
      <c r="M2078" s="52">
        <v>0.203</v>
      </c>
    </row>
    <row r="2079">
      <c r="A2079" s="47" t="str">
        <f t="shared" si="1"/>
        <v>Oceania_Samoa-Oceania_2010</v>
      </c>
      <c r="B2079" s="47" t="s">
        <v>242</v>
      </c>
      <c r="C2079" s="49" t="s">
        <v>254</v>
      </c>
      <c r="D2079" s="44" t="s">
        <v>89</v>
      </c>
      <c r="E2079" s="52">
        <v>0.028</v>
      </c>
      <c r="F2079" s="52">
        <v>0.016</v>
      </c>
      <c r="G2079" s="52">
        <v>76.0</v>
      </c>
      <c r="H2079" s="52">
        <v>69.0</v>
      </c>
      <c r="I2079" s="52">
        <v>0.383</v>
      </c>
      <c r="J2079" s="52">
        <v>0.567</v>
      </c>
      <c r="K2079" s="52">
        <v>0.051</v>
      </c>
      <c r="L2079" s="52">
        <v>186029.0</v>
      </c>
      <c r="M2079" s="52">
        <v>0.201</v>
      </c>
    </row>
    <row r="2080">
      <c r="A2080" s="47" t="str">
        <f t="shared" si="1"/>
        <v>Oceania_Samoa-Oceania_2011</v>
      </c>
      <c r="B2080" s="47" t="s">
        <v>242</v>
      </c>
      <c r="C2080" s="49" t="s">
        <v>254</v>
      </c>
      <c r="D2080" s="44" t="s">
        <v>90</v>
      </c>
      <c r="E2080" s="52">
        <v>0.027</v>
      </c>
      <c r="F2080" s="52">
        <v>0.016</v>
      </c>
      <c r="G2080" s="52">
        <v>76.0</v>
      </c>
      <c r="H2080" s="52">
        <v>70.0</v>
      </c>
      <c r="I2080" s="52">
        <v>0.381</v>
      </c>
      <c r="J2080" s="52">
        <v>0.569</v>
      </c>
      <c r="K2080" s="52">
        <v>0.051</v>
      </c>
      <c r="L2080" s="52">
        <v>187429.0</v>
      </c>
      <c r="M2080" s="52">
        <v>0.199</v>
      </c>
    </row>
    <row r="2081">
      <c r="A2081" s="47" t="str">
        <f t="shared" si="1"/>
        <v>Oceania_Samoa-Oceania_2012</v>
      </c>
      <c r="B2081" s="47" t="s">
        <v>242</v>
      </c>
      <c r="C2081" s="49" t="s">
        <v>254</v>
      </c>
      <c r="D2081" s="44" t="s">
        <v>91</v>
      </c>
      <c r="E2081" s="52">
        <v>0.027</v>
      </c>
      <c r="F2081" s="52">
        <v>0.016</v>
      </c>
      <c r="G2081" s="52">
        <v>76.0</v>
      </c>
      <c r="H2081" s="52">
        <v>70.0</v>
      </c>
      <c r="I2081" s="52">
        <v>0.379</v>
      </c>
      <c r="J2081" s="52">
        <v>0.57</v>
      </c>
      <c r="K2081" s="52">
        <v>0.051</v>
      </c>
      <c r="L2081" s="52">
        <v>188889.0</v>
      </c>
      <c r="M2081" s="52">
        <v>0.196</v>
      </c>
    </row>
    <row r="2082">
      <c r="A2082" s="47" t="str">
        <f t="shared" si="1"/>
        <v>Oceania_Solomon Islands-Oceania_2000</v>
      </c>
      <c r="B2082" s="47" t="s">
        <v>242</v>
      </c>
      <c r="C2082" s="49" t="s">
        <v>255</v>
      </c>
      <c r="D2082" s="44" t="s">
        <v>70</v>
      </c>
      <c r="E2082" s="52">
        <v>0.036</v>
      </c>
      <c r="F2082" s="52">
        <v>0.028</v>
      </c>
      <c r="G2082" s="52">
        <v>64.0</v>
      </c>
      <c r="H2082" s="52">
        <v>62.0</v>
      </c>
      <c r="I2082" s="52">
        <v>0.419</v>
      </c>
      <c r="J2082" s="52">
        <v>0.553</v>
      </c>
      <c r="K2082" s="52">
        <v>0.028</v>
      </c>
      <c r="L2082" s="52">
        <v>412336.0</v>
      </c>
      <c r="M2082" s="52">
        <v>0.158</v>
      </c>
    </row>
    <row r="2083">
      <c r="A2083" s="47" t="str">
        <f t="shared" si="1"/>
        <v>Oceania_Solomon Islands-Oceania_2001</v>
      </c>
      <c r="B2083" s="47" t="s">
        <v>242</v>
      </c>
      <c r="C2083" s="49" t="s">
        <v>255</v>
      </c>
      <c r="D2083" s="44" t="s">
        <v>71</v>
      </c>
      <c r="E2083" s="52">
        <v>0.035</v>
      </c>
      <c r="F2083" s="52">
        <v>0.029</v>
      </c>
      <c r="G2083" s="52">
        <v>65.0</v>
      </c>
      <c r="H2083" s="52">
        <v>62.0</v>
      </c>
      <c r="I2083" s="52">
        <v>0.418</v>
      </c>
      <c r="J2083" s="52">
        <v>0.554</v>
      </c>
      <c r="K2083" s="52">
        <v>0.029</v>
      </c>
      <c r="L2083" s="52">
        <v>423529.0</v>
      </c>
      <c r="M2083" s="52">
        <v>0.162</v>
      </c>
    </row>
    <row r="2084">
      <c r="A2084" s="47" t="str">
        <f t="shared" si="1"/>
        <v>Oceania_Solomon Islands-Oceania_2002</v>
      </c>
      <c r="B2084" s="47" t="s">
        <v>242</v>
      </c>
      <c r="C2084" s="49" t="s">
        <v>255</v>
      </c>
      <c r="D2084" s="44" t="s">
        <v>72</v>
      </c>
      <c r="E2084" s="52">
        <v>0.035</v>
      </c>
      <c r="F2084" s="52">
        <v>0.029</v>
      </c>
      <c r="G2084" s="52">
        <v>66.0</v>
      </c>
      <c r="H2084" s="52">
        <v>63.0</v>
      </c>
      <c r="I2084" s="52">
        <v>0.416</v>
      </c>
      <c r="J2084" s="52">
        <v>0.555</v>
      </c>
      <c r="K2084" s="52">
        <v>0.029</v>
      </c>
      <c r="L2084" s="52">
        <v>434880.0</v>
      </c>
      <c r="M2084" s="52">
        <v>0.166</v>
      </c>
    </row>
    <row r="2085">
      <c r="A2085" s="47" t="str">
        <f t="shared" si="1"/>
        <v>Oceania_Solomon Islands-Oceania_2003</v>
      </c>
      <c r="B2085" s="47" t="s">
        <v>242</v>
      </c>
      <c r="C2085" s="49" t="s">
        <v>255</v>
      </c>
      <c r="D2085" s="44" t="s">
        <v>74</v>
      </c>
      <c r="E2085" s="52">
        <v>0.035</v>
      </c>
      <c r="F2085" s="52">
        <v>0.029</v>
      </c>
      <c r="G2085" s="52">
        <v>66.0</v>
      </c>
      <c r="H2085" s="52">
        <v>63.0</v>
      </c>
      <c r="I2085" s="52">
        <v>0.415</v>
      </c>
      <c r="J2085" s="52">
        <v>0.556</v>
      </c>
      <c r="K2085" s="52">
        <v>0.029</v>
      </c>
      <c r="L2085" s="52">
        <v>446335.0</v>
      </c>
      <c r="M2085" s="52">
        <v>0.17</v>
      </c>
    </row>
    <row r="2086">
      <c r="A2086" s="47" t="str">
        <f t="shared" si="1"/>
        <v>Oceania_Solomon Islands-Oceania_2004</v>
      </c>
      <c r="B2086" s="47" t="s">
        <v>242</v>
      </c>
      <c r="C2086" s="49" t="s">
        <v>255</v>
      </c>
      <c r="D2086" s="44" t="s">
        <v>83</v>
      </c>
      <c r="E2086" s="52">
        <v>0.035</v>
      </c>
      <c r="F2086" s="52">
        <v>0.029</v>
      </c>
      <c r="G2086" s="52">
        <v>67.0</v>
      </c>
      <c r="H2086" s="52">
        <v>64.0</v>
      </c>
      <c r="I2086" s="52">
        <v>0.414</v>
      </c>
      <c r="J2086" s="52">
        <v>0.557</v>
      </c>
      <c r="K2086" s="52">
        <v>0.029</v>
      </c>
      <c r="L2086" s="52">
        <v>457827.0</v>
      </c>
      <c r="M2086" s="52">
        <v>0.174</v>
      </c>
    </row>
    <row r="2087">
      <c r="A2087" s="47" t="str">
        <f t="shared" si="1"/>
        <v>Oceania_Solomon Islands-Oceania_2005</v>
      </c>
      <c r="B2087" s="47" t="s">
        <v>242</v>
      </c>
      <c r="C2087" s="49" t="s">
        <v>255</v>
      </c>
      <c r="D2087" s="44" t="s">
        <v>84</v>
      </c>
      <c r="E2087" s="52">
        <v>0.035</v>
      </c>
      <c r="F2087" s="52">
        <v>0.029</v>
      </c>
      <c r="G2087" s="52">
        <v>67.0</v>
      </c>
      <c r="H2087" s="52">
        <v>64.0</v>
      </c>
      <c r="I2087" s="52">
        <v>0.413</v>
      </c>
      <c r="J2087" s="52">
        <v>0.557</v>
      </c>
      <c r="K2087" s="52">
        <v>0.03</v>
      </c>
      <c r="L2087" s="52">
        <v>469306.0</v>
      </c>
      <c r="M2087" s="52">
        <v>0.178</v>
      </c>
    </row>
    <row r="2088">
      <c r="A2088" s="47" t="str">
        <f t="shared" si="1"/>
        <v>Oceania_Solomon Islands-Oceania_2006</v>
      </c>
      <c r="B2088" s="47" t="s">
        <v>242</v>
      </c>
      <c r="C2088" s="49" t="s">
        <v>255</v>
      </c>
      <c r="D2088" s="44" t="s">
        <v>85</v>
      </c>
      <c r="E2088" s="52">
        <v>0.034</v>
      </c>
      <c r="F2088" s="52">
        <v>0.029</v>
      </c>
      <c r="G2088" s="52">
        <v>67.0</v>
      </c>
      <c r="H2088" s="52">
        <v>65.0</v>
      </c>
      <c r="I2088" s="52">
        <v>0.412</v>
      </c>
      <c r="J2088" s="52">
        <v>0.557</v>
      </c>
      <c r="K2088" s="52">
        <v>0.03</v>
      </c>
      <c r="L2088" s="52">
        <v>480745.0</v>
      </c>
      <c r="M2088" s="52">
        <v>0.183</v>
      </c>
    </row>
    <row r="2089">
      <c r="A2089" s="47" t="str">
        <f t="shared" si="1"/>
        <v>Oceania_Solomon Islands-Oceania_2007</v>
      </c>
      <c r="B2089" s="47" t="s">
        <v>242</v>
      </c>
      <c r="C2089" s="49" t="s">
        <v>255</v>
      </c>
      <c r="D2089" s="44" t="s">
        <v>86</v>
      </c>
      <c r="E2089" s="52">
        <v>0.034</v>
      </c>
      <c r="F2089" s="52">
        <v>0.029</v>
      </c>
      <c r="G2089" s="52">
        <v>68.0</v>
      </c>
      <c r="H2089" s="52">
        <v>65.0</v>
      </c>
      <c r="I2089" s="52">
        <v>0.411</v>
      </c>
      <c r="J2089" s="52">
        <v>0.558</v>
      </c>
      <c r="K2089" s="52">
        <v>0.031</v>
      </c>
      <c r="L2089" s="52">
        <v>492148.0</v>
      </c>
      <c r="M2089" s="52">
        <v>0.187</v>
      </c>
    </row>
    <row r="2090">
      <c r="A2090" s="47" t="str">
        <f t="shared" si="1"/>
        <v>Oceania_Solomon Islands-Oceania_2008</v>
      </c>
      <c r="B2090" s="47" t="s">
        <v>242</v>
      </c>
      <c r="C2090" s="49" t="s">
        <v>255</v>
      </c>
      <c r="D2090" s="44" t="s">
        <v>87</v>
      </c>
      <c r="E2090" s="52">
        <v>0.034</v>
      </c>
      <c r="F2090" s="52">
        <v>0.028</v>
      </c>
      <c r="G2090" s="52">
        <v>68.0</v>
      </c>
      <c r="H2090" s="52">
        <v>65.0</v>
      </c>
      <c r="I2090" s="52">
        <v>0.41</v>
      </c>
      <c r="J2090" s="52">
        <v>0.558</v>
      </c>
      <c r="K2090" s="52">
        <v>0.032</v>
      </c>
      <c r="L2090" s="52">
        <v>503541.0</v>
      </c>
      <c r="M2090" s="52">
        <v>0.191</v>
      </c>
    </row>
    <row r="2091">
      <c r="A2091" s="47" t="str">
        <f t="shared" si="1"/>
        <v>Oceania_Solomon Islands-Oceania_2009</v>
      </c>
      <c r="B2091" s="47" t="s">
        <v>242</v>
      </c>
      <c r="C2091" s="49" t="s">
        <v>255</v>
      </c>
      <c r="D2091" s="44" t="s">
        <v>88</v>
      </c>
      <c r="E2091" s="52">
        <v>0.033</v>
      </c>
      <c r="F2091" s="52">
        <v>0.028</v>
      </c>
      <c r="G2091" s="52">
        <v>68.0</v>
      </c>
      <c r="H2091" s="52">
        <v>66.0</v>
      </c>
      <c r="I2091" s="52">
        <v>0.409</v>
      </c>
      <c r="J2091" s="52">
        <v>0.559</v>
      </c>
      <c r="K2091" s="52">
        <v>0.032</v>
      </c>
      <c r="L2091" s="52">
        <v>514964.0</v>
      </c>
      <c r="M2091" s="52">
        <v>0.196</v>
      </c>
    </row>
    <row r="2092">
      <c r="A2092" s="47" t="str">
        <f t="shared" si="1"/>
        <v>Oceania_Solomon Islands-Oceania_2010</v>
      </c>
      <c r="B2092" s="47" t="s">
        <v>242</v>
      </c>
      <c r="C2092" s="49" t="s">
        <v>255</v>
      </c>
      <c r="D2092" s="44" t="s">
        <v>89</v>
      </c>
      <c r="E2092" s="52">
        <v>0.033</v>
      </c>
      <c r="F2092" s="52">
        <v>0.027</v>
      </c>
      <c r="G2092" s="52">
        <v>68.0</v>
      </c>
      <c r="H2092" s="52">
        <v>66.0</v>
      </c>
      <c r="I2092" s="52">
        <v>0.408</v>
      </c>
      <c r="J2092" s="52">
        <v>0.56</v>
      </c>
      <c r="K2092" s="52">
        <v>0.033</v>
      </c>
      <c r="L2092" s="52">
        <v>526447.0</v>
      </c>
      <c r="M2092" s="52">
        <v>0.2</v>
      </c>
    </row>
    <row r="2093">
      <c r="A2093" s="47" t="str">
        <f t="shared" si="1"/>
        <v>Oceania_Solomon Islands-Oceania_2011</v>
      </c>
      <c r="B2093" s="47" t="s">
        <v>242</v>
      </c>
      <c r="C2093" s="49" t="s">
        <v>255</v>
      </c>
      <c r="D2093" s="44" t="s">
        <v>90</v>
      </c>
      <c r="E2093" s="52">
        <v>0.032</v>
      </c>
      <c r="F2093" s="52">
        <v>0.026</v>
      </c>
      <c r="G2093" s="52">
        <v>69.0</v>
      </c>
      <c r="H2093" s="52">
        <v>66.0</v>
      </c>
      <c r="I2093" s="52">
        <v>0.406</v>
      </c>
      <c r="J2093" s="52">
        <v>0.561</v>
      </c>
      <c r="K2093" s="52">
        <v>0.033</v>
      </c>
      <c r="L2093" s="52">
        <v>537997.0</v>
      </c>
      <c r="M2093" s="52">
        <v>0.205</v>
      </c>
    </row>
    <row r="2094">
      <c r="A2094" s="47" t="str">
        <f t="shared" si="1"/>
        <v>Oceania_Solomon Islands-Oceania_2012</v>
      </c>
      <c r="B2094" s="47" t="s">
        <v>242</v>
      </c>
      <c r="C2094" s="49" t="s">
        <v>255</v>
      </c>
      <c r="D2094" s="44" t="s">
        <v>91</v>
      </c>
      <c r="E2094" s="52">
        <v>0.031</v>
      </c>
      <c r="F2094" s="52">
        <v>0.026</v>
      </c>
      <c r="G2094" s="52">
        <v>69.0</v>
      </c>
      <c r="H2094" s="52">
        <v>66.0</v>
      </c>
      <c r="I2094" s="52">
        <v>0.404</v>
      </c>
      <c r="J2094" s="52">
        <v>0.563</v>
      </c>
      <c r="K2094" s="52">
        <v>0.033</v>
      </c>
      <c r="L2094" s="52">
        <v>549598.0</v>
      </c>
      <c r="M2094" s="52">
        <v>0.21</v>
      </c>
    </row>
    <row r="2095">
      <c r="A2095" s="47" t="str">
        <f t="shared" si="1"/>
        <v>Oceania_Tonga-Oceania_2000</v>
      </c>
      <c r="B2095" s="47" t="s">
        <v>242</v>
      </c>
      <c r="C2095" s="49" t="s">
        <v>256</v>
      </c>
      <c r="D2095" s="44" t="s">
        <v>70</v>
      </c>
      <c r="E2095" s="52">
        <v>0.028</v>
      </c>
      <c r="F2095" s="52">
        <v>0.015</v>
      </c>
      <c r="G2095" s="52">
        <v>73.0</v>
      </c>
      <c r="H2095" s="52">
        <v>69.0</v>
      </c>
      <c r="I2095" s="52">
        <v>0.384</v>
      </c>
      <c r="J2095" s="52">
        <v>0.559</v>
      </c>
      <c r="K2095" s="52">
        <v>0.057</v>
      </c>
      <c r="L2095" s="52">
        <v>97962.0</v>
      </c>
      <c r="M2095" s="52">
        <v>0.23</v>
      </c>
    </row>
    <row r="2096">
      <c r="A2096" s="47" t="str">
        <f t="shared" si="1"/>
        <v>Oceania_Tonga-Oceania_2001</v>
      </c>
      <c r="B2096" s="47" t="s">
        <v>242</v>
      </c>
      <c r="C2096" s="49" t="s">
        <v>256</v>
      </c>
      <c r="D2096" s="44" t="s">
        <v>71</v>
      </c>
      <c r="E2096" s="52">
        <v>0.028</v>
      </c>
      <c r="F2096" s="52">
        <v>0.015</v>
      </c>
      <c r="G2096" s="52">
        <v>73.0</v>
      </c>
      <c r="H2096" s="52">
        <v>69.0</v>
      </c>
      <c r="I2096" s="52">
        <v>0.382</v>
      </c>
      <c r="J2096" s="52">
        <v>0.56</v>
      </c>
      <c r="K2096" s="52">
        <v>0.058</v>
      </c>
      <c r="L2096" s="52">
        <v>98504.0</v>
      </c>
      <c r="M2096" s="52">
        <v>0.23</v>
      </c>
    </row>
    <row r="2097">
      <c r="A2097" s="47" t="str">
        <f t="shared" si="1"/>
        <v>Oceania_Tonga-Oceania_2002</v>
      </c>
      <c r="B2097" s="47" t="s">
        <v>242</v>
      </c>
      <c r="C2097" s="49" t="s">
        <v>256</v>
      </c>
      <c r="D2097" s="44" t="s">
        <v>72</v>
      </c>
      <c r="E2097" s="52">
        <v>0.029</v>
      </c>
      <c r="F2097" s="52">
        <v>0.015</v>
      </c>
      <c r="G2097" s="52">
        <v>73.0</v>
      </c>
      <c r="H2097" s="52">
        <v>69.0</v>
      </c>
      <c r="I2097" s="52">
        <v>0.382</v>
      </c>
      <c r="J2097" s="52">
        <v>0.559</v>
      </c>
      <c r="K2097" s="52">
        <v>0.059</v>
      </c>
      <c r="L2097" s="52">
        <v>99083.0</v>
      </c>
      <c r="M2097" s="52">
        <v>0.231</v>
      </c>
    </row>
    <row r="2098">
      <c r="A2098" s="47" t="str">
        <f t="shared" si="1"/>
        <v>Oceania_Tonga-Oceania_2003</v>
      </c>
      <c r="B2098" s="47" t="s">
        <v>242</v>
      </c>
      <c r="C2098" s="49" t="s">
        <v>256</v>
      </c>
      <c r="D2098" s="44" t="s">
        <v>74</v>
      </c>
      <c r="E2098" s="52">
        <v>0.029</v>
      </c>
      <c r="F2098" s="52">
        <v>0.014</v>
      </c>
      <c r="G2098" s="52">
        <v>74.0</v>
      </c>
      <c r="H2098" s="52">
        <v>69.0</v>
      </c>
      <c r="I2098" s="52">
        <v>0.382</v>
      </c>
      <c r="J2098" s="52">
        <v>0.559</v>
      </c>
      <c r="K2098" s="52">
        <v>0.06</v>
      </c>
      <c r="L2098" s="52">
        <v>99691.0</v>
      </c>
      <c r="M2098" s="52">
        <v>0.231</v>
      </c>
    </row>
    <row r="2099">
      <c r="A2099" s="47" t="str">
        <f t="shared" si="1"/>
        <v>Oceania_Tonga-Oceania_2004</v>
      </c>
      <c r="B2099" s="47" t="s">
        <v>242</v>
      </c>
      <c r="C2099" s="49" t="s">
        <v>256</v>
      </c>
      <c r="D2099" s="44" t="s">
        <v>83</v>
      </c>
      <c r="E2099" s="52">
        <v>0.029</v>
      </c>
      <c r="F2099" s="52">
        <v>0.014</v>
      </c>
      <c r="G2099" s="52">
        <v>74.0</v>
      </c>
      <c r="H2099" s="52">
        <v>69.0</v>
      </c>
      <c r="I2099" s="52">
        <v>0.381</v>
      </c>
      <c r="J2099" s="52">
        <v>0.558</v>
      </c>
      <c r="K2099" s="52">
        <v>0.06</v>
      </c>
      <c r="L2099" s="52">
        <v>100319.0</v>
      </c>
      <c r="M2099" s="52">
        <v>0.231</v>
      </c>
    </row>
    <row r="2100">
      <c r="A2100" s="47" t="str">
        <f t="shared" si="1"/>
        <v>Oceania_Tonga-Oceania_2005</v>
      </c>
      <c r="B2100" s="47" t="s">
        <v>242</v>
      </c>
      <c r="C2100" s="49" t="s">
        <v>256</v>
      </c>
      <c r="D2100" s="44" t="s">
        <v>84</v>
      </c>
      <c r="E2100" s="52">
        <v>0.029</v>
      </c>
      <c r="F2100" s="52">
        <v>0.013</v>
      </c>
      <c r="G2100" s="52">
        <v>74.0</v>
      </c>
      <c r="H2100" s="52">
        <v>69.0</v>
      </c>
      <c r="I2100" s="52">
        <v>0.381</v>
      </c>
      <c r="J2100" s="52">
        <v>0.559</v>
      </c>
      <c r="K2100" s="52">
        <v>0.06</v>
      </c>
      <c r="L2100" s="52">
        <v>100960.0</v>
      </c>
      <c r="M2100" s="52">
        <v>0.232</v>
      </c>
    </row>
    <row r="2101">
      <c r="A2101" s="47" t="str">
        <f t="shared" si="1"/>
        <v>Oceania_Tonga-Oceania_2006</v>
      </c>
      <c r="B2101" s="47" t="s">
        <v>242</v>
      </c>
      <c r="C2101" s="49" t="s">
        <v>256</v>
      </c>
      <c r="D2101" s="44" t="s">
        <v>85</v>
      </c>
      <c r="E2101" s="52">
        <v>0.029</v>
      </c>
      <c r="F2101" s="52">
        <v>0.013</v>
      </c>
      <c r="G2101" s="52">
        <v>74.0</v>
      </c>
      <c r="H2101" s="52">
        <v>69.0</v>
      </c>
      <c r="I2101" s="52">
        <v>0.38</v>
      </c>
      <c r="J2101" s="52">
        <v>0.56</v>
      </c>
      <c r="K2101" s="52">
        <v>0.06</v>
      </c>
      <c r="L2101" s="52">
        <v>101617.0</v>
      </c>
      <c r="M2101" s="52">
        <v>0.232</v>
      </c>
    </row>
    <row r="2102">
      <c r="A2102" s="47" t="str">
        <f t="shared" si="1"/>
        <v>Oceania_Tonga-Oceania_2007</v>
      </c>
      <c r="B2102" s="47" t="s">
        <v>242</v>
      </c>
      <c r="C2102" s="49" t="s">
        <v>256</v>
      </c>
      <c r="D2102" s="44" t="s">
        <v>86</v>
      </c>
      <c r="E2102" s="52">
        <v>0.028</v>
      </c>
      <c r="F2102" s="52">
        <v>0.013</v>
      </c>
      <c r="G2102" s="52">
        <v>75.0</v>
      </c>
      <c r="H2102" s="52">
        <v>69.0</v>
      </c>
      <c r="I2102" s="52">
        <v>0.379</v>
      </c>
      <c r="J2102" s="52">
        <v>0.561</v>
      </c>
      <c r="K2102" s="52">
        <v>0.06</v>
      </c>
      <c r="L2102" s="52">
        <v>102289.0</v>
      </c>
      <c r="M2102" s="52">
        <v>0.232</v>
      </c>
    </row>
    <row r="2103">
      <c r="A2103" s="47" t="str">
        <f t="shared" si="1"/>
        <v>Oceania_Tonga-Oceania_2008</v>
      </c>
      <c r="B2103" s="47" t="s">
        <v>242</v>
      </c>
      <c r="C2103" s="49" t="s">
        <v>256</v>
      </c>
      <c r="D2103" s="44" t="s">
        <v>87</v>
      </c>
      <c r="E2103" s="52">
        <v>0.028</v>
      </c>
      <c r="F2103" s="52">
        <v>0.012</v>
      </c>
      <c r="G2103" s="52">
        <v>75.0</v>
      </c>
      <c r="H2103" s="52">
        <v>69.0</v>
      </c>
      <c r="I2103" s="52">
        <v>0.377</v>
      </c>
      <c r="J2103" s="52">
        <v>0.563</v>
      </c>
      <c r="K2103" s="52">
        <v>0.059</v>
      </c>
      <c r="L2103" s="52">
        <v>102947.0</v>
      </c>
      <c r="M2103" s="52">
        <v>0.233</v>
      </c>
    </row>
    <row r="2104">
      <c r="A2104" s="47" t="str">
        <f t="shared" si="1"/>
        <v>Oceania_Tonga-Oceania_2009</v>
      </c>
      <c r="B2104" s="47" t="s">
        <v>242</v>
      </c>
      <c r="C2104" s="49" t="s">
        <v>256</v>
      </c>
      <c r="D2104" s="44" t="s">
        <v>88</v>
      </c>
      <c r="E2104" s="52">
        <v>0.028</v>
      </c>
      <c r="F2104" s="52">
        <v>0.012</v>
      </c>
      <c r="G2104" s="52">
        <v>75.0</v>
      </c>
      <c r="H2104" s="52">
        <v>69.0</v>
      </c>
      <c r="I2104" s="52">
        <v>0.376</v>
      </c>
      <c r="J2104" s="52">
        <v>0.565</v>
      </c>
      <c r="K2104" s="52">
        <v>0.059</v>
      </c>
      <c r="L2104" s="52">
        <v>103557.0</v>
      </c>
      <c r="M2104" s="52">
        <v>0.233</v>
      </c>
    </row>
    <row r="2105">
      <c r="A2105" s="47" t="str">
        <f t="shared" si="1"/>
        <v>Oceania_Tonga-Oceania_2010</v>
      </c>
      <c r="B2105" s="47" t="s">
        <v>242</v>
      </c>
      <c r="C2105" s="49" t="s">
        <v>256</v>
      </c>
      <c r="D2105" s="44" t="s">
        <v>89</v>
      </c>
      <c r="E2105" s="52">
        <v>0.027</v>
      </c>
      <c r="F2105" s="52">
        <v>0.012</v>
      </c>
      <c r="G2105" s="52">
        <v>75.0</v>
      </c>
      <c r="H2105" s="52">
        <v>69.0</v>
      </c>
      <c r="I2105" s="52">
        <v>0.375</v>
      </c>
      <c r="J2105" s="52">
        <v>0.567</v>
      </c>
      <c r="K2105" s="52">
        <v>0.059</v>
      </c>
      <c r="L2105" s="52">
        <v>104098.0</v>
      </c>
      <c r="M2105" s="52">
        <v>0.234</v>
      </c>
    </row>
    <row r="2106">
      <c r="A2106" s="47" t="str">
        <f t="shared" si="1"/>
        <v>Oceania_Tonga-Oceania_2011</v>
      </c>
      <c r="B2106" s="47" t="s">
        <v>242</v>
      </c>
      <c r="C2106" s="49" t="s">
        <v>256</v>
      </c>
      <c r="D2106" s="44" t="s">
        <v>90</v>
      </c>
      <c r="E2106" s="52">
        <v>0.027</v>
      </c>
      <c r="F2106" s="52">
        <v>0.011</v>
      </c>
      <c r="G2106" s="52">
        <v>75.0</v>
      </c>
      <c r="H2106" s="52">
        <v>69.0</v>
      </c>
      <c r="I2106" s="52">
        <v>0.374</v>
      </c>
      <c r="J2106" s="52">
        <v>0.568</v>
      </c>
      <c r="K2106" s="52">
        <v>0.058</v>
      </c>
      <c r="L2106" s="52">
        <v>104554.0</v>
      </c>
      <c r="M2106" s="52">
        <v>0.234</v>
      </c>
    </row>
    <row r="2107">
      <c r="A2107" s="47" t="str">
        <f t="shared" si="1"/>
        <v>Oceania_Tonga-Oceania_2012</v>
      </c>
      <c r="B2107" s="47" t="s">
        <v>242</v>
      </c>
      <c r="C2107" s="49" t="s">
        <v>256</v>
      </c>
      <c r="D2107" s="44" t="s">
        <v>91</v>
      </c>
      <c r="E2107" s="52">
        <v>0.026</v>
      </c>
      <c r="F2107" s="52">
        <v>0.011</v>
      </c>
      <c r="G2107" s="52">
        <v>75.0</v>
      </c>
      <c r="H2107" s="52">
        <v>70.0</v>
      </c>
      <c r="I2107" s="52">
        <v>0.373</v>
      </c>
      <c r="J2107" s="52">
        <v>0.568</v>
      </c>
      <c r="K2107" s="52">
        <v>0.058</v>
      </c>
      <c r="L2107" s="52">
        <v>104941.0</v>
      </c>
      <c r="M2107" s="52">
        <v>0.235</v>
      </c>
    </row>
    <row r="2108">
      <c r="A2108" s="47" t="str">
        <f t="shared" si="1"/>
        <v>Oceania_Vanuatu-Oceania_2000</v>
      </c>
      <c r="B2108" s="47" t="s">
        <v>242</v>
      </c>
      <c r="C2108" s="49" t="s">
        <v>257</v>
      </c>
      <c r="D2108" s="44" t="s">
        <v>70</v>
      </c>
      <c r="E2108" s="52">
        <v>0.032</v>
      </c>
      <c r="F2108" s="52">
        <v>0.02</v>
      </c>
      <c r="G2108" s="52">
        <v>69.0</v>
      </c>
      <c r="H2108" s="52">
        <v>66.0</v>
      </c>
      <c r="I2108" s="52">
        <v>0.415</v>
      </c>
      <c r="J2108" s="52">
        <v>0.552</v>
      </c>
      <c r="K2108" s="52">
        <v>0.033</v>
      </c>
      <c r="L2108" s="52">
        <v>185058.0</v>
      </c>
      <c r="M2108" s="52">
        <v>0.217</v>
      </c>
    </row>
    <row r="2109">
      <c r="A2109" s="47" t="str">
        <f t="shared" si="1"/>
        <v>Oceania_Vanuatu-Oceania_2001</v>
      </c>
      <c r="B2109" s="47" t="s">
        <v>242</v>
      </c>
      <c r="C2109" s="49" t="s">
        <v>257</v>
      </c>
      <c r="D2109" s="44" t="s">
        <v>71</v>
      </c>
      <c r="E2109" s="52">
        <v>0.032</v>
      </c>
      <c r="F2109" s="52">
        <v>0.019</v>
      </c>
      <c r="G2109" s="52">
        <v>70.0</v>
      </c>
      <c r="H2109" s="52">
        <v>66.0</v>
      </c>
      <c r="I2109" s="52">
        <v>0.411</v>
      </c>
      <c r="J2109" s="52">
        <v>0.556</v>
      </c>
      <c r="K2109" s="52">
        <v>0.033</v>
      </c>
      <c r="L2109" s="52">
        <v>189285.0</v>
      </c>
      <c r="M2109" s="52">
        <v>0.22</v>
      </c>
    </row>
    <row r="2110">
      <c r="A2110" s="47" t="str">
        <f t="shared" si="1"/>
        <v>Oceania_Vanuatu-Oceania_2002</v>
      </c>
      <c r="B2110" s="47" t="s">
        <v>242</v>
      </c>
      <c r="C2110" s="49" t="s">
        <v>257</v>
      </c>
      <c r="D2110" s="44" t="s">
        <v>72</v>
      </c>
      <c r="E2110" s="52">
        <v>0.031</v>
      </c>
      <c r="F2110" s="52">
        <v>0.019</v>
      </c>
      <c r="G2110" s="52">
        <v>70.0</v>
      </c>
      <c r="H2110" s="52">
        <v>67.0</v>
      </c>
      <c r="I2110" s="52">
        <v>0.408</v>
      </c>
      <c r="J2110" s="52">
        <v>0.56</v>
      </c>
      <c r="K2110" s="52">
        <v>0.033</v>
      </c>
      <c r="L2110" s="52">
        <v>193950.0</v>
      </c>
      <c r="M2110" s="52">
        <v>0.222</v>
      </c>
    </row>
    <row r="2111">
      <c r="A2111" s="47" t="str">
        <f t="shared" si="1"/>
        <v>Oceania_Vanuatu-Oceania_2003</v>
      </c>
      <c r="B2111" s="47" t="s">
        <v>242</v>
      </c>
      <c r="C2111" s="49" t="s">
        <v>257</v>
      </c>
      <c r="D2111" s="44" t="s">
        <v>74</v>
      </c>
      <c r="E2111" s="52">
        <v>0.031</v>
      </c>
      <c r="F2111" s="52">
        <v>0.018</v>
      </c>
      <c r="G2111" s="52">
        <v>71.0</v>
      </c>
      <c r="H2111" s="52">
        <v>67.0</v>
      </c>
      <c r="I2111" s="52">
        <v>0.404</v>
      </c>
      <c r="J2111" s="52">
        <v>0.564</v>
      </c>
      <c r="K2111" s="52">
        <v>0.032</v>
      </c>
      <c r="L2111" s="52">
        <v>198952.0</v>
      </c>
      <c r="M2111" s="52">
        <v>0.225</v>
      </c>
    </row>
    <row r="2112">
      <c r="A2112" s="47" t="str">
        <f t="shared" si="1"/>
        <v>Oceania_Vanuatu-Oceania_2004</v>
      </c>
      <c r="B2112" s="47" t="s">
        <v>242</v>
      </c>
      <c r="C2112" s="49" t="s">
        <v>257</v>
      </c>
      <c r="D2112" s="44" t="s">
        <v>83</v>
      </c>
      <c r="E2112" s="52">
        <v>0.03</v>
      </c>
      <c r="F2112" s="52">
        <v>0.018</v>
      </c>
      <c r="G2112" s="52">
        <v>71.0</v>
      </c>
      <c r="H2112" s="52">
        <v>67.0</v>
      </c>
      <c r="I2112" s="52">
        <v>0.4</v>
      </c>
      <c r="J2112" s="52">
        <v>0.567</v>
      </c>
      <c r="K2112" s="52">
        <v>0.033</v>
      </c>
      <c r="L2112" s="52">
        <v>204135.0</v>
      </c>
      <c r="M2112" s="52">
        <v>0.228</v>
      </c>
    </row>
    <row r="2113">
      <c r="A2113" s="47" t="str">
        <f t="shared" si="1"/>
        <v>Oceania_Vanuatu-Oceania_2005</v>
      </c>
      <c r="B2113" s="47" t="s">
        <v>242</v>
      </c>
      <c r="C2113" s="49" t="s">
        <v>257</v>
      </c>
      <c r="D2113" s="44" t="s">
        <v>84</v>
      </c>
      <c r="E2113" s="52">
        <v>0.029</v>
      </c>
      <c r="F2113" s="52">
        <v>0.018</v>
      </c>
      <c r="G2113" s="52">
        <v>71.0</v>
      </c>
      <c r="H2113" s="52">
        <v>67.0</v>
      </c>
      <c r="I2113" s="52">
        <v>0.397</v>
      </c>
      <c r="J2113" s="52">
        <v>0.57</v>
      </c>
      <c r="K2113" s="52">
        <v>0.033</v>
      </c>
      <c r="L2113" s="52">
        <v>209375.0</v>
      </c>
      <c r="M2113" s="52">
        <v>0.231</v>
      </c>
    </row>
    <row r="2114">
      <c r="A2114" s="47" t="str">
        <f t="shared" si="1"/>
        <v>Oceania_Vanuatu-Oceania_2006</v>
      </c>
      <c r="B2114" s="47" t="s">
        <v>242</v>
      </c>
      <c r="C2114" s="49" t="s">
        <v>257</v>
      </c>
      <c r="D2114" s="44" t="s">
        <v>85</v>
      </c>
      <c r="E2114" s="52">
        <v>0.029</v>
      </c>
      <c r="F2114" s="52">
        <v>0.017</v>
      </c>
      <c r="G2114" s="52">
        <v>72.0</v>
      </c>
      <c r="H2114" s="52">
        <v>68.0</v>
      </c>
      <c r="I2114" s="52">
        <v>0.394</v>
      </c>
      <c r="J2114" s="52">
        <v>0.572</v>
      </c>
      <c r="K2114" s="52">
        <v>0.034</v>
      </c>
      <c r="L2114" s="52">
        <v>214654.0</v>
      </c>
      <c r="M2114" s="52">
        <v>0.234</v>
      </c>
    </row>
    <row r="2115">
      <c r="A2115" s="47" t="str">
        <f t="shared" si="1"/>
        <v>Oceania_Vanuatu-Oceania_2007</v>
      </c>
      <c r="B2115" s="47" t="s">
        <v>242</v>
      </c>
      <c r="C2115" s="49" t="s">
        <v>257</v>
      </c>
      <c r="D2115" s="44" t="s">
        <v>86</v>
      </c>
      <c r="E2115" s="52">
        <v>0.028</v>
      </c>
      <c r="F2115" s="52">
        <v>0.017</v>
      </c>
      <c r="G2115" s="52">
        <v>72.0</v>
      </c>
      <c r="H2115" s="52">
        <v>68.0</v>
      </c>
      <c r="I2115" s="52">
        <v>0.391</v>
      </c>
      <c r="J2115" s="52">
        <v>0.573</v>
      </c>
      <c r="K2115" s="52">
        <v>0.036</v>
      </c>
      <c r="L2115" s="52">
        <v>220001.0</v>
      </c>
      <c r="M2115" s="52">
        <v>0.237</v>
      </c>
    </row>
    <row r="2116">
      <c r="A2116" s="47" t="str">
        <f t="shared" si="1"/>
        <v>Oceania_Vanuatu-Oceania_2008</v>
      </c>
      <c r="B2116" s="47" t="s">
        <v>242</v>
      </c>
      <c r="C2116" s="49" t="s">
        <v>257</v>
      </c>
      <c r="D2116" s="44" t="s">
        <v>87</v>
      </c>
      <c r="E2116" s="52">
        <v>0.028</v>
      </c>
      <c r="F2116" s="52">
        <v>0.017</v>
      </c>
      <c r="G2116" s="52">
        <v>72.0</v>
      </c>
      <c r="H2116" s="52">
        <v>68.0</v>
      </c>
      <c r="I2116" s="52">
        <v>0.388</v>
      </c>
      <c r="J2116" s="52">
        <v>0.574</v>
      </c>
      <c r="K2116" s="52">
        <v>0.037</v>
      </c>
      <c r="L2116" s="52">
        <v>225398.0</v>
      </c>
      <c r="M2116" s="52">
        <v>0.24</v>
      </c>
    </row>
    <row r="2117">
      <c r="A2117" s="47" t="str">
        <f t="shared" si="1"/>
        <v>Oceania_Vanuatu-Oceania_2009</v>
      </c>
      <c r="B2117" s="47" t="s">
        <v>242</v>
      </c>
      <c r="C2117" s="49" t="s">
        <v>257</v>
      </c>
      <c r="D2117" s="44" t="s">
        <v>88</v>
      </c>
      <c r="E2117" s="52">
        <v>0.028</v>
      </c>
      <c r="F2117" s="52">
        <v>0.016</v>
      </c>
      <c r="G2117" s="52">
        <v>73.0</v>
      </c>
      <c r="H2117" s="52">
        <v>69.0</v>
      </c>
      <c r="I2117" s="52">
        <v>0.385</v>
      </c>
      <c r="J2117" s="52">
        <v>0.576</v>
      </c>
      <c r="K2117" s="52">
        <v>0.039</v>
      </c>
      <c r="L2117" s="52">
        <v>230833.0</v>
      </c>
      <c r="M2117" s="52">
        <v>0.243</v>
      </c>
    </row>
    <row r="2118">
      <c r="A2118" s="47" t="str">
        <f t="shared" si="1"/>
        <v>Oceania_Vanuatu-Oceania_2010</v>
      </c>
      <c r="B2118" s="47" t="s">
        <v>242</v>
      </c>
      <c r="C2118" s="49" t="s">
        <v>257</v>
      </c>
      <c r="D2118" s="44" t="s">
        <v>89</v>
      </c>
      <c r="E2118" s="52">
        <v>0.027</v>
      </c>
      <c r="F2118" s="52">
        <v>0.016</v>
      </c>
      <c r="G2118" s="52">
        <v>73.0</v>
      </c>
      <c r="H2118" s="52">
        <v>69.0</v>
      </c>
      <c r="I2118" s="52">
        <v>0.382</v>
      </c>
      <c r="J2118" s="52">
        <v>0.579</v>
      </c>
      <c r="K2118" s="52">
        <v>0.039</v>
      </c>
      <c r="L2118" s="52">
        <v>236299.0</v>
      </c>
      <c r="M2118" s="52">
        <v>0.246</v>
      </c>
    </row>
    <row r="2119">
      <c r="A2119" s="47" t="str">
        <f t="shared" si="1"/>
        <v>Oceania_Vanuatu-Oceania_2011</v>
      </c>
      <c r="B2119" s="47" t="s">
        <v>242</v>
      </c>
      <c r="C2119" s="49" t="s">
        <v>257</v>
      </c>
      <c r="D2119" s="44" t="s">
        <v>90</v>
      </c>
      <c r="E2119" s="52">
        <v>0.027</v>
      </c>
      <c r="F2119" s="52">
        <v>0.015</v>
      </c>
      <c r="G2119" s="52">
        <v>73.0</v>
      </c>
      <c r="H2119" s="52">
        <v>69.0</v>
      </c>
      <c r="I2119" s="52">
        <v>0.378</v>
      </c>
      <c r="J2119" s="52">
        <v>0.582</v>
      </c>
      <c r="K2119" s="52">
        <v>0.04</v>
      </c>
      <c r="L2119" s="52">
        <v>241778.0</v>
      </c>
      <c r="M2119" s="52">
        <v>0.249</v>
      </c>
    </row>
    <row r="2120">
      <c r="A2120" s="47" t="str">
        <f t="shared" si="1"/>
        <v>Oceania_Vanuatu-Oceania_2012</v>
      </c>
      <c r="B2120" s="47" t="s">
        <v>242</v>
      </c>
      <c r="C2120" s="49" t="s">
        <v>257</v>
      </c>
      <c r="D2120" s="44" t="s">
        <v>91</v>
      </c>
      <c r="E2120" s="52">
        <v>0.027</v>
      </c>
      <c r="F2120" s="52">
        <v>0.015</v>
      </c>
      <c r="G2120" s="52">
        <v>73.0</v>
      </c>
      <c r="H2120" s="52">
        <v>69.0</v>
      </c>
      <c r="I2120" s="52">
        <v>0.374</v>
      </c>
      <c r="J2120" s="52">
        <v>0.586</v>
      </c>
      <c r="K2120" s="52">
        <v>0.04</v>
      </c>
      <c r="L2120" s="52">
        <v>247262.0</v>
      </c>
      <c r="M2120" s="52">
        <v>0.252</v>
      </c>
    </row>
    <row r="2121">
      <c r="A2121" s="47" t="str">
        <f t="shared" si="1"/>
        <v>The Americas_Antigua and Barbuda-The Americas_2000</v>
      </c>
      <c r="B2121" s="47" t="s">
        <v>258</v>
      </c>
      <c r="C2121" s="49" t="s">
        <v>259</v>
      </c>
      <c r="D2121" s="44" t="s">
        <v>70</v>
      </c>
      <c r="E2121" s="52">
        <v>0.02</v>
      </c>
      <c r="F2121" s="52">
        <v>0.014</v>
      </c>
      <c r="G2121" s="52">
        <v>76.0</v>
      </c>
      <c r="H2121" s="52">
        <v>71.0</v>
      </c>
      <c r="I2121" s="52">
        <v>0.292</v>
      </c>
      <c r="J2121" s="52">
        <v>0.637</v>
      </c>
      <c r="K2121" s="52">
        <v>0.071</v>
      </c>
      <c r="L2121" s="52">
        <v>77648.0</v>
      </c>
      <c r="M2121" s="52">
        <v>0.321</v>
      </c>
    </row>
    <row r="2122">
      <c r="A2122" s="47" t="str">
        <f t="shared" si="1"/>
        <v>The Americas_Antigua and Barbuda-The Americas_2001</v>
      </c>
      <c r="B2122" s="47" t="s">
        <v>258</v>
      </c>
      <c r="C2122" s="49" t="s">
        <v>259</v>
      </c>
      <c r="D2122" s="44" t="s">
        <v>71</v>
      </c>
      <c r="E2122" s="52">
        <v>0.02</v>
      </c>
      <c r="F2122" s="52">
        <v>0.013</v>
      </c>
      <c r="G2122" s="52">
        <v>76.0</v>
      </c>
      <c r="H2122" s="52">
        <v>71.0</v>
      </c>
      <c r="I2122" s="52">
        <v>0.291</v>
      </c>
      <c r="J2122" s="52">
        <v>0.639</v>
      </c>
      <c r="K2122" s="52">
        <v>0.07</v>
      </c>
      <c r="L2122" s="52">
        <v>78972.0</v>
      </c>
      <c r="M2122" s="52">
        <v>0.317</v>
      </c>
    </row>
    <row r="2123">
      <c r="A2123" s="47" t="str">
        <f t="shared" si="1"/>
        <v>The Americas_Antigua and Barbuda-The Americas_2002</v>
      </c>
      <c r="B2123" s="47" t="s">
        <v>258</v>
      </c>
      <c r="C2123" s="49" t="s">
        <v>259</v>
      </c>
      <c r="D2123" s="44" t="s">
        <v>72</v>
      </c>
      <c r="E2123" s="52">
        <v>0.02</v>
      </c>
      <c r="F2123" s="52">
        <v>0.012</v>
      </c>
      <c r="G2123" s="52">
        <v>76.0</v>
      </c>
      <c r="H2123" s="52">
        <v>71.0</v>
      </c>
      <c r="I2123" s="52">
        <v>0.29</v>
      </c>
      <c r="J2123" s="52">
        <v>0.64</v>
      </c>
      <c r="K2123" s="52">
        <v>0.07</v>
      </c>
      <c r="L2123" s="52">
        <v>80030.0</v>
      </c>
      <c r="M2123" s="52">
        <v>0.311</v>
      </c>
    </row>
    <row r="2124">
      <c r="A2124" s="47" t="str">
        <f t="shared" si="1"/>
        <v>The Americas_Antigua and Barbuda-The Americas_2003</v>
      </c>
      <c r="B2124" s="47" t="s">
        <v>258</v>
      </c>
      <c r="C2124" s="49" t="s">
        <v>259</v>
      </c>
      <c r="D2124" s="44" t="s">
        <v>74</v>
      </c>
      <c r="E2124" s="52">
        <v>0.019</v>
      </c>
      <c r="F2124" s="52">
        <v>0.012</v>
      </c>
      <c r="G2124" s="52">
        <v>77.0</v>
      </c>
      <c r="H2124" s="52">
        <v>72.0</v>
      </c>
      <c r="I2124" s="52">
        <v>0.288</v>
      </c>
      <c r="J2124" s="52">
        <v>0.64</v>
      </c>
      <c r="K2124" s="52">
        <v>0.071</v>
      </c>
      <c r="L2124" s="52">
        <v>80904.0</v>
      </c>
      <c r="M2124" s="52">
        <v>0.305</v>
      </c>
    </row>
    <row r="2125">
      <c r="A2125" s="47" t="str">
        <f t="shared" si="1"/>
        <v>The Americas_Antigua and Barbuda-The Americas_2004</v>
      </c>
      <c r="B2125" s="47" t="s">
        <v>258</v>
      </c>
      <c r="C2125" s="49" t="s">
        <v>259</v>
      </c>
      <c r="D2125" s="44" t="s">
        <v>83</v>
      </c>
      <c r="E2125" s="52">
        <v>0.019</v>
      </c>
      <c r="F2125" s="52">
        <v>0.011</v>
      </c>
      <c r="G2125" s="52">
        <v>77.0</v>
      </c>
      <c r="H2125" s="52">
        <v>72.0</v>
      </c>
      <c r="I2125" s="52">
        <v>0.286</v>
      </c>
      <c r="J2125" s="52">
        <v>0.642</v>
      </c>
      <c r="K2125" s="52">
        <v>0.072</v>
      </c>
      <c r="L2125" s="52">
        <v>81718.0</v>
      </c>
      <c r="M2125" s="52">
        <v>0.298</v>
      </c>
    </row>
    <row r="2126">
      <c r="A2126" s="47" t="str">
        <f t="shared" si="1"/>
        <v>The Americas_Antigua and Barbuda-The Americas_2005</v>
      </c>
      <c r="B2126" s="47" t="s">
        <v>258</v>
      </c>
      <c r="C2126" s="49" t="s">
        <v>259</v>
      </c>
      <c r="D2126" s="44" t="s">
        <v>84</v>
      </c>
      <c r="E2126" s="52">
        <v>0.019</v>
      </c>
      <c r="F2126" s="52">
        <v>0.011</v>
      </c>
      <c r="G2126" s="52">
        <v>77.0</v>
      </c>
      <c r="H2126" s="52">
        <v>72.0</v>
      </c>
      <c r="I2126" s="52">
        <v>0.283</v>
      </c>
      <c r="J2126" s="52">
        <v>0.644</v>
      </c>
      <c r="K2126" s="52">
        <v>0.073</v>
      </c>
      <c r="L2126" s="52">
        <v>82565.0</v>
      </c>
      <c r="M2126" s="52">
        <v>0.292</v>
      </c>
    </row>
    <row r="2127">
      <c r="A2127" s="47" t="str">
        <f t="shared" si="1"/>
        <v>The Americas_Antigua and Barbuda-The Americas_2006</v>
      </c>
      <c r="B2127" s="47" t="s">
        <v>258</v>
      </c>
      <c r="C2127" s="49" t="s">
        <v>259</v>
      </c>
      <c r="D2127" s="44" t="s">
        <v>85</v>
      </c>
      <c r="E2127" s="52">
        <v>0.018</v>
      </c>
      <c r="F2127" s="52">
        <v>0.01</v>
      </c>
      <c r="G2127" s="52">
        <v>77.0</v>
      </c>
      <c r="H2127" s="52">
        <v>72.0</v>
      </c>
      <c r="I2127" s="52">
        <v>0.28</v>
      </c>
      <c r="J2127" s="52">
        <v>0.647</v>
      </c>
      <c r="K2127" s="52">
        <v>0.073</v>
      </c>
      <c r="L2127" s="52">
        <v>83467.0</v>
      </c>
      <c r="M2127" s="52">
        <v>0.286</v>
      </c>
    </row>
    <row r="2128">
      <c r="A2128" s="47" t="str">
        <f t="shared" si="1"/>
        <v>The Americas_Antigua and Barbuda-The Americas_2007</v>
      </c>
      <c r="B2128" s="47" t="s">
        <v>258</v>
      </c>
      <c r="C2128" s="49" t="s">
        <v>259</v>
      </c>
      <c r="D2128" s="44" t="s">
        <v>86</v>
      </c>
      <c r="E2128" s="52">
        <v>0.018</v>
      </c>
      <c r="F2128" s="52">
        <v>0.01</v>
      </c>
      <c r="G2128" s="52">
        <v>77.0</v>
      </c>
      <c r="H2128" s="52">
        <v>72.0</v>
      </c>
      <c r="I2128" s="52">
        <v>0.276</v>
      </c>
      <c r="J2128" s="52">
        <v>0.651</v>
      </c>
      <c r="K2128" s="52">
        <v>0.073</v>
      </c>
      <c r="L2128" s="52">
        <v>84397.0</v>
      </c>
      <c r="M2128" s="52">
        <v>0.28</v>
      </c>
    </row>
    <row r="2129">
      <c r="A2129" s="47" t="str">
        <f t="shared" si="1"/>
        <v>The Americas_Antigua and Barbuda-The Americas_2008</v>
      </c>
      <c r="B2129" s="47" t="s">
        <v>258</v>
      </c>
      <c r="C2129" s="49" t="s">
        <v>259</v>
      </c>
      <c r="D2129" s="44" t="s">
        <v>87</v>
      </c>
      <c r="E2129" s="52">
        <v>0.018</v>
      </c>
      <c r="F2129" s="52">
        <v>0.009</v>
      </c>
      <c r="G2129" s="52">
        <v>77.0</v>
      </c>
      <c r="H2129" s="52">
        <v>73.0</v>
      </c>
      <c r="I2129" s="52">
        <v>0.271</v>
      </c>
      <c r="J2129" s="52">
        <v>0.656</v>
      </c>
      <c r="K2129" s="52">
        <v>0.073</v>
      </c>
      <c r="L2129" s="52">
        <v>85349.0</v>
      </c>
      <c r="M2129" s="52">
        <v>0.274</v>
      </c>
    </row>
    <row r="2130">
      <c r="A2130" s="47" t="str">
        <f t="shared" si="1"/>
        <v>The Americas_Antigua and Barbuda-The Americas_2009</v>
      </c>
      <c r="B2130" s="47" t="s">
        <v>258</v>
      </c>
      <c r="C2130" s="49" t="s">
        <v>259</v>
      </c>
      <c r="D2130" s="44" t="s">
        <v>88</v>
      </c>
      <c r="E2130" s="52">
        <v>0.017</v>
      </c>
      <c r="F2130" s="52">
        <v>0.009</v>
      </c>
      <c r="G2130" s="52">
        <v>78.0</v>
      </c>
      <c r="H2130" s="52">
        <v>73.0</v>
      </c>
      <c r="I2130" s="52">
        <v>0.267</v>
      </c>
      <c r="J2130" s="52">
        <v>0.661</v>
      </c>
      <c r="K2130" s="52">
        <v>0.073</v>
      </c>
      <c r="L2130" s="52">
        <v>86300.0</v>
      </c>
      <c r="M2130" s="52">
        <v>0.268</v>
      </c>
    </row>
    <row r="2131">
      <c r="A2131" s="47" t="str">
        <f t="shared" si="1"/>
        <v>The Americas_Antigua and Barbuda-The Americas_2010</v>
      </c>
      <c r="B2131" s="47" t="s">
        <v>258</v>
      </c>
      <c r="C2131" s="49" t="s">
        <v>259</v>
      </c>
      <c r="D2131" s="44" t="s">
        <v>89</v>
      </c>
      <c r="E2131" s="52">
        <v>0.017</v>
      </c>
      <c r="F2131" s="52">
        <v>0.009</v>
      </c>
      <c r="G2131" s="52">
        <v>78.0</v>
      </c>
      <c r="H2131" s="52">
        <v>73.0</v>
      </c>
      <c r="I2131" s="52">
        <v>0.262</v>
      </c>
      <c r="J2131" s="52">
        <v>0.665</v>
      </c>
      <c r="K2131" s="52">
        <v>0.072</v>
      </c>
      <c r="L2131" s="52">
        <v>87233.0</v>
      </c>
      <c r="M2131" s="52">
        <v>0.262</v>
      </c>
    </row>
    <row r="2132">
      <c r="A2132" s="47" t="str">
        <f t="shared" si="1"/>
        <v>The Americas_Antigua and Barbuda-The Americas_2011</v>
      </c>
      <c r="B2132" s="47" t="s">
        <v>258</v>
      </c>
      <c r="C2132" s="49" t="s">
        <v>259</v>
      </c>
      <c r="D2132" s="44" t="s">
        <v>90</v>
      </c>
      <c r="E2132" s="52">
        <v>0.017</v>
      </c>
      <c r="F2132" s="52">
        <v>0.008</v>
      </c>
      <c r="G2132" s="52">
        <v>78.0</v>
      </c>
      <c r="H2132" s="52">
        <v>73.0</v>
      </c>
      <c r="I2132" s="52">
        <v>0.258</v>
      </c>
      <c r="J2132" s="52">
        <v>0.67</v>
      </c>
      <c r="K2132" s="52">
        <v>0.072</v>
      </c>
      <c r="L2132" s="52">
        <v>88152.0</v>
      </c>
      <c r="M2132" s="52">
        <v>0.257</v>
      </c>
    </row>
    <row r="2133">
      <c r="A2133" s="47" t="str">
        <f t="shared" si="1"/>
        <v>The Americas_Antigua and Barbuda-The Americas_2012</v>
      </c>
      <c r="B2133" s="47" t="s">
        <v>258</v>
      </c>
      <c r="C2133" s="49" t="s">
        <v>259</v>
      </c>
      <c r="D2133" s="44" t="s">
        <v>91</v>
      </c>
      <c r="E2133" s="52">
        <v>0.017</v>
      </c>
      <c r="F2133" s="52">
        <v>0.008</v>
      </c>
      <c r="G2133" s="52">
        <v>78.0</v>
      </c>
      <c r="H2133" s="52">
        <v>73.0</v>
      </c>
      <c r="I2133" s="52">
        <v>0.254</v>
      </c>
      <c r="J2133" s="52">
        <v>0.675</v>
      </c>
      <c r="K2133" s="52">
        <v>0.071</v>
      </c>
      <c r="L2133" s="52">
        <v>89069.0</v>
      </c>
      <c r="M2133" s="52">
        <v>0.251</v>
      </c>
    </row>
    <row r="2134">
      <c r="A2134" s="47" t="str">
        <f t="shared" si="1"/>
        <v>The Americas_Argentina-The Americas_2000</v>
      </c>
      <c r="B2134" s="47" t="s">
        <v>258</v>
      </c>
      <c r="C2134" s="49" t="s">
        <v>260</v>
      </c>
      <c r="D2134" s="44" t="s">
        <v>70</v>
      </c>
      <c r="E2134" s="52">
        <v>0.019</v>
      </c>
      <c r="F2134" s="52">
        <v>0.018</v>
      </c>
      <c r="G2134" s="52">
        <v>78.0</v>
      </c>
      <c r="H2134" s="52">
        <v>70.0</v>
      </c>
      <c r="I2134" s="52">
        <v>0.279</v>
      </c>
      <c r="J2134" s="52">
        <v>0.621</v>
      </c>
      <c r="K2134" s="52">
        <v>0.099</v>
      </c>
      <c r="L2134" s="52">
        <v>3.6903067E7</v>
      </c>
      <c r="M2134" s="52">
        <v>0.891</v>
      </c>
    </row>
    <row r="2135">
      <c r="A2135" s="47" t="str">
        <f t="shared" si="1"/>
        <v>The Americas_Argentina-The Americas_2001</v>
      </c>
      <c r="B2135" s="47" t="s">
        <v>258</v>
      </c>
      <c r="C2135" s="49" t="s">
        <v>260</v>
      </c>
      <c r="D2135" s="44" t="s">
        <v>71</v>
      </c>
      <c r="E2135" s="52">
        <v>0.018</v>
      </c>
      <c r="F2135" s="52">
        <v>0.018</v>
      </c>
      <c r="G2135" s="52">
        <v>78.0</v>
      </c>
      <c r="H2135" s="52">
        <v>70.0</v>
      </c>
      <c r="I2135" s="52">
        <v>0.276</v>
      </c>
      <c r="J2135" s="52">
        <v>0.624</v>
      </c>
      <c r="K2135" s="52">
        <v>0.1</v>
      </c>
      <c r="L2135" s="52">
        <v>3.7273361E7</v>
      </c>
      <c r="M2135" s="52">
        <v>0.893</v>
      </c>
    </row>
    <row r="2136">
      <c r="A2136" s="47" t="str">
        <f t="shared" si="1"/>
        <v>The Americas_Argentina-The Americas_2002</v>
      </c>
      <c r="B2136" s="47" t="s">
        <v>258</v>
      </c>
      <c r="C2136" s="49" t="s">
        <v>260</v>
      </c>
      <c r="D2136" s="44" t="s">
        <v>72</v>
      </c>
      <c r="E2136" s="52">
        <v>0.018</v>
      </c>
      <c r="F2136" s="52">
        <v>0.017</v>
      </c>
      <c r="G2136" s="52">
        <v>78.0</v>
      </c>
      <c r="H2136" s="52">
        <v>71.0</v>
      </c>
      <c r="I2136" s="52">
        <v>0.273</v>
      </c>
      <c r="J2136" s="52">
        <v>0.626</v>
      </c>
      <c r="K2136" s="52">
        <v>0.101</v>
      </c>
      <c r="L2136" s="52">
        <v>3.7627545E7</v>
      </c>
      <c r="M2136" s="52">
        <v>0.895</v>
      </c>
    </row>
    <row r="2137">
      <c r="A2137" s="47" t="str">
        <f t="shared" si="1"/>
        <v>The Americas_Argentina-The Americas_2003</v>
      </c>
      <c r="B2137" s="47" t="s">
        <v>258</v>
      </c>
      <c r="C2137" s="49" t="s">
        <v>260</v>
      </c>
      <c r="D2137" s="44" t="s">
        <v>74</v>
      </c>
      <c r="E2137" s="52">
        <v>0.018</v>
      </c>
      <c r="F2137" s="52">
        <v>0.017</v>
      </c>
      <c r="G2137" s="52">
        <v>78.0</v>
      </c>
      <c r="H2137" s="52">
        <v>71.0</v>
      </c>
      <c r="I2137" s="52">
        <v>0.27</v>
      </c>
      <c r="J2137" s="52">
        <v>0.629</v>
      </c>
      <c r="K2137" s="52">
        <v>0.101</v>
      </c>
      <c r="L2137" s="52">
        <v>3.7970411E7</v>
      </c>
      <c r="M2137" s="52">
        <v>0.897</v>
      </c>
    </row>
    <row r="2138">
      <c r="A2138" s="47" t="str">
        <f t="shared" si="1"/>
        <v>The Americas_Argentina-The Americas_2004</v>
      </c>
      <c r="B2138" s="47" t="s">
        <v>258</v>
      </c>
      <c r="C2138" s="49" t="s">
        <v>260</v>
      </c>
      <c r="D2138" s="44" t="s">
        <v>83</v>
      </c>
      <c r="E2138" s="52">
        <v>0.018</v>
      </c>
      <c r="F2138" s="52">
        <v>0.016</v>
      </c>
      <c r="G2138" s="52">
        <v>78.0</v>
      </c>
      <c r="H2138" s="52">
        <v>71.0</v>
      </c>
      <c r="I2138" s="52">
        <v>0.266</v>
      </c>
      <c r="J2138" s="52">
        <v>0.632</v>
      </c>
      <c r="K2138" s="52">
        <v>0.102</v>
      </c>
      <c r="L2138" s="52">
        <v>3.8308779E7</v>
      </c>
      <c r="M2138" s="52">
        <v>0.899</v>
      </c>
    </row>
    <row r="2139">
      <c r="A2139" s="47" t="str">
        <f t="shared" si="1"/>
        <v>The Americas_Argentina-The Americas_2005</v>
      </c>
      <c r="B2139" s="47" t="s">
        <v>258</v>
      </c>
      <c r="C2139" s="49" t="s">
        <v>260</v>
      </c>
      <c r="D2139" s="44" t="s">
        <v>84</v>
      </c>
      <c r="E2139" s="52">
        <v>0.018</v>
      </c>
      <c r="F2139" s="52">
        <v>0.015</v>
      </c>
      <c r="G2139" s="52">
        <v>79.0</v>
      </c>
      <c r="H2139" s="52">
        <v>71.0</v>
      </c>
      <c r="I2139" s="52">
        <v>0.263</v>
      </c>
      <c r="J2139" s="52">
        <v>0.634</v>
      </c>
      <c r="K2139" s="52">
        <v>0.102</v>
      </c>
      <c r="L2139" s="52">
        <v>3.8647854E7</v>
      </c>
      <c r="M2139" s="52">
        <v>0.901</v>
      </c>
    </row>
    <row r="2140">
      <c r="A2140" s="47" t="str">
        <f t="shared" si="1"/>
        <v>The Americas_Argentina-The Americas_2006</v>
      </c>
      <c r="B2140" s="47" t="s">
        <v>258</v>
      </c>
      <c r="C2140" s="49" t="s">
        <v>260</v>
      </c>
      <c r="D2140" s="44" t="s">
        <v>85</v>
      </c>
      <c r="E2140" s="52">
        <v>0.018</v>
      </c>
      <c r="F2140" s="52">
        <v>0.015</v>
      </c>
      <c r="G2140" s="52">
        <v>79.0</v>
      </c>
      <c r="H2140" s="52">
        <v>71.0</v>
      </c>
      <c r="I2140" s="52">
        <v>0.26</v>
      </c>
      <c r="J2140" s="52">
        <v>0.637</v>
      </c>
      <c r="K2140" s="52">
        <v>0.103</v>
      </c>
      <c r="L2140" s="52">
        <v>3.8988923E7</v>
      </c>
      <c r="M2140" s="52">
        <v>0.903</v>
      </c>
    </row>
    <row r="2141">
      <c r="A2141" s="47" t="str">
        <f t="shared" si="1"/>
        <v>The Americas_Argentina-The Americas_2007</v>
      </c>
      <c r="B2141" s="47" t="s">
        <v>258</v>
      </c>
      <c r="C2141" s="49" t="s">
        <v>260</v>
      </c>
      <c r="D2141" s="44" t="s">
        <v>86</v>
      </c>
      <c r="E2141" s="52">
        <v>0.017</v>
      </c>
      <c r="F2141" s="52">
        <v>0.014</v>
      </c>
      <c r="G2141" s="52">
        <v>79.0</v>
      </c>
      <c r="H2141" s="52">
        <v>71.0</v>
      </c>
      <c r="I2141" s="52">
        <v>0.257</v>
      </c>
      <c r="J2141" s="52">
        <v>0.639</v>
      </c>
      <c r="K2141" s="52">
        <v>0.104</v>
      </c>
      <c r="L2141" s="52">
        <v>3.9331357E7</v>
      </c>
      <c r="M2141" s="52">
        <v>0.904</v>
      </c>
    </row>
    <row r="2142">
      <c r="A2142" s="47" t="str">
        <f t="shared" si="1"/>
        <v>The Americas_Argentina-The Americas_2008</v>
      </c>
      <c r="B2142" s="47" t="s">
        <v>258</v>
      </c>
      <c r="C2142" s="49" t="s">
        <v>260</v>
      </c>
      <c r="D2142" s="44" t="s">
        <v>87</v>
      </c>
      <c r="E2142" s="52">
        <v>0.017</v>
      </c>
      <c r="F2142" s="52">
        <v>0.014</v>
      </c>
      <c r="G2142" s="52">
        <v>79.0</v>
      </c>
      <c r="H2142" s="52">
        <v>72.0</v>
      </c>
      <c r="I2142" s="52">
        <v>0.254</v>
      </c>
      <c r="J2142" s="52">
        <v>0.641</v>
      </c>
      <c r="K2142" s="52">
        <v>0.104</v>
      </c>
      <c r="L2142" s="52">
        <v>3.9676083E7</v>
      </c>
      <c r="M2142" s="52">
        <v>0.906</v>
      </c>
    </row>
    <row r="2143">
      <c r="A2143" s="47" t="str">
        <f t="shared" si="1"/>
        <v>The Americas_Argentina-The Americas_2009</v>
      </c>
      <c r="B2143" s="47" t="s">
        <v>258</v>
      </c>
      <c r="C2143" s="49" t="s">
        <v>260</v>
      </c>
      <c r="D2143" s="44" t="s">
        <v>88</v>
      </c>
      <c r="E2143" s="52">
        <v>0.017</v>
      </c>
      <c r="F2143" s="52">
        <v>0.013</v>
      </c>
      <c r="G2143" s="52">
        <v>79.0</v>
      </c>
      <c r="H2143" s="52">
        <v>72.0</v>
      </c>
      <c r="I2143" s="52">
        <v>0.251</v>
      </c>
      <c r="J2143" s="52">
        <v>0.643</v>
      </c>
      <c r="K2143" s="52">
        <v>0.105</v>
      </c>
      <c r="L2143" s="52">
        <v>4.0023641E7</v>
      </c>
      <c r="M2143" s="52">
        <v>0.908</v>
      </c>
    </row>
    <row r="2144">
      <c r="A2144" s="47" t="str">
        <f t="shared" si="1"/>
        <v>The Americas_Argentina-The Americas_2010</v>
      </c>
      <c r="B2144" s="47" t="s">
        <v>258</v>
      </c>
      <c r="C2144" s="49" t="s">
        <v>260</v>
      </c>
      <c r="D2144" s="44" t="s">
        <v>89</v>
      </c>
      <c r="E2144" s="52">
        <v>0.017</v>
      </c>
      <c r="F2144" s="52">
        <v>0.013</v>
      </c>
      <c r="G2144" s="52">
        <v>79.0</v>
      </c>
      <c r="H2144" s="52">
        <v>72.0</v>
      </c>
      <c r="I2144" s="52">
        <v>0.249</v>
      </c>
      <c r="J2144" s="52">
        <v>0.645</v>
      </c>
      <c r="K2144" s="52">
        <v>0.106</v>
      </c>
      <c r="L2144" s="52">
        <v>4.0374224E7</v>
      </c>
      <c r="M2144" s="52">
        <v>0.91</v>
      </c>
    </row>
    <row r="2145">
      <c r="A2145" s="47" t="str">
        <f t="shared" si="1"/>
        <v>The Americas_Argentina-The Americas_2011</v>
      </c>
      <c r="B2145" s="47" t="s">
        <v>258</v>
      </c>
      <c r="C2145" s="49" t="s">
        <v>260</v>
      </c>
      <c r="D2145" s="44" t="s">
        <v>90</v>
      </c>
      <c r="E2145" s="52">
        <v>0.017</v>
      </c>
      <c r="F2145" s="52">
        <v>0.013</v>
      </c>
      <c r="G2145" s="52">
        <v>80.0</v>
      </c>
      <c r="H2145" s="52">
        <v>72.0</v>
      </c>
      <c r="I2145" s="52">
        <v>0.246</v>
      </c>
      <c r="J2145" s="52">
        <v>0.646</v>
      </c>
      <c r="K2145" s="52">
        <v>0.107</v>
      </c>
      <c r="L2145" s="52">
        <v>4.0728738E7</v>
      </c>
      <c r="M2145" s="52">
        <v>0.911</v>
      </c>
    </row>
    <row r="2146">
      <c r="A2146" s="47" t="str">
        <f t="shared" si="1"/>
        <v>The Americas_Argentina-The Americas_2012</v>
      </c>
      <c r="B2146" s="47" t="s">
        <v>258</v>
      </c>
      <c r="C2146" s="49" t="s">
        <v>260</v>
      </c>
      <c r="D2146" s="44" t="s">
        <v>91</v>
      </c>
      <c r="E2146" s="52">
        <v>0.017</v>
      </c>
      <c r="F2146" s="52">
        <v>0.012</v>
      </c>
      <c r="G2146" s="52">
        <v>80.0</v>
      </c>
      <c r="H2146" s="52">
        <v>72.0</v>
      </c>
      <c r="I2146" s="52">
        <v>0.244</v>
      </c>
      <c r="J2146" s="52">
        <v>0.648</v>
      </c>
      <c r="K2146" s="52">
        <v>0.108</v>
      </c>
      <c r="L2146" s="52">
        <v>4.1086927E7</v>
      </c>
      <c r="M2146" s="52">
        <v>0.913</v>
      </c>
    </row>
    <row r="2147">
      <c r="A2147" s="47" t="str">
        <f t="shared" si="1"/>
        <v>The Americas_Aruba-The Americas_2000</v>
      </c>
      <c r="B2147" s="47" t="s">
        <v>258</v>
      </c>
      <c r="C2147" s="49" t="s">
        <v>261</v>
      </c>
      <c r="D2147" s="44" t="s">
        <v>70</v>
      </c>
      <c r="E2147" s="52">
        <v>0.014</v>
      </c>
      <c r="F2147" s="50"/>
      <c r="G2147" s="52">
        <v>76.0</v>
      </c>
      <c r="H2147" s="52">
        <v>71.0</v>
      </c>
      <c r="I2147" s="52">
        <v>0.232</v>
      </c>
      <c r="J2147" s="52">
        <v>0.692</v>
      </c>
      <c r="K2147" s="52">
        <v>0.076</v>
      </c>
      <c r="L2147" s="52">
        <v>90858.0</v>
      </c>
      <c r="M2147" s="52">
        <v>0.467</v>
      </c>
    </row>
    <row r="2148">
      <c r="A2148" s="47" t="str">
        <f t="shared" si="1"/>
        <v>The Americas_Aruba-The Americas_2001</v>
      </c>
      <c r="B2148" s="47" t="s">
        <v>258</v>
      </c>
      <c r="C2148" s="49" t="s">
        <v>261</v>
      </c>
      <c r="D2148" s="44" t="s">
        <v>71</v>
      </c>
      <c r="E2148" s="52">
        <v>0.014</v>
      </c>
      <c r="F2148" s="50"/>
      <c r="G2148" s="52">
        <v>76.0</v>
      </c>
      <c r="H2148" s="52">
        <v>71.0</v>
      </c>
      <c r="I2148" s="52">
        <v>0.229</v>
      </c>
      <c r="J2148" s="52">
        <v>0.694</v>
      </c>
      <c r="K2148" s="52">
        <v>0.078</v>
      </c>
      <c r="L2148" s="52">
        <v>92894.0</v>
      </c>
      <c r="M2148" s="52">
        <v>0.463</v>
      </c>
    </row>
    <row r="2149">
      <c r="A2149" s="47" t="str">
        <f t="shared" si="1"/>
        <v>The Americas_Aruba-The Americas_2002</v>
      </c>
      <c r="B2149" s="47" t="s">
        <v>258</v>
      </c>
      <c r="C2149" s="49" t="s">
        <v>261</v>
      </c>
      <c r="D2149" s="44" t="s">
        <v>72</v>
      </c>
      <c r="E2149" s="52">
        <v>0.013</v>
      </c>
      <c r="F2149" s="50"/>
      <c r="G2149" s="52">
        <v>76.0</v>
      </c>
      <c r="H2149" s="52">
        <v>71.0</v>
      </c>
      <c r="I2149" s="52">
        <v>0.225</v>
      </c>
      <c r="J2149" s="52">
        <v>0.695</v>
      </c>
      <c r="K2149" s="52">
        <v>0.079</v>
      </c>
      <c r="L2149" s="52">
        <v>94995.0</v>
      </c>
      <c r="M2149" s="52">
        <v>0.46</v>
      </c>
    </row>
    <row r="2150">
      <c r="A2150" s="47" t="str">
        <f t="shared" si="1"/>
        <v>The Americas_Aruba-The Americas_2003</v>
      </c>
      <c r="B2150" s="47" t="s">
        <v>258</v>
      </c>
      <c r="C2150" s="49" t="s">
        <v>261</v>
      </c>
      <c r="D2150" s="44" t="s">
        <v>74</v>
      </c>
      <c r="E2150" s="52">
        <v>0.013</v>
      </c>
      <c r="F2150" s="50"/>
      <c r="G2150" s="52">
        <v>76.0</v>
      </c>
      <c r="H2150" s="52">
        <v>72.0</v>
      </c>
      <c r="I2150" s="52">
        <v>0.221</v>
      </c>
      <c r="J2150" s="52">
        <v>0.698</v>
      </c>
      <c r="K2150" s="52">
        <v>0.081</v>
      </c>
      <c r="L2150" s="52">
        <v>97015.0</v>
      </c>
      <c r="M2150" s="52">
        <v>0.456</v>
      </c>
    </row>
    <row r="2151">
      <c r="A2151" s="47" t="str">
        <f t="shared" si="1"/>
        <v>The Americas_Aruba-The Americas_2004</v>
      </c>
      <c r="B2151" s="47" t="s">
        <v>258</v>
      </c>
      <c r="C2151" s="49" t="s">
        <v>261</v>
      </c>
      <c r="D2151" s="44" t="s">
        <v>83</v>
      </c>
      <c r="E2151" s="52">
        <v>0.013</v>
      </c>
      <c r="F2151" s="50"/>
      <c r="G2151" s="52">
        <v>77.0</v>
      </c>
      <c r="H2151" s="52">
        <v>72.0</v>
      </c>
      <c r="I2151" s="52">
        <v>0.217</v>
      </c>
      <c r="J2151" s="52">
        <v>0.699</v>
      </c>
      <c r="K2151" s="52">
        <v>0.083</v>
      </c>
      <c r="L2151" s="52">
        <v>98742.0</v>
      </c>
      <c r="M2151" s="52">
        <v>0.452</v>
      </c>
    </row>
    <row r="2152">
      <c r="A2152" s="47" t="str">
        <f t="shared" si="1"/>
        <v>The Americas_Aruba-The Americas_2005</v>
      </c>
      <c r="B2152" s="47" t="s">
        <v>258</v>
      </c>
      <c r="C2152" s="49" t="s">
        <v>261</v>
      </c>
      <c r="D2152" s="44" t="s">
        <v>84</v>
      </c>
      <c r="E2152" s="52">
        <v>0.012</v>
      </c>
      <c r="F2152" s="50"/>
      <c r="G2152" s="52">
        <v>77.0</v>
      </c>
      <c r="H2152" s="52">
        <v>72.0</v>
      </c>
      <c r="I2152" s="52">
        <v>0.215</v>
      </c>
      <c r="J2152" s="52">
        <v>0.699</v>
      </c>
      <c r="K2152" s="52">
        <v>0.086</v>
      </c>
      <c r="L2152" s="52">
        <v>100031.0</v>
      </c>
      <c r="M2152" s="52">
        <v>0.449</v>
      </c>
    </row>
    <row r="2153">
      <c r="A2153" s="47" t="str">
        <f t="shared" si="1"/>
        <v>The Americas_Aruba-The Americas_2006</v>
      </c>
      <c r="B2153" s="47" t="s">
        <v>258</v>
      </c>
      <c r="C2153" s="49" t="s">
        <v>261</v>
      </c>
      <c r="D2153" s="44" t="s">
        <v>85</v>
      </c>
      <c r="E2153" s="52">
        <v>0.012</v>
      </c>
      <c r="F2153" s="50"/>
      <c r="G2153" s="52">
        <v>77.0</v>
      </c>
      <c r="H2153" s="52">
        <v>72.0</v>
      </c>
      <c r="I2153" s="52">
        <v>0.213</v>
      </c>
      <c r="J2153" s="52">
        <v>0.698</v>
      </c>
      <c r="K2153" s="52">
        <v>0.089</v>
      </c>
      <c r="L2153" s="52">
        <v>100830.0</v>
      </c>
      <c r="M2153" s="52">
        <v>0.445</v>
      </c>
    </row>
    <row r="2154">
      <c r="A2154" s="47" t="str">
        <f t="shared" si="1"/>
        <v>The Americas_Aruba-The Americas_2007</v>
      </c>
      <c r="B2154" s="47" t="s">
        <v>258</v>
      </c>
      <c r="C2154" s="49" t="s">
        <v>261</v>
      </c>
      <c r="D2154" s="44" t="s">
        <v>86</v>
      </c>
      <c r="E2154" s="52">
        <v>0.012</v>
      </c>
      <c r="F2154" s="50"/>
      <c r="G2154" s="52">
        <v>77.0</v>
      </c>
      <c r="H2154" s="52">
        <v>72.0</v>
      </c>
      <c r="I2154" s="52">
        <v>0.212</v>
      </c>
      <c r="J2154" s="52">
        <v>0.696</v>
      </c>
      <c r="K2154" s="52">
        <v>0.092</v>
      </c>
      <c r="L2154" s="52">
        <v>101219.0</v>
      </c>
      <c r="M2154" s="52">
        <v>0.441</v>
      </c>
    </row>
    <row r="2155">
      <c r="A2155" s="47" t="str">
        <f t="shared" si="1"/>
        <v>The Americas_Aruba-The Americas_2008</v>
      </c>
      <c r="B2155" s="47" t="s">
        <v>258</v>
      </c>
      <c r="C2155" s="49" t="s">
        <v>261</v>
      </c>
      <c r="D2155" s="44" t="s">
        <v>87</v>
      </c>
      <c r="E2155" s="52">
        <v>0.011</v>
      </c>
      <c r="F2155" s="50"/>
      <c r="G2155" s="52">
        <v>77.0</v>
      </c>
      <c r="H2155" s="52">
        <v>72.0</v>
      </c>
      <c r="I2155" s="52">
        <v>0.212</v>
      </c>
      <c r="J2155" s="52">
        <v>0.693</v>
      </c>
      <c r="K2155" s="52">
        <v>0.096</v>
      </c>
      <c r="L2155" s="52">
        <v>101344.0</v>
      </c>
      <c r="M2155" s="52">
        <v>0.438</v>
      </c>
    </row>
    <row r="2156">
      <c r="A2156" s="47" t="str">
        <f t="shared" si="1"/>
        <v>The Americas_Aruba-The Americas_2009</v>
      </c>
      <c r="B2156" s="47" t="s">
        <v>258</v>
      </c>
      <c r="C2156" s="49" t="s">
        <v>261</v>
      </c>
      <c r="D2156" s="44" t="s">
        <v>88</v>
      </c>
      <c r="E2156" s="52">
        <v>0.011</v>
      </c>
      <c r="F2156" s="50"/>
      <c r="G2156" s="52">
        <v>77.0</v>
      </c>
      <c r="H2156" s="52">
        <v>72.0</v>
      </c>
      <c r="I2156" s="52">
        <v>0.21</v>
      </c>
      <c r="J2156" s="52">
        <v>0.69</v>
      </c>
      <c r="K2156" s="52">
        <v>0.099</v>
      </c>
      <c r="L2156" s="52">
        <v>101418.0</v>
      </c>
      <c r="M2156" s="52">
        <v>0.434</v>
      </c>
    </row>
    <row r="2157">
      <c r="A2157" s="47" t="str">
        <f t="shared" si="1"/>
        <v>The Americas_Aruba-The Americas_2010</v>
      </c>
      <c r="B2157" s="47" t="s">
        <v>258</v>
      </c>
      <c r="C2157" s="49" t="s">
        <v>261</v>
      </c>
      <c r="D2157" s="44" t="s">
        <v>89</v>
      </c>
      <c r="E2157" s="52">
        <v>0.011</v>
      </c>
      <c r="F2157" s="50"/>
      <c r="G2157" s="52">
        <v>77.0</v>
      </c>
      <c r="H2157" s="52">
        <v>73.0</v>
      </c>
      <c r="I2157" s="52">
        <v>0.208</v>
      </c>
      <c r="J2157" s="52">
        <v>0.689</v>
      </c>
      <c r="K2157" s="52">
        <v>0.103</v>
      </c>
      <c r="L2157" s="52">
        <v>101597.0</v>
      </c>
      <c r="M2157" s="52">
        <v>0.431</v>
      </c>
    </row>
    <row r="2158">
      <c r="A2158" s="47" t="str">
        <f t="shared" si="1"/>
        <v>The Americas_Aruba-The Americas_2011</v>
      </c>
      <c r="B2158" s="47" t="s">
        <v>258</v>
      </c>
      <c r="C2158" s="49" t="s">
        <v>261</v>
      </c>
      <c r="D2158" s="44" t="s">
        <v>90</v>
      </c>
      <c r="E2158" s="52">
        <v>0.011</v>
      </c>
      <c r="F2158" s="50"/>
      <c r="G2158" s="52">
        <v>78.0</v>
      </c>
      <c r="H2158" s="52">
        <v>73.0</v>
      </c>
      <c r="I2158" s="52">
        <v>0.204</v>
      </c>
      <c r="J2158" s="52">
        <v>0.689</v>
      </c>
      <c r="K2158" s="52">
        <v>0.107</v>
      </c>
      <c r="L2158" s="52">
        <v>101932.0</v>
      </c>
      <c r="M2158" s="52">
        <v>0.427</v>
      </c>
    </row>
    <row r="2159">
      <c r="A2159" s="47" t="str">
        <f t="shared" si="1"/>
        <v>The Americas_Aruba-The Americas_2012</v>
      </c>
      <c r="B2159" s="47" t="s">
        <v>258</v>
      </c>
      <c r="C2159" s="49" t="s">
        <v>261</v>
      </c>
      <c r="D2159" s="44" t="s">
        <v>91</v>
      </c>
      <c r="E2159" s="52">
        <v>0.01</v>
      </c>
      <c r="F2159" s="50"/>
      <c r="G2159" s="52">
        <v>78.0</v>
      </c>
      <c r="H2159" s="52">
        <v>73.0</v>
      </c>
      <c r="I2159" s="52">
        <v>0.199</v>
      </c>
      <c r="J2159" s="52">
        <v>0.69</v>
      </c>
      <c r="K2159" s="52">
        <v>0.11</v>
      </c>
      <c r="L2159" s="52">
        <v>102384.0</v>
      </c>
      <c r="M2159" s="52">
        <v>0.424</v>
      </c>
    </row>
    <row r="2160">
      <c r="A2160" s="47" t="str">
        <f t="shared" si="1"/>
        <v>The Americas_Bahamas, The-The Americas_2000</v>
      </c>
      <c r="B2160" s="47" t="s">
        <v>258</v>
      </c>
      <c r="C2160" s="49" t="s">
        <v>262</v>
      </c>
      <c r="D2160" s="44" t="s">
        <v>70</v>
      </c>
      <c r="E2160" s="52">
        <v>0.018</v>
      </c>
      <c r="F2160" s="52">
        <v>0.013</v>
      </c>
      <c r="G2160" s="52">
        <v>75.0</v>
      </c>
      <c r="H2160" s="52">
        <v>69.0</v>
      </c>
      <c r="I2160" s="52">
        <v>0.293</v>
      </c>
      <c r="J2160" s="52">
        <v>0.654</v>
      </c>
      <c r="K2160" s="52">
        <v>0.054</v>
      </c>
      <c r="L2160" s="52">
        <v>297759.0</v>
      </c>
      <c r="M2160" s="52">
        <v>0.82</v>
      </c>
    </row>
    <row r="2161">
      <c r="A2161" s="47" t="str">
        <f t="shared" si="1"/>
        <v>The Americas_Bahamas, The-The Americas_2001</v>
      </c>
      <c r="B2161" s="47" t="s">
        <v>258</v>
      </c>
      <c r="C2161" s="49" t="s">
        <v>262</v>
      </c>
      <c r="D2161" s="44" t="s">
        <v>71</v>
      </c>
      <c r="E2161" s="52">
        <v>0.017</v>
      </c>
      <c r="F2161" s="52">
        <v>0.013</v>
      </c>
      <c r="G2161" s="52">
        <v>76.0</v>
      </c>
      <c r="H2161" s="52">
        <v>70.0</v>
      </c>
      <c r="I2161" s="52">
        <v>0.286</v>
      </c>
      <c r="J2161" s="52">
        <v>0.659</v>
      </c>
      <c r="K2161" s="52">
        <v>0.055</v>
      </c>
      <c r="L2161" s="52">
        <v>303005.0</v>
      </c>
      <c r="M2161" s="52">
        <v>0.821</v>
      </c>
    </row>
    <row r="2162">
      <c r="A2162" s="47" t="str">
        <f t="shared" si="1"/>
        <v>The Americas_Bahamas, The-The Americas_2002</v>
      </c>
      <c r="B2162" s="47" t="s">
        <v>258</v>
      </c>
      <c r="C2162" s="49" t="s">
        <v>262</v>
      </c>
      <c r="D2162" s="44" t="s">
        <v>72</v>
      </c>
      <c r="E2162" s="52">
        <v>0.016</v>
      </c>
      <c r="F2162" s="52">
        <v>0.013</v>
      </c>
      <c r="G2162" s="52">
        <v>76.0</v>
      </c>
      <c r="H2162" s="52">
        <v>70.0</v>
      </c>
      <c r="I2162" s="52">
        <v>0.279</v>
      </c>
      <c r="J2162" s="52">
        <v>0.664</v>
      </c>
      <c r="K2162" s="52">
        <v>0.057</v>
      </c>
      <c r="L2162" s="52">
        <v>309039.0</v>
      </c>
      <c r="M2162" s="52">
        <v>0.821</v>
      </c>
    </row>
    <row r="2163">
      <c r="A2163" s="47" t="str">
        <f t="shared" si="1"/>
        <v>The Americas_Bahamas, The-The Americas_2003</v>
      </c>
      <c r="B2163" s="47" t="s">
        <v>258</v>
      </c>
      <c r="C2163" s="49" t="s">
        <v>262</v>
      </c>
      <c r="D2163" s="44" t="s">
        <v>74</v>
      </c>
      <c r="E2163" s="52">
        <v>0.016</v>
      </c>
      <c r="F2163" s="52">
        <v>0.013</v>
      </c>
      <c r="G2163" s="52">
        <v>76.0</v>
      </c>
      <c r="H2163" s="52">
        <v>70.0</v>
      </c>
      <c r="I2163" s="52">
        <v>0.271</v>
      </c>
      <c r="J2163" s="52">
        <v>0.67</v>
      </c>
      <c r="K2163" s="52">
        <v>0.059</v>
      </c>
      <c r="L2163" s="52">
        <v>315624.0</v>
      </c>
      <c r="M2163" s="52">
        <v>0.822</v>
      </c>
    </row>
    <row r="2164">
      <c r="A2164" s="47" t="str">
        <f t="shared" si="1"/>
        <v>The Americas_Bahamas, The-The Americas_2004</v>
      </c>
      <c r="B2164" s="47" t="s">
        <v>258</v>
      </c>
      <c r="C2164" s="49" t="s">
        <v>262</v>
      </c>
      <c r="D2164" s="44" t="s">
        <v>83</v>
      </c>
      <c r="E2164" s="52">
        <v>0.015</v>
      </c>
      <c r="F2164" s="52">
        <v>0.013</v>
      </c>
      <c r="G2164" s="52">
        <v>77.0</v>
      </c>
      <c r="H2164" s="52">
        <v>70.0</v>
      </c>
      <c r="I2164" s="52">
        <v>0.263</v>
      </c>
      <c r="J2164" s="52">
        <v>0.676</v>
      </c>
      <c r="K2164" s="52">
        <v>0.061</v>
      </c>
      <c r="L2164" s="52">
        <v>322400.0</v>
      </c>
      <c r="M2164" s="52">
        <v>0.822</v>
      </c>
    </row>
    <row r="2165">
      <c r="A2165" s="47" t="str">
        <f t="shared" si="1"/>
        <v>The Americas_Bahamas, The-The Americas_2005</v>
      </c>
      <c r="B2165" s="47" t="s">
        <v>258</v>
      </c>
      <c r="C2165" s="49" t="s">
        <v>262</v>
      </c>
      <c r="D2165" s="44" t="s">
        <v>84</v>
      </c>
      <c r="E2165" s="52">
        <v>0.015</v>
      </c>
      <c r="F2165" s="52">
        <v>0.013</v>
      </c>
      <c r="G2165" s="52">
        <v>77.0</v>
      </c>
      <c r="H2165" s="52">
        <v>71.0</v>
      </c>
      <c r="I2165" s="52">
        <v>0.256</v>
      </c>
      <c r="J2165" s="52">
        <v>0.682</v>
      </c>
      <c r="K2165" s="52">
        <v>0.062</v>
      </c>
      <c r="L2165" s="52">
        <v>329088.0</v>
      </c>
      <c r="M2165" s="52">
        <v>0.823</v>
      </c>
    </row>
    <row r="2166">
      <c r="A2166" s="47" t="str">
        <f t="shared" si="1"/>
        <v>The Americas_Bahamas, The-The Americas_2006</v>
      </c>
      <c r="B2166" s="47" t="s">
        <v>258</v>
      </c>
      <c r="C2166" s="49" t="s">
        <v>262</v>
      </c>
      <c r="D2166" s="44" t="s">
        <v>85</v>
      </c>
      <c r="E2166" s="52">
        <v>0.015</v>
      </c>
      <c r="F2166" s="52">
        <v>0.012</v>
      </c>
      <c r="G2166" s="52">
        <v>77.0</v>
      </c>
      <c r="H2166" s="52">
        <v>71.0</v>
      </c>
      <c r="I2166" s="52">
        <v>0.249</v>
      </c>
      <c r="J2166" s="52">
        <v>0.688</v>
      </c>
      <c r="K2166" s="52">
        <v>0.064</v>
      </c>
      <c r="L2166" s="52">
        <v>335622.0</v>
      </c>
      <c r="M2166" s="52">
        <v>0.823</v>
      </c>
    </row>
    <row r="2167">
      <c r="A2167" s="47" t="str">
        <f t="shared" si="1"/>
        <v>The Americas_Bahamas, The-The Americas_2007</v>
      </c>
      <c r="B2167" s="47" t="s">
        <v>258</v>
      </c>
      <c r="C2167" s="49" t="s">
        <v>262</v>
      </c>
      <c r="D2167" s="44" t="s">
        <v>86</v>
      </c>
      <c r="E2167" s="52">
        <v>0.015</v>
      </c>
      <c r="F2167" s="52">
        <v>0.012</v>
      </c>
      <c r="G2167" s="52">
        <v>77.0</v>
      </c>
      <c r="H2167" s="52">
        <v>71.0</v>
      </c>
      <c r="I2167" s="52">
        <v>0.242</v>
      </c>
      <c r="J2167" s="52">
        <v>0.693</v>
      </c>
      <c r="K2167" s="52">
        <v>0.065</v>
      </c>
      <c r="L2167" s="52">
        <v>342049.0</v>
      </c>
      <c r="M2167" s="52">
        <v>0.824</v>
      </c>
    </row>
    <row r="2168">
      <c r="A2168" s="47" t="str">
        <f t="shared" si="1"/>
        <v>The Americas_Bahamas, The-The Americas_2008</v>
      </c>
      <c r="B2168" s="47" t="s">
        <v>258</v>
      </c>
      <c r="C2168" s="49" t="s">
        <v>262</v>
      </c>
      <c r="D2168" s="44" t="s">
        <v>87</v>
      </c>
      <c r="E2168" s="52">
        <v>0.016</v>
      </c>
      <c r="F2168" s="52">
        <v>0.012</v>
      </c>
      <c r="G2168" s="52">
        <v>77.0</v>
      </c>
      <c r="H2168" s="52">
        <v>71.0</v>
      </c>
      <c r="I2168" s="52">
        <v>0.236</v>
      </c>
      <c r="J2168" s="52">
        <v>0.698</v>
      </c>
      <c r="K2168" s="52">
        <v>0.066</v>
      </c>
      <c r="L2168" s="52">
        <v>348340.0</v>
      </c>
      <c r="M2168" s="52">
        <v>0.824</v>
      </c>
    </row>
    <row r="2169">
      <c r="A2169" s="47" t="str">
        <f t="shared" si="1"/>
        <v>The Americas_Bahamas, The-The Americas_2009</v>
      </c>
      <c r="B2169" s="47" t="s">
        <v>258</v>
      </c>
      <c r="C2169" s="49" t="s">
        <v>262</v>
      </c>
      <c r="D2169" s="44" t="s">
        <v>88</v>
      </c>
      <c r="E2169" s="52">
        <v>0.016</v>
      </c>
      <c r="F2169" s="52">
        <v>0.012</v>
      </c>
      <c r="G2169" s="52">
        <v>78.0</v>
      </c>
      <c r="H2169" s="52">
        <v>71.0</v>
      </c>
      <c r="I2169" s="52">
        <v>0.23</v>
      </c>
      <c r="J2169" s="52">
        <v>0.702</v>
      </c>
      <c r="K2169" s="52">
        <v>0.068</v>
      </c>
      <c r="L2169" s="52">
        <v>354492.0</v>
      </c>
      <c r="M2169" s="52">
        <v>0.825</v>
      </c>
    </row>
    <row r="2170">
      <c r="A2170" s="47" t="str">
        <f t="shared" si="1"/>
        <v>The Americas_Bahamas, The-The Americas_2010</v>
      </c>
      <c r="B2170" s="47" t="s">
        <v>258</v>
      </c>
      <c r="C2170" s="49" t="s">
        <v>262</v>
      </c>
      <c r="D2170" s="44" t="s">
        <v>89</v>
      </c>
      <c r="E2170" s="52">
        <v>0.016</v>
      </c>
      <c r="F2170" s="52">
        <v>0.011</v>
      </c>
      <c r="G2170" s="52">
        <v>78.0</v>
      </c>
      <c r="H2170" s="52">
        <v>72.0</v>
      </c>
      <c r="I2170" s="52">
        <v>0.225</v>
      </c>
      <c r="J2170" s="52">
        <v>0.706</v>
      </c>
      <c r="K2170" s="52">
        <v>0.07</v>
      </c>
      <c r="L2170" s="52">
        <v>360498.0</v>
      </c>
      <c r="M2170" s="52">
        <v>0.825</v>
      </c>
    </row>
    <row r="2171">
      <c r="A2171" s="47" t="str">
        <f t="shared" si="1"/>
        <v>The Americas_Bahamas, The-The Americas_2011</v>
      </c>
      <c r="B2171" s="47" t="s">
        <v>258</v>
      </c>
      <c r="C2171" s="49" t="s">
        <v>262</v>
      </c>
      <c r="D2171" s="44" t="s">
        <v>90</v>
      </c>
      <c r="E2171" s="52">
        <v>0.015</v>
      </c>
      <c r="F2171" s="52">
        <v>0.011</v>
      </c>
      <c r="G2171" s="52">
        <v>78.0</v>
      </c>
      <c r="H2171" s="52">
        <v>72.0</v>
      </c>
      <c r="I2171" s="52">
        <v>0.22</v>
      </c>
      <c r="J2171" s="52">
        <v>0.708</v>
      </c>
      <c r="K2171" s="52">
        <v>0.072</v>
      </c>
      <c r="L2171" s="52">
        <v>366331.0</v>
      </c>
      <c r="M2171" s="52">
        <v>0.826</v>
      </c>
    </row>
    <row r="2172">
      <c r="A2172" s="47" t="str">
        <f t="shared" si="1"/>
        <v>The Americas_Bahamas, The-The Americas_2012</v>
      </c>
      <c r="B2172" s="47" t="s">
        <v>258</v>
      </c>
      <c r="C2172" s="49" t="s">
        <v>262</v>
      </c>
      <c r="D2172" s="44" t="s">
        <v>91</v>
      </c>
      <c r="E2172" s="52">
        <v>0.015</v>
      </c>
      <c r="F2172" s="52">
        <v>0.011</v>
      </c>
      <c r="G2172" s="52">
        <v>78.0</v>
      </c>
      <c r="H2172" s="52">
        <v>72.0</v>
      </c>
      <c r="I2172" s="52">
        <v>0.216</v>
      </c>
      <c r="J2172" s="52">
        <v>0.71</v>
      </c>
      <c r="K2172" s="52">
        <v>0.074</v>
      </c>
      <c r="L2172" s="52">
        <v>371960.0</v>
      </c>
      <c r="M2172" s="52">
        <v>0.827</v>
      </c>
    </row>
    <row r="2173">
      <c r="A2173" s="47" t="str">
        <f t="shared" si="1"/>
        <v>The Americas_Barbados-The Americas_2000</v>
      </c>
      <c r="B2173" s="47" t="s">
        <v>258</v>
      </c>
      <c r="C2173" s="49" t="s">
        <v>263</v>
      </c>
      <c r="D2173" s="44" t="s">
        <v>70</v>
      </c>
      <c r="E2173" s="52">
        <v>0.013</v>
      </c>
      <c r="F2173" s="52">
        <v>0.015</v>
      </c>
      <c r="G2173" s="52">
        <v>75.0</v>
      </c>
      <c r="H2173" s="52">
        <v>71.0</v>
      </c>
      <c r="I2173" s="52">
        <v>0.219</v>
      </c>
      <c r="J2173" s="52">
        <v>0.666</v>
      </c>
      <c r="K2173" s="52">
        <v>0.115</v>
      </c>
      <c r="L2173" s="52">
        <v>267190.0</v>
      </c>
      <c r="M2173" s="52">
        <v>0.338</v>
      </c>
    </row>
    <row r="2174">
      <c r="A2174" s="47" t="str">
        <f t="shared" si="1"/>
        <v>The Americas_Barbados-The Americas_2001</v>
      </c>
      <c r="B2174" s="47" t="s">
        <v>258</v>
      </c>
      <c r="C2174" s="49" t="s">
        <v>263</v>
      </c>
      <c r="D2174" s="44" t="s">
        <v>71</v>
      </c>
      <c r="E2174" s="52">
        <v>0.013</v>
      </c>
      <c r="F2174" s="52">
        <v>0.015</v>
      </c>
      <c r="G2174" s="52">
        <v>76.0</v>
      </c>
      <c r="H2174" s="52">
        <v>71.0</v>
      </c>
      <c r="I2174" s="52">
        <v>0.217</v>
      </c>
      <c r="J2174" s="52">
        <v>0.669</v>
      </c>
      <c r="K2174" s="52">
        <v>0.115</v>
      </c>
      <c r="L2174" s="52">
        <v>268296.0</v>
      </c>
      <c r="M2174" s="52">
        <v>0.337</v>
      </c>
    </row>
    <row r="2175">
      <c r="A2175" s="47" t="str">
        <f t="shared" si="1"/>
        <v>The Americas_Barbados-The Americas_2002</v>
      </c>
      <c r="B2175" s="47" t="s">
        <v>258</v>
      </c>
      <c r="C2175" s="49" t="s">
        <v>263</v>
      </c>
      <c r="D2175" s="44" t="s">
        <v>72</v>
      </c>
      <c r="E2175" s="52">
        <v>0.013</v>
      </c>
      <c r="F2175" s="52">
        <v>0.015</v>
      </c>
      <c r="G2175" s="52">
        <v>76.0</v>
      </c>
      <c r="H2175" s="52">
        <v>71.0</v>
      </c>
      <c r="I2175" s="52">
        <v>0.214</v>
      </c>
      <c r="J2175" s="52">
        <v>0.672</v>
      </c>
      <c r="K2175" s="52">
        <v>0.114</v>
      </c>
      <c r="L2175" s="52">
        <v>269524.0</v>
      </c>
      <c r="M2175" s="52">
        <v>0.335</v>
      </c>
    </row>
    <row r="2176">
      <c r="A2176" s="47" t="str">
        <f t="shared" si="1"/>
        <v>The Americas_Barbados-The Americas_2003</v>
      </c>
      <c r="B2176" s="47" t="s">
        <v>258</v>
      </c>
      <c r="C2176" s="49" t="s">
        <v>263</v>
      </c>
      <c r="D2176" s="44" t="s">
        <v>74</v>
      </c>
      <c r="E2176" s="52">
        <v>0.013</v>
      </c>
      <c r="F2176" s="52">
        <v>0.015</v>
      </c>
      <c r="G2176" s="52">
        <v>76.0</v>
      </c>
      <c r="H2176" s="52">
        <v>71.0</v>
      </c>
      <c r="I2176" s="52">
        <v>0.211</v>
      </c>
      <c r="J2176" s="52">
        <v>0.677</v>
      </c>
      <c r="K2176" s="52">
        <v>0.112</v>
      </c>
      <c r="L2176" s="52">
        <v>270844.0</v>
      </c>
      <c r="M2176" s="52">
        <v>0.333</v>
      </c>
    </row>
    <row r="2177">
      <c r="A2177" s="47" t="str">
        <f t="shared" si="1"/>
        <v>The Americas_Barbados-The Americas_2004</v>
      </c>
      <c r="B2177" s="47" t="s">
        <v>258</v>
      </c>
      <c r="C2177" s="49" t="s">
        <v>263</v>
      </c>
      <c r="D2177" s="44" t="s">
        <v>83</v>
      </c>
      <c r="E2177" s="52">
        <v>0.013</v>
      </c>
      <c r="F2177" s="52">
        <v>0.015</v>
      </c>
      <c r="G2177" s="52">
        <v>76.0</v>
      </c>
      <c r="H2177" s="52">
        <v>71.0</v>
      </c>
      <c r="I2177" s="52">
        <v>0.209</v>
      </c>
      <c r="J2177" s="52">
        <v>0.681</v>
      </c>
      <c r="K2177" s="52">
        <v>0.11</v>
      </c>
      <c r="L2177" s="52">
        <v>272205.0</v>
      </c>
      <c r="M2177" s="52">
        <v>0.331</v>
      </c>
    </row>
    <row r="2178">
      <c r="A2178" s="47" t="str">
        <f t="shared" si="1"/>
        <v>The Americas_Barbados-The Americas_2005</v>
      </c>
      <c r="B2178" s="47" t="s">
        <v>258</v>
      </c>
      <c r="C2178" s="49" t="s">
        <v>263</v>
      </c>
      <c r="D2178" s="44" t="s">
        <v>84</v>
      </c>
      <c r="E2178" s="52">
        <v>0.013</v>
      </c>
      <c r="F2178" s="52">
        <v>0.015</v>
      </c>
      <c r="G2178" s="52">
        <v>76.0</v>
      </c>
      <c r="H2178" s="52">
        <v>72.0</v>
      </c>
      <c r="I2178" s="52">
        <v>0.206</v>
      </c>
      <c r="J2178" s="52">
        <v>0.686</v>
      </c>
      <c r="K2178" s="52">
        <v>0.108</v>
      </c>
      <c r="L2178" s="52">
        <v>273568.0</v>
      </c>
      <c r="M2178" s="52">
        <v>0.329</v>
      </c>
    </row>
    <row r="2179">
      <c r="A2179" s="47" t="str">
        <f t="shared" si="1"/>
        <v>The Americas_Barbados-The Americas_2006</v>
      </c>
      <c r="B2179" s="47" t="s">
        <v>258</v>
      </c>
      <c r="C2179" s="49" t="s">
        <v>263</v>
      </c>
      <c r="D2179" s="44" t="s">
        <v>85</v>
      </c>
      <c r="E2179" s="52">
        <v>0.013</v>
      </c>
      <c r="F2179" s="52">
        <v>0.014</v>
      </c>
      <c r="G2179" s="52">
        <v>77.0</v>
      </c>
      <c r="H2179" s="52">
        <v>72.0</v>
      </c>
      <c r="I2179" s="52">
        <v>0.203</v>
      </c>
      <c r="J2179" s="52">
        <v>0.69</v>
      </c>
      <c r="K2179" s="52">
        <v>0.107</v>
      </c>
      <c r="L2179" s="52">
        <v>274923.0</v>
      </c>
      <c r="M2179" s="52">
        <v>0.328</v>
      </c>
    </row>
    <row r="2180">
      <c r="A2180" s="47" t="str">
        <f t="shared" si="1"/>
        <v>The Americas_Barbados-The Americas_2007</v>
      </c>
      <c r="B2180" s="47" t="s">
        <v>258</v>
      </c>
      <c r="C2180" s="49" t="s">
        <v>263</v>
      </c>
      <c r="D2180" s="44" t="s">
        <v>86</v>
      </c>
      <c r="E2180" s="52">
        <v>0.013</v>
      </c>
      <c r="F2180" s="52">
        <v>0.014</v>
      </c>
      <c r="G2180" s="52">
        <v>77.0</v>
      </c>
      <c r="H2180" s="52">
        <v>72.0</v>
      </c>
      <c r="I2180" s="52">
        <v>0.2</v>
      </c>
      <c r="J2180" s="52">
        <v>0.694</v>
      </c>
      <c r="K2180" s="52">
        <v>0.106</v>
      </c>
      <c r="L2180" s="52">
        <v>276277.0</v>
      </c>
      <c r="M2180" s="52">
        <v>0.326</v>
      </c>
    </row>
    <row r="2181">
      <c r="A2181" s="47" t="str">
        <f t="shared" si="1"/>
        <v>The Americas_Barbados-The Americas_2008</v>
      </c>
      <c r="B2181" s="47" t="s">
        <v>258</v>
      </c>
      <c r="C2181" s="49" t="s">
        <v>263</v>
      </c>
      <c r="D2181" s="44" t="s">
        <v>87</v>
      </c>
      <c r="E2181" s="52">
        <v>0.013</v>
      </c>
      <c r="F2181" s="52">
        <v>0.014</v>
      </c>
      <c r="G2181" s="52">
        <v>77.0</v>
      </c>
      <c r="H2181" s="52">
        <v>72.0</v>
      </c>
      <c r="I2181" s="52">
        <v>0.198</v>
      </c>
      <c r="J2181" s="52">
        <v>0.698</v>
      </c>
      <c r="K2181" s="52">
        <v>0.105</v>
      </c>
      <c r="L2181" s="52">
        <v>277634.0</v>
      </c>
      <c r="M2181" s="52">
        <v>0.324</v>
      </c>
    </row>
    <row r="2182">
      <c r="A2182" s="47" t="str">
        <f t="shared" si="1"/>
        <v>The Americas_Barbados-The Americas_2009</v>
      </c>
      <c r="B2182" s="47" t="s">
        <v>258</v>
      </c>
      <c r="C2182" s="49" t="s">
        <v>263</v>
      </c>
      <c r="D2182" s="44" t="s">
        <v>88</v>
      </c>
      <c r="E2182" s="52">
        <v>0.013</v>
      </c>
      <c r="F2182" s="52">
        <v>0.014</v>
      </c>
      <c r="G2182" s="52">
        <v>77.0</v>
      </c>
      <c r="H2182" s="52">
        <v>72.0</v>
      </c>
      <c r="I2182" s="52">
        <v>0.195</v>
      </c>
      <c r="J2182" s="52">
        <v>0.701</v>
      </c>
      <c r="K2182" s="52">
        <v>0.104</v>
      </c>
      <c r="L2182" s="52">
        <v>279006.0</v>
      </c>
      <c r="M2182" s="52">
        <v>0.322</v>
      </c>
    </row>
    <row r="2183">
      <c r="A2183" s="47" t="str">
        <f t="shared" si="1"/>
        <v>The Americas_Barbados-The Americas_2010</v>
      </c>
      <c r="B2183" s="47" t="s">
        <v>258</v>
      </c>
      <c r="C2183" s="49" t="s">
        <v>263</v>
      </c>
      <c r="D2183" s="44" t="s">
        <v>89</v>
      </c>
      <c r="E2183" s="52">
        <v>0.013</v>
      </c>
      <c r="F2183" s="52">
        <v>0.014</v>
      </c>
      <c r="G2183" s="52">
        <v>77.0</v>
      </c>
      <c r="H2183" s="52">
        <v>72.0</v>
      </c>
      <c r="I2183" s="52">
        <v>0.193</v>
      </c>
      <c r="J2183" s="52">
        <v>0.703</v>
      </c>
      <c r="K2183" s="52">
        <v>0.104</v>
      </c>
      <c r="L2183" s="52">
        <v>280396.0</v>
      </c>
      <c r="M2183" s="52">
        <v>0.321</v>
      </c>
    </row>
    <row r="2184">
      <c r="A2184" s="47" t="str">
        <f t="shared" si="1"/>
        <v>The Americas_Barbados-The Americas_2011</v>
      </c>
      <c r="B2184" s="47" t="s">
        <v>258</v>
      </c>
      <c r="C2184" s="49" t="s">
        <v>263</v>
      </c>
      <c r="D2184" s="44" t="s">
        <v>90</v>
      </c>
      <c r="E2184" s="52">
        <v>0.013</v>
      </c>
      <c r="F2184" s="52">
        <v>0.014</v>
      </c>
      <c r="G2184" s="52">
        <v>77.0</v>
      </c>
      <c r="H2184" s="52">
        <v>73.0</v>
      </c>
      <c r="I2184" s="52">
        <v>0.191</v>
      </c>
      <c r="J2184" s="52">
        <v>0.704</v>
      </c>
      <c r="K2184" s="52">
        <v>0.105</v>
      </c>
      <c r="L2184" s="52">
        <v>281804.0</v>
      </c>
      <c r="M2184" s="52">
        <v>0.319</v>
      </c>
    </row>
    <row r="2185">
      <c r="A2185" s="47" t="str">
        <f t="shared" si="1"/>
        <v>The Americas_Barbados-The Americas_2012</v>
      </c>
      <c r="B2185" s="47" t="s">
        <v>258</v>
      </c>
      <c r="C2185" s="49" t="s">
        <v>263</v>
      </c>
      <c r="D2185" s="44" t="s">
        <v>91</v>
      </c>
      <c r="E2185" s="52">
        <v>0.013</v>
      </c>
      <c r="F2185" s="52">
        <v>0.014</v>
      </c>
      <c r="G2185" s="52">
        <v>78.0</v>
      </c>
      <c r="H2185" s="52">
        <v>73.0</v>
      </c>
      <c r="I2185" s="52">
        <v>0.19</v>
      </c>
      <c r="J2185" s="52">
        <v>0.704</v>
      </c>
      <c r="K2185" s="52">
        <v>0.106</v>
      </c>
      <c r="L2185" s="52">
        <v>283221.0</v>
      </c>
      <c r="M2185" s="52">
        <v>0.318</v>
      </c>
    </row>
    <row r="2186">
      <c r="A2186" s="47" t="str">
        <f t="shared" si="1"/>
        <v>The Americas_Belize-The Americas_2000</v>
      </c>
      <c r="B2186" s="47" t="s">
        <v>258</v>
      </c>
      <c r="C2186" s="49" t="s">
        <v>264</v>
      </c>
      <c r="D2186" s="44" t="s">
        <v>70</v>
      </c>
      <c r="E2186" s="52">
        <v>0.029</v>
      </c>
      <c r="F2186" s="52">
        <v>0.021</v>
      </c>
      <c r="G2186" s="52">
        <v>74.0</v>
      </c>
      <c r="H2186" s="52">
        <v>67.0</v>
      </c>
      <c r="I2186" s="52">
        <v>0.402</v>
      </c>
      <c r="J2186" s="52">
        <v>0.555</v>
      </c>
      <c r="K2186" s="52">
        <v>0.043</v>
      </c>
      <c r="L2186" s="52">
        <v>238586.0</v>
      </c>
      <c r="M2186" s="52">
        <v>0.477</v>
      </c>
    </row>
    <row r="2187">
      <c r="A2187" s="47" t="str">
        <f t="shared" si="1"/>
        <v>The Americas_Belize-The Americas_2001</v>
      </c>
      <c r="B2187" s="47" t="s">
        <v>258</v>
      </c>
      <c r="C2187" s="49" t="s">
        <v>264</v>
      </c>
      <c r="D2187" s="44" t="s">
        <v>71</v>
      </c>
      <c r="E2187" s="52">
        <v>0.029</v>
      </c>
      <c r="F2187" s="52">
        <v>0.021</v>
      </c>
      <c r="G2187" s="52">
        <v>74.0</v>
      </c>
      <c r="H2187" s="52">
        <v>67.0</v>
      </c>
      <c r="I2187" s="52">
        <v>0.397</v>
      </c>
      <c r="J2187" s="52">
        <v>0.56</v>
      </c>
      <c r="K2187" s="52">
        <v>0.042</v>
      </c>
      <c r="L2187" s="52">
        <v>245198.0</v>
      </c>
      <c r="M2187" s="52">
        <v>0.474</v>
      </c>
    </row>
    <row r="2188">
      <c r="A2188" s="47" t="str">
        <f t="shared" si="1"/>
        <v>The Americas_Belize-The Americas_2002</v>
      </c>
      <c r="B2188" s="47" t="s">
        <v>258</v>
      </c>
      <c r="C2188" s="49" t="s">
        <v>264</v>
      </c>
      <c r="D2188" s="44" t="s">
        <v>72</v>
      </c>
      <c r="E2188" s="52">
        <v>0.028</v>
      </c>
      <c r="F2188" s="52">
        <v>0.02</v>
      </c>
      <c r="G2188" s="52">
        <v>75.0</v>
      </c>
      <c r="H2188" s="52">
        <v>68.0</v>
      </c>
      <c r="I2188" s="52">
        <v>0.393</v>
      </c>
      <c r="J2188" s="52">
        <v>0.565</v>
      </c>
      <c r="K2188" s="52">
        <v>0.042</v>
      </c>
      <c r="L2188" s="52">
        <v>251766.0</v>
      </c>
      <c r="M2188" s="52">
        <v>0.471</v>
      </c>
    </row>
    <row r="2189">
      <c r="A2189" s="47" t="str">
        <f t="shared" si="1"/>
        <v>The Americas_Belize-The Americas_2003</v>
      </c>
      <c r="B2189" s="47" t="s">
        <v>258</v>
      </c>
      <c r="C2189" s="49" t="s">
        <v>264</v>
      </c>
      <c r="D2189" s="44" t="s">
        <v>74</v>
      </c>
      <c r="E2189" s="52">
        <v>0.028</v>
      </c>
      <c r="F2189" s="52">
        <v>0.019</v>
      </c>
      <c r="G2189" s="52">
        <v>75.0</v>
      </c>
      <c r="H2189" s="52">
        <v>68.0</v>
      </c>
      <c r="I2189" s="52">
        <v>0.388</v>
      </c>
      <c r="J2189" s="52">
        <v>0.57</v>
      </c>
      <c r="K2189" s="52">
        <v>0.042</v>
      </c>
      <c r="L2189" s="52">
        <v>258346.0</v>
      </c>
      <c r="M2189" s="52">
        <v>0.469</v>
      </c>
    </row>
    <row r="2190">
      <c r="A2190" s="47" t="str">
        <f t="shared" si="1"/>
        <v>The Americas_Belize-The Americas_2004</v>
      </c>
      <c r="B2190" s="47" t="s">
        <v>258</v>
      </c>
      <c r="C2190" s="49" t="s">
        <v>264</v>
      </c>
      <c r="D2190" s="44" t="s">
        <v>83</v>
      </c>
      <c r="E2190" s="52">
        <v>0.027</v>
      </c>
      <c r="F2190" s="52">
        <v>0.019</v>
      </c>
      <c r="G2190" s="52">
        <v>75.0</v>
      </c>
      <c r="H2190" s="52">
        <v>69.0</v>
      </c>
      <c r="I2190" s="52">
        <v>0.384</v>
      </c>
      <c r="J2190" s="52">
        <v>0.575</v>
      </c>
      <c r="K2190" s="52">
        <v>0.041</v>
      </c>
      <c r="L2190" s="52">
        <v>265040.0</v>
      </c>
      <c r="M2190" s="52">
        <v>0.466</v>
      </c>
    </row>
    <row r="2191">
      <c r="A2191" s="47" t="str">
        <f t="shared" si="1"/>
        <v>The Americas_Belize-The Americas_2005</v>
      </c>
      <c r="B2191" s="47" t="s">
        <v>258</v>
      </c>
      <c r="C2191" s="49" t="s">
        <v>264</v>
      </c>
      <c r="D2191" s="44" t="s">
        <v>84</v>
      </c>
      <c r="E2191" s="52">
        <v>0.027</v>
      </c>
      <c r="F2191" s="52">
        <v>0.018</v>
      </c>
      <c r="G2191" s="52">
        <v>75.0</v>
      </c>
      <c r="H2191" s="52">
        <v>69.0</v>
      </c>
      <c r="I2191" s="52">
        <v>0.379</v>
      </c>
      <c r="J2191" s="52">
        <v>0.58</v>
      </c>
      <c r="K2191" s="52">
        <v>0.041</v>
      </c>
      <c r="L2191" s="52">
        <v>271920.0</v>
      </c>
      <c r="M2191" s="52">
        <v>0.463</v>
      </c>
    </row>
    <row r="2192">
      <c r="A2192" s="47" t="str">
        <f t="shared" si="1"/>
        <v>The Americas_Belize-The Americas_2006</v>
      </c>
      <c r="B2192" s="47" t="s">
        <v>258</v>
      </c>
      <c r="C2192" s="49" t="s">
        <v>264</v>
      </c>
      <c r="D2192" s="44" t="s">
        <v>85</v>
      </c>
      <c r="E2192" s="52">
        <v>0.026</v>
      </c>
      <c r="F2192" s="52">
        <v>0.018</v>
      </c>
      <c r="G2192" s="52">
        <v>75.0</v>
      </c>
      <c r="H2192" s="52">
        <v>69.0</v>
      </c>
      <c r="I2192" s="52">
        <v>0.374</v>
      </c>
      <c r="J2192" s="52">
        <v>0.585</v>
      </c>
      <c r="K2192" s="52">
        <v>0.04</v>
      </c>
      <c r="L2192" s="52">
        <v>278985.0</v>
      </c>
      <c r="M2192" s="52">
        <v>0.46</v>
      </c>
    </row>
    <row r="2193">
      <c r="A2193" s="47" t="str">
        <f t="shared" si="1"/>
        <v>The Americas_Belize-The Americas_2007</v>
      </c>
      <c r="B2193" s="47" t="s">
        <v>258</v>
      </c>
      <c r="C2193" s="49" t="s">
        <v>264</v>
      </c>
      <c r="D2193" s="44" t="s">
        <v>86</v>
      </c>
      <c r="E2193" s="52">
        <v>0.026</v>
      </c>
      <c r="F2193" s="52">
        <v>0.017</v>
      </c>
      <c r="G2193" s="52">
        <v>76.0</v>
      </c>
      <c r="H2193" s="52">
        <v>70.0</v>
      </c>
      <c r="I2193" s="52">
        <v>0.37</v>
      </c>
      <c r="J2193" s="52">
        <v>0.59</v>
      </c>
      <c r="K2193" s="52">
        <v>0.04</v>
      </c>
      <c r="L2193" s="52">
        <v>286196.0</v>
      </c>
      <c r="M2193" s="52">
        <v>0.458</v>
      </c>
    </row>
    <row r="2194">
      <c r="A2194" s="47" t="str">
        <f t="shared" si="1"/>
        <v>The Americas_Belize-The Americas_2008</v>
      </c>
      <c r="B2194" s="47" t="s">
        <v>258</v>
      </c>
      <c r="C2194" s="49" t="s">
        <v>264</v>
      </c>
      <c r="D2194" s="44" t="s">
        <v>87</v>
      </c>
      <c r="E2194" s="52">
        <v>0.025</v>
      </c>
      <c r="F2194" s="52">
        <v>0.017</v>
      </c>
      <c r="G2194" s="52">
        <v>76.0</v>
      </c>
      <c r="H2194" s="52">
        <v>70.0</v>
      </c>
      <c r="I2194" s="52">
        <v>0.365</v>
      </c>
      <c r="J2194" s="52">
        <v>0.596</v>
      </c>
      <c r="K2194" s="52">
        <v>0.039</v>
      </c>
      <c r="L2194" s="52">
        <v>293544.0</v>
      </c>
      <c r="M2194" s="52">
        <v>0.455</v>
      </c>
    </row>
    <row r="2195">
      <c r="A2195" s="47" t="str">
        <f t="shared" si="1"/>
        <v>The Americas_Belize-The Americas_2009</v>
      </c>
      <c r="B2195" s="47" t="s">
        <v>258</v>
      </c>
      <c r="C2195" s="49" t="s">
        <v>264</v>
      </c>
      <c r="D2195" s="44" t="s">
        <v>88</v>
      </c>
      <c r="E2195" s="52">
        <v>0.025</v>
      </c>
      <c r="F2195" s="52">
        <v>0.016</v>
      </c>
      <c r="G2195" s="52">
        <v>76.0</v>
      </c>
      <c r="H2195" s="52">
        <v>70.0</v>
      </c>
      <c r="I2195" s="52">
        <v>0.36</v>
      </c>
      <c r="J2195" s="52">
        <v>0.601</v>
      </c>
      <c r="K2195" s="52">
        <v>0.039</v>
      </c>
      <c r="L2195" s="52">
        <v>301016.0</v>
      </c>
      <c r="M2195" s="52">
        <v>0.452</v>
      </c>
    </row>
    <row r="2196">
      <c r="A2196" s="47" t="str">
        <f t="shared" si="1"/>
        <v>The Americas_Belize-The Americas_2010</v>
      </c>
      <c r="B2196" s="47" t="s">
        <v>258</v>
      </c>
      <c r="C2196" s="49" t="s">
        <v>264</v>
      </c>
      <c r="D2196" s="44" t="s">
        <v>89</v>
      </c>
      <c r="E2196" s="52">
        <v>0.024</v>
      </c>
      <c r="F2196" s="52">
        <v>0.016</v>
      </c>
      <c r="G2196" s="52">
        <v>76.0</v>
      </c>
      <c r="H2196" s="52">
        <v>70.0</v>
      </c>
      <c r="I2196" s="52">
        <v>0.355</v>
      </c>
      <c r="J2196" s="52">
        <v>0.606</v>
      </c>
      <c r="K2196" s="52">
        <v>0.039</v>
      </c>
      <c r="L2196" s="52">
        <v>308595.0</v>
      </c>
      <c r="M2196" s="52">
        <v>0.45</v>
      </c>
    </row>
    <row r="2197">
      <c r="A2197" s="47" t="str">
        <f t="shared" si="1"/>
        <v>The Americas_Belize-The Americas_2011</v>
      </c>
      <c r="B2197" s="47" t="s">
        <v>258</v>
      </c>
      <c r="C2197" s="49" t="s">
        <v>264</v>
      </c>
      <c r="D2197" s="44" t="s">
        <v>90</v>
      </c>
      <c r="E2197" s="52">
        <v>0.024</v>
      </c>
      <c r="F2197" s="52">
        <v>0.015</v>
      </c>
      <c r="G2197" s="52">
        <v>77.0</v>
      </c>
      <c r="H2197" s="52">
        <v>71.0</v>
      </c>
      <c r="I2197" s="52">
        <v>0.349</v>
      </c>
      <c r="J2197" s="52">
        <v>0.612</v>
      </c>
      <c r="K2197" s="52">
        <v>0.039</v>
      </c>
      <c r="L2197" s="52">
        <v>316280.0</v>
      </c>
      <c r="M2197" s="52">
        <v>0.447</v>
      </c>
    </row>
    <row r="2198">
      <c r="A2198" s="47" t="str">
        <f t="shared" si="1"/>
        <v>The Americas_Belize-The Americas_2012</v>
      </c>
      <c r="B2198" s="47" t="s">
        <v>258</v>
      </c>
      <c r="C2198" s="49" t="s">
        <v>264</v>
      </c>
      <c r="D2198" s="44" t="s">
        <v>91</v>
      </c>
      <c r="E2198" s="52">
        <v>0.024</v>
      </c>
      <c r="F2198" s="52">
        <v>0.015</v>
      </c>
      <c r="G2198" s="52">
        <v>77.0</v>
      </c>
      <c r="H2198" s="52">
        <v>71.0</v>
      </c>
      <c r="I2198" s="52">
        <v>0.344</v>
      </c>
      <c r="J2198" s="52">
        <v>0.617</v>
      </c>
      <c r="K2198" s="52">
        <v>0.039</v>
      </c>
      <c r="L2198" s="52">
        <v>324060.0</v>
      </c>
      <c r="M2198" s="52">
        <v>0.445</v>
      </c>
    </row>
    <row r="2199">
      <c r="A2199" s="47" t="str">
        <f t="shared" si="1"/>
        <v>The Americas_Bermuda-The Americas_2000</v>
      </c>
      <c r="B2199" s="47" t="s">
        <v>258</v>
      </c>
      <c r="C2199" s="49" t="s">
        <v>265</v>
      </c>
      <c r="D2199" s="44" t="s">
        <v>70</v>
      </c>
      <c r="E2199" s="52">
        <v>0.014</v>
      </c>
      <c r="F2199" s="50"/>
      <c r="G2199" s="52">
        <v>81.0</v>
      </c>
      <c r="H2199" s="52">
        <v>75.0</v>
      </c>
      <c r="I2199" s="50"/>
      <c r="J2199" s="50"/>
      <c r="K2199" s="50"/>
      <c r="L2199" s="52">
        <v>61833.0</v>
      </c>
      <c r="M2199" s="52">
        <v>1.0</v>
      </c>
    </row>
    <row r="2200">
      <c r="A2200" s="47" t="str">
        <f t="shared" si="1"/>
        <v>The Americas_Bermuda-The Americas_2001</v>
      </c>
      <c r="B2200" s="47" t="s">
        <v>258</v>
      </c>
      <c r="C2200" s="49" t="s">
        <v>265</v>
      </c>
      <c r="D2200" s="44" t="s">
        <v>71</v>
      </c>
      <c r="E2200" s="52">
        <v>0.013</v>
      </c>
      <c r="F2200" s="50"/>
      <c r="G2200" s="52">
        <v>81.0</v>
      </c>
      <c r="H2200" s="52">
        <v>75.0</v>
      </c>
      <c r="I2200" s="50"/>
      <c r="J2200" s="50"/>
      <c r="K2200" s="50"/>
      <c r="L2200" s="52">
        <v>62504.0</v>
      </c>
      <c r="M2200" s="52">
        <v>1.0</v>
      </c>
    </row>
    <row r="2201">
      <c r="A2201" s="47" t="str">
        <f t="shared" si="1"/>
        <v>The Americas_Bermuda-The Americas_2002</v>
      </c>
      <c r="B2201" s="47" t="s">
        <v>258</v>
      </c>
      <c r="C2201" s="49" t="s">
        <v>265</v>
      </c>
      <c r="D2201" s="44" t="s">
        <v>72</v>
      </c>
      <c r="E2201" s="52">
        <v>0.013</v>
      </c>
      <c r="F2201" s="50"/>
      <c r="G2201" s="52">
        <v>81.0</v>
      </c>
      <c r="H2201" s="52">
        <v>76.0</v>
      </c>
      <c r="I2201" s="50"/>
      <c r="J2201" s="50"/>
      <c r="K2201" s="50"/>
      <c r="L2201" s="52">
        <v>62912.0</v>
      </c>
      <c r="M2201" s="52">
        <v>1.0</v>
      </c>
    </row>
    <row r="2202">
      <c r="A2202" s="47" t="str">
        <f t="shared" si="1"/>
        <v>The Americas_Bermuda-The Americas_2003</v>
      </c>
      <c r="B2202" s="47" t="s">
        <v>258</v>
      </c>
      <c r="C2202" s="49" t="s">
        <v>265</v>
      </c>
      <c r="D2202" s="44" t="s">
        <v>74</v>
      </c>
      <c r="E2202" s="52">
        <v>0.013</v>
      </c>
      <c r="F2202" s="50"/>
      <c r="G2202" s="52">
        <v>81.0</v>
      </c>
      <c r="H2202" s="52">
        <v>76.0</v>
      </c>
      <c r="I2202" s="50"/>
      <c r="J2202" s="50"/>
      <c r="K2202" s="50"/>
      <c r="L2202" s="52">
        <v>63325.0</v>
      </c>
      <c r="M2202" s="52">
        <v>1.0</v>
      </c>
    </row>
    <row r="2203">
      <c r="A2203" s="47" t="str">
        <f t="shared" si="1"/>
        <v>The Americas_Bermuda-The Americas_2004</v>
      </c>
      <c r="B2203" s="47" t="s">
        <v>258</v>
      </c>
      <c r="C2203" s="49" t="s">
        <v>265</v>
      </c>
      <c r="D2203" s="44" t="s">
        <v>83</v>
      </c>
      <c r="E2203" s="52">
        <v>0.013</v>
      </c>
      <c r="F2203" s="50"/>
      <c r="G2203" s="52">
        <v>81.0</v>
      </c>
      <c r="H2203" s="52">
        <v>76.0</v>
      </c>
      <c r="I2203" s="50"/>
      <c r="J2203" s="50"/>
      <c r="K2203" s="50"/>
      <c r="L2203" s="52">
        <v>63740.0</v>
      </c>
      <c r="M2203" s="52">
        <v>1.0</v>
      </c>
    </row>
    <row r="2204">
      <c r="A2204" s="47" t="str">
        <f t="shared" si="1"/>
        <v>The Americas_Bermuda-The Americas_2005</v>
      </c>
      <c r="B2204" s="47" t="s">
        <v>258</v>
      </c>
      <c r="C2204" s="49" t="s">
        <v>265</v>
      </c>
      <c r="D2204" s="44" t="s">
        <v>84</v>
      </c>
      <c r="E2204" s="52">
        <v>0.013</v>
      </c>
      <c r="F2204" s="50"/>
      <c r="G2204" s="52">
        <v>81.0</v>
      </c>
      <c r="H2204" s="52">
        <v>76.0</v>
      </c>
      <c r="I2204" s="50"/>
      <c r="J2204" s="50"/>
      <c r="K2204" s="50"/>
      <c r="L2204" s="52">
        <v>64154.0</v>
      </c>
      <c r="M2204" s="52">
        <v>1.0</v>
      </c>
    </row>
    <row r="2205">
      <c r="A2205" s="47" t="str">
        <f t="shared" si="1"/>
        <v>The Americas_Bermuda-The Americas_2006</v>
      </c>
      <c r="B2205" s="47" t="s">
        <v>258</v>
      </c>
      <c r="C2205" s="49" t="s">
        <v>265</v>
      </c>
      <c r="D2205" s="44" t="s">
        <v>85</v>
      </c>
      <c r="E2205" s="52">
        <v>0.013</v>
      </c>
      <c r="F2205" s="50"/>
      <c r="G2205" s="52">
        <v>82.0</v>
      </c>
      <c r="H2205" s="52">
        <v>76.0</v>
      </c>
      <c r="I2205" s="50"/>
      <c r="J2205" s="50"/>
      <c r="K2205" s="50"/>
      <c r="L2205" s="52">
        <v>64523.0</v>
      </c>
      <c r="M2205" s="52">
        <v>1.0</v>
      </c>
    </row>
    <row r="2206">
      <c r="A2206" s="47" t="str">
        <f t="shared" si="1"/>
        <v>The Americas_Bermuda-The Americas_2007</v>
      </c>
      <c r="B2206" s="47" t="s">
        <v>258</v>
      </c>
      <c r="C2206" s="49" t="s">
        <v>265</v>
      </c>
      <c r="D2206" s="44" t="s">
        <v>86</v>
      </c>
      <c r="E2206" s="52">
        <v>0.013</v>
      </c>
      <c r="F2206" s="50"/>
      <c r="G2206" s="52">
        <v>82.0</v>
      </c>
      <c r="H2206" s="52">
        <v>76.0</v>
      </c>
      <c r="I2206" s="50"/>
      <c r="J2206" s="50"/>
      <c r="K2206" s="50"/>
      <c r="L2206" s="52">
        <v>64888.0</v>
      </c>
      <c r="M2206" s="52">
        <v>1.0</v>
      </c>
    </row>
    <row r="2207">
      <c r="A2207" s="47" t="str">
        <f t="shared" si="1"/>
        <v>The Americas_Bermuda-The Americas_2008</v>
      </c>
      <c r="B2207" s="47" t="s">
        <v>258</v>
      </c>
      <c r="C2207" s="49" t="s">
        <v>265</v>
      </c>
      <c r="D2207" s="44" t="s">
        <v>87</v>
      </c>
      <c r="E2207" s="52">
        <v>0.013</v>
      </c>
      <c r="F2207" s="50"/>
      <c r="G2207" s="52">
        <v>82.0</v>
      </c>
      <c r="H2207" s="52">
        <v>77.0</v>
      </c>
      <c r="I2207" s="50"/>
      <c r="J2207" s="50"/>
      <c r="K2207" s="50"/>
      <c r="L2207" s="52">
        <v>65273.0</v>
      </c>
      <c r="M2207" s="52">
        <v>1.0</v>
      </c>
    </row>
    <row r="2208">
      <c r="A2208" s="47" t="str">
        <f t="shared" si="1"/>
        <v>The Americas_Bermuda-The Americas_2009</v>
      </c>
      <c r="B2208" s="47" t="s">
        <v>258</v>
      </c>
      <c r="C2208" s="49" t="s">
        <v>265</v>
      </c>
      <c r="D2208" s="44" t="s">
        <v>88</v>
      </c>
      <c r="E2208" s="52">
        <v>0.012</v>
      </c>
      <c r="F2208" s="50"/>
      <c r="G2208" s="52">
        <v>82.0</v>
      </c>
      <c r="H2208" s="52">
        <v>77.0</v>
      </c>
      <c r="I2208" s="50"/>
      <c r="J2208" s="50"/>
      <c r="K2208" s="50"/>
      <c r="L2208" s="52">
        <v>65636.0</v>
      </c>
      <c r="M2208" s="52">
        <v>1.0</v>
      </c>
    </row>
    <row r="2209">
      <c r="A2209" s="47" t="str">
        <f t="shared" si="1"/>
        <v>The Americas_Bermuda-The Americas_2010</v>
      </c>
      <c r="B2209" s="47" t="s">
        <v>258</v>
      </c>
      <c r="C2209" s="49" t="s">
        <v>265</v>
      </c>
      <c r="D2209" s="44" t="s">
        <v>89</v>
      </c>
      <c r="E2209" s="52">
        <v>0.012</v>
      </c>
      <c r="F2209" s="50"/>
      <c r="G2209" s="52">
        <v>82.0</v>
      </c>
      <c r="H2209" s="52">
        <v>77.0</v>
      </c>
      <c r="I2209" s="50"/>
      <c r="J2209" s="50"/>
      <c r="K2209" s="50"/>
      <c r="L2209" s="52">
        <v>65124.0</v>
      </c>
      <c r="M2209" s="52">
        <v>1.0</v>
      </c>
    </row>
    <row r="2210">
      <c r="A2210" s="47" t="str">
        <f t="shared" si="1"/>
        <v>The Americas_Bermuda-The Americas_2011</v>
      </c>
      <c r="B2210" s="47" t="s">
        <v>258</v>
      </c>
      <c r="C2210" s="49" t="s">
        <v>265</v>
      </c>
      <c r="D2210" s="44" t="s">
        <v>90</v>
      </c>
      <c r="E2210" s="52">
        <v>0.012</v>
      </c>
      <c r="F2210" s="50"/>
      <c r="G2210" s="52">
        <v>82.0</v>
      </c>
      <c r="H2210" s="52">
        <v>77.0</v>
      </c>
      <c r="I2210" s="50"/>
      <c r="J2210" s="50"/>
      <c r="K2210" s="50"/>
      <c r="L2210" s="52">
        <v>64564.0</v>
      </c>
      <c r="M2210" s="52">
        <v>1.0</v>
      </c>
    </row>
    <row r="2211">
      <c r="A2211" s="47" t="str">
        <f t="shared" si="1"/>
        <v>The Americas_Bermuda-The Americas_2012</v>
      </c>
      <c r="B2211" s="47" t="s">
        <v>258</v>
      </c>
      <c r="C2211" s="49" t="s">
        <v>265</v>
      </c>
      <c r="D2211" s="44" t="s">
        <v>91</v>
      </c>
      <c r="E2211" s="52">
        <v>0.012</v>
      </c>
      <c r="F2211" s="50"/>
      <c r="G2211" s="52">
        <v>82.0</v>
      </c>
      <c r="H2211" s="52">
        <v>77.0</v>
      </c>
      <c r="I2211" s="50"/>
      <c r="J2211" s="50"/>
      <c r="K2211" s="50"/>
      <c r="L2211" s="52">
        <v>64798.0</v>
      </c>
      <c r="M2211" s="52">
        <v>1.0</v>
      </c>
    </row>
    <row r="2212">
      <c r="A2212" s="47" t="str">
        <f t="shared" si="1"/>
        <v>The Americas_Bolivia-The Americas_2000</v>
      </c>
      <c r="B2212" s="47" t="s">
        <v>258</v>
      </c>
      <c r="C2212" s="49" t="s">
        <v>266</v>
      </c>
      <c r="D2212" s="44" t="s">
        <v>70</v>
      </c>
      <c r="E2212" s="52">
        <v>0.031</v>
      </c>
      <c r="F2212" s="52">
        <v>0.057</v>
      </c>
      <c r="G2212" s="52">
        <v>65.0</v>
      </c>
      <c r="H2212" s="52">
        <v>61.0</v>
      </c>
      <c r="I2212" s="52">
        <v>0.398</v>
      </c>
      <c r="J2212" s="52">
        <v>0.56</v>
      </c>
      <c r="K2212" s="52">
        <v>0.042</v>
      </c>
      <c r="L2212" s="52">
        <v>8495271.0</v>
      </c>
      <c r="M2212" s="52">
        <v>0.618</v>
      </c>
    </row>
    <row r="2213">
      <c r="A2213" s="47" t="str">
        <f t="shared" si="1"/>
        <v>The Americas_Bolivia-The Americas_2001</v>
      </c>
      <c r="B2213" s="47" t="s">
        <v>258</v>
      </c>
      <c r="C2213" s="49" t="s">
        <v>266</v>
      </c>
      <c r="D2213" s="44" t="s">
        <v>71</v>
      </c>
      <c r="E2213" s="52">
        <v>0.031</v>
      </c>
      <c r="F2213" s="52">
        <v>0.054</v>
      </c>
      <c r="G2213" s="52">
        <v>65.0</v>
      </c>
      <c r="H2213" s="52">
        <v>61.0</v>
      </c>
      <c r="I2213" s="52">
        <v>0.396</v>
      </c>
      <c r="J2213" s="52">
        <v>0.562</v>
      </c>
      <c r="K2213" s="52">
        <v>0.042</v>
      </c>
      <c r="L2213" s="52">
        <v>8669066.0</v>
      </c>
      <c r="M2213" s="52">
        <v>0.623</v>
      </c>
    </row>
    <row r="2214">
      <c r="A2214" s="47" t="str">
        <f t="shared" si="1"/>
        <v>The Americas_Bolivia-The Americas_2002</v>
      </c>
      <c r="B2214" s="47" t="s">
        <v>258</v>
      </c>
      <c r="C2214" s="49" t="s">
        <v>266</v>
      </c>
      <c r="D2214" s="44" t="s">
        <v>72</v>
      </c>
      <c r="E2214" s="52">
        <v>0.03</v>
      </c>
      <c r="F2214" s="52">
        <v>0.052</v>
      </c>
      <c r="G2214" s="52">
        <v>66.0</v>
      </c>
      <c r="H2214" s="52">
        <v>62.0</v>
      </c>
      <c r="I2214" s="52">
        <v>0.393</v>
      </c>
      <c r="J2214" s="52">
        <v>0.564</v>
      </c>
      <c r="K2214" s="52">
        <v>0.043</v>
      </c>
      <c r="L2214" s="52">
        <v>8843350.0</v>
      </c>
      <c r="M2214" s="52">
        <v>0.628</v>
      </c>
    </row>
    <row r="2215">
      <c r="A2215" s="47" t="str">
        <f t="shared" si="1"/>
        <v>The Americas_Bolivia-The Americas_2003</v>
      </c>
      <c r="B2215" s="47" t="s">
        <v>258</v>
      </c>
      <c r="C2215" s="49" t="s">
        <v>266</v>
      </c>
      <c r="D2215" s="44" t="s">
        <v>74</v>
      </c>
      <c r="E2215" s="52">
        <v>0.03</v>
      </c>
      <c r="F2215" s="52">
        <v>0.049</v>
      </c>
      <c r="G2215" s="52">
        <v>66.0</v>
      </c>
      <c r="H2215" s="52">
        <v>62.0</v>
      </c>
      <c r="I2215" s="52">
        <v>0.39</v>
      </c>
      <c r="J2215" s="52">
        <v>0.567</v>
      </c>
      <c r="K2215" s="52">
        <v>0.043</v>
      </c>
      <c r="L2215" s="52">
        <v>9016787.0</v>
      </c>
      <c r="M2215" s="52">
        <v>0.633</v>
      </c>
    </row>
    <row r="2216">
      <c r="A2216" s="47" t="str">
        <f t="shared" si="1"/>
        <v>The Americas_Bolivia-The Americas_2004</v>
      </c>
      <c r="B2216" s="47" t="s">
        <v>258</v>
      </c>
      <c r="C2216" s="49" t="s">
        <v>266</v>
      </c>
      <c r="D2216" s="44" t="s">
        <v>83</v>
      </c>
      <c r="E2216" s="52">
        <v>0.029</v>
      </c>
      <c r="F2216" s="52">
        <v>0.046</v>
      </c>
      <c r="G2216" s="52">
        <v>67.0</v>
      </c>
      <c r="H2216" s="52">
        <v>62.0</v>
      </c>
      <c r="I2216" s="52">
        <v>0.387</v>
      </c>
      <c r="J2216" s="52">
        <v>0.569</v>
      </c>
      <c r="K2216" s="52">
        <v>0.044</v>
      </c>
      <c r="L2216" s="52">
        <v>9187610.0</v>
      </c>
      <c r="M2216" s="52">
        <v>0.637</v>
      </c>
    </row>
    <row r="2217">
      <c r="A2217" s="47" t="str">
        <f t="shared" si="1"/>
        <v>The Americas_Bolivia-The Americas_2005</v>
      </c>
      <c r="B2217" s="47" t="s">
        <v>258</v>
      </c>
      <c r="C2217" s="49" t="s">
        <v>266</v>
      </c>
      <c r="D2217" s="44" t="s">
        <v>84</v>
      </c>
      <c r="E2217" s="52">
        <v>0.029</v>
      </c>
      <c r="F2217" s="52">
        <v>0.044</v>
      </c>
      <c r="G2217" s="52">
        <v>67.0</v>
      </c>
      <c r="H2217" s="52">
        <v>63.0</v>
      </c>
      <c r="I2217" s="52">
        <v>0.383</v>
      </c>
      <c r="J2217" s="52">
        <v>0.573</v>
      </c>
      <c r="K2217" s="52">
        <v>0.044</v>
      </c>
      <c r="L2217" s="52">
        <v>9354709.0</v>
      </c>
      <c r="M2217" s="52">
        <v>0.642</v>
      </c>
    </row>
    <row r="2218">
      <c r="A2218" s="47" t="str">
        <f t="shared" si="1"/>
        <v>The Americas_Bolivia-The Americas_2006</v>
      </c>
      <c r="B2218" s="47" t="s">
        <v>258</v>
      </c>
      <c r="C2218" s="49" t="s">
        <v>266</v>
      </c>
      <c r="D2218" s="44" t="s">
        <v>85</v>
      </c>
      <c r="E2218" s="52">
        <v>0.028</v>
      </c>
      <c r="F2218" s="52">
        <v>0.042</v>
      </c>
      <c r="G2218" s="52">
        <v>67.0</v>
      </c>
      <c r="H2218" s="52">
        <v>63.0</v>
      </c>
      <c r="I2218" s="52">
        <v>0.379</v>
      </c>
      <c r="J2218" s="52">
        <v>0.576</v>
      </c>
      <c r="K2218" s="52">
        <v>0.045</v>
      </c>
      <c r="L2218" s="52">
        <v>9517395.0</v>
      </c>
      <c r="M2218" s="52">
        <v>0.647</v>
      </c>
    </row>
    <row r="2219">
      <c r="A2219" s="47" t="str">
        <f t="shared" si="1"/>
        <v>The Americas_Bolivia-The Americas_2007</v>
      </c>
      <c r="B2219" s="47" t="s">
        <v>258</v>
      </c>
      <c r="C2219" s="49" t="s">
        <v>266</v>
      </c>
      <c r="D2219" s="44" t="s">
        <v>86</v>
      </c>
      <c r="E2219" s="52">
        <v>0.028</v>
      </c>
      <c r="F2219" s="52">
        <v>0.04</v>
      </c>
      <c r="G2219" s="52">
        <v>68.0</v>
      </c>
      <c r="H2219" s="52">
        <v>63.0</v>
      </c>
      <c r="I2219" s="52">
        <v>0.374</v>
      </c>
      <c r="J2219" s="52">
        <v>0.58</v>
      </c>
      <c r="K2219" s="52">
        <v>0.045</v>
      </c>
      <c r="L2219" s="52">
        <v>9676456.0</v>
      </c>
      <c r="M2219" s="52">
        <v>0.651</v>
      </c>
    </row>
    <row r="2220">
      <c r="A2220" s="47" t="str">
        <f t="shared" si="1"/>
        <v>The Americas_Bolivia-The Americas_2008</v>
      </c>
      <c r="B2220" s="47" t="s">
        <v>258</v>
      </c>
      <c r="C2220" s="49" t="s">
        <v>266</v>
      </c>
      <c r="D2220" s="44" t="s">
        <v>87</v>
      </c>
      <c r="E2220" s="52">
        <v>0.027</v>
      </c>
      <c r="F2220" s="52">
        <v>0.038</v>
      </c>
      <c r="G2220" s="52">
        <v>68.0</v>
      </c>
      <c r="H2220" s="52">
        <v>64.0</v>
      </c>
      <c r="I2220" s="52">
        <v>0.37</v>
      </c>
      <c r="J2220" s="52">
        <v>0.585</v>
      </c>
      <c r="K2220" s="52">
        <v>0.046</v>
      </c>
      <c r="L2220" s="52">
        <v>9834098.0</v>
      </c>
      <c r="M2220" s="52">
        <v>0.656</v>
      </c>
    </row>
    <row r="2221">
      <c r="A2221" s="47" t="str">
        <f t="shared" si="1"/>
        <v>The Americas_Bolivia-The Americas_2009</v>
      </c>
      <c r="B2221" s="47" t="s">
        <v>258</v>
      </c>
      <c r="C2221" s="49" t="s">
        <v>266</v>
      </c>
      <c r="D2221" s="44" t="s">
        <v>88</v>
      </c>
      <c r="E2221" s="52">
        <v>0.027</v>
      </c>
      <c r="F2221" s="52">
        <v>0.036</v>
      </c>
      <c r="G2221" s="52">
        <v>68.0</v>
      </c>
      <c r="H2221" s="52">
        <v>64.0</v>
      </c>
      <c r="I2221" s="52">
        <v>0.365</v>
      </c>
      <c r="J2221" s="52">
        <v>0.589</v>
      </c>
      <c r="K2221" s="52">
        <v>0.046</v>
      </c>
      <c r="L2221" s="52">
        <v>9993406.0</v>
      </c>
      <c r="M2221" s="52">
        <v>0.66</v>
      </c>
    </row>
    <row r="2222">
      <c r="A2222" s="47" t="str">
        <f t="shared" si="1"/>
        <v>The Americas_Bolivia-The Americas_2010</v>
      </c>
      <c r="B2222" s="47" t="s">
        <v>258</v>
      </c>
      <c r="C2222" s="49" t="s">
        <v>266</v>
      </c>
      <c r="D2222" s="44" t="s">
        <v>89</v>
      </c>
      <c r="E2222" s="52">
        <v>0.026</v>
      </c>
      <c r="F2222" s="52">
        <v>0.035</v>
      </c>
      <c r="G2222" s="52">
        <v>69.0</v>
      </c>
      <c r="H2222" s="52">
        <v>64.0</v>
      </c>
      <c r="I2222" s="52">
        <v>0.36</v>
      </c>
      <c r="J2222" s="52">
        <v>0.593</v>
      </c>
      <c r="K2222" s="52">
        <v>0.047</v>
      </c>
      <c r="L2222" s="52">
        <v>1.0156601E7</v>
      </c>
      <c r="M2222" s="52">
        <v>0.664</v>
      </c>
    </row>
    <row r="2223">
      <c r="A2223" s="47" t="str">
        <f t="shared" si="1"/>
        <v>The Americas_Bolivia-The Americas_2011</v>
      </c>
      <c r="B2223" s="47" t="s">
        <v>258</v>
      </c>
      <c r="C2223" s="49" t="s">
        <v>266</v>
      </c>
      <c r="D2223" s="44" t="s">
        <v>90</v>
      </c>
      <c r="E2223" s="52">
        <v>0.026</v>
      </c>
      <c r="F2223" s="52">
        <v>0.033</v>
      </c>
      <c r="G2223" s="52">
        <v>69.0</v>
      </c>
      <c r="H2223" s="52">
        <v>65.0</v>
      </c>
      <c r="I2223" s="52">
        <v>0.356</v>
      </c>
      <c r="J2223" s="52">
        <v>0.596</v>
      </c>
      <c r="K2223" s="52">
        <v>0.048</v>
      </c>
      <c r="L2223" s="52">
        <v>1.0324445E7</v>
      </c>
      <c r="M2223" s="52">
        <v>0.669</v>
      </c>
    </row>
    <row r="2224">
      <c r="A2224" s="47" t="str">
        <f t="shared" si="1"/>
        <v>The Americas_Bolivia-The Americas_2012</v>
      </c>
      <c r="B2224" s="47" t="s">
        <v>258</v>
      </c>
      <c r="C2224" s="49" t="s">
        <v>266</v>
      </c>
      <c r="D2224" s="44" t="s">
        <v>91</v>
      </c>
      <c r="E2224" s="52">
        <v>0.026</v>
      </c>
      <c r="F2224" s="52">
        <v>0.032</v>
      </c>
      <c r="G2224" s="52">
        <v>69.0</v>
      </c>
      <c r="H2224" s="52">
        <v>65.0</v>
      </c>
      <c r="I2224" s="52">
        <v>0.352</v>
      </c>
      <c r="J2224" s="52">
        <v>0.599</v>
      </c>
      <c r="K2224" s="52">
        <v>0.048</v>
      </c>
      <c r="L2224" s="52">
        <v>1.0496285E7</v>
      </c>
      <c r="M2224" s="52">
        <v>0.673</v>
      </c>
    </row>
    <row r="2225">
      <c r="A2225" s="47" t="str">
        <f t="shared" si="1"/>
        <v>The Americas_Brazil-The Americas_2000</v>
      </c>
      <c r="B2225" s="47" t="s">
        <v>258</v>
      </c>
      <c r="C2225" s="49" t="s">
        <v>267</v>
      </c>
      <c r="D2225" s="44" t="s">
        <v>70</v>
      </c>
      <c r="E2225" s="52">
        <v>0.021</v>
      </c>
      <c r="F2225" s="52">
        <v>0.029</v>
      </c>
      <c r="G2225" s="52">
        <v>74.0</v>
      </c>
      <c r="H2225" s="52">
        <v>67.0</v>
      </c>
      <c r="I2225" s="52">
        <v>0.296</v>
      </c>
      <c r="J2225" s="52">
        <v>0.649</v>
      </c>
      <c r="K2225" s="52">
        <v>0.055</v>
      </c>
      <c r="L2225" s="52">
        <v>1.74504898E8</v>
      </c>
      <c r="M2225" s="52">
        <v>0.812</v>
      </c>
    </row>
    <row r="2226">
      <c r="A2226" s="47" t="str">
        <f t="shared" si="1"/>
        <v>The Americas_Brazil-The Americas_2001</v>
      </c>
      <c r="B2226" s="47" t="s">
        <v>258</v>
      </c>
      <c r="C2226" s="49" t="s">
        <v>267</v>
      </c>
      <c r="D2226" s="44" t="s">
        <v>71</v>
      </c>
      <c r="E2226" s="52">
        <v>0.02</v>
      </c>
      <c r="F2226" s="52">
        <v>0.027</v>
      </c>
      <c r="G2226" s="52">
        <v>74.0</v>
      </c>
      <c r="H2226" s="52">
        <v>67.0</v>
      </c>
      <c r="I2226" s="52">
        <v>0.291</v>
      </c>
      <c r="J2226" s="52">
        <v>0.653</v>
      </c>
      <c r="K2226" s="52">
        <v>0.056</v>
      </c>
      <c r="L2226" s="52">
        <v>1.76968205E8</v>
      </c>
      <c r="M2226" s="52">
        <v>0.816</v>
      </c>
    </row>
    <row r="2227">
      <c r="A2227" s="47" t="str">
        <f t="shared" si="1"/>
        <v>The Americas_Brazil-The Americas_2002</v>
      </c>
      <c r="B2227" s="47" t="s">
        <v>258</v>
      </c>
      <c r="C2227" s="49" t="s">
        <v>267</v>
      </c>
      <c r="D2227" s="44" t="s">
        <v>72</v>
      </c>
      <c r="E2227" s="52">
        <v>0.02</v>
      </c>
      <c r="F2227" s="52">
        <v>0.025</v>
      </c>
      <c r="G2227" s="52">
        <v>75.0</v>
      </c>
      <c r="H2227" s="52">
        <v>67.0</v>
      </c>
      <c r="I2227" s="52">
        <v>0.287</v>
      </c>
      <c r="J2227" s="52">
        <v>0.655</v>
      </c>
      <c r="K2227" s="52">
        <v>0.057</v>
      </c>
      <c r="L2227" s="52">
        <v>1.79393768E8</v>
      </c>
      <c r="M2227" s="52">
        <v>0.819</v>
      </c>
    </row>
    <row r="2228">
      <c r="A2228" s="47" t="str">
        <f t="shared" si="1"/>
        <v>The Americas_Brazil-The Americas_2003</v>
      </c>
      <c r="B2228" s="47" t="s">
        <v>258</v>
      </c>
      <c r="C2228" s="49" t="s">
        <v>267</v>
      </c>
      <c r="D2228" s="44" t="s">
        <v>74</v>
      </c>
      <c r="E2228" s="52">
        <v>0.019</v>
      </c>
      <c r="F2228" s="52">
        <v>0.024</v>
      </c>
      <c r="G2228" s="52">
        <v>75.0</v>
      </c>
      <c r="H2228" s="52">
        <v>67.0</v>
      </c>
      <c r="I2228" s="52">
        <v>0.283</v>
      </c>
      <c r="J2228" s="52">
        <v>0.658</v>
      </c>
      <c r="K2228" s="52">
        <v>0.059</v>
      </c>
      <c r="L2228" s="52">
        <v>1.81752951E8</v>
      </c>
      <c r="M2228" s="52">
        <v>0.822</v>
      </c>
    </row>
    <row r="2229">
      <c r="A2229" s="47" t="str">
        <f t="shared" si="1"/>
        <v>The Americas_Brazil-The Americas_2004</v>
      </c>
      <c r="B2229" s="47" t="s">
        <v>258</v>
      </c>
      <c r="C2229" s="49" t="s">
        <v>267</v>
      </c>
      <c r="D2229" s="44" t="s">
        <v>83</v>
      </c>
      <c r="E2229" s="52">
        <v>0.019</v>
      </c>
      <c r="F2229" s="52">
        <v>0.022</v>
      </c>
      <c r="G2229" s="52">
        <v>75.0</v>
      </c>
      <c r="H2229" s="52">
        <v>68.0</v>
      </c>
      <c r="I2229" s="52">
        <v>0.28</v>
      </c>
      <c r="J2229" s="52">
        <v>0.66</v>
      </c>
      <c r="K2229" s="52">
        <v>0.06</v>
      </c>
      <c r="L2229" s="52">
        <v>1.84010283E8</v>
      </c>
      <c r="M2229" s="52">
        <v>0.825</v>
      </c>
    </row>
    <row r="2230">
      <c r="A2230" s="47" t="str">
        <f t="shared" si="1"/>
        <v>The Americas_Brazil-The Americas_2005</v>
      </c>
      <c r="B2230" s="47" t="s">
        <v>258</v>
      </c>
      <c r="C2230" s="49" t="s">
        <v>267</v>
      </c>
      <c r="D2230" s="44" t="s">
        <v>84</v>
      </c>
      <c r="E2230" s="52">
        <v>0.018</v>
      </c>
      <c r="F2230" s="52">
        <v>0.02</v>
      </c>
      <c r="G2230" s="52">
        <v>76.0</v>
      </c>
      <c r="H2230" s="52">
        <v>68.0</v>
      </c>
      <c r="I2230" s="52">
        <v>0.276</v>
      </c>
      <c r="J2230" s="52">
        <v>0.663</v>
      </c>
      <c r="K2230" s="52">
        <v>0.062</v>
      </c>
      <c r="L2230" s="52">
        <v>1.86142403E8</v>
      </c>
      <c r="M2230" s="52">
        <v>0.828</v>
      </c>
    </row>
    <row r="2231">
      <c r="A2231" s="47" t="str">
        <f t="shared" si="1"/>
        <v>The Americas_Brazil-The Americas_2006</v>
      </c>
      <c r="B2231" s="47" t="s">
        <v>258</v>
      </c>
      <c r="C2231" s="49" t="s">
        <v>267</v>
      </c>
      <c r="D2231" s="44" t="s">
        <v>85</v>
      </c>
      <c r="E2231" s="52">
        <v>0.017</v>
      </c>
      <c r="F2231" s="52">
        <v>0.019</v>
      </c>
      <c r="G2231" s="52">
        <v>76.0</v>
      </c>
      <c r="H2231" s="52">
        <v>68.0</v>
      </c>
      <c r="I2231" s="52">
        <v>0.272</v>
      </c>
      <c r="J2231" s="52">
        <v>0.665</v>
      </c>
      <c r="K2231" s="52">
        <v>0.063</v>
      </c>
      <c r="L2231" s="52">
        <v>1.88134315E8</v>
      </c>
      <c r="M2231" s="52">
        <v>0.831</v>
      </c>
    </row>
    <row r="2232">
      <c r="A2232" s="47" t="str">
        <f t="shared" si="1"/>
        <v>The Americas_Brazil-The Americas_2007</v>
      </c>
      <c r="B2232" s="47" t="s">
        <v>258</v>
      </c>
      <c r="C2232" s="49" t="s">
        <v>267</v>
      </c>
      <c r="D2232" s="44" t="s">
        <v>86</v>
      </c>
      <c r="E2232" s="52">
        <v>0.017</v>
      </c>
      <c r="F2232" s="52">
        <v>0.018</v>
      </c>
      <c r="G2232" s="52">
        <v>76.0</v>
      </c>
      <c r="H2232" s="52">
        <v>69.0</v>
      </c>
      <c r="I2232" s="52">
        <v>0.268</v>
      </c>
      <c r="J2232" s="52">
        <v>0.668</v>
      </c>
      <c r="K2232" s="52">
        <v>0.064</v>
      </c>
      <c r="L2232" s="52">
        <v>1.89996976E8</v>
      </c>
      <c r="M2232" s="52">
        <v>0.834</v>
      </c>
    </row>
    <row r="2233">
      <c r="A2233" s="47" t="str">
        <f t="shared" si="1"/>
        <v>The Americas_Brazil-The Americas_2008</v>
      </c>
      <c r="B2233" s="47" t="s">
        <v>258</v>
      </c>
      <c r="C2233" s="49" t="s">
        <v>267</v>
      </c>
      <c r="D2233" s="44" t="s">
        <v>87</v>
      </c>
      <c r="E2233" s="52">
        <v>0.016</v>
      </c>
      <c r="F2233" s="52">
        <v>0.017</v>
      </c>
      <c r="G2233" s="52">
        <v>76.0</v>
      </c>
      <c r="H2233" s="52">
        <v>69.0</v>
      </c>
      <c r="I2233" s="52">
        <v>0.264</v>
      </c>
      <c r="J2233" s="52">
        <v>0.671</v>
      </c>
      <c r="K2233" s="52">
        <v>0.066</v>
      </c>
      <c r="L2233" s="52">
        <v>1.91765567E8</v>
      </c>
      <c r="M2233" s="52">
        <v>0.837</v>
      </c>
    </row>
    <row r="2234">
      <c r="A2234" s="47" t="str">
        <f t="shared" si="1"/>
        <v>The Americas_Brazil-The Americas_2009</v>
      </c>
      <c r="B2234" s="47" t="s">
        <v>258</v>
      </c>
      <c r="C2234" s="49" t="s">
        <v>267</v>
      </c>
      <c r="D2234" s="44" t="s">
        <v>88</v>
      </c>
      <c r="E2234" s="52">
        <v>0.016</v>
      </c>
      <c r="F2234" s="52">
        <v>0.016</v>
      </c>
      <c r="G2234" s="52">
        <v>77.0</v>
      </c>
      <c r="H2234" s="52">
        <v>69.0</v>
      </c>
      <c r="I2234" s="52">
        <v>0.259</v>
      </c>
      <c r="J2234" s="52">
        <v>0.673</v>
      </c>
      <c r="K2234" s="52">
        <v>0.067</v>
      </c>
      <c r="L2234" s="52">
        <v>1.93490922E8</v>
      </c>
      <c r="M2234" s="52">
        <v>0.84</v>
      </c>
    </row>
    <row r="2235">
      <c r="A2235" s="47" t="str">
        <f t="shared" si="1"/>
        <v>The Americas_Brazil-The Americas_2010</v>
      </c>
      <c r="B2235" s="47" t="s">
        <v>258</v>
      </c>
      <c r="C2235" s="49" t="s">
        <v>267</v>
      </c>
      <c r="D2235" s="44" t="s">
        <v>89</v>
      </c>
      <c r="E2235" s="52">
        <v>0.016</v>
      </c>
      <c r="F2235" s="52">
        <v>0.015</v>
      </c>
      <c r="G2235" s="52">
        <v>77.0</v>
      </c>
      <c r="H2235" s="52">
        <v>70.0</v>
      </c>
      <c r="I2235" s="52">
        <v>0.255</v>
      </c>
      <c r="J2235" s="52">
        <v>0.676</v>
      </c>
      <c r="K2235" s="52">
        <v>0.069</v>
      </c>
      <c r="L2235" s="52">
        <v>1.95210154E8</v>
      </c>
      <c r="M2235" s="52">
        <v>0.843</v>
      </c>
    </row>
    <row r="2236">
      <c r="A2236" s="47" t="str">
        <f t="shared" si="1"/>
        <v>The Americas_Brazil-The Americas_2011</v>
      </c>
      <c r="B2236" s="47" t="s">
        <v>258</v>
      </c>
      <c r="C2236" s="49" t="s">
        <v>267</v>
      </c>
      <c r="D2236" s="44" t="s">
        <v>90</v>
      </c>
      <c r="E2236" s="52">
        <v>0.015</v>
      </c>
      <c r="F2236" s="52">
        <v>0.014</v>
      </c>
      <c r="G2236" s="52">
        <v>77.0</v>
      </c>
      <c r="H2236" s="52">
        <v>70.0</v>
      </c>
      <c r="I2236" s="52">
        <v>0.25</v>
      </c>
      <c r="J2236" s="52">
        <v>0.679</v>
      </c>
      <c r="K2236" s="52">
        <v>0.071</v>
      </c>
      <c r="L2236" s="52">
        <v>1.96935134E8</v>
      </c>
      <c r="M2236" s="52">
        <v>0.846</v>
      </c>
    </row>
    <row r="2237">
      <c r="A2237" s="47" t="str">
        <f t="shared" si="1"/>
        <v>The Americas_Brazil-The Americas_2012</v>
      </c>
      <c r="B2237" s="47" t="s">
        <v>258</v>
      </c>
      <c r="C2237" s="49" t="s">
        <v>267</v>
      </c>
      <c r="D2237" s="44" t="s">
        <v>91</v>
      </c>
      <c r="E2237" s="52">
        <v>0.015</v>
      </c>
      <c r="F2237" s="52">
        <v>0.013</v>
      </c>
      <c r="G2237" s="52">
        <v>77.0</v>
      </c>
      <c r="H2237" s="52">
        <v>70.0</v>
      </c>
      <c r="I2237" s="52">
        <v>0.246</v>
      </c>
      <c r="J2237" s="52">
        <v>0.681</v>
      </c>
      <c r="K2237" s="52">
        <v>0.073</v>
      </c>
      <c r="L2237" s="52">
        <v>1.98656019E8</v>
      </c>
      <c r="M2237" s="52">
        <v>0.849</v>
      </c>
    </row>
    <row r="2238">
      <c r="A2238" s="47" t="str">
        <f t="shared" si="1"/>
        <v>The Americas_Canada-The Americas_2000</v>
      </c>
      <c r="B2238" s="47" t="s">
        <v>258</v>
      </c>
      <c r="C2238" s="49" t="s">
        <v>268</v>
      </c>
      <c r="D2238" s="44" t="s">
        <v>70</v>
      </c>
      <c r="E2238" s="52">
        <v>0.011</v>
      </c>
      <c r="F2238" s="52">
        <v>0.005</v>
      </c>
      <c r="G2238" s="52">
        <v>82.0</v>
      </c>
      <c r="H2238" s="52">
        <v>77.0</v>
      </c>
      <c r="I2238" s="52">
        <v>0.192</v>
      </c>
      <c r="J2238" s="52">
        <v>0.683</v>
      </c>
      <c r="K2238" s="52">
        <v>0.125</v>
      </c>
      <c r="L2238" s="52">
        <v>3.07697E7</v>
      </c>
      <c r="M2238" s="52">
        <v>0.795</v>
      </c>
    </row>
    <row r="2239">
      <c r="A2239" s="47" t="str">
        <f t="shared" si="1"/>
        <v>The Americas_Canada-The Americas_2001</v>
      </c>
      <c r="B2239" s="47" t="s">
        <v>258</v>
      </c>
      <c r="C2239" s="49" t="s">
        <v>268</v>
      </c>
      <c r="D2239" s="44" t="s">
        <v>71</v>
      </c>
      <c r="E2239" s="52">
        <v>0.011</v>
      </c>
      <c r="F2239" s="52">
        <v>0.005</v>
      </c>
      <c r="G2239" s="52">
        <v>82.0</v>
      </c>
      <c r="H2239" s="52">
        <v>77.0</v>
      </c>
      <c r="I2239" s="52">
        <v>0.189</v>
      </c>
      <c r="J2239" s="52">
        <v>0.685</v>
      </c>
      <c r="K2239" s="52">
        <v>0.127</v>
      </c>
      <c r="L2239" s="52">
        <v>3.10819E7</v>
      </c>
      <c r="M2239" s="52">
        <v>0.798</v>
      </c>
    </row>
    <row r="2240">
      <c r="A2240" s="47" t="str">
        <f t="shared" si="1"/>
        <v>The Americas_Canada-The Americas_2002</v>
      </c>
      <c r="B2240" s="47" t="s">
        <v>258</v>
      </c>
      <c r="C2240" s="49" t="s">
        <v>268</v>
      </c>
      <c r="D2240" s="44" t="s">
        <v>72</v>
      </c>
      <c r="E2240" s="52">
        <v>0.011</v>
      </c>
      <c r="F2240" s="52">
        <v>0.005</v>
      </c>
      <c r="G2240" s="52">
        <v>82.0</v>
      </c>
      <c r="H2240" s="52">
        <v>77.0</v>
      </c>
      <c r="I2240" s="52">
        <v>0.186</v>
      </c>
      <c r="J2240" s="52">
        <v>0.687</v>
      </c>
      <c r="K2240" s="52">
        <v>0.128</v>
      </c>
      <c r="L2240" s="52">
        <v>3.1362E7</v>
      </c>
      <c r="M2240" s="52">
        <v>0.799</v>
      </c>
    </row>
    <row r="2241">
      <c r="A2241" s="47" t="str">
        <f t="shared" si="1"/>
        <v>The Americas_Canada-The Americas_2003</v>
      </c>
      <c r="B2241" s="47" t="s">
        <v>258</v>
      </c>
      <c r="C2241" s="49" t="s">
        <v>268</v>
      </c>
      <c r="D2241" s="44" t="s">
        <v>74</v>
      </c>
      <c r="E2241" s="52">
        <v>0.011</v>
      </c>
      <c r="F2241" s="52">
        <v>0.005</v>
      </c>
      <c r="G2241" s="52">
        <v>82.0</v>
      </c>
      <c r="H2241" s="52">
        <v>77.0</v>
      </c>
      <c r="I2241" s="52">
        <v>0.183</v>
      </c>
      <c r="J2241" s="52">
        <v>0.689</v>
      </c>
      <c r="K2241" s="52">
        <v>0.129</v>
      </c>
      <c r="L2241" s="52">
        <v>3.1676E7</v>
      </c>
      <c r="M2241" s="52">
        <v>0.8</v>
      </c>
    </row>
    <row r="2242">
      <c r="A2242" s="47" t="str">
        <f t="shared" si="1"/>
        <v>The Americas_Canada-The Americas_2004</v>
      </c>
      <c r="B2242" s="47" t="s">
        <v>258</v>
      </c>
      <c r="C2242" s="49" t="s">
        <v>268</v>
      </c>
      <c r="D2242" s="44" t="s">
        <v>83</v>
      </c>
      <c r="E2242" s="52">
        <v>0.011</v>
      </c>
      <c r="F2242" s="52">
        <v>0.005</v>
      </c>
      <c r="G2242" s="52">
        <v>83.0</v>
      </c>
      <c r="H2242" s="52">
        <v>78.0</v>
      </c>
      <c r="I2242" s="52">
        <v>0.18</v>
      </c>
      <c r="J2242" s="52">
        <v>0.691</v>
      </c>
      <c r="K2242" s="52">
        <v>0.13</v>
      </c>
      <c r="L2242" s="52">
        <v>3.1995E7</v>
      </c>
      <c r="M2242" s="52">
        <v>0.8</v>
      </c>
    </row>
    <row r="2243">
      <c r="A2243" s="47" t="str">
        <f t="shared" si="1"/>
        <v>The Americas_Canada-The Americas_2005</v>
      </c>
      <c r="B2243" s="47" t="s">
        <v>258</v>
      </c>
      <c r="C2243" s="49" t="s">
        <v>268</v>
      </c>
      <c r="D2243" s="44" t="s">
        <v>84</v>
      </c>
      <c r="E2243" s="52">
        <v>0.011</v>
      </c>
      <c r="F2243" s="52">
        <v>0.005</v>
      </c>
      <c r="G2243" s="52">
        <v>83.0</v>
      </c>
      <c r="H2243" s="52">
        <v>78.0</v>
      </c>
      <c r="I2243" s="52">
        <v>0.177</v>
      </c>
      <c r="J2243" s="52">
        <v>0.692</v>
      </c>
      <c r="K2243" s="52">
        <v>0.131</v>
      </c>
      <c r="L2243" s="52">
        <v>3.2312E7</v>
      </c>
      <c r="M2243" s="52">
        <v>0.801</v>
      </c>
    </row>
    <row r="2244">
      <c r="A2244" s="47" t="str">
        <f t="shared" si="1"/>
        <v>The Americas_Canada-The Americas_2006</v>
      </c>
      <c r="B2244" s="47" t="s">
        <v>258</v>
      </c>
      <c r="C2244" s="49" t="s">
        <v>268</v>
      </c>
      <c r="D2244" s="44" t="s">
        <v>85</v>
      </c>
      <c r="E2244" s="52">
        <v>0.011</v>
      </c>
      <c r="F2244" s="52">
        <v>0.005</v>
      </c>
      <c r="G2244" s="52">
        <v>83.0</v>
      </c>
      <c r="H2244" s="52">
        <v>78.0</v>
      </c>
      <c r="I2244" s="52">
        <v>0.174</v>
      </c>
      <c r="J2244" s="52">
        <v>0.694</v>
      </c>
      <c r="K2244" s="52">
        <v>0.133</v>
      </c>
      <c r="L2244" s="52">
        <v>3.2570505E7</v>
      </c>
      <c r="M2244" s="52">
        <v>0.802</v>
      </c>
    </row>
    <row r="2245">
      <c r="A2245" s="47" t="str">
        <f t="shared" si="1"/>
        <v>The Americas_Canada-The Americas_2007</v>
      </c>
      <c r="B2245" s="47" t="s">
        <v>258</v>
      </c>
      <c r="C2245" s="49" t="s">
        <v>268</v>
      </c>
      <c r="D2245" s="44" t="s">
        <v>86</v>
      </c>
      <c r="E2245" s="52">
        <v>0.011</v>
      </c>
      <c r="F2245" s="52">
        <v>0.005</v>
      </c>
      <c r="G2245" s="52">
        <v>83.0</v>
      </c>
      <c r="H2245" s="52">
        <v>78.0</v>
      </c>
      <c r="I2245" s="52">
        <v>0.171</v>
      </c>
      <c r="J2245" s="52">
        <v>0.695</v>
      </c>
      <c r="K2245" s="52">
        <v>0.134</v>
      </c>
      <c r="L2245" s="52">
        <v>3.2887928E7</v>
      </c>
      <c r="M2245" s="52">
        <v>0.804</v>
      </c>
    </row>
    <row r="2246">
      <c r="A2246" s="47" t="str">
        <f t="shared" si="1"/>
        <v>The Americas_Canada-The Americas_2008</v>
      </c>
      <c r="B2246" s="47" t="s">
        <v>258</v>
      </c>
      <c r="C2246" s="49" t="s">
        <v>268</v>
      </c>
      <c r="D2246" s="44" t="s">
        <v>87</v>
      </c>
      <c r="E2246" s="52">
        <v>0.011</v>
      </c>
      <c r="F2246" s="52">
        <v>0.005</v>
      </c>
      <c r="G2246" s="52">
        <v>83.0</v>
      </c>
      <c r="H2246" s="52">
        <v>78.0</v>
      </c>
      <c r="I2246" s="52">
        <v>0.168</v>
      </c>
      <c r="J2246" s="52">
        <v>0.695</v>
      </c>
      <c r="K2246" s="52">
        <v>0.136</v>
      </c>
      <c r="L2246" s="52">
        <v>3.3245773E7</v>
      </c>
      <c r="M2246" s="52">
        <v>0.806</v>
      </c>
    </row>
    <row r="2247">
      <c r="A2247" s="47" t="str">
        <f t="shared" si="1"/>
        <v>The Americas_Canada-The Americas_2009</v>
      </c>
      <c r="B2247" s="47" t="s">
        <v>258</v>
      </c>
      <c r="C2247" s="49" t="s">
        <v>268</v>
      </c>
      <c r="D2247" s="44" t="s">
        <v>88</v>
      </c>
      <c r="E2247" s="52">
        <v>0.011</v>
      </c>
      <c r="F2247" s="52">
        <v>0.005</v>
      </c>
      <c r="G2247" s="52">
        <v>83.0</v>
      </c>
      <c r="H2247" s="52">
        <v>79.0</v>
      </c>
      <c r="I2247" s="52">
        <v>0.166</v>
      </c>
      <c r="J2247" s="52">
        <v>0.695</v>
      </c>
      <c r="K2247" s="52">
        <v>0.139</v>
      </c>
      <c r="L2247" s="52">
        <v>3.3628571E7</v>
      </c>
      <c r="M2247" s="52">
        <v>0.808</v>
      </c>
    </row>
    <row r="2248">
      <c r="A2248" s="47" t="str">
        <f t="shared" si="1"/>
        <v>The Americas_Canada-The Americas_2010</v>
      </c>
      <c r="B2248" s="47" t="s">
        <v>258</v>
      </c>
      <c r="C2248" s="49" t="s">
        <v>268</v>
      </c>
      <c r="D2248" s="44" t="s">
        <v>89</v>
      </c>
      <c r="E2248" s="52">
        <v>0.011</v>
      </c>
      <c r="F2248" s="52">
        <v>0.005</v>
      </c>
      <c r="G2248" s="52">
        <v>83.0</v>
      </c>
      <c r="H2248" s="52">
        <v>79.0</v>
      </c>
      <c r="I2248" s="52">
        <v>0.165</v>
      </c>
      <c r="J2248" s="52">
        <v>0.694</v>
      </c>
      <c r="K2248" s="52">
        <v>0.142</v>
      </c>
      <c r="L2248" s="52">
        <v>3.4005274E7</v>
      </c>
      <c r="M2248" s="52">
        <v>0.809</v>
      </c>
    </row>
    <row r="2249">
      <c r="A2249" s="47" t="str">
        <f t="shared" si="1"/>
        <v>The Americas_Canada-The Americas_2011</v>
      </c>
      <c r="B2249" s="47" t="s">
        <v>258</v>
      </c>
      <c r="C2249" s="49" t="s">
        <v>268</v>
      </c>
      <c r="D2249" s="44" t="s">
        <v>90</v>
      </c>
      <c r="E2249" s="52">
        <v>0.011</v>
      </c>
      <c r="F2249" s="52">
        <v>0.005</v>
      </c>
      <c r="G2249" s="52">
        <v>83.0</v>
      </c>
      <c r="H2249" s="52">
        <v>79.0</v>
      </c>
      <c r="I2249" s="52">
        <v>0.164</v>
      </c>
      <c r="J2249" s="52">
        <v>0.691</v>
      </c>
      <c r="K2249" s="52">
        <v>0.145</v>
      </c>
      <c r="L2249" s="52">
        <v>3.434278E7</v>
      </c>
      <c r="M2249" s="52">
        <v>0.811</v>
      </c>
    </row>
    <row r="2250">
      <c r="A2250" s="47" t="str">
        <f t="shared" si="1"/>
        <v>The Americas_Canada-The Americas_2012</v>
      </c>
      <c r="B2250" s="47" t="s">
        <v>258</v>
      </c>
      <c r="C2250" s="49" t="s">
        <v>268</v>
      </c>
      <c r="D2250" s="44" t="s">
        <v>91</v>
      </c>
      <c r="E2250" s="52">
        <v>0.011</v>
      </c>
      <c r="F2250" s="52">
        <v>0.005</v>
      </c>
      <c r="G2250" s="52">
        <v>83.0</v>
      </c>
      <c r="H2250" s="52">
        <v>79.0</v>
      </c>
      <c r="I2250" s="52">
        <v>0.164</v>
      </c>
      <c r="J2250" s="52">
        <v>0.688</v>
      </c>
      <c r="K2250" s="52">
        <v>0.148</v>
      </c>
      <c r="L2250" s="52">
        <v>3.4754312E7</v>
      </c>
      <c r="M2250" s="52">
        <v>0.813</v>
      </c>
    </row>
    <row r="2251">
      <c r="A2251" s="47" t="str">
        <f t="shared" si="1"/>
        <v>The Americas_Cayman Islands-The Americas_2000</v>
      </c>
      <c r="B2251" s="47" t="s">
        <v>258</v>
      </c>
      <c r="C2251" s="49" t="s">
        <v>269</v>
      </c>
      <c r="D2251" s="44" t="s">
        <v>70</v>
      </c>
      <c r="E2251" s="50"/>
      <c r="F2251" s="50"/>
      <c r="G2251" s="50"/>
      <c r="H2251" s="50"/>
      <c r="I2251" s="50"/>
      <c r="J2251" s="50"/>
      <c r="K2251" s="50"/>
      <c r="L2251" s="52">
        <v>41685.0</v>
      </c>
      <c r="M2251" s="52">
        <v>1.0</v>
      </c>
    </row>
    <row r="2252">
      <c r="A2252" s="47" t="str">
        <f t="shared" si="1"/>
        <v>The Americas_Cayman Islands-The Americas_2001</v>
      </c>
      <c r="B2252" s="47" t="s">
        <v>258</v>
      </c>
      <c r="C2252" s="49" t="s">
        <v>269</v>
      </c>
      <c r="D2252" s="44" t="s">
        <v>71</v>
      </c>
      <c r="E2252" s="50"/>
      <c r="F2252" s="50"/>
      <c r="G2252" s="50"/>
      <c r="H2252" s="50"/>
      <c r="I2252" s="50"/>
      <c r="J2252" s="50"/>
      <c r="K2252" s="50"/>
      <c r="L2252" s="52">
        <v>43317.0</v>
      </c>
      <c r="M2252" s="52">
        <v>1.0</v>
      </c>
    </row>
    <row r="2253">
      <c r="A2253" s="47" t="str">
        <f t="shared" si="1"/>
        <v>The Americas_Cayman Islands-The Americas_2002</v>
      </c>
      <c r="B2253" s="47" t="s">
        <v>258</v>
      </c>
      <c r="C2253" s="49" t="s">
        <v>269</v>
      </c>
      <c r="D2253" s="44" t="s">
        <v>72</v>
      </c>
      <c r="E2253" s="50"/>
      <c r="F2253" s="50"/>
      <c r="G2253" s="50"/>
      <c r="H2253" s="50"/>
      <c r="I2253" s="50"/>
      <c r="J2253" s="50"/>
      <c r="K2253" s="50"/>
      <c r="L2253" s="52">
        <v>44742.0</v>
      </c>
      <c r="M2253" s="52">
        <v>1.0</v>
      </c>
    </row>
    <row r="2254">
      <c r="A2254" s="47" t="str">
        <f t="shared" si="1"/>
        <v>The Americas_Cayman Islands-The Americas_2003</v>
      </c>
      <c r="B2254" s="47" t="s">
        <v>258</v>
      </c>
      <c r="C2254" s="49" t="s">
        <v>269</v>
      </c>
      <c r="D2254" s="44" t="s">
        <v>74</v>
      </c>
      <c r="E2254" s="50"/>
      <c r="F2254" s="50"/>
      <c r="G2254" s="50"/>
      <c r="H2254" s="50"/>
      <c r="I2254" s="50"/>
      <c r="J2254" s="50"/>
      <c r="K2254" s="50"/>
      <c r="L2254" s="52">
        <v>46032.0</v>
      </c>
      <c r="M2254" s="52">
        <v>1.0</v>
      </c>
    </row>
    <row r="2255">
      <c r="A2255" s="47" t="str">
        <f t="shared" si="1"/>
        <v>The Americas_Cayman Islands-The Americas_2004</v>
      </c>
      <c r="B2255" s="47" t="s">
        <v>258</v>
      </c>
      <c r="C2255" s="49" t="s">
        <v>269</v>
      </c>
      <c r="D2255" s="44" t="s">
        <v>83</v>
      </c>
      <c r="E2255" s="50"/>
      <c r="F2255" s="50"/>
      <c r="G2255" s="50"/>
      <c r="H2255" s="50"/>
      <c r="I2255" s="50"/>
      <c r="J2255" s="50"/>
      <c r="K2255" s="50"/>
      <c r="L2255" s="52">
        <v>47299.0</v>
      </c>
      <c r="M2255" s="52">
        <v>1.0</v>
      </c>
    </row>
    <row r="2256">
      <c r="A2256" s="47" t="str">
        <f t="shared" si="1"/>
        <v>The Americas_Cayman Islands-The Americas_2005</v>
      </c>
      <c r="B2256" s="47" t="s">
        <v>258</v>
      </c>
      <c r="C2256" s="49" t="s">
        <v>269</v>
      </c>
      <c r="D2256" s="44" t="s">
        <v>84</v>
      </c>
      <c r="E2256" s="50"/>
      <c r="F2256" s="50"/>
      <c r="G2256" s="50"/>
      <c r="H2256" s="50"/>
      <c r="I2256" s="50"/>
      <c r="J2256" s="50"/>
      <c r="K2256" s="50"/>
      <c r="L2256" s="52">
        <v>48623.0</v>
      </c>
      <c r="M2256" s="52">
        <v>1.0</v>
      </c>
    </row>
    <row r="2257">
      <c r="A2257" s="47" t="str">
        <f t="shared" si="1"/>
        <v>The Americas_Cayman Islands-The Americas_2006</v>
      </c>
      <c r="B2257" s="47" t="s">
        <v>258</v>
      </c>
      <c r="C2257" s="49" t="s">
        <v>269</v>
      </c>
      <c r="D2257" s="44" t="s">
        <v>85</v>
      </c>
      <c r="E2257" s="50"/>
      <c r="F2257" s="50"/>
      <c r="G2257" s="50"/>
      <c r="H2257" s="50"/>
      <c r="I2257" s="50"/>
      <c r="J2257" s="50"/>
      <c r="K2257" s="50"/>
      <c r="L2257" s="52">
        <v>50026.0</v>
      </c>
      <c r="M2257" s="52">
        <v>1.0</v>
      </c>
    </row>
    <row r="2258">
      <c r="A2258" s="47" t="str">
        <f t="shared" si="1"/>
        <v>The Americas_Cayman Islands-The Americas_2007</v>
      </c>
      <c r="B2258" s="47" t="s">
        <v>258</v>
      </c>
      <c r="C2258" s="49" t="s">
        <v>269</v>
      </c>
      <c r="D2258" s="44" t="s">
        <v>86</v>
      </c>
      <c r="E2258" s="52">
        <v>0.014</v>
      </c>
      <c r="F2258" s="50"/>
      <c r="G2258" s="50"/>
      <c r="H2258" s="50"/>
      <c r="I2258" s="50"/>
      <c r="J2258" s="50"/>
      <c r="K2258" s="50"/>
      <c r="L2258" s="52">
        <v>51472.0</v>
      </c>
      <c r="M2258" s="52">
        <v>1.0</v>
      </c>
    </row>
    <row r="2259">
      <c r="A2259" s="47" t="str">
        <f t="shared" si="1"/>
        <v>The Americas_Cayman Islands-The Americas_2008</v>
      </c>
      <c r="B2259" s="47" t="s">
        <v>258</v>
      </c>
      <c r="C2259" s="49" t="s">
        <v>269</v>
      </c>
      <c r="D2259" s="44" t="s">
        <v>87</v>
      </c>
      <c r="E2259" s="50"/>
      <c r="F2259" s="50"/>
      <c r="G2259" s="50"/>
      <c r="H2259" s="50"/>
      <c r="I2259" s="50"/>
      <c r="J2259" s="50"/>
      <c r="K2259" s="50"/>
      <c r="L2259" s="52">
        <v>52912.0</v>
      </c>
      <c r="M2259" s="52">
        <v>1.0</v>
      </c>
    </row>
    <row r="2260">
      <c r="A2260" s="47" t="str">
        <f t="shared" si="1"/>
        <v>The Americas_Cayman Islands-The Americas_2009</v>
      </c>
      <c r="B2260" s="47" t="s">
        <v>258</v>
      </c>
      <c r="C2260" s="49" t="s">
        <v>269</v>
      </c>
      <c r="D2260" s="44" t="s">
        <v>88</v>
      </c>
      <c r="E2260" s="52">
        <v>0.016</v>
      </c>
      <c r="F2260" s="50"/>
      <c r="G2260" s="50"/>
      <c r="H2260" s="50"/>
      <c r="I2260" s="50"/>
      <c r="J2260" s="50"/>
      <c r="K2260" s="50"/>
      <c r="L2260" s="52">
        <v>54275.0</v>
      </c>
      <c r="M2260" s="52">
        <v>1.0</v>
      </c>
    </row>
    <row r="2261">
      <c r="A2261" s="47" t="str">
        <f t="shared" si="1"/>
        <v>The Americas_Cayman Islands-The Americas_2010</v>
      </c>
      <c r="B2261" s="47" t="s">
        <v>258</v>
      </c>
      <c r="C2261" s="49" t="s">
        <v>269</v>
      </c>
      <c r="D2261" s="44" t="s">
        <v>89</v>
      </c>
      <c r="E2261" s="52">
        <v>0.015</v>
      </c>
      <c r="F2261" s="50"/>
      <c r="G2261" s="50"/>
      <c r="H2261" s="50"/>
      <c r="I2261" s="50"/>
      <c r="J2261" s="50"/>
      <c r="K2261" s="50"/>
      <c r="L2261" s="52">
        <v>55509.0</v>
      </c>
      <c r="M2261" s="52">
        <v>1.0</v>
      </c>
    </row>
    <row r="2262">
      <c r="A2262" s="47" t="str">
        <f t="shared" si="1"/>
        <v>The Americas_Cayman Islands-The Americas_2011</v>
      </c>
      <c r="B2262" s="47" t="s">
        <v>258</v>
      </c>
      <c r="C2262" s="49" t="s">
        <v>269</v>
      </c>
      <c r="D2262" s="44" t="s">
        <v>90</v>
      </c>
      <c r="E2262" s="52">
        <v>0.015</v>
      </c>
      <c r="F2262" s="50"/>
      <c r="G2262" s="50"/>
      <c r="H2262" s="50"/>
      <c r="I2262" s="50"/>
      <c r="J2262" s="50"/>
      <c r="K2262" s="50"/>
      <c r="L2262" s="52">
        <v>56601.0</v>
      </c>
      <c r="M2262" s="52">
        <v>1.0</v>
      </c>
    </row>
    <row r="2263">
      <c r="A2263" s="47" t="str">
        <f t="shared" si="1"/>
        <v>The Americas_Cayman Islands-The Americas_2012</v>
      </c>
      <c r="B2263" s="47" t="s">
        <v>258</v>
      </c>
      <c r="C2263" s="49" t="s">
        <v>269</v>
      </c>
      <c r="D2263" s="44" t="s">
        <v>91</v>
      </c>
      <c r="E2263" s="52">
        <v>0.013</v>
      </c>
      <c r="F2263" s="50"/>
      <c r="G2263" s="50"/>
      <c r="H2263" s="50"/>
      <c r="I2263" s="50"/>
      <c r="J2263" s="50"/>
      <c r="K2263" s="50"/>
      <c r="L2263" s="52">
        <v>57570.0</v>
      </c>
      <c r="M2263" s="52">
        <v>1.0</v>
      </c>
    </row>
    <row r="2264">
      <c r="A2264" s="47" t="str">
        <f t="shared" si="1"/>
        <v>The Americas_Chile-The Americas_2000</v>
      </c>
      <c r="B2264" s="47" t="s">
        <v>258</v>
      </c>
      <c r="C2264" s="49" t="s">
        <v>270</v>
      </c>
      <c r="D2264" s="44" t="s">
        <v>70</v>
      </c>
      <c r="E2264" s="52">
        <v>0.017</v>
      </c>
      <c r="F2264" s="52">
        <v>0.009</v>
      </c>
      <c r="G2264" s="52">
        <v>80.0</v>
      </c>
      <c r="H2264" s="52">
        <v>74.0</v>
      </c>
      <c r="I2264" s="52">
        <v>0.278</v>
      </c>
      <c r="J2264" s="52">
        <v>0.65</v>
      </c>
      <c r="K2264" s="52">
        <v>0.072</v>
      </c>
      <c r="L2264" s="52">
        <v>1.5454402E7</v>
      </c>
      <c r="M2264" s="52">
        <v>0.861</v>
      </c>
    </row>
    <row r="2265">
      <c r="A2265" s="47" t="str">
        <f t="shared" si="1"/>
        <v>The Americas_Chile-The Americas_2001</v>
      </c>
      <c r="B2265" s="47" t="s">
        <v>258</v>
      </c>
      <c r="C2265" s="49" t="s">
        <v>270</v>
      </c>
      <c r="D2265" s="44" t="s">
        <v>71</v>
      </c>
      <c r="E2265" s="52">
        <v>0.016</v>
      </c>
      <c r="F2265" s="52">
        <v>0.009</v>
      </c>
      <c r="G2265" s="52">
        <v>80.0</v>
      </c>
      <c r="H2265" s="52">
        <v>74.0</v>
      </c>
      <c r="I2265" s="52">
        <v>0.273</v>
      </c>
      <c r="J2265" s="52">
        <v>0.654</v>
      </c>
      <c r="K2265" s="52">
        <v>0.074</v>
      </c>
      <c r="L2265" s="52">
        <v>1.5639289E7</v>
      </c>
      <c r="M2265" s="52">
        <v>0.864</v>
      </c>
    </row>
    <row r="2266">
      <c r="A2266" s="47" t="str">
        <f t="shared" si="1"/>
        <v>The Americas_Chile-The Americas_2002</v>
      </c>
      <c r="B2266" s="47" t="s">
        <v>258</v>
      </c>
      <c r="C2266" s="49" t="s">
        <v>270</v>
      </c>
      <c r="D2266" s="44" t="s">
        <v>72</v>
      </c>
      <c r="E2266" s="52">
        <v>0.016</v>
      </c>
      <c r="F2266" s="52">
        <v>0.008</v>
      </c>
      <c r="G2266" s="52">
        <v>81.0</v>
      </c>
      <c r="H2266" s="52">
        <v>75.0</v>
      </c>
      <c r="I2266" s="52">
        <v>0.267</v>
      </c>
      <c r="J2266" s="52">
        <v>0.658</v>
      </c>
      <c r="K2266" s="52">
        <v>0.075</v>
      </c>
      <c r="L2266" s="52">
        <v>1.5819522E7</v>
      </c>
      <c r="M2266" s="52">
        <v>0.866</v>
      </c>
    </row>
    <row r="2267">
      <c r="A2267" s="47" t="str">
        <f t="shared" si="1"/>
        <v>The Americas_Chile-The Americas_2003</v>
      </c>
      <c r="B2267" s="47" t="s">
        <v>258</v>
      </c>
      <c r="C2267" s="49" t="s">
        <v>270</v>
      </c>
      <c r="D2267" s="44" t="s">
        <v>74</v>
      </c>
      <c r="E2267" s="52">
        <v>0.016</v>
      </c>
      <c r="F2267" s="52">
        <v>0.008</v>
      </c>
      <c r="G2267" s="52">
        <v>81.0</v>
      </c>
      <c r="H2267" s="52">
        <v>75.0</v>
      </c>
      <c r="I2267" s="52">
        <v>0.261</v>
      </c>
      <c r="J2267" s="52">
        <v>0.662</v>
      </c>
      <c r="K2267" s="52">
        <v>0.077</v>
      </c>
      <c r="L2267" s="52">
        <v>1.5995658E7</v>
      </c>
      <c r="M2267" s="52">
        <v>0.869</v>
      </c>
    </row>
    <row r="2268">
      <c r="A2268" s="47" t="str">
        <f t="shared" si="1"/>
        <v>The Americas_Chile-The Americas_2004</v>
      </c>
      <c r="B2268" s="47" t="s">
        <v>258</v>
      </c>
      <c r="C2268" s="49" t="s">
        <v>270</v>
      </c>
      <c r="D2268" s="44" t="s">
        <v>83</v>
      </c>
      <c r="E2268" s="52">
        <v>0.015</v>
      </c>
      <c r="F2268" s="52">
        <v>0.008</v>
      </c>
      <c r="G2268" s="52">
        <v>81.0</v>
      </c>
      <c r="H2268" s="52">
        <v>75.0</v>
      </c>
      <c r="I2268" s="52">
        <v>0.255</v>
      </c>
      <c r="J2268" s="52">
        <v>0.667</v>
      </c>
      <c r="K2268" s="52">
        <v>0.079</v>
      </c>
      <c r="L2268" s="52">
        <v>1.6168241E7</v>
      </c>
      <c r="M2268" s="52">
        <v>0.872</v>
      </c>
    </row>
    <row r="2269">
      <c r="A2269" s="47" t="str">
        <f t="shared" si="1"/>
        <v>The Americas_Chile-The Americas_2005</v>
      </c>
      <c r="B2269" s="47" t="s">
        <v>258</v>
      </c>
      <c r="C2269" s="49" t="s">
        <v>270</v>
      </c>
      <c r="D2269" s="44" t="s">
        <v>84</v>
      </c>
      <c r="E2269" s="52">
        <v>0.015</v>
      </c>
      <c r="F2269" s="52">
        <v>0.008</v>
      </c>
      <c r="G2269" s="52">
        <v>81.0</v>
      </c>
      <c r="H2269" s="52">
        <v>75.0</v>
      </c>
      <c r="I2269" s="52">
        <v>0.249</v>
      </c>
      <c r="J2269" s="52">
        <v>0.671</v>
      </c>
      <c r="K2269" s="52">
        <v>0.08</v>
      </c>
      <c r="L2269" s="52">
        <v>1.6337749E7</v>
      </c>
      <c r="M2269" s="52">
        <v>0.874</v>
      </c>
    </row>
    <row r="2270">
      <c r="A2270" s="47" t="str">
        <f t="shared" si="1"/>
        <v>The Americas_Chile-The Americas_2006</v>
      </c>
      <c r="B2270" s="47" t="s">
        <v>258</v>
      </c>
      <c r="C2270" s="49" t="s">
        <v>270</v>
      </c>
      <c r="D2270" s="44" t="s">
        <v>85</v>
      </c>
      <c r="E2270" s="52">
        <v>0.015</v>
      </c>
      <c r="F2270" s="52">
        <v>0.008</v>
      </c>
      <c r="G2270" s="52">
        <v>81.0</v>
      </c>
      <c r="H2270" s="52">
        <v>75.0</v>
      </c>
      <c r="I2270" s="52">
        <v>0.243</v>
      </c>
      <c r="J2270" s="52">
        <v>0.675</v>
      </c>
      <c r="K2270" s="52">
        <v>0.082</v>
      </c>
      <c r="L2270" s="52">
        <v>1.650453E7</v>
      </c>
      <c r="M2270" s="52">
        <v>0.877</v>
      </c>
    </row>
    <row r="2271">
      <c r="A2271" s="47" t="str">
        <f t="shared" si="1"/>
        <v>The Americas_Chile-The Americas_2007</v>
      </c>
      <c r="B2271" s="47" t="s">
        <v>258</v>
      </c>
      <c r="C2271" s="49" t="s">
        <v>270</v>
      </c>
      <c r="D2271" s="44" t="s">
        <v>86</v>
      </c>
      <c r="E2271" s="52">
        <v>0.015</v>
      </c>
      <c r="F2271" s="52">
        <v>0.008</v>
      </c>
      <c r="G2271" s="52">
        <v>82.0</v>
      </c>
      <c r="H2271" s="52">
        <v>76.0</v>
      </c>
      <c r="I2271" s="52">
        <v>0.237</v>
      </c>
      <c r="J2271" s="52">
        <v>0.678</v>
      </c>
      <c r="K2271" s="52">
        <v>0.085</v>
      </c>
      <c r="L2271" s="52">
        <v>1.6668892E7</v>
      </c>
      <c r="M2271" s="52">
        <v>0.879</v>
      </c>
    </row>
    <row r="2272">
      <c r="A2272" s="47" t="str">
        <f t="shared" si="1"/>
        <v>The Americas_Chile-The Americas_2008</v>
      </c>
      <c r="B2272" s="47" t="s">
        <v>258</v>
      </c>
      <c r="C2272" s="49" t="s">
        <v>270</v>
      </c>
      <c r="D2272" s="44" t="s">
        <v>87</v>
      </c>
      <c r="E2272" s="52">
        <v>0.015</v>
      </c>
      <c r="F2272" s="52">
        <v>0.008</v>
      </c>
      <c r="G2272" s="52">
        <v>82.0</v>
      </c>
      <c r="H2272" s="52">
        <v>76.0</v>
      </c>
      <c r="I2272" s="52">
        <v>0.231</v>
      </c>
      <c r="J2272" s="52">
        <v>0.682</v>
      </c>
      <c r="K2272" s="52">
        <v>0.087</v>
      </c>
      <c r="L2272" s="52">
        <v>1.6831184E7</v>
      </c>
      <c r="M2272" s="52">
        <v>0.882</v>
      </c>
    </row>
    <row r="2273">
      <c r="A2273" s="47" t="str">
        <f t="shared" si="1"/>
        <v>The Americas_Chile-The Americas_2009</v>
      </c>
      <c r="B2273" s="47" t="s">
        <v>258</v>
      </c>
      <c r="C2273" s="49" t="s">
        <v>270</v>
      </c>
      <c r="D2273" s="44" t="s">
        <v>88</v>
      </c>
      <c r="E2273" s="52">
        <v>0.014</v>
      </c>
      <c r="F2273" s="52">
        <v>0.008</v>
      </c>
      <c r="G2273" s="52">
        <v>82.0</v>
      </c>
      <c r="H2273" s="52">
        <v>76.0</v>
      </c>
      <c r="I2273" s="52">
        <v>0.226</v>
      </c>
      <c r="J2273" s="52">
        <v>0.685</v>
      </c>
      <c r="K2273" s="52">
        <v>0.089</v>
      </c>
      <c r="L2273" s="52">
        <v>1.6991729E7</v>
      </c>
      <c r="M2273" s="52">
        <v>0.884</v>
      </c>
    </row>
    <row r="2274">
      <c r="A2274" s="47" t="str">
        <f t="shared" si="1"/>
        <v>The Americas_Chile-The Americas_2010</v>
      </c>
      <c r="B2274" s="47" t="s">
        <v>258</v>
      </c>
      <c r="C2274" s="49" t="s">
        <v>270</v>
      </c>
      <c r="D2274" s="44" t="s">
        <v>89</v>
      </c>
      <c r="E2274" s="52">
        <v>0.014</v>
      </c>
      <c r="F2274" s="52">
        <v>0.008</v>
      </c>
      <c r="G2274" s="52">
        <v>82.0</v>
      </c>
      <c r="H2274" s="52">
        <v>76.0</v>
      </c>
      <c r="I2274" s="52">
        <v>0.221</v>
      </c>
      <c r="J2274" s="52">
        <v>0.687</v>
      </c>
      <c r="K2274" s="52">
        <v>0.092</v>
      </c>
      <c r="L2274" s="52">
        <v>1.715076E7</v>
      </c>
      <c r="M2274" s="52">
        <v>0.886</v>
      </c>
    </row>
    <row r="2275">
      <c r="A2275" s="47" t="str">
        <f t="shared" si="1"/>
        <v>The Americas_Chile-The Americas_2011</v>
      </c>
      <c r="B2275" s="47" t="s">
        <v>258</v>
      </c>
      <c r="C2275" s="49" t="s">
        <v>270</v>
      </c>
      <c r="D2275" s="44" t="s">
        <v>90</v>
      </c>
      <c r="E2275" s="52">
        <v>0.014</v>
      </c>
      <c r="F2275" s="52">
        <v>0.007</v>
      </c>
      <c r="G2275" s="52">
        <v>82.0</v>
      </c>
      <c r="H2275" s="52">
        <v>76.0</v>
      </c>
      <c r="I2275" s="52">
        <v>0.217</v>
      </c>
      <c r="J2275" s="52">
        <v>0.688</v>
      </c>
      <c r="K2275" s="52">
        <v>0.094</v>
      </c>
      <c r="L2275" s="52">
        <v>1.7308449E7</v>
      </c>
      <c r="M2275" s="52">
        <v>0.888</v>
      </c>
    </row>
    <row r="2276">
      <c r="A2276" s="47" t="str">
        <f t="shared" si="1"/>
        <v>The Americas_Chile-The Americas_2012</v>
      </c>
      <c r="B2276" s="47" t="s">
        <v>258</v>
      </c>
      <c r="C2276" s="49" t="s">
        <v>270</v>
      </c>
      <c r="D2276" s="44" t="s">
        <v>91</v>
      </c>
      <c r="E2276" s="52">
        <v>0.014</v>
      </c>
      <c r="F2276" s="52">
        <v>0.007</v>
      </c>
      <c r="G2276" s="52">
        <v>82.0</v>
      </c>
      <c r="H2276" s="52">
        <v>77.0</v>
      </c>
      <c r="I2276" s="52">
        <v>0.214</v>
      </c>
      <c r="J2276" s="52">
        <v>0.689</v>
      </c>
      <c r="K2276" s="52">
        <v>0.097</v>
      </c>
      <c r="L2276" s="52">
        <v>1.7464814E7</v>
      </c>
      <c r="M2276" s="52">
        <v>0.89</v>
      </c>
    </row>
    <row r="2277">
      <c r="A2277" s="47" t="str">
        <f t="shared" si="1"/>
        <v>The Americas_Colombia-The Americas_2000</v>
      </c>
      <c r="B2277" s="47" t="s">
        <v>258</v>
      </c>
      <c r="C2277" s="49" t="s">
        <v>271</v>
      </c>
      <c r="D2277" s="44" t="s">
        <v>70</v>
      </c>
      <c r="E2277" s="52">
        <v>0.023</v>
      </c>
      <c r="F2277" s="52">
        <v>0.021</v>
      </c>
      <c r="G2277" s="52">
        <v>75.0</v>
      </c>
      <c r="H2277" s="52">
        <v>67.0</v>
      </c>
      <c r="I2277" s="52">
        <v>0.328</v>
      </c>
      <c r="J2277" s="52">
        <v>0.624</v>
      </c>
      <c r="K2277" s="52">
        <v>0.047</v>
      </c>
      <c r="L2277" s="52">
        <v>3.9897984E7</v>
      </c>
      <c r="M2277" s="52">
        <v>0.721</v>
      </c>
    </row>
    <row r="2278">
      <c r="A2278" s="47" t="str">
        <f t="shared" si="1"/>
        <v>The Americas_Colombia-The Americas_2001</v>
      </c>
      <c r="B2278" s="47" t="s">
        <v>258</v>
      </c>
      <c r="C2278" s="49" t="s">
        <v>271</v>
      </c>
      <c r="D2278" s="44" t="s">
        <v>71</v>
      </c>
      <c r="E2278" s="52">
        <v>0.023</v>
      </c>
      <c r="F2278" s="52">
        <v>0.021</v>
      </c>
      <c r="G2278" s="52">
        <v>75.0</v>
      </c>
      <c r="H2278" s="52">
        <v>68.0</v>
      </c>
      <c r="I2278" s="52">
        <v>0.324</v>
      </c>
      <c r="J2278" s="52">
        <v>0.628</v>
      </c>
      <c r="K2278" s="52">
        <v>0.048</v>
      </c>
      <c r="L2278" s="52">
        <v>4.0558648E7</v>
      </c>
      <c r="M2278" s="52">
        <v>0.724</v>
      </c>
    </row>
    <row r="2279">
      <c r="A2279" s="47" t="str">
        <f t="shared" si="1"/>
        <v>The Americas_Colombia-The Americas_2002</v>
      </c>
      <c r="B2279" s="47" t="s">
        <v>258</v>
      </c>
      <c r="C2279" s="49" t="s">
        <v>271</v>
      </c>
      <c r="D2279" s="44" t="s">
        <v>72</v>
      </c>
      <c r="E2279" s="52">
        <v>0.022</v>
      </c>
      <c r="F2279" s="52">
        <v>0.02</v>
      </c>
      <c r="G2279" s="52">
        <v>75.0</v>
      </c>
      <c r="H2279" s="52">
        <v>68.0</v>
      </c>
      <c r="I2279" s="52">
        <v>0.32</v>
      </c>
      <c r="J2279" s="52">
        <v>0.631</v>
      </c>
      <c r="K2279" s="52">
        <v>0.049</v>
      </c>
      <c r="L2279" s="52">
        <v>4.1216304E7</v>
      </c>
      <c r="M2279" s="52">
        <v>0.727</v>
      </c>
    </row>
    <row r="2280">
      <c r="A2280" s="47" t="str">
        <f t="shared" si="1"/>
        <v>The Americas_Colombia-The Americas_2003</v>
      </c>
      <c r="B2280" s="47" t="s">
        <v>258</v>
      </c>
      <c r="C2280" s="49" t="s">
        <v>271</v>
      </c>
      <c r="D2280" s="44" t="s">
        <v>74</v>
      </c>
      <c r="E2280" s="52">
        <v>0.022</v>
      </c>
      <c r="F2280" s="52">
        <v>0.02</v>
      </c>
      <c r="G2280" s="52">
        <v>76.0</v>
      </c>
      <c r="H2280" s="52">
        <v>68.0</v>
      </c>
      <c r="I2280" s="52">
        <v>0.316</v>
      </c>
      <c r="J2280" s="52">
        <v>0.635</v>
      </c>
      <c r="K2280" s="52">
        <v>0.049</v>
      </c>
      <c r="L2280" s="52">
        <v>4.1872051E7</v>
      </c>
      <c r="M2280" s="52">
        <v>0.73</v>
      </c>
    </row>
    <row r="2281">
      <c r="A2281" s="47" t="str">
        <f t="shared" si="1"/>
        <v>The Americas_Colombia-The Americas_2004</v>
      </c>
      <c r="B2281" s="47" t="s">
        <v>258</v>
      </c>
      <c r="C2281" s="49" t="s">
        <v>271</v>
      </c>
      <c r="D2281" s="44" t="s">
        <v>83</v>
      </c>
      <c r="E2281" s="52">
        <v>0.022</v>
      </c>
      <c r="F2281" s="52">
        <v>0.019</v>
      </c>
      <c r="G2281" s="52">
        <v>76.0</v>
      </c>
      <c r="H2281" s="52">
        <v>68.0</v>
      </c>
      <c r="I2281" s="52">
        <v>0.312</v>
      </c>
      <c r="J2281" s="52">
        <v>0.638</v>
      </c>
      <c r="K2281" s="52">
        <v>0.05</v>
      </c>
      <c r="L2281" s="52">
        <v>4.2527623E7</v>
      </c>
      <c r="M2281" s="52">
        <v>0.733</v>
      </c>
    </row>
    <row r="2282">
      <c r="A2282" s="47" t="str">
        <f t="shared" si="1"/>
        <v>The Americas_Colombia-The Americas_2005</v>
      </c>
      <c r="B2282" s="47" t="s">
        <v>258</v>
      </c>
      <c r="C2282" s="49" t="s">
        <v>271</v>
      </c>
      <c r="D2282" s="44" t="s">
        <v>84</v>
      </c>
      <c r="E2282" s="52">
        <v>0.021</v>
      </c>
      <c r="F2282" s="52">
        <v>0.018</v>
      </c>
      <c r="G2282" s="52">
        <v>76.0</v>
      </c>
      <c r="H2282" s="52">
        <v>69.0</v>
      </c>
      <c r="I2282" s="52">
        <v>0.308</v>
      </c>
      <c r="J2282" s="52">
        <v>0.642</v>
      </c>
      <c r="K2282" s="52">
        <v>0.051</v>
      </c>
      <c r="L2282" s="52">
        <v>4.3184026E7</v>
      </c>
      <c r="M2282" s="52">
        <v>0.736</v>
      </c>
    </row>
    <row r="2283">
      <c r="A2283" s="47" t="str">
        <f t="shared" si="1"/>
        <v>The Americas_Colombia-The Americas_2006</v>
      </c>
      <c r="B2283" s="47" t="s">
        <v>258</v>
      </c>
      <c r="C2283" s="49" t="s">
        <v>271</v>
      </c>
      <c r="D2283" s="44" t="s">
        <v>85</v>
      </c>
      <c r="E2283" s="52">
        <v>0.021</v>
      </c>
      <c r="F2283" s="52">
        <v>0.018</v>
      </c>
      <c r="G2283" s="52">
        <v>76.0</v>
      </c>
      <c r="H2283" s="52">
        <v>69.0</v>
      </c>
      <c r="I2283" s="52">
        <v>0.304</v>
      </c>
      <c r="J2283" s="52">
        <v>0.645</v>
      </c>
      <c r="K2283" s="52">
        <v>0.052</v>
      </c>
      <c r="L2283" s="52">
        <v>4.384137E7</v>
      </c>
      <c r="M2283" s="52">
        <v>0.739</v>
      </c>
    </row>
    <row r="2284">
      <c r="A2284" s="47" t="str">
        <f t="shared" si="1"/>
        <v>The Americas_Colombia-The Americas_2007</v>
      </c>
      <c r="B2284" s="47" t="s">
        <v>258</v>
      </c>
      <c r="C2284" s="49" t="s">
        <v>271</v>
      </c>
      <c r="D2284" s="44" t="s">
        <v>86</v>
      </c>
      <c r="E2284" s="52">
        <v>0.021</v>
      </c>
      <c r="F2284" s="52">
        <v>0.017</v>
      </c>
      <c r="G2284" s="52">
        <v>77.0</v>
      </c>
      <c r="H2284" s="52">
        <v>69.0</v>
      </c>
      <c r="I2284" s="52">
        <v>0.3</v>
      </c>
      <c r="J2284" s="52">
        <v>0.648</v>
      </c>
      <c r="K2284" s="52">
        <v>0.052</v>
      </c>
      <c r="L2284" s="52">
        <v>4.449839E7</v>
      </c>
      <c r="M2284" s="52">
        <v>0.742</v>
      </c>
    </row>
    <row r="2285">
      <c r="A2285" s="47" t="str">
        <f t="shared" si="1"/>
        <v>The Americas_Colombia-The Americas_2008</v>
      </c>
      <c r="B2285" s="47" t="s">
        <v>258</v>
      </c>
      <c r="C2285" s="49" t="s">
        <v>271</v>
      </c>
      <c r="D2285" s="44" t="s">
        <v>87</v>
      </c>
      <c r="E2285" s="52">
        <v>0.02</v>
      </c>
      <c r="F2285" s="52">
        <v>0.017</v>
      </c>
      <c r="G2285" s="52">
        <v>77.0</v>
      </c>
      <c r="H2285" s="52">
        <v>69.0</v>
      </c>
      <c r="I2285" s="52">
        <v>0.295</v>
      </c>
      <c r="J2285" s="52">
        <v>0.651</v>
      </c>
      <c r="K2285" s="52">
        <v>0.054</v>
      </c>
      <c r="L2285" s="52">
        <v>4.5153037E7</v>
      </c>
      <c r="M2285" s="52">
        <v>0.745</v>
      </c>
    </row>
    <row r="2286">
      <c r="A2286" s="47" t="str">
        <f t="shared" si="1"/>
        <v>The Americas_Colombia-The Americas_2009</v>
      </c>
      <c r="B2286" s="47" t="s">
        <v>258</v>
      </c>
      <c r="C2286" s="49" t="s">
        <v>271</v>
      </c>
      <c r="D2286" s="44" t="s">
        <v>88</v>
      </c>
      <c r="E2286" s="52">
        <v>0.02</v>
      </c>
      <c r="F2286" s="52">
        <v>0.016</v>
      </c>
      <c r="G2286" s="52">
        <v>77.0</v>
      </c>
      <c r="H2286" s="52">
        <v>70.0</v>
      </c>
      <c r="I2286" s="52">
        <v>0.291</v>
      </c>
      <c r="J2286" s="52">
        <v>0.654</v>
      </c>
      <c r="K2286" s="52">
        <v>0.055</v>
      </c>
      <c r="L2286" s="52">
        <v>4.5802561E7</v>
      </c>
      <c r="M2286" s="52">
        <v>0.747</v>
      </c>
    </row>
    <row r="2287">
      <c r="A2287" s="47" t="str">
        <f t="shared" si="1"/>
        <v>The Americas_Colombia-The Americas_2010</v>
      </c>
      <c r="B2287" s="47" t="s">
        <v>258</v>
      </c>
      <c r="C2287" s="49" t="s">
        <v>271</v>
      </c>
      <c r="D2287" s="44" t="s">
        <v>89</v>
      </c>
      <c r="E2287" s="52">
        <v>0.02</v>
      </c>
      <c r="F2287" s="52">
        <v>0.016</v>
      </c>
      <c r="G2287" s="52">
        <v>77.0</v>
      </c>
      <c r="H2287" s="52">
        <v>70.0</v>
      </c>
      <c r="I2287" s="52">
        <v>0.288</v>
      </c>
      <c r="J2287" s="52">
        <v>0.656</v>
      </c>
      <c r="K2287" s="52">
        <v>0.056</v>
      </c>
      <c r="L2287" s="52">
        <v>4.6444798E7</v>
      </c>
      <c r="M2287" s="52">
        <v>0.75</v>
      </c>
    </row>
    <row r="2288">
      <c r="A2288" s="47" t="str">
        <f t="shared" si="1"/>
        <v>The Americas_Colombia-The Americas_2011</v>
      </c>
      <c r="B2288" s="47" t="s">
        <v>258</v>
      </c>
      <c r="C2288" s="49" t="s">
        <v>271</v>
      </c>
      <c r="D2288" s="44" t="s">
        <v>90</v>
      </c>
      <c r="E2288" s="52">
        <v>0.019</v>
      </c>
      <c r="F2288" s="52">
        <v>0.015</v>
      </c>
      <c r="G2288" s="52">
        <v>77.0</v>
      </c>
      <c r="H2288" s="52">
        <v>70.0</v>
      </c>
      <c r="I2288" s="52">
        <v>0.284</v>
      </c>
      <c r="J2288" s="52">
        <v>0.658</v>
      </c>
      <c r="K2288" s="52">
        <v>0.058</v>
      </c>
      <c r="L2288" s="52">
        <v>4.7078792E7</v>
      </c>
      <c r="M2288" s="52">
        <v>0.753</v>
      </c>
    </row>
    <row r="2289">
      <c r="A2289" s="47" t="str">
        <f t="shared" si="1"/>
        <v>The Americas_Colombia-The Americas_2012</v>
      </c>
      <c r="B2289" s="47" t="s">
        <v>258</v>
      </c>
      <c r="C2289" s="49" t="s">
        <v>271</v>
      </c>
      <c r="D2289" s="44" t="s">
        <v>91</v>
      </c>
      <c r="E2289" s="52">
        <v>0.019</v>
      </c>
      <c r="F2289" s="52">
        <v>0.015</v>
      </c>
      <c r="G2289" s="52">
        <v>78.0</v>
      </c>
      <c r="H2289" s="52">
        <v>70.0</v>
      </c>
      <c r="I2289" s="52">
        <v>0.28</v>
      </c>
      <c r="J2289" s="52">
        <v>0.66</v>
      </c>
      <c r="K2289" s="52">
        <v>0.06</v>
      </c>
      <c r="L2289" s="52">
        <v>4.7704427E7</v>
      </c>
      <c r="M2289" s="52">
        <v>0.756</v>
      </c>
    </row>
    <row r="2290">
      <c r="A2290" s="47" t="str">
        <f t="shared" si="1"/>
        <v>The Americas_Costa Rica-The Americas_2000</v>
      </c>
      <c r="B2290" s="47" t="s">
        <v>258</v>
      </c>
      <c r="C2290" s="49" t="s">
        <v>272</v>
      </c>
      <c r="D2290" s="44" t="s">
        <v>70</v>
      </c>
      <c r="E2290" s="52">
        <v>0.02</v>
      </c>
      <c r="F2290" s="52">
        <v>0.011</v>
      </c>
      <c r="G2290" s="52">
        <v>80.0</v>
      </c>
      <c r="H2290" s="52">
        <v>75.0</v>
      </c>
      <c r="I2290" s="52">
        <v>0.315</v>
      </c>
      <c r="J2290" s="52">
        <v>0.631</v>
      </c>
      <c r="K2290" s="52">
        <v>0.055</v>
      </c>
      <c r="L2290" s="52">
        <v>3929588.0</v>
      </c>
      <c r="M2290" s="52">
        <v>0.59</v>
      </c>
    </row>
    <row r="2291">
      <c r="A2291" s="47" t="str">
        <f t="shared" si="1"/>
        <v>The Americas_Costa Rica-The Americas_2001</v>
      </c>
      <c r="B2291" s="47" t="s">
        <v>258</v>
      </c>
      <c r="C2291" s="49" t="s">
        <v>272</v>
      </c>
      <c r="D2291" s="44" t="s">
        <v>71</v>
      </c>
      <c r="E2291" s="52">
        <v>0.02</v>
      </c>
      <c r="F2291" s="52">
        <v>0.011</v>
      </c>
      <c r="G2291" s="52">
        <v>80.0</v>
      </c>
      <c r="H2291" s="52">
        <v>76.0</v>
      </c>
      <c r="I2291" s="52">
        <v>0.308</v>
      </c>
      <c r="J2291" s="52">
        <v>0.637</v>
      </c>
      <c r="K2291" s="52">
        <v>0.055</v>
      </c>
      <c r="L2291" s="52">
        <v>4013488.0</v>
      </c>
      <c r="M2291" s="52">
        <v>0.604</v>
      </c>
    </row>
    <row r="2292">
      <c r="A2292" s="47" t="str">
        <f t="shared" si="1"/>
        <v>The Americas_Costa Rica-The Americas_2002</v>
      </c>
      <c r="B2292" s="47" t="s">
        <v>258</v>
      </c>
      <c r="C2292" s="49" t="s">
        <v>272</v>
      </c>
      <c r="D2292" s="44" t="s">
        <v>72</v>
      </c>
      <c r="E2292" s="52">
        <v>0.019</v>
      </c>
      <c r="F2292" s="52">
        <v>0.01</v>
      </c>
      <c r="G2292" s="52">
        <v>80.0</v>
      </c>
      <c r="H2292" s="52">
        <v>76.0</v>
      </c>
      <c r="I2292" s="52">
        <v>0.3</v>
      </c>
      <c r="J2292" s="52">
        <v>0.644</v>
      </c>
      <c r="K2292" s="52">
        <v>0.056</v>
      </c>
      <c r="L2292" s="52">
        <v>4093840.0</v>
      </c>
      <c r="M2292" s="52">
        <v>0.618</v>
      </c>
    </row>
    <row r="2293">
      <c r="A2293" s="47" t="str">
        <f t="shared" si="1"/>
        <v>The Americas_Costa Rica-The Americas_2003</v>
      </c>
      <c r="B2293" s="47" t="s">
        <v>258</v>
      </c>
      <c r="C2293" s="49" t="s">
        <v>272</v>
      </c>
      <c r="D2293" s="44" t="s">
        <v>74</v>
      </c>
      <c r="E2293" s="52">
        <v>0.018</v>
      </c>
      <c r="F2293" s="52">
        <v>0.009</v>
      </c>
      <c r="G2293" s="52">
        <v>81.0</v>
      </c>
      <c r="H2293" s="52">
        <v>76.0</v>
      </c>
      <c r="I2293" s="52">
        <v>0.293</v>
      </c>
      <c r="J2293" s="52">
        <v>0.65</v>
      </c>
      <c r="K2293" s="52">
        <v>0.057</v>
      </c>
      <c r="L2293" s="52">
        <v>4171145.0</v>
      </c>
      <c r="M2293" s="52">
        <v>0.631</v>
      </c>
    </row>
    <row r="2294">
      <c r="A2294" s="47" t="str">
        <f t="shared" si="1"/>
        <v>The Americas_Costa Rica-The Americas_2004</v>
      </c>
      <c r="B2294" s="47" t="s">
        <v>258</v>
      </c>
      <c r="C2294" s="49" t="s">
        <v>272</v>
      </c>
      <c r="D2294" s="44" t="s">
        <v>83</v>
      </c>
      <c r="E2294" s="52">
        <v>0.018</v>
      </c>
      <c r="F2294" s="52">
        <v>0.009</v>
      </c>
      <c r="G2294" s="52">
        <v>81.0</v>
      </c>
      <c r="H2294" s="52">
        <v>76.0</v>
      </c>
      <c r="I2294" s="52">
        <v>0.286</v>
      </c>
      <c r="J2294" s="52">
        <v>0.656</v>
      </c>
      <c r="K2294" s="52">
        <v>0.058</v>
      </c>
      <c r="L2294" s="52">
        <v>4246336.0</v>
      </c>
      <c r="M2294" s="52">
        <v>0.644</v>
      </c>
    </row>
    <row r="2295">
      <c r="A2295" s="47" t="str">
        <f t="shared" si="1"/>
        <v>The Americas_Costa Rica-The Americas_2005</v>
      </c>
      <c r="B2295" s="47" t="s">
        <v>258</v>
      </c>
      <c r="C2295" s="49" t="s">
        <v>272</v>
      </c>
      <c r="D2295" s="44" t="s">
        <v>84</v>
      </c>
      <c r="E2295" s="52">
        <v>0.017</v>
      </c>
      <c r="F2295" s="52">
        <v>0.009</v>
      </c>
      <c r="G2295" s="52">
        <v>81.0</v>
      </c>
      <c r="H2295" s="52">
        <v>76.0</v>
      </c>
      <c r="I2295" s="52">
        <v>0.279</v>
      </c>
      <c r="J2295" s="52">
        <v>0.662</v>
      </c>
      <c r="K2295" s="52">
        <v>0.059</v>
      </c>
      <c r="L2295" s="52">
        <v>4320130.0</v>
      </c>
      <c r="M2295" s="52">
        <v>0.657</v>
      </c>
    </row>
    <row r="2296">
      <c r="A2296" s="47" t="str">
        <f t="shared" si="1"/>
        <v>The Americas_Costa Rica-The Americas_2006</v>
      </c>
      <c r="B2296" s="47" t="s">
        <v>258</v>
      </c>
      <c r="C2296" s="49" t="s">
        <v>272</v>
      </c>
      <c r="D2296" s="44" t="s">
        <v>85</v>
      </c>
      <c r="E2296" s="52">
        <v>0.017</v>
      </c>
      <c r="F2296" s="52">
        <v>0.009</v>
      </c>
      <c r="G2296" s="52">
        <v>81.0</v>
      </c>
      <c r="H2296" s="52">
        <v>76.0</v>
      </c>
      <c r="I2296" s="52">
        <v>0.272</v>
      </c>
      <c r="J2296" s="52">
        <v>0.668</v>
      </c>
      <c r="K2296" s="52">
        <v>0.06</v>
      </c>
      <c r="L2296" s="52">
        <v>4392493.0</v>
      </c>
      <c r="M2296" s="52">
        <v>0.669</v>
      </c>
    </row>
    <row r="2297">
      <c r="A2297" s="47" t="str">
        <f t="shared" si="1"/>
        <v>The Americas_Costa Rica-The Americas_2007</v>
      </c>
      <c r="B2297" s="47" t="s">
        <v>258</v>
      </c>
      <c r="C2297" s="49" t="s">
        <v>272</v>
      </c>
      <c r="D2297" s="44" t="s">
        <v>86</v>
      </c>
      <c r="E2297" s="52">
        <v>0.017</v>
      </c>
      <c r="F2297" s="52">
        <v>0.009</v>
      </c>
      <c r="G2297" s="52">
        <v>81.0</v>
      </c>
      <c r="H2297" s="52">
        <v>76.0</v>
      </c>
      <c r="I2297" s="52">
        <v>0.266</v>
      </c>
      <c r="J2297" s="52">
        <v>0.673</v>
      </c>
      <c r="K2297" s="52">
        <v>0.061</v>
      </c>
      <c r="L2297" s="52">
        <v>4463226.0</v>
      </c>
      <c r="M2297" s="52">
        <v>0.682</v>
      </c>
    </row>
    <row r="2298">
      <c r="A2298" s="47" t="str">
        <f t="shared" si="1"/>
        <v>The Americas_Costa Rica-The Americas_2008</v>
      </c>
      <c r="B2298" s="47" t="s">
        <v>258</v>
      </c>
      <c r="C2298" s="49" t="s">
        <v>272</v>
      </c>
      <c r="D2298" s="44" t="s">
        <v>87</v>
      </c>
      <c r="E2298" s="52">
        <v>0.016</v>
      </c>
      <c r="F2298" s="52">
        <v>0.009</v>
      </c>
      <c r="G2298" s="52">
        <v>81.0</v>
      </c>
      <c r="H2298" s="52">
        <v>77.0</v>
      </c>
      <c r="I2298" s="52">
        <v>0.26</v>
      </c>
      <c r="J2298" s="52">
        <v>0.678</v>
      </c>
      <c r="K2298" s="52">
        <v>0.062</v>
      </c>
      <c r="L2298" s="52">
        <v>4532711.0</v>
      </c>
      <c r="M2298" s="52">
        <v>0.694</v>
      </c>
    </row>
    <row r="2299">
      <c r="A2299" s="47" t="str">
        <f t="shared" si="1"/>
        <v>The Americas_Costa Rica-The Americas_2009</v>
      </c>
      <c r="B2299" s="47" t="s">
        <v>258</v>
      </c>
      <c r="C2299" s="49" t="s">
        <v>272</v>
      </c>
      <c r="D2299" s="44" t="s">
        <v>88</v>
      </c>
      <c r="E2299" s="52">
        <v>0.016</v>
      </c>
      <c r="F2299" s="52">
        <v>0.009</v>
      </c>
      <c r="G2299" s="52">
        <v>81.0</v>
      </c>
      <c r="H2299" s="52">
        <v>77.0</v>
      </c>
      <c r="I2299" s="52">
        <v>0.255</v>
      </c>
      <c r="J2299" s="52">
        <v>0.682</v>
      </c>
      <c r="K2299" s="52">
        <v>0.064</v>
      </c>
      <c r="L2299" s="52">
        <v>4601424.0</v>
      </c>
      <c r="M2299" s="52">
        <v>0.706</v>
      </c>
    </row>
    <row r="2300">
      <c r="A2300" s="47" t="str">
        <f t="shared" si="1"/>
        <v>The Americas_Costa Rica-The Americas_2010</v>
      </c>
      <c r="B2300" s="47" t="s">
        <v>258</v>
      </c>
      <c r="C2300" s="49" t="s">
        <v>272</v>
      </c>
      <c r="D2300" s="44" t="s">
        <v>89</v>
      </c>
      <c r="E2300" s="52">
        <v>0.016</v>
      </c>
      <c r="F2300" s="52">
        <v>0.009</v>
      </c>
      <c r="G2300" s="52">
        <v>82.0</v>
      </c>
      <c r="H2300" s="52">
        <v>77.0</v>
      </c>
      <c r="I2300" s="52">
        <v>0.249</v>
      </c>
      <c r="J2300" s="52">
        <v>0.686</v>
      </c>
      <c r="K2300" s="52">
        <v>0.065</v>
      </c>
      <c r="L2300" s="52">
        <v>4669685.0</v>
      </c>
      <c r="M2300" s="52">
        <v>0.717</v>
      </c>
    </row>
    <row r="2301">
      <c r="A2301" s="47" t="str">
        <f t="shared" si="1"/>
        <v>The Americas_Costa Rica-The Americas_2011</v>
      </c>
      <c r="B2301" s="47" t="s">
        <v>258</v>
      </c>
      <c r="C2301" s="49" t="s">
        <v>272</v>
      </c>
      <c r="D2301" s="44" t="s">
        <v>90</v>
      </c>
      <c r="E2301" s="52">
        <v>0.016</v>
      </c>
      <c r="F2301" s="52">
        <v>0.009</v>
      </c>
      <c r="G2301" s="52">
        <v>82.0</v>
      </c>
      <c r="H2301" s="52">
        <v>77.0</v>
      </c>
      <c r="I2301" s="52">
        <v>0.244</v>
      </c>
      <c r="J2301" s="52">
        <v>0.689</v>
      </c>
      <c r="K2301" s="52">
        <v>0.067</v>
      </c>
      <c r="L2301" s="52">
        <v>4737680.0</v>
      </c>
      <c r="M2301" s="52">
        <v>0.729</v>
      </c>
    </row>
    <row r="2302">
      <c r="A2302" s="47" t="str">
        <f t="shared" si="1"/>
        <v>The Americas_Costa Rica-The Americas_2012</v>
      </c>
      <c r="B2302" s="47" t="s">
        <v>258</v>
      </c>
      <c r="C2302" s="49" t="s">
        <v>272</v>
      </c>
      <c r="D2302" s="44" t="s">
        <v>91</v>
      </c>
      <c r="E2302" s="52">
        <v>0.015</v>
      </c>
      <c r="F2302" s="52">
        <v>0.009</v>
      </c>
      <c r="G2302" s="52">
        <v>82.0</v>
      </c>
      <c r="H2302" s="52">
        <v>78.0</v>
      </c>
      <c r="I2302" s="52">
        <v>0.239</v>
      </c>
      <c r="J2302" s="52">
        <v>0.692</v>
      </c>
      <c r="K2302" s="52">
        <v>0.068</v>
      </c>
      <c r="L2302" s="52">
        <v>4805295.0</v>
      </c>
      <c r="M2302" s="52">
        <v>0.739</v>
      </c>
    </row>
    <row r="2303">
      <c r="A2303" s="47" t="str">
        <f t="shared" si="1"/>
        <v>The Americas_Cuba-The Americas_2000</v>
      </c>
      <c r="B2303" s="47" t="s">
        <v>258</v>
      </c>
      <c r="C2303" s="49" t="s">
        <v>273</v>
      </c>
      <c r="D2303" s="44" t="s">
        <v>70</v>
      </c>
      <c r="E2303" s="52">
        <v>0.013</v>
      </c>
      <c r="F2303" s="52">
        <v>0.007</v>
      </c>
      <c r="G2303" s="52">
        <v>79.0</v>
      </c>
      <c r="H2303" s="52">
        <v>75.0</v>
      </c>
      <c r="I2303" s="52">
        <v>0.216</v>
      </c>
      <c r="J2303" s="52">
        <v>0.685</v>
      </c>
      <c r="K2303" s="52">
        <v>0.099</v>
      </c>
      <c r="L2303" s="52">
        <v>1.1138416E7</v>
      </c>
      <c r="M2303" s="52">
        <v>0.753</v>
      </c>
    </row>
    <row r="2304">
      <c r="A2304" s="47" t="str">
        <f t="shared" si="1"/>
        <v>The Americas_Cuba-The Americas_2001</v>
      </c>
      <c r="B2304" s="47" t="s">
        <v>258</v>
      </c>
      <c r="C2304" s="49" t="s">
        <v>273</v>
      </c>
      <c r="D2304" s="44" t="s">
        <v>71</v>
      </c>
      <c r="E2304" s="52">
        <v>0.013</v>
      </c>
      <c r="F2304" s="52">
        <v>0.006</v>
      </c>
      <c r="G2304" s="52">
        <v>79.0</v>
      </c>
      <c r="H2304" s="52">
        <v>75.0</v>
      </c>
      <c r="I2304" s="52">
        <v>0.213</v>
      </c>
      <c r="J2304" s="52">
        <v>0.687</v>
      </c>
      <c r="K2304" s="52">
        <v>0.101</v>
      </c>
      <c r="L2304" s="52">
        <v>1.1175465E7</v>
      </c>
      <c r="M2304" s="52">
        <v>0.756</v>
      </c>
    </row>
    <row r="2305">
      <c r="A2305" s="47" t="str">
        <f t="shared" si="1"/>
        <v>The Americas_Cuba-The Americas_2002</v>
      </c>
      <c r="B2305" s="47" t="s">
        <v>258</v>
      </c>
      <c r="C2305" s="49" t="s">
        <v>273</v>
      </c>
      <c r="D2305" s="44" t="s">
        <v>72</v>
      </c>
      <c r="E2305" s="52">
        <v>0.012</v>
      </c>
      <c r="F2305" s="52">
        <v>0.006</v>
      </c>
      <c r="G2305" s="52">
        <v>79.0</v>
      </c>
      <c r="H2305" s="52">
        <v>75.0</v>
      </c>
      <c r="I2305" s="52">
        <v>0.209</v>
      </c>
      <c r="J2305" s="52">
        <v>0.689</v>
      </c>
      <c r="K2305" s="52">
        <v>0.103</v>
      </c>
      <c r="L2305" s="52">
        <v>1.1212125E7</v>
      </c>
      <c r="M2305" s="52">
        <v>0.758</v>
      </c>
    </row>
    <row r="2306">
      <c r="A2306" s="47" t="str">
        <f t="shared" si="1"/>
        <v>The Americas_Cuba-The Americas_2003</v>
      </c>
      <c r="B2306" s="47" t="s">
        <v>258</v>
      </c>
      <c r="C2306" s="49" t="s">
        <v>273</v>
      </c>
      <c r="D2306" s="44" t="s">
        <v>74</v>
      </c>
      <c r="E2306" s="52">
        <v>0.012</v>
      </c>
      <c r="F2306" s="52">
        <v>0.006</v>
      </c>
      <c r="G2306" s="52">
        <v>79.0</v>
      </c>
      <c r="H2306" s="52">
        <v>75.0</v>
      </c>
      <c r="I2306" s="52">
        <v>0.204</v>
      </c>
      <c r="J2306" s="52">
        <v>0.691</v>
      </c>
      <c r="K2306" s="52">
        <v>0.105</v>
      </c>
      <c r="L2306" s="52">
        <v>1.1245926E7</v>
      </c>
      <c r="M2306" s="52">
        <v>0.759</v>
      </c>
    </row>
    <row r="2307">
      <c r="A2307" s="47" t="str">
        <f t="shared" si="1"/>
        <v>The Americas_Cuba-The Americas_2004</v>
      </c>
      <c r="B2307" s="47" t="s">
        <v>258</v>
      </c>
      <c r="C2307" s="49" t="s">
        <v>273</v>
      </c>
      <c r="D2307" s="44" t="s">
        <v>83</v>
      </c>
      <c r="E2307" s="52">
        <v>0.012</v>
      </c>
      <c r="F2307" s="52">
        <v>0.006</v>
      </c>
      <c r="G2307" s="52">
        <v>80.0</v>
      </c>
      <c r="H2307" s="52">
        <v>76.0</v>
      </c>
      <c r="I2307" s="52">
        <v>0.199</v>
      </c>
      <c r="J2307" s="52">
        <v>0.694</v>
      </c>
      <c r="K2307" s="52">
        <v>0.107</v>
      </c>
      <c r="L2307" s="52">
        <v>1.1273363E7</v>
      </c>
      <c r="M2307" s="52">
        <v>0.76</v>
      </c>
    </row>
    <row r="2308">
      <c r="A2308" s="47" t="str">
        <f t="shared" si="1"/>
        <v>The Americas_Cuba-The Americas_2005</v>
      </c>
      <c r="B2308" s="47" t="s">
        <v>258</v>
      </c>
      <c r="C2308" s="49" t="s">
        <v>273</v>
      </c>
      <c r="D2308" s="44" t="s">
        <v>84</v>
      </c>
      <c r="E2308" s="52">
        <v>0.011</v>
      </c>
      <c r="F2308" s="52">
        <v>0.005</v>
      </c>
      <c r="G2308" s="52">
        <v>80.0</v>
      </c>
      <c r="H2308" s="52">
        <v>76.0</v>
      </c>
      <c r="I2308" s="52">
        <v>0.195</v>
      </c>
      <c r="J2308" s="52">
        <v>0.696</v>
      </c>
      <c r="K2308" s="52">
        <v>0.11</v>
      </c>
      <c r="L2308" s="52">
        <v>1.1292078E7</v>
      </c>
      <c r="M2308" s="52">
        <v>0.761</v>
      </c>
    </row>
    <row r="2309">
      <c r="A2309" s="47" t="str">
        <f t="shared" si="1"/>
        <v>The Americas_Cuba-The Americas_2006</v>
      </c>
      <c r="B2309" s="47" t="s">
        <v>258</v>
      </c>
      <c r="C2309" s="49" t="s">
        <v>273</v>
      </c>
      <c r="D2309" s="44" t="s">
        <v>85</v>
      </c>
      <c r="E2309" s="52">
        <v>0.011</v>
      </c>
      <c r="F2309" s="52">
        <v>0.005</v>
      </c>
      <c r="G2309" s="52">
        <v>80.0</v>
      </c>
      <c r="H2309" s="52">
        <v>76.0</v>
      </c>
      <c r="I2309" s="52">
        <v>0.19</v>
      </c>
      <c r="J2309" s="52">
        <v>0.698</v>
      </c>
      <c r="K2309" s="52">
        <v>0.112</v>
      </c>
      <c r="L2309" s="52">
        <v>1.13011E7</v>
      </c>
      <c r="M2309" s="52">
        <v>0.762</v>
      </c>
    </row>
    <row r="2310">
      <c r="A2310" s="47" t="str">
        <f t="shared" si="1"/>
        <v>The Americas_Cuba-The Americas_2007</v>
      </c>
      <c r="B2310" s="47" t="s">
        <v>258</v>
      </c>
      <c r="C2310" s="49" t="s">
        <v>273</v>
      </c>
      <c r="D2310" s="44" t="s">
        <v>86</v>
      </c>
      <c r="E2310" s="52">
        <v>0.011</v>
      </c>
      <c r="F2310" s="52">
        <v>0.005</v>
      </c>
      <c r="G2310" s="52">
        <v>80.0</v>
      </c>
      <c r="H2310" s="52">
        <v>76.0</v>
      </c>
      <c r="I2310" s="52">
        <v>0.186</v>
      </c>
      <c r="J2310" s="52">
        <v>0.699</v>
      </c>
      <c r="K2310" s="52">
        <v>0.115</v>
      </c>
      <c r="L2310" s="52">
        <v>1.1301674E7</v>
      </c>
      <c r="M2310" s="52">
        <v>0.763</v>
      </c>
    </row>
    <row r="2311">
      <c r="A2311" s="47" t="str">
        <f t="shared" si="1"/>
        <v>The Americas_Cuba-The Americas_2008</v>
      </c>
      <c r="B2311" s="47" t="s">
        <v>258</v>
      </c>
      <c r="C2311" s="49" t="s">
        <v>273</v>
      </c>
      <c r="D2311" s="44" t="s">
        <v>87</v>
      </c>
      <c r="E2311" s="52">
        <v>0.01</v>
      </c>
      <c r="F2311" s="52">
        <v>0.005</v>
      </c>
      <c r="G2311" s="52">
        <v>80.0</v>
      </c>
      <c r="H2311" s="52">
        <v>76.0</v>
      </c>
      <c r="I2311" s="52">
        <v>0.181</v>
      </c>
      <c r="J2311" s="52">
        <v>0.7</v>
      </c>
      <c r="K2311" s="52">
        <v>0.118</v>
      </c>
      <c r="L2311" s="52">
        <v>1.1296355E7</v>
      </c>
      <c r="M2311" s="52">
        <v>0.764</v>
      </c>
    </row>
    <row r="2312">
      <c r="A2312" s="47" t="str">
        <f t="shared" si="1"/>
        <v>The Americas_Cuba-The Americas_2009</v>
      </c>
      <c r="B2312" s="47" t="s">
        <v>258</v>
      </c>
      <c r="C2312" s="49" t="s">
        <v>273</v>
      </c>
      <c r="D2312" s="44" t="s">
        <v>88</v>
      </c>
      <c r="E2312" s="52">
        <v>0.01</v>
      </c>
      <c r="F2312" s="52">
        <v>0.005</v>
      </c>
      <c r="G2312" s="52">
        <v>81.0</v>
      </c>
      <c r="H2312" s="52">
        <v>77.0</v>
      </c>
      <c r="I2312" s="52">
        <v>0.177</v>
      </c>
      <c r="J2312" s="52">
        <v>0.701</v>
      </c>
      <c r="K2312" s="52">
        <v>0.121</v>
      </c>
      <c r="L2312" s="52">
        <v>1.1288826E7</v>
      </c>
      <c r="M2312" s="52">
        <v>0.765</v>
      </c>
    </row>
    <row r="2313">
      <c r="A2313" s="47" t="str">
        <f t="shared" si="1"/>
        <v>The Americas_Cuba-The Americas_2010</v>
      </c>
      <c r="B2313" s="47" t="s">
        <v>258</v>
      </c>
      <c r="C2313" s="49" t="s">
        <v>273</v>
      </c>
      <c r="D2313" s="44" t="s">
        <v>89</v>
      </c>
      <c r="E2313" s="52">
        <v>0.01</v>
      </c>
      <c r="F2313" s="52">
        <v>0.005</v>
      </c>
      <c r="G2313" s="52">
        <v>81.0</v>
      </c>
      <c r="H2313" s="52">
        <v>77.0</v>
      </c>
      <c r="I2313" s="52">
        <v>0.173</v>
      </c>
      <c r="J2313" s="52">
        <v>0.702</v>
      </c>
      <c r="K2313" s="52">
        <v>0.124</v>
      </c>
      <c r="L2313" s="52">
        <v>1.1281768E7</v>
      </c>
      <c r="M2313" s="52">
        <v>0.766</v>
      </c>
    </row>
    <row r="2314">
      <c r="A2314" s="47" t="str">
        <f t="shared" si="1"/>
        <v>The Americas_Cuba-The Americas_2011</v>
      </c>
      <c r="B2314" s="47" t="s">
        <v>258</v>
      </c>
      <c r="C2314" s="49" t="s">
        <v>273</v>
      </c>
      <c r="D2314" s="44" t="s">
        <v>90</v>
      </c>
      <c r="E2314" s="52">
        <v>0.01</v>
      </c>
      <c r="F2314" s="52">
        <v>0.006</v>
      </c>
      <c r="G2314" s="52">
        <v>81.0</v>
      </c>
      <c r="H2314" s="52">
        <v>77.0</v>
      </c>
      <c r="I2314" s="52">
        <v>0.169</v>
      </c>
      <c r="J2314" s="52">
        <v>0.703</v>
      </c>
      <c r="K2314" s="52">
        <v>0.127</v>
      </c>
      <c r="L2314" s="52">
        <v>1.1276053E7</v>
      </c>
      <c r="M2314" s="52">
        <v>0.767</v>
      </c>
    </row>
    <row r="2315">
      <c r="A2315" s="47" t="str">
        <f t="shared" si="1"/>
        <v>The Americas_Cuba-The Americas_2012</v>
      </c>
      <c r="B2315" s="47" t="s">
        <v>258</v>
      </c>
      <c r="C2315" s="49" t="s">
        <v>273</v>
      </c>
      <c r="D2315" s="44" t="s">
        <v>91</v>
      </c>
      <c r="E2315" s="52">
        <v>0.01</v>
      </c>
      <c r="F2315" s="52">
        <v>0.005</v>
      </c>
      <c r="G2315" s="52">
        <v>81.0</v>
      </c>
      <c r="H2315" s="52">
        <v>77.0</v>
      </c>
      <c r="I2315" s="52">
        <v>0.166</v>
      </c>
      <c r="J2315" s="52">
        <v>0.704</v>
      </c>
      <c r="K2315" s="52">
        <v>0.13</v>
      </c>
      <c r="L2315" s="52">
        <v>1.1270957E7</v>
      </c>
      <c r="M2315" s="52">
        <v>0.768</v>
      </c>
    </row>
    <row r="2316">
      <c r="A2316" s="47" t="str">
        <f t="shared" si="1"/>
        <v>The Americas_Curacao-The Americas_2000</v>
      </c>
      <c r="B2316" s="47" t="s">
        <v>258</v>
      </c>
      <c r="C2316" s="49" t="s">
        <v>274</v>
      </c>
      <c r="D2316" s="44" t="s">
        <v>70</v>
      </c>
      <c r="E2316" s="50"/>
      <c r="F2316" s="50"/>
      <c r="G2316" s="50"/>
      <c r="H2316" s="50"/>
      <c r="I2316" s="52">
        <v>0.249</v>
      </c>
      <c r="J2316" s="52">
        <v>0.648</v>
      </c>
      <c r="K2316" s="52">
        <v>0.103</v>
      </c>
      <c r="L2316" s="52">
        <v>133860.0</v>
      </c>
      <c r="M2316" s="52">
        <v>0.908</v>
      </c>
    </row>
    <row r="2317">
      <c r="A2317" s="47" t="str">
        <f t="shared" si="1"/>
        <v>The Americas_Curacao-The Americas_2001</v>
      </c>
      <c r="B2317" s="47" t="s">
        <v>258</v>
      </c>
      <c r="C2317" s="49" t="s">
        <v>274</v>
      </c>
      <c r="D2317" s="44" t="s">
        <v>71</v>
      </c>
      <c r="E2317" s="50"/>
      <c r="F2317" s="50"/>
      <c r="G2317" s="50"/>
      <c r="H2317" s="50"/>
      <c r="I2317" s="52">
        <v>0.242</v>
      </c>
      <c r="J2317" s="52">
        <v>0.651</v>
      </c>
      <c r="K2317" s="52">
        <v>0.107</v>
      </c>
      <c r="L2317" s="52">
        <v>128905.0</v>
      </c>
      <c r="M2317" s="52">
        <v>0.91</v>
      </c>
    </row>
    <row r="2318">
      <c r="A2318" s="47" t="str">
        <f t="shared" si="1"/>
        <v>The Americas_Curacao-The Americas_2002</v>
      </c>
      <c r="B2318" s="47" t="s">
        <v>258</v>
      </c>
      <c r="C2318" s="49" t="s">
        <v>274</v>
      </c>
      <c r="D2318" s="44" t="s">
        <v>72</v>
      </c>
      <c r="E2318" s="50"/>
      <c r="F2318" s="50"/>
      <c r="G2318" s="50"/>
      <c r="H2318" s="50"/>
      <c r="I2318" s="52">
        <v>0.234</v>
      </c>
      <c r="J2318" s="52">
        <v>0.656</v>
      </c>
      <c r="K2318" s="52">
        <v>0.11</v>
      </c>
      <c r="L2318" s="52">
        <v>128804.0</v>
      </c>
      <c r="M2318" s="52">
        <v>0.909</v>
      </c>
    </row>
    <row r="2319">
      <c r="A2319" s="47" t="str">
        <f t="shared" si="1"/>
        <v>The Americas_Curacao-The Americas_2003</v>
      </c>
      <c r="B2319" s="47" t="s">
        <v>258</v>
      </c>
      <c r="C2319" s="49" t="s">
        <v>274</v>
      </c>
      <c r="D2319" s="44" t="s">
        <v>74</v>
      </c>
      <c r="E2319" s="50"/>
      <c r="F2319" s="50"/>
      <c r="G2319" s="50"/>
      <c r="H2319" s="50"/>
      <c r="I2319" s="52">
        <v>0.225</v>
      </c>
      <c r="J2319" s="52">
        <v>0.66</v>
      </c>
      <c r="K2319" s="52">
        <v>0.114</v>
      </c>
      <c r="L2319" s="52">
        <v>131253.0</v>
      </c>
      <c r="M2319" s="52">
        <v>0.908</v>
      </c>
    </row>
    <row r="2320">
      <c r="A2320" s="47" t="str">
        <f t="shared" si="1"/>
        <v>The Americas_Curacao-The Americas_2004</v>
      </c>
      <c r="B2320" s="47" t="s">
        <v>258</v>
      </c>
      <c r="C2320" s="49" t="s">
        <v>274</v>
      </c>
      <c r="D2320" s="44" t="s">
        <v>83</v>
      </c>
      <c r="E2320" s="50"/>
      <c r="F2320" s="50"/>
      <c r="G2320" s="50"/>
      <c r="H2320" s="50"/>
      <c r="I2320" s="52">
        <v>0.218</v>
      </c>
      <c r="J2320" s="52">
        <v>0.665</v>
      </c>
      <c r="K2320" s="52">
        <v>0.118</v>
      </c>
      <c r="L2320" s="52">
        <v>133363.0</v>
      </c>
      <c r="M2320" s="52">
        <v>0.907</v>
      </c>
    </row>
    <row r="2321">
      <c r="A2321" s="47" t="str">
        <f t="shared" si="1"/>
        <v>The Americas_Curacao-The Americas_2005</v>
      </c>
      <c r="B2321" s="47" t="s">
        <v>258</v>
      </c>
      <c r="C2321" s="49" t="s">
        <v>274</v>
      </c>
      <c r="D2321" s="44" t="s">
        <v>84</v>
      </c>
      <c r="E2321" s="50"/>
      <c r="F2321" s="50"/>
      <c r="G2321" s="50"/>
      <c r="H2321" s="50"/>
      <c r="I2321" s="52">
        <v>0.211</v>
      </c>
      <c r="J2321" s="52">
        <v>0.668</v>
      </c>
      <c r="K2321" s="52">
        <v>0.121</v>
      </c>
      <c r="L2321" s="52">
        <v>136708.0</v>
      </c>
      <c r="M2321" s="52">
        <v>0.905</v>
      </c>
    </row>
    <row r="2322">
      <c r="A2322" s="47" t="str">
        <f t="shared" si="1"/>
        <v>The Americas_Curacao-The Americas_2006</v>
      </c>
      <c r="B2322" s="47" t="s">
        <v>258</v>
      </c>
      <c r="C2322" s="49" t="s">
        <v>274</v>
      </c>
      <c r="D2322" s="44" t="s">
        <v>85</v>
      </c>
      <c r="E2322" s="52">
        <v>0.014</v>
      </c>
      <c r="F2322" s="50"/>
      <c r="G2322" s="52">
        <v>79.0</v>
      </c>
      <c r="H2322" s="52">
        <v>71.0</v>
      </c>
      <c r="I2322" s="52">
        <v>0.206</v>
      </c>
      <c r="J2322" s="52">
        <v>0.67</v>
      </c>
      <c r="K2322" s="52">
        <v>0.124</v>
      </c>
      <c r="L2322" s="52">
        <v>140217.0</v>
      </c>
      <c r="M2322" s="52">
        <v>0.904</v>
      </c>
    </row>
    <row r="2323">
      <c r="A2323" s="47" t="str">
        <f t="shared" si="1"/>
        <v>The Americas_Curacao-The Americas_2007</v>
      </c>
      <c r="B2323" s="47" t="s">
        <v>258</v>
      </c>
      <c r="C2323" s="49" t="s">
        <v>274</v>
      </c>
      <c r="D2323" s="44" t="s">
        <v>86</v>
      </c>
      <c r="E2323" s="52">
        <v>0.013</v>
      </c>
      <c r="F2323" s="50"/>
      <c r="G2323" s="52">
        <v>79.0</v>
      </c>
      <c r="H2323" s="52">
        <v>72.0</v>
      </c>
      <c r="I2323" s="52">
        <v>0.203</v>
      </c>
      <c r="J2323" s="52">
        <v>0.671</v>
      </c>
      <c r="K2323" s="52">
        <v>0.126</v>
      </c>
      <c r="L2323" s="52">
        <v>143026.0</v>
      </c>
      <c r="M2323" s="52">
        <v>0.903</v>
      </c>
    </row>
    <row r="2324">
      <c r="A2324" s="47" t="str">
        <f t="shared" si="1"/>
        <v>The Americas_Curacao-The Americas_2008</v>
      </c>
      <c r="B2324" s="47" t="s">
        <v>258</v>
      </c>
      <c r="C2324" s="49" t="s">
        <v>274</v>
      </c>
      <c r="D2324" s="44" t="s">
        <v>87</v>
      </c>
      <c r="E2324" s="52">
        <v>0.014</v>
      </c>
      <c r="F2324" s="50"/>
      <c r="G2324" s="52">
        <v>79.0</v>
      </c>
      <c r="H2324" s="52">
        <v>72.0</v>
      </c>
      <c r="I2324" s="52">
        <v>0.201</v>
      </c>
      <c r="J2324" s="52">
        <v>0.671</v>
      </c>
      <c r="K2324" s="52">
        <v>0.128</v>
      </c>
      <c r="L2324" s="52">
        <v>144971.0</v>
      </c>
      <c r="M2324" s="52">
        <v>0.902</v>
      </c>
    </row>
    <row r="2325">
      <c r="A2325" s="47" t="str">
        <f t="shared" si="1"/>
        <v>The Americas_Curacao-The Americas_2009</v>
      </c>
      <c r="B2325" s="47" t="s">
        <v>258</v>
      </c>
      <c r="C2325" s="49" t="s">
        <v>274</v>
      </c>
      <c r="D2325" s="44" t="s">
        <v>88</v>
      </c>
      <c r="E2325" s="52">
        <v>0.013</v>
      </c>
      <c r="F2325" s="50"/>
      <c r="G2325" s="52">
        <v>80.0</v>
      </c>
      <c r="H2325" s="52">
        <v>72.0</v>
      </c>
      <c r="I2325" s="52">
        <v>0.2</v>
      </c>
      <c r="J2325" s="52">
        <v>0.67</v>
      </c>
      <c r="K2325" s="52">
        <v>0.13</v>
      </c>
      <c r="L2325" s="52">
        <v>145890.0</v>
      </c>
      <c r="M2325" s="52">
        <v>0.9</v>
      </c>
    </row>
    <row r="2326">
      <c r="A2326" s="47" t="str">
        <f t="shared" si="1"/>
        <v>The Americas_Curacao-The Americas_2010</v>
      </c>
      <c r="B2326" s="47" t="s">
        <v>258</v>
      </c>
      <c r="C2326" s="49" t="s">
        <v>274</v>
      </c>
      <c r="D2326" s="44" t="s">
        <v>89</v>
      </c>
      <c r="E2326" s="52">
        <v>0.014</v>
      </c>
      <c r="F2326" s="50"/>
      <c r="G2326" s="50"/>
      <c r="H2326" s="50"/>
      <c r="I2326" s="52">
        <v>0.198</v>
      </c>
      <c r="J2326" s="52">
        <v>0.67</v>
      </c>
      <c r="K2326" s="52">
        <v>0.132</v>
      </c>
      <c r="L2326" s="52">
        <v>149311.0</v>
      </c>
      <c r="M2326" s="52">
        <v>0.899</v>
      </c>
    </row>
    <row r="2327">
      <c r="A2327" s="47" t="str">
        <f t="shared" si="1"/>
        <v>The Americas_Curacao-The Americas_2011</v>
      </c>
      <c r="B2327" s="47" t="s">
        <v>258</v>
      </c>
      <c r="C2327" s="49" t="s">
        <v>274</v>
      </c>
      <c r="D2327" s="44" t="s">
        <v>90</v>
      </c>
      <c r="E2327" s="52">
        <v>0.013</v>
      </c>
      <c r="F2327" s="50"/>
      <c r="G2327" s="52">
        <v>81.0</v>
      </c>
      <c r="H2327" s="52">
        <v>74.0</v>
      </c>
      <c r="I2327" s="52">
        <v>0.197</v>
      </c>
      <c r="J2327" s="52">
        <v>0.669</v>
      </c>
      <c r="K2327" s="52">
        <v>0.134</v>
      </c>
      <c r="L2327" s="52">
        <v>150612.0</v>
      </c>
      <c r="M2327" s="52">
        <v>0.898</v>
      </c>
    </row>
    <row r="2328">
      <c r="A2328" s="47" t="str">
        <f t="shared" si="1"/>
        <v>The Americas_Curacao-The Americas_2012</v>
      </c>
      <c r="B2328" s="47" t="s">
        <v>258</v>
      </c>
      <c r="C2328" s="49" t="s">
        <v>274</v>
      </c>
      <c r="D2328" s="44" t="s">
        <v>91</v>
      </c>
      <c r="E2328" s="52">
        <v>0.013</v>
      </c>
      <c r="F2328" s="50"/>
      <c r="G2328" s="50"/>
      <c r="H2328" s="50"/>
      <c r="I2328" s="52">
        <v>0.195</v>
      </c>
      <c r="J2328" s="52">
        <v>0.668</v>
      </c>
      <c r="K2328" s="52">
        <v>0.137</v>
      </c>
      <c r="L2328" s="52">
        <v>152056.0</v>
      </c>
      <c r="M2328" s="52">
        <v>0.897</v>
      </c>
    </row>
    <row r="2329">
      <c r="A2329" s="47" t="str">
        <f t="shared" si="1"/>
        <v>The Americas_Dominica-The Americas_2000</v>
      </c>
      <c r="B2329" s="47" t="s">
        <v>258</v>
      </c>
      <c r="C2329" s="49" t="s">
        <v>275</v>
      </c>
      <c r="D2329" s="44" t="s">
        <v>70</v>
      </c>
      <c r="E2329" s="50"/>
      <c r="F2329" s="52">
        <v>0.014</v>
      </c>
      <c r="G2329" s="50"/>
      <c r="H2329" s="50"/>
      <c r="I2329" s="50"/>
      <c r="J2329" s="50"/>
      <c r="K2329" s="50"/>
      <c r="L2329" s="52">
        <v>69679.0</v>
      </c>
      <c r="M2329" s="52">
        <v>0.653</v>
      </c>
    </row>
    <row r="2330">
      <c r="A2330" s="47" t="str">
        <f t="shared" si="1"/>
        <v>The Americas_Dominica-The Americas_2001</v>
      </c>
      <c r="B2330" s="47" t="s">
        <v>258</v>
      </c>
      <c r="C2330" s="49" t="s">
        <v>275</v>
      </c>
      <c r="D2330" s="44" t="s">
        <v>71</v>
      </c>
      <c r="E2330" s="50"/>
      <c r="F2330" s="52">
        <v>0.013</v>
      </c>
      <c r="G2330" s="50"/>
      <c r="H2330" s="50"/>
      <c r="I2330" s="50"/>
      <c r="J2330" s="50"/>
      <c r="K2330" s="50"/>
      <c r="L2330" s="52">
        <v>69660.0</v>
      </c>
      <c r="M2330" s="52">
        <v>0.654</v>
      </c>
    </row>
    <row r="2331">
      <c r="A2331" s="47" t="str">
        <f t="shared" si="1"/>
        <v>The Americas_Dominica-The Americas_2002</v>
      </c>
      <c r="B2331" s="47" t="s">
        <v>258</v>
      </c>
      <c r="C2331" s="49" t="s">
        <v>275</v>
      </c>
      <c r="D2331" s="44" t="s">
        <v>72</v>
      </c>
      <c r="E2331" s="52">
        <v>0.015</v>
      </c>
      <c r="F2331" s="52">
        <v>0.013</v>
      </c>
      <c r="G2331" s="52">
        <v>79.0</v>
      </c>
      <c r="H2331" s="52">
        <v>75.0</v>
      </c>
      <c r="I2331" s="50"/>
      <c r="J2331" s="50"/>
      <c r="K2331" s="50"/>
      <c r="L2331" s="52">
        <v>69806.0</v>
      </c>
      <c r="M2331" s="52">
        <v>0.657</v>
      </c>
    </row>
    <row r="2332">
      <c r="A2332" s="47" t="str">
        <f t="shared" si="1"/>
        <v>The Americas_Dominica-The Americas_2003</v>
      </c>
      <c r="B2332" s="47" t="s">
        <v>258</v>
      </c>
      <c r="C2332" s="49" t="s">
        <v>275</v>
      </c>
      <c r="D2332" s="44" t="s">
        <v>74</v>
      </c>
      <c r="E2332" s="50"/>
      <c r="F2332" s="52">
        <v>0.013</v>
      </c>
      <c r="G2332" s="50"/>
      <c r="H2332" s="50"/>
      <c r="I2332" s="50"/>
      <c r="J2332" s="50"/>
      <c r="K2332" s="50"/>
      <c r="L2332" s="52">
        <v>70058.0</v>
      </c>
      <c r="M2332" s="52">
        <v>0.66</v>
      </c>
    </row>
    <row r="2333">
      <c r="A2333" s="47" t="str">
        <f t="shared" si="1"/>
        <v>The Americas_Dominica-The Americas_2004</v>
      </c>
      <c r="B2333" s="47" t="s">
        <v>258</v>
      </c>
      <c r="C2333" s="49" t="s">
        <v>275</v>
      </c>
      <c r="D2333" s="44" t="s">
        <v>83</v>
      </c>
      <c r="E2333" s="50"/>
      <c r="F2333" s="52">
        <v>0.013</v>
      </c>
      <c r="G2333" s="50"/>
      <c r="H2333" s="50"/>
      <c r="I2333" s="50"/>
      <c r="J2333" s="50"/>
      <c r="K2333" s="50"/>
      <c r="L2333" s="52">
        <v>70325.0</v>
      </c>
      <c r="M2333" s="52">
        <v>0.663</v>
      </c>
    </row>
    <row r="2334">
      <c r="A2334" s="47" t="str">
        <f t="shared" si="1"/>
        <v>The Americas_Dominica-The Americas_2005</v>
      </c>
      <c r="B2334" s="47" t="s">
        <v>258</v>
      </c>
      <c r="C2334" s="49" t="s">
        <v>275</v>
      </c>
      <c r="D2334" s="44" t="s">
        <v>84</v>
      </c>
      <c r="E2334" s="50"/>
      <c r="F2334" s="52">
        <v>0.012</v>
      </c>
      <c r="G2334" s="50"/>
      <c r="H2334" s="50"/>
      <c r="I2334" s="50"/>
      <c r="J2334" s="50"/>
      <c r="K2334" s="50"/>
      <c r="L2334" s="52">
        <v>70542.0</v>
      </c>
      <c r="M2334" s="52">
        <v>0.666</v>
      </c>
    </row>
    <row r="2335">
      <c r="A2335" s="47" t="str">
        <f t="shared" si="1"/>
        <v>The Americas_Dominica-The Americas_2006</v>
      </c>
      <c r="B2335" s="47" t="s">
        <v>258</v>
      </c>
      <c r="C2335" s="49" t="s">
        <v>275</v>
      </c>
      <c r="D2335" s="44" t="s">
        <v>85</v>
      </c>
      <c r="E2335" s="52">
        <v>0.015</v>
      </c>
      <c r="F2335" s="52">
        <v>0.012</v>
      </c>
      <c r="G2335" s="50"/>
      <c r="H2335" s="50"/>
      <c r="I2335" s="50"/>
      <c r="J2335" s="50"/>
      <c r="K2335" s="50"/>
      <c r="L2335" s="52">
        <v>70690.0</v>
      </c>
      <c r="M2335" s="52">
        <v>0.669</v>
      </c>
    </row>
    <row r="2336">
      <c r="A2336" s="47" t="str">
        <f t="shared" si="1"/>
        <v>The Americas_Dominica-The Americas_2007</v>
      </c>
      <c r="B2336" s="47" t="s">
        <v>258</v>
      </c>
      <c r="C2336" s="49" t="s">
        <v>275</v>
      </c>
      <c r="D2336" s="44" t="s">
        <v>86</v>
      </c>
      <c r="E2336" s="50"/>
      <c r="F2336" s="52">
        <v>0.012</v>
      </c>
      <c r="G2336" s="50"/>
      <c r="H2336" s="50"/>
      <c r="I2336" s="50"/>
      <c r="J2336" s="50"/>
      <c r="K2336" s="50"/>
      <c r="L2336" s="52">
        <v>70795.0</v>
      </c>
      <c r="M2336" s="52">
        <v>0.672</v>
      </c>
    </row>
    <row r="2337">
      <c r="A2337" s="47" t="str">
        <f t="shared" si="1"/>
        <v>The Americas_Dominica-The Americas_2008</v>
      </c>
      <c r="B2337" s="47" t="s">
        <v>258</v>
      </c>
      <c r="C2337" s="49" t="s">
        <v>275</v>
      </c>
      <c r="D2337" s="44" t="s">
        <v>87</v>
      </c>
      <c r="E2337" s="50"/>
      <c r="F2337" s="52">
        <v>0.012</v>
      </c>
      <c r="G2337" s="50"/>
      <c r="H2337" s="50"/>
      <c r="I2337" s="50"/>
      <c r="J2337" s="50"/>
      <c r="K2337" s="50"/>
      <c r="L2337" s="52">
        <v>70883.0</v>
      </c>
      <c r="M2337" s="52">
        <v>0.675</v>
      </c>
    </row>
    <row r="2338">
      <c r="A2338" s="47" t="str">
        <f t="shared" si="1"/>
        <v>The Americas_Dominica-The Americas_2009</v>
      </c>
      <c r="B2338" s="47" t="s">
        <v>258</v>
      </c>
      <c r="C2338" s="49" t="s">
        <v>275</v>
      </c>
      <c r="D2338" s="44" t="s">
        <v>88</v>
      </c>
      <c r="E2338" s="50"/>
      <c r="F2338" s="52">
        <v>0.011</v>
      </c>
      <c r="G2338" s="50"/>
      <c r="H2338" s="50"/>
      <c r="I2338" s="50"/>
      <c r="J2338" s="50"/>
      <c r="K2338" s="50"/>
      <c r="L2338" s="52">
        <v>70996.0</v>
      </c>
      <c r="M2338" s="52">
        <v>0.678</v>
      </c>
    </row>
    <row r="2339">
      <c r="A2339" s="47" t="str">
        <f t="shared" si="1"/>
        <v>The Americas_Dominica-The Americas_2010</v>
      </c>
      <c r="B2339" s="47" t="s">
        <v>258</v>
      </c>
      <c r="C2339" s="49" t="s">
        <v>275</v>
      </c>
      <c r="D2339" s="44" t="s">
        <v>89</v>
      </c>
      <c r="E2339" s="52">
        <v>0.013</v>
      </c>
      <c r="F2339" s="52">
        <v>0.011</v>
      </c>
      <c r="G2339" s="50"/>
      <c r="H2339" s="50"/>
      <c r="I2339" s="50"/>
      <c r="J2339" s="50"/>
      <c r="K2339" s="50"/>
      <c r="L2339" s="52">
        <v>71167.0</v>
      </c>
      <c r="M2339" s="52">
        <v>0.681</v>
      </c>
    </row>
    <row r="2340">
      <c r="A2340" s="47" t="str">
        <f t="shared" si="1"/>
        <v>The Americas_Dominica-The Americas_2011</v>
      </c>
      <c r="B2340" s="47" t="s">
        <v>258</v>
      </c>
      <c r="C2340" s="49" t="s">
        <v>275</v>
      </c>
      <c r="D2340" s="44" t="s">
        <v>90</v>
      </c>
      <c r="E2340" s="50"/>
      <c r="F2340" s="52">
        <v>0.011</v>
      </c>
      <c r="G2340" s="50"/>
      <c r="H2340" s="50"/>
      <c r="I2340" s="50"/>
      <c r="J2340" s="50"/>
      <c r="K2340" s="50"/>
      <c r="L2340" s="52">
        <v>71401.0</v>
      </c>
      <c r="M2340" s="52">
        <v>0.684</v>
      </c>
    </row>
    <row r="2341">
      <c r="A2341" s="47" t="str">
        <f t="shared" si="1"/>
        <v>The Americas_Dominica-The Americas_2012</v>
      </c>
      <c r="B2341" s="47" t="s">
        <v>258</v>
      </c>
      <c r="C2341" s="49" t="s">
        <v>275</v>
      </c>
      <c r="D2341" s="44" t="s">
        <v>91</v>
      </c>
      <c r="E2341" s="50"/>
      <c r="F2341" s="52">
        <v>0.011</v>
      </c>
      <c r="G2341" s="50"/>
      <c r="H2341" s="50"/>
      <c r="I2341" s="50"/>
      <c r="J2341" s="50"/>
      <c r="K2341" s="50"/>
      <c r="L2341" s="52">
        <v>71684.0</v>
      </c>
      <c r="M2341" s="52">
        <v>0.687</v>
      </c>
    </row>
    <row r="2342">
      <c r="A2342" s="47" t="str">
        <f t="shared" si="1"/>
        <v>The Americas_Dominican Republic-The Americas_2000</v>
      </c>
      <c r="B2342" s="47" t="s">
        <v>258</v>
      </c>
      <c r="C2342" s="49" t="s">
        <v>276</v>
      </c>
      <c r="D2342" s="44" t="s">
        <v>70</v>
      </c>
      <c r="E2342" s="52">
        <v>0.025</v>
      </c>
      <c r="F2342" s="52">
        <v>0.033</v>
      </c>
      <c r="G2342" s="52">
        <v>74.0</v>
      </c>
      <c r="H2342" s="52">
        <v>68.0</v>
      </c>
      <c r="I2342" s="52">
        <v>0.349</v>
      </c>
      <c r="J2342" s="52">
        <v>0.599</v>
      </c>
      <c r="K2342" s="52">
        <v>0.051</v>
      </c>
      <c r="L2342" s="52">
        <v>8663421.0</v>
      </c>
      <c r="M2342" s="52">
        <v>0.617</v>
      </c>
    </row>
    <row r="2343">
      <c r="A2343" s="47" t="str">
        <f t="shared" si="1"/>
        <v>The Americas_Dominican Republic-The Americas_2001</v>
      </c>
      <c r="B2343" s="47" t="s">
        <v>258</v>
      </c>
      <c r="C2343" s="49" t="s">
        <v>276</v>
      </c>
      <c r="D2343" s="44" t="s">
        <v>71</v>
      </c>
      <c r="E2343" s="52">
        <v>0.025</v>
      </c>
      <c r="F2343" s="52">
        <v>0.032</v>
      </c>
      <c r="G2343" s="52">
        <v>74.0</v>
      </c>
      <c r="H2343" s="52">
        <v>68.0</v>
      </c>
      <c r="I2343" s="52">
        <v>0.345</v>
      </c>
      <c r="J2343" s="52">
        <v>0.602</v>
      </c>
      <c r="K2343" s="52">
        <v>0.053</v>
      </c>
      <c r="L2343" s="52">
        <v>8799298.0</v>
      </c>
      <c r="M2343" s="52">
        <v>0.626</v>
      </c>
    </row>
    <row r="2344">
      <c r="A2344" s="47" t="str">
        <f t="shared" si="1"/>
        <v>The Americas_Dominican Republic-The Americas_2002</v>
      </c>
      <c r="B2344" s="47" t="s">
        <v>258</v>
      </c>
      <c r="C2344" s="49" t="s">
        <v>276</v>
      </c>
      <c r="D2344" s="44" t="s">
        <v>72</v>
      </c>
      <c r="E2344" s="52">
        <v>0.024</v>
      </c>
      <c r="F2344" s="52">
        <v>0.032</v>
      </c>
      <c r="G2344" s="52">
        <v>74.0</v>
      </c>
      <c r="H2344" s="52">
        <v>68.0</v>
      </c>
      <c r="I2344" s="52">
        <v>0.342</v>
      </c>
      <c r="J2344" s="52">
        <v>0.604</v>
      </c>
      <c r="K2344" s="52">
        <v>0.054</v>
      </c>
      <c r="L2344" s="52">
        <v>8935261.0</v>
      </c>
      <c r="M2344" s="52">
        <v>0.634</v>
      </c>
    </row>
    <row r="2345">
      <c r="A2345" s="47" t="str">
        <f t="shared" si="1"/>
        <v>The Americas_Dominican Republic-The Americas_2003</v>
      </c>
      <c r="B2345" s="47" t="s">
        <v>258</v>
      </c>
      <c r="C2345" s="49" t="s">
        <v>276</v>
      </c>
      <c r="D2345" s="44" t="s">
        <v>74</v>
      </c>
      <c r="E2345" s="52">
        <v>0.024</v>
      </c>
      <c r="F2345" s="52">
        <v>0.031</v>
      </c>
      <c r="G2345" s="52">
        <v>74.0</v>
      </c>
      <c r="H2345" s="52">
        <v>68.0</v>
      </c>
      <c r="I2345" s="52">
        <v>0.338</v>
      </c>
      <c r="J2345" s="52">
        <v>0.607</v>
      </c>
      <c r="K2345" s="52">
        <v>0.055</v>
      </c>
      <c r="L2345" s="52">
        <v>9071318.0</v>
      </c>
      <c r="M2345" s="52">
        <v>0.646</v>
      </c>
    </row>
    <row r="2346">
      <c r="A2346" s="47" t="str">
        <f t="shared" si="1"/>
        <v>The Americas_Dominican Republic-The Americas_2004</v>
      </c>
      <c r="B2346" s="47" t="s">
        <v>258</v>
      </c>
      <c r="C2346" s="49" t="s">
        <v>276</v>
      </c>
      <c r="D2346" s="44" t="s">
        <v>83</v>
      </c>
      <c r="E2346" s="52">
        <v>0.024</v>
      </c>
      <c r="F2346" s="52">
        <v>0.03</v>
      </c>
      <c r="G2346" s="52">
        <v>75.0</v>
      </c>
      <c r="H2346" s="52">
        <v>68.0</v>
      </c>
      <c r="I2346" s="52">
        <v>0.334</v>
      </c>
      <c r="J2346" s="52">
        <v>0.61</v>
      </c>
      <c r="K2346" s="52">
        <v>0.056</v>
      </c>
      <c r="L2346" s="52">
        <v>9207389.0</v>
      </c>
      <c r="M2346" s="52">
        <v>0.66</v>
      </c>
    </row>
    <row r="2347">
      <c r="A2347" s="47" t="str">
        <f t="shared" si="1"/>
        <v>The Americas_Dominican Republic-The Americas_2005</v>
      </c>
      <c r="B2347" s="47" t="s">
        <v>258</v>
      </c>
      <c r="C2347" s="49" t="s">
        <v>276</v>
      </c>
      <c r="D2347" s="44" t="s">
        <v>84</v>
      </c>
      <c r="E2347" s="52">
        <v>0.024</v>
      </c>
      <c r="F2347" s="52">
        <v>0.029</v>
      </c>
      <c r="G2347" s="52">
        <v>75.0</v>
      </c>
      <c r="H2347" s="52">
        <v>69.0</v>
      </c>
      <c r="I2347" s="52">
        <v>0.331</v>
      </c>
      <c r="J2347" s="52">
        <v>0.613</v>
      </c>
      <c r="K2347" s="52">
        <v>0.057</v>
      </c>
      <c r="L2347" s="52">
        <v>9343362.0</v>
      </c>
      <c r="M2347" s="52">
        <v>0.674</v>
      </c>
    </row>
    <row r="2348">
      <c r="A2348" s="47" t="str">
        <f t="shared" si="1"/>
        <v>The Americas_Dominican Republic-The Americas_2006</v>
      </c>
      <c r="B2348" s="47" t="s">
        <v>258</v>
      </c>
      <c r="C2348" s="49" t="s">
        <v>276</v>
      </c>
      <c r="D2348" s="44" t="s">
        <v>85</v>
      </c>
      <c r="E2348" s="52">
        <v>0.023</v>
      </c>
      <c r="F2348" s="52">
        <v>0.028</v>
      </c>
      <c r="G2348" s="52">
        <v>75.0</v>
      </c>
      <c r="H2348" s="52">
        <v>69.0</v>
      </c>
      <c r="I2348" s="52">
        <v>0.327</v>
      </c>
      <c r="J2348" s="52">
        <v>0.616</v>
      </c>
      <c r="K2348" s="52">
        <v>0.057</v>
      </c>
      <c r="L2348" s="52">
        <v>9479269.0</v>
      </c>
      <c r="M2348" s="52">
        <v>0.687</v>
      </c>
    </row>
    <row r="2349">
      <c r="A2349" s="47" t="str">
        <f t="shared" si="1"/>
        <v>The Americas_Dominican Republic-The Americas_2007</v>
      </c>
      <c r="B2349" s="47" t="s">
        <v>258</v>
      </c>
      <c r="C2349" s="49" t="s">
        <v>276</v>
      </c>
      <c r="D2349" s="44" t="s">
        <v>86</v>
      </c>
      <c r="E2349" s="52">
        <v>0.023</v>
      </c>
      <c r="F2349" s="52">
        <v>0.028</v>
      </c>
      <c r="G2349" s="52">
        <v>75.0</v>
      </c>
      <c r="H2349" s="52">
        <v>69.0</v>
      </c>
      <c r="I2349" s="52">
        <v>0.323</v>
      </c>
      <c r="J2349" s="52">
        <v>0.619</v>
      </c>
      <c r="K2349" s="52">
        <v>0.058</v>
      </c>
      <c r="L2349" s="52">
        <v>9615015.0</v>
      </c>
      <c r="M2349" s="52">
        <v>0.7</v>
      </c>
    </row>
    <row r="2350">
      <c r="A2350" s="47" t="str">
        <f t="shared" si="1"/>
        <v>The Americas_Dominican Republic-The Americas_2008</v>
      </c>
      <c r="B2350" s="47" t="s">
        <v>258</v>
      </c>
      <c r="C2350" s="49" t="s">
        <v>276</v>
      </c>
      <c r="D2350" s="44" t="s">
        <v>87</v>
      </c>
      <c r="E2350" s="52">
        <v>0.023</v>
      </c>
      <c r="F2350" s="52">
        <v>0.027</v>
      </c>
      <c r="G2350" s="52">
        <v>76.0</v>
      </c>
      <c r="H2350" s="52">
        <v>69.0</v>
      </c>
      <c r="I2350" s="52">
        <v>0.319</v>
      </c>
      <c r="J2350" s="52">
        <v>0.622</v>
      </c>
      <c r="K2350" s="52">
        <v>0.059</v>
      </c>
      <c r="L2350" s="52">
        <v>9750195.0</v>
      </c>
      <c r="M2350" s="52">
        <v>0.713</v>
      </c>
    </row>
    <row r="2351">
      <c r="A2351" s="47" t="str">
        <f t="shared" si="1"/>
        <v>The Americas_Dominican Republic-The Americas_2009</v>
      </c>
      <c r="B2351" s="47" t="s">
        <v>258</v>
      </c>
      <c r="C2351" s="49" t="s">
        <v>276</v>
      </c>
      <c r="D2351" s="44" t="s">
        <v>88</v>
      </c>
      <c r="E2351" s="52">
        <v>0.022</v>
      </c>
      <c r="F2351" s="52">
        <v>0.026</v>
      </c>
      <c r="G2351" s="52">
        <v>76.0</v>
      </c>
      <c r="H2351" s="52">
        <v>70.0</v>
      </c>
      <c r="I2351" s="52">
        <v>0.315</v>
      </c>
      <c r="J2351" s="52">
        <v>0.625</v>
      </c>
      <c r="K2351" s="52">
        <v>0.059</v>
      </c>
      <c r="L2351" s="52">
        <v>9884265.0</v>
      </c>
      <c r="M2351" s="52">
        <v>0.725</v>
      </c>
    </row>
    <row r="2352">
      <c r="A2352" s="47" t="str">
        <f t="shared" si="1"/>
        <v>The Americas_Dominican Republic-The Americas_2010</v>
      </c>
      <c r="B2352" s="47" t="s">
        <v>258</v>
      </c>
      <c r="C2352" s="49" t="s">
        <v>276</v>
      </c>
      <c r="D2352" s="44" t="s">
        <v>89</v>
      </c>
      <c r="E2352" s="52">
        <v>0.022</v>
      </c>
      <c r="F2352" s="52">
        <v>0.026</v>
      </c>
      <c r="G2352" s="52">
        <v>76.0</v>
      </c>
      <c r="H2352" s="52">
        <v>70.0</v>
      </c>
      <c r="I2352" s="52">
        <v>0.312</v>
      </c>
      <c r="J2352" s="52">
        <v>0.628</v>
      </c>
      <c r="K2352" s="52">
        <v>0.06</v>
      </c>
      <c r="L2352" s="52">
        <v>1.0016797E7</v>
      </c>
      <c r="M2352" s="52">
        <v>0.738</v>
      </c>
    </row>
    <row r="2353">
      <c r="A2353" s="47" t="str">
        <f t="shared" si="1"/>
        <v>The Americas_Dominican Republic-The Americas_2011</v>
      </c>
      <c r="B2353" s="47" t="s">
        <v>258</v>
      </c>
      <c r="C2353" s="49" t="s">
        <v>276</v>
      </c>
      <c r="D2353" s="44" t="s">
        <v>90</v>
      </c>
      <c r="E2353" s="52">
        <v>0.022</v>
      </c>
      <c r="F2353" s="52">
        <v>0.025</v>
      </c>
      <c r="G2353" s="52">
        <v>76.0</v>
      </c>
      <c r="H2353" s="52">
        <v>70.0</v>
      </c>
      <c r="I2353" s="52">
        <v>0.308</v>
      </c>
      <c r="J2353" s="52">
        <v>0.631</v>
      </c>
      <c r="K2353" s="52">
        <v>0.061</v>
      </c>
      <c r="L2353" s="52">
        <v>1.0147598E7</v>
      </c>
      <c r="M2353" s="52">
        <v>0.749</v>
      </c>
    </row>
    <row r="2354">
      <c r="A2354" s="47" t="str">
        <f t="shared" si="1"/>
        <v>The Americas_Dominican Republic-The Americas_2012</v>
      </c>
      <c r="B2354" s="47" t="s">
        <v>258</v>
      </c>
      <c r="C2354" s="49" t="s">
        <v>276</v>
      </c>
      <c r="D2354" s="44" t="s">
        <v>91</v>
      </c>
      <c r="E2354" s="52">
        <v>0.021</v>
      </c>
      <c r="F2354" s="52">
        <v>0.024</v>
      </c>
      <c r="G2354" s="52">
        <v>76.0</v>
      </c>
      <c r="H2354" s="52">
        <v>70.0</v>
      </c>
      <c r="I2354" s="52">
        <v>0.305</v>
      </c>
      <c r="J2354" s="52">
        <v>0.633</v>
      </c>
      <c r="K2354" s="52">
        <v>0.062</v>
      </c>
      <c r="L2354" s="52">
        <v>1.0276621E7</v>
      </c>
      <c r="M2354" s="52">
        <v>0.76</v>
      </c>
    </row>
    <row r="2355">
      <c r="A2355" s="47" t="str">
        <f t="shared" si="1"/>
        <v>The Americas_Ecuador-The Americas_2000</v>
      </c>
      <c r="B2355" s="47" t="s">
        <v>258</v>
      </c>
      <c r="C2355" s="49" t="s">
        <v>277</v>
      </c>
      <c r="D2355" s="44" t="s">
        <v>70</v>
      </c>
      <c r="E2355" s="52">
        <v>0.025</v>
      </c>
      <c r="F2355" s="52">
        <v>0.028</v>
      </c>
      <c r="G2355" s="52">
        <v>76.0</v>
      </c>
      <c r="H2355" s="52">
        <v>71.0</v>
      </c>
      <c r="I2355" s="52">
        <v>0.345</v>
      </c>
      <c r="J2355" s="52">
        <v>0.604</v>
      </c>
      <c r="K2355" s="52">
        <v>0.051</v>
      </c>
      <c r="L2355" s="52">
        <v>1.2533087E7</v>
      </c>
      <c r="M2355" s="52">
        <v>0.603</v>
      </c>
    </row>
    <row r="2356">
      <c r="A2356" s="47" t="str">
        <f t="shared" si="1"/>
        <v>The Americas_Ecuador-The Americas_2001</v>
      </c>
      <c r="B2356" s="47" t="s">
        <v>258</v>
      </c>
      <c r="C2356" s="49" t="s">
        <v>277</v>
      </c>
      <c r="D2356" s="44" t="s">
        <v>71</v>
      </c>
      <c r="E2356" s="52">
        <v>0.025</v>
      </c>
      <c r="F2356" s="52">
        <v>0.027</v>
      </c>
      <c r="G2356" s="52">
        <v>77.0</v>
      </c>
      <c r="H2356" s="52">
        <v>71.0</v>
      </c>
      <c r="I2356" s="52">
        <v>0.342</v>
      </c>
      <c r="J2356" s="52">
        <v>0.606</v>
      </c>
      <c r="K2356" s="52">
        <v>0.052</v>
      </c>
      <c r="L2356" s="52">
        <v>1.2780869E7</v>
      </c>
      <c r="M2356" s="52">
        <v>0.608</v>
      </c>
    </row>
    <row r="2357">
      <c r="A2357" s="47" t="str">
        <f t="shared" si="1"/>
        <v>The Americas_Ecuador-The Americas_2002</v>
      </c>
      <c r="B2357" s="47" t="s">
        <v>258</v>
      </c>
      <c r="C2357" s="49" t="s">
        <v>277</v>
      </c>
      <c r="D2357" s="44" t="s">
        <v>72</v>
      </c>
      <c r="E2357" s="52">
        <v>0.025</v>
      </c>
      <c r="F2357" s="52">
        <v>0.026</v>
      </c>
      <c r="G2357" s="52">
        <v>77.0</v>
      </c>
      <c r="H2357" s="52">
        <v>71.0</v>
      </c>
      <c r="I2357" s="52">
        <v>0.338</v>
      </c>
      <c r="J2357" s="52">
        <v>0.609</v>
      </c>
      <c r="K2357" s="52">
        <v>0.053</v>
      </c>
      <c r="L2357" s="52">
        <v>1.3030041E7</v>
      </c>
      <c r="M2357" s="52">
        <v>0.611</v>
      </c>
    </row>
    <row r="2358">
      <c r="A2358" s="47" t="str">
        <f t="shared" si="1"/>
        <v>The Americas_Ecuador-The Americas_2003</v>
      </c>
      <c r="B2358" s="47" t="s">
        <v>258</v>
      </c>
      <c r="C2358" s="49" t="s">
        <v>277</v>
      </c>
      <c r="D2358" s="44" t="s">
        <v>74</v>
      </c>
      <c r="E2358" s="52">
        <v>0.024</v>
      </c>
      <c r="F2358" s="52">
        <v>0.026</v>
      </c>
      <c r="G2358" s="52">
        <v>77.0</v>
      </c>
      <c r="H2358" s="52">
        <v>71.0</v>
      </c>
      <c r="I2358" s="52">
        <v>0.334</v>
      </c>
      <c r="J2358" s="52">
        <v>0.612</v>
      </c>
      <c r="K2358" s="52">
        <v>0.054</v>
      </c>
      <c r="L2358" s="52">
        <v>1.3279806E7</v>
      </c>
      <c r="M2358" s="52">
        <v>0.613</v>
      </c>
    </row>
    <row r="2359">
      <c r="A2359" s="47" t="str">
        <f t="shared" si="1"/>
        <v>The Americas_Ecuador-The Americas_2004</v>
      </c>
      <c r="B2359" s="47" t="s">
        <v>258</v>
      </c>
      <c r="C2359" s="49" t="s">
        <v>277</v>
      </c>
      <c r="D2359" s="44" t="s">
        <v>83</v>
      </c>
      <c r="E2359" s="52">
        <v>0.024</v>
      </c>
      <c r="F2359" s="52">
        <v>0.025</v>
      </c>
      <c r="G2359" s="52">
        <v>77.0</v>
      </c>
      <c r="H2359" s="52">
        <v>72.0</v>
      </c>
      <c r="I2359" s="52">
        <v>0.33</v>
      </c>
      <c r="J2359" s="52">
        <v>0.615</v>
      </c>
      <c r="K2359" s="52">
        <v>0.055</v>
      </c>
      <c r="L2359" s="52">
        <v>1.3529091E7</v>
      </c>
      <c r="M2359" s="52">
        <v>0.615</v>
      </c>
    </row>
    <row r="2360">
      <c r="A2360" s="47" t="str">
        <f t="shared" si="1"/>
        <v>The Americas_Ecuador-The Americas_2005</v>
      </c>
      <c r="B2360" s="47" t="s">
        <v>258</v>
      </c>
      <c r="C2360" s="49" t="s">
        <v>277</v>
      </c>
      <c r="D2360" s="44" t="s">
        <v>84</v>
      </c>
      <c r="E2360" s="52">
        <v>0.024</v>
      </c>
      <c r="F2360" s="52">
        <v>0.024</v>
      </c>
      <c r="G2360" s="52">
        <v>78.0</v>
      </c>
      <c r="H2360" s="52">
        <v>72.0</v>
      </c>
      <c r="I2360" s="52">
        <v>0.327</v>
      </c>
      <c r="J2360" s="52">
        <v>0.617</v>
      </c>
      <c r="K2360" s="52">
        <v>0.056</v>
      </c>
      <c r="L2360" s="52">
        <v>1.3777131E7</v>
      </c>
      <c r="M2360" s="52">
        <v>0.617</v>
      </c>
    </row>
    <row r="2361">
      <c r="A2361" s="47" t="str">
        <f t="shared" si="1"/>
        <v>The Americas_Ecuador-The Americas_2006</v>
      </c>
      <c r="B2361" s="47" t="s">
        <v>258</v>
      </c>
      <c r="C2361" s="49" t="s">
        <v>277</v>
      </c>
      <c r="D2361" s="44" t="s">
        <v>85</v>
      </c>
      <c r="E2361" s="52">
        <v>0.023</v>
      </c>
      <c r="F2361" s="52">
        <v>0.023</v>
      </c>
      <c r="G2361" s="52">
        <v>78.0</v>
      </c>
      <c r="H2361" s="52">
        <v>72.0</v>
      </c>
      <c r="I2361" s="52">
        <v>0.323</v>
      </c>
      <c r="J2361" s="52">
        <v>0.62</v>
      </c>
      <c r="K2361" s="52">
        <v>0.057</v>
      </c>
      <c r="L2361" s="52">
        <v>1.4023503E7</v>
      </c>
      <c r="M2361" s="52">
        <v>0.619</v>
      </c>
    </row>
    <row r="2362">
      <c r="A2362" s="47" t="str">
        <f t="shared" si="1"/>
        <v>The Americas_Ecuador-The Americas_2007</v>
      </c>
      <c r="B2362" s="47" t="s">
        <v>258</v>
      </c>
      <c r="C2362" s="49" t="s">
        <v>277</v>
      </c>
      <c r="D2362" s="44" t="s">
        <v>86</v>
      </c>
      <c r="E2362" s="52">
        <v>0.023</v>
      </c>
      <c r="F2362" s="52">
        <v>0.023</v>
      </c>
      <c r="G2362" s="52">
        <v>78.0</v>
      </c>
      <c r="H2362" s="52">
        <v>72.0</v>
      </c>
      <c r="I2362" s="52">
        <v>0.32</v>
      </c>
      <c r="J2362" s="52">
        <v>0.622</v>
      </c>
      <c r="K2362" s="52">
        <v>0.058</v>
      </c>
      <c r="L2362" s="52">
        <v>1.4268397E7</v>
      </c>
      <c r="M2362" s="52">
        <v>0.621</v>
      </c>
    </row>
    <row r="2363">
      <c r="A2363" s="47" t="str">
        <f t="shared" si="1"/>
        <v>The Americas_Ecuador-The Americas_2008</v>
      </c>
      <c r="B2363" s="47" t="s">
        <v>258</v>
      </c>
      <c r="C2363" s="49" t="s">
        <v>277</v>
      </c>
      <c r="D2363" s="44" t="s">
        <v>87</v>
      </c>
      <c r="E2363" s="52">
        <v>0.022</v>
      </c>
      <c r="F2363" s="52">
        <v>0.022</v>
      </c>
      <c r="G2363" s="52">
        <v>78.0</v>
      </c>
      <c r="H2363" s="52">
        <v>72.0</v>
      </c>
      <c r="I2363" s="52">
        <v>0.316</v>
      </c>
      <c r="J2363" s="52">
        <v>0.624</v>
      </c>
      <c r="K2363" s="52">
        <v>0.059</v>
      </c>
      <c r="L2363" s="52">
        <v>1.4512402E7</v>
      </c>
      <c r="M2363" s="52">
        <v>0.623</v>
      </c>
    </row>
    <row r="2364">
      <c r="A2364" s="47" t="str">
        <f t="shared" si="1"/>
        <v>The Americas_Ecuador-The Americas_2009</v>
      </c>
      <c r="B2364" s="47" t="s">
        <v>258</v>
      </c>
      <c r="C2364" s="49" t="s">
        <v>277</v>
      </c>
      <c r="D2364" s="44" t="s">
        <v>88</v>
      </c>
      <c r="E2364" s="52">
        <v>0.022</v>
      </c>
      <c r="F2364" s="52">
        <v>0.022</v>
      </c>
      <c r="G2364" s="52">
        <v>78.0</v>
      </c>
      <c r="H2364" s="52">
        <v>73.0</v>
      </c>
      <c r="I2364" s="52">
        <v>0.313</v>
      </c>
      <c r="J2364" s="52">
        <v>0.627</v>
      </c>
      <c r="K2364" s="52">
        <v>0.061</v>
      </c>
      <c r="L2364" s="52">
        <v>1.4756424E7</v>
      </c>
      <c r="M2364" s="52">
        <v>0.625</v>
      </c>
    </row>
    <row r="2365">
      <c r="A2365" s="47" t="str">
        <f t="shared" si="1"/>
        <v>The Americas_Ecuador-The Americas_2010</v>
      </c>
      <c r="B2365" s="47" t="s">
        <v>258</v>
      </c>
      <c r="C2365" s="49" t="s">
        <v>277</v>
      </c>
      <c r="D2365" s="44" t="s">
        <v>89</v>
      </c>
      <c r="E2365" s="52">
        <v>0.022</v>
      </c>
      <c r="F2365" s="52">
        <v>0.021</v>
      </c>
      <c r="G2365" s="52">
        <v>79.0</v>
      </c>
      <c r="H2365" s="52">
        <v>73.0</v>
      </c>
      <c r="I2365" s="52">
        <v>0.31</v>
      </c>
      <c r="J2365" s="52">
        <v>0.629</v>
      </c>
      <c r="K2365" s="52">
        <v>0.062</v>
      </c>
      <c r="L2365" s="52">
        <v>1.5001072E7</v>
      </c>
      <c r="M2365" s="52">
        <v>0.627</v>
      </c>
    </row>
    <row r="2366">
      <c r="A2366" s="47" t="str">
        <f t="shared" si="1"/>
        <v>The Americas_Ecuador-The Americas_2011</v>
      </c>
      <c r="B2366" s="47" t="s">
        <v>258</v>
      </c>
      <c r="C2366" s="49" t="s">
        <v>277</v>
      </c>
      <c r="D2366" s="44" t="s">
        <v>90</v>
      </c>
      <c r="E2366" s="52">
        <v>0.021</v>
      </c>
      <c r="F2366" s="52">
        <v>0.02</v>
      </c>
      <c r="G2366" s="52">
        <v>79.0</v>
      </c>
      <c r="H2366" s="52">
        <v>73.0</v>
      </c>
      <c r="I2366" s="52">
        <v>0.306</v>
      </c>
      <c r="J2366" s="52">
        <v>0.631</v>
      </c>
      <c r="K2366" s="52">
        <v>0.063</v>
      </c>
      <c r="L2366" s="52">
        <v>1.5246481E7</v>
      </c>
      <c r="M2366" s="52">
        <v>0.629</v>
      </c>
    </row>
    <row r="2367">
      <c r="A2367" s="47" t="str">
        <f t="shared" si="1"/>
        <v>The Americas_Ecuador-The Americas_2012</v>
      </c>
      <c r="B2367" s="47" t="s">
        <v>258</v>
      </c>
      <c r="C2367" s="49" t="s">
        <v>277</v>
      </c>
      <c r="D2367" s="44" t="s">
        <v>91</v>
      </c>
      <c r="E2367" s="52">
        <v>0.021</v>
      </c>
      <c r="F2367" s="52">
        <v>0.02</v>
      </c>
      <c r="G2367" s="52">
        <v>79.0</v>
      </c>
      <c r="H2367" s="52">
        <v>73.0</v>
      </c>
      <c r="I2367" s="52">
        <v>0.303</v>
      </c>
      <c r="J2367" s="52">
        <v>0.633</v>
      </c>
      <c r="K2367" s="52">
        <v>0.064</v>
      </c>
      <c r="L2367" s="52">
        <v>1.5492264E7</v>
      </c>
      <c r="M2367" s="52">
        <v>0.631</v>
      </c>
    </row>
    <row r="2368">
      <c r="A2368" s="47" t="str">
        <f t="shared" si="1"/>
        <v>The Americas_El Salvador-The Americas_2000</v>
      </c>
      <c r="B2368" s="47" t="s">
        <v>258</v>
      </c>
      <c r="C2368" s="49" t="s">
        <v>278</v>
      </c>
      <c r="D2368" s="44" t="s">
        <v>70</v>
      </c>
      <c r="E2368" s="52">
        <v>0.025</v>
      </c>
      <c r="F2368" s="52">
        <v>0.027</v>
      </c>
      <c r="G2368" s="52">
        <v>74.0</v>
      </c>
      <c r="H2368" s="52">
        <v>65.0</v>
      </c>
      <c r="I2368" s="52">
        <v>0.383</v>
      </c>
      <c r="J2368" s="52">
        <v>0.562</v>
      </c>
      <c r="K2368" s="52">
        <v>0.055</v>
      </c>
      <c r="L2368" s="52">
        <v>5958794.0</v>
      </c>
      <c r="M2368" s="52">
        <v>0.589</v>
      </c>
    </row>
    <row r="2369">
      <c r="A2369" s="47" t="str">
        <f t="shared" si="1"/>
        <v>The Americas_El Salvador-The Americas_2001</v>
      </c>
      <c r="B2369" s="47" t="s">
        <v>258</v>
      </c>
      <c r="C2369" s="49" t="s">
        <v>278</v>
      </c>
      <c r="D2369" s="44" t="s">
        <v>71</v>
      </c>
      <c r="E2369" s="52">
        <v>0.024</v>
      </c>
      <c r="F2369" s="52">
        <v>0.025</v>
      </c>
      <c r="G2369" s="52">
        <v>75.0</v>
      </c>
      <c r="H2369" s="52">
        <v>65.0</v>
      </c>
      <c r="I2369" s="52">
        <v>0.379</v>
      </c>
      <c r="J2369" s="52">
        <v>0.564</v>
      </c>
      <c r="K2369" s="52">
        <v>0.057</v>
      </c>
      <c r="L2369" s="52">
        <v>5985299.0</v>
      </c>
      <c r="M2369" s="52">
        <v>0.595</v>
      </c>
    </row>
    <row r="2370">
      <c r="A2370" s="47" t="str">
        <f t="shared" si="1"/>
        <v>The Americas_El Salvador-The Americas_2002</v>
      </c>
      <c r="B2370" s="47" t="s">
        <v>258</v>
      </c>
      <c r="C2370" s="49" t="s">
        <v>278</v>
      </c>
      <c r="D2370" s="44" t="s">
        <v>72</v>
      </c>
      <c r="E2370" s="52">
        <v>0.023</v>
      </c>
      <c r="F2370" s="52">
        <v>0.024</v>
      </c>
      <c r="G2370" s="52">
        <v>75.0</v>
      </c>
      <c r="H2370" s="52">
        <v>65.0</v>
      </c>
      <c r="I2370" s="52">
        <v>0.374</v>
      </c>
      <c r="J2370" s="52">
        <v>0.568</v>
      </c>
      <c r="K2370" s="52">
        <v>0.058</v>
      </c>
      <c r="L2370" s="52">
        <v>6008308.0</v>
      </c>
      <c r="M2370" s="52">
        <v>0.6</v>
      </c>
    </row>
    <row r="2371">
      <c r="A2371" s="47" t="str">
        <f t="shared" si="1"/>
        <v>The Americas_El Salvador-The Americas_2003</v>
      </c>
      <c r="B2371" s="47" t="s">
        <v>258</v>
      </c>
      <c r="C2371" s="49" t="s">
        <v>278</v>
      </c>
      <c r="D2371" s="44" t="s">
        <v>74</v>
      </c>
      <c r="E2371" s="52">
        <v>0.022</v>
      </c>
      <c r="F2371" s="52">
        <v>0.023</v>
      </c>
      <c r="G2371" s="52">
        <v>75.0</v>
      </c>
      <c r="H2371" s="52">
        <v>66.0</v>
      </c>
      <c r="I2371" s="52">
        <v>0.369</v>
      </c>
      <c r="J2371" s="52">
        <v>0.572</v>
      </c>
      <c r="K2371" s="52">
        <v>0.059</v>
      </c>
      <c r="L2371" s="52">
        <v>6029366.0</v>
      </c>
      <c r="M2371" s="52">
        <v>0.606</v>
      </c>
    </row>
    <row r="2372">
      <c r="A2372" s="47" t="str">
        <f t="shared" si="1"/>
        <v>The Americas_El Salvador-The Americas_2004</v>
      </c>
      <c r="B2372" s="47" t="s">
        <v>258</v>
      </c>
      <c r="C2372" s="49" t="s">
        <v>278</v>
      </c>
      <c r="D2372" s="44" t="s">
        <v>83</v>
      </c>
      <c r="E2372" s="52">
        <v>0.021</v>
      </c>
      <c r="F2372" s="52">
        <v>0.021</v>
      </c>
      <c r="G2372" s="52">
        <v>75.0</v>
      </c>
      <c r="H2372" s="52">
        <v>66.0</v>
      </c>
      <c r="I2372" s="52">
        <v>0.363</v>
      </c>
      <c r="J2372" s="52">
        <v>0.576</v>
      </c>
      <c r="K2372" s="52">
        <v>0.061</v>
      </c>
      <c r="L2372" s="52">
        <v>6050297.0</v>
      </c>
      <c r="M2372" s="52">
        <v>0.611</v>
      </c>
    </row>
    <row r="2373">
      <c r="A2373" s="47" t="str">
        <f t="shared" si="1"/>
        <v>The Americas_El Salvador-The Americas_2005</v>
      </c>
      <c r="B2373" s="47" t="s">
        <v>258</v>
      </c>
      <c r="C2373" s="49" t="s">
        <v>278</v>
      </c>
      <c r="D2373" s="44" t="s">
        <v>84</v>
      </c>
      <c r="E2373" s="52">
        <v>0.021</v>
      </c>
      <c r="F2373" s="52">
        <v>0.02</v>
      </c>
      <c r="G2373" s="52">
        <v>75.0</v>
      </c>
      <c r="H2373" s="52">
        <v>66.0</v>
      </c>
      <c r="I2373" s="52">
        <v>0.357</v>
      </c>
      <c r="J2373" s="52">
        <v>0.581</v>
      </c>
      <c r="K2373" s="52">
        <v>0.062</v>
      </c>
      <c r="L2373" s="52">
        <v>6072538.0</v>
      </c>
      <c r="M2373" s="52">
        <v>0.616</v>
      </c>
    </row>
    <row r="2374">
      <c r="A2374" s="47" t="str">
        <f t="shared" si="1"/>
        <v>The Americas_El Salvador-The Americas_2006</v>
      </c>
      <c r="B2374" s="47" t="s">
        <v>258</v>
      </c>
      <c r="C2374" s="49" t="s">
        <v>278</v>
      </c>
      <c r="D2374" s="44" t="s">
        <v>85</v>
      </c>
      <c r="E2374" s="52">
        <v>0.021</v>
      </c>
      <c r="F2374" s="52">
        <v>0.019</v>
      </c>
      <c r="G2374" s="52">
        <v>76.0</v>
      </c>
      <c r="H2374" s="52">
        <v>66.0</v>
      </c>
      <c r="I2374" s="52">
        <v>0.35</v>
      </c>
      <c r="J2374" s="52">
        <v>0.586</v>
      </c>
      <c r="K2374" s="52">
        <v>0.064</v>
      </c>
      <c r="L2374" s="52">
        <v>6096692.0</v>
      </c>
      <c r="M2374" s="52">
        <v>0.622</v>
      </c>
    </row>
    <row r="2375">
      <c r="A2375" s="47" t="str">
        <f t="shared" si="1"/>
        <v>The Americas_El Salvador-The Americas_2007</v>
      </c>
      <c r="B2375" s="47" t="s">
        <v>258</v>
      </c>
      <c r="C2375" s="49" t="s">
        <v>278</v>
      </c>
      <c r="D2375" s="44" t="s">
        <v>86</v>
      </c>
      <c r="E2375" s="52">
        <v>0.021</v>
      </c>
      <c r="F2375" s="52">
        <v>0.018</v>
      </c>
      <c r="G2375" s="52">
        <v>76.0</v>
      </c>
      <c r="H2375" s="52">
        <v>66.0</v>
      </c>
      <c r="I2375" s="52">
        <v>0.343</v>
      </c>
      <c r="J2375" s="52">
        <v>0.592</v>
      </c>
      <c r="K2375" s="52">
        <v>0.065</v>
      </c>
      <c r="L2375" s="52">
        <v>6122952.0</v>
      </c>
      <c r="M2375" s="52">
        <v>0.627</v>
      </c>
    </row>
    <row r="2376">
      <c r="A2376" s="47" t="str">
        <f t="shared" si="1"/>
        <v>The Americas_El Salvador-The Americas_2008</v>
      </c>
      <c r="B2376" s="47" t="s">
        <v>258</v>
      </c>
      <c r="C2376" s="49" t="s">
        <v>278</v>
      </c>
      <c r="D2376" s="44" t="s">
        <v>87</v>
      </c>
      <c r="E2376" s="52">
        <v>0.021</v>
      </c>
      <c r="F2376" s="52">
        <v>0.017</v>
      </c>
      <c r="G2376" s="52">
        <v>76.0</v>
      </c>
      <c r="H2376" s="52">
        <v>67.0</v>
      </c>
      <c r="I2376" s="52">
        <v>0.336</v>
      </c>
      <c r="J2376" s="52">
        <v>0.598</v>
      </c>
      <c r="K2376" s="52">
        <v>0.066</v>
      </c>
      <c r="L2376" s="52">
        <v>6151776.0</v>
      </c>
      <c r="M2376" s="52">
        <v>0.633</v>
      </c>
    </row>
    <row r="2377">
      <c r="A2377" s="47" t="str">
        <f t="shared" si="1"/>
        <v>The Americas_El Salvador-The Americas_2009</v>
      </c>
      <c r="B2377" s="47" t="s">
        <v>258</v>
      </c>
      <c r="C2377" s="49" t="s">
        <v>278</v>
      </c>
      <c r="D2377" s="44" t="s">
        <v>88</v>
      </c>
      <c r="E2377" s="52">
        <v>0.021</v>
      </c>
      <c r="F2377" s="52">
        <v>0.016</v>
      </c>
      <c r="G2377" s="52">
        <v>76.0</v>
      </c>
      <c r="H2377" s="52">
        <v>67.0</v>
      </c>
      <c r="I2377" s="52">
        <v>0.328</v>
      </c>
      <c r="J2377" s="52">
        <v>0.604</v>
      </c>
      <c r="K2377" s="52">
        <v>0.068</v>
      </c>
      <c r="L2377" s="52">
        <v>6183484.0</v>
      </c>
      <c r="M2377" s="52">
        <v>0.638</v>
      </c>
    </row>
    <row r="2378">
      <c r="A2378" s="47" t="str">
        <f t="shared" si="1"/>
        <v>The Americas_El Salvador-The Americas_2010</v>
      </c>
      <c r="B2378" s="47" t="s">
        <v>258</v>
      </c>
      <c r="C2378" s="49" t="s">
        <v>278</v>
      </c>
      <c r="D2378" s="44" t="s">
        <v>89</v>
      </c>
      <c r="E2378" s="52">
        <v>0.02</v>
      </c>
      <c r="F2378" s="52">
        <v>0.015</v>
      </c>
      <c r="G2378" s="52">
        <v>76.0</v>
      </c>
      <c r="H2378" s="52">
        <v>67.0</v>
      </c>
      <c r="I2378" s="52">
        <v>0.321</v>
      </c>
      <c r="J2378" s="52">
        <v>0.61</v>
      </c>
      <c r="K2378" s="52">
        <v>0.069</v>
      </c>
      <c r="L2378" s="52">
        <v>6218195.0</v>
      </c>
      <c r="M2378" s="52">
        <v>0.643</v>
      </c>
    </row>
    <row r="2379">
      <c r="A2379" s="47" t="str">
        <f t="shared" si="1"/>
        <v>The Americas_El Salvador-The Americas_2011</v>
      </c>
      <c r="B2379" s="47" t="s">
        <v>258</v>
      </c>
      <c r="C2379" s="49" t="s">
        <v>278</v>
      </c>
      <c r="D2379" s="44" t="s">
        <v>90</v>
      </c>
      <c r="E2379" s="52">
        <v>0.02</v>
      </c>
      <c r="F2379" s="52">
        <v>0.015</v>
      </c>
      <c r="G2379" s="52">
        <v>77.0</v>
      </c>
      <c r="H2379" s="52">
        <v>67.0</v>
      </c>
      <c r="I2379" s="52">
        <v>0.313</v>
      </c>
      <c r="J2379" s="52">
        <v>0.617</v>
      </c>
      <c r="K2379" s="52">
        <v>0.07</v>
      </c>
      <c r="L2379" s="52">
        <v>6256242.0</v>
      </c>
      <c r="M2379" s="52">
        <v>0.648</v>
      </c>
    </row>
    <row r="2380">
      <c r="A2380" s="47" t="str">
        <f t="shared" si="1"/>
        <v>The Americas_El Salvador-The Americas_2012</v>
      </c>
      <c r="B2380" s="47" t="s">
        <v>258</v>
      </c>
      <c r="C2380" s="49" t="s">
        <v>278</v>
      </c>
      <c r="D2380" s="44" t="s">
        <v>91</v>
      </c>
      <c r="E2380" s="52">
        <v>0.02</v>
      </c>
      <c r="F2380" s="52">
        <v>0.014</v>
      </c>
      <c r="G2380" s="52">
        <v>77.0</v>
      </c>
      <c r="H2380" s="52">
        <v>68.0</v>
      </c>
      <c r="I2380" s="52">
        <v>0.306</v>
      </c>
      <c r="J2380" s="52">
        <v>0.623</v>
      </c>
      <c r="K2380" s="52">
        <v>0.071</v>
      </c>
      <c r="L2380" s="52">
        <v>6297394.0</v>
      </c>
      <c r="M2380" s="52">
        <v>0.653</v>
      </c>
    </row>
    <row r="2381">
      <c r="A2381" s="47" t="str">
        <f t="shared" si="1"/>
        <v>The Americas_Greenland-The Americas_2000</v>
      </c>
      <c r="B2381" s="47" t="s">
        <v>258</v>
      </c>
      <c r="C2381" s="49" t="s">
        <v>279</v>
      </c>
      <c r="D2381" s="44" t="s">
        <v>70</v>
      </c>
      <c r="E2381" s="52">
        <v>0.016</v>
      </c>
      <c r="F2381" s="50"/>
      <c r="G2381" s="52">
        <v>70.0</v>
      </c>
      <c r="H2381" s="52">
        <v>64.0</v>
      </c>
      <c r="I2381" s="50"/>
      <c r="J2381" s="50"/>
      <c r="K2381" s="50"/>
      <c r="L2381" s="52">
        <v>56200.0</v>
      </c>
      <c r="M2381" s="52">
        <v>0.816</v>
      </c>
    </row>
    <row r="2382">
      <c r="A2382" s="47" t="str">
        <f t="shared" si="1"/>
        <v>The Americas_Greenland-The Americas_2001</v>
      </c>
      <c r="B2382" s="47" t="s">
        <v>258</v>
      </c>
      <c r="C2382" s="49" t="s">
        <v>279</v>
      </c>
      <c r="D2382" s="44" t="s">
        <v>71</v>
      </c>
      <c r="E2382" s="52">
        <v>0.017</v>
      </c>
      <c r="F2382" s="50"/>
      <c r="G2382" s="52">
        <v>70.0</v>
      </c>
      <c r="H2382" s="52">
        <v>65.0</v>
      </c>
      <c r="I2382" s="50"/>
      <c r="J2382" s="50"/>
      <c r="K2382" s="50"/>
      <c r="L2382" s="52">
        <v>56350.0</v>
      </c>
      <c r="M2382" s="52">
        <v>0.818</v>
      </c>
    </row>
    <row r="2383">
      <c r="A2383" s="47" t="str">
        <f t="shared" si="1"/>
        <v>The Americas_Greenland-The Americas_2002</v>
      </c>
      <c r="B2383" s="47" t="s">
        <v>258</v>
      </c>
      <c r="C2383" s="49" t="s">
        <v>279</v>
      </c>
      <c r="D2383" s="44" t="s">
        <v>72</v>
      </c>
      <c r="E2383" s="52">
        <v>0.017</v>
      </c>
      <c r="F2383" s="50"/>
      <c r="G2383" s="52">
        <v>71.0</v>
      </c>
      <c r="H2383" s="52">
        <v>65.0</v>
      </c>
      <c r="I2383" s="50"/>
      <c r="J2383" s="50"/>
      <c r="K2383" s="50"/>
      <c r="L2383" s="52">
        <v>56609.0</v>
      </c>
      <c r="M2383" s="52">
        <v>0.821</v>
      </c>
    </row>
    <row r="2384">
      <c r="A2384" s="47" t="str">
        <f t="shared" si="1"/>
        <v>The Americas_Greenland-The Americas_2003</v>
      </c>
      <c r="B2384" s="47" t="s">
        <v>258</v>
      </c>
      <c r="C2384" s="49" t="s">
        <v>279</v>
      </c>
      <c r="D2384" s="44" t="s">
        <v>74</v>
      </c>
      <c r="E2384" s="52">
        <v>0.016</v>
      </c>
      <c r="F2384" s="50"/>
      <c r="G2384" s="52">
        <v>71.0</v>
      </c>
      <c r="H2384" s="52">
        <v>66.0</v>
      </c>
      <c r="I2384" s="50"/>
      <c r="J2384" s="50"/>
      <c r="K2384" s="50"/>
      <c r="L2384" s="52">
        <v>56765.0</v>
      </c>
      <c r="M2384" s="52">
        <v>0.823</v>
      </c>
    </row>
    <row r="2385">
      <c r="A2385" s="47" t="str">
        <f t="shared" si="1"/>
        <v>The Americas_Greenland-The Americas_2004</v>
      </c>
      <c r="B2385" s="47" t="s">
        <v>258</v>
      </c>
      <c r="C2385" s="49" t="s">
        <v>279</v>
      </c>
      <c r="D2385" s="44" t="s">
        <v>83</v>
      </c>
      <c r="E2385" s="52">
        <v>0.016</v>
      </c>
      <c r="F2385" s="50"/>
      <c r="G2385" s="52">
        <v>72.0</v>
      </c>
      <c r="H2385" s="52">
        <v>66.0</v>
      </c>
      <c r="I2385" s="50"/>
      <c r="J2385" s="50"/>
      <c r="K2385" s="50"/>
      <c r="L2385" s="52">
        <v>56911.0</v>
      </c>
      <c r="M2385" s="52">
        <v>0.826</v>
      </c>
    </row>
    <row r="2386">
      <c r="A2386" s="47" t="str">
        <f t="shared" si="1"/>
        <v>The Americas_Greenland-The Americas_2005</v>
      </c>
      <c r="B2386" s="47" t="s">
        <v>258</v>
      </c>
      <c r="C2386" s="49" t="s">
        <v>279</v>
      </c>
      <c r="D2386" s="44" t="s">
        <v>84</v>
      </c>
      <c r="E2386" s="52">
        <v>0.016</v>
      </c>
      <c r="F2386" s="50"/>
      <c r="G2386" s="52">
        <v>72.0</v>
      </c>
      <c r="H2386" s="52">
        <v>67.0</v>
      </c>
      <c r="I2386" s="50"/>
      <c r="J2386" s="50"/>
      <c r="K2386" s="50"/>
      <c r="L2386" s="52">
        <v>56935.0</v>
      </c>
      <c r="M2386" s="52">
        <v>0.829</v>
      </c>
    </row>
    <row r="2387">
      <c r="A2387" s="47" t="str">
        <f t="shared" si="1"/>
        <v>The Americas_Greenland-The Americas_2006</v>
      </c>
      <c r="B2387" s="47" t="s">
        <v>258</v>
      </c>
      <c r="C2387" s="49" t="s">
        <v>279</v>
      </c>
      <c r="D2387" s="44" t="s">
        <v>85</v>
      </c>
      <c r="E2387" s="52">
        <v>0.015</v>
      </c>
      <c r="F2387" s="50"/>
      <c r="G2387" s="52">
        <v>72.0</v>
      </c>
      <c r="H2387" s="52">
        <v>67.0</v>
      </c>
      <c r="I2387" s="50"/>
      <c r="J2387" s="50"/>
      <c r="K2387" s="50"/>
      <c r="L2387" s="52">
        <v>56774.0</v>
      </c>
      <c r="M2387" s="52">
        <v>0.832</v>
      </c>
    </row>
    <row r="2388">
      <c r="A2388" s="47" t="str">
        <f t="shared" si="1"/>
        <v>The Americas_Greenland-The Americas_2007</v>
      </c>
      <c r="B2388" s="47" t="s">
        <v>258</v>
      </c>
      <c r="C2388" s="49" t="s">
        <v>279</v>
      </c>
      <c r="D2388" s="44" t="s">
        <v>86</v>
      </c>
      <c r="E2388" s="52">
        <v>0.015</v>
      </c>
      <c r="F2388" s="50"/>
      <c r="G2388" s="52">
        <v>72.0</v>
      </c>
      <c r="H2388" s="52">
        <v>68.0</v>
      </c>
      <c r="I2388" s="50"/>
      <c r="J2388" s="50"/>
      <c r="K2388" s="50"/>
      <c r="L2388" s="52">
        <v>56555.0</v>
      </c>
      <c r="M2388" s="52">
        <v>0.835</v>
      </c>
    </row>
    <row r="2389">
      <c r="A2389" s="47" t="str">
        <f t="shared" si="1"/>
        <v>The Americas_Greenland-The Americas_2008</v>
      </c>
      <c r="B2389" s="47" t="s">
        <v>258</v>
      </c>
      <c r="C2389" s="49" t="s">
        <v>279</v>
      </c>
      <c r="D2389" s="44" t="s">
        <v>87</v>
      </c>
      <c r="E2389" s="52">
        <v>0.015</v>
      </c>
      <c r="F2389" s="50"/>
      <c r="G2389" s="52">
        <v>73.0</v>
      </c>
      <c r="H2389" s="52">
        <v>68.0</v>
      </c>
      <c r="I2389" s="50"/>
      <c r="J2389" s="50"/>
      <c r="K2389" s="50"/>
      <c r="L2389" s="52">
        <v>56328.0</v>
      </c>
      <c r="M2389" s="52">
        <v>0.838</v>
      </c>
    </row>
    <row r="2390">
      <c r="A2390" s="47" t="str">
        <f t="shared" si="1"/>
        <v>The Americas_Greenland-The Americas_2009</v>
      </c>
      <c r="B2390" s="47" t="s">
        <v>258</v>
      </c>
      <c r="C2390" s="49" t="s">
        <v>279</v>
      </c>
      <c r="D2390" s="44" t="s">
        <v>88</v>
      </c>
      <c r="E2390" s="52">
        <v>0.016</v>
      </c>
      <c r="F2390" s="50"/>
      <c r="G2390" s="52">
        <v>73.0</v>
      </c>
      <c r="H2390" s="52">
        <v>68.0</v>
      </c>
      <c r="I2390" s="50"/>
      <c r="J2390" s="50"/>
      <c r="K2390" s="50"/>
      <c r="L2390" s="52">
        <v>56323.0</v>
      </c>
      <c r="M2390" s="52">
        <v>0.841</v>
      </c>
    </row>
    <row r="2391">
      <c r="A2391" s="47" t="str">
        <f t="shared" si="1"/>
        <v>The Americas_Greenland-The Americas_2010</v>
      </c>
      <c r="B2391" s="47" t="s">
        <v>258</v>
      </c>
      <c r="C2391" s="49" t="s">
        <v>279</v>
      </c>
      <c r="D2391" s="44" t="s">
        <v>89</v>
      </c>
      <c r="E2391" s="52">
        <v>0.015</v>
      </c>
      <c r="F2391" s="50"/>
      <c r="G2391" s="52">
        <v>73.0</v>
      </c>
      <c r="H2391" s="52">
        <v>69.0</v>
      </c>
      <c r="I2391" s="50"/>
      <c r="J2391" s="50"/>
      <c r="K2391" s="50"/>
      <c r="L2391" s="52">
        <v>56905.0</v>
      </c>
      <c r="M2391" s="52">
        <v>0.844</v>
      </c>
    </row>
    <row r="2392">
      <c r="A2392" s="47" t="str">
        <f t="shared" si="1"/>
        <v>The Americas_Greenland-The Americas_2011</v>
      </c>
      <c r="B2392" s="47" t="s">
        <v>258</v>
      </c>
      <c r="C2392" s="49" t="s">
        <v>279</v>
      </c>
      <c r="D2392" s="44" t="s">
        <v>90</v>
      </c>
      <c r="E2392" s="52">
        <v>0.014</v>
      </c>
      <c r="F2392" s="50"/>
      <c r="G2392" s="50"/>
      <c r="H2392" s="50"/>
      <c r="I2392" s="50"/>
      <c r="J2392" s="50"/>
      <c r="K2392" s="50"/>
      <c r="L2392" s="52">
        <v>56890.0</v>
      </c>
      <c r="M2392" s="52">
        <v>0.848</v>
      </c>
    </row>
    <row r="2393">
      <c r="A2393" s="47" t="str">
        <f t="shared" si="1"/>
        <v>The Americas_Greenland-The Americas_2012</v>
      </c>
      <c r="B2393" s="47" t="s">
        <v>258</v>
      </c>
      <c r="C2393" s="49" t="s">
        <v>279</v>
      </c>
      <c r="D2393" s="44" t="s">
        <v>91</v>
      </c>
      <c r="E2393" s="52">
        <v>0.014</v>
      </c>
      <c r="F2393" s="50"/>
      <c r="G2393" s="50"/>
      <c r="H2393" s="50"/>
      <c r="I2393" s="50"/>
      <c r="J2393" s="50"/>
      <c r="K2393" s="50"/>
      <c r="L2393" s="52">
        <v>56810.0</v>
      </c>
      <c r="M2393" s="52">
        <v>0.852</v>
      </c>
    </row>
    <row r="2394">
      <c r="A2394" s="47" t="str">
        <f t="shared" si="1"/>
        <v>The Americas_Grenada-The Americas_2000</v>
      </c>
      <c r="B2394" s="47" t="s">
        <v>258</v>
      </c>
      <c r="C2394" s="49" t="s">
        <v>280</v>
      </c>
      <c r="D2394" s="44" t="s">
        <v>70</v>
      </c>
      <c r="E2394" s="52">
        <v>0.019</v>
      </c>
      <c r="F2394" s="52">
        <v>0.014</v>
      </c>
      <c r="G2394" s="52">
        <v>73.0</v>
      </c>
      <c r="H2394" s="52">
        <v>68.0</v>
      </c>
      <c r="I2394" s="52">
        <v>0.35</v>
      </c>
      <c r="J2394" s="52">
        <v>0.572</v>
      </c>
      <c r="K2394" s="52">
        <v>0.078</v>
      </c>
      <c r="L2394" s="52">
        <v>101620.0</v>
      </c>
      <c r="M2394" s="52">
        <v>0.359</v>
      </c>
    </row>
    <row r="2395">
      <c r="A2395" s="47" t="str">
        <f t="shared" si="1"/>
        <v>The Americas_Grenada-The Americas_2001</v>
      </c>
      <c r="B2395" s="47" t="s">
        <v>258</v>
      </c>
      <c r="C2395" s="49" t="s">
        <v>280</v>
      </c>
      <c r="D2395" s="44" t="s">
        <v>71</v>
      </c>
      <c r="E2395" s="52">
        <v>0.019</v>
      </c>
      <c r="F2395" s="52">
        <v>0.013</v>
      </c>
      <c r="G2395" s="52">
        <v>73.0</v>
      </c>
      <c r="H2395" s="52">
        <v>68.0</v>
      </c>
      <c r="I2395" s="52">
        <v>0.341</v>
      </c>
      <c r="J2395" s="52">
        <v>0.582</v>
      </c>
      <c r="K2395" s="52">
        <v>0.077</v>
      </c>
      <c r="L2395" s="52">
        <v>101849.0</v>
      </c>
      <c r="M2395" s="52">
        <v>0.361</v>
      </c>
    </row>
    <row r="2396">
      <c r="A2396" s="47" t="str">
        <f t="shared" si="1"/>
        <v>The Americas_Grenada-The Americas_2002</v>
      </c>
      <c r="B2396" s="47" t="s">
        <v>258</v>
      </c>
      <c r="C2396" s="49" t="s">
        <v>280</v>
      </c>
      <c r="D2396" s="44" t="s">
        <v>72</v>
      </c>
      <c r="E2396" s="52">
        <v>0.019</v>
      </c>
      <c r="F2396" s="52">
        <v>0.013</v>
      </c>
      <c r="G2396" s="52">
        <v>73.0</v>
      </c>
      <c r="H2396" s="52">
        <v>68.0</v>
      </c>
      <c r="I2396" s="52">
        <v>0.33</v>
      </c>
      <c r="J2396" s="52">
        <v>0.592</v>
      </c>
      <c r="K2396" s="52">
        <v>0.077</v>
      </c>
      <c r="L2396" s="52">
        <v>102099.0</v>
      </c>
      <c r="M2396" s="52">
        <v>0.361</v>
      </c>
    </row>
    <row r="2397">
      <c r="A2397" s="47" t="str">
        <f t="shared" si="1"/>
        <v>The Americas_Grenada-The Americas_2003</v>
      </c>
      <c r="B2397" s="47" t="s">
        <v>258</v>
      </c>
      <c r="C2397" s="49" t="s">
        <v>280</v>
      </c>
      <c r="D2397" s="44" t="s">
        <v>74</v>
      </c>
      <c r="E2397" s="52">
        <v>0.019</v>
      </c>
      <c r="F2397" s="52">
        <v>0.013</v>
      </c>
      <c r="G2397" s="52">
        <v>73.0</v>
      </c>
      <c r="H2397" s="52">
        <v>69.0</v>
      </c>
      <c r="I2397" s="52">
        <v>0.319</v>
      </c>
      <c r="J2397" s="52">
        <v>0.603</v>
      </c>
      <c r="K2397" s="52">
        <v>0.077</v>
      </c>
      <c r="L2397" s="52">
        <v>102369.0</v>
      </c>
      <c r="M2397" s="52">
        <v>0.36</v>
      </c>
    </row>
    <row r="2398">
      <c r="A2398" s="47" t="str">
        <f t="shared" si="1"/>
        <v>The Americas_Grenada-The Americas_2004</v>
      </c>
      <c r="B2398" s="47" t="s">
        <v>258</v>
      </c>
      <c r="C2398" s="49" t="s">
        <v>280</v>
      </c>
      <c r="D2398" s="44" t="s">
        <v>83</v>
      </c>
      <c r="E2398" s="52">
        <v>0.019</v>
      </c>
      <c r="F2398" s="52">
        <v>0.013</v>
      </c>
      <c r="G2398" s="52">
        <v>74.0</v>
      </c>
      <c r="H2398" s="52">
        <v>69.0</v>
      </c>
      <c r="I2398" s="52">
        <v>0.309</v>
      </c>
      <c r="J2398" s="52">
        <v>0.614</v>
      </c>
      <c r="K2398" s="52">
        <v>0.077</v>
      </c>
      <c r="L2398" s="52">
        <v>102655.0</v>
      </c>
      <c r="M2398" s="52">
        <v>0.36</v>
      </c>
    </row>
    <row r="2399">
      <c r="A2399" s="47" t="str">
        <f t="shared" si="1"/>
        <v>The Americas_Grenada-The Americas_2005</v>
      </c>
      <c r="B2399" s="47" t="s">
        <v>258</v>
      </c>
      <c r="C2399" s="49" t="s">
        <v>280</v>
      </c>
      <c r="D2399" s="44" t="s">
        <v>84</v>
      </c>
      <c r="E2399" s="52">
        <v>0.019</v>
      </c>
      <c r="F2399" s="52">
        <v>0.013</v>
      </c>
      <c r="G2399" s="52">
        <v>74.0</v>
      </c>
      <c r="H2399" s="52">
        <v>69.0</v>
      </c>
      <c r="I2399" s="52">
        <v>0.3</v>
      </c>
      <c r="J2399" s="52">
        <v>0.623</v>
      </c>
      <c r="K2399" s="52">
        <v>0.077</v>
      </c>
      <c r="L2399" s="52">
        <v>102951.0</v>
      </c>
      <c r="M2399" s="52">
        <v>0.359</v>
      </c>
    </row>
    <row r="2400">
      <c r="A2400" s="47" t="str">
        <f t="shared" si="1"/>
        <v>The Americas_Grenada-The Americas_2006</v>
      </c>
      <c r="B2400" s="47" t="s">
        <v>258</v>
      </c>
      <c r="C2400" s="49" t="s">
        <v>280</v>
      </c>
      <c r="D2400" s="44" t="s">
        <v>85</v>
      </c>
      <c r="E2400" s="52">
        <v>0.019</v>
      </c>
      <c r="F2400" s="52">
        <v>0.013</v>
      </c>
      <c r="G2400" s="52">
        <v>74.0</v>
      </c>
      <c r="H2400" s="52">
        <v>69.0</v>
      </c>
      <c r="I2400" s="52">
        <v>0.293</v>
      </c>
      <c r="J2400" s="52">
        <v>0.631</v>
      </c>
      <c r="K2400" s="52">
        <v>0.076</v>
      </c>
      <c r="L2400" s="52">
        <v>103260.0</v>
      </c>
      <c r="M2400" s="52">
        <v>0.359</v>
      </c>
    </row>
    <row r="2401">
      <c r="A2401" s="47" t="str">
        <f t="shared" si="1"/>
        <v>The Americas_Grenada-The Americas_2007</v>
      </c>
      <c r="B2401" s="47" t="s">
        <v>258</v>
      </c>
      <c r="C2401" s="49" t="s">
        <v>280</v>
      </c>
      <c r="D2401" s="44" t="s">
        <v>86</v>
      </c>
      <c r="E2401" s="52">
        <v>0.019</v>
      </c>
      <c r="F2401" s="52">
        <v>0.012</v>
      </c>
      <c r="G2401" s="52">
        <v>74.0</v>
      </c>
      <c r="H2401" s="52">
        <v>69.0</v>
      </c>
      <c r="I2401" s="52">
        <v>0.287</v>
      </c>
      <c r="J2401" s="52">
        <v>0.638</v>
      </c>
      <c r="K2401" s="52">
        <v>0.075</v>
      </c>
      <c r="L2401" s="52">
        <v>103586.0</v>
      </c>
      <c r="M2401" s="52">
        <v>0.358</v>
      </c>
    </row>
    <row r="2402">
      <c r="A2402" s="47" t="str">
        <f t="shared" si="1"/>
        <v>The Americas_Grenada-The Americas_2008</v>
      </c>
      <c r="B2402" s="47" t="s">
        <v>258</v>
      </c>
      <c r="C2402" s="49" t="s">
        <v>280</v>
      </c>
      <c r="D2402" s="44" t="s">
        <v>87</v>
      </c>
      <c r="E2402" s="52">
        <v>0.019</v>
      </c>
      <c r="F2402" s="52">
        <v>0.012</v>
      </c>
      <c r="G2402" s="52">
        <v>74.0</v>
      </c>
      <c r="H2402" s="52">
        <v>70.0</v>
      </c>
      <c r="I2402" s="52">
        <v>0.282</v>
      </c>
      <c r="J2402" s="52">
        <v>0.643</v>
      </c>
      <c r="K2402" s="52">
        <v>0.074</v>
      </c>
      <c r="L2402" s="52">
        <v>103932.0</v>
      </c>
      <c r="M2402" s="52">
        <v>0.358</v>
      </c>
    </row>
    <row r="2403">
      <c r="A2403" s="47" t="str">
        <f t="shared" si="1"/>
        <v>The Americas_Grenada-The Americas_2009</v>
      </c>
      <c r="B2403" s="47" t="s">
        <v>258</v>
      </c>
      <c r="C2403" s="49" t="s">
        <v>280</v>
      </c>
      <c r="D2403" s="44" t="s">
        <v>88</v>
      </c>
      <c r="E2403" s="52">
        <v>0.019</v>
      </c>
      <c r="F2403" s="52">
        <v>0.012</v>
      </c>
      <c r="G2403" s="52">
        <v>75.0</v>
      </c>
      <c r="H2403" s="52">
        <v>70.0</v>
      </c>
      <c r="I2403" s="52">
        <v>0.279</v>
      </c>
      <c r="J2403" s="52">
        <v>0.648</v>
      </c>
      <c r="K2403" s="52">
        <v>0.073</v>
      </c>
      <c r="L2403" s="52">
        <v>104296.0</v>
      </c>
      <c r="M2403" s="52">
        <v>0.357</v>
      </c>
    </row>
    <row r="2404">
      <c r="A2404" s="47" t="str">
        <f t="shared" si="1"/>
        <v>The Americas_Grenada-The Americas_2010</v>
      </c>
      <c r="B2404" s="47" t="s">
        <v>258</v>
      </c>
      <c r="C2404" s="49" t="s">
        <v>280</v>
      </c>
      <c r="D2404" s="44" t="s">
        <v>89</v>
      </c>
      <c r="E2404" s="52">
        <v>0.019</v>
      </c>
      <c r="F2404" s="52">
        <v>0.012</v>
      </c>
      <c r="G2404" s="52">
        <v>75.0</v>
      </c>
      <c r="H2404" s="52">
        <v>70.0</v>
      </c>
      <c r="I2404" s="52">
        <v>0.275</v>
      </c>
      <c r="J2404" s="52">
        <v>0.652</v>
      </c>
      <c r="K2404" s="52">
        <v>0.072</v>
      </c>
      <c r="L2404" s="52">
        <v>104677.0</v>
      </c>
      <c r="M2404" s="52">
        <v>0.357</v>
      </c>
    </row>
    <row r="2405">
      <c r="A2405" s="47" t="str">
        <f t="shared" si="1"/>
        <v>The Americas_Grenada-The Americas_2011</v>
      </c>
      <c r="B2405" s="47" t="s">
        <v>258</v>
      </c>
      <c r="C2405" s="49" t="s">
        <v>280</v>
      </c>
      <c r="D2405" s="44" t="s">
        <v>90</v>
      </c>
      <c r="E2405" s="52">
        <v>0.019</v>
      </c>
      <c r="F2405" s="52">
        <v>0.011</v>
      </c>
      <c r="G2405" s="52">
        <v>75.0</v>
      </c>
      <c r="H2405" s="52">
        <v>70.0</v>
      </c>
      <c r="I2405" s="52">
        <v>0.272</v>
      </c>
      <c r="J2405" s="52">
        <v>0.656</v>
      </c>
      <c r="K2405" s="52">
        <v>0.072</v>
      </c>
      <c r="L2405" s="52">
        <v>105074.0</v>
      </c>
      <c r="M2405" s="52">
        <v>0.356</v>
      </c>
    </row>
    <row r="2406">
      <c r="A2406" s="47" t="str">
        <f t="shared" si="1"/>
        <v>The Americas_Grenada-The Americas_2012</v>
      </c>
      <c r="B2406" s="47" t="s">
        <v>258</v>
      </c>
      <c r="C2406" s="49" t="s">
        <v>280</v>
      </c>
      <c r="D2406" s="44" t="s">
        <v>91</v>
      </c>
      <c r="E2406" s="52">
        <v>0.019</v>
      </c>
      <c r="F2406" s="52">
        <v>0.011</v>
      </c>
      <c r="G2406" s="52">
        <v>75.0</v>
      </c>
      <c r="H2406" s="52">
        <v>70.0</v>
      </c>
      <c r="I2406" s="52">
        <v>0.27</v>
      </c>
      <c r="J2406" s="52">
        <v>0.659</v>
      </c>
      <c r="K2406" s="52">
        <v>0.071</v>
      </c>
      <c r="L2406" s="52">
        <v>105483.0</v>
      </c>
      <c r="M2406" s="52">
        <v>0.356</v>
      </c>
    </row>
    <row r="2407">
      <c r="A2407" s="47" t="str">
        <f t="shared" si="1"/>
        <v>The Americas_Guatemala-The Americas_2000</v>
      </c>
      <c r="B2407" s="47" t="s">
        <v>258</v>
      </c>
      <c r="C2407" s="49" t="s">
        <v>281</v>
      </c>
      <c r="D2407" s="44" t="s">
        <v>70</v>
      </c>
      <c r="E2407" s="52">
        <v>0.037</v>
      </c>
      <c r="F2407" s="52">
        <v>0.04</v>
      </c>
      <c r="G2407" s="52">
        <v>71.0</v>
      </c>
      <c r="H2407" s="52">
        <v>64.0</v>
      </c>
      <c r="I2407" s="52">
        <v>0.441</v>
      </c>
      <c r="J2407" s="52">
        <v>0.519</v>
      </c>
      <c r="K2407" s="52">
        <v>0.04</v>
      </c>
      <c r="L2407" s="52">
        <v>1.1204183E7</v>
      </c>
      <c r="M2407" s="52">
        <v>0.451</v>
      </c>
    </row>
    <row r="2408">
      <c r="A2408" s="47" t="str">
        <f t="shared" si="1"/>
        <v>The Americas_Guatemala-The Americas_2001</v>
      </c>
      <c r="B2408" s="47" t="s">
        <v>258</v>
      </c>
      <c r="C2408" s="49" t="s">
        <v>281</v>
      </c>
      <c r="D2408" s="44" t="s">
        <v>71</v>
      </c>
      <c r="E2408" s="52">
        <v>0.036</v>
      </c>
      <c r="F2408" s="52">
        <v>0.039</v>
      </c>
      <c r="G2408" s="52">
        <v>72.0</v>
      </c>
      <c r="H2408" s="52">
        <v>65.0</v>
      </c>
      <c r="I2408" s="52">
        <v>0.439</v>
      </c>
      <c r="J2408" s="52">
        <v>0.52</v>
      </c>
      <c r="K2408" s="52">
        <v>0.041</v>
      </c>
      <c r="L2408" s="52">
        <v>1.1478984E7</v>
      </c>
      <c r="M2408" s="52">
        <v>0.455</v>
      </c>
    </row>
    <row r="2409">
      <c r="A2409" s="47" t="str">
        <f t="shared" si="1"/>
        <v>The Americas_Guatemala-The Americas_2002</v>
      </c>
      <c r="B2409" s="47" t="s">
        <v>258</v>
      </c>
      <c r="C2409" s="49" t="s">
        <v>281</v>
      </c>
      <c r="D2409" s="44" t="s">
        <v>72</v>
      </c>
      <c r="E2409" s="52">
        <v>0.036</v>
      </c>
      <c r="F2409" s="52">
        <v>0.037</v>
      </c>
      <c r="G2409" s="52">
        <v>72.0</v>
      </c>
      <c r="H2409" s="52">
        <v>65.0</v>
      </c>
      <c r="I2409" s="52">
        <v>0.438</v>
      </c>
      <c r="J2409" s="52">
        <v>0.521</v>
      </c>
      <c r="K2409" s="52">
        <v>0.042</v>
      </c>
      <c r="L2409" s="52">
        <v>1.1765738E7</v>
      </c>
      <c r="M2409" s="52">
        <v>0.459</v>
      </c>
    </row>
    <row r="2410">
      <c r="A2410" s="47" t="str">
        <f t="shared" si="1"/>
        <v>The Americas_Guatemala-The Americas_2003</v>
      </c>
      <c r="B2410" s="47" t="s">
        <v>258</v>
      </c>
      <c r="C2410" s="49" t="s">
        <v>281</v>
      </c>
      <c r="D2410" s="44" t="s">
        <v>74</v>
      </c>
      <c r="E2410" s="52">
        <v>0.035</v>
      </c>
      <c r="F2410" s="52">
        <v>0.036</v>
      </c>
      <c r="G2410" s="52">
        <v>73.0</v>
      </c>
      <c r="H2410" s="52">
        <v>66.0</v>
      </c>
      <c r="I2410" s="52">
        <v>0.436</v>
      </c>
      <c r="J2410" s="52">
        <v>0.522</v>
      </c>
      <c r="K2410" s="52">
        <v>0.042</v>
      </c>
      <c r="L2410" s="52">
        <v>1.2062835E7</v>
      </c>
      <c r="M2410" s="52">
        <v>0.463</v>
      </c>
    </row>
    <row r="2411">
      <c r="A2411" s="47" t="str">
        <f t="shared" si="1"/>
        <v>The Americas_Guatemala-The Americas_2004</v>
      </c>
      <c r="B2411" s="47" t="s">
        <v>258</v>
      </c>
      <c r="C2411" s="49" t="s">
        <v>281</v>
      </c>
      <c r="D2411" s="44" t="s">
        <v>83</v>
      </c>
      <c r="E2411" s="52">
        <v>0.035</v>
      </c>
      <c r="F2411" s="52">
        <v>0.035</v>
      </c>
      <c r="G2411" s="52">
        <v>73.0</v>
      </c>
      <c r="H2411" s="52">
        <v>66.0</v>
      </c>
      <c r="I2411" s="52">
        <v>0.434</v>
      </c>
      <c r="J2411" s="52">
        <v>0.524</v>
      </c>
      <c r="K2411" s="52">
        <v>0.043</v>
      </c>
      <c r="L2411" s="52">
        <v>1.23678E7</v>
      </c>
      <c r="M2411" s="52">
        <v>0.468</v>
      </c>
    </row>
    <row r="2412">
      <c r="A2412" s="47" t="str">
        <f t="shared" si="1"/>
        <v>The Americas_Guatemala-The Americas_2005</v>
      </c>
      <c r="B2412" s="47" t="s">
        <v>258</v>
      </c>
      <c r="C2412" s="49" t="s">
        <v>281</v>
      </c>
      <c r="D2412" s="44" t="s">
        <v>84</v>
      </c>
      <c r="E2412" s="52">
        <v>0.035</v>
      </c>
      <c r="F2412" s="52">
        <v>0.033</v>
      </c>
      <c r="G2412" s="52">
        <v>73.0</v>
      </c>
      <c r="H2412" s="52">
        <v>66.0</v>
      </c>
      <c r="I2412" s="52">
        <v>0.432</v>
      </c>
      <c r="J2412" s="52">
        <v>0.526</v>
      </c>
      <c r="K2412" s="52">
        <v>0.043</v>
      </c>
      <c r="L2412" s="52">
        <v>1.2678919E7</v>
      </c>
      <c r="M2412" s="52">
        <v>0.472</v>
      </c>
    </row>
    <row r="2413">
      <c r="A2413" s="47" t="str">
        <f t="shared" si="1"/>
        <v>The Americas_Guatemala-The Americas_2006</v>
      </c>
      <c r="B2413" s="47" t="s">
        <v>258</v>
      </c>
      <c r="C2413" s="49" t="s">
        <v>281</v>
      </c>
      <c r="D2413" s="44" t="s">
        <v>85</v>
      </c>
      <c r="E2413" s="52">
        <v>0.034</v>
      </c>
      <c r="F2413" s="52">
        <v>0.032</v>
      </c>
      <c r="G2413" s="52">
        <v>73.0</v>
      </c>
      <c r="H2413" s="52">
        <v>66.0</v>
      </c>
      <c r="I2413" s="52">
        <v>0.429</v>
      </c>
      <c r="J2413" s="52">
        <v>0.528</v>
      </c>
      <c r="K2413" s="52">
        <v>0.043</v>
      </c>
      <c r="L2413" s="52">
        <v>1.2995374E7</v>
      </c>
      <c r="M2413" s="52">
        <v>0.476</v>
      </c>
    </row>
    <row r="2414">
      <c r="A2414" s="47" t="str">
        <f t="shared" si="1"/>
        <v>The Americas_Guatemala-The Americas_2007</v>
      </c>
      <c r="B2414" s="47" t="s">
        <v>258</v>
      </c>
      <c r="C2414" s="49" t="s">
        <v>281</v>
      </c>
      <c r="D2414" s="44" t="s">
        <v>86</v>
      </c>
      <c r="E2414" s="52">
        <v>0.034</v>
      </c>
      <c r="F2414" s="52">
        <v>0.031</v>
      </c>
      <c r="G2414" s="52">
        <v>74.0</v>
      </c>
      <c r="H2414" s="52">
        <v>67.0</v>
      </c>
      <c r="I2414" s="52">
        <v>0.426</v>
      </c>
      <c r="J2414" s="52">
        <v>0.531</v>
      </c>
      <c r="K2414" s="52">
        <v>0.043</v>
      </c>
      <c r="L2414" s="52">
        <v>1.3317931E7</v>
      </c>
      <c r="M2414" s="52">
        <v>0.48</v>
      </c>
    </row>
    <row r="2415">
      <c r="A2415" s="47" t="str">
        <f t="shared" si="1"/>
        <v>The Americas_Guatemala-The Americas_2008</v>
      </c>
      <c r="B2415" s="47" t="s">
        <v>258</v>
      </c>
      <c r="C2415" s="49" t="s">
        <v>281</v>
      </c>
      <c r="D2415" s="44" t="s">
        <v>87</v>
      </c>
      <c r="E2415" s="52">
        <v>0.033</v>
      </c>
      <c r="F2415" s="52">
        <v>0.03</v>
      </c>
      <c r="G2415" s="52">
        <v>74.0</v>
      </c>
      <c r="H2415" s="52">
        <v>67.0</v>
      </c>
      <c r="I2415" s="52">
        <v>0.422</v>
      </c>
      <c r="J2415" s="52">
        <v>0.534</v>
      </c>
      <c r="K2415" s="52">
        <v>0.044</v>
      </c>
      <c r="L2415" s="52">
        <v>1.3648307E7</v>
      </c>
      <c r="M2415" s="52">
        <v>0.484</v>
      </c>
    </row>
    <row r="2416">
      <c r="A2416" s="47" t="str">
        <f t="shared" si="1"/>
        <v>The Americas_Guatemala-The Americas_2009</v>
      </c>
      <c r="B2416" s="47" t="s">
        <v>258</v>
      </c>
      <c r="C2416" s="49" t="s">
        <v>281</v>
      </c>
      <c r="D2416" s="44" t="s">
        <v>88</v>
      </c>
      <c r="E2416" s="52">
        <v>0.033</v>
      </c>
      <c r="F2416" s="52">
        <v>0.029</v>
      </c>
      <c r="G2416" s="52">
        <v>74.0</v>
      </c>
      <c r="H2416" s="52">
        <v>67.0</v>
      </c>
      <c r="I2416" s="52">
        <v>0.419</v>
      </c>
      <c r="J2416" s="52">
        <v>0.537</v>
      </c>
      <c r="K2416" s="52">
        <v>0.044</v>
      </c>
      <c r="L2416" s="52">
        <v>1.3988988E7</v>
      </c>
      <c r="M2416" s="52">
        <v>0.489</v>
      </c>
    </row>
    <row r="2417">
      <c r="A2417" s="47" t="str">
        <f t="shared" si="1"/>
        <v>The Americas_Guatemala-The Americas_2010</v>
      </c>
      <c r="B2417" s="47" t="s">
        <v>258</v>
      </c>
      <c r="C2417" s="49" t="s">
        <v>281</v>
      </c>
      <c r="D2417" s="44" t="s">
        <v>89</v>
      </c>
      <c r="E2417" s="52">
        <v>0.032</v>
      </c>
      <c r="F2417" s="52">
        <v>0.028</v>
      </c>
      <c r="G2417" s="52">
        <v>75.0</v>
      </c>
      <c r="H2417" s="52">
        <v>68.0</v>
      </c>
      <c r="I2417" s="52">
        <v>0.415</v>
      </c>
      <c r="J2417" s="52">
        <v>0.541</v>
      </c>
      <c r="K2417" s="52">
        <v>0.044</v>
      </c>
      <c r="L2417" s="52">
        <v>1.4341576E7</v>
      </c>
      <c r="M2417" s="52">
        <v>0.493</v>
      </c>
    </row>
    <row r="2418">
      <c r="A2418" s="47" t="str">
        <f t="shared" si="1"/>
        <v>The Americas_Guatemala-The Americas_2011</v>
      </c>
      <c r="B2418" s="47" t="s">
        <v>258</v>
      </c>
      <c r="C2418" s="49" t="s">
        <v>281</v>
      </c>
      <c r="D2418" s="44" t="s">
        <v>90</v>
      </c>
      <c r="E2418" s="52">
        <v>0.032</v>
      </c>
      <c r="F2418" s="52">
        <v>0.028</v>
      </c>
      <c r="G2418" s="52">
        <v>75.0</v>
      </c>
      <c r="H2418" s="52">
        <v>68.0</v>
      </c>
      <c r="I2418" s="52">
        <v>0.412</v>
      </c>
      <c r="J2418" s="52">
        <v>0.544</v>
      </c>
      <c r="K2418" s="52">
        <v>0.045</v>
      </c>
      <c r="L2418" s="52">
        <v>1.4706578E7</v>
      </c>
      <c r="M2418" s="52">
        <v>0.498</v>
      </c>
    </row>
    <row r="2419">
      <c r="A2419" s="47" t="str">
        <f t="shared" si="1"/>
        <v>The Americas_Guatemala-The Americas_2012</v>
      </c>
      <c r="B2419" s="47" t="s">
        <v>258</v>
      </c>
      <c r="C2419" s="49" t="s">
        <v>281</v>
      </c>
      <c r="D2419" s="44" t="s">
        <v>91</v>
      </c>
      <c r="E2419" s="52">
        <v>0.031</v>
      </c>
      <c r="F2419" s="52">
        <v>0.027</v>
      </c>
      <c r="G2419" s="52">
        <v>75.0</v>
      </c>
      <c r="H2419" s="52">
        <v>68.0</v>
      </c>
      <c r="I2419" s="52">
        <v>0.408</v>
      </c>
      <c r="J2419" s="52">
        <v>0.547</v>
      </c>
      <c r="K2419" s="52">
        <v>0.045</v>
      </c>
      <c r="L2419" s="52">
        <v>1.5082831E7</v>
      </c>
      <c r="M2419" s="52">
        <v>0.502</v>
      </c>
    </row>
    <row r="2420">
      <c r="A2420" s="47" t="str">
        <f t="shared" si="1"/>
        <v>The Americas_Guyana-The Americas_2000</v>
      </c>
      <c r="B2420" s="47" t="s">
        <v>258</v>
      </c>
      <c r="C2420" s="49" t="s">
        <v>282</v>
      </c>
      <c r="D2420" s="44" t="s">
        <v>70</v>
      </c>
      <c r="E2420" s="52">
        <v>0.022</v>
      </c>
      <c r="F2420" s="52">
        <v>0.039</v>
      </c>
      <c r="G2420" s="52">
        <v>67.0</v>
      </c>
      <c r="H2420" s="52">
        <v>60.0</v>
      </c>
      <c r="I2420" s="52">
        <v>0.354</v>
      </c>
      <c r="J2420" s="52">
        <v>0.602</v>
      </c>
      <c r="K2420" s="52">
        <v>0.045</v>
      </c>
      <c r="L2420" s="52">
        <v>744471.0</v>
      </c>
      <c r="M2420" s="52">
        <v>0.287</v>
      </c>
    </row>
    <row r="2421">
      <c r="A2421" s="47" t="str">
        <f t="shared" si="1"/>
        <v>The Americas_Guyana-The Americas_2001</v>
      </c>
      <c r="B2421" s="47" t="s">
        <v>258</v>
      </c>
      <c r="C2421" s="49" t="s">
        <v>282</v>
      </c>
      <c r="D2421" s="44" t="s">
        <v>71</v>
      </c>
      <c r="E2421" s="52">
        <v>0.022</v>
      </c>
      <c r="F2421" s="52">
        <v>0.038</v>
      </c>
      <c r="G2421" s="52">
        <v>67.0</v>
      </c>
      <c r="H2421" s="52">
        <v>60.0</v>
      </c>
      <c r="I2421" s="52">
        <v>0.356</v>
      </c>
      <c r="J2421" s="52">
        <v>0.601</v>
      </c>
      <c r="K2421" s="52">
        <v>0.044</v>
      </c>
      <c r="L2421" s="52">
        <v>747657.0</v>
      </c>
      <c r="M2421" s="52">
        <v>0.286</v>
      </c>
    </row>
    <row r="2422">
      <c r="A2422" s="47" t="str">
        <f t="shared" si="1"/>
        <v>The Americas_Guyana-The Americas_2002</v>
      </c>
      <c r="B2422" s="47" t="s">
        <v>258</v>
      </c>
      <c r="C2422" s="49" t="s">
        <v>282</v>
      </c>
      <c r="D2422" s="44" t="s">
        <v>72</v>
      </c>
      <c r="E2422" s="52">
        <v>0.022</v>
      </c>
      <c r="F2422" s="52">
        <v>0.037</v>
      </c>
      <c r="G2422" s="52">
        <v>67.0</v>
      </c>
      <c r="H2422" s="52">
        <v>60.0</v>
      </c>
      <c r="I2422" s="52">
        <v>0.358</v>
      </c>
      <c r="J2422" s="52">
        <v>0.6</v>
      </c>
      <c r="K2422" s="52">
        <v>0.042</v>
      </c>
      <c r="L2422" s="52">
        <v>750629.0</v>
      </c>
      <c r="M2422" s="52">
        <v>0.285</v>
      </c>
    </row>
    <row r="2423">
      <c r="A2423" s="47" t="str">
        <f t="shared" si="1"/>
        <v>The Americas_Guyana-The Americas_2003</v>
      </c>
      <c r="B2423" s="47" t="s">
        <v>258</v>
      </c>
      <c r="C2423" s="49" t="s">
        <v>282</v>
      </c>
      <c r="D2423" s="44" t="s">
        <v>74</v>
      </c>
      <c r="E2423" s="52">
        <v>0.022</v>
      </c>
      <c r="F2423" s="52">
        <v>0.037</v>
      </c>
      <c r="G2423" s="52">
        <v>68.0</v>
      </c>
      <c r="H2423" s="52">
        <v>61.0</v>
      </c>
      <c r="I2423" s="52">
        <v>0.36</v>
      </c>
      <c r="J2423" s="52">
        <v>0.599</v>
      </c>
      <c r="K2423" s="52">
        <v>0.041</v>
      </c>
      <c r="L2423" s="52">
        <v>753612.0</v>
      </c>
      <c r="M2423" s="52">
        <v>0.284</v>
      </c>
    </row>
    <row r="2424">
      <c r="A2424" s="47" t="str">
        <f t="shared" si="1"/>
        <v>The Americas_Guyana-The Americas_2004</v>
      </c>
      <c r="B2424" s="47" t="s">
        <v>258</v>
      </c>
      <c r="C2424" s="49" t="s">
        <v>282</v>
      </c>
      <c r="D2424" s="44" t="s">
        <v>83</v>
      </c>
      <c r="E2424" s="52">
        <v>0.022</v>
      </c>
      <c r="F2424" s="52">
        <v>0.036</v>
      </c>
      <c r="G2424" s="52">
        <v>68.0</v>
      </c>
      <c r="H2424" s="52">
        <v>61.0</v>
      </c>
      <c r="I2424" s="52">
        <v>0.363</v>
      </c>
      <c r="J2424" s="52">
        <v>0.598</v>
      </c>
      <c r="K2424" s="52">
        <v>0.039</v>
      </c>
      <c r="L2424" s="52">
        <v>756939.0</v>
      </c>
      <c r="M2424" s="52">
        <v>0.284</v>
      </c>
    </row>
    <row r="2425">
      <c r="A2425" s="47" t="str">
        <f t="shared" si="1"/>
        <v>The Americas_Guyana-The Americas_2005</v>
      </c>
      <c r="B2425" s="47" t="s">
        <v>258</v>
      </c>
      <c r="C2425" s="49" t="s">
        <v>282</v>
      </c>
      <c r="D2425" s="44" t="s">
        <v>84</v>
      </c>
      <c r="E2425" s="52">
        <v>0.022</v>
      </c>
      <c r="F2425" s="52">
        <v>0.036</v>
      </c>
      <c r="G2425" s="52">
        <v>68.0</v>
      </c>
      <c r="H2425" s="52">
        <v>62.0</v>
      </c>
      <c r="I2425" s="52">
        <v>0.366</v>
      </c>
      <c r="J2425" s="52">
        <v>0.596</v>
      </c>
      <c r="K2425" s="52">
        <v>0.038</v>
      </c>
      <c r="L2425" s="52">
        <v>760834.0</v>
      </c>
      <c r="M2425" s="52">
        <v>0.283</v>
      </c>
    </row>
    <row r="2426">
      <c r="A2426" s="47" t="str">
        <f t="shared" si="1"/>
        <v>The Americas_Guyana-The Americas_2006</v>
      </c>
      <c r="B2426" s="47" t="s">
        <v>258</v>
      </c>
      <c r="C2426" s="49" t="s">
        <v>282</v>
      </c>
      <c r="D2426" s="44" t="s">
        <v>85</v>
      </c>
      <c r="E2426" s="52">
        <v>0.022</v>
      </c>
      <c r="F2426" s="52">
        <v>0.035</v>
      </c>
      <c r="G2426" s="52">
        <v>68.0</v>
      </c>
      <c r="H2426" s="52">
        <v>62.0</v>
      </c>
      <c r="I2426" s="52">
        <v>0.369</v>
      </c>
      <c r="J2426" s="52">
        <v>0.594</v>
      </c>
      <c r="K2426" s="52">
        <v>0.037</v>
      </c>
      <c r="L2426" s="52">
        <v>765367.0</v>
      </c>
      <c r="M2426" s="52">
        <v>0.283</v>
      </c>
    </row>
    <row r="2427">
      <c r="A2427" s="47" t="str">
        <f t="shared" si="1"/>
        <v>The Americas_Guyana-The Americas_2007</v>
      </c>
      <c r="B2427" s="47" t="s">
        <v>258</v>
      </c>
      <c r="C2427" s="49" t="s">
        <v>282</v>
      </c>
      <c r="D2427" s="44" t="s">
        <v>86</v>
      </c>
      <c r="E2427" s="52">
        <v>0.022</v>
      </c>
      <c r="F2427" s="52">
        <v>0.034</v>
      </c>
      <c r="G2427" s="52">
        <v>68.0</v>
      </c>
      <c r="H2427" s="52">
        <v>62.0</v>
      </c>
      <c r="I2427" s="52">
        <v>0.372</v>
      </c>
      <c r="J2427" s="52">
        <v>0.592</v>
      </c>
      <c r="K2427" s="52">
        <v>0.035</v>
      </c>
      <c r="L2427" s="52">
        <v>770407.0</v>
      </c>
      <c r="M2427" s="52">
        <v>0.282</v>
      </c>
    </row>
    <row r="2428">
      <c r="A2428" s="47" t="str">
        <f t="shared" si="1"/>
        <v>The Americas_Guyana-The Americas_2008</v>
      </c>
      <c r="B2428" s="47" t="s">
        <v>258</v>
      </c>
      <c r="C2428" s="49" t="s">
        <v>282</v>
      </c>
      <c r="D2428" s="44" t="s">
        <v>87</v>
      </c>
      <c r="E2428" s="52">
        <v>0.022</v>
      </c>
      <c r="F2428" s="52">
        <v>0.034</v>
      </c>
      <c r="G2428" s="52">
        <v>68.0</v>
      </c>
      <c r="H2428" s="52">
        <v>63.0</v>
      </c>
      <c r="I2428" s="52">
        <v>0.375</v>
      </c>
      <c r="J2428" s="52">
        <v>0.591</v>
      </c>
      <c r="K2428" s="52">
        <v>0.034</v>
      </c>
      <c r="L2428" s="52">
        <v>775739.0</v>
      </c>
      <c r="M2428" s="52">
        <v>0.282</v>
      </c>
    </row>
    <row r="2429">
      <c r="A2429" s="47" t="str">
        <f t="shared" si="1"/>
        <v>The Americas_Guyana-The Americas_2009</v>
      </c>
      <c r="B2429" s="47" t="s">
        <v>258</v>
      </c>
      <c r="C2429" s="49" t="s">
        <v>282</v>
      </c>
      <c r="D2429" s="44" t="s">
        <v>88</v>
      </c>
      <c r="E2429" s="52">
        <v>0.022</v>
      </c>
      <c r="F2429" s="52">
        <v>0.033</v>
      </c>
      <c r="G2429" s="52">
        <v>68.0</v>
      </c>
      <c r="H2429" s="52">
        <v>63.0</v>
      </c>
      <c r="I2429" s="52">
        <v>0.376</v>
      </c>
      <c r="J2429" s="52">
        <v>0.591</v>
      </c>
      <c r="K2429" s="52">
        <v>0.033</v>
      </c>
      <c r="L2429" s="52">
        <v>781055.0</v>
      </c>
      <c r="M2429" s="52">
        <v>0.282</v>
      </c>
    </row>
    <row r="2430">
      <c r="A2430" s="47" t="str">
        <f t="shared" si="1"/>
        <v>The Americas_Guyana-The Americas_2010</v>
      </c>
      <c r="B2430" s="47" t="s">
        <v>258</v>
      </c>
      <c r="C2430" s="49" t="s">
        <v>282</v>
      </c>
      <c r="D2430" s="44" t="s">
        <v>89</v>
      </c>
      <c r="E2430" s="52">
        <v>0.022</v>
      </c>
      <c r="F2430" s="52">
        <v>0.032</v>
      </c>
      <c r="G2430" s="52">
        <v>68.0</v>
      </c>
      <c r="H2430" s="52">
        <v>63.0</v>
      </c>
      <c r="I2430" s="52">
        <v>0.376</v>
      </c>
      <c r="J2430" s="52">
        <v>0.592</v>
      </c>
      <c r="K2430" s="52">
        <v>0.033</v>
      </c>
      <c r="L2430" s="52">
        <v>786126.0</v>
      </c>
      <c r="M2430" s="52">
        <v>0.282</v>
      </c>
    </row>
    <row r="2431">
      <c r="A2431" s="47" t="str">
        <f t="shared" si="1"/>
        <v>The Americas_Guyana-The Americas_2011</v>
      </c>
      <c r="B2431" s="47" t="s">
        <v>258</v>
      </c>
      <c r="C2431" s="49" t="s">
        <v>282</v>
      </c>
      <c r="D2431" s="44" t="s">
        <v>90</v>
      </c>
      <c r="E2431" s="52">
        <v>0.021</v>
      </c>
      <c r="F2431" s="52">
        <v>0.032</v>
      </c>
      <c r="G2431" s="52">
        <v>69.0</v>
      </c>
      <c r="H2431" s="52">
        <v>63.0</v>
      </c>
      <c r="I2431" s="52">
        <v>0.373</v>
      </c>
      <c r="J2431" s="52">
        <v>0.595</v>
      </c>
      <c r="K2431" s="52">
        <v>0.033</v>
      </c>
      <c r="L2431" s="52">
        <v>790882.0</v>
      </c>
      <c r="M2431" s="52">
        <v>0.283</v>
      </c>
    </row>
    <row r="2432">
      <c r="A2432" s="47" t="str">
        <f t="shared" si="1"/>
        <v>The Americas_Guyana-The Americas_2012</v>
      </c>
      <c r="B2432" s="47" t="s">
        <v>258</v>
      </c>
      <c r="C2432" s="49" t="s">
        <v>282</v>
      </c>
      <c r="D2432" s="44" t="s">
        <v>91</v>
      </c>
      <c r="E2432" s="52">
        <v>0.021</v>
      </c>
      <c r="F2432" s="52">
        <v>0.031</v>
      </c>
      <c r="G2432" s="52">
        <v>69.0</v>
      </c>
      <c r="H2432" s="52">
        <v>63.0</v>
      </c>
      <c r="I2432" s="52">
        <v>0.368</v>
      </c>
      <c r="J2432" s="52">
        <v>0.599</v>
      </c>
      <c r="K2432" s="52">
        <v>0.033</v>
      </c>
      <c r="L2432" s="52">
        <v>795369.0</v>
      </c>
      <c r="M2432" s="52">
        <v>0.283</v>
      </c>
    </row>
    <row r="2433">
      <c r="A2433" s="47" t="str">
        <f t="shared" si="1"/>
        <v>The Americas_Haiti-The Americas_2000</v>
      </c>
      <c r="B2433" s="47" t="s">
        <v>258</v>
      </c>
      <c r="C2433" s="49" t="s">
        <v>283</v>
      </c>
      <c r="D2433" s="44" t="s">
        <v>70</v>
      </c>
      <c r="E2433" s="52">
        <v>0.031</v>
      </c>
      <c r="F2433" s="52">
        <v>0.075</v>
      </c>
      <c r="G2433" s="52">
        <v>59.0</v>
      </c>
      <c r="H2433" s="52">
        <v>56.0</v>
      </c>
      <c r="I2433" s="52">
        <v>0.403</v>
      </c>
      <c r="J2433" s="52">
        <v>0.557</v>
      </c>
      <c r="K2433" s="52">
        <v>0.04</v>
      </c>
      <c r="L2433" s="52">
        <v>8578234.0</v>
      </c>
      <c r="M2433" s="52">
        <v>0.356</v>
      </c>
    </row>
    <row r="2434">
      <c r="A2434" s="47" t="str">
        <f t="shared" si="1"/>
        <v>The Americas_Haiti-The Americas_2001</v>
      </c>
      <c r="B2434" s="47" t="s">
        <v>258</v>
      </c>
      <c r="C2434" s="49" t="s">
        <v>283</v>
      </c>
      <c r="D2434" s="44" t="s">
        <v>71</v>
      </c>
      <c r="E2434" s="52">
        <v>0.031</v>
      </c>
      <c r="F2434" s="52">
        <v>0.073</v>
      </c>
      <c r="G2434" s="52">
        <v>59.0</v>
      </c>
      <c r="H2434" s="52">
        <v>56.0</v>
      </c>
      <c r="I2434" s="52">
        <v>0.398</v>
      </c>
      <c r="J2434" s="52">
        <v>0.561</v>
      </c>
      <c r="K2434" s="52">
        <v>0.04</v>
      </c>
      <c r="L2434" s="52">
        <v>8720247.0</v>
      </c>
      <c r="M2434" s="52">
        <v>0.373</v>
      </c>
    </row>
    <row r="2435">
      <c r="A2435" s="47" t="str">
        <f t="shared" si="1"/>
        <v>The Americas_Haiti-The Americas_2002</v>
      </c>
      <c r="B2435" s="47" t="s">
        <v>258</v>
      </c>
      <c r="C2435" s="49" t="s">
        <v>283</v>
      </c>
      <c r="D2435" s="44" t="s">
        <v>72</v>
      </c>
      <c r="E2435" s="52">
        <v>0.03</v>
      </c>
      <c r="F2435" s="52">
        <v>0.071</v>
      </c>
      <c r="G2435" s="52">
        <v>60.0</v>
      </c>
      <c r="H2435" s="52">
        <v>56.0</v>
      </c>
      <c r="I2435" s="52">
        <v>0.394</v>
      </c>
      <c r="J2435" s="52">
        <v>0.566</v>
      </c>
      <c r="K2435" s="52">
        <v>0.04</v>
      </c>
      <c r="L2435" s="52">
        <v>8859635.0</v>
      </c>
      <c r="M2435" s="52">
        <v>0.389</v>
      </c>
    </row>
    <row r="2436">
      <c r="A2436" s="47" t="str">
        <f t="shared" si="1"/>
        <v>The Americas_Haiti-The Americas_2003</v>
      </c>
      <c r="B2436" s="47" t="s">
        <v>258</v>
      </c>
      <c r="C2436" s="49" t="s">
        <v>283</v>
      </c>
      <c r="D2436" s="44" t="s">
        <v>74</v>
      </c>
      <c r="E2436" s="52">
        <v>0.03</v>
      </c>
      <c r="F2436" s="52">
        <v>0.069</v>
      </c>
      <c r="G2436" s="52">
        <v>60.0</v>
      </c>
      <c r="H2436" s="52">
        <v>57.0</v>
      </c>
      <c r="I2436" s="52">
        <v>0.389</v>
      </c>
      <c r="J2436" s="52">
        <v>0.57</v>
      </c>
      <c r="K2436" s="52">
        <v>0.041</v>
      </c>
      <c r="L2436" s="52">
        <v>8996229.0</v>
      </c>
      <c r="M2436" s="52">
        <v>0.406</v>
      </c>
    </row>
    <row r="2437">
      <c r="A2437" s="47" t="str">
        <f t="shared" si="1"/>
        <v>The Americas_Haiti-The Americas_2004</v>
      </c>
      <c r="B2437" s="47" t="s">
        <v>258</v>
      </c>
      <c r="C2437" s="49" t="s">
        <v>283</v>
      </c>
      <c r="D2437" s="44" t="s">
        <v>83</v>
      </c>
      <c r="E2437" s="52">
        <v>0.029</v>
      </c>
      <c r="F2437" s="52">
        <v>0.067</v>
      </c>
      <c r="G2437" s="52">
        <v>61.0</v>
      </c>
      <c r="H2437" s="52">
        <v>57.0</v>
      </c>
      <c r="I2437" s="52">
        <v>0.385</v>
      </c>
      <c r="J2437" s="52">
        <v>0.574</v>
      </c>
      <c r="K2437" s="52">
        <v>0.041</v>
      </c>
      <c r="L2437" s="52">
        <v>9129933.0</v>
      </c>
      <c r="M2437" s="52">
        <v>0.424</v>
      </c>
    </row>
    <row r="2438">
      <c r="A2438" s="47" t="str">
        <f t="shared" si="1"/>
        <v>The Americas_Haiti-The Americas_2005</v>
      </c>
      <c r="B2438" s="47" t="s">
        <v>258</v>
      </c>
      <c r="C2438" s="49" t="s">
        <v>283</v>
      </c>
      <c r="D2438" s="44" t="s">
        <v>84</v>
      </c>
      <c r="E2438" s="52">
        <v>0.029</v>
      </c>
      <c r="F2438" s="52">
        <v>0.066</v>
      </c>
      <c r="G2438" s="52">
        <v>61.0</v>
      </c>
      <c r="H2438" s="52">
        <v>58.0</v>
      </c>
      <c r="I2438" s="52">
        <v>0.381</v>
      </c>
      <c r="J2438" s="52">
        <v>0.578</v>
      </c>
      <c r="K2438" s="52">
        <v>0.042</v>
      </c>
      <c r="L2438" s="52">
        <v>9260879.0</v>
      </c>
      <c r="M2438" s="52">
        <v>0.441</v>
      </c>
    </row>
    <row r="2439">
      <c r="A2439" s="47" t="str">
        <f t="shared" si="1"/>
        <v>The Americas_Haiti-The Americas_2006</v>
      </c>
      <c r="B2439" s="47" t="s">
        <v>258</v>
      </c>
      <c r="C2439" s="49" t="s">
        <v>283</v>
      </c>
      <c r="D2439" s="44" t="s">
        <v>85</v>
      </c>
      <c r="E2439" s="52">
        <v>0.028</v>
      </c>
      <c r="F2439" s="52">
        <v>0.064</v>
      </c>
      <c r="G2439" s="52">
        <v>62.0</v>
      </c>
      <c r="H2439" s="52">
        <v>58.0</v>
      </c>
      <c r="I2439" s="52">
        <v>0.377</v>
      </c>
      <c r="J2439" s="52">
        <v>0.581</v>
      </c>
      <c r="K2439" s="52">
        <v>0.042</v>
      </c>
      <c r="L2439" s="52">
        <v>9388642.0</v>
      </c>
      <c r="M2439" s="52">
        <v>0.458</v>
      </c>
    </row>
    <row r="2440">
      <c r="A2440" s="47" t="str">
        <f t="shared" si="1"/>
        <v>The Americas_Haiti-The Americas_2007</v>
      </c>
      <c r="B2440" s="47" t="s">
        <v>258</v>
      </c>
      <c r="C2440" s="49" t="s">
        <v>283</v>
      </c>
      <c r="D2440" s="44" t="s">
        <v>86</v>
      </c>
      <c r="E2440" s="52">
        <v>0.028</v>
      </c>
      <c r="F2440" s="52">
        <v>0.063</v>
      </c>
      <c r="G2440" s="52">
        <v>62.0</v>
      </c>
      <c r="H2440" s="52">
        <v>59.0</v>
      </c>
      <c r="I2440" s="52">
        <v>0.373</v>
      </c>
      <c r="J2440" s="52">
        <v>0.584</v>
      </c>
      <c r="K2440" s="52">
        <v>0.043</v>
      </c>
      <c r="L2440" s="52">
        <v>9513714.0</v>
      </c>
      <c r="M2440" s="52">
        <v>0.474</v>
      </c>
    </row>
    <row r="2441">
      <c r="A2441" s="47" t="str">
        <f t="shared" si="1"/>
        <v>The Americas_Haiti-The Americas_2008</v>
      </c>
      <c r="B2441" s="47" t="s">
        <v>258</v>
      </c>
      <c r="C2441" s="49" t="s">
        <v>283</v>
      </c>
      <c r="D2441" s="44" t="s">
        <v>87</v>
      </c>
      <c r="E2441" s="52">
        <v>0.027</v>
      </c>
      <c r="F2441" s="52">
        <v>0.061</v>
      </c>
      <c r="G2441" s="52">
        <v>63.0</v>
      </c>
      <c r="H2441" s="52">
        <v>59.0</v>
      </c>
      <c r="I2441" s="52">
        <v>0.369</v>
      </c>
      <c r="J2441" s="52">
        <v>0.587</v>
      </c>
      <c r="K2441" s="52">
        <v>0.044</v>
      </c>
      <c r="L2441" s="52">
        <v>9638255.0</v>
      </c>
      <c r="M2441" s="52">
        <v>0.49</v>
      </c>
    </row>
    <row r="2442">
      <c r="A2442" s="47" t="str">
        <f t="shared" si="1"/>
        <v>The Americas_Haiti-The Americas_2009</v>
      </c>
      <c r="B2442" s="47" t="s">
        <v>258</v>
      </c>
      <c r="C2442" s="49" t="s">
        <v>283</v>
      </c>
      <c r="D2442" s="44" t="s">
        <v>88</v>
      </c>
      <c r="E2442" s="52">
        <v>0.027</v>
      </c>
      <c r="F2442" s="52">
        <v>0.06</v>
      </c>
      <c r="G2442" s="52">
        <v>63.0</v>
      </c>
      <c r="H2442" s="52">
        <v>60.0</v>
      </c>
      <c r="I2442" s="52">
        <v>0.365</v>
      </c>
      <c r="J2442" s="52">
        <v>0.59</v>
      </c>
      <c r="K2442" s="52">
        <v>0.044</v>
      </c>
      <c r="L2442" s="52">
        <v>9765153.0</v>
      </c>
      <c r="M2442" s="52">
        <v>0.505</v>
      </c>
    </row>
    <row r="2443">
      <c r="A2443" s="47" t="str">
        <f t="shared" si="1"/>
        <v>The Americas_Haiti-The Americas_2010</v>
      </c>
      <c r="B2443" s="47" t="s">
        <v>258</v>
      </c>
      <c r="C2443" s="49" t="s">
        <v>283</v>
      </c>
      <c r="D2443" s="44" t="s">
        <v>89</v>
      </c>
      <c r="E2443" s="52">
        <v>0.027</v>
      </c>
      <c r="F2443" s="52">
        <v>0.073</v>
      </c>
      <c r="G2443" s="52">
        <v>64.0</v>
      </c>
      <c r="H2443" s="52">
        <v>60.0</v>
      </c>
      <c r="I2443" s="52">
        <v>0.362</v>
      </c>
      <c r="J2443" s="52">
        <v>0.594</v>
      </c>
      <c r="K2443" s="52">
        <v>0.045</v>
      </c>
      <c r="L2443" s="52">
        <v>9896400.0</v>
      </c>
      <c r="M2443" s="52">
        <v>0.52</v>
      </c>
    </row>
    <row r="2444">
      <c r="A2444" s="47" t="str">
        <f t="shared" si="1"/>
        <v>The Americas_Haiti-The Americas_2011</v>
      </c>
      <c r="B2444" s="47" t="s">
        <v>258</v>
      </c>
      <c r="C2444" s="49" t="s">
        <v>283</v>
      </c>
      <c r="D2444" s="44" t="s">
        <v>90</v>
      </c>
      <c r="E2444" s="52">
        <v>0.026</v>
      </c>
      <c r="F2444" s="52">
        <v>0.057</v>
      </c>
      <c r="G2444" s="52">
        <v>64.0</v>
      </c>
      <c r="H2444" s="52">
        <v>61.0</v>
      </c>
      <c r="I2444" s="52">
        <v>0.358</v>
      </c>
      <c r="J2444" s="52">
        <v>0.598</v>
      </c>
      <c r="K2444" s="52">
        <v>0.045</v>
      </c>
      <c r="L2444" s="52">
        <v>1.0032864E7</v>
      </c>
      <c r="M2444" s="52">
        <v>0.535</v>
      </c>
    </row>
    <row r="2445">
      <c r="A2445" s="47" t="str">
        <f t="shared" si="1"/>
        <v>The Americas_Haiti-The Americas_2012</v>
      </c>
      <c r="B2445" s="47" t="s">
        <v>258</v>
      </c>
      <c r="C2445" s="49" t="s">
        <v>283</v>
      </c>
      <c r="D2445" s="44" t="s">
        <v>91</v>
      </c>
      <c r="E2445" s="52">
        <v>0.026</v>
      </c>
      <c r="F2445" s="52">
        <v>0.056</v>
      </c>
      <c r="G2445" s="52">
        <v>65.0</v>
      </c>
      <c r="H2445" s="52">
        <v>61.0</v>
      </c>
      <c r="I2445" s="52">
        <v>0.354</v>
      </c>
      <c r="J2445" s="52">
        <v>0.601</v>
      </c>
      <c r="K2445" s="52">
        <v>0.045</v>
      </c>
      <c r="L2445" s="52">
        <v>1.0173775E7</v>
      </c>
      <c r="M2445" s="52">
        <v>0.548</v>
      </c>
    </row>
    <row r="2446">
      <c r="A2446" s="47" t="str">
        <f t="shared" si="1"/>
        <v>The Americas_Honduras-The Americas_2000</v>
      </c>
      <c r="B2446" s="47" t="s">
        <v>258</v>
      </c>
      <c r="C2446" s="49" t="s">
        <v>284</v>
      </c>
      <c r="D2446" s="44" t="s">
        <v>70</v>
      </c>
      <c r="E2446" s="52">
        <v>0.032</v>
      </c>
      <c r="F2446" s="52">
        <v>0.031</v>
      </c>
      <c r="G2446" s="52">
        <v>73.0</v>
      </c>
      <c r="H2446" s="52">
        <v>68.0</v>
      </c>
      <c r="I2446" s="52">
        <v>0.424</v>
      </c>
      <c r="J2446" s="52">
        <v>0.537</v>
      </c>
      <c r="K2446" s="52">
        <v>0.039</v>
      </c>
      <c r="L2446" s="52">
        <v>6235561.0</v>
      </c>
      <c r="M2446" s="52">
        <v>0.455</v>
      </c>
    </row>
    <row r="2447">
      <c r="A2447" s="47" t="str">
        <f t="shared" si="1"/>
        <v>The Americas_Honduras-The Americas_2001</v>
      </c>
      <c r="B2447" s="47" t="s">
        <v>258</v>
      </c>
      <c r="C2447" s="49" t="s">
        <v>284</v>
      </c>
      <c r="D2447" s="44" t="s">
        <v>71</v>
      </c>
      <c r="E2447" s="52">
        <v>0.031</v>
      </c>
      <c r="F2447" s="52">
        <v>0.03</v>
      </c>
      <c r="G2447" s="52">
        <v>73.0</v>
      </c>
      <c r="H2447" s="52">
        <v>68.0</v>
      </c>
      <c r="I2447" s="52">
        <v>0.419</v>
      </c>
      <c r="J2447" s="52">
        <v>0.541</v>
      </c>
      <c r="K2447" s="52">
        <v>0.04</v>
      </c>
      <c r="L2447" s="52">
        <v>6365040.0</v>
      </c>
      <c r="M2447" s="52">
        <v>0.46</v>
      </c>
    </row>
    <row r="2448">
      <c r="A2448" s="47" t="str">
        <f t="shared" si="1"/>
        <v>The Americas_Honduras-The Americas_2002</v>
      </c>
      <c r="B2448" s="47" t="s">
        <v>258</v>
      </c>
      <c r="C2448" s="49" t="s">
        <v>284</v>
      </c>
      <c r="D2448" s="44" t="s">
        <v>72</v>
      </c>
      <c r="E2448" s="52">
        <v>0.03</v>
      </c>
      <c r="F2448" s="52">
        <v>0.029</v>
      </c>
      <c r="G2448" s="52">
        <v>73.0</v>
      </c>
      <c r="H2448" s="52">
        <v>69.0</v>
      </c>
      <c r="I2448" s="52">
        <v>0.414</v>
      </c>
      <c r="J2448" s="52">
        <v>0.545</v>
      </c>
      <c r="K2448" s="52">
        <v>0.04</v>
      </c>
      <c r="L2448" s="52">
        <v>6495801.0</v>
      </c>
      <c r="M2448" s="52">
        <v>0.466</v>
      </c>
    </row>
    <row r="2449">
      <c r="A2449" s="47" t="str">
        <f t="shared" si="1"/>
        <v>The Americas_Honduras-The Americas_2003</v>
      </c>
      <c r="B2449" s="47" t="s">
        <v>258</v>
      </c>
      <c r="C2449" s="49" t="s">
        <v>284</v>
      </c>
      <c r="D2449" s="44" t="s">
        <v>74</v>
      </c>
      <c r="E2449" s="52">
        <v>0.03</v>
      </c>
      <c r="F2449" s="52">
        <v>0.028</v>
      </c>
      <c r="G2449" s="52">
        <v>74.0</v>
      </c>
      <c r="H2449" s="52">
        <v>69.0</v>
      </c>
      <c r="I2449" s="52">
        <v>0.409</v>
      </c>
      <c r="J2449" s="52">
        <v>0.55</v>
      </c>
      <c r="K2449" s="52">
        <v>0.041</v>
      </c>
      <c r="L2449" s="52">
        <v>6628171.0</v>
      </c>
      <c r="M2449" s="52">
        <v>0.472</v>
      </c>
    </row>
    <row r="2450">
      <c r="A2450" s="47" t="str">
        <f t="shared" si="1"/>
        <v>The Americas_Honduras-The Americas_2004</v>
      </c>
      <c r="B2450" s="47" t="s">
        <v>258</v>
      </c>
      <c r="C2450" s="49" t="s">
        <v>284</v>
      </c>
      <c r="D2450" s="44" t="s">
        <v>83</v>
      </c>
      <c r="E2450" s="52">
        <v>0.029</v>
      </c>
      <c r="F2450" s="52">
        <v>0.027</v>
      </c>
      <c r="G2450" s="52">
        <v>74.0</v>
      </c>
      <c r="H2450" s="52">
        <v>69.0</v>
      </c>
      <c r="I2450" s="52">
        <v>0.404</v>
      </c>
      <c r="J2450" s="52">
        <v>0.555</v>
      </c>
      <c r="K2450" s="52">
        <v>0.041</v>
      </c>
      <c r="L2450" s="52">
        <v>6762426.0</v>
      </c>
      <c r="M2450" s="52">
        <v>0.479</v>
      </c>
    </row>
    <row r="2451">
      <c r="A2451" s="47" t="str">
        <f t="shared" si="1"/>
        <v>The Americas_Honduras-The Americas_2005</v>
      </c>
      <c r="B2451" s="47" t="s">
        <v>258</v>
      </c>
      <c r="C2451" s="49" t="s">
        <v>284</v>
      </c>
      <c r="D2451" s="44" t="s">
        <v>84</v>
      </c>
      <c r="E2451" s="52">
        <v>0.029</v>
      </c>
      <c r="F2451" s="52">
        <v>0.026</v>
      </c>
      <c r="G2451" s="52">
        <v>74.0</v>
      </c>
      <c r="H2451" s="52">
        <v>69.0</v>
      </c>
      <c r="I2451" s="52">
        <v>0.398</v>
      </c>
      <c r="J2451" s="52">
        <v>0.56</v>
      </c>
      <c r="K2451" s="52">
        <v>0.041</v>
      </c>
      <c r="L2451" s="52">
        <v>6898825.0</v>
      </c>
      <c r="M2451" s="52">
        <v>0.485</v>
      </c>
    </row>
    <row r="2452">
      <c r="A2452" s="47" t="str">
        <f t="shared" si="1"/>
        <v>The Americas_Honduras-The Americas_2006</v>
      </c>
      <c r="B2452" s="47" t="s">
        <v>258</v>
      </c>
      <c r="C2452" s="49" t="s">
        <v>284</v>
      </c>
      <c r="D2452" s="44" t="s">
        <v>85</v>
      </c>
      <c r="E2452" s="52">
        <v>0.028</v>
      </c>
      <c r="F2452" s="52">
        <v>0.025</v>
      </c>
      <c r="G2452" s="52">
        <v>74.0</v>
      </c>
      <c r="H2452" s="52">
        <v>69.0</v>
      </c>
      <c r="I2452" s="52">
        <v>0.392</v>
      </c>
      <c r="J2452" s="52">
        <v>0.566</v>
      </c>
      <c r="K2452" s="52">
        <v>0.042</v>
      </c>
      <c r="L2452" s="52">
        <v>7037428.0</v>
      </c>
      <c r="M2452" s="52">
        <v>0.492</v>
      </c>
    </row>
    <row r="2453">
      <c r="A2453" s="47" t="str">
        <f t="shared" si="1"/>
        <v>The Americas_Honduras-The Americas_2007</v>
      </c>
      <c r="B2453" s="47" t="s">
        <v>258</v>
      </c>
      <c r="C2453" s="49" t="s">
        <v>284</v>
      </c>
      <c r="D2453" s="44" t="s">
        <v>86</v>
      </c>
      <c r="E2453" s="52">
        <v>0.028</v>
      </c>
      <c r="F2453" s="52">
        <v>0.024</v>
      </c>
      <c r="G2453" s="52">
        <v>74.0</v>
      </c>
      <c r="H2453" s="52">
        <v>70.0</v>
      </c>
      <c r="I2453" s="52">
        <v>0.386</v>
      </c>
      <c r="J2453" s="52">
        <v>0.572</v>
      </c>
      <c r="K2453" s="52">
        <v>0.042</v>
      </c>
      <c r="L2453" s="52">
        <v>7178436.0</v>
      </c>
      <c r="M2453" s="52">
        <v>0.498</v>
      </c>
    </row>
    <row r="2454">
      <c r="A2454" s="47" t="str">
        <f t="shared" si="1"/>
        <v>The Americas_Honduras-The Americas_2008</v>
      </c>
      <c r="B2454" s="47" t="s">
        <v>258</v>
      </c>
      <c r="C2454" s="49" t="s">
        <v>284</v>
      </c>
      <c r="D2454" s="44" t="s">
        <v>87</v>
      </c>
      <c r="E2454" s="52">
        <v>0.028</v>
      </c>
      <c r="F2454" s="52">
        <v>0.023</v>
      </c>
      <c r="G2454" s="52">
        <v>75.0</v>
      </c>
      <c r="H2454" s="52">
        <v>70.0</v>
      </c>
      <c r="I2454" s="52">
        <v>0.38</v>
      </c>
      <c r="J2454" s="52">
        <v>0.578</v>
      </c>
      <c r="K2454" s="52">
        <v>0.042</v>
      </c>
      <c r="L2454" s="52">
        <v>7322368.0</v>
      </c>
      <c r="M2454" s="52">
        <v>0.504</v>
      </c>
    </row>
    <row r="2455">
      <c r="A2455" s="47" t="str">
        <f t="shared" si="1"/>
        <v>The Americas_Honduras-The Americas_2009</v>
      </c>
      <c r="B2455" s="47" t="s">
        <v>258</v>
      </c>
      <c r="C2455" s="49" t="s">
        <v>284</v>
      </c>
      <c r="D2455" s="44" t="s">
        <v>88</v>
      </c>
      <c r="E2455" s="52">
        <v>0.027</v>
      </c>
      <c r="F2455" s="52">
        <v>0.022</v>
      </c>
      <c r="G2455" s="52">
        <v>75.0</v>
      </c>
      <c r="H2455" s="52">
        <v>70.0</v>
      </c>
      <c r="I2455" s="52">
        <v>0.374</v>
      </c>
      <c r="J2455" s="52">
        <v>0.584</v>
      </c>
      <c r="K2455" s="52">
        <v>0.043</v>
      </c>
      <c r="L2455" s="52">
        <v>7469844.0</v>
      </c>
      <c r="M2455" s="52">
        <v>0.511</v>
      </c>
    </row>
    <row r="2456">
      <c r="A2456" s="47" t="str">
        <f t="shared" si="1"/>
        <v>The Americas_Honduras-The Americas_2010</v>
      </c>
      <c r="B2456" s="47" t="s">
        <v>258</v>
      </c>
      <c r="C2456" s="49" t="s">
        <v>284</v>
      </c>
      <c r="D2456" s="44" t="s">
        <v>89</v>
      </c>
      <c r="E2456" s="52">
        <v>0.027</v>
      </c>
      <c r="F2456" s="52">
        <v>0.021</v>
      </c>
      <c r="G2456" s="52">
        <v>75.0</v>
      </c>
      <c r="H2456" s="52">
        <v>70.0</v>
      </c>
      <c r="I2456" s="52">
        <v>0.368</v>
      </c>
      <c r="J2456" s="52">
        <v>0.589</v>
      </c>
      <c r="K2456" s="52">
        <v>0.043</v>
      </c>
      <c r="L2456" s="52">
        <v>7621204.0</v>
      </c>
      <c r="M2456" s="52">
        <v>0.517</v>
      </c>
    </row>
    <row r="2457">
      <c r="A2457" s="47" t="str">
        <f t="shared" si="1"/>
        <v>The Americas_Honduras-The Americas_2011</v>
      </c>
      <c r="B2457" s="47" t="s">
        <v>258</v>
      </c>
      <c r="C2457" s="49" t="s">
        <v>284</v>
      </c>
      <c r="D2457" s="44" t="s">
        <v>90</v>
      </c>
      <c r="E2457" s="52">
        <v>0.026</v>
      </c>
      <c r="F2457" s="52">
        <v>0.02</v>
      </c>
      <c r="G2457" s="52">
        <v>76.0</v>
      </c>
      <c r="H2457" s="52">
        <v>71.0</v>
      </c>
      <c r="I2457" s="52">
        <v>0.362</v>
      </c>
      <c r="J2457" s="52">
        <v>0.594</v>
      </c>
      <c r="K2457" s="52">
        <v>0.043</v>
      </c>
      <c r="L2457" s="52">
        <v>7776669.0</v>
      </c>
      <c r="M2457" s="52">
        <v>0.523</v>
      </c>
    </row>
    <row r="2458">
      <c r="A2458" s="47" t="str">
        <f t="shared" si="1"/>
        <v>The Americas_Honduras-The Americas_2012</v>
      </c>
      <c r="B2458" s="47" t="s">
        <v>258</v>
      </c>
      <c r="C2458" s="49" t="s">
        <v>284</v>
      </c>
      <c r="D2458" s="44" t="s">
        <v>91</v>
      </c>
      <c r="E2458" s="52">
        <v>0.026</v>
      </c>
      <c r="F2458" s="52">
        <v>0.02</v>
      </c>
      <c r="G2458" s="52">
        <v>76.0</v>
      </c>
      <c r="H2458" s="52">
        <v>71.0</v>
      </c>
      <c r="I2458" s="52">
        <v>0.357</v>
      </c>
      <c r="J2458" s="52">
        <v>0.599</v>
      </c>
      <c r="K2458" s="52">
        <v>0.044</v>
      </c>
      <c r="L2458" s="52">
        <v>7935846.0</v>
      </c>
      <c r="M2458" s="52">
        <v>0.529</v>
      </c>
    </row>
    <row r="2459">
      <c r="A2459" s="47" t="str">
        <f t="shared" si="1"/>
        <v>The Americas_Jamaica-The Americas_2000</v>
      </c>
      <c r="B2459" s="47" t="s">
        <v>258</v>
      </c>
      <c r="C2459" s="49" t="s">
        <v>285</v>
      </c>
      <c r="D2459" s="44" t="s">
        <v>70</v>
      </c>
      <c r="E2459" s="52">
        <v>0.021</v>
      </c>
      <c r="F2459" s="52">
        <v>0.02</v>
      </c>
      <c r="G2459" s="52">
        <v>73.0</v>
      </c>
      <c r="H2459" s="52">
        <v>68.0</v>
      </c>
      <c r="I2459" s="52">
        <v>0.327</v>
      </c>
      <c r="J2459" s="52">
        <v>0.599</v>
      </c>
      <c r="K2459" s="52">
        <v>0.075</v>
      </c>
      <c r="L2459" s="52">
        <v>2589389.0</v>
      </c>
      <c r="M2459" s="52">
        <v>0.518</v>
      </c>
    </row>
    <row r="2460">
      <c r="A2460" s="47" t="str">
        <f t="shared" si="1"/>
        <v>The Americas_Jamaica-The Americas_2001</v>
      </c>
      <c r="B2460" s="47" t="s">
        <v>258</v>
      </c>
      <c r="C2460" s="49" t="s">
        <v>285</v>
      </c>
      <c r="D2460" s="44" t="s">
        <v>71</v>
      </c>
      <c r="E2460" s="52">
        <v>0.019</v>
      </c>
      <c r="F2460" s="52">
        <v>0.02</v>
      </c>
      <c r="G2460" s="52">
        <v>74.0</v>
      </c>
      <c r="H2460" s="52">
        <v>68.0</v>
      </c>
      <c r="I2460" s="52">
        <v>0.324</v>
      </c>
      <c r="J2460" s="52">
        <v>0.601</v>
      </c>
      <c r="K2460" s="52">
        <v>0.075</v>
      </c>
      <c r="L2460" s="52">
        <v>2605556.0</v>
      </c>
      <c r="M2460" s="52">
        <v>0.521</v>
      </c>
    </row>
    <row r="2461">
      <c r="A2461" s="47" t="str">
        <f t="shared" si="1"/>
        <v>The Americas_Jamaica-The Americas_2002</v>
      </c>
      <c r="B2461" s="47" t="s">
        <v>258</v>
      </c>
      <c r="C2461" s="49" t="s">
        <v>285</v>
      </c>
      <c r="D2461" s="44" t="s">
        <v>72</v>
      </c>
      <c r="E2461" s="52">
        <v>0.018</v>
      </c>
      <c r="F2461" s="52">
        <v>0.019</v>
      </c>
      <c r="G2461" s="52">
        <v>74.0</v>
      </c>
      <c r="H2461" s="52">
        <v>68.0</v>
      </c>
      <c r="I2461" s="52">
        <v>0.321</v>
      </c>
      <c r="J2461" s="52">
        <v>0.604</v>
      </c>
      <c r="K2461" s="52">
        <v>0.076</v>
      </c>
      <c r="L2461" s="52">
        <v>2615253.0</v>
      </c>
      <c r="M2461" s="52">
        <v>0.523</v>
      </c>
    </row>
    <row r="2462">
      <c r="A2462" s="47" t="str">
        <f t="shared" si="1"/>
        <v>The Americas_Jamaica-The Americas_2003</v>
      </c>
      <c r="B2462" s="47" t="s">
        <v>258</v>
      </c>
      <c r="C2462" s="49" t="s">
        <v>285</v>
      </c>
      <c r="D2462" s="44" t="s">
        <v>74</v>
      </c>
      <c r="E2462" s="52">
        <v>0.017</v>
      </c>
      <c r="F2462" s="52">
        <v>0.019</v>
      </c>
      <c r="G2462" s="52">
        <v>74.0</v>
      </c>
      <c r="H2462" s="52">
        <v>68.0</v>
      </c>
      <c r="I2462" s="52">
        <v>0.318</v>
      </c>
      <c r="J2462" s="52">
        <v>0.606</v>
      </c>
      <c r="K2462" s="52">
        <v>0.076</v>
      </c>
      <c r="L2462" s="52">
        <v>2624695.0</v>
      </c>
      <c r="M2462" s="52">
        <v>0.524</v>
      </c>
    </row>
    <row r="2463">
      <c r="A2463" s="47" t="str">
        <f t="shared" si="1"/>
        <v>The Americas_Jamaica-The Americas_2004</v>
      </c>
      <c r="B2463" s="47" t="s">
        <v>258</v>
      </c>
      <c r="C2463" s="49" t="s">
        <v>285</v>
      </c>
      <c r="D2463" s="44" t="s">
        <v>83</v>
      </c>
      <c r="E2463" s="52">
        <v>0.017</v>
      </c>
      <c r="F2463" s="52">
        <v>0.018</v>
      </c>
      <c r="G2463" s="52">
        <v>74.0</v>
      </c>
      <c r="H2463" s="52">
        <v>68.0</v>
      </c>
      <c r="I2463" s="52">
        <v>0.315</v>
      </c>
      <c r="J2463" s="52">
        <v>0.609</v>
      </c>
      <c r="K2463" s="52">
        <v>0.076</v>
      </c>
      <c r="L2463" s="52">
        <v>2634145.0</v>
      </c>
      <c r="M2463" s="52">
        <v>0.526</v>
      </c>
    </row>
    <row r="2464">
      <c r="A2464" s="47" t="str">
        <f t="shared" si="1"/>
        <v>The Americas_Jamaica-The Americas_2005</v>
      </c>
      <c r="B2464" s="47" t="s">
        <v>258</v>
      </c>
      <c r="C2464" s="49" t="s">
        <v>285</v>
      </c>
      <c r="D2464" s="44" t="s">
        <v>84</v>
      </c>
      <c r="E2464" s="52">
        <v>0.018</v>
      </c>
      <c r="F2464" s="52">
        <v>0.018</v>
      </c>
      <c r="G2464" s="52">
        <v>74.0</v>
      </c>
      <c r="H2464" s="52">
        <v>69.0</v>
      </c>
      <c r="I2464" s="52">
        <v>0.311</v>
      </c>
      <c r="J2464" s="52">
        <v>0.612</v>
      </c>
      <c r="K2464" s="52">
        <v>0.077</v>
      </c>
      <c r="L2464" s="52">
        <v>2643601.0</v>
      </c>
      <c r="M2464" s="52">
        <v>0.528</v>
      </c>
    </row>
    <row r="2465">
      <c r="A2465" s="47" t="str">
        <f t="shared" si="1"/>
        <v>The Americas_Jamaica-The Americas_2006</v>
      </c>
      <c r="B2465" s="47" t="s">
        <v>258</v>
      </c>
      <c r="C2465" s="49" t="s">
        <v>285</v>
      </c>
      <c r="D2465" s="44" t="s">
        <v>85</v>
      </c>
      <c r="E2465" s="52">
        <v>0.016</v>
      </c>
      <c r="F2465" s="52">
        <v>0.018</v>
      </c>
      <c r="G2465" s="52">
        <v>75.0</v>
      </c>
      <c r="H2465" s="52">
        <v>69.0</v>
      </c>
      <c r="I2465" s="52">
        <v>0.308</v>
      </c>
      <c r="J2465" s="52">
        <v>0.615</v>
      </c>
      <c r="K2465" s="52">
        <v>0.077</v>
      </c>
      <c r="L2465" s="52">
        <v>2653042.0</v>
      </c>
      <c r="M2465" s="52">
        <v>0.53</v>
      </c>
    </row>
    <row r="2466">
      <c r="A2466" s="47" t="str">
        <f t="shared" si="1"/>
        <v>The Americas_Jamaica-The Americas_2007</v>
      </c>
      <c r="B2466" s="47" t="s">
        <v>258</v>
      </c>
      <c r="C2466" s="49" t="s">
        <v>285</v>
      </c>
      <c r="D2466" s="44" t="s">
        <v>86</v>
      </c>
      <c r="E2466" s="52">
        <v>0.016</v>
      </c>
      <c r="F2466" s="52">
        <v>0.017</v>
      </c>
      <c r="G2466" s="52">
        <v>75.0</v>
      </c>
      <c r="H2466" s="52">
        <v>69.0</v>
      </c>
      <c r="I2466" s="52">
        <v>0.304</v>
      </c>
      <c r="J2466" s="52">
        <v>0.618</v>
      </c>
      <c r="K2466" s="52">
        <v>0.077</v>
      </c>
      <c r="L2466" s="52">
        <v>2662481.0</v>
      </c>
      <c r="M2466" s="52">
        <v>0.532</v>
      </c>
    </row>
    <row r="2467">
      <c r="A2467" s="47" t="str">
        <f t="shared" si="1"/>
        <v>The Americas_Jamaica-The Americas_2008</v>
      </c>
      <c r="B2467" s="47" t="s">
        <v>258</v>
      </c>
      <c r="C2467" s="49" t="s">
        <v>285</v>
      </c>
      <c r="D2467" s="44" t="s">
        <v>87</v>
      </c>
      <c r="E2467" s="52">
        <v>0.016</v>
      </c>
      <c r="F2467" s="52">
        <v>0.017</v>
      </c>
      <c r="G2467" s="52">
        <v>75.0</v>
      </c>
      <c r="H2467" s="52">
        <v>70.0</v>
      </c>
      <c r="I2467" s="52">
        <v>0.3</v>
      </c>
      <c r="J2467" s="52">
        <v>0.622</v>
      </c>
      <c r="K2467" s="52">
        <v>0.078</v>
      </c>
      <c r="L2467" s="52">
        <v>2671934.0</v>
      </c>
      <c r="M2467" s="52">
        <v>0.534</v>
      </c>
    </row>
    <row r="2468">
      <c r="A2468" s="47" t="str">
        <f t="shared" si="1"/>
        <v>The Americas_Jamaica-The Americas_2009</v>
      </c>
      <c r="B2468" s="47" t="s">
        <v>258</v>
      </c>
      <c r="C2468" s="49" t="s">
        <v>285</v>
      </c>
      <c r="D2468" s="44" t="s">
        <v>88</v>
      </c>
      <c r="E2468" s="52">
        <v>0.016</v>
      </c>
      <c r="F2468" s="52">
        <v>0.016</v>
      </c>
      <c r="G2468" s="52">
        <v>75.0</v>
      </c>
      <c r="H2468" s="52">
        <v>70.0</v>
      </c>
      <c r="I2468" s="52">
        <v>0.296</v>
      </c>
      <c r="J2468" s="52">
        <v>0.626</v>
      </c>
      <c r="K2468" s="52">
        <v>0.078</v>
      </c>
      <c r="L2468" s="52">
        <v>2681386.0</v>
      </c>
      <c r="M2468" s="52">
        <v>0.536</v>
      </c>
    </row>
    <row r="2469">
      <c r="A2469" s="47" t="str">
        <f t="shared" si="1"/>
        <v>The Americas_Jamaica-The Americas_2010</v>
      </c>
      <c r="B2469" s="47" t="s">
        <v>258</v>
      </c>
      <c r="C2469" s="49" t="s">
        <v>285</v>
      </c>
      <c r="D2469" s="44" t="s">
        <v>89</v>
      </c>
      <c r="E2469" s="52">
        <v>0.015</v>
      </c>
      <c r="F2469" s="52">
        <v>0.016</v>
      </c>
      <c r="G2469" s="52">
        <v>76.0</v>
      </c>
      <c r="H2469" s="52">
        <v>70.0</v>
      </c>
      <c r="I2469" s="52">
        <v>0.29</v>
      </c>
      <c r="J2469" s="52">
        <v>0.631</v>
      </c>
      <c r="K2469" s="52">
        <v>0.078</v>
      </c>
      <c r="L2469" s="52">
        <v>2690824.0</v>
      </c>
      <c r="M2469" s="52">
        <v>0.537</v>
      </c>
    </row>
    <row r="2470">
      <c r="A2470" s="47" t="str">
        <f t="shared" si="1"/>
        <v>The Americas_Jamaica-The Americas_2011</v>
      </c>
      <c r="B2470" s="47" t="s">
        <v>258</v>
      </c>
      <c r="C2470" s="49" t="s">
        <v>285</v>
      </c>
      <c r="D2470" s="44" t="s">
        <v>90</v>
      </c>
      <c r="E2470" s="52">
        <v>0.015</v>
      </c>
      <c r="F2470" s="52">
        <v>0.015</v>
      </c>
      <c r="G2470" s="52">
        <v>76.0</v>
      </c>
      <c r="H2470" s="52">
        <v>71.0</v>
      </c>
      <c r="I2470" s="52">
        <v>0.284</v>
      </c>
      <c r="J2470" s="52">
        <v>0.637</v>
      </c>
      <c r="K2470" s="52">
        <v>0.079</v>
      </c>
      <c r="L2470" s="52">
        <v>2699838.0</v>
      </c>
      <c r="M2470" s="52">
        <v>0.539</v>
      </c>
    </row>
    <row r="2471">
      <c r="A2471" s="47" t="str">
        <f t="shared" si="1"/>
        <v>The Americas_Jamaica-The Americas_2012</v>
      </c>
      <c r="B2471" s="47" t="s">
        <v>258</v>
      </c>
      <c r="C2471" s="49" t="s">
        <v>285</v>
      </c>
      <c r="D2471" s="44" t="s">
        <v>91</v>
      </c>
      <c r="E2471" s="52">
        <v>0.015</v>
      </c>
      <c r="F2471" s="52">
        <v>0.015</v>
      </c>
      <c r="G2471" s="52">
        <v>76.0</v>
      </c>
      <c r="H2471" s="52">
        <v>71.0</v>
      </c>
      <c r="I2471" s="52">
        <v>0.278</v>
      </c>
      <c r="J2471" s="52">
        <v>0.643</v>
      </c>
      <c r="K2471" s="52">
        <v>0.079</v>
      </c>
      <c r="L2471" s="52">
        <v>2707805.0</v>
      </c>
      <c r="M2471" s="52">
        <v>0.541</v>
      </c>
    </row>
    <row r="2472">
      <c r="A2472" s="47" t="str">
        <f t="shared" si="1"/>
        <v>The Americas_Mexico-The Americas_2000</v>
      </c>
      <c r="B2472" s="47" t="s">
        <v>258</v>
      </c>
      <c r="C2472" s="49" t="s">
        <v>286</v>
      </c>
      <c r="D2472" s="44" t="s">
        <v>70</v>
      </c>
      <c r="E2472" s="52">
        <v>0.024</v>
      </c>
      <c r="F2472" s="52">
        <v>0.022</v>
      </c>
      <c r="G2472" s="52">
        <v>77.0</v>
      </c>
      <c r="H2472" s="52">
        <v>72.0</v>
      </c>
      <c r="I2472" s="52">
        <v>0.341</v>
      </c>
      <c r="J2472" s="52">
        <v>0.61</v>
      </c>
      <c r="K2472" s="52">
        <v>0.049</v>
      </c>
      <c r="L2472" s="52">
        <v>1.03873607E8</v>
      </c>
      <c r="M2472" s="52">
        <v>0.747</v>
      </c>
    </row>
    <row r="2473">
      <c r="A2473" s="47" t="str">
        <f t="shared" si="1"/>
        <v>The Americas_Mexico-The Americas_2001</v>
      </c>
      <c r="B2473" s="47" t="s">
        <v>258</v>
      </c>
      <c r="C2473" s="49" t="s">
        <v>286</v>
      </c>
      <c r="D2473" s="44" t="s">
        <v>71</v>
      </c>
      <c r="E2473" s="52">
        <v>0.024</v>
      </c>
      <c r="F2473" s="52">
        <v>0.02</v>
      </c>
      <c r="G2473" s="52">
        <v>77.0</v>
      </c>
      <c r="H2473" s="52">
        <v>72.0</v>
      </c>
      <c r="I2473" s="52">
        <v>0.337</v>
      </c>
      <c r="J2473" s="52">
        <v>0.613</v>
      </c>
      <c r="K2473" s="52">
        <v>0.05</v>
      </c>
      <c r="L2473" s="52">
        <v>1.05339877E8</v>
      </c>
      <c r="M2473" s="52">
        <v>0.75</v>
      </c>
    </row>
    <row r="2474">
      <c r="A2474" s="47" t="str">
        <f t="shared" si="1"/>
        <v>The Americas_Mexico-The Americas_2002</v>
      </c>
      <c r="B2474" s="47" t="s">
        <v>258</v>
      </c>
      <c r="C2474" s="49" t="s">
        <v>286</v>
      </c>
      <c r="D2474" s="44" t="s">
        <v>72</v>
      </c>
      <c r="E2474" s="52">
        <v>0.023</v>
      </c>
      <c r="F2474" s="52">
        <v>0.019</v>
      </c>
      <c r="G2474" s="52">
        <v>77.0</v>
      </c>
      <c r="H2474" s="52">
        <v>72.0</v>
      </c>
      <c r="I2474" s="52">
        <v>0.334</v>
      </c>
      <c r="J2474" s="52">
        <v>0.615</v>
      </c>
      <c r="K2474" s="52">
        <v>0.051</v>
      </c>
      <c r="L2474" s="52">
        <v>1.06723661E8</v>
      </c>
      <c r="M2474" s="52">
        <v>0.754</v>
      </c>
    </row>
    <row r="2475">
      <c r="A2475" s="47" t="str">
        <f t="shared" si="1"/>
        <v>The Americas_Mexico-The Americas_2003</v>
      </c>
      <c r="B2475" s="47" t="s">
        <v>258</v>
      </c>
      <c r="C2475" s="49" t="s">
        <v>286</v>
      </c>
      <c r="D2475" s="44" t="s">
        <v>74</v>
      </c>
      <c r="E2475" s="52">
        <v>0.023</v>
      </c>
      <c r="F2475" s="52">
        <v>0.018</v>
      </c>
      <c r="G2475" s="52">
        <v>78.0</v>
      </c>
      <c r="H2475" s="52">
        <v>73.0</v>
      </c>
      <c r="I2475" s="52">
        <v>0.33</v>
      </c>
      <c r="J2475" s="52">
        <v>0.618</v>
      </c>
      <c r="K2475" s="52">
        <v>0.051</v>
      </c>
      <c r="L2475" s="52">
        <v>1.08056312E8</v>
      </c>
      <c r="M2475" s="52">
        <v>0.757</v>
      </c>
    </row>
    <row r="2476">
      <c r="A2476" s="47" t="str">
        <f t="shared" si="1"/>
        <v>The Americas_Mexico-The Americas_2004</v>
      </c>
      <c r="B2476" s="47" t="s">
        <v>258</v>
      </c>
      <c r="C2476" s="49" t="s">
        <v>286</v>
      </c>
      <c r="D2476" s="44" t="s">
        <v>83</v>
      </c>
      <c r="E2476" s="52">
        <v>0.022</v>
      </c>
      <c r="F2476" s="52">
        <v>0.017</v>
      </c>
      <c r="G2476" s="52">
        <v>78.0</v>
      </c>
      <c r="H2476" s="52">
        <v>73.0</v>
      </c>
      <c r="I2476" s="52">
        <v>0.327</v>
      </c>
      <c r="J2476" s="52">
        <v>0.621</v>
      </c>
      <c r="K2476" s="52">
        <v>0.052</v>
      </c>
      <c r="L2476" s="52">
        <v>1.0938155E8</v>
      </c>
      <c r="M2476" s="52">
        <v>0.76</v>
      </c>
    </row>
    <row r="2477">
      <c r="A2477" s="47" t="str">
        <f t="shared" si="1"/>
        <v>The Americas_Mexico-The Americas_2005</v>
      </c>
      <c r="B2477" s="47" t="s">
        <v>258</v>
      </c>
      <c r="C2477" s="49" t="s">
        <v>286</v>
      </c>
      <c r="D2477" s="44" t="s">
        <v>84</v>
      </c>
      <c r="E2477" s="52">
        <v>0.022</v>
      </c>
      <c r="F2477" s="52">
        <v>0.017</v>
      </c>
      <c r="G2477" s="52">
        <v>78.0</v>
      </c>
      <c r="H2477" s="52">
        <v>73.0</v>
      </c>
      <c r="I2477" s="52">
        <v>0.323</v>
      </c>
      <c r="J2477" s="52">
        <v>0.624</v>
      </c>
      <c r="K2477" s="52">
        <v>0.053</v>
      </c>
      <c r="L2477" s="52">
        <v>1.10731826E8</v>
      </c>
      <c r="M2477" s="52">
        <v>0.763</v>
      </c>
    </row>
    <row r="2478">
      <c r="A2478" s="47" t="str">
        <f t="shared" si="1"/>
        <v>The Americas_Mexico-The Americas_2006</v>
      </c>
      <c r="B2478" s="47" t="s">
        <v>258</v>
      </c>
      <c r="C2478" s="49" t="s">
        <v>286</v>
      </c>
      <c r="D2478" s="44" t="s">
        <v>85</v>
      </c>
      <c r="E2478" s="52">
        <v>0.021</v>
      </c>
      <c r="F2478" s="52">
        <v>0.016</v>
      </c>
      <c r="G2478" s="52">
        <v>78.0</v>
      </c>
      <c r="H2478" s="52">
        <v>73.0</v>
      </c>
      <c r="I2478" s="52">
        <v>0.319</v>
      </c>
      <c r="J2478" s="52">
        <v>0.627</v>
      </c>
      <c r="K2478" s="52">
        <v>0.054</v>
      </c>
      <c r="L2478" s="52">
        <v>1.12116694E8</v>
      </c>
      <c r="M2478" s="52">
        <v>0.766</v>
      </c>
    </row>
    <row r="2479">
      <c r="A2479" s="47" t="str">
        <f t="shared" si="1"/>
        <v>The Americas_Mexico-The Americas_2007</v>
      </c>
      <c r="B2479" s="47" t="s">
        <v>258</v>
      </c>
      <c r="C2479" s="49" t="s">
        <v>286</v>
      </c>
      <c r="D2479" s="44" t="s">
        <v>86</v>
      </c>
      <c r="E2479" s="52">
        <v>0.021</v>
      </c>
      <c r="F2479" s="52">
        <v>0.016</v>
      </c>
      <c r="G2479" s="52">
        <v>78.0</v>
      </c>
      <c r="H2479" s="52">
        <v>74.0</v>
      </c>
      <c r="I2479" s="52">
        <v>0.314</v>
      </c>
      <c r="J2479" s="52">
        <v>0.63</v>
      </c>
      <c r="K2479" s="52">
        <v>0.056</v>
      </c>
      <c r="L2479" s="52">
        <v>1.13529819E8</v>
      </c>
      <c r="M2479" s="52">
        <v>0.769</v>
      </c>
    </row>
    <row r="2480">
      <c r="A2480" s="47" t="str">
        <f t="shared" si="1"/>
        <v>The Americas_Mexico-The Americas_2008</v>
      </c>
      <c r="B2480" s="47" t="s">
        <v>258</v>
      </c>
      <c r="C2480" s="49" t="s">
        <v>286</v>
      </c>
      <c r="D2480" s="44" t="s">
        <v>87</v>
      </c>
      <c r="E2480" s="52">
        <v>0.02</v>
      </c>
      <c r="F2480" s="52">
        <v>0.015</v>
      </c>
      <c r="G2480" s="52">
        <v>79.0</v>
      </c>
      <c r="H2480" s="52">
        <v>74.0</v>
      </c>
      <c r="I2480" s="52">
        <v>0.31</v>
      </c>
      <c r="J2480" s="52">
        <v>0.633</v>
      </c>
      <c r="K2480" s="52">
        <v>0.057</v>
      </c>
      <c r="L2480" s="52">
        <v>1.14968039E8</v>
      </c>
      <c r="M2480" s="52">
        <v>0.772</v>
      </c>
    </row>
    <row r="2481">
      <c r="A2481" s="47" t="str">
        <f t="shared" si="1"/>
        <v>The Americas_Mexico-The Americas_2009</v>
      </c>
      <c r="B2481" s="47" t="s">
        <v>258</v>
      </c>
      <c r="C2481" s="49" t="s">
        <v>286</v>
      </c>
      <c r="D2481" s="44" t="s">
        <v>88</v>
      </c>
      <c r="E2481" s="52">
        <v>0.02</v>
      </c>
      <c r="F2481" s="52">
        <v>0.015</v>
      </c>
      <c r="G2481" s="52">
        <v>79.0</v>
      </c>
      <c r="H2481" s="52">
        <v>74.0</v>
      </c>
      <c r="I2481" s="52">
        <v>0.305</v>
      </c>
      <c r="J2481" s="52">
        <v>0.636</v>
      </c>
      <c r="K2481" s="52">
        <v>0.058</v>
      </c>
      <c r="L2481" s="52">
        <v>1.16422752E8</v>
      </c>
      <c r="M2481" s="52">
        <v>0.775</v>
      </c>
    </row>
    <row r="2482">
      <c r="A2482" s="47" t="str">
        <f t="shared" si="1"/>
        <v>The Americas_Mexico-The Americas_2010</v>
      </c>
      <c r="B2482" s="47" t="s">
        <v>258</v>
      </c>
      <c r="C2482" s="49" t="s">
        <v>286</v>
      </c>
      <c r="D2482" s="44" t="s">
        <v>89</v>
      </c>
      <c r="E2482" s="52">
        <v>0.02</v>
      </c>
      <c r="F2482" s="52">
        <v>0.014</v>
      </c>
      <c r="G2482" s="52">
        <v>79.0</v>
      </c>
      <c r="H2482" s="52">
        <v>74.0</v>
      </c>
      <c r="I2482" s="52">
        <v>0.3</v>
      </c>
      <c r="J2482" s="52">
        <v>0.64</v>
      </c>
      <c r="K2482" s="52">
        <v>0.06</v>
      </c>
      <c r="L2482" s="52">
        <v>1.17886404E8</v>
      </c>
      <c r="M2482" s="52">
        <v>0.778</v>
      </c>
    </row>
    <row r="2483">
      <c r="A2483" s="47" t="str">
        <f t="shared" si="1"/>
        <v>The Americas_Mexico-The Americas_2011</v>
      </c>
      <c r="B2483" s="47" t="s">
        <v>258</v>
      </c>
      <c r="C2483" s="49" t="s">
        <v>286</v>
      </c>
      <c r="D2483" s="44" t="s">
        <v>90</v>
      </c>
      <c r="E2483" s="52">
        <v>0.019</v>
      </c>
      <c r="F2483" s="52">
        <v>0.014</v>
      </c>
      <c r="G2483" s="52">
        <v>79.0</v>
      </c>
      <c r="H2483" s="52">
        <v>75.0</v>
      </c>
      <c r="I2483" s="52">
        <v>0.295</v>
      </c>
      <c r="J2483" s="52">
        <v>0.643</v>
      </c>
      <c r="K2483" s="52">
        <v>0.061</v>
      </c>
      <c r="L2483" s="52">
        <v>1.19361233E8</v>
      </c>
      <c r="M2483" s="52">
        <v>0.781</v>
      </c>
    </row>
    <row r="2484">
      <c r="A2484" s="47" t="str">
        <f t="shared" si="1"/>
        <v>The Americas_Mexico-The Americas_2012</v>
      </c>
      <c r="B2484" s="47" t="s">
        <v>258</v>
      </c>
      <c r="C2484" s="49" t="s">
        <v>286</v>
      </c>
      <c r="D2484" s="44" t="s">
        <v>91</v>
      </c>
      <c r="E2484" s="52">
        <v>0.019</v>
      </c>
      <c r="F2484" s="52">
        <v>0.013</v>
      </c>
      <c r="G2484" s="52">
        <v>80.0</v>
      </c>
      <c r="H2484" s="52">
        <v>75.0</v>
      </c>
      <c r="I2484" s="52">
        <v>0.29</v>
      </c>
      <c r="J2484" s="52">
        <v>0.647</v>
      </c>
      <c r="K2484" s="52">
        <v>0.063</v>
      </c>
      <c r="L2484" s="52">
        <v>1.20847477E8</v>
      </c>
      <c r="M2484" s="52">
        <v>0.784</v>
      </c>
    </row>
    <row r="2485">
      <c r="A2485" s="47" t="str">
        <f t="shared" si="1"/>
        <v>The Americas_Nicaragua-The Americas_2000</v>
      </c>
      <c r="B2485" s="47" t="s">
        <v>258</v>
      </c>
      <c r="C2485" s="49" t="s">
        <v>287</v>
      </c>
      <c r="D2485" s="44" t="s">
        <v>70</v>
      </c>
      <c r="E2485" s="52">
        <v>0.028</v>
      </c>
      <c r="F2485" s="52">
        <v>0.033</v>
      </c>
      <c r="G2485" s="52">
        <v>72.0</v>
      </c>
      <c r="H2485" s="52">
        <v>67.0</v>
      </c>
      <c r="I2485" s="52">
        <v>0.409</v>
      </c>
      <c r="J2485" s="52">
        <v>0.554</v>
      </c>
      <c r="K2485" s="52">
        <v>0.037</v>
      </c>
      <c r="L2485" s="52">
        <v>5100920.0</v>
      </c>
      <c r="M2485" s="52">
        <v>0.547</v>
      </c>
    </row>
    <row r="2486">
      <c r="A2486" s="47" t="str">
        <f t="shared" si="1"/>
        <v>The Americas_Nicaragua-The Americas_2001</v>
      </c>
      <c r="B2486" s="47" t="s">
        <v>258</v>
      </c>
      <c r="C2486" s="49" t="s">
        <v>287</v>
      </c>
      <c r="D2486" s="44" t="s">
        <v>71</v>
      </c>
      <c r="E2486" s="52">
        <v>0.027</v>
      </c>
      <c r="F2486" s="52">
        <v>0.031</v>
      </c>
      <c r="G2486" s="52">
        <v>73.0</v>
      </c>
      <c r="H2486" s="52">
        <v>67.0</v>
      </c>
      <c r="I2486" s="52">
        <v>0.403</v>
      </c>
      <c r="J2486" s="52">
        <v>0.559</v>
      </c>
      <c r="K2486" s="52">
        <v>0.038</v>
      </c>
      <c r="L2486" s="52">
        <v>5176685.0</v>
      </c>
      <c r="M2486" s="52">
        <v>0.55</v>
      </c>
    </row>
    <row r="2487">
      <c r="A2487" s="47" t="str">
        <f t="shared" si="1"/>
        <v>The Americas_Nicaragua-The Americas_2002</v>
      </c>
      <c r="B2487" s="47" t="s">
        <v>258</v>
      </c>
      <c r="C2487" s="49" t="s">
        <v>287</v>
      </c>
      <c r="D2487" s="44" t="s">
        <v>72</v>
      </c>
      <c r="E2487" s="52">
        <v>0.027</v>
      </c>
      <c r="F2487" s="52">
        <v>0.03</v>
      </c>
      <c r="G2487" s="52">
        <v>74.0</v>
      </c>
      <c r="H2487" s="52">
        <v>68.0</v>
      </c>
      <c r="I2487" s="52">
        <v>0.397</v>
      </c>
      <c r="J2487" s="52">
        <v>0.565</v>
      </c>
      <c r="K2487" s="52">
        <v>0.039</v>
      </c>
      <c r="L2487" s="52">
        <v>5248577.0</v>
      </c>
      <c r="M2487" s="52">
        <v>0.552</v>
      </c>
    </row>
    <row r="2488">
      <c r="A2488" s="47" t="str">
        <f t="shared" si="1"/>
        <v>The Americas_Nicaragua-The Americas_2003</v>
      </c>
      <c r="B2488" s="47" t="s">
        <v>258</v>
      </c>
      <c r="C2488" s="49" t="s">
        <v>287</v>
      </c>
      <c r="D2488" s="44" t="s">
        <v>74</v>
      </c>
      <c r="E2488" s="52">
        <v>0.026</v>
      </c>
      <c r="F2488" s="52">
        <v>0.029</v>
      </c>
      <c r="G2488" s="52">
        <v>74.0</v>
      </c>
      <c r="H2488" s="52">
        <v>68.0</v>
      </c>
      <c r="I2488" s="52">
        <v>0.391</v>
      </c>
      <c r="J2488" s="52">
        <v>0.57</v>
      </c>
      <c r="K2488" s="52">
        <v>0.039</v>
      </c>
      <c r="L2488" s="52">
        <v>5317878.0</v>
      </c>
      <c r="M2488" s="52">
        <v>0.555</v>
      </c>
    </row>
    <row r="2489">
      <c r="A2489" s="47" t="str">
        <f t="shared" si="1"/>
        <v>The Americas_Nicaragua-The Americas_2004</v>
      </c>
      <c r="B2489" s="47" t="s">
        <v>258</v>
      </c>
      <c r="C2489" s="49" t="s">
        <v>287</v>
      </c>
      <c r="D2489" s="44" t="s">
        <v>83</v>
      </c>
      <c r="E2489" s="52">
        <v>0.026</v>
      </c>
      <c r="F2489" s="52">
        <v>0.027</v>
      </c>
      <c r="G2489" s="52">
        <v>75.0</v>
      </c>
      <c r="H2489" s="52">
        <v>69.0</v>
      </c>
      <c r="I2489" s="52">
        <v>0.384</v>
      </c>
      <c r="J2489" s="52">
        <v>0.575</v>
      </c>
      <c r="K2489" s="52">
        <v>0.04</v>
      </c>
      <c r="L2489" s="52">
        <v>5386299.0</v>
      </c>
      <c r="M2489" s="52">
        <v>0.557</v>
      </c>
    </row>
    <row r="2490">
      <c r="A2490" s="47" t="str">
        <f t="shared" si="1"/>
        <v>The Americas_Nicaragua-The Americas_2005</v>
      </c>
      <c r="B2490" s="47" t="s">
        <v>258</v>
      </c>
      <c r="C2490" s="49" t="s">
        <v>287</v>
      </c>
      <c r="D2490" s="44" t="s">
        <v>84</v>
      </c>
      <c r="E2490" s="52">
        <v>0.025</v>
      </c>
      <c r="F2490" s="52">
        <v>0.026</v>
      </c>
      <c r="G2490" s="52">
        <v>75.0</v>
      </c>
      <c r="H2490" s="52">
        <v>69.0</v>
      </c>
      <c r="I2490" s="52">
        <v>0.378</v>
      </c>
      <c r="J2490" s="52">
        <v>0.581</v>
      </c>
      <c r="K2490" s="52">
        <v>0.041</v>
      </c>
      <c r="L2490" s="52">
        <v>5455219.0</v>
      </c>
      <c r="M2490" s="52">
        <v>0.559</v>
      </c>
    </row>
    <row r="2491">
      <c r="A2491" s="47" t="str">
        <f t="shared" si="1"/>
        <v>The Americas_Nicaragua-The Americas_2006</v>
      </c>
      <c r="B2491" s="47" t="s">
        <v>258</v>
      </c>
      <c r="C2491" s="49" t="s">
        <v>287</v>
      </c>
      <c r="D2491" s="44" t="s">
        <v>85</v>
      </c>
      <c r="E2491" s="52">
        <v>0.025</v>
      </c>
      <c r="F2491" s="52">
        <v>0.025</v>
      </c>
      <c r="G2491" s="52">
        <v>75.0</v>
      </c>
      <c r="H2491" s="52">
        <v>69.0</v>
      </c>
      <c r="I2491" s="52">
        <v>0.371</v>
      </c>
      <c r="J2491" s="52">
        <v>0.587</v>
      </c>
      <c r="K2491" s="52">
        <v>0.042</v>
      </c>
      <c r="L2491" s="52">
        <v>5524927.0</v>
      </c>
      <c r="M2491" s="52">
        <v>0.562</v>
      </c>
    </row>
    <row r="2492">
      <c r="A2492" s="47" t="str">
        <f t="shared" si="1"/>
        <v>The Americas_Nicaragua-The Americas_2007</v>
      </c>
      <c r="B2492" s="47" t="s">
        <v>258</v>
      </c>
      <c r="C2492" s="49" t="s">
        <v>287</v>
      </c>
      <c r="D2492" s="44" t="s">
        <v>86</v>
      </c>
      <c r="E2492" s="52">
        <v>0.025</v>
      </c>
      <c r="F2492" s="52">
        <v>0.024</v>
      </c>
      <c r="G2492" s="52">
        <v>76.0</v>
      </c>
      <c r="H2492" s="52">
        <v>70.0</v>
      </c>
      <c r="I2492" s="52">
        <v>0.364</v>
      </c>
      <c r="J2492" s="52">
        <v>0.592</v>
      </c>
      <c r="K2492" s="52">
        <v>0.043</v>
      </c>
      <c r="L2492" s="52">
        <v>5595533.0</v>
      </c>
      <c r="M2492" s="52">
        <v>0.564</v>
      </c>
    </row>
    <row r="2493">
      <c r="A2493" s="47" t="str">
        <f t="shared" si="1"/>
        <v>The Americas_Nicaragua-The Americas_2008</v>
      </c>
      <c r="B2493" s="47" t="s">
        <v>258</v>
      </c>
      <c r="C2493" s="49" t="s">
        <v>287</v>
      </c>
      <c r="D2493" s="44" t="s">
        <v>87</v>
      </c>
      <c r="E2493" s="52">
        <v>0.025</v>
      </c>
      <c r="F2493" s="52">
        <v>0.024</v>
      </c>
      <c r="G2493" s="52">
        <v>76.0</v>
      </c>
      <c r="H2493" s="52">
        <v>70.0</v>
      </c>
      <c r="I2493" s="52">
        <v>0.358</v>
      </c>
      <c r="J2493" s="52">
        <v>0.598</v>
      </c>
      <c r="K2493" s="52">
        <v>0.044</v>
      </c>
      <c r="L2493" s="52">
        <v>5667983.0</v>
      </c>
      <c r="M2493" s="52">
        <v>0.567</v>
      </c>
    </row>
    <row r="2494">
      <c r="A2494" s="47" t="str">
        <f t="shared" si="1"/>
        <v>The Americas_Nicaragua-The Americas_2009</v>
      </c>
      <c r="B2494" s="47" t="s">
        <v>258</v>
      </c>
      <c r="C2494" s="49" t="s">
        <v>287</v>
      </c>
      <c r="D2494" s="44" t="s">
        <v>88</v>
      </c>
      <c r="E2494" s="52">
        <v>0.024</v>
      </c>
      <c r="F2494" s="52">
        <v>0.023</v>
      </c>
      <c r="G2494" s="52">
        <v>77.0</v>
      </c>
      <c r="H2494" s="52">
        <v>70.0</v>
      </c>
      <c r="I2494" s="52">
        <v>0.351</v>
      </c>
      <c r="J2494" s="52">
        <v>0.604</v>
      </c>
      <c r="K2494" s="52">
        <v>0.045</v>
      </c>
      <c r="L2494" s="52">
        <v>5743329.0</v>
      </c>
      <c r="M2494" s="52">
        <v>0.57</v>
      </c>
    </row>
    <row r="2495">
      <c r="A2495" s="47" t="str">
        <f t="shared" si="1"/>
        <v>The Americas_Nicaragua-The Americas_2010</v>
      </c>
      <c r="B2495" s="47" t="s">
        <v>258</v>
      </c>
      <c r="C2495" s="49" t="s">
        <v>287</v>
      </c>
      <c r="D2495" s="44" t="s">
        <v>89</v>
      </c>
      <c r="E2495" s="52">
        <v>0.024</v>
      </c>
      <c r="F2495" s="52">
        <v>0.022</v>
      </c>
      <c r="G2495" s="52">
        <v>77.0</v>
      </c>
      <c r="H2495" s="52">
        <v>71.0</v>
      </c>
      <c r="I2495" s="52">
        <v>0.345</v>
      </c>
      <c r="J2495" s="52">
        <v>0.609</v>
      </c>
      <c r="K2495" s="52">
        <v>0.046</v>
      </c>
      <c r="L2495" s="52">
        <v>5822209.0</v>
      </c>
      <c r="M2495" s="52">
        <v>0.573</v>
      </c>
    </row>
    <row r="2496">
      <c r="A2496" s="47" t="str">
        <f t="shared" si="1"/>
        <v>The Americas_Nicaragua-The Americas_2011</v>
      </c>
      <c r="B2496" s="47" t="s">
        <v>258</v>
      </c>
      <c r="C2496" s="49" t="s">
        <v>287</v>
      </c>
      <c r="D2496" s="44" t="s">
        <v>90</v>
      </c>
      <c r="E2496" s="52">
        <v>0.024</v>
      </c>
      <c r="F2496" s="52">
        <v>0.021</v>
      </c>
      <c r="G2496" s="52">
        <v>77.0</v>
      </c>
      <c r="H2496" s="52">
        <v>71.0</v>
      </c>
      <c r="I2496" s="52">
        <v>0.339</v>
      </c>
      <c r="J2496" s="52">
        <v>0.615</v>
      </c>
      <c r="K2496" s="52">
        <v>0.046</v>
      </c>
      <c r="L2496" s="52">
        <v>5905146.0</v>
      </c>
      <c r="M2496" s="52">
        <v>0.575</v>
      </c>
    </row>
    <row r="2497">
      <c r="A2497" s="47" t="str">
        <f t="shared" si="1"/>
        <v>The Americas_Nicaragua-The Americas_2012</v>
      </c>
      <c r="B2497" s="47" t="s">
        <v>258</v>
      </c>
      <c r="C2497" s="49" t="s">
        <v>287</v>
      </c>
      <c r="D2497" s="44" t="s">
        <v>91</v>
      </c>
      <c r="E2497" s="52">
        <v>0.023</v>
      </c>
      <c r="F2497" s="52">
        <v>0.021</v>
      </c>
      <c r="G2497" s="52">
        <v>78.0</v>
      </c>
      <c r="H2497" s="52">
        <v>71.0</v>
      </c>
      <c r="I2497" s="52">
        <v>0.334</v>
      </c>
      <c r="J2497" s="52">
        <v>0.62</v>
      </c>
      <c r="K2497" s="52">
        <v>0.046</v>
      </c>
      <c r="L2497" s="52">
        <v>5991733.0</v>
      </c>
      <c r="M2497" s="52">
        <v>0.578</v>
      </c>
    </row>
    <row r="2498">
      <c r="A2498" s="47" t="str">
        <f t="shared" si="1"/>
        <v>The Americas_Panama-The Americas_2000</v>
      </c>
      <c r="B2498" s="47" t="s">
        <v>258</v>
      </c>
      <c r="C2498" s="49" t="s">
        <v>288</v>
      </c>
      <c r="D2498" s="44" t="s">
        <v>70</v>
      </c>
      <c r="E2498" s="52">
        <v>0.024</v>
      </c>
      <c r="F2498" s="52">
        <v>0.022</v>
      </c>
      <c r="G2498" s="52">
        <v>78.0</v>
      </c>
      <c r="H2498" s="52">
        <v>73.0</v>
      </c>
      <c r="I2498" s="52">
        <v>0.321</v>
      </c>
      <c r="J2498" s="52">
        <v>0.623</v>
      </c>
      <c r="K2498" s="52">
        <v>0.055</v>
      </c>
      <c r="L2498" s="52">
        <v>3054812.0</v>
      </c>
      <c r="M2498" s="52">
        <v>0.622</v>
      </c>
    </row>
    <row r="2499">
      <c r="A2499" s="47" t="str">
        <f t="shared" si="1"/>
        <v>The Americas_Panama-The Americas_2001</v>
      </c>
      <c r="B2499" s="47" t="s">
        <v>258</v>
      </c>
      <c r="C2499" s="49" t="s">
        <v>288</v>
      </c>
      <c r="D2499" s="44" t="s">
        <v>71</v>
      </c>
      <c r="E2499" s="52">
        <v>0.024</v>
      </c>
      <c r="F2499" s="52">
        <v>0.021</v>
      </c>
      <c r="G2499" s="52">
        <v>78.0</v>
      </c>
      <c r="H2499" s="52">
        <v>73.0</v>
      </c>
      <c r="I2499" s="52">
        <v>0.318</v>
      </c>
      <c r="J2499" s="52">
        <v>0.625</v>
      </c>
      <c r="K2499" s="52">
        <v>0.056</v>
      </c>
      <c r="L2499" s="52">
        <v>3116409.0</v>
      </c>
      <c r="M2499" s="52">
        <v>0.625</v>
      </c>
    </row>
    <row r="2500">
      <c r="A2500" s="47" t="str">
        <f t="shared" si="1"/>
        <v>The Americas_Panama-The Americas_2002</v>
      </c>
      <c r="B2500" s="47" t="s">
        <v>258</v>
      </c>
      <c r="C2500" s="49" t="s">
        <v>288</v>
      </c>
      <c r="D2500" s="44" t="s">
        <v>72</v>
      </c>
      <c r="E2500" s="52">
        <v>0.023</v>
      </c>
      <c r="F2500" s="52">
        <v>0.021</v>
      </c>
      <c r="G2500" s="52">
        <v>78.0</v>
      </c>
      <c r="H2500" s="52">
        <v>73.0</v>
      </c>
      <c r="I2500" s="52">
        <v>0.316</v>
      </c>
      <c r="J2500" s="52">
        <v>0.627</v>
      </c>
      <c r="K2500" s="52">
        <v>0.057</v>
      </c>
      <c r="L2500" s="52">
        <v>3178450.0</v>
      </c>
      <c r="M2500" s="52">
        <v>0.628</v>
      </c>
    </row>
    <row r="2501">
      <c r="A2501" s="47" t="str">
        <f t="shared" si="1"/>
        <v>The Americas_Panama-The Americas_2003</v>
      </c>
      <c r="B2501" s="47" t="s">
        <v>258</v>
      </c>
      <c r="C2501" s="49" t="s">
        <v>288</v>
      </c>
      <c r="D2501" s="44" t="s">
        <v>74</v>
      </c>
      <c r="E2501" s="52">
        <v>0.023</v>
      </c>
      <c r="F2501" s="52">
        <v>0.02</v>
      </c>
      <c r="G2501" s="52">
        <v>78.0</v>
      </c>
      <c r="H2501" s="52">
        <v>73.0</v>
      </c>
      <c r="I2501" s="52">
        <v>0.313</v>
      </c>
      <c r="J2501" s="52">
        <v>0.629</v>
      </c>
      <c r="K2501" s="52">
        <v>0.058</v>
      </c>
      <c r="L2501" s="52">
        <v>3240805.0</v>
      </c>
      <c r="M2501" s="52">
        <v>0.631</v>
      </c>
    </row>
    <row r="2502">
      <c r="A2502" s="47" t="str">
        <f t="shared" si="1"/>
        <v>The Americas_Panama-The Americas_2004</v>
      </c>
      <c r="B2502" s="47" t="s">
        <v>258</v>
      </c>
      <c r="C2502" s="49" t="s">
        <v>288</v>
      </c>
      <c r="D2502" s="44" t="s">
        <v>83</v>
      </c>
      <c r="E2502" s="52">
        <v>0.023</v>
      </c>
      <c r="F2502" s="52">
        <v>0.02</v>
      </c>
      <c r="G2502" s="52">
        <v>79.0</v>
      </c>
      <c r="H2502" s="52">
        <v>73.0</v>
      </c>
      <c r="I2502" s="52">
        <v>0.31</v>
      </c>
      <c r="J2502" s="52">
        <v>0.63</v>
      </c>
      <c r="K2502" s="52">
        <v>0.06</v>
      </c>
      <c r="L2502" s="52">
        <v>3303335.0</v>
      </c>
      <c r="M2502" s="52">
        <v>0.634</v>
      </c>
    </row>
    <row r="2503">
      <c r="A2503" s="47" t="str">
        <f t="shared" si="1"/>
        <v>The Americas_Panama-The Americas_2005</v>
      </c>
      <c r="B2503" s="47" t="s">
        <v>258</v>
      </c>
      <c r="C2503" s="49" t="s">
        <v>288</v>
      </c>
      <c r="D2503" s="44" t="s">
        <v>84</v>
      </c>
      <c r="E2503" s="52">
        <v>0.022</v>
      </c>
      <c r="F2503" s="52">
        <v>0.019</v>
      </c>
      <c r="G2503" s="52">
        <v>79.0</v>
      </c>
      <c r="H2503" s="52">
        <v>73.0</v>
      </c>
      <c r="I2503" s="52">
        <v>0.307</v>
      </c>
      <c r="J2503" s="52">
        <v>0.632</v>
      </c>
      <c r="K2503" s="52">
        <v>0.061</v>
      </c>
      <c r="L2503" s="52">
        <v>3365929.0</v>
      </c>
      <c r="M2503" s="52">
        <v>0.637</v>
      </c>
    </row>
    <row r="2504">
      <c r="A2504" s="47" t="str">
        <f t="shared" si="1"/>
        <v>The Americas_Panama-The Americas_2006</v>
      </c>
      <c r="B2504" s="47" t="s">
        <v>258</v>
      </c>
      <c r="C2504" s="49" t="s">
        <v>288</v>
      </c>
      <c r="D2504" s="44" t="s">
        <v>85</v>
      </c>
      <c r="E2504" s="52">
        <v>0.022</v>
      </c>
      <c r="F2504" s="52">
        <v>0.019</v>
      </c>
      <c r="G2504" s="52">
        <v>79.0</v>
      </c>
      <c r="H2504" s="52">
        <v>73.0</v>
      </c>
      <c r="I2504" s="52">
        <v>0.305</v>
      </c>
      <c r="J2504" s="52">
        <v>0.633</v>
      </c>
      <c r="K2504" s="52">
        <v>0.062</v>
      </c>
      <c r="L2504" s="52">
        <v>3428509.0</v>
      </c>
      <c r="M2504" s="52">
        <v>0.64</v>
      </c>
    </row>
    <row r="2505">
      <c r="A2505" s="47" t="str">
        <f t="shared" si="1"/>
        <v>The Americas_Panama-The Americas_2007</v>
      </c>
      <c r="B2505" s="47" t="s">
        <v>258</v>
      </c>
      <c r="C2505" s="49" t="s">
        <v>288</v>
      </c>
      <c r="D2505" s="44" t="s">
        <v>86</v>
      </c>
      <c r="E2505" s="52">
        <v>0.021</v>
      </c>
      <c r="F2505" s="52">
        <v>0.018</v>
      </c>
      <c r="G2505" s="52">
        <v>79.0</v>
      </c>
      <c r="H2505" s="52">
        <v>74.0</v>
      </c>
      <c r="I2505" s="52">
        <v>0.302</v>
      </c>
      <c r="J2505" s="52">
        <v>0.635</v>
      </c>
      <c r="K2505" s="52">
        <v>0.063</v>
      </c>
      <c r="L2505" s="52">
        <v>3491034.0</v>
      </c>
      <c r="M2505" s="52">
        <v>0.643</v>
      </c>
    </row>
    <row r="2506">
      <c r="A2506" s="47" t="str">
        <f t="shared" si="1"/>
        <v>The Americas_Panama-The Americas_2008</v>
      </c>
      <c r="B2506" s="47" t="s">
        <v>258</v>
      </c>
      <c r="C2506" s="49" t="s">
        <v>288</v>
      </c>
      <c r="D2506" s="44" t="s">
        <v>87</v>
      </c>
      <c r="E2506" s="52">
        <v>0.021</v>
      </c>
      <c r="F2506" s="52">
        <v>0.018</v>
      </c>
      <c r="G2506" s="52">
        <v>80.0</v>
      </c>
      <c r="H2506" s="52">
        <v>74.0</v>
      </c>
      <c r="I2506" s="52">
        <v>0.299</v>
      </c>
      <c r="J2506" s="52">
        <v>0.636</v>
      </c>
      <c r="K2506" s="52">
        <v>0.065</v>
      </c>
      <c r="L2506" s="52">
        <v>3553480.0</v>
      </c>
      <c r="M2506" s="52">
        <v>0.645</v>
      </c>
    </row>
    <row r="2507">
      <c r="A2507" s="47" t="str">
        <f t="shared" si="1"/>
        <v>The Americas_Panama-The Americas_2009</v>
      </c>
      <c r="B2507" s="47" t="s">
        <v>258</v>
      </c>
      <c r="C2507" s="49" t="s">
        <v>288</v>
      </c>
      <c r="D2507" s="44" t="s">
        <v>88</v>
      </c>
      <c r="E2507" s="52">
        <v>0.021</v>
      </c>
      <c r="F2507" s="52">
        <v>0.017</v>
      </c>
      <c r="G2507" s="52">
        <v>80.0</v>
      </c>
      <c r="H2507" s="52">
        <v>74.0</v>
      </c>
      <c r="I2507" s="52">
        <v>0.296</v>
      </c>
      <c r="J2507" s="52">
        <v>0.638</v>
      </c>
      <c r="K2507" s="52">
        <v>0.066</v>
      </c>
      <c r="L2507" s="52">
        <v>3615846.0</v>
      </c>
      <c r="M2507" s="52">
        <v>0.648</v>
      </c>
    </row>
    <row r="2508">
      <c r="A2508" s="47" t="str">
        <f t="shared" si="1"/>
        <v>The Americas_Panama-The Americas_2010</v>
      </c>
      <c r="B2508" s="47" t="s">
        <v>258</v>
      </c>
      <c r="C2508" s="49" t="s">
        <v>288</v>
      </c>
      <c r="D2508" s="44" t="s">
        <v>89</v>
      </c>
      <c r="E2508" s="52">
        <v>0.02</v>
      </c>
      <c r="F2508" s="52">
        <v>0.017</v>
      </c>
      <c r="G2508" s="52">
        <v>80.0</v>
      </c>
      <c r="H2508" s="52">
        <v>74.0</v>
      </c>
      <c r="I2508" s="52">
        <v>0.293</v>
      </c>
      <c r="J2508" s="52">
        <v>0.639</v>
      </c>
      <c r="K2508" s="52">
        <v>0.068</v>
      </c>
      <c r="L2508" s="52">
        <v>3678128.0</v>
      </c>
      <c r="M2508" s="52">
        <v>0.651</v>
      </c>
    </row>
    <row r="2509">
      <c r="A2509" s="47" t="str">
        <f t="shared" si="1"/>
        <v>The Americas_Panama-The Americas_2011</v>
      </c>
      <c r="B2509" s="47" t="s">
        <v>258</v>
      </c>
      <c r="C2509" s="49" t="s">
        <v>288</v>
      </c>
      <c r="D2509" s="44" t="s">
        <v>90</v>
      </c>
      <c r="E2509" s="52">
        <v>0.02</v>
      </c>
      <c r="F2509" s="52">
        <v>0.016</v>
      </c>
      <c r="G2509" s="52">
        <v>80.0</v>
      </c>
      <c r="H2509" s="52">
        <v>74.0</v>
      </c>
      <c r="I2509" s="52">
        <v>0.29</v>
      </c>
      <c r="J2509" s="52">
        <v>0.641</v>
      </c>
      <c r="K2509" s="52">
        <v>0.069</v>
      </c>
      <c r="L2509" s="52">
        <v>3740282.0</v>
      </c>
      <c r="M2509" s="52">
        <v>0.654</v>
      </c>
    </row>
    <row r="2510">
      <c r="A2510" s="47" t="str">
        <f t="shared" si="1"/>
        <v>The Americas_Panama-The Americas_2012</v>
      </c>
      <c r="B2510" s="47" t="s">
        <v>258</v>
      </c>
      <c r="C2510" s="49" t="s">
        <v>288</v>
      </c>
      <c r="D2510" s="44" t="s">
        <v>91</v>
      </c>
      <c r="E2510" s="52">
        <v>0.02</v>
      </c>
      <c r="F2510" s="52">
        <v>0.016</v>
      </c>
      <c r="G2510" s="52">
        <v>80.0</v>
      </c>
      <c r="H2510" s="52">
        <v>75.0</v>
      </c>
      <c r="I2510" s="52">
        <v>0.286</v>
      </c>
      <c r="J2510" s="52">
        <v>0.643</v>
      </c>
      <c r="K2510" s="52">
        <v>0.071</v>
      </c>
      <c r="L2510" s="52">
        <v>3802281.0</v>
      </c>
      <c r="M2510" s="52">
        <v>0.657</v>
      </c>
    </row>
    <row r="2511">
      <c r="A2511" s="47" t="str">
        <f t="shared" si="1"/>
        <v>The Americas_Paraguay-The Americas_2000</v>
      </c>
      <c r="B2511" s="47" t="s">
        <v>258</v>
      </c>
      <c r="C2511" s="49" t="s">
        <v>289</v>
      </c>
      <c r="D2511" s="44" t="s">
        <v>70</v>
      </c>
      <c r="E2511" s="52">
        <v>0.028</v>
      </c>
      <c r="F2511" s="52">
        <v>0.028</v>
      </c>
      <c r="G2511" s="52">
        <v>72.0</v>
      </c>
      <c r="H2511" s="52">
        <v>68.0</v>
      </c>
      <c r="I2511" s="52">
        <v>0.382</v>
      </c>
      <c r="J2511" s="52">
        <v>0.574</v>
      </c>
      <c r="K2511" s="52">
        <v>0.044</v>
      </c>
      <c r="L2511" s="52">
        <v>5350253.0</v>
      </c>
      <c r="M2511" s="52">
        <v>0.553</v>
      </c>
    </row>
    <row r="2512">
      <c r="A2512" s="47" t="str">
        <f t="shared" si="1"/>
        <v>The Americas_Paraguay-The Americas_2001</v>
      </c>
      <c r="B2512" s="47" t="s">
        <v>258</v>
      </c>
      <c r="C2512" s="49" t="s">
        <v>289</v>
      </c>
      <c r="D2512" s="44" t="s">
        <v>71</v>
      </c>
      <c r="E2512" s="52">
        <v>0.028</v>
      </c>
      <c r="F2512" s="52">
        <v>0.027</v>
      </c>
      <c r="G2512" s="52">
        <v>73.0</v>
      </c>
      <c r="H2512" s="52">
        <v>68.0</v>
      </c>
      <c r="I2512" s="52">
        <v>0.377</v>
      </c>
      <c r="J2512" s="52">
        <v>0.578</v>
      </c>
      <c r="K2512" s="52">
        <v>0.045</v>
      </c>
      <c r="L2512" s="52">
        <v>5460621.0</v>
      </c>
      <c r="M2512" s="52">
        <v>0.56</v>
      </c>
    </row>
    <row r="2513">
      <c r="A2513" s="47" t="str">
        <f t="shared" si="1"/>
        <v>The Americas_Paraguay-The Americas_2002</v>
      </c>
      <c r="B2513" s="47" t="s">
        <v>258</v>
      </c>
      <c r="C2513" s="49" t="s">
        <v>289</v>
      </c>
      <c r="D2513" s="44" t="s">
        <v>72</v>
      </c>
      <c r="E2513" s="52">
        <v>0.027</v>
      </c>
      <c r="F2513" s="52">
        <v>0.026</v>
      </c>
      <c r="G2513" s="52">
        <v>73.0</v>
      </c>
      <c r="H2513" s="52">
        <v>69.0</v>
      </c>
      <c r="I2513" s="52">
        <v>0.372</v>
      </c>
      <c r="J2513" s="52">
        <v>0.582</v>
      </c>
      <c r="K2513" s="52">
        <v>0.045</v>
      </c>
      <c r="L2513" s="52">
        <v>5571371.0</v>
      </c>
      <c r="M2513" s="52">
        <v>0.566</v>
      </c>
    </row>
    <row r="2514">
      <c r="A2514" s="47" t="str">
        <f t="shared" si="1"/>
        <v>The Americas_Paraguay-The Americas_2003</v>
      </c>
      <c r="B2514" s="47" t="s">
        <v>258</v>
      </c>
      <c r="C2514" s="49" t="s">
        <v>289</v>
      </c>
      <c r="D2514" s="44" t="s">
        <v>74</v>
      </c>
      <c r="E2514" s="52">
        <v>0.027</v>
      </c>
      <c r="F2514" s="52">
        <v>0.025</v>
      </c>
      <c r="G2514" s="52">
        <v>73.0</v>
      </c>
      <c r="H2514" s="52">
        <v>69.0</v>
      </c>
      <c r="I2514" s="52">
        <v>0.368</v>
      </c>
      <c r="J2514" s="52">
        <v>0.586</v>
      </c>
      <c r="K2514" s="52">
        <v>0.046</v>
      </c>
      <c r="L2514" s="52">
        <v>5682350.0</v>
      </c>
      <c r="M2514" s="52">
        <v>0.569</v>
      </c>
    </row>
    <row r="2515">
      <c r="A2515" s="47" t="str">
        <f t="shared" si="1"/>
        <v>The Americas_Paraguay-The Americas_2004</v>
      </c>
      <c r="B2515" s="47" t="s">
        <v>258</v>
      </c>
      <c r="C2515" s="49" t="s">
        <v>289</v>
      </c>
      <c r="D2515" s="44" t="s">
        <v>83</v>
      </c>
      <c r="E2515" s="52">
        <v>0.026</v>
      </c>
      <c r="F2515" s="52">
        <v>0.025</v>
      </c>
      <c r="G2515" s="52">
        <v>73.0</v>
      </c>
      <c r="H2515" s="52">
        <v>69.0</v>
      </c>
      <c r="I2515" s="52">
        <v>0.363</v>
      </c>
      <c r="J2515" s="52">
        <v>0.59</v>
      </c>
      <c r="K2515" s="52">
        <v>0.047</v>
      </c>
      <c r="L2515" s="52">
        <v>5793330.0</v>
      </c>
      <c r="M2515" s="52">
        <v>0.571</v>
      </c>
    </row>
    <row r="2516">
      <c r="A2516" s="47" t="str">
        <f t="shared" si="1"/>
        <v>The Americas_Paraguay-The Americas_2005</v>
      </c>
      <c r="B2516" s="47" t="s">
        <v>258</v>
      </c>
      <c r="C2516" s="49" t="s">
        <v>289</v>
      </c>
      <c r="D2516" s="44" t="s">
        <v>84</v>
      </c>
      <c r="E2516" s="52">
        <v>0.026</v>
      </c>
      <c r="F2516" s="52">
        <v>0.024</v>
      </c>
      <c r="G2516" s="52">
        <v>73.0</v>
      </c>
      <c r="H2516" s="52">
        <v>69.0</v>
      </c>
      <c r="I2516" s="52">
        <v>0.358</v>
      </c>
      <c r="J2516" s="52">
        <v>0.594</v>
      </c>
      <c r="K2516" s="52">
        <v>0.048</v>
      </c>
      <c r="L2516" s="52">
        <v>5904170.0</v>
      </c>
      <c r="M2516" s="52">
        <v>0.574</v>
      </c>
    </row>
    <row r="2517">
      <c r="A2517" s="47" t="str">
        <f t="shared" si="1"/>
        <v>The Americas_Paraguay-The Americas_2006</v>
      </c>
      <c r="B2517" s="47" t="s">
        <v>258</v>
      </c>
      <c r="C2517" s="49" t="s">
        <v>289</v>
      </c>
      <c r="D2517" s="44" t="s">
        <v>85</v>
      </c>
      <c r="E2517" s="52">
        <v>0.025</v>
      </c>
      <c r="F2517" s="52">
        <v>0.023</v>
      </c>
      <c r="G2517" s="52">
        <v>74.0</v>
      </c>
      <c r="H2517" s="52">
        <v>69.0</v>
      </c>
      <c r="I2517" s="52">
        <v>0.353</v>
      </c>
      <c r="J2517" s="52">
        <v>0.598</v>
      </c>
      <c r="K2517" s="52">
        <v>0.048</v>
      </c>
      <c r="L2517" s="52">
        <v>6014781.0</v>
      </c>
      <c r="M2517" s="52">
        <v>0.576</v>
      </c>
    </row>
    <row r="2518">
      <c r="A2518" s="47" t="str">
        <f t="shared" si="1"/>
        <v>The Americas_Paraguay-The Americas_2007</v>
      </c>
      <c r="B2518" s="47" t="s">
        <v>258</v>
      </c>
      <c r="C2518" s="49" t="s">
        <v>289</v>
      </c>
      <c r="D2518" s="44" t="s">
        <v>86</v>
      </c>
      <c r="E2518" s="52">
        <v>0.025</v>
      </c>
      <c r="F2518" s="52">
        <v>0.023</v>
      </c>
      <c r="G2518" s="52">
        <v>74.0</v>
      </c>
      <c r="H2518" s="52">
        <v>70.0</v>
      </c>
      <c r="I2518" s="52">
        <v>0.349</v>
      </c>
      <c r="J2518" s="52">
        <v>0.602</v>
      </c>
      <c r="K2518" s="52">
        <v>0.049</v>
      </c>
      <c r="L2518" s="52">
        <v>6125285.0</v>
      </c>
      <c r="M2518" s="52">
        <v>0.578</v>
      </c>
    </row>
    <row r="2519">
      <c r="A2519" s="47" t="str">
        <f t="shared" si="1"/>
        <v>The Americas_Paraguay-The Americas_2008</v>
      </c>
      <c r="B2519" s="47" t="s">
        <v>258</v>
      </c>
      <c r="C2519" s="49" t="s">
        <v>289</v>
      </c>
      <c r="D2519" s="44" t="s">
        <v>87</v>
      </c>
      <c r="E2519" s="52">
        <v>0.025</v>
      </c>
      <c r="F2519" s="52">
        <v>0.022</v>
      </c>
      <c r="G2519" s="52">
        <v>74.0</v>
      </c>
      <c r="H2519" s="52">
        <v>70.0</v>
      </c>
      <c r="I2519" s="52">
        <v>0.344</v>
      </c>
      <c r="J2519" s="52">
        <v>0.606</v>
      </c>
      <c r="K2519" s="52">
        <v>0.05</v>
      </c>
      <c r="L2519" s="52">
        <v>6236005.0</v>
      </c>
      <c r="M2519" s="52">
        <v>0.58</v>
      </c>
    </row>
    <row r="2520">
      <c r="A2520" s="47" t="str">
        <f t="shared" si="1"/>
        <v>The Americas_Paraguay-The Americas_2009</v>
      </c>
      <c r="B2520" s="47" t="s">
        <v>258</v>
      </c>
      <c r="C2520" s="49" t="s">
        <v>289</v>
      </c>
      <c r="D2520" s="44" t="s">
        <v>88</v>
      </c>
      <c r="E2520" s="52">
        <v>0.025</v>
      </c>
      <c r="F2520" s="52">
        <v>0.021</v>
      </c>
      <c r="G2520" s="52">
        <v>74.0</v>
      </c>
      <c r="H2520" s="52">
        <v>70.0</v>
      </c>
      <c r="I2520" s="52">
        <v>0.34</v>
      </c>
      <c r="J2520" s="52">
        <v>0.61</v>
      </c>
      <c r="K2520" s="52">
        <v>0.051</v>
      </c>
      <c r="L2520" s="52">
        <v>6347383.0</v>
      </c>
      <c r="M2520" s="52">
        <v>0.583</v>
      </c>
    </row>
    <row r="2521">
      <c r="A2521" s="47" t="str">
        <f t="shared" si="1"/>
        <v>The Americas_Paraguay-The Americas_2010</v>
      </c>
      <c r="B2521" s="47" t="s">
        <v>258</v>
      </c>
      <c r="C2521" s="49" t="s">
        <v>289</v>
      </c>
      <c r="D2521" s="44" t="s">
        <v>89</v>
      </c>
      <c r="E2521" s="52">
        <v>0.024</v>
      </c>
      <c r="F2521" s="52">
        <v>0.021</v>
      </c>
      <c r="G2521" s="52">
        <v>74.0</v>
      </c>
      <c r="H2521" s="52">
        <v>70.0</v>
      </c>
      <c r="I2521" s="52">
        <v>0.335</v>
      </c>
      <c r="J2521" s="52">
        <v>0.613</v>
      </c>
      <c r="K2521" s="52">
        <v>0.052</v>
      </c>
      <c r="L2521" s="52">
        <v>6459721.0</v>
      </c>
      <c r="M2521" s="52">
        <v>0.585</v>
      </c>
    </row>
    <row r="2522">
      <c r="A2522" s="47" t="str">
        <f t="shared" si="1"/>
        <v>The Americas_Paraguay-The Americas_2011</v>
      </c>
      <c r="B2522" s="47" t="s">
        <v>258</v>
      </c>
      <c r="C2522" s="49" t="s">
        <v>289</v>
      </c>
      <c r="D2522" s="44" t="s">
        <v>90</v>
      </c>
      <c r="E2522" s="52">
        <v>0.024</v>
      </c>
      <c r="F2522" s="52">
        <v>0.02</v>
      </c>
      <c r="G2522" s="52">
        <v>74.0</v>
      </c>
      <c r="H2522" s="52">
        <v>70.0</v>
      </c>
      <c r="I2522" s="52">
        <v>0.331</v>
      </c>
      <c r="J2522" s="52">
        <v>0.616</v>
      </c>
      <c r="K2522" s="52">
        <v>0.053</v>
      </c>
      <c r="L2522" s="52">
        <v>6573097.0</v>
      </c>
      <c r="M2522" s="52">
        <v>0.587</v>
      </c>
    </row>
    <row r="2523">
      <c r="A2523" s="47" t="str">
        <f t="shared" si="1"/>
        <v>The Americas_Paraguay-The Americas_2012</v>
      </c>
      <c r="B2523" s="47" t="s">
        <v>258</v>
      </c>
      <c r="C2523" s="49" t="s">
        <v>289</v>
      </c>
      <c r="D2523" s="44" t="s">
        <v>91</v>
      </c>
      <c r="E2523" s="52">
        <v>0.024</v>
      </c>
      <c r="F2523" s="52">
        <v>0.019</v>
      </c>
      <c r="G2523" s="52">
        <v>74.0</v>
      </c>
      <c r="H2523" s="52">
        <v>70.0</v>
      </c>
      <c r="I2523" s="52">
        <v>0.328</v>
      </c>
      <c r="J2523" s="52">
        <v>0.619</v>
      </c>
      <c r="K2523" s="52">
        <v>0.054</v>
      </c>
      <c r="L2523" s="52">
        <v>6687361.0</v>
      </c>
      <c r="M2523" s="52">
        <v>0.589</v>
      </c>
    </row>
    <row r="2524">
      <c r="A2524" s="47" t="str">
        <f t="shared" si="1"/>
        <v>The Americas_Peru-The Americas_2000</v>
      </c>
      <c r="B2524" s="47" t="s">
        <v>258</v>
      </c>
      <c r="C2524" s="49" t="s">
        <v>290</v>
      </c>
      <c r="D2524" s="44" t="s">
        <v>70</v>
      </c>
      <c r="E2524" s="52">
        <v>0.024</v>
      </c>
      <c r="F2524" s="52">
        <v>0.03</v>
      </c>
      <c r="G2524" s="52">
        <v>73.0</v>
      </c>
      <c r="H2524" s="52">
        <v>68.0</v>
      </c>
      <c r="I2524" s="52">
        <v>0.341</v>
      </c>
      <c r="J2524" s="52">
        <v>0.611</v>
      </c>
      <c r="K2524" s="52">
        <v>0.048</v>
      </c>
      <c r="L2524" s="52">
        <v>2.600008E7</v>
      </c>
      <c r="M2524" s="52">
        <v>0.73</v>
      </c>
    </row>
    <row r="2525">
      <c r="A2525" s="47" t="str">
        <f t="shared" si="1"/>
        <v>The Americas_Peru-The Americas_2001</v>
      </c>
      <c r="B2525" s="47" t="s">
        <v>258</v>
      </c>
      <c r="C2525" s="49" t="s">
        <v>290</v>
      </c>
      <c r="D2525" s="44" t="s">
        <v>71</v>
      </c>
      <c r="E2525" s="52">
        <v>0.024</v>
      </c>
      <c r="F2525" s="52">
        <v>0.028</v>
      </c>
      <c r="G2525" s="52">
        <v>74.0</v>
      </c>
      <c r="H2525" s="52">
        <v>68.0</v>
      </c>
      <c r="I2525" s="52">
        <v>0.337</v>
      </c>
      <c r="J2525" s="52">
        <v>0.614</v>
      </c>
      <c r="K2525" s="52">
        <v>0.049</v>
      </c>
      <c r="L2525" s="52">
        <v>2.6372358E7</v>
      </c>
      <c r="M2525" s="52">
        <v>0.734</v>
      </c>
    </row>
    <row r="2526">
      <c r="A2526" s="47" t="str">
        <f t="shared" si="1"/>
        <v>The Americas_Peru-The Americas_2002</v>
      </c>
      <c r="B2526" s="47" t="s">
        <v>258</v>
      </c>
      <c r="C2526" s="49" t="s">
        <v>290</v>
      </c>
      <c r="D2526" s="44" t="s">
        <v>72</v>
      </c>
      <c r="E2526" s="52">
        <v>0.023</v>
      </c>
      <c r="F2526" s="52">
        <v>0.026</v>
      </c>
      <c r="G2526" s="52">
        <v>74.0</v>
      </c>
      <c r="H2526" s="52">
        <v>69.0</v>
      </c>
      <c r="I2526" s="52">
        <v>0.333</v>
      </c>
      <c r="J2526" s="52">
        <v>0.617</v>
      </c>
      <c r="K2526" s="52">
        <v>0.051</v>
      </c>
      <c r="L2526" s="52">
        <v>2.6729909E7</v>
      </c>
      <c r="M2526" s="52">
        <v>0.739</v>
      </c>
    </row>
    <row r="2527">
      <c r="A2527" s="47" t="str">
        <f t="shared" si="1"/>
        <v>The Americas_Peru-The Americas_2003</v>
      </c>
      <c r="B2527" s="47" t="s">
        <v>258</v>
      </c>
      <c r="C2527" s="49" t="s">
        <v>290</v>
      </c>
      <c r="D2527" s="44" t="s">
        <v>74</v>
      </c>
      <c r="E2527" s="52">
        <v>0.023</v>
      </c>
      <c r="F2527" s="52">
        <v>0.025</v>
      </c>
      <c r="G2527" s="52">
        <v>74.0</v>
      </c>
      <c r="H2527" s="52">
        <v>69.0</v>
      </c>
      <c r="I2527" s="52">
        <v>0.328</v>
      </c>
      <c r="J2527" s="52">
        <v>0.62</v>
      </c>
      <c r="K2527" s="52">
        <v>0.052</v>
      </c>
      <c r="L2527" s="52">
        <v>2.7073334E7</v>
      </c>
      <c r="M2527" s="52">
        <v>0.742</v>
      </c>
    </row>
    <row r="2528">
      <c r="A2528" s="47" t="str">
        <f t="shared" si="1"/>
        <v>The Americas_Peru-The Americas_2004</v>
      </c>
      <c r="B2528" s="47" t="s">
        <v>258</v>
      </c>
      <c r="C2528" s="49" t="s">
        <v>290</v>
      </c>
      <c r="D2528" s="44" t="s">
        <v>83</v>
      </c>
      <c r="E2528" s="52">
        <v>0.022</v>
      </c>
      <c r="F2528" s="52">
        <v>0.023</v>
      </c>
      <c r="G2528" s="52">
        <v>75.0</v>
      </c>
      <c r="H2528" s="52">
        <v>69.0</v>
      </c>
      <c r="I2528" s="52">
        <v>0.324</v>
      </c>
      <c r="J2528" s="52">
        <v>0.623</v>
      </c>
      <c r="K2528" s="52">
        <v>0.053</v>
      </c>
      <c r="L2528" s="52">
        <v>2.7403845E7</v>
      </c>
      <c r="M2528" s="52">
        <v>0.746</v>
      </c>
    </row>
    <row r="2529">
      <c r="A2529" s="47" t="str">
        <f t="shared" si="1"/>
        <v>The Americas_Peru-The Americas_2005</v>
      </c>
      <c r="B2529" s="47" t="s">
        <v>258</v>
      </c>
      <c r="C2529" s="49" t="s">
        <v>290</v>
      </c>
      <c r="D2529" s="44" t="s">
        <v>84</v>
      </c>
      <c r="E2529" s="52">
        <v>0.022</v>
      </c>
      <c r="F2529" s="52">
        <v>0.022</v>
      </c>
      <c r="G2529" s="52">
        <v>75.0</v>
      </c>
      <c r="H2529" s="52">
        <v>70.0</v>
      </c>
      <c r="I2529" s="52">
        <v>0.32</v>
      </c>
      <c r="J2529" s="52">
        <v>0.626</v>
      </c>
      <c r="K2529" s="52">
        <v>0.054</v>
      </c>
      <c r="L2529" s="52">
        <v>2.7723281E7</v>
      </c>
      <c r="M2529" s="52">
        <v>0.75</v>
      </c>
    </row>
    <row r="2530">
      <c r="A2530" s="47" t="str">
        <f t="shared" si="1"/>
        <v>The Americas_Peru-The Americas_2006</v>
      </c>
      <c r="B2530" s="47" t="s">
        <v>258</v>
      </c>
      <c r="C2530" s="49" t="s">
        <v>290</v>
      </c>
      <c r="D2530" s="44" t="s">
        <v>85</v>
      </c>
      <c r="E2530" s="52">
        <v>0.022</v>
      </c>
      <c r="F2530" s="52">
        <v>0.02</v>
      </c>
      <c r="G2530" s="52">
        <v>75.0</v>
      </c>
      <c r="H2530" s="52">
        <v>70.0</v>
      </c>
      <c r="I2530" s="52">
        <v>0.316</v>
      </c>
      <c r="J2530" s="52">
        <v>0.629</v>
      </c>
      <c r="K2530" s="52">
        <v>0.055</v>
      </c>
      <c r="L2530" s="52">
        <v>2.8030688E7</v>
      </c>
      <c r="M2530" s="52">
        <v>0.754</v>
      </c>
    </row>
    <row r="2531">
      <c r="A2531" s="47" t="str">
        <f t="shared" si="1"/>
        <v>The Americas_Peru-The Americas_2007</v>
      </c>
      <c r="B2531" s="47" t="s">
        <v>258</v>
      </c>
      <c r="C2531" s="49" t="s">
        <v>290</v>
      </c>
      <c r="D2531" s="44" t="s">
        <v>86</v>
      </c>
      <c r="E2531" s="52">
        <v>0.021</v>
      </c>
      <c r="F2531" s="52">
        <v>0.019</v>
      </c>
      <c r="G2531" s="52">
        <v>76.0</v>
      </c>
      <c r="H2531" s="52">
        <v>70.0</v>
      </c>
      <c r="I2531" s="52">
        <v>0.312</v>
      </c>
      <c r="J2531" s="52">
        <v>0.632</v>
      </c>
      <c r="K2531" s="52">
        <v>0.056</v>
      </c>
      <c r="L2531" s="52">
        <v>2.832841E7</v>
      </c>
      <c r="M2531" s="52">
        <v>0.758</v>
      </c>
    </row>
    <row r="2532">
      <c r="A2532" s="47" t="str">
        <f t="shared" si="1"/>
        <v>The Americas_Peru-The Americas_2008</v>
      </c>
      <c r="B2532" s="47" t="s">
        <v>258</v>
      </c>
      <c r="C2532" s="49" t="s">
        <v>290</v>
      </c>
      <c r="D2532" s="44" t="s">
        <v>87</v>
      </c>
      <c r="E2532" s="52">
        <v>0.021</v>
      </c>
      <c r="F2532" s="52">
        <v>0.017</v>
      </c>
      <c r="G2532" s="52">
        <v>76.0</v>
      </c>
      <c r="H2532" s="52">
        <v>71.0</v>
      </c>
      <c r="I2532" s="52">
        <v>0.308</v>
      </c>
      <c r="J2532" s="52">
        <v>0.635</v>
      </c>
      <c r="K2532" s="52">
        <v>0.057</v>
      </c>
      <c r="L2532" s="52">
        <v>2.8625628E7</v>
      </c>
      <c r="M2532" s="52">
        <v>0.762</v>
      </c>
    </row>
    <row r="2533">
      <c r="A2533" s="47" t="str">
        <f t="shared" si="1"/>
        <v>The Americas_Peru-The Americas_2009</v>
      </c>
      <c r="B2533" s="47" t="s">
        <v>258</v>
      </c>
      <c r="C2533" s="49" t="s">
        <v>290</v>
      </c>
      <c r="D2533" s="44" t="s">
        <v>88</v>
      </c>
      <c r="E2533" s="52">
        <v>0.021</v>
      </c>
      <c r="F2533" s="52">
        <v>0.016</v>
      </c>
      <c r="G2533" s="52">
        <v>76.0</v>
      </c>
      <c r="H2533" s="52">
        <v>71.0</v>
      </c>
      <c r="I2533" s="52">
        <v>0.304</v>
      </c>
      <c r="J2533" s="52">
        <v>0.637</v>
      </c>
      <c r="K2533" s="52">
        <v>0.059</v>
      </c>
      <c r="L2533" s="52">
        <v>2.8934303E7</v>
      </c>
      <c r="M2533" s="52">
        <v>0.766</v>
      </c>
    </row>
    <row r="2534">
      <c r="A2534" s="47" t="str">
        <f t="shared" si="1"/>
        <v>The Americas_Peru-The Americas_2010</v>
      </c>
      <c r="B2534" s="47" t="s">
        <v>258</v>
      </c>
      <c r="C2534" s="49" t="s">
        <v>290</v>
      </c>
      <c r="D2534" s="44" t="s">
        <v>89</v>
      </c>
      <c r="E2534" s="52">
        <v>0.021</v>
      </c>
      <c r="F2534" s="52">
        <v>0.015</v>
      </c>
      <c r="G2534" s="52">
        <v>77.0</v>
      </c>
      <c r="H2534" s="52">
        <v>71.0</v>
      </c>
      <c r="I2534" s="52">
        <v>0.3</v>
      </c>
      <c r="J2534" s="52">
        <v>0.64</v>
      </c>
      <c r="K2534" s="52">
        <v>0.06</v>
      </c>
      <c r="L2534" s="52">
        <v>2.926283E7</v>
      </c>
      <c r="M2534" s="52">
        <v>0.769</v>
      </c>
    </row>
    <row r="2535">
      <c r="A2535" s="47" t="str">
        <f t="shared" si="1"/>
        <v>The Americas_Peru-The Americas_2011</v>
      </c>
      <c r="B2535" s="47" t="s">
        <v>258</v>
      </c>
      <c r="C2535" s="49" t="s">
        <v>290</v>
      </c>
      <c r="D2535" s="44" t="s">
        <v>90</v>
      </c>
      <c r="E2535" s="52">
        <v>0.02</v>
      </c>
      <c r="F2535" s="52">
        <v>0.014</v>
      </c>
      <c r="G2535" s="52">
        <v>77.0</v>
      </c>
      <c r="H2535" s="52">
        <v>72.0</v>
      </c>
      <c r="I2535" s="52">
        <v>0.296</v>
      </c>
      <c r="J2535" s="52">
        <v>0.643</v>
      </c>
      <c r="K2535" s="52">
        <v>0.061</v>
      </c>
      <c r="L2535" s="52">
        <v>2.9614887E7</v>
      </c>
      <c r="M2535" s="52">
        <v>0.773</v>
      </c>
    </row>
    <row r="2536">
      <c r="A2536" s="47" t="str">
        <f t="shared" si="1"/>
        <v>The Americas_Peru-The Americas_2012</v>
      </c>
      <c r="B2536" s="47" t="s">
        <v>258</v>
      </c>
      <c r="C2536" s="49" t="s">
        <v>290</v>
      </c>
      <c r="D2536" s="44" t="s">
        <v>91</v>
      </c>
      <c r="E2536" s="52">
        <v>0.02</v>
      </c>
      <c r="F2536" s="52">
        <v>0.014</v>
      </c>
      <c r="G2536" s="52">
        <v>77.0</v>
      </c>
      <c r="H2536" s="52">
        <v>72.0</v>
      </c>
      <c r="I2536" s="52">
        <v>0.292</v>
      </c>
      <c r="J2536" s="52">
        <v>0.646</v>
      </c>
      <c r="K2536" s="52">
        <v>0.063</v>
      </c>
      <c r="L2536" s="52">
        <v>2.99878E7</v>
      </c>
      <c r="M2536" s="52">
        <v>0.776</v>
      </c>
    </row>
    <row r="2537">
      <c r="A2537" s="47" t="str">
        <f t="shared" si="1"/>
        <v>The Americas_Puerto Rico-The Americas_2000</v>
      </c>
      <c r="B2537" s="47" t="s">
        <v>258</v>
      </c>
      <c r="C2537" s="49" t="s">
        <v>291</v>
      </c>
      <c r="D2537" s="44" t="s">
        <v>70</v>
      </c>
      <c r="E2537" s="52">
        <v>0.016</v>
      </c>
      <c r="F2537" s="50"/>
      <c r="G2537" s="52">
        <v>81.0</v>
      </c>
      <c r="H2537" s="52">
        <v>73.0</v>
      </c>
      <c r="I2537" s="52">
        <v>0.236</v>
      </c>
      <c r="J2537" s="52">
        <v>0.651</v>
      </c>
      <c r="K2537" s="52">
        <v>0.113</v>
      </c>
      <c r="L2537" s="52">
        <v>3810605.0</v>
      </c>
      <c r="M2537" s="52">
        <v>0.944</v>
      </c>
    </row>
    <row r="2538">
      <c r="A2538" s="47" t="str">
        <f t="shared" si="1"/>
        <v>The Americas_Puerto Rico-The Americas_2001</v>
      </c>
      <c r="B2538" s="47" t="s">
        <v>258</v>
      </c>
      <c r="C2538" s="49" t="s">
        <v>291</v>
      </c>
      <c r="D2538" s="44" t="s">
        <v>71</v>
      </c>
      <c r="E2538" s="52">
        <v>0.015</v>
      </c>
      <c r="F2538" s="50"/>
      <c r="G2538" s="52">
        <v>81.0</v>
      </c>
      <c r="H2538" s="52">
        <v>73.0</v>
      </c>
      <c r="I2538" s="52">
        <v>0.233</v>
      </c>
      <c r="J2538" s="52">
        <v>0.652</v>
      </c>
      <c r="K2538" s="52">
        <v>0.115</v>
      </c>
      <c r="L2538" s="52">
        <v>3818774.0</v>
      </c>
      <c r="M2538" s="52">
        <v>0.943</v>
      </c>
    </row>
    <row r="2539">
      <c r="A2539" s="47" t="str">
        <f t="shared" si="1"/>
        <v>The Americas_Puerto Rico-The Americas_2002</v>
      </c>
      <c r="B2539" s="47" t="s">
        <v>258</v>
      </c>
      <c r="C2539" s="49" t="s">
        <v>291</v>
      </c>
      <c r="D2539" s="44" t="s">
        <v>72</v>
      </c>
      <c r="E2539" s="52">
        <v>0.014</v>
      </c>
      <c r="F2539" s="50"/>
      <c r="G2539" s="52">
        <v>82.0</v>
      </c>
      <c r="H2539" s="52">
        <v>74.0</v>
      </c>
      <c r="I2539" s="52">
        <v>0.23</v>
      </c>
      <c r="J2539" s="52">
        <v>0.653</v>
      </c>
      <c r="K2539" s="52">
        <v>0.117</v>
      </c>
      <c r="L2539" s="52">
        <v>3823701.0</v>
      </c>
      <c r="M2539" s="52">
        <v>0.943</v>
      </c>
    </row>
    <row r="2540">
      <c r="A2540" s="47" t="str">
        <f t="shared" si="1"/>
        <v>The Americas_Puerto Rico-The Americas_2003</v>
      </c>
      <c r="B2540" s="47" t="s">
        <v>258</v>
      </c>
      <c r="C2540" s="49" t="s">
        <v>291</v>
      </c>
      <c r="D2540" s="44" t="s">
        <v>74</v>
      </c>
      <c r="E2540" s="52">
        <v>0.013</v>
      </c>
      <c r="F2540" s="50"/>
      <c r="G2540" s="52">
        <v>82.0</v>
      </c>
      <c r="H2540" s="52">
        <v>74.0</v>
      </c>
      <c r="I2540" s="52">
        <v>0.227</v>
      </c>
      <c r="J2540" s="52">
        <v>0.654</v>
      </c>
      <c r="K2540" s="52">
        <v>0.118</v>
      </c>
      <c r="L2540" s="52">
        <v>3826095.0</v>
      </c>
      <c r="M2540" s="52">
        <v>0.942</v>
      </c>
    </row>
    <row r="2541">
      <c r="A2541" s="47" t="str">
        <f t="shared" si="1"/>
        <v>The Americas_Puerto Rico-The Americas_2004</v>
      </c>
      <c r="B2541" s="47" t="s">
        <v>258</v>
      </c>
      <c r="C2541" s="49" t="s">
        <v>291</v>
      </c>
      <c r="D2541" s="44" t="s">
        <v>83</v>
      </c>
      <c r="E2541" s="52">
        <v>0.013</v>
      </c>
      <c r="F2541" s="50"/>
      <c r="G2541" s="52">
        <v>82.0</v>
      </c>
      <c r="H2541" s="52">
        <v>74.0</v>
      </c>
      <c r="I2541" s="52">
        <v>0.225</v>
      </c>
      <c r="J2541" s="52">
        <v>0.655</v>
      </c>
      <c r="K2541" s="52">
        <v>0.12</v>
      </c>
      <c r="L2541" s="52">
        <v>3826878.0</v>
      </c>
      <c r="M2541" s="52">
        <v>0.942</v>
      </c>
    </row>
    <row r="2542">
      <c r="A2542" s="47" t="str">
        <f t="shared" si="1"/>
        <v>The Americas_Puerto Rico-The Americas_2005</v>
      </c>
      <c r="B2542" s="47" t="s">
        <v>258</v>
      </c>
      <c r="C2542" s="49" t="s">
        <v>291</v>
      </c>
      <c r="D2542" s="44" t="s">
        <v>84</v>
      </c>
      <c r="E2542" s="52">
        <v>0.013</v>
      </c>
      <c r="F2542" s="50"/>
      <c r="G2542" s="52">
        <v>82.0</v>
      </c>
      <c r="H2542" s="52">
        <v>74.0</v>
      </c>
      <c r="I2542" s="52">
        <v>0.222</v>
      </c>
      <c r="J2542" s="52">
        <v>0.657</v>
      </c>
      <c r="K2542" s="52">
        <v>0.122</v>
      </c>
      <c r="L2542" s="52">
        <v>3821362.0</v>
      </c>
      <c r="M2542" s="52">
        <v>0.941</v>
      </c>
    </row>
    <row r="2543">
      <c r="A2543" s="47" t="str">
        <f t="shared" si="1"/>
        <v>The Americas_Puerto Rico-The Americas_2006</v>
      </c>
      <c r="B2543" s="47" t="s">
        <v>258</v>
      </c>
      <c r="C2543" s="49" t="s">
        <v>291</v>
      </c>
      <c r="D2543" s="44" t="s">
        <v>85</v>
      </c>
      <c r="E2543" s="52">
        <v>0.012</v>
      </c>
      <c r="F2543" s="50"/>
      <c r="G2543" s="52">
        <v>83.0</v>
      </c>
      <c r="H2543" s="52">
        <v>74.0</v>
      </c>
      <c r="I2543" s="52">
        <v>0.219</v>
      </c>
      <c r="J2543" s="52">
        <v>0.658</v>
      </c>
      <c r="K2543" s="52">
        <v>0.123</v>
      </c>
      <c r="L2543" s="52">
        <v>3805214.0</v>
      </c>
      <c r="M2543" s="52">
        <v>0.941</v>
      </c>
    </row>
    <row r="2544">
      <c r="A2544" s="47" t="str">
        <f t="shared" si="1"/>
        <v>The Americas_Puerto Rico-The Americas_2007</v>
      </c>
      <c r="B2544" s="47" t="s">
        <v>258</v>
      </c>
      <c r="C2544" s="49" t="s">
        <v>291</v>
      </c>
      <c r="D2544" s="44" t="s">
        <v>86</v>
      </c>
      <c r="E2544" s="52">
        <v>0.012</v>
      </c>
      <c r="F2544" s="50"/>
      <c r="G2544" s="52">
        <v>83.0</v>
      </c>
      <c r="H2544" s="52">
        <v>74.0</v>
      </c>
      <c r="I2544" s="52">
        <v>0.215</v>
      </c>
      <c r="J2544" s="52">
        <v>0.66</v>
      </c>
      <c r="K2544" s="52">
        <v>0.125</v>
      </c>
      <c r="L2544" s="52">
        <v>3782995.0</v>
      </c>
      <c r="M2544" s="52">
        <v>0.94</v>
      </c>
    </row>
    <row r="2545">
      <c r="A2545" s="47" t="str">
        <f t="shared" si="1"/>
        <v>The Americas_Puerto Rico-The Americas_2008</v>
      </c>
      <c r="B2545" s="47" t="s">
        <v>258</v>
      </c>
      <c r="C2545" s="49" t="s">
        <v>291</v>
      </c>
      <c r="D2545" s="44" t="s">
        <v>87</v>
      </c>
      <c r="E2545" s="52">
        <v>0.012</v>
      </c>
      <c r="F2545" s="50"/>
      <c r="G2545" s="52">
        <v>83.0</v>
      </c>
      <c r="H2545" s="52">
        <v>75.0</v>
      </c>
      <c r="I2545" s="52">
        <v>0.212</v>
      </c>
      <c r="J2545" s="52">
        <v>0.662</v>
      </c>
      <c r="K2545" s="52">
        <v>0.126</v>
      </c>
      <c r="L2545" s="52">
        <v>3760866.0</v>
      </c>
      <c r="M2545" s="52">
        <v>0.939</v>
      </c>
    </row>
    <row r="2546">
      <c r="A2546" s="47" t="str">
        <f t="shared" si="1"/>
        <v>The Americas_Puerto Rico-The Americas_2009</v>
      </c>
      <c r="B2546" s="47" t="s">
        <v>258</v>
      </c>
      <c r="C2546" s="49" t="s">
        <v>291</v>
      </c>
      <c r="D2546" s="44" t="s">
        <v>88</v>
      </c>
      <c r="E2546" s="52">
        <v>0.012</v>
      </c>
      <c r="F2546" s="50"/>
      <c r="G2546" s="52">
        <v>82.0</v>
      </c>
      <c r="H2546" s="52">
        <v>74.0</v>
      </c>
      <c r="I2546" s="52">
        <v>0.208</v>
      </c>
      <c r="J2546" s="52">
        <v>0.664</v>
      </c>
      <c r="K2546" s="52">
        <v>0.128</v>
      </c>
      <c r="L2546" s="52">
        <v>3740410.0</v>
      </c>
      <c r="M2546" s="52">
        <v>0.939</v>
      </c>
    </row>
    <row r="2547">
      <c r="A2547" s="47" t="str">
        <f t="shared" si="1"/>
        <v>The Americas_Puerto Rico-The Americas_2010</v>
      </c>
      <c r="B2547" s="47" t="s">
        <v>258</v>
      </c>
      <c r="C2547" s="49" t="s">
        <v>291</v>
      </c>
      <c r="D2547" s="44" t="s">
        <v>89</v>
      </c>
      <c r="E2547" s="52">
        <v>0.011</v>
      </c>
      <c r="F2547" s="50"/>
      <c r="G2547" s="52">
        <v>82.0</v>
      </c>
      <c r="H2547" s="52">
        <v>74.0</v>
      </c>
      <c r="I2547" s="52">
        <v>0.205</v>
      </c>
      <c r="J2547" s="52">
        <v>0.665</v>
      </c>
      <c r="K2547" s="52">
        <v>0.13</v>
      </c>
      <c r="L2547" s="52">
        <v>3721208.0</v>
      </c>
      <c r="M2547" s="52">
        <v>0.938</v>
      </c>
    </row>
    <row r="2548">
      <c r="A2548" s="47" t="str">
        <f t="shared" si="1"/>
        <v>The Americas_Puerto Rico-The Americas_2011</v>
      </c>
      <c r="B2548" s="47" t="s">
        <v>258</v>
      </c>
      <c r="C2548" s="49" t="s">
        <v>291</v>
      </c>
      <c r="D2548" s="44" t="s">
        <v>90</v>
      </c>
      <c r="E2548" s="52">
        <v>0.011</v>
      </c>
      <c r="F2548" s="50"/>
      <c r="G2548" s="52">
        <v>82.0</v>
      </c>
      <c r="H2548" s="52">
        <v>75.0</v>
      </c>
      <c r="I2548" s="52">
        <v>0.201</v>
      </c>
      <c r="J2548" s="52">
        <v>0.666</v>
      </c>
      <c r="K2548" s="52">
        <v>0.132</v>
      </c>
      <c r="L2548" s="52">
        <v>3686580.0</v>
      </c>
      <c r="M2548" s="52">
        <v>0.938</v>
      </c>
    </row>
    <row r="2549">
      <c r="A2549" s="47" t="str">
        <f t="shared" si="1"/>
        <v>The Americas_Puerto Rico-The Americas_2012</v>
      </c>
      <c r="B2549" s="47" t="s">
        <v>258</v>
      </c>
      <c r="C2549" s="49" t="s">
        <v>291</v>
      </c>
      <c r="D2549" s="44" t="s">
        <v>91</v>
      </c>
      <c r="E2549" s="52">
        <v>0.011</v>
      </c>
      <c r="F2549" s="50"/>
      <c r="G2549" s="52">
        <v>82.0</v>
      </c>
      <c r="H2549" s="52">
        <v>75.0</v>
      </c>
      <c r="I2549" s="52">
        <v>0.198</v>
      </c>
      <c r="J2549" s="52">
        <v>0.667</v>
      </c>
      <c r="K2549" s="52">
        <v>0.135</v>
      </c>
      <c r="L2549" s="52">
        <v>3651545.0</v>
      </c>
      <c r="M2549" s="52">
        <v>0.937</v>
      </c>
    </row>
    <row r="2550">
      <c r="A2550" s="47" t="str">
        <f t="shared" si="1"/>
        <v>The Americas_Sint Maarten (Dutch part)-The Americas_2000</v>
      </c>
      <c r="B2550" s="47" t="s">
        <v>258</v>
      </c>
      <c r="C2550" s="49" t="s">
        <v>292</v>
      </c>
      <c r="D2550" s="44" t="s">
        <v>70</v>
      </c>
      <c r="E2550" s="50"/>
      <c r="F2550" s="50"/>
      <c r="G2550" s="50"/>
      <c r="H2550" s="50"/>
      <c r="I2550" s="50"/>
      <c r="J2550" s="50"/>
      <c r="K2550" s="50"/>
      <c r="L2550" s="52">
        <v>30519.0</v>
      </c>
      <c r="M2550" s="52">
        <v>1.0</v>
      </c>
    </row>
    <row r="2551">
      <c r="A2551" s="47" t="str">
        <f t="shared" si="1"/>
        <v>The Americas_Sint Maarten (Dutch part)-The Americas_2001</v>
      </c>
      <c r="B2551" s="47" t="s">
        <v>258</v>
      </c>
      <c r="C2551" s="49" t="s">
        <v>292</v>
      </c>
      <c r="D2551" s="44" t="s">
        <v>71</v>
      </c>
      <c r="E2551" s="50"/>
      <c r="F2551" s="50"/>
      <c r="G2551" s="50"/>
      <c r="H2551" s="50"/>
      <c r="I2551" s="50"/>
      <c r="J2551" s="50"/>
      <c r="K2551" s="50"/>
      <c r="L2551" s="52">
        <v>31189.0</v>
      </c>
      <c r="M2551" s="52">
        <v>1.0</v>
      </c>
    </row>
    <row r="2552">
      <c r="A2552" s="47" t="str">
        <f t="shared" si="1"/>
        <v>The Americas_Sint Maarten (Dutch part)-The Americas_2002</v>
      </c>
      <c r="B2552" s="47" t="s">
        <v>258</v>
      </c>
      <c r="C2552" s="49" t="s">
        <v>292</v>
      </c>
      <c r="D2552" s="44" t="s">
        <v>72</v>
      </c>
      <c r="E2552" s="50"/>
      <c r="F2552" s="50"/>
      <c r="G2552" s="50"/>
      <c r="H2552" s="50"/>
      <c r="I2552" s="50"/>
      <c r="J2552" s="50"/>
      <c r="K2552" s="50"/>
      <c r="L2552" s="52">
        <v>32566.0</v>
      </c>
      <c r="M2552" s="52">
        <v>1.0</v>
      </c>
    </row>
    <row r="2553">
      <c r="A2553" s="47" t="str">
        <f t="shared" si="1"/>
        <v>The Americas_Sint Maarten (Dutch part)-The Americas_2003</v>
      </c>
      <c r="B2553" s="47" t="s">
        <v>258</v>
      </c>
      <c r="C2553" s="49" t="s">
        <v>292</v>
      </c>
      <c r="D2553" s="44" t="s">
        <v>74</v>
      </c>
      <c r="E2553" s="50"/>
      <c r="F2553" s="50"/>
      <c r="G2553" s="50"/>
      <c r="H2553" s="50"/>
      <c r="I2553" s="50"/>
      <c r="J2553" s="50"/>
      <c r="K2553" s="50"/>
      <c r="L2553" s="52">
        <v>33791.0</v>
      </c>
      <c r="M2553" s="52">
        <v>1.0</v>
      </c>
    </row>
    <row r="2554">
      <c r="A2554" s="47" t="str">
        <f t="shared" si="1"/>
        <v>The Americas_Sint Maarten (Dutch part)-The Americas_2004</v>
      </c>
      <c r="B2554" s="47" t="s">
        <v>258</v>
      </c>
      <c r="C2554" s="49" t="s">
        <v>292</v>
      </c>
      <c r="D2554" s="44" t="s">
        <v>83</v>
      </c>
      <c r="E2554" s="50"/>
      <c r="F2554" s="50"/>
      <c r="G2554" s="50"/>
      <c r="H2554" s="50"/>
      <c r="I2554" s="50"/>
      <c r="J2554" s="50"/>
      <c r="K2554" s="50"/>
      <c r="L2554" s="52">
        <v>35318.0</v>
      </c>
      <c r="M2554" s="52">
        <v>1.0</v>
      </c>
    </row>
    <row r="2555">
      <c r="A2555" s="47" t="str">
        <f t="shared" si="1"/>
        <v>The Americas_Sint Maarten (Dutch part)-The Americas_2005</v>
      </c>
      <c r="B2555" s="47" t="s">
        <v>258</v>
      </c>
      <c r="C2555" s="49" t="s">
        <v>292</v>
      </c>
      <c r="D2555" s="44" t="s">
        <v>84</v>
      </c>
      <c r="E2555" s="50"/>
      <c r="F2555" s="50"/>
      <c r="G2555" s="50"/>
      <c r="H2555" s="50"/>
      <c r="I2555" s="50"/>
      <c r="J2555" s="50"/>
      <c r="K2555" s="50"/>
      <c r="L2555" s="52">
        <v>36936.0</v>
      </c>
      <c r="M2555" s="52">
        <v>1.0</v>
      </c>
    </row>
    <row r="2556">
      <c r="A2556" s="47" t="str">
        <f t="shared" si="1"/>
        <v>The Americas_Sint Maarten (Dutch part)-The Americas_2006</v>
      </c>
      <c r="B2556" s="47" t="s">
        <v>258</v>
      </c>
      <c r="C2556" s="49" t="s">
        <v>292</v>
      </c>
      <c r="D2556" s="44" t="s">
        <v>85</v>
      </c>
      <c r="E2556" s="50"/>
      <c r="F2556" s="50"/>
      <c r="G2556" s="50"/>
      <c r="H2556" s="50"/>
      <c r="I2556" s="50"/>
      <c r="J2556" s="50"/>
      <c r="K2556" s="50"/>
      <c r="L2556" s="52">
        <v>38272.0</v>
      </c>
      <c r="M2556" s="52">
        <v>1.0</v>
      </c>
    </row>
    <row r="2557">
      <c r="A2557" s="47" t="str">
        <f t="shared" si="1"/>
        <v>The Americas_Sint Maarten (Dutch part)-The Americas_2007</v>
      </c>
      <c r="B2557" s="47" t="s">
        <v>258</v>
      </c>
      <c r="C2557" s="49" t="s">
        <v>292</v>
      </c>
      <c r="D2557" s="44" t="s">
        <v>86</v>
      </c>
      <c r="E2557" s="50"/>
      <c r="F2557" s="50"/>
      <c r="G2557" s="52">
        <v>77.0</v>
      </c>
      <c r="H2557" s="52">
        <v>72.0</v>
      </c>
      <c r="I2557" s="50"/>
      <c r="J2557" s="50"/>
      <c r="K2557" s="50"/>
      <c r="L2557" s="52">
        <v>39464.0</v>
      </c>
      <c r="M2557" s="52">
        <v>1.0</v>
      </c>
    </row>
    <row r="2558">
      <c r="A2558" s="47" t="str">
        <f t="shared" si="1"/>
        <v>The Americas_Sint Maarten (Dutch part)-The Americas_2008</v>
      </c>
      <c r="B2558" s="47" t="s">
        <v>258</v>
      </c>
      <c r="C2558" s="49" t="s">
        <v>292</v>
      </c>
      <c r="D2558" s="44" t="s">
        <v>87</v>
      </c>
      <c r="E2558" s="52">
        <v>0.013</v>
      </c>
      <c r="F2558" s="50"/>
      <c r="G2558" s="52">
        <v>77.0</v>
      </c>
      <c r="H2558" s="52">
        <v>72.0</v>
      </c>
      <c r="I2558" s="50"/>
      <c r="J2558" s="50"/>
      <c r="K2558" s="50"/>
      <c r="L2558" s="52">
        <v>40459.0</v>
      </c>
      <c r="M2558" s="52">
        <v>1.0</v>
      </c>
    </row>
    <row r="2559">
      <c r="A2559" s="47" t="str">
        <f t="shared" si="1"/>
        <v>The Americas_Sint Maarten (Dutch part)-The Americas_2009</v>
      </c>
      <c r="B2559" s="47" t="s">
        <v>258</v>
      </c>
      <c r="C2559" s="49" t="s">
        <v>292</v>
      </c>
      <c r="D2559" s="44" t="s">
        <v>88</v>
      </c>
      <c r="E2559" s="50"/>
      <c r="F2559" s="50"/>
      <c r="G2559" s="52">
        <v>78.0</v>
      </c>
      <c r="H2559" s="52">
        <v>73.0</v>
      </c>
      <c r="I2559" s="50"/>
      <c r="J2559" s="50"/>
      <c r="K2559" s="50"/>
      <c r="L2559" s="52">
        <v>39133.0</v>
      </c>
      <c r="M2559" s="52">
        <v>1.0</v>
      </c>
    </row>
    <row r="2560">
      <c r="A2560" s="47" t="str">
        <f t="shared" si="1"/>
        <v>The Americas_Sint Maarten (Dutch part)-The Americas_2010</v>
      </c>
      <c r="B2560" s="47" t="s">
        <v>258</v>
      </c>
      <c r="C2560" s="49" t="s">
        <v>292</v>
      </c>
      <c r="D2560" s="44" t="s">
        <v>89</v>
      </c>
      <c r="E2560" s="50"/>
      <c r="F2560" s="50"/>
      <c r="G2560" s="50"/>
      <c r="H2560" s="50"/>
      <c r="I2560" s="50"/>
      <c r="J2560" s="50"/>
      <c r="K2560" s="50"/>
      <c r="L2560" s="52">
        <v>37850.0</v>
      </c>
      <c r="M2560" s="52">
        <v>1.0</v>
      </c>
    </row>
    <row r="2561">
      <c r="A2561" s="47" t="str">
        <f t="shared" si="1"/>
        <v>The Americas_Sint Maarten (Dutch part)-The Americas_2011</v>
      </c>
      <c r="B2561" s="47" t="s">
        <v>258</v>
      </c>
      <c r="C2561" s="49" t="s">
        <v>292</v>
      </c>
      <c r="D2561" s="44" t="s">
        <v>90</v>
      </c>
      <c r="E2561" s="50"/>
      <c r="F2561" s="50"/>
      <c r="G2561" s="50"/>
      <c r="H2561" s="50"/>
      <c r="I2561" s="50"/>
      <c r="J2561" s="50"/>
      <c r="K2561" s="50"/>
      <c r="L2561" s="52">
        <v>38486.0</v>
      </c>
      <c r="M2561" s="52">
        <v>1.0</v>
      </c>
    </row>
    <row r="2562">
      <c r="A2562" s="47" t="str">
        <f t="shared" si="1"/>
        <v>The Americas_Sint Maarten (Dutch part)-The Americas_2012</v>
      </c>
      <c r="B2562" s="47" t="s">
        <v>258</v>
      </c>
      <c r="C2562" s="49" t="s">
        <v>292</v>
      </c>
      <c r="D2562" s="44" t="s">
        <v>91</v>
      </c>
      <c r="E2562" s="50"/>
      <c r="F2562" s="50"/>
      <c r="G2562" s="50"/>
      <c r="H2562" s="50"/>
      <c r="I2562" s="50"/>
      <c r="J2562" s="50"/>
      <c r="K2562" s="50"/>
      <c r="L2562" s="52">
        <v>39088.0</v>
      </c>
      <c r="M2562" s="52">
        <v>1.0</v>
      </c>
    </row>
    <row r="2563">
      <c r="A2563" s="47" t="str">
        <f t="shared" si="1"/>
        <v>The Americas_St. Kitts and Nevis-The Americas_2000</v>
      </c>
      <c r="B2563" s="47" t="s">
        <v>258</v>
      </c>
      <c r="C2563" s="49" t="s">
        <v>293</v>
      </c>
      <c r="D2563" s="44" t="s">
        <v>70</v>
      </c>
      <c r="E2563" s="50"/>
      <c r="F2563" s="52">
        <v>0.014</v>
      </c>
      <c r="G2563" s="50"/>
      <c r="H2563" s="50"/>
      <c r="I2563" s="50"/>
      <c r="J2563" s="50"/>
      <c r="K2563" s="50"/>
      <c r="L2563" s="52">
        <v>45544.0</v>
      </c>
      <c r="M2563" s="52">
        <v>0.328</v>
      </c>
    </row>
    <row r="2564">
      <c r="A2564" s="47" t="str">
        <f t="shared" si="1"/>
        <v>The Americas_St. Kitts and Nevis-The Americas_2001</v>
      </c>
      <c r="B2564" s="47" t="s">
        <v>258</v>
      </c>
      <c r="C2564" s="49" t="s">
        <v>293</v>
      </c>
      <c r="D2564" s="44" t="s">
        <v>71</v>
      </c>
      <c r="E2564" s="52">
        <v>0.017</v>
      </c>
      <c r="F2564" s="52">
        <v>0.013</v>
      </c>
      <c r="G2564" s="50"/>
      <c r="H2564" s="50"/>
      <c r="I2564" s="50"/>
      <c r="J2564" s="50"/>
      <c r="K2564" s="50"/>
      <c r="L2564" s="52">
        <v>46214.0</v>
      </c>
      <c r="M2564" s="52">
        <v>0.326</v>
      </c>
    </row>
    <row r="2565">
      <c r="A2565" s="47" t="str">
        <f t="shared" si="1"/>
        <v>The Americas_St. Kitts and Nevis-The Americas_2002</v>
      </c>
      <c r="B2565" s="47" t="s">
        <v>258</v>
      </c>
      <c r="C2565" s="49" t="s">
        <v>293</v>
      </c>
      <c r="D2565" s="44" t="s">
        <v>72</v>
      </c>
      <c r="E2565" s="52">
        <v>0.017</v>
      </c>
      <c r="F2565" s="52">
        <v>0.012</v>
      </c>
      <c r="G2565" s="52">
        <v>74.0</v>
      </c>
      <c r="H2565" s="52">
        <v>69.0</v>
      </c>
      <c r="I2565" s="50"/>
      <c r="J2565" s="50"/>
      <c r="K2565" s="50"/>
      <c r="L2565" s="52">
        <v>46934.0</v>
      </c>
      <c r="M2565" s="52">
        <v>0.324</v>
      </c>
    </row>
    <row r="2566">
      <c r="A2566" s="47" t="str">
        <f t="shared" si="1"/>
        <v>The Americas_St. Kitts and Nevis-The Americas_2003</v>
      </c>
      <c r="B2566" s="47" t="s">
        <v>258</v>
      </c>
      <c r="C2566" s="49" t="s">
        <v>293</v>
      </c>
      <c r="D2566" s="44" t="s">
        <v>74</v>
      </c>
      <c r="E2566" s="50"/>
      <c r="F2566" s="52">
        <v>0.012</v>
      </c>
      <c r="G2566" s="50"/>
      <c r="H2566" s="50"/>
      <c r="I2566" s="50"/>
      <c r="J2566" s="50"/>
      <c r="K2566" s="50"/>
      <c r="L2566" s="52">
        <v>47679.0</v>
      </c>
      <c r="M2566" s="52">
        <v>0.323</v>
      </c>
    </row>
    <row r="2567">
      <c r="A2567" s="47" t="str">
        <f t="shared" si="1"/>
        <v>The Americas_St. Kitts and Nevis-The Americas_2004</v>
      </c>
      <c r="B2567" s="47" t="s">
        <v>258</v>
      </c>
      <c r="C2567" s="49" t="s">
        <v>293</v>
      </c>
      <c r="D2567" s="44" t="s">
        <v>83</v>
      </c>
      <c r="E2567" s="50"/>
      <c r="F2567" s="52">
        <v>0.011</v>
      </c>
      <c r="G2567" s="50"/>
      <c r="H2567" s="50"/>
      <c r="I2567" s="50"/>
      <c r="J2567" s="50"/>
      <c r="K2567" s="50"/>
      <c r="L2567" s="52">
        <v>48421.0</v>
      </c>
      <c r="M2567" s="52">
        <v>0.322</v>
      </c>
    </row>
    <row r="2568">
      <c r="A2568" s="47" t="str">
        <f t="shared" si="1"/>
        <v>The Americas_St. Kitts and Nevis-The Americas_2005</v>
      </c>
      <c r="B2568" s="47" t="s">
        <v>258</v>
      </c>
      <c r="C2568" s="49" t="s">
        <v>293</v>
      </c>
      <c r="D2568" s="44" t="s">
        <v>84</v>
      </c>
      <c r="E2568" s="50"/>
      <c r="F2568" s="52">
        <v>0.011</v>
      </c>
      <c r="G2568" s="50"/>
      <c r="H2568" s="50"/>
      <c r="I2568" s="50"/>
      <c r="J2568" s="50"/>
      <c r="K2568" s="50"/>
      <c r="L2568" s="52">
        <v>49139.0</v>
      </c>
      <c r="M2568" s="52">
        <v>0.32</v>
      </c>
    </row>
    <row r="2569">
      <c r="A2569" s="47" t="str">
        <f t="shared" si="1"/>
        <v>The Americas_St. Kitts and Nevis-The Americas_2006</v>
      </c>
      <c r="B2569" s="47" t="s">
        <v>258</v>
      </c>
      <c r="C2569" s="49" t="s">
        <v>293</v>
      </c>
      <c r="D2569" s="44" t="s">
        <v>85</v>
      </c>
      <c r="E2569" s="50"/>
      <c r="F2569" s="52">
        <v>0.01</v>
      </c>
      <c r="G2569" s="50"/>
      <c r="H2569" s="50"/>
      <c r="I2569" s="50"/>
      <c r="J2569" s="50"/>
      <c r="K2569" s="50"/>
      <c r="L2569" s="52">
        <v>49823.0</v>
      </c>
      <c r="M2569" s="52">
        <v>0.32</v>
      </c>
    </row>
    <row r="2570">
      <c r="A2570" s="47" t="str">
        <f t="shared" si="1"/>
        <v>The Americas_St. Kitts and Nevis-The Americas_2007</v>
      </c>
      <c r="B2570" s="47" t="s">
        <v>258</v>
      </c>
      <c r="C2570" s="49" t="s">
        <v>293</v>
      </c>
      <c r="D2570" s="44" t="s">
        <v>86</v>
      </c>
      <c r="E2570" s="50"/>
      <c r="F2570" s="52">
        <v>0.01</v>
      </c>
      <c r="G2570" s="50"/>
      <c r="H2570" s="50"/>
      <c r="I2570" s="50"/>
      <c r="J2570" s="50"/>
      <c r="K2570" s="50"/>
      <c r="L2570" s="52">
        <v>50478.0</v>
      </c>
      <c r="M2570" s="52">
        <v>0.319</v>
      </c>
    </row>
    <row r="2571">
      <c r="A2571" s="47" t="str">
        <f t="shared" si="1"/>
        <v>The Americas_St. Kitts and Nevis-The Americas_2008</v>
      </c>
      <c r="B2571" s="47" t="s">
        <v>258</v>
      </c>
      <c r="C2571" s="49" t="s">
        <v>293</v>
      </c>
      <c r="D2571" s="44" t="s">
        <v>87</v>
      </c>
      <c r="E2571" s="50"/>
      <c r="F2571" s="52">
        <v>0.009</v>
      </c>
      <c r="G2571" s="50"/>
      <c r="H2571" s="50"/>
      <c r="I2571" s="50"/>
      <c r="J2571" s="50"/>
      <c r="K2571" s="50"/>
      <c r="L2571" s="52">
        <v>51110.0</v>
      </c>
      <c r="M2571" s="52">
        <v>0.318</v>
      </c>
    </row>
    <row r="2572">
      <c r="A2572" s="47" t="str">
        <f t="shared" si="1"/>
        <v>The Americas_St. Kitts and Nevis-The Americas_2009</v>
      </c>
      <c r="B2572" s="47" t="s">
        <v>258</v>
      </c>
      <c r="C2572" s="49" t="s">
        <v>293</v>
      </c>
      <c r="D2572" s="44" t="s">
        <v>88</v>
      </c>
      <c r="E2572" s="50"/>
      <c r="F2572" s="52">
        <v>0.009</v>
      </c>
      <c r="G2572" s="50"/>
      <c r="H2572" s="50"/>
      <c r="I2572" s="50"/>
      <c r="J2572" s="50"/>
      <c r="K2572" s="50"/>
      <c r="L2572" s="52">
        <v>51731.0</v>
      </c>
      <c r="M2572" s="52">
        <v>0.318</v>
      </c>
    </row>
    <row r="2573">
      <c r="A2573" s="47" t="str">
        <f t="shared" si="1"/>
        <v>The Americas_St. Kitts and Nevis-The Americas_2010</v>
      </c>
      <c r="B2573" s="47" t="s">
        <v>258</v>
      </c>
      <c r="C2573" s="49" t="s">
        <v>293</v>
      </c>
      <c r="D2573" s="44" t="s">
        <v>89</v>
      </c>
      <c r="E2573" s="50"/>
      <c r="F2573" s="52">
        <v>0.009</v>
      </c>
      <c r="G2573" s="50"/>
      <c r="H2573" s="50"/>
      <c r="I2573" s="50"/>
      <c r="J2573" s="50"/>
      <c r="K2573" s="50"/>
      <c r="L2573" s="52">
        <v>52352.0</v>
      </c>
      <c r="M2573" s="52">
        <v>0.318</v>
      </c>
    </row>
    <row r="2574">
      <c r="A2574" s="47" t="str">
        <f t="shared" si="1"/>
        <v>The Americas_St. Kitts and Nevis-The Americas_2011</v>
      </c>
      <c r="B2574" s="47" t="s">
        <v>258</v>
      </c>
      <c r="C2574" s="49" t="s">
        <v>293</v>
      </c>
      <c r="D2574" s="44" t="s">
        <v>90</v>
      </c>
      <c r="E2574" s="50"/>
      <c r="F2574" s="52">
        <v>0.008</v>
      </c>
      <c r="G2574" s="50"/>
      <c r="H2574" s="50"/>
      <c r="I2574" s="50"/>
      <c r="J2574" s="50"/>
      <c r="K2574" s="50"/>
      <c r="L2574" s="52">
        <v>52971.0</v>
      </c>
      <c r="M2574" s="52">
        <v>0.318</v>
      </c>
    </row>
    <row r="2575">
      <c r="A2575" s="47" t="str">
        <f t="shared" si="1"/>
        <v>The Americas_St. Kitts and Nevis-The Americas_2012</v>
      </c>
      <c r="B2575" s="47" t="s">
        <v>258</v>
      </c>
      <c r="C2575" s="49" t="s">
        <v>293</v>
      </c>
      <c r="D2575" s="44" t="s">
        <v>91</v>
      </c>
      <c r="E2575" s="50"/>
      <c r="F2575" s="52">
        <v>0.008</v>
      </c>
      <c r="G2575" s="50"/>
      <c r="H2575" s="50"/>
      <c r="I2575" s="50"/>
      <c r="J2575" s="50"/>
      <c r="K2575" s="50"/>
      <c r="L2575" s="52">
        <v>53584.0</v>
      </c>
      <c r="M2575" s="52">
        <v>0.318</v>
      </c>
    </row>
    <row r="2576">
      <c r="A2576" s="47" t="str">
        <f t="shared" si="1"/>
        <v>The Americas_St. Lucia-The Americas_2000</v>
      </c>
      <c r="B2576" s="47" t="s">
        <v>258</v>
      </c>
      <c r="C2576" s="49" t="s">
        <v>294</v>
      </c>
      <c r="D2576" s="44" t="s">
        <v>70</v>
      </c>
      <c r="E2576" s="52">
        <v>0.02</v>
      </c>
      <c r="F2576" s="52">
        <v>0.015</v>
      </c>
      <c r="G2576" s="52">
        <v>73.0</v>
      </c>
      <c r="H2576" s="52">
        <v>70.0</v>
      </c>
      <c r="I2576" s="52">
        <v>0.322</v>
      </c>
      <c r="J2576" s="52">
        <v>0.602</v>
      </c>
      <c r="K2576" s="52">
        <v>0.076</v>
      </c>
      <c r="L2576" s="52">
        <v>156949.0</v>
      </c>
      <c r="M2576" s="52">
        <v>0.278</v>
      </c>
    </row>
    <row r="2577">
      <c r="A2577" s="47" t="str">
        <f t="shared" si="1"/>
        <v>The Americas_St. Lucia-The Americas_2001</v>
      </c>
      <c r="B2577" s="47" t="s">
        <v>258</v>
      </c>
      <c r="C2577" s="49" t="s">
        <v>294</v>
      </c>
      <c r="D2577" s="44" t="s">
        <v>71</v>
      </c>
      <c r="E2577" s="52">
        <v>0.019</v>
      </c>
      <c r="F2577" s="52">
        <v>0.015</v>
      </c>
      <c r="G2577" s="52">
        <v>74.0</v>
      </c>
      <c r="H2577" s="52">
        <v>70.0</v>
      </c>
      <c r="I2577" s="52">
        <v>0.315</v>
      </c>
      <c r="J2577" s="52">
        <v>0.61</v>
      </c>
      <c r="K2577" s="52">
        <v>0.075</v>
      </c>
      <c r="L2577" s="52">
        <v>158650.0</v>
      </c>
      <c r="M2577" s="52">
        <v>0.275</v>
      </c>
    </row>
    <row r="2578">
      <c r="A2578" s="47" t="str">
        <f t="shared" si="1"/>
        <v>The Americas_St. Lucia-The Americas_2002</v>
      </c>
      <c r="B2578" s="47" t="s">
        <v>258</v>
      </c>
      <c r="C2578" s="49" t="s">
        <v>294</v>
      </c>
      <c r="D2578" s="44" t="s">
        <v>72</v>
      </c>
      <c r="E2578" s="52">
        <v>0.018</v>
      </c>
      <c r="F2578" s="52">
        <v>0.015</v>
      </c>
      <c r="G2578" s="52">
        <v>74.0</v>
      </c>
      <c r="H2578" s="52">
        <v>70.0</v>
      </c>
      <c r="I2578" s="52">
        <v>0.308</v>
      </c>
      <c r="J2578" s="52">
        <v>0.619</v>
      </c>
      <c r="K2578" s="52">
        <v>0.073</v>
      </c>
      <c r="L2578" s="52">
        <v>160217.0</v>
      </c>
      <c r="M2578" s="52">
        <v>0.263</v>
      </c>
    </row>
    <row r="2579">
      <c r="A2579" s="47" t="str">
        <f t="shared" si="1"/>
        <v>The Americas_St. Lucia-The Americas_2003</v>
      </c>
      <c r="B2579" s="47" t="s">
        <v>258</v>
      </c>
      <c r="C2579" s="49" t="s">
        <v>294</v>
      </c>
      <c r="D2579" s="44" t="s">
        <v>74</v>
      </c>
      <c r="E2579" s="52">
        <v>0.018</v>
      </c>
      <c r="F2579" s="52">
        <v>0.015</v>
      </c>
      <c r="G2579" s="52">
        <v>74.0</v>
      </c>
      <c r="H2579" s="52">
        <v>70.0</v>
      </c>
      <c r="I2579" s="52">
        <v>0.3</v>
      </c>
      <c r="J2579" s="52">
        <v>0.628</v>
      </c>
      <c r="K2579" s="52">
        <v>0.072</v>
      </c>
      <c r="L2579" s="52">
        <v>161766.0</v>
      </c>
      <c r="M2579" s="52">
        <v>0.252</v>
      </c>
    </row>
    <row r="2580">
      <c r="A2580" s="47" t="str">
        <f t="shared" si="1"/>
        <v>The Americas_St. Lucia-The Americas_2004</v>
      </c>
      <c r="B2580" s="47" t="s">
        <v>258</v>
      </c>
      <c r="C2580" s="49" t="s">
        <v>294</v>
      </c>
      <c r="D2580" s="44" t="s">
        <v>83</v>
      </c>
      <c r="E2580" s="52">
        <v>0.018</v>
      </c>
      <c r="F2580" s="52">
        <v>0.015</v>
      </c>
      <c r="G2580" s="52">
        <v>75.0</v>
      </c>
      <c r="H2580" s="52">
        <v>71.0</v>
      </c>
      <c r="I2580" s="52">
        <v>0.292</v>
      </c>
      <c r="J2580" s="52">
        <v>0.636</v>
      </c>
      <c r="K2580" s="52">
        <v>0.072</v>
      </c>
      <c r="L2580" s="52">
        <v>163460.0</v>
      </c>
      <c r="M2580" s="52">
        <v>0.241</v>
      </c>
    </row>
    <row r="2581">
      <c r="A2581" s="47" t="str">
        <f t="shared" si="1"/>
        <v>The Americas_St. Lucia-The Americas_2005</v>
      </c>
      <c r="B2581" s="47" t="s">
        <v>258</v>
      </c>
      <c r="C2581" s="49" t="s">
        <v>294</v>
      </c>
      <c r="D2581" s="44" t="s">
        <v>84</v>
      </c>
      <c r="E2581" s="52">
        <v>0.017</v>
      </c>
      <c r="F2581" s="52">
        <v>0.015</v>
      </c>
      <c r="G2581" s="52">
        <v>75.0</v>
      </c>
      <c r="H2581" s="52">
        <v>71.0</v>
      </c>
      <c r="I2581" s="52">
        <v>0.285</v>
      </c>
      <c r="J2581" s="52">
        <v>0.643</v>
      </c>
      <c r="K2581" s="52">
        <v>0.072</v>
      </c>
      <c r="L2581" s="52">
        <v>165407.0</v>
      </c>
      <c r="M2581" s="52">
        <v>0.231</v>
      </c>
    </row>
    <row r="2582">
      <c r="A2582" s="47" t="str">
        <f t="shared" si="1"/>
        <v>The Americas_St. Lucia-The Americas_2006</v>
      </c>
      <c r="B2582" s="47" t="s">
        <v>258</v>
      </c>
      <c r="C2582" s="49" t="s">
        <v>294</v>
      </c>
      <c r="D2582" s="44" t="s">
        <v>85</v>
      </c>
      <c r="E2582" s="52">
        <v>0.017</v>
      </c>
      <c r="F2582" s="52">
        <v>0.015</v>
      </c>
      <c r="G2582" s="52">
        <v>76.0</v>
      </c>
      <c r="H2582" s="52">
        <v>71.0</v>
      </c>
      <c r="I2582" s="52">
        <v>0.277</v>
      </c>
      <c r="J2582" s="52">
        <v>0.649</v>
      </c>
      <c r="K2582" s="52">
        <v>0.074</v>
      </c>
      <c r="L2582" s="52">
        <v>167658.0</v>
      </c>
      <c r="M2582" s="52">
        <v>0.221</v>
      </c>
    </row>
    <row r="2583">
      <c r="A2583" s="47" t="str">
        <f t="shared" si="1"/>
        <v>The Americas_St. Lucia-The Americas_2007</v>
      </c>
      <c r="B2583" s="47" t="s">
        <v>258</v>
      </c>
      <c r="C2583" s="49" t="s">
        <v>294</v>
      </c>
      <c r="D2583" s="44" t="s">
        <v>86</v>
      </c>
      <c r="E2583" s="52">
        <v>0.017</v>
      </c>
      <c r="F2583" s="52">
        <v>0.014</v>
      </c>
      <c r="G2583" s="52">
        <v>76.0</v>
      </c>
      <c r="H2583" s="52">
        <v>71.0</v>
      </c>
      <c r="I2583" s="52">
        <v>0.27</v>
      </c>
      <c r="J2583" s="52">
        <v>0.653</v>
      </c>
      <c r="K2583" s="52">
        <v>0.077</v>
      </c>
      <c r="L2583" s="52">
        <v>170149.0</v>
      </c>
      <c r="M2583" s="52">
        <v>0.211</v>
      </c>
    </row>
    <row r="2584">
      <c r="A2584" s="47" t="str">
        <f t="shared" si="1"/>
        <v>The Americas_St. Lucia-The Americas_2008</v>
      </c>
      <c r="B2584" s="47" t="s">
        <v>258</v>
      </c>
      <c r="C2584" s="49" t="s">
        <v>294</v>
      </c>
      <c r="D2584" s="44" t="s">
        <v>87</v>
      </c>
      <c r="E2584" s="52">
        <v>0.017</v>
      </c>
      <c r="F2584" s="52">
        <v>0.014</v>
      </c>
      <c r="G2584" s="52">
        <v>77.0</v>
      </c>
      <c r="H2584" s="52">
        <v>71.0</v>
      </c>
      <c r="I2584" s="52">
        <v>0.264</v>
      </c>
      <c r="J2584" s="52">
        <v>0.656</v>
      </c>
      <c r="K2584" s="52">
        <v>0.08</v>
      </c>
      <c r="L2584" s="52">
        <v>172734.0</v>
      </c>
      <c r="M2584" s="52">
        <v>0.201</v>
      </c>
    </row>
    <row r="2585">
      <c r="A2585" s="47" t="str">
        <f t="shared" si="1"/>
        <v>The Americas_St. Lucia-The Americas_2009</v>
      </c>
      <c r="B2585" s="47" t="s">
        <v>258</v>
      </c>
      <c r="C2585" s="49" t="s">
        <v>294</v>
      </c>
      <c r="D2585" s="44" t="s">
        <v>88</v>
      </c>
      <c r="E2585" s="52">
        <v>0.017</v>
      </c>
      <c r="F2585" s="52">
        <v>0.014</v>
      </c>
      <c r="G2585" s="52">
        <v>77.0</v>
      </c>
      <c r="H2585" s="52">
        <v>72.0</v>
      </c>
      <c r="I2585" s="52">
        <v>0.258</v>
      </c>
      <c r="J2585" s="52">
        <v>0.66</v>
      </c>
      <c r="K2585" s="52">
        <v>0.083</v>
      </c>
      <c r="L2585" s="52">
        <v>175200.0</v>
      </c>
      <c r="M2585" s="52">
        <v>0.192</v>
      </c>
    </row>
    <row r="2586">
      <c r="A2586" s="47" t="str">
        <f t="shared" si="1"/>
        <v>The Americas_St. Lucia-The Americas_2010</v>
      </c>
      <c r="B2586" s="47" t="s">
        <v>258</v>
      </c>
      <c r="C2586" s="49" t="s">
        <v>294</v>
      </c>
      <c r="D2586" s="44" t="s">
        <v>89</v>
      </c>
      <c r="E2586" s="52">
        <v>0.016</v>
      </c>
      <c r="F2586" s="52">
        <v>0.014</v>
      </c>
      <c r="G2586" s="52">
        <v>77.0</v>
      </c>
      <c r="H2586" s="52">
        <v>72.0</v>
      </c>
      <c r="I2586" s="52">
        <v>0.253</v>
      </c>
      <c r="J2586" s="52">
        <v>0.663</v>
      </c>
      <c r="K2586" s="52">
        <v>0.085</v>
      </c>
      <c r="L2586" s="52">
        <v>177397.0</v>
      </c>
      <c r="M2586" s="52">
        <v>0.185</v>
      </c>
    </row>
    <row r="2587">
      <c r="A2587" s="47" t="str">
        <f t="shared" si="1"/>
        <v>The Americas_St. Lucia-The Americas_2011</v>
      </c>
      <c r="B2587" s="47" t="s">
        <v>258</v>
      </c>
      <c r="C2587" s="49" t="s">
        <v>294</v>
      </c>
      <c r="D2587" s="44" t="s">
        <v>90</v>
      </c>
      <c r="E2587" s="52">
        <v>0.016</v>
      </c>
      <c r="F2587" s="52">
        <v>0.013</v>
      </c>
      <c r="G2587" s="52">
        <v>77.0</v>
      </c>
      <c r="H2587" s="52">
        <v>72.0</v>
      </c>
      <c r="I2587" s="52">
        <v>0.248</v>
      </c>
      <c r="J2587" s="52">
        <v>0.666</v>
      </c>
      <c r="K2587" s="52">
        <v>0.086</v>
      </c>
      <c r="L2587" s="52">
        <v>179271.0</v>
      </c>
      <c r="M2587" s="52">
        <v>0.185</v>
      </c>
    </row>
    <row r="2588">
      <c r="A2588" s="47" t="str">
        <f t="shared" si="1"/>
        <v>The Americas_St. Lucia-The Americas_2012</v>
      </c>
      <c r="B2588" s="47" t="s">
        <v>258</v>
      </c>
      <c r="C2588" s="49" t="s">
        <v>294</v>
      </c>
      <c r="D2588" s="44" t="s">
        <v>91</v>
      </c>
      <c r="E2588" s="52">
        <v>0.016</v>
      </c>
      <c r="F2588" s="52">
        <v>0.013</v>
      </c>
      <c r="G2588" s="52">
        <v>77.0</v>
      </c>
      <c r="H2588" s="52">
        <v>72.0</v>
      </c>
      <c r="I2588" s="52">
        <v>0.243</v>
      </c>
      <c r="J2588" s="52">
        <v>0.67</v>
      </c>
      <c r="K2588" s="52">
        <v>0.087</v>
      </c>
      <c r="L2588" s="52">
        <v>180870.0</v>
      </c>
      <c r="M2588" s="52">
        <v>0.185</v>
      </c>
    </row>
    <row r="2589">
      <c r="A2589" s="47" t="str">
        <f t="shared" si="1"/>
        <v>The Americas_St. Martin (French part)-The Americas_2000</v>
      </c>
      <c r="B2589" s="47" t="s">
        <v>258</v>
      </c>
      <c r="C2589" s="49" t="s">
        <v>295</v>
      </c>
      <c r="D2589" s="44" t="s">
        <v>70</v>
      </c>
      <c r="E2589" s="52">
        <v>0.017</v>
      </c>
      <c r="F2589" s="50"/>
      <c r="G2589" s="52">
        <v>80.0</v>
      </c>
      <c r="H2589" s="52">
        <v>74.0</v>
      </c>
      <c r="I2589" s="50"/>
      <c r="J2589" s="50"/>
      <c r="K2589" s="50"/>
      <c r="L2589" s="52">
        <v>28384.0</v>
      </c>
      <c r="M2589" s="50"/>
    </row>
    <row r="2590">
      <c r="A2590" s="47" t="str">
        <f t="shared" si="1"/>
        <v>The Americas_St. Martin (French part)-The Americas_2001</v>
      </c>
      <c r="B2590" s="47" t="s">
        <v>258</v>
      </c>
      <c r="C2590" s="49" t="s">
        <v>295</v>
      </c>
      <c r="D2590" s="44" t="s">
        <v>71</v>
      </c>
      <c r="E2590" s="52">
        <v>0.017</v>
      </c>
      <c r="F2590" s="50"/>
      <c r="G2590" s="52">
        <v>81.0</v>
      </c>
      <c r="H2590" s="52">
        <v>74.0</v>
      </c>
      <c r="I2590" s="50"/>
      <c r="J2590" s="50"/>
      <c r="K2590" s="50"/>
      <c r="L2590" s="52">
        <v>27782.0</v>
      </c>
      <c r="M2590" s="50"/>
    </row>
    <row r="2591">
      <c r="A2591" s="47" t="str">
        <f t="shared" si="1"/>
        <v>The Americas_St. Martin (French part)-The Americas_2002</v>
      </c>
      <c r="B2591" s="47" t="s">
        <v>258</v>
      </c>
      <c r="C2591" s="49" t="s">
        <v>295</v>
      </c>
      <c r="D2591" s="44" t="s">
        <v>72</v>
      </c>
      <c r="E2591" s="52">
        <v>0.017</v>
      </c>
      <c r="F2591" s="50"/>
      <c r="G2591" s="52">
        <v>81.0</v>
      </c>
      <c r="H2591" s="52">
        <v>74.0</v>
      </c>
      <c r="I2591" s="50"/>
      <c r="J2591" s="50"/>
      <c r="K2591" s="50"/>
      <c r="L2591" s="52">
        <v>27450.0</v>
      </c>
      <c r="M2591" s="50"/>
    </row>
    <row r="2592">
      <c r="A2592" s="47" t="str">
        <f t="shared" si="1"/>
        <v>The Americas_St. Martin (French part)-The Americas_2003</v>
      </c>
      <c r="B2592" s="47" t="s">
        <v>258</v>
      </c>
      <c r="C2592" s="49" t="s">
        <v>295</v>
      </c>
      <c r="D2592" s="44" t="s">
        <v>74</v>
      </c>
      <c r="E2592" s="52">
        <v>0.017</v>
      </c>
      <c r="F2592" s="50"/>
      <c r="G2592" s="52">
        <v>81.0</v>
      </c>
      <c r="H2592" s="52">
        <v>74.0</v>
      </c>
      <c r="I2592" s="50"/>
      <c r="J2592" s="50"/>
      <c r="K2592" s="50"/>
      <c r="L2592" s="52">
        <v>27363.0</v>
      </c>
      <c r="M2592" s="50"/>
    </row>
    <row r="2593">
      <c r="A2593" s="47" t="str">
        <f t="shared" si="1"/>
        <v>The Americas_St. Martin (French part)-The Americas_2004</v>
      </c>
      <c r="B2593" s="47" t="s">
        <v>258</v>
      </c>
      <c r="C2593" s="49" t="s">
        <v>295</v>
      </c>
      <c r="D2593" s="44" t="s">
        <v>83</v>
      </c>
      <c r="E2593" s="52">
        <v>0.017</v>
      </c>
      <c r="F2593" s="50"/>
      <c r="G2593" s="52">
        <v>81.0</v>
      </c>
      <c r="H2593" s="52">
        <v>75.0</v>
      </c>
      <c r="I2593" s="50"/>
      <c r="J2593" s="50"/>
      <c r="K2593" s="50"/>
      <c r="L2593" s="52">
        <v>27514.0</v>
      </c>
      <c r="M2593" s="50"/>
    </row>
    <row r="2594">
      <c r="A2594" s="47" t="str">
        <f t="shared" si="1"/>
        <v>The Americas_St. Martin (French part)-The Americas_2005</v>
      </c>
      <c r="B2594" s="47" t="s">
        <v>258</v>
      </c>
      <c r="C2594" s="49" t="s">
        <v>295</v>
      </c>
      <c r="D2594" s="44" t="s">
        <v>84</v>
      </c>
      <c r="E2594" s="52">
        <v>0.018</v>
      </c>
      <c r="F2594" s="50"/>
      <c r="G2594" s="52">
        <v>81.0</v>
      </c>
      <c r="H2594" s="52">
        <v>75.0</v>
      </c>
      <c r="I2594" s="50"/>
      <c r="J2594" s="50"/>
      <c r="K2594" s="50"/>
      <c r="L2594" s="52">
        <v>27906.0</v>
      </c>
      <c r="M2594" s="50"/>
    </row>
    <row r="2595">
      <c r="A2595" s="47" t="str">
        <f t="shared" si="1"/>
        <v>The Americas_St. Martin (French part)-The Americas_2006</v>
      </c>
      <c r="B2595" s="47" t="s">
        <v>258</v>
      </c>
      <c r="C2595" s="49" t="s">
        <v>295</v>
      </c>
      <c r="D2595" s="44" t="s">
        <v>85</v>
      </c>
      <c r="E2595" s="52">
        <v>0.018</v>
      </c>
      <c r="F2595" s="50"/>
      <c r="G2595" s="52">
        <v>81.0</v>
      </c>
      <c r="H2595" s="52">
        <v>75.0</v>
      </c>
      <c r="I2595" s="50"/>
      <c r="J2595" s="50"/>
      <c r="K2595" s="50"/>
      <c r="L2595" s="52">
        <v>28414.0</v>
      </c>
      <c r="M2595" s="50"/>
    </row>
    <row r="2596">
      <c r="A2596" s="47" t="str">
        <f t="shared" si="1"/>
        <v>The Americas_St. Martin (French part)-The Americas_2007</v>
      </c>
      <c r="B2596" s="47" t="s">
        <v>258</v>
      </c>
      <c r="C2596" s="49" t="s">
        <v>295</v>
      </c>
      <c r="D2596" s="44" t="s">
        <v>86</v>
      </c>
      <c r="E2596" s="52">
        <v>0.017</v>
      </c>
      <c r="F2596" s="50"/>
      <c r="G2596" s="52">
        <v>82.0</v>
      </c>
      <c r="H2596" s="52">
        <v>75.0</v>
      </c>
      <c r="I2596" s="50"/>
      <c r="J2596" s="50"/>
      <c r="K2596" s="50"/>
      <c r="L2596" s="52">
        <v>28905.0</v>
      </c>
      <c r="M2596" s="50"/>
    </row>
    <row r="2597">
      <c r="A2597" s="47" t="str">
        <f t="shared" si="1"/>
        <v>The Americas_St. Martin (French part)-The Americas_2008</v>
      </c>
      <c r="B2597" s="47" t="s">
        <v>258</v>
      </c>
      <c r="C2597" s="49" t="s">
        <v>295</v>
      </c>
      <c r="D2597" s="44" t="s">
        <v>87</v>
      </c>
      <c r="E2597" s="52">
        <v>0.017</v>
      </c>
      <c r="F2597" s="50"/>
      <c r="G2597" s="52">
        <v>82.0</v>
      </c>
      <c r="H2597" s="52">
        <v>75.0</v>
      </c>
      <c r="I2597" s="50"/>
      <c r="J2597" s="50"/>
      <c r="K2597" s="50"/>
      <c r="L2597" s="52">
        <v>29376.0</v>
      </c>
      <c r="M2597" s="50"/>
    </row>
    <row r="2598">
      <c r="A2598" s="47" t="str">
        <f t="shared" si="1"/>
        <v>The Americas_St. Martin (French part)-The Americas_2009</v>
      </c>
      <c r="B2598" s="47" t="s">
        <v>258</v>
      </c>
      <c r="C2598" s="49" t="s">
        <v>295</v>
      </c>
      <c r="D2598" s="44" t="s">
        <v>88</v>
      </c>
      <c r="E2598" s="52">
        <v>0.017</v>
      </c>
      <c r="F2598" s="50"/>
      <c r="G2598" s="52">
        <v>82.0</v>
      </c>
      <c r="H2598" s="52">
        <v>75.0</v>
      </c>
      <c r="I2598" s="50"/>
      <c r="J2598" s="50"/>
      <c r="K2598" s="50"/>
      <c r="L2598" s="52">
        <v>29820.0</v>
      </c>
      <c r="M2598" s="50"/>
    </row>
    <row r="2599">
      <c r="A2599" s="47" t="str">
        <f t="shared" si="1"/>
        <v>The Americas_St. Martin (French part)-The Americas_2010</v>
      </c>
      <c r="B2599" s="47" t="s">
        <v>258</v>
      </c>
      <c r="C2599" s="49" t="s">
        <v>295</v>
      </c>
      <c r="D2599" s="44" t="s">
        <v>89</v>
      </c>
      <c r="E2599" s="52">
        <v>0.017</v>
      </c>
      <c r="F2599" s="50"/>
      <c r="G2599" s="52">
        <v>82.0</v>
      </c>
      <c r="H2599" s="52">
        <v>76.0</v>
      </c>
      <c r="I2599" s="50"/>
      <c r="J2599" s="50"/>
      <c r="K2599" s="50"/>
      <c r="L2599" s="52">
        <v>30235.0</v>
      </c>
      <c r="M2599" s="50"/>
    </row>
    <row r="2600">
      <c r="A2600" s="47" t="str">
        <f t="shared" si="1"/>
        <v>The Americas_St. Martin (French part)-The Americas_2011</v>
      </c>
      <c r="B2600" s="47" t="s">
        <v>258</v>
      </c>
      <c r="C2600" s="49" t="s">
        <v>295</v>
      </c>
      <c r="D2600" s="44" t="s">
        <v>90</v>
      </c>
      <c r="E2600" s="52">
        <v>0.017</v>
      </c>
      <c r="F2600" s="50"/>
      <c r="G2600" s="52">
        <v>82.0</v>
      </c>
      <c r="H2600" s="52">
        <v>76.0</v>
      </c>
      <c r="I2600" s="50"/>
      <c r="J2600" s="50"/>
      <c r="K2600" s="50"/>
      <c r="L2600" s="52">
        <v>30615.0</v>
      </c>
      <c r="M2600" s="50"/>
    </row>
    <row r="2601">
      <c r="A2601" s="47" t="str">
        <f t="shared" si="1"/>
        <v>The Americas_St. Martin (French part)-The Americas_2012</v>
      </c>
      <c r="B2601" s="47" t="s">
        <v>258</v>
      </c>
      <c r="C2601" s="49" t="s">
        <v>295</v>
      </c>
      <c r="D2601" s="44" t="s">
        <v>91</v>
      </c>
      <c r="E2601" s="52">
        <v>0.016</v>
      </c>
      <c r="F2601" s="50"/>
      <c r="G2601" s="52">
        <v>82.0</v>
      </c>
      <c r="H2601" s="52">
        <v>76.0</v>
      </c>
      <c r="I2601" s="50"/>
      <c r="J2601" s="50"/>
      <c r="K2601" s="50"/>
      <c r="L2601" s="52">
        <v>30959.0</v>
      </c>
      <c r="M2601" s="50"/>
    </row>
    <row r="2602">
      <c r="A2602" s="47" t="str">
        <f t="shared" si="1"/>
        <v>The Americas_St. Vincent and the Grenadines-The Americas_2000</v>
      </c>
      <c r="B2602" s="47" t="s">
        <v>258</v>
      </c>
      <c r="C2602" s="49" t="s">
        <v>296</v>
      </c>
      <c r="D2602" s="44" t="s">
        <v>70</v>
      </c>
      <c r="E2602" s="52">
        <v>0.02</v>
      </c>
      <c r="F2602" s="52">
        <v>0.019</v>
      </c>
      <c r="G2602" s="52">
        <v>73.0</v>
      </c>
      <c r="H2602" s="52">
        <v>68.0</v>
      </c>
      <c r="I2602" s="52">
        <v>0.314</v>
      </c>
      <c r="J2602" s="52">
        <v>0.616</v>
      </c>
      <c r="K2602" s="52">
        <v>0.069</v>
      </c>
      <c r="L2602" s="52">
        <v>107897.0</v>
      </c>
      <c r="M2602" s="52">
        <v>0.452</v>
      </c>
    </row>
    <row r="2603">
      <c r="A2603" s="47" t="str">
        <f t="shared" si="1"/>
        <v>The Americas_St. Vincent and the Grenadines-The Americas_2001</v>
      </c>
      <c r="B2603" s="47" t="s">
        <v>258</v>
      </c>
      <c r="C2603" s="49" t="s">
        <v>296</v>
      </c>
      <c r="D2603" s="44" t="s">
        <v>71</v>
      </c>
      <c r="E2603" s="52">
        <v>0.019</v>
      </c>
      <c r="F2603" s="52">
        <v>0.019</v>
      </c>
      <c r="G2603" s="52">
        <v>73.0</v>
      </c>
      <c r="H2603" s="52">
        <v>68.0</v>
      </c>
      <c r="I2603" s="52">
        <v>0.308</v>
      </c>
      <c r="J2603" s="52">
        <v>0.622</v>
      </c>
      <c r="K2603" s="52">
        <v>0.07</v>
      </c>
      <c r="L2603" s="52">
        <v>107989.0</v>
      </c>
      <c r="M2603" s="52">
        <v>0.455</v>
      </c>
    </row>
    <row r="2604">
      <c r="A2604" s="47" t="str">
        <f t="shared" si="1"/>
        <v>The Americas_St. Vincent and the Grenadines-The Americas_2002</v>
      </c>
      <c r="B2604" s="47" t="s">
        <v>258</v>
      </c>
      <c r="C2604" s="49" t="s">
        <v>296</v>
      </c>
      <c r="D2604" s="44" t="s">
        <v>72</v>
      </c>
      <c r="E2604" s="52">
        <v>0.019</v>
      </c>
      <c r="F2604" s="52">
        <v>0.019</v>
      </c>
      <c r="G2604" s="52">
        <v>73.0</v>
      </c>
      <c r="H2604" s="52">
        <v>68.0</v>
      </c>
      <c r="I2604" s="52">
        <v>0.302</v>
      </c>
      <c r="J2604" s="52">
        <v>0.627</v>
      </c>
      <c r="K2604" s="52">
        <v>0.071</v>
      </c>
      <c r="L2604" s="52">
        <v>108150.0</v>
      </c>
      <c r="M2604" s="52">
        <v>0.459</v>
      </c>
    </row>
    <row r="2605">
      <c r="A2605" s="47" t="str">
        <f t="shared" si="1"/>
        <v>The Americas_St. Vincent and the Grenadines-The Americas_2003</v>
      </c>
      <c r="B2605" s="47" t="s">
        <v>258</v>
      </c>
      <c r="C2605" s="49" t="s">
        <v>296</v>
      </c>
      <c r="D2605" s="44" t="s">
        <v>74</v>
      </c>
      <c r="E2605" s="52">
        <v>0.019</v>
      </c>
      <c r="F2605" s="52">
        <v>0.019</v>
      </c>
      <c r="G2605" s="52">
        <v>73.0</v>
      </c>
      <c r="H2605" s="52">
        <v>69.0</v>
      </c>
      <c r="I2605" s="52">
        <v>0.296</v>
      </c>
      <c r="J2605" s="52">
        <v>0.632</v>
      </c>
      <c r="K2605" s="52">
        <v>0.072</v>
      </c>
      <c r="L2605" s="52">
        <v>108353.0</v>
      </c>
      <c r="M2605" s="52">
        <v>0.463</v>
      </c>
    </row>
    <row r="2606">
      <c r="A2606" s="47" t="str">
        <f t="shared" si="1"/>
        <v>The Americas_St. Vincent and the Grenadines-The Americas_2004</v>
      </c>
      <c r="B2606" s="47" t="s">
        <v>258</v>
      </c>
      <c r="C2606" s="49" t="s">
        <v>296</v>
      </c>
      <c r="D2606" s="44" t="s">
        <v>83</v>
      </c>
      <c r="E2606" s="52">
        <v>0.018</v>
      </c>
      <c r="F2606" s="52">
        <v>0.019</v>
      </c>
      <c r="G2606" s="52">
        <v>73.0</v>
      </c>
      <c r="H2606" s="52">
        <v>69.0</v>
      </c>
      <c r="I2606" s="52">
        <v>0.29</v>
      </c>
      <c r="J2606" s="52">
        <v>0.638</v>
      </c>
      <c r="K2606" s="52">
        <v>0.072</v>
      </c>
      <c r="L2606" s="52">
        <v>108562.0</v>
      </c>
      <c r="M2606" s="52">
        <v>0.466</v>
      </c>
    </row>
    <row r="2607">
      <c r="A2607" s="47" t="str">
        <f t="shared" si="1"/>
        <v>The Americas_St. Vincent and the Grenadines-The Americas_2005</v>
      </c>
      <c r="B2607" s="47" t="s">
        <v>258</v>
      </c>
      <c r="C2607" s="49" t="s">
        <v>296</v>
      </c>
      <c r="D2607" s="44" t="s">
        <v>84</v>
      </c>
      <c r="E2607" s="52">
        <v>0.018</v>
      </c>
      <c r="F2607" s="52">
        <v>0.019</v>
      </c>
      <c r="G2607" s="52">
        <v>74.0</v>
      </c>
      <c r="H2607" s="52">
        <v>69.0</v>
      </c>
      <c r="I2607" s="52">
        <v>0.285</v>
      </c>
      <c r="J2607" s="52">
        <v>0.643</v>
      </c>
      <c r="K2607" s="52">
        <v>0.072</v>
      </c>
      <c r="L2607" s="52">
        <v>108749.0</v>
      </c>
      <c r="M2607" s="52">
        <v>0.47</v>
      </c>
    </row>
    <row r="2608">
      <c r="A2608" s="47" t="str">
        <f t="shared" si="1"/>
        <v>The Americas_St. Vincent and the Grenadines-The Americas_2006</v>
      </c>
      <c r="B2608" s="47" t="s">
        <v>258</v>
      </c>
      <c r="C2608" s="49" t="s">
        <v>296</v>
      </c>
      <c r="D2608" s="44" t="s">
        <v>85</v>
      </c>
      <c r="E2608" s="52">
        <v>0.018</v>
      </c>
      <c r="F2608" s="52">
        <v>0.019</v>
      </c>
      <c r="G2608" s="52">
        <v>74.0</v>
      </c>
      <c r="H2608" s="52">
        <v>69.0</v>
      </c>
      <c r="I2608" s="52">
        <v>0.281</v>
      </c>
      <c r="J2608" s="52">
        <v>0.648</v>
      </c>
      <c r="K2608" s="52">
        <v>0.071</v>
      </c>
      <c r="L2608" s="52">
        <v>108908.0</v>
      </c>
      <c r="M2608" s="52">
        <v>0.474</v>
      </c>
    </row>
    <row r="2609">
      <c r="A2609" s="47" t="str">
        <f t="shared" si="1"/>
        <v>The Americas_St. Vincent and the Grenadines-The Americas_2007</v>
      </c>
      <c r="B2609" s="47" t="s">
        <v>258</v>
      </c>
      <c r="C2609" s="49" t="s">
        <v>296</v>
      </c>
      <c r="D2609" s="44" t="s">
        <v>86</v>
      </c>
      <c r="E2609" s="52">
        <v>0.018</v>
      </c>
      <c r="F2609" s="52">
        <v>0.019</v>
      </c>
      <c r="G2609" s="52">
        <v>74.0</v>
      </c>
      <c r="H2609" s="52">
        <v>70.0</v>
      </c>
      <c r="I2609" s="52">
        <v>0.276</v>
      </c>
      <c r="J2609" s="52">
        <v>0.653</v>
      </c>
      <c r="K2609" s="52">
        <v>0.07</v>
      </c>
      <c r="L2609" s="52">
        <v>109045.0</v>
      </c>
      <c r="M2609" s="52">
        <v>0.477</v>
      </c>
    </row>
    <row r="2610">
      <c r="A2610" s="47" t="str">
        <f t="shared" si="1"/>
        <v>The Americas_St. Vincent and the Grenadines-The Americas_2008</v>
      </c>
      <c r="B2610" s="47" t="s">
        <v>258</v>
      </c>
      <c r="C2610" s="49" t="s">
        <v>296</v>
      </c>
      <c r="D2610" s="44" t="s">
        <v>87</v>
      </c>
      <c r="E2610" s="52">
        <v>0.018</v>
      </c>
      <c r="F2610" s="52">
        <v>0.019</v>
      </c>
      <c r="G2610" s="52">
        <v>74.0</v>
      </c>
      <c r="H2610" s="52">
        <v>70.0</v>
      </c>
      <c r="I2610" s="52">
        <v>0.273</v>
      </c>
      <c r="J2610" s="52">
        <v>0.659</v>
      </c>
      <c r="K2610" s="52">
        <v>0.069</v>
      </c>
      <c r="L2610" s="52">
        <v>109158.0</v>
      </c>
      <c r="M2610" s="52">
        <v>0.481</v>
      </c>
    </row>
    <row r="2611">
      <c r="A2611" s="47" t="str">
        <f t="shared" si="1"/>
        <v>The Americas_St. Vincent and the Grenadines-The Americas_2009</v>
      </c>
      <c r="B2611" s="47" t="s">
        <v>258</v>
      </c>
      <c r="C2611" s="49" t="s">
        <v>296</v>
      </c>
      <c r="D2611" s="44" t="s">
        <v>88</v>
      </c>
      <c r="E2611" s="52">
        <v>0.017</v>
      </c>
      <c r="F2611" s="52">
        <v>0.019</v>
      </c>
      <c r="G2611" s="52">
        <v>74.0</v>
      </c>
      <c r="H2611" s="52">
        <v>70.0</v>
      </c>
      <c r="I2611" s="52">
        <v>0.269</v>
      </c>
      <c r="J2611" s="52">
        <v>0.663</v>
      </c>
      <c r="K2611" s="52">
        <v>0.068</v>
      </c>
      <c r="L2611" s="52">
        <v>109249.0</v>
      </c>
      <c r="M2611" s="52">
        <v>0.484</v>
      </c>
    </row>
    <row r="2612">
      <c r="A2612" s="47" t="str">
        <f t="shared" si="1"/>
        <v>The Americas_St. Vincent and the Grenadines-The Americas_2010</v>
      </c>
      <c r="B2612" s="47" t="s">
        <v>258</v>
      </c>
      <c r="C2612" s="49" t="s">
        <v>296</v>
      </c>
      <c r="D2612" s="44" t="s">
        <v>89</v>
      </c>
      <c r="E2612" s="52">
        <v>0.017</v>
      </c>
      <c r="F2612" s="52">
        <v>0.019</v>
      </c>
      <c r="G2612" s="52">
        <v>74.0</v>
      </c>
      <c r="H2612" s="52">
        <v>70.0</v>
      </c>
      <c r="I2612" s="52">
        <v>0.265</v>
      </c>
      <c r="J2612" s="52">
        <v>0.668</v>
      </c>
      <c r="K2612" s="52">
        <v>0.067</v>
      </c>
      <c r="L2612" s="52">
        <v>109316.0</v>
      </c>
      <c r="M2612" s="52">
        <v>0.488</v>
      </c>
    </row>
    <row r="2613">
      <c r="A2613" s="47" t="str">
        <f t="shared" si="1"/>
        <v>The Americas_St. Vincent and the Grenadines-The Americas_2011</v>
      </c>
      <c r="B2613" s="47" t="s">
        <v>258</v>
      </c>
      <c r="C2613" s="49" t="s">
        <v>296</v>
      </c>
      <c r="D2613" s="44" t="s">
        <v>90</v>
      </c>
      <c r="E2613" s="52">
        <v>0.017</v>
      </c>
      <c r="F2613" s="52">
        <v>0.018</v>
      </c>
      <c r="G2613" s="52">
        <v>74.0</v>
      </c>
      <c r="H2613" s="52">
        <v>70.0</v>
      </c>
      <c r="I2613" s="52">
        <v>0.261</v>
      </c>
      <c r="J2613" s="52">
        <v>0.671</v>
      </c>
      <c r="K2613" s="52">
        <v>0.068</v>
      </c>
      <c r="L2613" s="52">
        <v>109357.0</v>
      </c>
      <c r="M2613" s="52">
        <v>0.491</v>
      </c>
    </row>
    <row r="2614">
      <c r="A2614" s="47" t="str">
        <f t="shared" si="1"/>
        <v>The Americas_St. Vincent and the Grenadines-The Americas_2012</v>
      </c>
      <c r="B2614" s="47" t="s">
        <v>258</v>
      </c>
      <c r="C2614" s="49" t="s">
        <v>296</v>
      </c>
      <c r="D2614" s="44" t="s">
        <v>91</v>
      </c>
      <c r="E2614" s="52">
        <v>0.017</v>
      </c>
      <c r="F2614" s="52">
        <v>0.018</v>
      </c>
      <c r="G2614" s="52">
        <v>75.0</v>
      </c>
      <c r="H2614" s="52">
        <v>70.0</v>
      </c>
      <c r="I2614" s="52">
        <v>0.257</v>
      </c>
      <c r="J2614" s="52">
        <v>0.675</v>
      </c>
      <c r="K2614" s="52">
        <v>0.068</v>
      </c>
      <c r="L2614" s="52">
        <v>109373.0</v>
      </c>
      <c r="M2614" s="52">
        <v>0.495</v>
      </c>
    </row>
    <row r="2615">
      <c r="A2615" s="47" t="str">
        <f t="shared" si="1"/>
        <v>The Americas_Suriname-The Americas_2000</v>
      </c>
      <c r="B2615" s="47" t="s">
        <v>258</v>
      </c>
      <c r="C2615" s="49" t="s">
        <v>297</v>
      </c>
      <c r="D2615" s="44" t="s">
        <v>70</v>
      </c>
      <c r="E2615" s="52">
        <v>0.023</v>
      </c>
      <c r="F2615" s="52">
        <v>0.03</v>
      </c>
      <c r="G2615" s="52">
        <v>71.0</v>
      </c>
      <c r="H2615" s="52">
        <v>65.0</v>
      </c>
      <c r="I2615" s="52">
        <v>0.306</v>
      </c>
      <c r="J2615" s="52">
        <v>0.637</v>
      </c>
      <c r="K2615" s="52">
        <v>0.057</v>
      </c>
      <c r="L2615" s="52">
        <v>466668.0</v>
      </c>
      <c r="M2615" s="52">
        <v>0.664</v>
      </c>
    </row>
    <row r="2616">
      <c r="A2616" s="47" t="str">
        <f t="shared" si="1"/>
        <v>The Americas_Suriname-The Americas_2001</v>
      </c>
      <c r="B2616" s="47" t="s">
        <v>258</v>
      </c>
      <c r="C2616" s="49" t="s">
        <v>297</v>
      </c>
      <c r="D2616" s="44" t="s">
        <v>71</v>
      </c>
      <c r="E2616" s="52">
        <v>0.022</v>
      </c>
      <c r="F2616" s="52">
        <v>0.029</v>
      </c>
      <c r="G2616" s="52">
        <v>72.0</v>
      </c>
      <c r="H2616" s="52">
        <v>65.0</v>
      </c>
      <c r="I2616" s="52">
        <v>0.304</v>
      </c>
      <c r="J2616" s="52">
        <v>0.638</v>
      </c>
      <c r="K2616" s="52">
        <v>0.058</v>
      </c>
      <c r="L2616" s="52">
        <v>473312.0</v>
      </c>
      <c r="M2616" s="52">
        <v>0.665</v>
      </c>
    </row>
    <row r="2617">
      <c r="A2617" s="47" t="str">
        <f t="shared" si="1"/>
        <v>The Americas_Suriname-The Americas_2002</v>
      </c>
      <c r="B2617" s="47" t="s">
        <v>258</v>
      </c>
      <c r="C2617" s="49" t="s">
        <v>297</v>
      </c>
      <c r="D2617" s="44" t="s">
        <v>72</v>
      </c>
      <c r="E2617" s="52">
        <v>0.022</v>
      </c>
      <c r="F2617" s="52">
        <v>0.029</v>
      </c>
      <c r="G2617" s="52">
        <v>72.0</v>
      </c>
      <c r="H2617" s="52">
        <v>65.0</v>
      </c>
      <c r="I2617" s="52">
        <v>0.303</v>
      </c>
      <c r="J2617" s="52">
        <v>0.639</v>
      </c>
      <c r="K2617" s="52">
        <v>0.059</v>
      </c>
      <c r="L2617" s="52">
        <v>480099.0</v>
      </c>
      <c r="M2617" s="52">
        <v>0.666</v>
      </c>
    </row>
    <row r="2618">
      <c r="A2618" s="47" t="str">
        <f t="shared" si="1"/>
        <v>The Americas_Suriname-The Americas_2003</v>
      </c>
      <c r="B2618" s="47" t="s">
        <v>258</v>
      </c>
      <c r="C2618" s="49" t="s">
        <v>297</v>
      </c>
      <c r="D2618" s="44" t="s">
        <v>74</v>
      </c>
      <c r="E2618" s="52">
        <v>0.021</v>
      </c>
      <c r="F2618" s="52">
        <v>0.028</v>
      </c>
      <c r="G2618" s="52">
        <v>72.0</v>
      </c>
      <c r="H2618" s="52">
        <v>65.0</v>
      </c>
      <c r="I2618" s="52">
        <v>0.301</v>
      </c>
      <c r="J2618" s="52">
        <v>0.639</v>
      </c>
      <c r="K2618" s="52">
        <v>0.059</v>
      </c>
      <c r="L2618" s="52">
        <v>486867.0</v>
      </c>
      <c r="M2618" s="52">
        <v>0.667</v>
      </c>
    </row>
    <row r="2619">
      <c r="A2619" s="47" t="str">
        <f t="shared" si="1"/>
        <v>The Americas_Suriname-The Americas_2004</v>
      </c>
      <c r="B2619" s="47" t="s">
        <v>258</v>
      </c>
      <c r="C2619" s="49" t="s">
        <v>297</v>
      </c>
      <c r="D2619" s="44" t="s">
        <v>83</v>
      </c>
      <c r="E2619" s="52">
        <v>0.021</v>
      </c>
      <c r="F2619" s="52">
        <v>0.027</v>
      </c>
      <c r="G2619" s="52">
        <v>72.0</v>
      </c>
      <c r="H2619" s="52">
        <v>65.0</v>
      </c>
      <c r="I2619" s="52">
        <v>0.3</v>
      </c>
      <c r="J2619" s="52">
        <v>0.64</v>
      </c>
      <c r="K2619" s="52">
        <v>0.06</v>
      </c>
      <c r="L2619" s="52">
        <v>493394.0</v>
      </c>
      <c r="M2619" s="52">
        <v>0.667</v>
      </c>
    </row>
    <row r="2620">
      <c r="A2620" s="47" t="str">
        <f t="shared" si="1"/>
        <v>The Americas_Suriname-The Americas_2005</v>
      </c>
      <c r="B2620" s="47" t="s">
        <v>258</v>
      </c>
      <c r="C2620" s="49" t="s">
        <v>297</v>
      </c>
      <c r="D2620" s="44" t="s">
        <v>84</v>
      </c>
      <c r="E2620" s="52">
        <v>0.02</v>
      </c>
      <c r="F2620" s="52">
        <v>0.026</v>
      </c>
      <c r="G2620" s="52">
        <v>72.0</v>
      </c>
      <c r="H2620" s="52">
        <v>66.0</v>
      </c>
      <c r="I2620" s="52">
        <v>0.299</v>
      </c>
      <c r="J2620" s="52">
        <v>0.64</v>
      </c>
      <c r="K2620" s="52">
        <v>0.061</v>
      </c>
      <c r="L2620" s="52">
        <v>499523.0</v>
      </c>
      <c r="M2620" s="52">
        <v>0.667</v>
      </c>
    </row>
    <row r="2621">
      <c r="A2621" s="47" t="str">
        <f t="shared" si="1"/>
        <v>The Americas_Suriname-The Americas_2006</v>
      </c>
      <c r="B2621" s="47" t="s">
        <v>258</v>
      </c>
      <c r="C2621" s="49" t="s">
        <v>297</v>
      </c>
      <c r="D2621" s="44" t="s">
        <v>85</v>
      </c>
      <c r="E2621" s="52">
        <v>0.02</v>
      </c>
      <c r="F2621" s="52">
        <v>0.025</v>
      </c>
      <c r="G2621" s="52">
        <v>73.0</v>
      </c>
      <c r="H2621" s="52">
        <v>66.0</v>
      </c>
      <c r="I2621" s="52">
        <v>0.297</v>
      </c>
      <c r="J2621" s="52">
        <v>0.641</v>
      </c>
      <c r="K2621" s="52">
        <v>0.062</v>
      </c>
      <c r="L2621" s="52">
        <v>505186.0</v>
      </c>
      <c r="M2621" s="52">
        <v>0.666</v>
      </c>
    </row>
    <row r="2622">
      <c r="A2622" s="47" t="str">
        <f t="shared" si="1"/>
        <v>The Americas_Suriname-The Americas_2007</v>
      </c>
      <c r="B2622" s="47" t="s">
        <v>258</v>
      </c>
      <c r="C2622" s="49" t="s">
        <v>297</v>
      </c>
      <c r="D2622" s="44" t="s">
        <v>86</v>
      </c>
      <c r="E2622" s="52">
        <v>0.019</v>
      </c>
      <c r="F2622" s="52">
        <v>0.024</v>
      </c>
      <c r="G2622" s="52">
        <v>73.0</v>
      </c>
      <c r="H2622" s="52">
        <v>66.0</v>
      </c>
      <c r="I2622" s="52">
        <v>0.295</v>
      </c>
      <c r="J2622" s="52">
        <v>0.643</v>
      </c>
      <c r="K2622" s="52">
        <v>0.062</v>
      </c>
      <c r="L2622" s="52">
        <v>510433.0</v>
      </c>
      <c r="M2622" s="52">
        <v>0.665</v>
      </c>
    </row>
    <row r="2623">
      <c r="A2623" s="47" t="str">
        <f t="shared" si="1"/>
        <v>The Americas_Suriname-The Americas_2008</v>
      </c>
      <c r="B2623" s="47" t="s">
        <v>258</v>
      </c>
      <c r="C2623" s="49" t="s">
        <v>297</v>
      </c>
      <c r="D2623" s="44" t="s">
        <v>87</v>
      </c>
      <c r="E2623" s="52">
        <v>0.019</v>
      </c>
      <c r="F2623" s="52">
        <v>0.024</v>
      </c>
      <c r="G2623" s="52">
        <v>73.0</v>
      </c>
      <c r="H2623" s="52">
        <v>67.0</v>
      </c>
      <c r="I2623" s="52">
        <v>0.293</v>
      </c>
      <c r="J2623" s="52">
        <v>0.644</v>
      </c>
      <c r="K2623" s="52">
        <v>0.063</v>
      </c>
      <c r="L2623" s="52">
        <v>515372.0</v>
      </c>
      <c r="M2623" s="52">
        <v>0.665</v>
      </c>
    </row>
    <row r="2624">
      <c r="A2624" s="47" t="str">
        <f t="shared" si="1"/>
        <v>The Americas_Suriname-The Americas_2009</v>
      </c>
      <c r="B2624" s="47" t="s">
        <v>258</v>
      </c>
      <c r="C2624" s="49" t="s">
        <v>297</v>
      </c>
      <c r="D2624" s="44" t="s">
        <v>88</v>
      </c>
      <c r="E2624" s="52">
        <v>0.019</v>
      </c>
      <c r="F2624" s="52">
        <v>0.023</v>
      </c>
      <c r="G2624" s="52">
        <v>73.0</v>
      </c>
      <c r="H2624" s="52">
        <v>67.0</v>
      </c>
      <c r="I2624" s="52">
        <v>0.29</v>
      </c>
      <c r="J2624" s="52">
        <v>0.647</v>
      </c>
      <c r="K2624" s="52">
        <v>0.064</v>
      </c>
      <c r="L2624" s="52">
        <v>520173.0</v>
      </c>
      <c r="M2624" s="52">
        <v>0.664</v>
      </c>
    </row>
    <row r="2625">
      <c r="A2625" s="47" t="str">
        <f t="shared" si="1"/>
        <v>The Americas_Suriname-The Americas_2010</v>
      </c>
      <c r="B2625" s="47" t="s">
        <v>258</v>
      </c>
      <c r="C2625" s="49" t="s">
        <v>297</v>
      </c>
      <c r="D2625" s="44" t="s">
        <v>89</v>
      </c>
      <c r="E2625" s="52">
        <v>0.018</v>
      </c>
      <c r="F2625" s="52">
        <v>0.022</v>
      </c>
      <c r="G2625" s="52">
        <v>74.0</v>
      </c>
      <c r="H2625" s="52">
        <v>67.0</v>
      </c>
      <c r="I2625" s="52">
        <v>0.286</v>
      </c>
      <c r="J2625" s="52">
        <v>0.649</v>
      </c>
      <c r="K2625" s="52">
        <v>0.064</v>
      </c>
      <c r="L2625" s="52">
        <v>524960.0</v>
      </c>
      <c r="M2625" s="52">
        <v>0.663</v>
      </c>
    </row>
    <row r="2626">
      <c r="A2626" s="47" t="str">
        <f t="shared" si="1"/>
        <v>The Americas_Suriname-The Americas_2011</v>
      </c>
      <c r="B2626" s="47" t="s">
        <v>258</v>
      </c>
      <c r="C2626" s="49" t="s">
        <v>297</v>
      </c>
      <c r="D2626" s="44" t="s">
        <v>90</v>
      </c>
      <c r="E2626" s="52">
        <v>0.018</v>
      </c>
      <c r="F2626" s="52">
        <v>0.022</v>
      </c>
      <c r="G2626" s="52">
        <v>74.0</v>
      </c>
      <c r="H2626" s="52">
        <v>67.0</v>
      </c>
      <c r="I2626" s="52">
        <v>0.283</v>
      </c>
      <c r="J2626" s="52">
        <v>0.652</v>
      </c>
      <c r="K2626" s="52">
        <v>0.065</v>
      </c>
      <c r="L2626" s="52">
        <v>529761.0</v>
      </c>
      <c r="M2626" s="52">
        <v>0.663</v>
      </c>
    </row>
    <row r="2627">
      <c r="A2627" s="47" t="str">
        <f t="shared" si="1"/>
        <v>The Americas_Suriname-The Americas_2012</v>
      </c>
      <c r="B2627" s="47" t="s">
        <v>258</v>
      </c>
      <c r="C2627" s="49" t="s">
        <v>297</v>
      </c>
      <c r="D2627" s="44" t="s">
        <v>91</v>
      </c>
      <c r="E2627" s="52">
        <v>0.018</v>
      </c>
      <c r="F2627" s="52">
        <v>0.021</v>
      </c>
      <c r="G2627" s="52">
        <v>74.0</v>
      </c>
      <c r="H2627" s="52">
        <v>68.0</v>
      </c>
      <c r="I2627" s="52">
        <v>0.278</v>
      </c>
      <c r="J2627" s="52">
        <v>0.656</v>
      </c>
      <c r="K2627" s="52">
        <v>0.066</v>
      </c>
      <c r="L2627" s="52">
        <v>534541.0</v>
      </c>
      <c r="M2627" s="52">
        <v>0.662</v>
      </c>
    </row>
    <row r="2628">
      <c r="A2628" s="47" t="str">
        <f t="shared" si="1"/>
        <v>The Americas_Trinidad and Tobago-The Americas_2000</v>
      </c>
      <c r="B2628" s="47" t="s">
        <v>258</v>
      </c>
      <c r="C2628" s="49" t="s">
        <v>298</v>
      </c>
      <c r="D2628" s="44" t="s">
        <v>70</v>
      </c>
      <c r="E2628" s="52">
        <v>0.015</v>
      </c>
      <c r="F2628" s="52">
        <v>0.025</v>
      </c>
      <c r="G2628" s="52">
        <v>72.0</v>
      </c>
      <c r="H2628" s="52">
        <v>65.0</v>
      </c>
      <c r="I2628" s="52">
        <v>0.256</v>
      </c>
      <c r="J2628" s="52">
        <v>0.679</v>
      </c>
      <c r="K2628" s="52">
        <v>0.065</v>
      </c>
      <c r="L2628" s="52">
        <v>1267980.0</v>
      </c>
      <c r="M2628" s="52">
        <v>0.108</v>
      </c>
    </row>
    <row r="2629">
      <c r="A2629" s="47" t="str">
        <f t="shared" si="1"/>
        <v>The Americas_Trinidad and Tobago-The Americas_2001</v>
      </c>
      <c r="B2629" s="47" t="s">
        <v>258</v>
      </c>
      <c r="C2629" s="49" t="s">
        <v>298</v>
      </c>
      <c r="D2629" s="44" t="s">
        <v>71</v>
      </c>
      <c r="E2629" s="52">
        <v>0.015</v>
      </c>
      <c r="F2629" s="52">
        <v>0.025</v>
      </c>
      <c r="G2629" s="52">
        <v>72.0</v>
      </c>
      <c r="H2629" s="52">
        <v>65.0</v>
      </c>
      <c r="I2629" s="52">
        <v>0.246</v>
      </c>
      <c r="J2629" s="52">
        <v>0.687</v>
      </c>
      <c r="K2629" s="52">
        <v>0.067</v>
      </c>
      <c r="L2629" s="52">
        <v>1272347.0</v>
      </c>
      <c r="M2629" s="52">
        <v>0.106</v>
      </c>
    </row>
    <row r="2630">
      <c r="A2630" s="47" t="str">
        <f t="shared" si="1"/>
        <v>The Americas_Trinidad and Tobago-The Americas_2002</v>
      </c>
      <c r="B2630" s="47" t="s">
        <v>258</v>
      </c>
      <c r="C2630" s="49" t="s">
        <v>298</v>
      </c>
      <c r="D2630" s="44" t="s">
        <v>72</v>
      </c>
      <c r="E2630" s="52">
        <v>0.015</v>
      </c>
      <c r="F2630" s="52">
        <v>0.025</v>
      </c>
      <c r="G2630" s="52">
        <v>73.0</v>
      </c>
      <c r="H2630" s="52">
        <v>65.0</v>
      </c>
      <c r="I2630" s="52">
        <v>0.238</v>
      </c>
      <c r="J2630" s="52">
        <v>0.694</v>
      </c>
      <c r="K2630" s="52">
        <v>0.068</v>
      </c>
      <c r="L2630" s="52">
        <v>1277723.0</v>
      </c>
      <c r="M2630" s="52">
        <v>0.104</v>
      </c>
    </row>
    <row r="2631">
      <c r="A2631" s="47" t="str">
        <f t="shared" si="1"/>
        <v>The Americas_Trinidad and Tobago-The Americas_2003</v>
      </c>
      <c r="B2631" s="47" t="s">
        <v>258</v>
      </c>
      <c r="C2631" s="49" t="s">
        <v>298</v>
      </c>
      <c r="D2631" s="44" t="s">
        <v>74</v>
      </c>
      <c r="E2631" s="52">
        <v>0.015</v>
      </c>
      <c r="F2631" s="52">
        <v>0.025</v>
      </c>
      <c r="G2631" s="52">
        <v>73.0</v>
      </c>
      <c r="H2631" s="52">
        <v>65.0</v>
      </c>
      <c r="I2631" s="52">
        <v>0.23</v>
      </c>
      <c r="J2631" s="52">
        <v>0.701</v>
      </c>
      <c r="K2631" s="52">
        <v>0.069</v>
      </c>
      <c r="L2631" s="52">
        <v>1283868.0</v>
      </c>
      <c r="M2631" s="52">
        <v>0.102</v>
      </c>
    </row>
    <row r="2632">
      <c r="A2632" s="47" t="str">
        <f t="shared" si="1"/>
        <v>The Americas_Trinidad and Tobago-The Americas_2004</v>
      </c>
      <c r="B2632" s="47" t="s">
        <v>258</v>
      </c>
      <c r="C2632" s="49" t="s">
        <v>298</v>
      </c>
      <c r="D2632" s="44" t="s">
        <v>83</v>
      </c>
      <c r="E2632" s="52">
        <v>0.015</v>
      </c>
      <c r="F2632" s="52">
        <v>0.024</v>
      </c>
      <c r="G2632" s="52">
        <v>73.0</v>
      </c>
      <c r="H2632" s="52">
        <v>65.0</v>
      </c>
      <c r="I2632" s="52">
        <v>0.224</v>
      </c>
      <c r="J2632" s="52">
        <v>0.706</v>
      </c>
      <c r="K2632" s="52">
        <v>0.071</v>
      </c>
      <c r="L2632" s="52">
        <v>1290379.0</v>
      </c>
      <c r="M2632" s="52">
        <v>0.101</v>
      </c>
    </row>
    <row r="2633">
      <c r="A2633" s="47" t="str">
        <f t="shared" si="1"/>
        <v>The Americas_Trinidad and Tobago-The Americas_2005</v>
      </c>
      <c r="B2633" s="47" t="s">
        <v>258</v>
      </c>
      <c r="C2633" s="49" t="s">
        <v>298</v>
      </c>
      <c r="D2633" s="44" t="s">
        <v>84</v>
      </c>
      <c r="E2633" s="52">
        <v>0.015</v>
      </c>
      <c r="F2633" s="52">
        <v>0.024</v>
      </c>
      <c r="G2633" s="52">
        <v>73.0</v>
      </c>
      <c r="H2633" s="52">
        <v>65.0</v>
      </c>
      <c r="I2633" s="52">
        <v>0.218</v>
      </c>
      <c r="J2633" s="52">
        <v>0.709</v>
      </c>
      <c r="K2633" s="52">
        <v>0.072</v>
      </c>
      <c r="L2633" s="52">
        <v>1296933.0</v>
      </c>
      <c r="M2633" s="52">
        <v>0.099</v>
      </c>
    </row>
    <row r="2634">
      <c r="A2634" s="47" t="str">
        <f t="shared" si="1"/>
        <v>The Americas_Trinidad and Tobago-The Americas_2006</v>
      </c>
      <c r="B2634" s="47" t="s">
        <v>258</v>
      </c>
      <c r="C2634" s="49" t="s">
        <v>298</v>
      </c>
      <c r="D2634" s="44" t="s">
        <v>85</v>
      </c>
      <c r="E2634" s="52">
        <v>0.015</v>
      </c>
      <c r="F2634" s="52">
        <v>0.023</v>
      </c>
      <c r="G2634" s="52">
        <v>73.0</v>
      </c>
      <c r="H2634" s="52">
        <v>66.0</v>
      </c>
      <c r="I2634" s="52">
        <v>0.214</v>
      </c>
      <c r="J2634" s="52">
        <v>0.712</v>
      </c>
      <c r="K2634" s="52">
        <v>0.074</v>
      </c>
      <c r="L2634" s="52">
        <v>1303478.0</v>
      </c>
      <c r="M2634" s="52">
        <v>0.097</v>
      </c>
    </row>
    <row r="2635">
      <c r="A2635" s="47" t="str">
        <f t="shared" si="1"/>
        <v>The Americas_Trinidad and Tobago-The Americas_2007</v>
      </c>
      <c r="B2635" s="47" t="s">
        <v>258</v>
      </c>
      <c r="C2635" s="49" t="s">
        <v>298</v>
      </c>
      <c r="D2635" s="44" t="s">
        <v>86</v>
      </c>
      <c r="E2635" s="52">
        <v>0.015</v>
      </c>
      <c r="F2635" s="52">
        <v>0.023</v>
      </c>
      <c r="G2635" s="52">
        <v>73.0</v>
      </c>
      <c r="H2635" s="52">
        <v>66.0</v>
      </c>
      <c r="I2635" s="52">
        <v>0.211</v>
      </c>
      <c r="J2635" s="52">
        <v>0.713</v>
      </c>
      <c r="K2635" s="52">
        <v>0.076</v>
      </c>
      <c r="L2635" s="52">
        <v>1310040.0</v>
      </c>
      <c r="M2635" s="52">
        <v>0.096</v>
      </c>
    </row>
    <row r="2636">
      <c r="A2636" s="47" t="str">
        <f t="shared" si="1"/>
        <v>The Americas_Trinidad and Tobago-The Americas_2008</v>
      </c>
      <c r="B2636" s="47" t="s">
        <v>258</v>
      </c>
      <c r="C2636" s="49" t="s">
        <v>298</v>
      </c>
      <c r="D2636" s="44" t="s">
        <v>87</v>
      </c>
      <c r="E2636" s="52">
        <v>0.015</v>
      </c>
      <c r="F2636" s="52">
        <v>0.022</v>
      </c>
      <c r="G2636" s="52">
        <v>73.0</v>
      </c>
      <c r="H2636" s="52">
        <v>66.0</v>
      </c>
      <c r="I2636" s="52">
        <v>0.209</v>
      </c>
      <c r="J2636" s="52">
        <v>0.712</v>
      </c>
      <c r="K2636" s="52">
        <v>0.078</v>
      </c>
      <c r="L2636" s="52">
        <v>1316449.0</v>
      </c>
      <c r="M2636" s="52">
        <v>0.094</v>
      </c>
    </row>
    <row r="2637">
      <c r="A2637" s="47" t="str">
        <f t="shared" si="1"/>
        <v>The Americas_Trinidad and Tobago-The Americas_2009</v>
      </c>
      <c r="B2637" s="47" t="s">
        <v>258</v>
      </c>
      <c r="C2637" s="49" t="s">
        <v>298</v>
      </c>
      <c r="D2637" s="44" t="s">
        <v>88</v>
      </c>
      <c r="E2637" s="52">
        <v>0.015</v>
      </c>
      <c r="F2637" s="52">
        <v>0.021</v>
      </c>
      <c r="G2637" s="52">
        <v>73.0</v>
      </c>
      <c r="H2637" s="52">
        <v>66.0</v>
      </c>
      <c r="I2637" s="52">
        <v>0.208</v>
      </c>
      <c r="J2637" s="52">
        <v>0.711</v>
      </c>
      <c r="K2637" s="52">
        <v>0.081</v>
      </c>
      <c r="L2637" s="52">
        <v>1322518.0</v>
      </c>
      <c r="M2637" s="52">
        <v>0.092</v>
      </c>
    </row>
    <row r="2638">
      <c r="A2638" s="47" t="str">
        <f t="shared" si="1"/>
        <v>The Americas_Trinidad and Tobago-The Americas_2010</v>
      </c>
      <c r="B2638" s="47" t="s">
        <v>258</v>
      </c>
      <c r="C2638" s="49" t="s">
        <v>298</v>
      </c>
      <c r="D2638" s="44" t="s">
        <v>89</v>
      </c>
      <c r="E2638" s="52">
        <v>0.015</v>
      </c>
      <c r="F2638" s="52">
        <v>0.021</v>
      </c>
      <c r="G2638" s="52">
        <v>73.0</v>
      </c>
      <c r="H2638" s="52">
        <v>66.0</v>
      </c>
      <c r="I2638" s="52">
        <v>0.207</v>
      </c>
      <c r="J2638" s="52">
        <v>0.71</v>
      </c>
      <c r="K2638" s="52">
        <v>0.083</v>
      </c>
      <c r="L2638" s="52">
        <v>1328095.0</v>
      </c>
      <c r="M2638" s="52">
        <v>0.091</v>
      </c>
    </row>
    <row r="2639">
      <c r="A2639" s="47" t="str">
        <f t="shared" si="1"/>
        <v>The Americas_Trinidad and Tobago-The Americas_2011</v>
      </c>
      <c r="B2639" s="47" t="s">
        <v>258</v>
      </c>
      <c r="C2639" s="49" t="s">
        <v>298</v>
      </c>
      <c r="D2639" s="44" t="s">
        <v>90</v>
      </c>
      <c r="E2639" s="52">
        <v>0.015</v>
      </c>
      <c r="F2639" s="52">
        <v>0.02</v>
      </c>
      <c r="G2639" s="52">
        <v>73.0</v>
      </c>
      <c r="H2639" s="52">
        <v>66.0</v>
      </c>
      <c r="I2639" s="52">
        <v>0.207</v>
      </c>
      <c r="J2639" s="52">
        <v>0.708</v>
      </c>
      <c r="K2639" s="52">
        <v>0.085</v>
      </c>
      <c r="L2639" s="52">
        <v>1333082.0</v>
      </c>
      <c r="M2639" s="52">
        <v>0.089</v>
      </c>
    </row>
    <row r="2640">
      <c r="A2640" s="47" t="str">
        <f t="shared" si="1"/>
        <v>The Americas_Trinidad and Tobago-The Americas_2012</v>
      </c>
      <c r="B2640" s="47" t="s">
        <v>258</v>
      </c>
      <c r="C2640" s="49" t="s">
        <v>298</v>
      </c>
      <c r="D2640" s="44" t="s">
        <v>91</v>
      </c>
      <c r="E2640" s="52">
        <v>0.015</v>
      </c>
      <c r="F2640" s="52">
        <v>0.02</v>
      </c>
      <c r="G2640" s="52">
        <v>74.0</v>
      </c>
      <c r="H2640" s="52">
        <v>66.0</v>
      </c>
      <c r="I2640" s="52">
        <v>0.207</v>
      </c>
      <c r="J2640" s="52">
        <v>0.705</v>
      </c>
      <c r="K2640" s="52">
        <v>0.088</v>
      </c>
      <c r="L2640" s="52">
        <v>1337439.0</v>
      </c>
      <c r="M2640" s="52">
        <v>0.088</v>
      </c>
    </row>
    <row r="2641">
      <c r="A2641" s="47" t="str">
        <f t="shared" si="1"/>
        <v>The Americas_Turks and Caicos Islands-The Americas_2000</v>
      </c>
      <c r="B2641" s="47" t="s">
        <v>258</v>
      </c>
      <c r="C2641" s="49" t="s">
        <v>299</v>
      </c>
      <c r="D2641" s="44" t="s">
        <v>70</v>
      </c>
      <c r="E2641" s="50"/>
      <c r="F2641" s="50"/>
      <c r="G2641" s="50"/>
      <c r="H2641" s="50"/>
      <c r="I2641" s="50"/>
      <c r="J2641" s="50"/>
      <c r="K2641" s="50"/>
      <c r="L2641" s="52">
        <v>18876.0</v>
      </c>
      <c r="M2641" s="52">
        <v>0.846</v>
      </c>
    </row>
    <row r="2642">
      <c r="A2642" s="47" t="str">
        <f t="shared" si="1"/>
        <v>The Americas_Turks and Caicos Islands-The Americas_2001</v>
      </c>
      <c r="B2642" s="47" t="s">
        <v>258</v>
      </c>
      <c r="C2642" s="49" t="s">
        <v>299</v>
      </c>
      <c r="D2642" s="44" t="s">
        <v>71</v>
      </c>
      <c r="E2642" s="50"/>
      <c r="F2642" s="50"/>
      <c r="G2642" s="50"/>
      <c r="H2642" s="50"/>
      <c r="I2642" s="50"/>
      <c r="J2642" s="50"/>
      <c r="K2642" s="50"/>
      <c r="L2642" s="52">
        <v>20186.0</v>
      </c>
      <c r="M2642" s="52">
        <v>0.854</v>
      </c>
    </row>
    <row r="2643">
      <c r="A2643" s="47" t="str">
        <f t="shared" si="1"/>
        <v>The Americas_Turks and Caicos Islands-The Americas_2002</v>
      </c>
      <c r="B2643" s="47" t="s">
        <v>258</v>
      </c>
      <c r="C2643" s="49" t="s">
        <v>299</v>
      </c>
      <c r="D2643" s="44" t="s">
        <v>72</v>
      </c>
      <c r="E2643" s="50"/>
      <c r="F2643" s="50"/>
      <c r="G2643" s="50"/>
      <c r="H2643" s="50"/>
      <c r="I2643" s="50"/>
      <c r="J2643" s="50"/>
      <c r="K2643" s="50"/>
      <c r="L2643" s="52">
        <v>21740.0</v>
      </c>
      <c r="M2643" s="52">
        <v>0.86</v>
      </c>
    </row>
    <row r="2644">
      <c r="A2644" s="47" t="str">
        <f t="shared" si="1"/>
        <v>The Americas_Turks and Caicos Islands-The Americas_2003</v>
      </c>
      <c r="B2644" s="47" t="s">
        <v>258</v>
      </c>
      <c r="C2644" s="49" t="s">
        <v>299</v>
      </c>
      <c r="D2644" s="44" t="s">
        <v>74</v>
      </c>
      <c r="E2644" s="50"/>
      <c r="F2644" s="50"/>
      <c r="G2644" s="50"/>
      <c r="H2644" s="50"/>
      <c r="I2644" s="50"/>
      <c r="J2644" s="50"/>
      <c r="K2644" s="50"/>
      <c r="L2644" s="52">
        <v>23412.0</v>
      </c>
      <c r="M2644" s="52">
        <v>0.866</v>
      </c>
    </row>
    <row r="2645">
      <c r="A2645" s="47" t="str">
        <f t="shared" si="1"/>
        <v>The Americas_Turks and Caicos Islands-The Americas_2004</v>
      </c>
      <c r="B2645" s="47" t="s">
        <v>258</v>
      </c>
      <c r="C2645" s="49" t="s">
        <v>299</v>
      </c>
      <c r="D2645" s="44" t="s">
        <v>83</v>
      </c>
      <c r="E2645" s="50"/>
      <c r="F2645" s="50"/>
      <c r="G2645" s="50"/>
      <c r="H2645" s="50"/>
      <c r="I2645" s="50"/>
      <c r="J2645" s="50"/>
      <c r="K2645" s="50"/>
      <c r="L2645" s="52">
        <v>25025.0</v>
      </c>
      <c r="M2645" s="52">
        <v>0.872</v>
      </c>
    </row>
    <row r="2646">
      <c r="A2646" s="47" t="str">
        <f t="shared" si="1"/>
        <v>The Americas_Turks and Caicos Islands-The Americas_2005</v>
      </c>
      <c r="B2646" s="47" t="s">
        <v>258</v>
      </c>
      <c r="C2646" s="49" t="s">
        <v>299</v>
      </c>
      <c r="D2646" s="44" t="s">
        <v>84</v>
      </c>
      <c r="E2646" s="50"/>
      <c r="F2646" s="50"/>
      <c r="G2646" s="50"/>
      <c r="H2646" s="50"/>
      <c r="I2646" s="50"/>
      <c r="J2646" s="50"/>
      <c r="K2646" s="50"/>
      <c r="L2646" s="52">
        <v>26450.0</v>
      </c>
      <c r="M2646" s="52">
        <v>0.877</v>
      </c>
    </row>
    <row r="2647">
      <c r="A2647" s="47" t="str">
        <f t="shared" si="1"/>
        <v>The Americas_Turks and Caicos Islands-The Americas_2006</v>
      </c>
      <c r="B2647" s="47" t="s">
        <v>258</v>
      </c>
      <c r="C2647" s="49" t="s">
        <v>299</v>
      </c>
      <c r="D2647" s="44" t="s">
        <v>85</v>
      </c>
      <c r="E2647" s="50"/>
      <c r="F2647" s="50"/>
      <c r="G2647" s="50"/>
      <c r="H2647" s="50"/>
      <c r="I2647" s="50"/>
      <c r="J2647" s="50"/>
      <c r="K2647" s="50"/>
      <c r="L2647" s="52">
        <v>27642.0</v>
      </c>
      <c r="M2647" s="52">
        <v>0.883</v>
      </c>
    </row>
    <row r="2648">
      <c r="A2648" s="47" t="str">
        <f t="shared" si="1"/>
        <v>The Americas_Turks and Caicos Islands-The Americas_2007</v>
      </c>
      <c r="B2648" s="47" t="s">
        <v>258</v>
      </c>
      <c r="C2648" s="49" t="s">
        <v>299</v>
      </c>
      <c r="D2648" s="44" t="s">
        <v>86</v>
      </c>
      <c r="E2648" s="50"/>
      <c r="F2648" s="50"/>
      <c r="G2648" s="50"/>
      <c r="H2648" s="50"/>
      <c r="I2648" s="50"/>
      <c r="J2648" s="50"/>
      <c r="K2648" s="50"/>
      <c r="L2648" s="52">
        <v>28638.0</v>
      </c>
      <c r="M2648" s="52">
        <v>0.888</v>
      </c>
    </row>
    <row r="2649">
      <c r="A2649" s="47" t="str">
        <f t="shared" si="1"/>
        <v>The Americas_Turks and Caicos Islands-The Americas_2008</v>
      </c>
      <c r="B2649" s="47" t="s">
        <v>258</v>
      </c>
      <c r="C2649" s="49" t="s">
        <v>299</v>
      </c>
      <c r="D2649" s="44" t="s">
        <v>87</v>
      </c>
      <c r="E2649" s="50"/>
      <c r="F2649" s="50"/>
      <c r="G2649" s="50"/>
      <c r="H2649" s="50"/>
      <c r="I2649" s="50"/>
      <c r="J2649" s="50"/>
      <c r="K2649" s="50"/>
      <c r="L2649" s="52">
        <v>29481.0</v>
      </c>
      <c r="M2649" s="52">
        <v>0.893</v>
      </c>
    </row>
    <row r="2650">
      <c r="A2650" s="47" t="str">
        <f t="shared" si="1"/>
        <v>The Americas_Turks and Caicos Islands-The Americas_2009</v>
      </c>
      <c r="B2650" s="47" t="s">
        <v>258</v>
      </c>
      <c r="C2650" s="49" t="s">
        <v>299</v>
      </c>
      <c r="D2650" s="44" t="s">
        <v>88</v>
      </c>
      <c r="E2650" s="50"/>
      <c r="F2650" s="50"/>
      <c r="G2650" s="50"/>
      <c r="H2650" s="50"/>
      <c r="I2650" s="50"/>
      <c r="J2650" s="50"/>
      <c r="K2650" s="50"/>
      <c r="L2650" s="52">
        <v>30247.0</v>
      </c>
      <c r="M2650" s="52">
        <v>0.898</v>
      </c>
    </row>
    <row r="2651">
      <c r="A2651" s="47" t="str">
        <f t="shared" si="1"/>
        <v>The Americas_Turks and Caicos Islands-The Americas_2010</v>
      </c>
      <c r="B2651" s="47" t="s">
        <v>258</v>
      </c>
      <c r="C2651" s="49" t="s">
        <v>299</v>
      </c>
      <c r="D2651" s="44" t="s">
        <v>89</v>
      </c>
      <c r="E2651" s="50"/>
      <c r="F2651" s="50"/>
      <c r="G2651" s="50"/>
      <c r="H2651" s="50"/>
      <c r="I2651" s="50"/>
      <c r="J2651" s="50"/>
      <c r="K2651" s="50"/>
      <c r="L2651" s="52">
        <v>30993.0</v>
      </c>
      <c r="M2651" s="52">
        <v>0.902</v>
      </c>
    </row>
    <row r="2652">
      <c r="A2652" s="47" t="str">
        <f t="shared" si="1"/>
        <v>The Americas_Turks and Caicos Islands-The Americas_2011</v>
      </c>
      <c r="B2652" s="47" t="s">
        <v>258</v>
      </c>
      <c r="C2652" s="49" t="s">
        <v>299</v>
      </c>
      <c r="D2652" s="44" t="s">
        <v>90</v>
      </c>
      <c r="E2652" s="50"/>
      <c r="F2652" s="50"/>
      <c r="G2652" s="50"/>
      <c r="H2652" s="50"/>
      <c r="I2652" s="50"/>
      <c r="J2652" s="50"/>
      <c r="K2652" s="50"/>
      <c r="L2652" s="52">
        <v>31726.0</v>
      </c>
      <c r="M2652" s="52">
        <v>0.907</v>
      </c>
    </row>
    <row r="2653">
      <c r="A2653" s="47" t="str">
        <f t="shared" si="1"/>
        <v>The Americas_Turks and Caicos Islands-The Americas_2012</v>
      </c>
      <c r="B2653" s="47" t="s">
        <v>258</v>
      </c>
      <c r="C2653" s="49" t="s">
        <v>299</v>
      </c>
      <c r="D2653" s="44" t="s">
        <v>91</v>
      </c>
      <c r="E2653" s="50"/>
      <c r="F2653" s="50"/>
      <c r="G2653" s="50"/>
      <c r="H2653" s="50"/>
      <c r="I2653" s="50"/>
      <c r="J2653" s="50"/>
      <c r="K2653" s="50"/>
      <c r="L2653" s="52">
        <v>32427.0</v>
      </c>
      <c r="M2653" s="52">
        <v>0.911</v>
      </c>
    </row>
    <row r="2654">
      <c r="A2654" s="47" t="str">
        <f t="shared" si="1"/>
        <v>The Americas_United States-The Americas_2000</v>
      </c>
      <c r="B2654" s="47" t="s">
        <v>258</v>
      </c>
      <c r="C2654" s="49" t="s">
        <v>300</v>
      </c>
      <c r="D2654" s="44" t="s">
        <v>70</v>
      </c>
      <c r="E2654" s="52">
        <v>0.014</v>
      </c>
      <c r="F2654" s="52">
        <v>0.007</v>
      </c>
      <c r="G2654" s="52">
        <v>79.0</v>
      </c>
      <c r="H2654" s="52">
        <v>74.0</v>
      </c>
      <c r="I2654" s="52">
        <v>0.213</v>
      </c>
      <c r="J2654" s="52">
        <v>0.663</v>
      </c>
      <c r="K2654" s="52">
        <v>0.124</v>
      </c>
      <c r="L2654" s="52">
        <v>2.82162411E8</v>
      </c>
      <c r="M2654" s="52">
        <v>0.791</v>
      </c>
    </row>
    <row r="2655">
      <c r="A2655" s="47" t="str">
        <f t="shared" si="1"/>
        <v>The Americas_United States-The Americas_2001</v>
      </c>
      <c r="B2655" s="47" t="s">
        <v>258</v>
      </c>
      <c r="C2655" s="49" t="s">
        <v>300</v>
      </c>
      <c r="D2655" s="44" t="s">
        <v>71</v>
      </c>
      <c r="E2655" s="52">
        <v>0.014</v>
      </c>
      <c r="F2655" s="52">
        <v>0.007</v>
      </c>
      <c r="G2655" s="52">
        <v>79.0</v>
      </c>
      <c r="H2655" s="52">
        <v>74.0</v>
      </c>
      <c r="I2655" s="52">
        <v>0.212</v>
      </c>
      <c r="J2655" s="52">
        <v>0.665</v>
      </c>
      <c r="K2655" s="52">
        <v>0.123</v>
      </c>
      <c r="L2655" s="52">
        <v>2.84968955E8</v>
      </c>
      <c r="M2655" s="52">
        <v>0.792</v>
      </c>
    </row>
    <row r="2656">
      <c r="A2656" s="47" t="str">
        <f t="shared" si="1"/>
        <v>The Americas_United States-The Americas_2002</v>
      </c>
      <c r="B2656" s="47" t="s">
        <v>258</v>
      </c>
      <c r="C2656" s="49" t="s">
        <v>300</v>
      </c>
      <c r="D2656" s="44" t="s">
        <v>72</v>
      </c>
      <c r="E2656" s="52">
        <v>0.014</v>
      </c>
      <c r="F2656" s="52">
        <v>0.007</v>
      </c>
      <c r="G2656" s="52">
        <v>80.0</v>
      </c>
      <c r="H2656" s="52">
        <v>74.0</v>
      </c>
      <c r="I2656" s="52">
        <v>0.21</v>
      </c>
      <c r="J2656" s="52">
        <v>0.667</v>
      </c>
      <c r="K2656" s="52">
        <v>0.123</v>
      </c>
      <c r="L2656" s="52">
        <v>2.87625193E8</v>
      </c>
      <c r="M2656" s="52">
        <v>0.794</v>
      </c>
    </row>
    <row r="2657">
      <c r="A2657" s="47" t="str">
        <f t="shared" si="1"/>
        <v>The Americas_United States-The Americas_2003</v>
      </c>
      <c r="B2657" s="47" t="s">
        <v>258</v>
      </c>
      <c r="C2657" s="49" t="s">
        <v>300</v>
      </c>
      <c r="D2657" s="44" t="s">
        <v>74</v>
      </c>
      <c r="E2657" s="52">
        <v>0.014</v>
      </c>
      <c r="F2657" s="52">
        <v>0.007</v>
      </c>
      <c r="G2657" s="52">
        <v>80.0</v>
      </c>
      <c r="H2657" s="52">
        <v>75.0</v>
      </c>
      <c r="I2657" s="52">
        <v>0.209</v>
      </c>
      <c r="J2657" s="52">
        <v>0.669</v>
      </c>
      <c r="K2657" s="52">
        <v>0.123</v>
      </c>
      <c r="L2657" s="52">
        <v>2.90107933E8</v>
      </c>
      <c r="M2657" s="52">
        <v>0.796</v>
      </c>
    </row>
    <row r="2658">
      <c r="A2658" s="47" t="str">
        <f t="shared" si="1"/>
        <v>The Americas_United States-The Americas_2004</v>
      </c>
      <c r="B2658" s="47" t="s">
        <v>258</v>
      </c>
      <c r="C2658" s="49" t="s">
        <v>300</v>
      </c>
      <c r="D2658" s="44" t="s">
        <v>83</v>
      </c>
      <c r="E2658" s="52">
        <v>0.014</v>
      </c>
      <c r="F2658" s="52">
        <v>0.007</v>
      </c>
      <c r="G2658" s="52">
        <v>80.0</v>
      </c>
      <c r="H2658" s="52">
        <v>75.0</v>
      </c>
      <c r="I2658" s="52">
        <v>0.207</v>
      </c>
      <c r="J2658" s="52">
        <v>0.67</v>
      </c>
      <c r="K2658" s="52">
        <v>0.123</v>
      </c>
      <c r="L2658" s="52">
        <v>2.92805298E8</v>
      </c>
      <c r="M2658" s="52">
        <v>0.798</v>
      </c>
    </row>
    <row r="2659">
      <c r="A2659" s="47" t="str">
        <f t="shared" si="1"/>
        <v>The Americas_United States-The Americas_2005</v>
      </c>
      <c r="B2659" s="47" t="s">
        <v>258</v>
      </c>
      <c r="C2659" s="49" t="s">
        <v>300</v>
      </c>
      <c r="D2659" s="44" t="s">
        <v>84</v>
      </c>
      <c r="E2659" s="52">
        <v>0.014</v>
      </c>
      <c r="F2659" s="52">
        <v>0.007</v>
      </c>
      <c r="G2659" s="52">
        <v>80.0</v>
      </c>
      <c r="H2659" s="52">
        <v>75.0</v>
      </c>
      <c r="I2659" s="52">
        <v>0.205</v>
      </c>
      <c r="J2659" s="52">
        <v>0.671</v>
      </c>
      <c r="K2659" s="52">
        <v>0.123</v>
      </c>
      <c r="L2659" s="52">
        <v>2.95516599E8</v>
      </c>
      <c r="M2659" s="52">
        <v>0.799</v>
      </c>
    </row>
    <row r="2660">
      <c r="A2660" s="47" t="str">
        <f t="shared" si="1"/>
        <v>The Americas_United States-The Americas_2006</v>
      </c>
      <c r="B2660" s="47" t="s">
        <v>258</v>
      </c>
      <c r="C2660" s="49" t="s">
        <v>300</v>
      </c>
      <c r="D2660" s="44" t="s">
        <v>85</v>
      </c>
      <c r="E2660" s="52">
        <v>0.014</v>
      </c>
      <c r="F2660" s="52">
        <v>0.007</v>
      </c>
      <c r="G2660" s="52">
        <v>80.0</v>
      </c>
      <c r="H2660" s="52">
        <v>75.0</v>
      </c>
      <c r="I2660" s="52">
        <v>0.204</v>
      </c>
      <c r="J2660" s="52">
        <v>0.672</v>
      </c>
      <c r="K2660" s="52">
        <v>0.124</v>
      </c>
      <c r="L2660" s="52">
        <v>2.98379912E8</v>
      </c>
      <c r="M2660" s="52">
        <v>0.801</v>
      </c>
    </row>
    <row r="2661">
      <c r="A2661" s="47" t="str">
        <f t="shared" si="1"/>
        <v>The Americas_United States-The Americas_2007</v>
      </c>
      <c r="B2661" s="47" t="s">
        <v>258</v>
      </c>
      <c r="C2661" s="49" t="s">
        <v>300</v>
      </c>
      <c r="D2661" s="44" t="s">
        <v>86</v>
      </c>
      <c r="E2661" s="52">
        <v>0.014</v>
      </c>
      <c r="F2661" s="52">
        <v>0.007</v>
      </c>
      <c r="G2661" s="52">
        <v>80.0</v>
      </c>
      <c r="H2661" s="52">
        <v>75.0</v>
      </c>
      <c r="I2661" s="52">
        <v>0.202</v>
      </c>
      <c r="J2661" s="52">
        <v>0.673</v>
      </c>
      <c r="K2661" s="52">
        <v>0.125</v>
      </c>
      <c r="L2661" s="52">
        <v>3.01231207E8</v>
      </c>
      <c r="M2661" s="52">
        <v>0.803</v>
      </c>
    </row>
    <row r="2662">
      <c r="A2662" s="47" t="str">
        <f t="shared" si="1"/>
        <v>The Americas_United States-The Americas_2008</v>
      </c>
      <c r="B2662" s="47" t="s">
        <v>258</v>
      </c>
      <c r="C2662" s="49" t="s">
        <v>300</v>
      </c>
      <c r="D2662" s="44" t="s">
        <v>87</v>
      </c>
      <c r="E2662" s="52">
        <v>0.014</v>
      </c>
      <c r="F2662" s="52">
        <v>0.007</v>
      </c>
      <c r="G2662" s="52">
        <v>81.0</v>
      </c>
      <c r="H2662" s="52">
        <v>76.0</v>
      </c>
      <c r="I2662" s="52">
        <v>0.201</v>
      </c>
      <c r="J2662" s="52">
        <v>0.673</v>
      </c>
      <c r="K2662" s="52">
        <v>0.127</v>
      </c>
      <c r="L2662" s="52">
        <v>3.04093966E8</v>
      </c>
      <c r="M2662" s="52">
        <v>0.804</v>
      </c>
    </row>
    <row r="2663">
      <c r="A2663" s="47" t="str">
        <f t="shared" si="1"/>
        <v>The Americas_United States-The Americas_2009</v>
      </c>
      <c r="B2663" s="47" t="s">
        <v>258</v>
      </c>
      <c r="C2663" s="49" t="s">
        <v>300</v>
      </c>
      <c r="D2663" s="44" t="s">
        <v>88</v>
      </c>
      <c r="E2663" s="52">
        <v>0.014</v>
      </c>
      <c r="F2663" s="52">
        <v>0.006</v>
      </c>
      <c r="G2663" s="52">
        <v>81.0</v>
      </c>
      <c r="H2663" s="52">
        <v>76.0</v>
      </c>
      <c r="I2663" s="52">
        <v>0.2</v>
      </c>
      <c r="J2663" s="52">
        <v>0.672</v>
      </c>
      <c r="K2663" s="52">
        <v>0.128</v>
      </c>
      <c r="L2663" s="52">
        <v>3.06771529E8</v>
      </c>
      <c r="M2663" s="52">
        <v>0.806</v>
      </c>
    </row>
    <row r="2664">
      <c r="A2664" s="47" t="str">
        <f t="shared" si="1"/>
        <v>The Americas_United States-The Americas_2010</v>
      </c>
      <c r="B2664" s="47" t="s">
        <v>258</v>
      </c>
      <c r="C2664" s="49" t="s">
        <v>300</v>
      </c>
      <c r="D2664" s="44" t="s">
        <v>89</v>
      </c>
      <c r="E2664" s="52">
        <v>0.013</v>
      </c>
      <c r="F2664" s="52">
        <v>0.006</v>
      </c>
      <c r="G2664" s="52">
        <v>81.0</v>
      </c>
      <c r="H2664" s="52">
        <v>76.0</v>
      </c>
      <c r="I2664" s="52">
        <v>0.198</v>
      </c>
      <c r="J2664" s="52">
        <v>0.671</v>
      </c>
      <c r="K2664" s="52">
        <v>0.131</v>
      </c>
      <c r="L2664" s="52">
        <v>3.09326295E8</v>
      </c>
      <c r="M2664" s="52">
        <v>0.808</v>
      </c>
    </row>
    <row r="2665">
      <c r="A2665" s="47" t="str">
        <f t="shared" si="1"/>
        <v>The Americas_United States-The Americas_2011</v>
      </c>
      <c r="B2665" s="47" t="s">
        <v>258</v>
      </c>
      <c r="C2665" s="49" t="s">
        <v>300</v>
      </c>
      <c r="D2665" s="44" t="s">
        <v>90</v>
      </c>
      <c r="E2665" s="52">
        <v>0.013</v>
      </c>
      <c r="F2665" s="52">
        <v>0.006</v>
      </c>
      <c r="G2665" s="52">
        <v>81.0</v>
      </c>
      <c r="H2665" s="52">
        <v>76.0</v>
      </c>
      <c r="I2665" s="52">
        <v>0.197</v>
      </c>
      <c r="J2665" s="52">
        <v>0.669</v>
      </c>
      <c r="K2665" s="52">
        <v>0.133</v>
      </c>
      <c r="L2665" s="52">
        <v>3.11582564E8</v>
      </c>
      <c r="M2665" s="52">
        <v>0.809</v>
      </c>
    </row>
    <row r="2666">
      <c r="A2666" s="47" t="str">
        <f t="shared" si="1"/>
        <v>The Americas_United States-The Americas_2012</v>
      </c>
      <c r="B2666" s="47" t="s">
        <v>258</v>
      </c>
      <c r="C2666" s="49" t="s">
        <v>300</v>
      </c>
      <c r="D2666" s="44" t="s">
        <v>91</v>
      </c>
      <c r="E2666" s="52">
        <v>0.013</v>
      </c>
      <c r="F2666" s="52">
        <v>0.006</v>
      </c>
      <c r="G2666" s="52">
        <v>81.0</v>
      </c>
      <c r="H2666" s="52">
        <v>76.0</v>
      </c>
      <c r="I2666" s="52">
        <v>0.196</v>
      </c>
      <c r="J2666" s="52">
        <v>0.667</v>
      </c>
      <c r="K2666" s="52">
        <v>0.136</v>
      </c>
      <c r="L2666" s="52">
        <v>3.13873685E8</v>
      </c>
      <c r="M2666" s="52">
        <v>0.811</v>
      </c>
    </row>
    <row r="2667">
      <c r="A2667" s="47" t="str">
        <f t="shared" si="1"/>
        <v>The Americas_Uruguay-The Americas_2000</v>
      </c>
      <c r="B2667" s="47" t="s">
        <v>258</v>
      </c>
      <c r="C2667" s="49" t="s">
        <v>301</v>
      </c>
      <c r="D2667" s="44" t="s">
        <v>70</v>
      </c>
      <c r="E2667" s="52">
        <v>0.016</v>
      </c>
      <c r="F2667" s="52">
        <v>0.015</v>
      </c>
      <c r="G2667" s="52">
        <v>78.0</v>
      </c>
      <c r="H2667" s="52">
        <v>71.0</v>
      </c>
      <c r="I2667" s="52">
        <v>0.246</v>
      </c>
      <c r="J2667" s="52">
        <v>0.624</v>
      </c>
      <c r="K2667" s="52">
        <v>0.131</v>
      </c>
      <c r="L2667" s="52">
        <v>3320841.0</v>
      </c>
      <c r="M2667" s="52">
        <v>0.92</v>
      </c>
    </row>
    <row r="2668">
      <c r="A2668" s="47" t="str">
        <f t="shared" si="1"/>
        <v>The Americas_Uruguay-The Americas_2001</v>
      </c>
      <c r="B2668" s="47" t="s">
        <v>258</v>
      </c>
      <c r="C2668" s="49" t="s">
        <v>301</v>
      </c>
      <c r="D2668" s="44" t="s">
        <v>71</v>
      </c>
      <c r="E2668" s="52">
        <v>0.016</v>
      </c>
      <c r="F2668" s="52">
        <v>0.014</v>
      </c>
      <c r="G2668" s="52">
        <v>79.0</v>
      </c>
      <c r="H2668" s="52">
        <v>71.0</v>
      </c>
      <c r="I2668" s="52">
        <v>0.244</v>
      </c>
      <c r="J2668" s="52">
        <v>0.624</v>
      </c>
      <c r="K2668" s="52">
        <v>0.132</v>
      </c>
      <c r="L2668" s="52">
        <v>3326762.0</v>
      </c>
      <c r="M2668" s="52">
        <v>0.923</v>
      </c>
    </row>
    <row r="2669">
      <c r="A2669" s="47" t="str">
        <f t="shared" si="1"/>
        <v>The Americas_Uruguay-The Americas_2002</v>
      </c>
      <c r="B2669" s="47" t="s">
        <v>258</v>
      </c>
      <c r="C2669" s="49" t="s">
        <v>301</v>
      </c>
      <c r="D2669" s="44" t="s">
        <v>72</v>
      </c>
      <c r="E2669" s="52">
        <v>0.016</v>
      </c>
      <c r="F2669" s="52">
        <v>0.014</v>
      </c>
      <c r="G2669" s="52">
        <v>79.0</v>
      </c>
      <c r="H2669" s="52">
        <v>71.0</v>
      </c>
      <c r="I2669" s="52">
        <v>0.243</v>
      </c>
      <c r="J2669" s="52">
        <v>0.624</v>
      </c>
      <c r="K2669" s="52">
        <v>0.133</v>
      </c>
      <c r="L2669" s="52">
        <v>3327500.0</v>
      </c>
      <c r="M2669" s="52">
        <v>0.926</v>
      </c>
    </row>
    <row r="2670">
      <c r="A2670" s="47" t="str">
        <f t="shared" si="1"/>
        <v>The Americas_Uruguay-The Americas_2003</v>
      </c>
      <c r="B2670" s="47" t="s">
        <v>258</v>
      </c>
      <c r="C2670" s="49" t="s">
        <v>301</v>
      </c>
      <c r="D2670" s="44" t="s">
        <v>74</v>
      </c>
      <c r="E2670" s="52">
        <v>0.016</v>
      </c>
      <c r="F2670" s="52">
        <v>0.013</v>
      </c>
      <c r="G2670" s="52">
        <v>79.0</v>
      </c>
      <c r="H2670" s="52">
        <v>72.0</v>
      </c>
      <c r="I2670" s="52">
        <v>0.242</v>
      </c>
      <c r="J2670" s="52">
        <v>0.625</v>
      </c>
      <c r="K2670" s="52">
        <v>0.134</v>
      </c>
      <c r="L2670" s="52">
        <v>3325411.0</v>
      </c>
      <c r="M2670" s="52">
        <v>0.928</v>
      </c>
    </row>
    <row r="2671">
      <c r="A2671" s="47" t="str">
        <f t="shared" si="1"/>
        <v>The Americas_Uruguay-The Americas_2004</v>
      </c>
      <c r="B2671" s="47" t="s">
        <v>258</v>
      </c>
      <c r="C2671" s="49" t="s">
        <v>301</v>
      </c>
      <c r="D2671" s="44" t="s">
        <v>83</v>
      </c>
      <c r="E2671" s="52">
        <v>0.016</v>
      </c>
      <c r="F2671" s="52">
        <v>0.013</v>
      </c>
      <c r="G2671" s="52">
        <v>79.0</v>
      </c>
      <c r="H2671" s="52">
        <v>72.0</v>
      </c>
      <c r="I2671" s="52">
        <v>0.24</v>
      </c>
      <c r="J2671" s="52">
        <v>0.626</v>
      </c>
      <c r="K2671" s="52">
        <v>0.135</v>
      </c>
      <c r="L2671" s="52">
        <v>3323822.0</v>
      </c>
      <c r="M2671" s="52">
        <v>0.931</v>
      </c>
    </row>
    <row r="2672">
      <c r="A2672" s="47" t="str">
        <f t="shared" si="1"/>
        <v>The Americas_Uruguay-The Americas_2005</v>
      </c>
      <c r="B2672" s="47" t="s">
        <v>258</v>
      </c>
      <c r="C2672" s="49" t="s">
        <v>301</v>
      </c>
      <c r="D2672" s="44" t="s">
        <v>84</v>
      </c>
      <c r="E2672" s="52">
        <v>0.015</v>
      </c>
      <c r="F2672" s="52">
        <v>0.012</v>
      </c>
      <c r="G2672" s="52">
        <v>79.0</v>
      </c>
      <c r="H2672" s="52">
        <v>72.0</v>
      </c>
      <c r="I2672" s="52">
        <v>0.238</v>
      </c>
      <c r="J2672" s="52">
        <v>0.627</v>
      </c>
      <c r="K2672" s="52">
        <v>0.135</v>
      </c>
      <c r="L2672" s="52">
        <v>3325155.0</v>
      </c>
      <c r="M2672" s="52">
        <v>0.933</v>
      </c>
    </row>
    <row r="2673">
      <c r="A2673" s="47" t="str">
        <f t="shared" si="1"/>
        <v>The Americas_Uruguay-The Americas_2006</v>
      </c>
      <c r="B2673" s="47" t="s">
        <v>258</v>
      </c>
      <c r="C2673" s="49" t="s">
        <v>301</v>
      </c>
      <c r="D2673" s="44" t="s">
        <v>85</v>
      </c>
      <c r="E2673" s="52">
        <v>0.015</v>
      </c>
      <c r="F2673" s="52">
        <v>0.012</v>
      </c>
      <c r="G2673" s="52">
        <v>80.0</v>
      </c>
      <c r="H2673" s="52">
        <v>72.0</v>
      </c>
      <c r="I2673" s="52">
        <v>0.235</v>
      </c>
      <c r="J2673" s="52">
        <v>0.628</v>
      </c>
      <c r="K2673" s="52">
        <v>0.136</v>
      </c>
      <c r="L2673" s="52">
        <v>3330217.0</v>
      </c>
      <c r="M2673" s="52">
        <v>0.936</v>
      </c>
    </row>
    <row r="2674">
      <c r="A2674" s="47" t="str">
        <f t="shared" si="1"/>
        <v>The Americas_Uruguay-The Americas_2007</v>
      </c>
      <c r="B2674" s="47" t="s">
        <v>258</v>
      </c>
      <c r="C2674" s="49" t="s">
        <v>301</v>
      </c>
      <c r="D2674" s="44" t="s">
        <v>86</v>
      </c>
      <c r="E2674" s="52">
        <v>0.015</v>
      </c>
      <c r="F2674" s="52">
        <v>0.012</v>
      </c>
      <c r="G2674" s="52">
        <v>80.0</v>
      </c>
      <c r="H2674" s="52">
        <v>73.0</v>
      </c>
      <c r="I2674" s="52">
        <v>0.233</v>
      </c>
      <c r="J2674" s="52">
        <v>0.63</v>
      </c>
      <c r="K2674" s="52">
        <v>0.137</v>
      </c>
      <c r="L2674" s="52">
        <v>3338384.0</v>
      </c>
      <c r="M2674" s="52">
        <v>0.938</v>
      </c>
    </row>
    <row r="2675">
      <c r="A2675" s="47" t="str">
        <f t="shared" si="1"/>
        <v>The Americas_Uruguay-The Americas_2008</v>
      </c>
      <c r="B2675" s="47" t="s">
        <v>258</v>
      </c>
      <c r="C2675" s="49" t="s">
        <v>301</v>
      </c>
      <c r="D2675" s="44" t="s">
        <v>87</v>
      </c>
      <c r="E2675" s="52">
        <v>0.015</v>
      </c>
      <c r="F2675" s="52">
        <v>0.011</v>
      </c>
      <c r="G2675" s="52">
        <v>80.0</v>
      </c>
      <c r="H2675" s="52">
        <v>73.0</v>
      </c>
      <c r="I2675" s="52">
        <v>0.23</v>
      </c>
      <c r="J2675" s="52">
        <v>0.632</v>
      </c>
      <c r="K2675" s="52">
        <v>0.137</v>
      </c>
      <c r="L2675" s="52">
        <v>3348898.0</v>
      </c>
      <c r="M2675" s="52">
        <v>0.94</v>
      </c>
    </row>
    <row r="2676">
      <c r="A2676" s="47" t="str">
        <f t="shared" si="1"/>
        <v>The Americas_Uruguay-The Americas_2009</v>
      </c>
      <c r="B2676" s="47" t="s">
        <v>258</v>
      </c>
      <c r="C2676" s="49" t="s">
        <v>301</v>
      </c>
      <c r="D2676" s="44" t="s">
        <v>88</v>
      </c>
      <c r="E2676" s="52">
        <v>0.015</v>
      </c>
      <c r="F2676" s="52">
        <v>0.011</v>
      </c>
      <c r="G2676" s="52">
        <v>80.0</v>
      </c>
      <c r="H2676" s="52">
        <v>73.0</v>
      </c>
      <c r="I2676" s="52">
        <v>0.228</v>
      </c>
      <c r="J2676" s="52">
        <v>0.634</v>
      </c>
      <c r="K2676" s="52">
        <v>0.138</v>
      </c>
      <c r="L2676" s="52">
        <v>3360431.0</v>
      </c>
      <c r="M2676" s="52">
        <v>0.942</v>
      </c>
    </row>
    <row r="2677">
      <c r="A2677" s="47" t="str">
        <f t="shared" si="1"/>
        <v>The Americas_Uruguay-The Americas_2010</v>
      </c>
      <c r="B2677" s="47" t="s">
        <v>258</v>
      </c>
      <c r="C2677" s="49" t="s">
        <v>301</v>
      </c>
      <c r="D2677" s="44" t="s">
        <v>89</v>
      </c>
      <c r="E2677" s="52">
        <v>0.015</v>
      </c>
      <c r="F2677" s="52">
        <v>0.011</v>
      </c>
      <c r="G2677" s="52">
        <v>80.0</v>
      </c>
      <c r="H2677" s="52">
        <v>73.0</v>
      </c>
      <c r="I2677" s="52">
        <v>0.225</v>
      </c>
      <c r="J2677" s="52">
        <v>0.636</v>
      </c>
      <c r="K2677" s="52">
        <v>0.139</v>
      </c>
      <c r="L2677" s="52">
        <v>3371982.0</v>
      </c>
      <c r="M2677" s="52">
        <v>0.944</v>
      </c>
    </row>
    <row r="2678">
      <c r="A2678" s="47" t="str">
        <f t="shared" si="1"/>
        <v>The Americas_Uruguay-The Americas_2011</v>
      </c>
      <c r="B2678" s="47" t="s">
        <v>258</v>
      </c>
      <c r="C2678" s="49" t="s">
        <v>301</v>
      </c>
      <c r="D2678" s="44" t="s">
        <v>90</v>
      </c>
      <c r="E2678" s="52">
        <v>0.015</v>
      </c>
      <c r="F2678" s="52">
        <v>0.01</v>
      </c>
      <c r="G2678" s="52">
        <v>80.0</v>
      </c>
      <c r="H2678" s="52">
        <v>73.0</v>
      </c>
      <c r="I2678" s="52">
        <v>0.223</v>
      </c>
      <c r="J2678" s="52">
        <v>0.638</v>
      </c>
      <c r="K2678" s="52">
        <v>0.139</v>
      </c>
      <c r="L2678" s="52">
        <v>3383486.0</v>
      </c>
      <c r="M2678" s="52">
        <v>0.946</v>
      </c>
    </row>
    <row r="2679">
      <c r="A2679" s="47" t="str">
        <f t="shared" si="1"/>
        <v>The Americas_Uruguay-The Americas_2012</v>
      </c>
      <c r="B2679" s="47" t="s">
        <v>258</v>
      </c>
      <c r="C2679" s="49" t="s">
        <v>301</v>
      </c>
      <c r="D2679" s="44" t="s">
        <v>91</v>
      </c>
      <c r="E2679" s="52">
        <v>0.015</v>
      </c>
      <c r="F2679" s="52">
        <v>0.01</v>
      </c>
      <c r="G2679" s="52">
        <v>80.0</v>
      </c>
      <c r="H2679" s="52">
        <v>74.0</v>
      </c>
      <c r="I2679" s="52">
        <v>0.22</v>
      </c>
      <c r="J2679" s="52">
        <v>0.639</v>
      </c>
      <c r="K2679" s="52">
        <v>0.14</v>
      </c>
      <c r="L2679" s="52">
        <v>3395253.0</v>
      </c>
      <c r="M2679" s="52">
        <v>0.948</v>
      </c>
    </row>
    <row r="2680">
      <c r="A2680" s="47" t="str">
        <f t="shared" si="1"/>
        <v>The Americas_Venezuela-The Americas_2000</v>
      </c>
      <c r="B2680" s="47" t="s">
        <v>258</v>
      </c>
      <c r="C2680" s="49" t="s">
        <v>302</v>
      </c>
      <c r="D2680" s="44" t="s">
        <v>70</v>
      </c>
      <c r="E2680" s="52">
        <v>0.024</v>
      </c>
      <c r="F2680" s="52">
        <v>0.018</v>
      </c>
      <c r="G2680" s="52">
        <v>75.0</v>
      </c>
      <c r="H2680" s="52">
        <v>70.0</v>
      </c>
      <c r="I2680" s="52">
        <v>0.337</v>
      </c>
      <c r="J2680" s="52">
        <v>0.617</v>
      </c>
      <c r="K2680" s="52">
        <v>0.046</v>
      </c>
      <c r="L2680" s="52">
        <v>2.4407553E7</v>
      </c>
      <c r="M2680" s="52">
        <v>0.88</v>
      </c>
    </row>
    <row r="2681">
      <c r="A2681" s="47" t="str">
        <f t="shared" si="1"/>
        <v>The Americas_Venezuela-The Americas_2001</v>
      </c>
      <c r="B2681" s="47" t="s">
        <v>258</v>
      </c>
      <c r="C2681" s="49" t="s">
        <v>302</v>
      </c>
      <c r="D2681" s="44" t="s">
        <v>71</v>
      </c>
      <c r="E2681" s="52">
        <v>0.023</v>
      </c>
      <c r="F2681" s="52">
        <v>0.018</v>
      </c>
      <c r="G2681" s="52">
        <v>76.0</v>
      </c>
      <c r="H2681" s="52">
        <v>70.0</v>
      </c>
      <c r="I2681" s="52">
        <v>0.332</v>
      </c>
      <c r="J2681" s="52">
        <v>0.621</v>
      </c>
      <c r="K2681" s="52">
        <v>0.046</v>
      </c>
      <c r="L2681" s="52">
        <v>2.4870441E7</v>
      </c>
      <c r="M2681" s="52">
        <v>0.883</v>
      </c>
    </row>
    <row r="2682">
      <c r="A2682" s="47" t="str">
        <f t="shared" si="1"/>
        <v>The Americas_Venezuela-The Americas_2002</v>
      </c>
      <c r="B2682" s="47" t="s">
        <v>258</v>
      </c>
      <c r="C2682" s="49" t="s">
        <v>302</v>
      </c>
      <c r="D2682" s="44" t="s">
        <v>72</v>
      </c>
      <c r="E2682" s="52">
        <v>0.023</v>
      </c>
      <c r="F2682" s="52">
        <v>0.017</v>
      </c>
      <c r="G2682" s="52">
        <v>76.0</v>
      </c>
      <c r="H2682" s="52">
        <v>70.0</v>
      </c>
      <c r="I2682" s="52">
        <v>0.327</v>
      </c>
      <c r="J2682" s="52">
        <v>0.625</v>
      </c>
      <c r="K2682" s="52">
        <v>0.047</v>
      </c>
      <c r="L2682" s="52">
        <v>2.5333622E7</v>
      </c>
      <c r="M2682" s="52">
        <v>0.884</v>
      </c>
    </row>
    <row r="2683">
      <c r="A2683" s="47" t="str">
        <f t="shared" si="1"/>
        <v>The Americas_Venezuela-The Americas_2003</v>
      </c>
      <c r="B2683" s="47" t="s">
        <v>258</v>
      </c>
      <c r="C2683" s="49" t="s">
        <v>302</v>
      </c>
      <c r="D2683" s="44" t="s">
        <v>74</v>
      </c>
      <c r="E2683" s="52">
        <v>0.023</v>
      </c>
      <c r="F2683" s="52">
        <v>0.017</v>
      </c>
      <c r="G2683" s="52">
        <v>76.0</v>
      </c>
      <c r="H2683" s="52">
        <v>70.0</v>
      </c>
      <c r="I2683" s="52">
        <v>0.322</v>
      </c>
      <c r="J2683" s="52">
        <v>0.63</v>
      </c>
      <c r="K2683" s="52">
        <v>0.048</v>
      </c>
      <c r="L2683" s="52">
        <v>2.5797219E7</v>
      </c>
      <c r="M2683" s="52">
        <v>0.885</v>
      </c>
    </row>
    <row r="2684">
      <c r="A2684" s="47" t="str">
        <f t="shared" si="1"/>
        <v>The Americas_Venezuela-The Americas_2004</v>
      </c>
      <c r="B2684" s="47" t="s">
        <v>258</v>
      </c>
      <c r="C2684" s="49" t="s">
        <v>302</v>
      </c>
      <c r="D2684" s="44" t="s">
        <v>83</v>
      </c>
      <c r="E2684" s="52">
        <v>0.022</v>
      </c>
      <c r="F2684" s="52">
        <v>0.016</v>
      </c>
      <c r="G2684" s="52">
        <v>76.0</v>
      </c>
      <c r="H2684" s="52">
        <v>70.0</v>
      </c>
      <c r="I2684" s="52">
        <v>0.318</v>
      </c>
      <c r="J2684" s="52">
        <v>0.633</v>
      </c>
      <c r="K2684" s="52">
        <v>0.049</v>
      </c>
      <c r="L2684" s="52">
        <v>2.6261326E7</v>
      </c>
      <c r="M2684" s="52">
        <v>0.885</v>
      </c>
    </row>
    <row r="2685">
      <c r="A2685" s="47" t="str">
        <f t="shared" si="1"/>
        <v>The Americas_Venezuela-The Americas_2005</v>
      </c>
      <c r="B2685" s="47" t="s">
        <v>258</v>
      </c>
      <c r="C2685" s="49" t="s">
        <v>302</v>
      </c>
      <c r="D2685" s="44" t="s">
        <v>84</v>
      </c>
      <c r="E2685" s="52">
        <v>0.022</v>
      </c>
      <c r="F2685" s="52">
        <v>0.016</v>
      </c>
      <c r="G2685" s="52">
        <v>76.0</v>
      </c>
      <c r="H2685" s="52">
        <v>70.0</v>
      </c>
      <c r="I2685" s="52">
        <v>0.313</v>
      </c>
      <c r="J2685" s="52">
        <v>0.637</v>
      </c>
      <c r="K2685" s="52">
        <v>0.05</v>
      </c>
      <c r="L2685" s="52">
        <v>2.6725897E7</v>
      </c>
      <c r="M2685" s="52">
        <v>0.886</v>
      </c>
    </row>
    <row r="2686">
      <c r="A2686" s="47" t="str">
        <f t="shared" si="1"/>
        <v>The Americas_Venezuela-The Americas_2006</v>
      </c>
      <c r="B2686" s="47" t="s">
        <v>258</v>
      </c>
      <c r="C2686" s="49" t="s">
        <v>302</v>
      </c>
      <c r="D2686" s="44" t="s">
        <v>85</v>
      </c>
      <c r="E2686" s="52">
        <v>0.022</v>
      </c>
      <c r="F2686" s="52">
        <v>0.015</v>
      </c>
      <c r="G2686" s="52">
        <v>76.0</v>
      </c>
      <c r="H2686" s="52">
        <v>71.0</v>
      </c>
      <c r="I2686" s="52">
        <v>0.309</v>
      </c>
      <c r="J2686" s="52">
        <v>0.64</v>
      </c>
      <c r="K2686" s="52">
        <v>0.051</v>
      </c>
      <c r="L2686" s="52">
        <v>2.7190882E7</v>
      </c>
      <c r="M2686" s="52">
        <v>0.886</v>
      </c>
    </row>
    <row r="2687">
      <c r="A2687" s="47" t="str">
        <f t="shared" si="1"/>
        <v>The Americas_Venezuela-The Americas_2007</v>
      </c>
      <c r="B2687" s="47" t="s">
        <v>258</v>
      </c>
      <c r="C2687" s="49" t="s">
        <v>302</v>
      </c>
      <c r="D2687" s="44" t="s">
        <v>86</v>
      </c>
      <c r="E2687" s="52">
        <v>0.022</v>
      </c>
      <c r="F2687" s="52">
        <v>0.015</v>
      </c>
      <c r="G2687" s="52">
        <v>77.0</v>
      </c>
      <c r="H2687" s="52">
        <v>71.0</v>
      </c>
      <c r="I2687" s="52">
        <v>0.305</v>
      </c>
      <c r="J2687" s="52">
        <v>0.643</v>
      </c>
      <c r="K2687" s="52">
        <v>0.052</v>
      </c>
      <c r="L2687" s="52">
        <v>2.7655937E7</v>
      </c>
      <c r="M2687" s="52">
        <v>0.886</v>
      </c>
    </row>
    <row r="2688">
      <c r="A2688" s="47" t="str">
        <f t="shared" si="1"/>
        <v>The Americas_Venezuela-The Americas_2008</v>
      </c>
      <c r="B2688" s="47" t="s">
        <v>258</v>
      </c>
      <c r="C2688" s="49" t="s">
        <v>302</v>
      </c>
      <c r="D2688" s="44" t="s">
        <v>87</v>
      </c>
      <c r="E2688" s="52">
        <v>0.021</v>
      </c>
      <c r="F2688" s="52">
        <v>0.014</v>
      </c>
      <c r="G2688" s="52">
        <v>77.0</v>
      </c>
      <c r="H2688" s="52">
        <v>71.0</v>
      </c>
      <c r="I2688" s="52">
        <v>0.302</v>
      </c>
      <c r="J2688" s="52">
        <v>0.645</v>
      </c>
      <c r="K2688" s="52">
        <v>0.053</v>
      </c>
      <c r="L2688" s="52">
        <v>2.8120312E7</v>
      </c>
      <c r="M2688" s="52">
        <v>0.887</v>
      </c>
    </row>
    <row r="2689">
      <c r="A2689" s="47" t="str">
        <f t="shared" si="1"/>
        <v>The Americas_Venezuela-The Americas_2009</v>
      </c>
      <c r="B2689" s="47" t="s">
        <v>258</v>
      </c>
      <c r="C2689" s="49" t="s">
        <v>302</v>
      </c>
      <c r="D2689" s="44" t="s">
        <v>88</v>
      </c>
      <c r="E2689" s="52">
        <v>0.021</v>
      </c>
      <c r="F2689" s="52">
        <v>0.014</v>
      </c>
      <c r="G2689" s="52">
        <v>77.0</v>
      </c>
      <c r="H2689" s="52">
        <v>71.0</v>
      </c>
      <c r="I2689" s="52">
        <v>0.298</v>
      </c>
      <c r="J2689" s="52">
        <v>0.647</v>
      </c>
      <c r="K2689" s="52">
        <v>0.055</v>
      </c>
      <c r="L2689" s="52">
        <v>2.858304E7</v>
      </c>
      <c r="M2689" s="52">
        <v>0.887</v>
      </c>
    </row>
    <row r="2690">
      <c r="A2690" s="47" t="str">
        <f t="shared" si="1"/>
        <v>The Americas_Venezuela-The Americas_2010</v>
      </c>
      <c r="B2690" s="47" t="s">
        <v>258</v>
      </c>
      <c r="C2690" s="49" t="s">
        <v>302</v>
      </c>
      <c r="D2690" s="44" t="s">
        <v>89</v>
      </c>
      <c r="E2690" s="52">
        <v>0.021</v>
      </c>
      <c r="F2690" s="52">
        <v>0.014</v>
      </c>
      <c r="G2690" s="52">
        <v>77.0</v>
      </c>
      <c r="H2690" s="52">
        <v>71.0</v>
      </c>
      <c r="I2690" s="52">
        <v>0.295</v>
      </c>
      <c r="J2690" s="52">
        <v>0.649</v>
      </c>
      <c r="K2690" s="52">
        <v>0.056</v>
      </c>
      <c r="L2690" s="52">
        <v>2.9043283E7</v>
      </c>
      <c r="M2690" s="52">
        <v>0.888</v>
      </c>
    </row>
    <row r="2691">
      <c r="A2691" s="47" t="str">
        <f t="shared" si="1"/>
        <v>The Americas_Venezuela-The Americas_2011</v>
      </c>
      <c r="B2691" s="47" t="s">
        <v>258</v>
      </c>
      <c r="C2691" s="49" t="s">
        <v>302</v>
      </c>
      <c r="D2691" s="44" t="s">
        <v>90</v>
      </c>
      <c r="E2691" s="52">
        <v>0.02</v>
      </c>
      <c r="F2691" s="52">
        <v>0.014</v>
      </c>
      <c r="G2691" s="52">
        <v>77.0</v>
      </c>
      <c r="H2691" s="52">
        <v>71.0</v>
      </c>
      <c r="I2691" s="52">
        <v>0.291</v>
      </c>
      <c r="J2691" s="52">
        <v>0.651</v>
      </c>
      <c r="K2691" s="52">
        <v>0.058</v>
      </c>
      <c r="L2691" s="52">
        <v>2.9500625E7</v>
      </c>
      <c r="M2691" s="52">
        <v>0.888</v>
      </c>
    </row>
    <row r="2692">
      <c r="A2692" s="47" t="str">
        <f t="shared" si="1"/>
        <v>The Americas_Venezuela-The Americas_2012</v>
      </c>
      <c r="B2692" s="47" t="s">
        <v>258</v>
      </c>
      <c r="C2692" s="49" t="s">
        <v>302</v>
      </c>
      <c r="D2692" s="44" t="s">
        <v>91</v>
      </c>
      <c r="E2692" s="52">
        <v>0.02</v>
      </c>
      <c r="F2692" s="52">
        <v>0.013</v>
      </c>
      <c r="G2692" s="52">
        <v>78.0</v>
      </c>
      <c r="H2692" s="52">
        <v>72.0</v>
      </c>
      <c r="I2692" s="52">
        <v>0.288</v>
      </c>
      <c r="J2692" s="52">
        <v>0.652</v>
      </c>
      <c r="K2692" s="52">
        <v>0.06</v>
      </c>
      <c r="L2692" s="52">
        <v>2.9954782E7</v>
      </c>
      <c r="M2692" s="52">
        <v>0.889</v>
      </c>
    </row>
  </sheetData>
  <conditionalFormatting sqref="A1:A2692">
    <cfRule type="expression" dxfId="0" priority="1">
      <formula>countif(A:A,A1)&gt;1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5.0"/>
    <col customWidth="1" min="2" max="2" width="11.0"/>
    <col customWidth="1" min="3" max="3" width="24.75"/>
    <col customWidth="1" min="4" max="4" width="9.5"/>
    <col customWidth="1" min="5" max="5" width="13.5"/>
    <col customWidth="1" min="6" max="6" width="14.88"/>
  </cols>
  <sheetData>
    <row r="1">
      <c r="A1" s="47" t="s">
        <v>304</v>
      </c>
      <c r="B1" s="47" t="s">
        <v>4</v>
      </c>
      <c r="C1" s="47" t="s">
        <v>5</v>
      </c>
      <c r="D1" s="48" t="s">
        <v>62</v>
      </c>
      <c r="E1" s="47" t="s">
        <v>44</v>
      </c>
      <c r="F1" s="47" t="s">
        <v>46</v>
      </c>
    </row>
    <row r="2">
      <c r="A2" s="53" t="str">
        <f t="shared" ref="A2:A2692" si="1">B2&amp;"_"&amp;C2&amp;"_"&amp;D2</f>
        <v>Africa_Algeria-Africa_2000</v>
      </c>
      <c r="B2" s="47" t="s">
        <v>68</v>
      </c>
      <c r="C2" s="49" t="s">
        <v>69</v>
      </c>
      <c r="D2" s="44" t="s">
        <v>70</v>
      </c>
      <c r="E2" s="52">
        <v>1.02E8</v>
      </c>
      <c r="F2" s="52">
        <v>1.93E8</v>
      </c>
    </row>
    <row r="3">
      <c r="A3" s="53" t="str">
        <f t="shared" si="1"/>
        <v>Africa_Algeria-Africa_2001</v>
      </c>
      <c r="B3" s="47" t="s">
        <v>68</v>
      </c>
      <c r="C3" s="49" t="s">
        <v>69</v>
      </c>
      <c r="D3" s="44" t="s">
        <v>71</v>
      </c>
      <c r="E3" s="52">
        <v>1.0E8</v>
      </c>
      <c r="F3" s="52">
        <v>1.94E8</v>
      </c>
    </row>
    <row r="4">
      <c r="A4" s="53" t="str">
        <f t="shared" si="1"/>
        <v>Africa_Algeria-Africa_2002</v>
      </c>
      <c r="B4" s="47" t="s">
        <v>68</v>
      </c>
      <c r="C4" s="49" t="s">
        <v>69</v>
      </c>
      <c r="D4" s="44" t="s">
        <v>72</v>
      </c>
      <c r="E4" s="52">
        <v>1.11E8</v>
      </c>
      <c r="F4" s="52">
        <v>2.48E8</v>
      </c>
    </row>
    <row r="5">
      <c r="A5" s="53" t="str">
        <f t="shared" si="1"/>
        <v>Africa_Algeria-Africa_2003</v>
      </c>
      <c r="B5" s="47" t="s">
        <v>68</v>
      </c>
      <c r="C5" s="49" t="s">
        <v>69</v>
      </c>
      <c r="D5" s="44" t="s">
        <v>74</v>
      </c>
      <c r="E5" s="52">
        <v>1.12E8</v>
      </c>
      <c r="F5" s="52">
        <v>2.55E8</v>
      </c>
    </row>
    <row r="6">
      <c r="A6" s="53" t="str">
        <f t="shared" si="1"/>
        <v>Africa_Algeria-Africa_2004</v>
      </c>
      <c r="B6" s="47" t="s">
        <v>68</v>
      </c>
      <c r="C6" s="49" t="s">
        <v>69</v>
      </c>
      <c r="D6" s="44" t="s">
        <v>83</v>
      </c>
      <c r="E6" s="52">
        <v>1.78E8</v>
      </c>
      <c r="F6" s="52">
        <v>3.41E8</v>
      </c>
    </row>
    <row r="7">
      <c r="A7" s="53" t="str">
        <f t="shared" si="1"/>
        <v>Africa_Algeria-Africa_2005</v>
      </c>
      <c r="B7" s="47" t="s">
        <v>68</v>
      </c>
      <c r="C7" s="49" t="s">
        <v>69</v>
      </c>
      <c r="D7" s="44" t="s">
        <v>84</v>
      </c>
      <c r="E7" s="52">
        <v>4.77E8</v>
      </c>
      <c r="F7" s="52">
        <v>6.6E8</v>
      </c>
    </row>
    <row r="8">
      <c r="A8" s="53" t="str">
        <f t="shared" si="1"/>
        <v>Africa_Algeria-Africa_2006</v>
      </c>
      <c r="B8" s="47" t="s">
        <v>68</v>
      </c>
      <c r="C8" s="49" t="s">
        <v>69</v>
      </c>
      <c r="D8" s="44" t="s">
        <v>85</v>
      </c>
      <c r="E8" s="52">
        <v>3.93E8</v>
      </c>
      <c r="F8" s="52">
        <v>4.14E8</v>
      </c>
    </row>
    <row r="9">
      <c r="A9" s="53" t="str">
        <f t="shared" si="1"/>
        <v>Africa_Algeria-Africa_2007</v>
      </c>
      <c r="B9" s="47" t="s">
        <v>68</v>
      </c>
      <c r="C9" s="49" t="s">
        <v>69</v>
      </c>
      <c r="D9" s="44" t="s">
        <v>86</v>
      </c>
      <c r="E9" s="52">
        <v>3.32E8</v>
      </c>
      <c r="F9" s="52">
        <v>5.04E8</v>
      </c>
    </row>
    <row r="10">
      <c r="A10" s="53" t="str">
        <f t="shared" si="1"/>
        <v>Africa_Algeria-Africa_2008</v>
      </c>
      <c r="B10" s="47" t="s">
        <v>68</v>
      </c>
      <c r="C10" s="49" t="s">
        <v>69</v>
      </c>
      <c r="D10" s="44" t="s">
        <v>87</v>
      </c>
      <c r="E10" s="52">
        <v>4.74E8</v>
      </c>
      <c r="F10" s="52">
        <v>6.17E8</v>
      </c>
    </row>
    <row r="11">
      <c r="A11" s="53" t="str">
        <f t="shared" si="1"/>
        <v>Africa_Algeria-Africa_2009</v>
      </c>
      <c r="B11" s="47" t="s">
        <v>68</v>
      </c>
      <c r="C11" s="49" t="s">
        <v>69</v>
      </c>
      <c r="D11" s="44" t="s">
        <v>88</v>
      </c>
      <c r="E11" s="52">
        <v>3.81E8</v>
      </c>
      <c r="F11" s="52">
        <v>5.74E8</v>
      </c>
    </row>
    <row r="12">
      <c r="A12" s="53" t="str">
        <f t="shared" si="1"/>
        <v>Africa_Algeria-Africa_2010</v>
      </c>
      <c r="B12" s="47" t="s">
        <v>68</v>
      </c>
      <c r="C12" s="49" t="s">
        <v>69</v>
      </c>
      <c r="D12" s="44" t="s">
        <v>89</v>
      </c>
      <c r="E12" s="52">
        <v>3.23E8</v>
      </c>
      <c r="F12" s="52">
        <v>7.37E8</v>
      </c>
    </row>
    <row r="13">
      <c r="A13" s="53" t="str">
        <f t="shared" si="1"/>
        <v>Africa_Algeria-Africa_2011</v>
      </c>
      <c r="B13" s="47" t="s">
        <v>68</v>
      </c>
      <c r="C13" s="49" t="s">
        <v>69</v>
      </c>
      <c r="D13" s="44" t="s">
        <v>90</v>
      </c>
      <c r="E13" s="52">
        <v>3.0E8</v>
      </c>
      <c r="F13" s="52">
        <v>5.71E8</v>
      </c>
    </row>
    <row r="14">
      <c r="A14" s="53" t="str">
        <f t="shared" si="1"/>
        <v>Africa_Algeria-Africa_2012</v>
      </c>
      <c r="B14" s="47" t="s">
        <v>68</v>
      </c>
      <c r="C14" s="49" t="s">
        <v>69</v>
      </c>
      <c r="D14" s="44" t="s">
        <v>91</v>
      </c>
      <c r="E14" s="52">
        <v>2.95E8</v>
      </c>
      <c r="F14" s="52">
        <v>5.59E8</v>
      </c>
    </row>
    <row r="15">
      <c r="A15" s="53" t="str">
        <f t="shared" si="1"/>
        <v>Africa_Angola-Africa_2000</v>
      </c>
      <c r="B15" s="47" t="s">
        <v>68</v>
      </c>
      <c r="C15" s="49" t="s">
        <v>92</v>
      </c>
      <c r="D15" s="44" t="s">
        <v>70</v>
      </c>
      <c r="E15" s="52">
        <v>3.4E7</v>
      </c>
      <c r="F15" s="52">
        <v>1.46E8</v>
      </c>
    </row>
    <row r="16">
      <c r="A16" s="53" t="str">
        <f t="shared" si="1"/>
        <v>Africa_Angola-Africa_2001</v>
      </c>
      <c r="B16" s="47" t="s">
        <v>68</v>
      </c>
      <c r="C16" s="49" t="s">
        <v>92</v>
      </c>
      <c r="D16" s="44" t="s">
        <v>71</v>
      </c>
      <c r="E16" s="52">
        <v>3.5E7</v>
      </c>
      <c r="F16" s="52">
        <v>8.0E7</v>
      </c>
    </row>
    <row r="17">
      <c r="A17" s="53" t="str">
        <f t="shared" si="1"/>
        <v>Africa_Angola-Africa_2002</v>
      </c>
      <c r="B17" s="47" t="s">
        <v>68</v>
      </c>
      <c r="C17" s="49" t="s">
        <v>92</v>
      </c>
      <c r="D17" s="44" t="s">
        <v>72</v>
      </c>
      <c r="E17" s="52">
        <v>5.1E7</v>
      </c>
      <c r="F17" s="52">
        <v>5.2E7</v>
      </c>
    </row>
    <row r="18">
      <c r="A18" s="53" t="str">
        <f t="shared" si="1"/>
        <v>Africa_Angola-Africa_2003</v>
      </c>
      <c r="B18" s="47" t="s">
        <v>68</v>
      </c>
      <c r="C18" s="49" t="s">
        <v>92</v>
      </c>
      <c r="D18" s="44" t="s">
        <v>74</v>
      </c>
      <c r="E18" s="52">
        <v>6.3E7</v>
      </c>
      <c r="F18" s="52">
        <v>4.9E7</v>
      </c>
    </row>
    <row r="19">
      <c r="A19" s="53" t="str">
        <f t="shared" si="1"/>
        <v>Africa_Angola-Africa_2004</v>
      </c>
      <c r="B19" s="47" t="s">
        <v>68</v>
      </c>
      <c r="C19" s="49" t="s">
        <v>92</v>
      </c>
      <c r="D19" s="44" t="s">
        <v>83</v>
      </c>
      <c r="E19" s="52">
        <v>8.2E7</v>
      </c>
      <c r="F19" s="52">
        <v>8.6E7</v>
      </c>
    </row>
    <row r="20">
      <c r="A20" s="53" t="str">
        <f t="shared" si="1"/>
        <v>Africa_Angola-Africa_2005</v>
      </c>
      <c r="B20" s="47" t="s">
        <v>68</v>
      </c>
      <c r="C20" s="49" t="s">
        <v>92</v>
      </c>
      <c r="D20" s="44" t="s">
        <v>84</v>
      </c>
      <c r="E20" s="52">
        <v>1.03E8</v>
      </c>
      <c r="F20" s="52">
        <v>1.35E8</v>
      </c>
    </row>
    <row r="21">
      <c r="A21" s="53" t="str">
        <f t="shared" si="1"/>
        <v>Africa_Angola-Africa_2006</v>
      </c>
      <c r="B21" s="47" t="s">
        <v>68</v>
      </c>
      <c r="C21" s="49" t="s">
        <v>92</v>
      </c>
      <c r="D21" s="44" t="s">
        <v>85</v>
      </c>
      <c r="E21" s="52">
        <v>9.1E7</v>
      </c>
      <c r="F21" s="52">
        <v>3.93E8</v>
      </c>
    </row>
    <row r="22">
      <c r="A22" s="53" t="str">
        <f t="shared" si="1"/>
        <v>Africa_Angola-Africa_2007</v>
      </c>
      <c r="B22" s="47" t="s">
        <v>68</v>
      </c>
      <c r="C22" s="49" t="s">
        <v>92</v>
      </c>
      <c r="D22" s="44" t="s">
        <v>86</v>
      </c>
      <c r="E22" s="52">
        <v>2.36E8</v>
      </c>
      <c r="F22" s="52">
        <v>4.73E8</v>
      </c>
    </row>
    <row r="23">
      <c r="A23" s="53" t="str">
        <f t="shared" si="1"/>
        <v>Africa_Angola-Africa_2008</v>
      </c>
      <c r="B23" s="47" t="s">
        <v>68</v>
      </c>
      <c r="C23" s="49" t="s">
        <v>92</v>
      </c>
      <c r="D23" s="44" t="s">
        <v>87</v>
      </c>
      <c r="E23" s="52">
        <v>2.93E8</v>
      </c>
      <c r="F23" s="52">
        <v>4.47E8</v>
      </c>
    </row>
    <row r="24">
      <c r="A24" s="53" t="str">
        <f t="shared" si="1"/>
        <v>Africa_Angola-Africa_2009</v>
      </c>
      <c r="B24" s="47" t="s">
        <v>68</v>
      </c>
      <c r="C24" s="49" t="s">
        <v>92</v>
      </c>
      <c r="D24" s="44" t="s">
        <v>88</v>
      </c>
      <c r="E24" s="52">
        <v>5.54E8</v>
      </c>
      <c r="F24" s="52">
        <v>2.7E8</v>
      </c>
    </row>
    <row r="25">
      <c r="A25" s="53" t="str">
        <f t="shared" si="1"/>
        <v>Africa_Angola-Africa_2010</v>
      </c>
      <c r="B25" s="47" t="s">
        <v>68</v>
      </c>
      <c r="C25" s="49" t="s">
        <v>92</v>
      </c>
      <c r="D25" s="44" t="s">
        <v>89</v>
      </c>
      <c r="E25" s="52">
        <v>7.26E8</v>
      </c>
      <c r="F25" s="52">
        <v>2.75E8</v>
      </c>
    </row>
    <row r="26">
      <c r="A26" s="53" t="str">
        <f t="shared" si="1"/>
        <v>Africa_Angola-Africa_2011</v>
      </c>
      <c r="B26" s="47" t="s">
        <v>68</v>
      </c>
      <c r="C26" s="49" t="s">
        <v>92</v>
      </c>
      <c r="D26" s="44" t="s">
        <v>90</v>
      </c>
      <c r="E26" s="52">
        <v>6.53E8</v>
      </c>
      <c r="F26" s="52">
        <v>3.23E8</v>
      </c>
    </row>
    <row r="27">
      <c r="A27" s="53" t="str">
        <f t="shared" si="1"/>
        <v>Africa_Angola-Africa_2012</v>
      </c>
      <c r="B27" s="47" t="s">
        <v>68</v>
      </c>
      <c r="C27" s="49" t="s">
        <v>92</v>
      </c>
      <c r="D27" s="44" t="s">
        <v>91</v>
      </c>
      <c r="E27" s="52">
        <v>7.11E8</v>
      </c>
      <c r="F27" s="52">
        <v>2.92E8</v>
      </c>
    </row>
    <row r="28">
      <c r="A28" s="53" t="str">
        <f t="shared" si="1"/>
        <v>Africa_Benin-Africa_2000</v>
      </c>
      <c r="B28" s="47" t="s">
        <v>68</v>
      </c>
      <c r="C28" s="49" t="s">
        <v>93</v>
      </c>
      <c r="D28" s="44" t="s">
        <v>70</v>
      </c>
      <c r="E28" s="52">
        <v>7.7E7</v>
      </c>
      <c r="F28" s="52">
        <v>5.0E7</v>
      </c>
    </row>
    <row r="29">
      <c r="A29" s="53" t="str">
        <f t="shared" si="1"/>
        <v>Africa_Benin-Africa_2001</v>
      </c>
      <c r="B29" s="47" t="s">
        <v>68</v>
      </c>
      <c r="C29" s="49" t="s">
        <v>93</v>
      </c>
      <c r="D29" s="44" t="s">
        <v>71</v>
      </c>
      <c r="E29" s="52">
        <v>8.6E7</v>
      </c>
      <c r="F29" s="52">
        <v>4.8E7</v>
      </c>
    </row>
    <row r="30">
      <c r="A30" s="53" t="str">
        <f t="shared" si="1"/>
        <v>Africa_Benin-Africa_2002</v>
      </c>
      <c r="B30" s="47" t="s">
        <v>68</v>
      </c>
      <c r="C30" s="49" t="s">
        <v>93</v>
      </c>
      <c r="D30" s="44" t="s">
        <v>72</v>
      </c>
      <c r="E30" s="52">
        <v>9.5E7</v>
      </c>
      <c r="F30" s="52">
        <v>4.9E7</v>
      </c>
    </row>
    <row r="31">
      <c r="A31" s="53" t="str">
        <f t="shared" si="1"/>
        <v>Africa_Benin-Africa_2003</v>
      </c>
      <c r="B31" s="47" t="s">
        <v>68</v>
      </c>
      <c r="C31" s="49" t="s">
        <v>93</v>
      </c>
      <c r="D31" s="44" t="s">
        <v>74</v>
      </c>
      <c r="E31" s="52">
        <v>1.08E8</v>
      </c>
      <c r="F31" s="52">
        <v>5.3E7</v>
      </c>
    </row>
    <row r="32">
      <c r="A32" s="53" t="str">
        <f t="shared" si="1"/>
        <v>Africa_Benin-Africa_2004</v>
      </c>
      <c r="B32" s="47" t="s">
        <v>68</v>
      </c>
      <c r="C32" s="49" t="s">
        <v>93</v>
      </c>
      <c r="D32" s="44" t="s">
        <v>83</v>
      </c>
      <c r="E32" s="52">
        <v>1.21E8</v>
      </c>
      <c r="F32" s="52">
        <v>5.9E7</v>
      </c>
    </row>
    <row r="33">
      <c r="A33" s="53" t="str">
        <f t="shared" si="1"/>
        <v>Africa_Benin-Africa_2005</v>
      </c>
      <c r="B33" s="47" t="s">
        <v>68</v>
      </c>
      <c r="C33" s="49" t="s">
        <v>93</v>
      </c>
      <c r="D33" s="44" t="s">
        <v>84</v>
      </c>
      <c r="E33" s="52">
        <v>1.08E8</v>
      </c>
      <c r="F33" s="52">
        <v>5.8E7</v>
      </c>
    </row>
    <row r="34">
      <c r="A34" s="53" t="str">
        <f t="shared" si="1"/>
        <v>Africa_Benin-Africa_2006</v>
      </c>
      <c r="B34" s="47" t="s">
        <v>68</v>
      </c>
      <c r="C34" s="49" t="s">
        <v>93</v>
      </c>
      <c r="D34" s="44" t="s">
        <v>85</v>
      </c>
      <c r="E34" s="52">
        <v>1.22E8</v>
      </c>
      <c r="F34" s="52">
        <v>7.1E7</v>
      </c>
    </row>
    <row r="35">
      <c r="A35" s="53" t="str">
        <f t="shared" si="1"/>
        <v>Africa_Benin-Africa_2007</v>
      </c>
      <c r="B35" s="47" t="s">
        <v>68</v>
      </c>
      <c r="C35" s="49" t="s">
        <v>93</v>
      </c>
      <c r="D35" s="44" t="s">
        <v>86</v>
      </c>
      <c r="E35" s="52">
        <v>2.06E8</v>
      </c>
      <c r="F35" s="52">
        <v>1.07E8</v>
      </c>
    </row>
    <row r="36">
      <c r="A36" s="53" t="str">
        <f t="shared" si="1"/>
        <v>Africa_Benin-Africa_2008</v>
      </c>
      <c r="B36" s="47" t="s">
        <v>68</v>
      </c>
      <c r="C36" s="49" t="s">
        <v>93</v>
      </c>
      <c r="D36" s="44" t="s">
        <v>87</v>
      </c>
      <c r="E36" s="52">
        <v>2.36E8</v>
      </c>
      <c r="F36" s="52">
        <v>1.02E8</v>
      </c>
    </row>
    <row r="37">
      <c r="A37" s="53" t="str">
        <f t="shared" si="1"/>
        <v>Africa_Benin-Africa_2009</v>
      </c>
      <c r="B37" s="47" t="s">
        <v>68</v>
      </c>
      <c r="C37" s="49" t="s">
        <v>93</v>
      </c>
      <c r="D37" s="44" t="s">
        <v>88</v>
      </c>
      <c r="E37" s="52">
        <v>1.31E8</v>
      </c>
      <c r="F37" s="52">
        <v>8.8E7</v>
      </c>
    </row>
    <row r="38">
      <c r="A38" s="53" t="str">
        <f t="shared" si="1"/>
        <v>Africa_Benin-Africa_2010</v>
      </c>
      <c r="B38" s="47" t="s">
        <v>68</v>
      </c>
      <c r="C38" s="49" t="s">
        <v>93</v>
      </c>
      <c r="D38" s="44" t="s">
        <v>89</v>
      </c>
      <c r="E38" s="52">
        <v>1.49E8</v>
      </c>
      <c r="F38" s="52">
        <v>9.1E7</v>
      </c>
    </row>
    <row r="39">
      <c r="A39" s="53" t="str">
        <f t="shared" si="1"/>
        <v>Africa_Benin-Africa_2011</v>
      </c>
      <c r="B39" s="47" t="s">
        <v>68</v>
      </c>
      <c r="C39" s="49" t="s">
        <v>93</v>
      </c>
      <c r="D39" s="44" t="s">
        <v>90</v>
      </c>
      <c r="E39" s="52">
        <v>1.88E8</v>
      </c>
      <c r="F39" s="50"/>
    </row>
    <row r="40">
      <c r="A40" s="53" t="str">
        <f t="shared" si="1"/>
        <v>Africa_Benin-Africa_2012</v>
      </c>
      <c r="B40" s="47" t="s">
        <v>68</v>
      </c>
      <c r="C40" s="49" t="s">
        <v>93</v>
      </c>
      <c r="D40" s="44" t="s">
        <v>91</v>
      </c>
      <c r="E40" s="52">
        <v>1.92E8</v>
      </c>
      <c r="F40" s="50"/>
    </row>
    <row r="41">
      <c r="A41" s="53" t="str">
        <f t="shared" si="1"/>
        <v>Africa_Botswana-Africa_2000</v>
      </c>
      <c r="B41" s="47" t="s">
        <v>68</v>
      </c>
      <c r="C41" s="49" t="s">
        <v>94</v>
      </c>
      <c r="D41" s="44" t="s">
        <v>70</v>
      </c>
      <c r="E41" s="52">
        <v>2.27E8</v>
      </c>
      <c r="F41" s="52">
        <v>2.09E8</v>
      </c>
    </row>
    <row r="42">
      <c r="A42" s="53" t="str">
        <f t="shared" si="1"/>
        <v>Africa_Botswana-Africa_2001</v>
      </c>
      <c r="B42" s="47" t="s">
        <v>68</v>
      </c>
      <c r="C42" s="49" t="s">
        <v>94</v>
      </c>
      <c r="D42" s="44" t="s">
        <v>71</v>
      </c>
      <c r="E42" s="52">
        <v>2.35E8</v>
      </c>
      <c r="F42" s="52">
        <v>2.15E8</v>
      </c>
    </row>
    <row r="43">
      <c r="A43" s="53" t="str">
        <f t="shared" si="1"/>
        <v>Africa_Botswana-Africa_2002</v>
      </c>
      <c r="B43" s="47" t="s">
        <v>68</v>
      </c>
      <c r="C43" s="49" t="s">
        <v>94</v>
      </c>
      <c r="D43" s="44" t="s">
        <v>72</v>
      </c>
      <c r="E43" s="52">
        <v>3.24E8</v>
      </c>
      <c r="F43" s="52">
        <v>1.97E8</v>
      </c>
    </row>
    <row r="44">
      <c r="A44" s="53" t="str">
        <f t="shared" si="1"/>
        <v>Africa_Botswana-Africa_2003</v>
      </c>
      <c r="B44" s="47" t="s">
        <v>68</v>
      </c>
      <c r="C44" s="49" t="s">
        <v>94</v>
      </c>
      <c r="D44" s="44" t="s">
        <v>74</v>
      </c>
      <c r="E44" s="52">
        <v>4.59E8</v>
      </c>
      <c r="F44" s="52">
        <v>2.35E8</v>
      </c>
    </row>
    <row r="45">
      <c r="A45" s="53" t="str">
        <f t="shared" si="1"/>
        <v>Africa_Botswana-Africa_2004</v>
      </c>
      <c r="B45" s="47" t="s">
        <v>68</v>
      </c>
      <c r="C45" s="49" t="s">
        <v>94</v>
      </c>
      <c r="D45" s="44" t="s">
        <v>83</v>
      </c>
      <c r="E45" s="52">
        <v>5.82E8</v>
      </c>
      <c r="F45" s="52">
        <v>2.8E8</v>
      </c>
    </row>
    <row r="46">
      <c r="A46" s="53" t="str">
        <f t="shared" si="1"/>
        <v>Africa_Botswana-Africa_2005</v>
      </c>
      <c r="B46" s="47" t="s">
        <v>68</v>
      </c>
      <c r="C46" s="49" t="s">
        <v>94</v>
      </c>
      <c r="D46" s="44" t="s">
        <v>84</v>
      </c>
      <c r="E46" s="52">
        <v>5.63E8</v>
      </c>
      <c r="F46" s="52">
        <v>3.01E8</v>
      </c>
    </row>
    <row r="47">
      <c r="A47" s="53" t="str">
        <f t="shared" si="1"/>
        <v>Africa_Botswana-Africa_2006</v>
      </c>
      <c r="B47" s="47" t="s">
        <v>68</v>
      </c>
      <c r="C47" s="49" t="s">
        <v>94</v>
      </c>
      <c r="D47" s="44" t="s">
        <v>85</v>
      </c>
      <c r="E47" s="52">
        <v>5.39E8</v>
      </c>
      <c r="F47" s="52">
        <v>2.85E8</v>
      </c>
    </row>
    <row r="48">
      <c r="A48" s="53" t="str">
        <f t="shared" si="1"/>
        <v>Africa_Botswana-Africa_2007</v>
      </c>
      <c r="B48" s="47" t="s">
        <v>68</v>
      </c>
      <c r="C48" s="49" t="s">
        <v>94</v>
      </c>
      <c r="D48" s="44" t="s">
        <v>86</v>
      </c>
      <c r="E48" s="52">
        <v>5.48E8</v>
      </c>
      <c r="F48" s="52">
        <v>2.84E8</v>
      </c>
    </row>
    <row r="49">
      <c r="A49" s="53" t="str">
        <f t="shared" si="1"/>
        <v>Africa_Botswana-Africa_2008</v>
      </c>
      <c r="B49" s="47" t="s">
        <v>68</v>
      </c>
      <c r="C49" s="49" t="s">
        <v>94</v>
      </c>
      <c r="D49" s="44" t="s">
        <v>87</v>
      </c>
      <c r="E49" s="52">
        <v>5.9E7</v>
      </c>
      <c r="F49" s="52">
        <v>5.4E7</v>
      </c>
    </row>
    <row r="50">
      <c r="A50" s="53" t="str">
        <f t="shared" si="1"/>
        <v>Africa_Botswana-Africa_2009</v>
      </c>
      <c r="B50" s="47" t="s">
        <v>68</v>
      </c>
      <c r="C50" s="49" t="s">
        <v>94</v>
      </c>
      <c r="D50" s="44" t="s">
        <v>88</v>
      </c>
      <c r="E50" s="52">
        <v>5.3E7</v>
      </c>
      <c r="F50" s="52">
        <v>8.0E7</v>
      </c>
    </row>
    <row r="51">
      <c r="A51" s="53" t="str">
        <f t="shared" si="1"/>
        <v>Africa_Botswana-Africa_2010</v>
      </c>
      <c r="B51" s="47" t="s">
        <v>68</v>
      </c>
      <c r="C51" s="49" t="s">
        <v>94</v>
      </c>
      <c r="D51" s="44" t="s">
        <v>89</v>
      </c>
      <c r="E51" s="52">
        <v>8.0E7</v>
      </c>
      <c r="F51" s="52">
        <v>8.9E7</v>
      </c>
    </row>
    <row r="52">
      <c r="A52" s="53" t="str">
        <f t="shared" si="1"/>
        <v>Africa_Botswana-Africa_2011</v>
      </c>
      <c r="B52" s="47" t="s">
        <v>68</v>
      </c>
      <c r="C52" s="49" t="s">
        <v>94</v>
      </c>
      <c r="D52" s="44" t="s">
        <v>90</v>
      </c>
      <c r="E52" s="52">
        <v>3.6E7</v>
      </c>
      <c r="F52" s="52">
        <v>8.2E7</v>
      </c>
    </row>
    <row r="53">
      <c r="A53" s="53" t="str">
        <f t="shared" si="1"/>
        <v>Africa_Botswana-Africa_2012</v>
      </c>
      <c r="B53" s="47" t="s">
        <v>68</v>
      </c>
      <c r="C53" s="49" t="s">
        <v>94</v>
      </c>
      <c r="D53" s="44" t="s">
        <v>91</v>
      </c>
      <c r="E53" s="52">
        <v>3.0E7</v>
      </c>
      <c r="F53" s="52">
        <v>1.0E8</v>
      </c>
    </row>
    <row r="54">
      <c r="A54" s="53" t="str">
        <f t="shared" si="1"/>
        <v>Africa_Burkina Faso-Africa_2000</v>
      </c>
      <c r="B54" s="47" t="s">
        <v>68</v>
      </c>
      <c r="C54" s="49" t="s">
        <v>95</v>
      </c>
      <c r="D54" s="44" t="s">
        <v>70</v>
      </c>
      <c r="E54" s="52">
        <v>2.3E7</v>
      </c>
      <c r="F54" s="52">
        <v>3.0E7</v>
      </c>
    </row>
    <row r="55">
      <c r="A55" s="53" t="str">
        <f t="shared" si="1"/>
        <v>Africa_Burkina Faso-Africa_2001</v>
      </c>
      <c r="B55" s="47" t="s">
        <v>68</v>
      </c>
      <c r="C55" s="49" t="s">
        <v>95</v>
      </c>
      <c r="D55" s="44" t="s">
        <v>71</v>
      </c>
      <c r="E55" s="52">
        <v>2.5E7</v>
      </c>
      <c r="F55" s="52">
        <v>3.5E7</v>
      </c>
    </row>
    <row r="56">
      <c r="A56" s="53" t="str">
        <f t="shared" si="1"/>
        <v>Africa_Burkina Faso-Africa_2002</v>
      </c>
      <c r="B56" s="47" t="s">
        <v>68</v>
      </c>
      <c r="C56" s="49" t="s">
        <v>95</v>
      </c>
      <c r="D56" s="44" t="s">
        <v>72</v>
      </c>
      <c r="E56" s="52">
        <v>3.7E7</v>
      </c>
      <c r="F56" s="52">
        <v>3.6E7</v>
      </c>
    </row>
    <row r="57">
      <c r="A57" s="53" t="str">
        <f t="shared" si="1"/>
        <v>Africa_Burkina Faso-Africa_2003</v>
      </c>
      <c r="B57" s="47" t="s">
        <v>68</v>
      </c>
      <c r="C57" s="49" t="s">
        <v>95</v>
      </c>
      <c r="D57" s="44" t="s">
        <v>74</v>
      </c>
      <c r="E57" s="52">
        <v>3.8E7</v>
      </c>
      <c r="F57" s="52">
        <v>5.0E7</v>
      </c>
    </row>
    <row r="58">
      <c r="A58" s="53" t="str">
        <f t="shared" si="1"/>
        <v>Africa_Burkina Faso-Africa_2004</v>
      </c>
      <c r="B58" s="47" t="s">
        <v>68</v>
      </c>
      <c r="C58" s="49" t="s">
        <v>95</v>
      </c>
      <c r="D58" s="44" t="s">
        <v>83</v>
      </c>
      <c r="E58" s="52">
        <v>5.2E7</v>
      </c>
      <c r="F58" s="52">
        <v>6.7E7</v>
      </c>
    </row>
    <row r="59">
      <c r="A59" s="53" t="str">
        <f t="shared" si="1"/>
        <v>Africa_Burkina Faso-Africa_2005</v>
      </c>
      <c r="B59" s="47" t="s">
        <v>68</v>
      </c>
      <c r="C59" s="49" t="s">
        <v>95</v>
      </c>
      <c r="D59" s="44" t="s">
        <v>84</v>
      </c>
      <c r="E59" s="52">
        <v>4.6E7</v>
      </c>
      <c r="F59" s="52">
        <v>7.4E7</v>
      </c>
    </row>
    <row r="60">
      <c r="A60" s="53" t="str">
        <f t="shared" si="1"/>
        <v>Africa_Burkina Faso-Africa_2006</v>
      </c>
      <c r="B60" s="47" t="s">
        <v>68</v>
      </c>
      <c r="C60" s="49" t="s">
        <v>95</v>
      </c>
      <c r="D60" s="44" t="s">
        <v>85</v>
      </c>
      <c r="E60" s="52">
        <v>5.5E7</v>
      </c>
      <c r="F60" s="52">
        <v>8.4E7</v>
      </c>
    </row>
    <row r="61">
      <c r="A61" s="53" t="str">
        <f t="shared" si="1"/>
        <v>Africa_Burkina Faso-Africa_2007</v>
      </c>
      <c r="B61" s="47" t="s">
        <v>68</v>
      </c>
      <c r="C61" s="49" t="s">
        <v>95</v>
      </c>
      <c r="D61" s="44" t="s">
        <v>86</v>
      </c>
      <c r="E61" s="52">
        <v>6.1E7</v>
      </c>
      <c r="F61" s="52">
        <v>9.3E7</v>
      </c>
    </row>
    <row r="62">
      <c r="A62" s="53" t="str">
        <f t="shared" si="1"/>
        <v>Africa_Burkina Faso-Africa_2008</v>
      </c>
      <c r="B62" s="47" t="s">
        <v>68</v>
      </c>
      <c r="C62" s="49" t="s">
        <v>95</v>
      </c>
      <c r="D62" s="44" t="s">
        <v>87</v>
      </c>
      <c r="E62" s="52">
        <v>8.2E7</v>
      </c>
      <c r="F62" s="52">
        <v>1.1E8</v>
      </c>
    </row>
    <row r="63">
      <c r="A63" s="53" t="str">
        <f t="shared" si="1"/>
        <v>Africa_Burkina Faso-Africa_2009</v>
      </c>
      <c r="B63" s="47" t="s">
        <v>68</v>
      </c>
      <c r="C63" s="49" t="s">
        <v>95</v>
      </c>
      <c r="D63" s="44" t="s">
        <v>88</v>
      </c>
      <c r="E63" s="52">
        <v>9.9E7</v>
      </c>
      <c r="F63" s="52">
        <v>1.11E8</v>
      </c>
    </row>
    <row r="64">
      <c r="A64" s="53" t="str">
        <f t="shared" si="1"/>
        <v>Africa_Burkina Faso-Africa_2010</v>
      </c>
      <c r="B64" s="47" t="s">
        <v>68</v>
      </c>
      <c r="C64" s="49" t="s">
        <v>95</v>
      </c>
      <c r="D64" s="44" t="s">
        <v>89</v>
      </c>
      <c r="E64" s="52">
        <v>1.05E8</v>
      </c>
      <c r="F64" s="52">
        <v>1.1E8</v>
      </c>
    </row>
    <row r="65">
      <c r="A65" s="53" t="str">
        <f t="shared" si="1"/>
        <v>Africa_Burkina Faso-Africa_2011</v>
      </c>
      <c r="B65" s="47" t="s">
        <v>68</v>
      </c>
      <c r="C65" s="49" t="s">
        <v>95</v>
      </c>
      <c r="D65" s="44" t="s">
        <v>90</v>
      </c>
      <c r="E65" s="50"/>
      <c r="F65" s="50"/>
    </row>
    <row r="66">
      <c r="A66" s="53" t="str">
        <f t="shared" si="1"/>
        <v>Africa_Burkina Faso-Africa_2012</v>
      </c>
      <c r="B66" s="47" t="s">
        <v>68</v>
      </c>
      <c r="C66" s="49" t="s">
        <v>95</v>
      </c>
      <c r="D66" s="44" t="s">
        <v>91</v>
      </c>
      <c r="E66" s="50"/>
      <c r="F66" s="50"/>
    </row>
    <row r="67">
      <c r="A67" s="53" t="str">
        <f t="shared" si="1"/>
        <v>Africa_Burundi-Africa_2000</v>
      </c>
      <c r="B67" s="47" t="s">
        <v>68</v>
      </c>
      <c r="C67" s="49" t="s">
        <v>96</v>
      </c>
      <c r="D67" s="44" t="s">
        <v>70</v>
      </c>
      <c r="E67" s="52">
        <v>1400000.0</v>
      </c>
      <c r="F67" s="52">
        <v>1.4E7</v>
      </c>
    </row>
    <row r="68">
      <c r="A68" s="53" t="str">
        <f t="shared" si="1"/>
        <v>Africa_Burundi-Africa_2001</v>
      </c>
      <c r="B68" s="47" t="s">
        <v>68</v>
      </c>
      <c r="C68" s="49" t="s">
        <v>96</v>
      </c>
      <c r="D68" s="44" t="s">
        <v>71</v>
      </c>
      <c r="E68" s="52">
        <v>900000.0</v>
      </c>
      <c r="F68" s="52">
        <v>1.2E7</v>
      </c>
    </row>
    <row r="69">
      <c r="A69" s="53" t="str">
        <f t="shared" si="1"/>
        <v>Africa_Burundi-Africa_2002</v>
      </c>
      <c r="B69" s="47" t="s">
        <v>68</v>
      </c>
      <c r="C69" s="49" t="s">
        <v>96</v>
      </c>
      <c r="D69" s="44" t="s">
        <v>72</v>
      </c>
      <c r="E69" s="52">
        <v>1600000.0</v>
      </c>
      <c r="F69" s="52">
        <v>1.4E7</v>
      </c>
    </row>
    <row r="70">
      <c r="A70" s="53" t="str">
        <f t="shared" si="1"/>
        <v>Africa_Burundi-Africa_2003</v>
      </c>
      <c r="B70" s="47" t="s">
        <v>68</v>
      </c>
      <c r="C70" s="49" t="s">
        <v>96</v>
      </c>
      <c r="D70" s="44" t="s">
        <v>74</v>
      </c>
      <c r="E70" s="52">
        <v>1200000.0</v>
      </c>
      <c r="F70" s="52">
        <v>1.5E7</v>
      </c>
    </row>
    <row r="71">
      <c r="A71" s="53" t="str">
        <f t="shared" si="1"/>
        <v>Africa_Burundi-Africa_2004</v>
      </c>
      <c r="B71" s="47" t="s">
        <v>68</v>
      </c>
      <c r="C71" s="49" t="s">
        <v>96</v>
      </c>
      <c r="D71" s="44" t="s">
        <v>83</v>
      </c>
      <c r="E71" s="52">
        <v>1800000.0</v>
      </c>
      <c r="F71" s="52">
        <v>2.9E7</v>
      </c>
    </row>
    <row r="72">
      <c r="A72" s="53" t="str">
        <f t="shared" si="1"/>
        <v>Africa_Burundi-Africa_2005</v>
      </c>
      <c r="B72" s="47" t="s">
        <v>68</v>
      </c>
      <c r="C72" s="49" t="s">
        <v>96</v>
      </c>
      <c r="D72" s="44" t="s">
        <v>84</v>
      </c>
      <c r="E72" s="52">
        <v>1900000.0</v>
      </c>
      <c r="F72" s="52">
        <v>6.2E7</v>
      </c>
    </row>
    <row r="73">
      <c r="A73" s="53" t="str">
        <f t="shared" si="1"/>
        <v>Africa_Burundi-Africa_2006</v>
      </c>
      <c r="B73" s="47" t="s">
        <v>68</v>
      </c>
      <c r="C73" s="49" t="s">
        <v>96</v>
      </c>
      <c r="D73" s="44" t="s">
        <v>85</v>
      </c>
      <c r="E73" s="52">
        <v>1600000.0</v>
      </c>
      <c r="F73" s="52">
        <v>1.26E8</v>
      </c>
    </row>
    <row r="74">
      <c r="A74" s="53" t="str">
        <f t="shared" si="1"/>
        <v>Africa_Burundi-Africa_2007</v>
      </c>
      <c r="B74" s="47" t="s">
        <v>68</v>
      </c>
      <c r="C74" s="49" t="s">
        <v>96</v>
      </c>
      <c r="D74" s="44" t="s">
        <v>86</v>
      </c>
      <c r="E74" s="52">
        <v>2300000.0</v>
      </c>
      <c r="F74" s="52">
        <v>1.06E8</v>
      </c>
    </row>
    <row r="75">
      <c r="A75" s="53" t="str">
        <f t="shared" si="1"/>
        <v>Africa_Burundi-Africa_2008</v>
      </c>
      <c r="B75" s="47" t="s">
        <v>68</v>
      </c>
      <c r="C75" s="49" t="s">
        <v>96</v>
      </c>
      <c r="D75" s="44" t="s">
        <v>87</v>
      </c>
      <c r="E75" s="52">
        <v>1600000.0</v>
      </c>
      <c r="F75" s="52">
        <v>1.51E8</v>
      </c>
    </row>
    <row r="76">
      <c r="A76" s="53" t="str">
        <f t="shared" si="1"/>
        <v>Africa_Burundi-Africa_2009</v>
      </c>
      <c r="B76" s="47" t="s">
        <v>68</v>
      </c>
      <c r="C76" s="49" t="s">
        <v>96</v>
      </c>
      <c r="D76" s="44" t="s">
        <v>88</v>
      </c>
      <c r="E76" s="52">
        <v>1700000.0</v>
      </c>
      <c r="F76" s="52">
        <v>7.1E7</v>
      </c>
    </row>
    <row r="77">
      <c r="A77" s="53" t="str">
        <f t="shared" si="1"/>
        <v>Africa_Burundi-Africa_2010</v>
      </c>
      <c r="B77" s="47" t="s">
        <v>68</v>
      </c>
      <c r="C77" s="49" t="s">
        <v>96</v>
      </c>
      <c r="D77" s="44" t="s">
        <v>89</v>
      </c>
      <c r="E77" s="52">
        <v>2100000.0</v>
      </c>
      <c r="F77" s="52">
        <v>3.5E7</v>
      </c>
    </row>
    <row r="78">
      <c r="A78" s="53" t="str">
        <f t="shared" si="1"/>
        <v>Africa_Burundi-Africa_2011</v>
      </c>
      <c r="B78" s="47" t="s">
        <v>68</v>
      </c>
      <c r="C78" s="49" t="s">
        <v>96</v>
      </c>
      <c r="D78" s="44" t="s">
        <v>90</v>
      </c>
      <c r="E78" s="52">
        <v>3700000.0</v>
      </c>
      <c r="F78" s="52">
        <v>4.9E7</v>
      </c>
    </row>
    <row r="79">
      <c r="A79" s="53" t="str">
        <f t="shared" si="1"/>
        <v>Africa_Burundi-Africa_2012</v>
      </c>
      <c r="B79" s="47" t="s">
        <v>68</v>
      </c>
      <c r="C79" s="49" t="s">
        <v>96</v>
      </c>
      <c r="D79" s="44" t="s">
        <v>91</v>
      </c>
      <c r="E79" s="52">
        <v>2700000.0</v>
      </c>
      <c r="F79" s="52">
        <v>4.1E7</v>
      </c>
    </row>
    <row r="80">
      <c r="A80" s="53" t="str">
        <f t="shared" si="1"/>
        <v>Africa_Cameroon-Africa_2000</v>
      </c>
      <c r="B80" s="47" t="s">
        <v>68</v>
      </c>
      <c r="C80" s="49" t="s">
        <v>97</v>
      </c>
      <c r="D80" s="44" t="s">
        <v>70</v>
      </c>
      <c r="E80" s="52">
        <v>1.32E8</v>
      </c>
      <c r="F80" s="52">
        <v>2.41E8</v>
      </c>
    </row>
    <row r="81">
      <c r="A81" s="53" t="str">
        <f t="shared" si="1"/>
        <v>Africa_Cameroon-Africa_2001</v>
      </c>
      <c r="B81" s="47" t="s">
        <v>68</v>
      </c>
      <c r="C81" s="49" t="s">
        <v>97</v>
      </c>
      <c r="D81" s="44" t="s">
        <v>71</v>
      </c>
      <c r="E81" s="52">
        <v>1.82E8</v>
      </c>
      <c r="F81" s="52">
        <v>1.99E8</v>
      </c>
    </row>
    <row r="82">
      <c r="A82" s="53" t="str">
        <f t="shared" si="1"/>
        <v>Africa_Cameroon-Africa_2002</v>
      </c>
      <c r="B82" s="47" t="s">
        <v>68</v>
      </c>
      <c r="C82" s="49" t="s">
        <v>97</v>
      </c>
      <c r="D82" s="44" t="s">
        <v>72</v>
      </c>
      <c r="E82" s="52">
        <v>1.24E8</v>
      </c>
      <c r="F82" s="52">
        <v>2.05E8</v>
      </c>
    </row>
    <row r="83">
      <c r="A83" s="53" t="str">
        <f t="shared" si="1"/>
        <v>Africa_Cameroon-Africa_2003</v>
      </c>
      <c r="B83" s="47" t="s">
        <v>68</v>
      </c>
      <c r="C83" s="49" t="s">
        <v>97</v>
      </c>
      <c r="D83" s="44" t="s">
        <v>74</v>
      </c>
      <c r="E83" s="52">
        <v>2.66E8</v>
      </c>
      <c r="F83" s="52">
        <v>2.72E8</v>
      </c>
    </row>
    <row r="84">
      <c r="A84" s="53" t="str">
        <f t="shared" si="1"/>
        <v>Africa_Cameroon-Africa_2004</v>
      </c>
      <c r="B84" s="47" t="s">
        <v>68</v>
      </c>
      <c r="C84" s="49" t="s">
        <v>97</v>
      </c>
      <c r="D84" s="44" t="s">
        <v>83</v>
      </c>
      <c r="E84" s="52">
        <v>2.12E8</v>
      </c>
      <c r="F84" s="52">
        <v>3.94E8</v>
      </c>
    </row>
    <row r="85">
      <c r="A85" s="53" t="str">
        <f t="shared" si="1"/>
        <v>Africa_Cameroon-Africa_2005</v>
      </c>
      <c r="B85" s="47" t="s">
        <v>68</v>
      </c>
      <c r="C85" s="49" t="s">
        <v>97</v>
      </c>
      <c r="D85" s="44" t="s">
        <v>84</v>
      </c>
      <c r="E85" s="52">
        <v>2.29E8</v>
      </c>
      <c r="F85" s="52">
        <v>4.8E8</v>
      </c>
    </row>
    <row r="86">
      <c r="A86" s="53" t="str">
        <f t="shared" si="1"/>
        <v>Africa_Cameroon-Africa_2006</v>
      </c>
      <c r="B86" s="47" t="s">
        <v>68</v>
      </c>
      <c r="C86" s="49" t="s">
        <v>97</v>
      </c>
      <c r="D86" s="44" t="s">
        <v>85</v>
      </c>
      <c r="E86" s="52">
        <v>2.31E8</v>
      </c>
      <c r="F86" s="52">
        <v>5.21E8</v>
      </c>
    </row>
    <row r="87">
      <c r="A87" s="53" t="str">
        <f t="shared" si="1"/>
        <v>Africa_Cameroon-Africa_2007</v>
      </c>
      <c r="B87" s="47" t="s">
        <v>68</v>
      </c>
      <c r="C87" s="49" t="s">
        <v>97</v>
      </c>
      <c r="D87" s="44" t="s">
        <v>86</v>
      </c>
      <c r="E87" s="52">
        <v>2.54E8</v>
      </c>
      <c r="F87" s="52">
        <v>4.66E8</v>
      </c>
    </row>
    <row r="88">
      <c r="A88" s="53" t="str">
        <f t="shared" si="1"/>
        <v>Africa_Cameroon-Africa_2008</v>
      </c>
      <c r="B88" s="47" t="s">
        <v>68</v>
      </c>
      <c r="C88" s="49" t="s">
        <v>97</v>
      </c>
      <c r="D88" s="44" t="s">
        <v>87</v>
      </c>
      <c r="E88" s="52">
        <v>1.67E8</v>
      </c>
      <c r="F88" s="52">
        <v>5.63E8</v>
      </c>
    </row>
    <row r="89">
      <c r="A89" s="53" t="str">
        <f t="shared" si="1"/>
        <v>Africa_Cameroon-Africa_2009</v>
      </c>
      <c r="B89" s="47" t="s">
        <v>68</v>
      </c>
      <c r="C89" s="49" t="s">
        <v>97</v>
      </c>
      <c r="D89" s="44" t="s">
        <v>88</v>
      </c>
      <c r="E89" s="52">
        <v>2.71E8</v>
      </c>
      <c r="F89" s="52">
        <v>4.76E8</v>
      </c>
    </row>
    <row r="90">
      <c r="A90" s="53" t="str">
        <f t="shared" si="1"/>
        <v>Africa_Cameroon-Africa_2010</v>
      </c>
      <c r="B90" s="47" t="s">
        <v>68</v>
      </c>
      <c r="C90" s="49" t="s">
        <v>97</v>
      </c>
      <c r="D90" s="44" t="s">
        <v>89</v>
      </c>
      <c r="E90" s="52">
        <v>1.71E8</v>
      </c>
      <c r="F90" s="52">
        <v>2.65E8</v>
      </c>
    </row>
    <row r="91">
      <c r="A91" s="53" t="str">
        <f t="shared" si="1"/>
        <v>Africa_Cameroon-Africa_2011</v>
      </c>
      <c r="B91" s="47" t="s">
        <v>68</v>
      </c>
      <c r="C91" s="49" t="s">
        <v>97</v>
      </c>
      <c r="D91" s="44" t="s">
        <v>90</v>
      </c>
      <c r="E91" s="52">
        <v>4.23E8</v>
      </c>
      <c r="F91" s="52">
        <v>6.22E8</v>
      </c>
    </row>
    <row r="92">
      <c r="A92" s="53" t="str">
        <f t="shared" si="1"/>
        <v>Africa_Cameroon-Africa_2012</v>
      </c>
      <c r="B92" s="47" t="s">
        <v>68</v>
      </c>
      <c r="C92" s="49" t="s">
        <v>97</v>
      </c>
      <c r="D92" s="44" t="s">
        <v>91</v>
      </c>
      <c r="E92" s="52">
        <v>3.77E8</v>
      </c>
      <c r="F92" s="52">
        <v>6.68E8</v>
      </c>
    </row>
    <row r="93">
      <c r="A93" s="53" t="str">
        <f t="shared" si="1"/>
        <v>Africa_Central African Republic-Africa_2000</v>
      </c>
      <c r="B93" s="47" t="s">
        <v>68</v>
      </c>
      <c r="C93" s="49" t="s">
        <v>98</v>
      </c>
      <c r="D93" s="44" t="s">
        <v>70</v>
      </c>
      <c r="E93" s="52">
        <v>5000000.0</v>
      </c>
      <c r="F93" s="52">
        <v>3.3E7</v>
      </c>
    </row>
    <row r="94">
      <c r="A94" s="53" t="str">
        <f t="shared" si="1"/>
        <v>Africa_Central African Republic-Africa_2001</v>
      </c>
      <c r="B94" s="47" t="s">
        <v>68</v>
      </c>
      <c r="C94" s="49" t="s">
        <v>98</v>
      </c>
      <c r="D94" s="44" t="s">
        <v>71</v>
      </c>
      <c r="E94" s="52">
        <v>5000000.0</v>
      </c>
      <c r="F94" s="52">
        <v>2.9E7</v>
      </c>
    </row>
    <row r="95">
      <c r="A95" s="53" t="str">
        <f t="shared" si="1"/>
        <v>Africa_Central African Republic-Africa_2002</v>
      </c>
      <c r="B95" s="47" t="s">
        <v>68</v>
      </c>
      <c r="C95" s="49" t="s">
        <v>98</v>
      </c>
      <c r="D95" s="44" t="s">
        <v>72</v>
      </c>
      <c r="E95" s="52">
        <v>3000000.0</v>
      </c>
      <c r="F95" s="52">
        <v>2.9E7</v>
      </c>
    </row>
    <row r="96">
      <c r="A96" s="53" t="str">
        <f t="shared" si="1"/>
        <v>Africa_Central African Republic-Africa_2003</v>
      </c>
      <c r="B96" s="47" t="s">
        <v>68</v>
      </c>
      <c r="C96" s="49" t="s">
        <v>98</v>
      </c>
      <c r="D96" s="44" t="s">
        <v>74</v>
      </c>
      <c r="E96" s="52">
        <v>4000000.0</v>
      </c>
      <c r="F96" s="52">
        <v>3.1E7</v>
      </c>
    </row>
    <row r="97">
      <c r="A97" s="53" t="str">
        <f t="shared" si="1"/>
        <v>Africa_Central African Republic-Africa_2004</v>
      </c>
      <c r="B97" s="47" t="s">
        <v>68</v>
      </c>
      <c r="C97" s="49" t="s">
        <v>98</v>
      </c>
      <c r="D97" s="44" t="s">
        <v>83</v>
      </c>
      <c r="E97" s="52">
        <v>7800000.0</v>
      </c>
      <c r="F97" s="52">
        <v>3.2E7</v>
      </c>
    </row>
    <row r="98">
      <c r="A98" s="53" t="str">
        <f t="shared" si="1"/>
        <v>Africa_Central African Republic-Africa_2005</v>
      </c>
      <c r="B98" s="47" t="s">
        <v>68</v>
      </c>
      <c r="C98" s="49" t="s">
        <v>98</v>
      </c>
      <c r="D98" s="44" t="s">
        <v>84</v>
      </c>
      <c r="E98" s="52">
        <v>7200000.0</v>
      </c>
      <c r="F98" s="52">
        <v>4.6E7</v>
      </c>
    </row>
    <row r="99">
      <c r="A99" s="53" t="str">
        <f t="shared" si="1"/>
        <v>Africa_Central African Republic-Africa_2006</v>
      </c>
      <c r="B99" s="47" t="s">
        <v>68</v>
      </c>
      <c r="C99" s="49" t="s">
        <v>98</v>
      </c>
      <c r="D99" s="44" t="s">
        <v>85</v>
      </c>
      <c r="E99" s="52">
        <v>1.02E7</v>
      </c>
      <c r="F99" s="52">
        <v>4.7E7</v>
      </c>
    </row>
    <row r="100">
      <c r="A100" s="53" t="str">
        <f t="shared" si="1"/>
        <v>Africa_Central African Republic-Africa_2007</v>
      </c>
      <c r="B100" s="47" t="s">
        <v>68</v>
      </c>
      <c r="C100" s="49" t="s">
        <v>98</v>
      </c>
      <c r="D100" s="44" t="s">
        <v>86</v>
      </c>
      <c r="E100" s="52">
        <v>1.08E7</v>
      </c>
      <c r="F100" s="52">
        <v>5.4E7</v>
      </c>
    </row>
    <row r="101">
      <c r="A101" s="53" t="str">
        <f t="shared" si="1"/>
        <v>Africa_Central African Republic-Africa_2008</v>
      </c>
      <c r="B101" s="47" t="s">
        <v>68</v>
      </c>
      <c r="C101" s="49" t="s">
        <v>98</v>
      </c>
      <c r="D101" s="44" t="s">
        <v>87</v>
      </c>
      <c r="E101" s="52">
        <v>1.18E7</v>
      </c>
      <c r="F101" s="52">
        <v>5.6E7</v>
      </c>
    </row>
    <row r="102">
      <c r="A102" s="53" t="str">
        <f t="shared" si="1"/>
        <v>Africa_Central African Republic-Africa_2009</v>
      </c>
      <c r="B102" s="47" t="s">
        <v>68</v>
      </c>
      <c r="C102" s="49" t="s">
        <v>98</v>
      </c>
      <c r="D102" s="44" t="s">
        <v>88</v>
      </c>
      <c r="E102" s="52">
        <v>6000000.0</v>
      </c>
      <c r="F102" s="52">
        <v>6.1E7</v>
      </c>
    </row>
    <row r="103">
      <c r="A103" s="53" t="str">
        <f t="shared" si="1"/>
        <v>Africa_Central African Republic-Africa_2010</v>
      </c>
      <c r="B103" s="47" t="s">
        <v>68</v>
      </c>
      <c r="C103" s="49" t="s">
        <v>98</v>
      </c>
      <c r="D103" s="44" t="s">
        <v>89</v>
      </c>
      <c r="E103" s="52">
        <v>7200000.0</v>
      </c>
      <c r="F103" s="52">
        <v>6.1E7</v>
      </c>
    </row>
    <row r="104">
      <c r="A104" s="53" t="str">
        <f t="shared" si="1"/>
        <v>Africa_Central African Republic-Africa_2011</v>
      </c>
      <c r="B104" s="47" t="s">
        <v>68</v>
      </c>
      <c r="C104" s="49" t="s">
        <v>98</v>
      </c>
      <c r="D104" s="44" t="s">
        <v>90</v>
      </c>
      <c r="E104" s="50"/>
      <c r="F104" s="50"/>
    </row>
    <row r="105">
      <c r="A105" s="53" t="str">
        <f t="shared" si="1"/>
        <v>Africa_Central African Republic-Africa_2012</v>
      </c>
      <c r="B105" s="47" t="s">
        <v>68</v>
      </c>
      <c r="C105" s="49" t="s">
        <v>98</v>
      </c>
      <c r="D105" s="44" t="s">
        <v>91</v>
      </c>
      <c r="E105" s="50"/>
      <c r="F105" s="50"/>
    </row>
    <row r="106">
      <c r="A106" s="53" t="str">
        <f t="shared" si="1"/>
        <v>Africa_Chad-Africa_2000</v>
      </c>
      <c r="B106" s="47" t="s">
        <v>68</v>
      </c>
      <c r="C106" s="49" t="s">
        <v>99</v>
      </c>
      <c r="D106" s="44" t="s">
        <v>70</v>
      </c>
      <c r="E106" s="52">
        <v>1.4E7</v>
      </c>
      <c r="F106" s="52">
        <v>5.6E7</v>
      </c>
    </row>
    <row r="107">
      <c r="A107" s="53" t="str">
        <f t="shared" si="1"/>
        <v>Africa_Chad-Africa_2001</v>
      </c>
      <c r="B107" s="47" t="s">
        <v>68</v>
      </c>
      <c r="C107" s="49" t="s">
        <v>99</v>
      </c>
      <c r="D107" s="44" t="s">
        <v>71</v>
      </c>
      <c r="E107" s="52">
        <v>2.3E7</v>
      </c>
      <c r="F107" s="52">
        <v>5.6E7</v>
      </c>
    </row>
    <row r="108">
      <c r="A108" s="53" t="str">
        <f t="shared" si="1"/>
        <v>Africa_Chad-Africa_2002</v>
      </c>
      <c r="B108" s="47" t="s">
        <v>68</v>
      </c>
      <c r="C108" s="49" t="s">
        <v>99</v>
      </c>
      <c r="D108" s="44" t="s">
        <v>72</v>
      </c>
      <c r="E108" s="52">
        <v>2.5E7</v>
      </c>
      <c r="F108" s="52">
        <v>8.0E7</v>
      </c>
    </row>
    <row r="109">
      <c r="A109" s="53" t="str">
        <f t="shared" si="1"/>
        <v>Africa_Chad-Africa_2003</v>
      </c>
      <c r="B109" s="47" t="s">
        <v>68</v>
      </c>
      <c r="C109" s="49" t="s">
        <v>99</v>
      </c>
      <c r="D109" s="44" t="s">
        <v>74</v>
      </c>
      <c r="E109" s="50"/>
      <c r="F109" s="50"/>
    </row>
    <row r="110">
      <c r="A110" s="53" t="str">
        <f t="shared" si="1"/>
        <v>Africa_Chad-Africa_2004</v>
      </c>
      <c r="B110" s="47" t="s">
        <v>68</v>
      </c>
      <c r="C110" s="49" t="s">
        <v>99</v>
      </c>
      <c r="D110" s="44" t="s">
        <v>83</v>
      </c>
      <c r="E110" s="50"/>
      <c r="F110" s="50"/>
    </row>
    <row r="111">
      <c r="A111" s="53" t="str">
        <f t="shared" si="1"/>
        <v>Africa_Chad-Africa_2005</v>
      </c>
      <c r="B111" s="47" t="s">
        <v>68</v>
      </c>
      <c r="C111" s="49" t="s">
        <v>99</v>
      </c>
      <c r="D111" s="44" t="s">
        <v>84</v>
      </c>
      <c r="E111" s="50"/>
      <c r="F111" s="50"/>
    </row>
    <row r="112">
      <c r="A112" s="53" t="str">
        <f t="shared" si="1"/>
        <v>Africa_Chad-Africa_2006</v>
      </c>
      <c r="B112" s="47" t="s">
        <v>68</v>
      </c>
      <c r="C112" s="49" t="s">
        <v>99</v>
      </c>
      <c r="D112" s="44" t="s">
        <v>85</v>
      </c>
      <c r="E112" s="50"/>
      <c r="F112" s="50"/>
    </row>
    <row r="113">
      <c r="A113" s="53" t="str">
        <f t="shared" si="1"/>
        <v>Africa_Chad-Africa_2007</v>
      </c>
      <c r="B113" s="47" t="s">
        <v>68</v>
      </c>
      <c r="C113" s="49" t="s">
        <v>99</v>
      </c>
      <c r="D113" s="44" t="s">
        <v>86</v>
      </c>
      <c r="E113" s="50"/>
      <c r="F113" s="50"/>
    </row>
    <row r="114">
      <c r="A114" s="53" t="str">
        <f t="shared" si="1"/>
        <v>Africa_Chad-Africa_2008</v>
      </c>
      <c r="B114" s="47" t="s">
        <v>68</v>
      </c>
      <c r="C114" s="49" t="s">
        <v>99</v>
      </c>
      <c r="D114" s="44" t="s">
        <v>87</v>
      </c>
      <c r="E114" s="50"/>
      <c r="F114" s="50"/>
    </row>
    <row r="115">
      <c r="A115" s="53" t="str">
        <f t="shared" si="1"/>
        <v>Africa_Chad-Africa_2009</v>
      </c>
      <c r="B115" s="47" t="s">
        <v>68</v>
      </c>
      <c r="C115" s="49" t="s">
        <v>99</v>
      </c>
      <c r="D115" s="44" t="s">
        <v>88</v>
      </c>
      <c r="E115" s="50"/>
      <c r="F115" s="50"/>
    </row>
    <row r="116">
      <c r="A116" s="53" t="str">
        <f t="shared" si="1"/>
        <v>Africa_Chad-Africa_2010</v>
      </c>
      <c r="B116" s="47" t="s">
        <v>68</v>
      </c>
      <c r="C116" s="49" t="s">
        <v>99</v>
      </c>
      <c r="D116" s="44" t="s">
        <v>89</v>
      </c>
      <c r="E116" s="50"/>
      <c r="F116" s="50"/>
    </row>
    <row r="117">
      <c r="A117" s="53" t="str">
        <f t="shared" si="1"/>
        <v>Africa_Chad-Africa_2011</v>
      </c>
      <c r="B117" s="47" t="s">
        <v>68</v>
      </c>
      <c r="C117" s="49" t="s">
        <v>99</v>
      </c>
      <c r="D117" s="44" t="s">
        <v>90</v>
      </c>
      <c r="E117" s="50"/>
      <c r="F117" s="50"/>
    </row>
    <row r="118">
      <c r="A118" s="53" t="str">
        <f t="shared" si="1"/>
        <v>Africa_Chad-Africa_2012</v>
      </c>
      <c r="B118" s="47" t="s">
        <v>68</v>
      </c>
      <c r="C118" s="49" t="s">
        <v>99</v>
      </c>
      <c r="D118" s="44" t="s">
        <v>91</v>
      </c>
      <c r="E118" s="50"/>
      <c r="F118" s="50"/>
    </row>
    <row r="119">
      <c r="A119" s="53" t="str">
        <f t="shared" si="1"/>
        <v>Africa_Comoros-Africa_2000</v>
      </c>
      <c r="B119" s="47" t="s">
        <v>68</v>
      </c>
      <c r="C119" s="49" t="s">
        <v>100</v>
      </c>
      <c r="D119" s="44" t="s">
        <v>70</v>
      </c>
      <c r="E119" s="52">
        <v>1.5E7</v>
      </c>
      <c r="F119" s="50"/>
    </row>
    <row r="120">
      <c r="A120" s="53" t="str">
        <f t="shared" si="1"/>
        <v>Africa_Comoros-Africa_2001</v>
      </c>
      <c r="B120" s="47" t="s">
        <v>68</v>
      </c>
      <c r="C120" s="49" t="s">
        <v>100</v>
      </c>
      <c r="D120" s="44" t="s">
        <v>71</v>
      </c>
      <c r="E120" s="52">
        <v>9000000.0</v>
      </c>
      <c r="F120" s="50"/>
    </row>
    <row r="121">
      <c r="A121" s="53" t="str">
        <f t="shared" si="1"/>
        <v>Africa_Comoros-Africa_2002</v>
      </c>
      <c r="B121" s="47" t="s">
        <v>68</v>
      </c>
      <c r="C121" s="49" t="s">
        <v>100</v>
      </c>
      <c r="D121" s="44" t="s">
        <v>72</v>
      </c>
      <c r="E121" s="52">
        <v>1.1E7</v>
      </c>
      <c r="F121" s="50"/>
    </row>
    <row r="122">
      <c r="A122" s="53" t="str">
        <f t="shared" si="1"/>
        <v>Africa_Comoros-Africa_2003</v>
      </c>
      <c r="B122" s="47" t="s">
        <v>68</v>
      </c>
      <c r="C122" s="49" t="s">
        <v>100</v>
      </c>
      <c r="D122" s="44" t="s">
        <v>74</v>
      </c>
      <c r="E122" s="52">
        <v>1.6E7</v>
      </c>
      <c r="F122" s="52">
        <v>8000000.0</v>
      </c>
    </row>
    <row r="123">
      <c r="A123" s="53" t="str">
        <f t="shared" si="1"/>
        <v>Africa_Comoros-Africa_2004</v>
      </c>
      <c r="B123" s="47" t="s">
        <v>68</v>
      </c>
      <c r="C123" s="49" t="s">
        <v>100</v>
      </c>
      <c r="D123" s="44" t="s">
        <v>83</v>
      </c>
      <c r="E123" s="52">
        <v>2.1E7</v>
      </c>
      <c r="F123" s="52">
        <v>9000000.0</v>
      </c>
    </row>
    <row r="124">
      <c r="A124" s="53" t="str">
        <f t="shared" si="1"/>
        <v>Africa_Comoros-Africa_2005</v>
      </c>
      <c r="B124" s="47" t="s">
        <v>68</v>
      </c>
      <c r="C124" s="49" t="s">
        <v>100</v>
      </c>
      <c r="D124" s="44" t="s">
        <v>84</v>
      </c>
      <c r="E124" s="52">
        <v>2.4E7</v>
      </c>
      <c r="F124" s="52">
        <v>1.0E7</v>
      </c>
    </row>
    <row r="125">
      <c r="A125" s="53" t="str">
        <f t="shared" si="1"/>
        <v>Africa_Comoros-Africa_2006</v>
      </c>
      <c r="B125" s="47" t="s">
        <v>68</v>
      </c>
      <c r="C125" s="49" t="s">
        <v>100</v>
      </c>
      <c r="D125" s="44" t="s">
        <v>85</v>
      </c>
      <c r="E125" s="52">
        <v>2.7E7</v>
      </c>
      <c r="F125" s="52">
        <v>1.1E7</v>
      </c>
    </row>
    <row r="126">
      <c r="A126" s="53" t="str">
        <f t="shared" si="1"/>
        <v>Africa_Comoros-Africa_2007</v>
      </c>
      <c r="B126" s="47" t="s">
        <v>68</v>
      </c>
      <c r="C126" s="49" t="s">
        <v>100</v>
      </c>
      <c r="D126" s="44" t="s">
        <v>86</v>
      </c>
      <c r="E126" s="52">
        <v>3.0E7</v>
      </c>
      <c r="F126" s="52">
        <v>1.5E7</v>
      </c>
    </row>
    <row r="127">
      <c r="A127" s="53" t="str">
        <f t="shared" si="1"/>
        <v>Africa_Comoros-Africa_2008</v>
      </c>
      <c r="B127" s="47" t="s">
        <v>68</v>
      </c>
      <c r="C127" s="49" t="s">
        <v>100</v>
      </c>
      <c r="D127" s="44" t="s">
        <v>87</v>
      </c>
      <c r="E127" s="52">
        <v>3.7E7</v>
      </c>
      <c r="F127" s="52">
        <v>1.5E7</v>
      </c>
    </row>
    <row r="128">
      <c r="A128" s="53" t="str">
        <f t="shared" si="1"/>
        <v>Africa_Comoros-Africa_2009</v>
      </c>
      <c r="B128" s="47" t="s">
        <v>68</v>
      </c>
      <c r="C128" s="49" t="s">
        <v>100</v>
      </c>
      <c r="D128" s="44" t="s">
        <v>88</v>
      </c>
      <c r="E128" s="52">
        <v>3.2E7</v>
      </c>
      <c r="F128" s="52">
        <v>1.7E7</v>
      </c>
    </row>
    <row r="129">
      <c r="A129" s="53" t="str">
        <f t="shared" si="1"/>
        <v>Africa_Comoros-Africa_2010</v>
      </c>
      <c r="B129" s="47" t="s">
        <v>68</v>
      </c>
      <c r="C129" s="49" t="s">
        <v>100</v>
      </c>
      <c r="D129" s="44" t="s">
        <v>89</v>
      </c>
      <c r="E129" s="52">
        <v>3.5E7</v>
      </c>
      <c r="F129" s="52">
        <v>1.9E7</v>
      </c>
    </row>
    <row r="130">
      <c r="A130" s="53" t="str">
        <f t="shared" si="1"/>
        <v>Africa_Comoros-Africa_2011</v>
      </c>
      <c r="B130" s="47" t="s">
        <v>68</v>
      </c>
      <c r="C130" s="49" t="s">
        <v>100</v>
      </c>
      <c r="D130" s="44" t="s">
        <v>90</v>
      </c>
      <c r="E130" s="52">
        <v>4.2E7</v>
      </c>
      <c r="F130" s="52">
        <v>2.0E7</v>
      </c>
    </row>
    <row r="131">
      <c r="A131" s="53" t="str">
        <f t="shared" si="1"/>
        <v>Africa_Comoros-Africa_2012</v>
      </c>
      <c r="B131" s="47" t="s">
        <v>68</v>
      </c>
      <c r="C131" s="49" t="s">
        <v>100</v>
      </c>
      <c r="D131" s="44" t="s">
        <v>91</v>
      </c>
      <c r="E131" s="50"/>
      <c r="F131" s="50"/>
    </row>
    <row r="132">
      <c r="A132" s="53" t="str">
        <f t="shared" si="1"/>
        <v>Africa_Congo (Brazzaville)-Africa_2000</v>
      </c>
      <c r="B132" s="47" t="s">
        <v>68</v>
      </c>
      <c r="C132" s="49" t="s">
        <v>101</v>
      </c>
      <c r="D132" s="44" t="s">
        <v>70</v>
      </c>
      <c r="E132" s="52">
        <v>1.24E7</v>
      </c>
      <c r="F132" s="52">
        <v>5.9E7</v>
      </c>
    </row>
    <row r="133">
      <c r="A133" s="53" t="str">
        <f t="shared" si="1"/>
        <v>Africa_Congo (Brazzaville)-Africa_2001</v>
      </c>
      <c r="B133" s="47" t="s">
        <v>68</v>
      </c>
      <c r="C133" s="49" t="s">
        <v>101</v>
      </c>
      <c r="D133" s="44" t="s">
        <v>71</v>
      </c>
      <c r="E133" s="52">
        <v>2.26E7</v>
      </c>
      <c r="F133" s="52">
        <v>8.2E7</v>
      </c>
    </row>
    <row r="134">
      <c r="A134" s="53" t="str">
        <f t="shared" si="1"/>
        <v>Africa_Congo (Brazzaville)-Africa_2002</v>
      </c>
      <c r="B134" s="47" t="s">
        <v>68</v>
      </c>
      <c r="C134" s="49" t="s">
        <v>101</v>
      </c>
      <c r="D134" s="44" t="s">
        <v>72</v>
      </c>
      <c r="E134" s="52">
        <v>2.56E7</v>
      </c>
      <c r="F134" s="52">
        <v>8.5E7</v>
      </c>
    </row>
    <row r="135">
      <c r="A135" s="53" t="str">
        <f t="shared" si="1"/>
        <v>Africa_Congo (Brazzaville)-Africa_2003</v>
      </c>
      <c r="B135" s="47" t="s">
        <v>68</v>
      </c>
      <c r="C135" s="49" t="s">
        <v>101</v>
      </c>
      <c r="D135" s="44" t="s">
        <v>74</v>
      </c>
      <c r="E135" s="52">
        <v>3.0E7</v>
      </c>
      <c r="F135" s="52">
        <v>1.18E8</v>
      </c>
    </row>
    <row r="136">
      <c r="A136" s="53" t="str">
        <f t="shared" si="1"/>
        <v>Africa_Congo (Brazzaville)-Africa_2004</v>
      </c>
      <c r="B136" s="47" t="s">
        <v>68</v>
      </c>
      <c r="C136" s="49" t="s">
        <v>101</v>
      </c>
      <c r="D136" s="44" t="s">
        <v>83</v>
      </c>
      <c r="E136" s="52">
        <v>2.31E7</v>
      </c>
      <c r="F136" s="52">
        <v>1.76E8</v>
      </c>
    </row>
    <row r="137">
      <c r="A137" s="53" t="str">
        <f t="shared" si="1"/>
        <v>Africa_Congo (Brazzaville)-Africa_2005</v>
      </c>
      <c r="B137" s="47" t="s">
        <v>68</v>
      </c>
      <c r="C137" s="49" t="s">
        <v>101</v>
      </c>
      <c r="D137" s="44" t="s">
        <v>84</v>
      </c>
      <c r="E137" s="52">
        <v>4.0E7</v>
      </c>
      <c r="F137" s="52">
        <v>1.12E8</v>
      </c>
    </row>
    <row r="138">
      <c r="A138" s="53" t="str">
        <f t="shared" si="1"/>
        <v>Africa_Congo (Brazzaville)-Africa_2006</v>
      </c>
      <c r="B138" s="47" t="s">
        <v>68</v>
      </c>
      <c r="C138" s="49" t="s">
        <v>101</v>
      </c>
      <c r="D138" s="44" t="s">
        <v>85</v>
      </c>
      <c r="E138" s="52">
        <v>4.5E7</v>
      </c>
      <c r="F138" s="52">
        <v>1.32E8</v>
      </c>
    </row>
    <row r="139">
      <c r="A139" s="53" t="str">
        <f t="shared" si="1"/>
        <v>Africa_Congo (Brazzaville)-Africa_2007</v>
      </c>
      <c r="B139" s="47" t="s">
        <v>68</v>
      </c>
      <c r="C139" s="49" t="s">
        <v>101</v>
      </c>
      <c r="D139" s="44" t="s">
        <v>86</v>
      </c>
      <c r="E139" s="52">
        <v>5.4E7</v>
      </c>
      <c r="F139" s="52">
        <v>1.68E8</v>
      </c>
    </row>
    <row r="140">
      <c r="A140" s="53" t="str">
        <f t="shared" si="1"/>
        <v>Africa_Congo (Brazzaville)-Africa_2008</v>
      </c>
      <c r="B140" s="47" t="s">
        <v>68</v>
      </c>
      <c r="C140" s="49" t="s">
        <v>101</v>
      </c>
      <c r="D140" s="44" t="s">
        <v>87</v>
      </c>
      <c r="E140" s="50"/>
      <c r="F140" s="50"/>
    </row>
    <row r="141">
      <c r="A141" s="53" t="str">
        <f t="shared" si="1"/>
        <v>Africa_Congo (Brazzaville)-Africa_2009</v>
      </c>
      <c r="B141" s="47" t="s">
        <v>68</v>
      </c>
      <c r="C141" s="49" t="s">
        <v>101</v>
      </c>
      <c r="D141" s="44" t="s">
        <v>88</v>
      </c>
      <c r="E141" s="50"/>
      <c r="F141" s="50"/>
    </row>
    <row r="142">
      <c r="A142" s="53" t="str">
        <f t="shared" si="1"/>
        <v>Africa_Congo (Brazzaville)-Africa_2010</v>
      </c>
      <c r="B142" s="47" t="s">
        <v>68</v>
      </c>
      <c r="C142" s="49" t="s">
        <v>101</v>
      </c>
      <c r="D142" s="44" t="s">
        <v>89</v>
      </c>
      <c r="E142" s="50"/>
      <c r="F142" s="50"/>
    </row>
    <row r="143">
      <c r="A143" s="53" t="str">
        <f t="shared" si="1"/>
        <v>Africa_Congo (Brazzaville)-Africa_2011</v>
      </c>
      <c r="B143" s="47" t="s">
        <v>68</v>
      </c>
      <c r="C143" s="49" t="s">
        <v>101</v>
      </c>
      <c r="D143" s="44" t="s">
        <v>90</v>
      </c>
      <c r="E143" s="50"/>
      <c r="F143" s="50"/>
    </row>
    <row r="144">
      <c r="A144" s="53" t="str">
        <f t="shared" si="1"/>
        <v>Africa_Congo (Brazzaville)-Africa_2012</v>
      </c>
      <c r="B144" s="47" t="s">
        <v>68</v>
      </c>
      <c r="C144" s="49" t="s">
        <v>101</v>
      </c>
      <c r="D144" s="44" t="s">
        <v>91</v>
      </c>
      <c r="E144" s="50"/>
      <c r="F144" s="50"/>
    </row>
    <row r="145">
      <c r="A145" s="53" t="str">
        <f t="shared" si="1"/>
        <v>Africa_Congo (Kinshasa)-Africa_2000</v>
      </c>
      <c r="B145" s="47" t="s">
        <v>68</v>
      </c>
      <c r="C145" s="49" t="s">
        <v>102</v>
      </c>
      <c r="D145" s="44" t="s">
        <v>70</v>
      </c>
      <c r="E145" s="50"/>
      <c r="F145" s="50"/>
    </row>
    <row r="146">
      <c r="A146" s="53" t="str">
        <f t="shared" si="1"/>
        <v>Africa_Congo (Kinshasa)-Africa_2001</v>
      </c>
      <c r="B146" s="47" t="s">
        <v>68</v>
      </c>
      <c r="C146" s="49" t="s">
        <v>102</v>
      </c>
      <c r="D146" s="44" t="s">
        <v>71</v>
      </c>
      <c r="E146" s="50"/>
      <c r="F146" s="50"/>
    </row>
    <row r="147">
      <c r="A147" s="53" t="str">
        <f t="shared" si="1"/>
        <v>Africa_Congo (Kinshasa)-Africa_2002</v>
      </c>
      <c r="B147" s="47" t="s">
        <v>68</v>
      </c>
      <c r="C147" s="49" t="s">
        <v>102</v>
      </c>
      <c r="D147" s="44" t="s">
        <v>72</v>
      </c>
      <c r="E147" s="50"/>
      <c r="F147" s="50"/>
    </row>
    <row r="148">
      <c r="A148" s="53" t="str">
        <f t="shared" si="1"/>
        <v>Africa_Congo (Kinshasa)-Africa_2003</v>
      </c>
      <c r="B148" s="47" t="s">
        <v>68</v>
      </c>
      <c r="C148" s="49" t="s">
        <v>102</v>
      </c>
      <c r="D148" s="44" t="s">
        <v>74</v>
      </c>
      <c r="E148" s="50"/>
      <c r="F148" s="50"/>
    </row>
    <row r="149">
      <c r="A149" s="53" t="str">
        <f t="shared" si="1"/>
        <v>Africa_Congo (Kinshasa)-Africa_2004</v>
      </c>
      <c r="B149" s="47" t="s">
        <v>68</v>
      </c>
      <c r="C149" s="49" t="s">
        <v>102</v>
      </c>
      <c r="D149" s="44" t="s">
        <v>83</v>
      </c>
      <c r="E149" s="50"/>
      <c r="F149" s="50"/>
    </row>
    <row r="150">
      <c r="A150" s="53" t="str">
        <f t="shared" si="1"/>
        <v>Africa_Congo (Kinshasa)-Africa_2005</v>
      </c>
      <c r="B150" s="47" t="s">
        <v>68</v>
      </c>
      <c r="C150" s="49" t="s">
        <v>102</v>
      </c>
      <c r="D150" s="44" t="s">
        <v>84</v>
      </c>
      <c r="E150" s="52">
        <v>3200000.0</v>
      </c>
      <c r="F150" s="52">
        <v>5.4E7</v>
      </c>
    </row>
    <row r="151">
      <c r="A151" s="53" t="str">
        <f t="shared" si="1"/>
        <v>Africa_Congo (Kinshasa)-Africa_2006</v>
      </c>
      <c r="B151" s="47" t="s">
        <v>68</v>
      </c>
      <c r="C151" s="49" t="s">
        <v>102</v>
      </c>
      <c r="D151" s="44" t="s">
        <v>85</v>
      </c>
      <c r="E151" s="52">
        <v>3100000.0</v>
      </c>
      <c r="F151" s="52">
        <v>9.3E7</v>
      </c>
    </row>
    <row r="152">
      <c r="A152" s="53" t="str">
        <f t="shared" si="1"/>
        <v>Africa_Congo (Kinshasa)-Africa_2007</v>
      </c>
      <c r="B152" s="47" t="s">
        <v>68</v>
      </c>
      <c r="C152" s="49" t="s">
        <v>102</v>
      </c>
      <c r="D152" s="44" t="s">
        <v>86</v>
      </c>
      <c r="E152" s="52">
        <v>700000.0</v>
      </c>
      <c r="F152" s="52">
        <v>1.09E8</v>
      </c>
    </row>
    <row r="153">
      <c r="A153" s="53" t="str">
        <f t="shared" si="1"/>
        <v>Africa_Congo (Kinshasa)-Africa_2008</v>
      </c>
      <c r="B153" s="47" t="s">
        <v>68</v>
      </c>
      <c r="C153" s="49" t="s">
        <v>102</v>
      </c>
      <c r="D153" s="44" t="s">
        <v>87</v>
      </c>
      <c r="E153" s="52">
        <v>700000.0</v>
      </c>
      <c r="F153" s="52">
        <v>1.27E8</v>
      </c>
    </row>
    <row r="154">
      <c r="A154" s="53" t="str">
        <f t="shared" si="1"/>
        <v>Africa_Congo (Kinshasa)-Africa_2009</v>
      </c>
      <c r="B154" s="47" t="s">
        <v>68</v>
      </c>
      <c r="C154" s="49" t="s">
        <v>102</v>
      </c>
      <c r="D154" s="44" t="s">
        <v>88</v>
      </c>
      <c r="E154" s="52">
        <v>2.4E7</v>
      </c>
      <c r="F154" s="52">
        <v>1.21E8</v>
      </c>
    </row>
    <row r="155">
      <c r="A155" s="53" t="str">
        <f t="shared" si="1"/>
        <v>Africa_Congo (Kinshasa)-Africa_2010</v>
      </c>
      <c r="B155" s="47" t="s">
        <v>68</v>
      </c>
      <c r="C155" s="49" t="s">
        <v>102</v>
      </c>
      <c r="D155" s="44" t="s">
        <v>89</v>
      </c>
      <c r="E155" s="52">
        <v>1.07E7</v>
      </c>
      <c r="F155" s="52">
        <v>1.5E8</v>
      </c>
    </row>
    <row r="156">
      <c r="A156" s="53" t="str">
        <f t="shared" si="1"/>
        <v>Africa_Congo (Kinshasa)-Africa_2011</v>
      </c>
      <c r="B156" s="47" t="s">
        <v>68</v>
      </c>
      <c r="C156" s="49" t="s">
        <v>102</v>
      </c>
      <c r="D156" s="44" t="s">
        <v>90</v>
      </c>
      <c r="E156" s="52">
        <v>1.14E7</v>
      </c>
      <c r="F156" s="52">
        <v>2.98E8</v>
      </c>
    </row>
    <row r="157">
      <c r="A157" s="53" t="str">
        <f t="shared" si="1"/>
        <v>Africa_Congo (Kinshasa)-Africa_2012</v>
      </c>
      <c r="B157" s="47" t="s">
        <v>68</v>
      </c>
      <c r="C157" s="49" t="s">
        <v>102</v>
      </c>
      <c r="D157" s="44" t="s">
        <v>91</v>
      </c>
      <c r="E157" s="52">
        <v>6900000.0</v>
      </c>
      <c r="F157" s="52">
        <v>1.08E8</v>
      </c>
    </row>
    <row r="158">
      <c r="A158" s="53" t="str">
        <f t="shared" si="1"/>
        <v>Africa_Cote d'Ivoire-Africa_2000</v>
      </c>
      <c r="B158" s="47" t="s">
        <v>68</v>
      </c>
      <c r="C158" s="49" t="s">
        <v>103</v>
      </c>
      <c r="D158" s="44" t="s">
        <v>70</v>
      </c>
      <c r="E158" s="52">
        <v>5.3E7</v>
      </c>
      <c r="F158" s="52">
        <v>2.91E8</v>
      </c>
    </row>
    <row r="159">
      <c r="A159" s="53" t="str">
        <f t="shared" si="1"/>
        <v>Africa_Cote d'Ivoire-Africa_2001</v>
      </c>
      <c r="B159" s="47" t="s">
        <v>68</v>
      </c>
      <c r="C159" s="49" t="s">
        <v>103</v>
      </c>
      <c r="D159" s="44" t="s">
        <v>71</v>
      </c>
      <c r="E159" s="52">
        <v>5.8E7</v>
      </c>
      <c r="F159" s="52">
        <v>2.89E8</v>
      </c>
    </row>
    <row r="160">
      <c r="A160" s="53" t="str">
        <f t="shared" si="1"/>
        <v>Africa_Cote d'Ivoire-Africa_2002</v>
      </c>
      <c r="B160" s="47" t="s">
        <v>68</v>
      </c>
      <c r="C160" s="49" t="s">
        <v>103</v>
      </c>
      <c r="D160" s="44" t="s">
        <v>72</v>
      </c>
      <c r="E160" s="52">
        <v>5.6E7</v>
      </c>
      <c r="F160" s="52">
        <v>4.9E8</v>
      </c>
    </row>
    <row r="161">
      <c r="A161" s="53" t="str">
        <f t="shared" si="1"/>
        <v>Africa_Cote d'Ivoire-Africa_2003</v>
      </c>
      <c r="B161" s="47" t="s">
        <v>68</v>
      </c>
      <c r="C161" s="49" t="s">
        <v>103</v>
      </c>
      <c r="D161" s="44" t="s">
        <v>74</v>
      </c>
      <c r="E161" s="52">
        <v>7.6E7</v>
      </c>
      <c r="F161" s="52">
        <v>5.51E8</v>
      </c>
    </row>
    <row r="162">
      <c r="A162" s="53" t="str">
        <f t="shared" si="1"/>
        <v>Africa_Cote d'Ivoire-Africa_2004</v>
      </c>
      <c r="B162" s="47" t="s">
        <v>68</v>
      </c>
      <c r="C162" s="49" t="s">
        <v>103</v>
      </c>
      <c r="D162" s="44" t="s">
        <v>83</v>
      </c>
      <c r="E162" s="52">
        <v>9.1E7</v>
      </c>
      <c r="F162" s="52">
        <v>5.71E8</v>
      </c>
    </row>
    <row r="163">
      <c r="A163" s="53" t="str">
        <f t="shared" si="1"/>
        <v>Africa_Cote d'Ivoire-Africa_2005</v>
      </c>
      <c r="B163" s="47" t="s">
        <v>68</v>
      </c>
      <c r="C163" s="49" t="s">
        <v>103</v>
      </c>
      <c r="D163" s="44" t="s">
        <v>84</v>
      </c>
      <c r="E163" s="52">
        <v>9.3E7</v>
      </c>
      <c r="F163" s="52">
        <v>5.49E8</v>
      </c>
    </row>
    <row r="164">
      <c r="A164" s="53" t="str">
        <f t="shared" si="1"/>
        <v>Africa_Cote d'Ivoire-Africa_2006</v>
      </c>
      <c r="B164" s="47" t="s">
        <v>68</v>
      </c>
      <c r="C164" s="49" t="s">
        <v>103</v>
      </c>
      <c r="D164" s="44" t="s">
        <v>85</v>
      </c>
      <c r="E164" s="52">
        <v>1.04E8</v>
      </c>
      <c r="F164" s="52">
        <v>5.83E8</v>
      </c>
    </row>
    <row r="165">
      <c r="A165" s="53" t="str">
        <f t="shared" si="1"/>
        <v>Africa_Cote d'Ivoire-Africa_2007</v>
      </c>
      <c r="B165" s="47" t="s">
        <v>68</v>
      </c>
      <c r="C165" s="49" t="s">
        <v>103</v>
      </c>
      <c r="D165" s="44" t="s">
        <v>86</v>
      </c>
      <c r="E165" s="52">
        <v>1.15E8</v>
      </c>
      <c r="F165" s="52">
        <v>6.06E8</v>
      </c>
    </row>
    <row r="166">
      <c r="A166" s="53" t="str">
        <f t="shared" si="1"/>
        <v>Africa_Cote d'Ivoire-Africa_2008</v>
      </c>
      <c r="B166" s="47" t="s">
        <v>68</v>
      </c>
      <c r="C166" s="49" t="s">
        <v>103</v>
      </c>
      <c r="D166" s="44" t="s">
        <v>87</v>
      </c>
      <c r="E166" s="52">
        <v>1.29E8</v>
      </c>
      <c r="F166" s="52">
        <v>6.12E8</v>
      </c>
    </row>
    <row r="167">
      <c r="A167" s="53" t="str">
        <f t="shared" si="1"/>
        <v>Africa_Cote d'Ivoire-Africa_2009</v>
      </c>
      <c r="B167" s="47" t="s">
        <v>68</v>
      </c>
      <c r="C167" s="49" t="s">
        <v>103</v>
      </c>
      <c r="D167" s="44" t="s">
        <v>88</v>
      </c>
      <c r="E167" s="52">
        <v>1.64E8</v>
      </c>
      <c r="F167" s="52">
        <v>5.89E8</v>
      </c>
    </row>
    <row r="168">
      <c r="A168" s="53" t="str">
        <f t="shared" si="1"/>
        <v>Africa_Cote d'Ivoire-Africa_2010</v>
      </c>
      <c r="B168" s="47" t="s">
        <v>68</v>
      </c>
      <c r="C168" s="49" t="s">
        <v>103</v>
      </c>
      <c r="D168" s="44" t="s">
        <v>89</v>
      </c>
      <c r="E168" s="52">
        <v>2.13E8</v>
      </c>
      <c r="F168" s="52">
        <v>5.69E8</v>
      </c>
    </row>
    <row r="169">
      <c r="A169" s="53" t="str">
        <f t="shared" si="1"/>
        <v>Africa_Cote d'Ivoire-Africa_2011</v>
      </c>
      <c r="B169" s="47" t="s">
        <v>68</v>
      </c>
      <c r="C169" s="49" t="s">
        <v>103</v>
      </c>
      <c r="D169" s="44" t="s">
        <v>90</v>
      </c>
      <c r="E169" s="50"/>
      <c r="F169" s="50"/>
    </row>
    <row r="170">
      <c r="A170" s="53" t="str">
        <f t="shared" si="1"/>
        <v>Africa_Cote d'Ivoire-Africa_2012</v>
      </c>
      <c r="B170" s="47" t="s">
        <v>68</v>
      </c>
      <c r="C170" s="49" t="s">
        <v>103</v>
      </c>
      <c r="D170" s="44" t="s">
        <v>91</v>
      </c>
      <c r="E170" s="50"/>
      <c r="F170" s="50"/>
    </row>
    <row r="171">
      <c r="A171" s="53" t="str">
        <f t="shared" si="1"/>
        <v>Africa_Djibouti-Africa_2000</v>
      </c>
      <c r="B171" s="47" t="s">
        <v>68</v>
      </c>
      <c r="C171" s="49" t="s">
        <v>104</v>
      </c>
      <c r="D171" s="44" t="s">
        <v>70</v>
      </c>
      <c r="E171" s="52">
        <v>8100000.0</v>
      </c>
      <c r="F171" s="52">
        <v>1.48E7</v>
      </c>
    </row>
    <row r="172">
      <c r="A172" s="53" t="str">
        <f t="shared" si="1"/>
        <v>Africa_Djibouti-Africa_2001</v>
      </c>
      <c r="B172" s="47" t="s">
        <v>68</v>
      </c>
      <c r="C172" s="49" t="s">
        <v>104</v>
      </c>
      <c r="D172" s="44" t="s">
        <v>71</v>
      </c>
      <c r="E172" s="52">
        <v>8600000.0</v>
      </c>
      <c r="F172" s="52">
        <v>1.29E7</v>
      </c>
    </row>
    <row r="173">
      <c r="A173" s="53" t="str">
        <f t="shared" si="1"/>
        <v>Africa_Djibouti-Africa_2002</v>
      </c>
      <c r="B173" s="47" t="s">
        <v>68</v>
      </c>
      <c r="C173" s="49" t="s">
        <v>104</v>
      </c>
      <c r="D173" s="44" t="s">
        <v>72</v>
      </c>
      <c r="E173" s="52">
        <v>8900000.0</v>
      </c>
      <c r="F173" s="52">
        <v>7700000.0</v>
      </c>
    </row>
    <row r="174">
      <c r="A174" s="53" t="str">
        <f t="shared" si="1"/>
        <v>Africa_Djibouti-Africa_2003</v>
      </c>
      <c r="B174" s="47" t="s">
        <v>68</v>
      </c>
      <c r="C174" s="49" t="s">
        <v>104</v>
      </c>
      <c r="D174" s="44" t="s">
        <v>74</v>
      </c>
      <c r="E174" s="52">
        <v>6900000.0</v>
      </c>
      <c r="F174" s="52">
        <v>9900000.0</v>
      </c>
    </row>
    <row r="175">
      <c r="A175" s="53" t="str">
        <f t="shared" si="1"/>
        <v>Africa_Djibouti-Africa_2004</v>
      </c>
      <c r="B175" s="47" t="s">
        <v>68</v>
      </c>
      <c r="C175" s="49" t="s">
        <v>104</v>
      </c>
      <c r="D175" s="44" t="s">
        <v>83</v>
      </c>
      <c r="E175" s="52">
        <v>6800000.0</v>
      </c>
      <c r="F175" s="52">
        <v>1.4E7</v>
      </c>
    </row>
    <row r="176">
      <c r="A176" s="53" t="str">
        <f t="shared" si="1"/>
        <v>Africa_Djibouti-Africa_2005</v>
      </c>
      <c r="B176" s="47" t="s">
        <v>68</v>
      </c>
      <c r="C176" s="49" t="s">
        <v>104</v>
      </c>
      <c r="D176" s="44" t="s">
        <v>84</v>
      </c>
      <c r="E176" s="52">
        <v>7100000.0</v>
      </c>
      <c r="F176" s="52">
        <v>1.44E7</v>
      </c>
    </row>
    <row r="177">
      <c r="A177" s="53" t="str">
        <f t="shared" si="1"/>
        <v>Africa_Djibouti-Africa_2006</v>
      </c>
      <c r="B177" s="47" t="s">
        <v>68</v>
      </c>
      <c r="C177" s="49" t="s">
        <v>104</v>
      </c>
      <c r="D177" s="44" t="s">
        <v>85</v>
      </c>
      <c r="E177" s="52">
        <v>9800000.0</v>
      </c>
      <c r="F177" s="52">
        <v>1.5E7</v>
      </c>
    </row>
    <row r="178">
      <c r="A178" s="53" t="str">
        <f t="shared" si="1"/>
        <v>Africa_Djibouti-Africa_2007</v>
      </c>
      <c r="B178" s="47" t="s">
        <v>68</v>
      </c>
      <c r="C178" s="49" t="s">
        <v>104</v>
      </c>
      <c r="D178" s="44" t="s">
        <v>86</v>
      </c>
      <c r="E178" s="52">
        <v>6800000.0</v>
      </c>
      <c r="F178" s="52">
        <v>1.42E7</v>
      </c>
    </row>
    <row r="179">
      <c r="A179" s="53" t="str">
        <f t="shared" si="1"/>
        <v>Africa_Djibouti-Africa_2008</v>
      </c>
      <c r="B179" s="47" t="s">
        <v>68</v>
      </c>
      <c r="C179" s="49" t="s">
        <v>104</v>
      </c>
      <c r="D179" s="44" t="s">
        <v>87</v>
      </c>
      <c r="E179" s="52">
        <v>7800000.0</v>
      </c>
      <c r="F179" s="52">
        <v>1.55E7</v>
      </c>
    </row>
    <row r="180">
      <c r="A180" s="53" t="str">
        <f t="shared" si="1"/>
        <v>Africa_Djibouti-Africa_2009</v>
      </c>
      <c r="B180" s="47" t="s">
        <v>68</v>
      </c>
      <c r="C180" s="49" t="s">
        <v>104</v>
      </c>
      <c r="D180" s="44" t="s">
        <v>88</v>
      </c>
      <c r="E180" s="52">
        <v>1.6E7</v>
      </c>
      <c r="F180" s="52">
        <v>1.75E7</v>
      </c>
    </row>
    <row r="181">
      <c r="A181" s="53" t="str">
        <f t="shared" si="1"/>
        <v>Africa_Djibouti-Africa_2010</v>
      </c>
      <c r="B181" s="47" t="s">
        <v>68</v>
      </c>
      <c r="C181" s="49" t="s">
        <v>104</v>
      </c>
      <c r="D181" s="44" t="s">
        <v>89</v>
      </c>
      <c r="E181" s="52">
        <v>1.8E7</v>
      </c>
      <c r="F181" s="52">
        <v>2.05E7</v>
      </c>
    </row>
    <row r="182">
      <c r="A182" s="53" t="str">
        <f t="shared" si="1"/>
        <v>Africa_Djibouti-Africa_2011</v>
      </c>
      <c r="B182" s="47" t="s">
        <v>68</v>
      </c>
      <c r="C182" s="49" t="s">
        <v>104</v>
      </c>
      <c r="D182" s="44" t="s">
        <v>90</v>
      </c>
      <c r="E182" s="52">
        <v>1.92E7</v>
      </c>
      <c r="F182" s="52">
        <v>3.35E7</v>
      </c>
    </row>
    <row r="183">
      <c r="A183" s="53" t="str">
        <f t="shared" si="1"/>
        <v>Africa_Djibouti-Africa_2012</v>
      </c>
      <c r="B183" s="47" t="s">
        <v>68</v>
      </c>
      <c r="C183" s="49" t="s">
        <v>104</v>
      </c>
      <c r="D183" s="44" t="s">
        <v>91</v>
      </c>
      <c r="E183" s="52">
        <v>2.05E7</v>
      </c>
      <c r="F183" s="52">
        <v>2.96E7</v>
      </c>
    </row>
    <row r="184">
      <c r="A184" s="53" t="str">
        <f t="shared" si="1"/>
        <v>Africa_Egypt-Africa_2000</v>
      </c>
      <c r="B184" s="47" t="s">
        <v>68</v>
      </c>
      <c r="C184" s="49" t="s">
        <v>105</v>
      </c>
      <c r="D184" s="44" t="s">
        <v>70</v>
      </c>
      <c r="E184" s="52">
        <v>4.657E9</v>
      </c>
      <c r="F184" s="52">
        <v>1.206E9</v>
      </c>
    </row>
    <row r="185">
      <c r="A185" s="53" t="str">
        <f t="shared" si="1"/>
        <v>Africa_Egypt-Africa_2001</v>
      </c>
      <c r="B185" s="47" t="s">
        <v>68</v>
      </c>
      <c r="C185" s="49" t="s">
        <v>105</v>
      </c>
      <c r="D185" s="44" t="s">
        <v>71</v>
      </c>
      <c r="E185" s="52">
        <v>4.119E9</v>
      </c>
      <c r="F185" s="52">
        <v>1.248E9</v>
      </c>
    </row>
    <row r="186">
      <c r="A186" s="53" t="str">
        <f t="shared" si="1"/>
        <v>Africa_Egypt-Africa_2002</v>
      </c>
      <c r="B186" s="47" t="s">
        <v>68</v>
      </c>
      <c r="C186" s="49" t="s">
        <v>105</v>
      </c>
      <c r="D186" s="44" t="s">
        <v>72</v>
      </c>
      <c r="E186" s="52">
        <v>4.133E9</v>
      </c>
      <c r="F186" s="52">
        <v>1.309E9</v>
      </c>
    </row>
    <row r="187">
      <c r="A187" s="53" t="str">
        <f t="shared" si="1"/>
        <v>Africa_Egypt-Africa_2003</v>
      </c>
      <c r="B187" s="47" t="s">
        <v>68</v>
      </c>
      <c r="C187" s="49" t="s">
        <v>105</v>
      </c>
      <c r="D187" s="44" t="s">
        <v>74</v>
      </c>
      <c r="E187" s="52">
        <v>4.704E9</v>
      </c>
      <c r="F187" s="52">
        <v>1.465E9</v>
      </c>
    </row>
    <row r="188">
      <c r="A188" s="53" t="str">
        <f t="shared" si="1"/>
        <v>Africa_Egypt-Africa_2004</v>
      </c>
      <c r="B188" s="47" t="s">
        <v>68</v>
      </c>
      <c r="C188" s="49" t="s">
        <v>105</v>
      </c>
      <c r="D188" s="44" t="s">
        <v>83</v>
      </c>
      <c r="E188" s="52">
        <v>6.328E9</v>
      </c>
      <c r="F188" s="52">
        <v>1.543E9</v>
      </c>
    </row>
    <row r="189">
      <c r="A189" s="53" t="str">
        <f t="shared" si="1"/>
        <v>Africa_Egypt-Africa_2005</v>
      </c>
      <c r="B189" s="47" t="s">
        <v>68</v>
      </c>
      <c r="C189" s="49" t="s">
        <v>105</v>
      </c>
      <c r="D189" s="44" t="s">
        <v>84</v>
      </c>
      <c r="E189" s="52">
        <v>7.206E9</v>
      </c>
      <c r="F189" s="52">
        <v>1.932E9</v>
      </c>
    </row>
    <row r="190">
      <c r="A190" s="53" t="str">
        <f t="shared" si="1"/>
        <v>Africa_Egypt-Africa_2006</v>
      </c>
      <c r="B190" s="47" t="s">
        <v>68</v>
      </c>
      <c r="C190" s="49" t="s">
        <v>105</v>
      </c>
      <c r="D190" s="44" t="s">
        <v>85</v>
      </c>
      <c r="E190" s="52">
        <v>8.133E9</v>
      </c>
      <c r="F190" s="52">
        <v>2.156E9</v>
      </c>
    </row>
    <row r="191">
      <c r="A191" s="53" t="str">
        <f t="shared" si="1"/>
        <v>Africa_Egypt-Africa_2007</v>
      </c>
      <c r="B191" s="47" t="s">
        <v>68</v>
      </c>
      <c r="C191" s="49" t="s">
        <v>105</v>
      </c>
      <c r="D191" s="44" t="s">
        <v>86</v>
      </c>
      <c r="E191" s="52">
        <v>1.0327E10</v>
      </c>
      <c r="F191" s="52">
        <v>2.886E9</v>
      </c>
    </row>
    <row r="192">
      <c r="A192" s="53" t="str">
        <f t="shared" si="1"/>
        <v>Africa_Egypt-Africa_2008</v>
      </c>
      <c r="B192" s="47" t="s">
        <v>68</v>
      </c>
      <c r="C192" s="49" t="s">
        <v>105</v>
      </c>
      <c r="D192" s="44" t="s">
        <v>87</v>
      </c>
      <c r="E192" s="52">
        <v>1.2104E10</v>
      </c>
      <c r="F192" s="52">
        <v>3.39E9</v>
      </c>
    </row>
    <row r="193">
      <c r="A193" s="53" t="str">
        <f t="shared" si="1"/>
        <v>Africa_Egypt-Africa_2009</v>
      </c>
      <c r="B193" s="47" t="s">
        <v>68</v>
      </c>
      <c r="C193" s="49" t="s">
        <v>105</v>
      </c>
      <c r="D193" s="44" t="s">
        <v>88</v>
      </c>
      <c r="E193" s="52">
        <v>1.1757E10</v>
      </c>
      <c r="F193" s="52">
        <v>2.941E9</v>
      </c>
    </row>
    <row r="194">
      <c r="A194" s="53" t="str">
        <f t="shared" si="1"/>
        <v>Africa_Egypt-Africa_2010</v>
      </c>
      <c r="B194" s="47" t="s">
        <v>68</v>
      </c>
      <c r="C194" s="49" t="s">
        <v>105</v>
      </c>
      <c r="D194" s="44" t="s">
        <v>89</v>
      </c>
      <c r="E194" s="52">
        <v>1.3633E10</v>
      </c>
      <c r="F194" s="52">
        <v>2.696E9</v>
      </c>
    </row>
    <row r="195">
      <c r="A195" s="53" t="str">
        <f t="shared" si="1"/>
        <v>Africa_Egypt-Africa_2011</v>
      </c>
      <c r="B195" s="47" t="s">
        <v>68</v>
      </c>
      <c r="C195" s="49" t="s">
        <v>105</v>
      </c>
      <c r="D195" s="44" t="s">
        <v>90</v>
      </c>
      <c r="E195" s="52">
        <v>9.333E9</v>
      </c>
      <c r="F195" s="52">
        <v>2.575E9</v>
      </c>
    </row>
    <row r="196">
      <c r="A196" s="53" t="str">
        <f t="shared" si="1"/>
        <v>Africa_Egypt-Africa_2012</v>
      </c>
      <c r="B196" s="47" t="s">
        <v>68</v>
      </c>
      <c r="C196" s="49" t="s">
        <v>105</v>
      </c>
      <c r="D196" s="44" t="s">
        <v>91</v>
      </c>
      <c r="E196" s="52">
        <v>1.0823E10</v>
      </c>
      <c r="F196" s="52">
        <v>3.037E9</v>
      </c>
    </row>
    <row r="197">
      <c r="A197" s="53" t="str">
        <f t="shared" si="1"/>
        <v>Africa_Equatorial Guinea-Africa_2000</v>
      </c>
      <c r="B197" s="47" t="s">
        <v>68</v>
      </c>
      <c r="C197" s="49" t="s">
        <v>106</v>
      </c>
      <c r="D197" s="44" t="s">
        <v>70</v>
      </c>
      <c r="E197" s="52">
        <v>5000000.0</v>
      </c>
      <c r="F197" s="52">
        <v>1.9E7</v>
      </c>
    </row>
    <row r="198">
      <c r="A198" s="53" t="str">
        <f t="shared" si="1"/>
        <v>Africa_Equatorial Guinea-Africa_2001</v>
      </c>
      <c r="B198" s="47" t="s">
        <v>68</v>
      </c>
      <c r="C198" s="49" t="s">
        <v>106</v>
      </c>
      <c r="D198" s="44" t="s">
        <v>71</v>
      </c>
      <c r="E198" s="52">
        <v>1.4E7</v>
      </c>
      <c r="F198" s="52">
        <v>3.0E7</v>
      </c>
    </row>
    <row r="199">
      <c r="A199" s="53" t="str">
        <f t="shared" si="1"/>
        <v>Africa_Equatorial Guinea-Africa_2002</v>
      </c>
      <c r="B199" s="47" t="s">
        <v>68</v>
      </c>
      <c r="C199" s="49" t="s">
        <v>106</v>
      </c>
      <c r="D199" s="44" t="s">
        <v>72</v>
      </c>
      <c r="E199" s="50"/>
      <c r="F199" s="50"/>
    </row>
    <row r="200">
      <c r="A200" s="53" t="str">
        <f t="shared" si="1"/>
        <v>Africa_Equatorial Guinea-Africa_2003</v>
      </c>
      <c r="B200" s="47" t="s">
        <v>68</v>
      </c>
      <c r="C200" s="49" t="s">
        <v>106</v>
      </c>
      <c r="D200" s="44" t="s">
        <v>74</v>
      </c>
      <c r="E200" s="50"/>
      <c r="F200" s="50"/>
    </row>
    <row r="201">
      <c r="A201" s="53" t="str">
        <f t="shared" si="1"/>
        <v>Africa_Equatorial Guinea-Africa_2004</v>
      </c>
      <c r="B201" s="47" t="s">
        <v>68</v>
      </c>
      <c r="C201" s="49" t="s">
        <v>106</v>
      </c>
      <c r="D201" s="44" t="s">
        <v>83</v>
      </c>
      <c r="E201" s="50"/>
      <c r="F201" s="50"/>
    </row>
    <row r="202">
      <c r="A202" s="53" t="str">
        <f t="shared" si="1"/>
        <v>Africa_Equatorial Guinea-Africa_2005</v>
      </c>
      <c r="B202" s="47" t="s">
        <v>68</v>
      </c>
      <c r="C202" s="49" t="s">
        <v>106</v>
      </c>
      <c r="D202" s="44" t="s">
        <v>84</v>
      </c>
      <c r="E202" s="50"/>
      <c r="F202" s="50"/>
    </row>
    <row r="203">
      <c r="A203" s="53" t="str">
        <f t="shared" si="1"/>
        <v>Africa_Equatorial Guinea-Africa_2006</v>
      </c>
      <c r="B203" s="47" t="s">
        <v>68</v>
      </c>
      <c r="C203" s="49" t="s">
        <v>106</v>
      </c>
      <c r="D203" s="44" t="s">
        <v>85</v>
      </c>
      <c r="E203" s="50"/>
      <c r="F203" s="50"/>
    </row>
    <row r="204">
      <c r="A204" s="53" t="str">
        <f t="shared" si="1"/>
        <v>Africa_Equatorial Guinea-Africa_2007</v>
      </c>
      <c r="B204" s="47" t="s">
        <v>68</v>
      </c>
      <c r="C204" s="49" t="s">
        <v>106</v>
      </c>
      <c r="D204" s="44" t="s">
        <v>86</v>
      </c>
      <c r="E204" s="50"/>
      <c r="F204" s="50"/>
    </row>
    <row r="205">
      <c r="A205" s="53" t="str">
        <f t="shared" si="1"/>
        <v>Africa_Equatorial Guinea-Africa_2008</v>
      </c>
      <c r="B205" s="47" t="s">
        <v>68</v>
      </c>
      <c r="C205" s="49" t="s">
        <v>106</v>
      </c>
      <c r="D205" s="44" t="s">
        <v>87</v>
      </c>
      <c r="E205" s="50"/>
      <c r="F205" s="50"/>
    </row>
    <row r="206">
      <c r="A206" s="53" t="str">
        <f t="shared" si="1"/>
        <v>Africa_Equatorial Guinea-Africa_2009</v>
      </c>
      <c r="B206" s="47" t="s">
        <v>68</v>
      </c>
      <c r="C206" s="49" t="s">
        <v>106</v>
      </c>
      <c r="D206" s="44" t="s">
        <v>88</v>
      </c>
      <c r="E206" s="50"/>
      <c r="F206" s="50"/>
    </row>
    <row r="207">
      <c r="A207" s="53" t="str">
        <f t="shared" si="1"/>
        <v>Africa_Equatorial Guinea-Africa_2010</v>
      </c>
      <c r="B207" s="47" t="s">
        <v>68</v>
      </c>
      <c r="C207" s="49" t="s">
        <v>106</v>
      </c>
      <c r="D207" s="44" t="s">
        <v>89</v>
      </c>
      <c r="E207" s="50"/>
      <c r="F207" s="50"/>
    </row>
    <row r="208">
      <c r="A208" s="53" t="str">
        <f t="shared" si="1"/>
        <v>Africa_Equatorial Guinea-Africa_2011</v>
      </c>
      <c r="B208" s="47" t="s">
        <v>68</v>
      </c>
      <c r="C208" s="49" t="s">
        <v>106</v>
      </c>
      <c r="D208" s="44" t="s">
        <v>90</v>
      </c>
      <c r="E208" s="50"/>
      <c r="F208" s="50"/>
    </row>
    <row r="209">
      <c r="A209" s="53" t="str">
        <f t="shared" si="1"/>
        <v>Africa_Equatorial Guinea-Africa_2012</v>
      </c>
      <c r="B209" s="47" t="s">
        <v>68</v>
      </c>
      <c r="C209" s="49" t="s">
        <v>106</v>
      </c>
      <c r="D209" s="44" t="s">
        <v>91</v>
      </c>
      <c r="E209" s="50"/>
      <c r="F209" s="50"/>
    </row>
    <row r="210">
      <c r="A210" s="53" t="str">
        <f t="shared" si="1"/>
        <v>Africa_Eritrea-Africa_2000</v>
      </c>
      <c r="B210" s="47" t="s">
        <v>68</v>
      </c>
      <c r="C210" s="49" t="s">
        <v>107</v>
      </c>
      <c r="D210" s="44" t="s">
        <v>70</v>
      </c>
      <c r="E210" s="52">
        <v>3.6E7</v>
      </c>
      <c r="F210" s="50"/>
    </row>
    <row r="211">
      <c r="A211" s="53" t="str">
        <f t="shared" si="1"/>
        <v>Africa_Eritrea-Africa_2001</v>
      </c>
      <c r="B211" s="47" t="s">
        <v>68</v>
      </c>
      <c r="C211" s="49" t="s">
        <v>107</v>
      </c>
      <c r="D211" s="44" t="s">
        <v>71</v>
      </c>
      <c r="E211" s="52">
        <v>7.4E7</v>
      </c>
      <c r="F211" s="50"/>
    </row>
    <row r="212">
      <c r="A212" s="53" t="str">
        <f t="shared" si="1"/>
        <v>Africa_Eritrea-Africa_2002</v>
      </c>
      <c r="B212" s="47" t="s">
        <v>68</v>
      </c>
      <c r="C212" s="49" t="s">
        <v>107</v>
      </c>
      <c r="D212" s="44" t="s">
        <v>72</v>
      </c>
      <c r="E212" s="52">
        <v>7.3E7</v>
      </c>
      <c r="F212" s="50"/>
    </row>
    <row r="213">
      <c r="A213" s="53" t="str">
        <f t="shared" si="1"/>
        <v>Africa_Eritrea-Africa_2003</v>
      </c>
      <c r="B213" s="47" t="s">
        <v>68</v>
      </c>
      <c r="C213" s="49" t="s">
        <v>107</v>
      </c>
      <c r="D213" s="44" t="s">
        <v>74</v>
      </c>
      <c r="E213" s="52">
        <v>7.4E7</v>
      </c>
      <c r="F213" s="50"/>
    </row>
    <row r="214">
      <c r="A214" s="53" t="str">
        <f t="shared" si="1"/>
        <v>Africa_Eritrea-Africa_2004</v>
      </c>
      <c r="B214" s="47" t="s">
        <v>68</v>
      </c>
      <c r="C214" s="49" t="s">
        <v>107</v>
      </c>
      <c r="D214" s="44" t="s">
        <v>83</v>
      </c>
      <c r="E214" s="52">
        <v>7.3E7</v>
      </c>
      <c r="F214" s="50"/>
    </row>
    <row r="215">
      <c r="A215" s="53" t="str">
        <f t="shared" si="1"/>
        <v>Africa_Eritrea-Africa_2005</v>
      </c>
      <c r="B215" s="47" t="s">
        <v>68</v>
      </c>
      <c r="C215" s="49" t="s">
        <v>107</v>
      </c>
      <c r="D215" s="44" t="s">
        <v>84</v>
      </c>
      <c r="E215" s="52">
        <v>6.6E7</v>
      </c>
      <c r="F215" s="50"/>
    </row>
    <row r="216">
      <c r="A216" s="53" t="str">
        <f t="shared" si="1"/>
        <v>Africa_Eritrea-Africa_2006</v>
      </c>
      <c r="B216" s="47" t="s">
        <v>68</v>
      </c>
      <c r="C216" s="49" t="s">
        <v>107</v>
      </c>
      <c r="D216" s="44" t="s">
        <v>85</v>
      </c>
      <c r="E216" s="52">
        <v>6.0E7</v>
      </c>
      <c r="F216" s="50"/>
    </row>
    <row r="217">
      <c r="A217" s="53" t="str">
        <f t="shared" si="1"/>
        <v>Africa_Eritrea-Africa_2007</v>
      </c>
      <c r="B217" s="47" t="s">
        <v>68</v>
      </c>
      <c r="C217" s="49" t="s">
        <v>107</v>
      </c>
      <c r="D217" s="44" t="s">
        <v>86</v>
      </c>
      <c r="E217" s="52">
        <v>6.1E7</v>
      </c>
      <c r="F217" s="50"/>
    </row>
    <row r="218">
      <c r="A218" s="53" t="str">
        <f t="shared" si="1"/>
        <v>Africa_Eritrea-Africa_2008</v>
      </c>
      <c r="B218" s="47" t="s">
        <v>68</v>
      </c>
      <c r="C218" s="49" t="s">
        <v>107</v>
      </c>
      <c r="D218" s="44" t="s">
        <v>87</v>
      </c>
      <c r="E218" s="52">
        <v>4.6E7</v>
      </c>
      <c r="F218" s="50"/>
    </row>
    <row r="219">
      <c r="A219" s="53" t="str">
        <f t="shared" si="1"/>
        <v>Africa_Eritrea-Africa_2009</v>
      </c>
      <c r="B219" s="47" t="s">
        <v>68</v>
      </c>
      <c r="C219" s="49" t="s">
        <v>107</v>
      </c>
      <c r="D219" s="44" t="s">
        <v>88</v>
      </c>
      <c r="E219" s="52">
        <v>2.6E7</v>
      </c>
      <c r="F219" s="50"/>
    </row>
    <row r="220">
      <c r="A220" s="53" t="str">
        <f t="shared" si="1"/>
        <v>Africa_Eritrea-Africa_2010</v>
      </c>
      <c r="B220" s="47" t="s">
        <v>68</v>
      </c>
      <c r="C220" s="49" t="s">
        <v>107</v>
      </c>
      <c r="D220" s="44" t="s">
        <v>89</v>
      </c>
      <c r="E220" s="50"/>
      <c r="F220" s="50"/>
    </row>
    <row r="221">
      <c r="A221" s="53" t="str">
        <f t="shared" si="1"/>
        <v>Africa_Eritrea-Africa_2011</v>
      </c>
      <c r="B221" s="47" t="s">
        <v>68</v>
      </c>
      <c r="C221" s="49" t="s">
        <v>107</v>
      </c>
      <c r="D221" s="44" t="s">
        <v>90</v>
      </c>
      <c r="E221" s="50"/>
      <c r="F221" s="50"/>
    </row>
    <row r="222">
      <c r="A222" s="53" t="str">
        <f t="shared" si="1"/>
        <v>Africa_Eritrea-Africa_2012</v>
      </c>
      <c r="B222" s="47" t="s">
        <v>68</v>
      </c>
      <c r="C222" s="49" t="s">
        <v>107</v>
      </c>
      <c r="D222" s="44" t="s">
        <v>91</v>
      </c>
      <c r="E222" s="50"/>
      <c r="F222" s="50"/>
    </row>
    <row r="223">
      <c r="A223" s="53" t="str">
        <f t="shared" si="1"/>
        <v>Africa_Ethiopia-Africa_2000</v>
      </c>
      <c r="B223" s="47" t="s">
        <v>68</v>
      </c>
      <c r="C223" s="49" t="s">
        <v>108</v>
      </c>
      <c r="D223" s="44" t="s">
        <v>70</v>
      </c>
      <c r="E223" s="52">
        <v>2.05E8</v>
      </c>
      <c r="F223" s="52">
        <v>8.0E7</v>
      </c>
    </row>
    <row r="224">
      <c r="A224" s="53" t="str">
        <f t="shared" si="1"/>
        <v>Africa_Ethiopia-Africa_2001</v>
      </c>
      <c r="B224" s="47" t="s">
        <v>68</v>
      </c>
      <c r="C224" s="49" t="s">
        <v>108</v>
      </c>
      <c r="D224" s="44" t="s">
        <v>71</v>
      </c>
      <c r="E224" s="52">
        <v>2.18E8</v>
      </c>
      <c r="F224" s="52">
        <v>5.0E7</v>
      </c>
    </row>
    <row r="225">
      <c r="A225" s="53" t="str">
        <f t="shared" si="1"/>
        <v>Africa_Ethiopia-Africa_2002</v>
      </c>
      <c r="B225" s="47" t="s">
        <v>68</v>
      </c>
      <c r="C225" s="49" t="s">
        <v>108</v>
      </c>
      <c r="D225" s="44" t="s">
        <v>72</v>
      </c>
      <c r="E225" s="52">
        <v>2.61E8</v>
      </c>
      <c r="F225" s="52">
        <v>5.5E7</v>
      </c>
    </row>
    <row r="226">
      <c r="A226" s="53" t="str">
        <f t="shared" si="1"/>
        <v>Africa_Ethiopia-Africa_2003</v>
      </c>
      <c r="B226" s="47" t="s">
        <v>68</v>
      </c>
      <c r="C226" s="49" t="s">
        <v>108</v>
      </c>
      <c r="D226" s="44" t="s">
        <v>74</v>
      </c>
      <c r="E226" s="52">
        <v>3.36E8</v>
      </c>
      <c r="F226" s="52">
        <v>6.3E7</v>
      </c>
    </row>
    <row r="227">
      <c r="A227" s="53" t="str">
        <f t="shared" si="1"/>
        <v>Africa_Ethiopia-Africa_2004</v>
      </c>
      <c r="B227" s="47" t="s">
        <v>68</v>
      </c>
      <c r="C227" s="49" t="s">
        <v>108</v>
      </c>
      <c r="D227" s="44" t="s">
        <v>83</v>
      </c>
      <c r="E227" s="52">
        <v>4.58E8</v>
      </c>
      <c r="F227" s="52">
        <v>5.9E7</v>
      </c>
    </row>
    <row r="228">
      <c r="A228" s="53" t="str">
        <f t="shared" si="1"/>
        <v>Africa_Ethiopia-Africa_2005</v>
      </c>
      <c r="B228" s="47" t="s">
        <v>68</v>
      </c>
      <c r="C228" s="49" t="s">
        <v>108</v>
      </c>
      <c r="D228" s="44" t="s">
        <v>84</v>
      </c>
      <c r="E228" s="52">
        <v>5.33E8</v>
      </c>
      <c r="F228" s="52">
        <v>7.7E7</v>
      </c>
    </row>
    <row r="229">
      <c r="A229" s="53" t="str">
        <f t="shared" si="1"/>
        <v>Africa_Ethiopia-Africa_2006</v>
      </c>
      <c r="B229" s="47" t="s">
        <v>68</v>
      </c>
      <c r="C229" s="49" t="s">
        <v>108</v>
      </c>
      <c r="D229" s="44" t="s">
        <v>85</v>
      </c>
      <c r="E229" s="52">
        <v>6.39E8</v>
      </c>
      <c r="F229" s="52">
        <v>9.7E7</v>
      </c>
    </row>
    <row r="230">
      <c r="A230" s="53" t="str">
        <f t="shared" si="1"/>
        <v>Africa_Ethiopia-Africa_2007</v>
      </c>
      <c r="B230" s="47" t="s">
        <v>68</v>
      </c>
      <c r="C230" s="49" t="s">
        <v>108</v>
      </c>
      <c r="D230" s="44" t="s">
        <v>86</v>
      </c>
      <c r="E230" s="52">
        <v>7.9E8</v>
      </c>
      <c r="F230" s="52">
        <v>1.07E8</v>
      </c>
    </row>
    <row r="231">
      <c r="A231" s="53" t="str">
        <f t="shared" si="1"/>
        <v>Africa_Ethiopia-Africa_2008</v>
      </c>
      <c r="B231" s="47" t="s">
        <v>68</v>
      </c>
      <c r="C231" s="49" t="s">
        <v>108</v>
      </c>
      <c r="D231" s="44" t="s">
        <v>87</v>
      </c>
      <c r="E231" s="52">
        <v>1.184E9</v>
      </c>
      <c r="F231" s="52">
        <v>1.56E8</v>
      </c>
    </row>
    <row r="232">
      <c r="A232" s="53" t="str">
        <f t="shared" si="1"/>
        <v>Africa_Ethiopia-Africa_2009</v>
      </c>
      <c r="B232" s="47" t="s">
        <v>68</v>
      </c>
      <c r="C232" s="49" t="s">
        <v>108</v>
      </c>
      <c r="D232" s="44" t="s">
        <v>88</v>
      </c>
      <c r="E232" s="52">
        <v>1.119E9</v>
      </c>
      <c r="F232" s="52">
        <v>1.39E8</v>
      </c>
    </row>
    <row r="233">
      <c r="A233" s="53" t="str">
        <f t="shared" si="1"/>
        <v>Africa_Ethiopia-Africa_2010</v>
      </c>
      <c r="B233" s="47" t="s">
        <v>68</v>
      </c>
      <c r="C233" s="49" t="s">
        <v>108</v>
      </c>
      <c r="D233" s="44" t="s">
        <v>89</v>
      </c>
      <c r="E233" s="52">
        <v>1.434E9</v>
      </c>
      <c r="F233" s="52">
        <v>1.43E8</v>
      </c>
    </row>
    <row r="234">
      <c r="A234" s="53" t="str">
        <f t="shared" si="1"/>
        <v>Africa_Ethiopia-Africa_2011</v>
      </c>
      <c r="B234" s="47" t="s">
        <v>68</v>
      </c>
      <c r="C234" s="49" t="s">
        <v>108</v>
      </c>
      <c r="D234" s="44" t="s">
        <v>90</v>
      </c>
      <c r="E234" s="52">
        <v>1.998E9</v>
      </c>
      <c r="F234" s="52">
        <v>1.7E8</v>
      </c>
    </row>
    <row r="235">
      <c r="A235" s="53" t="str">
        <f t="shared" si="1"/>
        <v>Africa_Ethiopia-Africa_2012</v>
      </c>
      <c r="B235" s="47" t="s">
        <v>68</v>
      </c>
      <c r="C235" s="49" t="s">
        <v>108</v>
      </c>
      <c r="D235" s="44" t="s">
        <v>91</v>
      </c>
      <c r="E235" s="52">
        <v>1.98E9</v>
      </c>
      <c r="F235" s="52">
        <v>1.81E8</v>
      </c>
    </row>
    <row r="236">
      <c r="A236" s="53" t="str">
        <f t="shared" si="1"/>
        <v>Africa_Gabon-Africa_2000</v>
      </c>
      <c r="B236" s="47" t="s">
        <v>68</v>
      </c>
      <c r="C236" s="49" t="s">
        <v>109</v>
      </c>
      <c r="D236" s="44" t="s">
        <v>70</v>
      </c>
      <c r="E236" s="52">
        <v>9.9E7</v>
      </c>
      <c r="F236" s="52">
        <v>1.83E8</v>
      </c>
    </row>
    <row r="237">
      <c r="A237" s="53" t="str">
        <f t="shared" si="1"/>
        <v>Africa_Gabon-Africa_2001</v>
      </c>
      <c r="B237" s="47" t="s">
        <v>68</v>
      </c>
      <c r="C237" s="49" t="s">
        <v>109</v>
      </c>
      <c r="D237" s="44" t="s">
        <v>71</v>
      </c>
      <c r="E237" s="52">
        <v>4.6E7</v>
      </c>
      <c r="F237" s="52">
        <v>2.56E8</v>
      </c>
    </row>
    <row r="238">
      <c r="A238" s="53" t="str">
        <f t="shared" si="1"/>
        <v>Africa_Gabon-Africa_2002</v>
      </c>
      <c r="B238" s="47" t="s">
        <v>68</v>
      </c>
      <c r="C238" s="49" t="s">
        <v>109</v>
      </c>
      <c r="D238" s="44" t="s">
        <v>72</v>
      </c>
      <c r="E238" s="52">
        <v>7.7E7</v>
      </c>
      <c r="F238" s="52">
        <v>2.34E8</v>
      </c>
    </row>
    <row r="239">
      <c r="A239" s="53" t="str">
        <f t="shared" si="1"/>
        <v>Africa_Gabon-Africa_2003</v>
      </c>
      <c r="B239" s="47" t="s">
        <v>68</v>
      </c>
      <c r="C239" s="49" t="s">
        <v>109</v>
      </c>
      <c r="D239" s="44" t="s">
        <v>74</v>
      </c>
      <c r="E239" s="52">
        <v>8.4E7</v>
      </c>
      <c r="F239" s="52">
        <v>2.39E8</v>
      </c>
    </row>
    <row r="240">
      <c r="A240" s="53" t="str">
        <f t="shared" si="1"/>
        <v>Africa_Gabon-Africa_2004</v>
      </c>
      <c r="B240" s="47" t="s">
        <v>68</v>
      </c>
      <c r="C240" s="49" t="s">
        <v>109</v>
      </c>
      <c r="D240" s="44" t="s">
        <v>83</v>
      </c>
      <c r="E240" s="52">
        <v>7.4E7</v>
      </c>
      <c r="F240" s="52">
        <v>2.75E8</v>
      </c>
    </row>
    <row r="241">
      <c r="A241" s="53" t="str">
        <f t="shared" si="1"/>
        <v>Africa_Gabon-Africa_2005</v>
      </c>
      <c r="B241" s="47" t="s">
        <v>68</v>
      </c>
      <c r="C241" s="49" t="s">
        <v>109</v>
      </c>
      <c r="D241" s="44" t="s">
        <v>84</v>
      </c>
      <c r="E241" s="52">
        <v>1.3E7</v>
      </c>
      <c r="F241" s="52">
        <v>3.46E8</v>
      </c>
    </row>
    <row r="242">
      <c r="A242" s="53" t="str">
        <f t="shared" si="1"/>
        <v>Africa_Gabon-Africa_2006</v>
      </c>
      <c r="B242" s="47" t="s">
        <v>68</v>
      </c>
      <c r="C242" s="49" t="s">
        <v>109</v>
      </c>
      <c r="D242" s="44" t="s">
        <v>85</v>
      </c>
      <c r="E242" s="50"/>
      <c r="F242" s="50"/>
    </row>
    <row r="243">
      <c r="A243" s="53" t="str">
        <f t="shared" si="1"/>
        <v>Africa_Gabon-Africa_2007</v>
      </c>
      <c r="B243" s="47" t="s">
        <v>68</v>
      </c>
      <c r="C243" s="49" t="s">
        <v>109</v>
      </c>
      <c r="D243" s="44" t="s">
        <v>86</v>
      </c>
      <c r="E243" s="50"/>
      <c r="F243" s="50"/>
    </row>
    <row r="244">
      <c r="A244" s="53" t="str">
        <f t="shared" si="1"/>
        <v>Africa_Gabon-Africa_2008</v>
      </c>
      <c r="B244" s="47" t="s">
        <v>68</v>
      </c>
      <c r="C244" s="49" t="s">
        <v>109</v>
      </c>
      <c r="D244" s="44" t="s">
        <v>87</v>
      </c>
      <c r="E244" s="50"/>
      <c r="F244" s="50"/>
    </row>
    <row r="245">
      <c r="A245" s="53" t="str">
        <f t="shared" si="1"/>
        <v>Africa_Gabon-Africa_2009</v>
      </c>
      <c r="B245" s="47" t="s">
        <v>68</v>
      </c>
      <c r="C245" s="49" t="s">
        <v>109</v>
      </c>
      <c r="D245" s="44" t="s">
        <v>88</v>
      </c>
      <c r="E245" s="50"/>
      <c r="F245" s="50"/>
    </row>
    <row r="246">
      <c r="A246" s="53" t="str">
        <f t="shared" si="1"/>
        <v>Africa_Gabon-Africa_2010</v>
      </c>
      <c r="B246" s="47" t="s">
        <v>68</v>
      </c>
      <c r="C246" s="49" t="s">
        <v>109</v>
      </c>
      <c r="D246" s="44" t="s">
        <v>89</v>
      </c>
      <c r="E246" s="50"/>
      <c r="F246" s="50"/>
    </row>
    <row r="247">
      <c r="A247" s="53" t="str">
        <f t="shared" si="1"/>
        <v>Africa_Gabon-Africa_2011</v>
      </c>
      <c r="B247" s="47" t="s">
        <v>68</v>
      </c>
      <c r="C247" s="49" t="s">
        <v>109</v>
      </c>
      <c r="D247" s="44" t="s">
        <v>90</v>
      </c>
      <c r="E247" s="50"/>
      <c r="F247" s="50"/>
    </row>
    <row r="248">
      <c r="A248" s="53" t="str">
        <f t="shared" si="1"/>
        <v>Africa_Gabon-Africa_2012</v>
      </c>
      <c r="B248" s="47" t="s">
        <v>68</v>
      </c>
      <c r="C248" s="49" t="s">
        <v>109</v>
      </c>
      <c r="D248" s="44" t="s">
        <v>91</v>
      </c>
      <c r="E248" s="50"/>
      <c r="F248" s="50"/>
    </row>
    <row r="249">
      <c r="A249" s="53" t="str">
        <f t="shared" si="1"/>
        <v>Africa_Gambia, The-Africa_2000</v>
      </c>
      <c r="B249" s="47" t="s">
        <v>68</v>
      </c>
      <c r="C249" s="49" t="s">
        <v>110</v>
      </c>
      <c r="D249" s="44" t="s">
        <v>70</v>
      </c>
      <c r="E249" s="50"/>
      <c r="F249" s="50"/>
    </row>
    <row r="250">
      <c r="A250" s="53" t="str">
        <f t="shared" si="1"/>
        <v>Africa_Gambia, The-Africa_2001</v>
      </c>
      <c r="B250" s="47" t="s">
        <v>68</v>
      </c>
      <c r="C250" s="49" t="s">
        <v>110</v>
      </c>
      <c r="D250" s="44" t="s">
        <v>71</v>
      </c>
      <c r="E250" s="50"/>
      <c r="F250" s="50"/>
    </row>
    <row r="251">
      <c r="A251" s="53" t="str">
        <f t="shared" si="1"/>
        <v>Africa_Gambia, The-Africa_2002</v>
      </c>
      <c r="B251" s="47" t="s">
        <v>68</v>
      </c>
      <c r="C251" s="49" t="s">
        <v>110</v>
      </c>
      <c r="D251" s="44" t="s">
        <v>72</v>
      </c>
      <c r="E251" s="50"/>
      <c r="F251" s="50"/>
    </row>
    <row r="252">
      <c r="A252" s="53" t="str">
        <f t="shared" si="1"/>
        <v>Africa_Gambia, The-Africa_2003</v>
      </c>
      <c r="B252" s="47" t="s">
        <v>68</v>
      </c>
      <c r="C252" s="49" t="s">
        <v>110</v>
      </c>
      <c r="D252" s="44" t="s">
        <v>74</v>
      </c>
      <c r="E252" s="52">
        <v>5.8E7</v>
      </c>
      <c r="F252" s="52">
        <v>8000000.0</v>
      </c>
    </row>
    <row r="253">
      <c r="A253" s="53" t="str">
        <f t="shared" si="1"/>
        <v>Africa_Gambia, The-Africa_2004</v>
      </c>
      <c r="B253" s="47" t="s">
        <v>68</v>
      </c>
      <c r="C253" s="49" t="s">
        <v>110</v>
      </c>
      <c r="D253" s="44" t="s">
        <v>83</v>
      </c>
      <c r="E253" s="52">
        <v>5.1E7</v>
      </c>
      <c r="F253" s="52">
        <v>6000000.0</v>
      </c>
    </row>
    <row r="254">
      <c r="A254" s="53" t="str">
        <f t="shared" si="1"/>
        <v>Africa_Gambia, The-Africa_2005</v>
      </c>
      <c r="B254" s="47" t="s">
        <v>68</v>
      </c>
      <c r="C254" s="49" t="s">
        <v>110</v>
      </c>
      <c r="D254" s="44" t="s">
        <v>84</v>
      </c>
      <c r="E254" s="52">
        <v>5.9E7</v>
      </c>
      <c r="F254" s="52">
        <v>7000000.0</v>
      </c>
    </row>
    <row r="255">
      <c r="A255" s="53" t="str">
        <f t="shared" si="1"/>
        <v>Africa_Gambia, The-Africa_2006</v>
      </c>
      <c r="B255" s="47" t="s">
        <v>68</v>
      </c>
      <c r="C255" s="49" t="s">
        <v>110</v>
      </c>
      <c r="D255" s="44" t="s">
        <v>85</v>
      </c>
      <c r="E255" s="52">
        <v>6.9E7</v>
      </c>
      <c r="F255" s="52">
        <v>8000000.0</v>
      </c>
    </row>
    <row r="256">
      <c r="A256" s="53" t="str">
        <f t="shared" si="1"/>
        <v>Africa_Gambia, The-Africa_2007</v>
      </c>
      <c r="B256" s="47" t="s">
        <v>68</v>
      </c>
      <c r="C256" s="49" t="s">
        <v>110</v>
      </c>
      <c r="D256" s="44" t="s">
        <v>86</v>
      </c>
      <c r="E256" s="52">
        <v>8.7E7</v>
      </c>
      <c r="F256" s="52">
        <v>8000000.0</v>
      </c>
    </row>
    <row r="257">
      <c r="A257" s="53" t="str">
        <f t="shared" si="1"/>
        <v>Africa_Gambia, The-Africa_2008</v>
      </c>
      <c r="B257" s="47" t="s">
        <v>68</v>
      </c>
      <c r="C257" s="49" t="s">
        <v>110</v>
      </c>
      <c r="D257" s="44" t="s">
        <v>87</v>
      </c>
      <c r="E257" s="52">
        <v>8.0E7</v>
      </c>
      <c r="F257" s="52">
        <v>8000000.0</v>
      </c>
    </row>
    <row r="258">
      <c r="A258" s="53" t="str">
        <f t="shared" si="1"/>
        <v>Africa_Gambia, The-Africa_2009</v>
      </c>
      <c r="B258" s="47" t="s">
        <v>68</v>
      </c>
      <c r="C258" s="49" t="s">
        <v>110</v>
      </c>
      <c r="D258" s="44" t="s">
        <v>88</v>
      </c>
      <c r="E258" s="52">
        <v>6.4E7</v>
      </c>
      <c r="F258" s="52">
        <v>9000000.0</v>
      </c>
    </row>
    <row r="259">
      <c r="A259" s="53" t="str">
        <f t="shared" si="1"/>
        <v>Africa_Gambia, The-Africa_2010</v>
      </c>
      <c r="B259" s="47" t="s">
        <v>68</v>
      </c>
      <c r="C259" s="49" t="s">
        <v>110</v>
      </c>
      <c r="D259" s="44" t="s">
        <v>89</v>
      </c>
      <c r="E259" s="52">
        <v>8.0E7</v>
      </c>
      <c r="F259" s="52">
        <v>1.1E7</v>
      </c>
    </row>
    <row r="260">
      <c r="A260" s="53" t="str">
        <f t="shared" si="1"/>
        <v>Africa_Gambia, The-Africa_2011</v>
      </c>
      <c r="B260" s="47" t="s">
        <v>68</v>
      </c>
      <c r="C260" s="49" t="s">
        <v>110</v>
      </c>
      <c r="D260" s="44" t="s">
        <v>90</v>
      </c>
      <c r="E260" s="52">
        <v>9.2E7</v>
      </c>
      <c r="F260" s="52">
        <v>1.1E7</v>
      </c>
    </row>
    <row r="261">
      <c r="A261" s="53" t="str">
        <f t="shared" si="1"/>
        <v>Africa_Gambia, The-Africa_2012</v>
      </c>
      <c r="B261" s="47" t="s">
        <v>68</v>
      </c>
      <c r="C261" s="49" t="s">
        <v>110</v>
      </c>
      <c r="D261" s="44" t="s">
        <v>91</v>
      </c>
      <c r="E261" s="52">
        <v>9.9E7</v>
      </c>
      <c r="F261" s="52">
        <v>8000000.0</v>
      </c>
    </row>
    <row r="262">
      <c r="A262" s="53" t="str">
        <f t="shared" si="1"/>
        <v>Africa_Ghana-Africa_2000</v>
      </c>
      <c r="B262" s="47" t="s">
        <v>68</v>
      </c>
      <c r="C262" s="49" t="s">
        <v>111</v>
      </c>
      <c r="D262" s="44" t="s">
        <v>70</v>
      </c>
      <c r="E262" s="52">
        <v>3.57E8</v>
      </c>
      <c r="F262" s="52">
        <v>1.62E8</v>
      </c>
    </row>
    <row r="263">
      <c r="A263" s="53" t="str">
        <f t="shared" si="1"/>
        <v>Africa_Ghana-Africa_2001</v>
      </c>
      <c r="B263" s="47" t="s">
        <v>68</v>
      </c>
      <c r="C263" s="49" t="s">
        <v>111</v>
      </c>
      <c r="D263" s="44" t="s">
        <v>71</v>
      </c>
      <c r="E263" s="52">
        <v>3.74E8</v>
      </c>
      <c r="F263" s="52">
        <v>1.65E8</v>
      </c>
    </row>
    <row r="264">
      <c r="A264" s="53" t="str">
        <f t="shared" si="1"/>
        <v>Africa_Ghana-Africa_2002</v>
      </c>
      <c r="B264" s="47" t="s">
        <v>68</v>
      </c>
      <c r="C264" s="49" t="s">
        <v>111</v>
      </c>
      <c r="D264" s="44" t="s">
        <v>72</v>
      </c>
      <c r="E264" s="52">
        <v>3.83E8</v>
      </c>
      <c r="F264" s="52">
        <v>1.84E8</v>
      </c>
    </row>
    <row r="265">
      <c r="A265" s="53" t="str">
        <f t="shared" si="1"/>
        <v>Africa_Ghana-Africa_2003</v>
      </c>
      <c r="B265" s="47" t="s">
        <v>68</v>
      </c>
      <c r="C265" s="49" t="s">
        <v>111</v>
      </c>
      <c r="D265" s="44" t="s">
        <v>74</v>
      </c>
      <c r="E265" s="52">
        <v>4.41E8</v>
      </c>
      <c r="F265" s="52">
        <v>2.16E8</v>
      </c>
    </row>
    <row r="266">
      <c r="A266" s="53" t="str">
        <f t="shared" si="1"/>
        <v>Africa_Ghana-Africa_2004</v>
      </c>
      <c r="B266" s="47" t="s">
        <v>68</v>
      </c>
      <c r="C266" s="49" t="s">
        <v>111</v>
      </c>
      <c r="D266" s="44" t="s">
        <v>83</v>
      </c>
      <c r="E266" s="52">
        <v>4.95E8</v>
      </c>
      <c r="F266" s="52">
        <v>2.7E8</v>
      </c>
    </row>
    <row r="267">
      <c r="A267" s="53" t="str">
        <f t="shared" si="1"/>
        <v>Africa_Ghana-Africa_2005</v>
      </c>
      <c r="B267" s="47" t="s">
        <v>68</v>
      </c>
      <c r="C267" s="49" t="s">
        <v>111</v>
      </c>
      <c r="D267" s="44" t="s">
        <v>84</v>
      </c>
      <c r="E267" s="52">
        <v>8.67E8</v>
      </c>
      <c r="F267" s="52">
        <v>4.72E8</v>
      </c>
    </row>
    <row r="268">
      <c r="A268" s="53" t="str">
        <f t="shared" si="1"/>
        <v>Africa_Ghana-Africa_2006</v>
      </c>
      <c r="B268" s="47" t="s">
        <v>68</v>
      </c>
      <c r="C268" s="49" t="s">
        <v>111</v>
      </c>
      <c r="D268" s="44" t="s">
        <v>85</v>
      </c>
      <c r="E268" s="52">
        <v>9.1E8</v>
      </c>
      <c r="F268" s="52">
        <v>5.75E8</v>
      </c>
    </row>
    <row r="269">
      <c r="A269" s="53" t="str">
        <f t="shared" si="1"/>
        <v>Africa_Ghana-Africa_2007</v>
      </c>
      <c r="B269" s="47" t="s">
        <v>68</v>
      </c>
      <c r="C269" s="49" t="s">
        <v>111</v>
      </c>
      <c r="D269" s="44" t="s">
        <v>86</v>
      </c>
      <c r="E269" s="52">
        <v>9.9E8</v>
      </c>
      <c r="F269" s="52">
        <v>8.16E8</v>
      </c>
    </row>
    <row r="270">
      <c r="A270" s="53" t="str">
        <f t="shared" si="1"/>
        <v>Africa_Ghana-Africa_2008</v>
      </c>
      <c r="B270" s="47" t="s">
        <v>68</v>
      </c>
      <c r="C270" s="49" t="s">
        <v>111</v>
      </c>
      <c r="D270" s="44" t="s">
        <v>87</v>
      </c>
      <c r="E270" s="52">
        <v>9.7E8</v>
      </c>
      <c r="F270" s="52">
        <v>8.7E8</v>
      </c>
    </row>
    <row r="271">
      <c r="A271" s="53" t="str">
        <f t="shared" si="1"/>
        <v>Africa_Ghana-Africa_2009</v>
      </c>
      <c r="B271" s="47" t="s">
        <v>68</v>
      </c>
      <c r="C271" s="49" t="s">
        <v>111</v>
      </c>
      <c r="D271" s="44" t="s">
        <v>88</v>
      </c>
      <c r="E271" s="52">
        <v>8.49E8</v>
      </c>
      <c r="F271" s="52">
        <v>9.48E8</v>
      </c>
    </row>
    <row r="272">
      <c r="A272" s="53" t="str">
        <f t="shared" si="1"/>
        <v>Africa_Ghana-Africa_2010</v>
      </c>
      <c r="B272" s="47" t="s">
        <v>68</v>
      </c>
      <c r="C272" s="49" t="s">
        <v>111</v>
      </c>
      <c r="D272" s="44" t="s">
        <v>89</v>
      </c>
      <c r="E272" s="52">
        <v>7.06E8</v>
      </c>
      <c r="F272" s="52">
        <v>8.82E8</v>
      </c>
    </row>
    <row r="273">
      <c r="A273" s="53" t="str">
        <f t="shared" si="1"/>
        <v>Africa_Ghana-Africa_2011</v>
      </c>
      <c r="B273" s="47" t="s">
        <v>68</v>
      </c>
      <c r="C273" s="49" t="s">
        <v>111</v>
      </c>
      <c r="D273" s="44" t="s">
        <v>90</v>
      </c>
      <c r="E273" s="52">
        <v>7.97E8</v>
      </c>
      <c r="F273" s="52">
        <v>1.026E9</v>
      </c>
    </row>
    <row r="274">
      <c r="A274" s="53" t="str">
        <f t="shared" si="1"/>
        <v>Africa_Ghana-Africa_2012</v>
      </c>
      <c r="B274" s="47" t="s">
        <v>68</v>
      </c>
      <c r="C274" s="49" t="s">
        <v>111</v>
      </c>
      <c r="D274" s="44" t="s">
        <v>91</v>
      </c>
      <c r="E274" s="52">
        <v>1.154E9</v>
      </c>
      <c r="F274" s="52">
        <v>9.79E8</v>
      </c>
    </row>
    <row r="275">
      <c r="A275" s="53" t="str">
        <f t="shared" si="1"/>
        <v>Africa_Guinea-Africa_2000</v>
      </c>
      <c r="B275" s="47" t="s">
        <v>68</v>
      </c>
      <c r="C275" s="49" t="s">
        <v>112</v>
      </c>
      <c r="D275" s="44" t="s">
        <v>70</v>
      </c>
      <c r="E275" s="52">
        <v>7800000.0</v>
      </c>
      <c r="F275" s="52">
        <v>1.3E7</v>
      </c>
    </row>
    <row r="276">
      <c r="A276" s="53" t="str">
        <f t="shared" si="1"/>
        <v>Africa_Guinea-Africa_2001</v>
      </c>
      <c r="B276" s="47" t="s">
        <v>68</v>
      </c>
      <c r="C276" s="49" t="s">
        <v>112</v>
      </c>
      <c r="D276" s="44" t="s">
        <v>71</v>
      </c>
      <c r="E276" s="52">
        <v>8200000.0</v>
      </c>
      <c r="F276" s="52">
        <v>2.6E7</v>
      </c>
    </row>
    <row r="277">
      <c r="A277" s="53" t="str">
        <f t="shared" si="1"/>
        <v>Africa_Guinea-Africa_2002</v>
      </c>
      <c r="B277" s="47" t="s">
        <v>68</v>
      </c>
      <c r="C277" s="49" t="s">
        <v>112</v>
      </c>
      <c r="D277" s="44" t="s">
        <v>72</v>
      </c>
      <c r="E277" s="50"/>
      <c r="F277" s="52">
        <v>3.8E7</v>
      </c>
    </row>
    <row r="278">
      <c r="A278" s="53" t="str">
        <f t="shared" si="1"/>
        <v>Africa_Guinea-Africa_2003</v>
      </c>
      <c r="B278" s="47" t="s">
        <v>68</v>
      </c>
      <c r="C278" s="49" t="s">
        <v>112</v>
      </c>
      <c r="D278" s="44" t="s">
        <v>74</v>
      </c>
      <c r="E278" s="50"/>
      <c r="F278" s="52">
        <v>3.6E7</v>
      </c>
    </row>
    <row r="279">
      <c r="A279" s="53" t="str">
        <f t="shared" si="1"/>
        <v>Africa_Guinea-Africa_2004</v>
      </c>
      <c r="B279" s="47" t="s">
        <v>68</v>
      </c>
      <c r="C279" s="49" t="s">
        <v>112</v>
      </c>
      <c r="D279" s="44" t="s">
        <v>83</v>
      </c>
      <c r="E279" s="50"/>
      <c r="F279" s="52">
        <v>2.9E7</v>
      </c>
    </row>
    <row r="280">
      <c r="A280" s="53" t="str">
        <f t="shared" si="1"/>
        <v>Africa_Guinea-Africa_2005</v>
      </c>
      <c r="B280" s="47" t="s">
        <v>68</v>
      </c>
      <c r="C280" s="49" t="s">
        <v>112</v>
      </c>
      <c r="D280" s="44" t="s">
        <v>84</v>
      </c>
      <c r="E280" s="50"/>
      <c r="F280" s="52">
        <v>3.8E7</v>
      </c>
    </row>
    <row r="281">
      <c r="A281" s="53" t="str">
        <f t="shared" si="1"/>
        <v>Africa_Guinea-Africa_2006</v>
      </c>
      <c r="B281" s="47" t="s">
        <v>68</v>
      </c>
      <c r="C281" s="49" t="s">
        <v>112</v>
      </c>
      <c r="D281" s="44" t="s">
        <v>85</v>
      </c>
      <c r="E281" s="50"/>
      <c r="F281" s="52">
        <v>4.1E7</v>
      </c>
    </row>
    <row r="282">
      <c r="A282" s="53" t="str">
        <f t="shared" si="1"/>
        <v>Africa_Guinea-Africa_2007</v>
      </c>
      <c r="B282" s="47" t="s">
        <v>68</v>
      </c>
      <c r="C282" s="49" t="s">
        <v>112</v>
      </c>
      <c r="D282" s="44" t="s">
        <v>86</v>
      </c>
      <c r="E282" s="52">
        <v>1100000.0</v>
      </c>
      <c r="F282" s="52">
        <v>9.6E7</v>
      </c>
    </row>
    <row r="283">
      <c r="A283" s="53" t="str">
        <f t="shared" si="1"/>
        <v>Africa_Guinea-Africa_2008</v>
      </c>
      <c r="B283" s="47" t="s">
        <v>68</v>
      </c>
      <c r="C283" s="49" t="s">
        <v>112</v>
      </c>
      <c r="D283" s="44" t="s">
        <v>87</v>
      </c>
      <c r="E283" s="52">
        <v>2400000.0</v>
      </c>
      <c r="F283" s="52">
        <v>3.0E7</v>
      </c>
    </row>
    <row r="284">
      <c r="A284" s="53" t="str">
        <f t="shared" si="1"/>
        <v>Africa_Guinea-Africa_2009</v>
      </c>
      <c r="B284" s="47" t="s">
        <v>68</v>
      </c>
      <c r="C284" s="49" t="s">
        <v>112</v>
      </c>
      <c r="D284" s="44" t="s">
        <v>88</v>
      </c>
      <c r="E284" s="52">
        <v>4900000.0</v>
      </c>
      <c r="F284" s="52">
        <v>2.8E7</v>
      </c>
    </row>
    <row r="285">
      <c r="A285" s="53" t="str">
        <f t="shared" si="1"/>
        <v>Africa_Guinea-Africa_2010</v>
      </c>
      <c r="B285" s="47" t="s">
        <v>68</v>
      </c>
      <c r="C285" s="49" t="s">
        <v>112</v>
      </c>
      <c r="D285" s="44" t="s">
        <v>89</v>
      </c>
      <c r="E285" s="52">
        <v>2000000.0</v>
      </c>
      <c r="F285" s="52">
        <v>1.7E7</v>
      </c>
    </row>
    <row r="286">
      <c r="A286" s="53" t="str">
        <f t="shared" si="1"/>
        <v>Africa_Guinea-Africa_2011</v>
      </c>
      <c r="B286" s="47" t="s">
        <v>68</v>
      </c>
      <c r="C286" s="49" t="s">
        <v>112</v>
      </c>
      <c r="D286" s="44" t="s">
        <v>90</v>
      </c>
      <c r="E286" s="52">
        <v>2100000.0</v>
      </c>
      <c r="F286" s="52">
        <v>4.9E7</v>
      </c>
    </row>
    <row r="287">
      <c r="A287" s="53" t="str">
        <f t="shared" si="1"/>
        <v>Africa_Guinea-Africa_2012</v>
      </c>
      <c r="B287" s="47" t="s">
        <v>68</v>
      </c>
      <c r="C287" s="49" t="s">
        <v>112</v>
      </c>
      <c r="D287" s="44" t="s">
        <v>91</v>
      </c>
      <c r="E287" s="52">
        <v>1700000.0</v>
      </c>
      <c r="F287" s="52">
        <v>4.1E7</v>
      </c>
    </row>
    <row r="288">
      <c r="A288" s="53" t="str">
        <f t="shared" si="1"/>
        <v>Africa_Guinea-Bissau-Africa_2000</v>
      </c>
      <c r="B288" s="47" t="s">
        <v>68</v>
      </c>
      <c r="C288" s="49" t="s">
        <v>113</v>
      </c>
      <c r="D288" s="44" t="s">
        <v>70</v>
      </c>
      <c r="E288" s="50"/>
      <c r="F288" s="50"/>
    </row>
    <row r="289">
      <c r="A289" s="53" t="str">
        <f t="shared" si="1"/>
        <v>Africa_Guinea-Bissau-Africa_2001</v>
      </c>
      <c r="B289" s="47" t="s">
        <v>68</v>
      </c>
      <c r="C289" s="49" t="s">
        <v>113</v>
      </c>
      <c r="D289" s="44" t="s">
        <v>71</v>
      </c>
      <c r="E289" s="52">
        <v>2700000.0</v>
      </c>
      <c r="F289" s="52">
        <v>5500000.0</v>
      </c>
    </row>
    <row r="290">
      <c r="A290" s="53" t="str">
        <f t="shared" si="1"/>
        <v>Africa_Guinea-Bissau-Africa_2002</v>
      </c>
      <c r="B290" s="47" t="s">
        <v>68</v>
      </c>
      <c r="C290" s="49" t="s">
        <v>113</v>
      </c>
      <c r="D290" s="44" t="s">
        <v>72</v>
      </c>
      <c r="E290" s="52">
        <v>2300000.0</v>
      </c>
      <c r="F290" s="52">
        <v>1.02E7</v>
      </c>
    </row>
    <row r="291">
      <c r="A291" s="53" t="str">
        <f t="shared" si="1"/>
        <v>Africa_Guinea-Bissau-Africa_2003</v>
      </c>
      <c r="B291" s="47" t="s">
        <v>68</v>
      </c>
      <c r="C291" s="49" t="s">
        <v>113</v>
      </c>
      <c r="D291" s="44" t="s">
        <v>74</v>
      </c>
      <c r="E291" s="52">
        <v>2400000.0</v>
      </c>
      <c r="F291" s="52">
        <v>2.13E7</v>
      </c>
    </row>
    <row r="292">
      <c r="A292" s="53" t="str">
        <f t="shared" si="1"/>
        <v>Africa_Guinea-Bissau-Africa_2004</v>
      </c>
      <c r="B292" s="47" t="s">
        <v>68</v>
      </c>
      <c r="C292" s="49" t="s">
        <v>113</v>
      </c>
      <c r="D292" s="44" t="s">
        <v>83</v>
      </c>
      <c r="E292" s="52">
        <v>2200000.0</v>
      </c>
      <c r="F292" s="52">
        <v>2.23E7</v>
      </c>
    </row>
    <row r="293">
      <c r="A293" s="53" t="str">
        <f t="shared" si="1"/>
        <v>Africa_Guinea-Bissau-Africa_2005</v>
      </c>
      <c r="B293" s="47" t="s">
        <v>68</v>
      </c>
      <c r="C293" s="49" t="s">
        <v>113</v>
      </c>
      <c r="D293" s="44" t="s">
        <v>84</v>
      </c>
      <c r="E293" s="52">
        <v>1600000.0</v>
      </c>
      <c r="F293" s="52">
        <v>1.89E7</v>
      </c>
    </row>
    <row r="294">
      <c r="A294" s="53" t="str">
        <f t="shared" si="1"/>
        <v>Africa_Guinea-Bissau-Africa_2006</v>
      </c>
      <c r="B294" s="47" t="s">
        <v>68</v>
      </c>
      <c r="C294" s="49" t="s">
        <v>113</v>
      </c>
      <c r="D294" s="44" t="s">
        <v>85</v>
      </c>
      <c r="E294" s="52">
        <v>2800000.0</v>
      </c>
      <c r="F294" s="52">
        <v>1.78E7</v>
      </c>
    </row>
    <row r="295">
      <c r="A295" s="53" t="str">
        <f t="shared" si="1"/>
        <v>Africa_Guinea-Bissau-Africa_2007</v>
      </c>
      <c r="B295" s="47" t="s">
        <v>68</v>
      </c>
      <c r="C295" s="49" t="s">
        <v>113</v>
      </c>
      <c r="D295" s="44" t="s">
        <v>86</v>
      </c>
      <c r="E295" s="52">
        <v>2.84E7</v>
      </c>
      <c r="F295" s="52">
        <v>4.07E7</v>
      </c>
    </row>
    <row r="296">
      <c r="A296" s="53" t="str">
        <f t="shared" si="1"/>
        <v>Africa_Guinea-Bissau-Africa_2008</v>
      </c>
      <c r="B296" s="47" t="s">
        <v>68</v>
      </c>
      <c r="C296" s="49" t="s">
        <v>113</v>
      </c>
      <c r="D296" s="44" t="s">
        <v>87</v>
      </c>
      <c r="E296" s="52">
        <v>3.82E7</v>
      </c>
      <c r="F296" s="52">
        <v>4.61E7</v>
      </c>
    </row>
    <row r="297">
      <c r="A297" s="53" t="str">
        <f t="shared" si="1"/>
        <v>Africa_Guinea-Bissau-Africa_2009</v>
      </c>
      <c r="B297" s="47" t="s">
        <v>68</v>
      </c>
      <c r="C297" s="49" t="s">
        <v>113</v>
      </c>
      <c r="D297" s="44" t="s">
        <v>88</v>
      </c>
      <c r="E297" s="52">
        <v>1.2E7</v>
      </c>
      <c r="F297" s="52">
        <v>2.6E7</v>
      </c>
    </row>
    <row r="298">
      <c r="A298" s="53" t="str">
        <f t="shared" si="1"/>
        <v>Africa_Guinea-Bissau-Africa_2010</v>
      </c>
      <c r="B298" s="47" t="s">
        <v>68</v>
      </c>
      <c r="C298" s="49" t="s">
        <v>113</v>
      </c>
      <c r="D298" s="44" t="s">
        <v>89</v>
      </c>
      <c r="E298" s="52">
        <v>1.36E7</v>
      </c>
      <c r="F298" s="52">
        <v>2.95E7</v>
      </c>
    </row>
    <row r="299">
      <c r="A299" s="53" t="str">
        <f t="shared" si="1"/>
        <v>Africa_Guinea-Bissau-Africa_2011</v>
      </c>
      <c r="B299" s="47" t="s">
        <v>68</v>
      </c>
      <c r="C299" s="49" t="s">
        <v>113</v>
      </c>
      <c r="D299" s="44" t="s">
        <v>90</v>
      </c>
      <c r="E299" s="50"/>
      <c r="F299" s="50"/>
    </row>
    <row r="300">
      <c r="A300" s="53" t="str">
        <f t="shared" si="1"/>
        <v>Africa_Guinea-Bissau-Africa_2012</v>
      </c>
      <c r="B300" s="47" t="s">
        <v>68</v>
      </c>
      <c r="C300" s="49" t="s">
        <v>113</v>
      </c>
      <c r="D300" s="44" t="s">
        <v>91</v>
      </c>
      <c r="E300" s="50"/>
      <c r="F300" s="50"/>
    </row>
    <row r="301">
      <c r="A301" s="53" t="str">
        <f t="shared" si="1"/>
        <v>Africa_Kenya-Africa_2000</v>
      </c>
      <c r="B301" s="47" t="s">
        <v>68</v>
      </c>
      <c r="C301" s="49" t="s">
        <v>114</v>
      </c>
      <c r="D301" s="44" t="s">
        <v>70</v>
      </c>
      <c r="E301" s="52">
        <v>5.0E8</v>
      </c>
      <c r="F301" s="52">
        <v>1.56E8</v>
      </c>
    </row>
    <row r="302">
      <c r="A302" s="53" t="str">
        <f t="shared" si="1"/>
        <v>Africa_Kenya-Africa_2001</v>
      </c>
      <c r="B302" s="47" t="s">
        <v>68</v>
      </c>
      <c r="C302" s="49" t="s">
        <v>114</v>
      </c>
      <c r="D302" s="44" t="s">
        <v>71</v>
      </c>
      <c r="E302" s="52">
        <v>5.36E8</v>
      </c>
      <c r="F302" s="52">
        <v>1.83E8</v>
      </c>
    </row>
    <row r="303">
      <c r="A303" s="53" t="str">
        <f t="shared" si="1"/>
        <v>Africa_Kenya-Africa_2002</v>
      </c>
      <c r="B303" s="47" t="s">
        <v>68</v>
      </c>
      <c r="C303" s="49" t="s">
        <v>114</v>
      </c>
      <c r="D303" s="44" t="s">
        <v>72</v>
      </c>
      <c r="E303" s="52">
        <v>5.13E8</v>
      </c>
      <c r="F303" s="52">
        <v>1.26E8</v>
      </c>
    </row>
    <row r="304">
      <c r="A304" s="53" t="str">
        <f t="shared" si="1"/>
        <v>Africa_Kenya-Africa_2003</v>
      </c>
      <c r="B304" s="47" t="s">
        <v>68</v>
      </c>
      <c r="C304" s="49" t="s">
        <v>114</v>
      </c>
      <c r="D304" s="44" t="s">
        <v>74</v>
      </c>
      <c r="E304" s="52">
        <v>6.19E8</v>
      </c>
      <c r="F304" s="52">
        <v>1.27E8</v>
      </c>
    </row>
    <row r="305">
      <c r="A305" s="53" t="str">
        <f t="shared" si="1"/>
        <v>Africa_Kenya-Africa_2004</v>
      </c>
      <c r="B305" s="47" t="s">
        <v>68</v>
      </c>
      <c r="C305" s="49" t="s">
        <v>114</v>
      </c>
      <c r="D305" s="44" t="s">
        <v>83</v>
      </c>
      <c r="E305" s="52">
        <v>7.99E8</v>
      </c>
      <c r="F305" s="52">
        <v>1.08E8</v>
      </c>
    </row>
    <row r="306">
      <c r="A306" s="53" t="str">
        <f t="shared" si="1"/>
        <v>Africa_Kenya-Africa_2005</v>
      </c>
      <c r="B306" s="47" t="s">
        <v>68</v>
      </c>
      <c r="C306" s="49" t="s">
        <v>114</v>
      </c>
      <c r="D306" s="44" t="s">
        <v>84</v>
      </c>
      <c r="E306" s="52">
        <v>9.69E8</v>
      </c>
      <c r="F306" s="52">
        <v>1.24E8</v>
      </c>
    </row>
    <row r="307">
      <c r="A307" s="53" t="str">
        <f t="shared" si="1"/>
        <v>Africa_Kenya-Africa_2006</v>
      </c>
      <c r="B307" s="47" t="s">
        <v>68</v>
      </c>
      <c r="C307" s="49" t="s">
        <v>114</v>
      </c>
      <c r="D307" s="44" t="s">
        <v>85</v>
      </c>
      <c r="E307" s="52">
        <v>1.181E9</v>
      </c>
      <c r="F307" s="52">
        <v>1.78E8</v>
      </c>
    </row>
    <row r="308">
      <c r="A308" s="53" t="str">
        <f t="shared" si="1"/>
        <v>Africa_Kenya-Africa_2007</v>
      </c>
      <c r="B308" s="47" t="s">
        <v>68</v>
      </c>
      <c r="C308" s="49" t="s">
        <v>114</v>
      </c>
      <c r="D308" s="44" t="s">
        <v>86</v>
      </c>
      <c r="E308" s="52">
        <v>1.514E9</v>
      </c>
      <c r="F308" s="52">
        <v>2.65E8</v>
      </c>
    </row>
    <row r="309">
      <c r="A309" s="53" t="str">
        <f t="shared" si="1"/>
        <v>Africa_Kenya-Africa_2008</v>
      </c>
      <c r="B309" s="47" t="s">
        <v>68</v>
      </c>
      <c r="C309" s="49" t="s">
        <v>114</v>
      </c>
      <c r="D309" s="44" t="s">
        <v>87</v>
      </c>
      <c r="E309" s="52">
        <v>1.398E9</v>
      </c>
      <c r="F309" s="52">
        <v>2.66E8</v>
      </c>
    </row>
    <row r="310">
      <c r="A310" s="53" t="str">
        <f t="shared" si="1"/>
        <v>Africa_Kenya-Africa_2009</v>
      </c>
      <c r="B310" s="47" t="s">
        <v>68</v>
      </c>
      <c r="C310" s="49" t="s">
        <v>114</v>
      </c>
      <c r="D310" s="44" t="s">
        <v>88</v>
      </c>
      <c r="E310" s="52">
        <v>1.124E9</v>
      </c>
      <c r="F310" s="52">
        <v>2.27E8</v>
      </c>
    </row>
    <row r="311">
      <c r="A311" s="53" t="str">
        <f t="shared" si="1"/>
        <v>Africa_Kenya-Africa_2010</v>
      </c>
      <c r="B311" s="47" t="s">
        <v>68</v>
      </c>
      <c r="C311" s="49" t="s">
        <v>114</v>
      </c>
      <c r="D311" s="44" t="s">
        <v>89</v>
      </c>
      <c r="E311" s="52">
        <v>1.62E9</v>
      </c>
      <c r="F311" s="52">
        <v>2.12E8</v>
      </c>
    </row>
    <row r="312">
      <c r="A312" s="53" t="str">
        <f t="shared" si="1"/>
        <v>Africa_Kenya-Africa_2011</v>
      </c>
      <c r="B312" s="47" t="s">
        <v>68</v>
      </c>
      <c r="C312" s="49" t="s">
        <v>114</v>
      </c>
      <c r="D312" s="44" t="s">
        <v>90</v>
      </c>
      <c r="E312" s="52">
        <v>1.844E9</v>
      </c>
      <c r="F312" s="52">
        <v>1.97E8</v>
      </c>
    </row>
    <row r="313">
      <c r="A313" s="53" t="str">
        <f t="shared" si="1"/>
        <v>Africa_Kenya-Africa_2012</v>
      </c>
      <c r="B313" s="47" t="s">
        <v>68</v>
      </c>
      <c r="C313" s="49" t="s">
        <v>114</v>
      </c>
      <c r="D313" s="44" t="s">
        <v>91</v>
      </c>
      <c r="E313" s="52">
        <v>2.004E9</v>
      </c>
      <c r="F313" s="52">
        <v>1.74E8</v>
      </c>
    </row>
    <row r="314">
      <c r="A314" s="53" t="str">
        <f t="shared" si="1"/>
        <v>Africa_Lesotho-Africa_2000</v>
      </c>
      <c r="B314" s="47" t="s">
        <v>68</v>
      </c>
      <c r="C314" s="49" t="s">
        <v>115</v>
      </c>
      <c r="D314" s="44" t="s">
        <v>70</v>
      </c>
      <c r="E314" s="52">
        <v>1.8E7</v>
      </c>
      <c r="F314" s="52">
        <v>1.95E8</v>
      </c>
    </row>
    <row r="315">
      <c r="A315" s="53" t="str">
        <f t="shared" si="1"/>
        <v>Africa_Lesotho-Africa_2001</v>
      </c>
      <c r="B315" s="47" t="s">
        <v>68</v>
      </c>
      <c r="C315" s="49" t="s">
        <v>115</v>
      </c>
      <c r="D315" s="44" t="s">
        <v>71</v>
      </c>
      <c r="E315" s="52">
        <v>1.6E7</v>
      </c>
      <c r="F315" s="52">
        <v>1.66E8</v>
      </c>
    </row>
    <row r="316">
      <c r="A316" s="53" t="str">
        <f t="shared" si="1"/>
        <v>Africa_Lesotho-Africa_2002</v>
      </c>
      <c r="B316" s="47" t="s">
        <v>68</v>
      </c>
      <c r="C316" s="49" t="s">
        <v>115</v>
      </c>
      <c r="D316" s="44" t="s">
        <v>72</v>
      </c>
      <c r="E316" s="52">
        <v>1.4E7</v>
      </c>
      <c r="F316" s="52">
        <v>1.64E8</v>
      </c>
    </row>
    <row r="317">
      <c r="A317" s="53" t="str">
        <f t="shared" si="1"/>
        <v>Africa_Lesotho-Africa_2003</v>
      </c>
      <c r="B317" s="47" t="s">
        <v>68</v>
      </c>
      <c r="C317" s="49" t="s">
        <v>115</v>
      </c>
      <c r="D317" s="44" t="s">
        <v>74</v>
      </c>
      <c r="E317" s="52">
        <v>2.1E7</v>
      </c>
      <c r="F317" s="52">
        <v>2.42E8</v>
      </c>
    </row>
    <row r="318">
      <c r="A318" s="53" t="str">
        <f t="shared" si="1"/>
        <v>Africa_Lesotho-Africa_2004</v>
      </c>
      <c r="B318" s="47" t="s">
        <v>68</v>
      </c>
      <c r="C318" s="49" t="s">
        <v>115</v>
      </c>
      <c r="D318" s="44" t="s">
        <v>83</v>
      </c>
      <c r="E318" s="52">
        <v>2.6E7</v>
      </c>
      <c r="F318" s="52">
        <v>2.78E8</v>
      </c>
    </row>
    <row r="319">
      <c r="A319" s="53" t="str">
        <f t="shared" si="1"/>
        <v>Africa_Lesotho-Africa_2005</v>
      </c>
      <c r="B319" s="47" t="s">
        <v>68</v>
      </c>
      <c r="C319" s="49" t="s">
        <v>115</v>
      </c>
      <c r="D319" s="44" t="s">
        <v>84</v>
      </c>
      <c r="E319" s="52">
        <v>2.7E7</v>
      </c>
      <c r="F319" s="52">
        <v>2.71E8</v>
      </c>
    </row>
    <row r="320">
      <c r="A320" s="53" t="str">
        <f t="shared" si="1"/>
        <v>Africa_Lesotho-Africa_2006</v>
      </c>
      <c r="B320" s="47" t="s">
        <v>68</v>
      </c>
      <c r="C320" s="49" t="s">
        <v>115</v>
      </c>
      <c r="D320" s="44" t="s">
        <v>85</v>
      </c>
      <c r="E320" s="52">
        <v>2.9E7</v>
      </c>
      <c r="F320" s="52">
        <v>2.63E8</v>
      </c>
    </row>
    <row r="321">
      <c r="A321" s="53" t="str">
        <f t="shared" si="1"/>
        <v>Africa_Lesotho-Africa_2007</v>
      </c>
      <c r="B321" s="47" t="s">
        <v>68</v>
      </c>
      <c r="C321" s="49" t="s">
        <v>115</v>
      </c>
      <c r="D321" s="44" t="s">
        <v>86</v>
      </c>
      <c r="E321" s="52">
        <v>3.1E7</v>
      </c>
      <c r="F321" s="52">
        <v>2.76E8</v>
      </c>
    </row>
    <row r="322">
      <c r="A322" s="53" t="str">
        <f t="shared" si="1"/>
        <v>Africa_Lesotho-Africa_2008</v>
      </c>
      <c r="B322" s="47" t="s">
        <v>68</v>
      </c>
      <c r="C322" s="49" t="s">
        <v>115</v>
      </c>
      <c r="D322" s="44" t="s">
        <v>87</v>
      </c>
      <c r="E322" s="52">
        <v>3.0E7</v>
      </c>
      <c r="F322" s="52">
        <v>2.48E8</v>
      </c>
    </row>
    <row r="323">
      <c r="A323" s="53" t="str">
        <f t="shared" si="1"/>
        <v>Africa_Lesotho-Africa_2009</v>
      </c>
      <c r="B323" s="47" t="s">
        <v>68</v>
      </c>
      <c r="C323" s="49" t="s">
        <v>115</v>
      </c>
      <c r="D323" s="44" t="s">
        <v>88</v>
      </c>
      <c r="E323" s="52">
        <v>3.0E7</v>
      </c>
      <c r="F323" s="52">
        <v>2.47E8</v>
      </c>
    </row>
    <row r="324">
      <c r="A324" s="53" t="str">
        <f t="shared" si="1"/>
        <v>Africa_Lesotho-Africa_2010</v>
      </c>
      <c r="B324" s="47" t="s">
        <v>68</v>
      </c>
      <c r="C324" s="49" t="s">
        <v>115</v>
      </c>
      <c r="D324" s="44" t="s">
        <v>89</v>
      </c>
      <c r="E324" s="52">
        <v>2.5E7</v>
      </c>
      <c r="F324" s="52">
        <v>2.78E8</v>
      </c>
    </row>
    <row r="325">
      <c r="A325" s="53" t="str">
        <f t="shared" si="1"/>
        <v>Africa_Lesotho-Africa_2011</v>
      </c>
      <c r="B325" s="47" t="s">
        <v>68</v>
      </c>
      <c r="C325" s="49" t="s">
        <v>115</v>
      </c>
      <c r="D325" s="44" t="s">
        <v>90</v>
      </c>
      <c r="E325" s="52">
        <v>2.9E7</v>
      </c>
      <c r="F325" s="52">
        <v>3.0E8</v>
      </c>
    </row>
    <row r="326">
      <c r="A326" s="53" t="str">
        <f t="shared" si="1"/>
        <v>Africa_Lesotho-Africa_2012</v>
      </c>
      <c r="B326" s="47" t="s">
        <v>68</v>
      </c>
      <c r="C326" s="49" t="s">
        <v>115</v>
      </c>
      <c r="D326" s="44" t="s">
        <v>91</v>
      </c>
      <c r="E326" s="52">
        <v>4.6E7</v>
      </c>
      <c r="F326" s="52">
        <v>2.56E8</v>
      </c>
    </row>
    <row r="327">
      <c r="A327" s="53" t="str">
        <f t="shared" si="1"/>
        <v>Africa_Liberia-Africa_2000</v>
      </c>
      <c r="B327" s="47" t="s">
        <v>68</v>
      </c>
      <c r="C327" s="49" t="s">
        <v>116</v>
      </c>
      <c r="D327" s="44" t="s">
        <v>70</v>
      </c>
      <c r="E327" s="50"/>
      <c r="F327" s="50"/>
    </row>
    <row r="328">
      <c r="A328" s="53" t="str">
        <f t="shared" si="1"/>
        <v>Africa_Liberia-Africa_2001</v>
      </c>
      <c r="B328" s="47" t="s">
        <v>68</v>
      </c>
      <c r="C328" s="49" t="s">
        <v>116</v>
      </c>
      <c r="D328" s="44" t="s">
        <v>71</v>
      </c>
      <c r="E328" s="50"/>
      <c r="F328" s="50"/>
    </row>
    <row r="329">
      <c r="A329" s="53" t="str">
        <f t="shared" si="1"/>
        <v>Africa_Liberia-Africa_2002</v>
      </c>
      <c r="B329" s="47" t="s">
        <v>68</v>
      </c>
      <c r="C329" s="49" t="s">
        <v>116</v>
      </c>
      <c r="D329" s="44" t="s">
        <v>72</v>
      </c>
      <c r="E329" s="50"/>
      <c r="F329" s="50"/>
    </row>
    <row r="330">
      <c r="A330" s="53" t="str">
        <f t="shared" si="1"/>
        <v>Africa_Liberia-Africa_2003</v>
      </c>
      <c r="B330" s="47" t="s">
        <v>68</v>
      </c>
      <c r="C330" s="49" t="s">
        <v>116</v>
      </c>
      <c r="D330" s="44" t="s">
        <v>74</v>
      </c>
      <c r="E330" s="50"/>
      <c r="F330" s="50"/>
    </row>
    <row r="331">
      <c r="A331" s="53" t="str">
        <f t="shared" si="1"/>
        <v>Africa_Liberia-Africa_2004</v>
      </c>
      <c r="B331" s="47" t="s">
        <v>68</v>
      </c>
      <c r="C331" s="49" t="s">
        <v>116</v>
      </c>
      <c r="D331" s="44" t="s">
        <v>83</v>
      </c>
      <c r="E331" s="52">
        <v>5.9E7</v>
      </c>
      <c r="F331" s="52">
        <v>2.9E7</v>
      </c>
    </row>
    <row r="332">
      <c r="A332" s="53" t="str">
        <f t="shared" si="1"/>
        <v>Africa_Liberia-Africa_2005</v>
      </c>
      <c r="B332" s="47" t="s">
        <v>68</v>
      </c>
      <c r="C332" s="49" t="s">
        <v>116</v>
      </c>
      <c r="D332" s="44" t="s">
        <v>84</v>
      </c>
      <c r="E332" s="52">
        <v>6.7E7</v>
      </c>
      <c r="F332" s="52">
        <v>3.3E7</v>
      </c>
    </row>
    <row r="333">
      <c r="A333" s="53" t="str">
        <f t="shared" si="1"/>
        <v>Africa_Liberia-Africa_2006</v>
      </c>
      <c r="B333" s="47" t="s">
        <v>68</v>
      </c>
      <c r="C333" s="49" t="s">
        <v>116</v>
      </c>
      <c r="D333" s="44" t="s">
        <v>85</v>
      </c>
      <c r="E333" s="52">
        <v>1.24E8</v>
      </c>
      <c r="F333" s="52">
        <v>4.1E7</v>
      </c>
    </row>
    <row r="334">
      <c r="A334" s="53" t="str">
        <f t="shared" si="1"/>
        <v>Africa_Liberia-Africa_2007</v>
      </c>
      <c r="B334" s="47" t="s">
        <v>68</v>
      </c>
      <c r="C334" s="49" t="s">
        <v>116</v>
      </c>
      <c r="D334" s="44" t="s">
        <v>86</v>
      </c>
      <c r="E334" s="52">
        <v>1.31E8</v>
      </c>
      <c r="F334" s="52">
        <v>4.8E7</v>
      </c>
    </row>
    <row r="335">
      <c r="A335" s="53" t="str">
        <f t="shared" si="1"/>
        <v>Africa_Liberia-Africa_2008</v>
      </c>
      <c r="B335" s="47" t="s">
        <v>68</v>
      </c>
      <c r="C335" s="49" t="s">
        <v>116</v>
      </c>
      <c r="D335" s="44" t="s">
        <v>87</v>
      </c>
      <c r="E335" s="52">
        <v>1.58E8</v>
      </c>
      <c r="F335" s="52">
        <v>5.8E7</v>
      </c>
    </row>
    <row r="336">
      <c r="A336" s="53" t="str">
        <f t="shared" si="1"/>
        <v>Africa_Liberia-Africa_2009</v>
      </c>
      <c r="B336" s="47" t="s">
        <v>68</v>
      </c>
      <c r="C336" s="49" t="s">
        <v>116</v>
      </c>
      <c r="D336" s="44" t="s">
        <v>88</v>
      </c>
      <c r="E336" s="52">
        <v>1.23E8</v>
      </c>
      <c r="F336" s="52">
        <v>5.1E7</v>
      </c>
    </row>
    <row r="337">
      <c r="A337" s="53" t="str">
        <f t="shared" si="1"/>
        <v>Africa_Liberia-Africa_2010</v>
      </c>
      <c r="B337" s="47" t="s">
        <v>68</v>
      </c>
      <c r="C337" s="49" t="s">
        <v>116</v>
      </c>
      <c r="D337" s="44" t="s">
        <v>89</v>
      </c>
      <c r="E337" s="52">
        <v>1.2E7</v>
      </c>
      <c r="F337" s="52">
        <v>1.34E8</v>
      </c>
    </row>
    <row r="338">
      <c r="A338" s="53" t="str">
        <f t="shared" si="1"/>
        <v>Africa_Liberia-Africa_2011</v>
      </c>
      <c r="B338" s="47" t="s">
        <v>68</v>
      </c>
      <c r="C338" s="49" t="s">
        <v>116</v>
      </c>
      <c r="D338" s="44" t="s">
        <v>90</v>
      </c>
      <c r="E338" s="52">
        <v>2.32E8</v>
      </c>
      <c r="F338" s="52">
        <v>1.32E8</v>
      </c>
    </row>
    <row r="339">
      <c r="A339" s="53" t="str">
        <f t="shared" si="1"/>
        <v>Africa_Liberia-Africa_2012</v>
      </c>
      <c r="B339" s="47" t="s">
        <v>68</v>
      </c>
      <c r="C339" s="49" t="s">
        <v>116</v>
      </c>
      <c r="D339" s="44" t="s">
        <v>91</v>
      </c>
      <c r="E339" s="50"/>
      <c r="F339" s="50"/>
    </row>
    <row r="340">
      <c r="A340" s="53" t="str">
        <f t="shared" si="1"/>
        <v>Africa_Libya-Africa_2000</v>
      </c>
      <c r="B340" s="47" t="s">
        <v>68</v>
      </c>
      <c r="C340" s="49" t="s">
        <v>117</v>
      </c>
      <c r="D340" s="44" t="s">
        <v>70</v>
      </c>
      <c r="E340" s="52">
        <v>8.4E7</v>
      </c>
      <c r="F340" s="52">
        <v>4.95E8</v>
      </c>
    </row>
    <row r="341">
      <c r="A341" s="53" t="str">
        <f t="shared" si="1"/>
        <v>Africa_Libya-Africa_2001</v>
      </c>
      <c r="B341" s="47" t="s">
        <v>68</v>
      </c>
      <c r="C341" s="49" t="s">
        <v>117</v>
      </c>
      <c r="D341" s="44" t="s">
        <v>71</v>
      </c>
      <c r="E341" s="52">
        <v>9.0E7</v>
      </c>
      <c r="F341" s="52">
        <v>5.72E8</v>
      </c>
    </row>
    <row r="342">
      <c r="A342" s="53" t="str">
        <f t="shared" si="1"/>
        <v>Africa_Libya-Africa_2002</v>
      </c>
      <c r="B342" s="47" t="s">
        <v>68</v>
      </c>
      <c r="C342" s="49" t="s">
        <v>117</v>
      </c>
      <c r="D342" s="44" t="s">
        <v>72</v>
      </c>
      <c r="E342" s="52">
        <v>2.02E8</v>
      </c>
      <c r="F342" s="52">
        <v>6.54E8</v>
      </c>
    </row>
    <row r="343">
      <c r="A343" s="53" t="str">
        <f t="shared" si="1"/>
        <v>Africa_Libya-Africa_2003</v>
      </c>
      <c r="B343" s="47" t="s">
        <v>68</v>
      </c>
      <c r="C343" s="49" t="s">
        <v>117</v>
      </c>
      <c r="D343" s="44" t="s">
        <v>74</v>
      </c>
      <c r="E343" s="52">
        <v>2.43E8</v>
      </c>
      <c r="F343" s="52">
        <v>6.89E8</v>
      </c>
    </row>
    <row r="344">
      <c r="A344" s="53" t="str">
        <f t="shared" si="1"/>
        <v>Africa_Libya-Africa_2004</v>
      </c>
      <c r="B344" s="47" t="s">
        <v>68</v>
      </c>
      <c r="C344" s="49" t="s">
        <v>117</v>
      </c>
      <c r="D344" s="44" t="s">
        <v>83</v>
      </c>
      <c r="E344" s="52">
        <v>2.61E8</v>
      </c>
      <c r="F344" s="52">
        <v>7.89E8</v>
      </c>
    </row>
    <row r="345">
      <c r="A345" s="53" t="str">
        <f t="shared" si="1"/>
        <v>Africa_Libya-Africa_2005</v>
      </c>
      <c r="B345" s="47" t="s">
        <v>68</v>
      </c>
      <c r="C345" s="49" t="s">
        <v>117</v>
      </c>
      <c r="D345" s="44" t="s">
        <v>84</v>
      </c>
      <c r="E345" s="52">
        <v>3.01E8</v>
      </c>
      <c r="F345" s="52">
        <v>9.2E8</v>
      </c>
    </row>
    <row r="346">
      <c r="A346" s="53" t="str">
        <f t="shared" si="1"/>
        <v>Africa_Libya-Africa_2006</v>
      </c>
      <c r="B346" s="47" t="s">
        <v>68</v>
      </c>
      <c r="C346" s="49" t="s">
        <v>117</v>
      </c>
      <c r="D346" s="44" t="s">
        <v>85</v>
      </c>
      <c r="E346" s="52">
        <v>2.44E8</v>
      </c>
      <c r="F346" s="52">
        <v>9.15E8</v>
      </c>
    </row>
    <row r="347">
      <c r="A347" s="53" t="str">
        <f t="shared" si="1"/>
        <v>Africa_Libya-Africa_2007</v>
      </c>
      <c r="B347" s="47" t="s">
        <v>68</v>
      </c>
      <c r="C347" s="49" t="s">
        <v>117</v>
      </c>
      <c r="D347" s="44" t="s">
        <v>86</v>
      </c>
      <c r="E347" s="52">
        <v>9.9E7</v>
      </c>
      <c r="F347" s="52">
        <v>1.01E9</v>
      </c>
    </row>
    <row r="348">
      <c r="A348" s="53" t="str">
        <f t="shared" si="1"/>
        <v>Africa_Libya-Africa_2008</v>
      </c>
      <c r="B348" s="47" t="s">
        <v>68</v>
      </c>
      <c r="C348" s="49" t="s">
        <v>117</v>
      </c>
      <c r="D348" s="44" t="s">
        <v>87</v>
      </c>
      <c r="E348" s="52">
        <v>9.9E7</v>
      </c>
      <c r="F348" s="52">
        <v>1.339E9</v>
      </c>
    </row>
    <row r="349">
      <c r="A349" s="53" t="str">
        <f t="shared" si="1"/>
        <v>Africa_Libya-Africa_2009</v>
      </c>
      <c r="B349" s="47" t="s">
        <v>68</v>
      </c>
      <c r="C349" s="49" t="s">
        <v>117</v>
      </c>
      <c r="D349" s="44" t="s">
        <v>88</v>
      </c>
      <c r="E349" s="52">
        <v>1.59E8</v>
      </c>
      <c r="F349" s="52">
        <v>1.683E9</v>
      </c>
    </row>
    <row r="350">
      <c r="A350" s="53" t="str">
        <f t="shared" si="1"/>
        <v>Africa_Libya-Africa_2010</v>
      </c>
      <c r="B350" s="47" t="s">
        <v>68</v>
      </c>
      <c r="C350" s="49" t="s">
        <v>117</v>
      </c>
      <c r="D350" s="44" t="s">
        <v>89</v>
      </c>
      <c r="E350" s="52">
        <v>1.7E8</v>
      </c>
      <c r="F350" s="52">
        <v>2.184E9</v>
      </c>
    </row>
    <row r="351">
      <c r="A351" s="53" t="str">
        <f t="shared" si="1"/>
        <v>Africa_Libya-Africa_2011</v>
      </c>
      <c r="B351" s="47" t="s">
        <v>68</v>
      </c>
      <c r="C351" s="49" t="s">
        <v>117</v>
      </c>
      <c r="D351" s="44" t="s">
        <v>90</v>
      </c>
      <c r="E351" s="50"/>
      <c r="F351" s="50"/>
    </row>
    <row r="352">
      <c r="A352" s="53" t="str">
        <f t="shared" si="1"/>
        <v>Africa_Libya-Africa_2012</v>
      </c>
      <c r="B352" s="47" t="s">
        <v>68</v>
      </c>
      <c r="C352" s="49" t="s">
        <v>117</v>
      </c>
      <c r="D352" s="44" t="s">
        <v>91</v>
      </c>
      <c r="E352" s="50"/>
      <c r="F352" s="52">
        <v>2.654E9</v>
      </c>
    </row>
    <row r="353">
      <c r="A353" s="53" t="str">
        <f t="shared" si="1"/>
        <v>Africa_Madagascar-Africa_2000</v>
      </c>
      <c r="B353" s="47" t="s">
        <v>68</v>
      </c>
      <c r="C353" s="49" t="s">
        <v>118</v>
      </c>
      <c r="D353" s="44" t="s">
        <v>70</v>
      </c>
      <c r="E353" s="52">
        <v>1.52E8</v>
      </c>
      <c r="F353" s="52">
        <v>1.39E8</v>
      </c>
    </row>
    <row r="354">
      <c r="A354" s="53" t="str">
        <f t="shared" si="1"/>
        <v>Africa_Madagascar-Africa_2001</v>
      </c>
      <c r="B354" s="47" t="s">
        <v>68</v>
      </c>
      <c r="C354" s="49" t="s">
        <v>118</v>
      </c>
      <c r="D354" s="44" t="s">
        <v>71</v>
      </c>
      <c r="E354" s="52">
        <v>1.49E8</v>
      </c>
      <c r="F354" s="52">
        <v>1.79E8</v>
      </c>
    </row>
    <row r="355">
      <c r="A355" s="53" t="str">
        <f t="shared" si="1"/>
        <v>Africa_Madagascar-Africa_2002</v>
      </c>
      <c r="B355" s="47" t="s">
        <v>68</v>
      </c>
      <c r="C355" s="49" t="s">
        <v>118</v>
      </c>
      <c r="D355" s="44" t="s">
        <v>72</v>
      </c>
      <c r="E355" s="52">
        <v>1.09E8</v>
      </c>
      <c r="F355" s="52">
        <v>1.92E8</v>
      </c>
    </row>
    <row r="356">
      <c r="A356" s="53" t="str">
        <f t="shared" si="1"/>
        <v>Africa_Madagascar-Africa_2003</v>
      </c>
      <c r="B356" s="47" t="s">
        <v>68</v>
      </c>
      <c r="C356" s="49" t="s">
        <v>118</v>
      </c>
      <c r="D356" s="44" t="s">
        <v>74</v>
      </c>
      <c r="E356" s="52">
        <v>1.19E8</v>
      </c>
      <c r="F356" s="52">
        <v>6.7E7</v>
      </c>
    </row>
    <row r="357">
      <c r="A357" s="53" t="str">
        <f t="shared" si="1"/>
        <v>Africa_Madagascar-Africa_2004</v>
      </c>
      <c r="B357" s="47" t="s">
        <v>68</v>
      </c>
      <c r="C357" s="49" t="s">
        <v>118</v>
      </c>
      <c r="D357" s="44" t="s">
        <v>83</v>
      </c>
      <c r="E357" s="52">
        <v>2.39E8</v>
      </c>
      <c r="F357" s="52">
        <v>1.08E8</v>
      </c>
    </row>
    <row r="358">
      <c r="A358" s="53" t="str">
        <f t="shared" si="1"/>
        <v>Africa_Madagascar-Africa_2005</v>
      </c>
      <c r="B358" s="47" t="s">
        <v>68</v>
      </c>
      <c r="C358" s="49" t="s">
        <v>118</v>
      </c>
      <c r="D358" s="44" t="s">
        <v>84</v>
      </c>
      <c r="E358" s="52">
        <v>2.9E8</v>
      </c>
      <c r="F358" s="52">
        <v>8.0E7</v>
      </c>
    </row>
    <row r="359">
      <c r="A359" s="53" t="str">
        <f t="shared" si="1"/>
        <v>Africa_Madagascar-Africa_2006</v>
      </c>
      <c r="B359" s="47" t="s">
        <v>68</v>
      </c>
      <c r="C359" s="49" t="s">
        <v>118</v>
      </c>
      <c r="D359" s="44" t="s">
        <v>85</v>
      </c>
      <c r="E359" s="52">
        <v>3.86E8</v>
      </c>
      <c r="F359" s="52">
        <v>8.6E7</v>
      </c>
    </row>
    <row r="360">
      <c r="A360" s="53" t="str">
        <f t="shared" si="1"/>
        <v>Africa_Madagascar-Africa_2007</v>
      </c>
      <c r="B360" s="47" t="s">
        <v>68</v>
      </c>
      <c r="C360" s="49" t="s">
        <v>118</v>
      </c>
      <c r="D360" s="44" t="s">
        <v>86</v>
      </c>
      <c r="E360" s="52">
        <v>5.06E8</v>
      </c>
      <c r="F360" s="52">
        <v>9.4E7</v>
      </c>
    </row>
    <row r="361">
      <c r="A361" s="53" t="str">
        <f t="shared" si="1"/>
        <v>Africa_Madagascar-Africa_2008</v>
      </c>
      <c r="B361" s="47" t="s">
        <v>68</v>
      </c>
      <c r="C361" s="49" t="s">
        <v>118</v>
      </c>
      <c r="D361" s="44" t="s">
        <v>87</v>
      </c>
      <c r="E361" s="52">
        <v>6.2E8</v>
      </c>
      <c r="F361" s="52">
        <v>1.43E8</v>
      </c>
    </row>
    <row r="362">
      <c r="A362" s="53" t="str">
        <f t="shared" si="1"/>
        <v>Africa_Madagascar-Africa_2009</v>
      </c>
      <c r="B362" s="47" t="s">
        <v>68</v>
      </c>
      <c r="C362" s="49" t="s">
        <v>118</v>
      </c>
      <c r="D362" s="44" t="s">
        <v>88</v>
      </c>
      <c r="E362" s="52">
        <v>5.18E8</v>
      </c>
      <c r="F362" s="52">
        <v>1.23E8</v>
      </c>
    </row>
    <row r="363">
      <c r="A363" s="53" t="str">
        <f t="shared" si="1"/>
        <v>Africa_Madagascar-Africa_2010</v>
      </c>
      <c r="B363" s="47" t="s">
        <v>68</v>
      </c>
      <c r="C363" s="49" t="s">
        <v>118</v>
      </c>
      <c r="D363" s="44" t="s">
        <v>89</v>
      </c>
      <c r="E363" s="52">
        <v>6.33E8</v>
      </c>
      <c r="F363" s="52">
        <v>1.1E8</v>
      </c>
    </row>
    <row r="364">
      <c r="A364" s="53" t="str">
        <f t="shared" si="1"/>
        <v>Africa_Madagascar-Africa_2011</v>
      </c>
      <c r="B364" s="47" t="s">
        <v>68</v>
      </c>
      <c r="C364" s="49" t="s">
        <v>118</v>
      </c>
      <c r="D364" s="44" t="s">
        <v>90</v>
      </c>
      <c r="E364" s="50"/>
      <c r="F364" s="50"/>
    </row>
    <row r="365">
      <c r="A365" s="53" t="str">
        <f t="shared" si="1"/>
        <v>Africa_Madagascar-Africa_2012</v>
      </c>
      <c r="B365" s="47" t="s">
        <v>68</v>
      </c>
      <c r="C365" s="49" t="s">
        <v>118</v>
      </c>
      <c r="D365" s="44" t="s">
        <v>91</v>
      </c>
      <c r="E365" s="50"/>
      <c r="F365" s="50"/>
    </row>
    <row r="366">
      <c r="A366" s="53" t="str">
        <f t="shared" si="1"/>
        <v>Africa_Malawi-Africa_2000</v>
      </c>
      <c r="B366" s="47" t="s">
        <v>68</v>
      </c>
      <c r="C366" s="49" t="s">
        <v>119</v>
      </c>
      <c r="D366" s="44" t="s">
        <v>70</v>
      </c>
      <c r="E366" s="52">
        <v>2.9E7</v>
      </c>
      <c r="F366" s="52">
        <v>5.3E7</v>
      </c>
    </row>
    <row r="367">
      <c r="A367" s="53" t="str">
        <f t="shared" si="1"/>
        <v>Africa_Malawi-Africa_2001</v>
      </c>
      <c r="B367" s="47" t="s">
        <v>68</v>
      </c>
      <c r="C367" s="49" t="s">
        <v>119</v>
      </c>
      <c r="D367" s="44" t="s">
        <v>71</v>
      </c>
      <c r="E367" s="52">
        <v>4.0E7</v>
      </c>
      <c r="F367" s="52">
        <v>5.2E7</v>
      </c>
    </row>
    <row r="368">
      <c r="A368" s="53" t="str">
        <f t="shared" si="1"/>
        <v>Africa_Malawi-Africa_2002</v>
      </c>
      <c r="B368" s="47" t="s">
        <v>68</v>
      </c>
      <c r="C368" s="49" t="s">
        <v>119</v>
      </c>
      <c r="D368" s="44" t="s">
        <v>72</v>
      </c>
      <c r="E368" s="52">
        <v>4.5E7</v>
      </c>
      <c r="F368" s="52">
        <v>8.6E7</v>
      </c>
    </row>
    <row r="369">
      <c r="A369" s="53" t="str">
        <f t="shared" si="1"/>
        <v>Africa_Malawi-Africa_2003</v>
      </c>
      <c r="B369" s="47" t="s">
        <v>68</v>
      </c>
      <c r="C369" s="49" t="s">
        <v>119</v>
      </c>
      <c r="D369" s="44" t="s">
        <v>74</v>
      </c>
      <c r="E369" s="52">
        <v>6.6E7</v>
      </c>
      <c r="F369" s="52">
        <v>7.0E7</v>
      </c>
    </row>
    <row r="370">
      <c r="A370" s="53" t="str">
        <f t="shared" si="1"/>
        <v>Africa_Malawi-Africa_2004</v>
      </c>
      <c r="B370" s="47" t="s">
        <v>68</v>
      </c>
      <c r="C370" s="49" t="s">
        <v>119</v>
      </c>
      <c r="D370" s="44" t="s">
        <v>83</v>
      </c>
      <c r="E370" s="52">
        <v>7.4E7</v>
      </c>
      <c r="F370" s="52">
        <v>7.0E7</v>
      </c>
    </row>
    <row r="371">
      <c r="A371" s="53" t="str">
        <f t="shared" si="1"/>
        <v>Africa_Malawi-Africa_2005</v>
      </c>
      <c r="B371" s="47" t="s">
        <v>68</v>
      </c>
      <c r="C371" s="49" t="s">
        <v>119</v>
      </c>
      <c r="D371" s="44" t="s">
        <v>84</v>
      </c>
      <c r="E371" s="52">
        <v>4.8E7</v>
      </c>
      <c r="F371" s="52">
        <v>8.4E7</v>
      </c>
    </row>
    <row r="372">
      <c r="A372" s="53" t="str">
        <f t="shared" si="1"/>
        <v>Africa_Malawi-Africa_2006</v>
      </c>
      <c r="B372" s="47" t="s">
        <v>68</v>
      </c>
      <c r="C372" s="49" t="s">
        <v>119</v>
      </c>
      <c r="D372" s="44" t="s">
        <v>85</v>
      </c>
      <c r="E372" s="52">
        <v>4.5E7</v>
      </c>
      <c r="F372" s="52">
        <v>8.5E7</v>
      </c>
    </row>
    <row r="373">
      <c r="A373" s="53" t="str">
        <f t="shared" si="1"/>
        <v>Africa_Malawi-Africa_2007</v>
      </c>
      <c r="B373" s="47" t="s">
        <v>68</v>
      </c>
      <c r="C373" s="49" t="s">
        <v>119</v>
      </c>
      <c r="D373" s="44" t="s">
        <v>86</v>
      </c>
      <c r="E373" s="52">
        <v>4.3E7</v>
      </c>
      <c r="F373" s="52">
        <v>7.9E7</v>
      </c>
    </row>
    <row r="374">
      <c r="A374" s="53" t="str">
        <f t="shared" si="1"/>
        <v>Africa_Malawi-Africa_2008</v>
      </c>
      <c r="B374" s="47" t="s">
        <v>68</v>
      </c>
      <c r="C374" s="49" t="s">
        <v>119</v>
      </c>
      <c r="D374" s="44" t="s">
        <v>87</v>
      </c>
      <c r="E374" s="52">
        <v>4.3E7</v>
      </c>
      <c r="F374" s="52">
        <v>8.6E7</v>
      </c>
    </row>
    <row r="375">
      <c r="A375" s="53" t="str">
        <f t="shared" si="1"/>
        <v>Africa_Malawi-Africa_2009</v>
      </c>
      <c r="B375" s="47" t="s">
        <v>68</v>
      </c>
      <c r="C375" s="49" t="s">
        <v>119</v>
      </c>
      <c r="D375" s="44" t="s">
        <v>88</v>
      </c>
      <c r="E375" s="52">
        <v>4.6E7</v>
      </c>
      <c r="F375" s="52">
        <v>9.1E7</v>
      </c>
    </row>
    <row r="376">
      <c r="A376" s="53" t="str">
        <f t="shared" si="1"/>
        <v>Africa_Malawi-Africa_2010</v>
      </c>
      <c r="B376" s="47" t="s">
        <v>68</v>
      </c>
      <c r="C376" s="49" t="s">
        <v>119</v>
      </c>
      <c r="D376" s="44" t="s">
        <v>89</v>
      </c>
      <c r="E376" s="52">
        <v>4.7E7</v>
      </c>
      <c r="F376" s="52">
        <v>9.3E7</v>
      </c>
    </row>
    <row r="377">
      <c r="A377" s="53" t="str">
        <f t="shared" si="1"/>
        <v>Africa_Malawi-Africa_2011</v>
      </c>
      <c r="B377" s="47" t="s">
        <v>68</v>
      </c>
      <c r="C377" s="49" t="s">
        <v>119</v>
      </c>
      <c r="D377" s="44" t="s">
        <v>90</v>
      </c>
      <c r="E377" s="52">
        <v>3.9E7</v>
      </c>
      <c r="F377" s="52">
        <v>9.7E7</v>
      </c>
    </row>
    <row r="378">
      <c r="A378" s="53" t="str">
        <f t="shared" si="1"/>
        <v>Africa_Malawi-Africa_2012</v>
      </c>
      <c r="B378" s="47" t="s">
        <v>68</v>
      </c>
      <c r="C378" s="49" t="s">
        <v>119</v>
      </c>
      <c r="D378" s="44" t="s">
        <v>91</v>
      </c>
      <c r="E378" s="52">
        <v>3.8E7</v>
      </c>
      <c r="F378" s="52">
        <v>1.01E8</v>
      </c>
    </row>
    <row r="379">
      <c r="A379" s="53" t="str">
        <f t="shared" si="1"/>
        <v>Africa_Mali-Africa_2000</v>
      </c>
      <c r="B379" s="47" t="s">
        <v>68</v>
      </c>
      <c r="C379" s="49" t="s">
        <v>120</v>
      </c>
      <c r="D379" s="44" t="s">
        <v>70</v>
      </c>
      <c r="E379" s="52">
        <v>4.7E7</v>
      </c>
      <c r="F379" s="52">
        <v>6.6E7</v>
      </c>
    </row>
    <row r="380">
      <c r="A380" s="53" t="str">
        <f t="shared" si="1"/>
        <v>Africa_Mali-Africa_2001</v>
      </c>
      <c r="B380" s="47" t="s">
        <v>68</v>
      </c>
      <c r="C380" s="49" t="s">
        <v>120</v>
      </c>
      <c r="D380" s="44" t="s">
        <v>71</v>
      </c>
      <c r="E380" s="52">
        <v>9.1E7</v>
      </c>
      <c r="F380" s="52">
        <v>6.5E7</v>
      </c>
    </row>
    <row r="381">
      <c r="A381" s="53" t="str">
        <f t="shared" si="1"/>
        <v>Africa_Mali-Africa_2002</v>
      </c>
      <c r="B381" s="47" t="s">
        <v>68</v>
      </c>
      <c r="C381" s="49" t="s">
        <v>120</v>
      </c>
      <c r="D381" s="44" t="s">
        <v>72</v>
      </c>
      <c r="E381" s="52">
        <v>1.05E8</v>
      </c>
      <c r="F381" s="52">
        <v>6.2E7</v>
      </c>
    </row>
    <row r="382">
      <c r="A382" s="53" t="str">
        <f t="shared" si="1"/>
        <v>Africa_Mali-Africa_2003</v>
      </c>
      <c r="B382" s="47" t="s">
        <v>68</v>
      </c>
      <c r="C382" s="49" t="s">
        <v>120</v>
      </c>
      <c r="D382" s="44" t="s">
        <v>74</v>
      </c>
      <c r="E382" s="52">
        <v>1.36E8</v>
      </c>
      <c r="F382" s="52">
        <v>9.4E7</v>
      </c>
    </row>
    <row r="383">
      <c r="A383" s="53" t="str">
        <f t="shared" si="1"/>
        <v>Africa_Mali-Africa_2004</v>
      </c>
      <c r="B383" s="47" t="s">
        <v>68</v>
      </c>
      <c r="C383" s="49" t="s">
        <v>120</v>
      </c>
      <c r="D383" s="44" t="s">
        <v>83</v>
      </c>
      <c r="E383" s="52">
        <v>1.42E8</v>
      </c>
      <c r="F383" s="52">
        <v>1.25E8</v>
      </c>
    </row>
    <row r="384">
      <c r="A384" s="53" t="str">
        <f t="shared" si="1"/>
        <v>Africa_Mali-Africa_2005</v>
      </c>
      <c r="B384" s="47" t="s">
        <v>68</v>
      </c>
      <c r="C384" s="49" t="s">
        <v>120</v>
      </c>
      <c r="D384" s="44" t="s">
        <v>84</v>
      </c>
      <c r="E384" s="52">
        <v>1.49E8</v>
      </c>
      <c r="F384" s="52">
        <v>1.33E8</v>
      </c>
    </row>
    <row r="385">
      <c r="A385" s="53" t="str">
        <f t="shared" si="1"/>
        <v>Africa_Mali-Africa_2006</v>
      </c>
      <c r="B385" s="47" t="s">
        <v>68</v>
      </c>
      <c r="C385" s="49" t="s">
        <v>120</v>
      </c>
      <c r="D385" s="44" t="s">
        <v>85</v>
      </c>
      <c r="E385" s="52">
        <v>1.75E8</v>
      </c>
      <c r="F385" s="52">
        <v>1.96E8</v>
      </c>
    </row>
    <row r="386">
      <c r="A386" s="53" t="str">
        <f t="shared" si="1"/>
        <v>Africa_Mali-Africa_2007</v>
      </c>
      <c r="B386" s="47" t="s">
        <v>68</v>
      </c>
      <c r="C386" s="49" t="s">
        <v>120</v>
      </c>
      <c r="D386" s="44" t="s">
        <v>86</v>
      </c>
      <c r="E386" s="52">
        <v>2.27E8</v>
      </c>
      <c r="F386" s="52">
        <v>2.01E8</v>
      </c>
    </row>
    <row r="387">
      <c r="A387" s="53" t="str">
        <f t="shared" si="1"/>
        <v>Africa_Mali-Africa_2008</v>
      </c>
      <c r="B387" s="47" t="s">
        <v>68</v>
      </c>
      <c r="C387" s="49" t="s">
        <v>120</v>
      </c>
      <c r="D387" s="44" t="s">
        <v>87</v>
      </c>
      <c r="E387" s="52">
        <v>2.86E8</v>
      </c>
      <c r="F387" s="52">
        <v>2.28E8</v>
      </c>
    </row>
    <row r="388">
      <c r="A388" s="53" t="str">
        <f t="shared" si="1"/>
        <v>Africa_Mali-Africa_2009</v>
      </c>
      <c r="B388" s="47" t="s">
        <v>68</v>
      </c>
      <c r="C388" s="49" t="s">
        <v>120</v>
      </c>
      <c r="D388" s="44" t="s">
        <v>88</v>
      </c>
      <c r="E388" s="52">
        <v>2.9E8</v>
      </c>
      <c r="F388" s="52">
        <v>2.31E8</v>
      </c>
    </row>
    <row r="389">
      <c r="A389" s="53" t="str">
        <f t="shared" si="1"/>
        <v>Africa_Mali-Africa_2010</v>
      </c>
      <c r="B389" s="47" t="s">
        <v>68</v>
      </c>
      <c r="C389" s="49" t="s">
        <v>120</v>
      </c>
      <c r="D389" s="44" t="s">
        <v>89</v>
      </c>
      <c r="E389" s="52">
        <v>2.96E8</v>
      </c>
      <c r="F389" s="52">
        <v>2.35E8</v>
      </c>
    </row>
    <row r="390">
      <c r="A390" s="53" t="str">
        <f t="shared" si="1"/>
        <v>Africa_Mali-Africa_2011</v>
      </c>
      <c r="B390" s="47" t="s">
        <v>68</v>
      </c>
      <c r="C390" s="49" t="s">
        <v>120</v>
      </c>
      <c r="D390" s="44" t="s">
        <v>90</v>
      </c>
      <c r="E390" s="52">
        <v>2.74E8</v>
      </c>
      <c r="F390" s="52">
        <v>2.24E8</v>
      </c>
    </row>
    <row r="391">
      <c r="A391" s="53" t="str">
        <f t="shared" si="1"/>
        <v>Africa_Mali-Africa_2012</v>
      </c>
      <c r="B391" s="47" t="s">
        <v>68</v>
      </c>
      <c r="C391" s="49" t="s">
        <v>120</v>
      </c>
      <c r="D391" s="44" t="s">
        <v>91</v>
      </c>
      <c r="E391" s="50"/>
      <c r="F391" s="50"/>
    </row>
    <row r="392">
      <c r="A392" s="53" t="str">
        <f t="shared" si="1"/>
        <v>Africa_Mauritania-Africa_2000</v>
      </c>
      <c r="B392" s="47" t="s">
        <v>68</v>
      </c>
      <c r="C392" s="49" t="s">
        <v>121</v>
      </c>
      <c r="D392" s="44" t="s">
        <v>70</v>
      </c>
      <c r="E392" s="50"/>
      <c r="F392" s="50"/>
    </row>
    <row r="393">
      <c r="A393" s="53" t="str">
        <f t="shared" si="1"/>
        <v>Africa_Mauritania-Africa_2001</v>
      </c>
      <c r="B393" s="47" t="s">
        <v>68</v>
      </c>
      <c r="C393" s="49" t="s">
        <v>121</v>
      </c>
      <c r="D393" s="44" t="s">
        <v>71</v>
      </c>
      <c r="E393" s="50"/>
      <c r="F393" s="50"/>
    </row>
    <row r="394">
      <c r="A394" s="53" t="str">
        <f t="shared" si="1"/>
        <v>Africa_Mauritania-Africa_2002</v>
      </c>
      <c r="B394" s="47" t="s">
        <v>68</v>
      </c>
      <c r="C394" s="49" t="s">
        <v>121</v>
      </c>
      <c r="D394" s="44" t="s">
        <v>72</v>
      </c>
      <c r="E394" s="50"/>
      <c r="F394" s="50"/>
    </row>
    <row r="395">
      <c r="A395" s="53" t="str">
        <f t="shared" si="1"/>
        <v>Africa_Mauritania-Africa_2003</v>
      </c>
      <c r="B395" s="47" t="s">
        <v>68</v>
      </c>
      <c r="C395" s="49" t="s">
        <v>121</v>
      </c>
      <c r="D395" s="44" t="s">
        <v>74</v>
      </c>
      <c r="E395" s="50"/>
      <c r="F395" s="50"/>
    </row>
    <row r="396">
      <c r="A396" s="53" t="str">
        <f t="shared" si="1"/>
        <v>Africa_Mauritania-Africa_2004</v>
      </c>
      <c r="B396" s="47" t="s">
        <v>68</v>
      </c>
      <c r="C396" s="49" t="s">
        <v>121</v>
      </c>
      <c r="D396" s="44" t="s">
        <v>83</v>
      </c>
      <c r="E396" s="50"/>
      <c r="F396" s="50"/>
    </row>
    <row r="397">
      <c r="A397" s="53" t="str">
        <f t="shared" si="1"/>
        <v>Africa_Mauritania-Africa_2005</v>
      </c>
      <c r="B397" s="47" t="s">
        <v>68</v>
      </c>
      <c r="C397" s="49" t="s">
        <v>121</v>
      </c>
      <c r="D397" s="44" t="s">
        <v>84</v>
      </c>
      <c r="E397" s="50"/>
      <c r="F397" s="50"/>
    </row>
    <row r="398">
      <c r="A398" s="53" t="str">
        <f t="shared" si="1"/>
        <v>Africa_Mauritania-Africa_2006</v>
      </c>
      <c r="B398" s="47" t="s">
        <v>68</v>
      </c>
      <c r="C398" s="49" t="s">
        <v>121</v>
      </c>
      <c r="D398" s="44" t="s">
        <v>85</v>
      </c>
      <c r="E398" s="50"/>
      <c r="F398" s="50"/>
    </row>
    <row r="399">
      <c r="A399" s="53" t="str">
        <f t="shared" si="1"/>
        <v>Africa_Mauritania-Africa_2007</v>
      </c>
      <c r="B399" s="47" t="s">
        <v>68</v>
      </c>
      <c r="C399" s="49" t="s">
        <v>121</v>
      </c>
      <c r="D399" s="44" t="s">
        <v>86</v>
      </c>
      <c r="E399" s="50"/>
      <c r="F399" s="50"/>
    </row>
    <row r="400">
      <c r="A400" s="53" t="str">
        <f t="shared" si="1"/>
        <v>Africa_Mauritania-Africa_2008</v>
      </c>
      <c r="B400" s="47" t="s">
        <v>68</v>
      </c>
      <c r="C400" s="49" t="s">
        <v>121</v>
      </c>
      <c r="D400" s="44" t="s">
        <v>87</v>
      </c>
      <c r="E400" s="50"/>
      <c r="F400" s="50"/>
    </row>
    <row r="401">
      <c r="A401" s="53" t="str">
        <f t="shared" si="1"/>
        <v>Africa_Mauritania-Africa_2009</v>
      </c>
      <c r="B401" s="47" t="s">
        <v>68</v>
      </c>
      <c r="C401" s="49" t="s">
        <v>121</v>
      </c>
      <c r="D401" s="44" t="s">
        <v>88</v>
      </c>
      <c r="E401" s="50"/>
      <c r="F401" s="50"/>
    </row>
    <row r="402">
      <c r="A402" s="53" t="str">
        <f t="shared" si="1"/>
        <v>Africa_Mauritania-Africa_2010</v>
      </c>
      <c r="B402" s="47" t="s">
        <v>68</v>
      </c>
      <c r="C402" s="49" t="s">
        <v>121</v>
      </c>
      <c r="D402" s="44" t="s">
        <v>89</v>
      </c>
      <c r="E402" s="50"/>
      <c r="F402" s="50"/>
    </row>
    <row r="403">
      <c r="A403" s="53" t="str">
        <f t="shared" si="1"/>
        <v>Africa_Mauritania-Africa_2011</v>
      </c>
      <c r="B403" s="47" t="s">
        <v>68</v>
      </c>
      <c r="C403" s="49" t="s">
        <v>121</v>
      </c>
      <c r="D403" s="44" t="s">
        <v>90</v>
      </c>
      <c r="E403" s="50"/>
      <c r="F403" s="50"/>
    </row>
    <row r="404">
      <c r="A404" s="53" t="str">
        <f t="shared" si="1"/>
        <v>Africa_Mauritania-Africa_2012</v>
      </c>
      <c r="B404" s="47" t="s">
        <v>68</v>
      </c>
      <c r="C404" s="49" t="s">
        <v>121</v>
      </c>
      <c r="D404" s="44" t="s">
        <v>91</v>
      </c>
      <c r="E404" s="50"/>
      <c r="F404" s="50"/>
    </row>
    <row r="405">
      <c r="A405" s="53" t="str">
        <f t="shared" si="1"/>
        <v>Africa_Mauritius-Africa_2000</v>
      </c>
      <c r="B405" s="47" t="s">
        <v>68</v>
      </c>
      <c r="C405" s="49" t="s">
        <v>122</v>
      </c>
      <c r="D405" s="44" t="s">
        <v>70</v>
      </c>
      <c r="E405" s="52">
        <v>7.32E8</v>
      </c>
      <c r="F405" s="52">
        <v>2.03E8</v>
      </c>
    </row>
    <row r="406">
      <c r="A406" s="53" t="str">
        <f t="shared" si="1"/>
        <v>Africa_Mauritius-Africa_2001</v>
      </c>
      <c r="B406" s="47" t="s">
        <v>68</v>
      </c>
      <c r="C406" s="49" t="s">
        <v>122</v>
      </c>
      <c r="D406" s="44" t="s">
        <v>71</v>
      </c>
      <c r="E406" s="52">
        <v>8.2E8</v>
      </c>
      <c r="F406" s="52">
        <v>2.16E8</v>
      </c>
    </row>
    <row r="407">
      <c r="A407" s="53" t="str">
        <f t="shared" si="1"/>
        <v>Africa_Mauritius-Africa_2002</v>
      </c>
      <c r="B407" s="47" t="s">
        <v>68</v>
      </c>
      <c r="C407" s="49" t="s">
        <v>122</v>
      </c>
      <c r="D407" s="44" t="s">
        <v>72</v>
      </c>
      <c r="E407" s="52">
        <v>8.29E8</v>
      </c>
      <c r="F407" s="52">
        <v>2.23E8</v>
      </c>
    </row>
    <row r="408">
      <c r="A408" s="53" t="str">
        <f t="shared" si="1"/>
        <v>Africa_Mauritius-Africa_2003</v>
      </c>
      <c r="B408" s="47" t="s">
        <v>68</v>
      </c>
      <c r="C408" s="49" t="s">
        <v>122</v>
      </c>
      <c r="D408" s="44" t="s">
        <v>74</v>
      </c>
      <c r="E408" s="52">
        <v>9.6E8</v>
      </c>
      <c r="F408" s="52">
        <v>2.36E8</v>
      </c>
    </row>
    <row r="409">
      <c r="A409" s="53" t="str">
        <f t="shared" si="1"/>
        <v>Africa_Mauritius-Africa_2004</v>
      </c>
      <c r="B409" s="47" t="s">
        <v>68</v>
      </c>
      <c r="C409" s="49" t="s">
        <v>122</v>
      </c>
      <c r="D409" s="44" t="s">
        <v>83</v>
      </c>
      <c r="E409" s="52">
        <v>1.156E9</v>
      </c>
      <c r="F409" s="52">
        <v>2.77E8</v>
      </c>
    </row>
    <row r="410">
      <c r="A410" s="53" t="str">
        <f t="shared" si="1"/>
        <v>Africa_Mauritius-Africa_2005</v>
      </c>
      <c r="B410" s="47" t="s">
        <v>68</v>
      </c>
      <c r="C410" s="49" t="s">
        <v>122</v>
      </c>
      <c r="D410" s="44" t="s">
        <v>84</v>
      </c>
      <c r="E410" s="52">
        <v>1.189E9</v>
      </c>
      <c r="F410" s="52">
        <v>2.95E8</v>
      </c>
    </row>
    <row r="411">
      <c r="A411" s="53" t="str">
        <f t="shared" si="1"/>
        <v>Africa_Mauritius-Africa_2006</v>
      </c>
      <c r="B411" s="47" t="s">
        <v>68</v>
      </c>
      <c r="C411" s="49" t="s">
        <v>122</v>
      </c>
      <c r="D411" s="44" t="s">
        <v>85</v>
      </c>
      <c r="E411" s="52">
        <v>1.302E9</v>
      </c>
      <c r="F411" s="52">
        <v>3.47E8</v>
      </c>
    </row>
    <row r="412">
      <c r="A412" s="53" t="str">
        <f t="shared" si="1"/>
        <v>Africa_Mauritius-Africa_2007</v>
      </c>
      <c r="B412" s="47" t="s">
        <v>68</v>
      </c>
      <c r="C412" s="49" t="s">
        <v>122</v>
      </c>
      <c r="D412" s="44" t="s">
        <v>86</v>
      </c>
      <c r="E412" s="52">
        <v>1.663E9</v>
      </c>
      <c r="F412" s="52">
        <v>3.84E8</v>
      </c>
    </row>
    <row r="413">
      <c r="A413" s="53" t="str">
        <f t="shared" si="1"/>
        <v>Africa_Mauritius-Africa_2008</v>
      </c>
      <c r="B413" s="47" t="s">
        <v>68</v>
      </c>
      <c r="C413" s="49" t="s">
        <v>122</v>
      </c>
      <c r="D413" s="44" t="s">
        <v>87</v>
      </c>
      <c r="E413" s="52">
        <v>1.823E9</v>
      </c>
      <c r="F413" s="52">
        <v>4.89E8</v>
      </c>
    </row>
    <row r="414">
      <c r="A414" s="53" t="str">
        <f t="shared" si="1"/>
        <v>Africa_Mauritius-Africa_2009</v>
      </c>
      <c r="B414" s="47" t="s">
        <v>68</v>
      </c>
      <c r="C414" s="49" t="s">
        <v>122</v>
      </c>
      <c r="D414" s="44" t="s">
        <v>88</v>
      </c>
      <c r="E414" s="52">
        <v>1.39E9</v>
      </c>
      <c r="F414" s="52">
        <v>3.84E8</v>
      </c>
    </row>
    <row r="415">
      <c r="A415" s="53" t="str">
        <f t="shared" si="1"/>
        <v>Africa_Mauritius-Africa_2010</v>
      </c>
      <c r="B415" s="47" t="s">
        <v>68</v>
      </c>
      <c r="C415" s="49" t="s">
        <v>122</v>
      </c>
      <c r="D415" s="44" t="s">
        <v>89</v>
      </c>
      <c r="E415" s="52">
        <v>1.585E9</v>
      </c>
      <c r="F415" s="52">
        <v>4.23E8</v>
      </c>
    </row>
    <row r="416">
      <c r="A416" s="53" t="str">
        <f t="shared" si="1"/>
        <v>Africa_Mauritius-Africa_2011</v>
      </c>
      <c r="B416" s="47" t="s">
        <v>68</v>
      </c>
      <c r="C416" s="49" t="s">
        <v>122</v>
      </c>
      <c r="D416" s="44" t="s">
        <v>90</v>
      </c>
      <c r="E416" s="52">
        <v>1.808E9</v>
      </c>
      <c r="F416" s="52">
        <v>4.27E8</v>
      </c>
    </row>
    <row r="417">
      <c r="A417" s="53" t="str">
        <f t="shared" si="1"/>
        <v>Africa_Mauritius-Africa_2012</v>
      </c>
      <c r="B417" s="47" t="s">
        <v>68</v>
      </c>
      <c r="C417" s="49" t="s">
        <v>122</v>
      </c>
      <c r="D417" s="44" t="s">
        <v>91</v>
      </c>
      <c r="E417" s="52">
        <v>1.778E9</v>
      </c>
      <c r="F417" s="52">
        <v>3.94E8</v>
      </c>
    </row>
    <row r="418">
      <c r="A418" s="53" t="str">
        <f t="shared" si="1"/>
        <v>Africa_Morocco-Africa_2000</v>
      </c>
      <c r="B418" s="47" t="s">
        <v>68</v>
      </c>
      <c r="C418" s="49" t="s">
        <v>123</v>
      </c>
      <c r="D418" s="44" t="s">
        <v>70</v>
      </c>
      <c r="E418" s="52">
        <v>2.28E9</v>
      </c>
      <c r="F418" s="52">
        <v>5.06E8</v>
      </c>
    </row>
    <row r="419">
      <c r="A419" s="53" t="str">
        <f t="shared" si="1"/>
        <v>Africa_Morocco-Africa_2001</v>
      </c>
      <c r="B419" s="47" t="s">
        <v>68</v>
      </c>
      <c r="C419" s="49" t="s">
        <v>123</v>
      </c>
      <c r="D419" s="44" t="s">
        <v>71</v>
      </c>
      <c r="E419" s="52">
        <v>2.966E9</v>
      </c>
      <c r="F419" s="52">
        <v>5.89E8</v>
      </c>
    </row>
    <row r="420">
      <c r="A420" s="53" t="str">
        <f t="shared" si="1"/>
        <v>Africa_Morocco-Africa_2002</v>
      </c>
      <c r="B420" s="47" t="s">
        <v>68</v>
      </c>
      <c r="C420" s="49" t="s">
        <v>123</v>
      </c>
      <c r="D420" s="44" t="s">
        <v>72</v>
      </c>
      <c r="E420" s="52">
        <v>3.157E9</v>
      </c>
      <c r="F420" s="52">
        <v>6.69E8</v>
      </c>
    </row>
    <row r="421">
      <c r="A421" s="53" t="str">
        <f t="shared" si="1"/>
        <v>Africa_Morocco-Africa_2003</v>
      </c>
      <c r="B421" s="47" t="s">
        <v>68</v>
      </c>
      <c r="C421" s="49" t="s">
        <v>123</v>
      </c>
      <c r="D421" s="44" t="s">
        <v>74</v>
      </c>
      <c r="E421" s="52">
        <v>3.802E9</v>
      </c>
      <c r="F421" s="52">
        <v>8.45E8</v>
      </c>
    </row>
    <row r="422">
      <c r="A422" s="53" t="str">
        <f t="shared" si="1"/>
        <v>Africa_Morocco-Africa_2004</v>
      </c>
      <c r="B422" s="47" t="s">
        <v>68</v>
      </c>
      <c r="C422" s="49" t="s">
        <v>123</v>
      </c>
      <c r="D422" s="44" t="s">
        <v>83</v>
      </c>
      <c r="E422" s="52">
        <v>4.54E9</v>
      </c>
      <c r="F422" s="52">
        <v>9.12E8</v>
      </c>
    </row>
    <row r="423">
      <c r="A423" s="53" t="str">
        <f t="shared" si="1"/>
        <v>Africa_Morocco-Africa_2005</v>
      </c>
      <c r="B423" s="47" t="s">
        <v>68</v>
      </c>
      <c r="C423" s="49" t="s">
        <v>123</v>
      </c>
      <c r="D423" s="44" t="s">
        <v>84</v>
      </c>
      <c r="E423" s="52">
        <v>5.426E9</v>
      </c>
      <c r="F423" s="52">
        <v>9.99E8</v>
      </c>
    </row>
    <row r="424">
      <c r="A424" s="53" t="str">
        <f t="shared" si="1"/>
        <v>Africa_Morocco-Africa_2006</v>
      </c>
      <c r="B424" s="47" t="s">
        <v>68</v>
      </c>
      <c r="C424" s="49" t="s">
        <v>123</v>
      </c>
      <c r="D424" s="44" t="s">
        <v>85</v>
      </c>
      <c r="E424" s="52">
        <v>6.9E9</v>
      </c>
      <c r="F424" s="52">
        <v>1.113E9</v>
      </c>
    </row>
    <row r="425">
      <c r="A425" s="53" t="str">
        <f t="shared" si="1"/>
        <v>Africa_Morocco-Africa_2007</v>
      </c>
      <c r="B425" s="47" t="s">
        <v>68</v>
      </c>
      <c r="C425" s="49" t="s">
        <v>123</v>
      </c>
      <c r="D425" s="44" t="s">
        <v>86</v>
      </c>
      <c r="E425" s="52">
        <v>8.307E9</v>
      </c>
      <c r="F425" s="52">
        <v>1.418E9</v>
      </c>
    </row>
    <row r="426">
      <c r="A426" s="53" t="str">
        <f t="shared" si="1"/>
        <v>Africa_Morocco-Africa_2008</v>
      </c>
      <c r="B426" s="47" t="s">
        <v>68</v>
      </c>
      <c r="C426" s="49" t="s">
        <v>123</v>
      </c>
      <c r="D426" s="44" t="s">
        <v>87</v>
      </c>
      <c r="E426" s="52">
        <v>8.885E9</v>
      </c>
      <c r="F426" s="52">
        <v>1.91E9</v>
      </c>
    </row>
    <row r="427">
      <c r="A427" s="53" t="str">
        <f t="shared" si="1"/>
        <v>Africa_Morocco-Africa_2009</v>
      </c>
      <c r="B427" s="47" t="s">
        <v>68</v>
      </c>
      <c r="C427" s="49" t="s">
        <v>123</v>
      </c>
      <c r="D427" s="44" t="s">
        <v>88</v>
      </c>
      <c r="E427" s="52">
        <v>7.98E9</v>
      </c>
      <c r="F427" s="52">
        <v>1.713E9</v>
      </c>
    </row>
    <row r="428">
      <c r="A428" s="53" t="str">
        <f t="shared" si="1"/>
        <v>Africa_Morocco-Africa_2010</v>
      </c>
      <c r="B428" s="47" t="s">
        <v>68</v>
      </c>
      <c r="C428" s="49" t="s">
        <v>123</v>
      </c>
      <c r="D428" s="44" t="s">
        <v>89</v>
      </c>
      <c r="E428" s="52">
        <v>8.176E9</v>
      </c>
      <c r="F428" s="52">
        <v>1.879E9</v>
      </c>
    </row>
    <row r="429">
      <c r="A429" s="53" t="str">
        <f t="shared" si="1"/>
        <v>Africa_Morocco-Africa_2011</v>
      </c>
      <c r="B429" s="47" t="s">
        <v>68</v>
      </c>
      <c r="C429" s="49" t="s">
        <v>123</v>
      </c>
      <c r="D429" s="44" t="s">
        <v>90</v>
      </c>
      <c r="E429" s="52">
        <v>9.101E9</v>
      </c>
      <c r="F429" s="52">
        <v>2.26E9</v>
      </c>
    </row>
    <row r="430">
      <c r="A430" s="53" t="str">
        <f t="shared" si="1"/>
        <v>Africa_Morocco-Africa_2012</v>
      </c>
      <c r="B430" s="47" t="s">
        <v>68</v>
      </c>
      <c r="C430" s="49" t="s">
        <v>123</v>
      </c>
      <c r="D430" s="44" t="s">
        <v>91</v>
      </c>
      <c r="E430" s="52">
        <v>8.491E9</v>
      </c>
      <c r="F430" s="52">
        <v>2.095E9</v>
      </c>
    </row>
    <row r="431">
      <c r="A431" s="53" t="str">
        <f t="shared" si="1"/>
        <v>Africa_Mozambique-Africa_2000</v>
      </c>
      <c r="B431" s="47" t="s">
        <v>68</v>
      </c>
      <c r="C431" s="49" t="s">
        <v>124</v>
      </c>
      <c r="D431" s="44" t="s">
        <v>70</v>
      </c>
      <c r="E431" s="52">
        <v>7.4E7</v>
      </c>
      <c r="F431" s="52">
        <v>1.22E8</v>
      </c>
    </row>
    <row r="432">
      <c r="A432" s="53" t="str">
        <f t="shared" si="1"/>
        <v>Africa_Mozambique-Africa_2001</v>
      </c>
      <c r="B432" s="47" t="s">
        <v>68</v>
      </c>
      <c r="C432" s="49" t="s">
        <v>124</v>
      </c>
      <c r="D432" s="44" t="s">
        <v>71</v>
      </c>
      <c r="E432" s="52">
        <v>6.4E7</v>
      </c>
      <c r="F432" s="52">
        <v>1.32E8</v>
      </c>
    </row>
    <row r="433">
      <c r="A433" s="53" t="str">
        <f t="shared" si="1"/>
        <v>Africa_Mozambique-Africa_2002</v>
      </c>
      <c r="B433" s="47" t="s">
        <v>68</v>
      </c>
      <c r="C433" s="49" t="s">
        <v>124</v>
      </c>
      <c r="D433" s="44" t="s">
        <v>72</v>
      </c>
      <c r="E433" s="52">
        <v>6.5E7</v>
      </c>
      <c r="F433" s="52">
        <v>1.15E8</v>
      </c>
    </row>
    <row r="434">
      <c r="A434" s="53" t="str">
        <f t="shared" si="1"/>
        <v>Africa_Mozambique-Africa_2003</v>
      </c>
      <c r="B434" s="47" t="s">
        <v>68</v>
      </c>
      <c r="C434" s="49" t="s">
        <v>124</v>
      </c>
      <c r="D434" s="44" t="s">
        <v>74</v>
      </c>
      <c r="E434" s="52">
        <v>1.06E8</v>
      </c>
      <c r="F434" s="52">
        <v>1.41E8</v>
      </c>
    </row>
    <row r="435">
      <c r="A435" s="53" t="str">
        <f t="shared" si="1"/>
        <v>Africa_Mozambique-Africa_2004</v>
      </c>
      <c r="B435" s="47" t="s">
        <v>68</v>
      </c>
      <c r="C435" s="49" t="s">
        <v>124</v>
      </c>
      <c r="D435" s="44" t="s">
        <v>83</v>
      </c>
      <c r="E435" s="52">
        <v>9.6E7</v>
      </c>
      <c r="F435" s="52">
        <v>1.4E8</v>
      </c>
    </row>
    <row r="436">
      <c r="A436" s="53" t="str">
        <f t="shared" si="1"/>
        <v>Africa_Mozambique-Africa_2005</v>
      </c>
      <c r="B436" s="47" t="s">
        <v>68</v>
      </c>
      <c r="C436" s="49" t="s">
        <v>124</v>
      </c>
      <c r="D436" s="44" t="s">
        <v>84</v>
      </c>
      <c r="E436" s="52">
        <v>1.38E8</v>
      </c>
      <c r="F436" s="52">
        <v>1.87E8</v>
      </c>
    </row>
    <row r="437">
      <c r="A437" s="53" t="str">
        <f t="shared" si="1"/>
        <v>Africa_Mozambique-Africa_2006</v>
      </c>
      <c r="B437" s="47" t="s">
        <v>68</v>
      </c>
      <c r="C437" s="49" t="s">
        <v>124</v>
      </c>
      <c r="D437" s="44" t="s">
        <v>85</v>
      </c>
      <c r="E437" s="52">
        <v>1.45E8</v>
      </c>
      <c r="F437" s="52">
        <v>1.96E8</v>
      </c>
    </row>
    <row r="438">
      <c r="A438" s="53" t="str">
        <f t="shared" si="1"/>
        <v>Africa_Mozambique-Africa_2007</v>
      </c>
      <c r="B438" s="47" t="s">
        <v>68</v>
      </c>
      <c r="C438" s="49" t="s">
        <v>124</v>
      </c>
      <c r="D438" s="44" t="s">
        <v>86</v>
      </c>
      <c r="E438" s="52">
        <v>1.82E8</v>
      </c>
      <c r="F438" s="52">
        <v>2.09E8</v>
      </c>
    </row>
    <row r="439">
      <c r="A439" s="53" t="str">
        <f t="shared" si="1"/>
        <v>Africa_Mozambique-Africa_2008</v>
      </c>
      <c r="B439" s="47" t="s">
        <v>68</v>
      </c>
      <c r="C439" s="49" t="s">
        <v>124</v>
      </c>
      <c r="D439" s="44" t="s">
        <v>87</v>
      </c>
      <c r="E439" s="52">
        <v>2.13E8</v>
      </c>
      <c r="F439" s="52">
        <v>2.35E8</v>
      </c>
    </row>
    <row r="440">
      <c r="A440" s="53" t="str">
        <f t="shared" si="1"/>
        <v>Africa_Mozambique-Africa_2009</v>
      </c>
      <c r="B440" s="47" t="s">
        <v>68</v>
      </c>
      <c r="C440" s="49" t="s">
        <v>124</v>
      </c>
      <c r="D440" s="44" t="s">
        <v>88</v>
      </c>
      <c r="E440" s="52">
        <v>2.17E8</v>
      </c>
      <c r="F440" s="52">
        <v>2.47E8</v>
      </c>
    </row>
    <row r="441">
      <c r="A441" s="53" t="str">
        <f t="shared" si="1"/>
        <v>Africa_Mozambique-Africa_2010</v>
      </c>
      <c r="B441" s="47" t="s">
        <v>68</v>
      </c>
      <c r="C441" s="49" t="s">
        <v>124</v>
      </c>
      <c r="D441" s="44" t="s">
        <v>89</v>
      </c>
      <c r="E441" s="52">
        <v>2.24E8</v>
      </c>
      <c r="F441" s="52">
        <v>2.6E8</v>
      </c>
    </row>
    <row r="442">
      <c r="A442" s="53" t="str">
        <f t="shared" si="1"/>
        <v>Africa_Mozambique-Africa_2011</v>
      </c>
      <c r="B442" s="47" t="s">
        <v>68</v>
      </c>
      <c r="C442" s="49" t="s">
        <v>124</v>
      </c>
      <c r="D442" s="44" t="s">
        <v>90</v>
      </c>
      <c r="E442" s="52">
        <v>2.66E8</v>
      </c>
      <c r="F442" s="52">
        <v>2.56E8</v>
      </c>
    </row>
    <row r="443">
      <c r="A443" s="53" t="str">
        <f t="shared" si="1"/>
        <v>Africa_Mozambique-Africa_2012</v>
      </c>
      <c r="B443" s="47" t="s">
        <v>68</v>
      </c>
      <c r="C443" s="49" t="s">
        <v>124</v>
      </c>
      <c r="D443" s="44" t="s">
        <v>91</v>
      </c>
      <c r="E443" s="52">
        <v>2.89E8</v>
      </c>
      <c r="F443" s="52">
        <v>2.3E8</v>
      </c>
    </row>
    <row r="444">
      <c r="A444" s="53" t="str">
        <f t="shared" si="1"/>
        <v>Africa_Namibia-Africa_2000</v>
      </c>
      <c r="B444" s="47" t="s">
        <v>68</v>
      </c>
      <c r="C444" s="49" t="s">
        <v>125</v>
      </c>
      <c r="D444" s="44" t="s">
        <v>70</v>
      </c>
      <c r="E444" s="52">
        <v>1.93E8</v>
      </c>
      <c r="F444" s="52">
        <v>8.6E7</v>
      </c>
    </row>
    <row r="445">
      <c r="A445" s="53" t="str">
        <f t="shared" si="1"/>
        <v>Africa_Namibia-Africa_2001</v>
      </c>
      <c r="B445" s="47" t="s">
        <v>68</v>
      </c>
      <c r="C445" s="49" t="s">
        <v>125</v>
      </c>
      <c r="D445" s="44" t="s">
        <v>71</v>
      </c>
      <c r="E445" s="52">
        <v>2.64E8</v>
      </c>
      <c r="F445" s="52">
        <v>7.1E7</v>
      </c>
    </row>
    <row r="446">
      <c r="A446" s="53" t="str">
        <f t="shared" si="1"/>
        <v>Africa_Namibia-Africa_2002</v>
      </c>
      <c r="B446" s="47" t="s">
        <v>68</v>
      </c>
      <c r="C446" s="49" t="s">
        <v>125</v>
      </c>
      <c r="D446" s="44" t="s">
        <v>72</v>
      </c>
      <c r="E446" s="52">
        <v>2.51E8</v>
      </c>
      <c r="F446" s="52">
        <v>6.5E7</v>
      </c>
    </row>
    <row r="447">
      <c r="A447" s="53" t="str">
        <f t="shared" si="1"/>
        <v>Africa_Namibia-Africa_2003</v>
      </c>
      <c r="B447" s="47" t="s">
        <v>68</v>
      </c>
      <c r="C447" s="49" t="s">
        <v>125</v>
      </c>
      <c r="D447" s="44" t="s">
        <v>74</v>
      </c>
      <c r="E447" s="52">
        <v>3.83E8</v>
      </c>
      <c r="F447" s="52">
        <v>1.01E8</v>
      </c>
    </row>
    <row r="448">
      <c r="A448" s="53" t="str">
        <f t="shared" si="1"/>
        <v>Africa_Namibia-Africa_2004</v>
      </c>
      <c r="B448" s="47" t="s">
        <v>68</v>
      </c>
      <c r="C448" s="49" t="s">
        <v>125</v>
      </c>
      <c r="D448" s="44" t="s">
        <v>83</v>
      </c>
      <c r="E448" s="52">
        <v>4.26E8</v>
      </c>
      <c r="F448" s="52">
        <v>1.23E8</v>
      </c>
    </row>
    <row r="449">
      <c r="A449" s="53" t="str">
        <f t="shared" si="1"/>
        <v>Africa_Namibia-Africa_2005</v>
      </c>
      <c r="B449" s="47" t="s">
        <v>68</v>
      </c>
      <c r="C449" s="49" t="s">
        <v>125</v>
      </c>
      <c r="D449" s="44" t="s">
        <v>84</v>
      </c>
      <c r="E449" s="52">
        <v>3.63E8</v>
      </c>
      <c r="F449" s="52">
        <v>1.08E8</v>
      </c>
    </row>
    <row r="450">
      <c r="A450" s="53" t="str">
        <f t="shared" si="1"/>
        <v>Africa_Namibia-Africa_2006</v>
      </c>
      <c r="B450" s="47" t="s">
        <v>68</v>
      </c>
      <c r="C450" s="49" t="s">
        <v>125</v>
      </c>
      <c r="D450" s="44" t="s">
        <v>85</v>
      </c>
      <c r="E450" s="52">
        <v>4.73E8</v>
      </c>
      <c r="F450" s="52">
        <v>1.18E8</v>
      </c>
    </row>
    <row r="451">
      <c r="A451" s="53" t="str">
        <f t="shared" si="1"/>
        <v>Africa_Namibia-Africa_2007</v>
      </c>
      <c r="B451" s="47" t="s">
        <v>68</v>
      </c>
      <c r="C451" s="49" t="s">
        <v>125</v>
      </c>
      <c r="D451" s="44" t="s">
        <v>86</v>
      </c>
      <c r="E451" s="52">
        <v>5.42E8</v>
      </c>
      <c r="F451" s="52">
        <v>1.32E8</v>
      </c>
    </row>
    <row r="452">
      <c r="A452" s="53" t="str">
        <f t="shared" si="1"/>
        <v>Africa_Namibia-Africa_2008</v>
      </c>
      <c r="B452" s="47" t="s">
        <v>68</v>
      </c>
      <c r="C452" s="49" t="s">
        <v>125</v>
      </c>
      <c r="D452" s="44" t="s">
        <v>87</v>
      </c>
      <c r="E452" s="52">
        <v>4.84E8</v>
      </c>
      <c r="F452" s="52">
        <v>1.14E8</v>
      </c>
    </row>
    <row r="453">
      <c r="A453" s="53" t="str">
        <f t="shared" si="1"/>
        <v>Africa_Namibia-Africa_2009</v>
      </c>
      <c r="B453" s="47" t="s">
        <v>68</v>
      </c>
      <c r="C453" s="49" t="s">
        <v>125</v>
      </c>
      <c r="D453" s="44" t="s">
        <v>88</v>
      </c>
      <c r="E453" s="52">
        <v>5.11E8</v>
      </c>
      <c r="F453" s="52">
        <v>1.2E8</v>
      </c>
    </row>
    <row r="454">
      <c r="A454" s="53" t="str">
        <f t="shared" si="1"/>
        <v>Africa_Namibia-Africa_2010</v>
      </c>
      <c r="B454" s="47" t="s">
        <v>68</v>
      </c>
      <c r="C454" s="49" t="s">
        <v>125</v>
      </c>
      <c r="D454" s="44" t="s">
        <v>89</v>
      </c>
      <c r="E454" s="52">
        <v>5.6E8</v>
      </c>
      <c r="F454" s="52">
        <v>1.45E8</v>
      </c>
    </row>
    <row r="455">
      <c r="A455" s="53" t="str">
        <f t="shared" si="1"/>
        <v>Africa_Namibia-Africa_2011</v>
      </c>
      <c r="B455" s="47" t="s">
        <v>68</v>
      </c>
      <c r="C455" s="49" t="s">
        <v>125</v>
      </c>
      <c r="D455" s="44" t="s">
        <v>90</v>
      </c>
      <c r="E455" s="52">
        <v>6.45E8</v>
      </c>
      <c r="F455" s="52">
        <v>2.07E8</v>
      </c>
    </row>
    <row r="456">
      <c r="A456" s="53" t="str">
        <f t="shared" si="1"/>
        <v>Africa_Namibia-Africa_2012</v>
      </c>
      <c r="B456" s="47" t="s">
        <v>68</v>
      </c>
      <c r="C456" s="49" t="s">
        <v>125</v>
      </c>
      <c r="D456" s="44" t="s">
        <v>91</v>
      </c>
      <c r="E456" s="50"/>
      <c r="F456" s="50"/>
    </row>
    <row r="457">
      <c r="A457" s="53" t="str">
        <f t="shared" si="1"/>
        <v>Africa_Niger-Africa_2000</v>
      </c>
      <c r="B457" s="47" t="s">
        <v>68</v>
      </c>
      <c r="C457" s="49" t="s">
        <v>126</v>
      </c>
      <c r="D457" s="44" t="s">
        <v>70</v>
      </c>
      <c r="E457" s="52">
        <v>2.3E7</v>
      </c>
      <c r="F457" s="52">
        <v>3.2E7</v>
      </c>
    </row>
    <row r="458">
      <c r="A458" s="53" t="str">
        <f t="shared" si="1"/>
        <v>Africa_Niger-Africa_2001</v>
      </c>
      <c r="B458" s="47" t="s">
        <v>68</v>
      </c>
      <c r="C458" s="49" t="s">
        <v>126</v>
      </c>
      <c r="D458" s="44" t="s">
        <v>71</v>
      </c>
      <c r="E458" s="52">
        <v>3.0E7</v>
      </c>
      <c r="F458" s="52">
        <v>3.3E7</v>
      </c>
    </row>
    <row r="459">
      <c r="A459" s="53" t="str">
        <f t="shared" si="1"/>
        <v>Africa_Niger-Africa_2002</v>
      </c>
      <c r="B459" s="47" t="s">
        <v>68</v>
      </c>
      <c r="C459" s="49" t="s">
        <v>126</v>
      </c>
      <c r="D459" s="44" t="s">
        <v>72</v>
      </c>
      <c r="E459" s="52">
        <v>2.0E7</v>
      </c>
      <c r="F459" s="52">
        <v>2.9E7</v>
      </c>
    </row>
    <row r="460">
      <c r="A460" s="53" t="str">
        <f t="shared" si="1"/>
        <v>Africa_Niger-Africa_2003</v>
      </c>
      <c r="B460" s="47" t="s">
        <v>68</v>
      </c>
      <c r="C460" s="49" t="s">
        <v>126</v>
      </c>
      <c r="D460" s="44" t="s">
        <v>74</v>
      </c>
      <c r="E460" s="52">
        <v>2.8E7</v>
      </c>
      <c r="F460" s="52">
        <v>3.9E7</v>
      </c>
    </row>
    <row r="461">
      <c r="A461" s="53" t="str">
        <f t="shared" si="1"/>
        <v>Africa_Niger-Africa_2004</v>
      </c>
      <c r="B461" s="47" t="s">
        <v>68</v>
      </c>
      <c r="C461" s="49" t="s">
        <v>126</v>
      </c>
      <c r="D461" s="44" t="s">
        <v>83</v>
      </c>
      <c r="E461" s="52">
        <v>3.2E7</v>
      </c>
      <c r="F461" s="52">
        <v>4.2E7</v>
      </c>
    </row>
    <row r="462">
      <c r="A462" s="53" t="str">
        <f t="shared" si="1"/>
        <v>Africa_Niger-Africa_2005</v>
      </c>
      <c r="B462" s="47" t="s">
        <v>68</v>
      </c>
      <c r="C462" s="49" t="s">
        <v>126</v>
      </c>
      <c r="D462" s="44" t="s">
        <v>84</v>
      </c>
      <c r="E462" s="52">
        <v>4.4E7</v>
      </c>
      <c r="F462" s="52">
        <v>4.2E7</v>
      </c>
    </row>
    <row r="463">
      <c r="A463" s="53" t="str">
        <f t="shared" si="1"/>
        <v>Africa_Niger-Africa_2006</v>
      </c>
      <c r="B463" s="47" t="s">
        <v>68</v>
      </c>
      <c r="C463" s="49" t="s">
        <v>126</v>
      </c>
      <c r="D463" s="44" t="s">
        <v>85</v>
      </c>
      <c r="E463" s="52">
        <v>3.9E7</v>
      </c>
      <c r="F463" s="52">
        <v>4.2E7</v>
      </c>
    </row>
    <row r="464">
      <c r="A464" s="53" t="str">
        <f t="shared" si="1"/>
        <v>Africa_Niger-Africa_2007</v>
      </c>
      <c r="B464" s="47" t="s">
        <v>68</v>
      </c>
      <c r="C464" s="49" t="s">
        <v>126</v>
      </c>
      <c r="D464" s="44" t="s">
        <v>86</v>
      </c>
      <c r="E464" s="52">
        <v>4.4E7</v>
      </c>
      <c r="F464" s="52">
        <v>4.8E7</v>
      </c>
    </row>
    <row r="465">
      <c r="A465" s="53" t="str">
        <f t="shared" si="1"/>
        <v>Africa_Niger-Africa_2008</v>
      </c>
      <c r="B465" s="47" t="s">
        <v>68</v>
      </c>
      <c r="C465" s="49" t="s">
        <v>126</v>
      </c>
      <c r="D465" s="44" t="s">
        <v>87</v>
      </c>
      <c r="E465" s="52">
        <v>8.6E7</v>
      </c>
      <c r="F465" s="52">
        <v>9.8E7</v>
      </c>
    </row>
    <row r="466">
      <c r="A466" s="53" t="str">
        <f t="shared" si="1"/>
        <v>Africa_Niger-Africa_2009</v>
      </c>
      <c r="B466" s="47" t="s">
        <v>68</v>
      </c>
      <c r="C466" s="49" t="s">
        <v>126</v>
      </c>
      <c r="D466" s="44" t="s">
        <v>88</v>
      </c>
      <c r="E466" s="52">
        <v>6.9E7</v>
      </c>
      <c r="F466" s="52">
        <v>8.4E7</v>
      </c>
    </row>
    <row r="467">
      <c r="A467" s="53" t="str">
        <f t="shared" si="1"/>
        <v>Africa_Niger-Africa_2010</v>
      </c>
      <c r="B467" s="47" t="s">
        <v>68</v>
      </c>
      <c r="C467" s="49" t="s">
        <v>126</v>
      </c>
      <c r="D467" s="44" t="s">
        <v>89</v>
      </c>
      <c r="E467" s="52">
        <v>8.6E7</v>
      </c>
      <c r="F467" s="50"/>
    </row>
    <row r="468">
      <c r="A468" s="53" t="str">
        <f t="shared" si="1"/>
        <v>Africa_Niger-Africa_2011</v>
      </c>
      <c r="B468" s="47" t="s">
        <v>68</v>
      </c>
      <c r="C468" s="49" t="s">
        <v>126</v>
      </c>
      <c r="D468" s="44" t="s">
        <v>90</v>
      </c>
      <c r="E468" s="52">
        <v>8.6E7</v>
      </c>
      <c r="F468" s="50"/>
    </row>
    <row r="469">
      <c r="A469" s="53" t="str">
        <f t="shared" si="1"/>
        <v>Africa_Niger-Africa_2012</v>
      </c>
      <c r="B469" s="47" t="s">
        <v>68</v>
      </c>
      <c r="C469" s="49" t="s">
        <v>126</v>
      </c>
      <c r="D469" s="44" t="s">
        <v>91</v>
      </c>
      <c r="E469" s="50"/>
      <c r="F469" s="50"/>
    </row>
    <row r="470">
      <c r="A470" s="53" t="str">
        <f t="shared" si="1"/>
        <v>Africa_Nigeria-Africa_2000</v>
      </c>
      <c r="B470" s="47" t="s">
        <v>68</v>
      </c>
      <c r="C470" s="49" t="s">
        <v>127</v>
      </c>
      <c r="D470" s="44" t="s">
        <v>70</v>
      </c>
      <c r="E470" s="52">
        <v>1.86E8</v>
      </c>
      <c r="F470" s="52">
        <v>6.1E8</v>
      </c>
    </row>
    <row r="471">
      <c r="A471" s="53" t="str">
        <f t="shared" si="1"/>
        <v>Africa_Nigeria-Africa_2001</v>
      </c>
      <c r="B471" s="47" t="s">
        <v>68</v>
      </c>
      <c r="C471" s="49" t="s">
        <v>127</v>
      </c>
      <c r="D471" s="44" t="s">
        <v>71</v>
      </c>
      <c r="E471" s="52">
        <v>1.68E8</v>
      </c>
      <c r="F471" s="52">
        <v>8.58E8</v>
      </c>
    </row>
    <row r="472">
      <c r="A472" s="53" t="str">
        <f t="shared" si="1"/>
        <v>Africa_Nigeria-Africa_2002</v>
      </c>
      <c r="B472" s="47" t="s">
        <v>68</v>
      </c>
      <c r="C472" s="49" t="s">
        <v>127</v>
      </c>
      <c r="D472" s="44" t="s">
        <v>72</v>
      </c>
      <c r="E472" s="52">
        <v>2.56E8</v>
      </c>
      <c r="F472" s="52">
        <v>9.1E8</v>
      </c>
    </row>
    <row r="473">
      <c r="A473" s="53" t="str">
        <f t="shared" si="1"/>
        <v>Africa_Nigeria-Africa_2003</v>
      </c>
      <c r="B473" s="47" t="s">
        <v>68</v>
      </c>
      <c r="C473" s="49" t="s">
        <v>127</v>
      </c>
      <c r="D473" s="44" t="s">
        <v>74</v>
      </c>
      <c r="E473" s="52">
        <v>5.8E7</v>
      </c>
      <c r="F473" s="52">
        <v>2.076E9</v>
      </c>
    </row>
    <row r="474">
      <c r="A474" s="53" t="str">
        <f t="shared" si="1"/>
        <v>Africa_Nigeria-Africa_2004</v>
      </c>
      <c r="B474" s="47" t="s">
        <v>68</v>
      </c>
      <c r="C474" s="49" t="s">
        <v>127</v>
      </c>
      <c r="D474" s="44" t="s">
        <v>83</v>
      </c>
      <c r="E474" s="52">
        <v>4.9E7</v>
      </c>
      <c r="F474" s="50"/>
    </row>
    <row r="475">
      <c r="A475" s="53" t="str">
        <f t="shared" si="1"/>
        <v>Africa_Nigeria-Africa_2005</v>
      </c>
      <c r="B475" s="47" t="s">
        <v>68</v>
      </c>
      <c r="C475" s="49" t="s">
        <v>127</v>
      </c>
      <c r="D475" s="44" t="s">
        <v>84</v>
      </c>
      <c r="E475" s="52">
        <v>1.39E8</v>
      </c>
      <c r="F475" s="52">
        <v>5.01E8</v>
      </c>
    </row>
    <row r="476">
      <c r="A476" s="53" t="str">
        <f t="shared" si="1"/>
        <v>Africa_Nigeria-Africa_2006</v>
      </c>
      <c r="B476" s="47" t="s">
        <v>68</v>
      </c>
      <c r="C476" s="49" t="s">
        <v>127</v>
      </c>
      <c r="D476" s="44" t="s">
        <v>85</v>
      </c>
      <c r="E476" s="52">
        <v>2.09E8</v>
      </c>
      <c r="F476" s="52">
        <v>3.536E9</v>
      </c>
    </row>
    <row r="477">
      <c r="A477" s="53" t="str">
        <f t="shared" si="1"/>
        <v>Africa_Nigeria-Africa_2007</v>
      </c>
      <c r="B477" s="47" t="s">
        <v>68</v>
      </c>
      <c r="C477" s="49" t="s">
        <v>127</v>
      </c>
      <c r="D477" s="44" t="s">
        <v>86</v>
      </c>
      <c r="E477" s="52">
        <v>3.37E8</v>
      </c>
      <c r="F477" s="52">
        <v>6.664E9</v>
      </c>
    </row>
    <row r="478">
      <c r="A478" s="53" t="str">
        <f t="shared" si="1"/>
        <v>Africa_Nigeria-Africa_2008</v>
      </c>
      <c r="B478" s="47" t="s">
        <v>68</v>
      </c>
      <c r="C478" s="49" t="s">
        <v>127</v>
      </c>
      <c r="D478" s="44" t="s">
        <v>87</v>
      </c>
      <c r="E478" s="52">
        <v>9.59E8</v>
      </c>
      <c r="F478" s="52">
        <v>1.1009E10</v>
      </c>
    </row>
    <row r="479">
      <c r="A479" s="53" t="str">
        <f t="shared" si="1"/>
        <v>Africa_Nigeria-Africa_2009</v>
      </c>
      <c r="B479" s="47" t="s">
        <v>68</v>
      </c>
      <c r="C479" s="49" t="s">
        <v>127</v>
      </c>
      <c r="D479" s="44" t="s">
        <v>88</v>
      </c>
      <c r="E479" s="52">
        <v>7.91E8</v>
      </c>
      <c r="F479" s="52">
        <v>6.236E9</v>
      </c>
    </row>
    <row r="480">
      <c r="A480" s="53" t="str">
        <f t="shared" si="1"/>
        <v>Africa_Nigeria-Africa_2010</v>
      </c>
      <c r="B480" s="47" t="s">
        <v>68</v>
      </c>
      <c r="C480" s="49" t="s">
        <v>127</v>
      </c>
      <c r="D480" s="44" t="s">
        <v>89</v>
      </c>
      <c r="E480" s="52">
        <v>7.38E8</v>
      </c>
      <c r="F480" s="52">
        <v>8.379E9</v>
      </c>
    </row>
    <row r="481">
      <c r="A481" s="53" t="str">
        <f t="shared" si="1"/>
        <v>Africa_Nigeria-Africa_2011</v>
      </c>
      <c r="B481" s="47" t="s">
        <v>68</v>
      </c>
      <c r="C481" s="49" t="s">
        <v>127</v>
      </c>
      <c r="D481" s="44" t="s">
        <v>90</v>
      </c>
      <c r="E481" s="52">
        <v>6.88E8</v>
      </c>
      <c r="F481" s="52">
        <v>9.534E9</v>
      </c>
    </row>
    <row r="482">
      <c r="A482" s="53" t="str">
        <f t="shared" si="1"/>
        <v>Africa_Nigeria-Africa_2012</v>
      </c>
      <c r="B482" s="47" t="s">
        <v>68</v>
      </c>
      <c r="C482" s="49" t="s">
        <v>127</v>
      </c>
      <c r="D482" s="44" t="s">
        <v>91</v>
      </c>
      <c r="E482" s="52">
        <v>6.41E8</v>
      </c>
      <c r="F482" s="52">
        <v>9.28E9</v>
      </c>
    </row>
    <row r="483">
      <c r="A483" s="53" t="str">
        <f t="shared" si="1"/>
        <v>Africa_Rwanda-Africa_2000</v>
      </c>
      <c r="B483" s="47" t="s">
        <v>68</v>
      </c>
      <c r="C483" s="49" t="s">
        <v>128</v>
      </c>
      <c r="D483" s="44" t="s">
        <v>70</v>
      </c>
      <c r="E483" s="52">
        <v>2.7E7</v>
      </c>
      <c r="F483" s="52">
        <v>3.5E7</v>
      </c>
    </row>
    <row r="484">
      <c r="A484" s="53" t="str">
        <f t="shared" si="1"/>
        <v>Africa_Rwanda-Africa_2001</v>
      </c>
      <c r="B484" s="47" t="s">
        <v>68</v>
      </c>
      <c r="C484" s="49" t="s">
        <v>128</v>
      </c>
      <c r="D484" s="44" t="s">
        <v>71</v>
      </c>
      <c r="E484" s="52">
        <v>2.9E7</v>
      </c>
      <c r="F484" s="52">
        <v>3.3E7</v>
      </c>
    </row>
    <row r="485">
      <c r="A485" s="53" t="str">
        <f t="shared" si="1"/>
        <v>Africa_Rwanda-Africa_2002</v>
      </c>
      <c r="B485" s="47" t="s">
        <v>68</v>
      </c>
      <c r="C485" s="49" t="s">
        <v>128</v>
      </c>
      <c r="D485" s="44" t="s">
        <v>72</v>
      </c>
      <c r="E485" s="52">
        <v>3.1E7</v>
      </c>
      <c r="F485" s="52">
        <v>2.4E7</v>
      </c>
    </row>
    <row r="486">
      <c r="A486" s="53" t="str">
        <f t="shared" si="1"/>
        <v>Africa_Rwanda-Africa_2003</v>
      </c>
      <c r="B486" s="47" t="s">
        <v>68</v>
      </c>
      <c r="C486" s="49" t="s">
        <v>128</v>
      </c>
      <c r="D486" s="44" t="s">
        <v>74</v>
      </c>
      <c r="E486" s="52">
        <v>3.0E7</v>
      </c>
      <c r="F486" s="52">
        <v>2.6E7</v>
      </c>
    </row>
    <row r="487">
      <c r="A487" s="53" t="str">
        <f t="shared" si="1"/>
        <v>Africa_Rwanda-Africa_2004</v>
      </c>
      <c r="B487" s="47" t="s">
        <v>68</v>
      </c>
      <c r="C487" s="49" t="s">
        <v>128</v>
      </c>
      <c r="D487" s="44" t="s">
        <v>83</v>
      </c>
      <c r="E487" s="52">
        <v>4.4E7</v>
      </c>
      <c r="F487" s="52">
        <v>3.1E7</v>
      </c>
    </row>
    <row r="488">
      <c r="A488" s="53" t="str">
        <f t="shared" si="1"/>
        <v>Africa_Rwanda-Africa_2005</v>
      </c>
      <c r="B488" s="47" t="s">
        <v>68</v>
      </c>
      <c r="C488" s="49" t="s">
        <v>128</v>
      </c>
      <c r="D488" s="44" t="s">
        <v>84</v>
      </c>
      <c r="E488" s="52">
        <v>6.7E7</v>
      </c>
      <c r="F488" s="52">
        <v>7.5E7</v>
      </c>
    </row>
    <row r="489">
      <c r="A489" s="53" t="str">
        <f t="shared" si="1"/>
        <v>Africa_Rwanda-Africa_2006</v>
      </c>
      <c r="B489" s="47" t="s">
        <v>68</v>
      </c>
      <c r="C489" s="49" t="s">
        <v>128</v>
      </c>
      <c r="D489" s="44" t="s">
        <v>85</v>
      </c>
      <c r="E489" s="52">
        <v>1.48E8</v>
      </c>
      <c r="F489" s="52">
        <v>8.4E7</v>
      </c>
    </row>
    <row r="490">
      <c r="A490" s="53" t="str">
        <f t="shared" si="1"/>
        <v>Africa_Rwanda-Africa_2007</v>
      </c>
      <c r="B490" s="47" t="s">
        <v>68</v>
      </c>
      <c r="C490" s="49" t="s">
        <v>128</v>
      </c>
      <c r="D490" s="44" t="s">
        <v>86</v>
      </c>
      <c r="E490" s="52">
        <v>1.77E8</v>
      </c>
      <c r="F490" s="52">
        <v>9.8E7</v>
      </c>
    </row>
    <row r="491">
      <c r="A491" s="53" t="str">
        <f t="shared" si="1"/>
        <v>Africa_Rwanda-Africa_2008</v>
      </c>
      <c r="B491" s="47" t="s">
        <v>68</v>
      </c>
      <c r="C491" s="49" t="s">
        <v>128</v>
      </c>
      <c r="D491" s="44" t="s">
        <v>87</v>
      </c>
      <c r="E491" s="52">
        <v>2.24E8</v>
      </c>
      <c r="F491" s="52">
        <v>1.46E8</v>
      </c>
    </row>
    <row r="492">
      <c r="A492" s="53" t="str">
        <f t="shared" si="1"/>
        <v>Africa_Rwanda-Africa_2009</v>
      </c>
      <c r="B492" s="47" t="s">
        <v>68</v>
      </c>
      <c r="C492" s="49" t="s">
        <v>128</v>
      </c>
      <c r="D492" s="44" t="s">
        <v>88</v>
      </c>
      <c r="E492" s="52">
        <v>2.23E8</v>
      </c>
      <c r="F492" s="52">
        <v>1.48E8</v>
      </c>
    </row>
    <row r="493">
      <c r="A493" s="53" t="str">
        <f t="shared" si="1"/>
        <v>Africa_Rwanda-Africa_2010</v>
      </c>
      <c r="B493" s="47" t="s">
        <v>68</v>
      </c>
      <c r="C493" s="49" t="s">
        <v>128</v>
      </c>
      <c r="D493" s="44" t="s">
        <v>89</v>
      </c>
      <c r="E493" s="52">
        <v>2.24E8</v>
      </c>
      <c r="F493" s="52">
        <v>1.2E8</v>
      </c>
    </row>
    <row r="494">
      <c r="A494" s="53" t="str">
        <f t="shared" si="1"/>
        <v>Africa_Rwanda-Africa_2011</v>
      </c>
      <c r="B494" s="47" t="s">
        <v>68</v>
      </c>
      <c r="C494" s="49" t="s">
        <v>128</v>
      </c>
      <c r="D494" s="44" t="s">
        <v>90</v>
      </c>
      <c r="E494" s="52">
        <v>2.98E8</v>
      </c>
      <c r="F494" s="52">
        <v>1.47E8</v>
      </c>
    </row>
    <row r="495">
      <c r="A495" s="53" t="str">
        <f t="shared" si="1"/>
        <v>Africa_Rwanda-Africa_2012</v>
      </c>
      <c r="B495" s="47" t="s">
        <v>68</v>
      </c>
      <c r="C495" s="49" t="s">
        <v>128</v>
      </c>
      <c r="D495" s="44" t="s">
        <v>91</v>
      </c>
      <c r="E495" s="52">
        <v>3.37E8</v>
      </c>
      <c r="F495" s="52">
        <v>1.33E8</v>
      </c>
    </row>
    <row r="496">
      <c r="A496" s="53" t="str">
        <f t="shared" si="1"/>
        <v>Africa_Sao Tome and Principe-Africa_2000</v>
      </c>
      <c r="B496" s="47" t="s">
        <v>68</v>
      </c>
      <c r="C496" s="49" t="s">
        <v>129</v>
      </c>
      <c r="D496" s="44" t="s">
        <v>70</v>
      </c>
      <c r="E496" s="52">
        <v>9900000.0</v>
      </c>
      <c r="F496" s="52">
        <v>2200000.0</v>
      </c>
    </row>
    <row r="497">
      <c r="A497" s="53" t="str">
        <f t="shared" si="1"/>
        <v>Africa_Sao Tome and Principe-Africa_2001</v>
      </c>
      <c r="B497" s="47" t="s">
        <v>68</v>
      </c>
      <c r="C497" s="49" t="s">
        <v>129</v>
      </c>
      <c r="D497" s="44" t="s">
        <v>71</v>
      </c>
      <c r="E497" s="52">
        <v>6200000.0</v>
      </c>
      <c r="F497" s="52">
        <v>2000000.0</v>
      </c>
    </row>
    <row r="498">
      <c r="A498" s="53" t="str">
        <f t="shared" si="1"/>
        <v>Africa_Sao Tome and Principe-Africa_2002</v>
      </c>
      <c r="B498" s="47" t="s">
        <v>68</v>
      </c>
      <c r="C498" s="49" t="s">
        <v>129</v>
      </c>
      <c r="D498" s="44" t="s">
        <v>72</v>
      </c>
      <c r="E498" s="52">
        <v>6900000.0</v>
      </c>
      <c r="F498" s="52">
        <v>1800000.0</v>
      </c>
    </row>
    <row r="499">
      <c r="A499" s="53" t="str">
        <f t="shared" si="1"/>
        <v>Africa_Sao Tome and Principe-Africa_2003</v>
      </c>
      <c r="B499" s="47" t="s">
        <v>68</v>
      </c>
      <c r="C499" s="49" t="s">
        <v>129</v>
      </c>
      <c r="D499" s="44" t="s">
        <v>74</v>
      </c>
      <c r="E499" s="52">
        <v>7400000.0</v>
      </c>
      <c r="F499" s="52">
        <v>1800000.0</v>
      </c>
    </row>
    <row r="500">
      <c r="A500" s="53" t="str">
        <f t="shared" si="1"/>
        <v>Africa_Sao Tome and Principe-Africa_2004</v>
      </c>
      <c r="B500" s="47" t="s">
        <v>68</v>
      </c>
      <c r="C500" s="49" t="s">
        <v>129</v>
      </c>
      <c r="D500" s="44" t="s">
        <v>83</v>
      </c>
      <c r="E500" s="52">
        <v>7700000.0</v>
      </c>
      <c r="F500" s="52">
        <v>2100000.0</v>
      </c>
    </row>
    <row r="501">
      <c r="A501" s="53" t="str">
        <f t="shared" si="1"/>
        <v>Africa_Sao Tome and Principe-Africa_2005</v>
      </c>
      <c r="B501" s="47" t="s">
        <v>68</v>
      </c>
      <c r="C501" s="49" t="s">
        <v>129</v>
      </c>
      <c r="D501" s="44" t="s">
        <v>84</v>
      </c>
      <c r="E501" s="52">
        <v>7300000.0</v>
      </c>
      <c r="F501" s="52">
        <v>500000.0</v>
      </c>
    </row>
    <row r="502">
      <c r="A502" s="53" t="str">
        <f t="shared" si="1"/>
        <v>Africa_Sao Tome and Principe-Africa_2006</v>
      </c>
      <c r="B502" s="47" t="s">
        <v>68</v>
      </c>
      <c r="C502" s="49" t="s">
        <v>129</v>
      </c>
      <c r="D502" s="44" t="s">
        <v>85</v>
      </c>
      <c r="E502" s="52">
        <v>6700000.0</v>
      </c>
      <c r="F502" s="52">
        <v>1100000.0</v>
      </c>
    </row>
    <row r="503">
      <c r="A503" s="53" t="str">
        <f t="shared" si="1"/>
        <v>Africa_Sao Tome and Principe-Africa_2007</v>
      </c>
      <c r="B503" s="47" t="s">
        <v>68</v>
      </c>
      <c r="C503" s="49" t="s">
        <v>129</v>
      </c>
      <c r="D503" s="44" t="s">
        <v>86</v>
      </c>
      <c r="E503" s="52">
        <v>5000000.0</v>
      </c>
      <c r="F503" s="52">
        <v>700000.0</v>
      </c>
    </row>
    <row r="504">
      <c r="A504" s="53" t="str">
        <f t="shared" si="1"/>
        <v>Africa_Sao Tome and Principe-Africa_2008</v>
      </c>
      <c r="B504" s="47" t="s">
        <v>68</v>
      </c>
      <c r="C504" s="49" t="s">
        <v>129</v>
      </c>
      <c r="D504" s="44" t="s">
        <v>87</v>
      </c>
      <c r="E504" s="52">
        <v>7700000.0</v>
      </c>
      <c r="F504" s="52">
        <v>300000.0</v>
      </c>
    </row>
    <row r="505">
      <c r="A505" s="53" t="str">
        <f t="shared" si="1"/>
        <v>Africa_Sao Tome and Principe-Africa_2009</v>
      </c>
      <c r="B505" s="47" t="s">
        <v>68</v>
      </c>
      <c r="C505" s="49" t="s">
        <v>129</v>
      </c>
      <c r="D505" s="44" t="s">
        <v>88</v>
      </c>
      <c r="E505" s="52">
        <v>8300000.0</v>
      </c>
      <c r="F505" s="52">
        <v>400000.0</v>
      </c>
    </row>
    <row r="506">
      <c r="A506" s="53" t="str">
        <f t="shared" si="1"/>
        <v>Africa_Sao Tome and Principe-Africa_2010</v>
      </c>
      <c r="B506" s="47" t="s">
        <v>68</v>
      </c>
      <c r="C506" s="49" t="s">
        <v>129</v>
      </c>
      <c r="D506" s="44" t="s">
        <v>89</v>
      </c>
      <c r="E506" s="52">
        <v>1.11E7</v>
      </c>
      <c r="F506" s="52">
        <v>600000.0</v>
      </c>
    </row>
    <row r="507">
      <c r="A507" s="53" t="str">
        <f t="shared" si="1"/>
        <v>Africa_Sao Tome and Principe-Africa_2011</v>
      </c>
      <c r="B507" s="47" t="s">
        <v>68</v>
      </c>
      <c r="C507" s="49" t="s">
        <v>129</v>
      </c>
      <c r="D507" s="44" t="s">
        <v>90</v>
      </c>
      <c r="E507" s="52">
        <v>1.59E7</v>
      </c>
      <c r="F507" s="52">
        <v>1400000.0</v>
      </c>
    </row>
    <row r="508">
      <c r="A508" s="53" t="str">
        <f t="shared" si="1"/>
        <v>Africa_Sao Tome and Principe-Africa_2012</v>
      </c>
      <c r="B508" s="47" t="s">
        <v>68</v>
      </c>
      <c r="C508" s="49" t="s">
        <v>129</v>
      </c>
      <c r="D508" s="44" t="s">
        <v>91</v>
      </c>
      <c r="E508" s="52">
        <v>1.5E7</v>
      </c>
      <c r="F508" s="52">
        <v>1300000.0</v>
      </c>
    </row>
    <row r="509">
      <c r="A509" s="53" t="str">
        <f t="shared" si="1"/>
        <v>Africa_Senegal-Africa_2000</v>
      </c>
      <c r="B509" s="47" t="s">
        <v>68</v>
      </c>
      <c r="C509" s="49" t="s">
        <v>130</v>
      </c>
      <c r="D509" s="44" t="s">
        <v>70</v>
      </c>
      <c r="E509" s="52">
        <v>1.52E8</v>
      </c>
      <c r="F509" s="52">
        <v>1.25E8</v>
      </c>
    </row>
    <row r="510">
      <c r="A510" s="53" t="str">
        <f t="shared" si="1"/>
        <v>Africa_Senegal-Africa_2001</v>
      </c>
      <c r="B510" s="47" t="s">
        <v>68</v>
      </c>
      <c r="C510" s="49" t="s">
        <v>130</v>
      </c>
      <c r="D510" s="44" t="s">
        <v>71</v>
      </c>
      <c r="E510" s="52">
        <v>1.75E8</v>
      </c>
      <c r="F510" s="52">
        <v>1.12E8</v>
      </c>
    </row>
    <row r="511">
      <c r="A511" s="53" t="str">
        <f t="shared" si="1"/>
        <v>Africa_Senegal-Africa_2002</v>
      </c>
      <c r="B511" s="47" t="s">
        <v>68</v>
      </c>
      <c r="C511" s="49" t="s">
        <v>130</v>
      </c>
      <c r="D511" s="44" t="s">
        <v>72</v>
      </c>
      <c r="E511" s="52">
        <v>2.1E8</v>
      </c>
      <c r="F511" s="52">
        <v>1.12E8</v>
      </c>
    </row>
    <row r="512">
      <c r="A512" s="53" t="str">
        <f t="shared" si="1"/>
        <v>Africa_Senegal-Africa_2003</v>
      </c>
      <c r="B512" s="47" t="s">
        <v>68</v>
      </c>
      <c r="C512" s="49" t="s">
        <v>130</v>
      </c>
      <c r="D512" s="44" t="s">
        <v>74</v>
      </c>
      <c r="E512" s="52">
        <v>2.69E8</v>
      </c>
      <c r="F512" s="52">
        <v>1.29E8</v>
      </c>
    </row>
    <row r="513">
      <c r="A513" s="53" t="str">
        <f t="shared" si="1"/>
        <v>Africa_Senegal-Africa_2004</v>
      </c>
      <c r="B513" s="47" t="s">
        <v>68</v>
      </c>
      <c r="C513" s="49" t="s">
        <v>130</v>
      </c>
      <c r="D513" s="44" t="s">
        <v>83</v>
      </c>
      <c r="E513" s="52">
        <v>2.86E8</v>
      </c>
      <c r="F513" s="52">
        <v>1.38E8</v>
      </c>
    </row>
    <row r="514">
      <c r="A514" s="53" t="str">
        <f t="shared" si="1"/>
        <v>Africa_Senegal-Africa_2005</v>
      </c>
      <c r="B514" s="47" t="s">
        <v>68</v>
      </c>
      <c r="C514" s="49" t="s">
        <v>130</v>
      </c>
      <c r="D514" s="44" t="s">
        <v>84</v>
      </c>
      <c r="E514" s="52">
        <v>3.34E8</v>
      </c>
      <c r="F514" s="52">
        <v>1.44E8</v>
      </c>
    </row>
    <row r="515">
      <c r="A515" s="53" t="str">
        <f t="shared" si="1"/>
        <v>Africa_Senegal-Africa_2006</v>
      </c>
      <c r="B515" s="47" t="s">
        <v>68</v>
      </c>
      <c r="C515" s="49" t="s">
        <v>130</v>
      </c>
      <c r="D515" s="44" t="s">
        <v>85</v>
      </c>
      <c r="E515" s="52">
        <v>3.29E8</v>
      </c>
      <c r="F515" s="52">
        <v>1.39E8</v>
      </c>
    </row>
    <row r="516">
      <c r="A516" s="53" t="str">
        <f t="shared" si="1"/>
        <v>Africa_Senegal-Africa_2007</v>
      </c>
      <c r="B516" s="47" t="s">
        <v>68</v>
      </c>
      <c r="C516" s="49" t="s">
        <v>130</v>
      </c>
      <c r="D516" s="44" t="s">
        <v>86</v>
      </c>
      <c r="E516" s="52">
        <v>6.22E8</v>
      </c>
      <c r="F516" s="52">
        <v>3.52E8</v>
      </c>
    </row>
    <row r="517">
      <c r="A517" s="53" t="str">
        <f t="shared" si="1"/>
        <v>Africa_Senegal-Africa_2008</v>
      </c>
      <c r="B517" s="47" t="s">
        <v>68</v>
      </c>
      <c r="C517" s="49" t="s">
        <v>130</v>
      </c>
      <c r="D517" s="44" t="s">
        <v>87</v>
      </c>
      <c r="E517" s="52">
        <v>6.37E8</v>
      </c>
      <c r="F517" s="52">
        <v>2.76E8</v>
      </c>
    </row>
    <row r="518">
      <c r="A518" s="53" t="str">
        <f t="shared" si="1"/>
        <v>Africa_Senegal-Africa_2009</v>
      </c>
      <c r="B518" s="47" t="s">
        <v>68</v>
      </c>
      <c r="C518" s="49" t="s">
        <v>130</v>
      </c>
      <c r="D518" s="44" t="s">
        <v>88</v>
      </c>
      <c r="E518" s="52">
        <v>4.74E8</v>
      </c>
      <c r="F518" s="52">
        <v>2.58E8</v>
      </c>
    </row>
    <row r="519">
      <c r="A519" s="53" t="str">
        <f t="shared" si="1"/>
        <v>Africa_Senegal-Africa_2010</v>
      </c>
      <c r="B519" s="47" t="s">
        <v>68</v>
      </c>
      <c r="C519" s="49" t="s">
        <v>130</v>
      </c>
      <c r="D519" s="44" t="s">
        <v>89</v>
      </c>
      <c r="E519" s="52">
        <v>4.64E8</v>
      </c>
      <c r="F519" s="52">
        <v>2.17E8</v>
      </c>
    </row>
    <row r="520">
      <c r="A520" s="53" t="str">
        <f t="shared" si="1"/>
        <v>Africa_Senegal-Africa_2011</v>
      </c>
      <c r="B520" s="47" t="s">
        <v>68</v>
      </c>
      <c r="C520" s="49" t="s">
        <v>130</v>
      </c>
      <c r="D520" s="44" t="s">
        <v>90</v>
      </c>
      <c r="E520" s="50"/>
      <c r="F520" s="50"/>
    </row>
    <row r="521">
      <c r="A521" s="53" t="str">
        <f t="shared" si="1"/>
        <v>Africa_Senegal-Africa_2012</v>
      </c>
      <c r="B521" s="47" t="s">
        <v>68</v>
      </c>
      <c r="C521" s="49" t="s">
        <v>130</v>
      </c>
      <c r="D521" s="44" t="s">
        <v>91</v>
      </c>
      <c r="E521" s="50"/>
      <c r="F521" s="50"/>
    </row>
    <row r="522">
      <c r="A522" s="53" t="str">
        <f t="shared" si="1"/>
        <v>Africa_Seychelles-Africa_2000</v>
      </c>
      <c r="B522" s="47" t="s">
        <v>68</v>
      </c>
      <c r="C522" s="49" t="s">
        <v>131</v>
      </c>
      <c r="D522" s="44" t="s">
        <v>70</v>
      </c>
      <c r="E522" s="52">
        <v>2.25E8</v>
      </c>
      <c r="F522" s="52">
        <v>4.4E7</v>
      </c>
    </row>
    <row r="523">
      <c r="A523" s="53" t="str">
        <f t="shared" si="1"/>
        <v>Africa_Seychelles-Africa_2001</v>
      </c>
      <c r="B523" s="47" t="s">
        <v>68</v>
      </c>
      <c r="C523" s="49" t="s">
        <v>131</v>
      </c>
      <c r="D523" s="44" t="s">
        <v>71</v>
      </c>
      <c r="E523" s="52">
        <v>2.21E8</v>
      </c>
      <c r="F523" s="52">
        <v>4.1E7</v>
      </c>
    </row>
    <row r="524">
      <c r="A524" s="53" t="str">
        <f t="shared" si="1"/>
        <v>Africa_Seychelles-Africa_2002</v>
      </c>
      <c r="B524" s="47" t="s">
        <v>68</v>
      </c>
      <c r="C524" s="49" t="s">
        <v>131</v>
      </c>
      <c r="D524" s="44" t="s">
        <v>72</v>
      </c>
      <c r="E524" s="52">
        <v>2.47E8</v>
      </c>
      <c r="F524" s="52">
        <v>5.3E7</v>
      </c>
    </row>
    <row r="525">
      <c r="A525" s="53" t="str">
        <f t="shared" si="1"/>
        <v>Africa_Seychelles-Africa_2003</v>
      </c>
      <c r="B525" s="47" t="s">
        <v>68</v>
      </c>
      <c r="C525" s="49" t="s">
        <v>131</v>
      </c>
      <c r="D525" s="44" t="s">
        <v>74</v>
      </c>
      <c r="E525" s="52">
        <v>2.58E8</v>
      </c>
      <c r="F525" s="52">
        <v>5.4E7</v>
      </c>
    </row>
    <row r="526">
      <c r="A526" s="53" t="str">
        <f t="shared" si="1"/>
        <v>Africa_Seychelles-Africa_2004</v>
      </c>
      <c r="B526" s="47" t="s">
        <v>68</v>
      </c>
      <c r="C526" s="49" t="s">
        <v>131</v>
      </c>
      <c r="D526" s="44" t="s">
        <v>83</v>
      </c>
      <c r="E526" s="52">
        <v>2.56E8</v>
      </c>
      <c r="F526" s="52">
        <v>5.3E7</v>
      </c>
    </row>
    <row r="527">
      <c r="A527" s="53" t="str">
        <f t="shared" si="1"/>
        <v>Africa_Seychelles-Africa_2005</v>
      </c>
      <c r="B527" s="47" t="s">
        <v>68</v>
      </c>
      <c r="C527" s="49" t="s">
        <v>131</v>
      </c>
      <c r="D527" s="44" t="s">
        <v>84</v>
      </c>
      <c r="E527" s="52">
        <v>2.69E8</v>
      </c>
      <c r="F527" s="52">
        <v>5.9E7</v>
      </c>
    </row>
    <row r="528">
      <c r="A528" s="53" t="str">
        <f t="shared" si="1"/>
        <v>Africa_Seychelles-Africa_2006</v>
      </c>
      <c r="B528" s="47" t="s">
        <v>68</v>
      </c>
      <c r="C528" s="49" t="s">
        <v>131</v>
      </c>
      <c r="D528" s="44" t="s">
        <v>85</v>
      </c>
      <c r="E528" s="52">
        <v>3.23E8</v>
      </c>
      <c r="F528" s="52">
        <v>5.6E7</v>
      </c>
    </row>
    <row r="529">
      <c r="A529" s="53" t="str">
        <f t="shared" si="1"/>
        <v>Africa_Seychelles-Africa_2007</v>
      </c>
      <c r="B529" s="47" t="s">
        <v>68</v>
      </c>
      <c r="C529" s="49" t="s">
        <v>131</v>
      </c>
      <c r="D529" s="44" t="s">
        <v>86</v>
      </c>
      <c r="E529" s="52">
        <v>6.0E7</v>
      </c>
      <c r="F529" s="52">
        <v>1.1E7</v>
      </c>
    </row>
    <row r="530">
      <c r="A530" s="53" t="str">
        <f t="shared" si="1"/>
        <v>Africa_Seychelles-Africa_2008</v>
      </c>
      <c r="B530" s="47" t="s">
        <v>68</v>
      </c>
      <c r="C530" s="49" t="s">
        <v>131</v>
      </c>
      <c r="D530" s="44" t="s">
        <v>87</v>
      </c>
      <c r="E530" s="52">
        <v>4.6E7</v>
      </c>
      <c r="F530" s="52">
        <v>7000000.0</v>
      </c>
    </row>
    <row r="531">
      <c r="A531" s="53" t="str">
        <f t="shared" si="1"/>
        <v>Africa_Seychelles-Africa_2009</v>
      </c>
      <c r="B531" s="47" t="s">
        <v>68</v>
      </c>
      <c r="C531" s="49" t="s">
        <v>131</v>
      </c>
      <c r="D531" s="44" t="s">
        <v>88</v>
      </c>
      <c r="E531" s="52">
        <v>2.7E7</v>
      </c>
      <c r="F531" s="52">
        <v>5000000.0</v>
      </c>
    </row>
    <row r="532">
      <c r="A532" s="53" t="str">
        <f t="shared" si="1"/>
        <v>Africa_Seychelles-Africa_2010</v>
      </c>
      <c r="B532" s="47" t="s">
        <v>68</v>
      </c>
      <c r="C532" s="49" t="s">
        <v>131</v>
      </c>
      <c r="D532" s="44" t="s">
        <v>89</v>
      </c>
      <c r="E532" s="52">
        <v>2.9E7</v>
      </c>
      <c r="F532" s="52">
        <v>5000000.0</v>
      </c>
    </row>
    <row r="533">
      <c r="A533" s="53" t="str">
        <f t="shared" si="1"/>
        <v>Africa_Seychelles-Africa_2011</v>
      </c>
      <c r="B533" s="47" t="s">
        <v>68</v>
      </c>
      <c r="C533" s="49" t="s">
        <v>131</v>
      </c>
      <c r="D533" s="44" t="s">
        <v>90</v>
      </c>
      <c r="E533" s="52">
        <v>3.1E7</v>
      </c>
      <c r="F533" s="52">
        <v>5000000.0</v>
      </c>
    </row>
    <row r="534">
      <c r="A534" s="53" t="str">
        <f t="shared" si="1"/>
        <v>Africa_Seychelles-Africa_2012</v>
      </c>
      <c r="B534" s="47" t="s">
        <v>68</v>
      </c>
      <c r="C534" s="49" t="s">
        <v>131</v>
      </c>
      <c r="D534" s="44" t="s">
        <v>91</v>
      </c>
      <c r="E534" s="52">
        <v>2.6E7</v>
      </c>
      <c r="F534" s="52">
        <v>4000000.0</v>
      </c>
    </row>
    <row r="535">
      <c r="A535" s="53" t="str">
        <f t="shared" si="1"/>
        <v>Africa_Sierra Leone-Africa_2000</v>
      </c>
      <c r="B535" s="47" t="s">
        <v>68</v>
      </c>
      <c r="C535" s="49" t="s">
        <v>132</v>
      </c>
      <c r="D535" s="44" t="s">
        <v>70</v>
      </c>
      <c r="E535" s="52">
        <v>1.0E7</v>
      </c>
      <c r="F535" s="52">
        <v>3.5E7</v>
      </c>
    </row>
    <row r="536">
      <c r="A536" s="53" t="str">
        <f t="shared" si="1"/>
        <v>Africa_Sierra Leone-Africa_2001</v>
      </c>
      <c r="B536" s="47" t="s">
        <v>68</v>
      </c>
      <c r="C536" s="49" t="s">
        <v>132</v>
      </c>
      <c r="D536" s="44" t="s">
        <v>71</v>
      </c>
      <c r="E536" s="52">
        <v>1.4E7</v>
      </c>
      <c r="F536" s="52">
        <v>4.2E7</v>
      </c>
    </row>
    <row r="537">
      <c r="A537" s="53" t="str">
        <f t="shared" si="1"/>
        <v>Africa_Sierra Leone-Africa_2002</v>
      </c>
      <c r="B537" s="47" t="s">
        <v>68</v>
      </c>
      <c r="C537" s="49" t="s">
        <v>132</v>
      </c>
      <c r="D537" s="44" t="s">
        <v>72</v>
      </c>
      <c r="E537" s="52">
        <v>3.8E7</v>
      </c>
      <c r="F537" s="52">
        <v>3.9E7</v>
      </c>
    </row>
    <row r="538">
      <c r="A538" s="53" t="str">
        <f t="shared" si="1"/>
        <v>Africa_Sierra Leone-Africa_2003</v>
      </c>
      <c r="B538" s="47" t="s">
        <v>68</v>
      </c>
      <c r="C538" s="49" t="s">
        <v>132</v>
      </c>
      <c r="D538" s="44" t="s">
        <v>74</v>
      </c>
      <c r="E538" s="52">
        <v>6.0E7</v>
      </c>
      <c r="F538" s="52">
        <v>3.8E7</v>
      </c>
    </row>
    <row r="539">
      <c r="A539" s="53" t="str">
        <f t="shared" si="1"/>
        <v>Africa_Sierra Leone-Africa_2004</v>
      </c>
      <c r="B539" s="47" t="s">
        <v>68</v>
      </c>
      <c r="C539" s="49" t="s">
        <v>132</v>
      </c>
      <c r="D539" s="44" t="s">
        <v>83</v>
      </c>
      <c r="E539" s="52">
        <v>5.8E7</v>
      </c>
      <c r="F539" s="52">
        <v>3.0E7</v>
      </c>
    </row>
    <row r="540">
      <c r="A540" s="53" t="str">
        <f t="shared" si="1"/>
        <v>Africa_Sierra Leone-Africa_2005</v>
      </c>
      <c r="B540" s="47" t="s">
        <v>68</v>
      </c>
      <c r="C540" s="49" t="s">
        <v>132</v>
      </c>
      <c r="D540" s="44" t="s">
        <v>84</v>
      </c>
      <c r="E540" s="52">
        <v>6.4E7</v>
      </c>
      <c r="F540" s="52">
        <v>3.4E7</v>
      </c>
    </row>
    <row r="541">
      <c r="A541" s="53" t="str">
        <f t="shared" si="1"/>
        <v>Africa_Sierra Leone-Africa_2006</v>
      </c>
      <c r="B541" s="47" t="s">
        <v>68</v>
      </c>
      <c r="C541" s="49" t="s">
        <v>132</v>
      </c>
      <c r="D541" s="44" t="s">
        <v>85</v>
      </c>
      <c r="E541" s="52">
        <v>2.3E7</v>
      </c>
      <c r="F541" s="52">
        <v>1.5E7</v>
      </c>
    </row>
    <row r="542">
      <c r="A542" s="53" t="str">
        <f t="shared" si="1"/>
        <v>Africa_Sierra Leone-Africa_2007</v>
      </c>
      <c r="B542" s="47" t="s">
        <v>68</v>
      </c>
      <c r="C542" s="49" t="s">
        <v>132</v>
      </c>
      <c r="D542" s="44" t="s">
        <v>86</v>
      </c>
      <c r="E542" s="52">
        <v>2.2E7</v>
      </c>
      <c r="F542" s="52">
        <v>1.7E7</v>
      </c>
    </row>
    <row r="543">
      <c r="A543" s="53" t="str">
        <f t="shared" si="1"/>
        <v>Africa_Sierra Leone-Africa_2008</v>
      </c>
      <c r="B543" s="47" t="s">
        <v>68</v>
      </c>
      <c r="C543" s="49" t="s">
        <v>132</v>
      </c>
      <c r="D543" s="44" t="s">
        <v>87</v>
      </c>
      <c r="E543" s="52">
        <v>3.4E7</v>
      </c>
      <c r="F543" s="52">
        <v>2.4E7</v>
      </c>
    </row>
    <row r="544">
      <c r="A544" s="53" t="str">
        <f t="shared" si="1"/>
        <v>Africa_Sierra Leone-Africa_2009</v>
      </c>
      <c r="B544" s="47" t="s">
        <v>68</v>
      </c>
      <c r="C544" s="49" t="s">
        <v>132</v>
      </c>
      <c r="D544" s="44" t="s">
        <v>88</v>
      </c>
      <c r="E544" s="52">
        <v>2.5E7</v>
      </c>
      <c r="F544" s="52">
        <v>2.2E7</v>
      </c>
    </row>
    <row r="545">
      <c r="A545" s="53" t="str">
        <f t="shared" si="1"/>
        <v>Africa_Sierra Leone-Africa_2010</v>
      </c>
      <c r="B545" s="47" t="s">
        <v>68</v>
      </c>
      <c r="C545" s="49" t="s">
        <v>132</v>
      </c>
      <c r="D545" s="44" t="s">
        <v>89</v>
      </c>
      <c r="E545" s="52">
        <v>2.6E7</v>
      </c>
      <c r="F545" s="52">
        <v>2.2E7</v>
      </c>
    </row>
    <row r="546">
      <c r="A546" s="53" t="str">
        <f t="shared" si="1"/>
        <v>Africa_Sierra Leone-Africa_2011</v>
      </c>
      <c r="B546" s="47" t="s">
        <v>68</v>
      </c>
      <c r="C546" s="49" t="s">
        <v>132</v>
      </c>
      <c r="D546" s="44" t="s">
        <v>90</v>
      </c>
      <c r="E546" s="52">
        <v>4.4E7</v>
      </c>
      <c r="F546" s="52">
        <v>2.9E7</v>
      </c>
    </row>
    <row r="547">
      <c r="A547" s="53" t="str">
        <f t="shared" si="1"/>
        <v>Africa_Sierra Leone-Africa_2012</v>
      </c>
      <c r="B547" s="47" t="s">
        <v>68</v>
      </c>
      <c r="C547" s="49" t="s">
        <v>132</v>
      </c>
      <c r="D547" s="44" t="s">
        <v>91</v>
      </c>
      <c r="E547" s="52">
        <v>4.1E7</v>
      </c>
      <c r="F547" s="52">
        <v>2.5E7</v>
      </c>
    </row>
    <row r="548">
      <c r="A548" s="53" t="str">
        <f t="shared" si="1"/>
        <v>Africa_Somalia-Africa_2000</v>
      </c>
      <c r="B548" s="47" t="s">
        <v>68</v>
      </c>
      <c r="C548" s="49" t="s">
        <v>133</v>
      </c>
      <c r="D548" s="44" t="s">
        <v>70</v>
      </c>
      <c r="E548" s="50"/>
      <c r="F548" s="50"/>
    </row>
    <row r="549">
      <c r="A549" s="53" t="str">
        <f t="shared" si="1"/>
        <v>Africa_Somalia-Africa_2001</v>
      </c>
      <c r="B549" s="47" t="s">
        <v>68</v>
      </c>
      <c r="C549" s="49" t="s">
        <v>133</v>
      </c>
      <c r="D549" s="44" t="s">
        <v>71</v>
      </c>
      <c r="E549" s="50"/>
      <c r="F549" s="50"/>
    </row>
    <row r="550">
      <c r="A550" s="53" t="str">
        <f t="shared" si="1"/>
        <v>Africa_Somalia-Africa_2002</v>
      </c>
      <c r="B550" s="47" t="s">
        <v>68</v>
      </c>
      <c r="C550" s="49" t="s">
        <v>133</v>
      </c>
      <c r="D550" s="44" t="s">
        <v>72</v>
      </c>
      <c r="E550" s="50"/>
      <c r="F550" s="50"/>
    </row>
    <row r="551">
      <c r="A551" s="53" t="str">
        <f t="shared" si="1"/>
        <v>Africa_Somalia-Africa_2003</v>
      </c>
      <c r="B551" s="47" t="s">
        <v>68</v>
      </c>
      <c r="C551" s="49" t="s">
        <v>133</v>
      </c>
      <c r="D551" s="44" t="s">
        <v>74</v>
      </c>
      <c r="E551" s="50"/>
      <c r="F551" s="50"/>
    </row>
    <row r="552">
      <c r="A552" s="53" t="str">
        <f t="shared" si="1"/>
        <v>Africa_Somalia-Africa_2004</v>
      </c>
      <c r="B552" s="47" t="s">
        <v>68</v>
      </c>
      <c r="C552" s="49" t="s">
        <v>133</v>
      </c>
      <c r="D552" s="44" t="s">
        <v>83</v>
      </c>
      <c r="E552" s="50"/>
      <c r="F552" s="50"/>
    </row>
    <row r="553">
      <c r="A553" s="53" t="str">
        <f t="shared" si="1"/>
        <v>Africa_Somalia-Africa_2005</v>
      </c>
      <c r="B553" s="47" t="s">
        <v>68</v>
      </c>
      <c r="C553" s="49" t="s">
        <v>133</v>
      </c>
      <c r="D553" s="44" t="s">
        <v>84</v>
      </c>
      <c r="E553" s="50"/>
      <c r="F553" s="50"/>
    </row>
    <row r="554">
      <c r="A554" s="53" t="str">
        <f t="shared" si="1"/>
        <v>Africa_Somalia-Africa_2006</v>
      </c>
      <c r="B554" s="47" t="s">
        <v>68</v>
      </c>
      <c r="C554" s="49" t="s">
        <v>133</v>
      </c>
      <c r="D554" s="44" t="s">
        <v>85</v>
      </c>
      <c r="E554" s="50"/>
      <c r="F554" s="50"/>
    </row>
    <row r="555">
      <c r="A555" s="53" t="str">
        <f t="shared" si="1"/>
        <v>Africa_Somalia-Africa_2007</v>
      </c>
      <c r="B555" s="47" t="s">
        <v>68</v>
      </c>
      <c r="C555" s="49" t="s">
        <v>133</v>
      </c>
      <c r="D555" s="44" t="s">
        <v>86</v>
      </c>
      <c r="E555" s="50"/>
      <c r="F555" s="50"/>
    </row>
    <row r="556">
      <c r="A556" s="53" t="str">
        <f t="shared" si="1"/>
        <v>Africa_Somalia-Africa_2008</v>
      </c>
      <c r="B556" s="47" t="s">
        <v>68</v>
      </c>
      <c r="C556" s="49" t="s">
        <v>133</v>
      </c>
      <c r="D556" s="44" t="s">
        <v>87</v>
      </c>
      <c r="E556" s="50"/>
      <c r="F556" s="50"/>
    </row>
    <row r="557">
      <c r="A557" s="53" t="str">
        <f t="shared" si="1"/>
        <v>Africa_Somalia-Africa_2009</v>
      </c>
      <c r="B557" s="47" t="s">
        <v>68</v>
      </c>
      <c r="C557" s="49" t="s">
        <v>133</v>
      </c>
      <c r="D557" s="44" t="s">
        <v>88</v>
      </c>
      <c r="E557" s="50"/>
      <c r="F557" s="50"/>
    </row>
    <row r="558">
      <c r="A558" s="53" t="str">
        <f t="shared" si="1"/>
        <v>Africa_Somalia-Africa_2010</v>
      </c>
      <c r="B558" s="47" t="s">
        <v>68</v>
      </c>
      <c r="C558" s="49" t="s">
        <v>133</v>
      </c>
      <c r="D558" s="44" t="s">
        <v>89</v>
      </c>
      <c r="E558" s="50"/>
      <c r="F558" s="50"/>
    </row>
    <row r="559">
      <c r="A559" s="53" t="str">
        <f t="shared" si="1"/>
        <v>Africa_Somalia-Africa_2011</v>
      </c>
      <c r="B559" s="47" t="s">
        <v>68</v>
      </c>
      <c r="C559" s="49" t="s">
        <v>133</v>
      </c>
      <c r="D559" s="44" t="s">
        <v>90</v>
      </c>
      <c r="E559" s="50"/>
      <c r="F559" s="50"/>
    </row>
    <row r="560">
      <c r="A560" s="53" t="str">
        <f t="shared" si="1"/>
        <v>Africa_Somalia-Africa_2012</v>
      </c>
      <c r="B560" s="47" t="s">
        <v>68</v>
      </c>
      <c r="C560" s="49" t="s">
        <v>133</v>
      </c>
      <c r="D560" s="44" t="s">
        <v>91</v>
      </c>
      <c r="E560" s="50"/>
      <c r="F560" s="50"/>
    </row>
    <row r="561">
      <c r="A561" s="53" t="str">
        <f t="shared" si="1"/>
        <v>Africa_South Africa-Africa_2000</v>
      </c>
      <c r="B561" s="47" t="s">
        <v>68</v>
      </c>
      <c r="C561" s="49" t="s">
        <v>134</v>
      </c>
      <c r="D561" s="44" t="s">
        <v>70</v>
      </c>
      <c r="E561" s="52">
        <v>3.338E9</v>
      </c>
      <c r="F561" s="52">
        <v>2.684E9</v>
      </c>
    </row>
    <row r="562">
      <c r="A562" s="53" t="str">
        <f t="shared" si="1"/>
        <v>Africa_South Africa-Africa_2001</v>
      </c>
      <c r="B562" s="47" t="s">
        <v>68</v>
      </c>
      <c r="C562" s="49" t="s">
        <v>134</v>
      </c>
      <c r="D562" s="44" t="s">
        <v>71</v>
      </c>
      <c r="E562" s="52">
        <v>3.256E9</v>
      </c>
      <c r="F562" s="52">
        <v>2.366E9</v>
      </c>
    </row>
    <row r="563">
      <c r="A563" s="53" t="str">
        <f t="shared" si="1"/>
        <v>Africa_South Africa-Africa_2002</v>
      </c>
      <c r="B563" s="47" t="s">
        <v>68</v>
      </c>
      <c r="C563" s="49" t="s">
        <v>134</v>
      </c>
      <c r="D563" s="44" t="s">
        <v>72</v>
      </c>
      <c r="E563" s="52">
        <v>3.695E9</v>
      </c>
      <c r="F563" s="52">
        <v>2.251E9</v>
      </c>
    </row>
    <row r="564">
      <c r="A564" s="53" t="str">
        <f t="shared" si="1"/>
        <v>Africa_South Africa-Africa_2003</v>
      </c>
      <c r="B564" s="47" t="s">
        <v>68</v>
      </c>
      <c r="C564" s="49" t="s">
        <v>134</v>
      </c>
      <c r="D564" s="44" t="s">
        <v>74</v>
      </c>
      <c r="E564" s="52">
        <v>6.674E9</v>
      </c>
      <c r="F564" s="52">
        <v>3.655E9</v>
      </c>
    </row>
    <row r="565">
      <c r="A565" s="53" t="str">
        <f t="shared" si="1"/>
        <v>Africa_South Africa-Africa_2004</v>
      </c>
      <c r="B565" s="47" t="s">
        <v>68</v>
      </c>
      <c r="C565" s="49" t="s">
        <v>134</v>
      </c>
      <c r="D565" s="44" t="s">
        <v>83</v>
      </c>
      <c r="E565" s="52">
        <v>7.571E9</v>
      </c>
      <c r="F565" s="52">
        <v>4.237E9</v>
      </c>
    </row>
    <row r="566">
      <c r="A566" s="53" t="str">
        <f t="shared" si="1"/>
        <v>Africa_South Africa-Africa_2005</v>
      </c>
      <c r="B566" s="47" t="s">
        <v>68</v>
      </c>
      <c r="C566" s="49" t="s">
        <v>134</v>
      </c>
      <c r="D566" s="44" t="s">
        <v>84</v>
      </c>
      <c r="E566" s="52">
        <v>8.629E9</v>
      </c>
      <c r="F566" s="52">
        <v>4.812E9</v>
      </c>
    </row>
    <row r="567">
      <c r="A567" s="53" t="str">
        <f t="shared" si="1"/>
        <v>Africa_South Africa-Africa_2006</v>
      </c>
      <c r="B567" s="47" t="s">
        <v>68</v>
      </c>
      <c r="C567" s="49" t="s">
        <v>134</v>
      </c>
      <c r="D567" s="44" t="s">
        <v>85</v>
      </c>
      <c r="E567" s="52">
        <v>9.211E9</v>
      </c>
      <c r="F567" s="52">
        <v>5.23E9</v>
      </c>
    </row>
    <row r="568">
      <c r="A568" s="53" t="str">
        <f t="shared" si="1"/>
        <v>Africa_South Africa-Africa_2007</v>
      </c>
      <c r="B568" s="47" t="s">
        <v>68</v>
      </c>
      <c r="C568" s="49" t="s">
        <v>134</v>
      </c>
      <c r="D568" s="44" t="s">
        <v>86</v>
      </c>
      <c r="E568" s="52">
        <v>1.0226E10</v>
      </c>
      <c r="F568" s="52">
        <v>6.103E9</v>
      </c>
    </row>
    <row r="569">
      <c r="A569" s="53" t="str">
        <f t="shared" si="1"/>
        <v>Africa_South Africa-Africa_2008</v>
      </c>
      <c r="B569" s="47" t="s">
        <v>68</v>
      </c>
      <c r="C569" s="49" t="s">
        <v>134</v>
      </c>
      <c r="D569" s="44" t="s">
        <v>87</v>
      </c>
      <c r="E569" s="52">
        <v>9.178E9</v>
      </c>
      <c r="F569" s="52">
        <v>6.905E9</v>
      </c>
    </row>
    <row r="570">
      <c r="A570" s="53" t="str">
        <f t="shared" si="1"/>
        <v>Africa_South Africa-Africa_2009</v>
      </c>
      <c r="B570" s="47" t="s">
        <v>68</v>
      </c>
      <c r="C570" s="49" t="s">
        <v>134</v>
      </c>
      <c r="D570" s="44" t="s">
        <v>88</v>
      </c>
      <c r="E570" s="52">
        <v>8.684E9</v>
      </c>
      <c r="F570" s="52">
        <v>6.42E9</v>
      </c>
    </row>
    <row r="571">
      <c r="A571" s="53" t="str">
        <f t="shared" si="1"/>
        <v>Africa_South Africa-Africa_2010</v>
      </c>
      <c r="B571" s="47" t="s">
        <v>68</v>
      </c>
      <c r="C571" s="49" t="s">
        <v>134</v>
      </c>
      <c r="D571" s="44" t="s">
        <v>89</v>
      </c>
      <c r="E571" s="52">
        <v>1.0308E10</v>
      </c>
      <c r="F571" s="52">
        <v>8.139E9</v>
      </c>
    </row>
    <row r="572">
      <c r="A572" s="53" t="str">
        <f t="shared" si="1"/>
        <v>Africa_South Africa-Africa_2011</v>
      </c>
      <c r="B572" s="47" t="s">
        <v>68</v>
      </c>
      <c r="C572" s="49" t="s">
        <v>134</v>
      </c>
      <c r="D572" s="44" t="s">
        <v>90</v>
      </c>
      <c r="E572" s="52">
        <v>1.0707E10</v>
      </c>
      <c r="F572" s="52">
        <v>8.397E9</v>
      </c>
    </row>
    <row r="573">
      <c r="A573" s="53" t="str">
        <f t="shared" si="1"/>
        <v>Africa_South Africa-Africa_2012</v>
      </c>
      <c r="B573" s="47" t="s">
        <v>68</v>
      </c>
      <c r="C573" s="49" t="s">
        <v>134</v>
      </c>
      <c r="D573" s="44" t="s">
        <v>91</v>
      </c>
      <c r="E573" s="52">
        <v>1.1201E10</v>
      </c>
      <c r="F573" s="52">
        <v>7.144E9</v>
      </c>
    </row>
    <row r="574">
      <c r="A574" s="53" t="str">
        <f t="shared" si="1"/>
        <v>Africa_South Sudan-Africa_2000</v>
      </c>
      <c r="B574" s="47" t="s">
        <v>68</v>
      </c>
      <c r="C574" s="49" t="s">
        <v>135</v>
      </c>
      <c r="D574" s="44" t="s">
        <v>70</v>
      </c>
      <c r="E574" s="50"/>
      <c r="F574" s="50"/>
    </row>
    <row r="575">
      <c r="A575" s="53" t="str">
        <f t="shared" si="1"/>
        <v>Africa_South Sudan-Africa_2001</v>
      </c>
      <c r="B575" s="47" t="s">
        <v>68</v>
      </c>
      <c r="C575" s="49" t="s">
        <v>135</v>
      </c>
      <c r="D575" s="44" t="s">
        <v>71</v>
      </c>
      <c r="E575" s="50"/>
      <c r="F575" s="50"/>
    </row>
    <row r="576">
      <c r="A576" s="53" t="str">
        <f t="shared" si="1"/>
        <v>Africa_South Sudan-Africa_2002</v>
      </c>
      <c r="B576" s="47" t="s">
        <v>68</v>
      </c>
      <c r="C576" s="49" t="s">
        <v>135</v>
      </c>
      <c r="D576" s="44" t="s">
        <v>72</v>
      </c>
      <c r="E576" s="50"/>
      <c r="F576" s="50"/>
    </row>
    <row r="577">
      <c r="A577" s="53" t="str">
        <f t="shared" si="1"/>
        <v>Africa_South Sudan-Africa_2003</v>
      </c>
      <c r="B577" s="47" t="s">
        <v>68</v>
      </c>
      <c r="C577" s="49" t="s">
        <v>135</v>
      </c>
      <c r="D577" s="44" t="s">
        <v>74</v>
      </c>
      <c r="E577" s="50"/>
      <c r="F577" s="50"/>
    </row>
    <row r="578">
      <c r="A578" s="53" t="str">
        <f t="shared" si="1"/>
        <v>Africa_South Sudan-Africa_2004</v>
      </c>
      <c r="B578" s="47" t="s">
        <v>68</v>
      </c>
      <c r="C578" s="49" t="s">
        <v>135</v>
      </c>
      <c r="D578" s="44" t="s">
        <v>83</v>
      </c>
      <c r="E578" s="50"/>
      <c r="F578" s="50"/>
    </row>
    <row r="579">
      <c r="A579" s="53" t="str">
        <f t="shared" si="1"/>
        <v>Africa_South Sudan-Africa_2005</v>
      </c>
      <c r="B579" s="47" t="s">
        <v>68</v>
      </c>
      <c r="C579" s="49" t="s">
        <v>135</v>
      </c>
      <c r="D579" s="44" t="s">
        <v>84</v>
      </c>
      <c r="E579" s="50"/>
      <c r="F579" s="50"/>
    </row>
    <row r="580">
      <c r="A580" s="53" t="str">
        <f t="shared" si="1"/>
        <v>Africa_South Sudan-Africa_2006</v>
      </c>
      <c r="B580" s="47" t="s">
        <v>68</v>
      </c>
      <c r="C580" s="49" t="s">
        <v>135</v>
      </c>
      <c r="D580" s="44" t="s">
        <v>85</v>
      </c>
      <c r="E580" s="50"/>
      <c r="F580" s="50"/>
    </row>
    <row r="581">
      <c r="A581" s="53" t="str">
        <f t="shared" si="1"/>
        <v>Africa_South Sudan-Africa_2007</v>
      </c>
      <c r="B581" s="47" t="s">
        <v>68</v>
      </c>
      <c r="C581" s="49" t="s">
        <v>135</v>
      </c>
      <c r="D581" s="44" t="s">
        <v>86</v>
      </c>
      <c r="E581" s="50"/>
      <c r="F581" s="50"/>
    </row>
    <row r="582">
      <c r="A582" s="53" t="str">
        <f t="shared" si="1"/>
        <v>Africa_South Sudan-Africa_2008</v>
      </c>
      <c r="B582" s="47" t="s">
        <v>68</v>
      </c>
      <c r="C582" s="49" t="s">
        <v>135</v>
      </c>
      <c r="D582" s="44" t="s">
        <v>87</v>
      </c>
      <c r="E582" s="50"/>
      <c r="F582" s="50"/>
    </row>
    <row r="583">
      <c r="A583" s="53" t="str">
        <f t="shared" si="1"/>
        <v>Africa_South Sudan-Africa_2009</v>
      </c>
      <c r="B583" s="47" t="s">
        <v>68</v>
      </c>
      <c r="C583" s="49" t="s">
        <v>135</v>
      </c>
      <c r="D583" s="44" t="s">
        <v>88</v>
      </c>
      <c r="E583" s="50"/>
      <c r="F583" s="50"/>
    </row>
    <row r="584">
      <c r="A584" s="53" t="str">
        <f t="shared" si="1"/>
        <v>Africa_South Sudan-Africa_2010</v>
      </c>
      <c r="B584" s="47" t="s">
        <v>68</v>
      </c>
      <c r="C584" s="49" t="s">
        <v>135</v>
      </c>
      <c r="D584" s="44" t="s">
        <v>89</v>
      </c>
      <c r="E584" s="50"/>
      <c r="F584" s="50"/>
    </row>
    <row r="585">
      <c r="A585" s="53" t="str">
        <f t="shared" si="1"/>
        <v>Africa_South Sudan-Africa_2011</v>
      </c>
      <c r="B585" s="47" t="s">
        <v>68</v>
      </c>
      <c r="C585" s="49" t="s">
        <v>135</v>
      </c>
      <c r="D585" s="44" t="s">
        <v>90</v>
      </c>
      <c r="E585" s="50"/>
      <c r="F585" s="50"/>
    </row>
    <row r="586">
      <c r="A586" s="53" t="str">
        <f t="shared" si="1"/>
        <v>Africa_South Sudan-Africa_2012</v>
      </c>
      <c r="B586" s="47" t="s">
        <v>68</v>
      </c>
      <c r="C586" s="49" t="s">
        <v>135</v>
      </c>
      <c r="D586" s="44" t="s">
        <v>91</v>
      </c>
      <c r="E586" s="50"/>
      <c r="F586" s="50"/>
    </row>
    <row r="587">
      <c r="A587" s="53" t="str">
        <f t="shared" si="1"/>
        <v>Africa_Sudan-Africa_2000</v>
      </c>
      <c r="B587" s="47" t="s">
        <v>68</v>
      </c>
      <c r="C587" s="49" t="s">
        <v>136</v>
      </c>
      <c r="D587" s="44" t="s">
        <v>70</v>
      </c>
      <c r="E587" s="52">
        <v>5000000.0</v>
      </c>
      <c r="F587" s="52">
        <v>5.5E7</v>
      </c>
    </row>
    <row r="588">
      <c r="A588" s="53" t="str">
        <f t="shared" si="1"/>
        <v>Africa_Sudan-Africa_2001</v>
      </c>
      <c r="B588" s="47" t="s">
        <v>68</v>
      </c>
      <c r="C588" s="49" t="s">
        <v>136</v>
      </c>
      <c r="D588" s="44" t="s">
        <v>71</v>
      </c>
      <c r="E588" s="52">
        <v>3000000.0</v>
      </c>
      <c r="F588" s="52">
        <v>7.4E7</v>
      </c>
    </row>
    <row r="589">
      <c r="A589" s="53" t="str">
        <f t="shared" si="1"/>
        <v>Africa_Sudan-Africa_2002</v>
      </c>
      <c r="B589" s="47" t="s">
        <v>68</v>
      </c>
      <c r="C589" s="49" t="s">
        <v>136</v>
      </c>
      <c r="D589" s="44" t="s">
        <v>72</v>
      </c>
      <c r="E589" s="52">
        <v>1.08E8</v>
      </c>
      <c r="F589" s="52">
        <v>9.1E7</v>
      </c>
    </row>
    <row r="590">
      <c r="A590" s="53" t="str">
        <f t="shared" si="1"/>
        <v>Africa_Sudan-Africa_2003</v>
      </c>
      <c r="B590" s="47" t="s">
        <v>68</v>
      </c>
      <c r="C590" s="49" t="s">
        <v>136</v>
      </c>
      <c r="D590" s="44" t="s">
        <v>74</v>
      </c>
      <c r="E590" s="52">
        <v>1.7E7</v>
      </c>
      <c r="F590" s="52">
        <v>1.19E8</v>
      </c>
    </row>
    <row r="591">
      <c r="A591" s="53" t="str">
        <f t="shared" si="1"/>
        <v>Africa_Sudan-Africa_2004</v>
      </c>
      <c r="B591" s="47" t="s">
        <v>68</v>
      </c>
      <c r="C591" s="49" t="s">
        <v>136</v>
      </c>
      <c r="D591" s="44" t="s">
        <v>83</v>
      </c>
      <c r="E591" s="52">
        <v>2.1E7</v>
      </c>
      <c r="F591" s="52">
        <v>1.76E8</v>
      </c>
    </row>
    <row r="592">
      <c r="A592" s="53" t="str">
        <f t="shared" si="1"/>
        <v>Africa_Sudan-Africa_2005</v>
      </c>
      <c r="B592" s="47" t="s">
        <v>68</v>
      </c>
      <c r="C592" s="49" t="s">
        <v>136</v>
      </c>
      <c r="D592" s="44" t="s">
        <v>84</v>
      </c>
      <c r="E592" s="52">
        <v>1.5E8</v>
      </c>
      <c r="F592" s="52">
        <v>6.67E8</v>
      </c>
    </row>
    <row r="593">
      <c r="A593" s="53" t="str">
        <f t="shared" si="1"/>
        <v>Africa_Sudan-Africa_2006</v>
      </c>
      <c r="B593" s="47" t="s">
        <v>68</v>
      </c>
      <c r="C593" s="49" t="s">
        <v>136</v>
      </c>
      <c r="D593" s="44" t="s">
        <v>85</v>
      </c>
      <c r="E593" s="52">
        <v>2.52E8</v>
      </c>
      <c r="F593" s="52">
        <v>1.414E9</v>
      </c>
    </row>
    <row r="594">
      <c r="A594" s="53" t="str">
        <f t="shared" si="1"/>
        <v>Africa_Sudan-Africa_2007</v>
      </c>
      <c r="B594" s="47" t="s">
        <v>68</v>
      </c>
      <c r="C594" s="49" t="s">
        <v>136</v>
      </c>
      <c r="D594" s="44" t="s">
        <v>86</v>
      </c>
      <c r="E594" s="52">
        <v>2.62E8</v>
      </c>
      <c r="F594" s="52">
        <v>1.477E9</v>
      </c>
    </row>
    <row r="595">
      <c r="A595" s="53" t="str">
        <f t="shared" si="1"/>
        <v>Africa_Sudan-Africa_2008</v>
      </c>
      <c r="B595" s="47" t="s">
        <v>68</v>
      </c>
      <c r="C595" s="49" t="s">
        <v>136</v>
      </c>
      <c r="D595" s="44" t="s">
        <v>87</v>
      </c>
      <c r="E595" s="52">
        <v>3.31E8</v>
      </c>
      <c r="F595" s="52">
        <v>1.188E9</v>
      </c>
    </row>
    <row r="596">
      <c r="A596" s="53" t="str">
        <f t="shared" si="1"/>
        <v>Africa_Sudan-Africa_2009</v>
      </c>
      <c r="B596" s="47" t="s">
        <v>68</v>
      </c>
      <c r="C596" s="49" t="s">
        <v>136</v>
      </c>
      <c r="D596" s="44" t="s">
        <v>88</v>
      </c>
      <c r="E596" s="52">
        <v>2.99E8</v>
      </c>
      <c r="F596" s="52">
        <v>8.68E8</v>
      </c>
    </row>
    <row r="597">
      <c r="A597" s="53" t="str">
        <f t="shared" si="1"/>
        <v>Africa_Sudan-Africa_2010</v>
      </c>
      <c r="B597" s="47" t="s">
        <v>68</v>
      </c>
      <c r="C597" s="49" t="s">
        <v>136</v>
      </c>
      <c r="D597" s="44" t="s">
        <v>89</v>
      </c>
      <c r="E597" s="52">
        <v>9.4E7</v>
      </c>
      <c r="F597" s="52">
        <v>1.116E9</v>
      </c>
    </row>
    <row r="598">
      <c r="A598" s="53" t="str">
        <f t="shared" si="1"/>
        <v>Africa_Sudan-Africa_2011</v>
      </c>
      <c r="B598" s="47" t="s">
        <v>68</v>
      </c>
      <c r="C598" s="49" t="s">
        <v>136</v>
      </c>
      <c r="D598" s="44" t="s">
        <v>90</v>
      </c>
      <c r="E598" s="52">
        <v>1.85E8</v>
      </c>
      <c r="F598" s="52">
        <v>9.37E8</v>
      </c>
    </row>
    <row r="599">
      <c r="A599" s="53" t="str">
        <f t="shared" si="1"/>
        <v>Africa_Sudan-Africa_2012</v>
      </c>
      <c r="B599" s="47" t="s">
        <v>68</v>
      </c>
      <c r="C599" s="49" t="s">
        <v>136</v>
      </c>
      <c r="D599" s="44" t="s">
        <v>91</v>
      </c>
      <c r="E599" s="52">
        <v>8.8E8</v>
      </c>
      <c r="F599" s="52">
        <v>9.08E8</v>
      </c>
    </row>
    <row r="600">
      <c r="A600" s="53" t="str">
        <f t="shared" si="1"/>
        <v>Africa_Swaziland-Africa_2000</v>
      </c>
      <c r="B600" s="47" t="s">
        <v>68</v>
      </c>
      <c r="C600" s="49" t="s">
        <v>137</v>
      </c>
      <c r="D600" s="44" t="s">
        <v>70</v>
      </c>
      <c r="E600" s="52">
        <v>2.4E7</v>
      </c>
      <c r="F600" s="52">
        <v>3.2E7</v>
      </c>
    </row>
    <row r="601">
      <c r="A601" s="53" t="str">
        <f t="shared" si="1"/>
        <v>Africa_Swaziland-Africa_2001</v>
      </c>
      <c r="B601" s="47" t="s">
        <v>68</v>
      </c>
      <c r="C601" s="49" t="s">
        <v>137</v>
      </c>
      <c r="D601" s="44" t="s">
        <v>71</v>
      </c>
      <c r="E601" s="52">
        <v>2.3E7</v>
      </c>
      <c r="F601" s="52">
        <v>3.1E7</v>
      </c>
    </row>
    <row r="602">
      <c r="A602" s="53" t="str">
        <f t="shared" si="1"/>
        <v>Africa_Swaziland-Africa_2002</v>
      </c>
      <c r="B602" s="47" t="s">
        <v>68</v>
      </c>
      <c r="C602" s="49" t="s">
        <v>137</v>
      </c>
      <c r="D602" s="44" t="s">
        <v>72</v>
      </c>
      <c r="E602" s="52">
        <v>4.5E7</v>
      </c>
      <c r="F602" s="52">
        <v>2.7E7</v>
      </c>
    </row>
    <row r="603">
      <c r="A603" s="53" t="str">
        <f t="shared" si="1"/>
        <v>Africa_Swaziland-Africa_2003</v>
      </c>
      <c r="B603" s="47" t="s">
        <v>68</v>
      </c>
      <c r="C603" s="49" t="s">
        <v>137</v>
      </c>
      <c r="D603" s="44" t="s">
        <v>74</v>
      </c>
      <c r="E603" s="52">
        <v>7.0E7</v>
      </c>
      <c r="F603" s="52">
        <v>2.3E7</v>
      </c>
    </row>
    <row r="604">
      <c r="A604" s="53" t="str">
        <f t="shared" si="1"/>
        <v>Africa_Swaziland-Africa_2004</v>
      </c>
      <c r="B604" s="47" t="s">
        <v>68</v>
      </c>
      <c r="C604" s="49" t="s">
        <v>137</v>
      </c>
      <c r="D604" s="44" t="s">
        <v>83</v>
      </c>
      <c r="E604" s="52">
        <v>7.5E7</v>
      </c>
      <c r="F604" s="52">
        <v>5.4E7</v>
      </c>
    </row>
    <row r="605">
      <c r="A605" s="53" t="str">
        <f t="shared" si="1"/>
        <v>Africa_Swaziland-Africa_2005</v>
      </c>
      <c r="B605" s="47" t="s">
        <v>68</v>
      </c>
      <c r="C605" s="49" t="s">
        <v>137</v>
      </c>
      <c r="D605" s="44" t="s">
        <v>84</v>
      </c>
      <c r="E605" s="52">
        <v>7.7E7</v>
      </c>
      <c r="F605" s="52">
        <v>6.0E7</v>
      </c>
    </row>
    <row r="606">
      <c r="A606" s="53" t="str">
        <f t="shared" si="1"/>
        <v>Africa_Swaziland-Africa_2006</v>
      </c>
      <c r="B606" s="47" t="s">
        <v>68</v>
      </c>
      <c r="C606" s="49" t="s">
        <v>137</v>
      </c>
      <c r="D606" s="44" t="s">
        <v>85</v>
      </c>
      <c r="E606" s="52">
        <v>7.5E7</v>
      </c>
      <c r="F606" s="52">
        <v>5.4E7</v>
      </c>
    </row>
    <row r="607">
      <c r="A607" s="53" t="str">
        <f t="shared" si="1"/>
        <v>Africa_Swaziland-Africa_2007</v>
      </c>
      <c r="B607" s="47" t="s">
        <v>68</v>
      </c>
      <c r="C607" s="49" t="s">
        <v>137</v>
      </c>
      <c r="D607" s="44" t="s">
        <v>86</v>
      </c>
      <c r="E607" s="52">
        <v>3.2E7</v>
      </c>
      <c r="F607" s="52">
        <v>6.3E7</v>
      </c>
    </row>
    <row r="608">
      <c r="A608" s="53" t="str">
        <f t="shared" si="1"/>
        <v>Africa_Swaziland-Africa_2008</v>
      </c>
      <c r="B608" s="47" t="s">
        <v>68</v>
      </c>
      <c r="C608" s="49" t="s">
        <v>137</v>
      </c>
      <c r="D608" s="44" t="s">
        <v>87</v>
      </c>
      <c r="E608" s="52">
        <v>2.6E7</v>
      </c>
      <c r="F608" s="52">
        <v>5.9E7</v>
      </c>
    </row>
    <row r="609">
      <c r="A609" s="53" t="str">
        <f t="shared" si="1"/>
        <v>Africa_Swaziland-Africa_2009</v>
      </c>
      <c r="B609" s="47" t="s">
        <v>68</v>
      </c>
      <c r="C609" s="49" t="s">
        <v>137</v>
      </c>
      <c r="D609" s="44" t="s">
        <v>88</v>
      </c>
      <c r="E609" s="52">
        <v>4.0E7</v>
      </c>
      <c r="F609" s="52">
        <v>9.8E7</v>
      </c>
    </row>
    <row r="610">
      <c r="A610" s="53" t="str">
        <f t="shared" si="1"/>
        <v>Africa_Swaziland-Africa_2010</v>
      </c>
      <c r="B610" s="47" t="s">
        <v>68</v>
      </c>
      <c r="C610" s="49" t="s">
        <v>137</v>
      </c>
      <c r="D610" s="44" t="s">
        <v>89</v>
      </c>
      <c r="E610" s="52">
        <v>5.1E7</v>
      </c>
      <c r="F610" s="52">
        <v>8.7E7</v>
      </c>
    </row>
    <row r="611">
      <c r="A611" s="53" t="str">
        <f t="shared" si="1"/>
        <v>Africa_Swaziland-Africa_2011</v>
      </c>
      <c r="B611" s="47" t="s">
        <v>68</v>
      </c>
      <c r="C611" s="49" t="s">
        <v>137</v>
      </c>
      <c r="D611" s="44" t="s">
        <v>90</v>
      </c>
      <c r="E611" s="50"/>
      <c r="F611" s="50"/>
    </row>
    <row r="612">
      <c r="A612" s="53" t="str">
        <f t="shared" si="1"/>
        <v>Africa_Swaziland-Africa_2012</v>
      </c>
      <c r="B612" s="47" t="s">
        <v>68</v>
      </c>
      <c r="C612" s="49" t="s">
        <v>137</v>
      </c>
      <c r="D612" s="44" t="s">
        <v>91</v>
      </c>
      <c r="E612" s="50"/>
      <c r="F612" s="50"/>
    </row>
    <row r="613">
      <c r="A613" s="53" t="str">
        <f t="shared" si="1"/>
        <v>Africa_Tanzania-Africa_2000</v>
      </c>
      <c r="B613" s="47" t="s">
        <v>68</v>
      </c>
      <c r="C613" s="49" t="s">
        <v>138</v>
      </c>
      <c r="D613" s="44" t="s">
        <v>70</v>
      </c>
      <c r="E613" s="52">
        <v>3.81E8</v>
      </c>
      <c r="F613" s="52">
        <v>3.69E8</v>
      </c>
    </row>
    <row r="614">
      <c r="A614" s="53" t="str">
        <f t="shared" si="1"/>
        <v>Africa_Tanzania-Africa_2001</v>
      </c>
      <c r="B614" s="47" t="s">
        <v>68</v>
      </c>
      <c r="C614" s="49" t="s">
        <v>138</v>
      </c>
      <c r="D614" s="44" t="s">
        <v>71</v>
      </c>
      <c r="E614" s="52">
        <v>6.26E8</v>
      </c>
      <c r="F614" s="52">
        <v>3.63E8</v>
      </c>
    </row>
    <row r="615">
      <c r="A615" s="53" t="str">
        <f t="shared" si="1"/>
        <v>Africa_Tanzania-Africa_2002</v>
      </c>
      <c r="B615" s="47" t="s">
        <v>68</v>
      </c>
      <c r="C615" s="49" t="s">
        <v>138</v>
      </c>
      <c r="D615" s="44" t="s">
        <v>72</v>
      </c>
      <c r="E615" s="52">
        <v>6.39E8</v>
      </c>
      <c r="F615" s="52">
        <v>3.61E8</v>
      </c>
    </row>
    <row r="616">
      <c r="A616" s="53" t="str">
        <f t="shared" si="1"/>
        <v>Africa_Tanzania-Africa_2003</v>
      </c>
      <c r="B616" s="47" t="s">
        <v>68</v>
      </c>
      <c r="C616" s="49" t="s">
        <v>138</v>
      </c>
      <c r="D616" s="44" t="s">
        <v>74</v>
      </c>
      <c r="E616" s="52">
        <v>6.54E8</v>
      </c>
      <c r="F616" s="52">
        <v>3.75E8</v>
      </c>
    </row>
    <row r="617">
      <c r="A617" s="53" t="str">
        <f t="shared" si="1"/>
        <v>Africa_Tanzania-Africa_2004</v>
      </c>
      <c r="B617" s="47" t="s">
        <v>68</v>
      </c>
      <c r="C617" s="49" t="s">
        <v>138</v>
      </c>
      <c r="D617" s="44" t="s">
        <v>83</v>
      </c>
      <c r="E617" s="52">
        <v>7.62E8</v>
      </c>
      <c r="F617" s="52">
        <v>4.7E8</v>
      </c>
    </row>
    <row r="618">
      <c r="A618" s="53" t="str">
        <f t="shared" si="1"/>
        <v>Africa_Tanzania-Africa_2005</v>
      </c>
      <c r="B618" s="47" t="s">
        <v>68</v>
      </c>
      <c r="C618" s="49" t="s">
        <v>138</v>
      </c>
      <c r="D618" s="44" t="s">
        <v>84</v>
      </c>
      <c r="E618" s="52">
        <v>8.35E8</v>
      </c>
      <c r="F618" s="52">
        <v>5.77E8</v>
      </c>
    </row>
    <row r="619">
      <c r="A619" s="53" t="str">
        <f t="shared" si="1"/>
        <v>Africa_Tanzania-Africa_2006</v>
      </c>
      <c r="B619" s="47" t="s">
        <v>68</v>
      </c>
      <c r="C619" s="49" t="s">
        <v>138</v>
      </c>
      <c r="D619" s="44" t="s">
        <v>85</v>
      </c>
      <c r="E619" s="52">
        <v>9.86E8</v>
      </c>
      <c r="F619" s="52">
        <v>5.71E8</v>
      </c>
    </row>
    <row r="620">
      <c r="A620" s="53" t="str">
        <f t="shared" si="1"/>
        <v>Africa_Tanzania-Africa_2007</v>
      </c>
      <c r="B620" s="47" t="s">
        <v>68</v>
      </c>
      <c r="C620" s="49" t="s">
        <v>138</v>
      </c>
      <c r="D620" s="44" t="s">
        <v>86</v>
      </c>
      <c r="E620" s="52">
        <v>1.215E9</v>
      </c>
      <c r="F620" s="52">
        <v>6.16E8</v>
      </c>
    </row>
    <row r="621">
      <c r="A621" s="53" t="str">
        <f t="shared" si="1"/>
        <v>Africa_Tanzania-Africa_2008</v>
      </c>
      <c r="B621" s="47" t="s">
        <v>68</v>
      </c>
      <c r="C621" s="49" t="s">
        <v>138</v>
      </c>
      <c r="D621" s="44" t="s">
        <v>87</v>
      </c>
      <c r="E621" s="52">
        <v>1.293E9</v>
      </c>
      <c r="F621" s="52">
        <v>7.46E8</v>
      </c>
    </row>
    <row r="622">
      <c r="A622" s="53" t="str">
        <f t="shared" si="1"/>
        <v>Africa_Tanzania-Africa_2009</v>
      </c>
      <c r="B622" s="47" t="s">
        <v>68</v>
      </c>
      <c r="C622" s="49" t="s">
        <v>138</v>
      </c>
      <c r="D622" s="44" t="s">
        <v>88</v>
      </c>
      <c r="E622" s="52">
        <v>1.192E9</v>
      </c>
      <c r="F622" s="52">
        <v>8.06E8</v>
      </c>
    </row>
    <row r="623">
      <c r="A623" s="53" t="str">
        <f t="shared" si="1"/>
        <v>Africa_Tanzania-Africa_2010</v>
      </c>
      <c r="B623" s="47" t="s">
        <v>68</v>
      </c>
      <c r="C623" s="49" t="s">
        <v>138</v>
      </c>
      <c r="D623" s="44" t="s">
        <v>89</v>
      </c>
      <c r="E623" s="52">
        <v>1.279E9</v>
      </c>
      <c r="F623" s="52">
        <v>8.61E8</v>
      </c>
    </row>
    <row r="624">
      <c r="A624" s="53" t="str">
        <f t="shared" si="1"/>
        <v>Africa_Tanzania-Africa_2011</v>
      </c>
      <c r="B624" s="47" t="s">
        <v>68</v>
      </c>
      <c r="C624" s="49" t="s">
        <v>138</v>
      </c>
      <c r="D624" s="44" t="s">
        <v>90</v>
      </c>
      <c r="E624" s="52">
        <v>1.383E9</v>
      </c>
      <c r="F624" s="52">
        <v>9.28E8</v>
      </c>
    </row>
    <row r="625">
      <c r="A625" s="53" t="str">
        <f t="shared" si="1"/>
        <v>Africa_Tanzania-Africa_2012</v>
      </c>
      <c r="B625" s="47" t="s">
        <v>68</v>
      </c>
      <c r="C625" s="49" t="s">
        <v>138</v>
      </c>
      <c r="D625" s="44" t="s">
        <v>91</v>
      </c>
      <c r="E625" s="52">
        <v>1.605E9</v>
      </c>
      <c r="F625" s="52">
        <v>1.003E9</v>
      </c>
    </row>
    <row r="626">
      <c r="A626" s="53" t="str">
        <f t="shared" si="1"/>
        <v>Africa_Togo-Africa_2000</v>
      </c>
      <c r="B626" s="47" t="s">
        <v>68</v>
      </c>
      <c r="C626" s="49" t="s">
        <v>139</v>
      </c>
      <c r="D626" s="44" t="s">
        <v>70</v>
      </c>
      <c r="E626" s="52">
        <v>1.1E7</v>
      </c>
      <c r="F626" s="52">
        <v>1.5E7</v>
      </c>
    </row>
    <row r="627">
      <c r="A627" s="53" t="str">
        <f t="shared" si="1"/>
        <v>Africa_Togo-Africa_2001</v>
      </c>
      <c r="B627" s="47" t="s">
        <v>68</v>
      </c>
      <c r="C627" s="49" t="s">
        <v>139</v>
      </c>
      <c r="D627" s="44" t="s">
        <v>71</v>
      </c>
      <c r="E627" s="52">
        <v>1.4E7</v>
      </c>
      <c r="F627" s="52">
        <v>2.0E7</v>
      </c>
    </row>
    <row r="628">
      <c r="A628" s="53" t="str">
        <f t="shared" si="1"/>
        <v>Africa_Togo-Africa_2002</v>
      </c>
      <c r="B628" s="47" t="s">
        <v>68</v>
      </c>
      <c r="C628" s="49" t="s">
        <v>139</v>
      </c>
      <c r="D628" s="44" t="s">
        <v>72</v>
      </c>
      <c r="E628" s="52">
        <v>1.6E7</v>
      </c>
      <c r="F628" s="52">
        <v>2.6E7</v>
      </c>
    </row>
    <row r="629">
      <c r="A629" s="53" t="str">
        <f t="shared" si="1"/>
        <v>Africa_Togo-Africa_2003</v>
      </c>
      <c r="B629" s="47" t="s">
        <v>68</v>
      </c>
      <c r="C629" s="49" t="s">
        <v>139</v>
      </c>
      <c r="D629" s="44" t="s">
        <v>74</v>
      </c>
      <c r="E629" s="52">
        <v>2.6E7</v>
      </c>
      <c r="F629" s="52">
        <v>3.7E7</v>
      </c>
    </row>
    <row r="630">
      <c r="A630" s="53" t="str">
        <f t="shared" si="1"/>
        <v>Africa_Togo-Africa_2004</v>
      </c>
      <c r="B630" s="47" t="s">
        <v>68</v>
      </c>
      <c r="C630" s="49" t="s">
        <v>139</v>
      </c>
      <c r="D630" s="44" t="s">
        <v>83</v>
      </c>
      <c r="E630" s="52">
        <v>2.5E7</v>
      </c>
      <c r="F630" s="52">
        <v>3.8E7</v>
      </c>
    </row>
    <row r="631">
      <c r="A631" s="53" t="str">
        <f t="shared" si="1"/>
        <v>Africa_Togo-Africa_2005</v>
      </c>
      <c r="B631" s="47" t="s">
        <v>68</v>
      </c>
      <c r="C631" s="49" t="s">
        <v>139</v>
      </c>
      <c r="D631" s="44" t="s">
        <v>84</v>
      </c>
      <c r="E631" s="52">
        <v>2.7E7</v>
      </c>
      <c r="F631" s="52">
        <v>4.2E7</v>
      </c>
    </row>
    <row r="632">
      <c r="A632" s="53" t="str">
        <f t="shared" si="1"/>
        <v>Africa_Togo-Africa_2006</v>
      </c>
      <c r="B632" s="47" t="s">
        <v>68</v>
      </c>
      <c r="C632" s="49" t="s">
        <v>139</v>
      </c>
      <c r="D632" s="44" t="s">
        <v>85</v>
      </c>
      <c r="E632" s="52">
        <v>2.3E7</v>
      </c>
      <c r="F632" s="52">
        <v>4.2E7</v>
      </c>
    </row>
    <row r="633">
      <c r="A633" s="53" t="str">
        <f t="shared" si="1"/>
        <v>Africa_Togo-Africa_2007</v>
      </c>
      <c r="B633" s="47" t="s">
        <v>68</v>
      </c>
      <c r="C633" s="49" t="s">
        <v>139</v>
      </c>
      <c r="D633" s="44" t="s">
        <v>86</v>
      </c>
      <c r="E633" s="52">
        <v>3.8E7</v>
      </c>
      <c r="F633" s="52">
        <v>5.9E7</v>
      </c>
    </row>
    <row r="634">
      <c r="A634" s="53" t="str">
        <f t="shared" si="1"/>
        <v>Africa_Togo-Africa_2008</v>
      </c>
      <c r="B634" s="47" t="s">
        <v>68</v>
      </c>
      <c r="C634" s="49" t="s">
        <v>139</v>
      </c>
      <c r="D634" s="44" t="s">
        <v>87</v>
      </c>
      <c r="E634" s="52">
        <v>4.4E7</v>
      </c>
      <c r="F634" s="52">
        <v>6.8E7</v>
      </c>
    </row>
    <row r="635">
      <c r="A635" s="53" t="str">
        <f t="shared" si="1"/>
        <v>Africa_Togo-Africa_2009</v>
      </c>
      <c r="B635" s="47" t="s">
        <v>68</v>
      </c>
      <c r="C635" s="49" t="s">
        <v>139</v>
      </c>
      <c r="D635" s="44" t="s">
        <v>88</v>
      </c>
      <c r="E635" s="52">
        <v>7.3E7</v>
      </c>
      <c r="F635" s="52">
        <v>9.4E7</v>
      </c>
    </row>
    <row r="636">
      <c r="A636" s="53" t="str">
        <f t="shared" si="1"/>
        <v>Africa_Togo-Africa_2010</v>
      </c>
      <c r="B636" s="47" t="s">
        <v>68</v>
      </c>
      <c r="C636" s="49" t="s">
        <v>139</v>
      </c>
      <c r="D636" s="44" t="s">
        <v>89</v>
      </c>
      <c r="E636" s="52">
        <v>1.05E8</v>
      </c>
      <c r="F636" s="52">
        <v>8.9E7</v>
      </c>
    </row>
    <row r="637">
      <c r="A637" s="53" t="str">
        <f t="shared" si="1"/>
        <v>Africa_Togo-Africa_2011</v>
      </c>
      <c r="B637" s="47" t="s">
        <v>68</v>
      </c>
      <c r="C637" s="49" t="s">
        <v>139</v>
      </c>
      <c r="D637" s="44" t="s">
        <v>90</v>
      </c>
      <c r="E637" s="50"/>
      <c r="F637" s="50"/>
    </row>
    <row r="638">
      <c r="A638" s="53" t="str">
        <f t="shared" si="1"/>
        <v>Africa_Togo-Africa_2012</v>
      </c>
      <c r="B638" s="47" t="s">
        <v>68</v>
      </c>
      <c r="C638" s="49" t="s">
        <v>139</v>
      </c>
      <c r="D638" s="44" t="s">
        <v>91</v>
      </c>
      <c r="E638" s="50"/>
      <c r="F638" s="50"/>
    </row>
    <row r="639">
      <c r="A639" s="53" t="str">
        <f t="shared" si="1"/>
        <v>Africa_Tunisia-Africa_2000</v>
      </c>
      <c r="B639" s="47" t="s">
        <v>68</v>
      </c>
      <c r="C639" s="49" t="s">
        <v>140</v>
      </c>
      <c r="D639" s="44" t="s">
        <v>70</v>
      </c>
      <c r="E639" s="52">
        <v>1.977E9</v>
      </c>
      <c r="F639" s="52">
        <v>3.1E8</v>
      </c>
    </row>
    <row r="640">
      <c r="A640" s="53" t="str">
        <f t="shared" si="1"/>
        <v>Africa_Tunisia-Africa_2001</v>
      </c>
      <c r="B640" s="47" t="s">
        <v>68</v>
      </c>
      <c r="C640" s="49" t="s">
        <v>140</v>
      </c>
      <c r="D640" s="44" t="s">
        <v>71</v>
      </c>
      <c r="E640" s="52">
        <v>2.061E9</v>
      </c>
      <c r="F640" s="52">
        <v>3.22E8</v>
      </c>
    </row>
    <row r="641">
      <c r="A641" s="53" t="str">
        <f t="shared" si="1"/>
        <v>Africa_Tunisia-Africa_2002</v>
      </c>
      <c r="B641" s="47" t="s">
        <v>68</v>
      </c>
      <c r="C641" s="49" t="s">
        <v>140</v>
      </c>
      <c r="D641" s="44" t="s">
        <v>72</v>
      </c>
      <c r="E641" s="52">
        <v>1.831E9</v>
      </c>
      <c r="F641" s="52">
        <v>3.03E8</v>
      </c>
    </row>
    <row r="642">
      <c r="A642" s="53" t="str">
        <f t="shared" si="1"/>
        <v>Africa_Tunisia-Africa_2003</v>
      </c>
      <c r="B642" s="47" t="s">
        <v>68</v>
      </c>
      <c r="C642" s="49" t="s">
        <v>140</v>
      </c>
      <c r="D642" s="44" t="s">
        <v>74</v>
      </c>
      <c r="E642" s="52">
        <v>1.935E9</v>
      </c>
      <c r="F642" s="52">
        <v>3.55E8</v>
      </c>
    </row>
    <row r="643">
      <c r="A643" s="53" t="str">
        <f t="shared" si="1"/>
        <v>Africa_Tunisia-Africa_2004</v>
      </c>
      <c r="B643" s="47" t="s">
        <v>68</v>
      </c>
      <c r="C643" s="49" t="s">
        <v>140</v>
      </c>
      <c r="D643" s="44" t="s">
        <v>83</v>
      </c>
      <c r="E643" s="52">
        <v>2.432E9</v>
      </c>
      <c r="F643" s="52">
        <v>4.27E8</v>
      </c>
    </row>
    <row r="644">
      <c r="A644" s="53" t="str">
        <f t="shared" si="1"/>
        <v>Africa_Tunisia-Africa_2005</v>
      </c>
      <c r="B644" s="47" t="s">
        <v>68</v>
      </c>
      <c r="C644" s="49" t="s">
        <v>140</v>
      </c>
      <c r="D644" s="44" t="s">
        <v>84</v>
      </c>
      <c r="E644" s="52">
        <v>2.8E9</v>
      </c>
      <c r="F644" s="52">
        <v>4.52E8</v>
      </c>
    </row>
    <row r="645">
      <c r="A645" s="53" t="str">
        <f t="shared" si="1"/>
        <v>Africa_Tunisia-Africa_2006</v>
      </c>
      <c r="B645" s="47" t="s">
        <v>68</v>
      </c>
      <c r="C645" s="49" t="s">
        <v>140</v>
      </c>
      <c r="D645" s="44" t="s">
        <v>85</v>
      </c>
      <c r="E645" s="52">
        <v>2.999E9</v>
      </c>
      <c r="F645" s="52">
        <v>4.98E8</v>
      </c>
    </row>
    <row r="646">
      <c r="A646" s="53" t="str">
        <f t="shared" si="1"/>
        <v>Africa_Tunisia-Africa_2007</v>
      </c>
      <c r="B646" s="47" t="s">
        <v>68</v>
      </c>
      <c r="C646" s="49" t="s">
        <v>140</v>
      </c>
      <c r="D646" s="44" t="s">
        <v>86</v>
      </c>
      <c r="E646" s="52">
        <v>3.373E9</v>
      </c>
      <c r="F646" s="52">
        <v>5.3E8</v>
      </c>
    </row>
    <row r="647">
      <c r="A647" s="53" t="str">
        <f t="shared" si="1"/>
        <v>Africa_Tunisia-Africa_2008</v>
      </c>
      <c r="B647" s="47" t="s">
        <v>68</v>
      </c>
      <c r="C647" s="49" t="s">
        <v>140</v>
      </c>
      <c r="D647" s="44" t="s">
        <v>87</v>
      </c>
      <c r="E647" s="52">
        <v>3.909E9</v>
      </c>
      <c r="F647" s="52">
        <v>5.55E8</v>
      </c>
    </row>
    <row r="648">
      <c r="A648" s="53" t="str">
        <f t="shared" si="1"/>
        <v>Africa_Tunisia-Africa_2009</v>
      </c>
      <c r="B648" s="47" t="s">
        <v>68</v>
      </c>
      <c r="C648" s="49" t="s">
        <v>140</v>
      </c>
      <c r="D648" s="44" t="s">
        <v>88</v>
      </c>
      <c r="E648" s="52">
        <v>3.526E9</v>
      </c>
      <c r="F648" s="52">
        <v>4.78E8</v>
      </c>
    </row>
    <row r="649">
      <c r="A649" s="53" t="str">
        <f t="shared" si="1"/>
        <v>Africa_Tunisia-Africa_2010</v>
      </c>
      <c r="B649" s="47" t="s">
        <v>68</v>
      </c>
      <c r="C649" s="49" t="s">
        <v>140</v>
      </c>
      <c r="D649" s="44" t="s">
        <v>89</v>
      </c>
      <c r="E649" s="52">
        <v>3.477E9</v>
      </c>
      <c r="F649" s="52">
        <v>6.11E8</v>
      </c>
    </row>
    <row r="650">
      <c r="A650" s="53" t="str">
        <f t="shared" si="1"/>
        <v>Africa_Tunisia-Africa_2011</v>
      </c>
      <c r="B650" s="47" t="s">
        <v>68</v>
      </c>
      <c r="C650" s="49" t="s">
        <v>140</v>
      </c>
      <c r="D650" s="44" t="s">
        <v>90</v>
      </c>
      <c r="E650" s="52">
        <v>2.529E9</v>
      </c>
      <c r="F650" s="52">
        <v>6.78E8</v>
      </c>
    </row>
    <row r="651">
      <c r="A651" s="53" t="str">
        <f t="shared" si="1"/>
        <v>Africa_Tunisia-Africa_2012</v>
      </c>
      <c r="B651" s="47" t="s">
        <v>68</v>
      </c>
      <c r="C651" s="49" t="s">
        <v>140</v>
      </c>
      <c r="D651" s="44" t="s">
        <v>91</v>
      </c>
      <c r="E651" s="52">
        <v>2.931E9</v>
      </c>
      <c r="F651" s="52">
        <v>6.73E8</v>
      </c>
    </row>
    <row r="652">
      <c r="A652" s="53" t="str">
        <f t="shared" si="1"/>
        <v>Africa_Uganda-Africa_2000</v>
      </c>
      <c r="B652" s="47" t="s">
        <v>68</v>
      </c>
      <c r="C652" s="49" t="s">
        <v>141</v>
      </c>
      <c r="D652" s="44" t="s">
        <v>70</v>
      </c>
      <c r="E652" s="52">
        <v>1.65E8</v>
      </c>
      <c r="F652" s="50"/>
    </row>
    <row r="653">
      <c r="A653" s="53" t="str">
        <f t="shared" si="1"/>
        <v>Africa_Uganda-Africa_2001</v>
      </c>
      <c r="B653" s="47" t="s">
        <v>68</v>
      </c>
      <c r="C653" s="49" t="s">
        <v>141</v>
      </c>
      <c r="D653" s="44" t="s">
        <v>71</v>
      </c>
      <c r="E653" s="52">
        <v>1.87E8</v>
      </c>
      <c r="F653" s="50"/>
    </row>
    <row r="654">
      <c r="A654" s="53" t="str">
        <f t="shared" si="1"/>
        <v>Africa_Uganda-Africa_2002</v>
      </c>
      <c r="B654" s="47" t="s">
        <v>68</v>
      </c>
      <c r="C654" s="49" t="s">
        <v>141</v>
      </c>
      <c r="D654" s="44" t="s">
        <v>72</v>
      </c>
      <c r="E654" s="52">
        <v>1.94E8</v>
      </c>
      <c r="F654" s="50"/>
    </row>
    <row r="655">
      <c r="A655" s="53" t="str">
        <f t="shared" si="1"/>
        <v>Africa_Uganda-Africa_2003</v>
      </c>
      <c r="B655" s="47" t="s">
        <v>68</v>
      </c>
      <c r="C655" s="49" t="s">
        <v>141</v>
      </c>
      <c r="D655" s="44" t="s">
        <v>74</v>
      </c>
      <c r="E655" s="52">
        <v>1.85E8</v>
      </c>
      <c r="F655" s="50"/>
    </row>
    <row r="656">
      <c r="A656" s="53" t="str">
        <f t="shared" si="1"/>
        <v>Africa_Uganda-Africa_2004</v>
      </c>
      <c r="B656" s="47" t="s">
        <v>68</v>
      </c>
      <c r="C656" s="49" t="s">
        <v>141</v>
      </c>
      <c r="D656" s="44" t="s">
        <v>83</v>
      </c>
      <c r="E656" s="52">
        <v>2.68E8</v>
      </c>
      <c r="F656" s="52">
        <v>1.58E8</v>
      </c>
    </row>
    <row r="657">
      <c r="A657" s="53" t="str">
        <f t="shared" si="1"/>
        <v>Africa_Uganda-Africa_2005</v>
      </c>
      <c r="B657" s="47" t="s">
        <v>68</v>
      </c>
      <c r="C657" s="49" t="s">
        <v>141</v>
      </c>
      <c r="D657" s="44" t="s">
        <v>84</v>
      </c>
      <c r="E657" s="52">
        <v>3.82E8</v>
      </c>
      <c r="F657" s="52">
        <v>1.85E8</v>
      </c>
    </row>
    <row r="658">
      <c r="A658" s="53" t="str">
        <f t="shared" si="1"/>
        <v>Africa_Uganda-Africa_2006</v>
      </c>
      <c r="B658" s="47" t="s">
        <v>68</v>
      </c>
      <c r="C658" s="49" t="s">
        <v>141</v>
      </c>
      <c r="D658" s="44" t="s">
        <v>85</v>
      </c>
      <c r="E658" s="52">
        <v>3.47E8</v>
      </c>
      <c r="F658" s="52">
        <v>1.96E8</v>
      </c>
    </row>
    <row r="659">
      <c r="A659" s="53" t="str">
        <f t="shared" si="1"/>
        <v>Africa_Uganda-Africa_2007</v>
      </c>
      <c r="B659" s="47" t="s">
        <v>68</v>
      </c>
      <c r="C659" s="49" t="s">
        <v>141</v>
      </c>
      <c r="D659" s="44" t="s">
        <v>86</v>
      </c>
      <c r="E659" s="52">
        <v>4.02E8</v>
      </c>
      <c r="F659" s="52">
        <v>2.2E8</v>
      </c>
    </row>
    <row r="660">
      <c r="A660" s="53" t="str">
        <f t="shared" si="1"/>
        <v>Africa_Uganda-Africa_2008</v>
      </c>
      <c r="B660" s="47" t="s">
        <v>68</v>
      </c>
      <c r="C660" s="49" t="s">
        <v>141</v>
      </c>
      <c r="D660" s="44" t="s">
        <v>87</v>
      </c>
      <c r="E660" s="52">
        <v>5.36E8</v>
      </c>
      <c r="F660" s="52">
        <v>3.15E8</v>
      </c>
    </row>
    <row r="661">
      <c r="A661" s="53" t="str">
        <f t="shared" si="1"/>
        <v>Africa_Uganda-Africa_2009</v>
      </c>
      <c r="B661" s="47" t="s">
        <v>68</v>
      </c>
      <c r="C661" s="49" t="s">
        <v>141</v>
      </c>
      <c r="D661" s="44" t="s">
        <v>88</v>
      </c>
      <c r="E661" s="52">
        <v>6.83E8</v>
      </c>
      <c r="F661" s="52">
        <v>3.51E8</v>
      </c>
    </row>
    <row r="662">
      <c r="A662" s="53" t="str">
        <f t="shared" si="1"/>
        <v>Africa_Uganda-Africa_2010</v>
      </c>
      <c r="B662" s="47" t="s">
        <v>68</v>
      </c>
      <c r="C662" s="49" t="s">
        <v>141</v>
      </c>
      <c r="D662" s="44" t="s">
        <v>89</v>
      </c>
      <c r="E662" s="52">
        <v>8.02E8</v>
      </c>
      <c r="F662" s="52">
        <v>4.64E8</v>
      </c>
    </row>
    <row r="663">
      <c r="A663" s="53" t="str">
        <f t="shared" si="1"/>
        <v>Africa_Uganda-Africa_2011</v>
      </c>
      <c r="B663" s="47" t="s">
        <v>68</v>
      </c>
      <c r="C663" s="49" t="s">
        <v>141</v>
      </c>
      <c r="D663" s="44" t="s">
        <v>90</v>
      </c>
      <c r="E663" s="52">
        <v>9.67E8</v>
      </c>
      <c r="F663" s="52">
        <v>5.28E8</v>
      </c>
    </row>
    <row r="664">
      <c r="A664" s="53" t="str">
        <f t="shared" si="1"/>
        <v>Africa_Uganda-Africa_2012</v>
      </c>
      <c r="B664" s="47" t="s">
        <v>68</v>
      </c>
      <c r="C664" s="49" t="s">
        <v>141</v>
      </c>
      <c r="D664" s="44" t="s">
        <v>91</v>
      </c>
      <c r="E664" s="52">
        <v>1.105E9</v>
      </c>
      <c r="F664" s="52">
        <v>6.04E8</v>
      </c>
    </row>
    <row r="665">
      <c r="A665" s="53" t="str">
        <f t="shared" si="1"/>
        <v>Africa_Zambia-Africa_2000</v>
      </c>
      <c r="B665" s="47" t="s">
        <v>68</v>
      </c>
      <c r="C665" s="49" t="s">
        <v>142</v>
      </c>
      <c r="D665" s="44" t="s">
        <v>70</v>
      </c>
      <c r="E665" s="52">
        <v>6.7E7</v>
      </c>
      <c r="F665" s="52">
        <v>1.02E8</v>
      </c>
    </row>
    <row r="666">
      <c r="A666" s="53" t="str">
        <f t="shared" si="1"/>
        <v>Africa_Zambia-Africa_2001</v>
      </c>
      <c r="B666" s="47" t="s">
        <v>68</v>
      </c>
      <c r="C666" s="49" t="s">
        <v>142</v>
      </c>
      <c r="D666" s="44" t="s">
        <v>71</v>
      </c>
      <c r="E666" s="52">
        <v>8.0E7</v>
      </c>
      <c r="F666" s="52">
        <v>1.02E8</v>
      </c>
    </row>
    <row r="667">
      <c r="A667" s="53" t="str">
        <f t="shared" si="1"/>
        <v>Africa_Zambia-Africa_2002</v>
      </c>
      <c r="B667" s="47" t="s">
        <v>68</v>
      </c>
      <c r="C667" s="49" t="s">
        <v>142</v>
      </c>
      <c r="D667" s="44" t="s">
        <v>72</v>
      </c>
      <c r="E667" s="52">
        <v>6.4E7</v>
      </c>
      <c r="F667" s="52">
        <v>1.09E8</v>
      </c>
    </row>
    <row r="668">
      <c r="A668" s="53" t="str">
        <f t="shared" si="1"/>
        <v>Africa_Zambia-Africa_2003</v>
      </c>
      <c r="B668" s="47" t="s">
        <v>68</v>
      </c>
      <c r="C668" s="49" t="s">
        <v>142</v>
      </c>
      <c r="D668" s="44" t="s">
        <v>74</v>
      </c>
      <c r="E668" s="52">
        <v>8.8E7</v>
      </c>
      <c r="F668" s="52">
        <v>1.15E8</v>
      </c>
    </row>
    <row r="669">
      <c r="A669" s="53" t="str">
        <f t="shared" si="1"/>
        <v>Africa_Zambia-Africa_2004</v>
      </c>
      <c r="B669" s="47" t="s">
        <v>68</v>
      </c>
      <c r="C669" s="49" t="s">
        <v>142</v>
      </c>
      <c r="D669" s="44" t="s">
        <v>83</v>
      </c>
      <c r="E669" s="52">
        <v>9.2E7</v>
      </c>
      <c r="F669" s="52">
        <v>8.6E7</v>
      </c>
    </row>
    <row r="670">
      <c r="A670" s="53" t="str">
        <f t="shared" si="1"/>
        <v>Africa_Zambia-Africa_2005</v>
      </c>
      <c r="B670" s="47" t="s">
        <v>68</v>
      </c>
      <c r="C670" s="49" t="s">
        <v>142</v>
      </c>
      <c r="D670" s="44" t="s">
        <v>84</v>
      </c>
      <c r="E670" s="52">
        <v>9.8E7</v>
      </c>
      <c r="F670" s="52">
        <v>8.8E7</v>
      </c>
    </row>
    <row r="671">
      <c r="A671" s="53" t="str">
        <f t="shared" si="1"/>
        <v>Africa_Zambia-Africa_2006</v>
      </c>
      <c r="B671" s="47" t="s">
        <v>68</v>
      </c>
      <c r="C671" s="49" t="s">
        <v>142</v>
      </c>
      <c r="D671" s="44" t="s">
        <v>85</v>
      </c>
      <c r="E671" s="52">
        <v>1.1E8</v>
      </c>
      <c r="F671" s="52">
        <v>9.7E7</v>
      </c>
    </row>
    <row r="672">
      <c r="A672" s="53" t="str">
        <f t="shared" si="1"/>
        <v>Africa_Zambia-Africa_2007</v>
      </c>
      <c r="B672" s="47" t="s">
        <v>68</v>
      </c>
      <c r="C672" s="49" t="s">
        <v>142</v>
      </c>
      <c r="D672" s="44" t="s">
        <v>86</v>
      </c>
      <c r="E672" s="52">
        <v>1.38E8</v>
      </c>
      <c r="F672" s="52">
        <v>9.8E7</v>
      </c>
    </row>
    <row r="673">
      <c r="A673" s="53" t="str">
        <f t="shared" si="1"/>
        <v>Africa_Zambia-Africa_2008</v>
      </c>
      <c r="B673" s="47" t="s">
        <v>68</v>
      </c>
      <c r="C673" s="49" t="s">
        <v>142</v>
      </c>
      <c r="D673" s="44" t="s">
        <v>87</v>
      </c>
      <c r="E673" s="52">
        <v>1.48E8</v>
      </c>
      <c r="F673" s="52">
        <v>1.07E8</v>
      </c>
    </row>
    <row r="674">
      <c r="A674" s="53" t="str">
        <f t="shared" si="1"/>
        <v>Africa_Zambia-Africa_2009</v>
      </c>
      <c r="B674" s="47" t="s">
        <v>68</v>
      </c>
      <c r="C674" s="49" t="s">
        <v>142</v>
      </c>
      <c r="D674" s="44" t="s">
        <v>88</v>
      </c>
      <c r="E674" s="52">
        <v>9.8E7</v>
      </c>
      <c r="F674" s="52">
        <v>8.3E7</v>
      </c>
    </row>
    <row r="675">
      <c r="A675" s="53" t="str">
        <f t="shared" si="1"/>
        <v>Africa_Zambia-Africa_2010</v>
      </c>
      <c r="B675" s="47" t="s">
        <v>68</v>
      </c>
      <c r="C675" s="49" t="s">
        <v>142</v>
      </c>
      <c r="D675" s="44" t="s">
        <v>89</v>
      </c>
      <c r="E675" s="52">
        <v>1.25E8</v>
      </c>
      <c r="F675" s="52">
        <v>1.28E8</v>
      </c>
    </row>
    <row r="676">
      <c r="A676" s="53" t="str">
        <f t="shared" si="1"/>
        <v>Africa_Zambia-Africa_2011</v>
      </c>
      <c r="B676" s="47" t="s">
        <v>68</v>
      </c>
      <c r="C676" s="49" t="s">
        <v>142</v>
      </c>
      <c r="D676" s="44" t="s">
        <v>90</v>
      </c>
      <c r="E676" s="52">
        <v>1.46E8</v>
      </c>
      <c r="F676" s="52">
        <v>1.4E8</v>
      </c>
    </row>
    <row r="677">
      <c r="A677" s="53" t="str">
        <f t="shared" si="1"/>
        <v>Africa_Zambia-Africa_2012</v>
      </c>
      <c r="B677" s="47" t="s">
        <v>68</v>
      </c>
      <c r="C677" s="49" t="s">
        <v>142</v>
      </c>
      <c r="D677" s="44" t="s">
        <v>91</v>
      </c>
      <c r="E677" s="52">
        <v>1.55E8</v>
      </c>
      <c r="F677" s="52">
        <v>1.54E8</v>
      </c>
    </row>
    <row r="678">
      <c r="A678" s="53" t="str">
        <f t="shared" si="1"/>
        <v>Africa_Zimbabwe-Africa_2000</v>
      </c>
      <c r="B678" s="47" t="s">
        <v>68</v>
      </c>
      <c r="C678" s="49" t="s">
        <v>143</v>
      </c>
      <c r="D678" s="44" t="s">
        <v>70</v>
      </c>
      <c r="E678" s="52">
        <v>1.25E8</v>
      </c>
      <c r="F678" s="50"/>
    </row>
    <row r="679">
      <c r="A679" s="53" t="str">
        <f t="shared" si="1"/>
        <v>Africa_Zimbabwe-Africa_2001</v>
      </c>
      <c r="B679" s="47" t="s">
        <v>68</v>
      </c>
      <c r="C679" s="49" t="s">
        <v>143</v>
      </c>
      <c r="D679" s="44" t="s">
        <v>71</v>
      </c>
      <c r="E679" s="52">
        <v>8.1E7</v>
      </c>
      <c r="F679" s="50"/>
    </row>
    <row r="680">
      <c r="A680" s="53" t="str">
        <f t="shared" si="1"/>
        <v>Africa_Zimbabwe-Africa_2002</v>
      </c>
      <c r="B680" s="47" t="s">
        <v>68</v>
      </c>
      <c r="C680" s="49" t="s">
        <v>143</v>
      </c>
      <c r="D680" s="44" t="s">
        <v>72</v>
      </c>
      <c r="E680" s="52">
        <v>7.6E7</v>
      </c>
      <c r="F680" s="50"/>
    </row>
    <row r="681">
      <c r="A681" s="53" t="str">
        <f t="shared" si="1"/>
        <v>Africa_Zimbabwe-Africa_2003</v>
      </c>
      <c r="B681" s="47" t="s">
        <v>68</v>
      </c>
      <c r="C681" s="49" t="s">
        <v>143</v>
      </c>
      <c r="D681" s="44" t="s">
        <v>74</v>
      </c>
      <c r="E681" s="52">
        <v>6.1E7</v>
      </c>
      <c r="F681" s="50"/>
    </row>
    <row r="682">
      <c r="A682" s="53" t="str">
        <f t="shared" si="1"/>
        <v>Africa_Zimbabwe-Africa_2004</v>
      </c>
      <c r="B682" s="47" t="s">
        <v>68</v>
      </c>
      <c r="C682" s="49" t="s">
        <v>143</v>
      </c>
      <c r="D682" s="44" t="s">
        <v>83</v>
      </c>
      <c r="E682" s="52">
        <v>1.94E8</v>
      </c>
      <c r="F682" s="50"/>
    </row>
    <row r="683">
      <c r="A683" s="53" t="str">
        <f t="shared" si="1"/>
        <v>Africa_Zimbabwe-Africa_2005</v>
      </c>
      <c r="B683" s="47" t="s">
        <v>68</v>
      </c>
      <c r="C683" s="49" t="s">
        <v>143</v>
      </c>
      <c r="D683" s="44" t="s">
        <v>84</v>
      </c>
      <c r="E683" s="52">
        <v>9.9E7</v>
      </c>
      <c r="F683" s="50"/>
    </row>
    <row r="684">
      <c r="A684" s="53" t="str">
        <f t="shared" si="1"/>
        <v>Africa_Zimbabwe-Africa_2006</v>
      </c>
      <c r="B684" s="47" t="s">
        <v>68</v>
      </c>
      <c r="C684" s="49" t="s">
        <v>143</v>
      </c>
      <c r="D684" s="44" t="s">
        <v>85</v>
      </c>
      <c r="E684" s="52">
        <v>3.38E8</v>
      </c>
      <c r="F684" s="50"/>
    </row>
    <row r="685">
      <c r="A685" s="53" t="str">
        <f t="shared" si="1"/>
        <v>Africa_Zimbabwe-Africa_2007</v>
      </c>
      <c r="B685" s="47" t="s">
        <v>68</v>
      </c>
      <c r="C685" s="49" t="s">
        <v>143</v>
      </c>
      <c r="D685" s="44" t="s">
        <v>86</v>
      </c>
      <c r="E685" s="52">
        <v>3.65E8</v>
      </c>
      <c r="F685" s="50"/>
    </row>
    <row r="686">
      <c r="A686" s="53" t="str">
        <f t="shared" si="1"/>
        <v>Africa_Zimbabwe-Africa_2008</v>
      </c>
      <c r="B686" s="47" t="s">
        <v>68</v>
      </c>
      <c r="C686" s="49" t="s">
        <v>143</v>
      </c>
      <c r="D686" s="44" t="s">
        <v>87</v>
      </c>
      <c r="E686" s="52">
        <v>2.94E8</v>
      </c>
      <c r="F686" s="50"/>
    </row>
    <row r="687">
      <c r="A687" s="53" t="str">
        <f t="shared" si="1"/>
        <v>Africa_Zimbabwe-Africa_2009</v>
      </c>
      <c r="B687" s="47" t="s">
        <v>68</v>
      </c>
      <c r="C687" s="49" t="s">
        <v>143</v>
      </c>
      <c r="D687" s="44" t="s">
        <v>88</v>
      </c>
      <c r="E687" s="52">
        <v>5.23E8</v>
      </c>
      <c r="F687" s="50"/>
    </row>
    <row r="688">
      <c r="A688" s="53" t="str">
        <f t="shared" si="1"/>
        <v>Africa_Zimbabwe-Africa_2010</v>
      </c>
      <c r="B688" s="47" t="s">
        <v>68</v>
      </c>
      <c r="C688" s="49" t="s">
        <v>143</v>
      </c>
      <c r="D688" s="44" t="s">
        <v>89</v>
      </c>
      <c r="E688" s="52">
        <v>6.34E8</v>
      </c>
      <c r="F688" s="50"/>
    </row>
    <row r="689">
      <c r="A689" s="53" t="str">
        <f t="shared" si="1"/>
        <v>Africa_Zimbabwe-Africa_2011</v>
      </c>
      <c r="B689" s="47" t="s">
        <v>68</v>
      </c>
      <c r="C689" s="49" t="s">
        <v>143</v>
      </c>
      <c r="D689" s="44" t="s">
        <v>90</v>
      </c>
      <c r="E689" s="52">
        <v>6.64E8</v>
      </c>
      <c r="F689" s="50"/>
    </row>
    <row r="690">
      <c r="A690" s="53" t="str">
        <f t="shared" si="1"/>
        <v>Africa_Zimbabwe-Africa_2012</v>
      </c>
      <c r="B690" s="47" t="s">
        <v>68</v>
      </c>
      <c r="C690" s="49" t="s">
        <v>143</v>
      </c>
      <c r="D690" s="44" t="s">
        <v>91</v>
      </c>
      <c r="E690" s="52">
        <v>7.49E8</v>
      </c>
      <c r="F690" s="50"/>
    </row>
    <row r="691">
      <c r="A691" s="53" t="str">
        <f t="shared" si="1"/>
        <v>Asia_Afghanistan-Asia_2000</v>
      </c>
      <c r="B691" s="47" t="s">
        <v>144</v>
      </c>
      <c r="C691" s="49" t="s">
        <v>145</v>
      </c>
      <c r="D691" s="44" t="s">
        <v>70</v>
      </c>
      <c r="E691" s="50"/>
      <c r="F691" s="50"/>
    </row>
    <row r="692">
      <c r="A692" s="53" t="str">
        <f t="shared" si="1"/>
        <v>Asia_Afghanistan-Asia_2001</v>
      </c>
      <c r="B692" s="47" t="s">
        <v>144</v>
      </c>
      <c r="C692" s="49" t="s">
        <v>145</v>
      </c>
      <c r="D692" s="44" t="s">
        <v>71</v>
      </c>
      <c r="E692" s="50"/>
      <c r="F692" s="50"/>
    </row>
    <row r="693">
      <c r="A693" s="53" t="str">
        <f t="shared" si="1"/>
        <v>Asia_Afghanistan-Asia_2002</v>
      </c>
      <c r="B693" s="47" t="s">
        <v>144</v>
      </c>
      <c r="C693" s="49" t="s">
        <v>145</v>
      </c>
      <c r="D693" s="44" t="s">
        <v>72</v>
      </c>
      <c r="E693" s="50"/>
      <c r="F693" s="50"/>
    </row>
    <row r="694">
      <c r="A694" s="53" t="str">
        <f t="shared" si="1"/>
        <v>Asia_Afghanistan-Asia_2003</v>
      </c>
      <c r="B694" s="47" t="s">
        <v>144</v>
      </c>
      <c r="C694" s="49" t="s">
        <v>145</v>
      </c>
      <c r="D694" s="44" t="s">
        <v>74</v>
      </c>
      <c r="E694" s="50"/>
      <c r="F694" s="50"/>
    </row>
    <row r="695">
      <c r="A695" s="53" t="str">
        <f t="shared" si="1"/>
        <v>Asia_Afghanistan-Asia_2004</v>
      </c>
      <c r="B695" s="47" t="s">
        <v>144</v>
      </c>
      <c r="C695" s="49" t="s">
        <v>145</v>
      </c>
      <c r="D695" s="44" t="s">
        <v>83</v>
      </c>
      <c r="E695" s="50"/>
      <c r="F695" s="50"/>
    </row>
    <row r="696">
      <c r="A696" s="53" t="str">
        <f t="shared" si="1"/>
        <v>Asia_Afghanistan-Asia_2005</v>
      </c>
      <c r="B696" s="47" t="s">
        <v>144</v>
      </c>
      <c r="C696" s="49" t="s">
        <v>145</v>
      </c>
      <c r="D696" s="44" t="s">
        <v>84</v>
      </c>
      <c r="E696" s="50"/>
      <c r="F696" s="50"/>
    </row>
    <row r="697">
      <c r="A697" s="53" t="str">
        <f t="shared" si="1"/>
        <v>Asia_Afghanistan-Asia_2006</v>
      </c>
      <c r="B697" s="47" t="s">
        <v>144</v>
      </c>
      <c r="C697" s="49" t="s">
        <v>145</v>
      </c>
      <c r="D697" s="44" t="s">
        <v>85</v>
      </c>
      <c r="E697" s="50"/>
      <c r="F697" s="50"/>
    </row>
    <row r="698">
      <c r="A698" s="53" t="str">
        <f t="shared" si="1"/>
        <v>Asia_Afghanistan-Asia_2007</v>
      </c>
      <c r="B698" s="47" t="s">
        <v>144</v>
      </c>
      <c r="C698" s="49" t="s">
        <v>145</v>
      </c>
      <c r="D698" s="44" t="s">
        <v>86</v>
      </c>
      <c r="E698" s="50"/>
      <c r="F698" s="50"/>
    </row>
    <row r="699">
      <c r="A699" s="53" t="str">
        <f t="shared" si="1"/>
        <v>Asia_Afghanistan-Asia_2008</v>
      </c>
      <c r="B699" s="47" t="s">
        <v>144</v>
      </c>
      <c r="C699" s="49" t="s">
        <v>145</v>
      </c>
      <c r="D699" s="44" t="s">
        <v>87</v>
      </c>
      <c r="E699" s="52">
        <v>4.3E7</v>
      </c>
      <c r="F699" s="52">
        <v>5.8E7</v>
      </c>
    </row>
    <row r="700">
      <c r="A700" s="53" t="str">
        <f t="shared" si="1"/>
        <v>Asia_Afghanistan-Asia_2009</v>
      </c>
      <c r="B700" s="47" t="s">
        <v>144</v>
      </c>
      <c r="C700" s="49" t="s">
        <v>145</v>
      </c>
      <c r="D700" s="44" t="s">
        <v>88</v>
      </c>
      <c r="E700" s="52">
        <v>9.6E7</v>
      </c>
      <c r="F700" s="52">
        <v>6.1E7</v>
      </c>
    </row>
    <row r="701">
      <c r="A701" s="53" t="str">
        <f t="shared" si="1"/>
        <v>Asia_Afghanistan-Asia_2010</v>
      </c>
      <c r="B701" s="47" t="s">
        <v>144</v>
      </c>
      <c r="C701" s="49" t="s">
        <v>145</v>
      </c>
      <c r="D701" s="44" t="s">
        <v>89</v>
      </c>
      <c r="E701" s="52">
        <v>1.38E8</v>
      </c>
      <c r="F701" s="52">
        <v>8.6E7</v>
      </c>
    </row>
    <row r="702">
      <c r="A702" s="53" t="str">
        <f t="shared" si="1"/>
        <v>Asia_Afghanistan-Asia_2011</v>
      </c>
      <c r="B702" s="47" t="s">
        <v>144</v>
      </c>
      <c r="C702" s="49" t="s">
        <v>145</v>
      </c>
      <c r="D702" s="44" t="s">
        <v>90</v>
      </c>
      <c r="E702" s="52">
        <v>1.37E8</v>
      </c>
      <c r="F702" s="52">
        <v>1.27E8</v>
      </c>
    </row>
    <row r="703">
      <c r="A703" s="53" t="str">
        <f t="shared" si="1"/>
        <v>Asia_Afghanistan-Asia_2012</v>
      </c>
      <c r="B703" s="47" t="s">
        <v>144</v>
      </c>
      <c r="C703" s="49" t="s">
        <v>145</v>
      </c>
      <c r="D703" s="44" t="s">
        <v>91</v>
      </c>
      <c r="E703" s="52">
        <v>1.16E8</v>
      </c>
      <c r="F703" s="52">
        <v>8.0E7</v>
      </c>
    </row>
    <row r="704">
      <c r="A704" s="53" t="str">
        <f t="shared" si="1"/>
        <v>Asia_Armenia-Asia_2000</v>
      </c>
      <c r="B704" s="47" t="s">
        <v>144</v>
      </c>
      <c r="C704" s="49" t="s">
        <v>146</v>
      </c>
      <c r="D704" s="44" t="s">
        <v>70</v>
      </c>
      <c r="E704" s="52">
        <v>5.2E7</v>
      </c>
      <c r="F704" s="52">
        <v>5.6E7</v>
      </c>
    </row>
    <row r="705">
      <c r="A705" s="53" t="str">
        <f t="shared" si="1"/>
        <v>Asia_Armenia-Asia_2001</v>
      </c>
      <c r="B705" s="47" t="s">
        <v>144</v>
      </c>
      <c r="C705" s="49" t="s">
        <v>146</v>
      </c>
      <c r="D705" s="44" t="s">
        <v>71</v>
      </c>
      <c r="E705" s="52">
        <v>8.1E7</v>
      </c>
      <c r="F705" s="52">
        <v>5.9E7</v>
      </c>
    </row>
    <row r="706">
      <c r="A706" s="53" t="str">
        <f t="shared" si="1"/>
        <v>Asia_Armenia-Asia_2002</v>
      </c>
      <c r="B706" s="47" t="s">
        <v>144</v>
      </c>
      <c r="C706" s="49" t="s">
        <v>146</v>
      </c>
      <c r="D706" s="44" t="s">
        <v>72</v>
      </c>
      <c r="E706" s="52">
        <v>8.1E7</v>
      </c>
      <c r="F706" s="52">
        <v>8.5E7</v>
      </c>
    </row>
    <row r="707">
      <c r="A707" s="53" t="str">
        <f t="shared" si="1"/>
        <v>Asia_Armenia-Asia_2003</v>
      </c>
      <c r="B707" s="47" t="s">
        <v>144</v>
      </c>
      <c r="C707" s="49" t="s">
        <v>146</v>
      </c>
      <c r="D707" s="44" t="s">
        <v>74</v>
      </c>
      <c r="E707" s="52">
        <v>9.0E7</v>
      </c>
      <c r="F707" s="52">
        <v>9.7E7</v>
      </c>
    </row>
    <row r="708">
      <c r="A708" s="53" t="str">
        <f t="shared" si="1"/>
        <v>Asia_Armenia-Asia_2004</v>
      </c>
      <c r="B708" s="47" t="s">
        <v>144</v>
      </c>
      <c r="C708" s="49" t="s">
        <v>146</v>
      </c>
      <c r="D708" s="44" t="s">
        <v>83</v>
      </c>
      <c r="E708" s="52">
        <v>1.88E8</v>
      </c>
      <c r="F708" s="52">
        <v>2.16E8</v>
      </c>
    </row>
    <row r="709">
      <c r="A709" s="53" t="str">
        <f t="shared" si="1"/>
        <v>Asia_Armenia-Asia_2005</v>
      </c>
      <c r="B709" s="47" t="s">
        <v>144</v>
      </c>
      <c r="C709" s="49" t="s">
        <v>146</v>
      </c>
      <c r="D709" s="44" t="s">
        <v>84</v>
      </c>
      <c r="E709" s="52">
        <v>2.4E8</v>
      </c>
      <c r="F709" s="52">
        <v>2.84E8</v>
      </c>
    </row>
    <row r="710">
      <c r="A710" s="53" t="str">
        <f t="shared" si="1"/>
        <v>Asia_Armenia-Asia_2006</v>
      </c>
      <c r="B710" s="47" t="s">
        <v>144</v>
      </c>
      <c r="C710" s="49" t="s">
        <v>146</v>
      </c>
      <c r="D710" s="44" t="s">
        <v>85</v>
      </c>
      <c r="E710" s="52">
        <v>3.07E8</v>
      </c>
      <c r="F710" s="52">
        <v>3.21E8</v>
      </c>
    </row>
    <row r="711">
      <c r="A711" s="53" t="str">
        <f t="shared" si="1"/>
        <v>Asia_Armenia-Asia_2007</v>
      </c>
      <c r="B711" s="47" t="s">
        <v>144</v>
      </c>
      <c r="C711" s="49" t="s">
        <v>146</v>
      </c>
      <c r="D711" s="44" t="s">
        <v>86</v>
      </c>
      <c r="E711" s="52">
        <v>3.43E8</v>
      </c>
      <c r="F711" s="52">
        <v>3.45E8</v>
      </c>
    </row>
    <row r="712">
      <c r="A712" s="53" t="str">
        <f t="shared" si="1"/>
        <v>Asia_Armenia-Asia_2008</v>
      </c>
      <c r="B712" s="47" t="s">
        <v>144</v>
      </c>
      <c r="C712" s="49" t="s">
        <v>146</v>
      </c>
      <c r="D712" s="44" t="s">
        <v>87</v>
      </c>
      <c r="E712" s="52">
        <v>3.77E8</v>
      </c>
      <c r="F712" s="52">
        <v>3.83E8</v>
      </c>
    </row>
    <row r="713">
      <c r="A713" s="53" t="str">
        <f t="shared" si="1"/>
        <v>Asia_Armenia-Asia_2009</v>
      </c>
      <c r="B713" s="47" t="s">
        <v>144</v>
      </c>
      <c r="C713" s="49" t="s">
        <v>146</v>
      </c>
      <c r="D713" s="44" t="s">
        <v>88</v>
      </c>
      <c r="E713" s="52">
        <v>3.74E8</v>
      </c>
      <c r="F713" s="52">
        <v>3.79E8</v>
      </c>
    </row>
    <row r="714">
      <c r="A714" s="53" t="str">
        <f t="shared" si="1"/>
        <v>Asia_Armenia-Asia_2010</v>
      </c>
      <c r="B714" s="47" t="s">
        <v>144</v>
      </c>
      <c r="C714" s="49" t="s">
        <v>146</v>
      </c>
      <c r="D714" s="44" t="s">
        <v>89</v>
      </c>
      <c r="E714" s="52">
        <v>4.56E8</v>
      </c>
      <c r="F714" s="52">
        <v>4.66E8</v>
      </c>
    </row>
    <row r="715">
      <c r="A715" s="53" t="str">
        <f t="shared" si="1"/>
        <v>Asia_Armenia-Asia_2011</v>
      </c>
      <c r="B715" s="47" t="s">
        <v>144</v>
      </c>
      <c r="C715" s="49" t="s">
        <v>146</v>
      </c>
      <c r="D715" s="44" t="s">
        <v>90</v>
      </c>
      <c r="E715" s="52">
        <v>4.86E8</v>
      </c>
      <c r="F715" s="52">
        <v>5.46E8</v>
      </c>
    </row>
    <row r="716">
      <c r="A716" s="53" t="str">
        <f t="shared" si="1"/>
        <v>Asia_Armenia-Asia_2012</v>
      </c>
      <c r="B716" s="47" t="s">
        <v>144</v>
      </c>
      <c r="C716" s="49" t="s">
        <v>146</v>
      </c>
      <c r="D716" s="44" t="s">
        <v>91</v>
      </c>
      <c r="E716" s="52">
        <v>4.87E8</v>
      </c>
      <c r="F716" s="52">
        <v>5.56E8</v>
      </c>
    </row>
    <row r="717">
      <c r="A717" s="53" t="str">
        <f t="shared" si="1"/>
        <v>Asia_Azerbaijan-Asia_2000</v>
      </c>
      <c r="B717" s="47" t="s">
        <v>144</v>
      </c>
      <c r="C717" s="49" t="s">
        <v>147</v>
      </c>
      <c r="D717" s="44" t="s">
        <v>70</v>
      </c>
      <c r="E717" s="52">
        <v>6.8E7</v>
      </c>
      <c r="F717" s="52">
        <v>1.38E8</v>
      </c>
    </row>
    <row r="718">
      <c r="A718" s="53" t="str">
        <f t="shared" si="1"/>
        <v>Asia_Azerbaijan-Asia_2001</v>
      </c>
      <c r="B718" s="47" t="s">
        <v>144</v>
      </c>
      <c r="C718" s="49" t="s">
        <v>147</v>
      </c>
      <c r="D718" s="44" t="s">
        <v>71</v>
      </c>
      <c r="E718" s="52">
        <v>5.7E7</v>
      </c>
      <c r="F718" s="52">
        <v>1.19E8</v>
      </c>
    </row>
    <row r="719">
      <c r="A719" s="53" t="str">
        <f t="shared" si="1"/>
        <v>Asia_Azerbaijan-Asia_2002</v>
      </c>
      <c r="B719" s="47" t="s">
        <v>144</v>
      </c>
      <c r="C719" s="49" t="s">
        <v>147</v>
      </c>
      <c r="D719" s="44" t="s">
        <v>72</v>
      </c>
      <c r="E719" s="52">
        <v>6.3E7</v>
      </c>
      <c r="F719" s="52">
        <v>1.1E8</v>
      </c>
    </row>
    <row r="720">
      <c r="A720" s="53" t="str">
        <f t="shared" si="1"/>
        <v>Asia_Azerbaijan-Asia_2003</v>
      </c>
      <c r="B720" s="47" t="s">
        <v>144</v>
      </c>
      <c r="C720" s="49" t="s">
        <v>147</v>
      </c>
      <c r="D720" s="44" t="s">
        <v>74</v>
      </c>
      <c r="E720" s="52">
        <v>7.0E7</v>
      </c>
      <c r="F720" s="52">
        <v>1.2E8</v>
      </c>
    </row>
    <row r="721">
      <c r="A721" s="53" t="str">
        <f t="shared" si="1"/>
        <v>Asia_Azerbaijan-Asia_2004</v>
      </c>
      <c r="B721" s="47" t="s">
        <v>144</v>
      </c>
      <c r="C721" s="49" t="s">
        <v>147</v>
      </c>
      <c r="D721" s="44" t="s">
        <v>83</v>
      </c>
      <c r="E721" s="52">
        <v>7.9E7</v>
      </c>
      <c r="F721" s="52">
        <v>1.4E8</v>
      </c>
    </row>
    <row r="722">
      <c r="A722" s="53" t="str">
        <f t="shared" si="1"/>
        <v>Asia_Azerbaijan-Asia_2005</v>
      </c>
      <c r="B722" s="47" t="s">
        <v>144</v>
      </c>
      <c r="C722" s="49" t="s">
        <v>147</v>
      </c>
      <c r="D722" s="44" t="s">
        <v>84</v>
      </c>
      <c r="E722" s="52">
        <v>1.0E8</v>
      </c>
      <c r="F722" s="52">
        <v>1.88E8</v>
      </c>
    </row>
    <row r="723">
      <c r="A723" s="53" t="str">
        <f t="shared" si="1"/>
        <v>Asia_Azerbaijan-Asia_2006</v>
      </c>
      <c r="B723" s="47" t="s">
        <v>144</v>
      </c>
      <c r="C723" s="49" t="s">
        <v>147</v>
      </c>
      <c r="D723" s="44" t="s">
        <v>85</v>
      </c>
      <c r="E723" s="52">
        <v>2.01E8</v>
      </c>
      <c r="F723" s="52">
        <v>2.56E8</v>
      </c>
    </row>
    <row r="724">
      <c r="A724" s="53" t="str">
        <f t="shared" si="1"/>
        <v>Asia_Azerbaijan-Asia_2007</v>
      </c>
      <c r="B724" s="47" t="s">
        <v>144</v>
      </c>
      <c r="C724" s="49" t="s">
        <v>147</v>
      </c>
      <c r="D724" s="44" t="s">
        <v>86</v>
      </c>
      <c r="E724" s="52">
        <v>3.17E8</v>
      </c>
      <c r="F724" s="52">
        <v>3.81E8</v>
      </c>
    </row>
    <row r="725">
      <c r="A725" s="53" t="str">
        <f t="shared" si="1"/>
        <v>Asia_Azerbaijan-Asia_2008</v>
      </c>
      <c r="B725" s="47" t="s">
        <v>144</v>
      </c>
      <c r="C725" s="49" t="s">
        <v>147</v>
      </c>
      <c r="D725" s="44" t="s">
        <v>87</v>
      </c>
      <c r="E725" s="52">
        <v>3.82E8</v>
      </c>
      <c r="F725" s="52">
        <v>4.56E8</v>
      </c>
    </row>
    <row r="726">
      <c r="A726" s="53" t="str">
        <f t="shared" si="1"/>
        <v>Asia_Azerbaijan-Asia_2009</v>
      </c>
      <c r="B726" s="47" t="s">
        <v>144</v>
      </c>
      <c r="C726" s="49" t="s">
        <v>147</v>
      </c>
      <c r="D726" s="44" t="s">
        <v>88</v>
      </c>
      <c r="E726" s="52">
        <v>5.45E8</v>
      </c>
      <c r="F726" s="52">
        <v>4.88E8</v>
      </c>
    </row>
    <row r="727">
      <c r="A727" s="53" t="str">
        <f t="shared" si="1"/>
        <v>Asia_Azerbaijan-Asia_2010</v>
      </c>
      <c r="B727" s="47" t="s">
        <v>144</v>
      </c>
      <c r="C727" s="49" t="s">
        <v>147</v>
      </c>
      <c r="D727" s="44" t="s">
        <v>89</v>
      </c>
      <c r="E727" s="52">
        <v>7.92E8</v>
      </c>
      <c r="F727" s="52">
        <v>8.56E8</v>
      </c>
    </row>
    <row r="728">
      <c r="A728" s="53" t="str">
        <f t="shared" si="1"/>
        <v>Asia_Azerbaijan-Asia_2011</v>
      </c>
      <c r="B728" s="47" t="s">
        <v>144</v>
      </c>
      <c r="C728" s="49" t="s">
        <v>147</v>
      </c>
      <c r="D728" s="44" t="s">
        <v>90</v>
      </c>
      <c r="E728" s="52">
        <v>1.5E9</v>
      </c>
      <c r="F728" s="52">
        <v>1.778E9</v>
      </c>
    </row>
    <row r="729">
      <c r="A729" s="53" t="str">
        <f t="shared" si="1"/>
        <v>Asia_Azerbaijan-Asia_2012</v>
      </c>
      <c r="B729" s="47" t="s">
        <v>144</v>
      </c>
      <c r="C729" s="49" t="s">
        <v>147</v>
      </c>
      <c r="D729" s="44" t="s">
        <v>91</v>
      </c>
      <c r="E729" s="52">
        <v>2.634E9</v>
      </c>
      <c r="F729" s="52">
        <v>2.616E9</v>
      </c>
    </row>
    <row r="730">
      <c r="A730" s="53" t="str">
        <f t="shared" si="1"/>
        <v>Asia_Bangladesh-Asia_2000</v>
      </c>
      <c r="B730" s="47" t="s">
        <v>144</v>
      </c>
      <c r="C730" s="49" t="s">
        <v>148</v>
      </c>
      <c r="D730" s="44" t="s">
        <v>70</v>
      </c>
      <c r="E730" s="52">
        <v>5.0E7</v>
      </c>
      <c r="F730" s="52">
        <v>4.71E8</v>
      </c>
    </row>
    <row r="731">
      <c r="A731" s="53" t="str">
        <f t="shared" si="1"/>
        <v>Asia_Bangladesh-Asia_2001</v>
      </c>
      <c r="B731" s="47" t="s">
        <v>144</v>
      </c>
      <c r="C731" s="49" t="s">
        <v>148</v>
      </c>
      <c r="D731" s="44" t="s">
        <v>71</v>
      </c>
      <c r="E731" s="52">
        <v>4.8E7</v>
      </c>
      <c r="F731" s="52">
        <v>3.41E8</v>
      </c>
    </row>
    <row r="732">
      <c r="A732" s="53" t="str">
        <f t="shared" si="1"/>
        <v>Asia_Bangladesh-Asia_2002</v>
      </c>
      <c r="B732" s="47" t="s">
        <v>144</v>
      </c>
      <c r="C732" s="49" t="s">
        <v>148</v>
      </c>
      <c r="D732" s="44" t="s">
        <v>72</v>
      </c>
      <c r="E732" s="52">
        <v>5.9E7</v>
      </c>
      <c r="F732" s="52">
        <v>3.09E8</v>
      </c>
    </row>
    <row r="733">
      <c r="A733" s="53" t="str">
        <f t="shared" si="1"/>
        <v>Asia_Bangladesh-Asia_2003</v>
      </c>
      <c r="B733" s="47" t="s">
        <v>144</v>
      </c>
      <c r="C733" s="49" t="s">
        <v>148</v>
      </c>
      <c r="D733" s="44" t="s">
        <v>74</v>
      </c>
      <c r="E733" s="52">
        <v>5.9E7</v>
      </c>
      <c r="F733" s="52">
        <v>3.89E8</v>
      </c>
    </row>
    <row r="734">
      <c r="A734" s="53" t="str">
        <f t="shared" si="1"/>
        <v>Asia_Bangladesh-Asia_2004</v>
      </c>
      <c r="B734" s="47" t="s">
        <v>144</v>
      </c>
      <c r="C734" s="49" t="s">
        <v>148</v>
      </c>
      <c r="D734" s="44" t="s">
        <v>83</v>
      </c>
      <c r="E734" s="52">
        <v>7.6E7</v>
      </c>
      <c r="F734" s="52">
        <v>4.42E8</v>
      </c>
    </row>
    <row r="735">
      <c r="A735" s="53" t="str">
        <f t="shared" si="1"/>
        <v>Asia_Bangladesh-Asia_2005</v>
      </c>
      <c r="B735" s="47" t="s">
        <v>144</v>
      </c>
      <c r="C735" s="49" t="s">
        <v>148</v>
      </c>
      <c r="D735" s="44" t="s">
        <v>84</v>
      </c>
      <c r="E735" s="52">
        <v>7.9E7</v>
      </c>
      <c r="F735" s="52">
        <v>3.75E8</v>
      </c>
    </row>
    <row r="736">
      <c r="A736" s="53" t="str">
        <f t="shared" si="1"/>
        <v>Asia_Bangladesh-Asia_2006</v>
      </c>
      <c r="B736" s="47" t="s">
        <v>144</v>
      </c>
      <c r="C736" s="49" t="s">
        <v>148</v>
      </c>
      <c r="D736" s="44" t="s">
        <v>85</v>
      </c>
      <c r="E736" s="52">
        <v>8.0E7</v>
      </c>
      <c r="F736" s="52">
        <v>4.44E8</v>
      </c>
    </row>
    <row r="737">
      <c r="A737" s="53" t="str">
        <f t="shared" si="1"/>
        <v>Asia_Bangladesh-Asia_2007</v>
      </c>
      <c r="B737" s="47" t="s">
        <v>144</v>
      </c>
      <c r="C737" s="49" t="s">
        <v>148</v>
      </c>
      <c r="D737" s="44" t="s">
        <v>86</v>
      </c>
      <c r="E737" s="52">
        <v>7.6E7</v>
      </c>
      <c r="F737" s="52">
        <v>5.3E8</v>
      </c>
    </row>
    <row r="738">
      <c r="A738" s="53" t="str">
        <f t="shared" si="1"/>
        <v>Asia_Bangladesh-Asia_2008</v>
      </c>
      <c r="B738" s="47" t="s">
        <v>144</v>
      </c>
      <c r="C738" s="49" t="s">
        <v>148</v>
      </c>
      <c r="D738" s="44" t="s">
        <v>87</v>
      </c>
      <c r="E738" s="52">
        <v>7.5E7</v>
      </c>
      <c r="F738" s="52">
        <v>7.35E8</v>
      </c>
    </row>
    <row r="739">
      <c r="A739" s="53" t="str">
        <f t="shared" si="1"/>
        <v>Asia_Bangladesh-Asia_2009</v>
      </c>
      <c r="B739" s="47" t="s">
        <v>144</v>
      </c>
      <c r="C739" s="49" t="s">
        <v>148</v>
      </c>
      <c r="D739" s="44" t="s">
        <v>88</v>
      </c>
      <c r="E739" s="52">
        <v>7.7E7</v>
      </c>
      <c r="F739" s="52">
        <v>6.51E8</v>
      </c>
    </row>
    <row r="740">
      <c r="A740" s="53" t="str">
        <f t="shared" si="1"/>
        <v>Asia_Bangladesh-Asia_2010</v>
      </c>
      <c r="B740" s="47" t="s">
        <v>144</v>
      </c>
      <c r="C740" s="49" t="s">
        <v>148</v>
      </c>
      <c r="D740" s="44" t="s">
        <v>89</v>
      </c>
      <c r="E740" s="52">
        <v>1.03E8</v>
      </c>
      <c r="F740" s="52">
        <v>8.35E8</v>
      </c>
    </row>
    <row r="741">
      <c r="A741" s="53" t="str">
        <f t="shared" si="1"/>
        <v>Asia_Bangladesh-Asia_2011</v>
      </c>
      <c r="B741" s="47" t="s">
        <v>144</v>
      </c>
      <c r="C741" s="49" t="s">
        <v>148</v>
      </c>
      <c r="D741" s="44" t="s">
        <v>90</v>
      </c>
      <c r="E741" s="52">
        <v>9.7E7</v>
      </c>
      <c r="F741" s="52">
        <v>8.19E8</v>
      </c>
    </row>
    <row r="742">
      <c r="A742" s="53" t="str">
        <f t="shared" si="1"/>
        <v>Asia_Bangladesh-Asia_2012</v>
      </c>
      <c r="B742" s="47" t="s">
        <v>144</v>
      </c>
      <c r="C742" s="49" t="s">
        <v>148</v>
      </c>
      <c r="D742" s="44" t="s">
        <v>91</v>
      </c>
      <c r="E742" s="52">
        <v>1.1E8</v>
      </c>
      <c r="F742" s="52">
        <v>8.29E8</v>
      </c>
    </row>
    <row r="743">
      <c r="A743" s="53" t="str">
        <f t="shared" si="1"/>
        <v>Asia_Bhutan-Asia_2000</v>
      </c>
      <c r="B743" s="47" t="s">
        <v>144</v>
      </c>
      <c r="C743" s="49" t="s">
        <v>149</v>
      </c>
      <c r="D743" s="44" t="s">
        <v>70</v>
      </c>
      <c r="E743" s="52">
        <v>1.0E7</v>
      </c>
      <c r="F743" s="50"/>
    </row>
    <row r="744">
      <c r="A744" s="53" t="str">
        <f t="shared" si="1"/>
        <v>Asia_Bhutan-Asia_2001</v>
      </c>
      <c r="B744" s="47" t="s">
        <v>144</v>
      </c>
      <c r="C744" s="49" t="s">
        <v>149</v>
      </c>
      <c r="D744" s="44" t="s">
        <v>71</v>
      </c>
      <c r="E744" s="52">
        <v>9000000.0</v>
      </c>
      <c r="F744" s="50"/>
    </row>
    <row r="745">
      <c r="A745" s="53" t="str">
        <f t="shared" si="1"/>
        <v>Asia_Bhutan-Asia_2002</v>
      </c>
      <c r="B745" s="47" t="s">
        <v>144</v>
      </c>
      <c r="C745" s="49" t="s">
        <v>149</v>
      </c>
      <c r="D745" s="44" t="s">
        <v>72</v>
      </c>
      <c r="E745" s="52">
        <v>8000000.0</v>
      </c>
      <c r="F745" s="50"/>
    </row>
    <row r="746">
      <c r="A746" s="53" t="str">
        <f t="shared" si="1"/>
        <v>Asia_Bhutan-Asia_2003</v>
      </c>
      <c r="B746" s="47" t="s">
        <v>144</v>
      </c>
      <c r="C746" s="49" t="s">
        <v>149</v>
      </c>
      <c r="D746" s="44" t="s">
        <v>74</v>
      </c>
      <c r="E746" s="52">
        <v>8000000.0</v>
      </c>
      <c r="F746" s="50"/>
    </row>
    <row r="747">
      <c r="A747" s="53" t="str">
        <f t="shared" si="1"/>
        <v>Asia_Bhutan-Asia_2004</v>
      </c>
      <c r="B747" s="47" t="s">
        <v>144</v>
      </c>
      <c r="C747" s="49" t="s">
        <v>149</v>
      </c>
      <c r="D747" s="44" t="s">
        <v>83</v>
      </c>
      <c r="E747" s="52">
        <v>1.3E7</v>
      </c>
      <c r="F747" s="50"/>
    </row>
    <row r="748">
      <c r="A748" s="53" t="str">
        <f t="shared" si="1"/>
        <v>Asia_Bhutan-Asia_2005</v>
      </c>
      <c r="B748" s="47" t="s">
        <v>144</v>
      </c>
      <c r="C748" s="49" t="s">
        <v>149</v>
      </c>
      <c r="D748" s="44" t="s">
        <v>84</v>
      </c>
      <c r="E748" s="52">
        <v>1.9E7</v>
      </c>
      <c r="F748" s="50"/>
    </row>
    <row r="749">
      <c r="A749" s="53" t="str">
        <f t="shared" si="1"/>
        <v>Asia_Bhutan-Asia_2006</v>
      </c>
      <c r="B749" s="47" t="s">
        <v>144</v>
      </c>
      <c r="C749" s="49" t="s">
        <v>149</v>
      </c>
      <c r="D749" s="44" t="s">
        <v>85</v>
      </c>
      <c r="E749" s="52">
        <v>3.6E7</v>
      </c>
      <c r="F749" s="52">
        <v>2.2E7</v>
      </c>
    </row>
    <row r="750">
      <c r="A750" s="53" t="str">
        <f t="shared" si="1"/>
        <v>Asia_Bhutan-Asia_2007</v>
      </c>
      <c r="B750" s="47" t="s">
        <v>144</v>
      </c>
      <c r="C750" s="49" t="s">
        <v>149</v>
      </c>
      <c r="D750" s="44" t="s">
        <v>86</v>
      </c>
      <c r="E750" s="52">
        <v>4.7E7</v>
      </c>
      <c r="F750" s="52">
        <v>2.6E7</v>
      </c>
    </row>
    <row r="751">
      <c r="A751" s="53" t="str">
        <f t="shared" si="1"/>
        <v>Asia_Bhutan-Asia_2008</v>
      </c>
      <c r="B751" s="47" t="s">
        <v>144</v>
      </c>
      <c r="C751" s="49" t="s">
        <v>149</v>
      </c>
      <c r="D751" s="44" t="s">
        <v>87</v>
      </c>
      <c r="E751" s="52">
        <v>4.6E7</v>
      </c>
      <c r="F751" s="52">
        <v>6.6E7</v>
      </c>
    </row>
    <row r="752">
      <c r="A752" s="53" t="str">
        <f t="shared" si="1"/>
        <v>Asia_Bhutan-Asia_2009</v>
      </c>
      <c r="B752" s="47" t="s">
        <v>144</v>
      </c>
      <c r="C752" s="49" t="s">
        <v>149</v>
      </c>
      <c r="D752" s="44" t="s">
        <v>88</v>
      </c>
      <c r="E752" s="52">
        <v>5.1E7</v>
      </c>
      <c r="F752" s="52">
        <v>3.4E7</v>
      </c>
    </row>
    <row r="753">
      <c r="A753" s="53" t="str">
        <f t="shared" si="1"/>
        <v>Asia_Bhutan-Asia_2010</v>
      </c>
      <c r="B753" s="47" t="s">
        <v>144</v>
      </c>
      <c r="C753" s="49" t="s">
        <v>149</v>
      </c>
      <c r="D753" s="44" t="s">
        <v>89</v>
      </c>
      <c r="E753" s="52">
        <v>6.4E7</v>
      </c>
      <c r="F753" s="52">
        <v>4.3E7</v>
      </c>
    </row>
    <row r="754">
      <c r="A754" s="53" t="str">
        <f t="shared" si="1"/>
        <v>Asia_Bhutan-Asia_2011</v>
      </c>
      <c r="B754" s="47" t="s">
        <v>144</v>
      </c>
      <c r="C754" s="49" t="s">
        <v>149</v>
      </c>
      <c r="D754" s="44" t="s">
        <v>90</v>
      </c>
      <c r="E754" s="52">
        <v>7.6E7</v>
      </c>
      <c r="F754" s="52">
        <v>5.8E7</v>
      </c>
    </row>
    <row r="755">
      <c r="A755" s="53" t="str">
        <f t="shared" si="1"/>
        <v>Asia_Bhutan-Asia_2012</v>
      </c>
      <c r="B755" s="47" t="s">
        <v>144</v>
      </c>
      <c r="C755" s="49" t="s">
        <v>149</v>
      </c>
      <c r="D755" s="44" t="s">
        <v>91</v>
      </c>
      <c r="E755" s="52">
        <v>9.4E7</v>
      </c>
      <c r="F755" s="52">
        <v>7.1E7</v>
      </c>
    </row>
    <row r="756">
      <c r="A756" s="53" t="str">
        <f t="shared" si="1"/>
        <v>Asia_Brunei-Asia_2000</v>
      </c>
      <c r="B756" s="47" t="s">
        <v>144</v>
      </c>
      <c r="C756" s="49" t="s">
        <v>150</v>
      </c>
      <c r="D756" s="44" t="s">
        <v>70</v>
      </c>
      <c r="E756" s="50"/>
      <c r="F756" s="50"/>
    </row>
    <row r="757">
      <c r="A757" s="53" t="str">
        <f t="shared" si="1"/>
        <v>Asia_Brunei-Asia_2001</v>
      </c>
      <c r="B757" s="47" t="s">
        <v>144</v>
      </c>
      <c r="C757" s="49" t="s">
        <v>150</v>
      </c>
      <c r="D757" s="44" t="s">
        <v>71</v>
      </c>
      <c r="E757" s="52">
        <v>1.55E8</v>
      </c>
      <c r="F757" s="52">
        <v>4.56E8</v>
      </c>
    </row>
    <row r="758">
      <c r="A758" s="53" t="str">
        <f t="shared" si="1"/>
        <v>Asia_Brunei-Asia_2002</v>
      </c>
      <c r="B758" s="47" t="s">
        <v>144</v>
      </c>
      <c r="C758" s="49" t="s">
        <v>150</v>
      </c>
      <c r="D758" s="44" t="s">
        <v>72</v>
      </c>
      <c r="E758" s="52">
        <v>1.13E8</v>
      </c>
      <c r="F758" s="52">
        <v>3.98E8</v>
      </c>
    </row>
    <row r="759">
      <c r="A759" s="53" t="str">
        <f t="shared" si="1"/>
        <v>Asia_Brunei-Asia_2003</v>
      </c>
      <c r="B759" s="47" t="s">
        <v>144</v>
      </c>
      <c r="C759" s="49" t="s">
        <v>150</v>
      </c>
      <c r="D759" s="44" t="s">
        <v>74</v>
      </c>
      <c r="E759" s="52">
        <v>1.24E8</v>
      </c>
      <c r="F759" s="52">
        <v>4.69E8</v>
      </c>
    </row>
    <row r="760">
      <c r="A760" s="53" t="str">
        <f t="shared" si="1"/>
        <v>Asia_Brunei-Asia_2004</v>
      </c>
      <c r="B760" s="47" t="s">
        <v>144</v>
      </c>
      <c r="C760" s="49" t="s">
        <v>150</v>
      </c>
      <c r="D760" s="44" t="s">
        <v>83</v>
      </c>
      <c r="E760" s="52">
        <v>1.81E8</v>
      </c>
      <c r="F760" s="52">
        <v>3.82E8</v>
      </c>
    </row>
    <row r="761">
      <c r="A761" s="53" t="str">
        <f t="shared" si="1"/>
        <v>Asia_Brunei-Asia_2005</v>
      </c>
      <c r="B761" s="47" t="s">
        <v>144</v>
      </c>
      <c r="C761" s="49" t="s">
        <v>150</v>
      </c>
      <c r="D761" s="44" t="s">
        <v>84</v>
      </c>
      <c r="E761" s="52">
        <v>1.91E8</v>
      </c>
      <c r="F761" s="52">
        <v>3.74E8</v>
      </c>
    </row>
    <row r="762">
      <c r="A762" s="53" t="str">
        <f t="shared" si="1"/>
        <v>Asia_Brunei-Asia_2006</v>
      </c>
      <c r="B762" s="47" t="s">
        <v>144</v>
      </c>
      <c r="C762" s="49" t="s">
        <v>150</v>
      </c>
      <c r="D762" s="44" t="s">
        <v>85</v>
      </c>
      <c r="E762" s="52">
        <v>2.24E8</v>
      </c>
      <c r="F762" s="52">
        <v>4.08E8</v>
      </c>
    </row>
    <row r="763">
      <c r="A763" s="53" t="str">
        <f t="shared" si="1"/>
        <v>Asia_Brunei-Asia_2007</v>
      </c>
      <c r="B763" s="47" t="s">
        <v>144</v>
      </c>
      <c r="C763" s="49" t="s">
        <v>150</v>
      </c>
      <c r="D763" s="44" t="s">
        <v>86</v>
      </c>
      <c r="E763" s="52">
        <v>2.33E8</v>
      </c>
      <c r="F763" s="52">
        <v>4.3E8</v>
      </c>
    </row>
    <row r="764">
      <c r="A764" s="53" t="str">
        <f t="shared" si="1"/>
        <v>Asia_Brunei-Asia_2008</v>
      </c>
      <c r="B764" s="47" t="s">
        <v>144</v>
      </c>
      <c r="C764" s="49" t="s">
        <v>150</v>
      </c>
      <c r="D764" s="44" t="s">
        <v>87</v>
      </c>
      <c r="E764" s="52">
        <v>2.42E8</v>
      </c>
      <c r="F764" s="52">
        <v>4.59E8</v>
      </c>
    </row>
    <row r="765">
      <c r="A765" s="53" t="str">
        <f t="shared" si="1"/>
        <v>Asia_Brunei-Asia_2009</v>
      </c>
      <c r="B765" s="47" t="s">
        <v>144</v>
      </c>
      <c r="C765" s="49" t="s">
        <v>150</v>
      </c>
      <c r="D765" s="44" t="s">
        <v>88</v>
      </c>
      <c r="E765" s="52">
        <v>2.54E8</v>
      </c>
      <c r="F765" s="52">
        <v>4.77E8</v>
      </c>
    </row>
    <row r="766">
      <c r="A766" s="53" t="str">
        <f t="shared" si="1"/>
        <v>Asia_Brunei-Asia_2010</v>
      </c>
      <c r="B766" s="47" t="s">
        <v>144</v>
      </c>
      <c r="C766" s="49" t="s">
        <v>150</v>
      </c>
      <c r="D766" s="44" t="s">
        <v>89</v>
      </c>
      <c r="E766" s="50"/>
      <c r="F766" s="50"/>
    </row>
    <row r="767">
      <c r="A767" s="53" t="str">
        <f t="shared" si="1"/>
        <v>Asia_Brunei-Asia_2011</v>
      </c>
      <c r="B767" s="47" t="s">
        <v>144</v>
      </c>
      <c r="C767" s="49" t="s">
        <v>150</v>
      </c>
      <c r="D767" s="44" t="s">
        <v>90</v>
      </c>
      <c r="E767" s="50"/>
      <c r="F767" s="50"/>
    </row>
    <row r="768">
      <c r="A768" s="53" t="str">
        <f t="shared" si="1"/>
        <v>Asia_Brunei-Asia_2012</v>
      </c>
      <c r="B768" s="47" t="s">
        <v>144</v>
      </c>
      <c r="C768" s="49" t="s">
        <v>150</v>
      </c>
      <c r="D768" s="44" t="s">
        <v>91</v>
      </c>
      <c r="E768" s="50"/>
      <c r="F768" s="50"/>
    </row>
    <row r="769">
      <c r="A769" s="53" t="str">
        <f t="shared" si="1"/>
        <v>Asia_Cambodia-Asia_2000</v>
      </c>
      <c r="B769" s="47" t="s">
        <v>144</v>
      </c>
      <c r="C769" s="49" t="s">
        <v>151</v>
      </c>
      <c r="D769" s="44" t="s">
        <v>70</v>
      </c>
      <c r="E769" s="52">
        <v>3.45E8</v>
      </c>
      <c r="F769" s="52">
        <v>5.2E7</v>
      </c>
    </row>
    <row r="770">
      <c r="A770" s="53" t="str">
        <f t="shared" si="1"/>
        <v>Asia_Cambodia-Asia_2001</v>
      </c>
      <c r="B770" s="47" t="s">
        <v>144</v>
      </c>
      <c r="C770" s="49" t="s">
        <v>151</v>
      </c>
      <c r="D770" s="44" t="s">
        <v>71</v>
      </c>
      <c r="E770" s="52">
        <v>4.29E8</v>
      </c>
      <c r="F770" s="52">
        <v>5.9E7</v>
      </c>
    </row>
    <row r="771">
      <c r="A771" s="53" t="str">
        <f t="shared" si="1"/>
        <v>Asia_Cambodia-Asia_2002</v>
      </c>
      <c r="B771" s="47" t="s">
        <v>144</v>
      </c>
      <c r="C771" s="49" t="s">
        <v>151</v>
      </c>
      <c r="D771" s="44" t="s">
        <v>72</v>
      </c>
      <c r="E771" s="52">
        <v>5.09E8</v>
      </c>
      <c r="F771" s="52">
        <v>6.4E7</v>
      </c>
    </row>
    <row r="772">
      <c r="A772" s="53" t="str">
        <f t="shared" si="1"/>
        <v>Asia_Cambodia-Asia_2003</v>
      </c>
      <c r="B772" s="47" t="s">
        <v>144</v>
      </c>
      <c r="C772" s="49" t="s">
        <v>151</v>
      </c>
      <c r="D772" s="44" t="s">
        <v>74</v>
      </c>
      <c r="E772" s="52">
        <v>4.41E8</v>
      </c>
      <c r="F772" s="52">
        <v>6.0E7</v>
      </c>
    </row>
    <row r="773">
      <c r="A773" s="53" t="str">
        <f t="shared" si="1"/>
        <v>Asia_Cambodia-Asia_2004</v>
      </c>
      <c r="B773" s="47" t="s">
        <v>144</v>
      </c>
      <c r="C773" s="49" t="s">
        <v>151</v>
      </c>
      <c r="D773" s="44" t="s">
        <v>83</v>
      </c>
      <c r="E773" s="52">
        <v>6.73E8</v>
      </c>
      <c r="F773" s="52">
        <v>8.0E7</v>
      </c>
    </row>
    <row r="774">
      <c r="A774" s="53" t="str">
        <f t="shared" si="1"/>
        <v>Asia_Cambodia-Asia_2005</v>
      </c>
      <c r="B774" s="47" t="s">
        <v>144</v>
      </c>
      <c r="C774" s="49" t="s">
        <v>151</v>
      </c>
      <c r="D774" s="44" t="s">
        <v>84</v>
      </c>
      <c r="E774" s="52">
        <v>9.29E8</v>
      </c>
      <c r="F774" s="52">
        <v>1.37E8</v>
      </c>
    </row>
    <row r="775">
      <c r="A775" s="53" t="str">
        <f t="shared" si="1"/>
        <v>Asia_Cambodia-Asia_2006</v>
      </c>
      <c r="B775" s="47" t="s">
        <v>144</v>
      </c>
      <c r="C775" s="49" t="s">
        <v>151</v>
      </c>
      <c r="D775" s="44" t="s">
        <v>85</v>
      </c>
      <c r="E775" s="52">
        <v>1.109E9</v>
      </c>
      <c r="F775" s="52">
        <v>1.76E8</v>
      </c>
    </row>
    <row r="776">
      <c r="A776" s="53" t="str">
        <f t="shared" si="1"/>
        <v>Asia_Cambodia-Asia_2007</v>
      </c>
      <c r="B776" s="47" t="s">
        <v>144</v>
      </c>
      <c r="C776" s="49" t="s">
        <v>151</v>
      </c>
      <c r="D776" s="44" t="s">
        <v>86</v>
      </c>
      <c r="E776" s="52">
        <v>1.169E9</v>
      </c>
      <c r="F776" s="52">
        <v>1.94E8</v>
      </c>
    </row>
    <row r="777">
      <c r="A777" s="53" t="str">
        <f t="shared" si="1"/>
        <v>Asia_Cambodia-Asia_2008</v>
      </c>
      <c r="B777" s="47" t="s">
        <v>144</v>
      </c>
      <c r="C777" s="49" t="s">
        <v>151</v>
      </c>
      <c r="D777" s="44" t="s">
        <v>87</v>
      </c>
      <c r="E777" s="52">
        <v>1.28E9</v>
      </c>
      <c r="F777" s="52">
        <v>1.8E8</v>
      </c>
    </row>
    <row r="778">
      <c r="A778" s="53" t="str">
        <f t="shared" si="1"/>
        <v>Asia_Cambodia-Asia_2009</v>
      </c>
      <c r="B778" s="47" t="s">
        <v>144</v>
      </c>
      <c r="C778" s="49" t="s">
        <v>151</v>
      </c>
      <c r="D778" s="44" t="s">
        <v>88</v>
      </c>
      <c r="E778" s="52">
        <v>1.208E9</v>
      </c>
      <c r="F778" s="52">
        <v>1.63E8</v>
      </c>
    </row>
    <row r="779">
      <c r="A779" s="53" t="str">
        <f t="shared" si="1"/>
        <v>Asia_Cambodia-Asia_2010</v>
      </c>
      <c r="B779" s="47" t="s">
        <v>144</v>
      </c>
      <c r="C779" s="49" t="s">
        <v>151</v>
      </c>
      <c r="D779" s="44" t="s">
        <v>89</v>
      </c>
      <c r="E779" s="52">
        <v>1.332E9</v>
      </c>
      <c r="F779" s="52">
        <v>2.68E8</v>
      </c>
    </row>
    <row r="780">
      <c r="A780" s="53" t="str">
        <f t="shared" si="1"/>
        <v>Asia_Cambodia-Asia_2011</v>
      </c>
      <c r="B780" s="47" t="s">
        <v>144</v>
      </c>
      <c r="C780" s="49" t="s">
        <v>151</v>
      </c>
      <c r="D780" s="44" t="s">
        <v>90</v>
      </c>
      <c r="E780" s="52">
        <v>1.79E9</v>
      </c>
      <c r="F780" s="52">
        <v>3.33E8</v>
      </c>
    </row>
    <row r="781">
      <c r="A781" s="53" t="str">
        <f t="shared" si="1"/>
        <v>Asia_Cambodia-Asia_2012</v>
      </c>
      <c r="B781" s="47" t="s">
        <v>144</v>
      </c>
      <c r="C781" s="49" t="s">
        <v>151</v>
      </c>
      <c r="D781" s="44" t="s">
        <v>91</v>
      </c>
      <c r="E781" s="52">
        <v>2.0E9</v>
      </c>
      <c r="F781" s="52">
        <v>3.82E8</v>
      </c>
    </row>
    <row r="782">
      <c r="A782" s="53" t="str">
        <f t="shared" si="1"/>
        <v>Asia_China-Asia_2000</v>
      </c>
      <c r="B782" s="47" t="s">
        <v>144</v>
      </c>
      <c r="C782" s="49" t="s">
        <v>152</v>
      </c>
      <c r="D782" s="44" t="s">
        <v>70</v>
      </c>
      <c r="E782" s="52">
        <v>1.7318E10</v>
      </c>
      <c r="F782" s="52">
        <v>1.4169E10</v>
      </c>
    </row>
    <row r="783">
      <c r="A783" s="53" t="str">
        <f t="shared" si="1"/>
        <v>Asia_China-Asia_2001</v>
      </c>
      <c r="B783" s="47" t="s">
        <v>144</v>
      </c>
      <c r="C783" s="49" t="s">
        <v>152</v>
      </c>
      <c r="D783" s="44" t="s">
        <v>71</v>
      </c>
      <c r="E783" s="52">
        <v>1.9006E10</v>
      </c>
      <c r="F783" s="52">
        <v>1.4992E10</v>
      </c>
    </row>
    <row r="784">
      <c r="A784" s="53" t="str">
        <f t="shared" si="1"/>
        <v>Asia_China-Asia_2002</v>
      </c>
      <c r="B784" s="47" t="s">
        <v>144</v>
      </c>
      <c r="C784" s="49" t="s">
        <v>152</v>
      </c>
      <c r="D784" s="44" t="s">
        <v>72</v>
      </c>
      <c r="E784" s="52">
        <v>2.1742E10</v>
      </c>
      <c r="F784" s="52">
        <v>1.6759E10</v>
      </c>
    </row>
    <row r="785">
      <c r="A785" s="53" t="str">
        <f t="shared" si="1"/>
        <v>Asia_China-Asia_2003</v>
      </c>
      <c r="B785" s="47" t="s">
        <v>144</v>
      </c>
      <c r="C785" s="49" t="s">
        <v>152</v>
      </c>
      <c r="D785" s="44" t="s">
        <v>74</v>
      </c>
      <c r="E785" s="52">
        <v>1.8707E10</v>
      </c>
      <c r="F785" s="52">
        <v>1.6716E10</v>
      </c>
    </row>
    <row r="786">
      <c r="A786" s="53" t="str">
        <f t="shared" si="1"/>
        <v>Asia_China-Asia_2004</v>
      </c>
      <c r="B786" s="47" t="s">
        <v>144</v>
      </c>
      <c r="C786" s="49" t="s">
        <v>152</v>
      </c>
      <c r="D786" s="44" t="s">
        <v>83</v>
      </c>
      <c r="E786" s="52">
        <v>2.7755E10</v>
      </c>
      <c r="F786" s="52">
        <v>2.136E10</v>
      </c>
    </row>
    <row r="787">
      <c r="A787" s="53" t="str">
        <f t="shared" si="1"/>
        <v>Asia_China-Asia_2005</v>
      </c>
      <c r="B787" s="47" t="s">
        <v>144</v>
      </c>
      <c r="C787" s="49" t="s">
        <v>152</v>
      </c>
      <c r="D787" s="44" t="s">
        <v>84</v>
      </c>
      <c r="E787" s="52">
        <v>3.1842E10</v>
      </c>
      <c r="F787" s="52">
        <v>2.4721E10</v>
      </c>
    </row>
    <row r="788">
      <c r="A788" s="53" t="str">
        <f t="shared" si="1"/>
        <v>Asia_China-Asia_2006</v>
      </c>
      <c r="B788" s="47" t="s">
        <v>144</v>
      </c>
      <c r="C788" s="49" t="s">
        <v>152</v>
      </c>
      <c r="D788" s="44" t="s">
        <v>85</v>
      </c>
      <c r="E788" s="52">
        <v>3.7132E10</v>
      </c>
      <c r="F788" s="52">
        <v>2.8242E10</v>
      </c>
    </row>
    <row r="789">
      <c r="A789" s="53" t="str">
        <f t="shared" si="1"/>
        <v>Asia_China-Asia_2007</v>
      </c>
      <c r="B789" s="47" t="s">
        <v>144</v>
      </c>
      <c r="C789" s="49" t="s">
        <v>152</v>
      </c>
      <c r="D789" s="44" t="s">
        <v>86</v>
      </c>
      <c r="E789" s="52">
        <v>4.1126E10</v>
      </c>
      <c r="F789" s="52">
        <v>3.3269E10</v>
      </c>
    </row>
    <row r="790">
      <c r="A790" s="53" t="str">
        <f t="shared" si="1"/>
        <v>Asia_China-Asia_2008</v>
      </c>
      <c r="B790" s="47" t="s">
        <v>144</v>
      </c>
      <c r="C790" s="49" t="s">
        <v>152</v>
      </c>
      <c r="D790" s="44" t="s">
        <v>87</v>
      </c>
      <c r="E790" s="52">
        <v>4.413E10</v>
      </c>
      <c r="F790" s="52">
        <v>4.0987E10</v>
      </c>
    </row>
    <row r="791">
      <c r="A791" s="53" t="str">
        <f t="shared" si="1"/>
        <v>Asia_China-Asia_2009</v>
      </c>
      <c r="B791" s="47" t="s">
        <v>144</v>
      </c>
      <c r="C791" s="49" t="s">
        <v>152</v>
      </c>
      <c r="D791" s="44" t="s">
        <v>88</v>
      </c>
      <c r="E791" s="52">
        <v>4.2632E10</v>
      </c>
      <c r="F791" s="52">
        <v>4.7108E10</v>
      </c>
    </row>
    <row r="792">
      <c r="A792" s="53" t="str">
        <f t="shared" si="1"/>
        <v>Asia_China-Asia_2010</v>
      </c>
      <c r="B792" s="47" t="s">
        <v>144</v>
      </c>
      <c r="C792" s="49" t="s">
        <v>152</v>
      </c>
      <c r="D792" s="44" t="s">
        <v>89</v>
      </c>
      <c r="E792" s="52">
        <v>5.0154E10</v>
      </c>
      <c r="F792" s="52">
        <v>5.984E10</v>
      </c>
    </row>
    <row r="793">
      <c r="A793" s="53" t="str">
        <f t="shared" si="1"/>
        <v>Asia_China-Asia_2011</v>
      </c>
      <c r="B793" s="47" t="s">
        <v>144</v>
      </c>
      <c r="C793" s="49" t="s">
        <v>152</v>
      </c>
      <c r="D793" s="44" t="s">
        <v>90</v>
      </c>
      <c r="E793" s="52">
        <v>5.3313E10</v>
      </c>
      <c r="F793" s="52">
        <v>7.901E10</v>
      </c>
    </row>
    <row r="794">
      <c r="A794" s="53" t="str">
        <f t="shared" si="1"/>
        <v>Asia_China-Asia_2012</v>
      </c>
      <c r="B794" s="47" t="s">
        <v>144</v>
      </c>
      <c r="C794" s="49" t="s">
        <v>152</v>
      </c>
      <c r="D794" s="44" t="s">
        <v>91</v>
      </c>
      <c r="E794" s="52">
        <v>5.4937E10</v>
      </c>
      <c r="F794" s="50"/>
    </row>
    <row r="795">
      <c r="A795" s="53" t="str">
        <f t="shared" si="1"/>
        <v>Asia_Georgia-Asia_2000</v>
      </c>
      <c r="B795" s="47" t="s">
        <v>144</v>
      </c>
      <c r="C795" s="49" t="s">
        <v>153</v>
      </c>
      <c r="D795" s="44" t="s">
        <v>70</v>
      </c>
      <c r="E795" s="52">
        <v>1.07E8</v>
      </c>
      <c r="F795" s="52">
        <v>1.29E8</v>
      </c>
    </row>
    <row r="796">
      <c r="A796" s="53" t="str">
        <f t="shared" si="1"/>
        <v>Asia_Georgia-Asia_2001</v>
      </c>
      <c r="B796" s="47" t="s">
        <v>144</v>
      </c>
      <c r="C796" s="49" t="s">
        <v>153</v>
      </c>
      <c r="D796" s="44" t="s">
        <v>71</v>
      </c>
      <c r="E796" s="52">
        <v>1.36E8</v>
      </c>
      <c r="F796" s="52">
        <v>1.36E8</v>
      </c>
    </row>
    <row r="797">
      <c r="A797" s="53" t="str">
        <f t="shared" si="1"/>
        <v>Asia_Georgia-Asia_2002</v>
      </c>
      <c r="B797" s="47" t="s">
        <v>144</v>
      </c>
      <c r="C797" s="49" t="s">
        <v>153</v>
      </c>
      <c r="D797" s="44" t="s">
        <v>72</v>
      </c>
      <c r="E797" s="52">
        <v>1.44E8</v>
      </c>
      <c r="F797" s="52">
        <v>1.89E8</v>
      </c>
    </row>
    <row r="798">
      <c r="A798" s="53" t="str">
        <f t="shared" si="1"/>
        <v>Asia_Georgia-Asia_2003</v>
      </c>
      <c r="B798" s="47" t="s">
        <v>144</v>
      </c>
      <c r="C798" s="49" t="s">
        <v>153</v>
      </c>
      <c r="D798" s="44" t="s">
        <v>74</v>
      </c>
      <c r="E798" s="52">
        <v>1.72E8</v>
      </c>
      <c r="F798" s="52">
        <v>1.7E8</v>
      </c>
    </row>
    <row r="799">
      <c r="A799" s="53" t="str">
        <f t="shared" si="1"/>
        <v>Asia_Georgia-Asia_2004</v>
      </c>
      <c r="B799" s="47" t="s">
        <v>144</v>
      </c>
      <c r="C799" s="49" t="s">
        <v>153</v>
      </c>
      <c r="D799" s="44" t="s">
        <v>83</v>
      </c>
      <c r="E799" s="52">
        <v>2.09E8</v>
      </c>
      <c r="F799" s="52">
        <v>1.96E8</v>
      </c>
    </row>
    <row r="800">
      <c r="A800" s="53" t="str">
        <f t="shared" si="1"/>
        <v>Asia_Georgia-Asia_2005</v>
      </c>
      <c r="B800" s="47" t="s">
        <v>144</v>
      </c>
      <c r="C800" s="49" t="s">
        <v>153</v>
      </c>
      <c r="D800" s="44" t="s">
        <v>84</v>
      </c>
      <c r="E800" s="52">
        <v>2.87E8</v>
      </c>
      <c r="F800" s="52">
        <v>2.37E8</v>
      </c>
    </row>
    <row r="801">
      <c r="A801" s="53" t="str">
        <f t="shared" si="1"/>
        <v>Asia_Georgia-Asia_2006</v>
      </c>
      <c r="B801" s="47" t="s">
        <v>144</v>
      </c>
      <c r="C801" s="49" t="s">
        <v>153</v>
      </c>
      <c r="D801" s="44" t="s">
        <v>85</v>
      </c>
      <c r="E801" s="52">
        <v>3.61E8</v>
      </c>
      <c r="F801" s="52">
        <v>2.57E8</v>
      </c>
    </row>
    <row r="802">
      <c r="A802" s="53" t="str">
        <f t="shared" si="1"/>
        <v>Asia_Georgia-Asia_2007</v>
      </c>
      <c r="B802" s="47" t="s">
        <v>144</v>
      </c>
      <c r="C802" s="49" t="s">
        <v>153</v>
      </c>
      <c r="D802" s="44" t="s">
        <v>86</v>
      </c>
      <c r="E802" s="52">
        <v>4.4E8</v>
      </c>
      <c r="F802" s="52">
        <v>2.77E8</v>
      </c>
    </row>
    <row r="803">
      <c r="A803" s="53" t="str">
        <f t="shared" si="1"/>
        <v>Asia_Georgia-Asia_2008</v>
      </c>
      <c r="B803" s="47" t="s">
        <v>144</v>
      </c>
      <c r="C803" s="49" t="s">
        <v>153</v>
      </c>
      <c r="D803" s="44" t="s">
        <v>87</v>
      </c>
      <c r="E803" s="52">
        <v>5.05E8</v>
      </c>
      <c r="F803" s="52">
        <v>3.37E8</v>
      </c>
    </row>
    <row r="804">
      <c r="A804" s="53" t="str">
        <f t="shared" si="1"/>
        <v>Asia_Georgia-Asia_2009</v>
      </c>
      <c r="B804" s="47" t="s">
        <v>144</v>
      </c>
      <c r="C804" s="49" t="s">
        <v>153</v>
      </c>
      <c r="D804" s="44" t="s">
        <v>88</v>
      </c>
      <c r="E804" s="52">
        <v>5.37E8</v>
      </c>
      <c r="F804" s="52">
        <v>3.11E8</v>
      </c>
    </row>
    <row r="805">
      <c r="A805" s="53" t="str">
        <f t="shared" si="1"/>
        <v>Asia_Georgia-Asia_2010</v>
      </c>
      <c r="B805" s="47" t="s">
        <v>144</v>
      </c>
      <c r="C805" s="49" t="s">
        <v>153</v>
      </c>
      <c r="D805" s="44" t="s">
        <v>89</v>
      </c>
      <c r="E805" s="52">
        <v>7.37E8</v>
      </c>
      <c r="F805" s="52">
        <v>3.29E8</v>
      </c>
    </row>
    <row r="806">
      <c r="A806" s="53" t="str">
        <f t="shared" si="1"/>
        <v>Asia_Georgia-Asia_2011</v>
      </c>
      <c r="B806" s="47" t="s">
        <v>144</v>
      </c>
      <c r="C806" s="49" t="s">
        <v>153</v>
      </c>
      <c r="D806" s="44" t="s">
        <v>90</v>
      </c>
      <c r="E806" s="52">
        <v>1.069E9</v>
      </c>
      <c r="F806" s="52">
        <v>3.84E8</v>
      </c>
    </row>
    <row r="807">
      <c r="A807" s="53" t="str">
        <f t="shared" si="1"/>
        <v>Asia_Georgia-Asia_2012</v>
      </c>
      <c r="B807" s="47" t="s">
        <v>144</v>
      </c>
      <c r="C807" s="49" t="s">
        <v>153</v>
      </c>
      <c r="D807" s="44" t="s">
        <v>91</v>
      </c>
      <c r="E807" s="52">
        <v>1.565E9</v>
      </c>
      <c r="F807" s="52">
        <v>4.71E8</v>
      </c>
    </row>
    <row r="808">
      <c r="A808" s="53" t="str">
        <f t="shared" si="1"/>
        <v>Asia_Hong Kong SAR-Asia_2000</v>
      </c>
      <c r="B808" s="47" t="s">
        <v>144</v>
      </c>
      <c r="C808" s="49" t="s">
        <v>154</v>
      </c>
      <c r="D808" s="44" t="s">
        <v>70</v>
      </c>
      <c r="E808" s="52">
        <v>8.198E9</v>
      </c>
      <c r="F808" s="52">
        <v>1.2502E10</v>
      </c>
    </row>
    <row r="809">
      <c r="A809" s="53" t="str">
        <f t="shared" si="1"/>
        <v>Asia_Hong Kong SAR-Asia_2001</v>
      </c>
      <c r="B809" s="47" t="s">
        <v>144</v>
      </c>
      <c r="C809" s="49" t="s">
        <v>154</v>
      </c>
      <c r="D809" s="44" t="s">
        <v>71</v>
      </c>
      <c r="E809" s="52">
        <v>7.923E9</v>
      </c>
      <c r="F809" s="52">
        <v>1.2317E10</v>
      </c>
    </row>
    <row r="810">
      <c r="A810" s="53" t="str">
        <f t="shared" si="1"/>
        <v>Asia_Hong Kong SAR-Asia_2002</v>
      </c>
      <c r="B810" s="47" t="s">
        <v>144</v>
      </c>
      <c r="C810" s="49" t="s">
        <v>154</v>
      </c>
      <c r="D810" s="44" t="s">
        <v>72</v>
      </c>
      <c r="E810" s="52">
        <v>9.849E9</v>
      </c>
      <c r="F810" s="52">
        <v>1.2418E10</v>
      </c>
    </row>
    <row r="811">
      <c r="A811" s="53" t="str">
        <f t="shared" si="1"/>
        <v>Asia_Hong Kong SAR-Asia_2003</v>
      </c>
      <c r="B811" s="47" t="s">
        <v>144</v>
      </c>
      <c r="C811" s="49" t="s">
        <v>154</v>
      </c>
      <c r="D811" s="44" t="s">
        <v>74</v>
      </c>
      <c r="E811" s="52">
        <v>9.004E9</v>
      </c>
      <c r="F811" s="52">
        <v>1.1447E10</v>
      </c>
    </row>
    <row r="812">
      <c r="A812" s="53" t="str">
        <f t="shared" si="1"/>
        <v>Asia_Hong Kong SAR-Asia_2004</v>
      </c>
      <c r="B812" s="47" t="s">
        <v>144</v>
      </c>
      <c r="C812" s="49" t="s">
        <v>154</v>
      </c>
      <c r="D812" s="44" t="s">
        <v>83</v>
      </c>
      <c r="E812" s="52">
        <v>1.1874E10</v>
      </c>
      <c r="F812" s="52">
        <v>1.327E10</v>
      </c>
    </row>
    <row r="813">
      <c r="A813" s="53" t="str">
        <f t="shared" si="1"/>
        <v>Asia_Hong Kong SAR-Asia_2005</v>
      </c>
      <c r="B813" s="47" t="s">
        <v>144</v>
      </c>
      <c r="C813" s="49" t="s">
        <v>154</v>
      </c>
      <c r="D813" s="44" t="s">
        <v>84</v>
      </c>
      <c r="E813" s="52">
        <v>1.3588E10</v>
      </c>
      <c r="F813" s="52">
        <v>1.3305E10</v>
      </c>
    </row>
    <row r="814">
      <c r="A814" s="53" t="str">
        <f t="shared" si="1"/>
        <v>Asia_Hong Kong SAR-Asia_2006</v>
      </c>
      <c r="B814" s="47" t="s">
        <v>144</v>
      </c>
      <c r="C814" s="49" t="s">
        <v>154</v>
      </c>
      <c r="D814" s="44" t="s">
        <v>85</v>
      </c>
      <c r="E814" s="52">
        <v>1.5541E10</v>
      </c>
      <c r="F814" s="52">
        <v>1.4044E10</v>
      </c>
    </row>
    <row r="815">
      <c r="A815" s="53" t="str">
        <f t="shared" si="1"/>
        <v>Asia_Hong Kong SAR-Asia_2007</v>
      </c>
      <c r="B815" s="47" t="s">
        <v>144</v>
      </c>
      <c r="C815" s="49" t="s">
        <v>154</v>
      </c>
      <c r="D815" s="44" t="s">
        <v>86</v>
      </c>
      <c r="E815" s="52">
        <v>1.8237E10</v>
      </c>
      <c r="F815" s="52">
        <v>1.5042E10</v>
      </c>
    </row>
    <row r="816">
      <c r="A816" s="53" t="str">
        <f t="shared" si="1"/>
        <v>Asia_Hong Kong SAR-Asia_2008</v>
      </c>
      <c r="B816" s="47" t="s">
        <v>144</v>
      </c>
      <c r="C816" s="49" t="s">
        <v>154</v>
      </c>
      <c r="D816" s="44" t="s">
        <v>87</v>
      </c>
      <c r="E816" s="52">
        <v>2.0236E10</v>
      </c>
      <c r="F816" s="52">
        <v>1.6095E10</v>
      </c>
    </row>
    <row r="817">
      <c r="A817" s="53" t="str">
        <f t="shared" si="1"/>
        <v>Asia_Hong Kong SAR-Asia_2009</v>
      </c>
      <c r="B817" s="47" t="s">
        <v>144</v>
      </c>
      <c r="C817" s="49" t="s">
        <v>154</v>
      </c>
      <c r="D817" s="44" t="s">
        <v>88</v>
      </c>
      <c r="E817" s="52">
        <v>2.0291E10</v>
      </c>
      <c r="F817" s="52">
        <v>1.5669E10</v>
      </c>
    </row>
    <row r="818">
      <c r="A818" s="53" t="str">
        <f t="shared" si="1"/>
        <v>Asia_Hong Kong SAR-Asia_2010</v>
      </c>
      <c r="B818" s="47" t="s">
        <v>144</v>
      </c>
      <c r="C818" s="49" t="s">
        <v>154</v>
      </c>
      <c r="D818" s="44" t="s">
        <v>89</v>
      </c>
      <c r="E818" s="52">
        <v>2.7208E10</v>
      </c>
      <c r="F818" s="52">
        <v>1.7503E10</v>
      </c>
    </row>
    <row r="819">
      <c r="A819" s="53" t="str">
        <f t="shared" si="1"/>
        <v>Asia_Hong Kong SAR-Asia_2011</v>
      </c>
      <c r="B819" s="47" t="s">
        <v>144</v>
      </c>
      <c r="C819" s="49" t="s">
        <v>154</v>
      </c>
      <c r="D819" s="44" t="s">
        <v>90</v>
      </c>
      <c r="E819" s="52">
        <v>3.3169E10</v>
      </c>
      <c r="F819" s="52">
        <v>1.9172E10</v>
      </c>
    </row>
    <row r="820">
      <c r="A820" s="53" t="str">
        <f t="shared" si="1"/>
        <v>Asia_Hong Kong SAR-Asia_2012</v>
      </c>
      <c r="B820" s="47" t="s">
        <v>144</v>
      </c>
      <c r="C820" s="49" t="s">
        <v>154</v>
      </c>
      <c r="D820" s="44" t="s">
        <v>91</v>
      </c>
      <c r="E820" s="52">
        <v>3.8021E10</v>
      </c>
      <c r="F820" s="52">
        <v>2.0246E10</v>
      </c>
    </row>
    <row r="821">
      <c r="A821" s="53" t="str">
        <f t="shared" si="1"/>
        <v>Asia_India-Asia_2000</v>
      </c>
      <c r="B821" s="47" t="s">
        <v>144</v>
      </c>
      <c r="C821" s="49" t="s">
        <v>155</v>
      </c>
      <c r="D821" s="44" t="s">
        <v>70</v>
      </c>
      <c r="E821" s="52">
        <v>3.598E9</v>
      </c>
      <c r="F821" s="52">
        <v>3.686E9</v>
      </c>
    </row>
    <row r="822">
      <c r="A822" s="53" t="str">
        <f t="shared" si="1"/>
        <v>Asia_India-Asia_2001</v>
      </c>
      <c r="B822" s="47" t="s">
        <v>144</v>
      </c>
      <c r="C822" s="49" t="s">
        <v>155</v>
      </c>
      <c r="D822" s="44" t="s">
        <v>71</v>
      </c>
      <c r="E822" s="52">
        <v>3.342E9</v>
      </c>
      <c r="F822" s="52">
        <v>4.367E9</v>
      </c>
    </row>
    <row r="823">
      <c r="A823" s="53" t="str">
        <f t="shared" si="1"/>
        <v>Asia_India-Asia_2002</v>
      </c>
      <c r="B823" s="47" t="s">
        <v>144</v>
      </c>
      <c r="C823" s="49" t="s">
        <v>155</v>
      </c>
      <c r="D823" s="44" t="s">
        <v>72</v>
      </c>
      <c r="E823" s="52">
        <v>3.3E9</v>
      </c>
      <c r="F823" s="52">
        <v>4.35E9</v>
      </c>
    </row>
    <row r="824">
      <c r="A824" s="53" t="str">
        <f t="shared" si="1"/>
        <v>Asia_India-Asia_2003</v>
      </c>
      <c r="B824" s="47" t="s">
        <v>144</v>
      </c>
      <c r="C824" s="49" t="s">
        <v>155</v>
      </c>
      <c r="D824" s="44" t="s">
        <v>74</v>
      </c>
      <c r="E824" s="52">
        <v>4.56E9</v>
      </c>
      <c r="F824" s="52">
        <v>4.385E9</v>
      </c>
    </row>
    <row r="825">
      <c r="A825" s="53" t="str">
        <f t="shared" si="1"/>
        <v>Asia_India-Asia_2004</v>
      </c>
      <c r="B825" s="47" t="s">
        <v>144</v>
      </c>
      <c r="C825" s="49" t="s">
        <v>155</v>
      </c>
      <c r="D825" s="44" t="s">
        <v>83</v>
      </c>
      <c r="E825" s="52">
        <v>6.307E9</v>
      </c>
      <c r="F825" s="52">
        <v>5.783E9</v>
      </c>
    </row>
    <row r="826">
      <c r="A826" s="53" t="str">
        <f t="shared" si="1"/>
        <v>Asia_India-Asia_2005</v>
      </c>
      <c r="B826" s="47" t="s">
        <v>144</v>
      </c>
      <c r="C826" s="49" t="s">
        <v>155</v>
      </c>
      <c r="D826" s="44" t="s">
        <v>84</v>
      </c>
      <c r="E826" s="52">
        <v>7.659E9</v>
      </c>
      <c r="F826" s="52">
        <v>8.277E9</v>
      </c>
    </row>
    <row r="827">
      <c r="A827" s="53" t="str">
        <f t="shared" si="1"/>
        <v>Asia_India-Asia_2006</v>
      </c>
      <c r="B827" s="47" t="s">
        <v>144</v>
      </c>
      <c r="C827" s="49" t="s">
        <v>155</v>
      </c>
      <c r="D827" s="44" t="s">
        <v>85</v>
      </c>
      <c r="E827" s="52">
        <v>8.915E9</v>
      </c>
      <c r="F827" s="52">
        <v>8.738E9</v>
      </c>
    </row>
    <row r="828">
      <c r="A828" s="53" t="str">
        <f t="shared" si="1"/>
        <v>Asia_India-Asia_2007</v>
      </c>
      <c r="B828" s="47" t="s">
        <v>144</v>
      </c>
      <c r="C828" s="49" t="s">
        <v>155</v>
      </c>
      <c r="D828" s="44" t="s">
        <v>86</v>
      </c>
      <c r="E828" s="52">
        <v>1.1234E10</v>
      </c>
      <c r="F828" s="52">
        <v>1.069E10</v>
      </c>
    </row>
    <row r="829">
      <c r="A829" s="53" t="str">
        <f t="shared" si="1"/>
        <v>Asia_India-Asia_2008</v>
      </c>
      <c r="B829" s="47" t="s">
        <v>144</v>
      </c>
      <c r="C829" s="49" t="s">
        <v>155</v>
      </c>
      <c r="D829" s="44" t="s">
        <v>87</v>
      </c>
      <c r="E829" s="52">
        <v>1.2462E10</v>
      </c>
      <c r="F829" s="52">
        <v>1.2083E10</v>
      </c>
    </row>
    <row r="830">
      <c r="A830" s="53" t="str">
        <f t="shared" si="1"/>
        <v>Asia_India-Asia_2009</v>
      </c>
      <c r="B830" s="47" t="s">
        <v>144</v>
      </c>
      <c r="C830" s="49" t="s">
        <v>155</v>
      </c>
      <c r="D830" s="44" t="s">
        <v>88</v>
      </c>
      <c r="E830" s="52">
        <v>1.1136E10</v>
      </c>
      <c r="F830" s="52">
        <v>9.31E9</v>
      </c>
    </row>
    <row r="831">
      <c r="A831" s="53" t="str">
        <f t="shared" si="1"/>
        <v>Asia_India-Asia_2010</v>
      </c>
      <c r="B831" s="47" t="s">
        <v>144</v>
      </c>
      <c r="C831" s="49" t="s">
        <v>155</v>
      </c>
      <c r="D831" s="44" t="s">
        <v>89</v>
      </c>
      <c r="E831" s="52">
        <v>1.449E10</v>
      </c>
      <c r="F831" s="52">
        <v>1.049E10</v>
      </c>
    </row>
    <row r="832">
      <c r="A832" s="53" t="str">
        <f t="shared" si="1"/>
        <v>Asia_India-Asia_2011</v>
      </c>
      <c r="B832" s="47" t="s">
        <v>144</v>
      </c>
      <c r="C832" s="49" t="s">
        <v>155</v>
      </c>
      <c r="D832" s="44" t="s">
        <v>90</v>
      </c>
      <c r="E832" s="52">
        <v>1.7708E10</v>
      </c>
      <c r="F832" s="52">
        <v>1.3699E10</v>
      </c>
    </row>
    <row r="833">
      <c r="A833" s="53" t="str">
        <f t="shared" si="1"/>
        <v>Asia_India-Asia_2012</v>
      </c>
      <c r="B833" s="47" t="s">
        <v>144</v>
      </c>
      <c r="C833" s="49" t="s">
        <v>155</v>
      </c>
      <c r="D833" s="44" t="s">
        <v>91</v>
      </c>
      <c r="E833" s="52">
        <v>1.834E10</v>
      </c>
      <c r="F833" s="52">
        <v>1.4107E10</v>
      </c>
    </row>
    <row r="834">
      <c r="A834" s="53" t="str">
        <f t="shared" si="1"/>
        <v>Asia_Indonesia-Asia_2000</v>
      </c>
      <c r="B834" s="47" t="s">
        <v>144</v>
      </c>
      <c r="C834" s="49" t="s">
        <v>156</v>
      </c>
      <c r="D834" s="44" t="s">
        <v>70</v>
      </c>
      <c r="E834" s="52">
        <v>4.975E9</v>
      </c>
      <c r="F834" s="52">
        <v>3.197E9</v>
      </c>
    </row>
    <row r="835">
      <c r="A835" s="53" t="str">
        <f t="shared" si="1"/>
        <v>Asia_Indonesia-Asia_2001</v>
      </c>
      <c r="B835" s="47" t="s">
        <v>144</v>
      </c>
      <c r="C835" s="49" t="s">
        <v>156</v>
      </c>
      <c r="D835" s="44" t="s">
        <v>71</v>
      </c>
      <c r="E835" s="52">
        <v>5.277E9</v>
      </c>
      <c r="F835" s="52">
        <v>3.406E9</v>
      </c>
    </row>
    <row r="836">
      <c r="A836" s="53" t="str">
        <f t="shared" si="1"/>
        <v>Asia_Indonesia-Asia_2002</v>
      </c>
      <c r="B836" s="47" t="s">
        <v>144</v>
      </c>
      <c r="C836" s="49" t="s">
        <v>156</v>
      </c>
      <c r="D836" s="44" t="s">
        <v>72</v>
      </c>
      <c r="E836" s="52">
        <v>5.797E9</v>
      </c>
      <c r="F836" s="52">
        <v>5.042E9</v>
      </c>
    </row>
    <row r="837">
      <c r="A837" s="53" t="str">
        <f t="shared" si="1"/>
        <v>Asia_Indonesia-Asia_2003</v>
      </c>
      <c r="B837" s="47" t="s">
        <v>144</v>
      </c>
      <c r="C837" s="49" t="s">
        <v>156</v>
      </c>
      <c r="D837" s="44" t="s">
        <v>74</v>
      </c>
      <c r="E837" s="52">
        <v>4.461E9</v>
      </c>
      <c r="F837" s="52">
        <v>4.427E9</v>
      </c>
    </row>
    <row r="838">
      <c r="A838" s="53" t="str">
        <f t="shared" si="1"/>
        <v>Asia_Indonesia-Asia_2004</v>
      </c>
      <c r="B838" s="47" t="s">
        <v>144</v>
      </c>
      <c r="C838" s="49" t="s">
        <v>156</v>
      </c>
      <c r="D838" s="44" t="s">
        <v>83</v>
      </c>
      <c r="E838" s="52">
        <v>5.226E9</v>
      </c>
      <c r="F838" s="52">
        <v>4.569E9</v>
      </c>
    </row>
    <row r="839">
      <c r="A839" s="53" t="str">
        <f t="shared" si="1"/>
        <v>Asia_Indonesia-Asia_2005</v>
      </c>
      <c r="B839" s="47" t="s">
        <v>144</v>
      </c>
      <c r="C839" s="49" t="s">
        <v>156</v>
      </c>
      <c r="D839" s="44" t="s">
        <v>84</v>
      </c>
      <c r="E839" s="52">
        <v>5.094E9</v>
      </c>
      <c r="F839" s="52">
        <v>4.74E9</v>
      </c>
    </row>
    <row r="840">
      <c r="A840" s="53" t="str">
        <f t="shared" si="1"/>
        <v>Asia_Indonesia-Asia_2006</v>
      </c>
      <c r="B840" s="47" t="s">
        <v>144</v>
      </c>
      <c r="C840" s="49" t="s">
        <v>156</v>
      </c>
      <c r="D840" s="44" t="s">
        <v>85</v>
      </c>
      <c r="E840" s="52">
        <v>4.89E9</v>
      </c>
      <c r="F840" s="52">
        <v>5.458E9</v>
      </c>
    </row>
    <row r="841">
      <c r="A841" s="53" t="str">
        <f t="shared" si="1"/>
        <v>Asia_Indonesia-Asia_2007</v>
      </c>
      <c r="B841" s="47" t="s">
        <v>144</v>
      </c>
      <c r="C841" s="49" t="s">
        <v>156</v>
      </c>
      <c r="D841" s="44" t="s">
        <v>86</v>
      </c>
      <c r="E841" s="52">
        <v>5.831E9</v>
      </c>
      <c r="F841" s="52">
        <v>6.578E9</v>
      </c>
    </row>
    <row r="842">
      <c r="A842" s="53" t="str">
        <f t="shared" si="1"/>
        <v>Asia_Indonesia-Asia_2008</v>
      </c>
      <c r="B842" s="47" t="s">
        <v>144</v>
      </c>
      <c r="C842" s="49" t="s">
        <v>156</v>
      </c>
      <c r="D842" s="44" t="s">
        <v>87</v>
      </c>
      <c r="E842" s="52">
        <v>8.15E9</v>
      </c>
      <c r="F842" s="52">
        <v>8.801E9</v>
      </c>
    </row>
    <row r="843">
      <c r="A843" s="53" t="str">
        <f t="shared" si="1"/>
        <v>Asia_Indonesia-Asia_2009</v>
      </c>
      <c r="B843" s="47" t="s">
        <v>144</v>
      </c>
      <c r="C843" s="49" t="s">
        <v>156</v>
      </c>
      <c r="D843" s="44" t="s">
        <v>88</v>
      </c>
      <c r="E843" s="52">
        <v>6.053E9</v>
      </c>
      <c r="F843" s="52">
        <v>6.908E9</v>
      </c>
    </row>
    <row r="844">
      <c r="A844" s="53" t="str">
        <f t="shared" si="1"/>
        <v>Asia_Indonesia-Asia_2010</v>
      </c>
      <c r="B844" s="47" t="s">
        <v>144</v>
      </c>
      <c r="C844" s="49" t="s">
        <v>156</v>
      </c>
      <c r="D844" s="44" t="s">
        <v>89</v>
      </c>
      <c r="E844" s="52">
        <v>7.618E9</v>
      </c>
      <c r="F844" s="52">
        <v>8.432E9</v>
      </c>
    </row>
    <row r="845">
      <c r="A845" s="53" t="str">
        <f t="shared" si="1"/>
        <v>Asia_Indonesia-Asia_2011</v>
      </c>
      <c r="B845" s="47" t="s">
        <v>144</v>
      </c>
      <c r="C845" s="49" t="s">
        <v>156</v>
      </c>
      <c r="D845" s="44" t="s">
        <v>90</v>
      </c>
      <c r="E845" s="52">
        <v>9.038E9</v>
      </c>
      <c r="F845" s="52">
        <v>8.653E9</v>
      </c>
    </row>
    <row r="846">
      <c r="A846" s="53" t="str">
        <f t="shared" si="1"/>
        <v>Asia_Indonesia-Asia_2012</v>
      </c>
      <c r="B846" s="47" t="s">
        <v>144</v>
      </c>
      <c r="C846" s="49" t="s">
        <v>156</v>
      </c>
      <c r="D846" s="44" t="s">
        <v>91</v>
      </c>
      <c r="E846" s="52">
        <v>9.463E9</v>
      </c>
      <c r="F846" s="52">
        <v>9.498E9</v>
      </c>
    </row>
    <row r="847">
      <c r="A847" s="53" t="str">
        <f t="shared" si="1"/>
        <v>Asia_Japan-Asia_2000</v>
      </c>
      <c r="B847" s="47" t="s">
        <v>144</v>
      </c>
      <c r="C847" s="49" t="s">
        <v>157</v>
      </c>
      <c r="D847" s="44" t="s">
        <v>70</v>
      </c>
      <c r="E847" s="52">
        <v>5.97E9</v>
      </c>
      <c r="F847" s="52">
        <v>4.2643E10</v>
      </c>
    </row>
    <row r="848">
      <c r="A848" s="53" t="str">
        <f t="shared" si="1"/>
        <v>Asia_Japan-Asia_2001</v>
      </c>
      <c r="B848" s="47" t="s">
        <v>144</v>
      </c>
      <c r="C848" s="49" t="s">
        <v>157</v>
      </c>
      <c r="D848" s="44" t="s">
        <v>71</v>
      </c>
      <c r="E848" s="52">
        <v>5.75E9</v>
      </c>
      <c r="F848" s="52">
        <v>3.5526E10</v>
      </c>
    </row>
    <row r="849">
      <c r="A849" s="53" t="str">
        <f t="shared" si="1"/>
        <v>Asia_Japan-Asia_2002</v>
      </c>
      <c r="B849" s="47" t="s">
        <v>144</v>
      </c>
      <c r="C849" s="49" t="s">
        <v>157</v>
      </c>
      <c r="D849" s="44" t="s">
        <v>72</v>
      </c>
      <c r="E849" s="52">
        <v>6.069E9</v>
      </c>
      <c r="F849" s="52">
        <v>3.4977E10</v>
      </c>
    </row>
    <row r="850">
      <c r="A850" s="53" t="str">
        <f t="shared" si="1"/>
        <v>Asia_Japan-Asia_2003</v>
      </c>
      <c r="B850" s="47" t="s">
        <v>144</v>
      </c>
      <c r="C850" s="49" t="s">
        <v>157</v>
      </c>
      <c r="D850" s="44" t="s">
        <v>74</v>
      </c>
      <c r="E850" s="52">
        <v>1.1475E10</v>
      </c>
      <c r="F850" s="52">
        <v>3.6505E10</v>
      </c>
    </row>
    <row r="851">
      <c r="A851" s="53" t="str">
        <f t="shared" si="1"/>
        <v>Asia_Japan-Asia_2004</v>
      </c>
      <c r="B851" s="47" t="s">
        <v>144</v>
      </c>
      <c r="C851" s="49" t="s">
        <v>157</v>
      </c>
      <c r="D851" s="44" t="s">
        <v>83</v>
      </c>
      <c r="E851" s="52">
        <v>1.4343E10</v>
      </c>
      <c r="F851" s="52">
        <v>4.8175E10</v>
      </c>
    </row>
    <row r="852">
      <c r="A852" s="53" t="str">
        <f t="shared" si="1"/>
        <v>Asia_Japan-Asia_2005</v>
      </c>
      <c r="B852" s="47" t="s">
        <v>144</v>
      </c>
      <c r="C852" s="49" t="s">
        <v>157</v>
      </c>
      <c r="D852" s="44" t="s">
        <v>84</v>
      </c>
      <c r="E852" s="52">
        <v>1.5555E10</v>
      </c>
      <c r="F852" s="52">
        <v>4.8102E10</v>
      </c>
    </row>
    <row r="853">
      <c r="A853" s="53" t="str">
        <f t="shared" si="1"/>
        <v>Asia_Japan-Asia_2006</v>
      </c>
      <c r="B853" s="47" t="s">
        <v>144</v>
      </c>
      <c r="C853" s="49" t="s">
        <v>157</v>
      </c>
      <c r="D853" s="44" t="s">
        <v>85</v>
      </c>
      <c r="E853" s="52">
        <v>1.149E10</v>
      </c>
      <c r="F853" s="52">
        <v>3.7659E10</v>
      </c>
    </row>
    <row r="854">
      <c r="A854" s="53" t="str">
        <f t="shared" si="1"/>
        <v>Asia_Japan-Asia_2007</v>
      </c>
      <c r="B854" s="47" t="s">
        <v>144</v>
      </c>
      <c r="C854" s="49" t="s">
        <v>157</v>
      </c>
      <c r="D854" s="44" t="s">
        <v>86</v>
      </c>
      <c r="E854" s="52">
        <v>1.2422E10</v>
      </c>
      <c r="F854" s="52">
        <v>3.7261E10</v>
      </c>
    </row>
    <row r="855">
      <c r="A855" s="53" t="str">
        <f t="shared" si="1"/>
        <v>Asia_Japan-Asia_2008</v>
      </c>
      <c r="B855" s="47" t="s">
        <v>144</v>
      </c>
      <c r="C855" s="49" t="s">
        <v>157</v>
      </c>
      <c r="D855" s="44" t="s">
        <v>87</v>
      </c>
      <c r="E855" s="52">
        <v>1.3781E10</v>
      </c>
      <c r="F855" s="52">
        <v>3.8976E10</v>
      </c>
    </row>
    <row r="856">
      <c r="A856" s="53" t="str">
        <f t="shared" si="1"/>
        <v>Asia_Japan-Asia_2009</v>
      </c>
      <c r="B856" s="47" t="s">
        <v>144</v>
      </c>
      <c r="C856" s="49" t="s">
        <v>157</v>
      </c>
      <c r="D856" s="44" t="s">
        <v>88</v>
      </c>
      <c r="E856" s="52">
        <v>1.2537E10</v>
      </c>
      <c r="F856" s="52">
        <v>3.4788E10</v>
      </c>
    </row>
    <row r="857">
      <c r="A857" s="53" t="str">
        <f t="shared" si="1"/>
        <v>Asia_Japan-Asia_2010</v>
      </c>
      <c r="B857" s="47" t="s">
        <v>144</v>
      </c>
      <c r="C857" s="49" t="s">
        <v>157</v>
      </c>
      <c r="D857" s="44" t="s">
        <v>89</v>
      </c>
      <c r="E857" s="52">
        <v>1.5356E10</v>
      </c>
      <c r="F857" s="52">
        <v>3.9306E10</v>
      </c>
    </row>
    <row r="858">
      <c r="A858" s="53" t="str">
        <f t="shared" si="1"/>
        <v>Asia_Japan-Asia_2011</v>
      </c>
      <c r="B858" s="47" t="s">
        <v>144</v>
      </c>
      <c r="C858" s="49" t="s">
        <v>157</v>
      </c>
      <c r="D858" s="44" t="s">
        <v>90</v>
      </c>
      <c r="E858" s="52">
        <v>1.2534E10</v>
      </c>
      <c r="F858" s="52">
        <v>3.976E10</v>
      </c>
    </row>
    <row r="859">
      <c r="A859" s="53" t="str">
        <f t="shared" si="1"/>
        <v>Asia_Japan-Asia_2012</v>
      </c>
      <c r="B859" s="47" t="s">
        <v>144</v>
      </c>
      <c r="C859" s="49" t="s">
        <v>157</v>
      </c>
      <c r="D859" s="44" t="s">
        <v>91</v>
      </c>
      <c r="E859" s="52">
        <v>1.6197E10</v>
      </c>
      <c r="F859" s="52">
        <v>4.0967E10</v>
      </c>
    </row>
    <row r="860">
      <c r="A860" s="53" t="str">
        <f t="shared" si="1"/>
        <v>Asia_Kazakhstan-Asia_2000</v>
      </c>
      <c r="B860" s="47" t="s">
        <v>144</v>
      </c>
      <c r="C860" s="49" t="s">
        <v>158</v>
      </c>
      <c r="D860" s="44" t="s">
        <v>70</v>
      </c>
      <c r="E860" s="52">
        <v>4.03E8</v>
      </c>
      <c r="F860" s="52">
        <v>4.83E8</v>
      </c>
    </row>
    <row r="861">
      <c r="A861" s="53" t="str">
        <f t="shared" si="1"/>
        <v>Asia_Kazakhstan-Asia_2001</v>
      </c>
      <c r="B861" s="47" t="s">
        <v>144</v>
      </c>
      <c r="C861" s="49" t="s">
        <v>158</v>
      </c>
      <c r="D861" s="44" t="s">
        <v>71</v>
      </c>
      <c r="E861" s="52">
        <v>5.02E8</v>
      </c>
      <c r="F861" s="52">
        <v>7.61E8</v>
      </c>
    </row>
    <row r="862">
      <c r="A862" s="53" t="str">
        <f t="shared" si="1"/>
        <v>Asia_Kazakhstan-Asia_2002</v>
      </c>
      <c r="B862" s="47" t="s">
        <v>144</v>
      </c>
      <c r="C862" s="49" t="s">
        <v>158</v>
      </c>
      <c r="D862" s="44" t="s">
        <v>72</v>
      </c>
      <c r="E862" s="52">
        <v>6.8E8</v>
      </c>
      <c r="F862" s="52">
        <v>8.63E8</v>
      </c>
    </row>
    <row r="863">
      <c r="A863" s="53" t="str">
        <f t="shared" si="1"/>
        <v>Asia_Kazakhstan-Asia_2003</v>
      </c>
      <c r="B863" s="47" t="s">
        <v>144</v>
      </c>
      <c r="C863" s="49" t="s">
        <v>158</v>
      </c>
      <c r="D863" s="44" t="s">
        <v>74</v>
      </c>
      <c r="E863" s="52">
        <v>6.38E8</v>
      </c>
      <c r="F863" s="52">
        <v>7.83E8</v>
      </c>
    </row>
    <row r="864">
      <c r="A864" s="53" t="str">
        <f t="shared" si="1"/>
        <v>Asia_Kazakhstan-Asia_2004</v>
      </c>
      <c r="B864" s="47" t="s">
        <v>144</v>
      </c>
      <c r="C864" s="49" t="s">
        <v>158</v>
      </c>
      <c r="D864" s="44" t="s">
        <v>83</v>
      </c>
      <c r="E864" s="52">
        <v>8.03E8</v>
      </c>
      <c r="F864" s="52">
        <v>9.97E8</v>
      </c>
    </row>
    <row r="865">
      <c r="A865" s="53" t="str">
        <f t="shared" si="1"/>
        <v>Asia_Kazakhstan-Asia_2005</v>
      </c>
      <c r="B865" s="47" t="s">
        <v>144</v>
      </c>
      <c r="C865" s="49" t="s">
        <v>158</v>
      </c>
      <c r="D865" s="44" t="s">
        <v>84</v>
      </c>
      <c r="E865" s="52">
        <v>8.01E8</v>
      </c>
      <c r="F865" s="52">
        <v>9.4E8</v>
      </c>
    </row>
    <row r="866">
      <c r="A866" s="53" t="str">
        <f t="shared" si="1"/>
        <v>Asia_Kazakhstan-Asia_2006</v>
      </c>
      <c r="B866" s="47" t="s">
        <v>144</v>
      </c>
      <c r="C866" s="49" t="s">
        <v>158</v>
      </c>
      <c r="D866" s="44" t="s">
        <v>85</v>
      </c>
      <c r="E866" s="52">
        <v>9.73E8</v>
      </c>
      <c r="F866" s="52">
        <v>1.06E9</v>
      </c>
    </row>
    <row r="867">
      <c r="A867" s="53" t="str">
        <f t="shared" si="1"/>
        <v>Asia_Kazakhstan-Asia_2007</v>
      </c>
      <c r="B867" s="47" t="s">
        <v>144</v>
      </c>
      <c r="C867" s="49" t="s">
        <v>158</v>
      </c>
      <c r="D867" s="44" t="s">
        <v>86</v>
      </c>
      <c r="E867" s="52">
        <v>1.213E9</v>
      </c>
      <c r="F867" s="52">
        <v>1.396E9</v>
      </c>
    </row>
    <row r="868">
      <c r="A868" s="53" t="str">
        <f t="shared" si="1"/>
        <v>Asia_Kazakhstan-Asia_2008</v>
      </c>
      <c r="B868" s="47" t="s">
        <v>144</v>
      </c>
      <c r="C868" s="49" t="s">
        <v>158</v>
      </c>
      <c r="D868" s="44" t="s">
        <v>87</v>
      </c>
      <c r="E868" s="52">
        <v>1.255E9</v>
      </c>
      <c r="F868" s="52">
        <v>1.361E9</v>
      </c>
    </row>
    <row r="869">
      <c r="A869" s="53" t="str">
        <f t="shared" si="1"/>
        <v>Asia_Kazakhstan-Asia_2009</v>
      </c>
      <c r="B869" s="47" t="s">
        <v>144</v>
      </c>
      <c r="C869" s="49" t="s">
        <v>158</v>
      </c>
      <c r="D869" s="44" t="s">
        <v>88</v>
      </c>
      <c r="E869" s="52">
        <v>1.185E9</v>
      </c>
      <c r="F869" s="52">
        <v>1.319E9</v>
      </c>
    </row>
    <row r="870">
      <c r="A870" s="53" t="str">
        <f t="shared" si="1"/>
        <v>Asia_Kazakhstan-Asia_2010</v>
      </c>
      <c r="B870" s="47" t="s">
        <v>144</v>
      </c>
      <c r="C870" s="49" t="s">
        <v>158</v>
      </c>
      <c r="D870" s="44" t="s">
        <v>89</v>
      </c>
      <c r="E870" s="52">
        <v>1.236E9</v>
      </c>
      <c r="F870" s="52">
        <v>1.489E9</v>
      </c>
    </row>
    <row r="871">
      <c r="A871" s="53" t="str">
        <f t="shared" si="1"/>
        <v>Asia_Kazakhstan-Asia_2011</v>
      </c>
      <c r="B871" s="47" t="s">
        <v>144</v>
      </c>
      <c r="C871" s="49" t="s">
        <v>158</v>
      </c>
      <c r="D871" s="44" t="s">
        <v>90</v>
      </c>
      <c r="E871" s="52">
        <v>1.524E9</v>
      </c>
      <c r="F871" s="52">
        <v>1.831E9</v>
      </c>
    </row>
    <row r="872">
      <c r="A872" s="53" t="str">
        <f t="shared" si="1"/>
        <v>Asia_Kazakhstan-Asia_2012</v>
      </c>
      <c r="B872" s="47" t="s">
        <v>144</v>
      </c>
      <c r="C872" s="49" t="s">
        <v>158</v>
      </c>
      <c r="D872" s="44" t="s">
        <v>91</v>
      </c>
      <c r="E872" s="52">
        <v>1.572E9</v>
      </c>
      <c r="F872" s="52">
        <v>2.119E9</v>
      </c>
    </row>
    <row r="873">
      <c r="A873" s="53" t="str">
        <f t="shared" si="1"/>
        <v>Asia_Kyrgyzstan-Asia_2000</v>
      </c>
      <c r="B873" s="47" t="s">
        <v>144</v>
      </c>
      <c r="C873" s="49" t="s">
        <v>159</v>
      </c>
      <c r="D873" s="44" t="s">
        <v>70</v>
      </c>
      <c r="E873" s="52">
        <v>2.0E7</v>
      </c>
      <c r="F873" s="52">
        <v>2.8E7</v>
      </c>
    </row>
    <row r="874">
      <c r="A874" s="53" t="str">
        <f t="shared" si="1"/>
        <v>Asia_Kyrgyzstan-Asia_2001</v>
      </c>
      <c r="B874" s="47" t="s">
        <v>144</v>
      </c>
      <c r="C874" s="49" t="s">
        <v>159</v>
      </c>
      <c r="D874" s="44" t="s">
        <v>71</v>
      </c>
      <c r="E874" s="52">
        <v>3.2E7</v>
      </c>
      <c r="F874" s="52">
        <v>2.1E7</v>
      </c>
    </row>
    <row r="875">
      <c r="A875" s="53" t="str">
        <f t="shared" si="1"/>
        <v>Asia_Kyrgyzstan-Asia_2002</v>
      </c>
      <c r="B875" s="47" t="s">
        <v>144</v>
      </c>
      <c r="C875" s="49" t="s">
        <v>159</v>
      </c>
      <c r="D875" s="44" t="s">
        <v>72</v>
      </c>
      <c r="E875" s="52">
        <v>4.8E7</v>
      </c>
      <c r="F875" s="52">
        <v>2.7E7</v>
      </c>
    </row>
    <row r="876">
      <c r="A876" s="53" t="str">
        <f t="shared" si="1"/>
        <v>Asia_Kyrgyzstan-Asia_2003</v>
      </c>
      <c r="B876" s="47" t="s">
        <v>144</v>
      </c>
      <c r="C876" s="49" t="s">
        <v>159</v>
      </c>
      <c r="D876" s="44" t="s">
        <v>74</v>
      </c>
      <c r="E876" s="52">
        <v>6.2E7</v>
      </c>
      <c r="F876" s="52">
        <v>3.5E7</v>
      </c>
    </row>
    <row r="877">
      <c r="A877" s="53" t="str">
        <f t="shared" si="1"/>
        <v>Asia_Kyrgyzstan-Asia_2004</v>
      </c>
      <c r="B877" s="47" t="s">
        <v>144</v>
      </c>
      <c r="C877" s="49" t="s">
        <v>159</v>
      </c>
      <c r="D877" s="44" t="s">
        <v>83</v>
      </c>
      <c r="E877" s="52">
        <v>9.2E7</v>
      </c>
      <c r="F877" s="52">
        <v>7.3E7</v>
      </c>
    </row>
    <row r="878">
      <c r="A878" s="53" t="str">
        <f t="shared" si="1"/>
        <v>Asia_Kyrgyzstan-Asia_2005</v>
      </c>
      <c r="B878" s="47" t="s">
        <v>144</v>
      </c>
      <c r="C878" s="49" t="s">
        <v>159</v>
      </c>
      <c r="D878" s="44" t="s">
        <v>84</v>
      </c>
      <c r="E878" s="52">
        <v>9.4E7</v>
      </c>
      <c r="F878" s="52">
        <v>9.4E7</v>
      </c>
    </row>
    <row r="879">
      <c r="A879" s="53" t="str">
        <f t="shared" si="1"/>
        <v>Asia_Kyrgyzstan-Asia_2006</v>
      </c>
      <c r="B879" s="47" t="s">
        <v>144</v>
      </c>
      <c r="C879" s="49" t="s">
        <v>159</v>
      </c>
      <c r="D879" s="44" t="s">
        <v>85</v>
      </c>
      <c r="E879" s="52">
        <v>1.89E8</v>
      </c>
      <c r="F879" s="52">
        <v>1.42E8</v>
      </c>
    </row>
    <row r="880">
      <c r="A880" s="53" t="str">
        <f t="shared" si="1"/>
        <v>Asia_Kyrgyzstan-Asia_2007</v>
      </c>
      <c r="B880" s="47" t="s">
        <v>144</v>
      </c>
      <c r="C880" s="49" t="s">
        <v>159</v>
      </c>
      <c r="D880" s="44" t="s">
        <v>86</v>
      </c>
      <c r="E880" s="52">
        <v>3.92E8</v>
      </c>
      <c r="F880" s="52">
        <v>2.15E8</v>
      </c>
    </row>
    <row r="881">
      <c r="A881" s="53" t="str">
        <f t="shared" si="1"/>
        <v>Asia_Kyrgyzstan-Asia_2008</v>
      </c>
      <c r="B881" s="47" t="s">
        <v>144</v>
      </c>
      <c r="C881" s="49" t="s">
        <v>159</v>
      </c>
      <c r="D881" s="44" t="s">
        <v>87</v>
      </c>
      <c r="E881" s="52">
        <v>5.69E8</v>
      </c>
      <c r="F881" s="52">
        <v>4.51E8</v>
      </c>
    </row>
    <row r="882">
      <c r="A882" s="53" t="str">
        <f t="shared" si="1"/>
        <v>Asia_Kyrgyzstan-Asia_2009</v>
      </c>
      <c r="B882" s="47" t="s">
        <v>144</v>
      </c>
      <c r="C882" s="49" t="s">
        <v>159</v>
      </c>
      <c r="D882" s="44" t="s">
        <v>88</v>
      </c>
      <c r="E882" s="52">
        <v>5.06E8</v>
      </c>
      <c r="F882" s="52">
        <v>3.93E8</v>
      </c>
    </row>
    <row r="883">
      <c r="A883" s="53" t="str">
        <f t="shared" si="1"/>
        <v>Asia_Kyrgyzstan-Asia_2010</v>
      </c>
      <c r="B883" s="47" t="s">
        <v>144</v>
      </c>
      <c r="C883" s="49" t="s">
        <v>159</v>
      </c>
      <c r="D883" s="44" t="s">
        <v>89</v>
      </c>
      <c r="E883" s="52">
        <v>3.36E8</v>
      </c>
      <c r="F883" s="52">
        <v>3.98E8</v>
      </c>
    </row>
    <row r="884">
      <c r="A884" s="53" t="str">
        <f t="shared" si="1"/>
        <v>Asia_Kyrgyzstan-Asia_2011</v>
      </c>
      <c r="B884" s="47" t="s">
        <v>144</v>
      </c>
      <c r="C884" s="49" t="s">
        <v>159</v>
      </c>
      <c r="D884" s="44" t="s">
        <v>90</v>
      </c>
      <c r="E884" s="52">
        <v>6.89E8</v>
      </c>
      <c r="F884" s="52">
        <v>5.66E8</v>
      </c>
    </row>
    <row r="885">
      <c r="A885" s="53" t="str">
        <f t="shared" si="1"/>
        <v>Asia_Kyrgyzstan-Asia_2012</v>
      </c>
      <c r="B885" s="47" t="s">
        <v>144</v>
      </c>
      <c r="C885" s="49" t="s">
        <v>159</v>
      </c>
      <c r="D885" s="44" t="s">
        <v>91</v>
      </c>
      <c r="E885" s="52">
        <v>7.5E8</v>
      </c>
      <c r="F885" s="52">
        <v>7.38E8</v>
      </c>
    </row>
    <row r="886">
      <c r="A886" s="53" t="str">
        <f t="shared" si="1"/>
        <v>Asia_Laos-Asia_2000</v>
      </c>
      <c r="B886" s="47" t="s">
        <v>144</v>
      </c>
      <c r="C886" s="49" t="s">
        <v>160</v>
      </c>
      <c r="D886" s="44" t="s">
        <v>70</v>
      </c>
      <c r="E886" s="52">
        <v>1.14E8</v>
      </c>
      <c r="F886" s="52">
        <v>8000000.0</v>
      </c>
    </row>
    <row r="887">
      <c r="A887" s="53" t="str">
        <f t="shared" si="1"/>
        <v>Asia_Laos-Asia_2001</v>
      </c>
      <c r="B887" s="47" t="s">
        <v>144</v>
      </c>
      <c r="C887" s="49" t="s">
        <v>160</v>
      </c>
      <c r="D887" s="44" t="s">
        <v>71</v>
      </c>
      <c r="E887" s="52">
        <v>1.08E8</v>
      </c>
      <c r="F887" s="52">
        <v>4000000.0</v>
      </c>
    </row>
    <row r="888">
      <c r="A888" s="53" t="str">
        <f t="shared" si="1"/>
        <v>Asia_Laos-Asia_2002</v>
      </c>
      <c r="B888" s="47" t="s">
        <v>144</v>
      </c>
      <c r="C888" s="49" t="s">
        <v>160</v>
      </c>
      <c r="D888" s="44" t="s">
        <v>72</v>
      </c>
      <c r="E888" s="52">
        <v>1.1E8</v>
      </c>
      <c r="F888" s="52">
        <v>4000000.0</v>
      </c>
    </row>
    <row r="889">
      <c r="A889" s="53" t="str">
        <f t="shared" si="1"/>
        <v>Asia_Laos-Asia_2003</v>
      </c>
      <c r="B889" s="47" t="s">
        <v>144</v>
      </c>
      <c r="C889" s="49" t="s">
        <v>160</v>
      </c>
      <c r="D889" s="44" t="s">
        <v>74</v>
      </c>
      <c r="E889" s="52">
        <v>7.7E7</v>
      </c>
      <c r="F889" s="52">
        <v>5000000.0</v>
      </c>
    </row>
    <row r="890">
      <c r="A890" s="53" t="str">
        <f t="shared" si="1"/>
        <v>Asia_Laos-Asia_2004</v>
      </c>
      <c r="B890" s="47" t="s">
        <v>144</v>
      </c>
      <c r="C890" s="49" t="s">
        <v>160</v>
      </c>
      <c r="D890" s="44" t="s">
        <v>83</v>
      </c>
      <c r="E890" s="52">
        <v>1.22E8</v>
      </c>
      <c r="F890" s="52">
        <v>8000000.0</v>
      </c>
    </row>
    <row r="891">
      <c r="A891" s="53" t="str">
        <f t="shared" si="1"/>
        <v>Asia_Laos-Asia_2005</v>
      </c>
      <c r="B891" s="47" t="s">
        <v>144</v>
      </c>
      <c r="C891" s="49" t="s">
        <v>160</v>
      </c>
      <c r="D891" s="44" t="s">
        <v>84</v>
      </c>
      <c r="E891" s="52">
        <v>1.43E8</v>
      </c>
      <c r="F891" s="52">
        <v>1.0E7</v>
      </c>
    </row>
    <row r="892">
      <c r="A892" s="53" t="str">
        <f t="shared" si="1"/>
        <v>Asia_Laos-Asia_2006</v>
      </c>
      <c r="B892" s="47" t="s">
        <v>144</v>
      </c>
      <c r="C892" s="49" t="s">
        <v>160</v>
      </c>
      <c r="D892" s="44" t="s">
        <v>85</v>
      </c>
      <c r="E892" s="52">
        <v>1.6E8</v>
      </c>
      <c r="F892" s="52">
        <v>1.5E7</v>
      </c>
    </row>
    <row r="893">
      <c r="A893" s="53" t="str">
        <f t="shared" si="1"/>
        <v>Asia_Laos-Asia_2007</v>
      </c>
      <c r="B893" s="47" t="s">
        <v>144</v>
      </c>
      <c r="C893" s="49" t="s">
        <v>160</v>
      </c>
      <c r="D893" s="44" t="s">
        <v>86</v>
      </c>
      <c r="E893" s="52">
        <v>1.9E8</v>
      </c>
      <c r="F893" s="52">
        <v>1.4E7</v>
      </c>
    </row>
    <row r="894">
      <c r="A894" s="53" t="str">
        <f t="shared" si="1"/>
        <v>Asia_Laos-Asia_2008</v>
      </c>
      <c r="B894" s="47" t="s">
        <v>144</v>
      </c>
      <c r="C894" s="49" t="s">
        <v>160</v>
      </c>
      <c r="D894" s="44" t="s">
        <v>87</v>
      </c>
      <c r="E894" s="52">
        <v>2.8E8</v>
      </c>
      <c r="F894" s="52">
        <v>5.1E7</v>
      </c>
    </row>
    <row r="895">
      <c r="A895" s="53" t="str">
        <f t="shared" si="1"/>
        <v>Asia_Laos-Asia_2009</v>
      </c>
      <c r="B895" s="47" t="s">
        <v>144</v>
      </c>
      <c r="C895" s="49" t="s">
        <v>160</v>
      </c>
      <c r="D895" s="44" t="s">
        <v>88</v>
      </c>
      <c r="E895" s="52">
        <v>2.71E8</v>
      </c>
      <c r="F895" s="52">
        <v>9.1E7</v>
      </c>
    </row>
    <row r="896">
      <c r="A896" s="53" t="str">
        <f t="shared" si="1"/>
        <v>Asia_Laos-Asia_2010</v>
      </c>
      <c r="B896" s="47" t="s">
        <v>144</v>
      </c>
      <c r="C896" s="49" t="s">
        <v>160</v>
      </c>
      <c r="D896" s="44" t="s">
        <v>89</v>
      </c>
      <c r="E896" s="52">
        <v>3.85E8</v>
      </c>
      <c r="F896" s="52">
        <v>2.15E8</v>
      </c>
    </row>
    <row r="897">
      <c r="A897" s="53" t="str">
        <f t="shared" si="1"/>
        <v>Asia_Laos-Asia_2011</v>
      </c>
      <c r="B897" s="47" t="s">
        <v>144</v>
      </c>
      <c r="C897" s="49" t="s">
        <v>160</v>
      </c>
      <c r="D897" s="44" t="s">
        <v>90</v>
      </c>
      <c r="E897" s="52">
        <v>4.13E8</v>
      </c>
      <c r="F897" s="52">
        <v>2.48E8</v>
      </c>
    </row>
    <row r="898">
      <c r="A898" s="53" t="str">
        <f t="shared" si="1"/>
        <v>Asia_Laos-Asia_2012</v>
      </c>
      <c r="B898" s="47" t="s">
        <v>144</v>
      </c>
      <c r="C898" s="49" t="s">
        <v>160</v>
      </c>
      <c r="D898" s="44" t="s">
        <v>91</v>
      </c>
      <c r="E898" s="52">
        <v>4.61E8</v>
      </c>
      <c r="F898" s="52">
        <v>2.41E8</v>
      </c>
    </row>
    <row r="899">
      <c r="A899" s="53" t="str">
        <f t="shared" si="1"/>
        <v>Asia_Macao SAR-Asia_2000</v>
      </c>
      <c r="B899" s="47" t="s">
        <v>144</v>
      </c>
      <c r="C899" s="49" t="s">
        <v>161</v>
      </c>
      <c r="D899" s="44" t="s">
        <v>70</v>
      </c>
      <c r="E899" s="52">
        <v>3.205E9</v>
      </c>
      <c r="F899" s="50"/>
    </row>
    <row r="900">
      <c r="A900" s="53" t="str">
        <f t="shared" si="1"/>
        <v>Asia_Macao SAR-Asia_2001</v>
      </c>
      <c r="B900" s="47" t="s">
        <v>144</v>
      </c>
      <c r="C900" s="49" t="s">
        <v>161</v>
      </c>
      <c r="D900" s="44" t="s">
        <v>71</v>
      </c>
      <c r="E900" s="52">
        <v>3.745E9</v>
      </c>
      <c r="F900" s="50"/>
    </row>
    <row r="901">
      <c r="A901" s="53" t="str">
        <f t="shared" si="1"/>
        <v>Asia_Macao SAR-Asia_2002</v>
      </c>
      <c r="B901" s="47" t="s">
        <v>144</v>
      </c>
      <c r="C901" s="49" t="s">
        <v>161</v>
      </c>
      <c r="D901" s="44" t="s">
        <v>72</v>
      </c>
      <c r="E901" s="52">
        <v>4.428E9</v>
      </c>
      <c r="F901" s="52">
        <v>5.12E8</v>
      </c>
    </row>
    <row r="902">
      <c r="A902" s="53" t="str">
        <f t="shared" si="1"/>
        <v>Asia_Macao SAR-Asia_2003</v>
      </c>
      <c r="B902" s="47" t="s">
        <v>144</v>
      </c>
      <c r="C902" s="49" t="s">
        <v>161</v>
      </c>
      <c r="D902" s="44" t="s">
        <v>74</v>
      </c>
      <c r="E902" s="52">
        <v>5.225E9</v>
      </c>
      <c r="F902" s="52">
        <v>4.71E8</v>
      </c>
    </row>
    <row r="903">
      <c r="A903" s="53" t="str">
        <f t="shared" si="1"/>
        <v>Asia_Macao SAR-Asia_2004</v>
      </c>
      <c r="B903" s="47" t="s">
        <v>144</v>
      </c>
      <c r="C903" s="49" t="s">
        <v>161</v>
      </c>
      <c r="D903" s="44" t="s">
        <v>83</v>
      </c>
      <c r="E903" s="52">
        <v>7.431E9</v>
      </c>
      <c r="F903" s="52">
        <v>5.29E8</v>
      </c>
    </row>
    <row r="904">
      <c r="A904" s="53" t="str">
        <f t="shared" si="1"/>
        <v>Asia_Macao SAR-Asia_2005</v>
      </c>
      <c r="B904" s="47" t="s">
        <v>144</v>
      </c>
      <c r="C904" s="49" t="s">
        <v>161</v>
      </c>
      <c r="D904" s="44" t="s">
        <v>84</v>
      </c>
      <c r="E904" s="52">
        <v>8.19E9</v>
      </c>
      <c r="F904" s="52">
        <v>6.15E8</v>
      </c>
    </row>
    <row r="905">
      <c r="A905" s="53" t="str">
        <f t="shared" si="1"/>
        <v>Asia_Macao SAR-Asia_2006</v>
      </c>
      <c r="B905" s="47" t="s">
        <v>144</v>
      </c>
      <c r="C905" s="49" t="s">
        <v>161</v>
      </c>
      <c r="D905" s="44" t="s">
        <v>85</v>
      </c>
      <c r="E905" s="52">
        <v>1.0055E10</v>
      </c>
      <c r="F905" s="52">
        <v>6.48E8</v>
      </c>
    </row>
    <row r="906">
      <c r="A906" s="53" t="str">
        <f t="shared" si="1"/>
        <v>Asia_Macao SAR-Asia_2007</v>
      </c>
      <c r="B906" s="47" t="s">
        <v>144</v>
      </c>
      <c r="C906" s="49" t="s">
        <v>161</v>
      </c>
      <c r="D906" s="44" t="s">
        <v>86</v>
      </c>
      <c r="E906" s="52">
        <v>1.3733E10</v>
      </c>
      <c r="F906" s="52">
        <v>7.77E8</v>
      </c>
    </row>
    <row r="907">
      <c r="A907" s="53" t="str">
        <f t="shared" si="1"/>
        <v>Asia_Macao SAR-Asia_2008</v>
      </c>
      <c r="B907" s="47" t="s">
        <v>144</v>
      </c>
      <c r="C907" s="49" t="s">
        <v>161</v>
      </c>
      <c r="D907" s="44" t="s">
        <v>87</v>
      </c>
      <c r="E907" s="52">
        <v>1.7297E10</v>
      </c>
      <c r="F907" s="52">
        <v>9.02E8</v>
      </c>
    </row>
    <row r="908">
      <c r="A908" s="53" t="str">
        <f t="shared" si="1"/>
        <v>Asia_Macao SAR-Asia_2009</v>
      </c>
      <c r="B908" s="47" t="s">
        <v>144</v>
      </c>
      <c r="C908" s="49" t="s">
        <v>161</v>
      </c>
      <c r="D908" s="44" t="s">
        <v>88</v>
      </c>
      <c r="E908" s="52">
        <v>1.8445E10</v>
      </c>
      <c r="F908" s="52">
        <v>9.83E8</v>
      </c>
    </row>
    <row r="909">
      <c r="A909" s="53" t="str">
        <f t="shared" si="1"/>
        <v>Asia_Macao SAR-Asia_2010</v>
      </c>
      <c r="B909" s="47" t="s">
        <v>144</v>
      </c>
      <c r="C909" s="49" t="s">
        <v>161</v>
      </c>
      <c r="D909" s="44" t="s">
        <v>89</v>
      </c>
      <c r="E909" s="52">
        <v>2.8214E10</v>
      </c>
      <c r="F909" s="52">
        <v>1.237E9</v>
      </c>
    </row>
    <row r="910">
      <c r="A910" s="53" t="str">
        <f t="shared" si="1"/>
        <v>Asia_Macao SAR-Asia_2011</v>
      </c>
      <c r="B910" s="47" t="s">
        <v>144</v>
      </c>
      <c r="C910" s="49" t="s">
        <v>161</v>
      </c>
      <c r="D910" s="44" t="s">
        <v>90</v>
      </c>
      <c r="E910" s="52">
        <v>3.8976E10</v>
      </c>
      <c r="F910" s="52">
        <v>1.476E9</v>
      </c>
    </row>
    <row r="911">
      <c r="A911" s="53" t="str">
        <f t="shared" si="1"/>
        <v>Asia_Macao SAR-Asia_2012</v>
      </c>
      <c r="B911" s="47" t="s">
        <v>144</v>
      </c>
      <c r="C911" s="49" t="s">
        <v>161</v>
      </c>
      <c r="D911" s="44" t="s">
        <v>91</v>
      </c>
      <c r="E911" s="52">
        <v>4.4455E10</v>
      </c>
      <c r="F911" s="52">
        <v>1.711E9</v>
      </c>
    </row>
    <row r="912">
      <c r="A912" s="53" t="str">
        <f t="shared" si="1"/>
        <v>Asia_Malaysia-Asia_2000</v>
      </c>
      <c r="B912" s="47" t="s">
        <v>144</v>
      </c>
      <c r="C912" s="49" t="s">
        <v>162</v>
      </c>
      <c r="D912" s="44" t="s">
        <v>70</v>
      </c>
      <c r="E912" s="52">
        <v>5.873E9</v>
      </c>
      <c r="F912" s="52">
        <v>2.543E9</v>
      </c>
    </row>
    <row r="913">
      <c r="A913" s="53" t="str">
        <f t="shared" si="1"/>
        <v>Asia_Malaysia-Asia_2001</v>
      </c>
      <c r="B913" s="47" t="s">
        <v>144</v>
      </c>
      <c r="C913" s="49" t="s">
        <v>162</v>
      </c>
      <c r="D913" s="44" t="s">
        <v>71</v>
      </c>
      <c r="E913" s="52">
        <v>7.627E9</v>
      </c>
      <c r="F913" s="52">
        <v>3.391E9</v>
      </c>
    </row>
    <row r="914">
      <c r="A914" s="53" t="str">
        <f t="shared" si="1"/>
        <v>Asia_Malaysia-Asia_2002</v>
      </c>
      <c r="B914" s="47" t="s">
        <v>144</v>
      </c>
      <c r="C914" s="49" t="s">
        <v>162</v>
      </c>
      <c r="D914" s="44" t="s">
        <v>72</v>
      </c>
      <c r="E914" s="52">
        <v>8.084E9</v>
      </c>
      <c r="F914" s="52">
        <v>3.33E9</v>
      </c>
    </row>
    <row r="915">
      <c r="A915" s="53" t="str">
        <f t="shared" si="1"/>
        <v>Asia_Malaysia-Asia_2003</v>
      </c>
      <c r="B915" s="47" t="s">
        <v>144</v>
      </c>
      <c r="C915" s="49" t="s">
        <v>162</v>
      </c>
      <c r="D915" s="44" t="s">
        <v>74</v>
      </c>
      <c r="E915" s="52">
        <v>6.799E9</v>
      </c>
      <c r="F915" s="52">
        <v>3.401E9</v>
      </c>
    </row>
    <row r="916">
      <c r="A916" s="53" t="str">
        <f t="shared" si="1"/>
        <v>Asia_Malaysia-Asia_2004</v>
      </c>
      <c r="B916" s="47" t="s">
        <v>144</v>
      </c>
      <c r="C916" s="49" t="s">
        <v>162</v>
      </c>
      <c r="D916" s="44" t="s">
        <v>83</v>
      </c>
      <c r="E916" s="52">
        <v>9.183E9</v>
      </c>
      <c r="F916" s="52">
        <v>3.822E9</v>
      </c>
    </row>
    <row r="917">
      <c r="A917" s="53" t="str">
        <f t="shared" si="1"/>
        <v>Asia_Malaysia-Asia_2005</v>
      </c>
      <c r="B917" s="47" t="s">
        <v>144</v>
      </c>
      <c r="C917" s="49" t="s">
        <v>162</v>
      </c>
      <c r="D917" s="44" t="s">
        <v>84</v>
      </c>
      <c r="E917" s="52">
        <v>1.0389E10</v>
      </c>
      <c r="F917" s="52">
        <v>4.339E9</v>
      </c>
    </row>
    <row r="918">
      <c r="A918" s="53" t="str">
        <f t="shared" si="1"/>
        <v>Asia_Malaysia-Asia_2006</v>
      </c>
      <c r="B918" s="47" t="s">
        <v>144</v>
      </c>
      <c r="C918" s="49" t="s">
        <v>162</v>
      </c>
      <c r="D918" s="44" t="s">
        <v>85</v>
      </c>
      <c r="E918" s="52">
        <v>1.228E10</v>
      </c>
      <c r="F918" s="52">
        <v>5.085E9</v>
      </c>
    </row>
    <row r="919">
      <c r="A919" s="53" t="str">
        <f t="shared" si="1"/>
        <v>Asia_Malaysia-Asia_2007</v>
      </c>
      <c r="B919" s="47" t="s">
        <v>144</v>
      </c>
      <c r="C919" s="49" t="s">
        <v>162</v>
      </c>
      <c r="D919" s="44" t="s">
        <v>86</v>
      </c>
      <c r="E919" s="52">
        <v>1.7948E10</v>
      </c>
      <c r="F919" s="52">
        <v>6.6E9</v>
      </c>
    </row>
    <row r="920">
      <c r="A920" s="53" t="str">
        <f t="shared" si="1"/>
        <v>Asia_Malaysia-Asia_2008</v>
      </c>
      <c r="B920" s="47" t="s">
        <v>144</v>
      </c>
      <c r="C920" s="49" t="s">
        <v>162</v>
      </c>
      <c r="D920" s="44" t="s">
        <v>87</v>
      </c>
      <c r="E920" s="52">
        <v>1.8553E10</v>
      </c>
      <c r="F920" s="52">
        <v>7.724E9</v>
      </c>
    </row>
    <row r="921">
      <c r="A921" s="53" t="str">
        <f t="shared" si="1"/>
        <v>Asia_Malaysia-Asia_2009</v>
      </c>
      <c r="B921" s="47" t="s">
        <v>144</v>
      </c>
      <c r="C921" s="49" t="s">
        <v>162</v>
      </c>
      <c r="D921" s="44" t="s">
        <v>88</v>
      </c>
      <c r="E921" s="52">
        <v>1.7231E10</v>
      </c>
      <c r="F921" s="52">
        <v>7.196E9</v>
      </c>
    </row>
    <row r="922">
      <c r="A922" s="53" t="str">
        <f t="shared" si="1"/>
        <v>Asia_Malaysia-Asia_2010</v>
      </c>
      <c r="B922" s="47" t="s">
        <v>144</v>
      </c>
      <c r="C922" s="49" t="s">
        <v>162</v>
      </c>
      <c r="D922" s="44" t="s">
        <v>89</v>
      </c>
      <c r="E922" s="52">
        <v>1.8152E10</v>
      </c>
      <c r="F922" s="52">
        <v>8.324E9</v>
      </c>
    </row>
    <row r="923">
      <c r="A923" s="53" t="str">
        <f t="shared" si="1"/>
        <v>Asia_Malaysia-Asia_2011</v>
      </c>
      <c r="B923" s="47" t="s">
        <v>144</v>
      </c>
      <c r="C923" s="49" t="s">
        <v>162</v>
      </c>
      <c r="D923" s="44" t="s">
        <v>90</v>
      </c>
      <c r="E923" s="52">
        <v>1.9649E10</v>
      </c>
      <c r="F923" s="52">
        <v>1.018E10</v>
      </c>
    </row>
    <row r="924">
      <c r="A924" s="53" t="str">
        <f t="shared" si="1"/>
        <v>Asia_Malaysia-Asia_2012</v>
      </c>
      <c r="B924" s="47" t="s">
        <v>144</v>
      </c>
      <c r="C924" s="49" t="s">
        <v>162</v>
      </c>
      <c r="D924" s="44" t="s">
        <v>91</v>
      </c>
      <c r="E924" s="52">
        <v>2.0251E10</v>
      </c>
      <c r="F924" s="52">
        <v>1.1545E10</v>
      </c>
    </row>
    <row r="925">
      <c r="A925" s="53" t="str">
        <f t="shared" si="1"/>
        <v>Asia_Maldives-Asia_2000</v>
      </c>
      <c r="B925" s="47" t="s">
        <v>144</v>
      </c>
      <c r="C925" s="49" t="s">
        <v>163</v>
      </c>
      <c r="D925" s="44" t="s">
        <v>70</v>
      </c>
      <c r="E925" s="52">
        <v>3.21E8</v>
      </c>
      <c r="F925" s="52">
        <v>6.0E7</v>
      </c>
    </row>
    <row r="926">
      <c r="A926" s="53" t="str">
        <f t="shared" si="1"/>
        <v>Asia_Maldives-Asia_2001</v>
      </c>
      <c r="B926" s="47" t="s">
        <v>144</v>
      </c>
      <c r="C926" s="49" t="s">
        <v>163</v>
      </c>
      <c r="D926" s="44" t="s">
        <v>71</v>
      </c>
      <c r="E926" s="52">
        <v>3.27E8</v>
      </c>
      <c r="F926" s="52">
        <v>5.9E7</v>
      </c>
    </row>
    <row r="927">
      <c r="A927" s="53" t="str">
        <f t="shared" si="1"/>
        <v>Asia_Maldives-Asia_2002</v>
      </c>
      <c r="B927" s="47" t="s">
        <v>144</v>
      </c>
      <c r="C927" s="49" t="s">
        <v>163</v>
      </c>
      <c r="D927" s="44" t="s">
        <v>72</v>
      </c>
      <c r="E927" s="52">
        <v>3.37E8</v>
      </c>
      <c r="F927" s="52">
        <v>6.0E7</v>
      </c>
    </row>
    <row r="928">
      <c r="A928" s="53" t="str">
        <f t="shared" si="1"/>
        <v>Asia_Maldives-Asia_2003</v>
      </c>
      <c r="B928" s="47" t="s">
        <v>144</v>
      </c>
      <c r="C928" s="49" t="s">
        <v>163</v>
      </c>
      <c r="D928" s="44" t="s">
        <v>74</v>
      </c>
      <c r="E928" s="52">
        <v>4.02E8</v>
      </c>
      <c r="F928" s="52">
        <v>6.0E7</v>
      </c>
    </row>
    <row r="929">
      <c r="A929" s="53" t="str">
        <f t="shared" si="1"/>
        <v>Asia_Maldives-Asia_2004</v>
      </c>
      <c r="B929" s="47" t="s">
        <v>144</v>
      </c>
      <c r="C929" s="49" t="s">
        <v>163</v>
      </c>
      <c r="D929" s="44" t="s">
        <v>83</v>
      </c>
      <c r="E929" s="52">
        <v>4.71E8</v>
      </c>
      <c r="F929" s="52">
        <v>7.5E7</v>
      </c>
    </row>
    <row r="930">
      <c r="A930" s="53" t="str">
        <f t="shared" si="1"/>
        <v>Asia_Maldives-Asia_2005</v>
      </c>
      <c r="B930" s="47" t="s">
        <v>144</v>
      </c>
      <c r="C930" s="49" t="s">
        <v>163</v>
      </c>
      <c r="D930" s="44" t="s">
        <v>84</v>
      </c>
      <c r="E930" s="52">
        <v>8.26E8</v>
      </c>
      <c r="F930" s="52">
        <v>9.4E7</v>
      </c>
    </row>
    <row r="931">
      <c r="A931" s="53" t="str">
        <f t="shared" si="1"/>
        <v>Asia_Maldives-Asia_2006</v>
      </c>
      <c r="B931" s="47" t="s">
        <v>144</v>
      </c>
      <c r="C931" s="49" t="s">
        <v>163</v>
      </c>
      <c r="D931" s="44" t="s">
        <v>85</v>
      </c>
      <c r="E931" s="52">
        <v>1.235E9</v>
      </c>
      <c r="F931" s="52">
        <v>1.06E8</v>
      </c>
    </row>
    <row r="932">
      <c r="A932" s="53" t="str">
        <f t="shared" si="1"/>
        <v>Asia_Maldives-Asia_2007</v>
      </c>
      <c r="B932" s="47" t="s">
        <v>144</v>
      </c>
      <c r="C932" s="49" t="s">
        <v>163</v>
      </c>
      <c r="D932" s="44" t="s">
        <v>86</v>
      </c>
      <c r="E932" s="52">
        <v>1.515E9</v>
      </c>
      <c r="F932" s="52">
        <v>1.52E8</v>
      </c>
    </row>
    <row r="933">
      <c r="A933" s="53" t="str">
        <f t="shared" si="1"/>
        <v>Asia_Maldives-Asia_2008</v>
      </c>
      <c r="B933" s="47" t="s">
        <v>144</v>
      </c>
      <c r="C933" s="49" t="s">
        <v>163</v>
      </c>
      <c r="D933" s="44" t="s">
        <v>87</v>
      </c>
      <c r="E933" s="52">
        <v>1.559E9</v>
      </c>
      <c r="F933" s="52">
        <v>2.11E8</v>
      </c>
    </row>
    <row r="934">
      <c r="A934" s="53" t="str">
        <f t="shared" si="1"/>
        <v>Asia_Maldives-Asia_2009</v>
      </c>
      <c r="B934" s="47" t="s">
        <v>144</v>
      </c>
      <c r="C934" s="49" t="s">
        <v>163</v>
      </c>
      <c r="D934" s="44" t="s">
        <v>88</v>
      </c>
      <c r="E934" s="52">
        <v>1.473E9</v>
      </c>
      <c r="F934" s="52">
        <v>2.12E8</v>
      </c>
    </row>
    <row r="935">
      <c r="A935" s="53" t="str">
        <f t="shared" si="1"/>
        <v>Asia_Maldives-Asia_2010</v>
      </c>
      <c r="B935" s="47" t="s">
        <v>144</v>
      </c>
      <c r="C935" s="49" t="s">
        <v>163</v>
      </c>
      <c r="D935" s="44" t="s">
        <v>89</v>
      </c>
      <c r="E935" s="52">
        <v>1.713E9</v>
      </c>
      <c r="F935" s="52">
        <v>2.52E8</v>
      </c>
    </row>
    <row r="936">
      <c r="A936" s="53" t="str">
        <f t="shared" si="1"/>
        <v>Asia_Maldives-Asia_2011</v>
      </c>
      <c r="B936" s="47" t="s">
        <v>144</v>
      </c>
      <c r="C936" s="49" t="s">
        <v>163</v>
      </c>
      <c r="D936" s="44" t="s">
        <v>90</v>
      </c>
      <c r="E936" s="52">
        <v>1.868E9</v>
      </c>
      <c r="F936" s="52">
        <v>2.56E8</v>
      </c>
    </row>
    <row r="937">
      <c r="A937" s="53" t="str">
        <f t="shared" si="1"/>
        <v>Asia_Maldives-Asia_2012</v>
      </c>
      <c r="B937" s="47" t="s">
        <v>144</v>
      </c>
      <c r="C937" s="49" t="s">
        <v>163</v>
      </c>
      <c r="D937" s="44" t="s">
        <v>91</v>
      </c>
      <c r="E937" s="52">
        <v>1.873E9</v>
      </c>
      <c r="F937" s="52">
        <v>2.7E8</v>
      </c>
    </row>
    <row r="938">
      <c r="A938" s="53" t="str">
        <f t="shared" si="1"/>
        <v>Asia_Mongolia-Asia_2000</v>
      </c>
      <c r="B938" s="47" t="s">
        <v>144</v>
      </c>
      <c r="C938" s="49" t="s">
        <v>164</v>
      </c>
      <c r="D938" s="44" t="s">
        <v>70</v>
      </c>
      <c r="E938" s="52">
        <v>4.3E7</v>
      </c>
      <c r="F938" s="52">
        <v>5.4E7</v>
      </c>
    </row>
    <row r="939">
      <c r="A939" s="53" t="str">
        <f t="shared" si="1"/>
        <v>Asia_Mongolia-Asia_2001</v>
      </c>
      <c r="B939" s="47" t="s">
        <v>144</v>
      </c>
      <c r="C939" s="49" t="s">
        <v>164</v>
      </c>
      <c r="D939" s="44" t="s">
        <v>71</v>
      </c>
      <c r="E939" s="52">
        <v>4.9E7</v>
      </c>
      <c r="F939" s="52">
        <v>5.9E7</v>
      </c>
    </row>
    <row r="940">
      <c r="A940" s="53" t="str">
        <f t="shared" si="1"/>
        <v>Asia_Mongolia-Asia_2002</v>
      </c>
      <c r="B940" s="47" t="s">
        <v>144</v>
      </c>
      <c r="C940" s="49" t="s">
        <v>164</v>
      </c>
      <c r="D940" s="44" t="s">
        <v>72</v>
      </c>
      <c r="E940" s="52">
        <v>1.43E8</v>
      </c>
      <c r="F940" s="52">
        <v>1.25E8</v>
      </c>
    </row>
    <row r="941">
      <c r="A941" s="53" t="str">
        <f t="shared" si="1"/>
        <v>Asia_Mongolia-Asia_2003</v>
      </c>
      <c r="B941" s="47" t="s">
        <v>144</v>
      </c>
      <c r="C941" s="49" t="s">
        <v>164</v>
      </c>
      <c r="D941" s="44" t="s">
        <v>74</v>
      </c>
      <c r="E941" s="52">
        <v>1.54E8</v>
      </c>
      <c r="F941" s="52">
        <v>1.44E8</v>
      </c>
    </row>
    <row r="942">
      <c r="A942" s="53" t="str">
        <f t="shared" si="1"/>
        <v>Asia_Mongolia-Asia_2004</v>
      </c>
      <c r="B942" s="47" t="s">
        <v>144</v>
      </c>
      <c r="C942" s="49" t="s">
        <v>164</v>
      </c>
      <c r="D942" s="44" t="s">
        <v>83</v>
      </c>
      <c r="E942" s="52">
        <v>2.05E8</v>
      </c>
      <c r="F942" s="52">
        <v>2.07E8</v>
      </c>
    </row>
    <row r="943">
      <c r="A943" s="53" t="str">
        <f t="shared" si="1"/>
        <v>Asia_Mongolia-Asia_2005</v>
      </c>
      <c r="B943" s="47" t="s">
        <v>144</v>
      </c>
      <c r="C943" s="49" t="s">
        <v>164</v>
      </c>
      <c r="D943" s="44" t="s">
        <v>84</v>
      </c>
      <c r="E943" s="52">
        <v>2.03E8</v>
      </c>
      <c r="F943" s="52">
        <v>1.73E8</v>
      </c>
    </row>
    <row r="944">
      <c r="A944" s="53" t="str">
        <f t="shared" si="1"/>
        <v>Asia_Mongolia-Asia_2006</v>
      </c>
      <c r="B944" s="47" t="s">
        <v>144</v>
      </c>
      <c r="C944" s="49" t="s">
        <v>164</v>
      </c>
      <c r="D944" s="44" t="s">
        <v>85</v>
      </c>
      <c r="E944" s="52">
        <v>2.61E8</v>
      </c>
      <c r="F944" s="52">
        <v>2.12E8</v>
      </c>
    </row>
    <row r="945">
      <c r="A945" s="53" t="str">
        <f t="shared" si="1"/>
        <v>Asia_Mongolia-Asia_2007</v>
      </c>
      <c r="B945" s="47" t="s">
        <v>144</v>
      </c>
      <c r="C945" s="49" t="s">
        <v>164</v>
      </c>
      <c r="D945" s="44" t="s">
        <v>86</v>
      </c>
      <c r="E945" s="52">
        <v>3.54E8</v>
      </c>
      <c r="F945" s="52">
        <v>2.27E8</v>
      </c>
    </row>
    <row r="946">
      <c r="A946" s="53" t="str">
        <f t="shared" si="1"/>
        <v>Asia_Mongolia-Asia_2008</v>
      </c>
      <c r="B946" s="47" t="s">
        <v>144</v>
      </c>
      <c r="C946" s="49" t="s">
        <v>164</v>
      </c>
      <c r="D946" s="44" t="s">
        <v>87</v>
      </c>
      <c r="E946" s="52">
        <v>2.72E8</v>
      </c>
      <c r="F946" s="52">
        <v>2.49E8</v>
      </c>
    </row>
    <row r="947">
      <c r="A947" s="53" t="str">
        <f t="shared" si="1"/>
        <v>Asia_Mongolia-Asia_2009</v>
      </c>
      <c r="B947" s="47" t="s">
        <v>144</v>
      </c>
      <c r="C947" s="49" t="s">
        <v>164</v>
      </c>
      <c r="D947" s="44" t="s">
        <v>88</v>
      </c>
      <c r="E947" s="52">
        <v>2.53E8</v>
      </c>
      <c r="F947" s="52">
        <v>2.42E8</v>
      </c>
    </row>
    <row r="948">
      <c r="A948" s="53" t="str">
        <f t="shared" si="1"/>
        <v>Asia_Mongolia-Asia_2010</v>
      </c>
      <c r="B948" s="47" t="s">
        <v>144</v>
      </c>
      <c r="C948" s="49" t="s">
        <v>164</v>
      </c>
      <c r="D948" s="44" t="s">
        <v>89</v>
      </c>
      <c r="E948" s="52">
        <v>2.88E8</v>
      </c>
      <c r="F948" s="52">
        <v>3.19E8</v>
      </c>
    </row>
    <row r="949">
      <c r="A949" s="53" t="str">
        <f t="shared" si="1"/>
        <v>Asia_Mongolia-Asia_2011</v>
      </c>
      <c r="B949" s="47" t="s">
        <v>144</v>
      </c>
      <c r="C949" s="49" t="s">
        <v>164</v>
      </c>
      <c r="D949" s="44" t="s">
        <v>90</v>
      </c>
      <c r="E949" s="52">
        <v>2.58E8</v>
      </c>
      <c r="F949" s="52">
        <v>4.04E8</v>
      </c>
    </row>
    <row r="950">
      <c r="A950" s="53" t="str">
        <f t="shared" si="1"/>
        <v>Asia_Mongolia-Asia_2012</v>
      </c>
      <c r="B950" s="47" t="s">
        <v>144</v>
      </c>
      <c r="C950" s="49" t="s">
        <v>164</v>
      </c>
      <c r="D950" s="44" t="s">
        <v>91</v>
      </c>
      <c r="E950" s="52">
        <v>4.8E8</v>
      </c>
      <c r="F950" s="52">
        <v>4.2E8</v>
      </c>
    </row>
    <row r="951">
      <c r="A951" s="53" t="str">
        <f t="shared" si="1"/>
        <v>Asia_Myanmar-Asia_2000</v>
      </c>
      <c r="B951" s="47" t="s">
        <v>144</v>
      </c>
      <c r="C951" s="49" t="s">
        <v>165</v>
      </c>
      <c r="D951" s="44" t="s">
        <v>70</v>
      </c>
      <c r="E951" s="52">
        <v>1.95E8</v>
      </c>
      <c r="F951" s="52">
        <v>3.0E7</v>
      </c>
    </row>
    <row r="952">
      <c r="A952" s="53" t="str">
        <f t="shared" si="1"/>
        <v>Asia_Myanmar-Asia_2001</v>
      </c>
      <c r="B952" s="47" t="s">
        <v>144</v>
      </c>
      <c r="C952" s="49" t="s">
        <v>165</v>
      </c>
      <c r="D952" s="44" t="s">
        <v>71</v>
      </c>
      <c r="E952" s="52">
        <v>1.32E8</v>
      </c>
      <c r="F952" s="52">
        <v>3.2E7</v>
      </c>
    </row>
    <row r="953">
      <c r="A953" s="53" t="str">
        <f t="shared" si="1"/>
        <v>Asia_Myanmar-Asia_2002</v>
      </c>
      <c r="B953" s="47" t="s">
        <v>144</v>
      </c>
      <c r="C953" s="49" t="s">
        <v>165</v>
      </c>
      <c r="D953" s="44" t="s">
        <v>72</v>
      </c>
      <c r="E953" s="52">
        <v>1.36E8</v>
      </c>
      <c r="F953" s="52">
        <v>3.4E7</v>
      </c>
    </row>
    <row r="954">
      <c r="A954" s="53" t="str">
        <f t="shared" si="1"/>
        <v>Asia_Myanmar-Asia_2003</v>
      </c>
      <c r="B954" s="47" t="s">
        <v>144</v>
      </c>
      <c r="C954" s="49" t="s">
        <v>165</v>
      </c>
      <c r="D954" s="44" t="s">
        <v>74</v>
      </c>
      <c r="E954" s="52">
        <v>7.0E7</v>
      </c>
      <c r="F954" s="52">
        <v>3.6E7</v>
      </c>
    </row>
    <row r="955">
      <c r="A955" s="53" t="str">
        <f t="shared" si="1"/>
        <v>Asia_Myanmar-Asia_2004</v>
      </c>
      <c r="B955" s="47" t="s">
        <v>144</v>
      </c>
      <c r="C955" s="49" t="s">
        <v>165</v>
      </c>
      <c r="D955" s="44" t="s">
        <v>83</v>
      </c>
      <c r="E955" s="52">
        <v>9.7E7</v>
      </c>
      <c r="F955" s="52">
        <v>3.2E7</v>
      </c>
    </row>
    <row r="956">
      <c r="A956" s="53" t="str">
        <f t="shared" si="1"/>
        <v>Asia_Myanmar-Asia_2005</v>
      </c>
      <c r="B956" s="47" t="s">
        <v>144</v>
      </c>
      <c r="C956" s="49" t="s">
        <v>165</v>
      </c>
      <c r="D956" s="44" t="s">
        <v>84</v>
      </c>
      <c r="E956" s="52">
        <v>8.3E7</v>
      </c>
      <c r="F956" s="52">
        <v>3.4E7</v>
      </c>
    </row>
    <row r="957">
      <c r="A957" s="53" t="str">
        <f t="shared" si="1"/>
        <v>Asia_Myanmar-Asia_2006</v>
      </c>
      <c r="B957" s="47" t="s">
        <v>144</v>
      </c>
      <c r="C957" s="49" t="s">
        <v>165</v>
      </c>
      <c r="D957" s="44" t="s">
        <v>85</v>
      </c>
      <c r="E957" s="52">
        <v>5.9E7</v>
      </c>
      <c r="F957" s="52">
        <v>4.0E7</v>
      </c>
    </row>
    <row r="958">
      <c r="A958" s="53" t="str">
        <f t="shared" si="1"/>
        <v>Asia_Myanmar-Asia_2007</v>
      </c>
      <c r="B958" s="47" t="s">
        <v>144</v>
      </c>
      <c r="C958" s="49" t="s">
        <v>165</v>
      </c>
      <c r="D958" s="44" t="s">
        <v>86</v>
      </c>
      <c r="E958" s="52">
        <v>9.7E7</v>
      </c>
      <c r="F958" s="52">
        <v>3.9E7</v>
      </c>
    </row>
    <row r="959">
      <c r="A959" s="53" t="str">
        <f t="shared" si="1"/>
        <v>Asia_Myanmar-Asia_2008</v>
      </c>
      <c r="B959" s="47" t="s">
        <v>144</v>
      </c>
      <c r="C959" s="49" t="s">
        <v>165</v>
      </c>
      <c r="D959" s="44" t="s">
        <v>87</v>
      </c>
      <c r="E959" s="52">
        <v>8.0E7</v>
      </c>
      <c r="F959" s="52">
        <v>5.0E7</v>
      </c>
    </row>
    <row r="960">
      <c r="A960" s="53" t="str">
        <f t="shared" si="1"/>
        <v>Asia_Myanmar-Asia_2009</v>
      </c>
      <c r="B960" s="47" t="s">
        <v>144</v>
      </c>
      <c r="C960" s="49" t="s">
        <v>165</v>
      </c>
      <c r="D960" s="44" t="s">
        <v>88</v>
      </c>
      <c r="E960" s="52">
        <v>7.5E7</v>
      </c>
      <c r="F960" s="52">
        <v>5.2E7</v>
      </c>
    </row>
    <row r="961">
      <c r="A961" s="53" t="str">
        <f t="shared" si="1"/>
        <v>Asia_Myanmar-Asia_2010</v>
      </c>
      <c r="B961" s="47" t="s">
        <v>144</v>
      </c>
      <c r="C961" s="49" t="s">
        <v>165</v>
      </c>
      <c r="D961" s="44" t="s">
        <v>89</v>
      </c>
      <c r="E961" s="52">
        <v>9.1E7</v>
      </c>
      <c r="F961" s="52">
        <v>5.3E7</v>
      </c>
    </row>
    <row r="962">
      <c r="A962" s="53" t="str">
        <f t="shared" si="1"/>
        <v>Asia_Myanmar-Asia_2011</v>
      </c>
      <c r="B962" s="47" t="s">
        <v>144</v>
      </c>
      <c r="C962" s="49" t="s">
        <v>165</v>
      </c>
      <c r="D962" s="44" t="s">
        <v>90</v>
      </c>
      <c r="E962" s="52">
        <v>2.93E8</v>
      </c>
      <c r="F962" s="52">
        <v>1.32E8</v>
      </c>
    </row>
    <row r="963">
      <c r="A963" s="53" t="str">
        <f t="shared" si="1"/>
        <v>Asia_Myanmar-Asia_2012</v>
      </c>
      <c r="B963" s="47" t="s">
        <v>144</v>
      </c>
      <c r="C963" s="49" t="s">
        <v>165</v>
      </c>
      <c r="D963" s="44" t="s">
        <v>91</v>
      </c>
      <c r="E963" s="50"/>
      <c r="F963" s="50"/>
    </row>
    <row r="964">
      <c r="A964" s="53" t="str">
        <f t="shared" si="1"/>
        <v>Asia_Nepal-Asia_2000</v>
      </c>
      <c r="B964" s="47" t="s">
        <v>144</v>
      </c>
      <c r="C964" s="49" t="s">
        <v>166</v>
      </c>
      <c r="D964" s="44" t="s">
        <v>70</v>
      </c>
      <c r="E964" s="52">
        <v>2.19E8</v>
      </c>
      <c r="F964" s="52">
        <v>1.09E8</v>
      </c>
    </row>
    <row r="965">
      <c r="A965" s="53" t="str">
        <f t="shared" si="1"/>
        <v>Asia_Nepal-Asia_2001</v>
      </c>
      <c r="B965" s="47" t="s">
        <v>144</v>
      </c>
      <c r="C965" s="49" t="s">
        <v>166</v>
      </c>
      <c r="D965" s="44" t="s">
        <v>71</v>
      </c>
      <c r="E965" s="52">
        <v>1.91E8</v>
      </c>
      <c r="F965" s="52">
        <v>1.28E8</v>
      </c>
    </row>
    <row r="966">
      <c r="A966" s="53" t="str">
        <f t="shared" si="1"/>
        <v>Asia_Nepal-Asia_2002</v>
      </c>
      <c r="B966" s="47" t="s">
        <v>144</v>
      </c>
      <c r="C966" s="49" t="s">
        <v>166</v>
      </c>
      <c r="D966" s="44" t="s">
        <v>72</v>
      </c>
      <c r="E966" s="52">
        <v>1.34E8</v>
      </c>
      <c r="F966" s="52">
        <v>1.08E8</v>
      </c>
    </row>
    <row r="967">
      <c r="A967" s="53" t="str">
        <f t="shared" si="1"/>
        <v>Asia_Nepal-Asia_2003</v>
      </c>
      <c r="B967" s="47" t="s">
        <v>144</v>
      </c>
      <c r="C967" s="49" t="s">
        <v>166</v>
      </c>
      <c r="D967" s="44" t="s">
        <v>74</v>
      </c>
      <c r="E967" s="52">
        <v>2.32E8</v>
      </c>
      <c r="F967" s="52">
        <v>1.19E8</v>
      </c>
    </row>
    <row r="968">
      <c r="A968" s="53" t="str">
        <f t="shared" si="1"/>
        <v>Asia_Nepal-Asia_2004</v>
      </c>
      <c r="B968" s="47" t="s">
        <v>144</v>
      </c>
      <c r="C968" s="49" t="s">
        <v>166</v>
      </c>
      <c r="D968" s="44" t="s">
        <v>83</v>
      </c>
      <c r="E968" s="52">
        <v>2.6E8</v>
      </c>
      <c r="F968" s="52">
        <v>2.05E8</v>
      </c>
    </row>
    <row r="969">
      <c r="A969" s="53" t="str">
        <f t="shared" si="1"/>
        <v>Asia_Nepal-Asia_2005</v>
      </c>
      <c r="B969" s="47" t="s">
        <v>144</v>
      </c>
      <c r="C969" s="49" t="s">
        <v>166</v>
      </c>
      <c r="D969" s="44" t="s">
        <v>84</v>
      </c>
      <c r="E969" s="52">
        <v>1.6E8</v>
      </c>
      <c r="F969" s="52">
        <v>2.21E8</v>
      </c>
    </row>
    <row r="970">
      <c r="A970" s="53" t="str">
        <f t="shared" si="1"/>
        <v>Asia_Nepal-Asia_2006</v>
      </c>
      <c r="B970" s="47" t="s">
        <v>144</v>
      </c>
      <c r="C970" s="49" t="s">
        <v>166</v>
      </c>
      <c r="D970" s="44" t="s">
        <v>85</v>
      </c>
      <c r="E970" s="52">
        <v>1.57E8</v>
      </c>
      <c r="F970" s="52">
        <v>2.61E8</v>
      </c>
    </row>
    <row r="971">
      <c r="A971" s="53" t="str">
        <f t="shared" si="1"/>
        <v>Asia_Nepal-Asia_2007</v>
      </c>
      <c r="B971" s="47" t="s">
        <v>144</v>
      </c>
      <c r="C971" s="49" t="s">
        <v>166</v>
      </c>
      <c r="D971" s="44" t="s">
        <v>86</v>
      </c>
      <c r="E971" s="52">
        <v>2.34E8</v>
      </c>
      <c r="F971" s="52">
        <v>4.02E8</v>
      </c>
    </row>
    <row r="972">
      <c r="A972" s="53" t="str">
        <f t="shared" si="1"/>
        <v>Asia_Nepal-Asia_2008</v>
      </c>
      <c r="B972" s="47" t="s">
        <v>144</v>
      </c>
      <c r="C972" s="49" t="s">
        <v>166</v>
      </c>
      <c r="D972" s="44" t="s">
        <v>87</v>
      </c>
      <c r="E972" s="52">
        <v>3.53E8</v>
      </c>
      <c r="F972" s="52">
        <v>5.45E8</v>
      </c>
    </row>
    <row r="973">
      <c r="A973" s="53" t="str">
        <f t="shared" si="1"/>
        <v>Asia_Nepal-Asia_2009</v>
      </c>
      <c r="B973" s="47" t="s">
        <v>144</v>
      </c>
      <c r="C973" s="49" t="s">
        <v>166</v>
      </c>
      <c r="D973" s="44" t="s">
        <v>88</v>
      </c>
      <c r="E973" s="52">
        <v>4.39E8</v>
      </c>
      <c r="F973" s="52">
        <v>5.72E8</v>
      </c>
    </row>
    <row r="974">
      <c r="A974" s="53" t="str">
        <f t="shared" si="1"/>
        <v>Asia_Nepal-Asia_2010</v>
      </c>
      <c r="B974" s="47" t="s">
        <v>144</v>
      </c>
      <c r="C974" s="49" t="s">
        <v>166</v>
      </c>
      <c r="D974" s="44" t="s">
        <v>89</v>
      </c>
      <c r="E974" s="52">
        <v>3.78E8</v>
      </c>
      <c r="F974" s="52">
        <v>5.28E8</v>
      </c>
    </row>
    <row r="975">
      <c r="A975" s="53" t="str">
        <f t="shared" si="1"/>
        <v>Asia_Nepal-Asia_2011</v>
      </c>
      <c r="B975" s="47" t="s">
        <v>144</v>
      </c>
      <c r="C975" s="49" t="s">
        <v>166</v>
      </c>
      <c r="D975" s="44" t="s">
        <v>90</v>
      </c>
      <c r="E975" s="52">
        <v>4.15E8</v>
      </c>
      <c r="F975" s="52">
        <v>4.2E8</v>
      </c>
    </row>
    <row r="976">
      <c r="A976" s="53" t="str">
        <f t="shared" si="1"/>
        <v>Asia_Nepal-Asia_2012</v>
      </c>
      <c r="B976" s="47" t="s">
        <v>144</v>
      </c>
      <c r="C976" s="49" t="s">
        <v>166</v>
      </c>
      <c r="D976" s="44" t="s">
        <v>91</v>
      </c>
      <c r="E976" s="52">
        <v>3.79E8</v>
      </c>
      <c r="F976" s="52">
        <v>5.61E8</v>
      </c>
    </row>
    <row r="977">
      <c r="A977" s="53" t="str">
        <f t="shared" si="1"/>
        <v>Asia_North Korea-Asia_2000</v>
      </c>
      <c r="B977" s="47" t="s">
        <v>144</v>
      </c>
      <c r="C977" s="49" t="s">
        <v>167</v>
      </c>
      <c r="D977" s="44" t="s">
        <v>70</v>
      </c>
      <c r="E977" s="50"/>
      <c r="F977" s="50"/>
    </row>
    <row r="978">
      <c r="A978" s="53" t="str">
        <f t="shared" si="1"/>
        <v>Asia_North Korea-Asia_2001</v>
      </c>
      <c r="B978" s="47" t="s">
        <v>144</v>
      </c>
      <c r="C978" s="49" t="s">
        <v>167</v>
      </c>
      <c r="D978" s="44" t="s">
        <v>71</v>
      </c>
      <c r="E978" s="50"/>
      <c r="F978" s="50"/>
    </row>
    <row r="979">
      <c r="A979" s="53" t="str">
        <f t="shared" si="1"/>
        <v>Asia_North Korea-Asia_2002</v>
      </c>
      <c r="B979" s="47" t="s">
        <v>144</v>
      </c>
      <c r="C979" s="49" t="s">
        <v>167</v>
      </c>
      <c r="D979" s="44" t="s">
        <v>72</v>
      </c>
      <c r="E979" s="50"/>
      <c r="F979" s="50"/>
    </row>
    <row r="980">
      <c r="A980" s="53" t="str">
        <f t="shared" si="1"/>
        <v>Asia_North Korea-Asia_2003</v>
      </c>
      <c r="B980" s="47" t="s">
        <v>144</v>
      </c>
      <c r="C980" s="49" t="s">
        <v>167</v>
      </c>
      <c r="D980" s="44" t="s">
        <v>74</v>
      </c>
      <c r="E980" s="50"/>
      <c r="F980" s="50"/>
    </row>
    <row r="981">
      <c r="A981" s="53" t="str">
        <f t="shared" si="1"/>
        <v>Asia_North Korea-Asia_2004</v>
      </c>
      <c r="B981" s="47" t="s">
        <v>144</v>
      </c>
      <c r="C981" s="49" t="s">
        <v>167</v>
      </c>
      <c r="D981" s="44" t="s">
        <v>83</v>
      </c>
      <c r="E981" s="50"/>
      <c r="F981" s="50"/>
    </row>
    <row r="982">
      <c r="A982" s="53" t="str">
        <f t="shared" si="1"/>
        <v>Asia_North Korea-Asia_2005</v>
      </c>
      <c r="B982" s="47" t="s">
        <v>144</v>
      </c>
      <c r="C982" s="49" t="s">
        <v>167</v>
      </c>
      <c r="D982" s="44" t="s">
        <v>84</v>
      </c>
      <c r="E982" s="50"/>
      <c r="F982" s="50"/>
    </row>
    <row r="983">
      <c r="A983" s="53" t="str">
        <f t="shared" si="1"/>
        <v>Asia_North Korea-Asia_2006</v>
      </c>
      <c r="B983" s="47" t="s">
        <v>144</v>
      </c>
      <c r="C983" s="49" t="s">
        <v>167</v>
      </c>
      <c r="D983" s="44" t="s">
        <v>85</v>
      </c>
      <c r="E983" s="50"/>
      <c r="F983" s="50"/>
    </row>
    <row r="984">
      <c r="A984" s="53" t="str">
        <f t="shared" si="1"/>
        <v>Asia_North Korea-Asia_2007</v>
      </c>
      <c r="B984" s="47" t="s">
        <v>144</v>
      </c>
      <c r="C984" s="49" t="s">
        <v>167</v>
      </c>
      <c r="D984" s="44" t="s">
        <v>86</v>
      </c>
      <c r="E984" s="50"/>
      <c r="F984" s="50"/>
    </row>
    <row r="985">
      <c r="A985" s="53" t="str">
        <f t="shared" si="1"/>
        <v>Asia_North Korea-Asia_2008</v>
      </c>
      <c r="B985" s="47" t="s">
        <v>144</v>
      </c>
      <c r="C985" s="49" t="s">
        <v>167</v>
      </c>
      <c r="D985" s="44" t="s">
        <v>87</v>
      </c>
      <c r="E985" s="50"/>
      <c r="F985" s="50"/>
    </row>
    <row r="986">
      <c r="A986" s="53" t="str">
        <f t="shared" si="1"/>
        <v>Asia_North Korea-Asia_2009</v>
      </c>
      <c r="B986" s="47" t="s">
        <v>144</v>
      </c>
      <c r="C986" s="49" t="s">
        <v>167</v>
      </c>
      <c r="D986" s="44" t="s">
        <v>88</v>
      </c>
      <c r="E986" s="50"/>
      <c r="F986" s="50"/>
    </row>
    <row r="987">
      <c r="A987" s="53" t="str">
        <f t="shared" si="1"/>
        <v>Asia_North Korea-Asia_2010</v>
      </c>
      <c r="B987" s="47" t="s">
        <v>144</v>
      </c>
      <c r="C987" s="49" t="s">
        <v>167</v>
      </c>
      <c r="D987" s="44" t="s">
        <v>89</v>
      </c>
      <c r="E987" s="50"/>
      <c r="F987" s="50"/>
    </row>
    <row r="988">
      <c r="A988" s="53" t="str">
        <f t="shared" si="1"/>
        <v>Asia_North Korea-Asia_2011</v>
      </c>
      <c r="B988" s="47" t="s">
        <v>144</v>
      </c>
      <c r="C988" s="49" t="s">
        <v>167</v>
      </c>
      <c r="D988" s="44" t="s">
        <v>90</v>
      </c>
      <c r="E988" s="50"/>
      <c r="F988" s="50"/>
    </row>
    <row r="989">
      <c r="A989" s="53" t="str">
        <f t="shared" si="1"/>
        <v>Asia_North Korea-Asia_2012</v>
      </c>
      <c r="B989" s="47" t="s">
        <v>144</v>
      </c>
      <c r="C989" s="49" t="s">
        <v>167</v>
      </c>
      <c r="D989" s="44" t="s">
        <v>91</v>
      </c>
      <c r="E989" s="50"/>
      <c r="F989" s="50"/>
    </row>
    <row r="990">
      <c r="A990" s="53" t="str">
        <f t="shared" si="1"/>
        <v>Asia_Pakistan-Asia_2000</v>
      </c>
      <c r="B990" s="47" t="s">
        <v>144</v>
      </c>
      <c r="C990" s="49" t="s">
        <v>168</v>
      </c>
      <c r="D990" s="44" t="s">
        <v>70</v>
      </c>
      <c r="E990" s="52">
        <v>5.51E8</v>
      </c>
      <c r="F990" s="52">
        <v>5.74E8</v>
      </c>
    </row>
    <row r="991">
      <c r="A991" s="53" t="str">
        <f t="shared" si="1"/>
        <v>Asia_Pakistan-Asia_2001</v>
      </c>
      <c r="B991" s="47" t="s">
        <v>144</v>
      </c>
      <c r="C991" s="49" t="s">
        <v>168</v>
      </c>
      <c r="D991" s="44" t="s">
        <v>71</v>
      </c>
      <c r="E991" s="52">
        <v>5.33E8</v>
      </c>
      <c r="F991" s="52">
        <v>5.55E8</v>
      </c>
    </row>
    <row r="992">
      <c r="A992" s="53" t="str">
        <f t="shared" si="1"/>
        <v>Asia_Pakistan-Asia_2002</v>
      </c>
      <c r="B992" s="47" t="s">
        <v>144</v>
      </c>
      <c r="C992" s="49" t="s">
        <v>168</v>
      </c>
      <c r="D992" s="44" t="s">
        <v>72</v>
      </c>
      <c r="E992" s="52">
        <v>5.62E8</v>
      </c>
      <c r="F992" s="52">
        <v>4.91E8</v>
      </c>
    </row>
    <row r="993">
      <c r="A993" s="53" t="str">
        <f t="shared" si="1"/>
        <v>Asia_Pakistan-Asia_2003</v>
      </c>
      <c r="B993" s="47" t="s">
        <v>144</v>
      </c>
      <c r="C993" s="49" t="s">
        <v>168</v>
      </c>
      <c r="D993" s="44" t="s">
        <v>74</v>
      </c>
      <c r="E993" s="52">
        <v>6.2E8</v>
      </c>
      <c r="F993" s="52">
        <v>1.163E9</v>
      </c>
    </row>
    <row r="994">
      <c r="A994" s="53" t="str">
        <f t="shared" si="1"/>
        <v>Asia_Pakistan-Asia_2004</v>
      </c>
      <c r="B994" s="47" t="s">
        <v>144</v>
      </c>
      <c r="C994" s="49" t="s">
        <v>168</v>
      </c>
      <c r="D994" s="44" t="s">
        <v>83</v>
      </c>
      <c r="E994" s="52">
        <v>7.65E8</v>
      </c>
      <c r="F994" s="52">
        <v>1.612E9</v>
      </c>
    </row>
    <row r="995">
      <c r="A995" s="53" t="str">
        <f t="shared" si="1"/>
        <v>Asia_Pakistan-Asia_2005</v>
      </c>
      <c r="B995" s="47" t="s">
        <v>144</v>
      </c>
      <c r="C995" s="49" t="s">
        <v>168</v>
      </c>
      <c r="D995" s="44" t="s">
        <v>84</v>
      </c>
      <c r="E995" s="52">
        <v>8.28E8</v>
      </c>
      <c r="F995" s="52">
        <v>1.753E9</v>
      </c>
    </row>
    <row r="996">
      <c r="A996" s="53" t="str">
        <f t="shared" si="1"/>
        <v>Asia_Pakistan-Asia_2006</v>
      </c>
      <c r="B996" s="47" t="s">
        <v>144</v>
      </c>
      <c r="C996" s="49" t="s">
        <v>168</v>
      </c>
      <c r="D996" s="44" t="s">
        <v>85</v>
      </c>
      <c r="E996" s="52">
        <v>9.19E8</v>
      </c>
      <c r="F996" s="52">
        <v>2.029E9</v>
      </c>
    </row>
    <row r="997">
      <c r="A997" s="53" t="str">
        <f t="shared" si="1"/>
        <v>Asia_Pakistan-Asia_2007</v>
      </c>
      <c r="B997" s="47" t="s">
        <v>144</v>
      </c>
      <c r="C997" s="49" t="s">
        <v>168</v>
      </c>
      <c r="D997" s="44" t="s">
        <v>86</v>
      </c>
      <c r="E997" s="52">
        <v>9.12E8</v>
      </c>
      <c r="F997" s="52">
        <v>2.083E9</v>
      </c>
    </row>
    <row r="998">
      <c r="A998" s="53" t="str">
        <f t="shared" si="1"/>
        <v>Asia_Pakistan-Asia_2008</v>
      </c>
      <c r="B998" s="47" t="s">
        <v>144</v>
      </c>
      <c r="C998" s="49" t="s">
        <v>168</v>
      </c>
      <c r="D998" s="44" t="s">
        <v>87</v>
      </c>
      <c r="E998" s="52">
        <v>9.86E8</v>
      </c>
      <c r="F998" s="52">
        <v>2.163E9</v>
      </c>
    </row>
    <row r="999">
      <c r="A999" s="53" t="str">
        <f t="shared" si="1"/>
        <v>Asia_Pakistan-Asia_2009</v>
      </c>
      <c r="B999" s="47" t="s">
        <v>144</v>
      </c>
      <c r="C999" s="49" t="s">
        <v>168</v>
      </c>
      <c r="D999" s="44" t="s">
        <v>88</v>
      </c>
      <c r="E999" s="52">
        <v>9.5E8</v>
      </c>
      <c r="F999" s="52">
        <v>1.098E9</v>
      </c>
    </row>
    <row r="1000">
      <c r="A1000" s="53" t="str">
        <f t="shared" si="1"/>
        <v>Asia_Pakistan-Asia_2010</v>
      </c>
      <c r="B1000" s="47" t="s">
        <v>144</v>
      </c>
      <c r="C1000" s="49" t="s">
        <v>168</v>
      </c>
      <c r="D1000" s="44" t="s">
        <v>89</v>
      </c>
      <c r="E1000" s="52">
        <v>9.98E8</v>
      </c>
      <c r="F1000" s="52">
        <v>1.37E9</v>
      </c>
    </row>
    <row r="1001">
      <c r="A1001" s="53" t="str">
        <f t="shared" si="1"/>
        <v>Asia_Pakistan-Asia_2011</v>
      </c>
      <c r="B1001" s="47" t="s">
        <v>144</v>
      </c>
      <c r="C1001" s="49" t="s">
        <v>168</v>
      </c>
      <c r="D1001" s="44" t="s">
        <v>90</v>
      </c>
      <c r="E1001" s="52">
        <v>1.123E9</v>
      </c>
      <c r="F1001" s="52">
        <v>1.851E9</v>
      </c>
    </row>
    <row r="1002">
      <c r="A1002" s="53" t="str">
        <f t="shared" si="1"/>
        <v>Asia_Pakistan-Asia_2012</v>
      </c>
      <c r="B1002" s="47" t="s">
        <v>144</v>
      </c>
      <c r="C1002" s="49" t="s">
        <v>168</v>
      </c>
      <c r="D1002" s="44" t="s">
        <v>91</v>
      </c>
      <c r="E1002" s="52">
        <v>1.014E9</v>
      </c>
      <c r="F1002" s="52">
        <v>1.801E9</v>
      </c>
    </row>
    <row r="1003">
      <c r="A1003" s="53" t="str">
        <f t="shared" si="1"/>
        <v>Asia_Philippines-Asia_2000</v>
      </c>
      <c r="B1003" s="47" t="s">
        <v>144</v>
      </c>
      <c r="C1003" s="49" t="s">
        <v>169</v>
      </c>
      <c r="D1003" s="44" t="s">
        <v>70</v>
      </c>
      <c r="E1003" s="52">
        <v>2.334E9</v>
      </c>
      <c r="F1003" s="52">
        <v>1.841E9</v>
      </c>
    </row>
    <row r="1004">
      <c r="A1004" s="53" t="str">
        <f t="shared" si="1"/>
        <v>Asia_Philippines-Asia_2001</v>
      </c>
      <c r="B1004" s="47" t="s">
        <v>144</v>
      </c>
      <c r="C1004" s="49" t="s">
        <v>169</v>
      </c>
      <c r="D1004" s="44" t="s">
        <v>71</v>
      </c>
      <c r="E1004" s="52">
        <v>2.011E9</v>
      </c>
      <c r="F1004" s="52">
        <v>1.918E9</v>
      </c>
    </row>
    <row r="1005">
      <c r="A1005" s="53" t="str">
        <f t="shared" si="1"/>
        <v>Asia_Philippines-Asia_2002</v>
      </c>
      <c r="B1005" s="47" t="s">
        <v>144</v>
      </c>
      <c r="C1005" s="49" t="s">
        <v>169</v>
      </c>
      <c r="D1005" s="44" t="s">
        <v>72</v>
      </c>
      <c r="E1005" s="52">
        <v>2.018E9</v>
      </c>
      <c r="F1005" s="52">
        <v>1.874E9</v>
      </c>
    </row>
    <row r="1006">
      <c r="A1006" s="53" t="str">
        <f t="shared" si="1"/>
        <v>Asia_Philippines-Asia_2003</v>
      </c>
      <c r="B1006" s="47" t="s">
        <v>144</v>
      </c>
      <c r="C1006" s="49" t="s">
        <v>169</v>
      </c>
      <c r="D1006" s="44" t="s">
        <v>74</v>
      </c>
      <c r="E1006" s="52">
        <v>1.821E9</v>
      </c>
      <c r="F1006" s="52">
        <v>1.649E9</v>
      </c>
    </row>
    <row r="1007">
      <c r="A1007" s="53" t="str">
        <f t="shared" si="1"/>
        <v>Asia_Philippines-Asia_2004</v>
      </c>
      <c r="B1007" s="47" t="s">
        <v>144</v>
      </c>
      <c r="C1007" s="49" t="s">
        <v>169</v>
      </c>
      <c r="D1007" s="44" t="s">
        <v>83</v>
      </c>
      <c r="E1007" s="52">
        <v>2.39E9</v>
      </c>
      <c r="F1007" s="52">
        <v>1.526E9</v>
      </c>
    </row>
    <row r="1008">
      <c r="A1008" s="53" t="str">
        <f t="shared" si="1"/>
        <v>Asia_Philippines-Asia_2005</v>
      </c>
      <c r="B1008" s="47" t="s">
        <v>144</v>
      </c>
      <c r="C1008" s="49" t="s">
        <v>169</v>
      </c>
      <c r="D1008" s="44" t="s">
        <v>84</v>
      </c>
      <c r="E1008" s="52">
        <v>2.755E9</v>
      </c>
      <c r="F1008" s="52">
        <v>1.547E9</v>
      </c>
    </row>
    <row r="1009">
      <c r="A1009" s="53" t="str">
        <f t="shared" si="1"/>
        <v>Asia_Philippines-Asia_2006</v>
      </c>
      <c r="B1009" s="47" t="s">
        <v>144</v>
      </c>
      <c r="C1009" s="49" t="s">
        <v>169</v>
      </c>
      <c r="D1009" s="44" t="s">
        <v>85</v>
      </c>
      <c r="E1009" s="52">
        <v>4.019E9</v>
      </c>
      <c r="F1009" s="52">
        <v>1.558E9</v>
      </c>
    </row>
    <row r="1010">
      <c r="A1010" s="53" t="str">
        <f t="shared" si="1"/>
        <v>Asia_Philippines-Asia_2007</v>
      </c>
      <c r="B1010" s="47" t="s">
        <v>144</v>
      </c>
      <c r="C1010" s="49" t="s">
        <v>169</v>
      </c>
      <c r="D1010" s="44" t="s">
        <v>86</v>
      </c>
      <c r="E1010" s="52">
        <v>5.52E9</v>
      </c>
      <c r="F1010" s="52">
        <v>2.055E9</v>
      </c>
    </row>
    <row r="1011">
      <c r="A1011" s="53" t="str">
        <f t="shared" si="1"/>
        <v>Asia_Philippines-Asia_2008</v>
      </c>
      <c r="B1011" s="47" t="s">
        <v>144</v>
      </c>
      <c r="C1011" s="49" t="s">
        <v>169</v>
      </c>
      <c r="D1011" s="44" t="s">
        <v>87</v>
      </c>
      <c r="E1011" s="52">
        <v>3.024E9</v>
      </c>
      <c r="F1011" s="52">
        <v>2.553E9</v>
      </c>
    </row>
    <row r="1012">
      <c r="A1012" s="53" t="str">
        <f t="shared" si="1"/>
        <v>Asia_Philippines-Asia_2009</v>
      </c>
      <c r="B1012" s="47" t="s">
        <v>144</v>
      </c>
      <c r="C1012" s="49" t="s">
        <v>169</v>
      </c>
      <c r="D1012" s="44" t="s">
        <v>88</v>
      </c>
      <c r="E1012" s="52">
        <v>2.853E9</v>
      </c>
      <c r="F1012" s="52">
        <v>3.251E9</v>
      </c>
    </row>
    <row r="1013">
      <c r="A1013" s="53" t="str">
        <f t="shared" si="1"/>
        <v>Asia_Philippines-Asia_2010</v>
      </c>
      <c r="B1013" s="47" t="s">
        <v>144</v>
      </c>
      <c r="C1013" s="49" t="s">
        <v>169</v>
      </c>
      <c r="D1013" s="44" t="s">
        <v>89</v>
      </c>
      <c r="E1013" s="52">
        <v>3.228E9</v>
      </c>
      <c r="F1013" s="52">
        <v>4.194E9</v>
      </c>
    </row>
    <row r="1014">
      <c r="A1014" s="53" t="str">
        <f t="shared" si="1"/>
        <v>Asia_Philippines-Asia_2011</v>
      </c>
      <c r="B1014" s="47" t="s">
        <v>144</v>
      </c>
      <c r="C1014" s="49" t="s">
        <v>169</v>
      </c>
      <c r="D1014" s="44" t="s">
        <v>90</v>
      </c>
      <c r="E1014" s="52">
        <v>4.026E9</v>
      </c>
      <c r="F1014" s="52">
        <v>5.807E9</v>
      </c>
    </row>
    <row r="1015">
      <c r="A1015" s="53" t="str">
        <f t="shared" si="1"/>
        <v>Asia_Philippines-Asia_2012</v>
      </c>
      <c r="B1015" s="47" t="s">
        <v>144</v>
      </c>
      <c r="C1015" s="49" t="s">
        <v>169</v>
      </c>
      <c r="D1015" s="44" t="s">
        <v>91</v>
      </c>
      <c r="E1015" s="52">
        <v>4.9E9</v>
      </c>
      <c r="F1015" s="52">
        <v>6.839E9</v>
      </c>
    </row>
    <row r="1016">
      <c r="A1016" s="53" t="str">
        <f t="shared" si="1"/>
        <v>Asia_Singapore-Asia_2000</v>
      </c>
      <c r="B1016" s="47" t="s">
        <v>144</v>
      </c>
      <c r="C1016" s="49" t="s">
        <v>170</v>
      </c>
      <c r="D1016" s="44" t="s">
        <v>70</v>
      </c>
      <c r="E1016" s="52">
        <v>5.142E9</v>
      </c>
      <c r="F1016" s="52">
        <v>4.535E9</v>
      </c>
    </row>
    <row r="1017">
      <c r="A1017" s="53" t="str">
        <f t="shared" si="1"/>
        <v>Asia_Singapore-Asia_2001</v>
      </c>
      <c r="B1017" s="47" t="s">
        <v>144</v>
      </c>
      <c r="C1017" s="49" t="s">
        <v>170</v>
      </c>
      <c r="D1017" s="44" t="s">
        <v>71</v>
      </c>
      <c r="E1017" s="52">
        <v>4.641E9</v>
      </c>
      <c r="F1017" s="52">
        <v>6.6E9</v>
      </c>
    </row>
    <row r="1018">
      <c r="A1018" s="53" t="str">
        <f t="shared" si="1"/>
        <v>Asia_Singapore-Asia_2002</v>
      </c>
      <c r="B1018" s="47" t="s">
        <v>144</v>
      </c>
      <c r="C1018" s="49" t="s">
        <v>170</v>
      </c>
      <c r="D1018" s="44" t="s">
        <v>72</v>
      </c>
      <c r="E1018" s="52">
        <v>4.458E9</v>
      </c>
      <c r="F1018" s="52">
        <v>8.212E9</v>
      </c>
    </row>
    <row r="1019">
      <c r="A1019" s="53" t="str">
        <f t="shared" si="1"/>
        <v>Asia_Singapore-Asia_2003</v>
      </c>
      <c r="B1019" s="47" t="s">
        <v>144</v>
      </c>
      <c r="C1019" s="49" t="s">
        <v>170</v>
      </c>
      <c r="D1019" s="44" t="s">
        <v>74</v>
      </c>
      <c r="E1019" s="52">
        <v>3.842E9</v>
      </c>
      <c r="F1019" s="52">
        <v>8.382E9</v>
      </c>
    </row>
    <row r="1020">
      <c r="A1020" s="53" t="str">
        <f t="shared" si="1"/>
        <v>Asia_Singapore-Asia_2004</v>
      </c>
      <c r="B1020" s="47" t="s">
        <v>144</v>
      </c>
      <c r="C1020" s="49" t="s">
        <v>170</v>
      </c>
      <c r="D1020" s="44" t="s">
        <v>83</v>
      </c>
      <c r="E1020" s="52">
        <v>5.327E9</v>
      </c>
      <c r="F1020" s="52">
        <v>9.291E9</v>
      </c>
    </row>
    <row r="1021">
      <c r="A1021" s="53" t="str">
        <f t="shared" si="1"/>
        <v>Asia_Singapore-Asia_2005</v>
      </c>
      <c r="B1021" s="47" t="s">
        <v>144</v>
      </c>
      <c r="C1021" s="49" t="s">
        <v>170</v>
      </c>
      <c r="D1021" s="44" t="s">
        <v>84</v>
      </c>
      <c r="E1021" s="52">
        <v>6.209E9</v>
      </c>
      <c r="F1021" s="52">
        <v>1.0071E10</v>
      </c>
    </row>
    <row r="1022">
      <c r="A1022" s="53" t="str">
        <f t="shared" si="1"/>
        <v>Asia_Singapore-Asia_2006</v>
      </c>
      <c r="B1022" s="47" t="s">
        <v>144</v>
      </c>
      <c r="C1022" s="49" t="s">
        <v>170</v>
      </c>
      <c r="D1022" s="44" t="s">
        <v>85</v>
      </c>
      <c r="E1022" s="52">
        <v>7.536E9</v>
      </c>
      <c r="F1022" s="52">
        <v>1.1268E10</v>
      </c>
    </row>
    <row r="1023">
      <c r="A1023" s="53" t="str">
        <f t="shared" si="1"/>
        <v>Asia_Singapore-Asia_2007</v>
      </c>
      <c r="B1023" s="47" t="s">
        <v>144</v>
      </c>
      <c r="C1023" s="49" t="s">
        <v>170</v>
      </c>
      <c r="D1023" s="44" t="s">
        <v>86</v>
      </c>
      <c r="E1023" s="52">
        <v>9.066E9</v>
      </c>
      <c r="F1023" s="52">
        <v>1.3409E10</v>
      </c>
    </row>
    <row r="1024">
      <c r="A1024" s="53" t="str">
        <f t="shared" si="1"/>
        <v>Asia_Singapore-Asia_2008</v>
      </c>
      <c r="B1024" s="47" t="s">
        <v>144</v>
      </c>
      <c r="C1024" s="49" t="s">
        <v>170</v>
      </c>
      <c r="D1024" s="44" t="s">
        <v>87</v>
      </c>
      <c r="E1024" s="52">
        <v>1.0714E10</v>
      </c>
      <c r="F1024" s="52">
        <v>1.634E10</v>
      </c>
    </row>
    <row r="1025">
      <c r="A1025" s="53" t="str">
        <f t="shared" si="1"/>
        <v>Asia_Singapore-Asia_2009</v>
      </c>
      <c r="B1025" s="47" t="s">
        <v>144</v>
      </c>
      <c r="C1025" s="49" t="s">
        <v>170</v>
      </c>
      <c r="D1025" s="44" t="s">
        <v>88</v>
      </c>
      <c r="E1025" s="52">
        <v>9.403E9</v>
      </c>
      <c r="F1025" s="52">
        <v>1.5685E10</v>
      </c>
    </row>
    <row r="1026">
      <c r="A1026" s="53" t="str">
        <f t="shared" si="1"/>
        <v>Asia_Singapore-Asia_2010</v>
      </c>
      <c r="B1026" s="47" t="s">
        <v>144</v>
      </c>
      <c r="C1026" s="49" t="s">
        <v>170</v>
      </c>
      <c r="D1026" s="44" t="s">
        <v>89</v>
      </c>
      <c r="E1026" s="52">
        <v>1.4178E10</v>
      </c>
      <c r="F1026" s="52">
        <v>1.87E10</v>
      </c>
    </row>
    <row r="1027">
      <c r="A1027" s="53" t="str">
        <f t="shared" si="1"/>
        <v>Asia_Singapore-Asia_2011</v>
      </c>
      <c r="B1027" s="47" t="s">
        <v>144</v>
      </c>
      <c r="C1027" s="49" t="s">
        <v>170</v>
      </c>
      <c r="D1027" s="44" t="s">
        <v>90</v>
      </c>
      <c r="E1027" s="52">
        <v>1.8082E10</v>
      </c>
      <c r="F1027" s="52">
        <v>2.1437E10</v>
      </c>
    </row>
    <row r="1028">
      <c r="A1028" s="53" t="str">
        <f t="shared" si="1"/>
        <v>Asia_Singapore-Asia_2012</v>
      </c>
      <c r="B1028" s="47" t="s">
        <v>144</v>
      </c>
      <c r="C1028" s="49" t="s">
        <v>170</v>
      </c>
      <c r="D1028" s="44" t="s">
        <v>91</v>
      </c>
      <c r="E1028" s="52">
        <v>1.9261E10</v>
      </c>
      <c r="F1028" s="52">
        <v>2.2412E10</v>
      </c>
    </row>
    <row r="1029">
      <c r="A1029" s="53" t="str">
        <f t="shared" si="1"/>
        <v>Asia_South Korea-Asia_2000</v>
      </c>
      <c r="B1029" s="47" t="s">
        <v>144</v>
      </c>
      <c r="C1029" s="49" t="s">
        <v>171</v>
      </c>
      <c r="D1029" s="44" t="s">
        <v>70</v>
      </c>
      <c r="E1029" s="52">
        <v>8.527E9</v>
      </c>
      <c r="F1029" s="52">
        <v>7.945E9</v>
      </c>
    </row>
    <row r="1030">
      <c r="A1030" s="53" t="str">
        <f t="shared" si="1"/>
        <v>Asia_South Korea-Asia_2001</v>
      </c>
      <c r="B1030" s="47" t="s">
        <v>144</v>
      </c>
      <c r="C1030" s="49" t="s">
        <v>171</v>
      </c>
      <c r="D1030" s="44" t="s">
        <v>71</v>
      </c>
      <c r="E1030" s="52">
        <v>7.919E9</v>
      </c>
      <c r="F1030" s="52">
        <v>8.349E9</v>
      </c>
    </row>
    <row r="1031">
      <c r="A1031" s="53" t="str">
        <f t="shared" si="1"/>
        <v>Asia_South Korea-Asia_2002</v>
      </c>
      <c r="B1031" s="47" t="s">
        <v>144</v>
      </c>
      <c r="C1031" s="49" t="s">
        <v>171</v>
      </c>
      <c r="D1031" s="44" t="s">
        <v>72</v>
      </c>
      <c r="E1031" s="52">
        <v>7.621E9</v>
      </c>
      <c r="F1031" s="52">
        <v>1.144E10</v>
      </c>
    </row>
    <row r="1032">
      <c r="A1032" s="53" t="str">
        <f t="shared" si="1"/>
        <v>Asia_South Korea-Asia_2003</v>
      </c>
      <c r="B1032" s="47" t="s">
        <v>144</v>
      </c>
      <c r="C1032" s="49" t="s">
        <v>171</v>
      </c>
      <c r="D1032" s="44" t="s">
        <v>74</v>
      </c>
      <c r="E1032" s="52">
        <v>7.005E9</v>
      </c>
      <c r="F1032" s="52">
        <v>1.1063E10</v>
      </c>
    </row>
    <row r="1033">
      <c r="A1033" s="53" t="str">
        <f t="shared" si="1"/>
        <v>Asia_South Korea-Asia_2004</v>
      </c>
      <c r="B1033" s="47" t="s">
        <v>144</v>
      </c>
      <c r="C1033" s="49" t="s">
        <v>171</v>
      </c>
      <c r="D1033" s="44" t="s">
        <v>83</v>
      </c>
      <c r="E1033" s="52">
        <v>8.226E9</v>
      </c>
      <c r="F1033" s="52">
        <v>1.3507E10</v>
      </c>
    </row>
    <row r="1034">
      <c r="A1034" s="53" t="str">
        <f t="shared" si="1"/>
        <v>Asia_South Korea-Asia_2005</v>
      </c>
      <c r="B1034" s="47" t="s">
        <v>144</v>
      </c>
      <c r="C1034" s="49" t="s">
        <v>171</v>
      </c>
      <c r="D1034" s="44" t="s">
        <v>84</v>
      </c>
      <c r="E1034" s="52">
        <v>8.29E9</v>
      </c>
      <c r="F1034" s="52">
        <v>1.6924E10</v>
      </c>
    </row>
    <row r="1035">
      <c r="A1035" s="53" t="str">
        <f t="shared" si="1"/>
        <v>Asia_South Korea-Asia_2006</v>
      </c>
      <c r="B1035" s="47" t="s">
        <v>144</v>
      </c>
      <c r="C1035" s="49" t="s">
        <v>171</v>
      </c>
      <c r="D1035" s="44" t="s">
        <v>85</v>
      </c>
      <c r="E1035" s="52">
        <v>8.508E9</v>
      </c>
      <c r="F1035" s="52">
        <v>2.0989E10</v>
      </c>
    </row>
    <row r="1036">
      <c r="A1036" s="53" t="str">
        <f t="shared" si="1"/>
        <v>Asia_South Korea-Asia_2007</v>
      </c>
      <c r="B1036" s="47" t="s">
        <v>144</v>
      </c>
      <c r="C1036" s="49" t="s">
        <v>171</v>
      </c>
      <c r="D1036" s="44" t="s">
        <v>86</v>
      </c>
      <c r="E1036" s="52">
        <v>9.288E9</v>
      </c>
      <c r="F1036" s="52">
        <v>2.4449E10</v>
      </c>
    </row>
    <row r="1037">
      <c r="A1037" s="53" t="str">
        <f t="shared" si="1"/>
        <v>Asia_South Korea-Asia_2008</v>
      </c>
      <c r="B1037" s="47" t="s">
        <v>144</v>
      </c>
      <c r="C1037" s="49" t="s">
        <v>171</v>
      </c>
      <c r="D1037" s="44" t="s">
        <v>87</v>
      </c>
      <c r="E1037" s="52">
        <v>1.3479E10</v>
      </c>
      <c r="F1037" s="52">
        <v>2.1456E10</v>
      </c>
    </row>
    <row r="1038">
      <c r="A1038" s="53" t="str">
        <f t="shared" si="1"/>
        <v>Asia_South Korea-Asia_2009</v>
      </c>
      <c r="B1038" s="47" t="s">
        <v>144</v>
      </c>
      <c r="C1038" s="49" t="s">
        <v>171</v>
      </c>
      <c r="D1038" s="44" t="s">
        <v>88</v>
      </c>
      <c r="E1038" s="52">
        <v>1.3304E10</v>
      </c>
      <c r="F1038" s="52">
        <v>1.636E10</v>
      </c>
    </row>
    <row r="1039">
      <c r="A1039" s="53" t="str">
        <f t="shared" si="1"/>
        <v>Asia_South Korea-Asia_2010</v>
      </c>
      <c r="B1039" s="47" t="s">
        <v>144</v>
      </c>
      <c r="C1039" s="49" t="s">
        <v>171</v>
      </c>
      <c r="D1039" s="44" t="s">
        <v>89</v>
      </c>
      <c r="E1039" s="52">
        <v>1.4398E10</v>
      </c>
      <c r="F1039" s="52">
        <v>2.0802E10</v>
      </c>
    </row>
    <row r="1040">
      <c r="A1040" s="53" t="str">
        <f t="shared" si="1"/>
        <v>Asia_South Korea-Asia_2011</v>
      </c>
      <c r="B1040" s="47" t="s">
        <v>144</v>
      </c>
      <c r="C1040" s="49" t="s">
        <v>171</v>
      </c>
      <c r="D1040" s="44" t="s">
        <v>90</v>
      </c>
      <c r="E1040" s="52">
        <v>1.7467E10</v>
      </c>
      <c r="F1040" s="52">
        <v>2.2209E10</v>
      </c>
    </row>
    <row r="1041">
      <c r="A1041" s="53" t="str">
        <f t="shared" si="1"/>
        <v>Asia_South Korea-Asia_2012</v>
      </c>
      <c r="B1041" s="47" t="s">
        <v>144</v>
      </c>
      <c r="C1041" s="49" t="s">
        <v>171</v>
      </c>
      <c r="D1041" s="44" t="s">
        <v>91</v>
      </c>
      <c r="E1041" s="52">
        <v>1.9653E10</v>
      </c>
      <c r="F1041" s="52">
        <v>2.2386E10</v>
      </c>
    </row>
    <row r="1042">
      <c r="A1042" s="53" t="str">
        <f t="shared" si="1"/>
        <v>Asia_Sri Lanka-Asia_2000</v>
      </c>
      <c r="B1042" s="47" t="s">
        <v>144</v>
      </c>
      <c r="C1042" s="49" t="s">
        <v>172</v>
      </c>
      <c r="D1042" s="44" t="s">
        <v>70</v>
      </c>
      <c r="E1042" s="52">
        <v>3.88E8</v>
      </c>
      <c r="F1042" s="52">
        <v>3.83E8</v>
      </c>
    </row>
    <row r="1043">
      <c r="A1043" s="53" t="str">
        <f t="shared" si="1"/>
        <v>Asia_Sri Lanka-Asia_2001</v>
      </c>
      <c r="B1043" s="47" t="s">
        <v>144</v>
      </c>
      <c r="C1043" s="49" t="s">
        <v>172</v>
      </c>
      <c r="D1043" s="44" t="s">
        <v>71</v>
      </c>
      <c r="E1043" s="52">
        <v>3.47E8</v>
      </c>
      <c r="F1043" s="52">
        <v>4.02E8</v>
      </c>
    </row>
    <row r="1044">
      <c r="A1044" s="53" t="str">
        <f t="shared" si="1"/>
        <v>Asia_Sri Lanka-Asia_2002</v>
      </c>
      <c r="B1044" s="47" t="s">
        <v>144</v>
      </c>
      <c r="C1044" s="49" t="s">
        <v>172</v>
      </c>
      <c r="D1044" s="44" t="s">
        <v>72</v>
      </c>
      <c r="E1044" s="52">
        <v>5.94E8</v>
      </c>
      <c r="F1044" s="52">
        <v>4.38E8</v>
      </c>
    </row>
    <row r="1045">
      <c r="A1045" s="53" t="str">
        <f t="shared" si="1"/>
        <v>Asia_Sri Lanka-Asia_2003</v>
      </c>
      <c r="B1045" s="47" t="s">
        <v>144</v>
      </c>
      <c r="C1045" s="49" t="s">
        <v>172</v>
      </c>
      <c r="D1045" s="44" t="s">
        <v>74</v>
      </c>
      <c r="E1045" s="52">
        <v>7.09E8</v>
      </c>
      <c r="F1045" s="52">
        <v>4.62E8</v>
      </c>
    </row>
    <row r="1046">
      <c r="A1046" s="53" t="str">
        <f t="shared" si="1"/>
        <v>Asia_Sri Lanka-Asia_2004</v>
      </c>
      <c r="B1046" s="47" t="s">
        <v>144</v>
      </c>
      <c r="C1046" s="49" t="s">
        <v>172</v>
      </c>
      <c r="D1046" s="44" t="s">
        <v>83</v>
      </c>
      <c r="E1046" s="52">
        <v>8.08E8</v>
      </c>
      <c r="F1046" s="52">
        <v>4.99E8</v>
      </c>
    </row>
    <row r="1047">
      <c r="A1047" s="53" t="str">
        <f t="shared" si="1"/>
        <v>Asia_Sri Lanka-Asia_2005</v>
      </c>
      <c r="B1047" s="47" t="s">
        <v>144</v>
      </c>
      <c r="C1047" s="49" t="s">
        <v>172</v>
      </c>
      <c r="D1047" s="44" t="s">
        <v>84</v>
      </c>
      <c r="E1047" s="52">
        <v>7.29E8</v>
      </c>
      <c r="F1047" s="52">
        <v>5.52E8</v>
      </c>
    </row>
    <row r="1048">
      <c r="A1048" s="53" t="str">
        <f t="shared" si="1"/>
        <v>Asia_Sri Lanka-Asia_2006</v>
      </c>
      <c r="B1048" s="47" t="s">
        <v>144</v>
      </c>
      <c r="C1048" s="49" t="s">
        <v>172</v>
      </c>
      <c r="D1048" s="44" t="s">
        <v>85</v>
      </c>
      <c r="E1048" s="52">
        <v>7.33E8</v>
      </c>
      <c r="F1048" s="52">
        <v>6.66E8</v>
      </c>
    </row>
    <row r="1049">
      <c r="A1049" s="53" t="str">
        <f t="shared" si="1"/>
        <v>Asia_Sri Lanka-Asia_2007</v>
      </c>
      <c r="B1049" s="47" t="s">
        <v>144</v>
      </c>
      <c r="C1049" s="49" t="s">
        <v>172</v>
      </c>
      <c r="D1049" s="44" t="s">
        <v>86</v>
      </c>
      <c r="E1049" s="52">
        <v>7.5E8</v>
      </c>
      <c r="F1049" s="52">
        <v>7.09E8</v>
      </c>
    </row>
    <row r="1050">
      <c r="A1050" s="53" t="str">
        <f t="shared" si="1"/>
        <v>Asia_Sri Lanka-Asia_2008</v>
      </c>
      <c r="B1050" s="47" t="s">
        <v>144</v>
      </c>
      <c r="C1050" s="49" t="s">
        <v>172</v>
      </c>
      <c r="D1050" s="44" t="s">
        <v>87</v>
      </c>
      <c r="E1050" s="52">
        <v>8.03E8</v>
      </c>
      <c r="F1050" s="52">
        <v>7.77E8</v>
      </c>
    </row>
    <row r="1051">
      <c r="A1051" s="53" t="str">
        <f t="shared" si="1"/>
        <v>Asia_Sri Lanka-Asia_2009</v>
      </c>
      <c r="B1051" s="47" t="s">
        <v>144</v>
      </c>
      <c r="C1051" s="49" t="s">
        <v>172</v>
      </c>
      <c r="D1051" s="44" t="s">
        <v>88</v>
      </c>
      <c r="E1051" s="52">
        <v>7.54E8</v>
      </c>
      <c r="F1051" s="52">
        <v>7.35E8</v>
      </c>
    </row>
    <row r="1052">
      <c r="A1052" s="53" t="str">
        <f t="shared" si="1"/>
        <v>Asia_Sri Lanka-Asia_2010</v>
      </c>
      <c r="B1052" s="47" t="s">
        <v>144</v>
      </c>
      <c r="C1052" s="49" t="s">
        <v>172</v>
      </c>
      <c r="D1052" s="44" t="s">
        <v>89</v>
      </c>
      <c r="E1052" s="52">
        <v>1.044E9</v>
      </c>
      <c r="F1052" s="52">
        <v>8.28E8</v>
      </c>
    </row>
    <row r="1053">
      <c r="A1053" s="53" t="str">
        <f t="shared" si="1"/>
        <v>Asia_Sri Lanka-Asia_2011</v>
      </c>
      <c r="B1053" s="47" t="s">
        <v>144</v>
      </c>
      <c r="C1053" s="49" t="s">
        <v>172</v>
      </c>
      <c r="D1053" s="44" t="s">
        <v>90</v>
      </c>
      <c r="E1053" s="52">
        <v>1.421E9</v>
      </c>
      <c r="F1053" s="52">
        <v>9.26E8</v>
      </c>
    </row>
    <row r="1054">
      <c r="A1054" s="53" t="str">
        <f t="shared" si="1"/>
        <v>Asia_Sri Lanka-Asia_2012</v>
      </c>
      <c r="B1054" s="47" t="s">
        <v>144</v>
      </c>
      <c r="C1054" s="49" t="s">
        <v>172</v>
      </c>
      <c r="D1054" s="44" t="s">
        <v>91</v>
      </c>
      <c r="E1054" s="52">
        <v>1.756E9</v>
      </c>
      <c r="F1054" s="52">
        <v>1.219E9</v>
      </c>
    </row>
    <row r="1055">
      <c r="A1055" s="53" t="str">
        <f t="shared" si="1"/>
        <v>Asia_Tajikistan-Asia_2000</v>
      </c>
      <c r="B1055" s="47" t="s">
        <v>144</v>
      </c>
      <c r="C1055" s="49" t="s">
        <v>173</v>
      </c>
      <c r="D1055" s="44" t="s">
        <v>70</v>
      </c>
      <c r="E1055" s="50"/>
      <c r="F1055" s="50"/>
    </row>
    <row r="1056">
      <c r="A1056" s="53" t="str">
        <f t="shared" si="1"/>
        <v>Asia_Tajikistan-Asia_2001</v>
      </c>
      <c r="B1056" s="47" t="s">
        <v>144</v>
      </c>
      <c r="C1056" s="49" t="s">
        <v>173</v>
      </c>
      <c r="D1056" s="44" t="s">
        <v>71</v>
      </c>
      <c r="E1056" s="50"/>
      <c r="F1056" s="50"/>
    </row>
    <row r="1057">
      <c r="A1057" s="53" t="str">
        <f t="shared" si="1"/>
        <v>Asia_Tajikistan-Asia_2002</v>
      </c>
      <c r="B1057" s="47" t="s">
        <v>144</v>
      </c>
      <c r="C1057" s="49" t="s">
        <v>173</v>
      </c>
      <c r="D1057" s="44" t="s">
        <v>72</v>
      </c>
      <c r="E1057" s="52">
        <v>5000000.0</v>
      </c>
      <c r="F1057" s="52">
        <v>1700000.0</v>
      </c>
    </row>
    <row r="1058">
      <c r="A1058" s="53" t="str">
        <f t="shared" si="1"/>
        <v>Asia_Tajikistan-Asia_2003</v>
      </c>
      <c r="B1058" s="47" t="s">
        <v>144</v>
      </c>
      <c r="C1058" s="49" t="s">
        <v>173</v>
      </c>
      <c r="D1058" s="44" t="s">
        <v>74</v>
      </c>
      <c r="E1058" s="52">
        <v>6200000.0</v>
      </c>
      <c r="F1058" s="52">
        <v>2100000.0</v>
      </c>
    </row>
    <row r="1059">
      <c r="A1059" s="53" t="str">
        <f t="shared" si="1"/>
        <v>Asia_Tajikistan-Asia_2004</v>
      </c>
      <c r="B1059" s="47" t="s">
        <v>144</v>
      </c>
      <c r="C1059" s="49" t="s">
        <v>173</v>
      </c>
      <c r="D1059" s="44" t="s">
        <v>83</v>
      </c>
      <c r="E1059" s="52">
        <v>9600000.0</v>
      </c>
      <c r="F1059" s="52">
        <v>3400000.0</v>
      </c>
    </row>
    <row r="1060">
      <c r="A1060" s="53" t="str">
        <f t="shared" si="1"/>
        <v>Asia_Tajikistan-Asia_2005</v>
      </c>
      <c r="B1060" s="47" t="s">
        <v>144</v>
      </c>
      <c r="C1060" s="49" t="s">
        <v>173</v>
      </c>
      <c r="D1060" s="44" t="s">
        <v>84</v>
      </c>
      <c r="E1060" s="52">
        <v>9100000.0</v>
      </c>
      <c r="F1060" s="52">
        <v>3800000.0</v>
      </c>
    </row>
    <row r="1061">
      <c r="A1061" s="53" t="str">
        <f t="shared" si="1"/>
        <v>Asia_Tajikistan-Asia_2006</v>
      </c>
      <c r="B1061" s="47" t="s">
        <v>144</v>
      </c>
      <c r="C1061" s="49" t="s">
        <v>173</v>
      </c>
      <c r="D1061" s="44" t="s">
        <v>85</v>
      </c>
      <c r="E1061" s="52">
        <v>1.12E7</v>
      </c>
      <c r="F1061" s="52">
        <v>6000000.0</v>
      </c>
    </row>
    <row r="1062">
      <c r="A1062" s="53" t="str">
        <f t="shared" si="1"/>
        <v>Asia_Tajikistan-Asia_2007</v>
      </c>
      <c r="B1062" s="47" t="s">
        <v>144</v>
      </c>
      <c r="C1062" s="49" t="s">
        <v>173</v>
      </c>
      <c r="D1062" s="44" t="s">
        <v>86</v>
      </c>
      <c r="E1062" s="52">
        <v>1.65E7</v>
      </c>
      <c r="F1062" s="52">
        <v>6600000.0</v>
      </c>
    </row>
    <row r="1063">
      <c r="A1063" s="53" t="str">
        <f t="shared" si="1"/>
        <v>Asia_Tajikistan-Asia_2008</v>
      </c>
      <c r="B1063" s="47" t="s">
        <v>144</v>
      </c>
      <c r="C1063" s="49" t="s">
        <v>173</v>
      </c>
      <c r="D1063" s="44" t="s">
        <v>87</v>
      </c>
      <c r="E1063" s="52">
        <v>2.37E7</v>
      </c>
      <c r="F1063" s="52">
        <v>1.08E7</v>
      </c>
    </row>
    <row r="1064">
      <c r="A1064" s="53" t="str">
        <f t="shared" si="1"/>
        <v>Asia_Tajikistan-Asia_2009</v>
      </c>
      <c r="B1064" s="47" t="s">
        <v>144</v>
      </c>
      <c r="C1064" s="49" t="s">
        <v>173</v>
      </c>
      <c r="D1064" s="44" t="s">
        <v>88</v>
      </c>
      <c r="E1064" s="52">
        <v>1.95E7</v>
      </c>
      <c r="F1064" s="52">
        <v>5800000.0</v>
      </c>
    </row>
    <row r="1065">
      <c r="A1065" s="53" t="str">
        <f t="shared" si="1"/>
        <v>Asia_Tajikistan-Asia_2010</v>
      </c>
      <c r="B1065" s="47" t="s">
        <v>144</v>
      </c>
      <c r="C1065" s="49" t="s">
        <v>173</v>
      </c>
      <c r="D1065" s="44" t="s">
        <v>89</v>
      </c>
      <c r="E1065" s="52">
        <v>3.24E7</v>
      </c>
      <c r="F1065" s="52">
        <v>1.78E7</v>
      </c>
    </row>
    <row r="1066">
      <c r="A1066" s="53" t="str">
        <f t="shared" si="1"/>
        <v>Asia_Tajikistan-Asia_2011</v>
      </c>
      <c r="B1066" s="47" t="s">
        <v>144</v>
      </c>
      <c r="C1066" s="49" t="s">
        <v>173</v>
      </c>
      <c r="D1066" s="44" t="s">
        <v>90</v>
      </c>
      <c r="E1066" s="52">
        <v>3.98E7</v>
      </c>
      <c r="F1066" s="52">
        <v>8400000.0</v>
      </c>
    </row>
    <row r="1067">
      <c r="A1067" s="53" t="str">
        <f t="shared" si="1"/>
        <v>Asia_Tajikistan-Asia_2012</v>
      </c>
      <c r="B1067" s="47" t="s">
        <v>144</v>
      </c>
      <c r="C1067" s="49" t="s">
        <v>173</v>
      </c>
      <c r="D1067" s="44" t="s">
        <v>91</v>
      </c>
      <c r="E1067" s="52">
        <v>6.04E7</v>
      </c>
      <c r="F1067" s="52">
        <v>6800000.0</v>
      </c>
    </row>
    <row r="1068">
      <c r="A1068" s="53" t="str">
        <f t="shared" si="1"/>
        <v>Asia_Thailand-Asia_2000</v>
      </c>
      <c r="B1068" s="47" t="s">
        <v>144</v>
      </c>
      <c r="C1068" s="49" t="s">
        <v>174</v>
      </c>
      <c r="D1068" s="44" t="s">
        <v>70</v>
      </c>
      <c r="E1068" s="52">
        <v>9.935E9</v>
      </c>
      <c r="F1068" s="52">
        <v>3.218E9</v>
      </c>
    </row>
    <row r="1069">
      <c r="A1069" s="53" t="str">
        <f t="shared" si="1"/>
        <v>Asia_Thailand-Asia_2001</v>
      </c>
      <c r="B1069" s="47" t="s">
        <v>144</v>
      </c>
      <c r="C1069" s="49" t="s">
        <v>174</v>
      </c>
      <c r="D1069" s="44" t="s">
        <v>71</v>
      </c>
      <c r="E1069" s="52">
        <v>9.378E9</v>
      </c>
      <c r="F1069" s="52">
        <v>3.334E9</v>
      </c>
    </row>
    <row r="1070">
      <c r="A1070" s="53" t="str">
        <f t="shared" si="1"/>
        <v>Asia_Thailand-Asia_2002</v>
      </c>
      <c r="B1070" s="47" t="s">
        <v>144</v>
      </c>
      <c r="C1070" s="49" t="s">
        <v>174</v>
      </c>
      <c r="D1070" s="44" t="s">
        <v>72</v>
      </c>
      <c r="E1070" s="52">
        <v>1.0388E10</v>
      </c>
      <c r="F1070" s="52">
        <v>3.888E9</v>
      </c>
    </row>
    <row r="1071">
      <c r="A1071" s="53" t="str">
        <f t="shared" si="1"/>
        <v>Asia_Thailand-Asia_2003</v>
      </c>
      <c r="B1071" s="47" t="s">
        <v>144</v>
      </c>
      <c r="C1071" s="49" t="s">
        <v>174</v>
      </c>
      <c r="D1071" s="44" t="s">
        <v>74</v>
      </c>
      <c r="E1071" s="52">
        <v>1.0456E10</v>
      </c>
      <c r="F1071" s="52">
        <v>3.538E9</v>
      </c>
    </row>
    <row r="1072">
      <c r="A1072" s="53" t="str">
        <f t="shared" si="1"/>
        <v>Asia_Thailand-Asia_2004</v>
      </c>
      <c r="B1072" s="47" t="s">
        <v>144</v>
      </c>
      <c r="C1072" s="49" t="s">
        <v>174</v>
      </c>
      <c r="D1072" s="44" t="s">
        <v>83</v>
      </c>
      <c r="E1072" s="52">
        <v>1.3054E10</v>
      </c>
      <c r="F1072" s="52">
        <v>5.343E9</v>
      </c>
    </row>
    <row r="1073">
      <c r="A1073" s="53" t="str">
        <f t="shared" si="1"/>
        <v>Asia_Thailand-Asia_2005</v>
      </c>
      <c r="B1073" s="47" t="s">
        <v>144</v>
      </c>
      <c r="C1073" s="49" t="s">
        <v>174</v>
      </c>
      <c r="D1073" s="44" t="s">
        <v>84</v>
      </c>
      <c r="E1073" s="52">
        <v>1.2102E10</v>
      </c>
      <c r="F1073" s="52">
        <v>4.917E9</v>
      </c>
    </row>
    <row r="1074">
      <c r="A1074" s="53" t="str">
        <f t="shared" si="1"/>
        <v>Asia_Thailand-Asia_2006</v>
      </c>
      <c r="B1074" s="47" t="s">
        <v>144</v>
      </c>
      <c r="C1074" s="49" t="s">
        <v>174</v>
      </c>
      <c r="D1074" s="44" t="s">
        <v>85</v>
      </c>
      <c r="E1074" s="52">
        <v>1.6614E10</v>
      </c>
      <c r="F1074" s="52">
        <v>6.173E9</v>
      </c>
    </row>
    <row r="1075">
      <c r="A1075" s="53" t="str">
        <f t="shared" si="1"/>
        <v>Asia_Thailand-Asia_2007</v>
      </c>
      <c r="B1075" s="47" t="s">
        <v>144</v>
      </c>
      <c r="C1075" s="49" t="s">
        <v>174</v>
      </c>
      <c r="D1075" s="44" t="s">
        <v>86</v>
      </c>
      <c r="E1075" s="52">
        <v>2.0623E10</v>
      </c>
      <c r="F1075" s="52">
        <v>6.887E9</v>
      </c>
    </row>
    <row r="1076">
      <c r="A1076" s="53" t="str">
        <f t="shared" si="1"/>
        <v>Asia_Thailand-Asia_2008</v>
      </c>
      <c r="B1076" s="47" t="s">
        <v>144</v>
      </c>
      <c r="C1076" s="49" t="s">
        <v>174</v>
      </c>
      <c r="D1076" s="44" t="s">
        <v>87</v>
      </c>
      <c r="E1076" s="52">
        <v>2.2497E10</v>
      </c>
      <c r="F1076" s="52">
        <v>6.7E9</v>
      </c>
    </row>
    <row r="1077">
      <c r="A1077" s="53" t="str">
        <f t="shared" si="1"/>
        <v>Asia_Thailand-Asia_2009</v>
      </c>
      <c r="B1077" s="47" t="s">
        <v>144</v>
      </c>
      <c r="C1077" s="49" t="s">
        <v>174</v>
      </c>
      <c r="D1077" s="44" t="s">
        <v>88</v>
      </c>
      <c r="E1077" s="52">
        <v>1.9814E10</v>
      </c>
      <c r="F1077" s="52">
        <v>5.749E9</v>
      </c>
    </row>
    <row r="1078">
      <c r="A1078" s="53" t="str">
        <f t="shared" si="1"/>
        <v>Asia_Thailand-Asia_2010</v>
      </c>
      <c r="B1078" s="47" t="s">
        <v>144</v>
      </c>
      <c r="C1078" s="49" t="s">
        <v>174</v>
      </c>
      <c r="D1078" s="44" t="s">
        <v>89</v>
      </c>
      <c r="E1078" s="52">
        <v>2.3809E10</v>
      </c>
      <c r="F1078" s="52">
        <v>7.151E9</v>
      </c>
    </row>
    <row r="1079">
      <c r="A1079" s="53" t="str">
        <f t="shared" si="1"/>
        <v>Asia_Thailand-Asia_2011</v>
      </c>
      <c r="B1079" s="47" t="s">
        <v>144</v>
      </c>
      <c r="C1079" s="49" t="s">
        <v>174</v>
      </c>
      <c r="D1079" s="44" t="s">
        <v>90</v>
      </c>
      <c r="E1079" s="52">
        <v>3.0926E10</v>
      </c>
      <c r="F1079" s="52">
        <v>7.32E9</v>
      </c>
    </row>
    <row r="1080">
      <c r="A1080" s="53" t="str">
        <f t="shared" si="1"/>
        <v>Asia_Thailand-Asia_2012</v>
      </c>
      <c r="B1080" s="47" t="s">
        <v>144</v>
      </c>
      <c r="C1080" s="49" t="s">
        <v>174</v>
      </c>
      <c r="D1080" s="44" t="s">
        <v>91</v>
      </c>
      <c r="E1080" s="52">
        <v>3.774E10</v>
      </c>
      <c r="F1080" s="52">
        <v>7.864E9</v>
      </c>
    </row>
    <row r="1081">
      <c r="A1081" s="53" t="str">
        <f t="shared" si="1"/>
        <v>Asia_Timor-Leste-Asia_2000</v>
      </c>
      <c r="B1081" s="47" t="s">
        <v>144</v>
      </c>
      <c r="C1081" s="49" t="s">
        <v>175</v>
      </c>
      <c r="D1081" s="44" t="s">
        <v>70</v>
      </c>
      <c r="E1081" s="50"/>
      <c r="F1081" s="50"/>
    </row>
    <row r="1082">
      <c r="A1082" s="53" t="str">
        <f t="shared" si="1"/>
        <v>Asia_Timor-Leste-Asia_2001</v>
      </c>
      <c r="B1082" s="47" t="s">
        <v>144</v>
      </c>
      <c r="C1082" s="49" t="s">
        <v>175</v>
      </c>
      <c r="D1082" s="44" t="s">
        <v>71</v>
      </c>
      <c r="E1082" s="50"/>
      <c r="F1082" s="50"/>
    </row>
    <row r="1083">
      <c r="A1083" s="53" t="str">
        <f t="shared" si="1"/>
        <v>Asia_Timor-Leste-Asia_2002</v>
      </c>
      <c r="B1083" s="47" t="s">
        <v>144</v>
      </c>
      <c r="C1083" s="49" t="s">
        <v>175</v>
      </c>
      <c r="D1083" s="44" t="s">
        <v>72</v>
      </c>
      <c r="E1083" s="50"/>
      <c r="F1083" s="50"/>
    </row>
    <row r="1084">
      <c r="A1084" s="53" t="str">
        <f t="shared" si="1"/>
        <v>Asia_Timor-Leste-Asia_2003</v>
      </c>
      <c r="B1084" s="47" t="s">
        <v>144</v>
      </c>
      <c r="C1084" s="49" t="s">
        <v>175</v>
      </c>
      <c r="D1084" s="44" t="s">
        <v>74</v>
      </c>
      <c r="E1084" s="50"/>
      <c r="F1084" s="50"/>
    </row>
    <row r="1085">
      <c r="A1085" s="53" t="str">
        <f t="shared" si="1"/>
        <v>Asia_Timor-Leste-Asia_2004</v>
      </c>
      <c r="B1085" s="47" t="s">
        <v>144</v>
      </c>
      <c r="C1085" s="49" t="s">
        <v>175</v>
      </c>
      <c r="D1085" s="44" t="s">
        <v>83</v>
      </c>
      <c r="E1085" s="50"/>
      <c r="F1085" s="50"/>
    </row>
    <row r="1086">
      <c r="A1086" s="53" t="str">
        <f t="shared" si="1"/>
        <v>Asia_Timor-Leste-Asia_2005</v>
      </c>
      <c r="B1086" s="47" t="s">
        <v>144</v>
      </c>
      <c r="C1086" s="49" t="s">
        <v>175</v>
      </c>
      <c r="D1086" s="44" t="s">
        <v>84</v>
      </c>
      <c r="E1086" s="50"/>
      <c r="F1086" s="50"/>
    </row>
    <row r="1087">
      <c r="A1087" s="53" t="str">
        <f t="shared" si="1"/>
        <v>Asia_Timor-Leste-Asia_2006</v>
      </c>
      <c r="B1087" s="47" t="s">
        <v>144</v>
      </c>
      <c r="C1087" s="49" t="s">
        <v>175</v>
      </c>
      <c r="D1087" s="44" t="s">
        <v>85</v>
      </c>
      <c r="E1087" s="52">
        <v>2.0E7</v>
      </c>
      <c r="F1087" s="52">
        <v>2000000.0</v>
      </c>
    </row>
    <row r="1088">
      <c r="A1088" s="53" t="str">
        <f t="shared" si="1"/>
        <v>Asia_Timor-Leste-Asia_2007</v>
      </c>
      <c r="B1088" s="47" t="s">
        <v>144</v>
      </c>
      <c r="C1088" s="49" t="s">
        <v>175</v>
      </c>
      <c r="D1088" s="44" t="s">
        <v>86</v>
      </c>
      <c r="E1088" s="52">
        <v>2.6E7</v>
      </c>
      <c r="F1088" s="52">
        <v>5000000.0</v>
      </c>
    </row>
    <row r="1089">
      <c r="A1089" s="53" t="str">
        <f t="shared" si="1"/>
        <v>Asia_Timor-Leste-Asia_2008</v>
      </c>
      <c r="B1089" s="47" t="s">
        <v>144</v>
      </c>
      <c r="C1089" s="49" t="s">
        <v>175</v>
      </c>
      <c r="D1089" s="44" t="s">
        <v>87</v>
      </c>
      <c r="E1089" s="52">
        <v>1.4E7</v>
      </c>
      <c r="F1089" s="52">
        <v>5.1E7</v>
      </c>
    </row>
    <row r="1090">
      <c r="A1090" s="53" t="str">
        <f t="shared" si="1"/>
        <v>Asia_Timor-Leste-Asia_2009</v>
      </c>
      <c r="B1090" s="47" t="s">
        <v>144</v>
      </c>
      <c r="C1090" s="49" t="s">
        <v>175</v>
      </c>
      <c r="D1090" s="44" t="s">
        <v>88</v>
      </c>
      <c r="E1090" s="52">
        <v>1.6E7</v>
      </c>
      <c r="F1090" s="52">
        <v>6.9E7</v>
      </c>
    </row>
    <row r="1091">
      <c r="A1091" s="53" t="str">
        <f t="shared" si="1"/>
        <v>Asia_Timor-Leste-Asia_2010</v>
      </c>
      <c r="B1091" s="47" t="s">
        <v>144</v>
      </c>
      <c r="C1091" s="49" t="s">
        <v>175</v>
      </c>
      <c r="D1091" s="44" t="s">
        <v>89</v>
      </c>
      <c r="E1091" s="52">
        <v>3.1E7</v>
      </c>
      <c r="F1091" s="52">
        <v>6.8E7</v>
      </c>
    </row>
    <row r="1092">
      <c r="A1092" s="53" t="str">
        <f t="shared" si="1"/>
        <v>Asia_Timor-Leste-Asia_2011</v>
      </c>
      <c r="B1092" s="47" t="s">
        <v>144</v>
      </c>
      <c r="C1092" s="49" t="s">
        <v>175</v>
      </c>
      <c r="D1092" s="44" t="s">
        <v>90</v>
      </c>
      <c r="E1092" s="52">
        <v>2.4E7</v>
      </c>
      <c r="F1092" s="52">
        <v>6.3E7</v>
      </c>
    </row>
    <row r="1093">
      <c r="A1093" s="53" t="str">
        <f t="shared" si="1"/>
        <v>Asia_Timor-Leste-Asia_2012</v>
      </c>
      <c r="B1093" s="47" t="s">
        <v>144</v>
      </c>
      <c r="C1093" s="49" t="s">
        <v>175</v>
      </c>
      <c r="D1093" s="44" t="s">
        <v>91</v>
      </c>
      <c r="E1093" s="52">
        <v>2.1E7</v>
      </c>
      <c r="F1093" s="52">
        <v>8.0E7</v>
      </c>
    </row>
    <row r="1094">
      <c r="A1094" s="53" t="str">
        <f t="shared" si="1"/>
        <v>Asia_Turkmenistan-Asia_2000</v>
      </c>
      <c r="B1094" s="47" t="s">
        <v>144</v>
      </c>
      <c r="C1094" s="49" t="s">
        <v>176</v>
      </c>
      <c r="D1094" s="44" t="s">
        <v>70</v>
      </c>
      <c r="E1094" s="50"/>
      <c r="F1094" s="50"/>
    </row>
    <row r="1095">
      <c r="A1095" s="53" t="str">
        <f t="shared" si="1"/>
        <v>Asia_Turkmenistan-Asia_2001</v>
      </c>
      <c r="B1095" s="47" t="s">
        <v>144</v>
      </c>
      <c r="C1095" s="49" t="s">
        <v>176</v>
      </c>
      <c r="D1095" s="44" t="s">
        <v>71</v>
      </c>
      <c r="E1095" s="50"/>
      <c r="F1095" s="50"/>
    </row>
    <row r="1096">
      <c r="A1096" s="53" t="str">
        <f t="shared" si="1"/>
        <v>Asia_Turkmenistan-Asia_2002</v>
      </c>
      <c r="B1096" s="47" t="s">
        <v>144</v>
      </c>
      <c r="C1096" s="49" t="s">
        <v>176</v>
      </c>
      <c r="D1096" s="44" t="s">
        <v>72</v>
      </c>
      <c r="E1096" s="50"/>
      <c r="F1096" s="50"/>
    </row>
    <row r="1097">
      <c r="A1097" s="53" t="str">
        <f t="shared" si="1"/>
        <v>Asia_Turkmenistan-Asia_2003</v>
      </c>
      <c r="B1097" s="47" t="s">
        <v>144</v>
      </c>
      <c r="C1097" s="49" t="s">
        <v>176</v>
      </c>
      <c r="D1097" s="44" t="s">
        <v>74</v>
      </c>
      <c r="E1097" s="50"/>
      <c r="F1097" s="50"/>
    </row>
    <row r="1098">
      <c r="A1098" s="53" t="str">
        <f t="shared" si="1"/>
        <v>Asia_Turkmenistan-Asia_2004</v>
      </c>
      <c r="B1098" s="47" t="s">
        <v>144</v>
      </c>
      <c r="C1098" s="49" t="s">
        <v>176</v>
      </c>
      <c r="D1098" s="44" t="s">
        <v>83</v>
      </c>
      <c r="E1098" s="50"/>
      <c r="F1098" s="50"/>
    </row>
    <row r="1099">
      <c r="A1099" s="53" t="str">
        <f t="shared" si="1"/>
        <v>Asia_Turkmenistan-Asia_2005</v>
      </c>
      <c r="B1099" s="47" t="s">
        <v>144</v>
      </c>
      <c r="C1099" s="49" t="s">
        <v>176</v>
      </c>
      <c r="D1099" s="44" t="s">
        <v>84</v>
      </c>
      <c r="E1099" s="50"/>
      <c r="F1099" s="50"/>
    </row>
    <row r="1100">
      <c r="A1100" s="53" t="str">
        <f t="shared" si="1"/>
        <v>Asia_Turkmenistan-Asia_2006</v>
      </c>
      <c r="B1100" s="47" t="s">
        <v>144</v>
      </c>
      <c r="C1100" s="49" t="s">
        <v>176</v>
      </c>
      <c r="D1100" s="44" t="s">
        <v>85</v>
      </c>
      <c r="E1100" s="50"/>
      <c r="F1100" s="50"/>
    </row>
    <row r="1101">
      <c r="A1101" s="53" t="str">
        <f t="shared" si="1"/>
        <v>Asia_Turkmenistan-Asia_2007</v>
      </c>
      <c r="B1101" s="47" t="s">
        <v>144</v>
      </c>
      <c r="C1101" s="49" t="s">
        <v>176</v>
      </c>
      <c r="D1101" s="44" t="s">
        <v>86</v>
      </c>
      <c r="E1101" s="50"/>
      <c r="F1101" s="50"/>
    </row>
    <row r="1102">
      <c r="A1102" s="53" t="str">
        <f t="shared" si="1"/>
        <v>Asia_Turkmenistan-Asia_2008</v>
      </c>
      <c r="B1102" s="47" t="s">
        <v>144</v>
      </c>
      <c r="C1102" s="49" t="s">
        <v>176</v>
      </c>
      <c r="D1102" s="44" t="s">
        <v>87</v>
      </c>
      <c r="E1102" s="50"/>
      <c r="F1102" s="50"/>
    </row>
    <row r="1103">
      <c r="A1103" s="53" t="str">
        <f t="shared" si="1"/>
        <v>Asia_Turkmenistan-Asia_2009</v>
      </c>
      <c r="B1103" s="47" t="s">
        <v>144</v>
      </c>
      <c r="C1103" s="49" t="s">
        <v>176</v>
      </c>
      <c r="D1103" s="44" t="s">
        <v>88</v>
      </c>
      <c r="E1103" s="50"/>
      <c r="F1103" s="50"/>
    </row>
    <row r="1104">
      <c r="A1104" s="53" t="str">
        <f t="shared" si="1"/>
        <v>Asia_Turkmenistan-Asia_2010</v>
      </c>
      <c r="B1104" s="47" t="s">
        <v>144</v>
      </c>
      <c r="C1104" s="49" t="s">
        <v>176</v>
      </c>
      <c r="D1104" s="44" t="s">
        <v>89</v>
      </c>
      <c r="E1104" s="50"/>
      <c r="F1104" s="50"/>
    </row>
    <row r="1105">
      <c r="A1105" s="53" t="str">
        <f t="shared" si="1"/>
        <v>Asia_Turkmenistan-Asia_2011</v>
      </c>
      <c r="B1105" s="47" t="s">
        <v>144</v>
      </c>
      <c r="C1105" s="49" t="s">
        <v>176</v>
      </c>
      <c r="D1105" s="44" t="s">
        <v>90</v>
      </c>
      <c r="E1105" s="50"/>
      <c r="F1105" s="50"/>
    </row>
    <row r="1106">
      <c r="A1106" s="53" t="str">
        <f t="shared" si="1"/>
        <v>Asia_Turkmenistan-Asia_2012</v>
      </c>
      <c r="B1106" s="47" t="s">
        <v>144</v>
      </c>
      <c r="C1106" s="49" t="s">
        <v>176</v>
      </c>
      <c r="D1106" s="44" t="s">
        <v>91</v>
      </c>
      <c r="E1106" s="50"/>
      <c r="F1106" s="50"/>
    </row>
    <row r="1107">
      <c r="A1107" s="53" t="str">
        <f t="shared" si="1"/>
        <v>Asia_Uzbekistan-Asia_2000</v>
      </c>
      <c r="B1107" s="47" t="s">
        <v>144</v>
      </c>
      <c r="C1107" s="49" t="s">
        <v>177</v>
      </c>
      <c r="D1107" s="44" t="s">
        <v>70</v>
      </c>
      <c r="E1107" s="52">
        <v>6.3E7</v>
      </c>
      <c r="F1107" s="50"/>
    </row>
    <row r="1108">
      <c r="A1108" s="53" t="str">
        <f t="shared" si="1"/>
        <v>Asia_Uzbekistan-Asia_2001</v>
      </c>
      <c r="B1108" s="47" t="s">
        <v>144</v>
      </c>
      <c r="C1108" s="49" t="s">
        <v>177</v>
      </c>
      <c r="D1108" s="44" t="s">
        <v>71</v>
      </c>
      <c r="E1108" s="52">
        <v>7.2E7</v>
      </c>
      <c r="F1108" s="50"/>
    </row>
    <row r="1109">
      <c r="A1109" s="53" t="str">
        <f t="shared" si="1"/>
        <v>Asia_Uzbekistan-Asia_2002</v>
      </c>
      <c r="B1109" s="47" t="s">
        <v>144</v>
      </c>
      <c r="C1109" s="49" t="s">
        <v>177</v>
      </c>
      <c r="D1109" s="44" t="s">
        <v>72</v>
      </c>
      <c r="E1109" s="52">
        <v>6.8E7</v>
      </c>
      <c r="F1109" s="50"/>
    </row>
    <row r="1110">
      <c r="A1110" s="53" t="str">
        <f t="shared" si="1"/>
        <v>Asia_Uzbekistan-Asia_2003</v>
      </c>
      <c r="B1110" s="47" t="s">
        <v>144</v>
      </c>
      <c r="C1110" s="49" t="s">
        <v>177</v>
      </c>
      <c r="D1110" s="44" t="s">
        <v>74</v>
      </c>
      <c r="E1110" s="52">
        <v>4.8E7</v>
      </c>
      <c r="F1110" s="50"/>
    </row>
    <row r="1111">
      <c r="A1111" s="53" t="str">
        <f t="shared" si="1"/>
        <v>Asia_Uzbekistan-Asia_2004</v>
      </c>
      <c r="B1111" s="47" t="s">
        <v>144</v>
      </c>
      <c r="C1111" s="49" t="s">
        <v>177</v>
      </c>
      <c r="D1111" s="44" t="s">
        <v>83</v>
      </c>
      <c r="E1111" s="52">
        <v>5.7E7</v>
      </c>
      <c r="F1111" s="50"/>
    </row>
    <row r="1112">
      <c r="A1112" s="53" t="str">
        <f t="shared" si="1"/>
        <v>Asia_Uzbekistan-Asia_2005</v>
      </c>
      <c r="B1112" s="47" t="s">
        <v>144</v>
      </c>
      <c r="C1112" s="49" t="s">
        <v>177</v>
      </c>
      <c r="D1112" s="44" t="s">
        <v>84</v>
      </c>
      <c r="E1112" s="52">
        <v>2.8E7</v>
      </c>
      <c r="F1112" s="50"/>
    </row>
    <row r="1113">
      <c r="A1113" s="53" t="str">
        <f t="shared" si="1"/>
        <v>Asia_Uzbekistan-Asia_2006</v>
      </c>
      <c r="B1113" s="47" t="s">
        <v>144</v>
      </c>
      <c r="C1113" s="49" t="s">
        <v>177</v>
      </c>
      <c r="D1113" s="44" t="s">
        <v>85</v>
      </c>
      <c r="E1113" s="52">
        <v>4.3E7</v>
      </c>
      <c r="F1113" s="50"/>
    </row>
    <row r="1114">
      <c r="A1114" s="53" t="str">
        <f t="shared" si="1"/>
        <v>Asia_Uzbekistan-Asia_2007</v>
      </c>
      <c r="B1114" s="47" t="s">
        <v>144</v>
      </c>
      <c r="C1114" s="49" t="s">
        <v>177</v>
      </c>
      <c r="D1114" s="44" t="s">
        <v>86</v>
      </c>
      <c r="E1114" s="52">
        <v>5.1E7</v>
      </c>
      <c r="F1114" s="50"/>
    </row>
    <row r="1115">
      <c r="A1115" s="53" t="str">
        <f t="shared" si="1"/>
        <v>Asia_Uzbekistan-Asia_2008</v>
      </c>
      <c r="B1115" s="47" t="s">
        <v>144</v>
      </c>
      <c r="C1115" s="49" t="s">
        <v>177</v>
      </c>
      <c r="D1115" s="44" t="s">
        <v>87</v>
      </c>
      <c r="E1115" s="52">
        <v>6.4E7</v>
      </c>
      <c r="F1115" s="50"/>
    </row>
    <row r="1116">
      <c r="A1116" s="53" t="str">
        <f t="shared" si="1"/>
        <v>Asia_Uzbekistan-Asia_2009</v>
      </c>
      <c r="B1116" s="47" t="s">
        <v>144</v>
      </c>
      <c r="C1116" s="49" t="s">
        <v>177</v>
      </c>
      <c r="D1116" s="44" t="s">
        <v>88</v>
      </c>
      <c r="E1116" s="52">
        <v>9.9E7</v>
      </c>
      <c r="F1116" s="50"/>
    </row>
    <row r="1117">
      <c r="A1117" s="53" t="str">
        <f t="shared" si="1"/>
        <v>Asia_Uzbekistan-Asia_2010</v>
      </c>
      <c r="B1117" s="47" t="s">
        <v>144</v>
      </c>
      <c r="C1117" s="49" t="s">
        <v>177</v>
      </c>
      <c r="D1117" s="44" t="s">
        <v>89</v>
      </c>
      <c r="E1117" s="52">
        <v>1.21E8</v>
      </c>
      <c r="F1117" s="50"/>
    </row>
    <row r="1118">
      <c r="A1118" s="53" t="str">
        <f t="shared" si="1"/>
        <v>Asia_Uzbekistan-Asia_2011</v>
      </c>
      <c r="B1118" s="47" t="s">
        <v>144</v>
      </c>
      <c r="C1118" s="49" t="s">
        <v>177</v>
      </c>
      <c r="D1118" s="44" t="s">
        <v>90</v>
      </c>
      <c r="E1118" s="50"/>
      <c r="F1118" s="50"/>
    </row>
    <row r="1119">
      <c r="A1119" s="53" t="str">
        <f t="shared" si="1"/>
        <v>Asia_Uzbekistan-Asia_2012</v>
      </c>
      <c r="B1119" s="47" t="s">
        <v>144</v>
      </c>
      <c r="C1119" s="49" t="s">
        <v>177</v>
      </c>
      <c r="D1119" s="44" t="s">
        <v>91</v>
      </c>
      <c r="E1119" s="50"/>
      <c r="F1119" s="50"/>
    </row>
    <row r="1120">
      <c r="A1120" s="53" t="str">
        <f t="shared" si="1"/>
        <v>Asia_Vietnam-Asia_2000</v>
      </c>
      <c r="B1120" s="47" t="s">
        <v>144</v>
      </c>
      <c r="C1120" s="49" t="s">
        <v>178</v>
      </c>
      <c r="D1120" s="44" t="s">
        <v>70</v>
      </c>
      <c r="E1120" s="50"/>
      <c r="F1120" s="50"/>
    </row>
    <row r="1121">
      <c r="A1121" s="53" t="str">
        <f t="shared" si="1"/>
        <v>Asia_Vietnam-Asia_2001</v>
      </c>
      <c r="B1121" s="47" t="s">
        <v>144</v>
      </c>
      <c r="C1121" s="49" t="s">
        <v>178</v>
      </c>
      <c r="D1121" s="44" t="s">
        <v>71</v>
      </c>
      <c r="E1121" s="50"/>
      <c r="F1121" s="50"/>
    </row>
    <row r="1122">
      <c r="A1122" s="53" t="str">
        <f t="shared" si="1"/>
        <v>Asia_Vietnam-Asia_2002</v>
      </c>
      <c r="B1122" s="47" t="s">
        <v>144</v>
      </c>
      <c r="C1122" s="49" t="s">
        <v>178</v>
      </c>
      <c r="D1122" s="44" t="s">
        <v>72</v>
      </c>
      <c r="E1122" s="50"/>
      <c r="F1122" s="50"/>
    </row>
    <row r="1123">
      <c r="A1123" s="53" t="str">
        <f t="shared" si="1"/>
        <v>Asia_Vietnam-Asia_2003</v>
      </c>
      <c r="B1123" s="47" t="s">
        <v>144</v>
      </c>
      <c r="C1123" s="49" t="s">
        <v>178</v>
      </c>
      <c r="D1123" s="44" t="s">
        <v>74</v>
      </c>
      <c r="E1123" s="52">
        <v>1.4E9</v>
      </c>
      <c r="F1123" s="50"/>
    </row>
    <row r="1124">
      <c r="A1124" s="53" t="str">
        <f t="shared" si="1"/>
        <v>Asia_Vietnam-Asia_2004</v>
      </c>
      <c r="B1124" s="47" t="s">
        <v>144</v>
      </c>
      <c r="C1124" s="49" t="s">
        <v>178</v>
      </c>
      <c r="D1124" s="44" t="s">
        <v>83</v>
      </c>
      <c r="E1124" s="52">
        <v>1.7E9</v>
      </c>
      <c r="F1124" s="50"/>
    </row>
    <row r="1125">
      <c r="A1125" s="53" t="str">
        <f t="shared" si="1"/>
        <v>Asia_Vietnam-Asia_2005</v>
      </c>
      <c r="B1125" s="47" t="s">
        <v>144</v>
      </c>
      <c r="C1125" s="49" t="s">
        <v>178</v>
      </c>
      <c r="D1125" s="44" t="s">
        <v>84</v>
      </c>
      <c r="E1125" s="52">
        <v>2.3E9</v>
      </c>
      <c r="F1125" s="52">
        <v>9.0E8</v>
      </c>
    </row>
    <row r="1126">
      <c r="A1126" s="53" t="str">
        <f t="shared" si="1"/>
        <v>Asia_Vietnam-Asia_2006</v>
      </c>
      <c r="B1126" s="47" t="s">
        <v>144</v>
      </c>
      <c r="C1126" s="49" t="s">
        <v>178</v>
      </c>
      <c r="D1126" s="44" t="s">
        <v>85</v>
      </c>
      <c r="E1126" s="52">
        <v>2.85E9</v>
      </c>
      <c r="F1126" s="52">
        <v>1.05E9</v>
      </c>
    </row>
    <row r="1127">
      <c r="A1127" s="53" t="str">
        <f t="shared" si="1"/>
        <v>Asia_Vietnam-Asia_2007</v>
      </c>
      <c r="B1127" s="47" t="s">
        <v>144</v>
      </c>
      <c r="C1127" s="49" t="s">
        <v>178</v>
      </c>
      <c r="D1127" s="44" t="s">
        <v>86</v>
      </c>
      <c r="E1127" s="52">
        <v>3.75E9</v>
      </c>
      <c r="F1127" s="52">
        <v>1.22E9</v>
      </c>
    </row>
    <row r="1128">
      <c r="A1128" s="53" t="str">
        <f t="shared" si="1"/>
        <v>Asia_Vietnam-Asia_2008</v>
      </c>
      <c r="B1128" s="47" t="s">
        <v>144</v>
      </c>
      <c r="C1128" s="49" t="s">
        <v>178</v>
      </c>
      <c r="D1128" s="44" t="s">
        <v>87</v>
      </c>
      <c r="E1128" s="52">
        <v>3.93E9</v>
      </c>
      <c r="F1128" s="52">
        <v>1.3E9</v>
      </c>
    </row>
    <row r="1129">
      <c r="A1129" s="53" t="str">
        <f t="shared" si="1"/>
        <v>Asia_Vietnam-Asia_2009</v>
      </c>
      <c r="B1129" s="47" t="s">
        <v>144</v>
      </c>
      <c r="C1129" s="49" t="s">
        <v>178</v>
      </c>
      <c r="D1129" s="44" t="s">
        <v>88</v>
      </c>
      <c r="E1129" s="52">
        <v>3.05E9</v>
      </c>
      <c r="F1129" s="52">
        <v>1.1E9</v>
      </c>
    </row>
    <row r="1130">
      <c r="A1130" s="53" t="str">
        <f t="shared" si="1"/>
        <v>Asia_Vietnam-Asia_2010</v>
      </c>
      <c r="B1130" s="47" t="s">
        <v>144</v>
      </c>
      <c r="C1130" s="49" t="s">
        <v>178</v>
      </c>
      <c r="D1130" s="44" t="s">
        <v>89</v>
      </c>
      <c r="E1130" s="52">
        <v>4.45E9</v>
      </c>
      <c r="F1130" s="52">
        <v>1.47E9</v>
      </c>
    </row>
    <row r="1131">
      <c r="A1131" s="53" t="str">
        <f t="shared" si="1"/>
        <v>Asia_Vietnam-Asia_2011</v>
      </c>
      <c r="B1131" s="47" t="s">
        <v>144</v>
      </c>
      <c r="C1131" s="49" t="s">
        <v>178</v>
      </c>
      <c r="D1131" s="44" t="s">
        <v>90</v>
      </c>
      <c r="E1131" s="52">
        <v>5.71E9</v>
      </c>
      <c r="F1131" s="52">
        <v>1.71E9</v>
      </c>
    </row>
    <row r="1132">
      <c r="A1132" s="53" t="str">
        <f t="shared" si="1"/>
        <v>Asia_Vietnam-Asia_2012</v>
      </c>
      <c r="B1132" s="47" t="s">
        <v>144</v>
      </c>
      <c r="C1132" s="49" t="s">
        <v>178</v>
      </c>
      <c r="D1132" s="44" t="s">
        <v>91</v>
      </c>
      <c r="E1132" s="52">
        <v>6.83E9</v>
      </c>
      <c r="F1132" s="52">
        <v>1.856E9</v>
      </c>
    </row>
    <row r="1133">
      <c r="A1133" s="53" t="str">
        <f t="shared" si="1"/>
        <v>Europe_Albania-Europe_2000</v>
      </c>
      <c r="B1133" s="47" t="s">
        <v>179</v>
      </c>
      <c r="C1133" s="49" t="s">
        <v>180</v>
      </c>
      <c r="D1133" s="44" t="s">
        <v>70</v>
      </c>
      <c r="E1133" s="52">
        <v>3.98E8</v>
      </c>
      <c r="F1133" s="52">
        <v>2.9E8</v>
      </c>
    </row>
    <row r="1134">
      <c r="A1134" s="53" t="str">
        <f t="shared" si="1"/>
        <v>Europe_Albania-Europe_2001</v>
      </c>
      <c r="B1134" s="47" t="s">
        <v>179</v>
      </c>
      <c r="C1134" s="49" t="s">
        <v>180</v>
      </c>
      <c r="D1134" s="44" t="s">
        <v>71</v>
      </c>
      <c r="E1134" s="52">
        <v>4.51E8</v>
      </c>
      <c r="F1134" s="52">
        <v>2.69E8</v>
      </c>
    </row>
    <row r="1135">
      <c r="A1135" s="53" t="str">
        <f t="shared" si="1"/>
        <v>Europe_Albania-Europe_2002</v>
      </c>
      <c r="B1135" s="47" t="s">
        <v>179</v>
      </c>
      <c r="C1135" s="49" t="s">
        <v>180</v>
      </c>
      <c r="D1135" s="44" t="s">
        <v>72</v>
      </c>
      <c r="E1135" s="52">
        <v>4.92E8</v>
      </c>
      <c r="F1135" s="52">
        <v>3.86E8</v>
      </c>
    </row>
    <row r="1136">
      <c r="A1136" s="53" t="str">
        <f t="shared" si="1"/>
        <v>Europe_Albania-Europe_2003</v>
      </c>
      <c r="B1136" s="47" t="s">
        <v>179</v>
      </c>
      <c r="C1136" s="49" t="s">
        <v>180</v>
      </c>
      <c r="D1136" s="44" t="s">
        <v>74</v>
      </c>
      <c r="E1136" s="52">
        <v>5.37E8</v>
      </c>
      <c r="F1136" s="52">
        <v>5.07E8</v>
      </c>
    </row>
    <row r="1137">
      <c r="A1137" s="53" t="str">
        <f t="shared" si="1"/>
        <v>Europe_Albania-Europe_2004</v>
      </c>
      <c r="B1137" s="47" t="s">
        <v>179</v>
      </c>
      <c r="C1137" s="49" t="s">
        <v>180</v>
      </c>
      <c r="D1137" s="44" t="s">
        <v>83</v>
      </c>
      <c r="E1137" s="52">
        <v>7.56E8</v>
      </c>
      <c r="F1137" s="52">
        <v>6.69E8</v>
      </c>
    </row>
    <row r="1138">
      <c r="A1138" s="53" t="str">
        <f t="shared" si="1"/>
        <v>Europe_Albania-Europe_2005</v>
      </c>
      <c r="B1138" s="47" t="s">
        <v>179</v>
      </c>
      <c r="C1138" s="49" t="s">
        <v>180</v>
      </c>
      <c r="D1138" s="44" t="s">
        <v>84</v>
      </c>
      <c r="E1138" s="52">
        <v>8.8E8</v>
      </c>
      <c r="F1138" s="52">
        <v>8.08E8</v>
      </c>
    </row>
    <row r="1139">
      <c r="A1139" s="53" t="str">
        <f t="shared" si="1"/>
        <v>Europe_Albania-Europe_2006</v>
      </c>
      <c r="B1139" s="47" t="s">
        <v>179</v>
      </c>
      <c r="C1139" s="49" t="s">
        <v>180</v>
      </c>
      <c r="D1139" s="44" t="s">
        <v>85</v>
      </c>
      <c r="E1139" s="52">
        <v>1.057E9</v>
      </c>
      <c r="F1139" s="52">
        <v>9.89E8</v>
      </c>
    </row>
    <row r="1140">
      <c r="A1140" s="53" t="str">
        <f t="shared" si="1"/>
        <v>Europe_Albania-Europe_2007</v>
      </c>
      <c r="B1140" s="47" t="s">
        <v>179</v>
      </c>
      <c r="C1140" s="49" t="s">
        <v>180</v>
      </c>
      <c r="D1140" s="44" t="s">
        <v>86</v>
      </c>
      <c r="E1140" s="52">
        <v>1.479E9</v>
      </c>
      <c r="F1140" s="52">
        <v>1.331E9</v>
      </c>
    </row>
    <row r="1141">
      <c r="A1141" s="53" t="str">
        <f t="shared" si="1"/>
        <v>Europe_Albania-Europe_2008</v>
      </c>
      <c r="B1141" s="47" t="s">
        <v>179</v>
      </c>
      <c r="C1141" s="49" t="s">
        <v>180</v>
      </c>
      <c r="D1141" s="44" t="s">
        <v>87</v>
      </c>
      <c r="E1141" s="52">
        <v>1.848E9</v>
      </c>
      <c r="F1141" s="52">
        <v>1.644E9</v>
      </c>
    </row>
    <row r="1142">
      <c r="A1142" s="53" t="str">
        <f t="shared" si="1"/>
        <v>Europe_Albania-Europe_2009</v>
      </c>
      <c r="B1142" s="47" t="s">
        <v>179</v>
      </c>
      <c r="C1142" s="49" t="s">
        <v>180</v>
      </c>
      <c r="D1142" s="44" t="s">
        <v>88</v>
      </c>
      <c r="E1142" s="52">
        <v>2.014E9</v>
      </c>
      <c r="F1142" s="52">
        <v>1.693E9</v>
      </c>
    </row>
    <row r="1143">
      <c r="A1143" s="53" t="str">
        <f t="shared" si="1"/>
        <v>Europe_Albania-Europe_2010</v>
      </c>
      <c r="B1143" s="47" t="s">
        <v>179</v>
      </c>
      <c r="C1143" s="49" t="s">
        <v>180</v>
      </c>
      <c r="D1143" s="44" t="s">
        <v>89</v>
      </c>
      <c r="E1143" s="52">
        <v>1.78E9</v>
      </c>
      <c r="F1143" s="52">
        <v>1.454E9</v>
      </c>
    </row>
    <row r="1144">
      <c r="A1144" s="53" t="str">
        <f t="shared" si="1"/>
        <v>Europe_Albania-Europe_2011</v>
      </c>
      <c r="B1144" s="47" t="s">
        <v>179</v>
      </c>
      <c r="C1144" s="49" t="s">
        <v>180</v>
      </c>
      <c r="D1144" s="44" t="s">
        <v>90</v>
      </c>
      <c r="E1144" s="52">
        <v>1.833E9</v>
      </c>
      <c r="F1144" s="52">
        <v>1.678E9</v>
      </c>
    </row>
    <row r="1145">
      <c r="A1145" s="53" t="str">
        <f t="shared" si="1"/>
        <v>Europe_Albania-Europe_2012</v>
      </c>
      <c r="B1145" s="47" t="s">
        <v>179</v>
      </c>
      <c r="C1145" s="49" t="s">
        <v>180</v>
      </c>
      <c r="D1145" s="44" t="s">
        <v>91</v>
      </c>
      <c r="E1145" s="52">
        <v>1.623E9</v>
      </c>
      <c r="F1145" s="52">
        <v>1.374E9</v>
      </c>
    </row>
    <row r="1146">
      <c r="A1146" s="53" t="str">
        <f t="shared" si="1"/>
        <v>Europe_Andorra-Europe_2000</v>
      </c>
      <c r="B1146" s="47" t="s">
        <v>179</v>
      </c>
      <c r="C1146" s="49" t="s">
        <v>181</v>
      </c>
      <c r="D1146" s="44" t="s">
        <v>70</v>
      </c>
      <c r="E1146" s="50"/>
      <c r="F1146" s="50"/>
    </row>
    <row r="1147">
      <c r="A1147" s="53" t="str">
        <f t="shared" si="1"/>
        <v>Europe_Andorra-Europe_2001</v>
      </c>
      <c r="B1147" s="47" t="s">
        <v>179</v>
      </c>
      <c r="C1147" s="49" t="s">
        <v>181</v>
      </c>
      <c r="D1147" s="44" t="s">
        <v>71</v>
      </c>
      <c r="E1147" s="50"/>
      <c r="F1147" s="50"/>
    </row>
    <row r="1148">
      <c r="A1148" s="53" t="str">
        <f t="shared" si="1"/>
        <v>Europe_Andorra-Europe_2002</v>
      </c>
      <c r="B1148" s="47" t="s">
        <v>179</v>
      </c>
      <c r="C1148" s="49" t="s">
        <v>181</v>
      </c>
      <c r="D1148" s="44" t="s">
        <v>72</v>
      </c>
      <c r="E1148" s="50"/>
      <c r="F1148" s="50"/>
    </row>
    <row r="1149">
      <c r="A1149" s="53" t="str">
        <f t="shared" si="1"/>
        <v>Europe_Andorra-Europe_2003</v>
      </c>
      <c r="B1149" s="47" t="s">
        <v>179</v>
      </c>
      <c r="C1149" s="49" t="s">
        <v>181</v>
      </c>
      <c r="D1149" s="44" t="s">
        <v>74</v>
      </c>
      <c r="E1149" s="50"/>
      <c r="F1149" s="50"/>
    </row>
    <row r="1150">
      <c r="A1150" s="53" t="str">
        <f t="shared" si="1"/>
        <v>Europe_Andorra-Europe_2004</v>
      </c>
      <c r="B1150" s="47" t="s">
        <v>179</v>
      </c>
      <c r="C1150" s="49" t="s">
        <v>181</v>
      </c>
      <c r="D1150" s="44" t="s">
        <v>83</v>
      </c>
      <c r="E1150" s="50"/>
      <c r="F1150" s="50"/>
    </row>
    <row r="1151">
      <c r="A1151" s="53" t="str">
        <f t="shared" si="1"/>
        <v>Europe_Andorra-Europe_2005</v>
      </c>
      <c r="B1151" s="47" t="s">
        <v>179</v>
      </c>
      <c r="C1151" s="49" t="s">
        <v>181</v>
      </c>
      <c r="D1151" s="44" t="s">
        <v>84</v>
      </c>
      <c r="E1151" s="50"/>
      <c r="F1151" s="50"/>
    </row>
    <row r="1152">
      <c r="A1152" s="53" t="str">
        <f t="shared" si="1"/>
        <v>Europe_Andorra-Europe_2006</v>
      </c>
      <c r="B1152" s="47" t="s">
        <v>179</v>
      </c>
      <c r="C1152" s="49" t="s">
        <v>181</v>
      </c>
      <c r="D1152" s="44" t="s">
        <v>85</v>
      </c>
      <c r="E1152" s="50"/>
      <c r="F1152" s="50"/>
    </row>
    <row r="1153">
      <c r="A1153" s="53" t="str">
        <f t="shared" si="1"/>
        <v>Europe_Andorra-Europe_2007</v>
      </c>
      <c r="B1153" s="47" t="s">
        <v>179</v>
      </c>
      <c r="C1153" s="49" t="s">
        <v>181</v>
      </c>
      <c r="D1153" s="44" t="s">
        <v>86</v>
      </c>
      <c r="E1153" s="50"/>
      <c r="F1153" s="50"/>
    </row>
    <row r="1154">
      <c r="A1154" s="53" t="str">
        <f t="shared" si="1"/>
        <v>Europe_Andorra-Europe_2008</v>
      </c>
      <c r="B1154" s="47" t="s">
        <v>179</v>
      </c>
      <c r="C1154" s="49" t="s">
        <v>181</v>
      </c>
      <c r="D1154" s="44" t="s">
        <v>87</v>
      </c>
      <c r="E1154" s="50"/>
      <c r="F1154" s="50"/>
    </row>
    <row r="1155">
      <c r="A1155" s="53" t="str">
        <f t="shared" si="1"/>
        <v>Europe_Andorra-Europe_2009</v>
      </c>
      <c r="B1155" s="47" t="s">
        <v>179</v>
      </c>
      <c r="C1155" s="49" t="s">
        <v>181</v>
      </c>
      <c r="D1155" s="44" t="s">
        <v>88</v>
      </c>
      <c r="E1155" s="50"/>
      <c r="F1155" s="50"/>
    </row>
    <row r="1156">
      <c r="A1156" s="53" t="str">
        <f t="shared" si="1"/>
        <v>Europe_Andorra-Europe_2010</v>
      </c>
      <c r="B1156" s="47" t="s">
        <v>179</v>
      </c>
      <c r="C1156" s="49" t="s">
        <v>181</v>
      </c>
      <c r="D1156" s="44" t="s">
        <v>89</v>
      </c>
      <c r="E1156" s="50"/>
      <c r="F1156" s="50"/>
    </row>
    <row r="1157">
      <c r="A1157" s="53" t="str">
        <f t="shared" si="1"/>
        <v>Europe_Andorra-Europe_2011</v>
      </c>
      <c r="B1157" s="47" t="s">
        <v>179</v>
      </c>
      <c r="C1157" s="49" t="s">
        <v>181</v>
      </c>
      <c r="D1157" s="44" t="s">
        <v>90</v>
      </c>
      <c r="E1157" s="50"/>
      <c r="F1157" s="50"/>
    </row>
    <row r="1158">
      <c r="A1158" s="53" t="str">
        <f t="shared" si="1"/>
        <v>Europe_Andorra-Europe_2012</v>
      </c>
      <c r="B1158" s="47" t="s">
        <v>179</v>
      </c>
      <c r="C1158" s="49" t="s">
        <v>181</v>
      </c>
      <c r="D1158" s="44" t="s">
        <v>91</v>
      </c>
      <c r="E1158" s="50"/>
      <c r="F1158" s="50"/>
    </row>
    <row r="1159">
      <c r="A1159" s="53" t="str">
        <f t="shared" si="1"/>
        <v>Europe_Austria-Europe_2000</v>
      </c>
      <c r="B1159" s="47" t="s">
        <v>179</v>
      </c>
      <c r="C1159" s="49" t="s">
        <v>182</v>
      </c>
      <c r="D1159" s="44" t="s">
        <v>70</v>
      </c>
      <c r="E1159" s="52">
        <v>1.1382E10</v>
      </c>
      <c r="F1159" s="52">
        <v>7.001E9</v>
      </c>
    </row>
    <row r="1160">
      <c r="A1160" s="53" t="str">
        <f t="shared" si="1"/>
        <v>Europe_Austria-Europe_2001</v>
      </c>
      <c r="B1160" s="47" t="s">
        <v>179</v>
      </c>
      <c r="C1160" s="49" t="s">
        <v>182</v>
      </c>
      <c r="D1160" s="44" t="s">
        <v>71</v>
      </c>
      <c r="E1160" s="52">
        <v>1.1511E10</v>
      </c>
      <c r="F1160" s="52">
        <v>7.408E9</v>
      </c>
    </row>
    <row r="1161">
      <c r="A1161" s="53" t="str">
        <f t="shared" si="1"/>
        <v>Europe_Austria-Europe_2002</v>
      </c>
      <c r="B1161" s="47" t="s">
        <v>179</v>
      </c>
      <c r="C1161" s="49" t="s">
        <v>182</v>
      </c>
      <c r="D1161" s="44" t="s">
        <v>72</v>
      </c>
      <c r="E1161" s="52">
        <v>1.2334E10</v>
      </c>
      <c r="F1161" s="52">
        <v>7.743E9</v>
      </c>
    </row>
    <row r="1162">
      <c r="A1162" s="53" t="str">
        <f t="shared" si="1"/>
        <v>Europe_Austria-Europe_2003</v>
      </c>
      <c r="B1162" s="47" t="s">
        <v>179</v>
      </c>
      <c r="C1162" s="49" t="s">
        <v>182</v>
      </c>
      <c r="D1162" s="44" t="s">
        <v>74</v>
      </c>
      <c r="E1162" s="52">
        <v>1.5128E10</v>
      </c>
      <c r="F1162" s="52">
        <v>9.761E9</v>
      </c>
    </row>
    <row r="1163">
      <c r="A1163" s="53" t="str">
        <f t="shared" si="1"/>
        <v>Europe_Austria-Europe_2004</v>
      </c>
      <c r="B1163" s="47" t="s">
        <v>179</v>
      </c>
      <c r="C1163" s="49" t="s">
        <v>182</v>
      </c>
      <c r="D1163" s="44" t="s">
        <v>83</v>
      </c>
      <c r="E1163" s="52">
        <v>1.7251E10</v>
      </c>
      <c r="F1163" s="52">
        <v>1.0812E10</v>
      </c>
    </row>
    <row r="1164">
      <c r="A1164" s="53" t="str">
        <f t="shared" si="1"/>
        <v>Europe_Austria-Europe_2005</v>
      </c>
      <c r="B1164" s="47" t="s">
        <v>179</v>
      </c>
      <c r="C1164" s="49" t="s">
        <v>182</v>
      </c>
      <c r="D1164" s="44" t="s">
        <v>84</v>
      </c>
      <c r="E1164" s="52">
        <v>1.8471E10</v>
      </c>
      <c r="F1164" s="52">
        <v>1.1077E10</v>
      </c>
    </row>
    <row r="1165">
      <c r="A1165" s="53" t="str">
        <f t="shared" si="1"/>
        <v>Europe_Austria-Europe_2006</v>
      </c>
      <c r="B1165" s="47" t="s">
        <v>179</v>
      </c>
      <c r="C1165" s="49" t="s">
        <v>182</v>
      </c>
      <c r="D1165" s="44" t="s">
        <v>85</v>
      </c>
      <c r="E1165" s="52">
        <v>1.8886E10</v>
      </c>
      <c r="F1165" s="52">
        <v>1.1721E10</v>
      </c>
    </row>
    <row r="1166">
      <c r="A1166" s="53" t="str">
        <f t="shared" si="1"/>
        <v>Europe_Austria-Europe_2007</v>
      </c>
      <c r="B1166" s="47" t="s">
        <v>179</v>
      </c>
      <c r="C1166" s="49" t="s">
        <v>182</v>
      </c>
      <c r="D1166" s="44" t="s">
        <v>86</v>
      </c>
      <c r="E1166" s="52">
        <v>2.1088E10</v>
      </c>
      <c r="F1166" s="52">
        <v>1.2825E10</v>
      </c>
    </row>
    <row r="1167">
      <c r="A1167" s="53" t="str">
        <f t="shared" si="1"/>
        <v>Europe_Austria-Europe_2008</v>
      </c>
      <c r="B1167" s="47" t="s">
        <v>179</v>
      </c>
      <c r="C1167" s="49" t="s">
        <v>182</v>
      </c>
      <c r="D1167" s="44" t="s">
        <v>87</v>
      </c>
      <c r="E1167" s="52">
        <v>2.4346E10</v>
      </c>
      <c r="F1167" s="52">
        <v>1.3993E10</v>
      </c>
    </row>
    <row r="1168">
      <c r="A1168" s="53" t="str">
        <f t="shared" si="1"/>
        <v>Europe_Austria-Europe_2009</v>
      </c>
      <c r="B1168" s="47" t="s">
        <v>179</v>
      </c>
      <c r="C1168" s="49" t="s">
        <v>182</v>
      </c>
      <c r="D1168" s="44" t="s">
        <v>88</v>
      </c>
      <c r="E1168" s="52">
        <v>2.122E10</v>
      </c>
      <c r="F1168" s="52">
        <v>1.2767E10</v>
      </c>
    </row>
    <row r="1169">
      <c r="A1169" s="53" t="str">
        <f t="shared" si="1"/>
        <v>Europe_Austria-Europe_2010</v>
      </c>
      <c r="B1169" s="47" t="s">
        <v>179</v>
      </c>
      <c r="C1169" s="49" t="s">
        <v>182</v>
      </c>
      <c r="D1169" s="44" t="s">
        <v>89</v>
      </c>
      <c r="E1169" s="52">
        <v>2.098E10</v>
      </c>
      <c r="F1169" s="52">
        <v>1.2213E10</v>
      </c>
    </row>
    <row r="1170">
      <c r="A1170" s="53" t="str">
        <f t="shared" si="1"/>
        <v>Europe_Austria-Europe_2011</v>
      </c>
      <c r="B1170" s="47" t="s">
        <v>179</v>
      </c>
      <c r="C1170" s="49" t="s">
        <v>182</v>
      </c>
      <c r="D1170" s="44" t="s">
        <v>90</v>
      </c>
      <c r="E1170" s="52">
        <v>2.2453E10</v>
      </c>
      <c r="F1170" s="52">
        <v>1.292E10</v>
      </c>
    </row>
    <row r="1171">
      <c r="A1171" s="53" t="str">
        <f t="shared" si="1"/>
        <v>Europe_Austria-Europe_2012</v>
      </c>
      <c r="B1171" s="47" t="s">
        <v>179</v>
      </c>
      <c r="C1171" s="49" t="s">
        <v>182</v>
      </c>
      <c r="D1171" s="44" t="s">
        <v>91</v>
      </c>
      <c r="E1171" s="52">
        <v>2.1446E10</v>
      </c>
      <c r="F1171" s="52">
        <v>1.2352E10</v>
      </c>
    </row>
    <row r="1172">
      <c r="A1172" s="53" t="str">
        <f t="shared" si="1"/>
        <v>Europe_Belarus-Europe_2000</v>
      </c>
      <c r="B1172" s="47" t="s">
        <v>179</v>
      </c>
      <c r="C1172" s="49" t="s">
        <v>183</v>
      </c>
      <c r="D1172" s="44" t="s">
        <v>70</v>
      </c>
      <c r="E1172" s="52">
        <v>1.88E8</v>
      </c>
      <c r="F1172" s="52">
        <v>2.47E8</v>
      </c>
    </row>
    <row r="1173">
      <c r="A1173" s="53" t="str">
        <f t="shared" si="1"/>
        <v>Europe_Belarus-Europe_2001</v>
      </c>
      <c r="B1173" s="47" t="s">
        <v>179</v>
      </c>
      <c r="C1173" s="49" t="s">
        <v>183</v>
      </c>
      <c r="D1173" s="44" t="s">
        <v>71</v>
      </c>
      <c r="E1173" s="52">
        <v>2.72E8</v>
      </c>
      <c r="F1173" s="52">
        <v>4.86E8</v>
      </c>
    </row>
    <row r="1174">
      <c r="A1174" s="53" t="str">
        <f t="shared" si="1"/>
        <v>Europe_Belarus-Europe_2002</v>
      </c>
      <c r="B1174" s="47" t="s">
        <v>179</v>
      </c>
      <c r="C1174" s="49" t="s">
        <v>183</v>
      </c>
      <c r="D1174" s="44" t="s">
        <v>72</v>
      </c>
      <c r="E1174" s="52">
        <v>2.95E8</v>
      </c>
      <c r="F1174" s="52">
        <v>5.27E8</v>
      </c>
    </row>
    <row r="1175">
      <c r="A1175" s="53" t="str">
        <f t="shared" si="1"/>
        <v>Europe_Belarus-Europe_2003</v>
      </c>
      <c r="B1175" s="47" t="s">
        <v>179</v>
      </c>
      <c r="C1175" s="49" t="s">
        <v>183</v>
      </c>
      <c r="D1175" s="44" t="s">
        <v>74</v>
      </c>
      <c r="E1175" s="52">
        <v>3.39E8</v>
      </c>
      <c r="F1175" s="52">
        <v>4.36E8</v>
      </c>
    </row>
    <row r="1176">
      <c r="A1176" s="53" t="str">
        <f t="shared" si="1"/>
        <v>Europe_Belarus-Europe_2004</v>
      </c>
      <c r="B1176" s="47" t="s">
        <v>179</v>
      </c>
      <c r="C1176" s="49" t="s">
        <v>183</v>
      </c>
      <c r="D1176" s="44" t="s">
        <v>83</v>
      </c>
      <c r="E1176" s="52">
        <v>3.62E8</v>
      </c>
      <c r="F1176" s="52">
        <v>5.0E8</v>
      </c>
    </row>
    <row r="1177">
      <c r="A1177" s="53" t="str">
        <f t="shared" si="1"/>
        <v>Europe_Belarus-Europe_2005</v>
      </c>
      <c r="B1177" s="47" t="s">
        <v>179</v>
      </c>
      <c r="C1177" s="49" t="s">
        <v>183</v>
      </c>
      <c r="D1177" s="44" t="s">
        <v>84</v>
      </c>
      <c r="E1177" s="52">
        <v>3.46E8</v>
      </c>
      <c r="F1177" s="52">
        <v>5.16E8</v>
      </c>
    </row>
    <row r="1178">
      <c r="A1178" s="53" t="str">
        <f t="shared" si="1"/>
        <v>Europe_Belarus-Europe_2006</v>
      </c>
      <c r="B1178" s="47" t="s">
        <v>179</v>
      </c>
      <c r="C1178" s="49" t="s">
        <v>183</v>
      </c>
      <c r="D1178" s="44" t="s">
        <v>85</v>
      </c>
      <c r="E1178" s="52">
        <v>4.01E8</v>
      </c>
      <c r="F1178" s="52">
        <v>6.75E8</v>
      </c>
    </row>
    <row r="1179">
      <c r="A1179" s="53" t="str">
        <f t="shared" si="1"/>
        <v>Europe_Belarus-Europe_2007</v>
      </c>
      <c r="B1179" s="47" t="s">
        <v>179</v>
      </c>
      <c r="C1179" s="49" t="s">
        <v>183</v>
      </c>
      <c r="D1179" s="44" t="s">
        <v>86</v>
      </c>
      <c r="E1179" s="52">
        <v>4.79E8</v>
      </c>
      <c r="F1179" s="52">
        <v>7.24E8</v>
      </c>
    </row>
    <row r="1180">
      <c r="A1180" s="53" t="str">
        <f t="shared" si="1"/>
        <v>Europe_Belarus-Europe_2008</v>
      </c>
      <c r="B1180" s="47" t="s">
        <v>179</v>
      </c>
      <c r="C1180" s="49" t="s">
        <v>183</v>
      </c>
      <c r="D1180" s="44" t="s">
        <v>87</v>
      </c>
      <c r="E1180" s="52">
        <v>5.85E8</v>
      </c>
      <c r="F1180" s="52">
        <v>8.6E8</v>
      </c>
    </row>
    <row r="1181">
      <c r="A1181" s="53" t="str">
        <f t="shared" si="1"/>
        <v>Europe_Belarus-Europe_2009</v>
      </c>
      <c r="B1181" s="47" t="s">
        <v>179</v>
      </c>
      <c r="C1181" s="49" t="s">
        <v>183</v>
      </c>
      <c r="D1181" s="44" t="s">
        <v>88</v>
      </c>
      <c r="E1181" s="52">
        <v>5.63E8</v>
      </c>
      <c r="F1181" s="52">
        <v>7.52E8</v>
      </c>
    </row>
    <row r="1182">
      <c r="A1182" s="53" t="str">
        <f t="shared" si="1"/>
        <v>Europe_Belarus-Europe_2010</v>
      </c>
      <c r="B1182" s="47" t="s">
        <v>179</v>
      </c>
      <c r="C1182" s="49" t="s">
        <v>183</v>
      </c>
      <c r="D1182" s="44" t="s">
        <v>89</v>
      </c>
      <c r="E1182" s="52">
        <v>6.65E8</v>
      </c>
      <c r="F1182" s="52">
        <v>7.48E8</v>
      </c>
    </row>
    <row r="1183">
      <c r="A1183" s="53" t="str">
        <f t="shared" si="1"/>
        <v>Europe_Belarus-Europe_2011</v>
      </c>
      <c r="B1183" s="47" t="s">
        <v>179</v>
      </c>
      <c r="C1183" s="49" t="s">
        <v>183</v>
      </c>
      <c r="D1183" s="44" t="s">
        <v>90</v>
      </c>
      <c r="E1183" s="52">
        <v>7.47E8</v>
      </c>
      <c r="F1183" s="52">
        <v>7.29E8</v>
      </c>
    </row>
    <row r="1184">
      <c r="A1184" s="53" t="str">
        <f t="shared" si="1"/>
        <v>Europe_Belarus-Europe_2012</v>
      </c>
      <c r="B1184" s="47" t="s">
        <v>179</v>
      </c>
      <c r="C1184" s="49" t="s">
        <v>183</v>
      </c>
      <c r="D1184" s="44" t="s">
        <v>91</v>
      </c>
      <c r="E1184" s="52">
        <v>9.86E8</v>
      </c>
      <c r="F1184" s="52">
        <v>7.81E8</v>
      </c>
    </row>
    <row r="1185">
      <c r="A1185" s="53" t="str">
        <f t="shared" si="1"/>
        <v>Europe_Belgium-Europe_2000</v>
      </c>
      <c r="B1185" s="47" t="s">
        <v>179</v>
      </c>
      <c r="C1185" s="49" t="s">
        <v>184</v>
      </c>
      <c r="D1185" s="44" t="s">
        <v>70</v>
      </c>
      <c r="E1185" s="52">
        <v>6.592E9</v>
      </c>
      <c r="F1185" s="52">
        <v>9.429E9</v>
      </c>
    </row>
    <row r="1186">
      <c r="A1186" s="53" t="str">
        <f t="shared" si="1"/>
        <v>Europe_Belgium-Europe_2001</v>
      </c>
      <c r="B1186" s="47" t="s">
        <v>179</v>
      </c>
      <c r="C1186" s="49" t="s">
        <v>184</v>
      </c>
      <c r="D1186" s="44" t="s">
        <v>71</v>
      </c>
      <c r="E1186" s="52">
        <v>8.304E9</v>
      </c>
      <c r="F1186" s="52">
        <v>1.0878E10</v>
      </c>
    </row>
    <row r="1187">
      <c r="A1187" s="53" t="str">
        <f t="shared" si="1"/>
        <v>Europe_Belgium-Europe_2002</v>
      </c>
      <c r="B1187" s="47" t="s">
        <v>179</v>
      </c>
      <c r="C1187" s="49" t="s">
        <v>184</v>
      </c>
      <c r="D1187" s="44" t="s">
        <v>72</v>
      </c>
      <c r="E1187" s="52">
        <v>7.598E9</v>
      </c>
      <c r="F1187" s="52">
        <v>1.127E10</v>
      </c>
    </row>
    <row r="1188">
      <c r="A1188" s="53" t="str">
        <f t="shared" si="1"/>
        <v>Europe_Belgium-Europe_2003</v>
      </c>
      <c r="B1188" s="47" t="s">
        <v>179</v>
      </c>
      <c r="C1188" s="49" t="s">
        <v>184</v>
      </c>
      <c r="D1188" s="44" t="s">
        <v>74</v>
      </c>
      <c r="E1188" s="52">
        <v>8.848E9</v>
      </c>
      <c r="F1188" s="52">
        <v>1.3402E10</v>
      </c>
    </row>
    <row r="1189">
      <c r="A1189" s="53" t="str">
        <f t="shared" si="1"/>
        <v>Europe_Belgium-Europe_2004</v>
      </c>
      <c r="B1189" s="47" t="s">
        <v>179</v>
      </c>
      <c r="C1189" s="49" t="s">
        <v>184</v>
      </c>
      <c r="D1189" s="44" t="s">
        <v>83</v>
      </c>
      <c r="E1189" s="52">
        <v>1.0089E10</v>
      </c>
      <c r="F1189" s="52">
        <v>1.5456E10</v>
      </c>
    </row>
    <row r="1190">
      <c r="A1190" s="53" t="str">
        <f t="shared" si="1"/>
        <v>Europe_Belgium-Europe_2005</v>
      </c>
      <c r="B1190" s="47" t="s">
        <v>179</v>
      </c>
      <c r="C1190" s="49" t="s">
        <v>184</v>
      </c>
      <c r="D1190" s="44" t="s">
        <v>84</v>
      </c>
      <c r="E1190" s="52">
        <v>1.0881E10</v>
      </c>
      <c r="F1190" s="52">
        <v>1.6771E10</v>
      </c>
    </row>
    <row r="1191">
      <c r="A1191" s="53" t="str">
        <f t="shared" si="1"/>
        <v>Europe_Belgium-Europe_2006</v>
      </c>
      <c r="B1191" s="47" t="s">
        <v>179</v>
      </c>
      <c r="C1191" s="49" t="s">
        <v>184</v>
      </c>
      <c r="D1191" s="44" t="s">
        <v>85</v>
      </c>
      <c r="E1191" s="52">
        <v>1.1625E10</v>
      </c>
      <c r="F1191" s="52">
        <v>1.7891E10</v>
      </c>
    </row>
    <row r="1192">
      <c r="A1192" s="53" t="str">
        <f t="shared" si="1"/>
        <v>Europe_Belgium-Europe_2007</v>
      </c>
      <c r="B1192" s="47" t="s">
        <v>179</v>
      </c>
      <c r="C1192" s="49" t="s">
        <v>184</v>
      </c>
      <c r="D1192" s="44" t="s">
        <v>86</v>
      </c>
      <c r="E1192" s="52">
        <v>1.2371E10</v>
      </c>
      <c r="F1192" s="52">
        <v>1.9215E10</v>
      </c>
    </row>
    <row r="1193">
      <c r="A1193" s="53" t="str">
        <f t="shared" si="1"/>
        <v>Europe_Belgium-Europe_2008</v>
      </c>
      <c r="B1193" s="47" t="s">
        <v>179</v>
      </c>
      <c r="C1193" s="49" t="s">
        <v>184</v>
      </c>
      <c r="D1193" s="44" t="s">
        <v>87</v>
      </c>
      <c r="E1193" s="52">
        <v>1.3106E10</v>
      </c>
      <c r="F1193" s="52">
        <v>2.1445E10</v>
      </c>
    </row>
    <row r="1194">
      <c r="A1194" s="53" t="str">
        <f t="shared" si="1"/>
        <v>Europe_Belgium-Europe_2009</v>
      </c>
      <c r="B1194" s="47" t="s">
        <v>179</v>
      </c>
      <c r="C1194" s="49" t="s">
        <v>184</v>
      </c>
      <c r="D1194" s="44" t="s">
        <v>88</v>
      </c>
      <c r="E1194" s="52">
        <v>1.15E10</v>
      </c>
      <c r="F1194" s="52">
        <v>2.2292E10</v>
      </c>
    </row>
    <row r="1195">
      <c r="A1195" s="53" t="str">
        <f t="shared" si="1"/>
        <v>Europe_Belgium-Europe_2010</v>
      </c>
      <c r="B1195" s="47" t="s">
        <v>179</v>
      </c>
      <c r="C1195" s="49" t="s">
        <v>184</v>
      </c>
      <c r="D1195" s="44" t="s">
        <v>89</v>
      </c>
      <c r="E1195" s="52">
        <v>1.1624E10</v>
      </c>
      <c r="F1195" s="52">
        <v>2.0876E10</v>
      </c>
    </row>
    <row r="1196">
      <c r="A1196" s="53" t="str">
        <f t="shared" si="1"/>
        <v>Europe_Belgium-Europe_2011</v>
      </c>
      <c r="B1196" s="47" t="s">
        <v>179</v>
      </c>
      <c r="C1196" s="49" t="s">
        <v>184</v>
      </c>
      <c r="D1196" s="44" t="s">
        <v>90</v>
      </c>
      <c r="E1196" s="52">
        <v>1.3008E10</v>
      </c>
      <c r="F1196" s="52">
        <v>2.4215E10</v>
      </c>
    </row>
    <row r="1197">
      <c r="A1197" s="53" t="str">
        <f t="shared" si="1"/>
        <v>Europe_Belgium-Europe_2012</v>
      </c>
      <c r="B1197" s="47" t="s">
        <v>179</v>
      </c>
      <c r="C1197" s="49" t="s">
        <v>184</v>
      </c>
      <c r="D1197" s="44" t="s">
        <v>91</v>
      </c>
      <c r="E1197" s="52">
        <v>1.2659E10</v>
      </c>
      <c r="F1197" s="52">
        <v>2.3784E10</v>
      </c>
    </row>
    <row r="1198">
      <c r="A1198" s="53" t="str">
        <f t="shared" si="1"/>
        <v>Europe_Bosnia and Herzegovina-Europe_2000</v>
      </c>
      <c r="B1198" s="47" t="s">
        <v>179</v>
      </c>
      <c r="C1198" s="49" t="s">
        <v>185</v>
      </c>
      <c r="D1198" s="44" t="s">
        <v>70</v>
      </c>
      <c r="E1198" s="52">
        <v>2.46E8</v>
      </c>
      <c r="F1198" s="52">
        <v>9.2E7</v>
      </c>
    </row>
    <row r="1199">
      <c r="A1199" s="53" t="str">
        <f t="shared" si="1"/>
        <v>Europe_Bosnia and Herzegovina-Europe_2001</v>
      </c>
      <c r="B1199" s="47" t="s">
        <v>179</v>
      </c>
      <c r="C1199" s="49" t="s">
        <v>185</v>
      </c>
      <c r="D1199" s="44" t="s">
        <v>71</v>
      </c>
      <c r="E1199" s="52">
        <v>2.79E8</v>
      </c>
      <c r="F1199" s="52">
        <v>9.6E7</v>
      </c>
    </row>
    <row r="1200">
      <c r="A1200" s="53" t="str">
        <f t="shared" si="1"/>
        <v>Europe_Bosnia and Herzegovina-Europe_2002</v>
      </c>
      <c r="B1200" s="47" t="s">
        <v>179</v>
      </c>
      <c r="C1200" s="49" t="s">
        <v>185</v>
      </c>
      <c r="D1200" s="44" t="s">
        <v>72</v>
      </c>
      <c r="E1200" s="52">
        <v>3.07E8</v>
      </c>
      <c r="F1200" s="52">
        <v>1.12E8</v>
      </c>
    </row>
    <row r="1201">
      <c r="A1201" s="53" t="str">
        <f t="shared" si="1"/>
        <v>Europe_Bosnia and Herzegovina-Europe_2003</v>
      </c>
      <c r="B1201" s="47" t="s">
        <v>179</v>
      </c>
      <c r="C1201" s="49" t="s">
        <v>185</v>
      </c>
      <c r="D1201" s="44" t="s">
        <v>74</v>
      </c>
      <c r="E1201" s="52">
        <v>4.04E8</v>
      </c>
      <c r="F1201" s="52">
        <v>1.45E8</v>
      </c>
    </row>
    <row r="1202">
      <c r="A1202" s="53" t="str">
        <f t="shared" si="1"/>
        <v>Europe_Bosnia and Herzegovina-Europe_2004</v>
      </c>
      <c r="B1202" s="47" t="s">
        <v>179</v>
      </c>
      <c r="C1202" s="49" t="s">
        <v>185</v>
      </c>
      <c r="D1202" s="44" t="s">
        <v>83</v>
      </c>
      <c r="E1202" s="52">
        <v>5.07E8</v>
      </c>
      <c r="F1202" s="52">
        <v>1.62E8</v>
      </c>
    </row>
    <row r="1203">
      <c r="A1203" s="53" t="str">
        <f t="shared" si="1"/>
        <v>Europe_Bosnia and Herzegovina-Europe_2005</v>
      </c>
      <c r="B1203" s="47" t="s">
        <v>179</v>
      </c>
      <c r="C1203" s="49" t="s">
        <v>185</v>
      </c>
      <c r="D1203" s="44" t="s">
        <v>84</v>
      </c>
      <c r="E1203" s="52">
        <v>5.57E8</v>
      </c>
      <c r="F1203" s="52">
        <v>1.58E8</v>
      </c>
    </row>
    <row r="1204">
      <c r="A1204" s="53" t="str">
        <f t="shared" si="1"/>
        <v>Europe_Bosnia and Herzegovina-Europe_2006</v>
      </c>
      <c r="B1204" s="47" t="s">
        <v>179</v>
      </c>
      <c r="C1204" s="49" t="s">
        <v>185</v>
      </c>
      <c r="D1204" s="44" t="s">
        <v>85</v>
      </c>
      <c r="E1204" s="52">
        <v>6.58E8</v>
      </c>
      <c r="F1204" s="52">
        <v>2.1E8</v>
      </c>
    </row>
    <row r="1205">
      <c r="A1205" s="53" t="str">
        <f t="shared" si="1"/>
        <v>Europe_Bosnia and Herzegovina-Europe_2007</v>
      </c>
      <c r="B1205" s="47" t="s">
        <v>179</v>
      </c>
      <c r="C1205" s="49" t="s">
        <v>185</v>
      </c>
      <c r="D1205" s="44" t="s">
        <v>86</v>
      </c>
      <c r="E1205" s="52">
        <v>8.04E8</v>
      </c>
      <c r="F1205" s="52">
        <v>2.64E8</v>
      </c>
    </row>
    <row r="1206">
      <c r="A1206" s="53" t="str">
        <f t="shared" si="1"/>
        <v>Europe_Bosnia and Herzegovina-Europe_2008</v>
      </c>
      <c r="B1206" s="47" t="s">
        <v>179</v>
      </c>
      <c r="C1206" s="49" t="s">
        <v>185</v>
      </c>
      <c r="D1206" s="44" t="s">
        <v>87</v>
      </c>
      <c r="E1206" s="52">
        <v>9.13E8</v>
      </c>
      <c r="F1206" s="52">
        <v>3.45E8</v>
      </c>
    </row>
    <row r="1207">
      <c r="A1207" s="53" t="str">
        <f t="shared" si="1"/>
        <v>Europe_Bosnia and Herzegovina-Europe_2009</v>
      </c>
      <c r="B1207" s="47" t="s">
        <v>179</v>
      </c>
      <c r="C1207" s="49" t="s">
        <v>185</v>
      </c>
      <c r="D1207" s="44" t="s">
        <v>88</v>
      </c>
      <c r="E1207" s="52">
        <v>7.53E8</v>
      </c>
      <c r="F1207" s="52">
        <v>2.85E8</v>
      </c>
    </row>
    <row r="1208">
      <c r="A1208" s="53" t="str">
        <f t="shared" si="1"/>
        <v>Europe_Bosnia and Herzegovina-Europe_2010</v>
      </c>
      <c r="B1208" s="47" t="s">
        <v>179</v>
      </c>
      <c r="C1208" s="49" t="s">
        <v>185</v>
      </c>
      <c r="D1208" s="44" t="s">
        <v>89</v>
      </c>
      <c r="E1208" s="52">
        <v>6.62E8</v>
      </c>
      <c r="F1208" s="52">
        <v>2.47E8</v>
      </c>
    </row>
    <row r="1209">
      <c r="A1209" s="53" t="str">
        <f t="shared" si="1"/>
        <v>Europe_Bosnia and Herzegovina-Europe_2011</v>
      </c>
      <c r="B1209" s="47" t="s">
        <v>179</v>
      </c>
      <c r="C1209" s="49" t="s">
        <v>185</v>
      </c>
      <c r="D1209" s="44" t="s">
        <v>90</v>
      </c>
      <c r="E1209" s="52">
        <v>7.34E8</v>
      </c>
      <c r="F1209" s="52">
        <v>2.38E8</v>
      </c>
    </row>
    <row r="1210">
      <c r="A1210" s="53" t="str">
        <f t="shared" si="1"/>
        <v>Europe_Bosnia and Herzegovina-Europe_2012</v>
      </c>
      <c r="B1210" s="47" t="s">
        <v>179</v>
      </c>
      <c r="C1210" s="49" t="s">
        <v>185</v>
      </c>
      <c r="D1210" s="44" t="s">
        <v>91</v>
      </c>
      <c r="E1210" s="52">
        <v>6.65E8</v>
      </c>
      <c r="F1210" s="52">
        <v>1.94E8</v>
      </c>
    </row>
    <row r="1211">
      <c r="A1211" s="53" t="str">
        <f t="shared" si="1"/>
        <v>Europe_Bulgaria-Europe_2000</v>
      </c>
      <c r="B1211" s="47" t="s">
        <v>179</v>
      </c>
      <c r="C1211" s="49" t="s">
        <v>186</v>
      </c>
      <c r="D1211" s="44" t="s">
        <v>70</v>
      </c>
      <c r="E1211" s="52">
        <v>1.364E9</v>
      </c>
      <c r="F1211" s="52">
        <v>7.64E8</v>
      </c>
    </row>
    <row r="1212">
      <c r="A1212" s="53" t="str">
        <f t="shared" si="1"/>
        <v>Europe_Bulgaria-Europe_2001</v>
      </c>
      <c r="B1212" s="47" t="s">
        <v>179</v>
      </c>
      <c r="C1212" s="49" t="s">
        <v>186</v>
      </c>
      <c r="D1212" s="44" t="s">
        <v>71</v>
      </c>
      <c r="E1212" s="52">
        <v>1.262E9</v>
      </c>
      <c r="F1212" s="52">
        <v>8.36E8</v>
      </c>
    </row>
    <row r="1213">
      <c r="A1213" s="53" t="str">
        <f t="shared" si="1"/>
        <v>Europe_Bulgaria-Europe_2002</v>
      </c>
      <c r="B1213" s="47" t="s">
        <v>179</v>
      </c>
      <c r="C1213" s="49" t="s">
        <v>186</v>
      </c>
      <c r="D1213" s="44" t="s">
        <v>72</v>
      </c>
      <c r="E1213" s="52">
        <v>1.392E9</v>
      </c>
      <c r="F1213" s="52">
        <v>1.018E9</v>
      </c>
    </row>
    <row r="1214">
      <c r="A1214" s="53" t="str">
        <f t="shared" si="1"/>
        <v>Europe_Bulgaria-Europe_2003</v>
      </c>
      <c r="B1214" s="47" t="s">
        <v>179</v>
      </c>
      <c r="C1214" s="49" t="s">
        <v>186</v>
      </c>
      <c r="D1214" s="44" t="s">
        <v>74</v>
      </c>
      <c r="E1214" s="52">
        <v>2.051E9</v>
      </c>
      <c r="F1214" s="52">
        <v>1.467E9</v>
      </c>
    </row>
    <row r="1215">
      <c r="A1215" s="53" t="str">
        <f t="shared" si="1"/>
        <v>Europe_Bulgaria-Europe_2004</v>
      </c>
      <c r="B1215" s="47" t="s">
        <v>179</v>
      </c>
      <c r="C1215" s="49" t="s">
        <v>186</v>
      </c>
      <c r="D1215" s="44" t="s">
        <v>83</v>
      </c>
      <c r="E1215" s="52">
        <v>2.796E9</v>
      </c>
      <c r="F1215" s="52">
        <v>1.935E9</v>
      </c>
    </row>
    <row r="1216">
      <c r="A1216" s="53" t="str">
        <f t="shared" si="1"/>
        <v>Europe_Bulgaria-Europe_2005</v>
      </c>
      <c r="B1216" s="47" t="s">
        <v>179</v>
      </c>
      <c r="C1216" s="49" t="s">
        <v>186</v>
      </c>
      <c r="D1216" s="44" t="s">
        <v>84</v>
      </c>
      <c r="E1216" s="52">
        <v>3.063E9</v>
      </c>
      <c r="F1216" s="52">
        <v>1.858E9</v>
      </c>
    </row>
    <row r="1217">
      <c r="A1217" s="53" t="str">
        <f t="shared" si="1"/>
        <v>Europe_Bulgaria-Europe_2006</v>
      </c>
      <c r="B1217" s="47" t="s">
        <v>179</v>
      </c>
      <c r="C1217" s="49" t="s">
        <v>186</v>
      </c>
      <c r="D1217" s="44" t="s">
        <v>85</v>
      </c>
      <c r="E1217" s="52">
        <v>3.317E9</v>
      </c>
      <c r="F1217" s="52">
        <v>2.099E9</v>
      </c>
    </row>
    <row r="1218">
      <c r="A1218" s="53" t="str">
        <f t="shared" si="1"/>
        <v>Europe_Bulgaria-Europe_2007</v>
      </c>
      <c r="B1218" s="47" t="s">
        <v>179</v>
      </c>
      <c r="C1218" s="49" t="s">
        <v>186</v>
      </c>
      <c r="D1218" s="44" t="s">
        <v>86</v>
      </c>
      <c r="E1218" s="52">
        <v>4.181E9</v>
      </c>
      <c r="F1218" s="52">
        <v>2.142E9</v>
      </c>
    </row>
    <row r="1219">
      <c r="A1219" s="53" t="str">
        <f t="shared" si="1"/>
        <v>Europe_Bulgaria-Europe_2008</v>
      </c>
      <c r="B1219" s="47" t="s">
        <v>179</v>
      </c>
      <c r="C1219" s="49" t="s">
        <v>186</v>
      </c>
      <c r="D1219" s="44" t="s">
        <v>87</v>
      </c>
      <c r="E1219" s="52">
        <v>4.852E9</v>
      </c>
      <c r="F1219" s="52">
        <v>2.602E9</v>
      </c>
    </row>
    <row r="1220">
      <c r="A1220" s="53" t="str">
        <f t="shared" si="1"/>
        <v>Europe_Bulgaria-Europe_2009</v>
      </c>
      <c r="B1220" s="47" t="s">
        <v>179</v>
      </c>
      <c r="C1220" s="49" t="s">
        <v>186</v>
      </c>
      <c r="D1220" s="44" t="s">
        <v>88</v>
      </c>
      <c r="E1220" s="52">
        <v>4.273E9</v>
      </c>
      <c r="F1220" s="52">
        <v>1.955E9</v>
      </c>
    </row>
    <row r="1221">
      <c r="A1221" s="53" t="str">
        <f t="shared" si="1"/>
        <v>Europe_Bulgaria-Europe_2010</v>
      </c>
      <c r="B1221" s="47" t="s">
        <v>179</v>
      </c>
      <c r="C1221" s="49" t="s">
        <v>186</v>
      </c>
      <c r="D1221" s="44" t="s">
        <v>89</v>
      </c>
      <c r="E1221" s="52">
        <v>4.035E9</v>
      </c>
      <c r="F1221" s="52">
        <v>1.382E9</v>
      </c>
    </row>
    <row r="1222">
      <c r="A1222" s="53" t="str">
        <f t="shared" si="1"/>
        <v>Europe_Bulgaria-Europe_2011</v>
      </c>
      <c r="B1222" s="47" t="s">
        <v>179</v>
      </c>
      <c r="C1222" s="49" t="s">
        <v>186</v>
      </c>
      <c r="D1222" s="44" t="s">
        <v>90</v>
      </c>
      <c r="E1222" s="52">
        <v>4.554E9</v>
      </c>
      <c r="F1222" s="52">
        <v>1.498E9</v>
      </c>
    </row>
    <row r="1223">
      <c r="A1223" s="53" t="str">
        <f t="shared" si="1"/>
        <v>Europe_Bulgaria-Europe_2012</v>
      </c>
      <c r="B1223" s="47" t="s">
        <v>179</v>
      </c>
      <c r="C1223" s="49" t="s">
        <v>186</v>
      </c>
      <c r="D1223" s="44" t="s">
        <v>91</v>
      </c>
      <c r="E1223" s="52">
        <v>4.202E9</v>
      </c>
      <c r="F1223" s="52">
        <v>1.475E9</v>
      </c>
    </row>
    <row r="1224">
      <c r="A1224" s="53" t="str">
        <f t="shared" si="1"/>
        <v>Europe_Croatia-Europe_2000</v>
      </c>
      <c r="B1224" s="47" t="s">
        <v>179</v>
      </c>
      <c r="C1224" s="49" t="s">
        <v>187</v>
      </c>
      <c r="D1224" s="44" t="s">
        <v>70</v>
      </c>
      <c r="E1224" s="52">
        <v>2.871E9</v>
      </c>
      <c r="F1224" s="52">
        <v>6.34E8</v>
      </c>
    </row>
    <row r="1225">
      <c r="A1225" s="53" t="str">
        <f t="shared" si="1"/>
        <v>Europe_Croatia-Europe_2001</v>
      </c>
      <c r="B1225" s="47" t="s">
        <v>179</v>
      </c>
      <c r="C1225" s="49" t="s">
        <v>187</v>
      </c>
      <c r="D1225" s="44" t="s">
        <v>71</v>
      </c>
      <c r="E1225" s="52">
        <v>3.463E9</v>
      </c>
      <c r="F1225" s="52">
        <v>6.77E8</v>
      </c>
    </row>
    <row r="1226">
      <c r="A1226" s="53" t="str">
        <f t="shared" si="1"/>
        <v>Europe_Croatia-Europe_2002</v>
      </c>
      <c r="B1226" s="47" t="s">
        <v>179</v>
      </c>
      <c r="C1226" s="49" t="s">
        <v>187</v>
      </c>
      <c r="D1226" s="44" t="s">
        <v>72</v>
      </c>
      <c r="E1226" s="52">
        <v>3.952E9</v>
      </c>
      <c r="F1226" s="52">
        <v>8.52E8</v>
      </c>
    </row>
    <row r="1227">
      <c r="A1227" s="53" t="str">
        <f t="shared" si="1"/>
        <v>Europe_Croatia-Europe_2003</v>
      </c>
      <c r="B1227" s="47" t="s">
        <v>179</v>
      </c>
      <c r="C1227" s="49" t="s">
        <v>187</v>
      </c>
      <c r="D1227" s="44" t="s">
        <v>74</v>
      </c>
      <c r="E1227" s="52">
        <v>6.513E9</v>
      </c>
      <c r="F1227" s="52">
        <v>7.09E8</v>
      </c>
    </row>
    <row r="1228">
      <c r="A1228" s="53" t="str">
        <f t="shared" si="1"/>
        <v>Europe_Croatia-Europe_2004</v>
      </c>
      <c r="B1228" s="47" t="s">
        <v>179</v>
      </c>
      <c r="C1228" s="49" t="s">
        <v>187</v>
      </c>
      <c r="D1228" s="44" t="s">
        <v>83</v>
      </c>
      <c r="E1228" s="52">
        <v>6.945E9</v>
      </c>
      <c r="F1228" s="52">
        <v>8.81E8</v>
      </c>
    </row>
    <row r="1229">
      <c r="A1229" s="53" t="str">
        <f t="shared" si="1"/>
        <v>Europe_Croatia-Europe_2005</v>
      </c>
      <c r="B1229" s="47" t="s">
        <v>179</v>
      </c>
      <c r="C1229" s="49" t="s">
        <v>187</v>
      </c>
      <c r="D1229" s="44" t="s">
        <v>84</v>
      </c>
      <c r="E1229" s="52">
        <v>7.625E9</v>
      </c>
      <c r="F1229" s="52">
        <v>7.86E8</v>
      </c>
    </row>
    <row r="1230">
      <c r="A1230" s="53" t="str">
        <f t="shared" si="1"/>
        <v>Europe_Croatia-Europe_2006</v>
      </c>
      <c r="B1230" s="47" t="s">
        <v>179</v>
      </c>
      <c r="C1230" s="49" t="s">
        <v>187</v>
      </c>
      <c r="D1230" s="44" t="s">
        <v>85</v>
      </c>
      <c r="E1230" s="52">
        <v>8.296E9</v>
      </c>
      <c r="F1230" s="52">
        <v>7.7E8</v>
      </c>
    </row>
    <row r="1231">
      <c r="A1231" s="53" t="str">
        <f t="shared" si="1"/>
        <v>Europe_Croatia-Europe_2007</v>
      </c>
      <c r="B1231" s="47" t="s">
        <v>179</v>
      </c>
      <c r="C1231" s="49" t="s">
        <v>187</v>
      </c>
      <c r="D1231" s="44" t="s">
        <v>86</v>
      </c>
      <c r="E1231" s="52">
        <v>9.601E9</v>
      </c>
      <c r="F1231" s="52">
        <v>1.025E9</v>
      </c>
    </row>
    <row r="1232">
      <c r="A1232" s="53" t="str">
        <f t="shared" si="1"/>
        <v>Europe_Croatia-Europe_2008</v>
      </c>
      <c r="B1232" s="47" t="s">
        <v>179</v>
      </c>
      <c r="C1232" s="49" t="s">
        <v>187</v>
      </c>
      <c r="D1232" s="44" t="s">
        <v>87</v>
      </c>
      <c r="E1232" s="52">
        <v>1.1681E10</v>
      </c>
      <c r="F1232" s="52">
        <v>1.156E9</v>
      </c>
    </row>
    <row r="1233">
      <c r="A1233" s="53" t="str">
        <f t="shared" si="1"/>
        <v>Europe_Croatia-Europe_2009</v>
      </c>
      <c r="B1233" s="47" t="s">
        <v>179</v>
      </c>
      <c r="C1233" s="49" t="s">
        <v>187</v>
      </c>
      <c r="D1233" s="44" t="s">
        <v>88</v>
      </c>
      <c r="E1233" s="52">
        <v>9.308E9</v>
      </c>
      <c r="F1233" s="52">
        <v>1.041E9</v>
      </c>
    </row>
    <row r="1234">
      <c r="A1234" s="53" t="str">
        <f t="shared" si="1"/>
        <v>Europe_Croatia-Europe_2010</v>
      </c>
      <c r="B1234" s="47" t="s">
        <v>179</v>
      </c>
      <c r="C1234" s="49" t="s">
        <v>187</v>
      </c>
      <c r="D1234" s="44" t="s">
        <v>89</v>
      </c>
      <c r="E1234" s="52">
        <v>8.255E9</v>
      </c>
      <c r="F1234" s="52">
        <v>8.59E8</v>
      </c>
    </row>
    <row r="1235">
      <c r="A1235" s="53" t="str">
        <f t="shared" si="1"/>
        <v>Europe_Croatia-Europe_2011</v>
      </c>
      <c r="B1235" s="47" t="s">
        <v>179</v>
      </c>
      <c r="C1235" s="49" t="s">
        <v>187</v>
      </c>
      <c r="D1235" s="44" t="s">
        <v>90</v>
      </c>
      <c r="E1235" s="52">
        <v>9.638E9</v>
      </c>
      <c r="F1235" s="52">
        <v>9.19E8</v>
      </c>
    </row>
    <row r="1236">
      <c r="A1236" s="53" t="str">
        <f t="shared" si="1"/>
        <v>Europe_Croatia-Europe_2012</v>
      </c>
      <c r="B1236" s="47" t="s">
        <v>179</v>
      </c>
      <c r="C1236" s="49" t="s">
        <v>187</v>
      </c>
      <c r="D1236" s="44" t="s">
        <v>91</v>
      </c>
      <c r="E1236" s="52">
        <v>8.865E9</v>
      </c>
      <c r="F1236" s="52">
        <v>9.62E8</v>
      </c>
    </row>
    <row r="1237">
      <c r="A1237" s="53" t="str">
        <f t="shared" si="1"/>
        <v>Europe_Cyprus-Europe_2000</v>
      </c>
      <c r="B1237" s="47" t="s">
        <v>179</v>
      </c>
      <c r="C1237" s="49" t="s">
        <v>188</v>
      </c>
      <c r="D1237" s="44" t="s">
        <v>70</v>
      </c>
      <c r="E1237" s="52">
        <v>2.137E9</v>
      </c>
      <c r="F1237" s="52">
        <v>5.43E8</v>
      </c>
    </row>
    <row r="1238">
      <c r="A1238" s="53" t="str">
        <f t="shared" si="1"/>
        <v>Europe_Cyprus-Europe_2001</v>
      </c>
      <c r="B1238" s="47" t="s">
        <v>179</v>
      </c>
      <c r="C1238" s="49" t="s">
        <v>188</v>
      </c>
      <c r="D1238" s="44" t="s">
        <v>71</v>
      </c>
      <c r="E1238" s="52">
        <v>2.203E9</v>
      </c>
      <c r="F1238" s="52">
        <v>5.68E8</v>
      </c>
    </row>
    <row r="1239">
      <c r="A1239" s="53" t="str">
        <f t="shared" si="1"/>
        <v>Europe_Cyprus-Europe_2002</v>
      </c>
      <c r="B1239" s="47" t="s">
        <v>179</v>
      </c>
      <c r="C1239" s="49" t="s">
        <v>188</v>
      </c>
      <c r="D1239" s="44" t="s">
        <v>72</v>
      </c>
      <c r="E1239" s="52">
        <v>2.178E9</v>
      </c>
      <c r="F1239" s="52">
        <v>5.82E8</v>
      </c>
    </row>
    <row r="1240">
      <c r="A1240" s="53" t="str">
        <f t="shared" si="1"/>
        <v>Europe_Cyprus-Europe_2003</v>
      </c>
      <c r="B1240" s="47" t="s">
        <v>179</v>
      </c>
      <c r="C1240" s="49" t="s">
        <v>188</v>
      </c>
      <c r="D1240" s="44" t="s">
        <v>74</v>
      </c>
      <c r="E1240" s="52">
        <v>2.325E9</v>
      </c>
      <c r="F1240" s="52">
        <v>7.0E8</v>
      </c>
    </row>
    <row r="1241">
      <c r="A1241" s="53" t="str">
        <f t="shared" si="1"/>
        <v>Europe_Cyprus-Europe_2004</v>
      </c>
      <c r="B1241" s="47" t="s">
        <v>179</v>
      </c>
      <c r="C1241" s="49" t="s">
        <v>188</v>
      </c>
      <c r="D1241" s="44" t="s">
        <v>83</v>
      </c>
      <c r="E1241" s="52">
        <v>2.552E9</v>
      </c>
      <c r="F1241" s="52">
        <v>9.07E8</v>
      </c>
    </row>
    <row r="1242">
      <c r="A1242" s="53" t="str">
        <f t="shared" si="1"/>
        <v>Europe_Cyprus-Europe_2005</v>
      </c>
      <c r="B1242" s="47" t="s">
        <v>179</v>
      </c>
      <c r="C1242" s="49" t="s">
        <v>188</v>
      </c>
      <c r="D1242" s="44" t="s">
        <v>84</v>
      </c>
      <c r="E1242" s="52">
        <v>2.644E9</v>
      </c>
      <c r="F1242" s="52">
        <v>1.001E9</v>
      </c>
    </row>
    <row r="1243">
      <c r="A1243" s="53" t="str">
        <f t="shared" si="1"/>
        <v>Europe_Cyprus-Europe_2006</v>
      </c>
      <c r="B1243" s="47" t="s">
        <v>179</v>
      </c>
      <c r="C1243" s="49" t="s">
        <v>188</v>
      </c>
      <c r="D1243" s="44" t="s">
        <v>85</v>
      </c>
      <c r="E1243" s="52">
        <v>2.691E9</v>
      </c>
      <c r="F1243" s="52">
        <v>1.031E9</v>
      </c>
    </row>
    <row r="1244">
      <c r="A1244" s="53" t="str">
        <f t="shared" si="1"/>
        <v>Europe_Cyprus-Europe_2007</v>
      </c>
      <c r="B1244" s="47" t="s">
        <v>179</v>
      </c>
      <c r="C1244" s="49" t="s">
        <v>188</v>
      </c>
      <c r="D1244" s="44" t="s">
        <v>86</v>
      </c>
      <c r="E1244" s="52">
        <v>3.108E9</v>
      </c>
      <c r="F1244" s="52">
        <v>1.554E9</v>
      </c>
    </row>
    <row r="1245">
      <c r="A1245" s="53" t="str">
        <f t="shared" si="1"/>
        <v>Europe_Cyprus-Europe_2008</v>
      </c>
      <c r="B1245" s="47" t="s">
        <v>179</v>
      </c>
      <c r="C1245" s="49" t="s">
        <v>188</v>
      </c>
      <c r="D1245" s="44" t="s">
        <v>87</v>
      </c>
      <c r="E1245" s="52">
        <v>3.231E9</v>
      </c>
      <c r="F1245" s="52">
        <v>1.895E9</v>
      </c>
    </row>
    <row r="1246">
      <c r="A1246" s="53" t="str">
        <f t="shared" si="1"/>
        <v>Europe_Cyprus-Europe_2009</v>
      </c>
      <c r="B1246" s="47" t="s">
        <v>179</v>
      </c>
      <c r="C1246" s="49" t="s">
        <v>188</v>
      </c>
      <c r="D1246" s="44" t="s">
        <v>88</v>
      </c>
      <c r="E1246" s="52">
        <v>2.474E9</v>
      </c>
      <c r="F1246" s="52">
        <v>1.638E9</v>
      </c>
    </row>
    <row r="1247">
      <c r="A1247" s="53" t="str">
        <f t="shared" si="1"/>
        <v>Europe_Cyprus-Europe_2010</v>
      </c>
      <c r="B1247" s="47" t="s">
        <v>179</v>
      </c>
      <c r="C1247" s="49" t="s">
        <v>188</v>
      </c>
      <c r="D1247" s="44" t="s">
        <v>89</v>
      </c>
      <c r="E1247" s="52">
        <v>2.371E9</v>
      </c>
      <c r="F1247" s="52">
        <v>1.457E9</v>
      </c>
    </row>
    <row r="1248">
      <c r="A1248" s="53" t="str">
        <f t="shared" si="1"/>
        <v>Europe_Cyprus-Europe_2011</v>
      </c>
      <c r="B1248" s="47" t="s">
        <v>179</v>
      </c>
      <c r="C1248" s="49" t="s">
        <v>188</v>
      </c>
      <c r="D1248" s="44" t="s">
        <v>90</v>
      </c>
      <c r="E1248" s="52">
        <v>2.751E9</v>
      </c>
      <c r="F1248" s="52">
        <v>1.721E9</v>
      </c>
    </row>
    <row r="1249">
      <c r="A1249" s="53" t="str">
        <f t="shared" si="1"/>
        <v>Europe_Cyprus-Europe_2012</v>
      </c>
      <c r="B1249" s="47" t="s">
        <v>179</v>
      </c>
      <c r="C1249" s="49" t="s">
        <v>188</v>
      </c>
      <c r="D1249" s="44" t="s">
        <v>91</v>
      </c>
      <c r="E1249" s="52">
        <v>2.709E9</v>
      </c>
      <c r="F1249" s="52">
        <v>1.637E9</v>
      </c>
    </row>
    <row r="1250">
      <c r="A1250" s="53" t="str">
        <f t="shared" si="1"/>
        <v>Europe_Czech Republic-Europe_2000</v>
      </c>
      <c r="B1250" s="47" t="s">
        <v>179</v>
      </c>
      <c r="C1250" s="49" t="s">
        <v>189</v>
      </c>
      <c r="D1250" s="44" t="s">
        <v>70</v>
      </c>
      <c r="E1250" s="52">
        <v>2.973E9</v>
      </c>
      <c r="F1250" s="52">
        <v>1.276E9</v>
      </c>
    </row>
    <row r="1251">
      <c r="A1251" s="53" t="str">
        <f t="shared" si="1"/>
        <v>Europe_Czech Republic-Europe_2001</v>
      </c>
      <c r="B1251" s="47" t="s">
        <v>179</v>
      </c>
      <c r="C1251" s="49" t="s">
        <v>189</v>
      </c>
      <c r="D1251" s="44" t="s">
        <v>71</v>
      </c>
      <c r="E1251" s="52">
        <v>3.104E9</v>
      </c>
      <c r="F1251" s="52">
        <v>1.386E9</v>
      </c>
    </row>
    <row r="1252">
      <c r="A1252" s="53" t="str">
        <f t="shared" si="1"/>
        <v>Europe_Czech Republic-Europe_2002</v>
      </c>
      <c r="B1252" s="47" t="s">
        <v>179</v>
      </c>
      <c r="C1252" s="49" t="s">
        <v>189</v>
      </c>
      <c r="D1252" s="44" t="s">
        <v>72</v>
      </c>
      <c r="E1252" s="52">
        <v>3.376E9</v>
      </c>
      <c r="F1252" s="52">
        <v>1.797E9</v>
      </c>
    </row>
    <row r="1253">
      <c r="A1253" s="53" t="str">
        <f t="shared" si="1"/>
        <v>Europe_Czech Republic-Europe_2003</v>
      </c>
      <c r="B1253" s="47" t="s">
        <v>179</v>
      </c>
      <c r="C1253" s="49" t="s">
        <v>189</v>
      </c>
      <c r="D1253" s="44" t="s">
        <v>74</v>
      </c>
      <c r="E1253" s="52">
        <v>4.069E9</v>
      </c>
      <c r="F1253" s="52">
        <v>2.177E9</v>
      </c>
    </row>
    <row r="1254">
      <c r="A1254" s="53" t="str">
        <f t="shared" si="1"/>
        <v>Europe_Czech Republic-Europe_2004</v>
      </c>
      <c r="B1254" s="47" t="s">
        <v>179</v>
      </c>
      <c r="C1254" s="49" t="s">
        <v>189</v>
      </c>
      <c r="D1254" s="44" t="s">
        <v>83</v>
      </c>
      <c r="E1254" s="52">
        <v>4.931E9</v>
      </c>
      <c r="F1254" s="52">
        <v>2.682E9</v>
      </c>
    </row>
    <row r="1255">
      <c r="A1255" s="53" t="str">
        <f t="shared" si="1"/>
        <v>Europe_Czech Republic-Europe_2005</v>
      </c>
      <c r="B1255" s="47" t="s">
        <v>179</v>
      </c>
      <c r="C1255" s="49" t="s">
        <v>189</v>
      </c>
      <c r="D1255" s="44" t="s">
        <v>84</v>
      </c>
      <c r="E1255" s="52">
        <v>5.772E9</v>
      </c>
      <c r="F1255" s="52">
        <v>2.603E9</v>
      </c>
    </row>
    <row r="1256">
      <c r="A1256" s="53" t="str">
        <f t="shared" si="1"/>
        <v>Europe_Czech Republic-Europe_2006</v>
      </c>
      <c r="B1256" s="47" t="s">
        <v>179</v>
      </c>
      <c r="C1256" s="49" t="s">
        <v>189</v>
      </c>
      <c r="D1256" s="44" t="s">
        <v>85</v>
      </c>
      <c r="E1256" s="52">
        <v>6.702E9</v>
      </c>
      <c r="F1256" s="52">
        <v>2.874E9</v>
      </c>
    </row>
    <row r="1257">
      <c r="A1257" s="53" t="str">
        <f t="shared" si="1"/>
        <v>Europe_Czech Republic-Europe_2007</v>
      </c>
      <c r="B1257" s="47" t="s">
        <v>179</v>
      </c>
      <c r="C1257" s="49" t="s">
        <v>189</v>
      </c>
      <c r="D1257" s="44" t="s">
        <v>86</v>
      </c>
      <c r="E1257" s="52">
        <v>7.775E9</v>
      </c>
      <c r="F1257" s="52">
        <v>3.704E9</v>
      </c>
    </row>
    <row r="1258">
      <c r="A1258" s="53" t="str">
        <f t="shared" si="1"/>
        <v>Europe_Czech Republic-Europe_2008</v>
      </c>
      <c r="B1258" s="47" t="s">
        <v>179</v>
      </c>
      <c r="C1258" s="49" t="s">
        <v>189</v>
      </c>
      <c r="D1258" s="44" t="s">
        <v>87</v>
      </c>
      <c r="E1258" s="52">
        <v>8.871E9</v>
      </c>
      <c r="F1258" s="52">
        <v>4.797E9</v>
      </c>
    </row>
    <row r="1259">
      <c r="A1259" s="53" t="str">
        <f t="shared" si="1"/>
        <v>Europe_Czech Republic-Europe_2009</v>
      </c>
      <c r="B1259" s="47" t="s">
        <v>179</v>
      </c>
      <c r="C1259" s="49" t="s">
        <v>189</v>
      </c>
      <c r="D1259" s="44" t="s">
        <v>88</v>
      </c>
      <c r="E1259" s="52">
        <v>7.936E9</v>
      </c>
      <c r="F1259" s="52">
        <v>4.158E9</v>
      </c>
    </row>
    <row r="1260">
      <c r="A1260" s="53" t="str">
        <f t="shared" si="1"/>
        <v>Europe_Czech Republic-Europe_2010</v>
      </c>
      <c r="B1260" s="47" t="s">
        <v>179</v>
      </c>
      <c r="C1260" s="49" t="s">
        <v>189</v>
      </c>
      <c r="D1260" s="44" t="s">
        <v>89</v>
      </c>
      <c r="E1260" s="52">
        <v>8.017E9</v>
      </c>
      <c r="F1260" s="52">
        <v>4.166E9</v>
      </c>
    </row>
    <row r="1261">
      <c r="A1261" s="53" t="str">
        <f t="shared" si="1"/>
        <v>Europe_Czech Republic-Europe_2011</v>
      </c>
      <c r="B1261" s="47" t="s">
        <v>179</v>
      </c>
      <c r="C1261" s="49" t="s">
        <v>189</v>
      </c>
      <c r="D1261" s="44" t="s">
        <v>90</v>
      </c>
      <c r="E1261" s="52">
        <v>8.503E9</v>
      </c>
      <c r="F1261" s="52">
        <v>4.66E9</v>
      </c>
    </row>
    <row r="1262">
      <c r="A1262" s="53" t="str">
        <f t="shared" si="1"/>
        <v>Europe_Czech Republic-Europe_2012</v>
      </c>
      <c r="B1262" s="47" t="s">
        <v>179</v>
      </c>
      <c r="C1262" s="49" t="s">
        <v>189</v>
      </c>
      <c r="D1262" s="44" t="s">
        <v>91</v>
      </c>
      <c r="E1262" s="52">
        <v>7.758E9</v>
      </c>
      <c r="F1262" s="52">
        <v>4.379E9</v>
      </c>
    </row>
    <row r="1263">
      <c r="A1263" s="53" t="str">
        <f t="shared" si="1"/>
        <v>Europe_Denmark-Europe_2000</v>
      </c>
      <c r="B1263" s="47" t="s">
        <v>179</v>
      </c>
      <c r="C1263" s="49" t="s">
        <v>190</v>
      </c>
      <c r="D1263" s="44" t="s">
        <v>70</v>
      </c>
      <c r="E1263" s="52">
        <v>3.671E9</v>
      </c>
      <c r="F1263" s="52">
        <v>4.669E9</v>
      </c>
    </row>
    <row r="1264">
      <c r="A1264" s="53" t="str">
        <f t="shared" si="1"/>
        <v>Europe_Denmark-Europe_2001</v>
      </c>
      <c r="B1264" s="47" t="s">
        <v>179</v>
      </c>
      <c r="C1264" s="49" t="s">
        <v>190</v>
      </c>
      <c r="D1264" s="44" t="s">
        <v>71</v>
      </c>
      <c r="E1264" s="52">
        <v>4.003E9</v>
      </c>
      <c r="F1264" s="52">
        <v>4.861E9</v>
      </c>
    </row>
    <row r="1265">
      <c r="A1265" s="53" t="str">
        <f t="shared" si="1"/>
        <v>Europe_Denmark-Europe_2002</v>
      </c>
      <c r="B1265" s="47" t="s">
        <v>179</v>
      </c>
      <c r="C1265" s="49" t="s">
        <v>190</v>
      </c>
      <c r="D1265" s="44" t="s">
        <v>72</v>
      </c>
      <c r="E1265" s="52">
        <v>4.791E9</v>
      </c>
      <c r="F1265" s="52">
        <v>5.838E9</v>
      </c>
    </row>
    <row r="1266">
      <c r="A1266" s="53" t="str">
        <f t="shared" si="1"/>
        <v>Europe_Denmark-Europe_2003</v>
      </c>
      <c r="B1266" s="47" t="s">
        <v>179</v>
      </c>
      <c r="C1266" s="49" t="s">
        <v>190</v>
      </c>
      <c r="D1266" s="44" t="s">
        <v>74</v>
      </c>
      <c r="E1266" s="52">
        <v>5.271E9</v>
      </c>
      <c r="F1266" s="52">
        <v>6.659E9</v>
      </c>
    </row>
    <row r="1267">
      <c r="A1267" s="53" t="str">
        <f t="shared" si="1"/>
        <v>Europe_Denmark-Europe_2004</v>
      </c>
      <c r="B1267" s="47" t="s">
        <v>179</v>
      </c>
      <c r="C1267" s="49" t="s">
        <v>190</v>
      </c>
      <c r="D1267" s="44" t="s">
        <v>83</v>
      </c>
      <c r="E1267" s="52">
        <v>5.652E9</v>
      </c>
      <c r="F1267" s="52">
        <v>7.279E9</v>
      </c>
    </row>
    <row r="1268">
      <c r="A1268" s="53" t="str">
        <f t="shared" si="1"/>
        <v>Europe_Denmark-Europe_2005</v>
      </c>
      <c r="B1268" s="47" t="s">
        <v>179</v>
      </c>
      <c r="C1268" s="49" t="s">
        <v>190</v>
      </c>
      <c r="D1268" s="44" t="s">
        <v>84</v>
      </c>
      <c r="E1268" s="52">
        <v>5.293E9</v>
      </c>
      <c r="F1268" s="52">
        <v>6.85E9</v>
      </c>
    </row>
    <row r="1269">
      <c r="A1269" s="53" t="str">
        <f t="shared" si="1"/>
        <v>Europe_Denmark-Europe_2006</v>
      </c>
      <c r="B1269" s="47" t="s">
        <v>179</v>
      </c>
      <c r="C1269" s="49" t="s">
        <v>190</v>
      </c>
      <c r="D1269" s="44" t="s">
        <v>85</v>
      </c>
      <c r="E1269" s="52">
        <v>5.562E9</v>
      </c>
      <c r="F1269" s="52">
        <v>7.486E9</v>
      </c>
    </row>
    <row r="1270">
      <c r="A1270" s="53" t="str">
        <f t="shared" si="1"/>
        <v>Europe_Denmark-Europe_2007</v>
      </c>
      <c r="B1270" s="47" t="s">
        <v>179</v>
      </c>
      <c r="C1270" s="49" t="s">
        <v>190</v>
      </c>
      <c r="D1270" s="44" t="s">
        <v>86</v>
      </c>
      <c r="E1270" s="52">
        <v>5.978E9</v>
      </c>
      <c r="F1270" s="52">
        <v>8.83E9</v>
      </c>
    </row>
    <row r="1271">
      <c r="A1271" s="53" t="str">
        <f t="shared" si="1"/>
        <v>Europe_Denmark-Europe_2008</v>
      </c>
      <c r="B1271" s="47" t="s">
        <v>179</v>
      </c>
      <c r="C1271" s="49" t="s">
        <v>190</v>
      </c>
      <c r="D1271" s="44" t="s">
        <v>87</v>
      </c>
      <c r="E1271" s="52">
        <v>6.281E9</v>
      </c>
      <c r="F1271" s="52">
        <v>9.698E9</v>
      </c>
    </row>
    <row r="1272">
      <c r="A1272" s="53" t="str">
        <f t="shared" si="1"/>
        <v>Europe_Denmark-Europe_2009</v>
      </c>
      <c r="B1272" s="47" t="s">
        <v>179</v>
      </c>
      <c r="C1272" s="49" t="s">
        <v>190</v>
      </c>
      <c r="D1272" s="44" t="s">
        <v>88</v>
      </c>
      <c r="E1272" s="52">
        <v>5.617E9</v>
      </c>
      <c r="F1272" s="52">
        <v>8.968E9</v>
      </c>
    </row>
    <row r="1273">
      <c r="A1273" s="53" t="str">
        <f t="shared" si="1"/>
        <v>Europe_Denmark-Europe_2010</v>
      </c>
      <c r="B1273" s="47" t="s">
        <v>179</v>
      </c>
      <c r="C1273" s="49" t="s">
        <v>190</v>
      </c>
      <c r="D1273" s="44" t="s">
        <v>89</v>
      </c>
      <c r="E1273" s="52">
        <v>5.704E9</v>
      </c>
      <c r="F1273" s="52">
        <v>9.082E9</v>
      </c>
    </row>
    <row r="1274">
      <c r="A1274" s="53" t="str">
        <f t="shared" si="1"/>
        <v>Europe_Denmark-Europe_2011</v>
      </c>
      <c r="B1274" s="47" t="s">
        <v>179</v>
      </c>
      <c r="C1274" s="49" t="s">
        <v>190</v>
      </c>
      <c r="D1274" s="44" t="s">
        <v>90</v>
      </c>
      <c r="E1274" s="52">
        <v>6.366E9</v>
      </c>
      <c r="F1274" s="52">
        <v>9.84E9</v>
      </c>
    </row>
    <row r="1275">
      <c r="A1275" s="53" t="str">
        <f t="shared" si="1"/>
        <v>Europe_Denmark-Europe_2012</v>
      </c>
      <c r="B1275" s="47" t="s">
        <v>179</v>
      </c>
      <c r="C1275" s="49" t="s">
        <v>190</v>
      </c>
      <c r="D1275" s="44" t="s">
        <v>91</v>
      </c>
      <c r="E1275" s="52">
        <v>6.135E9</v>
      </c>
      <c r="F1275" s="52">
        <v>9.6E9</v>
      </c>
    </row>
    <row r="1276">
      <c r="A1276" s="53" t="str">
        <f t="shared" si="1"/>
        <v>Europe_Estonia-Europe_2000</v>
      </c>
      <c r="B1276" s="47" t="s">
        <v>179</v>
      </c>
      <c r="C1276" s="49" t="s">
        <v>191</v>
      </c>
      <c r="D1276" s="44" t="s">
        <v>70</v>
      </c>
      <c r="E1276" s="52">
        <v>6.57E8</v>
      </c>
      <c r="F1276" s="52">
        <v>2.53E8</v>
      </c>
    </row>
    <row r="1277">
      <c r="A1277" s="53" t="str">
        <f t="shared" si="1"/>
        <v>Europe_Estonia-Europe_2001</v>
      </c>
      <c r="B1277" s="47" t="s">
        <v>179</v>
      </c>
      <c r="C1277" s="49" t="s">
        <v>191</v>
      </c>
      <c r="D1277" s="44" t="s">
        <v>71</v>
      </c>
      <c r="E1277" s="52">
        <v>6.61E8</v>
      </c>
      <c r="F1277" s="52">
        <v>2.53E8</v>
      </c>
    </row>
    <row r="1278">
      <c r="A1278" s="53" t="str">
        <f t="shared" si="1"/>
        <v>Europe_Estonia-Europe_2002</v>
      </c>
      <c r="B1278" s="47" t="s">
        <v>179</v>
      </c>
      <c r="C1278" s="49" t="s">
        <v>191</v>
      </c>
      <c r="D1278" s="44" t="s">
        <v>72</v>
      </c>
      <c r="E1278" s="52">
        <v>7.37E8</v>
      </c>
      <c r="F1278" s="52">
        <v>3.05E8</v>
      </c>
    </row>
    <row r="1279">
      <c r="A1279" s="53" t="str">
        <f t="shared" si="1"/>
        <v>Europe_Estonia-Europe_2003</v>
      </c>
      <c r="B1279" s="47" t="s">
        <v>179</v>
      </c>
      <c r="C1279" s="49" t="s">
        <v>191</v>
      </c>
      <c r="D1279" s="44" t="s">
        <v>74</v>
      </c>
      <c r="E1279" s="52">
        <v>8.83E8</v>
      </c>
      <c r="F1279" s="52">
        <v>4.04E8</v>
      </c>
    </row>
    <row r="1280">
      <c r="A1280" s="53" t="str">
        <f t="shared" si="1"/>
        <v>Europe_Estonia-Europe_2004</v>
      </c>
      <c r="B1280" s="47" t="s">
        <v>179</v>
      </c>
      <c r="C1280" s="49" t="s">
        <v>191</v>
      </c>
      <c r="D1280" s="44" t="s">
        <v>83</v>
      </c>
      <c r="E1280" s="52">
        <v>1.111E9</v>
      </c>
      <c r="F1280" s="52">
        <v>4.86E8</v>
      </c>
    </row>
    <row r="1281">
      <c r="A1281" s="53" t="str">
        <f t="shared" si="1"/>
        <v>Europe_Estonia-Europe_2005</v>
      </c>
      <c r="B1281" s="47" t="s">
        <v>179</v>
      </c>
      <c r="C1281" s="49" t="s">
        <v>191</v>
      </c>
      <c r="D1281" s="44" t="s">
        <v>84</v>
      </c>
      <c r="E1281" s="52">
        <v>1.229E9</v>
      </c>
      <c r="F1281" s="52">
        <v>5.3E8</v>
      </c>
    </row>
    <row r="1282">
      <c r="A1282" s="53" t="str">
        <f t="shared" si="1"/>
        <v>Europe_Estonia-Europe_2006</v>
      </c>
      <c r="B1282" s="47" t="s">
        <v>179</v>
      </c>
      <c r="C1282" s="49" t="s">
        <v>191</v>
      </c>
      <c r="D1282" s="44" t="s">
        <v>85</v>
      </c>
      <c r="E1282" s="52">
        <v>1.361E9</v>
      </c>
      <c r="F1282" s="52">
        <v>7.06E8</v>
      </c>
    </row>
    <row r="1283">
      <c r="A1283" s="53" t="str">
        <f t="shared" si="1"/>
        <v>Europe_Estonia-Europe_2007</v>
      </c>
      <c r="B1283" s="47" t="s">
        <v>179</v>
      </c>
      <c r="C1283" s="49" t="s">
        <v>191</v>
      </c>
      <c r="D1283" s="44" t="s">
        <v>86</v>
      </c>
      <c r="E1283" s="52">
        <v>1.416E9</v>
      </c>
      <c r="F1283" s="52">
        <v>8.04E8</v>
      </c>
    </row>
    <row r="1284">
      <c r="A1284" s="53" t="str">
        <f t="shared" si="1"/>
        <v>Europe_Estonia-Europe_2008</v>
      </c>
      <c r="B1284" s="47" t="s">
        <v>179</v>
      </c>
      <c r="C1284" s="49" t="s">
        <v>191</v>
      </c>
      <c r="D1284" s="44" t="s">
        <v>87</v>
      </c>
      <c r="E1284" s="52">
        <v>1.643E9</v>
      </c>
      <c r="F1284" s="52">
        <v>9.39E8</v>
      </c>
    </row>
    <row r="1285">
      <c r="A1285" s="53" t="str">
        <f t="shared" si="1"/>
        <v>Europe_Estonia-Europe_2009</v>
      </c>
      <c r="B1285" s="47" t="s">
        <v>179</v>
      </c>
      <c r="C1285" s="49" t="s">
        <v>191</v>
      </c>
      <c r="D1285" s="44" t="s">
        <v>88</v>
      </c>
      <c r="E1285" s="52">
        <v>1.445E9</v>
      </c>
      <c r="F1285" s="52">
        <v>6.96E8</v>
      </c>
    </row>
    <row r="1286">
      <c r="A1286" s="53" t="str">
        <f t="shared" si="1"/>
        <v>Europe_Estonia-Europe_2010</v>
      </c>
      <c r="B1286" s="47" t="s">
        <v>179</v>
      </c>
      <c r="C1286" s="49" t="s">
        <v>191</v>
      </c>
      <c r="D1286" s="44" t="s">
        <v>89</v>
      </c>
      <c r="E1286" s="52">
        <v>1.412E9</v>
      </c>
      <c r="F1286" s="52">
        <v>7.23E8</v>
      </c>
    </row>
    <row r="1287">
      <c r="A1287" s="53" t="str">
        <f t="shared" si="1"/>
        <v>Europe_Estonia-Europe_2011</v>
      </c>
      <c r="B1287" s="47" t="s">
        <v>179</v>
      </c>
      <c r="C1287" s="49" t="s">
        <v>191</v>
      </c>
      <c r="D1287" s="44" t="s">
        <v>90</v>
      </c>
      <c r="E1287" s="52">
        <v>1.683E9</v>
      </c>
      <c r="F1287" s="52">
        <v>9.39E8</v>
      </c>
    </row>
    <row r="1288">
      <c r="A1288" s="53" t="str">
        <f t="shared" si="1"/>
        <v>Europe_Estonia-Europe_2012</v>
      </c>
      <c r="B1288" s="47" t="s">
        <v>179</v>
      </c>
      <c r="C1288" s="49" t="s">
        <v>191</v>
      </c>
      <c r="D1288" s="44" t="s">
        <v>91</v>
      </c>
      <c r="E1288" s="52">
        <v>1.588E9</v>
      </c>
      <c r="F1288" s="52">
        <v>9.58E8</v>
      </c>
    </row>
    <row r="1289">
      <c r="A1289" s="53" t="str">
        <f t="shared" si="1"/>
        <v>Europe_Faeroe Islands-Europe_2000</v>
      </c>
      <c r="B1289" s="47" t="s">
        <v>179</v>
      </c>
      <c r="C1289" s="49" t="s">
        <v>192</v>
      </c>
      <c r="D1289" s="44" t="s">
        <v>70</v>
      </c>
      <c r="E1289" s="50"/>
      <c r="F1289" s="50"/>
    </row>
    <row r="1290">
      <c r="A1290" s="53" t="str">
        <f t="shared" si="1"/>
        <v>Europe_Faeroe Islands-Europe_2001</v>
      </c>
      <c r="B1290" s="47" t="s">
        <v>179</v>
      </c>
      <c r="C1290" s="49" t="s">
        <v>192</v>
      </c>
      <c r="D1290" s="44" t="s">
        <v>71</v>
      </c>
      <c r="E1290" s="50"/>
      <c r="F1290" s="50"/>
    </row>
    <row r="1291">
      <c r="A1291" s="53" t="str">
        <f t="shared" si="1"/>
        <v>Europe_Faeroe Islands-Europe_2002</v>
      </c>
      <c r="B1291" s="47" t="s">
        <v>179</v>
      </c>
      <c r="C1291" s="49" t="s">
        <v>192</v>
      </c>
      <c r="D1291" s="44" t="s">
        <v>72</v>
      </c>
      <c r="E1291" s="50"/>
      <c r="F1291" s="50"/>
    </row>
    <row r="1292">
      <c r="A1292" s="53" t="str">
        <f t="shared" si="1"/>
        <v>Europe_Faeroe Islands-Europe_2003</v>
      </c>
      <c r="B1292" s="47" t="s">
        <v>179</v>
      </c>
      <c r="C1292" s="49" t="s">
        <v>192</v>
      </c>
      <c r="D1292" s="44" t="s">
        <v>74</v>
      </c>
      <c r="E1292" s="50"/>
      <c r="F1292" s="50"/>
    </row>
    <row r="1293">
      <c r="A1293" s="53" t="str">
        <f t="shared" si="1"/>
        <v>Europe_Faeroe Islands-Europe_2004</v>
      </c>
      <c r="B1293" s="47" t="s">
        <v>179</v>
      </c>
      <c r="C1293" s="49" t="s">
        <v>192</v>
      </c>
      <c r="D1293" s="44" t="s">
        <v>83</v>
      </c>
      <c r="E1293" s="50"/>
      <c r="F1293" s="50"/>
    </row>
    <row r="1294">
      <c r="A1294" s="53" t="str">
        <f t="shared" si="1"/>
        <v>Europe_Faeroe Islands-Europe_2005</v>
      </c>
      <c r="B1294" s="47" t="s">
        <v>179</v>
      </c>
      <c r="C1294" s="49" t="s">
        <v>192</v>
      </c>
      <c r="D1294" s="44" t="s">
        <v>84</v>
      </c>
      <c r="E1294" s="50"/>
      <c r="F1294" s="50"/>
    </row>
    <row r="1295">
      <c r="A1295" s="53" t="str">
        <f t="shared" si="1"/>
        <v>Europe_Faeroe Islands-Europe_2006</v>
      </c>
      <c r="B1295" s="47" t="s">
        <v>179</v>
      </c>
      <c r="C1295" s="49" t="s">
        <v>192</v>
      </c>
      <c r="D1295" s="44" t="s">
        <v>85</v>
      </c>
      <c r="E1295" s="50"/>
      <c r="F1295" s="50"/>
    </row>
    <row r="1296">
      <c r="A1296" s="53" t="str">
        <f t="shared" si="1"/>
        <v>Europe_Faeroe Islands-Europe_2007</v>
      </c>
      <c r="B1296" s="47" t="s">
        <v>179</v>
      </c>
      <c r="C1296" s="49" t="s">
        <v>192</v>
      </c>
      <c r="D1296" s="44" t="s">
        <v>86</v>
      </c>
      <c r="E1296" s="50"/>
      <c r="F1296" s="50"/>
    </row>
    <row r="1297">
      <c r="A1297" s="53" t="str">
        <f t="shared" si="1"/>
        <v>Europe_Faeroe Islands-Europe_2008</v>
      </c>
      <c r="B1297" s="47" t="s">
        <v>179</v>
      </c>
      <c r="C1297" s="49" t="s">
        <v>192</v>
      </c>
      <c r="D1297" s="44" t="s">
        <v>87</v>
      </c>
      <c r="E1297" s="50"/>
      <c r="F1297" s="50"/>
    </row>
    <row r="1298">
      <c r="A1298" s="53" t="str">
        <f t="shared" si="1"/>
        <v>Europe_Faeroe Islands-Europe_2009</v>
      </c>
      <c r="B1298" s="47" t="s">
        <v>179</v>
      </c>
      <c r="C1298" s="49" t="s">
        <v>192</v>
      </c>
      <c r="D1298" s="44" t="s">
        <v>88</v>
      </c>
      <c r="E1298" s="50"/>
      <c r="F1298" s="50"/>
    </row>
    <row r="1299">
      <c r="A1299" s="53" t="str">
        <f t="shared" si="1"/>
        <v>Europe_Faeroe Islands-Europe_2010</v>
      </c>
      <c r="B1299" s="47" t="s">
        <v>179</v>
      </c>
      <c r="C1299" s="49" t="s">
        <v>192</v>
      </c>
      <c r="D1299" s="44" t="s">
        <v>89</v>
      </c>
      <c r="E1299" s="50"/>
      <c r="F1299" s="50"/>
    </row>
    <row r="1300">
      <c r="A1300" s="53" t="str">
        <f t="shared" si="1"/>
        <v>Europe_Faeroe Islands-Europe_2011</v>
      </c>
      <c r="B1300" s="47" t="s">
        <v>179</v>
      </c>
      <c r="C1300" s="49" t="s">
        <v>192</v>
      </c>
      <c r="D1300" s="44" t="s">
        <v>90</v>
      </c>
      <c r="E1300" s="50"/>
      <c r="F1300" s="50"/>
    </row>
    <row r="1301">
      <c r="A1301" s="53" t="str">
        <f t="shared" si="1"/>
        <v>Europe_Faeroe Islands-Europe_2012</v>
      </c>
      <c r="B1301" s="47" t="s">
        <v>179</v>
      </c>
      <c r="C1301" s="49" t="s">
        <v>192</v>
      </c>
      <c r="D1301" s="44" t="s">
        <v>91</v>
      </c>
      <c r="E1301" s="50"/>
      <c r="F1301" s="50"/>
    </row>
    <row r="1302">
      <c r="A1302" s="53" t="str">
        <f t="shared" si="1"/>
        <v>Europe_Finland-Europe_2000</v>
      </c>
      <c r="B1302" s="47" t="s">
        <v>179</v>
      </c>
      <c r="C1302" s="49" t="s">
        <v>193</v>
      </c>
      <c r="D1302" s="44" t="s">
        <v>70</v>
      </c>
      <c r="E1302" s="52">
        <v>2.035E9</v>
      </c>
      <c r="F1302" s="52">
        <v>2.293E9</v>
      </c>
    </row>
    <row r="1303">
      <c r="A1303" s="53" t="str">
        <f t="shared" si="1"/>
        <v>Europe_Finland-Europe_2001</v>
      </c>
      <c r="B1303" s="47" t="s">
        <v>179</v>
      </c>
      <c r="C1303" s="49" t="s">
        <v>193</v>
      </c>
      <c r="D1303" s="44" t="s">
        <v>71</v>
      </c>
      <c r="E1303" s="52">
        <v>2.065E9</v>
      </c>
      <c r="F1303" s="52">
        <v>2.442E9</v>
      </c>
    </row>
    <row r="1304">
      <c r="A1304" s="53" t="str">
        <f t="shared" si="1"/>
        <v>Europe_Finland-Europe_2002</v>
      </c>
      <c r="B1304" s="47" t="s">
        <v>179</v>
      </c>
      <c r="C1304" s="49" t="s">
        <v>193</v>
      </c>
      <c r="D1304" s="44" t="s">
        <v>72</v>
      </c>
      <c r="E1304" s="52">
        <v>2.235E9</v>
      </c>
      <c r="F1304" s="52">
        <v>2.438E9</v>
      </c>
    </row>
    <row r="1305">
      <c r="A1305" s="53" t="str">
        <f t="shared" si="1"/>
        <v>Europe_Finland-Europe_2003</v>
      </c>
      <c r="B1305" s="47" t="s">
        <v>179</v>
      </c>
      <c r="C1305" s="49" t="s">
        <v>193</v>
      </c>
      <c r="D1305" s="44" t="s">
        <v>74</v>
      </c>
      <c r="E1305" s="52">
        <v>2.676E9</v>
      </c>
      <c r="F1305" s="52">
        <v>2.954E9</v>
      </c>
    </row>
    <row r="1306">
      <c r="A1306" s="53" t="str">
        <f t="shared" si="1"/>
        <v>Europe_Finland-Europe_2004</v>
      </c>
      <c r="B1306" s="47" t="s">
        <v>179</v>
      </c>
      <c r="C1306" s="49" t="s">
        <v>193</v>
      </c>
      <c r="D1306" s="44" t="s">
        <v>83</v>
      </c>
      <c r="E1306" s="52">
        <v>2.975E9</v>
      </c>
      <c r="F1306" s="52">
        <v>3.383E9</v>
      </c>
    </row>
    <row r="1307">
      <c r="A1307" s="53" t="str">
        <f t="shared" si="1"/>
        <v>Europe_Finland-Europe_2005</v>
      </c>
      <c r="B1307" s="47" t="s">
        <v>179</v>
      </c>
      <c r="C1307" s="49" t="s">
        <v>193</v>
      </c>
      <c r="D1307" s="44" t="s">
        <v>84</v>
      </c>
      <c r="E1307" s="52">
        <v>3.069E9</v>
      </c>
      <c r="F1307" s="52">
        <v>3.622E9</v>
      </c>
    </row>
    <row r="1308">
      <c r="A1308" s="53" t="str">
        <f t="shared" si="1"/>
        <v>Europe_Finland-Europe_2006</v>
      </c>
      <c r="B1308" s="47" t="s">
        <v>179</v>
      </c>
      <c r="C1308" s="49" t="s">
        <v>193</v>
      </c>
      <c r="D1308" s="44" t="s">
        <v>85</v>
      </c>
      <c r="E1308" s="52">
        <v>3.515E9</v>
      </c>
      <c r="F1308" s="52">
        <v>4.099E9</v>
      </c>
    </row>
    <row r="1309">
      <c r="A1309" s="53" t="str">
        <f t="shared" si="1"/>
        <v>Europe_Finland-Europe_2007</v>
      </c>
      <c r="B1309" s="47" t="s">
        <v>179</v>
      </c>
      <c r="C1309" s="49" t="s">
        <v>193</v>
      </c>
      <c r="D1309" s="44" t="s">
        <v>86</v>
      </c>
      <c r="E1309" s="52">
        <v>4.287E9</v>
      </c>
      <c r="F1309" s="52">
        <v>4.812E9</v>
      </c>
    </row>
    <row r="1310">
      <c r="A1310" s="53" t="str">
        <f t="shared" si="1"/>
        <v>Europe_Finland-Europe_2008</v>
      </c>
      <c r="B1310" s="47" t="s">
        <v>179</v>
      </c>
      <c r="C1310" s="49" t="s">
        <v>193</v>
      </c>
      <c r="D1310" s="44" t="s">
        <v>87</v>
      </c>
      <c r="E1310" s="52">
        <v>4.873E9</v>
      </c>
      <c r="F1310" s="52">
        <v>5.579E9</v>
      </c>
    </row>
    <row r="1311">
      <c r="A1311" s="53" t="str">
        <f t="shared" si="1"/>
        <v>Europe_Finland-Europe_2009</v>
      </c>
      <c r="B1311" s="47" t="s">
        <v>179</v>
      </c>
      <c r="C1311" s="49" t="s">
        <v>193</v>
      </c>
      <c r="D1311" s="44" t="s">
        <v>88</v>
      </c>
      <c r="E1311" s="52">
        <v>4.104E9</v>
      </c>
      <c r="F1311" s="52">
        <v>5.226E9</v>
      </c>
    </row>
    <row r="1312">
      <c r="A1312" s="53" t="str">
        <f t="shared" si="1"/>
        <v>Europe_Finland-Europe_2010</v>
      </c>
      <c r="B1312" s="47" t="s">
        <v>179</v>
      </c>
      <c r="C1312" s="49" t="s">
        <v>193</v>
      </c>
      <c r="D1312" s="44" t="s">
        <v>89</v>
      </c>
      <c r="E1312" s="52">
        <v>4.51E9</v>
      </c>
      <c r="F1312" s="52">
        <v>5.267E9</v>
      </c>
    </row>
    <row r="1313">
      <c r="A1313" s="53" t="str">
        <f t="shared" si="1"/>
        <v>Europe_Finland-Europe_2011</v>
      </c>
      <c r="B1313" s="47" t="s">
        <v>179</v>
      </c>
      <c r="C1313" s="49" t="s">
        <v>193</v>
      </c>
      <c r="D1313" s="44" t="s">
        <v>90</v>
      </c>
      <c r="E1313" s="52">
        <v>5.591E9</v>
      </c>
      <c r="F1313" s="52">
        <v>6.009E9</v>
      </c>
    </row>
    <row r="1314">
      <c r="A1314" s="53" t="str">
        <f t="shared" si="1"/>
        <v>Europe_Finland-Europe_2012</v>
      </c>
      <c r="B1314" s="47" t="s">
        <v>179</v>
      </c>
      <c r="C1314" s="49" t="s">
        <v>193</v>
      </c>
      <c r="D1314" s="44" t="s">
        <v>91</v>
      </c>
      <c r="E1314" s="52">
        <v>5.415E9</v>
      </c>
      <c r="F1314" s="52">
        <v>5.839E9</v>
      </c>
    </row>
    <row r="1315">
      <c r="A1315" s="53" t="str">
        <f t="shared" si="1"/>
        <v>Europe_France-Europe_2000</v>
      </c>
      <c r="B1315" s="47" t="s">
        <v>179</v>
      </c>
      <c r="C1315" s="49" t="s">
        <v>194</v>
      </c>
      <c r="D1315" s="44" t="s">
        <v>70</v>
      </c>
      <c r="E1315" s="52">
        <v>3.8534E10</v>
      </c>
      <c r="F1315" s="52">
        <v>2.6703E10</v>
      </c>
    </row>
    <row r="1316">
      <c r="A1316" s="53" t="str">
        <f t="shared" si="1"/>
        <v>Europe_France-Europe_2001</v>
      </c>
      <c r="B1316" s="47" t="s">
        <v>179</v>
      </c>
      <c r="C1316" s="49" t="s">
        <v>194</v>
      </c>
      <c r="D1316" s="44" t="s">
        <v>71</v>
      </c>
      <c r="E1316" s="52">
        <v>3.8385E10</v>
      </c>
      <c r="F1316" s="52">
        <v>2.6749E10</v>
      </c>
    </row>
    <row r="1317">
      <c r="A1317" s="53" t="str">
        <f t="shared" si="1"/>
        <v>Europe_France-Europe_2002</v>
      </c>
      <c r="B1317" s="47" t="s">
        <v>179</v>
      </c>
      <c r="C1317" s="49" t="s">
        <v>194</v>
      </c>
      <c r="D1317" s="44" t="s">
        <v>72</v>
      </c>
      <c r="E1317" s="52">
        <v>4.0537E10</v>
      </c>
      <c r="F1317" s="52">
        <v>2.7808E10</v>
      </c>
    </row>
    <row r="1318">
      <c r="A1318" s="53" t="str">
        <f t="shared" si="1"/>
        <v>Europe_France-Europe_2003</v>
      </c>
      <c r="B1318" s="47" t="s">
        <v>179</v>
      </c>
      <c r="C1318" s="49" t="s">
        <v>194</v>
      </c>
      <c r="D1318" s="44" t="s">
        <v>74</v>
      </c>
      <c r="E1318" s="52">
        <v>4.599E10</v>
      </c>
      <c r="F1318" s="52">
        <v>3.2618E10</v>
      </c>
    </row>
    <row r="1319">
      <c r="A1319" s="53" t="str">
        <f t="shared" si="1"/>
        <v>Europe_France-Europe_2004</v>
      </c>
      <c r="B1319" s="47" t="s">
        <v>179</v>
      </c>
      <c r="C1319" s="49" t="s">
        <v>194</v>
      </c>
      <c r="D1319" s="44" t="s">
        <v>83</v>
      </c>
      <c r="E1319" s="52">
        <v>5.2108E10</v>
      </c>
      <c r="F1319" s="52">
        <v>3.6029E10</v>
      </c>
    </row>
    <row r="1320">
      <c r="A1320" s="53" t="str">
        <f t="shared" si="1"/>
        <v>Europe_France-Europe_2005</v>
      </c>
      <c r="B1320" s="47" t="s">
        <v>179</v>
      </c>
      <c r="C1320" s="49" t="s">
        <v>194</v>
      </c>
      <c r="D1320" s="44" t="s">
        <v>84</v>
      </c>
      <c r="E1320" s="52">
        <v>5.1691E10</v>
      </c>
      <c r="F1320" s="52">
        <v>3.8813E10</v>
      </c>
    </row>
    <row r="1321">
      <c r="A1321" s="53" t="str">
        <f t="shared" si="1"/>
        <v>Europe_France-Europe_2006</v>
      </c>
      <c r="B1321" s="47" t="s">
        <v>179</v>
      </c>
      <c r="C1321" s="49" t="s">
        <v>194</v>
      </c>
      <c r="D1321" s="44" t="s">
        <v>85</v>
      </c>
      <c r="E1321" s="52">
        <v>5.445E10</v>
      </c>
      <c r="F1321" s="52">
        <v>3.9331E10</v>
      </c>
    </row>
    <row r="1322">
      <c r="A1322" s="53" t="str">
        <f t="shared" si="1"/>
        <v>Europe_France-Europe_2007</v>
      </c>
      <c r="B1322" s="47" t="s">
        <v>179</v>
      </c>
      <c r="C1322" s="49" t="s">
        <v>194</v>
      </c>
      <c r="D1322" s="44" t="s">
        <v>86</v>
      </c>
      <c r="E1322" s="52">
        <v>6.3701E10</v>
      </c>
      <c r="F1322" s="52">
        <v>4.6029E10</v>
      </c>
    </row>
    <row r="1323">
      <c r="A1323" s="53" t="str">
        <f t="shared" si="1"/>
        <v>Europe_France-Europe_2008</v>
      </c>
      <c r="B1323" s="47" t="s">
        <v>179</v>
      </c>
      <c r="C1323" s="49" t="s">
        <v>194</v>
      </c>
      <c r="D1323" s="44" t="s">
        <v>87</v>
      </c>
      <c r="E1323" s="52">
        <v>6.7779E10</v>
      </c>
      <c r="F1323" s="52">
        <v>5.0021E10</v>
      </c>
    </row>
    <row r="1324">
      <c r="A1324" s="53" t="str">
        <f t="shared" si="1"/>
        <v>Europe_France-Europe_2009</v>
      </c>
      <c r="B1324" s="47" t="s">
        <v>179</v>
      </c>
      <c r="C1324" s="49" t="s">
        <v>194</v>
      </c>
      <c r="D1324" s="44" t="s">
        <v>88</v>
      </c>
      <c r="E1324" s="52">
        <v>5.8857E10</v>
      </c>
      <c r="F1324" s="52">
        <v>4.5806E10</v>
      </c>
    </row>
    <row r="1325">
      <c r="A1325" s="53" t="str">
        <f t="shared" si="1"/>
        <v>Europe_France-Europe_2010</v>
      </c>
      <c r="B1325" s="47" t="s">
        <v>179</v>
      </c>
      <c r="C1325" s="49" t="s">
        <v>194</v>
      </c>
      <c r="D1325" s="44" t="s">
        <v>89</v>
      </c>
      <c r="E1325" s="52">
        <v>5.6139E10</v>
      </c>
      <c r="F1325" s="52">
        <v>4.6157E10</v>
      </c>
    </row>
    <row r="1326">
      <c r="A1326" s="53" t="str">
        <f t="shared" si="1"/>
        <v>Europe_France-Europe_2011</v>
      </c>
      <c r="B1326" s="47" t="s">
        <v>179</v>
      </c>
      <c r="C1326" s="49" t="s">
        <v>194</v>
      </c>
      <c r="D1326" s="44" t="s">
        <v>90</v>
      </c>
      <c r="E1326" s="52">
        <v>6.5959E10</v>
      </c>
      <c r="F1326" s="52">
        <v>5.3914E10</v>
      </c>
    </row>
    <row r="1327">
      <c r="A1327" s="53" t="str">
        <f t="shared" si="1"/>
        <v>Europe_France-Europe_2012</v>
      </c>
      <c r="B1327" s="47" t="s">
        <v>179</v>
      </c>
      <c r="C1327" s="49" t="s">
        <v>194</v>
      </c>
      <c r="D1327" s="44" t="s">
        <v>91</v>
      </c>
      <c r="E1327" s="52">
        <v>6.353E10</v>
      </c>
      <c r="F1327" s="52">
        <v>4.7159E10</v>
      </c>
    </row>
    <row r="1328">
      <c r="A1328" s="53" t="str">
        <f t="shared" si="1"/>
        <v>Europe_Germany-Europe_2000</v>
      </c>
      <c r="B1328" s="47" t="s">
        <v>179</v>
      </c>
      <c r="C1328" s="49" t="s">
        <v>195</v>
      </c>
      <c r="D1328" s="44" t="s">
        <v>70</v>
      </c>
      <c r="E1328" s="52">
        <v>2.4943E10</v>
      </c>
      <c r="F1328" s="52">
        <v>5.7601E10</v>
      </c>
    </row>
    <row r="1329">
      <c r="A1329" s="53" t="str">
        <f t="shared" si="1"/>
        <v>Europe_Germany-Europe_2001</v>
      </c>
      <c r="B1329" s="47" t="s">
        <v>179</v>
      </c>
      <c r="C1329" s="49" t="s">
        <v>195</v>
      </c>
      <c r="D1329" s="44" t="s">
        <v>71</v>
      </c>
      <c r="E1329" s="52">
        <v>2.4175E10</v>
      </c>
      <c r="F1329" s="52">
        <v>5.6529E10</v>
      </c>
    </row>
    <row r="1330">
      <c r="A1330" s="53" t="str">
        <f t="shared" si="1"/>
        <v>Europe_Germany-Europe_2002</v>
      </c>
      <c r="B1330" s="47" t="s">
        <v>179</v>
      </c>
      <c r="C1330" s="49" t="s">
        <v>195</v>
      </c>
      <c r="D1330" s="44" t="s">
        <v>72</v>
      </c>
      <c r="E1330" s="52">
        <v>2.669E10</v>
      </c>
      <c r="F1330" s="52">
        <v>5.9496E10</v>
      </c>
    </row>
    <row r="1331">
      <c r="A1331" s="53" t="str">
        <f t="shared" si="1"/>
        <v>Europe_Germany-Europe_2003</v>
      </c>
      <c r="B1331" s="47" t="s">
        <v>179</v>
      </c>
      <c r="C1331" s="49" t="s">
        <v>195</v>
      </c>
      <c r="D1331" s="44" t="s">
        <v>74</v>
      </c>
      <c r="E1331" s="52">
        <v>3.0104E10</v>
      </c>
      <c r="F1331" s="52">
        <v>7.3203E10</v>
      </c>
    </row>
    <row r="1332">
      <c r="A1332" s="53" t="str">
        <f t="shared" si="1"/>
        <v>Europe_Germany-Europe_2004</v>
      </c>
      <c r="B1332" s="47" t="s">
        <v>179</v>
      </c>
      <c r="C1332" s="49" t="s">
        <v>195</v>
      </c>
      <c r="D1332" s="44" t="s">
        <v>83</v>
      </c>
      <c r="E1332" s="52">
        <v>3.639E10</v>
      </c>
      <c r="F1332" s="52">
        <v>8.0624E10</v>
      </c>
    </row>
    <row r="1333">
      <c r="A1333" s="53" t="str">
        <f t="shared" si="1"/>
        <v>Europe_Germany-Europe_2005</v>
      </c>
      <c r="B1333" s="47" t="s">
        <v>179</v>
      </c>
      <c r="C1333" s="49" t="s">
        <v>195</v>
      </c>
      <c r="D1333" s="44" t="s">
        <v>84</v>
      </c>
      <c r="E1333" s="52">
        <v>4.0531E10</v>
      </c>
      <c r="F1333" s="52">
        <v>8.4838E10</v>
      </c>
    </row>
    <row r="1334">
      <c r="A1334" s="53" t="str">
        <f t="shared" si="1"/>
        <v>Europe_Germany-Europe_2006</v>
      </c>
      <c r="B1334" s="47" t="s">
        <v>179</v>
      </c>
      <c r="C1334" s="49" t="s">
        <v>195</v>
      </c>
      <c r="D1334" s="44" t="s">
        <v>85</v>
      </c>
      <c r="E1334" s="52">
        <v>4.5538E10</v>
      </c>
      <c r="F1334" s="52">
        <v>8.5974E10</v>
      </c>
    </row>
    <row r="1335">
      <c r="A1335" s="53" t="str">
        <f t="shared" si="1"/>
        <v>Europe_Germany-Europe_2007</v>
      </c>
      <c r="B1335" s="47" t="s">
        <v>179</v>
      </c>
      <c r="C1335" s="49" t="s">
        <v>195</v>
      </c>
      <c r="D1335" s="44" t="s">
        <v>86</v>
      </c>
      <c r="E1335" s="52">
        <v>4.9332E10</v>
      </c>
      <c r="F1335" s="52">
        <v>9.6549E10</v>
      </c>
    </row>
    <row r="1336">
      <c r="A1336" s="53" t="str">
        <f t="shared" si="1"/>
        <v>Europe_Germany-Europe_2008</v>
      </c>
      <c r="B1336" s="47" t="s">
        <v>179</v>
      </c>
      <c r="C1336" s="49" t="s">
        <v>195</v>
      </c>
      <c r="D1336" s="44" t="s">
        <v>87</v>
      </c>
      <c r="E1336" s="52">
        <v>5.3398E10</v>
      </c>
      <c r="F1336" s="50"/>
    </row>
    <row r="1337">
      <c r="A1337" s="53" t="str">
        <f t="shared" si="1"/>
        <v>Europe_Germany-Europe_2009</v>
      </c>
      <c r="B1337" s="47" t="s">
        <v>179</v>
      </c>
      <c r="C1337" s="49" t="s">
        <v>195</v>
      </c>
      <c r="D1337" s="44" t="s">
        <v>88</v>
      </c>
      <c r="E1337" s="52">
        <v>4.7466E10</v>
      </c>
      <c r="F1337" s="52">
        <v>9.3112E10</v>
      </c>
    </row>
    <row r="1338">
      <c r="A1338" s="53" t="str">
        <f t="shared" si="1"/>
        <v>Europe_Germany-Europe_2010</v>
      </c>
      <c r="B1338" s="47" t="s">
        <v>179</v>
      </c>
      <c r="C1338" s="49" t="s">
        <v>195</v>
      </c>
      <c r="D1338" s="44" t="s">
        <v>89</v>
      </c>
      <c r="E1338" s="52">
        <v>4.9108E10</v>
      </c>
      <c r="F1338" s="52">
        <v>9.1166E10</v>
      </c>
    </row>
    <row r="1339">
      <c r="A1339" s="53" t="str">
        <f t="shared" si="1"/>
        <v>Europe_Germany-Europe_2011</v>
      </c>
      <c r="B1339" s="47" t="s">
        <v>179</v>
      </c>
      <c r="C1339" s="49" t="s">
        <v>195</v>
      </c>
      <c r="D1339" s="44" t="s">
        <v>90</v>
      </c>
      <c r="E1339" s="52">
        <v>5.3399E10</v>
      </c>
      <c r="F1339" s="50"/>
    </row>
    <row r="1340">
      <c r="A1340" s="53" t="str">
        <f t="shared" si="1"/>
        <v>Europe_Germany-Europe_2012</v>
      </c>
      <c r="B1340" s="47" t="s">
        <v>179</v>
      </c>
      <c r="C1340" s="49" t="s">
        <v>195</v>
      </c>
      <c r="D1340" s="44" t="s">
        <v>91</v>
      </c>
      <c r="E1340" s="52">
        <v>5.1581E10</v>
      </c>
      <c r="F1340" s="52">
        <v>9.6361E10</v>
      </c>
    </row>
    <row r="1341">
      <c r="A1341" s="53" t="str">
        <f t="shared" si="1"/>
        <v>Europe_Greece-Europe_2000</v>
      </c>
      <c r="B1341" s="47" t="s">
        <v>179</v>
      </c>
      <c r="C1341" s="49" t="s">
        <v>196</v>
      </c>
      <c r="D1341" s="44" t="s">
        <v>70</v>
      </c>
      <c r="E1341" s="52">
        <v>9.262E9</v>
      </c>
      <c r="F1341" s="52">
        <v>4.564E9</v>
      </c>
    </row>
    <row r="1342">
      <c r="A1342" s="53" t="str">
        <f t="shared" si="1"/>
        <v>Europe_Greece-Europe_2001</v>
      </c>
      <c r="B1342" s="47" t="s">
        <v>179</v>
      </c>
      <c r="C1342" s="49" t="s">
        <v>196</v>
      </c>
      <c r="D1342" s="44" t="s">
        <v>71</v>
      </c>
      <c r="E1342" s="52">
        <v>9.216E9</v>
      </c>
      <c r="F1342" s="52">
        <v>4.189E9</v>
      </c>
    </row>
    <row r="1343">
      <c r="A1343" s="53" t="str">
        <f t="shared" si="1"/>
        <v>Europe_Greece-Europe_2002</v>
      </c>
      <c r="B1343" s="47" t="s">
        <v>179</v>
      </c>
      <c r="C1343" s="49" t="s">
        <v>196</v>
      </c>
      <c r="D1343" s="44" t="s">
        <v>72</v>
      </c>
      <c r="E1343" s="52">
        <v>1.0005E10</v>
      </c>
      <c r="F1343" s="52">
        <v>2.453E9</v>
      </c>
    </row>
    <row r="1344">
      <c r="A1344" s="53" t="str">
        <f t="shared" si="1"/>
        <v>Europe_Greece-Europe_2003</v>
      </c>
      <c r="B1344" s="47" t="s">
        <v>179</v>
      </c>
      <c r="C1344" s="49" t="s">
        <v>196</v>
      </c>
      <c r="D1344" s="44" t="s">
        <v>74</v>
      </c>
      <c r="E1344" s="52">
        <v>1.0842E10</v>
      </c>
      <c r="F1344" s="52">
        <v>2.439E9</v>
      </c>
    </row>
    <row r="1345">
      <c r="A1345" s="53" t="str">
        <f t="shared" si="1"/>
        <v>Europe_Greece-Europe_2004</v>
      </c>
      <c r="B1345" s="47" t="s">
        <v>179</v>
      </c>
      <c r="C1345" s="49" t="s">
        <v>196</v>
      </c>
      <c r="D1345" s="44" t="s">
        <v>83</v>
      </c>
      <c r="E1345" s="52">
        <v>1.2809E10</v>
      </c>
      <c r="F1345" s="52">
        <v>2.88E9</v>
      </c>
    </row>
    <row r="1346">
      <c r="A1346" s="53" t="str">
        <f t="shared" si="1"/>
        <v>Europe_Greece-Europe_2005</v>
      </c>
      <c r="B1346" s="47" t="s">
        <v>179</v>
      </c>
      <c r="C1346" s="49" t="s">
        <v>196</v>
      </c>
      <c r="D1346" s="44" t="s">
        <v>84</v>
      </c>
      <c r="E1346" s="52">
        <v>1.3453E10</v>
      </c>
      <c r="F1346" s="52">
        <v>3.045E9</v>
      </c>
    </row>
    <row r="1347">
      <c r="A1347" s="53" t="str">
        <f t="shared" si="1"/>
        <v>Europe_Greece-Europe_2006</v>
      </c>
      <c r="B1347" s="47" t="s">
        <v>179</v>
      </c>
      <c r="C1347" s="49" t="s">
        <v>196</v>
      </c>
      <c r="D1347" s="44" t="s">
        <v>85</v>
      </c>
      <c r="E1347" s="52">
        <v>1.4495E10</v>
      </c>
      <c r="F1347" s="52">
        <v>3.004E9</v>
      </c>
    </row>
    <row r="1348">
      <c r="A1348" s="53" t="str">
        <f t="shared" si="1"/>
        <v>Europe_Greece-Europe_2007</v>
      </c>
      <c r="B1348" s="47" t="s">
        <v>179</v>
      </c>
      <c r="C1348" s="49" t="s">
        <v>196</v>
      </c>
      <c r="D1348" s="44" t="s">
        <v>86</v>
      </c>
      <c r="E1348" s="52">
        <v>1.5687E10</v>
      </c>
      <c r="F1348" s="52">
        <v>3.43E9</v>
      </c>
    </row>
    <row r="1349">
      <c r="A1349" s="53" t="str">
        <f t="shared" si="1"/>
        <v>Europe_Greece-Europe_2008</v>
      </c>
      <c r="B1349" s="47" t="s">
        <v>179</v>
      </c>
      <c r="C1349" s="49" t="s">
        <v>196</v>
      </c>
      <c r="D1349" s="44" t="s">
        <v>87</v>
      </c>
      <c r="E1349" s="52">
        <v>1.7586E10</v>
      </c>
      <c r="F1349" s="52">
        <v>3.946E9</v>
      </c>
    </row>
    <row r="1350">
      <c r="A1350" s="53" t="str">
        <f t="shared" si="1"/>
        <v>Europe_Greece-Europe_2009</v>
      </c>
      <c r="B1350" s="47" t="s">
        <v>179</v>
      </c>
      <c r="C1350" s="49" t="s">
        <v>196</v>
      </c>
      <c r="D1350" s="44" t="s">
        <v>88</v>
      </c>
      <c r="E1350" s="52">
        <v>1.4796E10</v>
      </c>
      <c r="F1350" s="52">
        <v>3.401E9</v>
      </c>
    </row>
    <row r="1351">
      <c r="A1351" s="53" t="str">
        <f t="shared" si="1"/>
        <v>Europe_Greece-Europe_2010</v>
      </c>
      <c r="B1351" s="47" t="s">
        <v>179</v>
      </c>
      <c r="C1351" s="49" t="s">
        <v>196</v>
      </c>
      <c r="D1351" s="44" t="s">
        <v>89</v>
      </c>
      <c r="E1351" s="52">
        <v>1.2579E10</v>
      </c>
      <c r="F1351" s="52">
        <v>2.874E9</v>
      </c>
    </row>
    <row r="1352">
      <c r="A1352" s="53" t="str">
        <f t="shared" si="1"/>
        <v>Europe_Greece-Europe_2011</v>
      </c>
      <c r="B1352" s="47" t="s">
        <v>179</v>
      </c>
      <c r="C1352" s="49" t="s">
        <v>196</v>
      </c>
      <c r="D1352" s="44" t="s">
        <v>90</v>
      </c>
      <c r="E1352" s="52">
        <v>1.4984E10</v>
      </c>
      <c r="F1352" s="52">
        <v>3.197E9</v>
      </c>
    </row>
    <row r="1353">
      <c r="A1353" s="53" t="str">
        <f t="shared" si="1"/>
        <v>Europe_Greece-Europe_2012</v>
      </c>
      <c r="B1353" s="47" t="s">
        <v>179</v>
      </c>
      <c r="C1353" s="49" t="s">
        <v>196</v>
      </c>
      <c r="D1353" s="44" t="s">
        <v>91</v>
      </c>
      <c r="E1353" s="52">
        <v>1.3313E10</v>
      </c>
      <c r="F1353" s="52">
        <v>2.392E9</v>
      </c>
    </row>
    <row r="1354">
      <c r="A1354" s="53" t="str">
        <f t="shared" si="1"/>
        <v>Europe_Hungary-Europe_2000</v>
      </c>
      <c r="B1354" s="47" t="s">
        <v>179</v>
      </c>
      <c r="C1354" s="49" t="s">
        <v>197</v>
      </c>
      <c r="D1354" s="44" t="s">
        <v>70</v>
      </c>
      <c r="E1354" s="52">
        <v>3.809E9</v>
      </c>
      <c r="F1354" s="52">
        <v>1.722E9</v>
      </c>
    </row>
    <row r="1355">
      <c r="A1355" s="53" t="str">
        <f t="shared" si="1"/>
        <v>Europe_Hungary-Europe_2001</v>
      </c>
      <c r="B1355" s="47" t="s">
        <v>179</v>
      </c>
      <c r="C1355" s="49" t="s">
        <v>197</v>
      </c>
      <c r="D1355" s="44" t="s">
        <v>71</v>
      </c>
      <c r="E1355" s="52">
        <v>4.191E9</v>
      </c>
      <c r="F1355" s="52">
        <v>1.887E9</v>
      </c>
    </row>
    <row r="1356">
      <c r="A1356" s="53" t="str">
        <f t="shared" si="1"/>
        <v>Europe_Hungary-Europe_2002</v>
      </c>
      <c r="B1356" s="47" t="s">
        <v>179</v>
      </c>
      <c r="C1356" s="49" t="s">
        <v>197</v>
      </c>
      <c r="D1356" s="44" t="s">
        <v>72</v>
      </c>
      <c r="E1356" s="52">
        <v>3.774E9</v>
      </c>
      <c r="F1356" s="52">
        <v>2.211E9</v>
      </c>
    </row>
    <row r="1357">
      <c r="A1357" s="53" t="str">
        <f t="shared" si="1"/>
        <v>Europe_Hungary-Europe_2003</v>
      </c>
      <c r="B1357" s="47" t="s">
        <v>179</v>
      </c>
      <c r="C1357" s="49" t="s">
        <v>197</v>
      </c>
      <c r="D1357" s="44" t="s">
        <v>74</v>
      </c>
      <c r="E1357" s="52">
        <v>4.119E9</v>
      </c>
      <c r="F1357" s="52">
        <v>2.7E9</v>
      </c>
    </row>
    <row r="1358">
      <c r="A1358" s="53" t="str">
        <f t="shared" si="1"/>
        <v>Europe_Hungary-Europe_2004</v>
      </c>
      <c r="B1358" s="47" t="s">
        <v>179</v>
      </c>
      <c r="C1358" s="49" t="s">
        <v>197</v>
      </c>
      <c r="D1358" s="44" t="s">
        <v>83</v>
      </c>
      <c r="E1358" s="52">
        <v>4.009E9</v>
      </c>
      <c r="F1358" s="52">
        <v>2.482E9</v>
      </c>
    </row>
    <row r="1359">
      <c r="A1359" s="53" t="str">
        <f t="shared" si="1"/>
        <v>Europe_Hungary-Europe_2005</v>
      </c>
      <c r="B1359" s="47" t="s">
        <v>179</v>
      </c>
      <c r="C1359" s="49" t="s">
        <v>197</v>
      </c>
      <c r="D1359" s="44" t="s">
        <v>84</v>
      </c>
      <c r="E1359" s="52">
        <v>4.761E9</v>
      </c>
      <c r="F1359" s="52">
        <v>2.721E9</v>
      </c>
    </row>
    <row r="1360">
      <c r="A1360" s="53" t="str">
        <f t="shared" si="1"/>
        <v>Europe_Hungary-Europe_2006</v>
      </c>
      <c r="B1360" s="47" t="s">
        <v>179</v>
      </c>
      <c r="C1360" s="49" t="s">
        <v>197</v>
      </c>
      <c r="D1360" s="44" t="s">
        <v>85</v>
      </c>
      <c r="E1360" s="52">
        <v>4.998E9</v>
      </c>
      <c r="F1360" s="52">
        <v>2.319E9</v>
      </c>
    </row>
    <row r="1361">
      <c r="A1361" s="53" t="str">
        <f t="shared" si="1"/>
        <v>Europe_Hungary-Europe_2007</v>
      </c>
      <c r="B1361" s="47" t="s">
        <v>179</v>
      </c>
      <c r="C1361" s="49" t="s">
        <v>197</v>
      </c>
      <c r="D1361" s="44" t="s">
        <v>86</v>
      </c>
      <c r="E1361" s="52">
        <v>5.628E9</v>
      </c>
      <c r="F1361" s="52">
        <v>3.088E9</v>
      </c>
    </row>
    <row r="1362">
      <c r="A1362" s="53" t="str">
        <f t="shared" si="1"/>
        <v>Europe_Hungary-Europe_2008</v>
      </c>
      <c r="B1362" s="47" t="s">
        <v>179</v>
      </c>
      <c r="C1362" s="49" t="s">
        <v>197</v>
      </c>
      <c r="D1362" s="44" t="s">
        <v>87</v>
      </c>
      <c r="E1362" s="52">
        <v>7.113E9</v>
      </c>
      <c r="F1362" s="52">
        <v>3.833E9</v>
      </c>
    </row>
    <row r="1363">
      <c r="A1363" s="53" t="str">
        <f t="shared" si="1"/>
        <v>Europe_Hungary-Europe_2009</v>
      </c>
      <c r="B1363" s="47" t="s">
        <v>179</v>
      </c>
      <c r="C1363" s="49" t="s">
        <v>197</v>
      </c>
      <c r="D1363" s="44" t="s">
        <v>88</v>
      </c>
      <c r="E1363" s="52">
        <v>6.74E9</v>
      </c>
      <c r="F1363" s="52">
        <v>3.233E9</v>
      </c>
    </row>
    <row r="1364">
      <c r="A1364" s="53" t="str">
        <f t="shared" si="1"/>
        <v>Europe_Hungary-Europe_2010</v>
      </c>
      <c r="B1364" s="47" t="s">
        <v>179</v>
      </c>
      <c r="C1364" s="49" t="s">
        <v>197</v>
      </c>
      <c r="D1364" s="44" t="s">
        <v>89</v>
      </c>
      <c r="E1364" s="52">
        <v>6.338E9</v>
      </c>
      <c r="F1364" s="52">
        <v>2.879E9</v>
      </c>
    </row>
    <row r="1365">
      <c r="A1365" s="53" t="str">
        <f t="shared" si="1"/>
        <v>Europe_Hungary-Europe_2011</v>
      </c>
      <c r="B1365" s="47" t="s">
        <v>179</v>
      </c>
      <c r="C1365" s="49" t="s">
        <v>197</v>
      </c>
      <c r="D1365" s="44" t="s">
        <v>90</v>
      </c>
      <c r="E1365" s="52">
        <v>6.929E9</v>
      </c>
      <c r="F1365" s="52">
        <v>3.028E9</v>
      </c>
    </row>
    <row r="1366">
      <c r="A1366" s="53" t="str">
        <f t="shared" si="1"/>
        <v>Europe_Hungary-Europe_2012</v>
      </c>
      <c r="B1366" s="47" t="s">
        <v>179</v>
      </c>
      <c r="C1366" s="49" t="s">
        <v>197</v>
      </c>
      <c r="D1366" s="44" t="s">
        <v>91</v>
      </c>
      <c r="E1366" s="52">
        <v>5.923E9</v>
      </c>
      <c r="F1366" s="52">
        <v>2.514E9</v>
      </c>
    </row>
    <row r="1367">
      <c r="A1367" s="53" t="str">
        <f t="shared" si="1"/>
        <v>Europe_Iceland-Europe_2000</v>
      </c>
      <c r="B1367" s="47" t="s">
        <v>179</v>
      </c>
      <c r="C1367" s="49" t="s">
        <v>198</v>
      </c>
      <c r="D1367" s="44" t="s">
        <v>70</v>
      </c>
      <c r="E1367" s="52">
        <v>3.86E8</v>
      </c>
      <c r="F1367" s="52">
        <v>4.71E8</v>
      </c>
    </row>
    <row r="1368">
      <c r="A1368" s="53" t="str">
        <f t="shared" si="1"/>
        <v>Europe_Iceland-Europe_2001</v>
      </c>
      <c r="B1368" s="47" t="s">
        <v>179</v>
      </c>
      <c r="C1368" s="49" t="s">
        <v>198</v>
      </c>
      <c r="D1368" s="44" t="s">
        <v>71</v>
      </c>
      <c r="E1368" s="52">
        <v>3.83E8</v>
      </c>
      <c r="F1368" s="52">
        <v>3.72E8</v>
      </c>
    </row>
    <row r="1369">
      <c r="A1369" s="53" t="str">
        <f t="shared" si="1"/>
        <v>Europe_Iceland-Europe_2002</v>
      </c>
      <c r="B1369" s="47" t="s">
        <v>179</v>
      </c>
      <c r="C1369" s="49" t="s">
        <v>198</v>
      </c>
      <c r="D1369" s="44" t="s">
        <v>72</v>
      </c>
      <c r="E1369" s="52">
        <v>4.15E8</v>
      </c>
      <c r="F1369" s="52">
        <v>3.73E8</v>
      </c>
    </row>
    <row r="1370">
      <c r="A1370" s="53" t="str">
        <f t="shared" si="1"/>
        <v>Europe_Iceland-Europe_2003</v>
      </c>
      <c r="B1370" s="47" t="s">
        <v>179</v>
      </c>
      <c r="C1370" s="49" t="s">
        <v>198</v>
      </c>
      <c r="D1370" s="44" t="s">
        <v>74</v>
      </c>
      <c r="E1370" s="52">
        <v>4.86E8</v>
      </c>
      <c r="F1370" s="52">
        <v>5.24E8</v>
      </c>
    </row>
    <row r="1371">
      <c r="A1371" s="53" t="str">
        <f t="shared" si="1"/>
        <v>Europe_Iceland-Europe_2004</v>
      </c>
      <c r="B1371" s="47" t="s">
        <v>179</v>
      </c>
      <c r="C1371" s="49" t="s">
        <v>198</v>
      </c>
      <c r="D1371" s="44" t="s">
        <v>83</v>
      </c>
      <c r="E1371" s="52">
        <v>5.58E8</v>
      </c>
      <c r="F1371" s="52">
        <v>6.99E8</v>
      </c>
    </row>
    <row r="1372">
      <c r="A1372" s="53" t="str">
        <f t="shared" si="1"/>
        <v>Europe_Iceland-Europe_2005</v>
      </c>
      <c r="B1372" s="47" t="s">
        <v>179</v>
      </c>
      <c r="C1372" s="49" t="s">
        <v>198</v>
      </c>
      <c r="D1372" s="44" t="s">
        <v>84</v>
      </c>
      <c r="E1372" s="52">
        <v>6.35E8</v>
      </c>
      <c r="F1372" s="52">
        <v>9.91E8</v>
      </c>
    </row>
    <row r="1373">
      <c r="A1373" s="53" t="str">
        <f t="shared" si="1"/>
        <v>Europe_Iceland-Europe_2006</v>
      </c>
      <c r="B1373" s="47" t="s">
        <v>179</v>
      </c>
      <c r="C1373" s="49" t="s">
        <v>198</v>
      </c>
      <c r="D1373" s="44" t="s">
        <v>85</v>
      </c>
      <c r="E1373" s="52">
        <v>7.02E8</v>
      </c>
      <c r="F1373" s="52">
        <v>1.084E9</v>
      </c>
    </row>
    <row r="1374">
      <c r="A1374" s="53" t="str">
        <f t="shared" si="1"/>
        <v>Europe_Iceland-Europe_2007</v>
      </c>
      <c r="B1374" s="47" t="s">
        <v>179</v>
      </c>
      <c r="C1374" s="49" t="s">
        <v>198</v>
      </c>
      <c r="D1374" s="44" t="s">
        <v>86</v>
      </c>
      <c r="E1374" s="52">
        <v>8.48E8</v>
      </c>
      <c r="F1374" s="52">
        <v>1.336E9</v>
      </c>
    </row>
    <row r="1375">
      <c r="A1375" s="53" t="str">
        <f t="shared" si="1"/>
        <v>Europe_Iceland-Europe_2008</v>
      </c>
      <c r="B1375" s="47" t="s">
        <v>179</v>
      </c>
      <c r="C1375" s="49" t="s">
        <v>198</v>
      </c>
      <c r="D1375" s="44" t="s">
        <v>87</v>
      </c>
      <c r="E1375" s="52">
        <v>8.81E8</v>
      </c>
      <c r="F1375" s="52">
        <v>1.103E9</v>
      </c>
    </row>
    <row r="1376">
      <c r="A1376" s="53" t="str">
        <f t="shared" si="1"/>
        <v>Europe_Iceland-Europe_2009</v>
      </c>
      <c r="B1376" s="47" t="s">
        <v>179</v>
      </c>
      <c r="C1376" s="49" t="s">
        <v>198</v>
      </c>
      <c r="D1376" s="44" t="s">
        <v>88</v>
      </c>
      <c r="E1376" s="52">
        <v>5.5E8</v>
      </c>
      <c r="F1376" s="52">
        <v>5.34E8</v>
      </c>
    </row>
    <row r="1377">
      <c r="A1377" s="53" t="str">
        <f t="shared" si="1"/>
        <v>Europe_Iceland-Europe_2010</v>
      </c>
      <c r="B1377" s="47" t="s">
        <v>179</v>
      </c>
      <c r="C1377" s="49" t="s">
        <v>198</v>
      </c>
      <c r="D1377" s="44" t="s">
        <v>89</v>
      </c>
      <c r="E1377" s="52">
        <v>5.62E8</v>
      </c>
      <c r="F1377" s="52">
        <v>5.99E8</v>
      </c>
    </row>
    <row r="1378">
      <c r="A1378" s="53" t="str">
        <f t="shared" si="1"/>
        <v>Europe_Iceland-Europe_2011</v>
      </c>
      <c r="B1378" s="47" t="s">
        <v>179</v>
      </c>
      <c r="C1378" s="49" t="s">
        <v>198</v>
      </c>
      <c r="D1378" s="44" t="s">
        <v>90</v>
      </c>
      <c r="E1378" s="52">
        <v>7.51E8</v>
      </c>
      <c r="F1378" s="52">
        <v>7.4E8</v>
      </c>
    </row>
    <row r="1379">
      <c r="A1379" s="53" t="str">
        <f t="shared" si="1"/>
        <v>Europe_Iceland-Europe_2012</v>
      </c>
      <c r="B1379" s="47" t="s">
        <v>179</v>
      </c>
      <c r="C1379" s="49" t="s">
        <v>198</v>
      </c>
      <c r="D1379" s="44" t="s">
        <v>91</v>
      </c>
      <c r="E1379" s="52">
        <v>8.65E8</v>
      </c>
      <c r="F1379" s="52">
        <v>7.8E8</v>
      </c>
    </row>
    <row r="1380">
      <c r="A1380" s="53" t="str">
        <f t="shared" si="1"/>
        <v>Europe_Ireland-Europe_2000</v>
      </c>
      <c r="B1380" s="47" t="s">
        <v>179</v>
      </c>
      <c r="C1380" s="49" t="s">
        <v>199</v>
      </c>
      <c r="D1380" s="44" t="s">
        <v>70</v>
      </c>
      <c r="E1380" s="52">
        <v>3.517E9</v>
      </c>
      <c r="F1380" s="52">
        <v>2.626E9</v>
      </c>
    </row>
    <row r="1381">
      <c r="A1381" s="53" t="str">
        <f t="shared" si="1"/>
        <v>Europe_Ireland-Europe_2001</v>
      </c>
      <c r="B1381" s="47" t="s">
        <v>179</v>
      </c>
      <c r="C1381" s="49" t="s">
        <v>199</v>
      </c>
      <c r="D1381" s="44" t="s">
        <v>71</v>
      </c>
      <c r="E1381" s="52">
        <v>3.789E9</v>
      </c>
      <c r="F1381" s="52">
        <v>2.956E9</v>
      </c>
    </row>
    <row r="1382">
      <c r="A1382" s="53" t="str">
        <f t="shared" si="1"/>
        <v>Europe_Ireland-Europe_2002</v>
      </c>
      <c r="B1382" s="47" t="s">
        <v>179</v>
      </c>
      <c r="C1382" s="49" t="s">
        <v>199</v>
      </c>
      <c r="D1382" s="44" t="s">
        <v>72</v>
      </c>
      <c r="E1382" s="52">
        <v>4.228E9</v>
      </c>
      <c r="F1382" s="52">
        <v>3.835E9</v>
      </c>
    </row>
    <row r="1383">
      <c r="A1383" s="53" t="str">
        <f t="shared" si="1"/>
        <v>Europe_Ireland-Europe_2003</v>
      </c>
      <c r="B1383" s="47" t="s">
        <v>179</v>
      </c>
      <c r="C1383" s="49" t="s">
        <v>199</v>
      </c>
      <c r="D1383" s="44" t="s">
        <v>74</v>
      </c>
      <c r="E1383" s="52">
        <v>5.206E9</v>
      </c>
      <c r="F1383" s="52">
        <v>4.832E9</v>
      </c>
    </row>
    <row r="1384">
      <c r="A1384" s="53" t="str">
        <f t="shared" si="1"/>
        <v>Europe_Ireland-Europe_2004</v>
      </c>
      <c r="B1384" s="47" t="s">
        <v>179</v>
      </c>
      <c r="C1384" s="49" t="s">
        <v>199</v>
      </c>
      <c r="D1384" s="44" t="s">
        <v>83</v>
      </c>
      <c r="E1384" s="52">
        <v>6.075E9</v>
      </c>
      <c r="F1384" s="52">
        <v>5.291E9</v>
      </c>
    </row>
    <row r="1385">
      <c r="A1385" s="53" t="str">
        <f t="shared" si="1"/>
        <v>Europe_Ireland-Europe_2005</v>
      </c>
      <c r="B1385" s="47" t="s">
        <v>179</v>
      </c>
      <c r="C1385" s="49" t="s">
        <v>199</v>
      </c>
      <c r="D1385" s="44" t="s">
        <v>84</v>
      </c>
      <c r="E1385" s="52">
        <v>6.78E9</v>
      </c>
      <c r="F1385" s="52">
        <v>6.186E9</v>
      </c>
    </row>
    <row r="1386">
      <c r="A1386" s="53" t="str">
        <f t="shared" si="1"/>
        <v>Europe_Ireland-Europe_2006</v>
      </c>
      <c r="B1386" s="47" t="s">
        <v>179</v>
      </c>
      <c r="C1386" s="49" t="s">
        <v>199</v>
      </c>
      <c r="D1386" s="44" t="s">
        <v>85</v>
      </c>
      <c r="E1386" s="52">
        <v>7.664E9</v>
      </c>
      <c r="F1386" s="52">
        <v>6.978E9</v>
      </c>
    </row>
    <row r="1387">
      <c r="A1387" s="53" t="str">
        <f t="shared" si="1"/>
        <v>Europe_Ireland-Europe_2007</v>
      </c>
      <c r="B1387" s="47" t="s">
        <v>179</v>
      </c>
      <c r="C1387" s="49" t="s">
        <v>199</v>
      </c>
      <c r="D1387" s="44" t="s">
        <v>86</v>
      </c>
      <c r="E1387" s="52">
        <v>9.263E9</v>
      </c>
      <c r="F1387" s="52">
        <v>8.785E9</v>
      </c>
    </row>
    <row r="1388">
      <c r="A1388" s="53" t="str">
        <f t="shared" si="1"/>
        <v>Europe_Ireland-Europe_2008</v>
      </c>
      <c r="B1388" s="47" t="s">
        <v>179</v>
      </c>
      <c r="C1388" s="49" t="s">
        <v>199</v>
      </c>
      <c r="D1388" s="44" t="s">
        <v>87</v>
      </c>
      <c r="E1388" s="52">
        <v>9.967E9</v>
      </c>
      <c r="F1388" s="52">
        <v>1.0539E10</v>
      </c>
    </row>
    <row r="1389">
      <c r="A1389" s="53" t="str">
        <f t="shared" si="1"/>
        <v>Europe_Ireland-Europe_2009</v>
      </c>
      <c r="B1389" s="47" t="s">
        <v>179</v>
      </c>
      <c r="C1389" s="49" t="s">
        <v>199</v>
      </c>
      <c r="D1389" s="44" t="s">
        <v>88</v>
      </c>
      <c r="E1389" s="52">
        <v>8.458E9</v>
      </c>
      <c r="F1389" s="52">
        <v>7.934E9</v>
      </c>
    </row>
    <row r="1390">
      <c r="A1390" s="53" t="str">
        <f t="shared" si="1"/>
        <v>Europe_Ireland-Europe_2010</v>
      </c>
      <c r="B1390" s="47" t="s">
        <v>179</v>
      </c>
      <c r="C1390" s="49" t="s">
        <v>199</v>
      </c>
      <c r="D1390" s="44" t="s">
        <v>89</v>
      </c>
      <c r="E1390" s="52">
        <v>8.187E9</v>
      </c>
      <c r="F1390" s="52">
        <v>7.178E9</v>
      </c>
    </row>
    <row r="1391">
      <c r="A1391" s="53" t="str">
        <f t="shared" si="1"/>
        <v>Europe_Ireland-Europe_2011</v>
      </c>
      <c r="B1391" s="47" t="s">
        <v>179</v>
      </c>
      <c r="C1391" s="49" t="s">
        <v>199</v>
      </c>
      <c r="D1391" s="44" t="s">
        <v>90</v>
      </c>
      <c r="E1391" s="52">
        <v>9.526E9</v>
      </c>
      <c r="F1391" s="52">
        <v>6.837E9</v>
      </c>
    </row>
    <row r="1392">
      <c r="A1392" s="53" t="str">
        <f t="shared" si="1"/>
        <v>Europe_Ireland-Europe_2012</v>
      </c>
      <c r="B1392" s="47" t="s">
        <v>179</v>
      </c>
      <c r="C1392" s="49" t="s">
        <v>199</v>
      </c>
      <c r="D1392" s="44" t="s">
        <v>91</v>
      </c>
      <c r="E1392" s="52">
        <v>9.064E9</v>
      </c>
      <c r="F1392" s="52">
        <v>6.001E9</v>
      </c>
    </row>
    <row r="1393">
      <c r="A1393" s="53" t="str">
        <f t="shared" si="1"/>
        <v>Europe_Isle of Man-Europe_2000</v>
      </c>
      <c r="B1393" s="47" t="s">
        <v>179</v>
      </c>
      <c r="C1393" s="49" t="s">
        <v>200</v>
      </c>
      <c r="D1393" s="44" t="s">
        <v>70</v>
      </c>
      <c r="E1393" s="50"/>
      <c r="F1393" s="50"/>
    </row>
    <row r="1394">
      <c r="A1394" s="53" t="str">
        <f t="shared" si="1"/>
        <v>Europe_Isle of Man-Europe_2001</v>
      </c>
      <c r="B1394" s="47" t="s">
        <v>179</v>
      </c>
      <c r="C1394" s="49" t="s">
        <v>200</v>
      </c>
      <c r="D1394" s="44" t="s">
        <v>71</v>
      </c>
      <c r="E1394" s="50"/>
      <c r="F1394" s="50"/>
    </row>
    <row r="1395">
      <c r="A1395" s="53" t="str">
        <f t="shared" si="1"/>
        <v>Europe_Isle of Man-Europe_2002</v>
      </c>
      <c r="B1395" s="47" t="s">
        <v>179</v>
      </c>
      <c r="C1395" s="49" t="s">
        <v>200</v>
      </c>
      <c r="D1395" s="44" t="s">
        <v>72</v>
      </c>
      <c r="E1395" s="50"/>
      <c r="F1395" s="50"/>
    </row>
    <row r="1396">
      <c r="A1396" s="53" t="str">
        <f t="shared" si="1"/>
        <v>Europe_Isle of Man-Europe_2003</v>
      </c>
      <c r="B1396" s="47" t="s">
        <v>179</v>
      </c>
      <c r="C1396" s="49" t="s">
        <v>200</v>
      </c>
      <c r="D1396" s="44" t="s">
        <v>74</v>
      </c>
      <c r="E1396" s="50"/>
      <c r="F1396" s="50"/>
    </row>
    <row r="1397">
      <c r="A1397" s="53" t="str">
        <f t="shared" si="1"/>
        <v>Europe_Isle of Man-Europe_2004</v>
      </c>
      <c r="B1397" s="47" t="s">
        <v>179</v>
      </c>
      <c r="C1397" s="49" t="s">
        <v>200</v>
      </c>
      <c r="D1397" s="44" t="s">
        <v>83</v>
      </c>
      <c r="E1397" s="50"/>
      <c r="F1397" s="50"/>
    </row>
    <row r="1398">
      <c r="A1398" s="53" t="str">
        <f t="shared" si="1"/>
        <v>Europe_Isle of Man-Europe_2005</v>
      </c>
      <c r="B1398" s="47" t="s">
        <v>179</v>
      </c>
      <c r="C1398" s="49" t="s">
        <v>200</v>
      </c>
      <c r="D1398" s="44" t="s">
        <v>84</v>
      </c>
      <c r="E1398" s="50"/>
      <c r="F1398" s="50"/>
    </row>
    <row r="1399">
      <c r="A1399" s="53" t="str">
        <f t="shared" si="1"/>
        <v>Europe_Isle of Man-Europe_2006</v>
      </c>
      <c r="B1399" s="47" t="s">
        <v>179</v>
      </c>
      <c r="C1399" s="49" t="s">
        <v>200</v>
      </c>
      <c r="D1399" s="44" t="s">
        <v>85</v>
      </c>
      <c r="E1399" s="50"/>
      <c r="F1399" s="50"/>
    </row>
    <row r="1400">
      <c r="A1400" s="53" t="str">
        <f t="shared" si="1"/>
        <v>Europe_Isle of Man-Europe_2007</v>
      </c>
      <c r="B1400" s="47" t="s">
        <v>179</v>
      </c>
      <c r="C1400" s="49" t="s">
        <v>200</v>
      </c>
      <c r="D1400" s="44" t="s">
        <v>86</v>
      </c>
      <c r="E1400" s="50"/>
      <c r="F1400" s="50"/>
    </row>
    <row r="1401">
      <c r="A1401" s="53" t="str">
        <f t="shared" si="1"/>
        <v>Europe_Isle of Man-Europe_2008</v>
      </c>
      <c r="B1401" s="47" t="s">
        <v>179</v>
      </c>
      <c r="C1401" s="49" t="s">
        <v>200</v>
      </c>
      <c r="D1401" s="44" t="s">
        <v>87</v>
      </c>
      <c r="E1401" s="50"/>
      <c r="F1401" s="50"/>
    </row>
    <row r="1402">
      <c r="A1402" s="53" t="str">
        <f t="shared" si="1"/>
        <v>Europe_Isle of Man-Europe_2009</v>
      </c>
      <c r="B1402" s="47" t="s">
        <v>179</v>
      </c>
      <c r="C1402" s="49" t="s">
        <v>200</v>
      </c>
      <c r="D1402" s="44" t="s">
        <v>88</v>
      </c>
      <c r="E1402" s="50"/>
      <c r="F1402" s="50"/>
    </row>
    <row r="1403">
      <c r="A1403" s="53" t="str">
        <f t="shared" si="1"/>
        <v>Europe_Isle of Man-Europe_2010</v>
      </c>
      <c r="B1403" s="47" t="s">
        <v>179</v>
      </c>
      <c r="C1403" s="49" t="s">
        <v>200</v>
      </c>
      <c r="D1403" s="44" t="s">
        <v>89</v>
      </c>
      <c r="E1403" s="50"/>
      <c r="F1403" s="50"/>
    </row>
    <row r="1404">
      <c r="A1404" s="53" t="str">
        <f t="shared" si="1"/>
        <v>Europe_Isle of Man-Europe_2011</v>
      </c>
      <c r="B1404" s="47" t="s">
        <v>179</v>
      </c>
      <c r="C1404" s="49" t="s">
        <v>200</v>
      </c>
      <c r="D1404" s="44" t="s">
        <v>90</v>
      </c>
      <c r="E1404" s="50"/>
      <c r="F1404" s="50"/>
    </row>
    <row r="1405">
      <c r="A1405" s="53" t="str">
        <f t="shared" si="1"/>
        <v>Europe_Isle of Man-Europe_2012</v>
      </c>
      <c r="B1405" s="47" t="s">
        <v>179</v>
      </c>
      <c r="C1405" s="49" t="s">
        <v>200</v>
      </c>
      <c r="D1405" s="44" t="s">
        <v>91</v>
      </c>
      <c r="E1405" s="50"/>
      <c r="F1405" s="50"/>
    </row>
    <row r="1406">
      <c r="A1406" s="53" t="str">
        <f t="shared" si="1"/>
        <v>Europe_Italy-Europe_2000</v>
      </c>
      <c r="B1406" s="47" t="s">
        <v>179</v>
      </c>
      <c r="C1406" s="49" t="s">
        <v>201</v>
      </c>
      <c r="D1406" s="44" t="s">
        <v>70</v>
      </c>
      <c r="E1406" s="52">
        <v>2.8706E10</v>
      </c>
      <c r="F1406" s="52">
        <v>1.8169E10</v>
      </c>
    </row>
    <row r="1407">
      <c r="A1407" s="53" t="str">
        <f t="shared" si="1"/>
        <v>Europe_Italy-Europe_2001</v>
      </c>
      <c r="B1407" s="47" t="s">
        <v>179</v>
      </c>
      <c r="C1407" s="49" t="s">
        <v>201</v>
      </c>
      <c r="D1407" s="44" t="s">
        <v>71</v>
      </c>
      <c r="E1407" s="52">
        <v>2.6916E10</v>
      </c>
      <c r="F1407" s="52">
        <v>1.6997E10</v>
      </c>
    </row>
    <row r="1408">
      <c r="A1408" s="53" t="str">
        <f t="shared" si="1"/>
        <v>Europe_Italy-Europe_2002</v>
      </c>
      <c r="B1408" s="47" t="s">
        <v>179</v>
      </c>
      <c r="C1408" s="49" t="s">
        <v>201</v>
      </c>
      <c r="D1408" s="44" t="s">
        <v>72</v>
      </c>
      <c r="E1408" s="52">
        <v>2.8192E10</v>
      </c>
      <c r="F1408" s="52">
        <v>1.9636E10</v>
      </c>
    </row>
    <row r="1409">
      <c r="A1409" s="53" t="str">
        <f t="shared" si="1"/>
        <v>Europe_Italy-Europe_2003</v>
      </c>
      <c r="B1409" s="47" t="s">
        <v>179</v>
      </c>
      <c r="C1409" s="49" t="s">
        <v>201</v>
      </c>
      <c r="D1409" s="44" t="s">
        <v>74</v>
      </c>
      <c r="E1409" s="52">
        <v>3.2591E10</v>
      </c>
      <c r="F1409" s="52">
        <v>2.3731E10</v>
      </c>
    </row>
    <row r="1410">
      <c r="A1410" s="53" t="str">
        <f t="shared" si="1"/>
        <v>Europe_Italy-Europe_2004</v>
      </c>
      <c r="B1410" s="47" t="s">
        <v>179</v>
      </c>
      <c r="C1410" s="49" t="s">
        <v>201</v>
      </c>
      <c r="D1410" s="44" t="s">
        <v>83</v>
      </c>
      <c r="E1410" s="52">
        <v>3.787E10</v>
      </c>
      <c r="F1410" s="52">
        <v>2.4064E10</v>
      </c>
    </row>
    <row r="1411">
      <c r="A1411" s="53" t="str">
        <f t="shared" si="1"/>
        <v>Europe_Italy-Europe_2005</v>
      </c>
      <c r="B1411" s="47" t="s">
        <v>179</v>
      </c>
      <c r="C1411" s="49" t="s">
        <v>201</v>
      </c>
      <c r="D1411" s="44" t="s">
        <v>84</v>
      </c>
      <c r="E1411" s="52">
        <v>3.8374E10</v>
      </c>
      <c r="F1411" s="52">
        <v>2.6774E10</v>
      </c>
    </row>
    <row r="1412">
      <c r="A1412" s="53" t="str">
        <f t="shared" si="1"/>
        <v>Europe_Italy-Europe_2006</v>
      </c>
      <c r="B1412" s="47" t="s">
        <v>179</v>
      </c>
      <c r="C1412" s="49" t="s">
        <v>201</v>
      </c>
      <c r="D1412" s="44" t="s">
        <v>85</v>
      </c>
      <c r="E1412" s="52">
        <v>4.1644E10</v>
      </c>
      <c r="F1412" s="52">
        <v>2.7437E10</v>
      </c>
    </row>
    <row r="1413">
      <c r="A1413" s="53" t="str">
        <f t="shared" si="1"/>
        <v>Europe_Italy-Europe_2007</v>
      </c>
      <c r="B1413" s="47" t="s">
        <v>179</v>
      </c>
      <c r="C1413" s="49" t="s">
        <v>201</v>
      </c>
      <c r="D1413" s="44" t="s">
        <v>86</v>
      </c>
      <c r="E1413" s="52">
        <v>4.6144E10</v>
      </c>
      <c r="F1413" s="52">
        <v>3.2754E10</v>
      </c>
    </row>
    <row r="1414">
      <c r="A1414" s="53" t="str">
        <f t="shared" si="1"/>
        <v>Europe_Italy-Europe_2008</v>
      </c>
      <c r="B1414" s="47" t="s">
        <v>179</v>
      </c>
      <c r="C1414" s="49" t="s">
        <v>201</v>
      </c>
      <c r="D1414" s="44" t="s">
        <v>87</v>
      </c>
      <c r="E1414" s="52">
        <v>4.8757E10</v>
      </c>
      <c r="F1414" s="52">
        <v>3.7807E10</v>
      </c>
    </row>
    <row r="1415">
      <c r="A1415" s="53" t="str">
        <f t="shared" si="1"/>
        <v>Europe_Italy-Europe_2009</v>
      </c>
      <c r="B1415" s="47" t="s">
        <v>179</v>
      </c>
      <c r="C1415" s="49" t="s">
        <v>201</v>
      </c>
      <c r="D1415" s="44" t="s">
        <v>88</v>
      </c>
      <c r="E1415" s="52">
        <v>4.1938E10</v>
      </c>
      <c r="F1415" s="52">
        <v>3.4399E10</v>
      </c>
    </row>
    <row r="1416">
      <c r="A1416" s="53" t="str">
        <f t="shared" si="1"/>
        <v>Europe_Italy-Europe_2010</v>
      </c>
      <c r="B1416" s="47" t="s">
        <v>179</v>
      </c>
      <c r="C1416" s="49" t="s">
        <v>201</v>
      </c>
      <c r="D1416" s="44" t="s">
        <v>89</v>
      </c>
      <c r="E1416" s="52">
        <v>4.0058E10</v>
      </c>
      <c r="F1416" s="52">
        <v>3.3053E10</v>
      </c>
    </row>
    <row r="1417">
      <c r="A1417" s="53" t="str">
        <f t="shared" si="1"/>
        <v>Europe_Italy-Europe_2011</v>
      </c>
      <c r="B1417" s="47" t="s">
        <v>179</v>
      </c>
      <c r="C1417" s="49" t="s">
        <v>201</v>
      </c>
      <c r="D1417" s="44" t="s">
        <v>90</v>
      </c>
      <c r="E1417" s="52">
        <v>4.5368E10</v>
      </c>
      <c r="F1417" s="52">
        <v>3.5724E10</v>
      </c>
    </row>
    <row r="1418">
      <c r="A1418" s="53" t="str">
        <f t="shared" si="1"/>
        <v>Europe_Italy-Europe_2012</v>
      </c>
      <c r="B1418" s="47" t="s">
        <v>179</v>
      </c>
      <c r="C1418" s="49" t="s">
        <v>201</v>
      </c>
      <c r="D1418" s="44" t="s">
        <v>91</v>
      </c>
      <c r="E1418" s="52">
        <v>4.3036E10</v>
      </c>
      <c r="F1418" s="52">
        <v>3.2798E10</v>
      </c>
    </row>
    <row r="1419">
      <c r="A1419" s="53" t="str">
        <f t="shared" si="1"/>
        <v>Europe_Kosovo-Europe_2000</v>
      </c>
      <c r="B1419" s="47" t="s">
        <v>179</v>
      </c>
      <c r="C1419" s="49" t="s">
        <v>202</v>
      </c>
      <c r="D1419" s="44" t="s">
        <v>70</v>
      </c>
      <c r="E1419" s="50"/>
      <c r="F1419" s="50"/>
    </row>
    <row r="1420">
      <c r="A1420" s="53" t="str">
        <f t="shared" si="1"/>
        <v>Europe_Kosovo-Europe_2001</v>
      </c>
      <c r="B1420" s="47" t="s">
        <v>179</v>
      </c>
      <c r="C1420" s="49" t="s">
        <v>202</v>
      </c>
      <c r="D1420" s="44" t="s">
        <v>71</v>
      </c>
      <c r="E1420" s="50"/>
      <c r="F1420" s="50"/>
    </row>
    <row r="1421">
      <c r="A1421" s="53" t="str">
        <f t="shared" si="1"/>
        <v>Europe_Kosovo-Europe_2002</v>
      </c>
      <c r="B1421" s="47" t="s">
        <v>179</v>
      </c>
      <c r="C1421" s="49" t="s">
        <v>202</v>
      </c>
      <c r="D1421" s="44" t="s">
        <v>72</v>
      </c>
      <c r="E1421" s="50"/>
      <c r="F1421" s="50"/>
    </row>
    <row r="1422">
      <c r="A1422" s="53" t="str">
        <f t="shared" si="1"/>
        <v>Europe_Kosovo-Europe_2003</v>
      </c>
      <c r="B1422" s="47" t="s">
        <v>179</v>
      </c>
      <c r="C1422" s="49" t="s">
        <v>202</v>
      </c>
      <c r="D1422" s="44" t="s">
        <v>74</v>
      </c>
      <c r="E1422" s="50"/>
      <c r="F1422" s="50"/>
    </row>
    <row r="1423">
      <c r="A1423" s="53" t="str">
        <f t="shared" si="1"/>
        <v>Europe_Kosovo-Europe_2004</v>
      </c>
      <c r="B1423" s="47" t="s">
        <v>179</v>
      </c>
      <c r="C1423" s="49" t="s">
        <v>202</v>
      </c>
      <c r="D1423" s="44" t="s">
        <v>83</v>
      </c>
      <c r="E1423" s="50"/>
      <c r="F1423" s="50"/>
    </row>
    <row r="1424">
      <c r="A1424" s="53" t="str">
        <f t="shared" si="1"/>
        <v>Europe_Kosovo-Europe_2005</v>
      </c>
      <c r="B1424" s="47" t="s">
        <v>179</v>
      </c>
      <c r="C1424" s="49" t="s">
        <v>202</v>
      </c>
      <c r="D1424" s="44" t="s">
        <v>84</v>
      </c>
      <c r="E1424" s="50"/>
      <c r="F1424" s="50"/>
    </row>
    <row r="1425">
      <c r="A1425" s="53" t="str">
        <f t="shared" si="1"/>
        <v>Europe_Kosovo-Europe_2006</v>
      </c>
      <c r="B1425" s="47" t="s">
        <v>179</v>
      </c>
      <c r="C1425" s="49" t="s">
        <v>202</v>
      </c>
      <c r="D1425" s="44" t="s">
        <v>85</v>
      </c>
      <c r="E1425" s="50"/>
      <c r="F1425" s="50"/>
    </row>
    <row r="1426">
      <c r="A1426" s="53" t="str">
        <f t="shared" si="1"/>
        <v>Europe_Kosovo-Europe_2007</v>
      </c>
      <c r="B1426" s="47" t="s">
        <v>179</v>
      </c>
      <c r="C1426" s="49" t="s">
        <v>202</v>
      </c>
      <c r="D1426" s="44" t="s">
        <v>86</v>
      </c>
      <c r="E1426" s="50"/>
      <c r="F1426" s="50"/>
    </row>
    <row r="1427">
      <c r="A1427" s="53" t="str">
        <f t="shared" si="1"/>
        <v>Europe_Kosovo-Europe_2008</v>
      </c>
      <c r="B1427" s="47" t="s">
        <v>179</v>
      </c>
      <c r="C1427" s="49" t="s">
        <v>202</v>
      </c>
      <c r="D1427" s="44" t="s">
        <v>87</v>
      </c>
      <c r="E1427" s="50"/>
      <c r="F1427" s="50"/>
    </row>
    <row r="1428">
      <c r="A1428" s="53" t="str">
        <f t="shared" si="1"/>
        <v>Europe_Kosovo-Europe_2009</v>
      </c>
      <c r="B1428" s="47" t="s">
        <v>179</v>
      </c>
      <c r="C1428" s="49" t="s">
        <v>202</v>
      </c>
      <c r="D1428" s="44" t="s">
        <v>88</v>
      </c>
      <c r="E1428" s="50"/>
      <c r="F1428" s="50"/>
    </row>
    <row r="1429">
      <c r="A1429" s="53" t="str">
        <f t="shared" si="1"/>
        <v>Europe_Kosovo-Europe_2010</v>
      </c>
      <c r="B1429" s="47" t="s">
        <v>179</v>
      </c>
      <c r="C1429" s="49" t="s">
        <v>202</v>
      </c>
      <c r="D1429" s="44" t="s">
        <v>89</v>
      </c>
      <c r="E1429" s="50"/>
      <c r="F1429" s="50"/>
    </row>
    <row r="1430">
      <c r="A1430" s="53" t="str">
        <f t="shared" si="1"/>
        <v>Europe_Kosovo-Europe_2011</v>
      </c>
      <c r="B1430" s="47" t="s">
        <v>179</v>
      </c>
      <c r="C1430" s="49" t="s">
        <v>202</v>
      </c>
      <c r="D1430" s="44" t="s">
        <v>90</v>
      </c>
      <c r="E1430" s="50"/>
      <c r="F1430" s="50"/>
    </row>
    <row r="1431">
      <c r="A1431" s="53" t="str">
        <f t="shared" si="1"/>
        <v>Europe_Kosovo-Europe_2012</v>
      </c>
      <c r="B1431" s="47" t="s">
        <v>179</v>
      </c>
      <c r="C1431" s="49" t="s">
        <v>202</v>
      </c>
      <c r="D1431" s="44" t="s">
        <v>91</v>
      </c>
      <c r="E1431" s="50"/>
      <c r="F1431" s="50"/>
    </row>
    <row r="1432">
      <c r="A1432" s="53" t="str">
        <f t="shared" si="1"/>
        <v>Europe_Latvia-Europe_2000</v>
      </c>
      <c r="B1432" s="47" t="s">
        <v>179</v>
      </c>
      <c r="C1432" s="49" t="s">
        <v>203</v>
      </c>
      <c r="D1432" s="44" t="s">
        <v>70</v>
      </c>
      <c r="E1432" s="52">
        <v>1.72E8</v>
      </c>
      <c r="F1432" s="52">
        <v>2.81E8</v>
      </c>
    </row>
    <row r="1433">
      <c r="A1433" s="53" t="str">
        <f t="shared" si="1"/>
        <v>Europe_Latvia-Europe_2001</v>
      </c>
      <c r="B1433" s="47" t="s">
        <v>179</v>
      </c>
      <c r="C1433" s="49" t="s">
        <v>203</v>
      </c>
      <c r="D1433" s="44" t="s">
        <v>71</v>
      </c>
      <c r="E1433" s="52">
        <v>1.53E8</v>
      </c>
      <c r="F1433" s="52">
        <v>2.55E8</v>
      </c>
    </row>
    <row r="1434">
      <c r="A1434" s="53" t="str">
        <f t="shared" si="1"/>
        <v>Europe_Latvia-Europe_2002</v>
      </c>
      <c r="B1434" s="47" t="s">
        <v>179</v>
      </c>
      <c r="C1434" s="49" t="s">
        <v>203</v>
      </c>
      <c r="D1434" s="44" t="s">
        <v>72</v>
      </c>
      <c r="E1434" s="52">
        <v>2.01E8</v>
      </c>
      <c r="F1434" s="52">
        <v>2.67E8</v>
      </c>
    </row>
    <row r="1435">
      <c r="A1435" s="53" t="str">
        <f t="shared" si="1"/>
        <v>Europe_Latvia-Europe_2003</v>
      </c>
      <c r="B1435" s="47" t="s">
        <v>179</v>
      </c>
      <c r="C1435" s="49" t="s">
        <v>203</v>
      </c>
      <c r="D1435" s="44" t="s">
        <v>74</v>
      </c>
      <c r="E1435" s="52">
        <v>2.71E8</v>
      </c>
      <c r="F1435" s="52">
        <v>3.65E8</v>
      </c>
    </row>
    <row r="1436">
      <c r="A1436" s="53" t="str">
        <f t="shared" si="1"/>
        <v>Europe_Latvia-Europe_2004</v>
      </c>
      <c r="B1436" s="47" t="s">
        <v>179</v>
      </c>
      <c r="C1436" s="49" t="s">
        <v>203</v>
      </c>
      <c r="D1436" s="44" t="s">
        <v>83</v>
      </c>
      <c r="E1436" s="52">
        <v>3.43E8</v>
      </c>
      <c r="F1436" s="52">
        <v>4.28E8</v>
      </c>
    </row>
    <row r="1437">
      <c r="A1437" s="53" t="str">
        <f t="shared" si="1"/>
        <v>Europe_Latvia-Europe_2005</v>
      </c>
      <c r="B1437" s="47" t="s">
        <v>179</v>
      </c>
      <c r="C1437" s="49" t="s">
        <v>203</v>
      </c>
      <c r="D1437" s="44" t="s">
        <v>84</v>
      </c>
      <c r="E1437" s="52">
        <v>4.46E8</v>
      </c>
      <c r="F1437" s="52">
        <v>6.55E8</v>
      </c>
    </row>
    <row r="1438">
      <c r="A1438" s="53" t="str">
        <f t="shared" si="1"/>
        <v>Europe_Latvia-Europe_2006</v>
      </c>
      <c r="B1438" s="47" t="s">
        <v>179</v>
      </c>
      <c r="C1438" s="49" t="s">
        <v>203</v>
      </c>
      <c r="D1438" s="44" t="s">
        <v>85</v>
      </c>
      <c r="E1438" s="52">
        <v>6.22E8</v>
      </c>
      <c r="F1438" s="52">
        <v>7.88E8</v>
      </c>
    </row>
    <row r="1439">
      <c r="A1439" s="53" t="str">
        <f t="shared" si="1"/>
        <v>Europe_Latvia-Europe_2007</v>
      </c>
      <c r="B1439" s="47" t="s">
        <v>179</v>
      </c>
      <c r="C1439" s="49" t="s">
        <v>203</v>
      </c>
      <c r="D1439" s="44" t="s">
        <v>86</v>
      </c>
      <c r="E1439" s="52">
        <v>8.81E8</v>
      </c>
      <c r="F1439" s="52">
        <v>1.021E9</v>
      </c>
    </row>
    <row r="1440">
      <c r="A1440" s="53" t="str">
        <f t="shared" si="1"/>
        <v>Europe_Latvia-Europe_2008</v>
      </c>
      <c r="B1440" s="47" t="s">
        <v>179</v>
      </c>
      <c r="C1440" s="49" t="s">
        <v>203</v>
      </c>
      <c r="D1440" s="44" t="s">
        <v>87</v>
      </c>
      <c r="E1440" s="52">
        <v>1.134E9</v>
      </c>
      <c r="F1440" s="52">
        <v>1.25E9</v>
      </c>
    </row>
    <row r="1441">
      <c r="A1441" s="53" t="str">
        <f t="shared" si="1"/>
        <v>Europe_Latvia-Europe_2009</v>
      </c>
      <c r="B1441" s="47" t="s">
        <v>179</v>
      </c>
      <c r="C1441" s="49" t="s">
        <v>203</v>
      </c>
      <c r="D1441" s="44" t="s">
        <v>88</v>
      </c>
      <c r="E1441" s="52">
        <v>1.013E9</v>
      </c>
      <c r="F1441" s="52">
        <v>9.06E8</v>
      </c>
    </row>
    <row r="1442">
      <c r="A1442" s="53" t="str">
        <f t="shared" si="1"/>
        <v>Europe_Latvia-Europe_2010</v>
      </c>
      <c r="B1442" s="47" t="s">
        <v>179</v>
      </c>
      <c r="C1442" s="49" t="s">
        <v>203</v>
      </c>
      <c r="D1442" s="44" t="s">
        <v>89</v>
      </c>
      <c r="E1442" s="52">
        <v>9.63E8</v>
      </c>
      <c r="F1442" s="52">
        <v>7.71E8</v>
      </c>
    </row>
    <row r="1443">
      <c r="A1443" s="53" t="str">
        <f t="shared" si="1"/>
        <v>Europe_Latvia-Europe_2011</v>
      </c>
      <c r="B1443" s="47" t="s">
        <v>179</v>
      </c>
      <c r="C1443" s="49" t="s">
        <v>203</v>
      </c>
      <c r="D1443" s="44" t="s">
        <v>90</v>
      </c>
      <c r="E1443" s="52">
        <v>1.102E9</v>
      </c>
      <c r="F1443" s="52">
        <v>9.2E8</v>
      </c>
    </row>
    <row r="1444">
      <c r="A1444" s="53" t="str">
        <f t="shared" si="1"/>
        <v>Europe_Latvia-Europe_2012</v>
      </c>
      <c r="B1444" s="47" t="s">
        <v>179</v>
      </c>
      <c r="C1444" s="49" t="s">
        <v>203</v>
      </c>
      <c r="D1444" s="44" t="s">
        <v>91</v>
      </c>
      <c r="E1444" s="52">
        <v>1.068E9</v>
      </c>
      <c r="F1444" s="52">
        <v>8.63E8</v>
      </c>
    </row>
    <row r="1445">
      <c r="A1445" s="53" t="str">
        <f t="shared" si="1"/>
        <v>Europe_Liechtenstein-Europe_2000</v>
      </c>
      <c r="B1445" s="47" t="s">
        <v>179</v>
      </c>
      <c r="C1445" s="49" t="s">
        <v>204</v>
      </c>
      <c r="D1445" s="44" t="s">
        <v>70</v>
      </c>
      <c r="E1445" s="50"/>
      <c r="F1445" s="50"/>
    </row>
    <row r="1446">
      <c r="A1446" s="53" t="str">
        <f t="shared" si="1"/>
        <v>Europe_Liechtenstein-Europe_2001</v>
      </c>
      <c r="B1446" s="47" t="s">
        <v>179</v>
      </c>
      <c r="C1446" s="49" t="s">
        <v>204</v>
      </c>
      <c r="D1446" s="44" t="s">
        <v>71</v>
      </c>
      <c r="E1446" s="50"/>
      <c r="F1446" s="50"/>
    </row>
    <row r="1447">
      <c r="A1447" s="53" t="str">
        <f t="shared" si="1"/>
        <v>Europe_Liechtenstein-Europe_2002</v>
      </c>
      <c r="B1447" s="47" t="s">
        <v>179</v>
      </c>
      <c r="C1447" s="49" t="s">
        <v>204</v>
      </c>
      <c r="D1447" s="44" t="s">
        <v>72</v>
      </c>
      <c r="E1447" s="50"/>
      <c r="F1447" s="50"/>
    </row>
    <row r="1448">
      <c r="A1448" s="53" t="str">
        <f t="shared" si="1"/>
        <v>Europe_Liechtenstein-Europe_2003</v>
      </c>
      <c r="B1448" s="47" t="s">
        <v>179</v>
      </c>
      <c r="C1448" s="49" t="s">
        <v>204</v>
      </c>
      <c r="D1448" s="44" t="s">
        <v>74</v>
      </c>
      <c r="E1448" s="50"/>
      <c r="F1448" s="50"/>
    </row>
    <row r="1449">
      <c r="A1449" s="53" t="str">
        <f t="shared" si="1"/>
        <v>Europe_Liechtenstein-Europe_2004</v>
      </c>
      <c r="B1449" s="47" t="s">
        <v>179</v>
      </c>
      <c r="C1449" s="49" t="s">
        <v>204</v>
      </c>
      <c r="D1449" s="44" t="s">
        <v>83</v>
      </c>
      <c r="E1449" s="50"/>
      <c r="F1449" s="50"/>
    </row>
    <row r="1450">
      <c r="A1450" s="53" t="str">
        <f t="shared" si="1"/>
        <v>Europe_Liechtenstein-Europe_2005</v>
      </c>
      <c r="B1450" s="47" t="s">
        <v>179</v>
      </c>
      <c r="C1450" s="49" t="s">
        <v>204</v>
      </c>
      <c r="D1450" s="44" t="s">
        <v>84</v>
      </c>
      <c r="E1450" s="50"/>
      <c r="F1450" s="50"/>
    </row>
    <row r="1451">
      <c r="A1451" s="53" t="str">
        <f t="shared" si="1"/>
        <v>Europe_Liechtenstein-Europe_2006</v>
      </c>
      <c r="B1451" s="47" t="s">
        <v>179</v>
      </c>
      <c r="C1451" s="49" t="s">
        <v>204</v>
      </c>
      <c r="D1451" s="44" t="s">
        <v>85</v>
      </c>
      <c r="E1451" s="50"/>
      <c r="F1451" s="50"/>
    </row>
    <row r="1452">
      <c r="A1452" s="53" t="str">
        <f t="shared" si="1"/>
        <v>Europe_Liechtenstein-Europe_2007</v>
      </c>
      <c r="B1452" s="47" t="s">
        <v>179</v>
      </c>
      <c r="C1452" s="49" t="s">
        <v>204</v>
      </c>
      <c r="D1452" s="44" t="s">
        <v>86</v>
      </c>
      <c r="E1452" s="50"/>
      <c r="F1452" s="50"/>
    </row>
    <row r="1453">
      <c r="A1453" s="53" t="str">
        <f t="shared" si="1"/>
        <v>Europe_Liechtenstein-Europe_2008</v>
      </c>
      <c r="B1453" s="47" t="s">
        <v>179</v>
      </c>
      <c r="C1453" s="49" t="s">
        <v>204</v>
      </c>
      <c r="D1453" s="44" t="s">
        <v>87</v>
      </c>
      <c r="E1453" s="50"/>
      <c r="F1453" s="50"/>
    </row>
    <row r="1454">
      <c r="A1454" s="53" t="str">
        <f t="shared" si="1"/>
        <v>Europe_Liechtenstein-Europe_2009</v>
      </c>
      <c r="B1454" s="47" t="s">
        <v>179</v>
      </c>
      <c r="C1454" s="49" t="s">
        <v>204</v>
      </c>
      <c r="D1454" s="44" t="s">
        <v>88</v>
      </c>
      <c r="E1454" s="50"/>
      <c r="F1454" s="50"/>
    </row>
    <row r="1455">
      <c r="A1455" s="53" t="str">
        <f t="shared" si="1"/>
        <v>Europe_Liechtenstein-Europe_2010</v>
      </c>
      <c r="B1455" s="47" t="s">
        <v>179</v>
      </c>
      <c r="C1455" s="49" t="s">
        <v>204</v>
      </c>
      <c r="D1455" s="44" t="s">
        <v>89</v>
      </c>
      <c r="E1455" s="50"/>
      <c r="F1455" s="50"/>
    </row>
    <row r="1456">
      <c r="A1456" s="53" t="str">
        <f t="shared" si="1"/>
        <v>Europe_Liechtenstein-Europe_2011</v>
      </c>
      <c r="B1456" s="47" t="s">
        <v>179</v>
      </c>
      <c r="C1456" s="49" t="s">
        <v>204</v>
      </c>
      <c r="D1456" s="44" t="s">
        <v>90</v>
      </c>
      <c r="E1456" s="50"/>
      <c r="F1456" s="50"/>
    </row>
    <row r="1457">
      <c r="A1457" s="53" t="str">
        <f t="shared" si="1"/>
        <v>Europe_Liechtenstein-Europe_2012</v>
      </c>
      <c r="B1457" s="47" t="s">
        <v>179</v>
      </c>
      <c r="C1457" s="49" t="s">
        <v>204</v>
      </c>
      <c r="D1457" s="44" t="s">
        <v>91</v>
      </c>
      <c r="E1457" s="50"/>
      <c r="F1457" s="50"/>
    </row>
    <row r="1458">
      <c r="A1458" s="53" t="str">
        <f t="shared" si="1"/>
        <v>Europe_Lithuania-Europe_2000</v>
      </c>
      <c r="B1458" s="47" t="s">
        <v>179</v>
      </c>
      <c r="C1458" s="49" t="s">
        <v>205</v>
      </c>
      <c r="D1458" s="44" t="s">
        <v>70</v>
      </c>
      <c r="E1458" s="52">
        <v>4.3E8</v>
      </c>
      <c r="F1458" s="52">
        <v>2.61E8</v>
      </c>
    </row>
    <row r="1459">
      <c r="A1459" s="53" t="str">
        <f t="shared" si="1"/>
        <v>Europe_Lithuania-Europe_2001</v>
      </c>
      <c r="B1459" s="47" t="s">
        <v>179</v>
      </c>
      <c r="C1459" s="49" t="s">
        <v>205</v>
      </c>
      <c r="D1459" s="44" t="s">
        <v>71</v>
      </c>
      <c r="E1459" s="52">
        <v>4.25E8</v>
      </c>
      <c r="F1459" s="52">
        <v>2.27E8</v>
      </c>
    </row>
    <row r="1460">
      <c r="A1460" s="53" t="str">
        <f t="shared" si="1"/>
        <v>Europe_Lithuania-Europe_2002</v>
      </c>
      <c r="B1460" s="47" t="s">
        <v>179</v>
      </c>
      <c r="C1460" s="49" t="s">
        <v>205</v>
      </c>
      <c r="D1460" s="44" t="s">
        <v>72</v>
      </c>
      <c r="E1460" s="52">
        <v>5.56E8</v>
      </c>
      <c r="F1460" s="52">
        <v>3.34E8</v>
      </c>
    </row>
    <row r="1461">
      <c r="A1461" s="53" t="str">
        <f t="shared" si="1"/>
        <v>Europe_Lithuania-Europe_2003</v>
      </c>
      <c r="B1461" s="47" t="s">
        <v>179</v>
      </c>
      <c r="C1461" s="49" t="s">
        <v>205</v>
      </c>
      <c r="D1461" s="44" t="s">
        <v>74</v>
      </c>
      <c r="E1461" s="52">
        <v>7.0E8</v>
      </c>
      <c r="F1461" s="52">
        <v>4.76E8</v>
      </c>
    </row>
    <row r="1462">
      <c r="A1462" s="53" t="str">
        <f t="shared" si="1"/>
        <v>Europe_Lithuania-Europe_2004</v>
      </c>
      <c r="B1462" s="47" t="s">
        <v>179</v>
      </c>
      <c r="C1462" s="49" t="s">
        <v>205</v>
      </c>
      <c r="D1462" s="44" t="s">
        <v>83</v>
      </c>
      <c r="E1462" s="52">
        <v>8.34E8</v>
      </c>
      <c r="F1462" s="52">
        <v>6.43E8</v>
      </c>
    </row>
    <row r="1463">
      <c r="A1463" s="53" t="str">
        <f t="shared" si="1"/>
        <v>Europe_Lithuania-Europe_2005</v>
      </c>
      <c r="B1463" s="47" t="s">
        <v>179</v>
      </c>
      <c r="C1463" s="49" t="s">
        <v>205</v>
      </c>
      <c r="D1463" s="44" t="s">
        <v>84</v>
      </c>
      <c r="E1463" s="52">
        <v>9.75E8</v>
      </c>
      <c r="F1463" s="52">
        <v>7.57E8</v>
      </c>
    </row>
    <row r="1464">
      <c r="A1464" s="53" t="str">
        <f t="shared" si="1"/>
        <v>Europe_Lithuania-Europe_2006</v>
      </c>
      <c r="B1464" s="47" t="s">
        <v>179</v>
      </c>
      <c r="C1464" s="49" t="s">
        <v>205</v>
      </c>
      <c r="D1464" s="44" t="s">
        <v>85</v>
      </c>
      <c r="E1464" s="52">
        <v>1.077E9</v>
      </c>
      <c r="F1464" s="52">
        <v>9.31E8</v>
      </c>
    </row>
    <row r="1465">
      <c r="A1465" s="53" t="str">
        <f t="shared" si="1"/>
        <v>Europe_Lithuania-Europe_2007</v>
      </c>
      <c r="B1465" s="47" t="s">
        <v>179</v>
      </c>
      <c r="C1465" s="49" t="s">
        <v>205</v>
      </c>
      <c r="D1465" s="44" t="s">
        <v>86</v>
      </c>
      <c r="E1465" s="52">
        <v>1.192E9</v>
      </c>
      <c r="F1465" s="52">
        <v>1.168E9</v>
      </c>
    </row>
    <row r="1466">
      <c r="A1466" s="53" t="str">
        <f t="shared" si="1"/>
        <v>Europe_Lithuania-Europe_2008</v>
      </c>
      <c r="B1466" s="47" t="s">
        <v>179</v>
      </c>
      <c r="C1466" s="49" t="s">
        <v>205</v>
      </c>
      <c r="D1466" s="44" t="s">
        <v>87</v>
      </c>
      <c r="E1466" s="52">
        <v>1.316E9</v>
      </c>
      <c r="F1466" s="52">
        <v>1.567E9</v>
      </c>
    </row>
    <row r="1467">
      <c r="A1467" s="53" t="str">
        <f t="shared" si="1"/>
        <v>Europe_Lithuania-Europe_2009</v>
      </c>
      <c r="B1467" s="47" t="s">
        <v>179</v>
      </c>
      <c r="C1467" s="49" t="s">
        <v>205</v>
      </c>
      <c r="D1467" s="44" t="s">
        <v>88</v>
      </c>
      <c r="E1467" s="52">
        <v>1.063E9</v>
      </c>
      <c r="F1467" s="52">
        <v>1.17E9</v>
      </c>
    </row>
    <row r="1468">
      <c r="A1468" s="53" t="str">
        <f t="shared" si="1"/>
        <v>Europe_Lithuania-Europe_2010</v>
      </c>
      <c r="B1468" s="47" t="s">
        <v>179</v>
      </c>
      <c r="C1468" s="49" t="s">
        <v>205</v>
      </c>
      <c r="D1468" s="44" t="s">
        <v>89</v>
      </c>
      <c r="E1468" s="52">
        <v>1.034E9</v>
      </c>
      <c r="F1468" s="52">
        <v>9.36E8</v>
      </c>
    </row>
    <row r="1469">
      <c r="A1469" s="53" t="str">
        <f t="shared" si="1"/>
        <v>Europe_Lithuania-Europe_2011</v>
      </c>
      <c r="B1469" s="47" t="s">
        <v>179</v>
      </c>
      <c r="C1469" s="49" t="s">
        <v>205</v>
      </c>
      <c r="D1469" s="44" t="s">
        <v>90</v>
      </c>
      <c r="E1469" s="52">
        <v>1.417E9</v>
      </c>
      <c r="F1469" s="52">
        <v>8.74E8</v>
      </c>
    </row>
    <row r="1470">
      <c r="A1470" s="53" t="str">
        <f t="shared" si="1"/>
        <v>Europe_Lithuania-Europe_2012</v>
      </c>
      <c r="B1470" s="47" t="s">
        <v>179</v>
      </c>
      <c r="C1470" s="49" t="s">
        <v>205</v>
      </c>
      <c r="D1470" s="44" t="s">
        <v>91</v>
      </c>
      <c r="E1470" s="52">
        <v>1.43E9</v>
      </c>
      <c r="F1470" s="52">
        <v>1.058E9</v>
      </c>
    </row>
    <row r="1471">
      <c r="A1471" s="53" t="str">
        <f t="shared" si="1"/>
        <v>Europe_Luxembourg-Europe_2000</v>
      </c>
      <c r="B1471" s="47" t="s">
        <v>179</v>
      </c>
      <c r="C1471" s="49" t="s">
        <v>206</v>
      </c>
      <c r="D1471" s="44" t="s">
        <v>70</v>
      </c>
      <c r="E1471" s="52">
        <v>1.686E9</v>
      </c>
      <c r="F1471" s="52">
        <v>1.309E9</v>
      </c>
    </row>
    <row r="1472">
      <c r="A1472" s="53" t="str">
        <f t="shared" si="1"/>
        <v>Europe_Luxembourg-Europe_2001</v>
      </c>
      <c r="B1472" s="47" t="s">
        <v>179</v>
      </c>
      <c r="C1472" s="49" t="s">
        <v>206</v>
      </c>
      <c r="D1472" s="44" t="s">
        <v>71</v>
      </c>
      <c r="E1472" s="52">
        <v>1.78E9</v>
      </c>
      <c r="F1472" s="52">
        <v>1.464E9</v>
      </c>
    </row>
    <row r="1473">
      <c r="A1473" s="53" t="str">
        <f t="shared" si="1"/>
        <v>Europe_Luxembourg-Europe_2002</v>
      </c>
      <c r="B1473" s="47" t="s">
        <v>179</v>
      </c>
      <c r="C1473" s="49" t="s">
        <v>206</v>
      </c>
      <c r="D1473" s="44" t="s">
        <v>72</v>
      </c>
      <c r="E1473" s="52">
        <v>2.547E9</v>
      </c>
      <c r="F1473" s="52">
        <v>1.963E9</v>
      </c>
    </row>
    <row r="1474">
      <c r="A1474" s="53" t="str">
        <f t="shared" si="1"/>
        <v>Europe_Luxembourg-Europe_2003</v>
      </c>
      <c r="B1474" s="47" t="s">
        <v>179</v>
      </c>
      <c r="C1474" s="49" t="s">
        <v>206</v>
      </c>
      <c r="D1474" s="44" t="s">
        <v>74</v>
      </c>
      <c r="E1474" s="52">
        <v>3.149E9</v>
      </c>
      <c r="F1474" s="52">
        <v>2.445E9</v>
      </c>
    </row>
    <row r="1475">
      <c r="A1475" s="53" t="str">
        <f t="shared" si="1"/>
        <v>Europe_Luxembourg-Europe_2004</v>
      </c>
      <c r="B1475" s="47" t="s">
        <v>179</v>
      </c>
      <c r="C1475" s="49" t="s">
        <v>206</v>
      </c>
      <c r="D1475" s="44" t="s">
        <v>83</v>
      </c>
      <c r="E1475" s="52">
        <v>3.88E9</v>
      </c>
      <c r="F1475" s="52">
        <v>2.95E9</v>
      </c>
    </row>
    <row r="1476">
      <c r="A1476" s="53" t="str">
        <f t="shared" si="1"/>
        <v>Europe_Luxembourg-Europe_2005</v>
      </c>
      <c r="B1476" s="47" t="s">
        <v>179</v>
      </c>
      <c r="C1476" s="49" t="s">
        <v>206</v>
      </c>
      <c r="D1476" s="44" t="s">
        <v>84</v>
      </c>
      <c r="E1476" s="52">
        <v>3.612E9</v>
      </c>
      <c r="F1476" s="52">
        <v>2.977E9</v>
      </c>
    </row>
    <row r="1477">
      <c r="A1477" s="53" t="str">
        <f t="shared" si="1"/>
        <v>Europe_Luxembourg-Europe_2006</v>
      </c>
      <c r="B1477" s="47" t="s">
        <v>179</v>
      </c>
      <c r="C1477" s="49" t="s">
        <v>206</v>
      </c>
      <c r="D1477" s="44" t="s">
        <v>85</v>
      </c>
      <c r="E1477" s="52">
        <v>3.636E9</v>
      </c>
      <c r="F1477" s="52">
        <v>3.138E9</v>
      </c>
    </row>
    <row r="1478">
      <c r="A1478" s="53" t="str">
        <f t="shared" si="1"/>
        <v>Europe_Luxembourg-Europe_2007</v>
      </c>
      <c r="B1478" s="47" t="s">
        <v>179</v>
      </c>
      <c r="C1478" s="49" t="s">
        <v>206</v>
      </c>
      <c r="D1478" s="44" t="s">
        <v>86</v>
      </c>
      <c r="E1478" s="52">
        <v>4.032E9</v>
      </c>
      <c r="F1478" s="52">
        <v>3.476E9</v>
      </c>
    </row>
    <row r="1479">
      <c r="A1479" s="53" t="str">
        <f t="shared" si="1"/>
        <v>Europe_Luxembourg-Europe_2008</v>
      </c>
      <c r="B1479" s="47" t="s">
        <v>179</v>
      </c>
      <c r="C1479" s="49" t="s">
        <v>206</v>
      </c>
      <c r="D1479" s="44" t="s">
        <v>87</v>
      </c>
      <c r="E1479" s="52">
        <v>4.486E9</v>
      </c>
      <c r="F1479" s="52">
        <v>3.801E9</v>
      </c>
    </row>
    <row r="1480">
      <c r="A1480" s="53" t="str">
        <f t="shared" si="1"/>
        <v>Europe_Luxembourg-Europe_2009</v>
      </c>
      <c r="B1480" s="47" t="s">
        <v>179</v>
      </c>
      <c r="C1480" s="49" t="s">
        <v>206</v>
      </c>
      <c r="D1480" s="44" t="s">
        <v>88</v>
      </c>
      <c r="E1480" s="52">
        <v>4.148E9</v>
      </c>
      <c r="F1480" s="52">
        <v>3.612E9</v>
      </c>
    </row>
    <row r="1481">
      <c r="A1481" s="53" t="str">
        <f t="shared" si="1"/>
        <v>Europe_Luxembourg-Europe_2010</v>
      </c>
      <c r="B1481" s="47" t="s">
        <v>179</v>
      </c>
      <c r="C1481" s="49" t="s">
        <v>206</v>
      </c>
      <c r="D1481" s="44" t="s">
        <v>89</v>
      </c>
      <c r="E1481" s="52">
        <v>4.115E9</v>
      </c>
      <c r="F1481" s="52">
        <v>3.549E9</v>
      </c>
    </row>
    <row r="1482">
      <c r="A1482" s="53" t="str">
        <f t="shared" si="1"/>
        <v>Europe_Luxembourg-Europe_2011</v>
      </c>
      <c r="B1482" s="47" t="s">
        <v>179</v>
      </c>
      <c r="C1482" s="49" t="s">
        <v>206</v>
      </c>
      <c r="D1482" s="44" t="s">
        <v>90</v>
      </c>
      <c r="E1482" s="52">
        <v>4.825E9</v>
      </c>
      <c r="F1482" s="52">
        <v>3.822E9</v>
      </c>
    </row>
    <row r="1483">
      <c r="A1483" s="53" t="str">
        <f t="shared" si="1"/>
        <v>Europe_Luxembourg-Europe_2012</v>
      </c>
      <c r="B1483" s="47" t="s">
        <v>179</v>
      </c>
      <c r="C1483" s="49" t="s">
        <v>206</v>
      </c>
      <c r="D1483" s="44" t="s">
        <v>91</v>
      </c>
      <c r="E1483" s="52">
        <v>4.613E9</v>
      </c>
      <c r="F1483" s="52">
        <v>3.582E9</v>
      </c>
    </row>
    <row r="1484">
      <c r="A1484" s="53" t="str">
        <f t="shared" si="1"/>
        <v>Europe_Malta-Europe_2000</v>
      </c>
      <c r="B1484" s="47" t="s">
        <v>179</v>
      </c>
      <c r="C1484" s="49" t="s">
        <v>207</v>
      </c>
      <c r="D1484" s="44" t="s">
        <v>70</v>
      </c>
      <c r="E1484" s="52">
        <v>7.31E8</v>
      </c>
      <c r="F1484" s="52">
        <v>2.24E8</v>
      </c>
    </row>
    <row r="1485">
      <c r="A1485" s="53" t="str">
        <f t="shared" si="1"/>
        <v>Europe_Malta-Europe_2001</v>
      </c>
      <c r="B1485" s="47" t="s">
        <v>179</v>
      </c>
      <c r="C1485" s="49" t="s">
        <v>207</v>
      </c>
      <c r="D1485" s="44" t="s">
        <v>71</v>
      </c>
      <c r="E1485" s="52">
        <v>7.04E8</v>
      </c>
      <c r="F1485" s="52">
        <v>2.04E8</v>
      </c>
    </row>
    <row r="1486">
      <c r="A1486" s="53" t="str">
        <f t="shared" si="1"/>
        <v>Europe_Malta-Europe_2002</v>
      </c>
      <c r="B1486" s="47" t="s">
        <v>179</v>
      </c>
      <c r="C1486" s="49" t="s">
        <v>207</v>
      </c>
      <c r="D1486" s="44" t="s">
        <v>72</v>
      </c>
      <c r="E1486" s="52">
        <v>7.57E8</v>
      </c>
      <c r="F1486" s="52">
        <v>1.8E8</v>
      </c>
    </row>
    <row r="1487">
      <c r="A1487" s="53" t="str">
        <f t="shared" si="1"/>
        <v>Europe_Malta-Europe_2003</v>
      </c>
      <c r="B1487" s="47" t="s">
        <v>179</v>
      </c>
      <c r="C1487" s="49" t="s">
        <v>207</v>
      </c>
      <c r="D1487" s="44" t="s">
        <v>74</v>
      </c>
      <c r="E1487" s="52">
        <v>8.69E8</v>
      </c>
      <c r="F1487" s="52">
        <v>2.38E8</v>
      </c>
    </row>
    <row r="1488">
      <c r="A1488" s="53" t="str">
        <f t="shared" si="1"/>
        <v>Europe_Malta-Europe_2004</v>
      </c>
      <c r="B1488" s="47" t="s">
        <v>179</v>
      </c>
      <c r="C1488" s="49" t="s">
        <v>207</v>
      </c>
      <c r="D1488" s="44" t="s">
        <v>83</v>
      </c>
      <c r="E1488" s="52">
        <v>9.49E8</v>
      </c>
      <c r="F1488" s="52">
        <v>2.91E8</v>
      </c>
    </row>
    <row r="1489">
      <c r="A1489" s="53" t="str">
        <f t="shared" si="1"/>
        <v>Europe_Malta-Europe_2005</v>
      </c>
      <c r="B1489" s="47" t="s">
        <v>179</v>
      </c>
      <c r="C1489" s="49" t="s">
        <v>207</v>
      </c>
      <c r="D1489" s="44" t="s">
        <v>84</v>
      </c>
      <c r="E1489" s="52">
        <v>9.24E8</v>
      </c>
      <c r="F1489" s="52">
        <v>3.11E8</v>
      </c>
    </row>
    <row r="1490">
      <c r="A1490" s="53" t="str">
        <f t="shared" si="1"/>
        <v>Europe_Malta-Europe_2006</v>
      </c>
      <c r="B1490" s="47" t="s">
        <v>179</v>
      </c>
      <c r="C1490" s="49" t="s">
        <v>207</v>
      </c>
      <c r="D1490" s="44" t="s">
        <v>85</v>
      </c>
      <c r="E1490" s="52">
        <v>9.66E8</v>
      </c>
      <c r="F1490" s="52">
        <v>3.62E8</v>
      </c>
    </row>
    <row r="1491">
      <c r="A1491" s="53" t="str">
        <f t="shared" si="1"/>
        <v>Europe_Malta-Europe_2007</v>
      </c>
      <c r="B1491" s="47" t="s">
        <v>179</v>
      </c>
      <c r="C1491" s="49" t="s">
        <v>207</v>
      </c>
      <c r="D1491" s="44" t="s">
        <v>86</v>
      </c>
      <c r="E1491" s="52">
        <v>1.185E9</v>
      </c>
      <c r="F1491" s="52">
        <v>2.84E8</v>
      </c>
    </row>
    <row r="1492">
      <c r="A1492" s="53" t="str">
        <f t="shared" si="1"/>
        <v>Europe_Malta-Europe_2008</v>
      </c>
      <c r="B1492" s="47" t="s">
        <v>179</v>
      </c>
      <c r="C1492" s="49" t="s">
        <v>207</v>
      </c>
      <c r="D1492" s="44" t="s">
        <v>87</v>
      </c>
      <c r="E1492" s="52">
        <v>1.336E9</v>
      </c>
      <c r="F1492" s="52">
        <v>3.61E8</v>
      </c>
    </row>
    <row r="1493">
      <c r="A1493" s="53" t="str">
        <f t="shared" si="1"/>
        <v>Europe_Malta-Europe_2009</v>
      </c>
      <c r="B1493" s="47" t="s">
        <v>179</v>
      </c>
      <c r="C1493" s="49" t="s">
        <v>207</v>
      </c>
      <c r="D1493" s="44" t="s">
        <v>88</v>
      </c>
      <c r="E1493" s="52">
        <v>1.117E9</v>
      </c>
      <c r="F1493" s="52">
        <v>3.62E8</v>
      </c>
    </row>
    <row r="1494">
      <c r="A1494" s="53" t="str">
        <f t="shared" si="1"/>
        <v>Europe_Malta-Europe_2010</v>
      </c>
      <c r="B1494" s="47" t="s">
        <v>179</v>
      </c>
      <c r="C1494" s="49" t="s">
        <v>207</v>
      </c>
      <c r="D1494" s="44" t="s">
        <v>89</v>
      </c>
      <c r="E1494" s="52">
        <v>1.238E9</v>
      </c>
      <c r="F1494" s="52">
        <v>3.66E8</v>
      </c>
    </row>
    <row r="1495">
      <c r="A1495" s="53" t="str">
        <f t="shared" si="1"/>
        <v>Europe_Malta-Europe_2011</v>
      </c>
      <c r="B1495" s="47" t="s">
        <v>179</v>
      </c>
      <c r="C1495" s="49" t="s">
        <v>207</v>
      </c>
      <c r="D1495" s="44" t="s">
        <v>90</v>
      </c>
      <c r="E1495" s="52">
        <v>1.465E9</v>
      </c>
      <c r="F1495" s="52">
        <v>4.01E8</v>
      </c>
    </row>
    <row r="1496">
      <c r="A1496" s="53" t="str">
        <f t="shared" si="1"/>
        <v>Europe_Malta-Europe_2012</v>
      </c>
      <c r="B1496" s="47" t="s">
        <v>179</v>
      </c>
      <c r="C1496" s="49" t="s">
        <v>207</v>
      </c>
      <c r="D1496" s="44" t="s">
        <v>91</v>
      </c>
      <c r="E1496" s="52">
        <v>1.451E9</v>
      </c>
      <c r="F1496" s="52">
        <v>4.08E8</v>
      </c>
    </row>
    <row r="1497">
      <c r="A1497" s="53" t="str">
        <f t="shared" si="1"/>
        <v>Europe_Moldova-Europe_2000</v>
      </c>
      <c r="B1497" s="47" t="s">
        <v>179</v>
      </c>
      <c r="C1497" s="49" t="s">
        <v>208</v>
      </c>
      <c r="D1497" s="44" t="s">
        <v>70</v>
      </c>
      <c r="E1497" s="52">
        <v>5.7E7</v>
      </c>
      <c r="F1497" s="52">
        <v>8.6E7</v>
      </c>
    </row>
    <row r="1498">
      <c r="A1498" s="53" t="str">
        <f t="shared" si="1"/>
        <v>Europe_Moldova-Europe_2001</v>
      </c>
      <c r="B1498" s="47" t="s">
        <v>179</v>
      </c>
      <c r="C1498" s="49" t="s">
        <v>208</v>
      </c>
      <c r="D1498" s="44" t="s">
        <v>71</v>
      </c>
      <c r="E1498" s="52">
        <v>5.8E7</v>
      </c>
      <c r="F1498" s="52">
        <v>9.0E7</v>
      </c>
    </row>
    <row r="1499">
      <c r="A1499" s="53" t="str">
        <f t="shared" si="1"/>
        <v>Europe_Moldova-Europe_2002</v>
      </c>
      <c r="B1499" s="47" t="s">
        <v>179</v>
      </c>
      <c r="C1499" s="49" t="s">
        <v>208</v>
      </c>
      <c r="D1499" s="44" t="s">
        <v>72</v>
      </c>
      <c r="E1499" s="52">
        <v>7.2E7</v>
      </c>
      <c r="F1499" s="52">
        <v>1.09E8</v>
      </c>
    </row>
    <row r="1500">
      <c r="A1500" s="53" t="str">
        <f t="shared" si="1"/>
        <v>Europe_Moldova-Europe_2003</v>
      </c>
      <c r="B1500" s="47" t="s">
        <v>179</v>
      </c>
      <c r="C1500" s="49" t="s">
        <v>208</v>
      </c>
      <c r="D1500" s="44" t="s">
        <v>74</v>
      </c>
      <c r="E1500" s="52">
        <v>7.9E7</v>
      </c>
      <c r="F1500" s="52">
        <v>1.18E8</v>
      </c>
    </row>
    <row r="1501">
      <c r="A1501" s="53" t="str">
        <f t="shared" si="1"/>
        <v>Europe_Moldova-Europe_2004</v>
      </c>
      <c r="B1501" s="47" t="s">
        <v>179</v>
      </c>
      <c r="C1501" s="49" t="s">
        <v>208</v>
      </c>
      <c r="D1501" s="44" t="s">
        <v>83</v>
      </c>
      <c r="E1501" s="52">
        <v>1.12E8</v>
      </c>
      <c r="F1501" s="52">
        <v>1.35E8</v>
      </c>
    </row>
    <row r="1502">
      <c r="A1502" s="53" t="str">
        <f t="shared" si="1"/>
        <v>Europe_Moldova-Europe_2005</v>
      </c>
      <c r="B1502" s="47" t="s">
        <v>179</v>
      </c>
      <c r="C1502" s="49" t="s">
        <v>208</v>
      </c>
      <c r="D1502" s="44" t="s">
        <v>84</v>
      </c>
      <c r="E1502" s="52">
        <v>1.38E8</v>
      </c>
      <c r="F1502" s="52">
        <v>1.7E8</v>
      </c>
    </row>
    <row r="1503">
      <c r="A1503" s="53" t="str">
        <f t="shared" si="1"/>
        <v>Europe_Moldova-Europe_2006</v>
      </c>
      <c r="B1503" s="47" t="s">
        <v>179</v>
      </c>
      <c r="C1503" s="49" t="s">
        <v>208</v>
      </c>
      <c r="D1503" s="44" t="s">
        <v>85</v>
      </c>
      <c r="E1503" s="52">
        <v>1.5E8</v>
      </c>
      <c r="F1503" s="52">
        <v>2.24E8</v>
      </c>
    </row>
    <row r="1504">
      <c r="A1504" s="53" t="str">
        <f t="shared" si="1"/>
        <v>Europe_Moldova-Europe_2007</v>
      </c>
      <c r="B1504" s="47" t="s">
        <v>179</v>
      </c>
      <c r="C1504" s="49" t="s">
        <v>208</v>
      </c>
      <c r="D1504" s="44" t="s">
        <v>86</v>
      </c>
      <c r="E1504" s="52">
        <v>2.29E8</v>
      </c>
      <c r="F1504" s="52">
        <v>2.9E8</v>
      </c>
    </row>
    <row r="1505">
      <c r="A1505" s="53" t="str">
        <f t="shared" si="1"/>
        <v>Europe_Moldova-Europe_2008</v>
      </c>
      <c r="B1505" s="47" t="s">
        <v>179</v>
      </c>
      <c r="C1505" s="49" t="s">
        <v>208</v>
      </c>
      <c r="D1505" s="44" t="s">
        <v>87</v>
      </c>
      <c r="E1505" s="52">
        <v>2.93E8</v>
      </c>
      <c r="F1505" s="52">
        <v>3.59E8</v>
      </c>
    </row>
    <row r="1506">
      <c r="A1506" s="53" t="str">
        <f t="shared" si="1"/>
        <v>Europe_Moldova-Europe_2009</v>
      </c>
      <c r="B1506" s="47" t="s">
        <v>179</v>
      </c>
      <c r="C1506" s="49" t="s">
        <v>208</v>
      </c>
      <c r="D1506" s="44" t="s">
        <v>88</v>
      </c>
      <c r="E1506" s="52">
        <v>2.4E8</v>
      </c>
      <c r="F1506" s="52">
        <v>3.07E8</v>
      </c>
    </row>
    <row r="1507">
      <c r="A1507" s="53" t="str">
        <f t="shared" si="1"/>
        <v>Europe_Moldova-Europe_2010</v>
      </c>
      <c r="B1507" s="47" t="s">
        <v>179</v>
      </c>
      <c r="C1507" s="49" t="s">
        <v>208</v>
      </c>
      <c r="D1507" s="44" t="s">
        <v>89</v>
      </c>
      <c r="E1507" s="52">
        <v>2.32E8</v>
      </c>
      <c r="F1507" s="52">
        <v>3.24E8</v>
      </c>
    </row>
    <row r="1508">
      <c r="A1508" s="53" t="str">
        <f t="shared" si="1"/>
        <v>Europe_Moldova-Europe_2011</v>
      </c>
      <c r="B1508" s="47" t="s">
        <v>179</v>
      </c>
      <c r="C1508" s="49" t="s">
        <v>208</v>
      </c>
      <c r="D1508" s="44" t="s">
        <v>90</v>
      </c>
      <c r="E1508" s="52">
        <v>2.62E8</v>
      </c>
      <c r="F1508" s="52">
        <v>3.74E8</v>
      </c>
    </row>
    <row r="1509">
      <c r="A1509" s="53" t="str">
        <f t="shared" si="1"/>
        <v>Europe_Moldova-Europe_2012</v>
      </c>
      <c r="B1509" s="47" t="s">
        <v>179</v>
      </c>
      <c r="C1509" s="49" t="s">
        <v>208</v>
      </c>
      <c r="D1509" s="44" t="s">
        <v>91</v>
      </c>
      <c r="E1509" s="52">
        <v>2.94E8</v>
      </c>
      <c r="F1509" s="52">
        <v>4.2E8</v>
      </c>
    </row>
    <row r="1510">
      <c r="A1510" s="53" t="str">
        <f t="shared" si="1"/>
        <v>Europe_Monaco-Europe_2000</v>
      </c>
      <c r="B1510" s="47" t="s">
        <v>179</v>
      </c>
      <c r="C1510" s="49" t="s">
        <v>209</v>
      </c>
      <c r="D1510" s="44" t="s">
        <v>70</v>
      </c>
      <c r="E1510" s="50"/>
      <c r="F1510" s="50"/>
    </row>
    <row r="1511">
      <c r="A1511" s="53" t="str">
        <f t="shared" si="1"/>
        <v>Europe_Monaco-Europe_2001</v>
      </c>
      <c r="B1511" s="47" t="s">
        <v>179</v>
      </c>
      <c r="C1511" s="49" t="s">
        <v>209</v>
      </c>
      <c r="D1511" s="44" t="s">
        <v>71</v>
      </c>
      <c r="E1511" s="50"/>
      <c r="F1511" s="50"/>
    </row>
    <row r="1512">
      <c r="A1512" s="53" t="str">
        <f t="shared" si="1"/>
        <v>Europe_Monaco-Europe_2002</v>
      </c>
      <c r="B1512" s="47" t="s">
        <v>179</v>
      </c>
      <c r="C1512" s="49" t="s">
        <v>209</v>
      </c>
      <c r="D1512" s="44" t="s">
        <v>72</v>
      </c>
      <c r="E1512" s="50"/>
      <c r="F1512" s="50"/>
    </row>
    <row r="1513">
      <c r="A1513" s="53" t="str">
        <f t="shared" si="1"/>
        <v>Europe_Monaco-Europe_2003</v>
      </c>
      <c r="B1513" s="47" t="s">
        <v>179</v>
      </c>
      <c r="C1513" s="49" t="s">
        <v>209</v>
      </c>
      <c r="D1513" s="44" t="s">
        <v>74</v>
      </c>
      <c r="E1513" s="50"/>
      <c r="F1513" s="50"/>
    </row>
    <row r="1514">
      <c r="A1514" s="53" t="str">
        <f t="shared" si="1"/>
        <v>Europe_Monaco-Europe_2004</v>
      </c>
      <c r="B1514" s="47" t="s">
        <v>179</v>
      </c>
      <c r="C1514" s="49" t="s">
        <v>209</v>
      </c>
      <c r="D1514" s="44" t="s">
        <v>83</v>
      </c>
      <c r="E1514" s="50"/>
      <c r="F1514" s="50"/>
    </row>
    <row r="1515">
      <c r="A1515" s="53" t="str">
        <f t="shared" si="1"/>
        <v>Europe_Monaco-Europe_2005</v>
      </c>
      <c r="B1515" s="47" t="s">
        <v>179</v>
      </c>
      <c r="C1515" s="49" t="s">
        <v>209</v>
      </c>
      <c r="D1515" s="44" t="s">
        <v>84</v>
      </c>
      <c r="E1515" s="50"/>
      <c r="F1515" s="50"/>
    </row>
    <row r="1516">
      <c r="A1516" s="53" t="str">
        <f t="shared" si="1"/>
        <v>Europe_Monaco-Europe_2006</v>
      </c>
      <c r="B1516" s="47" t="s">
        <v>179</v>
      </c>
      <c r="C1516" s="49" t="s">
        <v>209</v>
      </c>
      <c r="D1516" s="44" t="s">
        <v>85</v>
      </c>
      <c r="E1516" s="50"/>
      <c r="F1516" s="50"/>
    </row>
    <row r="1517">
      <c r="A1517" s="53" t="str">
        <f t="shared" si="1"/>
        <v>Europe_Monaco-Europe_2007</v>
      </c>
      <c r="B1517" s="47" t="s">
        <v>179</v>
      </c>
      <c r="C1517" s="49" t="s">
        <v>209</v>
      </c>
      <c r="D1517" s="44" t="s">
        <v>86</v>
      </c>
      <c r="E1517" s="50"/>
      <c r="F1517" s="50"/>
    </row>
    <row r="1518">
      <c r="A1518" s="53" t="str">
        <f t="shared" si="1"/>
        <v>Europe_Monaco-Europe_2008</v>
      </c>
      <c r="B1518" s="47" t="s">
        <v>179</v>
      </c>
      <c r="C1518" s="49" t="s">
        <v>209</v>
      </c>
      <c r="D1518" s="44" t="s">
        <v>87</v>
      </c>
      <c r="E1518" s="50"/>
      <c r="F1518" s="50"/>
    </row>
    <row r="1519">
      <c r="A1519" s="53" t="str">
        <f t="shared" si="1"/>
        <v>Europe_Monaco-Europe_2009</v>
      </c>
      <c r="B1519" s="47" t="s">
        <v>179</v>
      </c>
      <c r="C1519" s="49" t="s">
        <v>209</v>
      </c>
      <c r="D1519" s="44" t="s">
        <v>88</v>
      </c>
      <c r="E1519" s="50"/>
      <c r="F1519" s="50"/>
    </row>
    <row r="1520">
      <c r="A1520" s="53" t="str">
        <f t="shared" si="1"/>
        <v>Europe_Monaco-Europe_2010</v>
      </c>
      <c r="B1520" s="47" t="s">
        <v>179</v>
      </c>
      <c r="C1520" s="49" t="s">
        <v>209</v>
      </c>
      <c r="D1520" s="44" t="s">
        <v>89</v>
      </c>
      <c r="E1520" s="50"/>
      <c r="F1520" s="50"/>
    </row>
    <row r="1521">
      <c r="A1521" s="53" t="str">
        <f t="shared" si="1"/>
        <v>Europe_Monaco-Europe_2011</v>
      </c>
      <c r="B1521" s="47" t="s">
        <v>179</v>
      </c>
      <c r="C1521" s="49" t="s">
        <v>209</v>
      </c>
      <c r="D1521" s="44" t="s">
        <v>90</v>
      </c>
      <c r="E1521" s="50"/>
      <c r="F1521" s="50"/>
    </row>
    <row r="1522">
      <c r="A1522" s="53" t="str">
        <f t="shared" si="1"/>
        <v>Europe_Monaco-Europe_2012</v>
      </c>
      <c r="B1522" s="47" t="s">
        <v>179</v>
      </c>
      <c r="C1522" s="49" t="s">
        <v>209</v>
      </c>
      <c r="D1522" s="44" t="s">
        <v>91</v>
      </c>
      <c r="E1522" s="50"/>
      <c r="F1522" s="50"/>
    </row>
    <row r="1523">
      <c r="A1523" s="53" t="str">
        <f t="shared" si="1"/>
        <v>Europe_Montenegro-Europe_2000</v>
      </c>
      <c r="B1523" s="47" t="s">
        <v>179</v>
      </c>
      <c r="C1523" s="49" t="s">
        <v>210</v>
      </c>
      <c r="D1523" s="44" t="s">
        <v>70</v>
      </c>
      <c r="E1523" s="50"/>
      <c r="F1523" s="50"/>
    </row>
    <row r="1524">
      <c r="A1524" s="53" t="str">
        <f t="shared" si="1"/>
        <v>Europe_Montenegro-Europe_2001</v>
      </c>
      <c r="B1524" s="47" t="s">
        <v>179</v>
      </c>
      <c r="C1524" s="49" t="s">
        <v>210</v>
      </c>
      <c r="D1524" s="44" t="s">
        <v>71</v>
      </c>
      <c r="E1524" s="50"/>
      <c r="F1524" s="50"/>
    </row>
    <row r="1525">
      <c r="A1525" s="53" t="str">
        <f t="shared" si="1"/>
        <v>Europe_Montenegro-Europe_2002</v>
      </c>
      <c r="B1525" s="47" t="s">
        <v>179</v>
      </c>
      <c r="C1525" s="49" t="s">
        <v>210</v>
      </c>
      <c r="D1525" s="44" t="s">
        <v>72</v>
      </c>
      <c r="E1525" s="50"/>
      <c r="F1525" s="50"/>
    </row>
    <row r="1526">
      <c r="A1526" s="53" t="str">
        <f t="shared" si="1"/>
        <v>Europe_Montenegro-Europe_2003</v>
      </c>
      <c r="B1526" s="47" t="s">
        <v>179</v>
      </c>
      <c r="C1526" s="49" t="s">
        <v>210</v>
      </c>
      <c r="D1526" s="44" t="s">
        <v>74</v>
      </c>
      <c r="E1526" s="50"/>
      <c r="F1526" s="50"/>
    </row>
    <row r="1527">
      <c r="A1527" s="53" t="str">
        <f t="shared" si="1"/>
        <v>Europe_Montenegro-Europe_2004</v>
      </c>
      <c r="B1527" s="47" t="s">
        <v>179</v>
      </c>
      <c r="C1527" s="49" t="s">
        <v>210</v>
      </c>
      <c r="D1527" s="44" t="s">
        <v>83</v>
      </c>
      <c r="E1527" s="50"/>
      <c r="F1527" s="50"/>
    </row>
    <row r="1528">
      <c r="A1528" s="53" t="str">
        <f t="shared" si="1"/>
        <v>Europe_Montenegro-Europe_2005</v>
      </c>
      <c r="B1528" s="47" t="s">
        <v>179</v>
      </c>
      <c r="C1528" s="49" t="s">
        <v>210</v>
      </c>
      <c r="D1528" s="44" t="s">
        <v>84</v>
      </c>
      <c r="E1528" s="50"/>
      <c r="F1528" s="50"/>
    </row>
    <row r="1529">
      <c r="A1529" s="53" t="str">
        <f t="shared" si="1"/>
        <v>Europe_Montenegro-Europe_2006</v>
      </c>
      <c r="B1529" s="47" t="s">
        <v>179</v>
      </c>
      <c r="C1529" s="49" t="s">
        <v>210</v>
      </c>
      <c r="D1529" s="44" t="s">
        <v>85</v>
      </c>
      <c r="E1529" s="50"/>
      <c r="F1529" s="50"/>
    </row>
    <row r="1530">
      <c r="A1530" s="53" t="str">
        <f t="shared" si="1"/>
        <v>Europe_Montenegro-Europe_2007</v>
      </c>
      <c r="B1530" s="47" t="s">
        <v>179</v>
      </c>
      <c r="C1530" s="49" t="s">
        <v>210</v>
      </c>
      <c r="D1530" s="44" t="s">
        <v>86</v>
      </c>
      <c r="E1530" s="52">
        <v>6.6E8</v>
      </c>
      <c r="F1530" s="52">
        <v>5.8E7</v>
      </c>
    </row>
    <row r="1531">
      <c r="A1531" s="53" t="str">
        <f t="shared" si="1"/>
        <v>Europe_Montenegro-Europe_2008</v>
      </c>
      <c r="B1531" s="47" t="s">
        <v>179</v>
      </c>
      <c r="C1531" s="49" t="s">
        <v>210</v>
      </c>
      <c r="D1531" s="44" t="s">
        <v>87</v>
      </c>
      <c r="E1531" s="52">
        <v>8.59E8</v>
      </c>
      <c r="F1531" s="52">
        <v>8.0E7</v>
      </c>
    </row>
    <row r="1532">
      <c r="A1532" s="53" t="str">
        <f t="shared" si="1"/>
        <v>Europe_Montenegro-Europe_2009</v>
      </c>
      <c r="B1532" s="47" t="s">
        <v>179</v>
      </c>
      <c r="C1532" s="49" t="s">
        <v>210</v>
      </c>
      <c r="D1532" s="44" t="s">
        <v>88</v>
      </c>
      <c r="E1532" s="52">
        <v>7.92E8</v>
      </c>
      <c r="F1532" s="52">
        <v>7.6E7</v>
      </c>
    </row>
    <row r="1533">
      <c r="A1533" s="53" t="str">
        <f t="shared" si="1"/>
        <v>Europe_Montenegro-Europe_2010</v>
      </c>
      <c r="B1533" s="47" t="s">
        <v>179</v>
      </c>
      <c r="C1533" s="49" t="s">
        <v>210</v>
      </c>
      <c r="D1533" s="44" t="s">
        <v>89</v>
      </c>
      <c r="E1533" s="52">
        <v>7.65E8</v>
      </c>
      <c r="F1533" s="52">
        <v>7.2E7</v>
      </c>
    </row>
    <row r="1534">
      <c r="A1534" s="53" t="str">
        <f t="shared" si="1"/>
        <v>Europe_Montenegro-Europe_2011</v>
      </c>
      <c r="B1534" s="47" t="s">
        <v>179</v>
      </c>
      <c r="C1534" s="49" t="s">
        <v>210</v>
      </c>
      <c r="D1534" s="44" t="s">
        <v>90</v>
      </c>
      <c r="E1534" s="52">
        <v>9.26E8</v>
      </c>
      <c r="F1534" s="52">
        <v>7.0E7</v>
      </c>
    </row>
    <row r="1535">
      <c r="A1535" s="53" t="str">
        <f t="shared" si="1"/>
        <v>Europe_Montenegro-Europe_2012</v>
      </c>
      <c r="B1535" s="47" t="s">
        <v>179</v>
      </c>
      <c r="C1535" s="49" t="s">
        <v>210</v>
      </c>
      <c r="D1535" s="44" t="s">
        <v>91</v>
      </c>
      <c r="E1535" s="52">
        <v>8.6E8</v>
      </c>
      <c r="F1535" s="52">
        <v>6.7E7</v>
      </c>
    </row>
    <row r="1536">
      <c r="A1536" s="53" t="str">
        <f t="shared" si="1"/>
        <v>Europe_Netherlands-Europe_2000</v>
      </c>
      <c r="B1536" s="47" t="s">
        <v>179</v>
      </c>
      <c r="C1536" s="49" t="s">
        <v>211</v>
      </c>
      <c r="D1536" s="44" t="s">
        <v>70</v>
      </c>
      <c r="E1536" s="52">
        <v>1.1285E10</v>
      </c>
      <c r="F1536" s="52">
        <v>1.3649E10</v>
      </c>
    </row>
    <row r="1537">
      <c r="A1537" s="53" t="str">
        <f t="shared" si="1"/>
        <v>Europe_Netherlands-Europe_2001</v>
      </c>
      <c r="B1537" s="47" t="s">
        <v>179</v>
      </c>
      <c r="C1537" s="49" t="s">
        <v>211</v>
      </c>
      <c r="D1537" s="44" t="s">
        <v>71</v>
      </c>
      <c r="E1537" s="52">
        <v>1.1147E10</v>
      </c>
      <c r="F1537" s="52">
        <v>1.3061E10</v>
      </c>
    </row>
    <row r="1538">
      <c r="A1538" s="53" t="str">
        <f t="shared" si="1"/>
        <v>Europe_Netherlands-Europe_2002</v>
      </c>
      <c r="B1538" s="47" t="s">
        <v>179</v>
      </c>
      <c r="C1538" s="49" t="s">
        <v>211</v>
      </c>
      <c r="D1538" s="44" t="s">
        <v>72</v>
      </c>
      <c r="E1538" s="52">
        <v>1.1745E10</v>
      </c>
      <c r="F1538" s="52">
        <v>1.4201E10</v>
      </c>
    </row>
    <row r="1539">
      <c r="A1539" s="53" t="str">
        <f t="shared" si="1"/>
        <v>Europe_Netherlands-Europe_2003</v>
      </c>
      <c r="B1539" s="47" t="s">
        <v>179</v>
      </c>
      <c r="C1539" s="49" t="s">
        <v>211</v>
      </c>
      <c r="D1539" s="44" t="s">
        <v>74</v>
      </c>
      <c r="E1539" s="52">
        <v>1.4603E10</v>
      </c>
      <c r="F1539" s="52">
        <v>1.5887E10</v>
      </c>
    </row>
    <row r="1540">
      <c r="A1540" s="53" t="str">
        <f t="shared" si="1"/>
        <v>Europe_Netherlands-Europe_2004</v>
      </c>
      <c r="B1540" s="47" t="s">
        <v>179</v>
      </c>
      <c r="C1540" s="49" t="s">
        <v>211</v>
      </c>
      <c r="D1540" s="44" t="s">
        <v>83</v>
      </c>
      <c r="E1540" s="52">
        <v>1.6495E10</v>
      </c>
      <c r="F1540" s="52">
        <v>1.6937E10</v>
      </c>
    </row>
    <row r="1541">
      <c r="A1541" s="53" t="str">
        <f t="shared" si="1"/>
        <v>Europe_Netherlands-Europe_2005</v>
      </c>
      <c r="B1541" s="47" t="s">
        <v>179</v>
      </c>
      <c r="C1541" s="49" t="s">
        <v>211</v>
      </c>
      <c r="D1541" s="44" t="s">
        <v>84</v>
      </c>
      <c r="E1541" s="52">
        <v>1.6528E10</v>
      </c>
      <c r="F1541" s="52">
        <v>1.6621E10</v>
      </c>
    </row>
    <row r="1542">
      <c r="A1542" s="53" t="str">
        <f t="shared" si="1"/>
        <v>Europe_Netherlands-Europe_2006</v>
      </c>
      <c r="B1542" s="47" t="s">
        <v>179</v>
      </c>
      <c r="C1542" s="49" t="s">
        <v>211</v>
      </c>
      <c r="D1542" s="44" t="s">
        <v>85</v>
      </c>
      <c r="E1542" s="52">
        <v>1.7529E10</v>
      </c>
      <c r="F1542" s="52">
        <v>1.7453E10</v>
      </c>
    </row>
    <row r="1543">
      <c r="A1543" s="53" t="str">
        <f t="shared" si="1"/>
        <v>Europe_Netherlands-Europe_2007</v>
      </c>
      <c r="B1543" s="47" t="s">
        <v>179</v>
      </c>
      <c r="C1543" s="49" t="s">
        <v>211</v>
      </c>
      <c r="D1543" s="44" t="s">
        <v>86</v>
      </c>
      <c r="E1543" s="52">
        <v>1.9922E10</v>
      </c>
      <c r="F1543" s="52">
        <v>1.9477E10</v>
      </c>
    </row>
    <row r="1544">
      <c r="A1544" s="53" t="str">
        <f t="shared" si="1"/>
        <v>Europe_Netherlands-Europe_2008</v>
      </c>
      <c r="B1544" s="47" t="s">
        <v>179</v>
      </c>
      <c r="C1544" s="49" t="s">
        <v>211</v>
      </c>
      <c r="D1544" s="44" t="s">
        <v>87</v>
      </c>
      <c r="E1544" s="52">
        <v>2.0523E10</v>
      </c>
      <c r="F1544" s="52">
        <v>2.2217E10</v>
      </c>
    </row>
    <row r="1545">
      <c r="A1545" s="53" t="str">
        <f t="shared" si="1"/>
        <v>Europe_Netherlands-Europe_2009</v>
      </c>
      <c r="B1545" s="47" t="s">
        <v>179</v>
      </c>
      <c r="C1545" s="49" t="s">
        <v>211</v>
      </c>
      <c r="D1545" s="44" t="s">
        <v>88</v>
      </c>
      <c r="E1545" s="52">
        <v>1.7868E10</v>
      </c>
      <c r="F1545" s="52">
        <v>2.108E10</v>
      </c>
    </row>
    <row r="1546">
      <c r="A1546" s="53" t="str">
        <f t="shared" si="1"/>
        <v>Europe_Netherlands-Europe_2010</v>
      </c>
      <c r="B1546" s="47" t="s">
        <v>179</v>
      </c>
      <c r="C1546" s="49" t="s">
        <v>211</v>
      </c>
      <c r="D1546" s="44" t="s">
        <v>89</v>
      </c>
      <c r="E1546" s="52">
        <v>1.869E10</v>
      </c>
      <c r="F1546" s="52">
        <v>1.9772E10</v>
      </c>
    </row>
    <row r="1547">
      <c r="A1547" s="53" t="str">
        <f t="shared" si="1"/>
        <v>Europe_Netherlands-Europe_2011</v>
      </c>
      <c r="B1547" s="47" t="s">
        <v>179</v>
      </c>
      <c r="C1547" s="49" t="s">
        <v>211</v>
      </c>
      <c r="D1547" s="44" t="s">
        <v>90</v>
      </c>
      <c r="E1547" s="52">
        <v>2.097E10</v>
      </c>
      <c r="F1547" s="52">
        <v>2.0884E10</v>
      </c>
    </row>
    <row r="1548">
      <c r="A1548" s="53" t="str">
        <f t="shared" si="1"/>
        <v>Europe_Netherlands-Europe_2012</v>
      </c>
      <c r="B1548" s="47" t="s">
        <v>179</v>
      </c>
      <c r="C1548" s="49" t="s">
        <v>211</v>
      </c>
      <c r="D1548" s="44" t="s">
        <v>91</v>
      </c>
      <c r="E1548" s="52">
        <v>2.0527E10</v>
      </c>
      <c r="F1548" s="52">
        <v>2.0346E10</v>
      </c>
    </row>
    <row r="1549">
      <c r="A1549" s="53" t="str">
        <f t="shared" si="1"/>
        <v>Europe_North Macedonia-Europe_2000</v>
      </c>
      <c r="B1549" s="47" t="s">
        <v>179</v>
      </c>
      <c r="C1549" s="49" t="s">
        <v>212</v>
      </c>
      <c r="D1549" s="44" t="s">
        <v>70</v>
      </c>
      <c r="E1549" s="52">
        <v>8.8E7</v>
      </c>
      <c r="F1549" s="52">
        <v>5.8E7</v>
      </c>
    </row>
    <row r="1550">
      <c r="A1550" s="53" t="str">
        <f t="shared" si="1"/>
        <v>Europe_North Macedonia-Europe_2001</v>
      </c>
      <c r="B1550" s="47" t="s">
        <v>179</v>
      </c>
      <c r="C1550" s="49" t="s">
        <v>212</v>
      </c>
      <c r="D1550" s="44" t="s">
        <v>71</v>
      </c>
      <c r="E1550" s="52">
        <v>4.9E7</v>
      </c>
      <c r="F1550" s="52">
        <v>6.0E7</v>
      </c>
    </row>
    <row r="1551">
      <c r="A1551" s="53" t="str">
        <f t="shared" si="1"/>
        <v>Europe_North Macedonia-Europe_2002</v>
      </c>
      <c r="B1551" s="47" t="s">
        <v>179</v>
      </c>
      <c r="C1551" s="49" t="s">
        <v>212</v>
      </c>
      <c r="D1551" s="44" t="s">
        <v>72</v>
      </c>
      <c r="E1551" s="52">
        <v>5.5E7</v>
      </c>
      <c r="F1551" s="52">
        <v>6.0E7</v>
      </c>
    </row>
    <row r="1552">
      <c r="A1552" s="53" t="str">
        <f t="shared" si="1"/>
        <v>Europe_North Macedonia-Europe_2003</v>
      </c>
      <c r="B1552" s="47" t="s">
        <v>179</v>
      </c>
      <c r="C1552" s="49" t="s">
        <v>212</v>
      </c>
      <c r="D1552" s="44" t="s">
        <v>74</v>
      </c>
      <c r="E1552" s="52">
        <v>8.6E7</v>
      </c>
      <c r="F1552" s="52">
        <v>7.1E7</v>
      </c>
    </row>
    <row r="1553">
      <c r="A1553" s="53" t="str">
        <f t="shared" si="1"/>
        <v>Europe_North Macedonia-Europe_2004</v>
      </c>
      <c r="B1553" s="47" t="s">
        <v>179</v>
      </c>
      <c r="C1553" s="49" t="s">
        <v>212</v>
      </c>
      <c r="D1553" s="44" t="s">
        <v>83</v>
      </c>
      <c r="E1553" s="52">
        <v>1.03E8</v>
      </c>
      <c r="F1553" s="52">
        <v>8.5E7</v>
      </c>
    </row>
    <row r="1554">
      <c r="A1554" s="53" t="str">
        <f t="shared" si="1"/>
        <v>Europe_North Macedonia-Europe_2005</v>
      </c>
      <c r="B1554" s="47" t="s">
        <v>179</v>
      </c>
      <c r="C1554" s="49" t="s">
        <v>212</v>
      </c>
      <c r="D1554" s="44" t="s">
        <v>84</v>
      </c>
      <c r="E1554" s="52">
        <v>1.16E8</v>
      </c>
      <c r="F1554" s="52">
        <v>9.7E7</v>
      </c>
    </row>
    <row r="1555">
      <c r="A1555" s="53" t="str">
        <f t="shared" si="1"/>
        <v>Europe_North Macedonia-Europe_2006</v>
      </c>
      <c r="B1555" s="47" t="s">
        <v>179</v>
      </c>
      <c r="C1555" s="49" t="s">
        <v>212</v>
      </c>
      <c r="D1555" s="44" t="s">
        <v>85</v>
      </c>
      <c r="E1555" s="52">
        <v>1.56E8</v>
      </c>
      <c r="F1555" s="52">
        <v>1.1E8</v>
      </c>
    </row>
    <row r="1556">
      <c r="A1556" s="53" t="str">
        <f t="shared" si="1"/>
        <v>Europe_North Macedonia-Europe_2007</v>
      </c>
      <c r="B1556" s="47" t="s">
        <v>179</v>
      </c>
      <c r="C1556" s="49" t="s">
        <v>212</v>
      </c>
      <c r="D1556" s="44" t="s">
        <v>86</v>
      </c>
      <c r="E1556" s="52">
        <v>2.19E8</v>
      </c>
      <c r="F1556" s="52">
        <v>1.47E8</v>
      </c>
    </row>
    <row r="1557">
      <c r="A1557" s="53" t="str">
        <f t="shared" si="1"/>
        <v>Europe_North Macedonia-Europe_2008</v>
      </c>
      <c r="B1557" s="47" t="s">
        <v>179</v>
      </c>
      <c r="C1557" s="49" t="s">
        <v>212</v>
      </c>
      <c r="D1557" s="44" t="s">
        <v>87</v>
      </c>
      <c r="E1557" s="52">
        <v>2.62E8</v>
      </c>
      <c r="F1557" s="52">
        <v>1.9E8</v>
      </c>
    </row>
    <row r="1558">
      <c r="A1558" s="53" t="str">
        <f t="shared" si="1"/>
        <v>Europe_North Macedonia-Europe_2009</v>
      </c>
      <c r="B1558" s="47" t="s">
        <v>179</v>
      </c>
      <c r="C1558" s="49" t="s">
        <v>212</v>
      </c>
      <c r="D1558" s="44" t="s">
        <v>88</v>
      </c>
      <c r="E1558" s="52">
        <v>2.32E8</v>
      </c>
      <c r="F1558" s="52">
        <v>1.5E8</v>
      </c>
    </row>
    <row r="1559">
      <c r="A1559" s="53" t="str">
        <f t="shared" si="1"/>
        <v>Europe_North Macedonia-Europe_2010</v>
      </c>
      <c r="B1559" s="47" t="s">
        <v>179</v>
      </c>
      <c r="C1559" s="49" t="s">
        <v>212</v>
      </c>
      <c r="D1559" s="44" t="s">
        <v>89</v>
      </c>
      <c r="E1559" s="52">
        <v>2.09E8</v>
      </c>
      <c r="F1559" s="52">
        <v>1.41E8</v>
      </c>
    </row>
    <row r="1560">
      <c r="A1560" s="53" t="str">
        <f t="shared" si="1"/>
        <v>Europe_North Macedonia-Europe_2011</v>
      </c>
      <c r="B1560" s="47" t="s">
        <v>179</v>
      </c>
      <c r="C1560" s="49" t="s">
        <v>212</v>
      </c>
      <c r="D1560" s="44" t="s">
        <v>90</v>
      </c>
      <c r="E1560" s="52">
        <v>2.42E8</v>
      </c>
      <c r="F1560" s="52">
        <v>1.59E8</v>
      </c>
    </row>
    <row r="1561">
      <c r="A1561" s="53" t="str">
        <f t="shared" si="1"/>
        <v>Europe_North Macedonia-Europe_2012</v>
      </c>
      <c r="B1561" s="47" t="s">
        <v>179</v>
      </c>
      <c r="C1561" s="49" t="s">
        <v>212</v>
      </c>
      <c r="D1561" s="44" t="s">
        <v>91</v>
      </c>
      <c r="E1561" s="52">
        <v>2.37E8</v>
      </c>
      <c r="F1561" s="52">
        <v>1.53E8</v>
      </c>
    </row>
    <row r="1562">
      <c r="A1562" s="53" t="str">
        <f t="shared" si="1"/>
        <v>Europe_Norway-Europe_2000</v>
      </c>
      <c r="B1562" s="47" t="s">
        <v>179</v>
      </c>
      <c r="C1562" s="49" t="s">
        <v>213</v>
      </c>
      <c r="D1562" s="44" t="s">
        <v>70</v>
      </c>
      <c r="E1562" s="52">
        <v>2.521E9</v>
      </c>
      <c r="F1562" s="52">
        <v>4.893E9</v>
      </c>
    </row>
    <row r="1563">
      <c r="A1563" s="53" t="str">
        <f t="shared" si="1"/>
        <v>Europe_Norway-Europe_2001</v>
      </c>
      <c r="B1563" s="47" t="s">
        <v>179</v>
      </c>
      <c r="C1563" s="49" t="s">
        <v>213</v>
      </c>
      <c r="D1563" s="44" t="s">
        <v>71</v>
      </c>
      <c r="E1563" s="52">
        <v>2.38E9</v>
      </c>
      <c r="F1563" s="52">
        <v>4.718E9</v>
      </c>
    </row>
    <row r="1564">
      <c r="A1564" s="53" t="str">
        <f t="shared" si="1"/>
        <v>Europe_Norway-Europe_2002</v>
      </c>
      <c r="B1564" s="47" t="s">
        <v>179</v>
      </c>
      <c r="C1564" s="49" t="s">
        <v>213</v>
      </c>
      <c r="D1564" s="44" t="s">
        <v>72</v>
      </c>
      <c r="E1564" s="52">
        <v>2.581E9</v>
      </c>
      <c r="F1564" s="52">
        <v>5.61E9</v>
      </c>
    </row>
    <row r="1565">
      <c r="A1565" s="53" t="str">
        <f t="shared" si="1"/>
        <v>Europe_Norway-Europe_2003</v>
      </c>
      <c r="B1565" s="47" t="s">
        <v>179</v>
      </c>
      <c r="C1565" s="49" t="s">
        <v>213</v>
      </c>
      <c r="D1565" s="44" t="s">
        <v>74</v>
      </c>
      <c r="E1565" s="52">
        <v>2.989E9</v>
      </c>
      <c r="F1565" s="52">
        <v>7.089E9</v>
      </c>
    </row>
    <row r="1566">
      <c r="A1566" s="53" t="str">
        <f t="shared" si="1"/>
        <v>Europe_Norway-Europe_2004</v>
      </c>
      <c r="B1566" s="47" t="s">
        <v>179</v>
      </c>
      <c r="C1566" s="49" t="s">
        <v>213</v>
      </c>
      <c r="D1566" s="44" t="s">
        <v>83</v>
      </c>
      <c r="E1566" s="52">
        <v>3.531E9</v>
      </c>
      <c r="F1566" s="52">
        <v>8.894E9</v>
      </c>
    </row>
    <row r="1567">
      <c r="A1567" s="53" t="str">
        <f t="shared" si="1"/>
        <v>Europe_Norway-Europe_2005</v>
      </c>
      <c r="B1567" s="47" t="s">
        <v>179</v>
      </c>
      <c r="C1567" s="49" t="s">
        <v>213</v>
      </c>
      <c r="D1567" s="44" t="s">
        <v>84</v>
      </c>
      <c r="E1567" s="52">
        <v>4.243E9</v>
      </c>
      <c r="F1567" s="52">
        <v>1.04E10</v>
      </c>
    </row>
    <row r="1568">
      <c r="A1568" s="53" t="str">
        <f t="shared" si="1"/>
        <v>Europe_Norway-Europe_2006</v>
      </c>
      <c r="B1568" s="47" t="s">
        <v>179</v>
      </c>
      <c r="C1568" s="49" t="s">
        <v>213</v>
      </c>
      <c r="D1568" s="44" t="s">
        <v>85</v>
      </c>
      <c r="E1568" s="52">
        <v>4.289E9</v>
      </c>
      <c r="F1568" s="52">
        <v>1.1273E10</v>
      </c>
    </row>
    <row r="1569">
      <c r="A1569" s="53" t="str">
        <f t="shared" si="1"/>
        <v>Europe_Norway-Europe_2007</v>
      </c>
      <c r="B1569" s="47" t="s">
        <v>179</v>
      </c>
      <c r="C1569" s="49" t="s">
        <v>213</v>
      </c>
      <c r="D1569" s="44" t="s">
        <v>86</v>
      </c>
      <c r="E1569" s="52">
        <v>5.322E9</v>
      </c>
      <c r="F1569" s="52">
        <v>1.3256E10</v>
      </c>
    </row>
    <row r="1570">
      <c r="A1570" s="53" t="str">
        <f t="shared" si="1"/>
        <v>Europe_Norway-Europe_2008</v>
      </c>
      <c r="B1570" s="47" t="s">
        <v>179</v>
      </c>
      <c r="C1570" s="49" t="s">
        <v>213</v>
      </c>
      <c r="D1570" s="44" t="s">
        <v>87</v>
      </c>
      <c r="E1570" s="52">
        <v>5.702E9</v>
      </c>
      <c r="F1570" s="52">
        <v>1.5118E10</v>
      </c>
    </row>
    <row r="1571">
      <c r="A1571" s="53" t="str">
        <f t="shared" si="1"/>
        <v>Europe_Norway-Europe_2009</v>
      </c>
      <c r="B1571" s="47" t="s">
        <v>179</v>
      </c>
      <c r="C1571" s="49" t="s">
        <v>213</v>
      </c>
      <c r="D1571" s="44" t="s">
        <v>88</v>
      </c>
      <c r="E1571" s="52">
        <v>4.949E9</v>
      </c>
      <c r="F1571" s="52">
        <v>1.3221E10</v>
      </c>
    </row>
    <row r="1572">
      <c r="A1572" s="53" t="str">
        <f t="shared" si="1"/>
        <v>Europe_Norway-Europe_2010</v>
      </c>
      <c r="B1572" s="47" t="s">
        <v>179</v>
      </c>
      <c r="C1572" s="49" t="s">
        <v>213</v>
      </c>
      <c r="D1572" s="44" t="s">
        <v>89</v>
      </c>
      <c r="E1572" s="52">
        <v>5.299E9</v>
      </c>
      <c r="F1572" s="52">
        <v>1.4658E10</v>
      </c>
    </row>
    <row r="1573">
      <c r="A1573" s="53" t="str">
        <f t="shared" si="1"/>
        <v>Europe_Norway-Europe_2011</v>
      </c>
      <c r="B1573" s="47" t="s">
        <v>179</v>
      </c>
      <c r="C1573" s="49" t="s">
        <v>213</v>
      </c>
      <c r="D1573" s="44" t="s">
        <v>90</v>
      </c>
      <c r="E1573" s="52">
        <v>6.301E9</v>
      </c>
      <c r="F1573" s="52">
        <v>1.6833E10</v>
      </c>
    </row>
    <row r="1574">
      <c r="A1574" s="53" t="str">
        <f t="shared" si="1"/>
        <v>Europe_Norway-Europe_2012</v>
      </c>
      <c r="B1574" s="47" t="s">
        <v>179</v>
      </c>
      <c r="C1574" s="49" t="s">
        <v>213</v>
      </c>
      <c r="D1574" s="44" t="s">
        <v>91</v>
      </c>
      <c r="E1574" s="52">
        <v>5.353E9</v>
      </c>
      <c r="F1574" s="52">
        <v>1.7559E10</v>
      </c>
    </row>
    <row r="1575">
      <c r="A1575" s="53" t="str">
        <f t="shared" si="1"/>
        <v>Europe_Poland-Europe_2000</v>
      </c>
      <c r="B1575" s="47" t="s">
        <v>179</v>
      </c>
      <c r="C1575" s="49" t="s">
        <v>214</v>
      </c>
      <c r="D1575" s="44" t="s">
        <v>70</v>
      </c>
      <c r="E1575" s="52">
        <v>6.128E9</v>
      </c>
      <c r="F1575" s="52">
        <v>3.417E9</v>
      </c>
    </row>
    <row r="1576">
      <c r="A1576" s="53" t="str">
        <f t="shared" si="1"/>
        <v>Europe_Poland-Europe_2001</v>
      </c>
      <c r="B1576" s="47" t="s">
        <v>179</v>
      </c>
      <c r="C1576" s="49" t="s">
        <v>214</v>
      </c>
      <c r="D1576" s="44" t="s">
        <v>71</v>
      </c>
      <c r="E1576" s="52">
        <v>5.121E9</v>
      </c>
      <c r="F1576" s="52">
        <v>3.595E9</v>
      </c>
    </row>
    <row r="1577">
      <c r="A1577" s="53" t="str">
        <f t="shared" si="1"/>
        <v>Europe_Poland-Europe_2002</v>
      </c>
      <c r="B1577" s="47" t="s">
        <v>179</v>
      </c>
      <c r="C1577" s="49" t="s">
        <v>214</v>
      </c>
      <c r="D1577" s="44" t="s">
        <v>72</v>
      </c>
      <c r="E1577" s="52">
        <v>4.971E9</v>
      </c>
      <c r="F1577" s="52">
        <v>3.44E9</v>
      </c>
    </row>
    <row r="1578">
      <c r="A1578" s="53" t="str">
        <f t="shared" si="1"/>
        <v>Europe_Poland-Europe_2003</v>
      </c>
      <c r="B1578" s="47" t="s">
        <v>179</v>
      </c>
      <c r="C1578" s="49" t="s">
        <v>214</v>
      </c>
      <c r="D1578" s="44" t="s">
        <v>74</v>
      </c>
      <c r="E1578" s="52">
        <v>4.733E9</v>
      </c>
      <c r="F1578" s="52">
        <v>3.286E9</v>
      </c>
    </row>
    <row r="1579">
      <c r="A1579" s="53" t="str">
        <f t="shared" si="1"/>
        <v>Europe_Poland-Europe_2004</v>
      </c>
      <c r="B1579" s="47" t="s">
        <v>179</v>
      </c>
      <c r="C1579" s="49" t="s">
        <v>214</v>
      </c>
      <c r="D1579" s="44" t="s">
        <v>83</v>
      </c>
      <c r="E1579" s="52">
        <v>6.499E9</v>
      </c>
      <c r="F1579" s="52">
        <v>5.092E9</v>
      </c>
    </row>
    <row r="1580">
      <c r="A1580" s="53" t="str">
        <f t="shared" si="1"/>
        <v>Europe_Poland-Europe_2005</v>
      </c>
      <c r="B1580" s="47" t="s">
        <v>179</v>
      </c>
      <c r="C1580" s="49" t="s">
        <v>214</v>
      </c>
      <c r="D1580" s="44" t="s">
        <v>84</v>
      </c>
      <c r="E1580" s="52">
        <v>7.128E9</v>
      </c>
      <c r="F1580" s="52">
        <v>5.894E9</v>
      </c>
    </row>
    <row r="1581">
      <c r="A1581" s="53" t="str">
        <f t="shared" si="1"/>
        <v>Europe_Poland-Europe_2006</v>
      </c>
      <c r="B1581" s="47" t="s">
        <v>179</v>
      </c>
      <c r="C1581" s="49" t="s">
        <v>214</v>
      </c>
      <c r="D1581" s="44" t="s">
        <v>85</v>
      </c>
      <c r="E1581" s="52">
        <v>8.122E9</v>
      </c>
      <c r="F1581" s="52">
        <v>7.654E9</v>
      </c>
    </row>
    <row r="1582">
      <c r="A1582" s="53" t="str">
        <f t="shared" si="1"/>
        <v>Europe_Poland-Europe_2007</v>
      </c>
      <c r="B1582" s="47" t="s">
        <v>179</v>
      </c>
      <c r="C1582" s="49" t="s">
        <v>214</v>
      </c>
      <c r="D1582" s="44" t="s">
        <v>86</v>
      </c>
      <c r="E1582" s="52">
        <v>1.1686E10</v>
      </c>
      <c r="F1582" s="52">
        <v>8.342E9</v>
      </c>
    </row>
    <row r="1583">
      <c r="A1583" s="53" t="str">
        <f t="shared" si="1"/>
        <v>Europe_Poland-Europe_2008</v>
      </c>
      <c r="B1583" s="47" t="s">
        <v>179</v>
      </c>
      <c r="C1583" s="49" t="s">
        <v>214</v>
      </c>
      <c r="D1583" s="44" t="s">
        <v>87</v>
      </c>
      <c r="E1583" s="52">
        <v>1.2837E10</v>
      </c>
      <c r="F1583" s="52">
        <v>1.0689E10</v>
      </c>
    </row>
    <row r="1584">
      <c r="A1584" s="53" t="str">
        <f t="shared" si="1"/>
        <v>Europe_Poland-Europe_2009</v>
      </c>
      <c r="B1584" s="47" t="s">
        <v>179</v>
      </c>
      <c r="C1584" s="49" t="s">
        <v>214</v>
      </c>
      <c r="D1584" s="44" t="s">
        <v>88</v>
      </c>
      <c r="E1584" s="52">
        <v>9.843E9</v>
      </c>
      <c r="F1584" s="52">
        <v>7.888E9</v>
      </c>
    </row>
    <row r="1585">
      <c r="A1585" s="53" t="str">
        <f t="shared" si="1"/>
        <v>Europe_Poland-Europe_2010</v>
      </c>
      <c r="B1585" s="47" t="s">
        <v>179</v>
      </c>
      <c r="C1585" s="49" t="s">
        <v>214</v>
      </c>
      <c r="D1585" s="44" t="s">
        <v>89</v>
      </c>
      <c r="E1585" s="52">
        <v>9.986E9</v>
      </c>
      <c r="F1585" s="52">
        <v>9.1E9</v>
      </c>
    </row>
    <row r="1586">
      <c r="A1586" s="53" t="str">
        <f t="shared" si="1"/>
        <v>Europe_Poland-Europe_2011</v>
      </c>
      <c r="B1586" s="47" t="s">
        <v>179</v>
      </c>
      <c r="C1586" s="49" t="s">
        <v>214</v>
      </c>
      <c r="D1586" s="44" t="s">
        <v>90</v>
      </c>
      <c r="E1586" s="52">
        <v>1.1598E10</v>
      </c>
      <c r="F1586" s="52">
        <v>8.882E9</v>
      </c>
    </row>
    <row r="1587">
      <c r="A1587" s="53" t="str">
        <f t="shared" si="1"/>
        <v>Europe_Poland-Europe_2012</v>
      </c>
      <c r="B1587" s="47" t="s">
        <v>179</v>
      </c>
      <c r="C1587" s="49" t="s">
        <v>214</v>
      </c>
      <c r="D1587" s="44" t="s">
        <v>91</v>
      </c>
      <c r="E1587" s="52">
        <v>1.1835E10</v>
      </c>
      <c r="F1587" s="52">
        <v>9.038E9</v>
      </c>
    </row>
    <row r="1588">
      <c r="A1588" s="53" t="str">
        <f t="shared" si="1"/>
        <v>Europe_Portugal-Europe_2000</v>
      </c>
      <c r="B1588" s="47" t="s">
        <v>179</v>
      </c>
      <c r="C1588" s="49" t="s">
        <v>215</v>
      </c>
      <c r="D1588" s="44" t="s">
        <v>70</v>
      </c>
      <c r="E1588" s="52">
        <v>6.027E9</v>
      </c>
      <c r="F1588" s="52">
        <v>2.754E9</v>
      </c>
    </row>
    <row r="1589">
      <c r="A1589" s="53" t="str">
        <f t="shared" si="1"/>
        <v>Europe_Portugal-Europe_2001</v>
      </c>
      <c r="B1589" s="47" t="s">
        <v>179</v>
      </c>
      <c r="C1589" s="49" t="s">
        <v>215</v>
      </c>
      <c r="D1589" s="44" t="s">
        <v>71</v>
      </c>
      <c r="E1589" s="52">
        <v>6.236E9</v>
      </c>
      <c r="F1589" s="52">
        <v>2.606E9</v>
      </c>
    </row>
    <row r="1590">
      <c r="A1590" s="53" t="str">
        <f t="shared" si="1"/>
        <v>Europe_Portugal-Europe_2002</v>
      </c>
      <c r="B1590" s="47" t="s">
        <v>179</v>
      </c>
      <c r="C1590" s="49" t="s">
        <v>215</v>
      </c>
      <c r="D1590" s="44" t="s">
        <v>72</v>
      </c>
      <c r="E1590" s="52">
        <v>6.595E9</v>
      </c>
      <c r="F1590" s="52">
        <v>2.631E9</v>
      </c>
    </row>
    <row r="1591">
      <c r="A1591" s="53" t="str">
        <f t="shared" si="1"/>
        <v>Europe_Portugal-Europe_2003</v>
      </c>
      <c r="B1591" s="47" t="s">
        <v>179</v>
      </c>
      <c r="C1591" s="49" t="s">
        <v>215</v>
      </c>
      <c r="D1591" s="44" t="s">
        <v>74</v>
      </c>
      <c r="E1591" s="52">
        <v>7.634E9</v>
      </c>
      <c r="F1591" s="52">
        <v>2.982E9</v>
      </c>
    </row>
    <row r="1592">
      <c r="A1592" s="53" t="str">
        <f t="shared" si="1"/>
        <v>Europe_Portugal-Europe_2004</v>
      </c>
      <c r="B1592" s="47" t="s">
        <v>179</v>
      </c>
      <c r="C1592" s="49" t="s">
        <v>215</v>
      </c>
      <c r="D1592" s="44" t="s">
        <v>83</v>
      </c>
      <c r="E1592" s="52">
        <v>8.858E9</v>
      </c>
      <c r="F1592" s="52">
        <v>3.369E9</v>
      </c>
    </row>
    <row r="1593">
      <c r="A1593" s="53" t="str">
        <f t="shared" si="1"/>
        <v>Europe_Portugal-Europe_2005</v>
      </c>
      <c r="B1593" s="47" t="s">
        <v>179</v>
      </c>
      <c r="C1593" s="49" t="s">
        <v>215</v>
      </c>
      <c r="D1593" s="44" t="s">
        <v>84</v>
      </c>
      <c r="E1593" s="52">
        <v>9.008E9</v>
      </c>
      <c r="F1593" s="52">
        <v>3.743E9</v>
      </c>
    </row>
    <row r="1594">
      <c r="A1594" s="53" t="str">
        <f t="shared" si="1"/>
        <v>Europe_Portugal-Europe_2006</v>
      </c>
      <c r="B1594" s="47" t="s">
        <v>179</v>
      </c>
      <c r="C1594" s="49" t="s">
        <v>215</v>
      </c>
      <c r="D1594" s="44" t="s">
        <v>85</v>
      </c>
      <c r="E1594" s="52">
        <v>1.0438E10</v>
      </c>
      <c r="F1594" s="52">
        <v>4.142E9</v>
      </c>
    </row>
    <row r="1595">
      <c r="A1595" s="53" t="str">
        <f t="shared" si="1"/>
        <v>Europe_Portugal-Europe_2007</v>
      </c>
      <c r="B1595" s="47" t="s">
        <v>179</v>
      </c>
      <c r="C1595" s="49" t="s">
        <v>215</v>
      </c>
      <c r="D1595" s="44" t="s">
        <v>86</v>
      </c>
      <c r="E1595" s="52">
        <v>1.2917E10</v>
      </c>
      <c r="F1595" s="52">
        <v>4.864E9</v>
      </c>
    </row>
    <row r="1596">
      <c r="A1596" s="53" t="str">
        <f t="shared" si="1"/>
        <v>Europe_Portugal-Europe_2008</v>
      </c>
      <c r="B1596" s="47" t="s">
        <v>179</v>
      </c>
      <c r="C1596" s="49" t="s">
        <v>215</v>
      </c>
      <c r="D1596" s="44" t="s">
        <v>87</v>
      </c>
      <c r="E1596" s="52">
        <v>1.4047E10</v>
      </c>
      <c r="F1596" s="52">
        <v>5.283E9</v>
      </c>
    </row>
    <row r="1597">
      <c r="A1597" s="53" t="str">
        <f t="shared" si="1"/>
        <v>Europe_Portugal-Europe_2009</v>
      </c>
      <c r="B1597" s="47" t="s">
        <v>179</v>
      </c>
      <c r="C1597" s="49" t="s">
        <v>215</v>
      </c>
      <c r="D1597" s="44" t="s">
        <v>88</v>
      </c>
      <c r="E1597" s="52">
        <v>1.2315E10</v>
      </c>
      <c r="F1597" s="52">
        <v>4.604E9</v>
      </c>
    </row>
    <row r="1598">
      <c r="A1598" s="53" t="str">
        <f t="shared" si="1"/>
        <v>Europe_Portugal-Europe_2010</v>
      </c>
      <c r="B1598" s="47" t="s">
        <v>179</v>
      </c>
      <c r="C1598" s="49" t="s">
        <v>215</v>
      </c>
      <c r="D1598" s="44" t="s">
        <v>89</v>
      </c>
      <c r="E1598" s="52">
        <v>1.2969E10</v>
      </c>
      <c r="F1598" s="52">
        <v>4.691E9</v>
      </c>
    </row>
    <row r="1599">
      <c r="A1599" s="53" t="str">
        <f t="shared" si="1"/>
        <v>Europe_Portugal-Europe_2011</v>
      </c>
      <c r="B1599" s="47" t="s">
        <v>179</v>
      </c>
      <c r="C1599" s="49" t="s">
        <v>215</v>
      </c>
      <c r="D1599" s="44" t="s">
        <v>90</v>
      </c>
      <c r="E1599" s="52">
        <v>1.4882E10</v>
      </c>
      <c r="F1599" s="52">
        <v>4.948E9</v>
      </c>
    </row>
    <row r="1600">
      <c r="A1600" s="53" t="str">
        <f t="shared" si="1"/>
        <v>Europe_Portugal-Europe_2012</v>
      </c>
      <c r="B1600" s="47" t="s">
        <v>179</v>
      </c>
      <c r="C1600" s="49" t="s">
        <v>215</v>
      </c>
      <c r="D1600" s="44" t="s">
        <v>91</v>
      </c>
      <c r="E1600" s="52">
        <v>1.4559E10</v>
      </c>
      <c r="F1600" s="52">
        <v>4.49E9</v>
      </c>
    </row>
    <row r="1601">
      <c r="A1601" s="53" t="str">
        <f t="shared" si="1"/>
        <v>Europe_Romania-Europe_2000</v>
      </c>
      <c r="B1601" s="47" t="s">
        <v>179</v>
      </c>
      <c r="C1601" s="49" t="s">
        <v>216</v>
      </c>
      <c r="D1601" s="44" t="s">
        <v>70</v>
      </c>
      <c r="E1601" s="52">
        <v>3.94E8</v>
      </c>
      <c r="F1601" s="52">
        <v>4.47E8</v>
      </c>
    </row>
    <row r="1602">
      <c r="A1602" s="53" t="str">
        <f t="shared" si="1"/>
        <v>Europe_Romania-Europe_2001</v>
      </c>
      <c r="B1602" s="47" t="s">
        <v>179</v>
      </c>
      <c r="C1602" s="49" t="s">
        <v>216</v>
      </c>
      <c r="D1602" s="44" t="s">
        <v>71</v>
      </c>
      <c r="E1602" s="52">
        <v>4.19E8</v>
      </c>
      <c r="F1602" s="52">
        <v>4.75E8</v>
      </c>
    </row>
    <row r="1603">
      <c r="A1603" s="53" t="str">
        <f t="shared" si="1"/>
        <v>Europe_Romania-Europe_2002</v>
      </c>
      <c r="B1603" s="47" t="s">
        <v>179</v>
      </c>
      <c r="C1603" s="49" t="s">
        <v>216</v>
      </c>
      <c r="D1603" s="44" t="s">
        <v>72</v>
      </c>
      <c r="E1603" s="52">
        <v>4.0E8</v>
      </c>
      <c r="F1603" s="52">
        <v>4.48E8</v>
      </c>
    </row>
    <row r="1604">
      <c r="A1604" s="53" t="str">
        <f t="shared" si="1"/>
        <v>Europe_Romania-Europe_2003</v>
      </c>
      <c r="B1604" s="47" t="s">
        <v>179</v>
      </c>
      <c r="C1604" s="49" t="s">
        <v>216</v>
      </c>
      <c r="D1604" s="44" t="s">
        <v>74</v>
      </c>
      <c r="E1604" s="52">
        <v>5.23E8</v>
      </c>
      <c r="F1604" s="52">
        <v>5.72E8</v>
      </c>
    </row>
    <row r="1605">
      <c r="A1605" s="53" t="str">
        <f t="shared" si="1"/>
        <v>Europe_Romania-Europe_2004</v>
      </c>
      <c r="B1605" s="47" t="s">
        <v>179</v>
      </c>
      <c r="C1605" s="49" t="s">
        <v>216</v>
      </c>
      <c r="D1605" s="44" t="s">
        <v>83</v>
      </c>
      <c r="E1605" s="52">
        <v>6.07E8</v>
      </c>
      <c r="F1605" s="52">
        <v>6.72E8</v>
      </c>
    </row>
    <row r="1606">
      <c r="A1606" s="53" t="str">
        <f t="shared" si="1"/>
        <v>Europe_Romania-Europe_2005</v>
      </c>
      <c r="B1606" s="47" t="s">
        <v>179</v>
      </c>
      <c r="C1606" s="49" t="s">
        <v>216</v>
      </c>
      <c r="D1606" s="44" t="s">
        <v>84</v>
      </c>
      <c r="E1606" s="52">
        <v>1.325E9</v>
      </c>
      <c r="F1606" s="52">
        <v>1.073E9</v>
      </c>
    </row>
    <row r="1607">
      <c r="A1607" s="53" t="str">
        <f t="shared" si="1"/>
        <v>Europe_Romania-Europe_2006</v>
      </c>
      <c r="B1607" s="47" t="s">
        <v>179</v>
      </c>
      <c r="C1607" s="49" t="s">
        <v>216</v>
      </c>
      <c r="D1607" s="44" t="s">
        <v>85</v>
      </c>
      <c r="E1607" s="52">
        <v>1.676E9</v>
      </c>
      <c r="F1607" s="52">
        <v>1.459E9</v>
      </c>
    </row>
    <row r="1608">
      <c r="A1608" s="53" t="str">
        <f t="shared" si="1"/>
        <v>Europe_Romania-Europe_2007</v>
      </c>
      <c r="B1608" s="47" t="s">
        <v>179</v>
      </c>
      <c r="C1608" s="49" t="s">
        <v>216</v>
      </c>
      <c r="D1608" s="44" t="s">
        <v>86</v>
      </c>
      <c r="E1608" s="52">
        <v>2.073E9</v>
      </c>
      <c r="F1608" s="52">
        <v>1.725E9</v>
      </c>
    </row>
    <row r="1609">
      <c r="A1609" s="53" t="str">
        <f t="shared" si="1"/>
        <v>Europe_Romania-Europe_2008</v>
      </c>
      <c r="B1609" s="47" t="s">
        <v>179</v>
      </c>
      <c r="C1609" s="49" t="s">
        <v>216</v>
      </c>
      <c r="D1609" s="44" t="s">
        <v>87</v>
      </c>
      <c r="E1609" s="52">
        <v>2.625E9</v>
      </c>
      <c r="F1609" s="52">
        <v>2.409E9</v>
      </c>
    </row>
    <row r="1610">
      <c r="A1610" s="53" t="str">
        <f t="shared" si="1"/>
        <v>Europe_Romania-Europe_2009</v>
      </c>
      <c r="B1610" s="47" t="s">
        <v>179</v>
      </c>
      <c r="C1610" s="49" t="s">
        <v>216</v>
      </c>
      <c r="D1610" s="44" t="s">
        <v>88</v>
      </c>
      <c r="E1610" s="52">
        <v>1.687E9</v>
      </c>
      <c r="F1610" s="52">
        <v>1.769E9</v>
      </c>
    </row>
    <row r="1611">
      <c r="A1611" s="53" t="str">
        <f t="shared" si="1"/>
        <v>Europe_Romania-Europe_2010</v>
      </c>
      <c r="B1611" s="47" t="s">
        <v>179</v>
      </c>
      <c r="C1611" s="49" t="s">
        <v>216</v>
      </c>
      <c r="D1611" s="44" t="s">
        <v>89</v>
      </c>
      <c r="E1611" s="52">
        <v>1.631E9</v>
      </c>
      <c r="F1611" s="52">
        <v>1.896E9</v>
      </c>
    </row>
    <row r="1612">
      <c r="A1612" s="53" t="str">
        <f t="shared" si="1"/>
        <v>Europe_Romania-Europe_2011</v>
      </c>
      <c r="B1612" s="47" t="s">
        <v>179</v>
      </c>
      <c r="C1612" s="49" t="s">
        <v>216</v>
      </c>
      <c r="D1612" s="44" t="s">
        <v>90</v>
      </c>
      <c r="E1612" s="52">
        <v>2.018E9</v>
      </c>
      <c r="F1612" s="52">
        <v>2.295E9</v>
      </c>
    </row>
    <row r="1613">
      <c r="A1613" s="53" t="str">
        <f t="shared" si="1"/>
        <v>Europe_Romania-Europe_2012</v>
      </c>
      <c r="B1613" s="47" t="s">
        <v>179</v>
      </c>
      <c r="C1613" s="49" t="s">
        <v>216</v>
      </c>
      <c r="D1613" s="44" t="s">
        <v>91</v>
      </c>
      <c r="E1613" s="52">
        <v>1.919E9</v>
      </c>
      <c r="F1613" s="52">
        <v>2.112E9</v>
      </c>
    </row>
    <row r="1614">
      <c r="A1614" s="53" t="str">
        <f t="shared" si="1"/>
        <v>Europe_Russia-Europe_2000</v>
      </c>
      <c r="B1614" s="47" t="s">
        <v>179</v>
      </c>
      <c r="C1614" s="49" t="s">
        <v>217</v>
      </c>
      <c r="D1614" s="44" t="s">
        <v>70</v>
      </c>
      <c r="E1614" s="52">
        <v>3.429E9</v>
      </c>
      <c r="F1614" s="52">
        <v>8.848E9</v>
      </c>
    </row>
    <row r="1615">
      <c r="A1615" s="53" t="str">
        <f t="shared" si="1"/>
        <v>Europe_Russia-Europe_2001</v>
      </c>
      <c r="B1615" s="47" t="s">
        <v>179</v>
      </c>
      <c r="C1615" s="49" t="s">
        <v>217</v>
      </c>
      <c r="D1615" s="44" t="s">
        <v>71</v>
      </c>
      <c r="E1615" s="52">
        <v>4.726E9</v>
      </c>
      <c r="F1615" s="52">
        <v>9.76E9</v>
      </c>
    </row>
    <row r="1616">
      <c r="A1616" s="53" t="str">
        <f t="shared" si="1"/>
        <v>Europe_Russia-Europe_2002</v>
      </c>
      <c r="B1616" s="47" t="s">
        <v>179</v>
      </c>
      <c r="C1616" s="49" t="s">
        <v>217</v>
      </c>
      <c r="D1616" s="44" t="s">
        <v>72</v>
      </c>
      <c r="E1616" s="52">
        <v>5.278E9</v>
      </c>
      <c r="F1616" s="52">
        <v>1.1362E10</v>
      </c>
    </row>
    <row r="1617">
      <c r="A1617" s="53" t="str">
        <f t="shared" si="1"/>
        <v>Europe_Russia-Europe_2003</v>
      </c>
      <c r="B1617" s="47" t="s">
        <v>179</v>
      </c>
      <c r="C1617" s="49" t="s">
        <v>217</v>
      </c>
      <c r="D1617" s="44" t="s">
        <v>74</v>
      </c>
      <c r="E1617" s="52">
        <v>5.879E9</v>
      </c>
      <c r="F1617" s="52">
        <v>1.3427E10</v>
      </c>
    </row>
    <row r="1618">
      <c r="A1618" s="53" t="str">
        <f t="shared" si="1"/>
        <v>Europe_Russia-Europe_2004</v>
      </c>
      <c r="B1618" s="47" t="s">
        <v>179</v>
      </c>
      <c r="C1618" s="49" t="s">
        <v>217</v>
      </c>
      <c r="D1618" s="44" t="s">
        <v>83</v>
      </c>
      <c r="E1618" s="52">
        <v>7.262E9</v>
      </c>
      <c r="F1618" s="52">
        <v>1.6082E10</v>
      </c>
    </row>
    <row r="1619">
      <c r="A1619" s="53" t="str">
        <f t="shared" si="1"/>
        <v>Europe_Russia-Europe_2005</v>
      </c>
      <c r="B1619" s="47" t="s">
        <v>179</v>
      </c>
      <c r="C1619" s="49" t="s">
        <v>217</v>
      </c>
      <c r="D1619" s="44" t="s">
        <v>84</v>
      </c>
      <c r="E1619" s="52">
        <v>7.806E9</v>
      </c>
      <c r="F1619" s="52">
        <v>1.8305E10</v>
      </c>
    </row>
    <row r="1620">
      <c r="A1620" s="53" t="str">
        <f t="shared" si="1"/>
        <v>Europe_Russia-Europe_2006</v>
      </c>
      <c r="B1620" s="47" t="s">
        <v>179</v>
      </c>
      <c r="C1620" s="49" t="s">
        <v>217</v>
      </c>
      <c r="D1620" s="44" t="s">
        <v>85</v>
      </c>
      <c r="E1620" s="52">
        <v>9.72E9</v>
      </c>
      <c r="F1620" s="52">
        <v>1.9478E10</v>
      </c>
    </row>
    <row r="1621">
      <c r="A1621" s="53" t="str">
        <f t="shared" si="1"/>
        <v>Europe_Russia-Europe_2007</v>
      </c>
      <c r="B1621" s="47" t="s">
        <v>179</v>
      </c>
      <c r="C1621" s="49" t="s">
        <v>217</v>
      </c>
      <c r="D1621" s="44" t="s">
        <v>86</v>
      </c>
      <c r="E1621" s="52">
        <v>1.2427E10</v>
      </c>
      <c r="F1621" s="52">
        <v>2.3248E10</v>
      </c>
    </row>
    <row r="1622">
      <c r="A1622" s="53" t="str">
        <f t="shared" si="1"/>
        <v>Europe_Russia-Europe_2008</v>
      </c>
      <c r="B1622" s="47" t="s">
        <v>179</v>
      </c>
      <c r="C1622" s="49" t="s">
        <v>217</v>
      </c>
      <c r="D1622" s="44" t="s">
        <v>87</v>
      </c>
      <c r="E1622" s="52">
        <v>1.5821E10</v>
      </c>
      <c r="F1622" s="52">
        <v>2.6401E10</v>
      </c>
    </row>
    <row r="1623">
      <c r="A1623" s="53" t="str">
        <f t="shared" si="1"/>
        <v>Europe_Russia-Europe_2009</v>
      </c>
      <c r="B1623" s="47" t="s">
        <v>179</v>
      </c>
      <c r="C1623" s="49" t="s">
        <v>217</v>
      </c>
      <c r="D1623" s="44" t="s">
        <v>88</v>
      </c>
      <c r="E1623" s="52">
        <v>1.2369E10</v>
      </c>
      <c r="F1623" s="52">
        <v>2.3785E10</v>
      </c>
    </row>
    <row r="1624">
      <c r="A1624" s="53" t="str">
        <f t="shared" si="1"/>
        <v>Europe_Russia-Europe_2010</v>
      </c>
      <c r="B1624" s="47" t="s">
        <v>179</v>
      </c>
      <c r="C1624" s="49" t="s">
        <v>217</v>
      </c>
      <c r="D1624" s="44" t="s">
        <v>89</v>
      </c>
      <c r="E1624" s="52">
        <v>1.3239E10</v>
      </c>
      <c r="F1624" s="52">
        <v>3.0169E10</v>
      </c>
    </row>
    <row r="1625">
      <c r="A1625" s="53" t="str">
        <f t="shared" si="1"/>
        <v>Europe_Russia-Europe_2011</v>
      </c>
      <c r="B1625" s="47" t="s">
        <v>179</v>
      </c>
      <c r="C1625" s="49" t="s">
        <v>217</v>
      </c>
      <c r="D1625" s="44" t="s">
        <v>90</v>
      </c>
      <c r="E1625" s="52">
        <v>1.6961E10</v>
      </c>
      <c r="F1625" s="52">
        <v>3.7343E10</v>
      </c>
    </row>
    <row r="1626">
      <c r="A1626" s="53" t="str">
        <f t="shared" si="1"/>
        <v>Europe_Russia-Europe_2012</v>
      </c>
      <c r="B1626" s="47" t="s">
        <v>179</v>
      </c>
      <c r="C1626" s="49" t="s">
        <v>217</v>
      </c>
      <c r="D1626" s="44" t="s">
        <v>91</v>
      </c>
      <c r="E1626" s="52">
        <v>1.7876E10</v>
      </c>
      <c r="F1626" s="52">
        <v>4.8096E10</v>
      </c>
    </row>
    <row r="1627">
      <c r="A1627" s="53" t="str">
        <f t="shared" si="1"/>
        <v>Europe_San Marino-Europe_2000</v>
      </c>
      <c r="B1627" s="47" t="s">
        <v>179</v>
      </c>
      <c r="C1627" s="49" t="s">
        <v>218</v>
      </c>
      <c r="D1627" s="44" t="s">
        <v>70</v>
      </c>
      <c r="E1627" s="50"/>
      <c r="F1627" s="50"/>
    </row>
    <row r="1628">
      <c r="A1628" s="53" t="str">
        <f t="shared" si="1"/>
        <v>Europe_San Marino-Europe_2001</v>
      </c>
      <c r="B1628" s="47" t="s">
        <v>179</v>
      </c>
      <c r="C1628" s="49" t="s">
        <v>218</v>
      </c>
      <c r="D1628" s="44" t="s">
        <v>71</v>
      </c>
      <c r="E1628" s="50"/>
      <c r="F1628" s="50"/>
    </row>
    <row r="1629">
      <c r="A1629" s="53" t="str">
        <f t="shared" si="1"/>
        <v>Europe_San Marino-Europe_2002</v>
      </c>
      <c r="B1629" s="47" t="s">
        <v>179</v>
      </c>
      <c r="C1629" s="49" t="s">
        <v>218</v>
      </c>
      <c r="D1629" s="44" t="s">
        <v>72</v>
      </c>
      <c r="E1629" s="50"/>
      <c r="F1629" s="50"/>
    </row>
    <row r="1630">
      <c r="A1630" s="53" t="str">
        <f t="shared" si="1"/>
        <v>Europe_San Marino-Europe_2003</v>
      </c>
      <c r="B1630" s="47" t="s">
        <v>179</v>
      </c>
      <c r="C1630" s="49" t="s">
        <v>218</v>
      </c>
      <c r="D1630" s="44" t="s">
        <v>74</v>
      </c>
      <c r="E1630" s="50"/>
      <c r="F1630" s="50"/>
    </row>
    <row r="1631">
      <c r="A1631" s="53" t="str">
        <f t="shared" si="1"/>
        <v>Europe_San Marino-Europe_2004</v>
      </c>
      <c r="B1631" s="47" t="s">
        <v>179</v>
      </c>
      <c r="C1631" s="49" t="s">
        <v>218</v>
      </c>
      <c r="D1631" s="44" t="s">
        <v>83</v>
      </c>
      <c r="E1631" s="50"/>
      <c r="F1631" s="50"/>
    </row>
    <row r="1632">
      <c r="A1632" s="53" t="str">
        <f t="shared" si="1"/>
        <v>Europe_San Marino-Europe_2005</v>
      </c>
      <c r="B1632" s="47" t="s">
        <v>179</v>
      </c>
      <c r="C1632" s="49" t="s">
        <v>218</v>
      </c>
      <c r="D1632" s="44" t="s">
        <v>84</v>
      </c>
      <c r="E1632" s="50"/>
      <c r="F1632" s="50"/>
    </row>
    <row r="1633">
      <c r="A1633" s="53" t="str">
        <f t="shared" si="1"/>
        <v>Europe_San Marino-Europe_2006</v>
      </c>
      <c r="B1633" s="47" t="s">
        <v>179</v>
      </c>
      <c r="C1633" s="49" t="s">
        <v>218</v>
      </c>
      <c r="D1633" s="44" t="s">
        <v>85</v>
      </c>
      <c r="E1633" s="50"/>
      <c r="F1633" s="50"/>
    </row>
    <row r="1634">
      <c r="A1634" s="53" t="str">
        <f t="shared" si="1"/>
        <v>Europe_San Marino-Europe_2007</v>
      </c>
      <c r="B1634" s="47" t="s">
        <v>179</v>
      </c>
      <c r="C1634" s="49" t="s">
        <v>218</v>
      </c>
      <c r="D1634" s="44" t="s">
        <v>86</v>
      </c>
      <c r="E1634" s="50"/>
      <c r="F1634" s="50"/>
    </row>
    <row r="1635">
      <c r="A1635" s="53" t="str">
        <f t="shared" si="1"/>
        <v>Europe_San Marino-Europe_2008</v>
      </c>
      <c r="B1635" s="47" t="s">
        <v>179</v>
      </c>
      <c r="C1635" s="49" t="s">
        <v>218</v>
      </c>
      <c r="D1635" s="44" t="s">
        <v>87</v>
      </c>
      <c r="E1635" s="50"/>
      <c r="F1635" s="50"/>
    </row>
    <row r="1636">
      <c r="A1636" s="53" t="str">
        <f t="shared" si="1"/>
        <v>Europe_San Marino-Europe_2009</v>
      </c>
      <c r="B1636" s="47" t="s">
        <v>179</v>
      </c>
      <c r="C1636" s="49" t="s">
        <v>218</v>
      </c>
      <c r="D1636" s="44" t="s">
        <v>88</v>
      </c>
      <c r="E1636" s="50"/>
      <c r="F1636" s="50"/>
    </row>
    <row r="1637">
      <c r="A1637" s="53" t="str">
        <f t="shared" si="1"/>
        <v>Europe_San Marino-Europe_2010</v>
      </c>
      <c r="B1637" s="47" t="s">
        <v>179</v>
      </c>
      <c r="C1637" s="49" t="s">
        <v>218</v>
      </c>
      <c r="D1637" s="44" t="s">
        <v>89</v>
      </c>
      <c r="E1637" s="50"/>
      <c r="F1637" s="50"/>
    </row>
    <row r="1638">
      <c r="A1638" s="53" t="str">
        <f t="shared" si="1"/>
        <v>Europe_San Marino-Europe_2011</v>
      </c>
      <c r="B1638" s="47" t="s">
        <v>179</v>
      </c>
      <c r="C1638" s="49" t="s">
        <v>218</v>
      </c>
      <c r="D1638" s="44" t="s">
        <v>90</v>
      </c>
      <c r="E1638" s="50"/>
      <c r="F1638" s="50"/>
    </row>
    <row r="1639">
      <c r="A1639" s="53" t="str">
        <f t="shared" si="1"/>
        <v>Europe_San Marino-Europe_2012</v>
      </c>
      <c r="B1639" s="47" t="s">
        <v>179</v>
      </c>
      <c r="C1639" s="49" t="s">
        <v>218</v>
      </c>
      <c r="D1639" s="44" t="s">
        <v>91</v>
      </c>
      <c r="E1639" s="50"/>
      <c r="F1639" s="50"/>
    </row>
    <row r="1640">
      <c r="A1640" s="53" t="str">
        <f t="shared" si="1"/>
        <v>Europe_Serbia-Europe_2000</v>
      </c>
      <c r="B1640" s="47" t="s">
        <v>179</v>
      </c>
      <c r="C1640" s="49" t="s">
        <v>219</v>
      </c>
      <c r="D1640" s="44" t="s">
        <v>70</v>
      </c>
      <c r="E1640" s="50"/>
      <c r="F1640" s="50"/>
    </row>
    <row r="1641">
      <c r="A1641" s="53" t="str">
        <f t="shared" si="1"/>
        <v>Europe_Serbia-Europe_2001</v>
      </c>
      <c r="B1641" s="47" t="s">
        <v>179</v>
      </c>
      <c r="C1641" s="49" t="s">
        <v>219</v>
      </c>
      <c r="D1641" s="44" t="s">
        <v>71</v>
      </c>
      <c r="E1641" s="50"/>
      <c r="F1641" s="50"/>
    </row>
    <row r="1642">
      <c r="A1642" s="53" t="str">
        <f t="shared" si="1"/>
        <v>Europe_Serbia-Europe_2002</v>
      </c>
      <c r="B1642" s="47" t="s">
        <v>179</v>
      </c>
      <c r="C1642" s="49" t="s">
        <v>219</v>
      </c>
      <c r="D1642" s="44" t="s">
        <v>72</v>
      </c>
      <c r="E1642" s="52">
        <v>7.7E7</v>
      </c>
      <c r="F1642" s="52">
        <v>1.05E8</v>
      </c>
    </row>
    <row r="1643">
      <c r="A1643" s="53" t="str">
        <f t="shared" si="1"/>
        <v>Europe_Serbia-Europe_2003</v>
      </c>
      <c r="B1643" s="47" t="s">
        <v>179</v>
      </c>
      <c r="C1643" s="49" t="s">
        <v>219</v>
      </c>
      <c r="D1643" s="44" t="s">
        <v>74</v>
      </c>
      <c r="E1643" s="52">
        <v>1.59E8</v>
      </c>
      <c r="F1643" s="52">
        <v>1.44E8</v>
      </c>
    </row>
    <row r="1644">
      <c r="A1644" s="53" t="str">
        <f t="shared" si="1"/>
        <v>Europe_Serbia-Europe_2004</v>
      </c>
      <c r="B1644" s="47" t="s">
        <v>179</v>
      </c>
      <c r="C1644" s="49" t="s">
        <v>219</v>
      </c>
      <c r="D1644" s="44" t="s">
        <v>83</v>
      </c>
      <c r="E1644" s="52">
        <v>2.2E8</v>
      </c>
      <c r="F1644" s="52">
        <v>2.08E8</v>
      </c>
    </row>
    <row r="1645">
      <c r="A1645" s="53" t="str">
        <f t="shared" si="1"/>
        <v>Europe_Serbia-Europe_2005</v>
      </c>
      <c r="B1645" s="47" t="s">
        <v>179</v>
      </c>
      <c r="C1645" s="49" t="s">
        <v>219</v>
      </c>
      <c r="D1645" s="44" t="s">
        <v>84</v>
      </c>
      <c r="E1645" s="52">
        <v>3.08E8</v>
      </c>
      <c r="F1645" s="52">
        <v>2.6E8</v>
      </c>
    </row>
    <row r="1646">
      <c r="A1646" s="53" t="str">
        <f t="shared" si="1"/>
        <v>Europe_Serbia-Europe_2006</v>
      </c>
      <c r="B1646" s="47" t="s">
        <v>179</v>
      </c>
      <c r="C1646" s="49" t="s">
        <v>219</v>
      </c>
      <c r="D1646" s="44" t="s">
        <v>85</v>
      </c>
      <c r="E1646" s="52">
        <v>4.16E8</v>
      </c>
      <c r="F1646" s="52">
        <v>3.22E8</v>
      </c>
    </row>
    <row r="1647">
      <c r="A1647" s="53" t="str">
        <f t="shared" si="1"/>
        <v>Europe_Serbia-Europe_2007</v>
      </c>
      <c r="B1647" s="47" t="s">
        <v>179</v>
      </c>
      <c r="C1647" s="49" t="s">
        <v>219</v>
      </c>
      <c r="D1647" s="44" t="s">
        <v>86</v>
      </c>
      <c r="E1647" s="52">
        <v>1.016E9</v>
      </c>
      <c r="F1647" s="52">
        <v>1.202E9</v>
      </c>
    </row>
    <row r="1648">
      <c r="A1648" s="53" t="str">
        <f t="shared" si="1"/>
        <v>Europe_Serbia-Europe_2008</v>
      </c>
      <c r="B1648" s="47" t="s">
        <v>179</v>
      </c>
      <c r="C1648" s="49" t="s">
        <v>219</v>
      </c>
      <c r="D1648" s="44" t="s">
        <v>87</v>
      </c>
      <c r="E1648" s="52">
        <v>1.133E9</v>
      </c>
      <c r="F1648" s="52">
        <v>1.468E9</v>
      </c>
    </row>
    <row r="1649">
      <c r="A1649" s="53" t="str">
        <f t="shared" si="1"/>
        <v>Europe_Serbia-Europe_2009</v>
      </c>
      <c r="B1649" s="47" t="s">
        <v>179</v>
      </c>
      <c r="C1649" s="49" t="s">
        <v>219</v>
      </c>
      <c r="D1649" s="44" t="s">
        <v>88</v>
      </c>
      <c r="E1649" s="52">
        <v>9.89E8</v>
      </c>
      <c r="F1649" s="52">
        <v>1.107E9</v>
      </c>
    </row>
    <row r="1650">
      <c r="A1650" s="53" t="str">
        <f t="shared" si="1"/>
        <v>Europe_Serbia-Europe_2010</v>
      </c>
      <c r="B1650" s="47" t="s">
        <v>179</v>
      </c>
      <c r="C1650" s="49" t="s">
        <v>219</v>
      </c>
      <c r="D1650" s="44" t="s">
        <v>89</v>
      </c>
      <c r="E1650" s="52">
        <v>9.51E8</v>
      </c>
      <c r="F1650" s="52">
        <v>1.106E9</v>
      </c>
    </row>
    <row r="1651">
      <c r="A1651" s="53" t="str">
        <f t="shared" si="1"/>
        <v>Europe_Serbia-Europe_2011</v>
      </c>
      <c r="B1651" s="47" t="s">
        <v>179</v>
      </c>
      <c r="C1651" s="49" t="s">
        <v>219</v>
      </c>
      <c r="D1651" s="44" t="s">
        <v>90</v>
      </c>
      <c r="E1651" s="52">
        <v>1.149E9</v>
      </c>
      <c r="F1651" s="52">
        <v>1.263E9</v>
      </c>
    </row>
    <row r="1652">
      <c r="A1652" s="53" t="str">
        <f t="shared" si="1"/>
        <v>Europe_Serbia-Europe_2012</v>
      </c>
      <c r="B1652" s="47" t="s">
        <v>179</v>
      </c>
      <c r="C1652" s="49" t="s">
        <v>219</v>
      </c>
      <c r="D1652" s="44" t="s">
        <v>91</v>
      </c>
      <c r="E1652" s="52">
        <v>1.066E9</v>
      </c>
      <c r="F1652" s="52">
        <v>1.176E9</v>
      </c>
    </row>
    <row r="1653">
      <c r="A1653" s="53" t="str">
        <f t="shared" si="1"/>
        <v>Europe_Slovakia-Europe_2000</v>
      </c>
      <c r="B1653" s="47" t="s">
        <v>179</v>
      </c>
      <c r="C1653" s="49" t="s">
        <v>220</v>
      </c>
      <c r="D1653" s="44" t="s">
        <v>70</v>
      </c>
      <c r="E1653" s="52">
        <v>4.41E8</v>
      </c>
      <c r="F1653" s="52">
        <v>3.41E8</v>
      </c>
    </row>
    <row r="1654">
      <c r="A1654" s="53" t="str">
        <f t="shared" si="1"/>
        <v>Europe_Slovakia-Europe_2001</v>
      </c>
      <c r="B1654" s="47" t="s">
        <v>179</v>
      </c>
      <c r="C1654" s="49" t="s">
        <v>220</v>
      </c>
      <c r="D1654" s="44" t="s">
        <v>71</v>
      </c>
      <c r="E1654" s="52">
        <v>6.49E8</v>
      </c>
      <c r="F1654" s="52">
        <v>3.4E8</v>
      </c>
    </row>
    <row r="1655">
      <c r="A1655" s="53" t="str">
        <f t="shared" si="1"/>
        <v>Europe_Slovakia-Europe_2002</v>
      </c>
      <c r="B1655" s="47" t="s">
        <v>179</v>
      </c>
      <c r="C1655" s="49" t="s">
        <v>220</v>
      </c>
      <c r="D1655" s="44" t="s">
        <v>72</v>
      </c>
      <c r="E1655" s="52">
        <v>7.42E8</v>
      </c>
      <c r="F1655" s="52">
        <v>5.06E8</v>
      </c>
    </row>
    <row r="1656">
      <c r="A1656" s="53" t="str">
        <f t="shared" si="1"/>
        <v>Europe_Slovakia-Europe_2003</v>
      </c>
      <c r="B1656" s="47" t="s">
        <v>179</v>
      </c>
      <c r="C1656" s="49" t="s">
        <v>220</v>
      </c>
      <c r="D1656" s="44" t="s">
        <v>74</v>
      </c>
      <c r="E1656" s="52">
        <v>8.76E8</v>
      </c>
      <c r="F1656" s="52">
        <v>6.62E8</v>
      </c>
    </row>
    <row r="1657">
      <c r="A1657" s="53" t="str">
        <f t="shared" si="1"/>
        <v>Europe_Slovakia-Europe_2004</v>
      </c>
      <c r="B1657" s="47" t="s">
        <v>179</v>
      </c>
      <c r="C1657" s="49" t="s">
        <v>220</v>
      </c>
      <c r="D1657" s="44" t="s">
        <v>83</v>
      </c>
      <c r="E1657" s="52">
        <v>9.31E8</v>
      </c>
      <c r="F1657" s="52">
        <v>9.0E8</v>
      </c>
    </row>
    <row r="1658">
      <c r="A1658" s="53" t="str">
        <f t="shared" si="1"/>
        <v>Europe_Slovakia-Europe_2005</v>
      </c>
      <c r="B1658" s="47" t="s">
        <v>179</v>
      </c>
      <c r="C1658" s="49" t="s">
        <v>220</v>
      </c>
      <c r="D1658" s="44" t="s">
        <v>84</v>
      </c>
      <c r="E1658" s="52">
        <v>1.282E9</v>
      </c>
      <c r="F1658" s="52">
        <v>1.122E9</v>
      </c>
    </row>
    <row r="1659">
      <c r="A1659" s="53" t="str">
        <f t="shared" si="1"/>
        <v>Europe_Slovakia-Europe_2006</v>
      </c>
      <c r="B1659" s="47" t="s">
        <v>179</v>
      </c>
      <c r="C1659" s="49" t="s">
        <v>220</v>
      </c>
      <c r="D1659" s="44" t="s">
        <v>85</v>
      </c>
      <c r="E1659" s="52">
        <v>1.655E9</v>
      </c>
      <c r="F1659" s="52">
        <v>1.23E9</v>
      </c>
    </row>
    <row r="1660">
      <c r="A1660" s="53" t="str">
        <f t="shared" si="1"/>
        <v>Europe_Slovakia-Europe_2007</v>
      </c>
      <c r="B1660" s="47" t="s">
        <v>179</v>
      </c>
      <c r="C1660" s="49" t="s">
        <v>220</v>
      </c>
      <c r="D1660" s="44" t="s">
        <v>86</v>
      </c>
      <c r="E1660" s="52">
        <v>2.352E9</v>
      </c>
      <c r="F1660" s="52">
        <v>1.825E9</v>
      </c>
    </row>
    <row r="1661">
      <c r="A1661" s="53" t="str">
        <f t="shared" si="1"/>
        <v>Europe_Slovakia-Europe_2008</v>
      </c>
      <c r="B1661" s="47" t="s">
        <v>179</v>
      </c>
      <c r="C1661" s="49" t="s">
        <v>220</v>
      </c>
      <c r="D1661" s="44" t="s">
        <v>87</v>
      </c>
      <c r="E1661" s="52">
        <v>3.004E9</v>
      </c>
      <c r="F1661" s="52">
        <v>2.596E9</v>
      </c>
    </row>
    <row r="1662">
      <c r="A1662" s="53" t="str">
        <f t="shared" si="1"/>
        <v>Europe_Slovakia-Europe_2009</v>
      </c>
      <c r="B1662" s="47" t="s">
        <v>179</v>
      </c>
      <c r="C1662" s="49" t="s">
        <v>220</v>
      </c>
      <c r="D1662" s="44" t="s">
        <v>88</v>
      </c>
      <c r="E1662" s="52">
        <v>2.539E9</v>
      </c>
      <c r="F1662" s="52">
        <v>2.249E9</v>
      </c>
    </row>
    <row r="1663">
      <c r="A1663" s="53" t="str">
        <f t="shared" si="1"/>
        <v>Europe_Slovakia-Europe_2010</v>
      </c>
      <c r="B1663" s="47" t="s">
        <v>179</v>
      </c>
      <c r="C1663" s="49" t="s">
        <v>220</v>
      </c>
      <c r="D1663" s="44" t="s">
        <v>89</v>
      </c>
      <c r="E1663" s="52">
        <v>2.335E9</v>
      </c>
      <c r="F1663" s="52">
        <v>2.146E9</v>
      </c>
    </row>
    <row r="1664">
      <c r="A1664" s="53" t="str">
        <f t="shared" si="1"/>
        <v>Europe_Slovakia-Europe_2011</v>
      </c>
      <c r="B1664" s="47" t="s">
        <v>179</v>
      </c>
      <c r="C1664" s="49" t="s">
        <v>220</v>
      </c>
      <c r="D1664" s="44" t="s">
        <v>90</v>
      </c>
      <c r="E1664" s="52">
        <v>2.514E9</v>
      </c>
      <c r="F1664" s="52">
        <v>2.449E9</v>
      </c>
    </row>
    <row r="1665">
      <c r="A1665" s="53" t="str">
        <f t="shared" si="1"/>
        <v>Europe_Slovakia-Europe_2012</v>
      </c>
      <c r="B1665" s="47" t="s">
        <v>179</v>
      </c>
      <c r="C1665" s="49" t="s">
        <v>220</v>
      </c>
      <c r="D1665" s="44" t="s">
        <v>91</v>
      </c>
      <c r="E1665" s="52">
        <v>2.365E9</v>
      </c>
      <c r="F1665" s="52">
        <v>2.307E9</v>
      </c>
    </row>
    <row r="1666">
      <c r="A1666" s="53" t="str">
        <f t="shared" si="1"/>
        <v>Europe_Slovenia-Europe_2000</v>
      </c>
      <c r="B1666" s="47" t="s">
        <v>179</v>
      </c>
      <c r="C1666" s="49" t="s">
        <v>221</v>
      </c>
      <c r="D1666" s="44" t="s">
        <v>70</v>
      </c>
      <c r="E1666" s="52">
        <v>1.016E9</v>
      </c>
      <c r="F1666" s="52">
        <v>5.44E8</v>
      </c>
    </row>
    <row r="1667">
      <c r="A1667" s="53" t="str">
        <f t="shared" si="1"/>
        <v>Europe_Slovenia-Europe_2001</v>
      </c>
      <c r="B1667" s="47" t="s">
        <v>179</v>
      </c>
      <c r="C1667" s="49" t="s">
        <v>221</v>
      </c>
      <c r="D1667" s="44" t="s">
        <v>71</v>
      </c>
      <c r="E1667" s="52">
        <v>1.059E9</v>
      </c>
      <c r="F1667" s="52">
        <v>5.6E8</v>
      </c>
    </row>
    <row r="1668">
      <c r="A1668" s="53" t="str">
        <f t="shared" si="1"/>
        <v>Europe_Slovenia-Europe_2002</v>
      </c>
      <c r="B1668" s="47" t="s">
        <v>179</v>
      </c>
      <c r="C1668" s="49" t="s">
        <v>221</v>
      </c>
      <c r="D1668" s="44" t="s">
        <v>72</v>
      </c>
      <c r="E1668" s="52">
        <v>1.152E9</v>
      </c>
      <c r="F1668" s="52">
        <v>6.47E8</v>
      </c>
    </row>
    <row r="1669">
      <c r="A1669" s="53" t="str">
        <f t="shared" si="1"/>
        <v>Europe_Slovenia-Europe_2003</v>
      </c>
      <c r="B1669" s="47" t="s">
        <v>179</v>
      </c>
      <c r="C1669" s="49" t="s">
        <v>221</v>
      </c>
      <c r="D1669" s="44" t="s">
        <v>74</v>
      </c>
      <c r="E1669" s="52">
        <v>1.427E9</v>
      </c>
      <c r="F1669" s="52">
        <v>8.05E8</v>
      </c>
    </row>
    <row r="1670">
      <c r="A1670" s="53" t="str">
        <f t="shared" si="1"/>
        <v>Europe_Slovenia-Europe_2004</v>
      </c>
      <c r="B1670" s="47" t="s">
        <v>179</v>
      </c>
      <c r="C1670" s="49" t="s">
        <v>221</v>
      </c>
      <c r="D1670" s="44" t="s">
        <v>83</v>
      </c>
      <c r="E1670" s="52">
        <v>1.725E9</v>
      </c>
      <c r="F1670" s="52">
        <v>9.37E8</v>
      </c>
    </row>
    <row r="1671">
      <c r="A1671" s="53" t="str">
        <f t="shared" si="1"/>
        <v>Europe_Slovenia-Europe_2005</v>
      </c>
      <c r="B1671" s="47" t="s">
        <v>179</v>
      </c>
      <c r="C1671" s="49" t="s">
        <v>221</v>
      </c>
      <c r="D1671" s="44" t="s">
        <v>84</v>
      </c>
      <c r="E1671" s="52">
        <v>1.894E9</v>
      </c>
      <c r="F1671" s="52">
        <v>1.019E9</v>
      </c>
    </row>
    <row r="1672">
      <c r="A1672" s="53" t="str">
        <f t="shared" si="1"/>
        <v>Europe_Slovenia-Europe_2006</v>
      </c>
      <c r="B1672" s="47" t="s">
        <v>179</v>
      </c>
      <c r="C1672" s="49" t="s">
        <v>221</v>
      </c>
      <c r="D1672" s="44" t="s">
        <v>85</v>
      </c>
      <c r="E1672" s="52">
        <v>2.074E9</v>
      </c>
      <c r="F1672" s="52">
        <v>1.058E9</v>
      </c>
    </row>
    <row r="1673">
      <c r="A1673" s="53" t="str">
        <f t="shared" si="1"/>
        <v>Europe_Slovenia-Europe_2007</v>
      </c>
      <c r="B1673" s="47" t="s">
        <v>179</v>
      </c>
      <c r="C1673" s="49" t="s">
        <v>221</v>
      </c>
      <c r="D1673" s="44" t="s">
        <v>86</v>
      </c>
      <c r="E1673" s="52">
        <v>2.465E9</v>
      </c>
      <c r="F1673" s="52">
        <v>1.26E9</v>
      </c>
    </row>
    <row r="1674">
      <c r="A1674" s="53" t="str">
        <f t="shared" si="1"/>
        <v>Europe_Slovenia-Europe_2008</v>
      </c>
      <c r="B1674" s="47" t="s">
        <v>179</v>
      </c>
      <c r="C1674" s="49" t="s">
        <v>221</v>
      </c>
      <c r="D1674" s="44" t="s">
        <v>87</v>
      </c>
      <c r="E1674" s="52">
        <v>2.954E9</v>
      </c>
      <c r="F1674" s="52">
        <v>1.61E9</v>
      </c>
    </row>
    <row r="1675">
      <c r="A1675" s="53" t="str">
        <f t="shared" si="1"/>
        <v>Europe_Slovenia-Europe_2009</v>
      </c>
      <c r="B1675" s="47" t="s">
        <v>179</v>
      </c>
      <c r="C1675" s="49" t="s">
        <v>221</v>
      </c>
      <c r="D1675" s="44" t="s">
        <v>88</v>
      </c>
      <c r="E1675" s="52">
        <v>2.735E9</v>
      </c>
      <c r="F1675" s="52">
        <v>1.456E9</v>
      </c>
    </row>
    <row r="1676">
      <c r="A1676" s="53" t="str">
        <f t="shared" si="1"/>
        <v>Europe_Slovenia-Europe_2010</v>
      </c>
      <c r="B1676" s="47" t="s">
        <v>179</v>
      </c>
      <c r="C1676" s="49" t="s">
        <v>221</v>
      </c>
      <c r="D1676" s="44" t="s">
        <v>89</v>
      </c>
      <c r="E1676" s="52">
        <v>2.721E9</v>
      </c>
      <c r="F1676" s="52">
        <v>1.377E9</v>
      </c>
    </row>
    <row r="1677">
      <c r="A1677" s="53" t="str">
        <f t="shared" si="1"/>
        <v>Europe_Slovenia-Europe_2011</v>
      </c>
      <c r="B1677" s="47" t="s">
        <v>179</v>
      </c>
      <c r="C1677" s="49" t="s">
        <v>221</v>
      </c>
      <c r="D1677" s="44" t="s">
        <v>90</v>
      </c>
      <c r="E1677" s="52">
        <v>2.953E9</v>
      </c>
      <c r="F1677" s="52">
        <v>1.315E9</v>
      </c>
    </row>
    <row r="1678">
      <c r="A1678" s="53" t="str">
        <f t="shared" si="1"/>
        <v>Europe_Slovenia-Europe_2012</v>
      </c>
      <c r="B1678" s="47" t="s">
        <v>179</v>
      </c>
      <c r="C1678" s="49" t="s">
        <v>221</v>
      </c>
      <c r="D1678" s="44" t="s">
        <v>91</v>
      </c>
      <c r="E1678" s="52">
        <v>2.841E9</v>
      </c>
      <c r="F1678" s="52">
        <v>1.085E9</v>
      </c>
    </row>
    <row r="1679">
      <c r="A1679" s="53" t="str">
        <f t="shared" si="1"/>
        <v>Europe_Spain-Europe_2000</v>
      </c>
      <c r="B1679" s="47" t="s">
        <v>179</v>
      </c>
      <c r="C1679" s="49" t="s">
        <v>222</v>
      </c>
      <c r="D1679" s="44" t="s">
        <v>70</v>
      </c>
      <c r="E1679" s="52">
        <v>3.2656E10</v>
      </c>
      <c r="F1679" s="52">
        <v>7.71E9</v>
      </c>
    </row>
    <row r="1680">
      <c r="A1680" s="53" t="str">
        <f t="shared" si="1"/>
        <v>Europe_Spain-Europe_2001</v>
      </c>
      <c r="B1680" s="47" t="s">
        <v>179</v>
      </c>
      <c r="C1680" s="49" t="s">
        <v>222</v>
      </c>
      <c r="D1680" s="44" t="s">
        <v>71</v>
      </c>
      <c r="E1680" s="52">
        <v>3.3829E10</v>
      </c>
      <c r="F1680" s="52">
        <v>8.466E9</v>
      </c>
    </row>
    <row r="1681">
      <c r="A1681" s="53" t="str">
        <f t="shared" si="1"/>
        <v>Europe_Spain-Europe_2002</v>
      </c>
      <c r="B1681" s="47" t="s">
        <v>179</v>
      </c>
      <c r="C1681" s="49" t="s">
        <v>222</v>
      </c>
      <c r="D1681" s="44" t="s">
        <v>72</v>
      </c>
      <c r="E1681" s="52">
        <v>3.5468E10</v>
      </c>
      <c r="F1681" s="52">
        <v>9.366E9</v>
      </c>
    </row>
    <row r="1682">
      <c r="A1682" s="53" t="str">
        <f t="shared" si="1"/>
        <v>Europe_Spain-Europe_2003</v>
      </c>
      <c r="B1682" s="47" t="s">
        <v>179</v>
      </c>
      <c r="C1682" s="49" t="s">
        <v>222</v>
      </c>
      <c r="D1682" s="44" t="s">
        <v>74</v>
      </c>
      <c r="E1682" s="52">
        <v>4.3863E10</v>
      </c>
      <c r="F1682" s="52">
        <v>1.133E10</v>
      </c>
    </row>
    <row r="1683">
      <c r="A1683" s="53" t="str">
        <f t="shared" si="1"/>
        <v>Europe_Spain-Europe_2004</v>
      </c>
      <c r="B1683" s="47" t="s">
        <v>179</v>
      </c>
      <c r="C1683" s="49" t="s">
        <v>222</v>
      </c>
      <c r="D1683" s="44" t="s">
        <v>83</v>
      </c>
      <c r="E1683" s="52">
        <v>4.9996E10</v>
      </c>
      <c r="F1683" s="52">
        <v>1.4864E10</v>
      </c>
    </row>
    <row r="1684">
      <c r="A1684" s="53" t="str">
        <f t="shared" si="1"/>
        <v>Europe_Spain-Europe_2005</v>
      </c>
      <c r="B1684" s="47" t="s">
        <v>179</v>
      </c>
      <c r="C1684" s="49" t="s">
        <v>222</v>
      </c>
      <c r="D1684" s="44" t="s">
        <v>84</v>
      </c>
      <c r="E1684" s="52">
        <v>5.3066E10</v>
      </c>
      <c r="F1684" s="52">
        <v>1.8441E10</v>
      </c>
    </row>
    <row r="1685">
      <c r="A1685" s="53" t="str">
        <f t="shared" si="1"/>
        <v>Europe_Spain-Europe_2006</v>
      </c>
      <c r="B1685" s="47" t="s">
        <v>179</v>
      </c>
      <c r="C1685" s="49" t="s">
        <v>222</v>
      </c>
      <c r="D1685" s="44" t="s">
        <v>85</v>
      </c>
      <c r="E1685" s="52">
        <v>5.7543E10</v>
      </c>
      <c r="F1685" s="52">
        <v>2.0348E10</v>
      </c>
    </row>
    <row r="1686">
      <c r="A1686" s="53" t="str">
        <f t="shared" si="1"/>
        <v>Europe_Spain-Europe_2007</v>
      </c>
      <c r="B1686" s="47" t="s">
        <v>179</v>
      </c>
      <c r="C1686" s="49" t="s">
        <v>222</v>
      </c>
      <c r="D1686" s="44" t="s">
        <v>86</v>
      </c>
      <c r="E1686" s="52">
        <v>6.502E10</v>
      </c>
      <c r="F1686" s="52">
        <v>2.4355E10</v>
      </c>
    </row>
    <row r="1687">
      <c r="A1687" s="53" t="str">
        <f t="shared" si="1"/>
        <v>Europe_Spain-Europe_2008</v>
      </c>
      <c r="B1687" s="47" t="s">
        <v>179</v>
      </c>
      <c r="C1687" s="49" t="s">
        <v>222</v>
      </c>
      <c r="D1687" s="44" t="s">
        <v>87</v>
      </c>
      <c r="E1687" s="52">
        <v>7.0434E10</v>
      </c>
      <c r="F1687" s="52">
        <v>2.7157E10</v>
      </c>
    </row>
    <row r="1688">
      <c r="A1688" s="53" t="str">
        <f t="shared" si="1"/>
        <v>Europe_Spain-Europe_2009</v>
      </c>
      <c r="B1688" s="47" t="s">
        <v>179</v>
      </c>
      <c r="C1688" s="49" t="s">
        <v>222</v>
      </c>
      <c r="D1688" s="44" t="s">
        <v>88</v>
      </c>
      <c r="E1688" s="52">
        <v>5.9743E10</v>
      </c>
      <c r="F1688" s="52">
        <v>2.2787E10</v>
      </c>
    </row>
    <row r="1689">
      <c r="A1689" s="53" t="str">
        <f t="shared" si="1"/>
        <v>Europe_Spain-Europe_2010</v>
      </c>
      <c r="B1689" s="47" t="s">
        <v>179</v>
      </c>
      <c r="C1689" s="49" t="s">
        <v>222</v>
      </c>
      <c r="D1689" s="44" t="s">
        <v>89</v>
      </c>
      <c r="E1689" s="52">
        <v>5.9042E10</v>
      </c>
      <c r="F1689" s="52">
        <v>2.2733E10</v>
      </c>
    </row>
    <row r="1690">
      <c r="A1690" s="53" t="str">
        <f t="shared" si="1"/>
        <v>Europe_Spain-Europe_2011</v>
      </c>
      <c r="B1690" s="47" t="s">
        <v>179</v>
      </c>
      <c r="C1690" s="49" t="s">
        <v>222</v>
      </c>
      <c r="D1690" s="44" t="s">
        <v>90</v>
      </c>
      <c r="E1690" s="52">
        <v>6.7698E10</v>
      </c>
      <c r="F1690" s="52">
        <v>2.3583E10</v>
      </c>
    </row>
    <row r="1691">
      <c r="A1691" s="53" t="str">
        <f t="shared" si="1"/>
        <v>Europe_Spain-Europe_2012</v>
      </c>
      <c r="B1691" s="47" t="s">
        <v>179</v>
      </c>
      <c r="C1691" s="49" t="s">
        <v>222</v>
      </c>
      <c r="D1691" s="44" t="s">
        <v>91</v>
      </c>
      <c r="E1691" s="52">
        <v>6.3198E10</v>
      </c>
      <c r="F1691" s="52">
        <v>2.1749E10</v>
      </c>
    </row>
    <row r="1692">
      <c r="A1692" s="53" t="str">
        <f t="shared" si="1"/>
        <v>Europe_Sweden-Europe_2000</v>
      </c>
      <c r="B1692" s="47" t="s">
        <v>179</v>
      </c>
      <c r="C1692" s="49" t="s">
        <v>223</v>
      </c>
      <c r="D1692" s="44" t="s">
        <v>70</v>
      </c>
      <c r="E1692" s="52">
        <v>4.825E9</v>
      </c>
      <c r="F1692" s="52">
        <v>8.959E9</v>
      </c>
    </row>
    <row r="1693">
      <c r="A1693" s="53" t="str">
        <f t="shared" si="1"/>
        <v>Europe_Sweden-Europe_2001</v>
      </c>
      <c r="B1693" s="47" t="s">
        <v>179</v>
      </c>
      <c r="C1693" s="49" t="s">
        <v>223</v>
      </c>
      <c r="D1693" s="44" t="s">
        <v>71</v>
      </c>
      <c r="E1693" s="52">
        <v>5.2E9</v>
      </c>
      <c r="F1693" s="52">
        <v>7.916E9</v>
      </c>
    </row>
    <row r="1694">
      <c r="A1694" s="53" t="str">
        <f t="shared" si="1"/>
        <v>Europe_Sweden-Europe_2002</v>
      </c>
      <c r="B1694" s="47" t="s">
        <v>179</v>
      </c>
      <c r="C1694" s="49" t="s">
        <v>223</v>
      </c>
      <c r="D1694" s="44" t="s">
        <v>72</v>
      </c>
      <c r="E1694" s="52">
        <v>5.671E9</v>
      </c>
      <c r="F1694" s="52">
        <v>8.221E9</v>
      </c>
    </row>
    <row r="1695">
      <c r="A1695" s="53" t="str">
        <f t="shared" si="1"/>
        <v>Europe_Sweden-Europe_2003</v>
      </c>
      <c r="B1695" s="47" t="s">
        <v>179</v>
      </c>
      <c r="C1695" s="49" t="s">
        <v>223</v>
      </c>
      <c r="D1695" s="44" t="s">
        <v>74</v>
      </c>
      <c r="E1695" s="52">
        <v>6.548E9</v>
      </c>
      <c r="F1695" s="52">
        <v>9.375E9</v>
      </c>
    </row>
    <row r="1696">
      <c r="A1696" s="53" t="str">
        <f t="shared" si="1"/>
        <v>Europe_Sweden-Europe_2004</v>
      </c>
      <c r="B1696" s="47" t="s">
        <v>179</v>
      </c>
      <c r="C1696" s="49" t="s">
        <v>223</v>
      </c>
      <c r="D1696" s="44" t="s">
        <v>83</v>
      </c>
      <c r="E1696" s="52">
        <v>7.686E9</v>
      </c>
      <c r="F1696" s="52">
        <v>1.1088E10</v>
      </c>
    </row>
    <row r="1697">
      <c r="A1697" s="53" t="str">
        <f t="shared" si="1"/>
        <v>Europe_Sweden-Europe_2005</v>
      </c>
      <c r="B1697" s="47" t="s">
        <v>179</v>
      </c>
      <c r="C1697" s="49" t="s">
        <v>223</v>
      </c>
      <c r="D1697" s="44" t="s">
        <v>84</v>
      </c>
      <c r="E1697" s="52">
        <v>7.739E9</v>
      </c>
      <c r="F1697" s="52">
        <v>1.138E10</v>
      </c>
    </row>
    <row r="1698">
      <c r="A1698" s="53" t="str">
        <f t="shared" si="1"/>
        <v>Europe_Sweden-Europe_2006</v>
      </c>
      <c r="B1698" s="47" t="s">
        <v>179</v>
      </c>
      <c r="C1698" s="49" t="s">
        <v>223</v>
      </c>
      <c r="D1698" s="44" t="s">
        <v>85</v>
      </c>
      <c r="E1698" s="52">
        <v>1.0016E10</v>
      </c>
      <c r="F1698" s="52">
        <v>1.1685E10</v>
      </c>
    </row>
    <row r="1699">
      <c r="A1699" s="53" t="str">
        <f t="shared" si="1"/>
        <v>Europe_Sweden-Europe_2007</v>
      </c>
      <c r="B1699" s="47" t="s">
        <v>179</v>
      </c>
      <c r="C1699" s="49" t="s">
        <v>223</v>
      </c>
      <c r="D1699" s="44" t="s">
        <v>86</v>
      </c>
      <c r="E1699" s="52">
        <v>1.2259E10</v>
      </c>
      <c r="F1699" s="52">
        <v>1.4336E10</v>
      </c>
    </row>
    <row r="1700">
      <c r="A1700" s="53" t="str">
        <f t="shared" si="1"/>
        <v>Europe_Sweden-Europe_2008</v>
      </c>
      <c r="B1700" s="47" t="s">
        <v>179</v>
      </c>
      <c r="C1700" s="49" t="s">
        <v>223</v>
      </c>
      <c r="D1700" s="44" t="s">
        <v>87</v>
      </c>
      <c r="E1700" s="52">
        <v>1.206E10</v>
      </c>
      <c r="F1700" s="52">
        <v>1.5447E10</v>
      </c>
    </row>
    <row r="1701">
      <c r="A1701" s="53" t="str">
        <f t="shared" si="1"/>
        <v>Europe_Sweden-Europe_2009</v>
      </c>
      <c r="B1701" s="47" t="s">
        <v>179</v>
      </c>
      <c r="C1701" s="49" t="s">
        <v>223</v>
      </c>
      <c r="D1701" s="44" t="s">
        <v>88</v>
      </c>
      <c r="E1701" s="52">
        <v>1.01E10</v>
      </c>
      <c r="F1701" s="52">
        <v>1.2791E10</v>
      </c>
    </row>
    <row r="1702">
      <c r="A1702" s="53" t="str">
        <f t="shared" si="1"/>
        <v>Europe_Sweden-Europe_2010</v>
      </c>
      <c r="B1702" s="47" t="s">
        <v>179</v>
      </c>
      <c r="C1702" s="49" t="s">
        <v>223</v>
      </c>
      <c r="D1702" s="44" t="s">
        <v>89</v>
      </c>
      <c r="E1702" s="52">
        <v>1.0991E10</v>
      </c>
      <c r="F1702" s="52">
        <v>1.4912E10</v>
      </c>
    </row>
    <row r="1703">
      <c r="A1703" s="53" t="str">
        <f t="shared" si="1"/>
        <v>Europe_Sweden-Europe_2011</v>
      </c>
      <c r="B1703" s="47" t="s">
        <v>179</v>
      </c>
      <c r="C1703" s="49" t="s">
        <v>223</v>
      </c>
      <c r="D1703" s="44" t="s">
        <v>90</v>
      </c>
      <c r="E1703" s="52">
        <v>1.2777E10</v>
      </c>
      <c r="F1703" s="52">
        <v>1.7187E10</v>
      </c>
    </row>
    <row r="1704">
      <c r="A1704" s="53" t="str">
        <f t="shared" si="1"/>
        <v>Europe_Sweden-Europe_2012</v>
      </c>
      <c r="B1704" s="47" t="s">
        <v>179</v>
      </c>
      <c r="C1704" s="49" t="s">
        <v>223</v>
      </c>
      <c r="D1704" s="44" t="s">
        <v>91</v>
      </c>
      <c r="E1704" s="52">
        <v>1.2415E10</v>
      </c>
      <c r="F1704" s="52">
        <v>1.7664E10</v>
      </c>
    </row>
    <row r="1705">
      <c r="A1705" s="53" t="str">
        <f t="shared" si="1"/>
        <v>Europe_Switzerland-Europe_2000</v>
      </c>
      <c r="B1705" s="47" t="s">
        <v>179</v>
      </c>
      <c r="C1705" s="49" t="s">
        <v>224</v>
      </c>
      <c r="D1705" s="44" t="s">
        <v>70</v>
      </c>
      <c r="E1705" s="52">
        <v>8.988E9</v>
      </c>
      <c r="F1705" s="52">
        <v>7.36E9</v>
      </c>
    </row>
    <row r="1706">
      <c r="A1706" s="53" t="str">
        <f t="shared" si="1"/>
        <v>Europe_Switzerland-Europe_2001</v>
      </c>
      <c r="B1706" s="47" t="s">
        <v>179</v>
      </c>
      <c r="C1706" s="49" t="s">
        <v>224</v>
      </c>
      <c r="D1706" s="44" t="s">
        <v>71</v>
      </c>
      <c r="E1706" s="52">
        <v>9.29E9</v>
      </c>
      <c r="F1706" s="52">
        <v>7.085E9</v>
      </c>
    </row>
    <row r="1707">
      <c r="A1707" s="53" t="str">
        <f t="shared" si="1"/>
        <v>Europe_Switzerland-Europe_2002</v>
      </c>
      <c r="B1707" s="47" t="s">
        <v>179</v>
      </c>
      <c r="C1707" s="49" t="s">
        <v>224</v>
      </c>
      <c r="D1707" s="44" t="s">
        <v>72</v>
      </c>
      <c r="E1707" s="52">
        <v>9.117E9</v>
      </c>
      <c r="F1707" s="52">
        <v>7.21E9</v>
      </c>
    </row>
    <row r="1708">
      <c r="A1708" s="53" t="str">
        <f t="shared" si="1"/>
        <v>Europe_Switzerland-Europe_2003</v>
      </c>
      <c r="B1708" s="47" t="s">
        <v>179</v>
      </c>
      <c r="C1708" s="49" t="s">
        <v>224</v>
      </c>
      <c r="D1708" s="44" t="s">
        <v>74</v>
      </c>
      <c r="E1708" s="52">
        <v>1.0493E10</v>
      </c>
      <c r="F1708" s="52">
        <v>8.614E9</v>
      </c>
    </row>
    <row r="1709">
      <c r="A1709" s="53" t="str">
        <f t="shared" si="1"/>
        <v>Europe_Switzerland-Europe_2004</v>
      </c>
      <c r="B1709" s="47" t="s">
        <v>179</v>
      </c>
      <c r="C1709" s="49" t="s">
        <v>224</v>
      </c>
      <c r="D1709" s="44" t="s">
        <v>83</v>
      </c>
      <c r="E1709" s="52">
        <v>1.1404E10</v>
      </c>
      <c r="F1709" s="52">
        <v>9.924E9</v>
      </c>
    </row>
    <row r="1710">
      <c r="A1710" s="53" t="str">
        <f t="shared" si="1"/>
        <v>Europe_Switzerland-Europe_2005</v>
      </c>
      <c r="B1710" s="47" t="s">
        <v>179</v>
      </c>
      <c r="C1710" s="49" t="s">
        <v>224</v>
      </c>
      <c r="D1710" s="44" t="s">
        <v>84</v>
      </c>
      <c r="E1710" s="52">
        <v>1.1937E10</v>
      </c>
      <c r="F1710" s="52">
        <v>1.0579E10</v>
      </c>
    </row>
    <row r="1711">
      <c r="A1711" s="53" t="str">
        <f t="shared" si="1"/>
        <v>Europe_Switzerland-Europe_2006</v>
      </c>
      <c r="B1711" s="47" t="s">
        <v>179</v>
      </c>
      <c r="C1711" s="49" t="s">
        <v>224</v>
      </c>
      <c r="D1711" s="44" t="s">
        <v>85</v>
      </c>
      <c r="E1711" s="52">
        <v>1.2852E10</v>
      </c>
      <c r="F1711" s="52">
        <v>1.1199E10</v>
      </c>
    </row>
    <row r="1712">
      <c r="A1712" s="53" t="str">
        <f t="shared" si="1"/>
        <v>Europe_Switzerland-Europe_2007</v>
      </c>
      <c r="B1712" s="47" t="s">
        <v>179</v>
      </c>
      <c r="C1712" s="49" t="s">
        <v>224</v>
      </c>
      <c r="D1712" s="44" t="s">
        <v>86</v>
      </c>
      <c r="E1712" s="52">
        <v>1.4721E10</v>
      </c>
      <c r="F1712" s="52">
        <v>1.2298E10</v>
      </c>
    </row>
    <row r="1713">
      <c r="A1713" s="53" t="str">
        <f t="shared" si="1"/>
        <v>Europe_Switzerland-Europe_2008</v>
      </c>
      <c r="B1713" s="47" t="s">
        <v>179</v>
      </c>
      <c r="C1713" s="49" t="s">
        <v>224</v>
      </c>
      <c r="D1713" s="44" t="s">
        <v>87</v>
      </c>
      <c r="E1713" s="52">
        <v>1.757E10</v>
      </c>
      <c r="F1713" s="52">
        <v>1.3346E10</v>
      </c>
    </row>
    <row r="1714">
      <c r="A1714" s="53" t="str">
        <f t="shared" si="1"/>
        <v>Europe_Switzerland-Europe_2009</v>
      </c>
      <c r="B1714" s="47" t="s">
        <v>179</v>
      </c>
      <c r="C1714" s="49" t="s">
        <v>224</v>
      </c>
      <c r="D1714" s="44" t="s">
        <v>88</v>
      </c>
      <c r="E1714" s="52">
        <v>1.6665E10</v>
      </c>
      <c r="F1714" s="52">
        <v>1.3058E10</v>
      </c>
    </row>
    <row r="1715">
      <c r="A1715" s="53" t="str">
        <f t="shared" si="1"/>
        <v>Europe_Switzerland-Europe_2010</v>
      </c>
      <c r="B1715" s="47" t="s">
        <v>179</v>
      </c>
      <c r="C1715" s="49" t="s">
        <v>224</v>
      </c>
      <c r="D1715" s="44" t="s">
        <v>89</v>
      </c>
      <c r="E1715" s="52">
        <v>1.7614E10</v>
      </c>
      <c r="F1715" s="52">
        <v>1.3528E10</v>
      </c>
    </row>
    <row r="1716">
      <c r="A1716" s="53" t="str">
        <f t="shared" si="1"/>
        <v>Europe_Switzerland-Europe_2011</v>
      </c>
      <c r="B1716" s="47" t="s">
        <v>179</v>
      </c>
      <c r="C1716" s="49" t="s">
        <v>224</v>
      </c>
      <c r="D1716" s="44" t="s">
        <v>90</v>
      </c>
      <c r="E1716" s="52">
        <v>2.064E10</v>
      </c>
      <c r="F1716" s="52">
        <v>1.6612E10</v>
      </c>
    </row>
    <row r="1717">
      <c r="A1717" s="53" t="str">
        <f t="shared" si="1"/>
        <v>Europe_Switzerland-Europe_2012</v>
      </c>
      <c r="B1717" s="47" t="s">
        <v>179</v>
      </c>
      <c r="C1717" s="49" t="s">
        <v>224</v>
      </c>
      <c r="D1717" s="44" t="s">
        <v>91</v>
      </c>
      <c r="E1717" s="52">
        <v>1.9439E10</v>
      </c>
      <c r="F1717" s="52">
        <v>1.6675E10</v>
      </c>
    </row>
    <row r="1718">
      <c r="A1718" s="53" t="str">
        <f t="shared" si="1"/>
        <v>Europe_Turkey-Europe_2000</v>
      </c>
      <c r="B1718" s="47" t="s">
        <v>179</v>
      </c>
      <c r="C1718" s="49" t="s">
        <v>225</v>
      </c>
      <c r="D1718" s="44" t="s">
        <v>70</v>
      </c>
      <c r="E1718" s="52">
        <v>7.636E9</v>
      </c>
      <c r="F1718" s="52">
        <v>1.713E9</v>
      </c>
    </row>
    <row r="1719">
      <c r="A1719" s="53" t="str">
        <f t="shared" si="1"/>
        <v>Europe_Turkey-Europe_2001</v>
      </c>
      <c r="B1719" s="47" t="s">
        <v>179</v>
      </c>
      <c r="C1719" s="49" t="s">
        <v>225</v>
      </c>
      <c r="D1719" s="44" t="s">
        <v>71</v>
      </c>
      <c r="E1719" s="52">
        <v>1.0067E10</v>
      </c>
      <c r="F1719" s="52">
        <v>1.738E9</v>
      </c>
    </row>
    <row r="1720">
      <c r="A1720" s="53" t="str">
        <f t="shared" si="1"/>
        <v>Europe_Turkey-Europe_2002</v>
      </c>
      <c r="B1720" s="47" t="s">
        <v>179</v>
      </c>
      <c r="C1720" s="49" t="s">
        <v>225</v>
      </c>
      <c r="D1720" s="44" t="s">
        <v>72</v>
      </c>
      <c r="E1720" s="52">
        <v>1.1901E10</v>
      </c>
      <c r="F1720" s="52">
        <v>1.88E9</v>
      </c>
    </row>
    <row r="1721">
      <c r="A1721" s="53" t="str">
        <f t="shared" si="1"/>
        <v>Europe_Turkey-Europe_2003</v>
      </c>
      <c r="B1721" s="47" t="s">
        <v>179</v>
      </c>
      <c r="C1721" s="49" t="s">
        <v>225</v>
      </c>
      <c r="D1721" s="44" t="s">
        <v>74</v>
      </c>
      <c r="E1721" s="52">
        <v>1.3203E10</v>
      </c>
      <c r="F1721" s="52">
        <v>2.113E9</v>
      </c>
    </row>
    <row r="1722">
      <c r="A1722" s="53" t="str">
        <f t="shared" si="1"/>
        <v>Europe_Turkey-Europe_2004</v>
      </c>
      <c r="B1722" s="47" t="s">
        <v>179</v>
      </c>
      <c r="C1722" s="49" t="s">
        <v>225</v>
      </c>
      <c r="D1722" s="44" t="s">
        <v>83</v>
      </c>
      <c r="E1722" s="52">
        <v>1.5888E10</v>
      </c>
      <c r="F1722" s="52">
        <v>2.524E9</v>
      </c>
    </row>
    <row r="1723">
      <c r="A1723" s="53" t="str">
        <f t="shared" si="1"/>
        <v>Europe_Turkey-Europe_2005</v>
      </c>
      <c r="B1723" s="47" t="s">
        <v>179</v>
      </c>
      <c r="C1723" s="49" t="s">
        <v>225</v>
      </c>
      <c r="D1723" s="44" t="s">
        <v>84</v>
      </c>
      <c r="E1723" s="52">
        <v>2.076E10</v>
      </c>
      <c r="F1723" s="52">
        <v>3.563E9</v>
      </c>
    </row>
    <row r="1724">
      <c r="A1724" s="53" t="str">
        <f t="shared" si="1"/>
        <v>Europe_Turkey-Europe_2006</v>
      </c>
      <c r="B1724" s="47" t="s">
        <v>179</v>
      </c>
      <c r="C1724" s="49" t="s">
        <v>225</v>
      </c>
      <c r="D1724" s="44" t="s">
        <v>85</v>
      </c>
      <c r="E1724" s="52">
        <v>1.9137E10</v>
      </c>
      <c r="F1724" s="52">
        <v>3.517E9</v>
      </c>
    </row>
    <row r="1725">
      <c r="A1725" s="53" t="str">
        <f t="shared" si="1"/>
        <v>Europe_Turkey-Europe_2007</v>
      </c>
      <c r="B1725" s="47" t="s">
        <v>179</v>
      </c>
      <c r="C1725" s="49" t="s">
        <v>225</v>
      </c>
      <c r="D1725" s="44" t="s">
        <v>86</v>
      </c>
      <c r="E1725" s="52">
        <v>2.1662E10</v>
      </c>
      <c r="F1725" s="52">
        <v>4.254E9</v>
      </c>
    </row>
    <row r="1726">
      <c r="A1726" s="53" t="str">
        <f t="shared" si="1"/>
        <v>Europe_Turkey-Europe_2008</v>
      </c>
      <c r="B1726" s="47" t="s">
        <v>179</v>
      </c>
      <c r="C1726" s="49" t="s">
        <v>225</v>
      </c>
      <c r="D1726" s="44" t="s">
        <v>87</v>
      </c>
      <c r="E1726" s="52">
        <v>2.6446E10</v>
      </c>
      <c r="F1726" s="52">
        <v>4.509E9</v>
      </c>
    </row>
    <row r="1727">
      <c r="A1727" s="53" t="str">
        <f t="shared" si="1"/>
        <v>Europe_Turkey-Europe_2009</v>
      </c>
      <c r="B1727" s="47" t="s">
        <v>179</v>
      </c>
      <c r="C1727" s="49" t="s">
        <v>225</v>
      </c>
      <c r="D1727" s="44" t="s">
        <v>88</v>
      </c>
      <c r="E1727" s="52">
        <v>2.6331E10</v>
      </c>
      <c r="F1727" s="52">
        <v>5.061E9</v>
      </c>
    </row>
    <row r="1728">
      <c r="A1728" s="53" t="str">
        <f t="shared" si="1"/>
        <v>Europe_Turkey-Europe_2010</v>
      </c>
      <c r="B1728" s="47" t="s">
        <v>179</v>
      </c>
      <c r="C1728" s="49" t="s">
        <v>225</v>
      </c>
      <c r="D1728" s="44" t="s">
        <v>89</v>
      </c>
      <c r="E1728" s="52">
        <v>2.6318E10</v>
      </c>
      <c r="F1728" s="52">
        <v>5.817E9</v>
      </c>
    </row>
    <row r="1729">
      <c r="A1729" s="53" t="str">
        <f t="shared" si="1"/>
        <v>Europe_Turkey-Europe_2011</v>
      </c>
      <c r="B1729" s="47" t="s">
        <v>179</v>
      </c>
      <c r="C1729" s="49" t="s">
        <v>225</v>
      </c>
      <c r="D1729" s="44" t="s">
        <v>90</v>
      </c>
      <c r="E1729" s="52">
        <v>3.0093E10</v>
      </c>
      <c r="F1729" s="52">
        <v>5.372E9</v>
      </c>
    </row>
    <row r="1730">
      <c r="A1730" s="53" t="str">
        <f t="shared" si="1"/>
        <v>Europe_Turkey-Europe_2012</v>
      </c>
      <c r="B1730" s="47" t="s">
        <v>179</v>
      </c>
      <c r="C1730" s="49" t="s">
        <v>225</v>
      </c>
      <c r="D1730" s="44" t="s">
        <v>91</v>
      </c>
      <c r="E1730" s="52">
        <v>3.2249E10</v>
      </c>
      <c r="F1730" s="52">
        <v>4.604E9</v>
      </c>
    </row>
    <row r="1731">
      <c r="A1731" s="53" t="str">
        <f t="shared" si="1"/>
        <v>Europe_Ukraine-Europe_2000</v>
      </c>
      <c r="B1731" s="47" t="s">
        <v>179</v>
      </c>
      <c r="C1731" s="49" t="s">
        <v>226</v>
      </c>
      <c r="D1731" s="44" t="s">
        <v>70</v>
      </c>
      <c r="E1731" s="52">
        <v>5.63E8</v>
      </c>
      <c r="F1731" s="52">
        <v>5.61E8</v>
      </c>
    </row>
    <row r="1732">
      <c r="A1732" s="53" t="str">
        <f t="shared" si="1"/>
        <v>Europe_Ukraine-Europe_2001</v>
      </c>
      <c r="B1732" s="47" t="s">
        <v>179</v>
      </c>
      <c r="C1732" s="49" t="s">
        <v>226</v>
      </c>
      <c r="D1732" s="44" t="s">
        <v>71</v>
      </c>
      <c r="E1732" s="52">
        <v>7.59E8</v>
      </c>
      <c r="F1732" s="52">
        <v>6.76E8</v>
      </c>
    </row>
    <row r="1733">
      <c r="A1733" s="53" t="str">
        <f t="shared" si="1"/>
        <v>Europe_Ukraine-Europe_2002</v>
      </c>
      <c r="B1733" s="47" t="s">
        <v>179</v>
      </c>
      <c r="C1733" s="49" t="s">
        <v>226</v>
      </c>
      <c r="D1733" s="44" t="s">
        <v>72</v>
      </c>
      <c r="E1733" s="52">
        <v>1.001E9</v>
      </c>
      <c r="F1733" s="52">
        <v>7.94E8</v>
      </c>
    </row>
    <row r="1734">
      <c r="A1734" s="53" t="str">
        <f t="shared" si="1"/>
        <v>Europe_Ukraine-Europe_2003</v>
      </c>
      <c r="B1734" s="47" t="s">
        <v>179</v>
      </c>
      <c r="C1734" s="49" t="s">
        <v>226</v>
      </c>
      <c r="D1734" s="44" t="s">
        <v>74</v>
      </c>
      <c r="E1734" s="52">
        <v>1.204E9</v>
      </c>
      <c r="F1734" s="52">
        <v>9.53E8</v>
      </c>
    </row>
    <row r="1735">
      <c r="A1735" s="53" t="str">
        <f t="shared" si="1"/>
        <v>Europe_Ukraine-Europe_2004</v>
      </c>
      <c r="B1735" s="47" t="s">
        <v>179</v>
      </c>
      <c r="C1735" s="49" t="s">
        <v>226</v>
      </c>
      <c r="D1735" s="44" t="s">
        <v>83</v>
      </c>
      <c r="E1735" s="52">
        <v>2.931E9</v>
      </c>
      <c r="F1735" s="52">
        <v>2.66E9</v>
      </c>
    </row>
    <row r="1736">
      <c r="A1736" s="53" t="str">
        <f t="shared" si="1"/>
        <v>Europe_Ukraine-Europe_2005</v>
      </c>
      <c r="B1736" s="47" t="s">
        <v>179</v>
      </c>
      <c r="C1736" s="49" t="s">
        <v>226</v>
      </c>
      <c r="D1736" s="44" t="s">
        <v>84</v>
      </c>
      <c r="E1736" s="52">
        <v>3.542E9</v>
      </c>
      <c r="F1736" s="52">
        <v>3.078E9</v>
      </c>
    </row>
    <row r="1737">
      <c r="A1737" s="53" t="str">
        <f t="shared" si="1"/>
        <v>Europe_Ukraine-Europe_2006</v>
      </c>
      <c r="B1737" s="47" t="s">
        <v>179</v>
      </c>
      <c r="C1737" s="49" t="s">
        <v>226</v>
      </c>
      <c r="D1737" s="44" t="s">
        <v>85</v>
      </c>
      <c r="E1737" s="52">
        <v>4.018E9</v>
      </c>
      <c r="F1737" s="52">
        <v>3.202E9</v>
      </c>
    </row>
    <row r="1738">
      <c r="A1738" s="53" t="str">
        <f t="shared" si="1"/>
        <v>Europe_Ukraine-Europe_2007</v>
      </c>
      <c r="B1738" s="47" t="s">
        <v>179</v>
      </c>
      <c r="C1738" s="49" t="s">
        <v>226</v>
      </c>
      <c r="D1738" s="44" t="s">
        <v>86</v>
      </c>
      <c r="E1738" s="52">
        <v>5.32E9</v>
      </c>
      <c r="F1738" s="52">
        <v>4.022E9</v>
      </c>
    </row>
    <row r="1739">
      <c r="A1739" s="53" t="str">
        <f t="shared" si="1"/>
        <v>Europe_Ukraine-Europe_2008</v>
      </c>
      <c r="B1739" s="47" t="s">
        <v>179</v>
      </c>
      <c r="C1739" s="49" t="s">
        <v>226</v>
      </c>
      <c r="D1739" s="44" t="s">
        <v>87</v>
      </c>
      <c r="E1739" s="52">
        <v>6.722E9</v>
      </c>
      <c r="F1739" s="52">
        <v>4.585E9</v>
      </c>
    </row>
    <row r="1740">
      <c r="A1740" s="53" t="str">
        <f t="shared" si="1"/>
        <v>Europe_Ukraine-Europe_2009</v>
      </c>
      <c r="B1740" s="47" t="s">
        <v>179</v>
      </c>
      <c r="C1740" s="49" t="s">
        <v>226</v>
      </c>
      <c r="D1740" s="44" t="s">
        <v>88</v>
      </c>
      <c r="E1740" s="52">
        <v>4.349E9</v>
      </c>
      <c r="F1740" s="52">
        <v>3.751E9</v>
      </c>
    </row>
    <row r="1741">
      <c r="A1741" s="53" t="str">
        <f t="shared" si="1"/>
        <v>Europe_Ukraine-Europe_2010</v>
      </c>
      <c r="B1741" s="47" t="s">
        <v>179</v>
      </c>
      <c r="C1741" s="49" t="s">
        <v>226</v>
      </c>
      <c r="D1741" s="44" t="s">
        <v>89</v>
      </c>
      <c r="E1741" s="52">
        <v>4.696E9</v>
      </c>
      <c r="F1741" s="52">
        <v>4.134E9</v>
      </c>
    </row>
    <row r="1742">
      <c r="A1742" s="53" t="str">
        <f t="shared" si="1"/>
        <v>Europe_Ukraine-Europe_2011</v>
      </c>
      <c r="B1742" s="47" t="s">
        <v>179</v>
      </c>
      <c r="C1742" s="49" t="s">
        <v>226</v>
      </c>
      <c r="D1742" s="44" t="s">
        <v>90</v>
      </c>
      <c r="E1742" s="52">
        <v>5.406E9</v>
      </c>
      <c r="F1742" s="52">
        <v>4.829E9</v>
      </c>
    </row>
    <row r="1743">
      <c r="A1743" s="53" t="str">
        <f t="shared" si="1"/>
        <v>Europe_Ukraine-Europe_2012</v>
      </c>
      <c r="B1743" s="47" t="s">
        <v>179</v>
      </c>
      <c r="C1743" s="49" t="s">
        <v>226</v>
      </c>
      <c r="D1743" s="44" t="s">
        <v>91</v>
      </c>
      <c r="E1743" s="52">
        <v>5.988E9</v>
      </c>
      <c r="F1743" s="52">
        <v>5.536E9</v>
      </c>
    </row>
    <row r="1744">
      <c r="A1744" s="53" t="str">
        <f t="shared" si="1"/>
        <v>Europe_United Kingdom-Europe_2000</v>
      </c>
      <c r="B1744" s="47" t="s">
        <v>179</v>
      </c>
      <c r="C1744" s="49" t="s">
        <v>227</v>
      </c>
      <c r="D1744" s="44" t="s">
        <v>70</v>
      </c>
      <c r="E1744" s="52">
        <v>2.9978E10</v>
      </c>
      <c r="F1744" s="52">
        <v>4.7009E10</v>
      </c>
    </row>
    <row r="1745">
      <c r="A1745" s="53" t="str">
        <f t="shared" si="1"/>
        <v>Europe_United Kingdom-Europe_2001</v>
      </c>
      <c r="B1745" s="47" t="s">
        <v>179</v>
      </c>
      <c r="C1745" s="49" t="s">
        <v>227</v>
      </c>
      <c r="D1745" s="44" t="s">
        <v>71</v>
      </c>
      <c r="E1745" s="52">
        <v>2.6137E10</v>
      </c>
      <c r="F1745" s="52">
        <v>4.641E10</v>
      </c>
    </row>
    <row r="1746">
      <c r="A1746" s="53" t="str">
        <f t="shared" si="1"/>
        <v>Europe_United Kingdom-Europe_2002</v>
      </c>
      <c r="B1746" s="47" t="s">
        <v>179</v>
      </c>
      <c r="C1746" s="49" t="s">
        <v>227</v>
      </c>
      <c r="D1746" s="44" t="s">
        <v>72</v>
      </c>
      <c r="E1746" s="52">
        <v>2.7819E10</v>
      </c>
      <c r="F1746" s="52">
        <v>5.1125E10</v>
      </c>
    </row>
    <row r="1747">
      <c r="A1747" s="53" t="str">
        <f t="shared" si="1"/>
        <v>Europe_United Kingdom-Europe_2003</v>
      </c>
      <c r="B1747" s="47" t="s">
        <v>179</v>
      </c>
      <c r="C1747" s="49" t="s">
        <v>227</v>
      </c>
      <c r="D1747" s="44" t="s">
        <v>74</v>
      </c>
      <c r="E1747" s="52">
        <v>3.0736E10</v>
      </c>
      <c r="F1747" s="52">
        <v>5.8627E10</v>
      </c>
    </row>
    <row r="1748">
      <c r="A1748" s="53" t="str">
        <f t="shared" si="1"/>
        <v>Europe_United Kingdom-Europe_2004</v>
      </c>
      <c r="B1748" s="47" t="s">
        <v>179</v>
      </c>
      <c r="C1748" s="49" t="s">
        <v>227</v>
      </c>
      <c r="D1748" s="44" t="s">
        <v>83</v>
      </c>
      <c r="E1748" s="52">
        <v>3.7166E10</v>
      </c>
      <c r="F1748" s="52">
        <v>6.9076E10</v>
      </c>
    </row>
    <row r="1749">
      <c r="A1749" s="53" t="str">
        <f t="shared" si="1"/>
        <v>Europe_United Kingdom-Europe_2005</v>
      </c>
      <c r="B1749" s="47" t="s">
        <v>179</v>
      </c>
      <c r="C1749" s="49" t="s">
        <v>227</v>
      </c>
      <c r="D1749" s="44" t="s">
        <v>84</v>
      </c>
      <c r="E1749" s="52">
        <v>3.9411E10</v>
      </c>
      <c r="F1749" s="52">
        <v>7.2993E10</v>
      </c>
    </row>
    <row r="1750">
      <c r="A1750" s="53" t="str">
        <f t="shared" si="1"/>
        <v>Europe_United Kingdom-Europe_2006</v>
      </c>
      <c r="B1750" s="47" t="s">
        <v>179</v>
      </c>
      <c r="C1750" s="49" t="s">
        <v>227</v>
      </c>
      <c r="D1750" s="44" t="s">
        <v>85</v>
      </c>
      <c r="E1750" s="52">
        <v>4.3803E10</v>
      </c>
      <c r="F1750" s="52">
        <v>7.7674E10</v>
      </c>
    </row>
    <row r="1751">
      <c r="A1751" s="53" t="str">
        <f t="shared" si="1"/>
        <v>Europe_United Kingdom-Europe_2007</v>
      </c>
      <c r="B1751" s="47" t="s">
        <v>179</v>
      </c>
      <c r="C1751" s="49" t="s">
        <v>227</v>
      </c>
      <c r="D1751" s="44" t="s">
        <v>86</v>
      </c>
      <c r="E1751" s="52">
        <v>4.8193E10</v>
      </c>
      <c r="F1751" s="52">
        <v>8.6747E10</v>
      </c>
    </row>
    <row r="1752">
      <c r="A1752" s="53" t="str">
        <f t="shared" si="1"/>
        <v>Europe_United Kingdom-Europe_2008</v>
      </c>
      <c r="B1752" s="47" t="s">
        <v>179</v>
      </c>
      <c r="C1752" s="49" t="s">
        <v>227</v>
      </c>
      <c r="D1752" s="44" t="s">
        <v>87</v>
      </c>
      <c r="E1752" s="52">
        <v>4.6285E10</v>
      </c>
      <c r="F1752" s="52">
        <v>8.3584E10</v>
      </c>
    </row>
    <row r="1753">
      <c r="A1753" s="53" t="str">
        <f t="shared" si="1"/>
        <v>Europe_United Kingdom-Europe_2009</v>
      </c>
      <c r="B1753" s="47" t="s">
        <v>179</v>
      </c>
      <c r="C1753" s="49" t="s">
        <v>227</v>
      </c>
      <c r="D1753" s="44" t="s">
        <v>88</v>
      </c>
      <c r="E1753" s="52">
        <v>3.8564E10</v>
      </c>
      <c r="F1753" s="52">
        <v>6.1133E10</v>
      </c>
    </row>
    <row r="1754">
      <c r="A1754" s="53" t="str">
        <f t="shared" si="1"/>
        <v>Europe_United Kingdom-Europe_2010</v>
      </c>
      <c r="B1754" s="47" t="s">
        <v>179</v>
      </c>
      <c r="C1754" s="49" t="s">
        <v>227</v>
      </c>
      <c r="D1754" s="44" t="s">
        <v>89</v>
      </c>
      <c r="E1754" s="52">
        <v>4.0746E10</v>
      </c>
      <c r="F1754" s="52">
        <v>6.1368E10</v>
      </c>
    </row>
    <row r="1755">
      <c r="A1755" s="53" t="str">
        <f t="shared" si="1"/>
        <v>Europe_United Kingdom-Europe_2011</v>
      </c>
      <c r="B1755" s="47" t="s">
        <v>179</v>
      </c>
      <c r="C1755" s="49" t="s">
        <v>227</v>
      </c>
      <c r="D1755" s="44" t="s">
        <v>90</v>
      </c>
      <c r="E1755" s="52">
        <v>4.594E10</v>
      </c>
      <c r="F1755" s="52">
        <v>6.4627E10</v>
      </c>
    </row>
    <row r="1756">
      <c r="A1756" s="53" t="str">
        <f t="shared" si="1"/>
        <v>Europe_United Kingdom-Europe_2012</v>
      </c>
      <c r="B1756" s="47" t="s">
        <v>179</v>
      </c>
      <c r="C1756" s="49" t="s">
        <v>227</v>
      </c>
      <c r="D1756" s="44" t="s">
        <v>91</v>
      </c>
      <c r="E1756" s="52">
        <v>4.5966E10</v>
      </c>
      <c r="F1756" s="52">
        <v>6.6182E10</v>
      </c>
    </row>
    <row r="1757">
      <c r="A1757" s="53" t="str">
        <f t="shared" si="1"/>
        <v>Middle East_Bahrain-Middle East_2000</v>
      </c>
      <c r="B1757" s="47" t="s">
        <v>228</v>
      </c>
      <c r="C1757" s="49" t="s">
        <v>229</v>
      </c>
      <c r="D1757" s="44" t="s">
        <v>70</v>
      </c>
      <c r="E1757" s="52">
        <v>8.54E8</v>
      </c>
      <c r="F1757" s="52">
        <v>4.25E8</v>
      </c>
    </row>
    <row r="1758">
      <c r="A1758" s="53" t="str">
        <f t="shared" si="1"/>
        <v>Middle East_Bahrain-Middle East_2001</v>
      </c>
      <c r="B1758" s="47" t="s">
        <v>228</v>
      </c>
      <c r="C1758" s="49" t="s">
        <v>229</v>
      </c>
      <c r="D1758" s="44" t="s">
        <v>71</v>
      </c>
      <c r="E1758" s="52">
        <v>8.86E8</v>
      </c>
      <c r="F1758" s="52">
        <v>4.23E8</v>
      </c>
    </row>
    <row r="1759">
      <c r="A1759" s="53" t="str">
        <f t="shared" si="1"/>
        <v>Middle East_Bahrain-Middle East_2002</v>
      </c>
      <c r="B1759" s="47" t="s">
        <v>228</v>
      </c>
      <c r="C1759" s="49" t="s">
        <v>229</v>
      </c>
      <c r="D1759" s="44" t="s">
        <v>72</v>
      </c>
      <c r="E1759" s="52">
        <v>9.85E8</v>
      </c>
      <c r="F1759" s="52">
        <v>5.5E8</v>
      </c>
    </row>
    <row r="1760">
      <c r="A1760" s="53" t="str">
        <f t="shared" si="1"/>
        <v>Middle East_Bahrain-Middle East_2003</v>
      </c>
      <c r="B1760" s="47" t="s">
        <v>228</v>
      </c>
      <c r="C1760" s="49" t="s">
        <v>229</v>
      </c>
      <c r="D1760" s="44" t="s">
        <v>74</v>
      </c>
      <c r="E1760" s="52">
        <v>1.206E9</v>
      </c>
      <c r="F1760" s="52">
        <v>4.92E8</v>
      </c>
    </row>
    <row r="1761">
      <c r="A1761" s="53" t="str">
        <f t="shared" si="1"/>
        <v>Middle East_Bahrain-Middle East_2004</v>
      </c>
      <c r="B1761" s="47" t="s">
        <v>228</v>
      </c>
      <c r="C1761" s="49" t="s">
        <v>229</v>
      </c>
      <c r="D1761" s="44" t="s">
        <v>83</v>
      </c>
      <c r="E1761" s="52">
        <v>1.504E9</v>
      </c>
      <c r="F1761" s="52">
        <v>5.28E8</v>
      </c>
    </row>
    <row r="1762">
      <c r="A1762" s="53" t="str">
        <f t="shared" si="1"/>
        <v>Middle East_Bahrain-Middle East_2005</v>
      </c>
      <c r="B1762" s="47" t="s">
        <v>228</v>
      </c>
      <c r="C1762" s="49" t="s">
        <v>229</v>
      </c>
      <c r="D1762" s="44" t="s">
        <v>84</v>
      </c>
      <c r="E1762" s="52">
        <v>1.603E9</v>
      </c>
      <c r="F1762" s="52">
        <v>5.74E8</v>
      </c>
    </row>
    <row r="1763">
      <c r="A1763" s="53" t="str">
        <f t="shared" si="1"/>
        <v>Middle East_Bahrain-Middle East_2006</v>
      </c>
      <c r="B1763" s="47" t="s">
        <v>228</v>
      </c>
      <c r="C1763" s="49" t="s">
        <v>229</v>
      </c>
      <c r="D1763" s="44" t="s">
        <v>85</v>
      </c>
      <c r="E1763" s="52">
        <v>1.786E9</v>
      </c>
      <c r="F1763" s="52">
        <v>6.39E8</v>
      </c>
    </row>
    <row r="1764">
      <c r="A1764" s="53" t="str">
        <f t="shared" si="1"/>
        <v>Middle East_Bahrain-Middle East_2007</v>
      </c>
      <c r="B1764" s="47" t="s">
        <v>228</v>
      </c>
      <c r="C1764" s="49" t="s">
        <v>229</v>
      </c>
      <c r="D1764" s="44" t="s">
        <v>86</v>
      </c>
      <c r="E1764" s="52">
        <v>1.854E9</v>
      </c>
      <c r="F1764" s="52">
        <v>6.71E8</v>
      </c>
    </row>
    <row r="1765">
      <c r="A1765" s="53" t="str">
        <f t="shared" si="1"/>
        <v>Middle East_Bahrain-Middle East_2008</v>
      </c>
      <c r="B1765" s="47" t="s">
        <v>228</v>
      </c>
      <c r="C1765" s="49" t="s">
        <v>229</v>
      </c>
      <c r="D1765" s="44" t="s">
        <v>87</v>
      </c>
      <c r="E1765" s="52">
        <v>1.927E9</v>
      </c>
      <c r="F1765" s="52">
        <v>7.04E8</v>
      </c>
    </row>
    <row r="1766">
      <c r="A1766" s="53" t="str">
        <f t="shared" si="1"/>
        <v>Middle East_Bahrain-Middle East_2009</v>
      </c>
      <c r="B1766" s="47" t="s">
        <v>228</v>
      </c>
      <c r="C1766" s="49" t="s">
        <v>229</v>
      </c>
      <c r="D1766" s="44" t="s">
        <v>88</v>
      </c>
      <c r="E1766" s="52">
        <v>1.873E9</v>
      </c>
      <c r="F1766" s="52">
        <v>5.97E8</v>
      </c>
    </row>
    <row r="1767">
      <c r="A1767" s="53" t="str">
        <f t="shared" si="1"/>
        <v>Middle East_Bahrain-Middle East_2010</v>
      </c>
      <c r="B1767" s="47" t="s">
        <v>228</v>
      </c>
      <c r="C1767" s="49" t="s">
        <v>229</v>
      </c>
      <c r="D1767" s="44" t="s">
        <v>89</v>
      </c>
      <c r="E1767" s="52">
        <v>2.163E9</v>
      </c>
      <c r="F1767" s="52">
        <v>6.84E8</v>
      </c>
    </row>
    <row r="1768">
      <c r="A1768" s="53" t="str">
        <f t="shared" si="1"/>
        <v>Middle East_Bahrain-Middle East_2011</v>
      </c>
      <c r="B1768" s="47" t="s">
        <v>228</v>
      </c>
      <c r="C1768" s="49" t="s">
        <v>229</v>
      </c>
      <c r="D1768" s="44" t="s">
        <v>90</v>
      </c>
      <c r="E1768" s="52">
        <v>1.766E9</v>
      </c>
      <c r="F1768" s="52">
        <v>8.99E8</v>
      </c>
    </row>
    <row r="1769">
      <c r="A1769" s="53" t="str">
        <f t="shared" si="1"/>
        <v>Middle East_Bahrain-Middle East_2012</v>
      </c>
      <c r="B1769" s="47" t="s">
        <v>228</v>
      </c>
      <c r="C1769" s="49" t="s">
        <v>229</v>
      </c>
      <c r="D1769" s="44" t="s">
        <v>91</v>
      </c>
      <c r="E1769" s="52">
        <v>1.742E9</v>
      </c>
      <c r="F1769" s="52">
        <v>8.89E8</v>
      </c>
    </row>
    <row r="1770">
      <c r="A1770" s="53" t="str">
        <f t="shared" si="1"/>
        <v>Middle East_Iran-Middle East_2000</v>
      </c>
      <c r="B1770" s="47" t="s">
        <v>228</v>
      </c>
      <c r="C1770" s="49" t="s">
        <v>230</v>
      </c>
      <c r="D1770" s="44" t="s">
        <v>70</v>
      </c>
      <c r="E1770" s="52">
        <v>6.77E8</v>
      </c>
      <c r="F1770" s="52">
        <v>6.71E8</v>
      </c>
    </row>
    <row r="1771">
      <c r="A1771" s="53" t="str">
        <f t="shared" si="1"/>
        <v>Middle East_Iran-Middle East_2001</v>
      </c>
      <c r="B1771" s="47" t="s">
        <v>228</v>
      </c>
      <c r="C1771" s="49" t="s">
        <v>230</v>
      </c>
      <c r="D1771" s="44" t="s">
        <v>71</v>
      </c>
      <c r="E1771" s="52">
        <v>1.122E9</v>
      </c>
      <c r="F1771" s="52">
        <v>7.14E8</v>
      </c>
    </row>
    <row r="1772">
      <c r="A1772" s="53" t="str">
        <f t="shared" si="1"/>
        <v>Middle East_Iran-Middle East_2002</v>
      </c>
      <c r="B1772" s="47" t="s">
        <v>228</v>
      </c>
      <c r="C1772" s="49" t="s">
        <v>230</v>
      </c>
      <c r="D1772" s="44" t="s">
        <v>72</v>
      </c>
      <c r="E1772" s="52">
        <v>1.607E9</v>
      </c>
      <c r="F1772" s="52">
        <v>3.99E9</v>
      </c>
    </row>
    <row r="1773">
      <c r="A1773" s="53" t="str">
        <f t="shared" si="1"/>
        <v>Middle East_Iran-Middle East_2003</v>
      </c>
      <c r="B1773" s="47" t="s">
        <v>228</v>
      </c>
      <c r="C1773" s="49" t="s">
        <v>230</v>
      </c>
      <c r="D1773" s="44" t="s">
        <v>74</v>
      </c>
      <c r="E1773" s="52">
        <v>1.266E9</v>
      </c>
      <c r="F1773" s="52">
        <v>4.12E9</v>
      </c>
    </row>
    <row r="1774">
      <c r="A1774" s="53" t="str">
        <f t="shared" si="1"/>
        <v>Middle East_Iran-Middle East_2004</v>
      </c>
      <c r="B1774" s="47" t="s">
        <v>228</v>
      </c>
      <c r="C1774" s="49" t="s">
        <v>230</v>
      </c>
      <c r="D1774" s="44" t="s">
        <v>83</v>
      </c>
      <c r="E1774" s="52">
        <v>1.305E9</v>
      </c>
      <c r="F1774" s="52">
        <v>4.402E9</v>
      </c>
    </row>
    <row r="1775">
      <c r="A1775" s="53" t="str">
        <f t="shared" si="1"/>
        <v>Middle East_Iran-Middle East_2005</v>
      </c>
      <c r="B1775" s="47" t="s">
        <v>228</v>
      </c>
      <c r="C1775" s="49" t="s">
        <v>230</v>
      </c>
      <c r="D1775" s="44" t="s">
        <v>84</v>
      </c>
      <c r="E1775" s="52">
        <v>1.025E9</v>
      </c>
      <c r="F1775" s="52">
        <v>4.112E9</v>
      </c>
    </row>
    <row r="1776">
      <c r="A1776" s="53" t="str">
        <f t="shared" si="1"/>
        <v>Middle East_Iran-Middle East_2006</v>
      </c>
      <c r="B1776" s="47" t="s">
        <v>228</v>
      </c>
      <c r="C1776" s="49" t="s">
        <v>230</v>
      </c>
      <c r="D1776" s="44" t="s">
        <v>85</v>
      </c>
      <c r="E1776" s="52">
        <v>1.464E9</v>
      </c>
      <c r="F1776" s="52">
        <v>5.066E9</v>
      </c>
    </row>
    <row r="1777">
      <c r="A1777" s="53" t="str">
        <f t="shared" si="1"/>
        <v>Middle East_Iran-Middle East_2007</v>
      </c>
      <c r="B1777" s="47" t="s">
        <v>228</v>
      </c>
      <c r="C1777" s="49" t="s">
        <v>230</v>
      </c>
      <c r="D1777" s="44" t="s">
        <v>86</v>
      </c>
      <c r="E1777" s="52">
        <v>1.95E9</v>
      </c>
      <c r="F1777" s="52">
        <v>7.335E9</v>
      </c>
    </row>
    <row r="1778">
      <c r="A1778" s="53" t="str">
        <f t="shared" si="1"/>
        <v>Middle East_Iran-Middle East_2008</v>
      </c>
      <c r="B1778" s="47" t="s">
        <v>228</v>
      </c>
      <c r="C1778" s="49" t="s">
        <v>230</v>
      </c>
      <c r="D1778" s="44" t="s">
        <v>87</v>
      </c>
      <c r="E1778" s="52">
        <v>1.978E9</v>
      </c>
      <c r="F1778" s="52">
        <v>8.27E9</v>
      </c>
    </row>
    <row r="1779">
      <c r="A1779" s="53" t="str">
        <f t="shared" si="1"/>
        <v>Middle East_Iran-Middle East_2009</v>
      </c>
      <c r="B1779" s="47" t="s">
        <v>228</v>
      </c>
      <c r="C1779" s="49" t="s">
        <v>230</v>
      </c>
      <c r="D1779" s="44" t="s">
        <v>88</v>
      </c>
      <c r="E1779" s="52">
        <v>2.259E9</v>
      </c>
      <c r="F1779" s="52">
        <v>8.503E9</v>
      </c>
    </row>
    <row r="1780">
      <c r="A1780" s="53" t="str">
        <f t="shared" si="1"/>
        <v>Middle East_Iran-Middle East_2010</v>
      </c>
      <c r="B1780" s="47" t="s">
        <v>228</v>
      </c>
      <c r="C1780" s="49" t="s">
        <v>230</v>
      </c>
      <c r="D1780" s="44" t="s">
        <v>89</v>
      </c>
      <c r="E1780" s="52">
        <v>2.631E9</v>
      </c>
      <c r="F1780" s="52">
        <v>1.057E10</v>
      </c>
    </row>
    <row r="1781">
      <c r="A1781" s="53" t="str">
        <f t="shared" si="1"/>
        <v>Middle East_Iran-Middle East_2011</v>
      </c>
      <c r="B1781" s="47" t="s">
        <v>228</v>
      </c>
      <c r="C1781" s="49" t="s">
        <v>230</v>
      </c>
      <c r="D1781" s="44" t="s">
        <v>90</v>
      </c>
      <c r="E1781" s="52">
        <v>2.574E9</v>
      </c>
      <c r="F1781" s="52">
        <v>1.0881E10</v>
      </c>
    </row>
    <row r="1782">
      <c r="A1782" s="53" t="str">
        <f t="shared" si="1"/>
        <v>Middle East_Iran-Middle East_2012</v>
      </c>
      <c r="B1782" s="47" t="s">
        <v>228</v>
      </c>
      <c r="C1782" s="49" t="s">
        <v>230</v>
      </c>
      <c r="D1782" s="44" t="s">
        <v>91</v>
      </c>
      <c r="E1782" s="50"/>
      <c r="F1782" s="50"/>
    </row>
    <row r="1783">
      <c r="A1783" s="53" t="str">
        <f t="shared" si="1"/>
        <v>Middle East_Iraq-Middle East_2000</v>
      </c>
      <c r="B1783" s="47" t="s">
        <v>228</v>
      </c>
      <c r="C1783" s="49" t="s">
        <v>231</v>
      </c>
      <c r="D1783" s="44" t="s">
        <v>70</v>
      </c>
      <c r="E1783" s="52">
        <v>2000000.0</v>
      </c>
      <c r="F1783" s="52">
        <v>9000000.0</v>
      </c>
    </row>
    <row r="1784">
      <c r="A1784" s="53" t="str">
        <f t="shared" si="1"/>
        <v>Middle East_Iraq-Middle East_2001</v>
      </c>
      <c r="B1784" s="47" t="s">
        <v>228</v>
      </c>
      <c r="C1784" s="49" t="s">
        <v>231</v>
      </c>
      <c r="D1784" s="44" t="s">
        <v>71</v>
      </c>
      <c r="E1784" s="52">
        <v>1.5E7</v>
      </c>
      <c r="F1784" s="52">
        <v>3.1E7</v>
      </c>
    </row>
    <row r="1785">
      <c r="A1785" s="53" t="str">
        <f t="shared" si="1"/>
        <v>Middle East_Iraq-Middle East_2002</v>
      </c>
      <c r="B1785" s="47" t="s">
        <v>228</v>
      </c>
      <c r="C1785" s="49" t="s">
        <v>231</v>
      </c>
      <c r="D1785" s="44" t="s">
        <v>72</v>
      </c>
      <c r="E1785" s="52">
        <v>4.5E7</v>
      </c>
      <c r="F1785" s="52">
        <v>2.6E7</v>
      </c>
    </row>
    <row r="1786">
      <c r="A1786" s="53" t="str">
        <f t="shared" si="1"/>
        <v>Middle East_Iraq-Middle East_2003</v>
      </c>
      <c r="B1786" s="47" t="s">
        <v>228</v>
      </c>
      <c r="C1786" s="49" t="s">
        <v>231</v>
      </c>
      <c r="D1786" s="44" t="s">
        <v>74</v>
      </c>
      <c r="E1786" s="50"/>
      <c r="F1786" s="50"/>
    </row>
    <row r="1787">
      <c r="A1787" s="53" t="str">
        <f t="shared" si="1"/>
        <v>Middle East_Iraq-Middle East_2004</v>
      </c>
      <c r="B1787" s="47" t="s">
        <v>228</v>
      </c>
      <c r="C1787" s="49" t="s">
        <v>231</v>
      </c>
      <c r="D1787" s="44" t="s">
        <v>83</v>
      </c>
      <c r="E1787" s="50"/>
      <c r="F1787" s="50"/>
    </row>
    <row r="1788">
      <c r="A1788" s="53" t="str">
        <f t="shared" si="1"/>
        <v>Middle East_Iraq-Middle East_2005</v>
      </c>
      <c r="B1788" s="47" t="s">
        <v>228</v>
      </c>
      <c r="C1788" s="49" t="s">
        <v>231</v>
      </c>
      <c r="D1788" s="44" t="s">
        <v>84</v>
      </c>
      <c r="E1788" s="52">
        <v>1.86E8</v>
      </c>
      <c r="F1788" s="52">
        <v>6.27E8</v>
      </c>
    </row>
    <row r="1789">
      <c r="A1789" s="53" t="str">
        <f t="shared" si="1"/>
        <v>Middle East_Iraq-Middle East_2006</v>
      </c>
      <c r="B1789" s="47" t="s">
        <v>228</v>
      </c>
      <c r="C1789" s="49" t="s">
        <v>231</v>
      </c>
      <c r="D1789" s="44" t="s">
        <v>85</v>
      </c>
      <c r="E1789" s="52">
        <v>1.7E8</v>
      </c>
      <c r="F1789" s="52">
        <v>5.26E8</v>
      </c>
    </row>
    <row r="1790">
      <c r="A1790" s="53" t="str">
        <f t="shared" si="1"/>
        <v>Middle East_Iraq-Middle East_2007</v>
      </c>
      <c r="B1790" s="47" t="s">
        <v>228</v>
      </c>
      <c r="C1790" s="49" t="s">
        <v>231</v>
      </c>
      <c r="D1790" s="44" t="s">
        <v>86</v>
      </c>
      <c r="E1790" s="52">
        <v>5.55E8</v>
      </c>
      <c r="F1790" s="52">
        <v>7.05E8</v>
      </c>
    </row>
    <row r="1791">
      <c r="A1791" s="53" t="str">
        <f t="shared" si="1"/>
        <v>Middle East_Iraq-Middle East_2008</v>
      </c>
      <c r="B1791" s="47" t="s">
        <v>228</v>
      </c>
      <c r="C1791" s="49" t="s">
        <v>231</v>
      </c>
      <c r="D1791" s="44" t="s">
        <v>87</v>
      </c>
      <c r="E1791" s="52">
        <v>8.67E8</v>
      </c>
      <c r="F1791" s="52">
        <v>8.13E8</v>
      </c>
    </row>
    <row r="1792">
      <c r="A1792" s="53" t="str">
        <f t="shared" si="1"/>
        <v>Middle East_Iraq-Middle East_2009</v>
      </c>
      <c r="B1792" s="47" t="s">
        <v>228</v>
      </c>
      <c r="C1792" s="49" t="s">
        <v>231</v>
      </c>
      <c r="D1792" s="44" t="s">
        <v>88</v>
      </c>
      <c r="E1792" s="52">
        <v>1.432E9</v>
      </c>
      <c r="F1792" s="52">
        <v>1.221E9</v>
      </c>
    </row>
    <row r="1793">
      <c r="A1793" s="53" t="str">
        <f t="shared" si="1"/>
        <v>Middle East_Iraq-Middle East_2010</v>
      </c>
      <c r="B1793" s="47" t="s">
        <v>228</v>
      </c>
      <c r="C1793" s="49" t="s">
        <v>231</v>
      </c>
      <c r="D1793" s="44" t="s">
        <v>89</v>
      </c>
      <c r="E1793" s="52">
        <v>1.736E9</v>
      </c>
      <c r="F1793" s="52">
        <v>1.675E9</v>
      </c>
    </row>
    <row r="1794">
      <c r="A1794" s="53" t="str">
        <f t="shared" si="1"/>
        <v>Middle East_Iraq-Middle East_2011</v>
      </c>
      <c r="B1794" s="47" t="s">
        <v>228</v>
      </c>
      <c r="C1794" s="49" t="s">
        <v>231</v>
      </c>
      <c r="D1794" s="44" t="s">
        <v>90</v>
      </c>
      <c r="E1794" s="52">
        <v>1.557E9</v>
      </c>
      <c r="F1794" s="52">
        <v>1.879E9</v>
      </c>
    </row>
    <row r="1795">
      <c r="A1795" s="53" t="str">
        <f t="shared" si="1"/>
        <v>Middle East_Iraq-Middle East_2012</v>
      </c>
      <c r="B1795" s="47" t="s">
        <v>228</v>
      </c>
      <c r="C1795" s="49" t="s">
        <v>231</v>
      </c>
      <c r="D1795" s="44" t="s">
        <v>91</v>
      </c>
      <c r="E1795" s="52">
        <v>1.64E9</v>
      </c>
      <c r="F1795" s="52">
        <v>2.363E9</v>
      </c>
    </row>
    <row r="1796">
      <c r="A1796" s="53" t="str">
        <f t="shared" si="1"/>
        <v>Middle East_Israel-Middle East_2000</v>
      </c>
      <c r="B1796" s="47" t="s">
        <v>228</v>
      </c>
      <c r="C1796" s="49" t="s">
        <v>232</v>
      </c>
      <c r="D1796" s="44" t="s">
        <v>70</v>
      </c>
      <c r="E1796" s="52">
        <v>4.611E9</v>
      </c>
      <c r="F1796" s="52">
        <v>3.733E9</v>
      </c>
    </row>
    <row r="1797">
      <c r="A1797" s="53" t="str">
        <f t="shared" si="1"/>
        <v>Middle East_Israel-Middle East_2001</v>
      </c>
      <c r="B1797" s="47" t="s">
        <v>228</v>
      </c>
      <c r="C1797" s="49" t="s">
        <v>232</v>
      </c>
      <c r="D1797" s="44" t="s">
        <v>71</v>
      </c>
      <c r="E1797" s="52">
        <v>2.854E9</v>
      </c>
      <c r="F1797" s="52">
        <v>3.887E9</v>
      </c>
    </row>
    <row r="1798">
      <c r="A1798" s="53" t="str">
        <f t="shared" si="1"/>
        <v>Middle East_Israel-Middle East_2002</v>
      </c>
      <c r="B1798" s="47" t="s">
        <v>228</v>
      </c>
      <c r="C1798" s="49" t="s">
        <v>232</v>
      </c>
      <c r="D1798" s="44" t="s">
        <v>72</v>
      </c>
      <c r="E1798" s="52">
        <v>2.426E9</v>
      </c>
      <c r="F1798" s="52">
        <v>3.322E9</v>
      </c>
    </row>
    <row r="1799">
      <c r="A1799" s="53" t="str">
        <f t="shared" si="1"/>
        <v>Middle East_Israel-Middle East_2003</v>
      </c>
      <c r="B1799" s="47" t="s">
        <v>228</v>
      </c>
      <c r="C1799" s="49" t="s">
        <v>232</v>
      </c>
      <c r="D1799" s="44" t="s">
        <v>74</v>
      </c>
      <c r="E1799" s="52">
        <v>2.473E9</v>
      </c>
      <c r="F1799" s="52">
        <v>3.341E9</v>
      </c>
    </row>
    <row r="1800">
      <c r="A1800" s="53" t="str">
        <f t="shared" si="1"/>
        <v>Middle East_Israel-Middle East_2004</v>
      </c>
      <c r="B1800" s="47" t="s">
        <v>228</v>
      </c>
      <c r="C1800" s="49" t="s">
        <v>232</v>
      </c>
      <c r="D1800" s="44" t="s">
        <v>83</v>
      </c>
      <c r="E1800" s="52">
        <v>2.908E9</v>
      </c>
      <c r="F1800" s="52">
        <v>3.663E9</v>
      </c>
    </row>
    <row r="1801">
      <c r="A1801" s="53" t="str">
        <f t="shared" si="1"/>
        <v>Middle East_Israel-Middle East_2005</v>
      </c>
      <c r="B1801" s="47" t="s">
        <v>228</v>
      </c>
      <c r="C1801" s="49" t="s">
        <v>232</v>
      </c>
      <c r="D1801" s="44" t="s">
        <v>84</v>
      </c>
      <c r="E1801" s="52">
        <v>3.427E9</v>
      </c>
      <c r="F1801" s="52">
        <v>3.78E9</v>
      </c>
    </row>
    <row r="1802">
      <c r="A1802" s="53" t="str">
        <f t="shared" si="1"/>
        <v>Middle East_Israel-Middle East_2006</v>
      </c>
      <c r="B1802" s="47" t="s">
        <v>228</v>
      </c>
      <c r="C1802" s="49" t="s">
        <v>232</v>
      </c>
      <c r="D1802" s="44" t="s">
        <v>85</v>
      </c>
      <c r="E1802" s="52">
        <v>3.802E9</v>
      </c>
      <c r="F1802" s="52">
        <v>4.085E9</v>
      </c>
    </row>
    <row r="1803">
      <c r="A1803" s="53" t="str">
        <f t="shared" si="1"/>
        <v>Middle East_Israel-Middle East_2007</v>
      </c>
      <c r="B1803" s="47" t="s">
        <v>228</v>
      </c>
      <c r="C1803" s="49" t="s">
        <v>232</v>
      </c>
      <c r="D1803" s="44" t="s">
        <v>86</v>
      </c>
      <c r="E1803" s="52">
        <v>4.405E9</v>
      </c>
      <c r="F1803" s="52">
        <v>4.669E9</v>
      </c>
    </row>
    <row r="1804">
      <c r="A1804" s="53" t="str">
        <f t="shared" si="1"/>
        <v>Middle East_Israel-Middle East_2008</v>
      </c>
      <c r="B1804" s="47" t="s">
        <v>228</v>
      </c>
      <c r="C1804" s="49" t="s">
        <v>232</v>
      </c>
      <c r="D1804" s="44" t="s">
        <v>87</v>
      </c>
      <c r="E1804" s="52">
        <v>5.509E9</v>
      </c>
      <c r="F1804" s="52">
        <v>4.693E9</v>
      </c>
    </row>
    <row r="1805">
      <c r="A1805" s="53" t="str">
        <f t="shared" si="1"/>
        <v>Middle East_Israel-Middle East_2009</v>
      </c>
      <c r="B1805" s="47" t="s">
        <v>228</v>
      </c>
      <c r="C1805" s="49" t="s">
        <v>232</v>
      </c>
      <c r="D1805" s="44" t="s">
        <v>88</v>
      </c>
      <c r="E1805" s="52">
        <v>5.067E9</v>
      </c>
      <c r="F1805" s="52">
        <v>4.241E9</v>
      </c>
    </row>
    <row r="1806">
      <c r="A1806" s="53" t="str">
        <f t="shared" si="1"/>
        <v>Middle East_Israel-Middle East_2010</v>
      </c>
      <c r="B1806" s="47" t="s">
        <v>228</v>
      </c>
      <c r="C1806" s="49" t="s">
        <v>232</v>
      </c>
      <c r="D1806" s="44" t="s">
        <v>89</v>
      </c>
      <c r="E1806" s="52">
        <v>5.824E9</v>
      </c>
      <c r="F1806" s="52">
        <v>4.725E9</v>
      </c>
    </row>
    <row r="1807">
      <c r="A1807" s="53" t="str">
        <f t="shared" si="1"/>
        <v>Middle East_Israel-Middle East_2011</v>
      </c>
      <c r="B1807" s="47" t="s">
        <v>228</v>
      </c>
      <c r="C1807" s="49" t="s">
        <v>232</v>
      </c>
      <c r="D1807" s="44" t="s">
        <v>90</v>
      </c>
      <c r="E1807" s="52">
        <v>6.029E9</v>
      </c>
      <c r="F1807" s="52">
        <v>4.937E9</v>
      </c>
    </row>
    <row r="1808">
      <c r="A1808" s="53" t="str">
        <f t="shared" si="1"/>
        <v>Middle East_Israel-Middle East_2012</v>
      </c>
      <c r="B1808" s="47" t="s">
        <v>228</v>
      </c>
      <c r="C1808" s="49" t="s">
        <v>232</v>
      </c>
      <c r="D1808" s="44" t="s">
        <v>91</v>
      </c>
      <c r="E1808" s="52">
        <v>6.225E9</v>
      </c>
      <c r="F1808" s="52">
        <v>4.851E9</v>
      </c>
    </row>
    <row r="1809">
      <c r="A1809" s="53" t="str">
        <f t="shared" si="1"/>
        <v>Middle East_Jordan-Middle East_2000</v>
      </c>
      <c r="B1809" s="47" t="s">
        <v>228</v>
      </c>
      <c r="C1809" s="49" t="s">
        <v>233</v>
      </c>
      <c r="D1809" s="44" t="s">
        <v>70</v>
      </c>
      <c r="E1809" s="52">
        <v>9.35E8</v>
      </c>
      <c r="F1809" s="52">
        <v>3.87E8</v>
      </c>
    </row>
    <row r="1810">
      <c r="A1810" s="53" t="str">
        <f t="shared" si="1"/>
        <v>Middle East_Jordan-Middle East_2001</v>
      </c>
      <c r="B1810" s="47" t="s">
        <v>228</v>
      </c>
      <c r="C1810" s="49" t="s">
        <v>233</v>
      </c>
      <c r="D1810" s="44" t="s">
        <v>71</v>
      </c>
      <c r="E1810" s="52">
        <v>8.84E8</v>
      </c>
      <c r="F1810" s="52">
        <v>4.2E8</v>
      </c>
    </row>
    <row r="1811">
      <c r="A1811" s="53" t="str">
        <f t="shared" si="1"/>
        <v>Middle East_Jordan-Middle East_2002</v>
      </c>
      <c r="B1811" s="47" t="s">
        <v>228</v>
      </c>
      <c r="C1811" s="49" t="s">
        <v>233</v>
      </c>
      <c r="D1811" s="44" t="s">
        <v>72</v>
      </c>
      <c r="E1811" s="52">
        <v>1.254E9</v>
      </c>
      <c r="F1811" s="52">
        <v>5.04E8</v>
      </c>
    </row>
    <row r="1812">
      <c r="A1812" s="53" t="str">
        <f t="shared" si="1"/>
        <v>Middle East_Jordan-Middle East_2003</v>
      </c>
      <c r="B1812" s="47" t="s">
        <v>228</v>
      </c>
      <c r="C1812" s="49" t="s">
        <v>233</v>
      </c>
      <c r="D1812" s="44" t="s">
        <v>74</v>
      </c>
      <c r="E1812" s="52">
        <v>1.266E9</v>
      </c>
      <c r="F1812" s="52">
        <v>5.03E8</v>
      </c>
    </row>
    <row r="1813">
      <c r="A1813" s="53" t="str">
        <f t="shared" si="1"/>
        <v>Middle East_Jordan-Middle East_2004</v>
      </c>
      <c r="B1813" s="47" t="s">
        <v>228</v>
      </c>
      <c r="C1813" s="49" t="s">
        <v>233</v>
      </c>
      <c r="D1813" s="44" t="s">
        <v>83</v>
      </c>
      <c r="E1813" s="52">
        <v>1.621E9</v>
      </c>
      <c r="F1813" s="52">
        <v>5.85E8</v>
      </c>
    </row>
    <row r="1814">
      <c r="A1814" s="53" t="str">
        <f t="shared" si="1"/>
        <v>Middle East_Jordan-Middle East_2005</v>
      </c>
      <c r="B1814" s="47" t="s">
        <v>228</v>
      </c>
      <c r="C1814" s="49" t="s">
        <v>233</v>
      </c>
      <c r="D1814" s="44" t="s">
        <v>84</v>
      </c>
      <c r="E1814" s="52">
        <v>1.759E9</v>
      </c>
      <c r="F1814" s="52">
        <v>6.53E8</v>
      </c>
    </row>
    <row r="1815">
      <c r="A1815" s="53" t="str">
        <f t="shared" si="1"/>
        <v>Middle East_Jordan-Middle East_2006</v>
      </c>
      <c r="B1815" s="47" t="s">
        <v>228</v>
      </c>
      <c r="C1815" s="49" t="s">
        <v>233</v>
      </c>
      <c r="D1815" s="44" t="s">
        <v>85</v>
      </c>
      <c r="E1815" s="52">
        <v>2.426E9</v>
      </c>
      <c r="F1815" s="52">
        <v>9.56E8</v>
      </c>
    </row>
    <row r="1816">
      <c r="A1816" s="53" t="str">
        <f t="shared" si="1"/>
        <v>Middle East_Jordan-Middle East_2007</v>
      </c>
      <c r="B1816" s="47" t="s">
        <v>228</v>
      </c>
      <c r="C1816" s="49" t="s">
        <v>233</v>
      </c>
      <c r="D1816" s="44" t="s">
        <v>86</v>
      </c>
      <c r="E1816" s="52">
        <v>2.754E9</v>
      </c>
      <c r="F1816" s="52">
        <v>1.024E9</v>
      </c>
    </row>
    <row r="1817">
      <c r="A1817" s="53" t="str">
        <f t="shared" si="1"/>
        <v>Middle East_Jordan-Middle East_2008</v>
      </c>
      <c r="B1817" s="47" t="s">
        <v>228</v>
      </c>
      <c r="C1817" s="49" t="s">
        <v>233</v>
      </c>
      <c r="D1817" s="44" t="s">
        <v>87</v>
      </c>
      <c r="E1817" s="52">
        <v>3.539E9</v>
      </c>
      <c r="F1817" s="52">
        <v>1.14E9</v>
      </c>
    </row>
    <row r="1818">
      <c r="A1818" s="53" t="str">
        <f t="shared" si="1"/>
        <v>Middle East_Jordan-Middle East_2009</v>
      </c>
      <c r="B1818" s="47" t="s">
        <v>228</v>
      </c>
      <c r="C1818" s="49" t="s">
        <v>233</v>
      </c>
      <c r="D1818" s="44" t="s">
        <v>88</v>
      </c>
      <c r="E1818" s="52">
        <v>3.472E9</v>
      </c>
      <c r="F1818" s="52">
        <v>1.202E9</v>
      </c>
    </row>
    <row r="1819">
      <c r="A1819" s="53" t="str">
        <f t="shared" si="1"/>
        <v>Middle East_Jordan-Middle East_2010</v>
      </c>
      <c r="B1819" s="47" t="s">
        <v>228</v>
      </c>
      <c r="C1819" s="49" t="s">
        <v>233</v>
      </c>
      <c r="D1819" s="44" t="s">
        <v>89</v>
      </c>
      <c r="E1819" s="52">
        <v>4.39E9</v>
      </c>
      <c r="F1819" s="52">
        <v>1.736E9</v>
      </c>
    </row>
    <row r="1820">
      <c r="A1820" s="53" t="str">
        <f t="shared" si="1"/>
        <v>Middle East_Jordan-Middle East_2011</v>
      </c>
      <c r="B1820" s="47" t="s">
        <v>228</v>
      </c>
      <c r="C1820" s="49" t="s">
        <v>233</v>
      </c>
      <c r="D1820" s="44" t="s">
        <v>90</v>
      </c>
      <c r="E1820" s="52">
        <v>3.86E9</v>
      </c>
      <c r="F1820" s="52">
        <v>1.28E9</v>
      </c>
    </row>
    <row r="1821">
      <c r="A1821" s="53" t="str">
        <f t="shared" si="1"/>
        <v>Middle East_Jordan-Middle East_2012</v>
      </c>
      <c r="B1821" s="47" t="s">
        <v>228</v>
      </c>
      <c r="C1821" s="49" t="s">
        <v>233</v>
      </c>
      <c r="D1821" s="44" t="s">
        <v>91</v>
      </c>
      <c r="E1821" s="52">
        <v>4.485E9</v>
      </c>
      <c r="F1821" s="52">
        <v>1.257E9</v>
      </c>
    </row>
    <row r="1822">
      <c r="A1822" s="53" t="str">
        <f t="shared" si="1"/>
        <v>Middle East_Kuwait-Middle East_2000</v>
      </c>
      <c r="B1822" s="47" t="s">
        <v>228</v>
      </c>
      <c r="C1822" s="49" t="s">
        <v>234</v>
      </c>
      <c r="D1822" s="44" t="s">
        <v>70</v>
      </c>
      <c r="E1822" s="52">
        <v>3.94E8</v>
      </c>
      <c r="F1822" s="52">
        <v>2.852E9</v>
      </c>
    </row>
    <row r="1823">
      <c r="A1823" s="53" t="str">
        <f t="shared" si="1"/>
        <v>Middle East_Kuwait-Middle East_2001</v>
      </c>
      <c r="B1823" s="47" t="s">
        <v>228</v>
      </c>
      <c r="C1823" s="49" t="s">
        <v>234</v>
      </c>
      <c r="D1823" s="44" t="s">
        <v>71</v>
      </c>
      <c r="E1823" s="52">
        <v>2.86E8</v>
      </c>
      <c r="F1823" s="52">
        <v>3.207E9</v>
      </c>
    </row>
    <row r="1824">
      <c r="A1824" s="53" t="str">
        <f t="shared" si="1"/>
        <v>Middle East_Kuwait-Middle East_2002</v>
      </c>
      <c r="B1824" s="47" t="s">
        <v>228</v>
      </c>
      <c r="C1824" s="49" t="s">
        <v>234</v>
      </c>
      <c r="D1824" s="44" t="s">
        <v>72</v>
      </c>
      <c r="E1824" s="52">
        <v>3.2E8</v>
      </c>
      <c r="F1824" s="52">
        <v>3.412E9</v>
      </c>
    </row>
    <row r="1825">
      <c r="A1825" s="53" t="str">
        <f t="shared" si="1"/>
        <v>Middle East_Kuwait-Middle East_2003</v>
      </c>
      <c r="B1825" s="47" t="s">
        <v>228</v>
      </c>
      <c r="C1825" s="49" t="s">
        <v>234</v>
      </c>
      <c r="D1825" s="44" t="s">
        <v>74</v>
      </c>
      <c r="E1825" s="52">
        <v>3.28E8</v>
      </c>
      <c r="F1825" s="52">
        <v>3.75E9</v>
      </c>
    </row>
    <row r="1826">
      <c r="A1826" s="53" t="str">
        <f t="shared" si="1"/>
        <v>Middle East_Kuwait-Middle East_2004</v>
      </c>
      <c r="B1826" s="47" t="s">
        <v>228</v>
      </c>
      <c r="C1826" s="49" t="s">
        <v>234</v>
      </c>
      <c r="D1826" s="44" t="s">
        <v>83</v>
      </c>
      <c r="E1826" s="52">
        <v>3.98E8</v>
      </c>
      <c r="F1826" s="52">
        <v>4.147E9</v>
      </c>
    </row>
    <row r="1827">
      <c r="A1827" s="53" t="str">
        <f t="shared" si="1"/>
        <v>Middle East_Kuwait-Middle East_2005</v>
      </c>
      <c r="B1827" s="47" t="s">
        <v>228</v>
      </c>
      <c r="C1827" s="49" t="s">
        <v>234</v>
      </c>
      <c r="D1827" s="44" t="s">
        <v>84</v>
      </c>
      <c r="E1827" s="52">
        <v>4.13E8</v>
      </c>
      <c r="F1827" s="52">
        <v>4.997E9</v>
      </c>
    </row>
    <row r="1828">
      <c r="A1828" s="53" t="str">
        <f t="shared" si="1"/>
        <v>Middle East_Kuwait-Middle East_2006</v>
      </c>
      <c r="B1828" s="47" t="s">
        <v>228</v>
      </c>
      <c r="C1828" s="49" t="s">
        <v>234</v>
      </c>
      <c r="D1828" s="44" t="s">
        <v>85</v>
      </c>
      <c r="E1828" s="52">
        <v>5.08E8</v>
      </c>
      <c r="F1828" s="52">
        <v>6.074E9</v>
      </c>
    </row>
    <row r="1829">
      <c r="A1829" s="53" t="str">
        <f t="shared" si="1"/>
        <v>Middle East_Kuwait-Middle East_2007</v>
      </c>
      <c r="B1829" s="47" t="s">
        <v>228</v>
      </c>
      <c r="C1829" s="49" t="s">
        <v>234</v>
      </c>
      <c r="D1829" s="44" t="s">
        <v>86</v>
      </c>
      <c r="E1829" s="52">
        <v>5.3E8</v>
      </c>
      <c r="F1829" s="52">
        <v>7.267E9</v>
      </c>
    </row>
    <row r="1830">
      <c r="A1830" s="53" t="str">
        <f t="shared" si="1"/>
        <v>Middle East_Kuwait-Middle East_2008</v>
      </c>
      <c r="B1830" s="47" t="s">
        <v>228</v>
      </c>
      <c r="C1830" s="49" t="s">
        <v>234</v>
      </c>
      <c r="D1830" s="44" t="s">
        <v>87</v>
      </c>
      <c r="E1830" s="52">
        <v>6.1E8</v>
      </c>
      <c r="F1830" s="52">
        <v>8.341E9</v>
      </c>
    </row>
    <row r="1831">
      <c r="A1831" s="53" t="str">
        <f t="shared" si="1"/>
        <v>Middle East_Kuwait-Middle East_2009</v>
      </c>
      <c r="B1831" s="47" t="s">
        <v>228</v>
      </c>
      <c r="C1831" s="49" t="s">
        <v>234</v>
      </c>
      <c r="D1831" s="44" t="s">
        <v>88</v>
      </c>
      <c r="E1831" s="52">
        <v>6.6E8</v>
      </c>
      <c r="F1831" s="52">
        <v>6.799E9</v>
      </c>
    </row>
    <row r="1832">
      <c r="A1832" s="53" t="str">
        <f t="shared" si="1"/>
        <v>Middle East_Kuwait-Middle East_2010</v>
      </c>
      <c r="B1832" s="47" t="s">
        <v>228</v>
      </c>
      <c r="C1832" s="49" t="s">
        <v>234</v>
      </c>
      <c r="D1832" s="44" t="s">
        <v>89</v>
      </c>
      <c r="E1832" s="52">
        <v>5.74E8</v>
      </c>
      <c r="F1832" s="52">
        <v>7.106E9</v>
      </c>
    </row>
    <row r="1833">
      <c r="A1833" s="53" t="str">
        <f t="shared" si="1"/>
        <v>Middle East_Kuwait-Middle East_2011</v>
      </c>
      <c r="B1833" s="47" t="s">
        <v>228</v>
      </c>
      <c r="C1833" s="49" t="s">
        <v>234</v>
      </c>
      <c r="D1833" s="44" t="s">
        <v>90</v>
      </c>
      <c r="E1833" s="52">
        <v>6.44E8</v>
      </c>
      <c r="F1833" s="52">
        <v>9.179E9</v>
      </c>
    </row>
    <row r="1834">
      <c r="A1834" s="53" t="str">
        <f t="shared" si="1"/>
        <v>Middle East_Kuwait-Middle East_2012</v>
      </c>
      <c r="B1834" s="47" t="s">
        <v>228</v>
      </c>
      <c r="C1834" s="49" t="s">
        <v>234</v>
      </c>
      <c r="D1834" s="44" t="s">
        <v>91</v>
      </c>
      <c r="E1834" s="52">
        <v>7.8E8</v>
      </c>
      <c r="F1834" s="52">
        <v>9.821E9</v>
      </c>
    </row>
    <row r="1835">
      <c r="A1835" s="53" t="str">
        <f t="shared" si="1"/>
        <v>Middle East_Lebanon-Middle East_2000</v>
      </c>
      <c r="B1835" s="47" t="s">
        <v>228</v>
      </c>
      <c r="C1835" s="49" t="s">
        <v>235</v>
      </c>
      <c r="D1835" s="44" t="s">
        <v>70</v>
      </c>
      <c r="E1835" s="52">
        <v>7.42E8</v>
      </c>
      <c r="F1835" s="50"/>
    </row>
    <row r="1836">
      <c r="A1836" s="53" t="str">
        <f t="shared" si="1"/>
        <v>Middle East_Lebanon-Middle East_2001</v>
      </c>
      <c r="B1836" s="47" t="s">
        <v>228</v>
      </c>
      <c r="C1836" s="49" t="s">
        <v>235</v>
      </c>
      <c r="D1836" s="44" t="s">
        <v>71</v>
      </c>
      <c r="E1836" s="52">
        <v>8.37E8</v>
      </c>
      <c r="F1836" s="50"/>
    </row>
    <row r="1837">
      <c r="A1837" s="53" t="str">
        <f t="shared" si="1"/>
        <v>Middle East_Lebanon-Middle East_2002</v>
      </c>
      <c r="B1837" s="47" t="s">
        <v>228</v>
      </c>
      <c r="C1837" s="49" t="s">
        <v>235</v>
      </c>
      <c r="D1837" s="44" t="s">
        <v>72</v>
      </c>
      <c r="E1837" s="52">
        <v>4.284E9</v>
      </c>
      <c r="F1837" s="52">
        <v>2.683E9</v>
      </c>
    </row>
    <row r="1838">
      <c r="A1838" s="53" t="str">
        <f t="shared" si="1"/>
        <v>Middle East_Lebanon-Middle East_2003</v>
      </c>
      <c r="B1838" s="47" t="s">
        <v>228</v>
      </c>
      <c r="C1838" s="49" t="s">
        <v>235</v>
      </c>
      <c r="D1838" s="44" t="s">
        <v>74</v>
      </c>
      <c r="E1838" s="52">
        <v>6.782E9</v>
      </c>
      <c r="F1838" s="52">
        <v>3.319E9</v>
      </c>
    </row>
    <row r="1839">
      <c r="A1839" s="53" t="str">
        <f t="shared" si="1"/>
        <v>Middle East_Lebanon-Middle East_2004</v>
      </c>
      <c r="B1839" s="47" t="s">
        <v>228</v>
      </c>
      <c r="C1839" s="49" t="s">
        <v>235</v>
      </c>
      <c r="D1839" s="44" t="s">
        <v>83</v>
      </c>
      <c r="E1839" s="52">
        <v>5.931E9</v>
      </c>
      <c r="F1839" s="52">
        <v>3.719E9</v>
      </c>
    </row>
    <row r="1840">
      <c r="A1840" s="53" t="str">
        <f t="shared" si="1"/>
        <v>Middle East_Lebanon-Middle East_2005</v>
      </c>
      <c r="B1840" s="47" t="s">
        <v>228</v>
      </c>
      <c r="C1840" s="49" t="s">
        <v>235</v>
      </c>
      <c r="D1840" s="44" t="s">
        <v>84</v>
      </c>
      <c r="E1840" s="52">
        <v>5.969E9</v>
      </c>
      <c r="F1840" s="52">
        <v>3.565E9</v>
      </c>
    </row>
    <row r="1841">
      <c r="A1841" s="53" t="str">
        <f t="shared" si="1"/>
        <v>Middle East_Lebanon-Middle East_2006</v>
      </c>
      <c r="B1841" s="47" t="s">
        <v>228</v>
      </c>
      <c r="C1841" s="49" t="s">
        <v>235</v>
      </c>
      <c r="D1841" s="44" t="s">
        <v>85</v>
      </c>
      <c r="E1841" s="52">
        <v>5.457E9</v>
      </c>
      <c r="F1841" s="52">
        <v>3.783E9</v>
      </c>
    </row>
    <row r="1842">
      <c r="A1842" s="53" t="str">
        <f t="shared" si="1"/>
        <v>Middle East_Lebanon-Middle East_2007</v>
      </c>
      <c r="B1842" s="47" t="s">
        <v>228</v>
      </c>
      <c r="C1842" s="49" t="s">
        <v>235</v>
      </c>
      <c r="D1842" s="44" t="s">
        <v>86</v>
      </c>
      <c r="E1842" s="52">
        <v>5.796E9</v>
      </c>
      <c r="F1842" s="52">
        <v>3.914E9</v>
      </c>
    </row>
    <row r="1843">
      <c r="A1843" s="53" t="str">
        <f t="shared" si="1"/>
        <v>Middle East_Lebanon-Middle East_2008</v>
      </c>
      <c r="B1843" s="47" t="s">
        <v>228</v>
      </c>
      <c r="C1843" s="49" t="s">
        <v>235</v>
      </c>
      <c r="D1843" s="44" t="s">
        <v>87</v>
      </c>
      <c r="E1843" s="52">
        <v>6.317E9</v>
      </c>
      <c r="F1843" s="52">
        <v>4.297E9</v>
      </c>
    </row>
    <row r="1844">
      <c r="A1844" s="53" t="str">
        <f t="shared" si="1"/>
        <v>Middle East_Lebanon-Middle East_2009</v>
      </c>
      <c r="B1844" s="47" t="s">
        <v>228</v>
      </c>
      <c r="C1844" s="49" t="s">
        <v>235</v>
      </c>
      <c r="D1844" s="44" t="s">
        <v>88</v>
      </c>
      <c r="E1844" s="52">
        <v>7.157E9</v>
      </c>
      <c r="F1844" s="52">
        <v>4.928E9</v>
      </c>
    </row>
    <row r="1845">
      <c r="A1845" s="53" t="str">
        <f t="shared" si="1"/>
        <v>Middle East_Lebanon-Middle East_2010</v>
      </c>
      <c r="B1845" s="47" t="s">
        <v>228</v>
      </c>
      <c r="C1845" s="49" t="s">
        <v>235</v>
      </c>
      <c r="D1845" s="44" t="s">
        <v>89</v>
      </c>
      <c r="E1845" s="52">
        <v>8.026E9</v>
      </c>
      <c r="F1845" s="52">
        <v>4.868E9</v>
      </c>
    </row>
    <row r="1846">
      <c r="A1846" s="53" t="str">
        <f t="shared" si="1"/>
        <v>Middle East_Lebanon-Middle East_2011</v>
      </c>
      <c r="B1846" s="47" t="s">
        <v>228</v>
      </c>
      <c r="C1846" s="49" t="s">
        <v>235</v>
      </c>
      <c r="D1846" s="44" t="s">
        <v>90</v>
      </c>
      <c r="E1846" s="52">
        <v>6.797E9</v>
      </c>
      <c r="F1846" s="52">
        <v>4.44E9</v>
      </c>
    </row>
    <row r="1847">
      <c r="A1847" s="53" t="str">
        <f t="shared" si="1"/>
        <v>Middle East_Lebanon-Middle East_2012</v>
      </c>
      <c r="B1847" s="47" t="s">
        <v>228</v>
      </c>
      <c r="C1847" s="49" t="s">
        <v>235</v>
      </c>
      <c r="D1847" s="44" t="s">
        <v>91</v>
      </c>
      <c r="E1847" s="52">
        <v>6.298E9</v>
      </c>
      <c r="F1847" s="52">
        <v>4.125E9</v>
      </c>
    </row>
    <row r="1848">
      <c r="A1848" s="53" t="str">
        <f t="shared" si="1"/>
        <v>Middle East_Oman-Middle East_2000</v>
      </c>
      <c r="B1848" s="47" t="s">
        <v>228</v>
      </c>
      <c r="C1848" s="49" t="s">
        <v>236</v>
      </c>
      <c r="D1848" s="44" t="s">
        <v>70</v>
      </c>
      <c r="E1848" s="52">
        <v>3.77E8</v>
      </c>
      <c r="F1848" s="52">
        <v>6.29E8</v>
      </c>
    </row>
    <row r="1849">
      <c r="A1849" s="53" t="str">
        <f t="shared" si="1"/>
        <v>Middle East_Oman-Middle East_2001</v>
      </c>
      <c r="B1849" s="47" t="s">
        <v>228</v>
      </c>
      <c r="C1849" s="49" t="s">
        <v>236</v>
      </c>
      <c r="D1849" s="44" t="s">
        <v>71</v>
      </c>
      <c r="E1849" s="52">
        <v>5.38E8</v>
      </c>
      <c r="F1849" s="52">
        <v>7.03E8</v>
      </c>
    </row>
    <row r="1850">
      <c r="A1850" s="53" t="str">
        <f t="shared" si="1"/>
        <v>Middle East_Oman-Middle East_2002</v>
      </c>
      <c r="B1850" s="47" t="s">
        <v>228</v>
      </c>
      <c r="C1850" s="49" t="s">
        <v>236</v>
      </c>
      <c r="D1850" s="44" t="s">
        <v>72</v>
      </c>
      <c r="E1850" s="52">
        <v>5.39E8</v>
      </c>
      <c r="F1850" s="52">
        <v>7.02E8</v>
      </c>
    </row>
    <row r="1851">
      <c r="A1851" s="53" t="str">
        <f t="shared" si="1"/>
        <v>Middle East_Oman-Middle East_2003</v>
      </c>
      <c r="B1851" s="47" t="s">
        <v>228</v>
      </c>
      <c r="C1851" s="49" t="s">
        <v>236</v>
      </c>
      <c r="D1851" s="44" t="s">
        <v>74</v>
      </c>
      <c r="E1851" s="52">
        <v>5.46E8</v>
      </c>
      <c r="F1851" s="52">
        <v>8.04E8</v>
      </c>
    </row>
    <row r="1852">
      <c r="A1852" s="53" t="str">
        <f t="shared" si="1"/>
        <v>Middle East_Oman-Middle East_2004</v>
      </c>
      <c r="B1852" s="47" t="s">
        <v>228</v>
      </c>
      <c r="C1852" s="49" t="s">
        <v>236</v>
      </c>
      <c r="D1852" s="44" t="s">
        <v>83</v>
      </c>
      <c r="E1852" s="52">
        <v>6.01E8</v>
      </c>
      <c r="F1852" s="52">
        <v>8.23E8</v>
      </c>
    </row>
    <row r="1853">
      <c r="A1853" s="53" t="str">
        <f t="shared" si="1"/>
        <v>Middle East_Oman-Middle East_2005</v>
      </c>
      <c r="B1853" s="47" t="s">
        <v>228</v>
      </c>
      <c r="C1853" s="49" t="s">
        <v>236</v>
      </c>
      <c r="D1853" s="44" t="s">
        <v>84</v>
      </c>
      <c r="E1853" s="52">
        <v>6.27E8</v>
      </c>
      <c r="F1853" s="52">
        <v>8.63E8</v>
      </c>
    </row>
    <row r="1854">
      <c r="A1854" s="53" t="str">
        <f t="shared" si="1"/>
        <v>Middle East_Oman-Middle East_2006</v>
      </c>
      <c r="B1854" s="47" t="s">
        <v>228</v>
      </c>
      <c r="C1854" s="49" t="s">
        <v>236</v>
      </c>
      <c r="D1854" s="44" t="s">
        <v>85</v>
      </c>
      <c r="E1854" s="52">
        <v>7.49E8</v>
      </c>
      <c r="F1854" s="52">
        <v>8.94E8</v>
      </c>
    </row>
    <row r="1855">
      <c r="A1855" s="53" t="str">
        <f t="shared" si="1"/>
        <v>Middle East_Oman-Middle East_2007</v>
      </c>
      <c r="B1855" s="47" t="s">
        <v>228</v>
      </c>
      <c r="C1855" s="49" t="s">
        <v>236</v>
      </c>
      <c r="D1855" s="44" t="s">
        <v>86</v>
      </c>
      <c r="E1855" s="52">
        <v>9.05E8</v>
      </c>
      <c r="F1855" s="52">
        <v>9.52E8</v>
      </c>
    </row>
    <row r="1856">
      <c r="A1856" s="53" t="str">
        <f t="shared" si="1"/>
        <v>Middle East_Oman-Middle East_2008</v>
      </c>
      <c r="B1856" s="47" t="s">
        <v>228</v>
      </c>
      <c r="C1856" s="49" t="s">
        <v>236</v>
      </c>
      <c r="D1856" s="44" t="s">
        <v>87</v>
      </c>
      <c r="E1856" s="52">
        <v>1.105E9</v>
      </c>
      <c r="F1856" s="52">
        <v>1.197E9</v>
      </c>
    </row>
    <row r="1857">
      <c r="A1857" s="53" t="str">
        <f t="shared" si="1"/>
        <v>Middle East_Oman-Middle East_2009</v>
      </c>
      <c r="B1857" s="47" t="s">
        <v>228</v>
      </c>
      <c r="C1857" s="49" t="s">
        <v>236</v>
      </c>
      <c r="D1857" s="44" t="s">
        <v>88</v>
      </c>
      <c r="E1857" s="52">
        <v>1.092E9</v>
      </c>
      <c r="F1857" s="52">
        <v>1.295E9</v>
      </c>
    </row>
    <row r="1858">
      <c r="A1858" s="53" t="str">
        <f t="shared" si="1"/>
        <v>Middle East_Oman-Middle East_2010</v>
      </c>
      <c r="B1858" s="47" t="s">
        <v>228</v>
      </c>
      <c r="C1858" s="49" t="s">
        <v>236</v>
      </c>
      <c r="D1858" s="44" t="s">
        <v>89</v>
      </c>
      <c r="E1858" s="52">
        <v>1.246E9</v>
      </c>
      <c r="F1858" s="52">
        <v>1.768E9</v>
      </c>
    </row>
    <row r="1859">
      <c r="A1859" s="53" t="str">
        <f t="shared" si="1"/>
        <v>Middle East_Oman-Middle East_2011</v>
      </c>
      <c r="B1859" s="47" t="s">
        <v>228</v>
      </c>
      <c r="C1859" s="49" t="s">
        <v>236</v>
      </c>
      <c r="D1859" s="44" t="s">
        <v>90</v>
      </c>
      <c r="E1859" s="52">
        <v>1.612E9</v>
      </c>
      <c r="F1859" s="52">
        <v>1.982E9</v>
      </c>
    </row>
    <row r="1860">
      <c r="A1860" s="53" t="str">
        <f t="shared" si="1"/>
        <v>Middle East_Oman-Middle East_2012</v>
      </c>
      <c r="B1860" s="47" t="s">
        <v>228</v>
      </c>
      <c r="C1860" s="49" t="s">
        <v>236</v>
      </c>
      <c r="D1860" s="44" t="s">
        <v>91</v>
      </c>
      <c r="E1860" s="52">
        <v>1.779E9</v>
      </c>
      <c r="F1860" s="52">
        <v>2.184E9</v>
      </c>
    </row>
    <row r="1861">
      <c r="A1861" s="53" t="str">
        <f t="shared" si="1"/>
        <v>Middle East_Qatar-Middle East_2000</v>
      </c>
      <c r="B1861" s="47" t="s">
        <v>228</v>
      </c>
      <c r="C1861" s="49" t="s">
        <v>237</v>
      </c>
      <c r="D1861" s="44" t="s">
        <v>70</v>
      </c>
      <c r="E1861" s="52">
        <v>1.28E8</v>
      </c>
      <c r="F1861" s="52">
        <v>3.07E8</v>
      </c>
    </row>
    <row r="1862">
      <c r="A1862" s="53" t="str">
        <f t="shared" si="1"/>
        <v>Middle East_Qatar-Middle East_2001</v>
      </c>
      <c r="B1862" s="47" t="s">
        <v>228</v>
      </c>
      <c r="C1862" s="49" t="s">
        <v>237</v>
      </c>
      <c r="D1862" s="44" t="s">
        <v>71</v>
      </c>
      <c r="E1862" s="52">
        <v>2.72E8</v>
      </c>
      <c r="F1862" s="52">
        <v>3.66E8</v>
      </c>
    </row>
    <row r="1863">
      <c r="A1863" s="53" t="str">
        <f t="shared" si="1"/>
        <v>Middle East_Qatar-Middle East_2002</v>
      </c>
      <c r="B1863" s="47" t="s">
        <v>228</v>
      </c>
      <c r="C1863" s="49" t="s">
        <v>237</v>
      </c>
      <c r="D1863" s="44" t="s">
        <v>72</v>
      </c>
      <c r="E1863" s="52">
        <v>2.85E8</v>
      </c>
      <c r="F1863" s="52">
        <v>4.23E8</v>
      </c>
    </row>
    <row r="1864">
      <c r="A1864" s="53" t="str">
        <f t="shared" si="1"/>
        <v>Middle East_Qatar-Middle East_2003</v>
      </c>
      <c r="B1864" s="47" t="s">
        <v>228</v>
      </c>
      <c r="C1864" s="49" t="s">
        <v>237</v>
      </c>
      <c r="D1864" s="44" t="s">
        <v>74</v>
      </c>
      <c r="E1864" s="52">
        <v>3.69E8</v>
      </c>
      <c r="F1864" s="52">
        <v>4.71E8</v>
      </c>
    </row>
    <row r="1865">
      <c r="A1865" s="53" t="str">
        <f t="shared" si="1"/>
        <v>Middle East_Qatar-Middle East_2004</v>
      </c>
      <c r="B1865" s="47" t="s">
        <v>228</v>
      </c>
      <c r="C1865" s="49" t="s">
        <v>237</v>
      </c>
      <c r="D1865" s="44" t="s">
        <v>83</v>
      </c>
      <c r="E1865" s="52">
        <v>4.98E8</v>
      </c>
      <c r="F1865" s="52">
        <v>6.91E8</v>
      </c>
    </row>
    <row r="1866">
      <c r="A1866" s="53" t="str">
        <f t="shared" si="1"/>
        <v>Middle East_Qatar-Middle East_2005</v>
      </c>
      <c r="B1866" s="47" t="s">
        <v>228</v>
      </c>
      <c r="C1866" s="49" t="s">
        <v>237</v>
      </c>
      <c r="D1866" s="44" t="s">
        <v>84</v>
      </c>
      <c r="E1866" s="52">
        <v>7.6E8</v>
      </c>
      <c r="F1866" s="52">
        <v>1.759E9</v>
      </c>
    </row>
    <row r="1867">
      <c r="A1867" s="53" t="str">
        <f t="shared" si="1"/>
        <v>Middle East_Qatar-Middle East_2006</v>
      </c>
      <c r="B1867" s="47" t="s">
        <v>228</v>
      </c>
      <c r="C1867" s="49" t="s">
        <v>237</v>
      </c>
      <c r="D1867" s="44" t="s">
        <v>85</v>
      </c>
      <c r="E1867" s="52">
        <v>8.74E8</v>
      </c>
      <c r="F1867" s="52">
        <v>3.751E9</v>
      </c>
    </row>
    <row r="1868">
      <c r="A1868" s="53" t="str">
        <f t="shared" si="1"/>
        <v>Middle East_Qatar-Middle East_2007</v>
      </c>
      <c r="B1868" s="47" t="s">
        <v>228</v>
      </c>
      <c r="C1868" s="49" t="s">
        <v>237</v>
      </c>
      <c r="D1868" s="44" t="s">
        <v>86</v>
      </c>
      <c r="E1868" s="50"/>
      <c r="F1868" s="50"/>
    </row>
    <row r="1869">
      <c r="A1869" s="53" t="str">
        <f t="shared" si="1"/>
        <v>Middle East_Qatar-Middle East_2008</v>
      </c>
      <c r="B1869" s="47" t="s">
        <v>228</v>
      </c>
      <c r="C1869" s="49" t="s">
        <v>237</v>
      </c>
      <c r="D1869" s="44" t="s">
        <v>87</v>
      </c>
      <c r="E1869" s="50"/>
      <c r="F1869" s="50"/>
    </row>
    <row r="1870">
      <c r="A1870" s="53" t="str">
        <f t="shared" si="1"/>
        <v>Middle East_Qatar-Middle East_2009</v>
      </c>
      <c r="B1870" s="47" t="s">
        <v>228</v>
      </c>
      <c r="C1870" s="49" t="s">
        <v>237</v>
      </c>
      <c r="D1870" s="44" t="s">
        <v>88</v>
      </c>
      <c r="E1870" s="50"/>
      <c r="F1870" s="50"/>
    </row>
    <row r="1871">
      <c r="A1871" s="53" t="str">
        <f t="shared" si="1"/>
        <v>Middle East_Qatar-Middle East_2010</v>
      </c>
      <c r="B1871" s="47" t="s">
        <v>228</v>
      </c>
      <c r="C1871" s="49" t="s">
        <v>237</v>
      </c>
      <c r="D1871" s="44" t="s">
        <v>89</v>
      </c>
      <c r="E1871" s="50"/>
      <c r="F1871" s="50"/>
    </row>
    <row r="1872">
      <c r="A1872" s="53" t="str">
        <f t="shared" si="1"/>
        <v>Middle East_Qatar-Middle East_2011</v>
      </c>
      <c r="B1872" s="47" t="s">
        <v>228</v>
      </c>
      <c r="C1872" s="49" t="s">
        <v>237</v>
      </c>
      <c r="D1872" s="44" t="s">
        <v>90</v>
      </c>
      <c r="E1872" s="52">
        <v>4.463E9</v>
      </c>
      <c r="F1872" s="52">
        <v>7.813E9</v>
      </c>
    </row>
    <row r="1873">
      <c r="A1873" s="53" t="str">
        <f t="shared" si="1"/>
        <v>Middle East_Qatar-Middle East_2012</v>
      </c>
      <c r="B1873" s="47" t="s">
        <v>228</v>
      </c>
      <c r="C1873" s="49" t="s">
        <v>237</v>
      </c>
      <c r="D1873" s="44" t="s">
        <v>91</v>
      </c>
      <c r="E1873" s="52">
        <v>7.22E9</v>
      </c>
      <c r="F1873" s="52">
        <v>1.0702E10</v>
      </c>
    </row>
    <row r="1874">
      <c r="A1874" s="53" t="str">
        <f t="shared" si="1"/>
        <v>Middle East_Saudi Arabia-Middle East_2000</v>
      </c>
      <c r="B1874" s="47" t="s">
        <v>228</v>
      </c>
      <c r="C1874" s="49" t="s">
        <v>238</v>
      </c>
      <c r="D1874" s="44" t="s">
        <v>70</v>
      </c>
      <c r="E1874" s="50"/>
      <c r="F1874" s="50"/>
    </row>
    <row r="1875">
      <c r="A1875" s="53" t="str">
        <f t="shared" si="1"/>
        <v>Middle East_Saudi Arabia-Middle East_2001</v>
      </c>
      <c r="B1875" s="47" t="s">
        <v>228</v>
      </c>
      <c r="C1875" s="49" t="s">
        <v>238</v>
      </c>
      <c r="D1875" s="44" t="s">
        <v>71</v>
      </c>
      <c r="E1875" s="50"/>
      <c r="F1875" s="50"/>
    </row>
    <row r="1876">
      <c r="A1876" s="53" t="str">
        <f t="shared" si="1"/>
        <v>Middle East_Saudi Arabia-Middle East_2002</v>
      </c>
      <c r="B1876" s="47" t="s">
        <v>228</v>
      </c>
      <c r="C1876" s="49" t="s">
        <v>238</v>
      </c>
      <c r="D1876" s="44" t="s">
        <v>72</v>
      </c>
      <c r="E1876" s="50"/>
      <c r="F1876" s="52">
        <v>7.37E9</v>
      </c>
    </row>
    <row r="1877">
      <c r="A1877" s="53" t="str">
        <f t="shared" si="1"/>
        <v>Middle East_Saudi Arabia-Middle East_2003</v>
      </c>
      <c r="B1877" s="47" t="s">
        <v>228</v>
      </c>
      <c r="C1877" s="49" t="s">
        <v>238</v>
      </c>
      <c r="D1877" s="44" t="s">
        <v>74</v>
      </c>
      <c r="E1877" s="52">
        <v>3.418E9</v>
      </c>
      <c r="F1877" s="52">
        <v>4.165E9</v>
      </c>
    </row>
    <row r="1878">
      <c r="A1878" s="53" t="str">
        <f t="shared" si="1"/>
        <v>Middle East_Saudi Arabia-Middle East_2004</v>
      </c>
      <c r="B1878" s="47" t="s">
        <v>228</v>
      </c>
      <c r="C1878" s="49" t="s">
        <v>238</v>
      </c>
      <c r="D1878" s="44" t="s">
        <v>83</v>
      </c>
      <c r="E1878" s="52">
        <v>6.486E9</v>
      </c>
      <c r="F1878" s="52">
        <v>4.428E9</v>
      </c>
    </row>
    <row r="1879">
      <c r="A1879" s="53" t="str">
        <f t="shared" si="1"/>
        <v>Middle East_Saudi Arabia-Middle East_2005</v>
      </c>
      <c r="B1879" s="47" t="s">
        <v>228</v>
      </c>
      <c r="C1879" s="49" t="s">
        <v>238</v>
      </c>
      <c r="D1879" s="44" t="s">
        <v>84</v>
      </c>
      <c r="E1879" s="52">
        <v>4.626E9</v>
      </c>
      <c r="F1879" s="52">
        <v>9.087E9</v>
      </c>
    </row>
    <row r="1880">
      <c r="A1880" s="53" t="str">
        <f t="shared" si="1"/>
        <v>Middle East_Saudi Arabia-Middle East_2006</v>
      </c>
      <c r="B1880" s="47" t="s">
        <v>228</v>
      </c>
      <c r="C1880" s="49" t="s">
        <v>238</v>
      </c>
      <c r="D1880" s="44" t="s">
        <v>85</v>
      </c>
      <c r="E1880" s="52">
        <v>4.769E9</v>
      </c>
      <c r="F1880" s="52">
        <v>1.2979E10</v>
      </c>
    </row>
    <row r="1881">
      <c r="A1881" s="53" t="str">
        <f t="shared" si="1"/>
        <v>Middle East_Saudi Arabia-Middle East_2007</v>
      </c>
      <c r="B1881" s="47" t="s">
        <v>228</v>
      </c>
      <c r="C1881" s="49" t="s">
        <v>238</v>
      </c>
      <c r="D1881" s="44" t="s">
        <v>86</v>
      </c>
      <c r="E1881" s="52">
        <v>6.907E9</v>
      </c>
      <c r="F1881" s="52">
        <v>2.1031E10</v>
      </c>
    </row>
    <row r="1882">
      <c r="A1882" s="53" t="str">
        <f t="shared" si="1"/>
        <v>Middle East_Saudi Arabia-Middle East_2008</v>
      </c>
      <c r="B1882" s="47" t="s">
        <v>228</v>
      </c>
      <c r="C1882" s="49" t="s">
        <v>238</v>
      </c>
      <c r="D1882" s="44" t="s">
        <v>87</v>
      </c>
      <c r="E1882" s="52">
        <v>6.775E9</v>
      </c>
      <c r="F1882" s="52">
        <v>1.6005E10</v>
      </c>
    </row>
    <row r="1883">
      <c r="A1883" s="53" t="str">
        <f t="shared" si="1"/>
        <v>Middle East_Saudi Arabia-Middle East_2009</v>
      </c>
      <c r="B1883" s="47" t="s">
        <v>228</v>
      </c>
      <c r="C1883" s="49" t="s">
        <v>238</v>
      </c>
      <c r="D1883" s="44" t="s">
        <v>88</v>
      </c>
      <c r="E1883" s="52">
        <v>6.744E9</v>
      </c>
      <c r="F1883" s="52">
        <v>2.1312E10</v>
      </c>
    </row>
    <row r="1884">
      <c r="A1884" s="53" t="str">
        <f t="shared" si="1"/>
        <v>Middle East_Saudi Arabia-Middle East_2010</v>
      </c>
      <c r="B1884" s="47" t="s">
        <v>228</v>
      </c>
      <c r="C1884" s="49" t="s">
        <v>238</v>
      </c>
      <c r="D1884" s="44" t="s">
        <v>89</v>
      </c>
      <c r="E1884" s="52">
        <v>7.536E9</v>
      </c>
      <c r="F1884" s="52">
        <v>2.2076E10</v>
      </c>
    </row>
    <row r="1885">
      <c r="A1885" s="53" t="str">
        <f t="shared" si="1"/>
        <v>Middle East_Saudi Arabia-Middle East_2011</v>
      </c>
      <c r="B1885" s="47" t="s">
        <v>228</v>
      </c>
      <c r="C1885" s="49" t="s">
        <v>238</v>
      </c>
      <c r="D1885" s="44" t="s">
        <v>90</v>
      </c>
      <c r="E1885" s="52">
        <v>9.317E9</v>
      </c>
      <c r="F1885" s="52">
        <v>1.8202E10</v>
      </c>
    </row>
    <row r="1886">
      <c r="A1886" s="53" t="str">
        <f t="shared" si="1"/>
        <v>Middle East_Saudi Arabia-Middle East_2012</v>
      </c>
      <c r="B1886" s="47" t="s">
        <v>228</v>
      </c>
      <c r="C1886" s="49" t="s">
        <v>238</v>
      </c>
      <c r="D1886" s="44" t="s">
        <v>91</v>
      </c>
      <c r="E1886" s="52">
        <v>8.4E9</v>
      </c>
      <c r="F1886" s="52">
        <v>1.7986E10</v>
      </c>
    </row>
    <row r="1887">
      <c r="A1887" s="53" t="str">
        <f t="shared" si="1"/>
        <v>Middle East_Syria-Middle East_2000</v>
      </c>
      <c r="B1887" s="47" t="s">
        <v>228</v>
      </c>
      <c r="C1887" s="49" t="s">
        <v>239</v>
      </c>
      <c r="D1887" s="44" t="s">
        <v>70</v>
      </c>
      <c r="E1887" s="52">
        <v>1.082E9</v>
      </c>
      <c r="F1887" s="52">
        <v>6.69E8</v>
      </c>
    </row>
    <row r="1888">
      <c r="A1888" s="53" t="str">
        <f t="shared" si="1"/>
        <v>Middle East_Syria-Middle East_2001</v>
      </c>
      <c r="B1888" s="47" t="s">
        <v>228</v>
      </c>
      <c r="C1888" s="49" t="s">
        <v>239</v>
      </c>
      <c r="D1888" s="44" t="s">
        <v>71</v>
      </c>
      <c r="E1888" s="52">
        <v>1.15E9</v>
      </c>
      <c r="F1888" s="52">
        <v>6.7E8</v>
      </c>
    </row>
    <row r="1889">
      <c r="A1889" s="53" t="str">
        <f t="shared" si="1"/>
        <v>Middle East_Syria-Middle East_2002</v>
      </c>
      <c r="B1889" s="47" t="s">
        <v>228</v>
      </c>
      <c r="C1889" s="49" t="s">
        <v>239</v>
      </c>
      <c r="D1889" s="44" t="s">
        <v>72</v>
      </c>
      <c r="E1889" s="52">
        <v>9.7E8</v>
      </c>
      <c r="F1889" s="52">
        <v>7.6E8</v>
      </c>
    </row>
    <row r="1890">
      <c r="A1890" s="53" t="str">
        <f t="shared" si="1"/>
        <v>Middle East_Syria-Middle East_2003</v>
      </c>
      <c r="B1890" s="47" t="s">
        <v>228</v>
      </c>
      <c r="C1890" s="49" t="s">
        <v>239</v>
      </c>
      <c r="D1890" s="44" t="s">
        <v>74</v>
      </c>
      <c r="E1890" s="52">
        <v>8.77E8</v>
      </c>
      <c r="F1890" s="52">
        <v>7.34E8</v>
      </c>
    </row>
    <row r="1891">
      <c r="A1891" s="53" t="str">
        <f t="shared" si="1"/>
        <v>Middle East_Syria-Middle East_2004</v>
      </c>
      <c r="B1891" s="47" t="s">
        <v>228</v>
      </c>
      <c r="C1891" s="49" t="s">
        <v>239</v>
      </c>
      <c r="D1891" s="44" t="s">
        <v>83</v>
      </c>
      <c r="E1891" s="52">
        <v>1.883E9</v>
      </c>
      <c r="F1891" s="52">
        <v>6.88E8</v>
      </c>
    </row>
    <row r="1892">
      <c r="A1892" s="53" t="str">
        <f t="shared" si="1"/>
        <v>Middle East_Syria-Middle East_2005</v>
      </c>
      <c r="B1892" s="47" t="s">
        <v>228</v>
      </c>
      <c r="C1892" s="49" t="s">
        <v>239</v>
      </c>
      <c r="D1892" s="44" t="s">
        <v>84</v>
      </c>
      <c r="E1892" s="52">
        <v>2.035E9</v>
      </c>
      <c r="F1892" s="52">
        <v>5.84E8</v>
      </c>
    </row>
    <row r="1893">
      <c r="A1893" s="53" t="str">
        <f t="shared" si="1"/>
        <v>Middle East_Syria-Middle East_2006</v>
      </c>
      <c r="B1893" s="47" t="s">
        <v>228</v>
      </c>
      <c r="C1893" s="49" t="s">
        <v>239</v>
      </c>
      <c r="D1893" s="44" t="s">
        <v>85</v>
      </c>
      <c r="E1893" s="52">
        <v>2.113E9</v>
      </c>
      <c r="F1893" s="52">
        <v>5.85E8</v>
      </c>
    </row>
    <row r="1894">
      <c r="A1894" s="53" t="str">
        <f t="shared" si="1"/>
        <v>Middle East_Syria-Middle East_2007</v>
      </c>
      <c r="B1894" s="47" t="s">
        <v>228</v>
      </c>
      <c r="C1894" s="49" t="s">
        <v>239</v>
      </c>
      <c r="D1894" s="44" t="s">
        <v>86</v>
      </c>
      <c r="E1894" s="52">
        <v>2.972E9</v>
      </c>
      <c r="F1894" s="52">
        <v>7.1E8</v>
      </c>
    </row>
    <row r="1895">
      <c r="A1895" s="53" t="str">
        <f t="shared" si="1"/>
        <v>Middle East_Syria-Middle East_2008</v>
      </c>
      <c r="B1895" s="47" t="s">
        <v>228</v>
      </c>
      <c r="C1895" s="49" t="s">
        <v>239</v>
      </c>
      <c r="D1895" s="44" t="s">
        <v>87</v>
      </c>
      <c r="E1895" s="52">
        <v>3.176E9</v>
      </c>
      <c r="F1895" s="52">
        <v>9.12E8</v>
      </c>
    </row>
    <row r="1896">
      <c r="A1896" s="53" t="str">
        <f t="shared" si="1"/>
        <v>Middle East_Syria-Middle East_2009</v>
      </c>
      <c r="B1896" s="47" t="s">
        <v>228</v>
      </c>
      <c r="C1896" s="49" t="s">
        <v>239</v>
      </c>
      <c r="D1896" s="44" t="s">
        <v>88</v>
      </c>
      <c r="E1896" s="52">
        <v>3.781E9</v>
      </c>
      <c r="F1896" s="52">
        <v>9.8E8</v>
      </c>
    </row>
    <row r="1897">
      <c r="A1897" s="53" t="str">
        <f t="shared" si="1"/>
        <v>Middle East_Syria-Middle East_2010</v>
      </c>
      <c r="B1897" s="47" t="s">
        <v>228</v>
      </c>
      <c r="C1897" s="49" t="s">
        <v>239</v>
      </c>
      <c r="D1897" s="44" t="s">
        <v>89</v>
      </c>
      <c r="E1897" s="52">
        <v>6.308E9</v>
      </c>
      <c r="F1897" s="52">
        <v>1.598E9</v>
      </c>
    </row>
    <row r="1898">
      <c r="A1898" s="53" t="str">
        <f t="shared" si="1"/>
        <v>Middle East_Syria-Middle East_2011</v>
      </c>
      <c r="B1898" s="47" t="s">
        <v>228</v>
      </c>
      <c r="C1898" s="49" t="s">
        <v>239</v>
      </c>
      <c r="D1898" s="44" t="s">
        <v>90</v>
      </c>
      <c r="E1898" s="50"/>
      <c r="F1898" s="50"/>
    </row>
    <row r="1899">
      <c r="A1899" s="53" t="str">
        <f t="shared" si="1"/>
        <v>Middle East_Syria-Middle East_2012</v>
      </c>
      <c r="B1899" s="47" t="s">
        <v>228</v>
      </c>
      <c r="C1899" s="49" t="s">
        <v>239</v>
      </c>
      <c r="D1899" s="44" t="s">
        <v>91</v>
      </c>
      <c r="E1899" s="50"/>
      <c r="F1899" s="50"/>
    </row>
    <row r="1900">
      <c r="A1900" s="53" t="str">
        <f t="shared" si="1"/>
        <v>Middle East_United Arab Emirates-Middle East_2000</v>
      </c>
      <c r="B1900" s="47" t="s">
        <v>228</v>
      </c>
      <c r="C1900" s="49" t="s">
        <v>240</v>
      </c>
      <c r="D1900" s="44" t="s">
        <v>70</v>
      </c>
      <c r="E1900" s="52">
        <v>1.063E9</v>
      </c>
      <c r="F1900" s="52">
        <v>3.019E9</v>
      </c>
    </row>
    <row r="1901">
      <c r="A1901" s="53" t="str">
        <f t="shared" si="1"/>
        <v>Middle East_United Arab Emirates-Middle East_2001</v>
      </c>
      <c r="B1901" s="47" t="s">
        <v>228</v>
      </c>
      <c r="C1901" s="49" t="s">
        <v>240</v>
      </c>
      <c r="D1901" s="44" t="s">
        <v>71</v>
      </c>
      <c r="E1901" s="52">
        <v>1.2E9</v>
      </c>
      <c r="F1901" s="52">
        <v>3.321E9</v>
      </c>
    </row>
    <row r="1902">
      <c r="A1902" s="53" t="str">
        <f t="shared" si="1"/>
        <v>Middle East_United Arab Emirates-Middle East_2002</v>
      </c>
      <c r="B1902" s="47" t="s">
        <v>228</v>
      </c>
      <c r="C1902" s="49" t="s">
        <v>240</v>
      </c>
      <c r="D1902" s="44" t="s">
        <v>72</v>
      </c>
      <c r="E1902" s="52">
        <v>1.332E9</v>
      </c>
      <c r="F1902" s="52">
        <v>3.651E9</v>
      </c>
    </row>
    <row r="1903">
      <c r="A1903" s="53" t="str">
        <f t="shared" si="1"/>
        <v>Middle East_United Arab Emirates-Middle East_2003</v>
      </c>
      <c r="B1903" s="47" t="s">
        <v>228</v>
      </c>
      <c r="C1903" s="49" t="s">
        <v>240</v>
      </c>
      <c r="D1903" s="44" t="s">
        <v>74</v>
      </c>
      <c r="E1903" s="52">
        <v>1.438E9</v>
      </c>
      <c r="F1903" s="52">
        <v>3.956E9</v>
      </c>
    </row>
    <row r="1904">
      <c r="A1904" s="53" t="str">
        <f t="shared" si="1"/>
        <v>Middle East_United Arab Emirates-Middle East_2004</v>
      </c>
      <c r="B1904" s="47" t="s">
        <v>228</v>
      </c>
      <c r="C1904" s="49" t="s">
        <v>240</v>
      </c>
      <c r="D1904" s="44" t="s">
        <v>83</v>
      </c>
      <c r="E1904" s="52">
        <v>1.593E9</v>
      </c>
      <c r="F1904" s="52">
        <v>4.472E9</v>
      </c>
    </row>
    <row r="1905">
      <c r="A1905" s="53" t="str">
        <f t="shared" si="1"/>
        <v>Middle East_United Arab Emirates-Middle East_2005</v>
      </c>
      <c r="B1905" s="47" t="s">
        <v>228</v>
      </c>
      <c r="C1905" s="49" t="s">
        <v>240</v>
      </c>
      <c r="D1905" s="44" t="s">
        <v>84</v>
      </c>
      <c r="E1905" s="52">
        <v>3.218E9</v>
      </c>
      <c r="F1905" s="52">
        <v>6.186E9</v>
      </c>
    </row>
    <row r="1906">
      <c r="A1906" s="53" t="str">
        <f t="shared" si="1"/>
        <v>Middle East_United Arab Emirates-Middle East_2006</v>
      </c>
      <c r="B1906" s="47" t="s">
        <v>228</v>
      </c>
      <c r="C1906" s="49" t="s">
        <v>240</v>
      </c>
      <c r="D1906" s="44" t="s">
        <v>85</v>
      </c>
      <c r="E1906" s="52">
        <v>4.972E9</v>
      </c>
      <c r="F1906" s="52">
        <v>8.827E9</v>
      </c>
    </row>
    <row r="1907">
      <c r="A1907" s="53" t="str">
        <f t="shared" si="1"/>
        <v>Middle East_United Arab Emirates-Middle East_2007</v>
      </c>
      <c r="B1907" s="47" t="s">
        <v>228</v>
      </c>
      <c r="C1907" s="49" t="s">
        <v>240</v>
      </c>
      <c r="D1907" s="44" t="s">
        <v>86</v>
      </c>
      <c r="E1907" s="52">
        <v>6.072E9</v>
      </c>
      <c r="F1907" s="52">
        <v>1.1273E10</v>
      </c>
    </row>
    <row r="1908">
      <c r="A1908" s="53" t="str">
        <f t="shared" si="1"/>
        <v>Middle East_United Arab Emirates-Middle East_2008</v>
      </c>
      <c r="B1908" s="47" t="s">
        <v>228</v>
      </c>
      <c r="C1908" s="49" t="s">
        <v>240</v>
      </c>
      <c r="D1908" s="44" t="s">
        <v>87</v>
      </c>
      <c r="E1908" s="52">
        <v>7.162E9</v>
      </c>
      <c r="F1908" s="52">
        <v>1.3288E10</v>
      </c>
    </row>
    <row r="1909">
      <c r="A1909" s="53" t="str">
        <f t="shared" si="1"/>
        <v>Middle East_United Arab Emirates-Middle East_2009</v>
      </c>
      <c r="B1909" s="47" t="s">
        <v>228</v>
      </c>
      <c r="C1909" s="49" t="s">
        <v>240</v>
      </c>
      <c r="D1909" s="44" t="s">
        <v>88</v>
      </c>
      <c r="E1909" s="52">
        <v>7.352E9</v>
      </c>
      <c r="F1909" s="52">
        <v>1.0347E10</v>
      </c>
    </row>
    <row r="1910">
      <c r="A1910" s="53" t="str">
        <f t="shared" si="1"/>
        <v>Middle East_United Arab Emirates-Middle East_2010</v>
      </c>
      <c r="B1910" s="47" t="s">
        <v>228</v>
      </c>
      <c r="C1910" s="49" t="s">
        <v>240</v>
      </c>
      <c r="D1910" s="44" t="s">
        <v>89</v>
      </c>
      <c r="E1910" s="52">
        <v>8.577E9</v>
      </c>
      <c r="F1910" s="52">
        <v>1.1818E10</v>
      </c>
    </row>
    <row r="1911">
      <c r="A1911" s="53" t="str">
        <f t="shared" si="1"/>
        <v>Middle East_United Arab Emirates-Middle East_2011</v>
      </c>
      <c r="B1911" s="47" t="s">
        <v>228</v>
      </c>
      <c r="C1911" s="49" t="s">
        <v>240</v>
      </c>
      <c r="D1911" s="44" t="s">
        <v>90</v>
      </c>
      <c r="E1911" s="50"/>
      <c r="F1911" s="50"/>
    </row>
    <row r="1912">
      <c r="A1912" s="53" t="str">
        <f t="shared" si="1"/>
        <v>Middle East_United Arab Emirates-Middle East_2012</v>
      </c>
      <c r="B1912" s="47" t="s">
        <v>228</v>
      </c>
      <c r="C1912" s="49" t="s">
        <v>240</v>
      </c>
      <c r="D1912" s="44" t="s">
        <v>91</v>
      </c>
      <c r="E1912" s="50"/>
      <c r="F1912" s="50"/>
    </row>
    <row r="1913">
      <c r="A1913" s="53" t="str">
        <f t="shared" si="1"/>
        <v>Middle East_Yemen-Middle East_2000</v>
      </c>
      <c r="B1913" s="47" t="s">
        <v>228</v>
      </c>
      <c r="C1913" s="49" t="s">
        <v>241</v>
      </c>
      <c r="D1913" s="44" t="s">
        <v>70</v>
      </c>
      <c r="E1913" s="52">
        <v>7.3E7</v>
      </c>
      <c r="F1913" s="52">
        <v>1.27E8</v>
      </c>
    </row>
    <row r="1914">
      <c r="A1914" s="53" t="str">
        <f t="shared" si="1"/>
        <v>Middle East_Yemen-Middle East_2001</v>
      </c>
      <c r="B1914" s="47" t="s">
        <v>228</v>
      </c>
      <c r="C1914" s="49" t="s">
        <v>241</v>
      </c>
      <c r="D1914" s="44" t="s">
        <v>71</v>
      </c>
      <c r="E1914" s="52">
        <v>3.8E7</v>
      </c>
      <c r="F1914" s="52">
        <v>1.36E8</v>
      </c>
    </row>
    <row r="1915">
      <c r="A1915" s="53" t="str">
        <f t="shared" si="1"/>
        <v>Middle East_Yemen-Middle East_2002</v>
      </c>
      <c r="B1915" s="47" t="s">
        <v>228</v>
      </c>
      <c r="C1915" s="49" t="s">
        <v>241</v>
      </c>
      <c r="D1915" s="44" t="s">
        <v>72</v>
      </c>
      <c r="E1915" s="52">
        <v>3.8E7</v>
      </c>
      <c r="F1915" s="52">
        <v>1.35E8</v>
      </c>
    </row>
    <row r="1916">
      <c r="A1916" s="53" t="str">
        <f t="shared" si="1"/>
        <v>Middle East_Yemen-Middle East_2003</v>
      </c>
      <c r="B1916" s="47" t="s">
        <v>228</v>
      </c>
      <c r="C1916" s="49" t="s">
        <v>241</v>
      </c>
      <c r="D1916" s="44" t="s">
        <v>74</v>
      </c>
      <c r="E1916" s="52">
        <v>1.39E8</v>
      </c>
      <c r="F1916" s="52">
        <v>1.34E8</v>
      </c>
    </row>
    <row r="1917">
      <c r="A1917" s="53" t="str">
        <f t="shared" si="1"/>
        <v>Middle East_Yemen-Middle East_2004</v>
      </c>
      <c r="B1917" s="47" t="s">
        <v>228</v>
      </c>
      <c r="C1917" s="49" t="s">
        <v>241</v>
      </c>
      <c r="D1917" s="44" t="s">
        <v>83</v>
      </c>
      <c r="E1917" s="52">
        <v>1.39E8</v>
      </c>
      <c r="F1917" s="52">
        <v>1.83E8</v>
      </c>
    </row>
    <row r="1918">
      <c r="A1918" s="53" t="str">
        <f t="shared" si="1"/>
        <v>Middle East_Yemen-Middle East_2005</v>
      </c>
      <c r="B1918" s="47" t="s">
        <v>228</v>
      </c>
      <c r="C1918" s="49" t="s">
        <v>241</v>
      </c>
      <c r="D1918" s="44" t="s">
        <v>84</v>
      </c>
      <c r="E1918" s="52">
        <v>1.81E8</v>
      </c>
      <c r="F1918" s="52">
        <v>2.24E8</v>
      </c>
    </row>
    <row r="1919">
      <c r="A1919" s="53" t="str">
        <f t="shared" si="1"/>
        <v>Middle East_Yemen-Middle East_2006</v>
      </c>
      <c r="B1919" s="47" t="s">
        <v>228</v>
      </c>
      <c r="C1919" s="49" t="s">
        <v>241</v>
      </c>
      <c r="D1919" s="44" t="s">
        <v>85</v>
      </c>
      <c r="E1919" s="52">
        <v>1.81E8</v>
      </c>
      <c r="F1919" s="52">
        <v>2.25E8</v>
      </c>
    </row>
    <row r="1920">
      <c r="A1920" s="53" t="str">
        <f t="shared" si="1"/>
        <v>Middle East_Yemen-Middle East_2007</v>
      </c>
      <c r="B1920" s="47" t="s">
        <v>228</v>
      </c>
      <c r="C1920" s="49" t="s">
        <v>241</v>
      </c>
      <c r="D1920" s="44" t="s">
        <v>86</v>
      </c>
      <c r="E1920" s="52">
        <v>4.25E8</v>
      </c>
      <c r="F1920" s="52">
        <v>2.47E8</v>
      </c>
    </row>
    <row r="1921">
      <c r="A1921" s="53" t="str">
        <f t="shared" si="1"/>
        <v>Middle East_Yemen-Middle East_2008</v>
      </c>
      <c r="B1921" s="47" t="s">
        <v>228</v>
      </c>
      <c r="C1921" s="49" t="s">
        <v>241</v>
      </c>
      <c r="D1921" s="44" t="s">
        <v>87</v>
      </c>
      <c r="E1921" s="52">
        <v>8.86E8</v>
      </c>
      <c r="F1921" s="52">
        <v>2.46E8</v>
      </c>
    </row>
    <row r="1922">
      <c r="A1922" s="53" t="str">
        <f t="shared" si="1"/>
        <v>Middle East_Yemen-Middle East_2009</v>
      </c>
      <c r="B1922" s="47" t="s">
        <v>228</v>
      </c>
      <c r="C1922" s="49" t="s">
        <v>241</v>
      </c>
      <c r="D1922" s="44" t="s">
        <v>88</v>
      </c>
      <c r="E1922" s="52">
        <v>8.99E8</v>
      </c>
      <c r="F1922" s="52">
        <v>2.77E8</v>
      </c>
    </row>
    <row r="1923">
      <c r="A1923" s="53" t="str">
        <f t="shared" si="1"/>
        <v>Middle East_Yemen-Middle East_2010</v>
      </c>
      <c r="B1923" s="47" t="s">
        <v>228</v>
      </c>
      <c r="C1923" s="49" t="s">
        <v>241</v>
      </c>
      <c r="D1923" s="44" t="s">
        <v>89</v>
      </c>
      <c r="E1923" s="52">
        <v>1.161E9</v>
      </c>
      <c r="F1923" s="52">
        <v>2.52E8</v>
      </c>
    </row>
    <row r="1924">
      <c r="A1924" s="53" t="str">
        <f t="shared" si="1"/>
        <v>Middle East_Yemen-Middle East_2011</v>
      </c>
      <c r="B1924" s="47" t="s">
        <v>228</v>
      </c>
      <c r="C1924" s="49" t="s">
        <v>241</v>
      </c>
      <c r="D1924" s="44" t="s">
        <v>90</v>
      </c>
      <c r="E1924" s="52">
        <v>7.8E8</v>
      </c>
      <c r="F1924" s="52">
        <v>2.58E8</v>
      </c>
    </row>
    <row r="1925">
      <c r="A1925" s="53" t="str">
        <f t="shared" si="1"/>
        <v>Middle East_Yemen-Middle East_2012</v>
      </c>
      <c r="B1925" s="47" t="s">
        <v>228</v>
      </c>
      <c r="C1925" s="49" t="s">
        <v>241</v>
      </c>
      <c r="D1925" s="44" t="s">
        <v>91</v>
      </c>
      <c r="E1925" s="52">
        <v>1.057E9</v>
      </c>
      <c r="F1925" s="50"/>
    </row>
    <row r="1926">
      <c r="A1926" s="53" t="str">
        <f t="shared" si="1"/>
        <v>Oceania_American Samoa-Oceania_2000</v>
      </c>
      <c r="B1926" s="47" t="s">
        <v>242</v>
      </c>
      <c r="C1926" s="49" t="s">
        <v>243</v>
      </c>
      <c r="D1926" s="44" t="s">
        <v>70</v>
      </c>
      <c r="E1926" s="50"/>
      <c r="F1926" s="50"/>
    </row>
    <row r="1927">
      <c r="A1927" s="53" t="str">
        <f t="shared" si="1"/>
        <v>Oceania_American Samoa-Oceania_2001</v>
      </c>
      <c r="B1927" s="47" t="s">
        <v>242</v>
      </c>
      <c r="C1927" s="49" t="s">
        <v>243</v>
      </c>
      <c r="D1927" s="44" t="s">
        <v>71</v>
      </c>
      <c r="E1927" s="50"/>
      <c r="F1927" s="50"/>
    </row>
    <row r="1928">
      <c r="A1928" s="53" t="str">
        <f t="shared" si="1"/>
        <v>Oceania_American Samoa-Oceania_2002</v>
      </c>
      <c r="B1928" s="47" t="s">
        <v>242</v>
      </c>
      <c r="C1928" s="49" t="s">
        <v>243</v>
      </c>
      <c r="D1928" s="44" t="s">
        <v>72</v>
      </c>
      <c r="E1928" s="50"/>
      <c r="F1928" s="50"/>
    </row>
    <row r="1929">
      <c r="A1929" s="53" t="str">
        <f t="shared" si="1"/>
        <v>Oceania_American Samoa-Oceania_2003</v>
      </c>
      <c r="B1929" s="47" t="s">
        <v>242</v>
      </c>
      <c r="C1929" s="49" t="s">
        <v>243</v>
      </c>
      <c r="D1929" s="44" t="s">
        <v>74</v>
      </c>
      <c r="E1929" s="50"/>
      <c r="F1929" s="50"/>
    </row>
    <row r="1930">
      <c r="A1930" s="53" t="str">
        <f t="shared" si="1"/>
        <v>Oceania_American Samoa-Oceania_2004</v>
      </c>
      <c r="B1930" s="47" t="s">
        <v>242</v>
      </c>
      <c r="C1930" s="49" t="s">
        <v>243</v>
      </c>
      <c r="D1930" s="44" t="s">
        <v>83</v>
      </c>
      <c r="E1930" s="50"/>
      <c r="F1930" s="50"/>
    </row>
    <row r="1931">
      <c r="A1931" s="53" t="str">
        <f t="shared" si="1"/>
        <v>Oceania_American Samoa-Oceania_2005</v>
      </c>
      <c r="B1931" s="47" t="s">
        <v>242</v>
      </c>
      <c r="C1931" s="49" t="s">
        <v>243</v>
      </c>
      <c r="D1931" s="44" t="s">
        <v>84</v>
      </c>
      <c r="E1931" s="50"/>
      <c r="F1931" s="50"/>
    </row>
    <row r="1932">
      <c r="A1932" s="53" t="str">
        <f t="shared" si="1"/>
        <v>Oceania_American Samoa-Oceania_2006</v>
      </c>
      <c r="B1932" s="47" t="s">
        <v>242</v>
      </c>
      <c r="C1932" s="49" t="s">
        <v>243</v>
      </c>
      <c r="D1932" s="44" t="s">
        <v>85</v>
      </c>
      <c r="E1932" s="50"/>
      <c r="F1932" s="50"/>
    </row>
    <row r="1933">
      <c r="A1933" s="53" t="str">
        <f t="shared" si="1"/>
        <v>Oceania_American Samoa-Oceania_2007</v>
      </c>
      <c r="B1933" s="47" t="s">
        <v>242</v>
      </c>
      <c r="C1933" s="49" t="s">
        <v>243</v>
      </c>
      <c r="D1933" s="44" t="s">
        <v>86</v>
      </c>
      <c r="E1933" s="50"/>
      <c r="F1933" s="50"/>
    </row>
    <row r="1934">
      <c r="A1934" s="53" t="str">
        <f t="shared" si="1"/>
        <v>Oceania_American Samoa-Oceania_2008</v>
      </c>
      <c r="B1934" s="47" t="s">
        <v>242</v>
      </c>
      <c r="C1934" s="49" t="s">
        <v>243</v>
      </c>
      <c r="D1934" s="44" t="s">
        <v>87</v>
      </c>
      <c r="E1934" s="50"/>
      <c r="F1934" s="50"/>
    </row>
    <row r="1935">
      <c r="A1935" s="53" t="str">
        <f t="shared" si="1"/>
        <v>Oceania_American Samoa-Oceania_2009</v>
      </c>
      <c r="B1935" s="47" t="s">
        <v>242</v>
      </c>
      <c r="C1935" s="49" t="s">
        <v>243</v>
      </c>
      <c r="D1935" s="44" t="s">
        <v>88</v>
      </c>
      <c r="E1935" s="50"/>
      <c r="F1935" s="50"/>
    </row>
    <row r="1936">
      <c r="A1936" s="53" t="str">
        <f t="shared" si="1"/>
        <v>Oceania_American Samoa-Oceania_2010</v>
      </c>
      <c r="B1936" s="47" t="s">
        <v>242</v>
      </c>
      <c r="C1936" s="49" t="s">
        <v>243</v>
      </c>
      <c r="D1936" s="44" t="s">
        <v>89</v>
      </c>
      <c r="E1936" s="50"/>
      <c r="F1936" s="50"/>
    </row>
    <row r="1937">
      <c r="A1937" s="53" t="str">
        <f t="shared" si="1"/>
        <v>Oceania_American Samoa-Oceania_2011</v>
      </c>
      <c r="B1937" s="47" t="s">
        <v>242</v>
      </c>
      <c r="C1937" s="49" t="s">
        <v>243</v>
      </c>
      <c r="D1937" s="44" t="s">
        <v>90</v>
      </c>
      <c r="E1937" s="50"/>
      <c r="F1937" s="50"/>
    </row>
    <row r="1938">
      <c r="A1938" s="53" t="str">
        <f t="shared" si="1"/>
        <v>Oceania_American Samoa-Oceania_2012</v>
      </c>
      <c r="B1938" s="47" t="s">
        <v>242</v>
      </c>
      <c r="C1938" s="49" t="s">
        <v>243</v>
      </c>
      <c r="D1938" s="44" t="s">
        <v>91</v>
      </c>
      <c r="E1938" s="50"/>
      <c r="F1938" s="50"/>
    </row>
    <row r="1939">
      <c r="A1939" s="53" t="str">
        <f t="shared" si="1"/>
        <v>Oceania_Australia-Oceania_2000</v>
      </c>
      <c r="B1939" s="47" t="s">
        <v>242</v>
      </c>
      <c r="C1939" s="49" t="s">
        <v>244</v>
      </c>
      <c r="D1939" s="44" t="s">
        <v>70</v>
      </c>
      <c r="E1939" s="52">
        <v>1.3016E10</v>
      </c>
      <c r="F1939" s="52">
        <v>8.78E9</v>
      </c>
    </row>
    <row r="1940">
      <c r="A1940" s="53" t="str">
        <f t="shared" si="1"/>
        <v>Oceania_Australia-Oceania_2001</v>
      </c>
      <c r="B1940" s="47" t="s">
        <v>242</v>
      </c>
      <c r="C1940" s="49" t="s">
        <v>244</v>
      </c>
      <c r="D1940" s="44" t="s">
        <v>71</v>
      </c>
      <c r="E1940" s="52">
        <v>1.2804E10</v>
      </c>
      <c r="F1940" s="52">
        <v>8.053E9</v>
      </c>
    </row>
    <row r="1941">
      <c r="A1941" s="53" t="str">
        <f t="shared" si="1"/>
        <v>Oceania_Australia-Oceania_2002</v>
      </c>
      <c r="B1941" s="47" t="s">
        <v>242</v>
      </c>
      <c r="C1941" s="49" t="s">
        <v>244</v>
      </c>
      <c r="D1941" s="44" t="s">
        <v>72</v>
      </c>
      <c r="E1941" s="52">
        <v>1.3624E10</v>
      </c>
      <c r="F1941" s="52">
        <v>8.494E9</v>
      </c>
    </row>
    <row r="1942">
      <c r="A1942" s="53" t="str">
        <f t="shared" si="1"/>
        <v>Oceania_Australia-Oceania_2003</v>
      </c>
      <c r="B1942" s="47" t="s">
        <v>242</v>
      </c>
      <c r="C1942" s="49" t="s">
        <v>244</v>
      </c>
      <c r="D1942" s="44" t="s">
        <v>74</v>
      </c>
      <c r="E1942" s="52">
        <v>1.6647E10</v>
      </c>
      <c r="F1942" s="52">
        <v>1.0135E10</v>
      </c>
    </row>
    <row r="1943">
      <c r="A1943" s="53" t="str">
        <f t="shared" si="1"/>
        <v>Oceania_Australia-Oceania_2004</v>
      </c>
      <c r="B1943" s="47" t="s">
        <v>242</v>
      </c>
      <c r="C1943" s="49" t="s">
        <v>244</v>
      </c>
      <c r="D1943" s="44" t="s">
        <v>83</v>
      </c>
      <c r="E1943" s="52">
        <v>2.0453E10</v>
      </c>
      <c r="F1943" s="52">
        <v>1.4224E10</v>
      </c>
    </row>
    <row r="1944">
      <c r="A1944" s="53" t="str">
        <f t="shared" si="1"/>
        <v>Oceania_Australia-Oceania_2005</v>
      </c>
      <c r="B1944" s="47" t="s">
        <v>242</v>
      </c>
      <c r="C1944" s="49" t="s">
        <v>244</v>
      </c>
      <c r="D1944" s="44" t="s">
        <v>84</v>
      </c>
      <c r="E1944" s="52">
        <v>1.982E10</v>
      </c>
      <c r="F1944" s="52">
        <v>1.5656E10</v>
      </c>
    </row>
    <row r="1945">
      <c r="A1945" s="53" t="str">
        <f t="shared" si="1"/>
        <v>Oceania_Australia-Oceania_2006</v>
      </c>
      <c r="B1945" s="47" t="s">
        <v>242</v>
      </c>
      <c r="C1945" s="49" t="s">
        <v>244</v>
      </c>
      <c r="D1945" s="44" t="s">
        <v>85</v>
      </c>
      <c r="E1945" s="52">
        <v>2.0726E10</v>
      </c>
      <c r="F1945" s="52">
        <v>1.6446E10</v>
      </c>
    </row>
    <row r="1946">
      <c r="A1946" s="53" t="str">
        <f t="shared" si="1"/>
        <v>Oceania_Australia-Oceania_2007</v>
      </c>
      <c r="B1946" s="47" t="s">
        <v>242</v>
      </c>
      <c r="C1946" s="49" t="s">
        <v>244</v>
      </c>
      <c r="D1946" s="44" t="s">
        <v>86</v>
      </c>
      <c r="E1946" s="52">
        <v>2.5624E10</v>
      </c>
      <c r="F1946" s="52">
        <v>2.0429E10</v>
      </c>
    </row>
    <row r="1947">
      <c r="A1947" s="53" t="str">
        <f t="shared" si="1"/>
        <v>Oceania_Australia-Oceania_2008</v>
      </c>
      <c r="B1947" s="47" t="s">
        <v>242</v>
      </c>
      <c r="C1947" s="49" t="s">
        <v>244</v>
      </c>
      <c r="D1947" s="44" t="s">
        <v>87</v>
      </c>
      <c r="E1947" s="52">
        <v>2.8306E10</v>
      </c>
      <c r="F1947" s="52">
        <v>2.4689E10</v>
      </c>
    </row>
    <row r="1948">
      <c r="A1948" s="53" t="str">
        <f t="shared" si="1"/>
        <v>Oceania_Australia-Oceania_2009</v>
      </c>
      <c r="B1948" s="47" t="s">
        <v>242</v>
      </c>
      <c r="C1948" s="49" t="s">
        <v>244</v>
      </c>
      <c r="D1948" s="44" t="s">
        <v>88</v>
      </c>
      <c r="E1948" s="52">
        <v>2.8022E10</v>
      </c>
      <c r="F1948" s="52">
        <v>2.1891E10</v>
      </c>
    </row>
    <row r="1949">
      <c r="A1949" s="53" t="str">
        <f t="shared" si="1"/>
        <v>Oceania_Australia-Oceania_2010</v>
      </c>
      <c r="B1949" s="47" t="s">
        <v>242</v>
      </c>
      <c r="C1949" s="49" t="s">
        <v>244</v>
      </c>
      <c r="D1949" s="44" t="s">
        <v>89</v>
      </c>
      <c r="E1949" s="52">
        <v>3.2336E10</v>
      </c>
      <c r="F1949" s="52">
        <v>2.7534E10</v>
      </c>
    </row>
    <row r="1950">
      <c r="A1950" s="53" t="str">
        <f t="shared" si="1"/>
        <v>Oceania_Australia-Oceania_2011</v>
      </c>
      <c r="B1950" s="47" t="s">
        <v>242</v>
      </c>
      <c r="C1950" s="49" t="s">
        <v>244</v>
      </c>
      <c r="D1950" s="44" t="s">
        <v>90</v>
      </c>
      <c r="E1950" s="52">
        <v>3.4207E10</v>
      </c>
      <c r="F1950" s="52">
        <v>3.3328E10</v>
      </c>
    </row>
    <row r="1951">
      <c r="A1951" s="53" t="str">
        <f t="shared" si="1"/>
        <v>Oceania_Australia-Oceania_2012</v>
      </c>
      <c r="B1951" s="47" t="s">
        <v>242</v>
      </c>
      <c r="C1951" s="49" t="s">
        <v>244</v>
      </c>
      <c r="D1951" s="44" t="s">
        <v>91</v>
      </c>
      <c r="E1951" s="52">
        <v>3.413E10</v>
      </c>
      <c r="F1951" s="52">
        <v>3.4704E10</v>
      </c>
    </row>
    <row r="1952">
      <c r="A1952" s="53" t="str">
        <f t="shared" si="1"/>
        <v>Oceania_Fiji-Oceania_2000</v>
      </c>
      <c r="B1952" s="47" t="s">
        <v>242</v>
      </c>
      <c r="C1952" s="49" t="s">
        <v>245</v>
      </c>
      <c r="D1952" s="44" t="s">
        <v>70</v>
      </c>
      <c r="E1952" s="52">
        <v>2.91E8</v>
      </c>
      <c r="F1952" s="52">
        <v>9.6E7</v>
      </c>
    </row>
    <row r="1953">
      <c r="A1953" s="53" t="str">
        <f t="shared" si="1"/>
        <v>Oceania_Fiji-Oceania_2001</v>
      </c>
      <c r="B1953" s="47" t="s">
        <v>242</v>
      </c>
      <c r="C1953" s="49" t="s">
        <v>245</v>
      </c>
      <c r="D1953" s="44" t="s">
        <v>71</v>
      </c>
      <c r="E1953" s="52">
        <v>3.16E8</v>
      </c>
      <c r="F1953" s="52">
        <v>8.4E7</v>
      </c>
    </row>
    <row r="1954">
      <c r="A1954" s="53" t="str">
        <f t="shared" si="1"/>
        <v>Oceania_Fiji-Oceania_2002</v>
      </c>
      <c r="B1954" s="47" t="s">
        <v>242</v>
      </c>
      <c r="C1954" s="49" t="s">
        <v>245</v>
      </c>
      <c r="D1954" s="44" t="s">
        <v>72</v>
      </c>
      <c r="E1954" s="52">
        <v>3.84E8</v>
      </c>
      <c r="F1954" s="52">
        <v>7.9E7</v>
      </c>
    </row>
    <row r="1955">
      <c r="A1955" s="53" t="str">
        <f t="shared" si="1"/>
        <v>Oceania_Fiji-Oceania_2003</v>
      </c>
      <c r="B1955" s="47" t="s">
        <v>242</v>
      </c>
      <c r="C1955" s="49" t="s">
        <v>245</v>
      </c>
      <c r="D1955" s="44" t="s">
        <v>74</v>
      </c>
      <c r="E1955" s="52">
        <v>4.96E8</v>
      </c>
      <c r="F1955" s="52">
        <v>8.8E7</v>
      </c>
    </row>
    <row r="1956">
      <c r="A1956" s="53" t="str">
        <f t="shared" si="1"/>
        <v>Oceania_Fiji-Oceania_2004</v>
      </c>
      <c r="B1956" s="47" t="s">
        <v>242</v>
      </c>
      <c r="C1956" s="49" t="s">
        <v>245</v>
      </c>
      <c r="D1956" s="44" t="s">
        <v>83</v>
      </c>
      <c r="E1956" s="52">
        <v>5.88E8</v>
      </c>
      <c r="F1956" s="52">
        <v>1.18E8</v>
      </c>
    </row>
    <row r="1957">
      <c r="A1957" s="53" t="str">
        <f t="shared" si="1"/>
        <v>Oceania_Fiji-Oceania_2005</v>
      </c>
      <c r="B1957" s="47" t="s">
        <v>242</v>
      </c>
      <c r="C1957" s="49" t="s">
        <v>245</v>
      </c>
      <c r="D1957" s="44" t="s">
        <v>84</v>
      </c>
      <c r="E1957" s="52">
        <v>7.22E8</v>
      </c>
      <c r="F1957" s="52">
        <v>1.32E8</v>
      </c>
    </row>
    <row r="1958">
      <c r="A1958" s="53" t="str">
        <f t="shared" si="1"/>
        <v>Oceania_Fiji-Oceania_2006</v>
      </c>
      <c r="B1958" s="47" t="s">
        <v>242</v>
      </c>
      <c r="C1958" s="49" t="s">
        <v>245</v>
      </c>
      <c r="D1958" s="44" t="s">
        <v>85</v>
      </c>
      <c r="E1958" s="52">
        <v>6.84E8</v>
      </c>
      <c r="F1958" s="52">
        <v>1.23E8</v>
      </c>
    </row>
    <row r="1959">
      <c r="A1959" s="53" t="str">
        <f t="shared" si="1"/>
        <v>Oceania_Fiji-Oceania_2007</v>
      </c>
      <c r="B1959" s="47" t="s">
        <v>242</v>
      </c>
      <c r="C1959" s="49" t="s">
        <v>245</v>
      </c>
      <c r="D1959" s="44" t="s">
        <v>86</v>
      </c>
      <c r="E1959" s="52">
        <v>7.25E8</v>
      </c>
      <c r="F1959" s="52">
        <v>1.3E8</v>
      </c>
    </row>
    <row r="1960">
      <c r="A1960" s="53" t="str">
        <f t="shared" si="1"/>
        <v>Oceania_Fiji-Oceania_2008</v>
      </c>
      <c r="B1960" s="47" t="s">
        <v>242</v>
      </c>
      <c r="C1960" s="49" t="s">
        <v>245</v>
      </c>
      <c r="D1960" s="44" t="s">
        <v>87</v>
      </c>
      <c r="E1960" s="52">
        <v>9.38E8</v>
      </c>
      <c r="F1960" s="52">
        <v>1.12E8</v>
      </c>
    </row>
    <row r="1961">
      <c r="A1961" s="53" t="str">
        <f t="shared" si="1"/>
        <v>Oceania_Fiji-Oceania_2009</v>
      </c>
      <c r="B1961" s="47" t="s">
        <v>242</v>
      </c>
      <c r="C1961" s="49" t="s">
        <v>245</v>
      </c>
      <c r="D1961" s="44" t="s">
        <v>88</v>
      </c>
      <c r="E1961" s="52">
        <v>7.24E8</v>
      </c>
      <c r="F1961" s="52">
        <v>1.1E8</v>
      </c>
    </row>
    <row r="1962">
      <c r="A1962" s="53" t="str">
        <f t="shared" si="1"/>
        <v>Oceania_Fiji-Oceania_2010</v>
      </c>
      <c r="B1962" s="47" t="s">
        <v>242</v>
      </c>
      <c r="C1962" s="49" t="s">
        <v>245</v>
      </c>
      <c r="D1962" s="44" t="s">
        <v>89</v>
      </c>
      <c r="E1962" s="52">
        <v>8.09E8</v>
      </c>
      <c r="F1962" s="52">
        <v>1.0E8</v>
      </c>
    </row>
    <row r="1963">
      <c r="A1963" s="53" t="str">
        <f t="shared" si="1"/>
        <v>Oceania_Fiji-Oceania_2011</v>
      </c>
      <c r="B1963" s="47" t="s">
        <v>242</v>
      </c>
      <c r="C1963" s="49" t="s">
        <v>245</v>
      </c>
      <c r="D1963" s="44" t="s">
        <v>90</v>
      </c>
      <c r="E1963" s="52">
        <v>9.33E8</v>
      </c>
      <c r="F1963" s="52">
        <v>1.15E8</v>
      </c>
    </row>
    <row r="1964">
      <c r="A1964" s="53" t="str">
        <f t="shared" si="1"/>
        <v>Oceania_Fiji-Oceania_2012</v>
      </c>
      <c r="B1964" s="47" t="s">
        <v>242</v>
      </c>
      <c r="C1964" s="49" t="s">
        <v>245</v>
      </c>
      <c r="D1964" s="44" t="s">
        <v>91</v>
      </c>
      <c r="E1964" s="52">
        <v>9.87E8</v>
      </c>
      <c r="F1964" s="52">
        <v>1.1E8</v>
      </c>
    </row>
    <row r="1965">
      <c r="A1965" s="53" t="str">
        <f t="shared" si="1"/>
        <v>Oceania_French Polynesia-Oceania_2000</v>
      </c>
      <c r="B1965" s="47" t="s">
        <v>242</v>
      </c>
      <c r="C1965" s="49" t="s">
        <v>246</v>
      </c>
      <c r="D1965" s="44" t="s">
        <v>70</v>
      </c>
      <c r="E1965" s="50"/>
      <c r="F1965" s="50"/>
    </row>
    <row r="1966">
      <c r="A1966" s="53" t="str">
        <f t="shared" si="1"/>
        <v>Oceania_French Polynesia-Oceania_2001</v>
      </c>
      <c r="B1966" s="47" t="s">
        <v>242</v>
      </c>
      <c r="C1966" s="49" t="s">
        <v>246</v>
      </c>
      <c r="D1966" s="44" t="s">
        <v>71</v>
      </c>
      <c r="E1966" s="50"/>
      <c r="F1966" s="50"/>
    </row>
    <row r="1967">
      <c r="A1967" s="53" t="str">
        <f t="shared" si="1"/>
        <v>Oceania_French Polynesia-Oceania_2002</v>
      </c>
      <c r="B1967" s="47" t="s">
        <v>242</v>
      </c>
      <c r="C1967" s="49" t="s">
        <v>246</v>
      </c>
      <c r="D1967" s="44" t="s">
        <v>72</v>
      </c>
      <c r="E1967" s="52">
        <v>4.71E8</v>
      </c>
      <c r="F1967" s="52">
        <v>2.64E8</v>
      </c>
    </row>
    <row r="1968">
      <c r="A1968" s="53" t="str">
        <f t="shared" si="1"/>
        <v>Oceania_French Polynesia-Oceania_2003</v>
      </c>
      <c r="B1968" s="47" t="s">
        <v>242</v>
      </c>
      <c r="C1968" s="49" t="s">
        <v>246</v>
      </c>
      <c r="D1968" s="44" t="s">
        <v>74</v>
      </c>
      <c r="E1968" s="52">
        <v>6.51E8</v>
      </c>
      <c r="F1968" s="52">
        <v>3.35E8</v>
      </c>
    </row>
    <row r="1969">
      <c r="A1969" s="53" t="str">
        <f t="shared" si="1"/>
        <v>Oceania_French Polynesia-Oceania_2004</v>
      </c>
      <c r="B1969" s="47" t="s">
        <v>242</v>
      </c>
      <c r="C1969" s="49" t="s">
        <v>246</v>
      </c>
      <c r="D1969" s="44" t="s">
        <v>83</v>
      </c>
      <c r="E1969" s="52">
        <v>7.37E8</v>
      </c>
      <c r="F1969" s="52">
        <v>4.25E8</v>
      </c>
    </row>
    <row r="1970">
      <c r="A1970" s="53" t="str">
        <f t="shared" si="1"/>
        <v>Oceania_French Polynesia-Oceania_2005</v>
      </c>
      <c r="B1970" s="47" t="s">
        <v>242</v>
      </c>
      <c r="C1970" s="49" t="s">
        <v>246</v>
      </c>
      <c r="D1970" s="44" t="s">
        <v>84</v>
      </c>
      <c r="E1970" s="52">
        <v>7.59E8</v>
      </c>
      <c r="F1970" s="52">
        <v>4.3E8</v>
      </c>
    </row>
    <row r="1971">
      <c r="A1971" s="53" t="str">
        <f t="shared" si="1"/>
        <v>Oceania_French Polynesia-Oceania_2006</v>
      </c>
      <c r="B1971" s="47" t="s">
        <v>242</v>
      </c>
      <c r="C1971" s="49" t="s">
        <v>246</v>
      </c>
      <c r="D1971" s="44" t="s">
        <v>85</v>
      </c>
      <c r="E1971" s="52">
        <v>4.63E8</v>
      </c>
      <c r="F1971" s="52">
        <v>1.22E8</v>
      </c>
    </row>
    <row r="1972">
      <c r="A1972" s="53" t="str">
        <f t="shared" si="1"/>
        <v>Oceania_French Polynesia-Oceania_2007</v>
      </c>
      <c r="B1972" s="47" t="s">
        <v>242</v>
      </c>
      <c r="C1972" s="49" t="s">
        <v>246</v>
      </c>
      <c r="D1972" s="44" t="s">
        <v>86</v>
      </c>
      <c r="E1972" s="52">
        <v>5.37E8</v>
      </c>
      <c r="F1972" s="52">
        <v>1.53E8</v>
      </c>
    </row>
    <row r="1973">
      <c r="A1973" s="53" t="str">
        <f t="shared" si="1"/>
        <v>Oceania_French Polynesia-Oceania_2008</v>
      </c>
      <c r="B1973" s="47" t="s">
        <v>242</v>
      </c>
      <c r="C1973" s="49" t="s">
        <v>246</v>
      </c>
      <c r="D1973" s="44" t="s">
        <v>87</v>
      </c>
      <c r="E1973" s="52">
        <v>5.22E8</v>
      </c>
      <c r="F1973" s="52">
        <v>1.59E8</v>
      </c>
    </row>
    <row r="1974">
      <c r="A1974" s="53" t="str">
        <f t="shared" si="1"/>
        <v>Oceania_French Polynesia-Oceania_2009</v>
      </c>
      <c r="B1974" s="47" t="s">
        <v>242</v>
      </c>
      <c r="C1974" s="49" t="s">
        <v>246</v>
      </c>
      <c r="D1974" s="44" t="s">
        <v>88</v>
      </c>
      <c r="E1974" s="52">
        <v>4.4E8</v>
      </c>
      <c r="F1974" s="52">
        <v>1.64E8</v>
      </c>
    </row>
    <row r="1975">
      <c r="A1975" s="53" t="str">
        <f t="shared" si="1"/>
        <v>Oceania_French Polynesia-Oceania_2010</v>
      </c>
      <c r="B1975" s="47" t="s">
        <v>242</v>
      </c>
      <c r="C1975" s="49" t="s">
        <v>246</v>
      </c>
      <c r="D1975" s="44" t="s">
        <v>89</v>
      </c>
      <c r="E1975" s="52">
        <v>4.05E8</v>
      </c>
      <c r="F1975" s="52">
        <v>1.6E8</v>
      </c>
    </row>
    <row r="1976">
      <c r="A1976" s="53" t="str">
        <f t="shared" si="1"/>
        <v>Oceania_French Polynesia-Oceania_2011</v>
      </c>
      <c r="B1976" s="47" t="s">
        <v>242</v>
      </c>
      <c r="C1976" s="49" t="s">
        <v>246</v>
      </c>
      <c r="D1976" s="44" t="s">
        <v>90</v>
      </c>
      <c r="E1976" s="52">
        <v>3.84E8</v>
      </c>
      <c r="F1976" s="52">
        <v>1.68E8</v>
      </c>
    </row>
    <row r="1977">
      <c r="A1977" s="53" t="str">
        <f t="shared" si="1"/>
        <v>Oceania_French Polynesia-Oceania_2012</v>
      </c>
      <c r="B1977" s="47" t="s">
        <v>242</v>
      </c>
      <c r="C1977" s="49" t="s">
        <v>246</v>
      </c>
      <c r="D1977" s="44" t="s">
        <v>91</v>
      </c>
      <c r="E1977" s="50"/>
      <c r="F1977" s="50"/>
    </row>
    <row r="1978">
      <c r="A1978" s="53" t="str">
        <f t="shared" si="1"/>
        <v>Oceania_Guam-Oceania_2000</v>
      </c>
      <c r="B1978" s="47" t="s">
        <v>242</v>
      </c>
      <c r="C1978" s="49" t="s">
        <v>247</v>
      </c>
      <c r="D1978" s="44" t="s">
        <v>70</v>
      </c>
      <c r="E1978" s="50"/>
      <c r="F1978" s="50"/>
    </row>
    <row r="1979">
      <c r="A1979" s="53" t="str">
        <f t="shared" si="1"/>
        <v>Oceania_Guam-Oceania_2001</v>
      </c>
      <c r="B1979" s="47" t="s">
        <v>242</v>
      </c>
      <c r="C1979" s="49" t="s">
        <v>247</v>
      </c>
      <c r="D1979" s="44" t="s">
        <v>71</v>
      </c>
      <c r="E1979" s="50"/>
      <c r="F1979" s="50"/>
    </row>
    <row r="1980">
      <c r="A1980" s="53" t="str">
        <f t="shared" si="1"/>
        <v>Oceania_Guam-Oceania_2002</v>
      </c>
      <c r="B1980" s="47" t="s">
        <v>242</v>
      </c>
      <c r="C1980" s="49" t="s">
        <v>247</v>
      </c>
      <c r="D1980" s="44" t="s">
        <v>72</v>
      </c>
      <c r="E1980" s="50"/>
      <c r="F1980" s="50"/>
    </row>
    <row r="1981">
      <c r="A1981" s="53" t="str">
        <f t="shared" si="1"/>
        <v>Oceania_Guam-Oceania_2003</v>
      </c>
      <c r="B1981" s="47" t="s">
        <v>242</v>
      </c>
      <c r="C1981" s="49" t="s">
        <v>247</v>
      </c>
      <c r="D1981" s="44" t="s">
        <v>74</v>
      </c>
      <c r="E1981" s="50"/>
      <c r="F1981" s="50"/>
    </row>
    <row r="1982">
      <c r="A1982" s="53" t="str">
        <f t="shared" si="1"/>
        <v>Oceania_Guam-Oceania_2004</v>
      </c>
      <c r="B1982" s="47" t="s">
        <v>242</v>
      </c>
      <c r="C1982" s="49" t="s">
        <v>247</v>
      </c>
      <c r="D1982" s="44" t="s">
        <v>83</v>
      </c>
      <c r="E1982" s="50"/>
      <c r="F1982" s="50"/>
    </row>
    <row r="1983">
      <c r="A1983" s="53" t="str">
        <f t="shared" si="1"/>
        <v>Oceania_Guam-Oceania_2005</v>
      </c>
      <c r="B1983" s="47" t="s">
        <v>242</v>
      </c>
      <c r="C1983" s="49" t="s">
        <v>247</v>
      </c>
      <c r="D1983" s="44" t="s">
        <v>84</v>
      </c>
      <c r="E1983" s="50"/>
      <c r="F1983" s="50"/>
    </row>
    <row r="1984">
      <c r="A1984" s="53" t="str">
        <f t="shared" si="1"/>
        <v>Oceania_Guam-Oceania_2006</v>
      </c>
      <c r="B1984" s="47" t="s">
        <v>242</v>
      </c>
      <c r="C1984" s="49" t="s">
        <v>247</v>
      </c>
      <c r="D1984" s="44" t="s">
        <v>85</v>
      </c>
      <c r="E1984" s="50"/>
      <c r="F1984" s="50"/>
    </row>
    <row r="1985">
      <c r="A1985" s="53" t="str">
        <f t="shared" si="1"/>
        <v>Oceania_Guam-Oceania_2007</v>
      </c>
      <c r="B1985" s="47" t="s">
        <v>242</v>
      </c>
      <c r="C1985" s="49" t="s">
        <v>247</v>
      </c>
      <c r="D1985" s="44" t="s">
        <v>86</v>
      </c>
      <c r="E1985" s="50"/>
      <c r="F1985" s="50"/>
    </row>
    <row r="1986">
      <c r="A1986" s="53" t="str">
        <f t="shared" si="1"/>
        <v>Oceania_Guam-Oceania_2008</v>
      </c>
      <c r="B1986" s="47" t="s">
        <v>242</v>
      </c>
      <c r="C1986" s="49" t="s">
        <v>247</v>
      </c>
      <c r="D1986" s="44" t="s">
        <v>87</v>
      </c>
      <c r="E1986" s="50"/>
      <c r="F1986" s="50"/>
    </row>
    <row r="1987">
      <c r="A1987" s="53" t="str">
        <f t="shared" si="1"/>
        <v>Oceania_Guam-Oceania_2009</v>
      </c>
      <c r="B1987" s="47" t="s">
        <v>242</v>
      </c>
      <c r="C1987" s="49" t="s">
        <v>247</v>
      </c>
      <c r="D1987" s="44" t="s">
        <v>88</v>
      </c>
      <c r="E1987" s="50"/>
      <c r="F1987" s="50"/>
    </row>
    <row r="1988">
      <c r="A1988" s="53" t="str">
        <f t="shared" si="1"/>
        <v>Oceania_Guam-Oceania_2010</v>
      </c>
      <c r="B1988" s="47" t="s">
        <v>242</v>
      </c>
      <c r="C1988" s="49" t="s">
        <v>247</v>
      </c>
      <c r="D1988" s="44" t="s">
        <v>89</v>
      </c>
      <c r="E1988" s="50"/>
      <c r="F1988" s="50"/>
    </row>
    <row r="1989">
      <c r="A1989" s="53" t="str">
        <f t="shared" si="1"/>
        <v>Oceania_Guam-Oceania_2011</v>
      </c>
      <c r="B1989" s="47" t="s">
        <v>242</v>
      </c>
      <c r="C1989" s="49" t="s">
        <v>247</v>
      </c>
      <c r="D1989" s="44" t="s">
        <v>90</v>
      </c>
      <c r="E1989" s="50"/>
      <c r="F1989" s="50"/>
    </row>
    <row r="1990">
      <c r="A1990" s="53" t="str">
        <f t="shared" si="1"/>
        <v>Oceania_Guam-Oceania_2012</v>
      </c>
      <c r="B1990" s="47" t="s">
        <v>242</v>
      </c>
      <c r="C1990" s="49" t="s">
        <v>247</v>
      </c>
      <c r="D1990" s="44" t="s">
        <v>91</v>
      </c>
      <c r="E1990" s="50"/>
      <c r="F1990" s="50"/>
    </row>
    <row r="1991">
      <c r="A1991" s="53" t="str">
        <f t="shared" si="1"/>
        <v>Oceania_Kiribati-Oceania_2000</v>
      </c>
      <c r="B1991" s="47" t="s">
        <v>242</v>
      </c>
      <c r="C1991" s="49" t="s">
        <v>248</v>
      </c>
      <c r="D1991" s="44" t="s">
        <v>70</v>
      </c>
      <c r="E1991" s="52">
        <v>2700000.0</v>
      </c>
      <c r="F1991" s="50"/>
    </row>
    <row r="1992">
      <c r="A1992" s="53" t="str">
        <f t="shared" si="1"/>
        <v>Oceania_Kiribati-Oceania_2001</v>
      </c>
      <c r="B1992" s="47" t="s">
        <v>242</v>
      </c>
      <c r="C1992" s="49" t="s">
        <v>248</v>
      </c>
      <c r="D1992" s="44" t="s">
        <v>71</v>
      </c>
      <c r="E1992" s="52">
        <v>3200000.0</v>
      </c>
      <c r="F1992" s="50"/>
    </row>
    <row r="1993">
      <c r="A1993" s="53" t="str">
        <f t="shared" si="1"/>
        <v>Oceania_Kiribati-Oceania_2002</v>
      </c>
      <c r="B1993" s="47" t="s">
        <v>242</v>
      </c>
      <c r="C1993" s="49" t="s">
        <v>248</v>
      </c>
      <c r="D1993" s="44" t="s">
        <v>72</v>
      </c>
      <c r="E1993" s="50"/>
      <c r="F1993" s="50"/>
    </row>
    <row r="1994">
      <c r="A1994" s="53" t="str">
        <f t="shared" si="1"/>
        <v>Oceania_Kiribati-Oceania_2003</v>
      </c>
      <c r="B1994" s="47" t="s">
        <v>242</v>
      </c>
      <c r="C1994" s="49" t="s">
        <v>248</v>
      </c>
      <c r="D1994" s="44" t="s">
        <v>74</v>
      </c>
      <c r="E1994" s="50"/>
      <c r="F1994" s="50"/>
    </row>
    <row r="1995">
      <c r="A1995" s="53" t="str">
        <f t="shared" si="1"/>
        <v>Oceania_Kiribati-Oceania_2004</v>
      </c>
      <c r="B1995" s="47" t="s">
        <v>242</v>
      </c>
      <c r="C1995" s="49" t="s">
        <v>248</v>
      </c>
      <c r="D1995" s="44" t="s">
        <v>83</v>
      </c>
      <c r="E1995" s="50"/>
      <c r="F1995" s="50"/>
    </row>
    <row r="1996">
      <c r="A1996" s="53" t="str">
        <f t="shared" si="1"/>
        <v>Oceania_Kiribati-Oceania_2005</v>
      </c>
      <c r="B1996" s="47" t="s">
        <v>242</v>
      </c>
      <c r="C1996" s="49" t="s">
        <v>248</v>
      </c>
      <c r="D1996" s="44" t="s">
        <v>84</v>
      </c>
      <c r="E1996" s="52">
        <v>3100000.0</v>
      </c>
      <c r="F1996" s="52">
        <v>9300000.0</v>
      </c>
    </row>
    <row r="1997">
      <c r="A1997" s="53" t="str">
        <f t="shared" si="1"/>
        <v>Oceania_Kiribati-Oceania_2006</v>
      </c>
      <c r="B1997" s="47" t="s">
        <v>242</v>
      </c>
      <c r="C1997" s="49" t="s">
        <v>248</v>
      </c>
      <c r="D1997" s="44" t="s">
        <v>85</v>
      </c>
      <c r="E1997" s="52">
        <v>2300000.0</v>
      </c>
      <c r="F1997" s="52">
        <v>5600000.0</v>
      </c>
    </row>
    <row r="1998">
      <c r="A1998" s="53" t="str">
        <f t="shared" si="1"/>
        <v>Oceania_Kiribati-Oceania_2007</v>
      </c>
      <c r="B1998" s="47" t="s">
        <v>242</v>
      </c>
      <c r="C1998" s="49" t="s">
        <v>248</v>
      </c>
      <c r="D1998" s="44" t="s">
        <v>86</v>
      </c>
      <c r="E1998" s="52">
        <v>4000000.0</v>
      </c>
      <c r="F1998" s="52">
        <v>9100000.0</v>
      </c>
    </row>
    <row r="1999">
      <c r="A1999" s="53" t="str">
        <f t="shared" si="1"/>
        <v>Oceania_Kiribati-Oceania_2008</v>
      </c>
      <c r="B1999" s="47" t="s">
        <v>242</v>
      </c>
      <c r="C1999" s="49" t="s">
        <v>248</v>
      </c>
      <c r="D1999" s="44" t="s">
        <v>87</v>
      </c>
      <c r="E1999" s="52">
        <v>2900000.0</v>
      </c>
      <c r="F1999" s="52">
        <v>1.27E7</v>
      </c>
    </row>
    <row r="2000">
      <c r="A2000" s="53" t="str">
        <f t="shared" si="1"/>
        <v>Oceania_Kiribati-Oceania_2009</v>
      </c>
      <c r="B2000" s="47" t="s">
        <v>242</v>
      </c>
      <c r="C2000" s="49" t="s">
        <v>248</v>
      </c>
      <c r="D2000" s="44" t="s">
        <v>88</v>
      </c>
      <c r="E2000" s="52">
        <v>2700000.0</v>
      </c>
      <c r="F2000" s="52">
        <v>1.09E7</v>
      </c>
    </row>
    <row r="2001">
      <c r="A2001" s="53" t="str">
        <f t="shared" si="1"/>
        <v>Oceania_Kiribati-Oceania_2010</v>
      </c>
      <c r="B2001" s="47" t="s">
        <v>242</v>
      </c>
      <c r="C2001" s="49" t="s">
        <v>248</v>
      </c>
      <c r="D2001" s="44" t="s">
        <v>89</v>
      </c>
      <c r="E2001" s="50"/>
      <c r="F2001" s="50"/>
    </row>
    <row r="2002">
      <c r="A2002" s="53" t="str">
        <f t="shared" si="1"/>
        <v>Oceania_Kiribati-Oceania_2011</v>
      </c>
      <c r="B2002" s="47" t="s">
        <v>242</v>
      </c>
      <c r="C2002" s="49" t="s">
        <v>248</v>
      </c>
      <c r="D2002" s="44" t="s">
        <v>90</v>
      </c>
      <c r="E2002" s="50"/>
      <c r="F2002" s="50"/>
    </row>
    <row r="2003">
      <c r="A2003" s="53" t="str">
        <f t="shared" si="1"/>
        <v>Oceania_Kiribati-Oceania_2012</v>
      </c>
      <c r="B2003" s="47" t="s">
        <v>242</v>
      </c>
      <c r="C2003" s="49" t="s">
        <v>248</v>
      </c>
      <c r="D2003" s="44" t="s">
        <v>91</v>
      </c>
      <c r="E2003" s="50"/>
      <c r="F2003" s="50"/>
    </row>
    <row r="2004">
      <c r="A2004" s="53" t="str">
        <f t="shared" si="1"/>
        <v>Oceania_Marshall Islands-Oceania_2000</v>
      </c>
      <c r="B2004" s="47" t="s">
        <v>242</v>
      </c>
      <c r="C2004" s="49" t="s">
        <v>249</v>
      </c>
      <c r="D2004" s="44" t="s">
        <v>70</v>
      </c>
      <c r="E2004" s="52">
        <v>3000000.0</v>
      </c>
      <c r="F2004" s="52">
        <v>200000.0</v>
      </c>
    </row>
    <row r="2005">
      <c r="A2005" s="53" t="str">
        <f t="shared" si="1"/>
        <v>Oceania_Marshall Islands-Oceania_2001</v>
      </c>
      <c r="B2005" s="47" t="s">
        <v>242</v>
      </c>
      <c r="C2005" s="49" t="s">
        <v>249</v>
      </c>
      <c r="D2005" s="44" t="s">
        <v>71</v>
      </c>
      <c r="E2005" s="52">
        <v>3100000.0</v>
      </c>
      <c r="F2005" s="52">
        <v>300000.0</v>
      </c>
    </row>
    <row r="2006">
      <c r="A2006" s="53" t="str">
        <f t="shared" si="1"/>
        <v>Oceania_Marshall Islands-Oceania_2002</v>
      </c>
      <c r="B2006" s="47" t="s">
        <v>242</v>
      </c>
      <c r="C2006" s="49" t="s">
        <v>249</v>
      </c>
      <c r="D2006" s="44" t="s">
        <v>72</v>
      </c>
      <c r="E2006" s="52">
        <v>3400000.0</v>
      </c>
      <c r="F2006" s="52">
        <v>300000.0</v>
      </c>
    </row>
    <row r="2007">
      <c r="A2007" s="53" t="str">
        <f t="shared" si="1"/>
        <v>Oceania_Marshall Islands-Oceania_2003</v>
      </c>
      <c r="B2007" s="47" t="s">
        <v>242</v>
      </c>
      <c r="C2007" s="49" t="s">
        <v>249</v>
      </c>
      <c r="D2007" s="44" t="s">
        <v>74</v>
      </c>
      <c r="E2007" s="52">
        <v>4000000.0</v>
      </c>
      <c r="F2007" s="52">
        <v>300000.0</v>
      </c>
    </row>
    <row r="2008">
      <c r="A2008" s="53" t="str">
        <f t="shared" si="1"/>
        <v>Oceania_Marshall Islands-Oceania_2004</v>
      </c>
      <c r="B2008" s="47" t="s">
        <v>242</v>
      </c>
      <c r="C2008" s="49" t="s">
        <v>249</v>
      </c>
      <c r="D2008" s="44" t="s">
        <v>83</v>
      </c>
      <c r="E2008" s="52">
        <v>5000000.0</v>
      </c>
      <c r="F2008" s="52">
        <v>400000.0</v>
      </c>
    </row>
    <row r="2009">
      <c r="A2009" s="53" t="str">
        <f t="shared" si="1"/>
        <v>Oceania_Marshall Islands-Oceania_2005</v>
      </c>
      <c r="B2009" s="47" t="s">
        <v>242</v>
      </c>
      <c r="C2009" s="49" t="s">
        <v>249</v>
      </c>
      <c r="D2009" s="44" t="s">
        <v>84</v>
      </c>
      <c r="E2009" s="52">
        <v>5700000.0</v>
      </c>
      <c r="F2009" s="52">
        <v>400000.0</v>
      </c>
    </row>
    <row r="2010">
      <c r="A2010" s="53" t="str">
        <f t="shared" si="1"/>
        <v>Oceania_Marshall Islands-Oceania_2006</v>
      </c>
      <c r="B2010" s="47" t="s">
        <v>242</v>
      </c>
      <c r="C2010" s="49" t="s">
        <v>249</v>
      </c>
      <c r="D2010" s="44" t="s">
        <v>85</v>
      </c>
      <c r="E2010" s="52">
        <v>6600000.0</v>
      </c>
      <c r="F2010" s="52">
        <v>400000.0</v>
      </c>
    </row>
    <row r="2011">
      <c r="A2011" s="53" t="str">
        <f t="shared" si="1"/>
        <v>Oceania_Marshall Islands-Oceania_2007</v>
      </c>
      <c r="B2011" s="47" t="s">
        <v>242</v>
      </c>
      <c r="C2011" s="49" t="s">
        <v>249</v>
      </c>
      <c r="D2011" s="44" t="s">
        <v>86</v>
      </c>
      <c r="E2011" s="52">
        <v>4500000.0</v>
      </c>
      <c r="F2011" s="50"/>
    </row>
    <row r="2012">
      <c r="A2012" s="53" t="str">
        <f t="shared" si="1"/>
        <v>Oceania_Marshall Islands-Oceania_2008</v>
      </c>
      <c r="B2012" s="47" t="s">
        <v>242</v>
      </c>
      <c r="C2012" s="49" t="s">
        <v>249</v>
      </c>
      <c r="D2012" s="44" t="s">
        <v>87</v>
      </c>
      <c r="E2012" s="52">
        <v>3000000.0</v>
      </c>
      <c r="F2012" s="50"/>
    </row>
    <row r="2013">
      <c r="A2013" s="53" t="str">
        <f t="shared" si="1"/>
        <v>Oceania_Marshall Islands-Oceania_2009</v>
      </c>
      <c r="B2013" s="47" t="s">
        <v>242</v>
      </c>
      <c r="C2013" s="49" t="s">
        <v>249</v>
      </c>
      <c r="D2013" s="44" t="s">
        <v>88</v>
      </c>
      <c r="E2013" s="52">
        <v>3500000.0</v>
      </c>
      <c r="F2013" s="50"/>
    </row>
    <row r="2014">
      <c r="A2014" s="53" t="str">
        <f t="shared" si="1"/>
        <v>Oceania_Marshall Islands-Oceania_2010</v>
      </c>
      <c r="B2014" s="47" t="s">
        <v>242</v>
      </c>
      <c r="C2014" s="49" t="s">
        <v>249</v>
      </c>
      <c r="D2014" s="44" t="s">
        <v>89</v>
      </c>
      <c r="E2014" s="52">
        <v>3300000.0</v>
      </c>
      <c r="F2014" s="50"/>
    </row>
    <row r="2015">
      <c r="A2015" s="53" t="str">
        <f t="shared" si="1"/>
        <v>Oceania_Marshall Islands-Oceania_2011</v>
      </c>
      <c r="B2015" s="47" t="s">
        <v>242</v>
      </c>
      <c r="C2015" s="49" t="s">
        <v>249</v>
      </c>
      <c r="D2015" s="44" t="s">
        <v>90</v>
      </c>
      <c r="E2015" s="50"/>
      <c r="F2015" s="50"/>
    </row>
    <row r="2016">
      <c r="A2016" s="53" t="str">
        <f t="shared" si="1"/>
        <v>Oceania_Marshall Islands-Oceania_2012</v>
      </c>
      <c r="B2016" s="47" t="s">
        <v>242</v>
      </c>
      <c r="C2016" s="49" t="s">
        <v>249</v>
      </c>
      <c r="D2016" s="44" t="s">
        <v>91</v>
      </c>
      <c r="E2016" s="50"/>
      <c r="F2016" s="50"/>
    </row>
    <row r="2017">
      <c r="A2017" s="53" t="str">
        <f t="shared" si="1"/>
        <v>Oceania_Micronesia, Fed. Sts.-Oceania_2000</v>
      </c>
      <c r="B2017" s="47" t="s">
        <v>242</v>
      </c>
      <c r="C2017" s="49" t="s">
        <v>250</v>
      </c>
      <c r="D2017" s="44" t="s">
        <v>70</v>
      </c>
      <c r="E2017" s="52">
        <v>1.7E7</v>
      </c>
      <c r="F2017" s="52">
        <v>5000000.0</v>
      </c>
    </row>
    <row r="2018">
      <c r="A2018" s="53" t="str">
        <f t="shared" si="1"/>
        <v>Oceania_Micronesia, Fed. Sts.-Oceania_2001</v>
      </c>
      <c r="B2018" s="47" t="s">
        <v>242</v>
      </c>
      <c r="C2018" s="49" t="s">
        <v>250</v>
      </c>
      <c r="D2018" s="44" t="s">
        <v>71</v>
      </c>
      <c r="E2018" s="52">
        <v>1.5E7</v>
      </c>
      <c r="F2018" s="52">
        <v>5000000.0</v>
      </c>
    </row>
    <row r="2019">
      <c r="A2019" s="53" t="str">
        <f t="shared" si="1"/>
        <v>Oceania_Micronesia, Fed. Sts.-Oceania_2002</v>
      </c>
      <c r="B2019" s="47" t="s">
        <v>242</v>
      </c>
      <c r="C2019" s="49" t="s">
        <v>250</v>
      </c>
      <c r="D2019" s="44" t="s">
        <v>72</v>
      </c>
      <c r="E2019" s="52">
        <v>1.7E7</v>
      </c>
      <c r="F2019" s="52">
        <v>5000000.0</v>
      </c>
    </row>
    <row r="2020">
      <c r="A2020" s="53" t="str">
        <f t="shared" si="1"/>
        <v>Oceania_Micronesia, Fed. Sts.-Oceania_2003</v>
      </c>
      <c r="B2020" s="47" t="s">
        <v>242</v>
      </c>
      <c r="C2020" s="49" t="s">
        <v>250</v>
      </c>
      <c r="D2020" s="44" t="s">
        <v>74</v>
      </c>
      <c r="E2020" s="52">
        <v>1.7E7</v>
      </c>
      <c r="F2020" s="52">
        <v>6000000.0</v>
      </c>
    </row>
    <row r="2021">
      <c r="A2021" s="53" t="str">
        <f t="shared" si="1"/>
        <v>Oceania_Micronesia, Fed. Sts.-Oceania_2004</v>
      </c>
      <c r="B2021" s="47" t="s">
        <v>242</v>
      </c>
      <c r="C2021" s="49" t="s">
        <v>250</v>
      </c>
      <c r="D2021" s="44" t="s">
        <v>83</v>
      </c>
      <c r="E2021" s="52">
        <v>1.9E7</v>
      </c>
      <c r="F2021" s="52">
        <v>7000000.0</v>
      </c>
    </row>
    <row r="2022">
      <c r="A2022" s="53" t="str">
        <f t="shared" si="1"/>
        <v>Oceania_Micronesia, Fed. Sts.-Oceania_2005</v>
      </c>
      <c r="B2022" s="47" t="s">
        <v>242</v>
      </c>
      <c r="C2022" s="49" t="s">
        <v>250</v>
      </c>
      <c r="D2022" s="44" t="s">
        <v>84</v>
      </c>
      <c r="E2022" s="52">
        <v>2.1E7</v>
      </c>
      <c r="F2022" s="52">
        <v>7000000.0</v>
      </c>
    </row>
    <row r="2023">
      <c r="A2023" s="53" t="str">
        <f t="shared" si="1"/>
        <v>Oceania_Micronesia, Fed. Sts.-Oceania_2006</v>
      </c>
      <c r="B2023" s="47" t="s">
        <v>242</v>
      </c>
      <c r="C2023" s="49" t="s">
        <v>250</v>
      </c>
      <c r="D2023" s="44" t="s">
        <v>85</v>
      </c>
      <c r="E2023" s="52">
        <v>2.3E7</v>
      </c>
      <c r="F2023" s="52">
        <v>7000000.0</v>
      </c>
    </row>
    <row r="2024">
      <c r="A2024" s="53" t="str">
        <f t="shared" si="1"/>
        <v>Oceania_Micronesia, Fed. Sts.-Oceania_2007</v>
      </c>
      <c r="B2024" s="47" t="s">
        <v>242</v>
      </c>
      <c r="C2024" s="49" t="s">
        <v>250</v>
      </c>
      <c r="D2024" s="44" t="s">
        <v>86</v>
      </c>
      <c r="E2024" s="52">
        <v>2.5E7</v>
      </c>
      <c r="F2024" s="52">
        <v>7000000.0</v>
      </c>
    </row>
    <row r="2025">
      <c r="A2025" s="53" t="str">
        <f t="shared" si="1"/>
        <v>Oceania_Micronesia, Fed. Sts.-Oceania_2008</v>
      </c>
      <c r="B2025" s="47" t="s">
        <v>242</v>
      </c>
      <c r="C2025" s="49" t="s">
        <v>250</v>
      </c>
      <c r="D2025" s="44" t="s">
        <v>87</v>
      </c>
      <c r="E2025" s="52">
        <v>2.7E7</v>
      </c>
      <c r="F2025" s="52">
        <v>7000000.0</v>
      </c>
    </row>
    <row r="2026">
      <c r="A2026" s="53" t="str">
        <f t="shared" si="1"/>
        <v>Oceania_Micronesia, Fed. Sts.-Oceania_2009</v>
      </c>
      <c r="B2026" s="47" t="s">
        <v>242</v>
      </c>
      <c r="C2026" s="49" t="s">
        <v>250</v>
      </c>
      <c r="D2026" s="44" t="s">
        <v>88</v>
      </c>
      <c r="E2026" s="52">
        <v>2.7E7</v>
      </c>
      <c r="F2026" s="52">
        <v>8000000.0</v>
      </c>
    </row>
    <row r="2027">
      <c r="A2027" s="53" t="str">
        <f t="shared" si="1"/>
        <v>Oceania_Micronesia, Fed. Sts.-Oceania_2010</v>
      </c>
      <c r="B2027" s="47" t="s">
        <v>242</v>
      </c>
      <c r="C2027" s="49" t="s">
        <v>250</v>
      </c>
      <c r="D2027" s="44" t="s">
        <v>89</v>
      </c>
      <c r="E2027" s="52">
        <v>2.9E7</v>
      </c>
      <c r="F2027" s="52">
        <v>8000000.0</v>
      </c>
    </row>
    <row r="2028">
      <c r="A2028" s="53" t="str">
        <f t="shared" si="1"/>
        <v>Oceania_Micronesia, Fed. Sts.-Oceania_2011</v>
      </c>
      <c r="B2028" s="47" t="s">
        <v>242</v>
      </c>
      <c r="C2028" s="49" t="s">
        <v>250</v>
      </c>
      <c r="D2028" s="44" t="s">
        <v>90</v>
      </c>
      <c r="E2028" s="52">
        <v>2.6E7</v>
      </c>
      <c r="F2028" s="52">
        <v>8000000.0</v>
      </c>
    </row>
    <row r="2029">
      <c r="A2029" s="53" t="str">
        <f t="shared" si="1"/>
        <v>Oceania_Micronesia, Fed. Sts.-Oceania_2012</v>
      </c>
      <c r="B2029" s="47" t="s">
        <v>242</v>
      </c>
      <c r="C2029" s="49" t="s">
        <v>250</v>
      </c>
      <c r="D2029" s="44" t="s">
        <v>91</v>
      </c>
      <c r="E2029" s="50"/>
      <c r="F2029" s="50"/>
    </row>
    <row r="2030">
      <c r="A2030" s="53" t="str">
        <f t="shared" si="1"/>
        <v>Oceania_New Caledonia-Oceania_2000</v>
      </c>
      <c r="B2030" s="47" t="s">
        <v>242</v>
      </c>
      <c r="C2030" s="49" t="s">
        <v>251</v>
      </c>
      <c r="D2030" s="44" t="s">
        <v>70</v>
      </c>
      <c r="E2030" s="52">
        <v>1.11E8</v>
      </c>
      <c r="F2030" s="50"/>
    </row>
    <row r="2031">
      <c r="A2031" s="53" t="str">
        <f t="shared" si="1"/>
        <v>Oceania_New Caledonia-Oceania_2001</v>
      </c>
      <c r="B2031" s="47" t="s">
        <v>242</v>
      </c>
      <c r="C2031" s="49" t="s">
        <v>251</v>
      </c>
      <c r="D2031" s="44" t="s">
        <v>71</v>
      </c>
      <c r="E2031" s="52">
        <v>9.4E7</v>
      </c>
      <c r="F2031" s="50"/>
    </row>
    <row r="2032">
      <c r="A2032" s="53" t="str">
        <f t="shared" si="1"/>
        <v>Oceania_New Caledonia-Oceania_2002</v>
      </c>
      <c r="B2032" s="47" t="s">
        <v>242</v>
      </c>
      <c r="C2032" s="49" t="s">
        <v>251</v>
      </c>
      <c r="D2032" s="44" t="s">
        <v>72</v>
      </c>
      <c r="E2032" s="52">
        <v>1.56E8</v>
      </c>
      <c r="F2032" s="52">
        <v>1.04E8</v>
      </c>
    </row>
    <row r="2033">
      <c r="A2033" s="53" t="str">
        <f t="shared" si="1"/>
        <v>Oceania_New Caledonia-Oceania_2003</v>
      </c>
      <c r="B2033" s="47" t="s">
        <v>242</v>
      </c>
      <c r="C2033" s="49" t="s">
        <v>251</v>
      </c>
      <c r="D2033" s="44" t="s">
        <v>74</v>
      </c>
      <c r="E2033" s="52">
        <v>1.96E8</v>
      </c>
      <c r="F2033" s="52">
        <v>1.28E8</v>
      </c>
    </row>
    <row r="2034">
      <c r="A2034" s="53" t="str">
        <f t="shared" si="1"/>
        <v>Oceania_New Caledonia-Oceania_2004</v>
      </c>
      <c r="B2034" s="47" t="s">
        <v>242</v>
      </c>
      <c r="C2034" s="49" t="s">
        <v>251</v>
      </c>
      <c r="D2034" s="44" t="s">
        <v>83</v>
      </c>
      <c r="E2034" s="52">
        <v>2.41E8</v>
      </c>
      <c r="F2034" s="52">
        <v>1.67E8</v>
      </c>
    </row>
    <row r="2035">
      <c r="A2035" s="53" t="str">
        <f t="shared" si="1"/>
        <v>Oceania_New Caledonia-Oceania_2005</v>
      </c>
      <c r="B2035" s="47" t="s">
        <v>242</v>
      </c>
      <c r="C2035" s="49" t="s">
        <v>251</v>
      </c>
      <c r="D2035" s="44" t="s">
        <v>84</v>
      </c>
      <c r="E2035" s="52">
        <v>1.49E8</v>
      </c>
      <c r="F2035" s="52">
        <v>1.22E8</v>
      </c>
    </row>
    <row r="2036">
      <c r="A2036" s="53" t="str">
        <f t="shared" si="1"/>
        <v>Oceania_New Caledonia-Oceania_2006</v>
      </c>
      <c r="B2036" s="47" t="s">
        <v>242</v>
      </c>
      <c r="C2036" s="49" t="s">
        <v>251</v>
      </c>
      <c r="D2036" s="44" t="s">
        <v>85</v>
      </c>
      <c r="E2036" s="52">
        <v>1.22E8</v>
      </c>
      <c r="F2036" s="52">
        <v>1.29E8</v>
      </c>
    </row>
    <row r="2037">
      <c r="A2037" s="53" t="str">
        <f t="shared" si="1"/>
        <v>Oceania_New Caledonia-Oceania_2007</v>
      </c>
      <c r="B2037" s="47" t="s">
        <v>242</v>
      </c>
      <c r="C2037" s="49" t="s">
        <v>251</v>
      </c>
      <c r="D2037" s="44" t="s">
        <v>86</v>
      </c>
      <c r="E2037" s="52">
        <v>1.42E8</v>
      </c>
      <c r="F2037" s="52">
        <v>1.49E8</v>
      </c>
    </row>
    <row r="2038">
      <c r="A2038" s="53" t="str">
        <f t="shared" si="1"/>
        <v>Oceania_New Caledonia-Oceania_2008</v>
      </c>
      <c r="B2038" s="47" t="s">
        <v>242</v>
      </c>
      <c r="C2038" s="49" t="s">
        <v>251</v>
      </c>
      <c r="D2038" s="44" t="s">
        <v>87</v>
      </c>
      <c r="E2038" s="52">
        <v>1.52E8</v>
      </c>
      <c r="F2038" s="52">
        <v>1.68E8</v>
      </c>
    </row>
    <row r="2039">
      <c r="A2039" s="53" t="str">
        <f t="shared" si="1"/>
        <v>Oceania_New Caledonia-Oceania_2009</v>
      </c>
      <c r="B2039" s="47" t="s">
        <v>242</v>
      </c>
      <c r="C2039" s="49" t="s">
        <v>251</v>
      </c>
      <c r="D2039" s="44" t="s">
        <v>88</v>
      </c>
      <c r="E2039" s="52">
        <v>1.41E8</v>
      </c>
      <c r="F2039" s="52">
        <v>1.7E8</v>
      </c>
    </row>
    <row r="2040">
      <c r="A2040" s="53" t="str">
        <f t="shared" si="1"/>
        <v>Oceania_New Caledonia-Oceania_2010</v>
      </c>
      <c r="B2040" s="47" t="s">
        <v>242</v>
      </c>
      <c r="C2040" s="49" t="s">
        <v>251</v>
      </c>
      <c r="D2040" s="44" t="s">
        <v>89</v>
      </c>
      <c r="E2040" s="52">
        <v>1.29E8</v>
      </c>
      <c r="F2040" s="52">
        <v>1.79E8</v>
      </c>
    </row>
    <row r="2041">
      <c r="A2041" s="53" t="str">
        <f t="shared" si="1"/>
        <v>Oceania_New Caledonia-Oceania_2011</v>
      </c>
      <c r="B2041" s="47" t="s">
        <v>242</v>
      </c>
      <c r="C2041" s="49" t="s">
        <v>251</v>
      </c>
      <c r="D2041" s="44" t="s">
        <v>90</v>
      </c>
      <c r="E2041" s="52">
        <v>1.53E8</v>
      </c>
      <c r="F2041" s="52">
        <v>1.76E8</v>
      </c>
    </row>
    <row r="2042">
      <c r="A2042" s="53" t="str">
        <f t="shared" si="1"/>
        <v>Oceania_New Caledonia-Oceania_2012</v>
      </c>
      <c r="B2042" s="47" t="s">
        <v>242</v>
      </c>
      <c r="C2042" s="49" t="s">
        <v>251</v>
      </c>
      <c r="D2042" s="44" t="s">
        <v>91</v>
      </c>
      <c r="E2042" s="50"/>
      <c r="F2042" s="50"/>
    </row>
    <row r="2043">
      <c r="A2043" s="53" t="str">
        <f t="shared" si="1"/>
        <v>Oceania_New Zealand-Oceania_2000</v>
      </c>
      <c r="B2043" s="47" t="s">
        <v>242</v>
      </c>
      <c r="C2043" s="49" t="s">
        <v>252</v>
      </c>
      <c r="D2043" s="44" t="s">
        <v>70</v>
      </c>
      <c r="E2043" s="52">
        <v>2.272E9</v>
      </c>
      <c r="F2043" s="52">
        <v>1.235E9</v>
      </c>
    </row>
    <row r="2044">
      <c r="A2044" s="53" t="str">
        <f t="shared" si="1"/>
        <v>Oceania_New Zealand-Oceania_2001</v>
      </c>
      <c r="B2044" s="47" t="s">
        <v>242</v>
      </c>
      <c r="C2044" s="49" t="s">
        <v>252</v>
      </c>
      <c r="D2044" s="44" t="s">
        <v>71</v>
      </c>
      <c r="E2044" s="52">
        <v>2.34E9</v>
      </c>
      <c r="F2044" s="52">
        <v>1.255E9</v>
      </c>
    </row>
    <row r="2045">
      <c r="A2045" s="53" t="str">
        <f t="shared" si="1"/>
        <v>Oceania_New Zealand-Oceania_2002</v>
      </c>
      <c r="B2045" s="47" t="s">
        <v>242</v>
      </c>
      <c r="C2045" s="49" t="s">
        <v>252</v>
      </c>
      <c r="D2045" s="44" t="s">
        <v>72</v>
      </c>
      <c r="E2045" s="52">
        <v>3.159E9</v>
      </c>
      <c r="F2045" s="52">
        <v>1.386E9</v>
      </c>
    </row>
    <row r="2046">
      <c r="A2046" s="53" t="str">
        <f t="shared" si="1"/>
        <v>Oceania_New Zealand-Oceania_2003</v>
      </c>
      <c r="B2046" s="47" t="s">
        <v>242</v>
      </c>
      <c r="C2046" s="49" t="s">
        <v>252</v>
      </c>
      <c r="D2046" s="44" t="s">
        <v>74</v>
      </c>
      <c r="E2046" s="52">
        <v>4.232E9</v>
      </c>
      <c r="F2046" s="52">
        <v>1.649E9</v>
      </c>
    </row>
    <row r="2047">
      <c r="A2047" s="53" t="str">
        <f t="shared" si="1"/>
        <v>Oceania_New Zealand-Oceania_2004</v>
      </c>
      <c r="B2047" s="47" t="s">
        <v>242</v>
      </c>
      <c r="C2047" s="49" t="s">
        <v>252</v>
      </c>
      <c r="D2047" s="44" t="s">
        <v>83</v>
      </c>
      <c r="E2047" s="52">
        <v>5.098E9</v>
      </c>
      <c r="F2047" s="52">
        <v>2.229E9</v>
      </c>
    </row>
    <row r="2048">
      <c r="A2048" s="53" t="str">
        <f t="shared" si="1"/>
        <v>Oceania_New Zealand-Oceania_2005</v>
      </c>
      <c r="B2048" s="47" t="s">
        <v>242</v>
      </c>
      <c r="C2048" s="49" t="s">
        <v>252</v>
      </c>
      <c r="D2048" s="44" t="s">
        <v>84</v>
      </c>
      <c r="E2048" s="52">
        <v>5.211E9</v>
      </c>
      <c r="F2048" s="52">
        <v>2.671E9</v>
      </c>
    </row>
    <row r="2049">
      <c r="A2049" s="53" t="str">
        <f t="shared" si="1"/>
        <v>Oceania_New Zealand-Oceania_2006</v>
      </c>
      <c r="B2049" s="47" t="s">
        <v>242</v>
      </c>
      <c r="C2049" s="49" t="s">
        <v>252</v>
      </c>
      <c r="D2049" s="44" t="s">
        <v>85</v>
      </c>
      <c r="E2049" s="52">
        <v>4.792E9</v>
      </c>
      <c r="F2049" s="52">
        <v>2.534E9</v>
      </c>
    </row>
    <row r="2050">
      <c r="A2050" s="53" t="str">
        <f t="shared" si="1"/>
        <v>Oceania_New Zealand-Oceania_2007</v>
      </c>
      <c r="B2050" s="47" t="s">
        <v>242</v>
      </c>
      <c r="C2050" s="49" t="s">
        <v>252</v>
      </c>
      <c r="D2050" s="44" t="s">
        <v>86</v>
      </c>
      <c r="E2050" s="52">
        <v>5.413E9</v>
      </c>
      <c r="F2050" s="52">
        <v>3.077E9</v>
      </c>
    </row>
    <row r="2051">
      <c r="A2051" s="53" t="str">
        <f t="shared" si="1"/>
        <v>Oceania_New Zealand-Oceania_2008</v>
      </c>
      <c r="B2051" s="47" t="s">
        <v>242</v>
      </c>
      <c r="C2051" s="49" t="s">
        <v>252</v>
      </c>
      <c r="D2051" s="44" t="s">
        <v>87</v>
      </c>
      <c r="E2051" s="52">
        <v>5.152E9</v>
      </c>
      <c r="F2051" s="52">
        <v>3.006E9</v>
      </c>
    </row>
    <row r="2052">
      <c r="A2052" s="53" t="str">
        <f t="shared" si="1"/>
        <v>Oceania_New Zealand-Oceania_2009</v>
      </c>
      <c r="B2052" s="47" t="s">
        <v>242</v>
      </c>
      <c r="C2052" s="49" t="s">
        <v>252</v>
      </c>
      <c r="D2052" s="44" t="s">
        <v>88</v>
      </c>
      <c r="E2052" s="52">
        <v>4.591E9</v>
      </c>
      <c r="F2052" s="52">
        <v>2.58E9</v>
      </c>
    </row>
    <row r="2053">
      <c r="A2053" s="53" t="str">
        <f t="shared" si="1"/>
        <v>Oceania_New Zealand-Oceania_2010</v>
      </c>
      <c r="B2053" s="47" t="s">
        <v>242</v>
      </c>
      <c r="C2053" s="49" t="s">
        <v>252</v>
      </c>
      <c r="D2053" s="44" t="s">
        <v>89</v>
      </c>
      <c r="E2053" s="52">
        <v>4.904E9</v>
      </c>
      <c r="F2053" s="52">
        <v>3.037E9</v>
      </c>
    </row>
    <row r="2054">
      <c r="A2054" s="53" t="str">
        <f t="shared" si="1"/>
        <v>Oceania_New Zealand-Oceania_2011</v>
      </c>
      <c r="B2054" s="47" t="s">
        <v>242</v>
      </c>
      <c r="C2054" s="49" t="s">
        <v>252</v>
      </c>
      <c r="D2054" s="44" t="s">
        <v>90</v>
      </c>
      <c r="E2054" s="52">
        <v>5.546E9</v>
      </c>
      <c r="F2054" s="52">
        <v>3.462E9</v>
      </c>
    </row>
    <row r="2055">
      <c r="A2055" s="53" t="str">
        <f t="shared" si="1"/>
        <v>Oceania_New Zealand-Oceania_2012</v>
      </c>
      <c r="B2055" s="47" t="s">
        <v>242</v>
      </c>
      <c r="C2055" s="49" t="s">
        <v>252</v>
      </c>
      <c r="D2055" s="44" t="s">
        <v>91</v>
      </c>
      <c r="E2055" s="52">
        <v>5.467E9</v>
      </c>
      <c r="F2055" s="52">
        <v>3.718E9</v>
      </c>
    </row>
    <row r="2056">
      <c r="A2056" s="53" t="str">
        <f t="shared" si="1"/>
        <v>Oceania_Papua New Guinea-Oceania_2000</v>
      </c>
      <c r="B2056" s="47" t="s">
        <v>242</v>
      </c>
      <c r="C2056" s="49" t="s">
        <v>253</v>
      </c>
      <c r="D2056" s="44" t="s">
        <v>70</v>
      </c>
      <c r="E2056" s="52">
        <v>7000000.0</v>
      </c>
      <c r="F2056" s="52">
        <v>5.0E7</v>
      </c>
    </row>
    <row r="2057">
      <c r="A2057" s="53" t="str">
        <f t="shared" si="1"/>
        <v>Oceania_Papua New Guinea-Oceania_2001</v>
      </c>
      <c r="B2057" s="47" t="s">
        <v>242</v>
      </c>
      <c r="C2057" s="49" t="s">
        <v>253</v>
      </c>
      <c r="D2057" s="44" t="s">
        <v>71</v>
      </c>
      <c r="E2057" s="52">
        <v>5200000.0</v>
      </c>
      <c r="F2057" s="52">
        <v>3.8E7</v>
      </c>
    </row>
    <row r="2058">
      <c r="A2058" s="53" t="str">
        <f t="shared" si="1"/>
        <v>Oceania_Papua New Guinea-Oceania_2002</v>
      </c>
      <c r="B2058" s="47" t="s">
        <v>242</v>
      </c>
      <c r="C2058" s="49" t="s">
        <v>253</v>
      </c>
      <c r="D2058" s="44" t="s">
        <v>72</v>
      </c>
      <c r="E2058" s="52">
        <v>2800000.0</v>
      </c>
      <c r="F2058" s="52">
        <v>6.0E7</v>
      </c>
    </row>
    <row r="2059">
      <c r="A2059" s="53" t="str">
        <f t="shared" si="1"/>
        <v>Oceania_Papua New Guinea-Oceania_2003</v>
      </c>
      <c r="B2059" s="47" t="s">
        <v>242</v>
      </c>
      <c r="C2059" s="49" t="s">
        <v>253</v>
      </c>
      <c r="D2059" s="44" t="s">
        <v>74</v>
      </c>
      <c r="E2059" s="52">
        <v>4900000.0</v>
      </c>
      <c r="F2059" s="52">
        <v>5.2E7</v>
      </c>
    </row>
    <row r="2060">
      <c r="A2060" s="53" t="str">
        <f t="shared" si="1"/>
        <v>Oceania_Papua New Guinea-Oceania_2004</v>
      </c>
      <c r="B2060" s="47" t="s">
        <v>242</v>
      </c>
      <c r="C2060" s="49" t="s">
        <v>253</v>
      </c>
      <c r="D2060" s="44" t="s">
        <v>83</v>
      </c>
      <c r="E2060" s="52">
        <v>7100000.0</v>
      </c>
      <c r="F2060" s="52">
        <v>7.2E7</v>
      </c>
    </row>
    <row r="2061">
      <c r="A2061" s="53" t="str">
        <f t="shared" si="1"/>
        <v>Oceania_Papua New Guinea-Oceania_2005</v>
      </c>
      <c r="B2061" s="47" t="s">
        <v>242</v>
      </c>
      <c r="C2061" s="49" t="s">
        <v>253</v>
      </c>
      <c r="D2061" s="44" t="s">
        <v>84</v>
      </c>
      <c r="E2061" s="52">
        <v>9400000.0</v>
      </c>
      <c r="F2061" s="52">
        <v>5.7E7</v>
      </c>
    </row>
    <row r="2062">
      <c r="A2062" s="53" t="str">
        <f t="shared" si="1"/>
        <v>Oceania_Papua New Guinea-Oceania_2006</v>
      </c>
      <c r="B2062" s="47" t="s">
        <v>242</v>
      </c>
      <c r="C2062" s="49" t="s">
        <v>253</v>
      </c>
      <c r="D2062" s="44" t="s">
        <v>85</v>
      </c>
      <c r="E2062" s="52">
        <v>3900000.0</v>
      </c>
      <c r="F2062" s="52">
        <v>4.3E7</v>
      </c>
    </row>
    <row r="2063">
      <c r="A2063" s="53" t="str">
        <f t="shared" si="1"/>
        <v>Oceania_Papua New Guinea-Oceania_2007</v>
      </c>
      <c r="B2063" s="47" t="s">
        <v>242</v>
      </c>
      <c r="C2063" s="49" t="s">
        <v>253</v>
      </c>
      <c r="D2063" s="44" t="s">
        <v>86</v>
      </c>
      <c r="E2063" s="52">
        <v>4500000.0</v>
      </c>
      <c r="F2063" s="52">
        <v>8.1E7</v>
      </c>
    </row>
    <row r="2064">
      <c r="A2064" s="53" t="str">
        <f t="shared" si="1"/>
        <v>Oceania_Papua New Guinea-Oceania_2008</v>
      </c>
      <c r="B2064" s="47" t="s">
        <v>242</v>
      </c>
      <c r="C2064" s="49" t="s">
        <v>253</v>
      </c>
      <c r="D2064" s="44" t="s">
        <v>87</v>
      </c>
      <c r="E2064" s="52">
        <v>3800000.0</v>
      </c>
      <c r="F2064" s="52">
        <v>7.5E7</v>
      </c>
    </row>
    <row r="2065">
      <c r="A2065" s="53" t="str">
        <f t="shared" si="1"/>
        <v>Oceania_Papua New Guinea-Oceania_2009</v>
      </c>
      <c r="B2065" s="47" t="s">
        <v>242</v>
      </c>
      <c r="C2065" s="49" t="s">
        <v>253</v>
      </c>
      <c r="D2065" s="44" t="s">
        <v>88</v>
      </c>
      <c r="E2065" s="52">
        <v>2100000.0</v>
      </c>
      <c r="F2065" s="52">
        <v>1.32E8</v>
      </c>
    </row>
    <row r="2066">
      <c r="A2066" s="53" t="str">
        <f t="shared" si="1"/>
        <v>Oceania_Papua New Guinea-Oceania_2010</v>
      </c>
      <c r="B2066" s="47" t="s">
        <v>242</v>
      </c>
      <c r="C2066" s="49" t="s">
        <v>253</v>
      </c>
      <c r="D2066" s="44" t="s">
        <v>89</v>
      </c>
      <c r="E2066" s="52">
        <v>2500000.0</v>
      </c>
      <c r="F2066" s="52">
        <v>1.38E8</v>
      </c>
    </row>
    <row r="2067">
      <c r="A2067" s="53" t="str">
        <f t="shared" si="1"/>
        <v>Oceania_Papua New Guinea-Oceania_2011</v>
      </c>
      <c r="B2067" s="47" t="s">
        <v>242</v>
      </c>
      <c r="C2067" s="49" t="s">
        <v>253</v>
      </c>
      <c r="D2067" s="44" t="s">
        <v>90</v>
      </c>
      <c r="E2067" s="52">
        <v>3500000.0</v>
      </c>
      <c r="F2067" s="50"/>
    </row>
    <row r="2068">
      <c r="A2068" s="53" t="str">
        <f t="shared" si="1"/>
        <v>Oceania_Papua New Guinea-Oceania_2012</v>
      </c>
      <c r="B2068" s="47" t="s">
        <v>242</v>
      </c>
      <c r="C2068" s="49" t="s">
        <v>253</v>
      </c>
      <c r="D2068" s="44" t="s">
        <v>91</v>
      </c>
      <c r="E2068" s="50"/>
      <c r="F2068" s="50"/>
    </row>
    <row r="2069">
      <c r="A2069" s="53" t="str">
        <f t="shared" si="1"/>
        <v>Oceania_Samoa-Oceania_2000</v>
      </c>
      <c r="B2069" s="47" t="s">
        <v>242</v>
      </c>
      <c r="C2069" s="49" t="s">
        <v>254</v>
      </c>
      <c r="D2069" s="44" t="s">
        <v>70</v>
      </c>
      <c r="E2069" s="52">
        <v>4.1E7</v>
      </c>
      <c r="F2069" s="50"/>
    </row>
    <row r="2070">
      <c r="A2070" s="53" t="str">
        <f t="shared" si="1"/>
        <v>Oceania_Samoa-Oceania_2001</v>
      </c>
      <c r="B2070" s="47" t="s">
        <v>242</v>
      </c>
      <c r="C2070" s="49" t="s">
        <v>254</v>
      </c>
      <c r="D2070" s="44" t="s">
        <v>71</v>
      </c>
      <c r="E2070" s="52">
        <v>3.9E7</v>
      </c>
      <c r="F2070" s="50"/>
    </row>
    <row r="2071">
      <c r="A2071" s="53" t="str">
        <f t="shared" si="1"/>
        <v>Oceania_Samoa-Oceania_2002</v>
      </c>
      <c r="B2071" s="47" t="s">
        <v>242</v>
      </c>
      <c r="C2071" s="49" t="s">
        <v>254</v>
      </c>
      <c r="D2071" s="44" t="s">
        <v>72</v>
      </c>
      <c r="E2071" s="52">
        <v>4.5E7</v>
      </c>
      <c r="F2071" s="50"/>
    </row>
    <row r="2072">
      <c r="A2072" s="53" t="str">
        <f t="shared" si="1"/>
        <v>Oceania_Samoa-Oceania_2003</v>
      </c>
      <c r="B2072" s="47" t="s">
        <v>242</v>
      </c>
      <c r="C2072" s="49" t="s">
        <v>254</v>
      </c>
      <c r="D2072" s="44" t="s">
        <v>74</v>
      </c>
      <c r="E2072" s="52">
        <v>5.4E7</v>
      </c>
      <c r="F2072" s="50"/>
    </row>
    <row r="2073">
      <c r="A2073" s="53" t="str">
        <f t="shared" si="1"/>
        <v>Oceania_Samoa-Oceania_2004</v>
      </c>
      <c r="B2073" s="47" t="s">
        <v>242</v>
      </c>
      <c r="C2073" s="49" t="s">
        <v>254</v>
      </c>
      <c r="D2073" s="44" t="s">
        <v>83</v>
      </c>
      <c r="E2073" s="52">
        <v>7.0E7</v>
      </c>
      <c r="F2073" s="52">
        <v>1.2E7</v>
      </c>
    </row>
    <row r="2074">
      <c r="A2074" s="53" t="str">
        <f t="shared" si="1"/>
        <v>Oceania_Samoa-Oceania_2005</v>
      </c>
      <c r="B2074" s="47" t="s">
        <v>242</v>
      </c>
      <c r="C2074" s="49" t="s">
        <v>254</v>
      </c>
      <c r="D2074" s="44" t="s">
        <v>84</v>
      </c>
      <c r="E2074" s="52">
        <v>7.4E7</v>
      </c>
      <c r="F2074" s="52">
        <v>2.03E7</v>
      </c>
    </row>
    <row r="2075">
      <c r="A2075" s="53" t="str">
        <f t="shared" si="1"/>
        <v>Oceania_Samoa-Oceania_2006</v>
      </c>
      <c r="B2075" s="47" t="s">
        <v>242</v>
      </c>
      <c r="C2075" s="49" t="s">
        <v>254</v>
      </c>
      <c r="D2075" s="44" t="s">
        <v>85</v>
      </c>
      <c r="E2075" s="52">
        <v>8.7E7</v>
      </c>
      <c r="F2075" s="52">
        <v>2.12E7</v>
      </c>
    </row>
    <row r="2076">
      <c r="A2076" s="53" t="str">
        <f t="shared" si="1"/>
        <v>Oceania_Samoa-Oceania_2007</v>
      </c>
      <c r="B2076" s="47" t="s">
        <v>242</v>
      </c>
      <c r="C2076" s="49" t="s">
        <v>254</v>
      </c>
      <c r="D2076" s="44" t="s">
        <v>86</v>
      </c>
      <c r="E2076" s="52">
        <v>1.02E8</v>
      </c>
      <c r="F2076" s="52">
        <v>1.98E7</v>
      </c>
    </row>
    <row r="2077">
      <c r="A2077" s="53" t="str">
        <f t="shared" si="1"/>
        <v>Oceania_Samoa-Oceania_2008</v>
      </c>
      <c r="B2077" s="47" t="s">
        <v>242</v>
      </c>
      <c r="C2077" s="49" t="s">
        <v>254</v>
      </c>
      <c r="D2077" s="44" t="s">
        <v>87</v>
      </c>
      <c r="E2077" s="52">
        <v>1.12E8</v>
      </c>
      <c r="F2077" s="52">
        <v>2.16E7</v>
      </c>
    </row>
    <row r="2078">
      <c r="A2078" s="53" t="str">
        <f t="shared" si="1"/>
        <v>Oceania_Samoa-Oceania_2009</v>
      </c>
      <c r="B2078" s="47" t="s">
        <v>242</v>
      </c>
      <c r="C2078" s="49" t="s">
        <v>254</v>
      </c>
      <c r="D2078" s="44" t="s">
        <v>88</v>
      </c>
      <c r="E2078" s="52">
        <v>1.15E8</v>
      </c>
      <c r="F2078" s="52">
        <v>2.0E7</v>
      </c>
    </row>
    <row r="2079">
      <c r="A2079" s="53" t="str">
        <f t="shared" si="1"/>
        <v>Oceania_Samoa-Oceania_2010</v>
      </c>
      <c r="B2079" s="47" t="s">
        <v>242</v>
      </c>
      <c r="C2079" s="49" t="s">
        <v>254</v>
      </c>
      <c r="D2079" s="44" t="s">
        <v>89</v>
      </c>
      <c r="E2079" s="52">
        <v>1.24E8</v>
      </c>
      <c r="F2079" s="52">
        <v>2.52E7</v>
      </c>
    </row>
    <row r="2080">
      <c r="A2080" s="53" t="str">
        <f t="shared" si="1"/>
        <v>Oceania_Samoa-Oceania_2011</v>
      </c>
      <c r="B2080" s="47" t="s">
        <v>242</v>
      </c>
      <c r="C2080" s="49" t="s">
        <v>254</v>
      </c>
      <c r="D2080" s="44" t="s">
        <v>90</v>
      </c>
      <c r="E2080" s="52">
        <v>1.35E8</v>
      </c>
      <c r="F2080" s="52">
        <v>2.22E7</v>
      </c>
    </row>
    <row r="2081">
      <c r="A2081" s="53" t="str">
        <f t="shared" si="1"/>
        <v>Oceania_Samoa-Oceania_2012</v>
      </c>
      <c r="B2081" s="47" t="s">
        <v>242</v>
      </c>
      <c r="C2081" s="49" t="s">
        <v>254</v>
      </c>
      <c r="D2081" s="44" t="s">
        <v>91</v>
      </c>
      <c r="E2081" s="52">
        <v>1.48E8</v>
      </c>
      <c r="F2081" s="52">
        <v>2.23E7</v>
      </c>
    </row>
    <row r="2082">
      <c r="A2082" s="53" t="str">
        <f t="shared" si="1"/>
        <v>Oceania_Solomon Islands-Oceania_2000</v>
      </c>
      <c r="B2082" s="47" t="s">
        <v>242</v>
      </c>
      <c r="C2082" s="49" t="s">
        <v>255</v>
      </c>
      <c r="D2082" s="44" t="s">
        <v>70</v>
      </c>
      <c r="E2082" s="52">
        <v>4000000.0</v>
      </c>
      <c r="F2082" s="52">
        <v>1.22E7</v>
      </c>
    </row>
    <row r="2083">
      <c r="A2083" s="53" t="str">
        <f t="shared" si="1"/>
        <v>Oceania_Solomon Islands-Oceania_2001</v>
      </c>
      <c r="B2083" s="47" t="s">
        <v>242</v>
      </c>
      <c r="C2083" s="49" t="s">
        <v>255</v>
      </c>
      <c r="D2083" s="44" t="s">
        <v>71</v>
      </c>
      <c r="E2083" s="52">
        <v>8800000.0</v>
      </c>
      <c r="F2083" s="52">
        <v>1.05E7</v>
      </c>
    </row>
    <row r="2084">
      <c r="A2084" s="53" t="str">
        <f t="shared" si="1"/>
        <v>Oceania_Solomon Islands-Oceania_2002</v>
      </c>
      <c r="B2084" s="47" t="s">
        <v>242</v>
      </c>
      <c r="C2084" s="49" t="s">
        <v>255</v>
      </c>
      <c r="D2084" s="44" t="s">
        <v>72</v>
      </c>
      <c r="E2084" s="52">
        <v>800000.0</v>
      </c>
      <c r="F2084" s="52">
        <v>8500000.0</v>
      </c>
    </row>
    <row r="2085">
      <c r="A2085" s="53" t="str">
        <f t="shared" si="1"/>
        <v>Oceania_Solomon Islands-Oceania_2003</v>
      </c>
      <c r="B2085" s="47" t="s">
        <v>242</v>
      </c>
      <c r="C2085" s="49" t="s">
        <v>255</v>
      </c>
      <c r="D2085" s="44" t="s">
        <v>74</v>
      </c>
      <c r="E2085" s="52">
        <v>1600000.0</v>
      </c>
      <c r="F2085" s="52">
        <v>6400000.0</v>
      </c>
    </row>
    <row r="2086">
      <c r="A2086" s="53" t="str">
        <f t="shared" si="1"/>
        <v>Oceania_Solomon Islands-Oceania_2004</v>
      </c>
      <c r="B2086" s="47" t="s">
        <v>242</v>
      </c>
      <c r="C2086" s="49" t="s">
        <v>255</v>
      </c>
      <c r="D2086" s="44" t="s">
        <v>83</v>
      </c>
      <c r="E2086" s="52">
        <v>3500000.0</v>
      </c>
      <c r="F2086" s="52">
        <v>1.23E7</v>
      </c>
    </row>
    <row r="2087">
      <c r="A2087" s="53" t="str">
        <f t="shared" si="1"/>
        <v>Oceania_Solomon Islands-Oceania_2005</v>
      </c>
      <c r="B2087" s="47" t="s">
        <v>242</v>
      </c>
      <c r="C2087" s="49" t="s">
        <v>255</v>
      </c>
      <c r="D2087" s="44" t="s">
        <v>84</v>
      </c>
      <c r="E2087" s="52">
        <v>6400000.0</v>
      </c>
      <c r="F2087" s="52">
        <v>1.12E7</v>
      </c>
    </row>
    <row r="2088">
      <c r="A2088" s="53" t="str">
        <f t="shared" si="1"/>
        <v>Oceania_Solomon Islands-Oceania_2006</v>
      </c>
      <c r="B2088" s="47" t="s">
        <v>242</v>
      </c>
      <c r="C2088" s="49" t="s">
        <v>255</v>
      </c>
      <c r="D2088" s="44" t="s">
        <v>85</v>
      </c>
      <c r="E2088" s="52">
        <v>3.53E7</v>
      </c>
      <c r="F2088" s="52">
        <v>2.65E7</v>
      </c>
    </row>
    <row r="2089">
      <c r="A2089" s="53" t="str">
        <f t="shared" si="1"/>
        <v>Oceania_Solomon Islands-Oceania_2007</v>
      </c>
      <c r="B2089" s="47" t="s">
        <v>242</v>
      </c>
      <c r="C2089" s="49" t="s">
        <v>255</v>
      </c>
      <c r="D2089" s="44" t="s">
        <v>86</v>
      </c>
      <c r="E2089" s="52">
        <v>3.78E7</v>
      </c>
      <c r="F2089" s="52">
        <v>3.56E7</v>
      </c>
    </row>
    <row r="2090">
      <c r="A2090" s="53" t="str">
        <f t="shared" si="1"/>
        <v>Oceania_Solomon Islands-Oceania_2008</v>
      </c>
      <c r="B2090" s="47" t="s">
        <v>242</v>
      </c>
      <c r="C2090" s="49" t="s">
        <v>255</v>
      </c>
      <c r="D2090" s="44" t="s">
        <v>87</v>
      </c>
      <c r="E2090" s="52">
        <v>4.06E7</v>
      </c>
      <c r="F2090" s="52">
        <v>4.05E7</v>
      </c>
    </row>
    <row r="2091">
      <c r="A2091" s="53" t="str">
        <f t="shared" si="1"/>
        <v>Oceania_Solomon Islands-Oceania_2009</v>
      </c>
      <c r="B2091" s="47" t="s">
        <v>242</v>
      </c>
      <c r="C2091" s="49" t="s">
        <v>255</v>
      </c>
      <c r="D2091" s="44" t="s">
        <v>88</v>
      </c>
      <c r="E2091" s="52">
        <v>5.0E7</v>
      </c>
      <c r="F2091" s="52">
        <v>3.77E7</v>
      </c>
    </row>
    <row r="2092">
      <c r="A2092" s="53" t="str">
        <f t="shared" si="1"/>
        <v>Oceania_Solomon Islands-Oceania_2010</v>
      </c>
      <c r="B2092" s="47" t="s">
        <v>242</v>
      </c>
      <c r="C2092" s="49" t="s">
        <v>255</v>
      </c>
      <c r="D2092" s="44" t="s">
        <v>89</v>
      </c>
      <c r="E2092" s="52">
        <v>6.54E7</v>
      </c>
      <c r="F2092" s="52">
        <v>5.12E7</v>
      </c>
    </row>
    <row r="2093">
      <c r="A2093" s="53" t="str">
        <f t="shared" si="1"/>
        <v>Oceania_Solomon Islands-Oceania_2011</v>
      </c>
      <c r="B2093" s="47" t="s">
        <v>242</v>
      </c>
      <c r="C2093" s="49" t="s">
        <v>255</v>
      </c>
      <c r="D2093" s="44" t="s">
        <v>90</v>
      </c>
      <c r="E2093" s="52">
        <v>8.67E7</v>
      </c>
      <c r="F2093" s="52">
        <v>6.6E7</v>
      </c>
    </row>
    <row r="2094">
      <c r="A2094" s="53" t="str">
        <f t="shared" si="1"/>
        <v>Oceania_Solomon Islands-Oceania_2012</v>
      </c>
      <c r="B2094" s="47" t="s">
        <v>242</v>
      </c>
      <c r="C2094" s="49" t="s">
        <v>255</v>
      </c>
      <c r="D2094" s="44" t="s">
        <v>91</v>
      </c>
      <c r="E2094" s="52">
        <v>6.69E7</v>
      </c>
      <c r="F2094" s="52">
        <v>6.8E7</v>
      </c>
    </row>
    <row r="2095">
      <c r="A2095" s="53" t="str">
        <f t="shared" si="1"/>
        <v>Oceania_Tonga-Oceania_2000</v>
      </c>
      <c r="B2095" s="47" t="s">
        <v>242</v>
      </c>
      <c r="C2095" s="49" t="s">
        <v>256</v>
      </c>
      <c r="D2095" s="44" t="s">
        <v>70</v>
      </c>
      <c r="E2095" s="52">
        <v>7000000.0</v>
      </c>
      <c r="F2095" s="50"/>
    </row>
    <row r="2096">
      <c r="A2096" s="53" t="str">
        <f t="shared" si="1"/>
        <v>Oceania_Tonga-Oceania_2001</v>
      </c>
      <c r="B2096" s="47" t="s">
        <v>242</v>
      </c>
      <c r="C2096" s="49" t="s">
        <v>256</v>
      </c>
      <c r="D2096" s="44" t="s">
        <v>71</v>
      </c>
      <c r="E2096" s="52">
        <v>6800000.0</v>
      </c>
      <c r="F2096" s="52">
        <v>3200000.0</v>
      </c>
    </row>
    <row r="2097">
      <c r="A2097" s="53" t="str">
        <f t="shared" si="1"/>
        <v>Oceania_Tonga-Oceania_2002</v>
      </c>
      <c r="B2097" s="47" t="s">
        <v>242</v>
      </c>
      <c r="C2097" s="49" t="s">
        <v>256</v>
      </c>
      <c r="D2097" s="44" t="s">
        <v>72</v>
      </c>
      <c r="E2097" s="52">
        <v>5900000.0</v>
      </c>
      <c r="F2097" s="52">
        <v>3200000.0</v>
      </c>
    </row>
    <row r="2098">
      <c r="A2098" s="53" t="str">
        <f t="shared" si="1"/>
        <v>Oceania_Tonga-Oceania_2003</v>
      </c>
      <c r="B2098" s="47" t="s">
        <v>242</v>
      </c>
      <c r="C2098" s="49" t="s">
        <v>256</v>
      </c>
      <c r="D2098" s="44" t="s">
        <v>74</v>
      </c>
      <c r="E2098" s="52">
        <v>1.03E7</v>
      </c>
      <c r="F2098" s="52">
        <v>1.32E7</v>
      </c>
    </row>
    <row r="2099">
      <c r="A2099" s="53" t="str">
        <f t="shared" si="1"/>
        <v>Oceania_Tonga-Oceania_2004</v>
      </c>
      <c r="B2099" s="47" t="s">
        <v>242</v>
      </c>
      <c r="C2099" s="49" t="s">
        <v>256</v>
      </c>
      <c r="D2099" s="44" t="s">
        <v>83</v>
      </c>
      <c r="E2099" s="52">
        <v>1.31E7</v>
      </c>
      <c r="F2099" s="52">
        <v>1.62E7</v>
      </c>
    </row>
    <row r="2100">
      <c r="A2100" s="53" t="str">
        <f t="shared" si="1"/>
        <v>Oceania_Tonga-Oceania_2005</v>
      </c>
      <c r="B2100" s="47" t="s">
        <v>242</v>
      </c>
      <c r="C2100" s="49" t="s">
        <v>256</v>
      </c>
      <c r="D2100" s="44" t="s">
        <v>84</v>
      </c>
      <c r="E2100" s="52">
        <v>1.5E7</v>
      </c>
      <c r="F2100" s="52">
        <v>1.6E7</v>
      </c>
    </row>
    <row r="2101">
      <c r="A2101" s="53" t="str">
        <f t="shared" si="1"/>
        <v>Oceania_Tonga-Oceania_2006</v>
      </c>
      <c r="B2101" s="47" t="s">
        <v>242</v>
      </c>
      <c r="C2101" s="49" t="s">
        <v>256</v>
      </c>
      <c r="D2101" s="44" t="s">
        <v>85</v>
      </c>
      <c r="E2101" s="52">
        <v>1.57E7</v>
      </c>
      <c r="F2101" s="52">
        <v>1.64E7</v>
      </c>
    </row>
    <row r="2102">
      <c r="A2102" s="53" t="str">
        <f t="shared" si="1"/>
        <v>Oceania_Tonga-Oceania_2007</v>
      </c>
      <c r="B2102" s="47" t="s">
        <v>242</v>
      </c>
      <c r="C2102" s="49" t="s">
        <v>256</v>
      </c>
      <c r="D2102" s="44" t="s">
        <v>86</v>
      </c>
      <c r="E2102" s="52">
        <v>1.52E7</v>
      </c>
      <c r="F2102" s="52">
        <v>1.92E7</v>
      </c>
    </row>
    <row r="2103">
      <c r="A2103" s="53" t="str">
        <f t="shared" si="1"/>
        <v>Oceania_Tonga-Oceania_2008</v>
      </c>
      <c r="B2103" s="47" t="s">
        <v>242</v>
      </c>
      <c r="C2103" s="49" t="s">
        <v>256</v>
      </c>
      <c r="D2103" s="44" t="s">
        <v>87</v>
      </c>
      <c r="E2103" s="52">
        <v>1.95E7</v>
      </c>
      <c r="F2103" s="52">
        <v>2.51E7</v>
      </c>
    </row>
    <row r="2104">
      <c r="A2104" s="53" t="str">
        <f t="shared" si="1"/>
        <v>Oceania_Tonga-Oceania_2009</v>
      </c>
      <c r="B2104" s="47" t="s">
        <v>242</v>
      </c>
      <c r="C2104" s="49" t="s">
        <v>256</v>
      </c>
      <c r="D2104" s="44" t="s">
        <v>88</v>
      </c>
      <c r="E2104" s="52">
        <v>1.68E7</v>
      </c>
      <c r="F2104" s="52">
        <v>1.91E7</v>
      </c>
    </row>
    <row r="2105">
      <c r="A2105" s="53" t="str">
        <f t="shared" si="1"/>
        <v>Oceania_Tonga-Oceania_2010</v>
      </c>
      <c r="B2105" s="47" t="s">
        <v>242</v>
      </c>
      <c r="C2105" s="49" t="s">
        <v>256</v>
      </c>
      <c r="D2105" s="44" t="s">
        <v>89</v>
      </c>
      <c r="E2105" s="50"/>
      <c r="F2105" s="50"/>
    </row>
    <row r="2106">
      <c r="A2106" s="53" t="str">
        <f t="shared" si="1"/>
        <v>Oceania_Tonga-Oceania_2011</v>
      </c>
      <c r="B2106" s="47" t="s">
        <v>242</v>
      </c>
      <c r="C2106" s="49" t="s">
        <v>256</v>
      </c>
      <c r="D2106" s="44" t="s">
        <v>90</v>
      </c>
      <c r="E2106" s="50"/>
      <c r="F2106" s="50"/>
    </row>
    <row r="2107">
      <c r="A2107" s="53" t="str">
        <f t="shared" si="1"/>
        <v>Oceania_Tonga-Oceania_2012</v>
      </c>
      <c r="B2107" s="47" t="s">
        <v>242</v>
      </c>
      <c r="C2107" s="49" t="s">
        <v>256</v>
      </c>
      <c r="D2107" s="44" t="s">
        <v>91</v>
      </c>
      <c r="E2107" s="50"/>
      <c r="F2107" s="50"/>
    </row>
    <row r="2108">
      <c r="A2108" s="53" t="str">
        <f t="shared" si="1"/>
        <v>Oceania_Vanuatu-Oceania_2000</v>
      </c>
      <c r="B2108" s="47" t="s">
        <v>242</v>
      </c>
      <c r="C2108" s="49" t="s">
        <v>257</v>
      </c>
      <c r="D2108" s="44" t="s">
        <v>70</v>
      </c>
      <c r="E2108" s="52">
        <v>6.9E7</v>
      </c>
      <c r="F2108" s="52">
        <v>9000000.0</v>
      </c>
    </row>
    <row r="2109">
      <c r="A2109" s="53" t="str">
        <f t="shared" si="1"/>
        <v>Oceania_Vanuatu-Oceania_2001</v>
      </c>
      <c r="B2109" s="47" t="s">
        <v>242</v>
      </c>
      <c r="C2109" s="49" t="s">
        <v>257</v>
      </c>
      <c r="D2109" s="44" t="s">
        <v>71</v>
      </c>
      <c r="E2109" s="52">
        <v>5.8E7</v>
      </c>
      <c r="F2109" s="52">
        <v>8000000.0</v>
      </c>
    </row>
    <row r="2110">
      <c r="A2110" s="53" t="str">
        <f t="shared" si="1"/>
        <v>Oceania_Vanuatu-Oceania_2002</v>
      </c>
      <c r="B2110" s="47" t="s">
        <v>242</v>
      </c>
      <c r="C2110" s="49" t="s">
        <v>257</v>
      </c>
      <c r="D2110" s="44" t="s">
        <v>72</v>
      </c>
      <c r="E2110" s="52">
        <v>7.2E7</v>
      </c>
      <c r="F2110" s="52">
        <v>1.1E7</v>
      </c>
    </row>
    <row r="2111">
      <c r="A2111" s="53" t="str">
        <f t="shared" si="1"/>
        <v>Oceania_Vanuatu-Oceania_2003</v>
      </c>
      <c r="B2111" s="47" t="s">
        <v>242</v>
      </c>
      <c r="C2111" s="49" t="s">
        <v>257</v>
      </c>
      <c r="D2111" s="44" t="s">
        <v>74</v>
      </c>
      <c r="E2111" s="52">
        <v>8.3E7</v>
      </c>
      <c r="F2111" s="52">
        <v>1.4E7</v>
      </c>
    </row>
    <row r="2112">
      <c r="A2112" s="53" t="str">
        <f t="shared" si="1"/>
        <v>Oceania_Vanuatu-Oceania_2004</v>
      </c>
      <c r="B2112" s="47" t="s">
        <v>242</v>
      </c>
      <c r="C2112" s="49" t="s">
        <v>257</v>
      </c>
      <c r="D2112" s="44" t="s">
        <v>83</v>
      </c>
      <c r="E2112" s="52">
        <v>9.3E7</v>
      </c>
      <c r="F2112" s="52">
        <v>1.5E7</v>
      </c>
    </row>
    <row r="2113">
      <c r="A2113" s="53" t="str">
        <f t="shared" si="1"/>
        <v>Oceania_Vanuatu-Oceania_2005</v>
      </c>
      <c r="B2113" s="47" t="s">
        <v>242</v>
      </c>
      <c r="C2113" s="49" t="s">
        <v>257</v>
      </c>
      <c r="D2113" s="44" t="s">
        <v>84</v>
      </c>
      <c r="E2113" s="52">
        <v>1.04E8</v>
      </c>
      <c r="F2113" s="52">
        <v>1.3E7</v>
      </c>
    </row>
    <row r="2114">
      <c r="A2114" s="53" t="str">
        <f t="shared" si="1"/>
        <v>Oceania_Vanuatu-Oceania_2006</v>
      </c>
      <c r="B2114" s="47" t="s">
        <v>242</v>
      </c>
      <c r="C2114" s="49" t="s">
        <v>257</v>
      </c>
      <c r="D2114" s="44" t="s">
        <v>85</v>
      </c>
      <c r="E2114" s="52">
        <v>1.09E8</v>
      </c>
      <c r="F2114" s="52">
        <v>1.1E7</v>
      </c>
    </row>
    <row r="2115">
      <c r="A2115" s="53" t="str">
        <f t="shared" si="1"/>
        <v>Oceania_Vanuatu-Oceania_2007</v>
      </c>
      <c r="B2115" s="47" t="s">
        <v>242</v>
      </c>
      <c r="C2115" s="49" t="s">
        <v>257</v>
      </c>
      <c r="D2115" s="44" t="s">
        <v>86</v>
      </c>
      <c r="E2115" s="52">
        <v>1.42E8</v>
      </c>
      <c r="F2115" s="52">
        <v>1.3E7</v>
      </c>
    </row>
    <row r="2116">
      <c r="A2116" s="53" t="str">
        <f t="shared" si="1"/>
        <v>Oceania_Vanuatu-Oceania_2008</v>
      </c>
      <c r="B2116" s="47" t="s">
        <v>242</v>
      </c>
      <c r="C2116" s="49" t="s">
        <v>257</v>
      </c>
      <c r="D2116" s="44" t="s">
        <v>87</v>
      </c>
      <c r="E2116" s="52">
        <v>1.88E8</v>
      </c>
      <c r="F2116" s="52">
        <v>3.2E7</v>
      </c>
    </row>
    <row r="2117">
      <c r="A2117" s="53" t="str">
        <f t="shared" si="1"/>
        <v>Oceania_Vanuatu-Oceania_2009</v>
      </c>
      <c r="B2117" s="47" t="s">
        <v>242</v>
      </c>
      <c r="C2117" s="49" t="s">
        <v>257</v>
      </c>
      <c r="D2117" s="44" t="s">
        <v>88</v>
      </c>
      <c r="E2117" s="52">
        <v>2.14E8</v>
      </c>
      <c r="F2117" s="52">
        <v>2.8E7</v>
      </c>
    </row>
    <row r="2118">
      <c r="A2118" s="53" t="str">
        <f t="shared" si="1"/>
        <v>Oceania_Vanuatu-Oceania_2010</v>
      </c>
      <c r="B2118" s="47" t="s">
        <v>242</v>
      </c>
      <c r="C2118" s="49" t="s">
        <v>257</v>
      </c>
      <c r="D2118" s="44" t="s">
        <v>89</v>
      </c>
      <c r="E2118" s="52">
        <v>2.42E8</v>
      </c>
      <c r="F2118" s="52">
        <v>3.3E7</v>
      </c>
    </row>
    <row r="2119">
      <c r="A2119" s="53" t="str">
        <f t="shared" si="1"/>
        <v>Oceania_Vanuatu-Oceania_2011</v>
      </c>
      <c r="B2119" s="47" t="s">
        <v>242</v>
      </c>
      <c r="C2119" s="49" t="s">
        <v>257</v>
      </c>
      <c r="D2119" s="44" t="s">
        <v>90</v>
      </c>
      <c r="E2119" s="52">
        <v>2.52E8</v>
      </c>
      <c r="F2119" s="52">
        <v>3.9E7</v>
      </c>
    </row>
    <row r="2120">
      <c r="A2120" s="53" t="str">
        <f t="shared" si="1"/>
        <v>Oceania_Vanuatu-Oceania_2012</v>
      </c>
      <c r="B2120" s="47" t="s">
        <v>242</v>
      </c>
      <c r="C2120" s="49" t="s">
        <v>257</v>
      </c>
      <c r="D2120" s="44" t="s">
        <v>91</v>
      </c>
      <c r="E2120" s="52">
        <v>2.88E8</v>
      </c>
      <c r="F2120" s="52">
        <v>4.3E7</v>
      </c>
    </row>
    <row r="2121">
      <c r="A2121" s="53" t="str">
        <f t="shared" si="1"/>
        <v>The Americas_Antigua and Barbuda-The Americas_2000</v>
      </c>
      <c r="B2121" s="47" t="s">
        <v>258</v>
      </c>
      <c r="C2121" s="49" t="s">
        <v>259</v>
      </c>
      <c r="D2121" s="44" t="s">
        <v>70</v>
      </c>
      <c r="E2121" s="52">
        <v>2.91E8</v>
      </c>
      <c r="F2121" s="52">
        <v>3.1E7</v>
      </c>
    </row>
    <row r="2122">
      <c r="A2122" s="53" t="str">
        <f t="shared" si="1"/>
        <v>The Americas_Antigua and Barbuda-The Americas_2001</v>
      </c>
      <c r="B2122" s="47" t="s">
        <v>258</v>
      </c>
      <c r="C2122" s="49" t="s">
        <v>259</v>
      </c>
      <c r="D2122" s="44" t="s">
        <v>71</v>
      </c>
      <c r="E2122" s="52">
        <v>2.72E8</v>
      </c>
      <c r="F2122" s="52">
        <v>3.2E7</v>
      </c>
    </row>
    <row r="2123">
      <c r="A2123" s="53" t="str">
        <f t="shared" si="1"/>
        <v>The Americas_Antigua and Barbuda-The Americas_2002</v>
      </c>
      <c r="B2123" s="47" t="s">
        <v>258</v>
      </c>
      <c r="C2123" s="49" t="s">
        <v>259</v>
      </c>
      <c r="D2123" s="44" t="s">
        <v>72</v>
      </c>
      <c r="E2123" s="52">
        <v>2.74E8</v>
      </c>
      <c r="F2123" s="52">
        <v>3.3E7</v>
      </c>
    </row>
    <row r="2124">
      <c r="A2124" s="53" t="str">
        <f t="shared" si="1"/>
        <v>The Americas_Antigua and Barbuda-The Americas_2003</v>
      </c>
      <c r="B2124" s="47" t="s">
        <v>258</v>
      </c>
      <c r="C2124" s="49" t="s">
        <v>259</v>
      </c>
      <c r="D2124" s="44" t="s">
        <v>74</v>
      </c>
      <c r="E2124" s="52">
        <v>3.0E8</v>
      </c>
      <c r="F2124" s="52">
        <v>3.5E7</v>
      </c>
    </row>
    <row r="2125">
      <c r="A2125" s="53" t="str">
        <f t="shared" si="1"/>
        <v>The Americas_Antigua and Barbuda-The Americas_2004</v>
      </c>
      <c r="B2125" s="47" t="s">
        <v>258</v>
      </c>
      <c r="C2125" s="49" t="s">
        <v>259</v>
      </c>
      <c r="D2125" s="44" t="s">
        <v>83</v>
      </c>
      <c r="E2125" s="52">
        <v>3.37E8</v>
      </c>
      <c r="F2125" s="52">
        <v>3.8E7</v>
      </c>
    </row>
    <row r="2126">
      <c r="A2126" s="53" t="str">
        <f t="shared" si="1"/>
        <v>The Americas_Antigua and Barbuda-The Americas_2005</v>
      </c>
      <c r="B2126" s="47" t="s">
        <v>258</v>
      </c>
      <c r="C2126" s="49" t="s">
        <v>259</v>
      </c>
      <c r="D2126" s="44" t="s">
        <v>84</v>
      </c>
      <c r="E2126" s="52">
        <v>3.09E8</v>
      </c>
      <c r="F2126" s="52">
        <v>4.0E7</v>
      </c>
    </row>
    <row r="2127">
      <c r="A2127" s="53" t="str">
        <f t="shared" si="1"/>
        <v>The Americas_Antigua and Barbuda-The Americas_2006</v>
      </c>
      <c r="B2127" s="47" t="s">
        <v>258</v>
      </c>
      <c r="C2127" s="49" t="s">
        <v>259</v>
      </c>
      <c r="D2127" s="44" t="s">
        <v>85</v>
      </c>
      <c r="E2127" s="52">
        <v>3.27E8</v>
      </c>
      <c r="F2127" s="52">
        <v>4.5E7</v>
      </c>
    </row>
    <row r="2128">
      <c r="A2128" s="53" t="str">
        <f t="shared" si="1"/>
        <v>The Americas_Antigua and Barbuda-The Americas_2007</v>
      </c>
      <c r="B2128" s="47" t="s">
        <v>258</v>
      </c>
      <c r="C2128" s="49" t="s">
        <v>259</v>
      </c>
      <c r="D2128" s="44" t="s">
        <v>86</v>
      </c>
      <c r="E2128" s="52">
        <v>3.38E8</v>
      </c>
      <c r="F2128" s="52">
        <v>5.2E7</v>
      </c>
    </row>
    <row r="2129">
      <c r="A2129" s="53" t="str">
        <f t="shared" si="1"/>
        <v>The Americas_Antigua and Barbuda-The Americas_2008</v>
      </c>
      <c r="B2129" s="47" t="s">
        <v>258</v>
      </c>
      <c r="C2129" s="49" t="s">
        <v>259</v>
      </c>
      <c r="D2129" s="44" t="s">
        <v>87</v>
      </c>
      <c r="E2129" s="52">
        <v>3.34E8</v>
      </c>
      <c r="F2129" s="52">
        <v>5.8E7</v>
      </c>
    </row>
    <row r="2130">
      <c r="A2130" s="53" t="str">
        <f t="shared" si="1"/>
        <v>The Americas_Antigua and Barbuda-The Americas_2009</v>
      </c>
      <c r="B2130" s="47" t="s">
        <v>258</v>
      </c>
      <c r="C2130" s="49" t="s">
        <v>259</v>
      </c>
      <c r="D2130" s="44" t="s">
        <v>88</v>
      </c>
      <c r="E2130" s="52">
        <v>3.05E8</v>
      </c>
      <c r="F2130" s="52">
        <v>5.4E7</v>
      </c>
    </row>
    <row r="2131">
      <c r="A2131" s="53" t="str">
        <f t="shared" si="1"/>
        <v>The Americas_Antigua and Barbuda-The Americas_2010</v>
      </c>
      <c r="B2131" s="47" t="s">
        <v>258</v>
      </c>
      <c r="C2131" s="49" t="s">
        <v>259</v>
      </c>
      <c r="D2131" s="44" t="s">
        <v>89</v>
      </c>
      <c r="E2131" s="52">
        <v>2.98E8</v>
      </c>
      <c r="F2131" s="52">
        <v>5.2E7</v>
      </c>
    </row>
    <row r="2132">
      <c r="A2132" s="53" t="str">
        <f t="shared" si="1"/>
        <v>The Americas_Antigua and Barbuda-The Americas_2011</v>
      </c>
      <c r="B2132" s="47" t="s">
        <v>258</v>
      </c>
      <c r="C2132" s="49" t="s">
        <v>259</v>
      </c>
      <c r="D2132" s="44" t="s">
        <v>90</v>
      </c>
      <c r="E2132" s="52">
        <v>3.12E8</v>
      </c>
      <c r="F2132" s="52">
        <v>5.0E7</v>
      </c>
    </row>
    <row r="2133">
      <c r="A2133" s="53" t="str">
        <f t="shared" si="1"/>
        <v>The Americas_Antigua and Barbuda-The Americas_2012</v>
      </c>
      <c r="B2133" s="47" t="s">
        <v>258</v>
      </c>
      <c r="C2133" s="49" t="s">
        <v>259</v>
      </c>
      <c r="D2133" s="44" t="s">
        <v>91</v>
      </c>
      <c r="E2133" s="50"/>
      <c r="F2133" s="50"/>
    </row>
    <row r="2134">
      <c r="A2134" s="53" t="str">
        <f t="shared" si="1"/>
        <v>The Americas_Argentina-The Americas_2000</v>
      </c>
      <c r="B2134" s="47" t="s">
        <v>258</v>
      </c>
      <c r="C2134" s="49" t="s">
        <v>260</v>
      </c>
      <c r="D2134" s="44" t="s">
        <v>70</v>
      </c>
      <c r="E2134" s="52">
        <v>3.195E9</v>
      </c>
      <c r="F2134" s="52">
        <v>5.46E9</v>
      </c>
    </row>
    <row r="2135">
      <c r="A2135" s="53" t="str">
        <f t="shared" si="1"/>
        <v>The Americas_Argentina-The Americas_2001</v>
      </c>
      <c r="B2135" s="47" t="s">
        <v>258</v>
      </c>
      <c r="C2135" s="49" t="s">
        <v>260</v>
      </c>
      <c r="D2135" s="44" t="s">
        <v>71</v>
      </c>
      <c r="E2135" s="52">
        <v>2.756E9</v>
      </c>
      <c r="F2135" s="52">
        <v>4.888E9</v>
      </c>
    </row>
    <row r="2136">
      <c r="A2136" s="53" t="str">
        <f t="shared" si="1"/>
        <v>The Americas_Argentina-The Americas_2002</v>
      </c>
      <c r="B2136" s="47" t="s">
        <v>258</v>
      </c>
      <c r="C2136" s="49" t="s">
        <v>260</v>
      </c>
      <c r="D2136" s="44" t="s">
        <v>72</v>
      </c>
      <c r="E2136" s="52">
        <v>1.716E9</v>
      </c>
      <c r="F2136" s="52">
        <v>2.744E9</v>
      </c>
    </row>
    <row r="2137">
      <c r="A2137" s="53" t="str">
        <f t="shared" si="1"/>
        <v>The Americas_Argentina-The Americas_2003</v>
      </c>
      <c r="B2137" s="47" t="s">
        <v>258</v>
      </c>
      <c r="C2137" s="49" t="s">
        <v>260</v>
      </c>
      <c r="D2137" s="44" t="s">
        <v>74</v>
      </c>
      <c r="E2137" s="52">
        <v>2.306E9</v>
      </c>
      <c r="F2137" s="52">
        <v>2.997E9</v>
      </c>
    </row>
    <row r="2138">
      <c r="A2138" s="53" t="str">
        <f t="shared" si="1"/>
        <v>The Americas_Argentina-The Americas_2004</v>
      </c>
      <c r="B2138" s="47" t="s">
        <v>258</v>
      </c>
      <c r="C2138" s="49" t="s">
        <v>260</v>
      </c>
      <c r="D2138" s="44" t="s">
        <v>83</v>
      </c>
      <c r="E2138" s="52">
        <v>2.66E9</v>
      </c>
      <c r="F2138" s="52">
        <v>3.208E9</v>
      </c>
    </row>
    <row r="2139">
      <c r="A2139" s="53" t="str">
        <f t="shared" si="1"/>
        <v>The Americas_Argentina-The Americas_2005</v>
      </c>
      <c r="B2139" s="47" t="s">
        <v>258</v>
      </c>
      <c r="C2139" s="49" t="s">
        <v>260</v>
      </c>
      <c r="D2139" s="44" t="s">
        <v>84</v>
      </c>
      <c r="E2139" s="52">
        <v>3.209E9</v>
      </c>
      <c r="F2139" s="52">
        <v>3.554E9</v>
      </c>
    </row>
    <row r="2140">
      <c r="A2140" s="53" t="str">
        <f t="shared" si="1"/>
        <v>The Americas_Argentina-The Americas_2006</v>
      </c>
      <c r="B2140" s="47" t="s">
        <v>258</v>
      </c>
      <c r="C2140" s="49" t="s">
        <v>260</v>
      </c>
      <c r="D2140" s="44" t="s">
        <v>85</v>
      </c>
      <c r="E2140" s="52">
        <v>3.899E9</v>
      </c>
      <c r="F2140" s="52">
        <v>4.038E9</v>
      </c>
    </row>
    <row r="2141">
      <c r="A2141" s="53" t="str">
        <f t="shared" si="1"/>
        <v>The Americas_Argentina-The Americas_2007</v>
      </c>
      <c r="B2141" s="47" t="s">
        <v>258</v>
      </c>
      <c r="C2141" s="49" t="s">
        <v>260</v>
      </c>
      <c r="D2141" s="44" t="s">
        <v>86</v>
      </c>
      <c r="E2141" s="52">
        <v>4.984E9</v>
      </c>
      <c r="F2141" s="52">
        <v>5.063E9</v>
      </c>
    </row>
    <row r="2142">
      <c r="A2142" s="53" t="str">
        <f t="shared" si="1"/>
        <v>The Americas_Argentina-The Americas_2008</v>
      </c>
      <c r="B2142" s="47" t="s">
        <v>258</v>
      </c>
      <c r="C2142" s="49" t="s">
        <v>260</v>
      </c>
      <c r="D2142" s="44" t="s">
        <v>87</v>
      </c>
      <c r="E2142" s="52">
        <v>5.295E9</v>
      </c>
      <c r="F2142" s="52">
        <v>5.962E9</v>
      </c>
    </row>
    <row r="2143">
      <c r="A2143" s="53" t="str">
        <f t="shared" si="1"/>
        <v>The Americas_Argentina-The Americas_2009</v>
      </c>
      <c r="B2143" s="47" t="s">
        <v>258</v>
      </c>
      <c r="C2143" s="49" t="s">
        <v>260</v>
      </c>
      <c r="D2143" s="44" t="s">
        <v>88</v>
      </c>
      <c r="E2143" s="52">
        <v>4.476E9</v>
      </c>
      <c r="F2143" s="52">
        <v>5.766E9</v>
      </c>
    </row>
    <row r="2144">
      <c r="A2144" s="53" t="str">
        <f t="shared" si="1"/>
        <v>The Americas_Argentina-The Americas_2010</v>
      </c>
      <c r="B2144" s="47" t="s">
        <v>258</v>
      </c>
      <c r="C2144" s="49" t="s">
        <v>260</v>
      </c>
      <c r="D2144" s="44" t="s">
        <v>89</v>
      </c>
      <c r="E2144" s="52">
        <v>5.629E9</v>
      </c>
      <c r="F2144" s="52">
        <v>6.375E9</v>
      </c>
    </row>
    <row r="2145">
      <c r="A2145" s="53" t="str">
        <f t="shared" si="1"/>
        <v>The Americas_Argentina-The Americas_2011</v>
      </c>
      <c r="B2145" s="47" t="s">
        <v>258</v>
      </c>
      <c r="C2145" s="49" t="s">
        <v>260</v>
      </c>
      <c r="D2145" s="44" t="s">
        <v>90</v>
      </c>
      <c r="E2145" s="52">
        <v>6.06E9</v>
      </c>
      <c r="F2145" s="52">
        <v>7.477E9</v>
      </c>
    </row>
    <row r="2146">
      <c r="A2146" s="53" t="str">
        <f t="shared" si="1"/>
        <v>The Americas_Argentina-The Americas_2012</v>
      </c>
      <c r="B2146" s="47" t="s">
        <v>258</v>
      </c>
      <c r="C2146" s="49" t="s">
        <v>260</v>
      </c>
      <c r="D2146" s="44" t="s">
        <v>91</v>
      </c>
      <c r="E2146" s="52">
        <v>5.655E9</v>
      </c>
      <c r="F2146" s="52">
        <v>8.213E9</v>
      </c>
    </row>
    <row r="2147">
      <c r="A2147" s="53" t="str">
        <f t="shared" si="1"/>
        <v>The Americas_Aruba-The Americas_2000</v>
      </c>
      <c r="B2147" s="47" t="s">
        <v>258</v>
      </c>
      <c r="C2147" s="49" t="s">
        <v>261</v>
      </c>
      <c r="D2147" s="44" t="s">
        <v>70</v>
      </c>
      <c r="E2147" s="52">
        <v>8.5E8</v>
      </c>
      <c r="F2147" s="52">
        <v>1.63E8</v>
      </c>
    </row>
    <row r="2148">
      <c r="A2148" s="53" t="str">
        <f t="shared" si="1"/>
        <v>The Americas_Aruba-The Americas_2001</v>
      </c>
      <c r="B2148" s="47" t="s">
        <v>258</v>
      </c>
      <c r="C2148" s="49" t="s">
        <v>261</v>
      </c>
      <c r="D2148" s="44" t="s">
        <v>71</v>
      </c>
      <c r="E2148" s="52">
        <v>8.25E8</v>
      </c>
      <c r="F2148" s="52">
        <v>1.56E8</v>
      </c>
    </row>
    <row r="2149">
      <c r="A2149" s="53" t="str">
        <f t="shared" si="1"/>
        <v>The Americas_Aruba-The Americas_2002</v>
      </c>
      <c r="B2149" s="47" t="s">
        <v>258</v>
      </c>
      <c r="C2149" s="49" t="s">
        <v>261</v>
      </c>
      <c r="D2149" s="44" t="s">
        <v>72</v>
      </c>
      <c r="E2149" s="52">
        <v>8.35E8</v>
      </c>
      <c r="F2149" s="52">
        <v>1.72E8</v>
      </c>
    </row>
    <row r="2150">
      <c r="A2150" s="53" t="str">
        <f t="shared" si="1"/>
        <v>The Americas_Aruba-The Americas_2003</v>
      </c>
      <c r="B2150" s="47" t="s">
        <v>258</v>
      </c>
      <c r="C2150" s="49" t="s">
        <v>261</v>
      </c>
      <c r="D2150" s="44" t="s">
        <v>74</v>
      </c>
      <c r="E2150" s="52">
        <v>8.58E8</v>
      </c>
      <c r="F2150" s="52">
        <v>2.13E8</v>
      </c>
    </row>
    <row r="2151">
      <c r="A2151" s="53" t="str">
        <f t="shared" si="1"/>
        <v>The Americas_Aruba-The Americas_2004</v>
      </c>
      <c r="B2151" s="47" t="s">
        <v>258</v>
      </c>
      <c r="C2151" s="49" t="s">
        <v>261</v>
      </c>
      <c r="D2151" s="44" t="s">
        <v>83</v>
      </c>
      <c r="E2151" s="52">
        <v>1.056E9</v>
      </c>
      <c r="F2151" s="52">
        <v>2.48E8</v>
      </c>
    </row>
    <row r="2152">
      <c r="A2152" s="53" t="str">
        <f t="shared" si="1"/>
        <v>The Americas_Aruba-The Americas_2005</v>
      </c>
      <c r="B2152" s="47" t="s">
        <v>258</v>
      </c>
      <c r="C2152" s="49" t="s">
        <v>261</v>
      </c>
      <c r="D2152" s="44" t="s">
        <v>84</v>
      </c>
      <c r="E2152" s="52">
        <v>1.097E9</v>
      </c>
      <c r="F2152" s="52">
        <v>2.5E8</v>
      </c>
    </row>
    <row r="2153">
      <c r="A2153" s="53" t="str">
        <f t="shared" si="1"/>
        <v>The Americas_Aruba-The Americas_2006</v>
      </c>
      <c r="B2153" s="47" t="s">
        <v>258</v>
      </c>
      <c r="C2153" s="49" t="s">
        <v>261</v>
      </c>
      <c r="D2153" s="44" t="s">
        <v>85</v>
      </c>
      <c r="E2153" s="52">
        <v>1.064E9</v>
      </c>
      <c r="F2153" s="52">
        <v>2.41E8</v>
      </c>
    </row>
    <row r="2154">
      <c r="A2154" s="53" t="str">
        <f t="shared" si="1"/>
        <v>The Americas_Aruba-The Americas_2007</v>
      </c>
      <c r="B2154" s="47" t="s">
        <v>258</v>
      </c>
      <c r="C2154" s="49" t="s">
        <v>261</v>
      </c>
      <c r="D2154" s="44" t="s">
        <v>86</v>
      </c>
      <c r="E2154" s="52">
        <v>1.213E9</v>
      </c>
      <c r="F2154" s="52">
        <v>2.7E8</v>
      </c>
    </row>
    <row r="2155">
      <c r="A2155" s="53" t="str">
        <f t="shared" si="1"/>
        <v>The Americas_Aruba-The Americas_2008</v>
      </c>
      <c r="B2155" s="47" t="s">
        <v>258</v>
      </c>
      <c r="C2155" s="49" t="s">
        <v>261</v>
      </c>
      <c r="D2155" s="44" t="s">
        <v>87</v>
      </c>
      <c r="E2155" s="52">
        <v>1.353E9</v>
      </c>
      <c r="F2155" s="52">
        <v>2.73E8</v>
      </c>
    </row>
    <row r="2156">
      <c r="A2156" s="53" t="str">
        <f t="shared" si="1"/>
        <v>The Americas_Aruba-The Americas_2009</v>
      </c>
      <c r="B2156" s="47" t="s">
        <v>258</v>
      </c>
      <c r="C2156" s="49" t="s">
        <v>261</v>
      </c>
      <c r="D2156" s="44" t="s">
        <v>88</v>
      </c>
      <c r="E2156" s="52">
        <v>1.224E9</v>
      </c>
      <c r="F2156" s="52">
        <v>2.65E8</v>
      </c>
    </row>
    <row r="2157">
      <c r="A2157" s="53" t="str">
        <f t="shared" si="1"/>
        <v>The Americas_Aruba-The Americas_2010</v>
      </c>
      <c r="B2157" s="47" t="s">
        <v>258</v>
      </c>
      <c r="C2157" s="49" t="s">
        <v>261</v>
      </c>
      <c r="D2157" s="44" t="s">
        <v>89</v>
      </c>
      <c r="E2157" s="52">
        <v>1.256E9</v>
      </c>
      <c r="F2157" s="52">
        <v>2.64E8</v>
      </c>
    </row>
    <row r="2158">
      <c r="A2158" s="53" t="str">
        <f t="shared" si="1"/>
        <v>The Americas_Aruba-The Americas_2011</v>
      </c>
      <c r="B2158" s="47" t="s">
        <v>258</v>
      </c>
      <c r="C2158" s="49" t="s">
        <v>261</v>
      </c>
      <c r="D2158" s="44" t="s">
        <v>90</v>
      </c>
      <c r="E2158" s="52">
        <v>1.36E9</v>
      </c>
      <c r="F2158" s="52">
        <v>2.89E8</v>
      </c>
    </row>
    <row r="2159">
      <c r="A2159" s="53" t="str">
        <f t="shared" si="1"/>
        <v>The Americas_Aruba-The Americas_2012</v>
      </c>
      <c r="B2159" s="47" t="s">
        <v>258</v>
      </c>
      <c r="C2159" s="49" t="s">
        <v>261</v>
      </c>
      <c r="D2159" s="44" t="s">
        <v>91</v>
      </c>
      <c r="E2159" s="52">
        <v>1.414E9</v>
      </c>
      <c r="F2159" s="52">
        <v>2.96E8</v>
      </c>
    </row>
    <row r="2160">
      <c r="A2160" s="53" t="str">
        <f t="shared" si="1"/>
        <v>The Americas_Bahamas, The-The Americas_2000</v>
      </c>
      <c r="B2160" s="47" t="s">
        <v>258</v>
      </c>
      <c r="C2160" s="49" t="s">
        <v>262</v>
      </c>
      <c r="D2160" s="44" t="s">
        <v>70</v>
      </c>
      <c r="E2160" s="52">
        <v>1.753E9</v>
      </c>
      <c r="F2160" s="52">
        <v>3.48E8</v>
      </c>
    </row>
    <row r="2161">
      <c r="A2161" s="53" t="str">
        <f t="shared" si="1"/>
        <v>The Americas_Bahamas, The-The Americas_2001</v>
      </c>
      <c r="B2161" s="47" t="s">
        <v>258</v>
      </c>
      <c r="C2161" s="49" t="s">
        <v>262</v>
      </c>
      <c r="D2161" s="44" t="s">
        <v>71</v>
      </c>
      <c r="E2161" s="52">
        <v>1.665E9</v>
      </c>
      <c r="F2161" s="52">
        <v>3.42E8</v>
      </c>
    </row>
    <row r="2162">
      <c r="A2162" s="53" t="str">
        <f t="shared" si="1"/>
        <v>The Americas_Bahamas, The-The Americas_2002</v>
      </c>
      <c r="B2162" s="47" t="s">
        <v>258</v>
      </c>
      <c r="C2162" s="49" t="s">
        <v>262</v>
      </c>
      <c r="D2162" s="44" t="s">
        <v>72</v>
      </c>
      <c r="E2162" s="52">
        <v>1.773E9</v>
      </c>
      <c r="F2162" s="52">
        <v>3.38E8</v>
      </c>
    </row>
    <row r="2163">
      <c r="A2163" s="53" t="str">
        <f t="shared" si="1"/>
        <v>The Americas_Bahamas, The-The Americas_2003</v>
      </c>
      <c r="B2163" s="47" t="s">
        <v>258</v>
      </c>
      <c r="C2163" s="49" t="s">
        <v>262</v>
      </c>
      <c r="D2163" s="44" t="s">
        <v>74</v>
      </c>
      <c r="E2163" s="52">
        <v>1.77E9</v>
      </c>
      <c r="F2163" s="52">
        <v>4.04E8</v>
      </c>
    </row>
    <row r="2164">
      <c r="A2164" s="53" t="str">
        <f t="shared" si="1"/>
        <v>The Americas_Bahamas, The-The Americas_2004</v>
      </c>
      <c r="B2164" s="47" t="s">
        <v>258</v>
      </c>
      <c r="C2164" s="49" t="s">
        <v>262</v>
      </c>
      <c r="D2164" s="44" t="s">
        <v>83</v>
      </c>
      <c r="E2164" s="52">
        <v>1.897E9</v>
      </c>
      <c r="F2164" s="52">
        <v>4.69E8</v>
      </c>
    </row>
    <row r="2165">
      <c r="A2165" s="53" t="str">
        <f t="shared" si="1"/>
        <v>The Americas_Bahamas, The-The Americas_2005</v>
      </c>
      <c r="B2165" s="47" t="s">
        <v>258</v>
      </c>
      <c r="C2165" s="49" t="s">
        <v>262</v>
      </c>
      <c r="D2165" s="44" t="s">
        <v>84</v>
      </c>
      <c r="E2165" s="52">
        <v>2.081E9</v>
      </c>
      <c r="F2165" s="52">
        <v>5.28E8</v>
      </c>
    </row>
    <row r="2166">
      <c r="A2166" s="53" t="str">
        <f t="shared" si="1"/>
        <v>The Americas_Bahamas, The-The Americas_2006</v>
      </c>
      <c r="B2166" s="47" t="s">
        <v>258</v>
      </c>
      <c r="C2166" s="49" t="s">
        <v>262</v>
      </c>
      <c r="D2166" s="44" t="s">
        <v>85</v>
      </c>
      <c r="E2166" s="52">
        <v>2.066E9</v>
      </c>
      <c r="F2166" s="52">
        <v>5.41E8</v>
      </c>
    </row>
    <row r="2167">
      <c r="A2167" s="53" t="str">
        <f t="shared" si="1"/>
        <v>The Americas_Bahamas, The-The Americas_2007</v>
      </c>
      <c r="B2167" s="47" t="s">
        <v>258</v>
      </c>
      <c r="C2167" s="49" t="s">
        <v>262</v>
      </c>
      <c r="D2167" s="44" t="s">
        <v>86</v>
      </c>
      <c r="E2167" s="52">
        <v>2.198E9</v>
      </c>
      <c r="F2167" s="52">
        <v>5.38E8</v>
      </c>
    </row>
    <row r="2168">
      <c r="A2168" s="53" t="str">
        <f t="shared" si="1"/>
        <v>The Americas_Bahamas, The-The Americas_2008</v>
      </c>
      <c r="B2168" s="47" t="s">
        <v>258</v>
      </c>
      <c r="C2168" s="49" t="s">
        <v>262</v>
      </c>
      <c r="D2168" s="44" t="s">
        <v>87</v>
      </c>
      <c r="E2168" s="52">
        <v>2.155E9</v>
      </c>
      <c r="F2168" s="52">
        <v>4.6E8</v>
      </c>
    </row>
    <row r="2169">
      <c r="A2169" s="53" t="str">
        <f t="shared" si="1"/>
        <v>The Americas_Bahamas, The-The Americas_2009</v>
      </c>
      <c r="B2169" s="47" t="s">
        <v>258</v>
      </c>
      <c r="C2169" s="49" t="s">
        <v>262</v>
      </c>
      <c r="D2169" s="44" t="s">
        <v>88</v>
      </c>
      <c r="E2169" s="52">
        <v>2.025E9</v>
      </c>
      <c r="F2169" s="52">
        <v>3.86E8</v>
      </c>
    </row>
    <row r="2170">
      <c r="A2170" s="53" t="str">
        <f t="shared" si="1"/>
        <v>The Americas_Bahamas, The-The Americas_2010</v>
      </c>
      <c r="B2170" s="47" t="s">
        <v>258</v>
      </c>
      <c r="C2170" s="49" t="s">
        <v>262</v>
      </c>
      <c r="D2170" s="44" t="s">
        <v>89</v>
      </c>
      <c r="E2170" s="52">
        <v>2.159E9</v>
      </c>
      <c r="F2170" s="52">
        <v>3.69E8</v>
      </c>
    </row>
    <row r="2171">
      <c r="A2171" s="53" t="str">
        <f t="shared" si="1"/>
        <v>The Americas_Bahamas, The-The Americas_2011</v>
      </c>
      <c r="B2171" s="47" t="s">
        <v>258</v>
      </c>
      <c r="C2171" s="49" t="s">
        <v>262</v>
      </c>
      <c r="D2171" s="44" t="s">
        <v>90</v>
      </c>
      <c r="E2171" s="52">
        <v>2.223E9</v>
      </c>
      <c r="F2171" s="52">
        <v>3.47E8</v>
      </c>
    </row>
    <row r="2172">
      <c r="A2172" s="53" t="str">
        <f t="shared" si="1"/>
        <v>The Americas_Bahamas, The-The Americas_2012</v>
      </c>
      <c r="B2172" s="47" t="s">
        <v>258</v>
      </c>
      <c r="C2172" s="49" t="s">
        <v>262</v>
      </c>
      <c r="D2172" s="44" t="s">
        <v>91</v>
      </c>
      <c r="E2172" s="52">
        <v>2.415E9</v>
      </c>
      <c r="F2172" s="52">
        <v>3.84E8</v>
      </c>
    </row>
    <row r="2173">
      <c r="A2173" s="53" t="str">
        <f t="shared" si="1"/>
        <v>The Americas_Barbados-The Americas_2000</v>
      </c>
      <c r="B2173" s="47" t="s">
        <v>258</v>
      </c>
      <c r="C2173" s="49" t="s">
        <v>263</v>
      </c>
      <c r="D2173" s="44" t="s">
        <v>70</v>
      </c>
      <c r="E2173" s="52">
        <v>7.33E8</v>
      </c>
      <c r="F2173" s="52">
        <v>1.41E8</v>
      </c>
    </row>
    <row r="2174">
      <c r="A2174" s="53" t="str">
        <f t="shared" si="1"/>
        <v>The Americas_Barbados-The Americas_2001</v>
      </c>
      <c r="B2174" s="47" t="s">
        <v>258</v>
      </c>
      <c r="C2174" s="49" t="s">
        <v>263</v>
      </c>
      <c r="D2174" s="44" t="s">
        <v>71</v>
      </c>
      <c r="E2174" s="52">
        <v>7.06E8</v>
      </c>
      <c r="F2174" s="52">
        <v>1.49E8</v>
      </c>
    </row>
    <row r="2175">
      <c r="A2175" s="53" t="str">
        <f t="shared" si="1"/>
        <v>The Americas_Barbados-The Americas_2002</v>
      </c>
      <c r="B2175" s="47" t="s">
        <v>258</v>
      </c>
      <c r="C2175" s="49" t="s">
        <v>263</v>
      </c>
      <c r="D2175" s="44" t="s">
        <v>72</v>
      </c>
      <c r="E2175" s="52">
        <v>6.66E8</v>
      </c>
      <c r="F2175" s="52">
        <v>1.46E8</v>
      </c>
    </row>
    <row r="2176">
      <c r="A2176" s="53" t="str">
        <f t="shared" si="1"/>
        <v>The Americas_Barbados-The Americas_2003</v>
      </c>
      <c r="B2176" s="47" t="s">
        <v>258</v>
      </c>
      <c r="C2176" s="49" t="s">
        <v>263</v>
      </c>
      <c r="D2176" s="44" t="s">
        <v>74</v>
      </c>
      <c r="E2176" s="52">
        <v>7.67E8</v>
      </c>
      <c r="F2176" s="52">
        <v>1.53E8</v>
      </c>
    </row>
    <row r="2177">
      <c r="A2177" s="53" t="str">
        <f t="shared" si="1"/>
        <v>The Americas_Barbados-The Americas_2004</v>
      </c>
      <c r="B2177" s="47" t="s">
        <v>258</v>
      </c>
      <c r="C2177" s="49" t="s">
        <v>263</v>
      </c>
      <c r="D2177" s="44" t="s">
        <v>83</v>
      </c>
      <c r="E2177" s="52">
        <v>7.84E8</v>
      </c>
      <c r="F2177" s="52">
        <v>1.63E8</v>
      </c>
    </row>
    <row r="2178">
      <c r="A2178" s="53" t="str">
        <f t="shared" si="1"/>
        <v>The Americas_Barbados-The Americas_2005</v>
      </c>
      <c r="B2178" s="47" t="s">
        <v>258</v>
      </c>
      <c r="C2178" s="49" t="s">
        <v>263</v>
      </c>
      <c r="D2178" s="44" t="s">
        <v>84</v>
      </c>
      <c r="E2178" s="52">
        <v>1.081E9</v>
      </c>
      <c r="F2178" s="52">
        <v>2.74E8</v>
      </c>
    </row>
    <row r="2179">
      <c r="A2179" s="53" t="str">
        <f t="shared" si="1"/>
        <v>The Americas_Barbados-The Americas_2006</v>
      </c>
      <c r="B2179" s="47" t="s">
        <v>258</v>
      </c>
      <c r="C2179" s="49" t="s">
        <v>263</v>
      </c>
      <c r="D2179" s="44" t="s">
        <v>85</v>
      </c>
      <c r="E2179" s="52">
        <v>1.235E9</v>
      </c>
      <c r="F2179" s="52">
        <v>2.84E8</v>
      </c>
    </row>
    <row r="2180">
      <c r="A2180" s="53" t="str">
        <f t="shared" si="1"/>
        <v>The Americas_Barbados-The Americas_2007</v>
      </c>
      <c r="B2180" s="47" t="s">
        <v>258</v>
      </c>
      <c r="C2180" s="49" t="s">
        <v>263</v>
      </c>
      <c r="D2180" s="44" t="s">
        <v>86</v>
      </c>
      <c r="E2180" s="52">
        <v>1.224E9</v>
      </c>
      <c r="F2180" s="52">
        <v>2.9E8</v>
      </c>
    </row>
    <row r="2181">
      <c r="A2181" s="53" t="str">
        <f t="shared" si="1"/>
        <v>The Americas_Barbados-The Americas_2008</v>
      </c>
      <c r="B2181" s="47" t="s">
        <v>258</v>
      </c>
      <c r="C2181" s="49" t="s">
        <v>263</v>
      </c>
      <c r="D2181" s="44" t="s">
        <v>87</v>
      </c>
      <c r="E2181" s="52">
        <v>1.244E9</v>
      </c>
      <c r="F2181" s="52">
        <v>2.79E8</v>
      </c>
    </row>
    <row r="2182">
      <c r="A2182" s="53" t="str">
        <f t="shared" si="1"/>
        <v>The Americas_Barbados-The Americas_2009</v>
      </c>
      <c r="B2182" s="47" t="s">
        <v>258</v>
      </c>
      <c r="C2182" s="49" t="s">
        <v>263</v>
      </c>
      <c r="D2182" s="44" t="s">
        <v>88</v>
      </c>
      <c r="E2182" s="52">
        <v>1.122E9</v>
      </c>
      <c r="F2182" s="52">
        <v>2.93E8</v>
      </c>
    </row>
    <row r="2183">
      <c r="A2183" s="53" t="str">
        <f t="shared" si="1"/>
        <v>The Americas_Barbados-The Americas_2010</v>
      </c>
      <c r="B2183" s="47" t="s">
        <v>258</v>
      </c>
      <c r="C2183" s="49" t="s">
        <v>263</v>
      </c>
      <c r="D2183" s="44" t="s">
        <v>89</v>
      </c>
      <c r="E2183" s="52">
        <v>1.074E9</v>
      </c>
      <c r="F2183" s="52">
        <v>3.51E8</v>
      </c>
    </row>
    <row r="2184">
      <c r="A2184" s="53" t="str">
        <f t="shared" si="1"/>
        <v>The Americas_Barbados-The Americas_2011</v>
      </c>
      <c r="B2184" s="47" t="s">
        <v>258</v>
      </c>
      <c r="C2184" s="49" t="s">
        <v>263</v>
      </c>
      <c r="D2184" s="44" t="s">
        <v>90</v>
      </c>
      <c r="E2184" s="50"/>
      <c r="F2184" s="50"/>
    </row>
    <row r="2185">
      <c r="A2185" s="53" t="str">
        <f t="shared" si="1"/>
        <v>The Americas_Barbados-The Americas_2012</v>
      </c>
      <c r="B2185" s="47" t="s">
        <v>258</v>
      </c>
      <c r="C2185" s="49" t="s">
        <v>263</v>
      </c>
      <c r="D2185" s="44" t="s">
        <v>91</v>
      </c>
      <c r="E2185" s="50"/>
      <c r="F2185" s="50"/>
    </row>
    <row r="2186">
      <c r="A2186" s="53" t="str">
        <f t="shared" si="1"/>
        <v>The Americas_Belize-The Americas_2000</v>
      </c>
      <c r="B2186" s="47" t="s">
        <v>258</v>
      </c>
      <c r="C2186" s="49" t="s">
        <v>264</v>
      </c>
      <c r="D2186" s="44" t="s">
        <v>70</v>
      </c>
      <c r="E2186" s="52">
        <v>1.11E8</v>
      </c>
      <c r="F2186" s="52">
        <v>4.4E7</v>
      </c>
    </row>
    <row r="2187">
      <c r="A2187" s="53" t="str">
        <f t="shared" si="1"/>
        <v>The Americas_Belize-The Americas_2001</v>
      </c>
      <c r="B2187" s="47" t="s">
        <v>258</v>
      </c>
      <c r="C2187" s="49" t="s">
        <v>264</v>
      </c>
      <c r="D2187" s="44" t="s">
        <v>71</v>
      </c>
      <c r="E2187" s="52">
        <v>1.11E8</v>
      </c>
      <c r="F2187" s="52">
        <v>4.5E7</v>
      </c>
    </row>
    <row r="2188">
      <c r="A2188" s="53" t="str">
        <f t="shared" si="1"/>
        <v>The Americas_Belize-The Americas_2002</v>
      </c>
      <c r="B2188" s="47" t="s">
        <v>258</v>
      </c>
      <c r="C2188" s="49" t="s">
        <v>264</v>
      </c>
      <c r="D2188" s="44" t="s">
        <v>72</v>
      </c>
      <c r="E2188" s="52">
        <v>1.21E8</v>
      </c>
      <c r="F2188" s="52">
        <v>4.8E7</v>
      </c>
    </row>
    <row r="2189">
      <c r="A2189" s="53" t="str">
        <f t="shared" si="1"/>
        <v>The Americas_Belize-The Americas_2003</v>
      </c>
      <c r="B2189" s="47" t="s">
        <v>258</v>
      </c>
      <c r="C2189" s="49" t="s">
        <v>264</v>
      </c>
      <c r="D2189" s="44" t="s">
        <v>74</v>
      </c>
      <c r="E2189" s="52">
        <v>1.5E8</v>
      </c>
      <c r="F2189" s="52">
        <v>5.0E7</v>
      </c>
    </row>
    <row r="2190">
      <c r="A2190" s="53" t="str">
        <f t="shared" si="1"/>
        <v>The Americas_Belize-The Americas_2004</v>
      </c>
      <c r="B2190" s="47" t="s">
        <v>258</v>
      </c>
      <c r="C2190" s="49" t="s">
        <v>264</v>
      </c>
      <c r="D2190" s="44" t="s">
        <v>83</v>
      </c>
      <c r="E2190" s="52">
        <v>1.68E8</v>
      </c>
      <c r="F2190" s="52">
        <v>4.7E7</v>
      </c>
    </row>
    <row r="2191">
      <c r="A2191" s="53" t="str">
        <f t="shared" si="1"/>
        <v>The Americas_Belize-The Americas_2005</v>
      </c>
      <c r="B2191" s="47" t="s">
        <v>258</v>
      </c>
      <c r="C2191" s="49" t="s">
        <v>264</v>
      </c>
      <c r="D2191" s="44" t="s">
        <v>84</v>
      </c>
      <c r="E2191" s="52">
        <v>2.14E8</v>
      </c>
      <c r="F2191" s="52">
        <v>4.5E7</v>
      </c>
    </row>
    <row r="2192">
      <c r="A2192" s="53" t="str">
        <f t="shared" si="1"/>
        <v>The Americas_Belize-The Americas_2006</v>
      </c>
      <c r="B2192" s="47" t="s">
        <v>258</v>
      </c>
      <c r="C2192" s="49" t="s">
        <v>264</v>
      </c>
      <c r="D2192" s="44" t="s">
        <v>85</v>
      </c>
      <c r="E2192" s="52">
        <v>2.6E8</v>
      </c>
      <c r="F2192" s="52">
        <v>4.3E7</v>
      </c>
    </row>
    <row r="2193">
      <c r="A2193" s="53" t="str">
        <f t="shared" si="1"/>
        <v>The Americas_Belize-The Americas_2007</v>
      </c>
      <c r="B2193" s="47" t="s">
        <v>258</v>
      </c>
      <c r="C2193" s="49" t="s">
        <v>264</v>
      </c>
      <c r="D2193" s="44" t="s">
        <v>86</v>
      </c>
      <c r="E2193" s="52">
        <v>2.89E8</v>
      </c>
      <c r="F2193" s="52">
        <v>4.6E7</v>
      </c>
    </row>
    <row r="2194">
      <c r="A2194" s="53" t="str">
        <f t="shared" si="1"/>
        <v>The Americas_Belize-The Americas_2008</v>
      </c>
      <c r="B2194" s="47" t="s">
        <v>258</v>
      </c>
      <c r="C2194" s="49" t="s">
        <v>264</v>
      </c>
      <c r="D2194" s="44" t="s">
        <v>87</v>
      </c>
      <c r="E2194" s="52">
        <v>2.78E8</v>
      </c>
      <c r="F2194" s="52">
        <v>4.4E7</v>
      </c>
    </row>
    <row r="2195">
      <c r="A2195" s="53" t="str">
        <f t="shared" si="1"/>
        <v>The Americas_Belize-The Americas_2009</v>
      </c>
      <c r="B2195" s="47" t="s">
        <v>258</v>
      </c>
      <c r="C2195" s="49" t="s">
        <v>264</v>
      </c>
      <c r="D2195" s="44" t="s">
        <v>88</v>
      </c>
      <c r="E2195" s="52">
        <v>2.56E8</v>
      </c>
      <c r="F2195" s="52">
        <v>4.3E7</v>
      </c>
    </row>
    <row r="2196">
      <c r="A2196" s="53" t="str">
        <f t="shared" si="1"/>
        <v>The Americas_Belize-The Americas_2010</v>
      </c>
      <c r="B2196" s="47" t="s">
        <v>258</v>
      </c>
      <c r="C2196" s="49" t="s">
        <v>264</v>
      </c>
      <c r="D2196" s="44" t="s">
        <v>89</v>
      </c>
      <c r="E2196" s="52">
        <v>2.64E8</v>
      </c>
      <c r="F2196" s="52">
        <v>3.9E7</v>
      </c>
    </row>
    <row r="2197">
      <c r="A2197" s="53" t="str">
        <f t="shared" si="1"/>
        <v>The Americas_Belize-The Americas_2011</v>
      </c>
      <c r="B2197" s="47" t="s">
        <v>258</v>
      </c>
      <c r="C2197" s="49" t="s">
        <v>264</v>
      </c>
      <c r="D2197" s="44" t="s">
        <v>90</v>
      </c>
      <c r="E2197" s="52">
        <v>2.48E8</v>
      </c>
      <c r="F2197" s="52">
        <v>3.7E7</v>
      </c>
    </row>
    <row r="2198">
      <c r="A2198" s="53" t="str">
        <f t="shared" si="1"/>
        <v>The Americas_Belize-The Americas_2012</v>
      </c>
      <c r="B2198" s="47" t="s">
        <v>258</v>
      </c>
      <c r="C2198" s="49" t="s">
        <v>264</v>
      </c>
      <c r="D2198" s="44" t="s">
        <v>91</v>
      </c>
      <c r="E2198" s="52">
        <v>2.99E8</v>
      </c>
      <c r="F2198" s="52">
        <v>4.0E7</v>
      </c>
    </row>
    <row r="2199">
      <c r="A2199" s="53" t="str">
        <f t="shared" si="1"/>
        <v>The Americas_Bermuda-The Americas_2000</v>
      </c>
      <c r="B2199" s="47" t="s">
        <v>258</v>
      </c>
      <c r="C2199" s="49" t="s">
        <v>265</v>
      </c>
      <c r="D2199" s="44" t="s">
        <v>70</v>
      </c>
      <c r="E2199" s="52">
        <v>4.31E8</v>
      </c>
      <c r="F2199" s="50"/>
    </row>
    <row r="2200">
      <c r="A2200" s="53" t="str">
        <f t="shared" si="1"/>
        <v>The Americas_Bermuda-The Americas_2001</v>
      </c>
      <c r="B2200" s="47" t="s">
        <v>258</v>
      </c>
      <c r="C2200" s="49" t="s">
        <v>265</v>
      </c>
      <c r="D2200" s="44" t="s">
        <v>71</v>
      </c>
      <c r="E2200" s="52">
        <v>3.51E8</v>
      </c>
      <c r="F2200" s="50"/>
    </row>
    <row r="2201">
      <c r="A2201" s="53" t="str">
        <f t="shared" si="1"/>
        <v>The Americas_Bermuda-The Americas_2002</v>
      </c>
      <c r="B2201" s="47" t="s">
        <v>258</v>
      </c>
      <c r="C2201" s="49" t="s">
        <v>265</v>
      </c>
      <c r="D2201" s="44" t="s">
        <v>72</v>
      </c>
      <c r="E2201" s="52">
        <v>3.78E8</v>
      </c>
      <c r="F2201" s="52">
        <v>2.43E8</v>
      </c>
    </row>
    <row r="2202">
      <c r="A2202" s="53" t="str">
        <f t="shared" si="1"/>
        <v>The Americas_Bermuda-The Americas_2003</v>
      </c>
      <c r="B2202" s="47" t="s">
        <v>258</v>
      </c>
      <c r="C2202" s="49" t="s">
        <v>265</v>
      </c>
      <c r="D2202" s="44" t="s">
        <v>74</v>
      </c>
      <c r="E2202" s="52">
        <v>3.48E8</v>
      </c>
      <c r="F2202" s="52">
        <v>2.48E8</v>
      </c>
    </row>
    <row r="2203">
      <c r="A2203" s="53" t="str">
        <f t="shared" si="1"/>
        <v>The Americas_Bermuda-The Americas_2004</v>
      </c>
      <c r="B2203" s="47" t="s">
        <v>258</v>
      </c>
      <c r="C2203" s="49" t="s">
        <v>265</v>
      </c>
      <c r="D2203" s="44" t="s">
        <v>83</v>
      </c>
      <c r="E2203" s="52">
        <v>4.26E8</v>
      </c>
      <c r="F2203" s="52">
        <v>2.17E8</v>
      </c>
    </row>
    <row r="2204">
      <c r="A2204" s="53" t="str">
        <f t="shared" si="1"/>
        <v>The Americas_Bermuda-The Americas_2005</v>
      </c>
      <c r="B2204" s="47" t="s">
        <v>258</v>
      </c>
      <c r="C2204" s="49" t="s">
        <v>265</v>
      </c>
      <c r="D2204" s="44" t="s">
        <v>84</v>
      </c>
      <c r="E2204" s="52">
        <v>4.29E8</v>
      </c>
      <c r="F2204" s="52">
        <v>2.39E8</v>
      </c>
    </row>
    <row r="2205">
      <c r="A2205" s="53" t="str">
        <f t="shared" si="1"/>
        <v>The Americas_Bermuda-The Americas_2006</v>
      </c>
      <c r="B2205" s="47" t="s">
        <v>258</v>
      </c>
      <c r="C2205" s="49" t="s">
        <v>265</v>
      </c>
      <c r="D2205" s="44" t="s">
        <v>85</v>
      </c>
      <c r="E2205" s="52">
        <v>4.95E8</v>
      </c>
      <c r="F2205" s="52">
        <v>3.94E8</v>
      </c>
    </row>
    <row r="2206">
      <c r="A2206" s="53" t="str">
        <f t="shared" si="1"/>
        <v>The Americas_Bermuda-The Americas_2007</v>
      </c>
      <c r="B2206" s="47" t="s">
        <v>258</v>
      </c>
      <c r="C2206" s="49" t="s">
        <v>265</v>
      </c>
      <c r="D2206" s="44" t="s">
        <v>86</v>
      </c>
      <c r="E2206" s="52">
        <v>5.69E8</v>
      </c>
      <c r="F2206" s="52">
        <v>4.53E8</v>
      </c>
    </row>
    <row r="2207">
      <c r="A2207" s="53" t="str">
        <f t="shared" si="1"/>
        <v>The Americas_Bermuda-The Americas_2008</v>
      </c>
      <c r="B2207" s="47" t="s">
        <v>258</v>
      </c>
      <c r="C2207" s="49" t="s">
        <v>265</v>
      </c>
      <c r="D2207" s="44" t="s">
        <v>87</v>
      </c>
      <c r="E2207" s="52">
        <v>4.31E8</v>
      </c>
      <c r="F2207" s="52">
        <v>4.59E8</v>
      </c>
    </row>
    <row r="2208">
      <c r="A2208" s="53" t="str">
        <f t="shared" si="1"/>
        <v>The Americas_Bermuda-The Americas_2009</v>
      </c>
      <c r="B2208" s="47" t="s">
        <v>258</v>
      </c>
      <c r="C2208" s="49" t="s">
        <v>265</v>
      </c>
      <c r="D2208" s="44" t="s">
        <v>88</v>
      </c>
      <c r="E2208" s="52">
        <v>3.66E8</v>
      </c>
      <c r="F2208" s="52">
        <v>4.07E8</v>
      </c>
    </row>
    <row r="2209">
      <c r="A2209" s="53" t="str">
        <f t="shared" si="1"/>
        <v>The Americas_Bermuda-The Americas_2010</v>
      </c>
      <c r="B2209" s="47" t="s">
        <v>258</v>
      </c>
      <c r="C2209" s="49" t="s">
        <v>265</v>
      </c>
      <c r="D2209" s="44" t="s">
        <v>89</v>
      </c>
      <c r="E2209" s="52">
        <v>4.42E8</v>
      </c>
      <c r="F2209" s="52">
        <v>4.17E8</v>
      </c>
    </row>
    <row r="2210">
      <c r="A2210" s="53" t="str">
        <f t="shared" si="1"/>
        <v>The Americas_Bermuda-The Americas_2011</v>
      </c>
      <c r="B2210" s="47" t="s">
        <v>258</v>
      </c>
      <c r="C2210" s="49" t="s">
        <v>265</v>
      </c>
      <c r="D2210" s="44" t="s">
        <v>90</v>
      </c>
      <c r="E2210" s="52">
        <v>4.72E8</v>
      </c>
      <c r="F2210" s="52">
        <v>4.13E8</v>
      </c>
    </row>
    <row r="2211">
      <c r="A2211" s="53" t="str">
        <f t="shared" si="1"/>
        <v>The Americas_Bermuda-The Americas_2012</v>
      </c>
      <c r="B2211" s="47" t="s">
        <v>258</v>
      </c>
      <c r="C2211" s="49" t="s">
        <v>265</v>
      </c>
      <c r="D2211" s="44" t="s">
        <v>91</v>
      </c>
      <c r="E2211" s="52">
        <v>4.61E8</v>
      </c>
      <c r="F2211" s="52">
        <v>4.11E8</v>
      </c>
    </row>
    <row r="2212">
      <c r="A2212" s="53" t="str">
        <f t="shared" si="1"/>
        <v>The Americas_Bolivia-The Americas_2000</v>
      </c>
      <c r="B2212" s="47" t="s">
        <v>258</v>
      </c>
      <c r="C2212" s="49" t="s">
        <v>266</v>
      </c>
      <c r="D2212" s="44" t="s">
        <v>70</v>
      </c>
      <c r="E2212" s="52">
        <v>1.01E8</v>
      </c>
      <c r="F2212" s="52">
        <v>1.16E8</v>
      </c>
    </row>
    <row r="2213">
      <c r="A2213" s="53" t="str">
        <f t="shared" si="1"/>
        <v>The Americas_Bolivia-The Americas_2001</v>
      </c>
      <c r="B2213" s="47" t="s">
        <v>258</v>
      </c>
      <c r="C2213" s="49" t="s">
        <v>266</v>
      </c>
      <c r="D2213" s="44" t="s">
        <v>71</v>
      </c>
      <c r="E2213" s="52">
        <v>1.19E8</v>
      </c>
      <c r="F2213" s="52">
        <v>1.14E8</v>
      </c>
    </row>
    <row r="2214">
      <c r="A2214" s="53" t="str">
        <f t="shared" si="1"/>
        <v>The Americas_Bolivia-The Americas_2002</v>
      </c>
      <c r="B2214" s="47" t="s">
        <v>258</v>
      </c>
      <c r="C2214" s="49" t="s">
        <v>266</v>
      </c>
      <c r="D2214" s="44" t="s">
        <v>72</v>
      </c>
      <c r="E2214" s="52">
        <v>1.43E8</v>
      </c>
      <c r="F2214" s="52">
        <v>1.14E8</v>
      </c>
    </row>
    <row r="2215">
      <c r="A2215" s="53" t="str">
        <f t="shared" si="1"/>
        <v>The Americas_Bolivia-The Americas_2003</v>
      </c>
      <c r="B2215" s="47" t="s">
        <v>258</v>
      </c>
      <c r="C2215" s="49" t="s">
        <v>266</v>
      </c>
      <c r="D2215" s="44" t="s">
        <v>74</v>
      </c>
      <c r="E2215" s="52">
        <v>2.43E8</v>
      </c>
      <c r="F2215" s="52">
        <v>1.97E8</v>
      </c>
    </row>
    <row r="2216">
      <c r="A2216" s="53" t="str">
        <f t="shared" si="1"/>
        <v>The Americas_Bolivia-The Americas_2004</v>
      </c>
      <c r="B2216" s="47" t="s">
        <v>258</v>
      </c>
      <c r="C2216" s="49" t="s">
        <v>266</v>
      </c>
      <c r="D2216" s="44" t="s">
        <v>83</v>
      </c>
      <c r="E2216" s="52">
        <v>2.83E8</v>
      </c>
      <c r="F2216" s="52">
        <v>2.32E8</v>
      </c>
    </row>
    <row r="2217">
      <c r="A2217" s="53" t="str">
        <f t="shared" si="1"/>
        <v>The Americas_Bolivia-The Americas_2005</v>
      </c>
      <c r="B2217" s="47" t="s">
        <v>258</v>
      </c>
      <c r="C2217" s="49" t="s">
        <v>266</v>
      </c>
      <c r="D2217" s="44" t="s">
        <v>84</v>
      </c>
      <c r="E2217" s="52">
        <v>3.45E8</v>
      </c>
      <c r="F2217" s="52">
        <v>2.57E8</v>
      </c>
    </row>
    <row r="2218">
      <c r="A2218" s="53" t="str">
        <f t="shared" si="1"/>
        <v>The Americas_Bolivia-The Americas_2006</v>
      </c>
      <c r="B2218" s="47" t="s">
        <v>258</v>
      </c>
      <c r="C2218" s="49" t="s">
        <v>266</v>
      </c>
      <c r="D2218" s="44" t="s">
        <v>85</v>
      </c>
      <c r="E2218" s="52">
        <v>3.3E8</v>
      </c>
      <c r="F2218" s="52">
        <v>3.6E8</v>
      </c>
    </row>
    <row r="2219">
      <c r="A2219" s="53" t="str">
        <f t="shared" si="1"/>
        <v>The Americas_Bolivia-The Americas_2007</v>
      </c>
      <c r="B2219" s="47" t="s">
        <v>258</v>
      </c>
      <c r="C2219" s="49" t="s">
        <v>266</v>
      </c>
      <c r="D2219" s="44" t="s">
        <v>86</v>
      </c>
      <c r="E2219" s="52">
        <v>3.26E8</v>
      </c>
      <c r="F2219" s="52">
        <v>3.85E8</v>
      </c>
    </row>
    <row r="2220">
      <c r="A2220" s="53" t="str">
        <f t="shared" si="1"/>
        <v>The Americas_Bolivia-The Americas_2008</v>
      </c>
      <c r="B2220" s="47" t="s">
        <v>258</v>
      </c>
      <c r="C2220" s="49" t="s">
        <v>266</v>
      </c>
      <c r="D2220" s="44" t="s">
        <v>87</v>
      </c>
      <c r="E2220" s="52">
        <v>3.02E8</v>
      </c>
      <c r="F2220" s="52">
        <v>3.81E8</v>
      </c>
    </row>
    <row r="2221">
      <c r="A2221" s="53" t="str">
        <f t="shared" si="1"/>
        <v>The Americas_Bolivia-The Americas_2009</v>
      </c>
      <c r="B2221" s="47" t="s">
        <v>258</v>
      </c>
      <c r="C2221" s="49" t="s">
        <v>266</v>
      </c>
      <c r="D2221" s="44" t="s">
        <v>88</v>
      </c>
      <c r="E2221" s="52">
        <v>3.06E8</v>
      </c>
      <c r="F2221" s="52">
        <v>3.88E8</v>
      </c>
    </row>
    <row r="2222">
      <c r="A2222" s="53" t="str">
        <f t="shared" si="1"/>
        <v>The Americas_Bolivia-The Americas_2010</v>
      </c>
      <c r="B2222" s="47" t="s">
        <v>258</v>
      </c>
      <c r="C2222" s="49" t="s">
        <v>266</v>
      </c>
      <c r="D2222" s="44" t="s">
        <v>89</v>
      </c>
      <c r="E2222" s="52">
        <v>3.39E8</v>
      </c>
      <c r="F2222" s="52">
        <v>4.21E8</v>
      </c>
    </row>
    <row r="2223">
      <c r="A2223" s="53" t="str">
        <f t="shared" si="1"/>
        <v>The Americas_Bolivia-The Americas_2011</v>
      </c>
      <c r="B2223" s="47" t="s">
        <v>258</v>
      </c>
      <c r="C2223" s="49" t="s">
        <v>266</v>
      </c>
      <c r="D2223" s="44" t="s">
        <v>90</v>
      </c>
      <c r="E2223" s="52">
        <v>4.99E8</v>
      </c>
      <c r="F2223" s="52">
        <v>4.1E8</v>
      </c>
    </row>
    <row r="2224">
      <c r="A2224" s="53" t="str">
        <f t="shared" si="1"/>
        <v>The Americas_Bolivia-The Americas_2012</v>
      </c>
      <c r="B2224" s="47" t="s">
        <v>258</v>
      </c>
      <c r="C2224" s="49" t="s">
        <v>266</v>
      </c>
      <c r="D2224" s="44" t="s">
        <v>91</v>
      </c>
      <c r="E2224" s="52">
        <v>5.81E8</v>
      </c>
      <c r="F2224" s="52">
        <v>5.59E8</v>
      </c>
    </row>
    <row r="2225">
      <c r="A2225" s="53" t="str">
        <f t="shared" si="1"/>
        <v>The Americas_Brazil-The Americas_2000</v>
      </c>
      <c r="B2225" s="47" t="s">
        <v>258</v>
      </c>
      <c r="C2225" s="49" t="s">
        <v>267</v>
      </c>
      <c r="D2225" s="44" t="s">
        <v>70</v>
      </c>
      <c r="E2225" s="52">
        <v>1.969E9</v>
      </c>
      <c r="F2225" s="52">
        <v>4.548E9</v>
      </c>
    </row>
    <row r="2226">
      <c r="A2226" s="53" t="str">
        <f t="shared" si="1"/>
        <v>The Americas_Brazil-The Americas_2001</v>
      </c>
      <c r="B2226" s="47" t="s">
        <v>258</v>
      </c>
      <c r="C2226" s="49" t="s">
        <v>267</v>
      </c>
      <c r="D2226" s="44" t="s">
        <v>71</v>
      </c>
      <c r="E2226" s="52">
        <v>1.844E9</v>
      </c>
      <c r="F2226" s="52">
        <v>3.765E9</v>
      </c>
    </row>
    <row r="2227">
      <c r="A2227" s="53" t="str">
        <f t="shared" si="1"/>
        <v>The Americas_Brazil-The Americas_2002</v>
      </c>
      <c r="B2227" s="47" t="s">
        <v>258</v>
      </c>
      <c r="C2227" s="49" t="s">
        <v>267</v>
      </c>
      <c r="D2227" s="44" t="s">
        <v>72</v>
      </c>
      <c r="E2227" s="52">
        <v>2.142E9</v>
      </c>
      <c r="F2227" s="52">
        <v>2.929E9</v>
      </c>
    </row>
    <row r="2228">
      <c r="A2228" s="53" t="str">
        <f t="shared" si="1"/>
        <v>The Americas_Brazil-The Americas_2003</v>
      </c>
      <c r="B2228" s="47" t="s">
        <v>258</v>
      </c>
      <c r="C2228" s="49" t="s">
        <v>267</v>
      </c>
      <c r="D2228" s="44" t="s">
        <v>74</v>
      </c>
      <c r="E2228" s="52">
        <v>2.673E9</v>
      </c>
      <c r="F2228" s="52">
        <v>2.874E9</v>
      </c>
    </row>
    <row r="2229">
      <c r="A2229" s="53" t="str">
        <f t="shared" si="1"/>
        <v>The Americas_Brazil-The Americas_2004</v>
      </c>
      <c r="B2229" s="47" t="s">
        <v>258</v>
      </c>
      <c r="C2229" s="49" t="s">
        <v>267</v>
      </c>
      <c r="D2229" s="44" t="s">
        <v>83</v>
      </c>
      <c r="E2229" s="52">
        <v>3.389E9</v>
      </c>
      <c r="F2229" s="52">
        <v>3.752E9</v>
      </c>
    </row>
    <row r="2230">
      <c r="A2230" s="53" t="str">
        <f t="shared" si="1"/>
        <v>The Americas_Brazil-The Americas_2005</v>
      </c>
      <c r="B2230" s="47" t="s">
        <v>258</v>
      </c>
      <c r="C2230" s="49" t="s">
        <v>267</v>
      </c>
      <c r="D2230" s="44" t="s">
        <v>84</v>
      </c>
      <c r="E2230" s="52">
        <v>4.168E9</v>
      </c>
      <c r="F2230" s="52">
        <v>5.905E9</v>
      </c>
    </row>
    <row r="2231">
      <c r="A2231" s="53" t="str">
        <f t="shared" si="1"/>
        <v>The Americas_Brazil-The Americas_2006</v>
      </c>
      <c r="B2231" s="47" t="s">
        <v>258</v>
      </c>
      <c r="C2231" s="49" t="s">
        <v>267</v>
      </c>
      <c r="D2231" s="44" t="s">
        <v>85</v>
      </c>
      <c r="E2231" s="52">
        <v>4.577E9</v>
      </c>
      <c r="F2231" s="52">
        <v>7.501E9</v>
      </c>
    </row>
    <row r="2232">
      <c r="A2232" s="53" t="str">
        <f t="shared" si="1"/>
        <v>The Americas_Brazil-The Americas_2007</v>
      </c>
      <c r="B2232" s="47" t="s">
        <v>258</v>
      </c>
      <c r="C2232" s="49" t="s">
        <v>267</v>
      </c>
      <c r="D2232" s="44" t="s">
        <v>86</v>
      </c>
      <c r="E2232" s="52">
        <v>5.284E9</v>
      </c>
      <c r="F2232" s="52">
        <v>1.0434E10</v>
      </c>
    </row>
    <row r="2233">
      <c r="A2233" s="53" t="str">
        <f t="shared" si="1"/>
        <v>The Americas_Brazil-The Americas_2008</v>
      </c>
      <c r="B2233" s="47" t="s">
        <v>258</v>
      </c>
      <c r="C2233" s="49" t="s">
        <v>267</v>
      </c>
      <c r="D2233" s="44" t="s">
        <v>87</v>
      </c>
      <c r="E2233" s="52">
        <v>6.109E9</v>
      </c>
      <c r="F2233" s="52">
        <v>1.3269E10</v>
      </c>
    </row>
    <row r="2234">
      <c r="A2234" s="53" t="str">
        <f t="shared" si="1"/>
        <v>The Americas_Brazil-The Americas_2009</v>
      </c>
      <c r="B2234" s="47" t="s">
        <v>258</v>
      </c>
      <c r="C2234" s="49" t="s">
        <v>267</v>
      </c>
      <c r="D2234" s="44" t="s">
        <v>88</v>
      </c>
      <c r="E2234" s="52">
        <v>5.635E9</v>
      </c>
      <c r="F2234" s="52">
        <v>1.2897E10</v>
      </c>
    </row>
    <row r="2235">
      <c r="A2235" s="53" t="str">
        <f t="shared" si="1"/>
        <v>The Americas_Brazil-The Americas_2010</v>
      </c>
      <c r="B2235" s="47" t="s">
        <v>258</v>
      </c>
      <c r="C2235" s="49" t="s">
        <v>267</v>
      </c>
      <c r="D2235" s="44" t="s">
        <v>89</v>
      </c>
      <c r="E2235" s="52">
        <v>6.18E9</v>
      </c>
      <c r="F2235" s="52">
        <v>1.934E10</v>
      </c>
    </row>
    <row r="2236">
      <c r="A2236" s="53" t="str">
        <f t="shared" si="1"/>
        <v>The Americas_Brazil-The Americas_2011</v>
      </c>
      <c r="B2236" s="47" t="s">
        <v>258</v>
      </c>
      <c r="C2236" s="49" t="s">
        <v>267</v>
      </c>
      <c r="D2236" s="44" t="s">
        <v>90</v>
      </c>
      <c r="E2236" s="52">
        <v>6.83E9</v>
      </c>
      <c r="F2236" s="52">
        <v>2.507E10</v>
      </c>
    </row>
    <row r="2237">
      <c r="A2237" s="53" t="str">
        <f t="shared" si="1"/>
        <v>The Americas_Brazil-The Americas_2012</v>
      </c>
      <c r="B2237" s="47" t="s">
        <v>258</v>
      </c>
      <c r="C2237" s="49" t="s">
        <v>267</v>
      </c>
      <c r="D2237" s="44" t="s">
        <v>91</v>
      </c>
      <c r="E2237" s="52">
        <v>6.89E9</v>
      </c>
      <c r="F2237" s="52">
        <v>2.6202E10</v>
      </c>
    </row>
    <row r="2238">
      <c r="A2238" s="53" t="str">
        <f t="shared" si="1"/>
        <v>The Americas_Canada-The Americas_2000</v>
      </c>
      <c r="B2238" s="47" t="s">
        <v>258</v>
      </c>
      <c r="C2238" s="49" t="s">
        <v>268</v>
      </c>
      <c r="D2238" s="44" t="s">
        <v>70</v>
      </c>
      <c r="E2238" s="52">
        <v>1.3035E10</v>
      </c>
      <c r="F2238" s="52">
        <v>1.5125E10</v>
      </c>
    </row>
    <row r="2239">
      <c r="A2239" s="53" t="str">
        <f t="shared" si="1"/>
        <v>The Americas_Canada-The Americas_2001</v>
      </c>
      <c r="B2239" s="47" t="s">
        <v>258</v>
      </c>
      <c r="C2239" s="49" t="s">
        <v>268</v>
      </c>
      <c r="D2239" s="44" t="s">
        <v>71</v>
      </c>
      <c r="E2239" s="52">
        <v>1.268E10</v>
      </c>
      <c r="F2239" s="52">
        <v>1.4634E10</v>
      </c>
    </row>
    <row r="2240">
      <c r="A2240" s="53" t="str">
        <f t="shared" si="1"/>
        <v>The Americas_Canada-The Americas_2002</v>
      </c>
      <c r="B2240" s="47" t="s">
        <v>258</v>
      </c>
      <c r="C2240" s="49" t="s">
        <v>268</v>
      </c>
      <c r="D2240" s="44" t="s">
        <v>72</v>
      </c>
      <c r="E2240" s="52">
        <v>1.2744E10</v>
      </c>
      <c r="F2240" s="52">
        <v>1.4257E10</v>
      </c>
    </row>
    <row r="2241">
      <c r="A2241" s="53" t="str">
        <f t="shared" si="1"/>
        <v>The Americas_Canada-The Americas_2003</v>
      </c>
      <c r="B2241" s="47" t="s">
        <v>258</v>
      </c>
      <c r="C2241" s="49" t="s">
        <v>268</v>
      </c>
      <c r="D2241" s="44" t="s">
        <v>74</v>
      </c>
      <c r="E2241" s="52">
        <v>1.2236E10</v>
      </c>
      <c r="F2241" s="52">
        <v>1.6309E10</v>
      </c>
    </row>
    <row r="2242">
      <c r="A2242" s="53" t="str">
        <f t="shared" si="1"/>
        <v>The Americas_Canada-The Americas_2004</v>
      </c>
      <c r="B2242" s="47" t="s">
        <v>258</v>
      </c>
      <c r="C2242" s="49" t="s">
        <v>268</v>
      </c>
      <c r="D2242" s="44" t="s">
        <v>83</v>
      </c>
      <c r="E2242" s="52">
        <v>1.5135E10</v>
      </c>
      <c r="F2242" s="52">
        <v>1.9267E10</v>
      </c>
    </row>
    <row r="2243">
      <c r="A2243" s="53" t="str">
        <f t="shared" si="1"/>
        <v>The Americas_Canada-The Americas_2005</v>
      </c>
      <c r="B2243" s="47" t="s">
        <v>258</v>
      </c>
      <c r="C2243" s="49" t="s">
        <v>268</v>
      </c>
      <c r="D2243" s="44" t="s">
        <v>84</v>
      </c>
      <c r="E2243" s="52">
        <v>1.5887E10</v>
      </c>
      <c r="F2243" s="52">
        <v>2.2739E10</v>
      </c>
    </row>
    <row r="2244">
      <c r="A2244" s="53" t="str">
        <f t="shared" si="1"/>
        <v>The Americas_Canada-The Americas_2006</v>
      </c>
      <c r="B2244" s="47" t="s">
        <v>258</v>
      </c>
      <c r="C2244" s="49" t="s">
        <v>268</v>
      </c>
      <c r="D2244" s="44" t="s">
        <v>85</v>
      </c>
      <c r="E2244" s="52">
        <v>1.6837E10</v>
      </c>
      <c r="F2244" s="52">
        <v>2.6067E10</v>
      </c>
    </row>
    <row r="2245">
      <c r="A2245" s="53" t="str">
        <f t="shared" si="1"/>
        <v>The Americas_Canada-The Americas_2007</v>
      </c>
      <c r="B2245" s="47" t="s">
        <v>258</v>
      </c>
      <c r="C2245" s="49" t="s">
        <v>268</v>
      </c>
      <c r="D2245" s="44" t="s">
        <v>86</v>
      </c>
      <c r="E2245" s="52">
        <v>1.7961E10</v>
      </c>
      <c r="F2245" s="52">
        <v>3.1099E10</v>
      </c>
    </row>
    <row r="2246">
      <c r="A2246" s="53" t="str">
        <f t="shared" si="1"/>
        <v>The Americas_Canada-The Americas_2008</v>
      </c>
      <c r="B2246" s="47" t="s">
        <v>258</v>
      </c>
      <c r="C2246" s="49" t="s">
        <v>268</v>
      </c>
      <c r="D2246" s="44" t="s">
        <v>87</v>
      </c>
      <c r="E2246" s="52">
        <v>1.8191E10</v>
      </c>
      <c r="F2246" s="52">
        <v>3.3844E10</v>
      </c>
    </row>
    <row r="2247">
      <c r="A2247" s="53" t="str">
        <f t="shared" si="1"/>
        <v>The Americas_Canada-The Americas_2009</v>
      </c>
      <c r="B2247" s="47" t="s">
        <v>258</v>
      </c>
      <c r="C2247" s="49" t="s">
        <v>268</v>
      </c>
      <c r="D2247" s="44" t="s">
        <v>88</v>
      </c>
      <c r="E2247" s="52">
        <v>1.5568E10</v>
      </c>
      <c r="F2247" s="52">
        <v>3.0065E10</v>
      </c>
    </row>
    <row r="2248">
      <c r="A2248" s="53" t="str">
        <f t="shared" si="1"/>
        <v>The Americas_Canada-The Americas_2010</v>
      </c>
      <c r="B2248" s="47" t="s">
        <v>258</v>
      </c>
      <c r="C2248" s="49" t="s">
        <v>268</v>
      </c>
      <c r="D2248" s="44" t="s">
        <v>89</v>
      </c>
      <c r="E2248" s="52">
        <v>1.8438E10</v>
      </c>
      <c r="F2248" s="52">
        <v>3.6975E10</v>
      </c>
    </row>
    <row r="2249">
      <c r="A2249" s="53" t="str">
        <f t="shared" si="1"/>
        <v>The Americas_Canada-The Americas_2011</v>
      </c>
      <c r="B2249" s="47" t="s">
        <v>258</v>
      </c>
      <c r="C2249" s="49" t="s">
        <v>268</v>
      </c>
      <c r="D2249" s="44" t="s">
        <v>90</v>
      </c>
      <c r="E2249" s="52">
        <v>1.9989E10</v>
      </c>
      <c r="F2249" s="52">
        <v>4.1234E10</v>
      </c>
    </row>
    <row r="2250">
      <c r="A2250" s="53" t="str">
        <f t="shared" si="1"/>
        <v>The Americas_Canada-The Americas_2012</v>
      </c>
      <c r="B2250" s="47" t="s">
        <v>258</v>
      </c>
      <c r="C2250" s="49" t="s">
        <v>268</v>
      </c>
      <c r="D2250" s="44" t="s">
        <v>91</v>
      </c>
      <c r="E2250" s="52">
        <v>2.0696E10</v>
      </c>
      <c r="F2250" s="52">
        <v>4.301E10</v>
      </c>
    </row>
    <row r="2251">
      <c r="A2251" s="53" t="str">
        <f t="shared" si="1"/>
        <v>The Americas_Cayman Islands-The Americas_2000</v>
      </c>
      <c r="B2251" s="47" t="s">
        <v>258</v>
      </c>
      <c r="C2251" s="49" t="s">
        <v>269</v>
      </c>
      <c r="D2251" s="44" t="s">
        <v>70</v>
      </c>
      <c r="E2251" s="52">
        <v>5.59E8</v>
      </c>
      <c r="F2251" s="50"/>
    </row>
    <row r="2252">
      <c r="A2252" s="53" t="str">
        <f t="shared" si="1"/>
        <v>The Americas_Cayman Islands-The Americas_2001</v>
      </c>
      <c r="B2252" s="47" t="s">
        <v>258</v>
      </c>
      <c r="C2252" s="49" t="s">
        <v>269</v>
      </c>
      <c r="D2252" s="44" t="s">
        <v>71</v>
      </c>
      <c r="E2252" s="52">
        <v>5.85E8</v>
      </c>
      <c r="F2252" s="50"/>
    </row>
    <row r="2253">
      <c r="A2253" s="53" t="str">
        <f t="shared" si="1"/>
        <v>The Americas_Cayman Islands-The Americas_2002</v>
      </c>
      <c r="B2253" s="47" t="s">
        <v>258</v>
      </c>
      <c r="C2253" s="49" t="s">
        <v>269</v>
      </c>
      <c r="D2253" s="44" t="s">
        <v>72</v>
      </c>
      <c r="E2253" s="52">
        <v>6.07E8</v>
      </c>
      <c r="F2253" s="50"/>
    </row>
    <row r="2254">
      <c r="A2254" s="53" t="str">
        <f t="shared" si="1"/>
        <v>The Americas_Cayman Islands-The Americas_2003</v>
      </c>
      <c r="B2254" s="47" t="s">
        <v>258</v>
      </c>
      <c r="C2254" s="49" t="s">
        <v>269</v>
      </c>
      <c r="D2254" s="44" t="s">
        <v>74</v>
      </c>
      <c r="E2254" s="52">
        <v>5.18E8</v>
      </c>
      <c r="F2254" s="50"/>
    </row>
    <row r="2255">
      <c r="A2255" s="53" t="str">
        <f t="shared" si="1"/>
        <v>The Americas_Cayman Islands-The Americas_2004</v>
      </c>
      <c r="B2255" s="47" t="s">
        <v>258</v>
      </c>
      <c r="C2255" s="49" t="s">
        <v>269</v>
      </c>
      <c r="D2255" s="44" t="s">
        <v>83</v>
      </c>
      <c r="E2255" s="52">
        <v>5.23E8</v>
      </c>
      <c r="F2255" s="50"/>
    </row>
    <row r="2256">
      <c r="A2256" s="53" t="str">
        <f t="shared" si="1"/>
        <v>The Americas_Cayman Islands-The Americas_2005</v>
      </c>
      <c r="B2256" s="47" t="s">
        <v>258</v>
      </c>
      <c r="C2256" s="49" t="s">
        <v>269</v>
      </c>
      <c r="D2256" s="44" t="s">
        <v>84</v>
      </c>
      <c r="E2256" s="52">
        <v>3.56E8</v>
      </c>
      <c r="F2256" s="50"/>
    </row>
    <row r="2257">
      <c r="A2257" s="53" t="str">
        <f t="shared" si="1"/>
        <v>The Americas_Cayman Islands-The Americas_2006</v>
      </c>
      <c r="B2257" s="47" t="s">
        <v>258</v>
      </c>
      <c r="C2257" s="49" t="s">
        <v>269</v>
      </c>
      <c r="D2257" s="44" t="s">
        <v>85</v>
      </c>
      <c r="E2257" s="52">
        <v>5.09E8</v>
      </c>
      <c r="F2257" s="52">
        <v>1.64E8</v>
      </c>
    </row>
    <row r="2258">
      <c r="A2258" s="53" t="str">
        <f t="shared" si="1"/>
        <v>The Americas_Cayman Islands-The Americas_2007</v>
      </c>
      <c r="B2258" s="47" t="s">
        <v>258</v>
      </c>
      <c r="C2258" s="49" t="s">
        <v>269</v>
      </c>
      <c r="D2258" s="44" t="s">
        <v>86</v>
      </c>
      <c r="E2258" s="52">
        <v>4.81E8</v>
      </c>
      <c r="F2258" s="52">
        <v>1.32E8</v>
      </c>
    </row>
    <row r="2259">
      <c r="A2259" s="53" t="str">
        <f t="shared" si="1"/>
        <v>The Americas_Cayman Islands-The Americas_2008</v>
      </c>
      <c r="B2259" s="47" t="s">
        <v>258</v>
      </c>
      <c r="C2259" s="49" t="s">
        <v>269</v>
      </c>
      <c r="D2259" s="44" t="s">
        <v>87</v>
      </c>
      <c r="E2259" s="52">
        <v>5.18E8</v>
      </c>
      <c r="F2259" s="52">
        <v>1.3E8</v>
      </c>
    </row>
    <row r="2260">
      <c r="A2260" s="53" t="str">
        <f t="shared" si="1"/>
        <v>The Americas_Cayman Islands-The Americas_2009</v>
      </c>
      <c r="B2260" s="47" t="s">
        <v>258</v>
      </c>
      <c r="C2260" s="49" t="s">
        <v>269</v>
      </c>
      <c r="D2260" s="44" t="s">
        <v>88</v>
      </c>
      <c r="E2260" s="52">
        <v>4.58E8</v>
      </c>
      <c r="F2260" s="52">
        <v>1.2E8</v>
      </c>
    </row>
    <row r="2261">
      <c r="A2261" s="53" t="str">
        <f t="shared" si="1"/>
        <v>The Americas_Cayman Islands-The Americas_2010</v>
      </c>
      <c r="B2261" s="47" t="s">
        <v>258</v>
      </c>
      <c r="C2261" s="49" t="s">
        <v>269</v>
      </c>
      <c r="D2261" s="44" t="s">
        <v>89</v>
      </c>
      <c r="E2261" s="52">
        <v>4.65E8</v>
      </c>
      <c r="F2261" s="52">
        <v>1.29E8</v>
      </c>
    </row>
    <row r="2262">
      <c r="A2262" s="53" t="str">
        <f t="shared" si="1"/>
        <v>The Americas_Cayman Islands-The Americas_2011</v>
      </c>
      <c r="B2262" s="47" t="s">
        <v>258</v>
      </c>
      <c r="C2262" s="49" t="s">
        <v>269</v>
      </c>
      <c r="D2262" s="44" t="s">
        <v>90</v>
      </c>
      <c r="E2262" s="52">
        <v>4.72E8</v>
      </c>
      <c r="F2262" s="52">
        <v>1.45E8</v>
      </c>
    </row>
    <row r="2263">
      <c r="A2263" s="53" t="str">
        <f t="shared" si="1"/>
        <v>The Americas_Cayman Islands-The Americas_2012</v>
      </c>
      <c r="B2263" s="47" t="s">
        <v>258</v>
      </c>
      <c r="C2263" s="49" t="s">
        <v>269</v>
      </c>
      <c r="D2263" s="44" t="s">
        <v>91</v>
      </c>
      <c r="E2263" s="50"/>
      <c r="F2263" s="50"/>
    </row>
    <row r="2264">
      <c r="A2264" s="53" t="str">
        <f t="shared" si="1"/>
        <v>The Americas_Chile-The Americas_2000</v>
      </c>
      <c r="B2264" s="47" t="s">
        <v>258</v>
      </c>
      <c r="C2264" s="49" t="s">
        <v>270</v>
      </c>
      <c r="D2264" s="44" t="s">
        <v>70</v>
      </c>
      <c r="E2264" s="52">
        <v>1.179E9</v>
      </c>
      <c r="F2264" s="52">
        <v>9.04E8</v>
      </c>
    </row>
    <row r="2265">
      <c r="A2265" s="53" t="str">
        <f t="shared" si="1"/>
        <v>The Americas_Chile-The Americas_2001</v>
      </c>
      <c r="B2265" s="47" t="s">
        <v>258</v>
      </c>
      <c r="C2265" s="49" t="s">
        <v>270</v>
      </c>
      <c r="D2265" s="44" t="s">
        <v>71</v>
      </c>
      <c r="E2265" s="52">
        <v>1.184E9</v>
      </c>
      <c r="F2265" s="52">
        <v>9.39E8</v>
      </c>
    </row>
    <row r="2266">
      <c r="A2266" s="53" t="str">
        <f t="shared" si="1"/>
        <v>The Americas_Chile-The Americas_2002</v>
      </c>
      <c r="B2266" s="47" t="s">
        <v>258</v>
      </c>
      <c r="C2266" s="49" t="s">
        <v>270</v>
      </c>
      <c r="D2266" s="44" t="s">
        <v>72</v>
      </c>
      <c r="E2266" s="52">
        <v>1.221E9</v>
      </c>
      <c r="F2266" s="52">
        <v>9.32E8</v>
      </c>
    </row>
    <row r="2267">
      <c r="A2267" s="53" t="str">
        <f t="shared" si="1"/>
        <v>The Americas_Chile-The Americas_2003</v>
      </c>
      <c r="B2267" s="47" t="s">
        <v>258</v>
      </c>
      <c r="C2267" s="49" t="s">
        <v>270</v>
      </c>
      <c r="D2267" s="44" t="s">
        <v>74</v>
      </c>
      <c r="E2267" s="52">
        <v>1.309E9</v>
      </c>
      <c r="F2267" s="52">
        <v>1.109E9</v>
      </c>
    </row>
    <row r="2268">
      <c r="A2268" s="53" t="str">
        <f t="shared" si="1"/>
        <v>The Americas_Chile-The Americas_2004</v>
      </c>
      <c r="B2268" s="47" t="s">
        <v>258</v>
      </c>
      <c r="C2268" s="49" t="s">
        <v>270</v>
      </c>
      <c r="D2268" s="44" t="s">
        <v>83</v>
      </c>
      <c r="E2268" s="52">
        <v>1.571E9</v>
      </c>
      <c r="F2268" s="52">
        <v>1.251E9</v>
      </c>
    </row>
    <row r="2269">
      <c r="A2269" s="53" t="str">
        <f t="shared" si="1"/>
        <v>The Americas_Chile-The Americas_2005</v>
      </c>
      <c r="B2269" s="47" t="s">
        <v>258</v>
      </c>
      <c r="C2269" s="49" t="s">
        <v>270</v>
      </c>
      <c r="D2269" s="44" t="s">
        <v>84</v>
      </c>
      <c r="E2269" s="52">
        <v>1.682E9</v>
      </c>
      <c r="F2269" s="52">
        <v>1.355E9</v>
      </c>
    </row>
    <row r="2270">
      <c r="A2270" s="53" t="str">
        <f t="shared" si="1"/>
        <v>The Americas_Chile-The Americas_2006</v>
      </c>
      <c r="B2270" s="47" t="s">
        <v>258</v>
      </c>
      <c r="C2270" s="49" t="s">
        <v>270</v>
      </c>
      <c r="D2270" s="44" t="s">
        <v>85</v>
      </c>
      <c r="E2270" s="52">
        <v>1.891E9</v>
      </c>
      <c r="F2270" s="52">
        <v>1.573E9</v>
      </c>
    </row>
    <row r="2271">
      <c r="A2271" s="53" t="str">
        <f t="shared" si="1"/>
        <v>The Americas_Chile-The Americas_2007</v>
      </c>
      <c r="B2271" s="47" t="s">
        <v>258</v>
      </c>
      <c r="C2271" s="49" t="s">
        <v>270</v>
      </c>
      <c r="D2271" s="44" t="s">
        <v>86</v>
      </c>
      <c r="E2271" s="52">
        <v>2.226E9</v>
      </c>
      <c r="F2271" s="52">
        <v>2.042E9</v>
      </c>
    </row>
    <row r="2272">
      <c r="A2272" s="53" t="str">
        <f t="shared" si="1"/>
        <v>The Americas_Chile-The Americas_2008</v>
      </c>
      <c r="B2272" s="47" t="s">
        <v>258</v>
      </c>
      <c r="C2272" s="49" t="s">
        <v>270</v>
      </c>
      <c r="D2272" s="44" t="s">
        <v>87</v>
      </c>
      <c r="E2272" s="52">
        <v>2.537E9</v>
      </c>
      <c r="F2272" s="52">
        <v>1.789E9</v>
      </c>
    </row>
    <row r="2273">
      <c r="A2273" s="53" t="str">
        <f t="shared" si="1"/>
        <v>The Americas_Chile-The Americas_2009</v>
      </c>
      <c r="B2273" s="47" t="s">
        <v>258</v>
      </c>
      <c r="C2273" s="49" t="s">
        <v>270</v>
      </c>
      <c r="D2273" s="44" t="s">
        <v>88</v>
      </c>
      <c r="E2273" s="52">
        <v>2.35E9</v>
      </c>
      <c r="F2273" s="52">
        <v>1.504E9</v>
      </c>
    </row>
    <row r="2274">
      <c r="A2274" s="53" t="str">
        <f t="shared" si="1"/>
        <v>The Americas_Chile-The Americas_2010</v>
      </c>
      <c r="B2274" s="47" t="s">
        <v>258</v>
      </c>
      <c r="C2274" s="49" t="s">
        <v>270</v>
      </c>
      <c r="D2274" s="44" t="s">
        <v>89</v>
      </c>
      <c r="E2274" s="52">
        <v>2.422E9</v>
      </c>
      <c r="F2274" s="52">
        <v>1.808E9</v>
      </c>
    </row>
    <row r="2275">
      <c r="A2275" s="53" t="str">
        <f t="shared" si="1"/>
        <v>The Americas_Chile-The Americas_2011</v>
      </c>
      <c r="B2275" s="47" t="s">
        <v>258</v>
      </c>
      <c r="C2275" s="49" t="s">
        <v>270</v>
      </c>
      <c r="D2275" s="44" t="s">
        <v>90</v>
      </c>
      <c r="E2275" s="52">
        <v>2.751E9</v>
      </c>
      <c r="F2275" s="52">
        <v>2.047E9</v>
      </c>
    </row>
    <row r="2276">
      <c r="A2276" s="53" t="str">
        <f t="shared" si="1"/>
        <v>The Americas_Chile-The Americas_2012</v>
      </c>
      <c r="B2276" s="47" t="s">
        <v>258</v>
      </c>
      <c r="C2276" s="49" t="s">
        <v>270</v>
      </c>
      <c r="D2276" s="44" t="s">
        <v>91</v>
      </c>
      <c r="E2276" s="52">
        <v>3.18E9</v>
      </c>
      <c r="F2276" s="52">
        <v>2.348E9</v>
      </c>
    </row>
    <row r="2277">
      <c r="A2277" s="53" t="str">
        <f t="shared" si="1"/>
        <v>The Americas_Colombia-The Americas_2000</v>
      </c>
      <c r="B2277" s="47" t="s">
        <v>258</v>
      </c>
      <c r="C2277" s="49" t="s">
        <v>271</v>
      </c>
      <c r="D2277" s="44" t="s">
        <v>70</v>
      </c>
      <c r="E2277" s="52">
        <v>1.313E9</v>
      </c>
      <c r="F2277" s="52">
        <v>1.452E9</v>
      </c>
    </row>
    <row r="2278">
      <c r="A2278" s="53" t="str">
        <f t="shared" si="1"/>
        <v>The Americas_Colombia-The Americas_2001</v>
      </c>
      <c r="B2278" s="47" t="s">
        <v>258</v>
      </c>
      <c r="C2278" s="49" t="s">
        <v>271</v>
      </c>
      <c r="D2278" s="44" t="s">
        <v>71</v>
      </c>
      <c r="E2278" s="52">
        <v>1.483E9</v>
      </c>
      <c r="F2278" s="52">
        <v>1.556E9</v>
      </c>
    </row>
    <row r="2279">
      <c r="A2279" s="53" t="str">
        <f t="shared" si="1"/>
        <v>The Americas_Colombia-The Americas_2002</v>
      </c>
      <c r="B2279" s="47" t="s">
        <v>258</v>
      </c>
      <c r="C2279" s="49" t="s">
        <v>271</v>
      </c>
      <c r="D2279" s="44" t="s">
        <v>72</v>
      </c>
      <c r="E2279" s="52">
        <v>1.237E9</v>
      </c>
      <c r="F2279" s="52">
        <v>1.355E9</v>
      </c>
    </row>
    <row r="2280">
      <c r="A2280" s="53" t="str">
        <f t="shared" si="1"/>
        <v>The Americas_Colombia-The Americas_2003</v>
      </c>
      <c r="B2280" s="47" t="s">
        <v>258</v>
      </c>
      <c r="C2280" s="49" t="s">
        <v>271</v>
      </c>
      <c r="D2280" s="44" t="s">
        <v>74</v>
      </c>
      <c r="E2280" s="52">
        <v>1.191E9</v>
      </c>
      <c r="F2280" s="52">
        <v>1.349E9</v>
      </c>
    </row>
    <row r="2281">
      <c r="A2281" s="53" t="str">
        <f t="shared" si="1"/>
        <v>The Americas_Colombia-The Americas_2004</v>
      </c>
      <c r="B2281" s="47" t="s">
        <v>258</v>
      </c>
      <c r="C2281" s="49" t="s">
        <v>271</v>
      </c>
      <c r="D2281" s="44" t="s">
        <v>83</v>
      </c>
      <c r="E2281" s="52">
        <v>1.369E9</v>
      </c>
      <c r="F2281" s="52">
        <v>1.469E9</v>
      </c>
    </row>
    <row r="2282">
      <c r="A2282" s="53" t="str">
        <f t="shared" si="1"/>
        <v>The Americas_Colombia-The Americas_2005</v>
      </c>
      <c r="B2282" s="47" t="s">
        <v>258</v>
      </c>
      <c r="C2282" s="49" t="s">
        <v>271</v>
      </c>
      <c r="D2282" s="44" t="s">
        <v>84</v>
      </c>
      <c r="E2282" s="52">
        <v>1.574E9</v>
      </c>
      <c r="F2282" s="52">
        <v>1.565E9</v>
      </c>
    </row>
    <row r="2283">
      <c r="A2283" s="53" t="str">
        <f t="shared" si="1"/>
        <v>The Americas_Colombia-The Americas_2006</v>
      </c>
      <c r="B2283" s="47" t="s">
        <v>258</v>
      </c>
      <c r="C2283" s="49" t="s">
        <v>271</v>
      </c>
      <c r="D2283" s="44" t="s">
        <v>85</v>
      </c>
      <c r="E2283" s="52">
        <v>2.009E9</v>
      </c>
      <c r="F2283" s="52">
        <v>1.799E9</v>
      </c>
    </row>
    <row r="2284">
      <c r="A2284" s="53" t="str">
        <f t="shared" si="1"/>
        <v>The Americas_Colombia-The Americas_2007</v>
      </c>
      <c r="B2284" s="47" t="s">
        <v>258</v>
      </c>
      <c r="C2284" s="49" t="s">
        <v>271</v>
      </c>
      <c r="D2284" s="44" t="s">
        <v>86</v>
      </c>
      <c r="E2284" s="52">
        <v>2.262E9</v>
      </c>
      <c r="F2284" s="52">
        <v>2.093E9</v>
      </c>
    </row>
    <row r="2285">
      <c r="A2285" s="53" t="str">
        <f t="shared" si="1"/>
        <v>The Americas_Colombia-The Americas_2008</v>
      </c>
      <c r="B2285" s="47" t="s">
        <v>258</v>
      </c>
      <c r="C2285" s="49" t="s">
        <v>271</v>
      </c>
      <c r="D2285" s="44" t="s">
        <v>87</v>
      </c>
      <c r="E2285" s="52">
        <v>2.438E9</v>
      </c>
      <c r="F2285" s="52">
        <v>2.337E9</v>
      </c>
    </row>
    <row r="2286">
      <c r="A2286" s="53" t="str">
        <f t="shared" si="1"/>
        <v>The Americas_Colombia-The Americas_2009</v>
      </c>
      <c r="B2286" s="47" t="s">
        <v>258</v>
      </c>
      <c r="C2286" s="49" t="s">
        <v>271</v>
      </c>
      <c r="D2286" s="44" t="s">
        <v>88</v>
      </c>
      <c r="E2286" s="52">
        <v>2.609E9</v>
      </c>
      <c r="F2286" s="52">
        <v>2.301E9</v>
      </c>
    </row>
    <row r="2287">
      <c r="A2287" s="53" t="str">
        <f t="shared" si="1"/>
        <v>The Americas_Colombia-The Americas_2010</v>
      </c>
      <c r="B2287" s="47" t="s">
        <v>258</v>
      </c>
      <c r="C2287" s="49" t="s">
        <v>271</v>
      </c>
      <c r="D2287" s="44" t="s">
        <v>89</v>
      </c>
      <c r="E2287" s="52">
        <v>2.727E9</v>
      </c>
      <c r="F2287" s="52">
        <v>2.373E9</v>
      </c>
    </row>
    <row r="2288">
      <c r="A2288" s="53" t="str">
        <f t="shared" si="1"/>
        <v>The Americas_Colombia-The Americas_2011</v>
      </c>
      <c r="B2288" s="47" t="s">
        <v>258</v>
      </c>
      <c r="C2288" s="49" t="s">
        <v>271</v>
      </c>
      <c r="D2288" s="44" t="s">
        <v>90</v>
      </c>
      <c r="E2288" s="52">
        <v>2.992E9</v>
      </c>
      <c r="F2288" s="52">
        <v>2.842E9</v>
      </c>
    </row>
    <row r="2289">
      <c r="A2289" s="53" t="str">
        <f t="shared" si="1"/>
        <v>The Americas_Colombia-The Americas_2012</v>
      </c>
      <c r="B2289" s="47" t="s">
        <v>258</v>
      </c>
      <c r="C2289" s="49" t="s">
        <v>271</v>
      </c>
      <c r="D2289" s="44" t="s">
        <v>91</v>
      </c>
      <c r="E2289" s="52">
        <v>3.257E9</v>
      </c>
      <c r="F2289" s="52">
        <v>3.364E9</v>
      </c>
    </row>
    <row r="2290">
      <c r="A2290" s="53" t="str">
        <f t="shared" si="1"/>
        <v>The Americas_Costa Rica-The Americas_2000</v>
      </c>
      <c r="B2290" s="47" t="s">
        <v>258</v>
      </c>
      <c r="C2290" s="49" t="s">
        <v>272</v>
      </c>
      <c r="D2290" s="44" t="s">
        <v>70</v>
      </c>
      <c r="E2290" s="52">
        <v>1.477E9</v>
      </c>
      <c r="F2290" s="52">
        <v>5.51E8</v>
      </c>
    </row>
    <row r="2291">
      <c r="A2291" s="53" t="str">
        <f t="shared" si="1"/>
        <v>The Americas_Costa Rica-The Americas_2001</v>
      </c>
      <c r="B2291" s="47" t="s">
        <v>258</v>
      </c>
      <c r="C2291" s="49" t="s">
        <v>272</v>
      </c>
      <c r="D2291" s="44" t="s">
        <v>71</v>
      </c>
      <c r="E2291" s="52">
        <v>1.339E9</v>
      </c>
      <c r="F2291" s="52">
        <v>4.34E8</v>
      </c>
    </row>
    <row r="2292">
      <c r="A2292" s="53" t="str">
        <f t="shared" si="1"/>
        <v>The Americas_Costa Rica-The Americas_2002</v>
      </c>
      <c r="B2292" s="47" t="s">
        <v>258</v>
      </c>
      <c r="C2292" s="49" t="s">
        <v>272</v>
      </c>
      <c r="D2292" s="44" t="s">
        <v>72</v>
      </c>
      <c r="E2292" s="52">
        <v>1.292E9</v>
      </c>
      <c r="F2292" s="52">
        <v>4.3E8</v>
      </c>
    </row>
    <row r="2293">
      <c r="A2293" s="53" t="str">
        <f t="shared" si="1"/>
        <v>The Americas_Costa Rica-The Americas_2003</v>
      </c>
      <c r="B2293" s="47" t="s">
        <v>258</v>
      </c>
      <c r="C2293" s="49" t="s">
        <v>272</v>
      </c>
      <c r="D2293" s="44" t="s">
        <v>74</v>
      </c>
      <c r="E2293" s="52">
        <v>1.424E9</v>
      </c>
      <c r="F2293" s="52">
        <v>4.34E8</v>
      </c>
    </row>
    <row r="2294">
      <c r="A2294" s="53" t="str">
        <f t="shared" si="1"/>
        <v>The Americas_Costa Rica-The Americas_2004</v>
      </c>
      <c r="B2294" s="47" t="s">
        <v>258</v>
      </c>
      <c r="C2294" s="49" t="s">
        <v>272</v>
      </c>
      <c r="D2294" s="44" t="s">
        <v>83</v>
      </c>
      <c r="E2294" s="52">
        <v>1.586E9</v>
      </c>
      <c r="F2294" s="52">
        <v>4.81E8</v>
      </c>
    </row>
    <row r="2295">
      <c r="A2295" s="53" t="str">
        <f t="shared" si="1"/>
        <v>The Americas_Costa Rica-The Americas_2005</v>
      </c>
      <c r="B2295" s="47" t="s">
        <v>258</v>
      </c>
      <c r="C2295" s="49" t="s">
        <v>272</v>
      </c>
      <c r="D2295" s="44" t="s">
        <v>84</v>
      </c>
      <c r="E2295" s="52">
        <v>1.81E9</v>
      </c>
      <c r="F2295" s="52">
        <v>5.56E8</v>
      </c>
    </row>
    <row r="2296">
      <c r="A2296" s="53" t="str">
        <f t="shared" si="1"/>
        <v>The Americas_Costa Rica-The Americas_2006</v>
      </c>
      <c r="B2296" s="47" t="s">
        <v>258</v>
      </c>
      <c r="C2296" s="49" t="s">
        <v>272</v>
      </c>
      <c r="D2296" s="44" t="s">
        <v>85</v>
      </c>
      <c r="E2296" s="52">
        <v>1.865E9</v>
      </c>
      <c r="F2296" s="52">
        <v>5.77E8</v>
      </c>
    </row>
    <row r="2297">
      <c r="A2297" s="53" t="str">
        <f t="shared" si="1"/>
        <v>The Americas_Costa Rica-The Americas_2007</v>
      </c>
      <c r="B2297" s="47" t="s">
        <v>258</v>
      </c>
      <c r="C2297" s="49" t="s">
        <v>272</v>
      </c>
      <c r="D2297" s="44" t="s">
        <v>86</v>
      </c>
      <c r="E2297" s="52">
        <v>2.221E9</v>
      </c>
      <c r="F2297" s="52">
        <v>7.51E8</v>
      </c>
    </row>
    <row r="2298">
      <c r="A2298" s="53" t="str">
        <f t="shared" si="1"/>
        <v>The Americas_Costa Rica-The Americas_2008</v>
      </c>
      <c r="B2298" s="47" t="s">
        <v>258</v>
      </c>
      <c r="C2298" s="49" t="s">
        <v>272</v>
      </c>
      <c r="D2298" s="44" t="s">
        <v>87</v>
      </c>
      <c r="E2298" s="52">
        <v>2.533E9</v>
      </c>
      <c r="F2298" s="52">
        <v>7.18E8</v>
      </c>
    </row>
    <row r="2299">
      <c r="A2299" s="53" t="str">
        <f t="shared" si="1"/>
        <v>The Americas_Costa Rica-The Americas_2009</v>
      </c>
      <c r="B2299" s="47" t="s">
        <v>258</v>
      </c>
      <c r="C2299" s="49" t="s">
        <v>272</v>
      </c>
      <c r="D2299" s="44" t="s">
        <v>88</v>
      </c>
      <c r="E2299" s="52">
        <v>2.001E9</v>
      </c>
      <c r="F2299" s="52">
        <v>4.62E8</v>
      </c>
    </row>
    <row r="2300">
      <c r="A2300" s="53" t="str">
        <f t="shared" si="1"/>
        <v>The Americas_Costa Rica-The Americas_2010</v>
      </c>
      <c r="B2300" s="47" t="s">
        <v>258</v>
      </c>
      <c r="C2300" s="49" t="s">
        <v>272</v>
      </c>
      <c r="D2300" s="44" t="s">
        <v>89</v>
      </c>
      <c r="E2300" s="52">
        <v>2.179E9</v>
      </c>
      <c r="F2300" s="52">
        <v>5.33E8</v>
      </c>
    </row>
    <row r="2301">
      <c r="A2301" s="53" t="str">
        <f t="shared" si="1"/>
        <v>The Americas_Costa Rica-The Americas_2011</v>
      </c>
      <c r="B2301" s="47" t="s">
        <v>258</v>
      </c>
      <c r="C2301" s="49" t="s">
        <v>272</v>
      </c>
      <c r="D2301" s="44" t="s">
        <v>90</v>
      </c>
      <c r="E2301" s="52">
        <v>2.375E9</v>
      </c>
      <c r="F2301" s="52">
        <v>5.22E8</v>
      </c>
    </row>
    <row r="2302">
      <c r="A2302" s="53" t="str">
        <f t="shared" si="1"/>
        <v>The Americas_Costa Rica-The Americas_2012</v>
      </c>
      <c r="B2302" s="47" t="s">
        <v>258</v>
      </c>
      <c r="C2302" s="49" t="s">
        <v>272</v>
      </c>
      <c r="D2302" s="44" t="s">
        <v>91</v>
      </c>
      <c r="E2302" s="52">
        <v>2.544E9</v>
      </c>
      <c r="F2302" s="52">
        <v>5.67E8</v>
      </c>
    </row>
    <row r="2303">
      <c r="A2303" s="53" t="str">
        <f t="shared" si="1"/>
        <v>The Americas_Cuba-The Americas_2000</v>
      </c>
      <c r="B2303" s="47" t="s">
        <v>258</v>
      </c>
      <c r="C2303" s="49" t="s">
        <v>273</v>
      </c>
      <c r="D2303" s="44" t="s">
        <v>70</v>
      </c>
      <c r="E2303" s="52">
        <v>1.948E9</v>
      </c>
      <c r="F2303" s="50"/>
    </row>
    <row r="2304">
      <c r="A2304" s="53" t="str">
        <f t="shared" si="1"/>
        <v>The Americas_Cuba-The Americas_2001</v>
      </c>
      <c r="B2304" s="47" t="s">
        <v>258</v>
      </c>
      <c r="C2304" s="49" t="s">
        <v>273</v>
      </c>
      <c r="D2304" s="44" t="s">
        <v>71</v>
      </c>
      <c r="E2304" s="52">
        <v>1.84E9</v>
      </c>
      <c r="F2304" s="50"/>
    </row>
    <row r="2305">
      <c r="A2305" s="53" t="str">
        <f t="shared" si="1"/>
        <v>The Americas_Cuba-The Americas_2002</v>
      </c>
      <c r="B2305" s="47" t="s">
        <v>258</v>
      </c>
      <c r="C2305" s="49" t="s">
        <v>273</v>
      </c>
      <c r="D2305" s="44" t="s">
        <v>72</v>
      </c>
      <c r="E2305" s="52">
        <v>1.769E9</v>
      </c>
      <c r="F2305" s="50"/>
    </row>
    <row r="2306">
      <c r="A2306" s="53" t="str">
        <f t="shared" si="1"/>
        <v>The Americas_Cuba-The Americas_2003</v>
      </c>
      <c r="B2306" s="47" t="s">
        <v>258</v>
      </c>
      <c r="C2306" s="49" t="s">
        <v>273</v>
      </c>
      <c r="D2306" s="44" t="s">
        <v>74</v>
      </c>
      <c r="E2306" s="52">
        <v>1.999E9</v>
      </c>
      <c r="F2306" s="50"/>
    </row>
    <row r="2307">
      <c r="A2307" s="53" t="str">
        <f t="shared" si="1"/>
        <v>The Americas_Cuba-The Americas_2004</v>
      </c>
      <c r="B2307" s="47" t="s">
        <v>258</v>
      </c>
      <c r="C2307" s="49" t="s">
        <v>273</v>
      </c>
      <c r="D2307" s="44" t="s">
        <v>83</v>
      </c>
      <c r="E2307" s="52">
        <v>2.114E9</v>
      </c>
      <c r="F2307" s="50"/>
    </row>
    <row r="2308">
      <c r="A2308" s="53" t="str">
        <f t="shared" si="1"/>
        <v>The Americas_Cuba-The Americas_2005</v>
      </c>
      <c r="B2308" s="47" t="s">
        <v>258</v>
      </c>
      <c r="C2308" s="49" t="s">
        <v>273</v>
      </c>
      <c r="D2308" s="44" t="s">
        <v>84</v>
      </c>
      <c r="E2308" s="52">
        <v>2.591E9</v>
      </c>
      <c r="F2308" s="50"/>
    </row>
    <row r="2309">
      <c r="A2309" s="53" t="str">
        <f t="shared" si="1"/>
        <v>The Americas_Cuba-The Americas_2006</v>
      </c>
      <c r="B2309" s="47" t="s">
        <v>258</v>
      </c>
      <c r="C2309" s="49" t="s">
        <v>273</v>
      </c>
      <c r="D2309" s="44" t="s">
        <v>85</v>
      </c>
      <c r="E2309" s="52">
        <v>2.414E9</v>
      </c>
      <c r="F2309" s="50"/>
    </row>
    <row r="2310">
      <c r="A2310" s="53" t="str">
        <f t="shared" si="1"/>
        <v>The Americas_Cuba-The Americas_2007</v>
      </c>
      <c r="B2310" s="47" t="s">
        <v>258</v>
      </c>
      <c r="C2310" s="49" t="s">
        <v>273</v>
      </c>
      <c r="D2310" s="44" t="s">
        <v>86</v>
      </c>
      <c r="E2310" s="52">
        <v>2.415E9</v>
      </c>
      <c r="F2310" s="50"/>
    </row>
    <row r="2311">
      <c r="A2311" s="53" t="str">
        <f t="shared" si="1"/>
        <v>The Americas_Cuba-The Americas_2008</v>
      </c>
      <c r="B2311" s="47" t="s">
        <v>258</v>
      </c>
      <c r="C2311" s="49" t="s">
        <v>273</v>
      </c>
      <c r="D2311" s="44" t="s">
        <v>87</v>
      </c>
      <c r="E2311" s="52">
        <v>2.347E9</v>
      </c>
      <c r="F2311" s="50"/>
    </row>
    <row r="2312">
      <c r="A2312" s="53" t="str">
        <f t="shared" si="1"/>
        <v>The Americas_Cuba-The Americas_2009</v>
      </c>
      <c r="B2312" s="47" t="s">
        <v>258</v>
      </c>
      <c r="C2312" s="49" t="s">
        <v>273</v>
      </c>
      <c r="D2312" s="44" t="s">
        <v>88</v>
      </c>
      <c r="E2312" s="52">
        <v>2.082E9</v>
      </c>
      <c r="F2312" s="50"/>
    </row>
    <row r="2313">
      <c r="A2313" s="53" t="str">
        <f t="shared" si="1"/>
        <v>The Americas_Cuba-The Americas_2010</v>
      </c>
      <c r="B2313" s="47" t="s">
        <v>258</v>
      </c>
      <c r="C2313" s="49" t="s">
        <v>273</v>
      </c>
      <c r="D2313" s="44" t="s">
        <v>89</v>
      </c>
      <c r="E2313" s="52">
        <v>2.218E9</v>
      </c>
      <c r="F2313" s="50"/>
    </row>
    <row r="2314">
      <c r="A2314" s="53" t="str">
        <f t="shared" si="1"/>
        <v>The Americas_Cuba-The Americas_2011</v>
      </c>
      <c r="B2314" s="47" t="s">
        <v>258</v>
      </c>
      <c r="C2314" s="49" t="s">
        <v>273</v>
      </c>
      <c r="D2314" s="44" t="s">
        <v>90</v>
      </c>
      <c r="E2314" s="52">
        <v>2.503E9</v>
      </c>
      <c r="F2314" s="50"/>
    </row>
    <row r="2315">
      <c r="A2315" s="53" t="str">
        <f t="shared" si="1"/>
        <v>The Americas_Cuba-The Americas_2012</v>
      </c>
      <c r="B2315" s="47" t="s">
        <v>258</v>
      </c>
      <c r="C2315" s="49" t="s">
        <v>273</v>
      </c>
      <c r="D2315" s="44" t="s">
        <v>91</v>
      </c>
      <c r="E2315" s="52">
        <v>2.614E9</v>
      </c>
      <c r="F2315" s="50"/>
    </row>
    <row r="2316">
      <c r="A2316" s="53" t="str">
        <f t="shared" si="1"/>
        <v>The Americas_Curacao-The Americas_2000</v>
      </c>
      <c r="B2316" s="47" t="s">
        <v>258</v>
      </c>
      <c r="C2316" s="49" t="s">
        <v>274</v>
      </c>
      <c r="D2316" s="44" t="s">
        <v>70</v>
      </c>
      <c r="E2316" s="52">
        <v>2.27E8</v>
      </c>
      <c r="F2316" s="50"/>
    </row>
    <row r="2317">
      <c r="A2317" s="53" t="str">
        <f t="shared" si="1"/>
        <v>The Americas_Curacao-The Americas_2001</v>
      </c>
      <c r="B2317" s="47" t="s">
        <v>258</v>
      </c>
      <c r="C2317" s="49" t="s">
        <v>274</v>
      </c>
      <c r="D2317" s="44" t="s">
        <v>71</v>
      </c>
      <c r="E2317" s="52">
        <v>2.71E8</v>
      </c>
      <c r="F2317" s="50"/>
    </row>
    <row r="2318">
      <c r="A2318" s="53" t="str">
        <f t="shared" si="1"/>
        <v>The Americas_Curacao-The Americas_2002</v>
      </c>
      <c r="B2318" s="47" t="s">
        <v>258</v>
      </c>
      <c r="C2318" s="49" t="s">
        <v>274</v>
      </c>
      <c r="D2318" s="44" t="s">
        <v>72</v>
      </c>
      <c r="E2318" s="52">
        <v>2.17E8</v>
      </c>
      <c r="F2318" s="52">
        <v>1.37E8</v>
      </c>
    </row>
    <row r="2319">
      <c r="A2319" s="53" t="str">
        <f t="shared" si="1"/>
        <v>The Americas_Curacao-The Americas_2003</v>
      </c>
      <c r="B2319" s="47" t="s">
        <v>258</v>
      </c>
      <c r="C2319" s="49" t="s">
        <v>274</v>
      </c>
      <c r="D2319" s="44" t="s">
        <v>74</v>
      </c>
      <c r="E2319" s="52">
        <v>2.23E8</v>
      </c>
      <c r="F2319" s="52">
        <v>1.76E8</v>
      </c>
    </row>
    <row r="2320">
      <c r="A2320" s="53" t="str">
        <f t="shared" si="1"/>
        <v>The Americas_Curacao-The Americas_2004</v>
      </c>
      <c r="B2320" s="47" t="s">
        <v>258</v>
      </c>
      <c r="C2320" s="49" t="s">
        <v>274</v>
      </c>
      <c r="D2320" s="44" t="s">
        <v>83</v>
      </c>
      <c r="E2320" s="52">
        <v>2.24E8</v>
      </c>
      <c r="F2320" s="52">
        <v>1.95E8</v>
      </c>
    </row>
    <row r="2321">
      <c r="A2321" s="53" t="str">
        <f t="shared" si="1"/>
        <v>The Americas_Curacao-The Americas_2005</v>
      </c>
      <c r="B2321" s="47" t="s">
        <v>258</v>
      </c>
      <c r="C2321" s="49" t="s">
        <v>274</v>
      </c>
      <c r="D2321" s="44" t="s">
        <v>84</v>
      </c>
      <c r="E2321" s="52">
        <v>2.44E8</v>
      </c>
      <c r="F2321" s="52">
        <v>1.64E8</v>
      </c>
    </row>
    <row r="2322">
      <c r="A2322" s="53" t="str">
        <f t="shared" si="1"/>
        <v>The Americas_Curacao-The Americas_2006</v>
      </c>
      <c r="B2322" s="47" t="s">
        <v>258</v>
      </c>
      <c r="C2322" s="49" t="s">
        <v>274</v>
      </c>
      <c r="D2322" s="44" t="s">
        <v>85</v>
      </c>
      <c r="E2322" s="52">
        <v>2.77E8</v>
      </c>
      <c r="F2322" s="52">
        <v>1.91E8</v>
      </c>
    </row>
    <row r="2323">
      <c r="A2323" s="53" t="str">
        <f t="shared" si="1"/>
        <v>The Americas_Curacao-The Americas_2007</v>
      </c>
      <c r="B2323" s="47" t="s">
        <v>258</v>
      </c>
      <c r="C2323" s="49" t="s">
        <v>274</v>
      </c>
      <c r="D2323" s="44" t="s">
        <v>86</v>
      </c>
      <c r="E2323" s="52">
        <v>3.29E8</v>
      </c>
      <c r="F2323" s="52">
        <v>2.23E8</v>
      </c>
    </row>
    <row r="2324">
      <c r="A2324" s="53" t="str">
        <f t="shared" si="1"/>
        <v>The Americas_Curacao-The Americas_2008</v>
      </c>
      <c r="B2324" s="47" t="s">
        <v>258</v>
      </c>
      <c r="C2324" s="49" t="s">
        <v>274</v>
      </c>
      <c r="D2324" s="44" t="s">
        <v>87</v>
      </c>
      <c r="E2324" s="52">
        <v>3.83E8</v>
      </c>
      <c r="F2324" s="52">
        <v>2.29E8</v>
      </c>
    </row>
    <row r="2325">
      <c r="A2325" s="53" t="str">
        <f t="shared" si="1"/>
        <v>The Americas_Curacao-The Americas_2009</v>
      </c>
      <c r="B2325" s="47" t="s">
        <v>258</v>
      </c>
      <c r="C2325" s="49" t="s">
        <v>274</v>
      </c>
      <c r="D2325" s="44" t="s">
        <v>88</v>
      </c>
      <c r="E2325" s="52">
        <v>3.78E8</v>
      </c>
      <c r="F2325" s="52">
        <v>2.58E8</v>
      </c>
    </row>
    <row r="2326">
      <c r="A2326" s="53" t="str">
        <f t="shared" si="1"/>
        <v>The Americas_Curacao-The Americas_2010</v>
      </c>
      <c r="B2326" s="47" t="s">
        <v>258</v>
      </c>
      <c r="C2326" s="49" t="s">
        <v>274</v>
      </c>
      <c r="D2326" s="44" t="s">
        <v>89</v>
      </c>
      <c r="E2326" s="52">
        <v>4.38E8</v>
      </c>
      <c r="F2326" s="52">
        <v>2.82E8</v>
      </c>
    </row>
    <row r="2327">
      <c r="A2327" s="53" t="str">
        <f t="shared" si="1"/>
        <v>The Americas_Curacao-The Americas_2011</v>
      </c>
      <c r="B2327" s="47" t="s">
        <v>258</v>
      </c>
      <c r="C2327" s="49" t="s">
        <v>274</v>
      </c>
      <c r="D2327" s="44" t="s">
        <v>90</v>
      </c>
      <c r="E2327" s="52">
        <v>5.4E8</v>
      </c>
      <c r="F2327" s="52">
        <v>3.21E8</v>
      </c>
    </row>
    <row r="2328">
      <c r="A2328" s="53" t="str">
        <f t="shared" si="1"/>
        <v>The Americas_Curacao-The Americas_2012</v>
      </c>
      <c r="B2328" s="47" t="s">
        <v>258</v>
      </c>
      <c r="C2328" s="49" t="s">
        <v>274</v>
      </c>
      <c r="D2328" s="44" t="s">
        <v>91</v>
      </c>
      <c r="E2328" s="52">
        <v>6.76E8</v>
      </c>
      <c r="F2328" s="52">
        <v>3.57E8</v>
      </c>
    </row>
    <row r="2329">
      <c r="A2329" s="53" t="str">
        <f t="shared" si="1"/>
        <v>The Americas_Dominica-The Americas_2000</v>
      </c>
      <c r="B2329" s="47" t="s">
        <v>258</v>
      </c>
      <c r="C2329" s="49" t="s">
        <v>275</v>
      </c>
      <c r="D2329" s="44" t="s">
        <v>70</v>
      </c>
      <c r="E2329" s="52">
        <v>4.8E7</v>
      </c>
      <c r="F2329" s="52">
        <v>9000000.0</v>
      </c>
    </row>
    <row r="2330">
      <c r="A2330" s="53" t="str">
        <f t="shared" si="1"/>
        <v>The Americas_Dominica-The Americas_2001</v>
      </c>
      <c r="B2330" s="47" t="s">
        <v>258</v>
      </c>
      <c r="C2330" s="49" t="s">
        <v>275</v>
      </c>
      <c r="D2330" s="44" t="s">
        <v>71</v>
      </c>
      <c r="E2330" s="52">
        <v>4.6E7</v>
      </c>
      <c r="F2330" s="52">
        <v>9000000.0</v>
      </c>
    </row>
    <row r="2331">
      <c r="A2331" s="53" t="str">
        <f t="shared" si="1"/>
        <v>The Americas_Dominica-The Americas_2002</v>
      </c>
      <c r="B2331" s="47" t="s">
        <v>258</v>
      </c>
      <c r="C2331" s="49" t="s">
        <v>275</v>
      </c>
      <c r="D2331" s="44" t="s">
        <v>72</v>
      </c>
      <c r="E2331" s="52">
        <v>4.6E7</v>
      </c>
      <c r="F2331" s="52">
        <v>9000000.0</v>
      </c>
    </row>
    <row r="2332">
      <c r="A2332" s="53" t="str">
        <f t="shared" si="1"/>
        <v>The Americas_Dominica-The Americas_2003</v>
      </c>
      <c r="B2332" s="47" t="s">
        <v>258</v>
      </c>
      <c r="C2332" s="49" t="s">
        <v>275</v>
      </c>
      <c r="D2332" s="44" t="s">
        <v>74</v>
      </c>
      <c r="E2332" s="52">
        <v>5.2E7</v>
      </c>
      <c r="F2332" s="52">
        <v>9000000.0</v>
      </c>
    </row>
    <row r="2333">
      <c r="A2333" s="53" t="str">
        <f t="shared" si="1"/>
        <v>The Americas_Dominica-The Americas_2004</v>
      </c>
      <c r="B2333" s="47" t="s">
        <v>258</v>
      </c>
      <c r="C2333" s="49" t="s">
        <v>275</v>
      </c>
      <c r="D2333" s="44" t="s">
        <v>83</v>
      </c>
      <c r="E2333" s="52">
        <v>6.1E7</v>
      </c>
      <c r="F2333" s="52">
        <v>9000000.0</v>
      </c>
    </row>
    <row r="2334">
      <c r="A2334" s="53" t="str">
        <f t="shared" si="1"/>
        <v>The Americas_Dominica-The Americas_2005</v>
      </c>
      <c r="B2334" s="47" t="s">
        <v>258</v>
      </c>
      <c r="C2334" s="49" t="s">
        <v>275</v>
      </c>
      <c r="D2334" s="44" t="s">
        <v>84</v>
      </c>
      <c r="E2334" s="52">
        <v>5.7E7</v>
      </c>
      <c r="F2334" s="52">
        <v>1.0E7</v>
      </c>
    </row>
    <row r="2335">
      <c r="A2335" s="53" t="str">
        <f t="shared" si="1"/>
        <v>The Americas_Dominica-The Americas_2006</v>
      </c>
      <c r="B2335" s="47" t="s">
        <v>258</v>
      </c>
      <c r="C2335" s="49" t="s">
        <v>275</v>
      </c>
      <c r="D2335" s="44" t="s">
        <v>85</v>
      </c>
      <c r="E2335" s="52">
        <v>7.2E7</v>
      </c>
      <c r="F2335" s="52">
        <v>1.0E7</v>
      </c>
    </row>
    <row r="2336">
      <c r="A2336" s="53" t="str">
        <f t="shared" si="1"/>
        <v>The Americas_Dominica-The Americas_2007</v>
      </c>
      <c r="B2336" s="47" t="s">
        <v>258</v>
      </c>
      <c r="C2336" s="49" t="s">
        <v>275</v>
      </c>
      <c r="D2336" s="44" t="s">
        <v>86</v>
      </c>
      <c r="E2336" s="52">
        <v>7.4E7</v>
      </c>
      <c r="F2336" s="52">
        <v>1.1E7</v>
      </c>
    </row>
    <row r="2337">
      <c r="A2337" s="53" t="str">
        <f t="shared" si="1"/>
        <v>The Americas_Dominica-The Americas_2008</v>
      </c>
      <c r="B2337" s="47" t="s">
        <v>258</v>
      </c>
      <c r="C2337" s="49" t="s">
        <v>275</v>
      </c>
      <c r="D2337" s="44" t="s">
        <v>87</v>
      </c>
      <c r="E2337" s="52">
        <v>7.6E7</v>
      </c>
      <c r="F2337" s="52">
        <v>1.1E7</v>
      </c>
    </row>
    <row r="2338">
      <c r="A2338" s="53" t="str">
        <f t="shared" si="1"/>
        <v>The Americas_Dominica-The Americas_2009</v>
      </c>
      <c r="B2338" s="47" t="s">
        <v>258</v>
      </c>
      <c r="C2338" s="49" t="s">
        <v>275</v>
      </c>
      <c r="D2338" s="44" t="s">
        <v>88</v>
      </c>
      <c r="E2338" s="52">
        <v>7.9E7</v>
      </c>
      <c r="F2338" s="52">
        <v>1.3E7</v>
      </c>
    </row>
    <row r="2339">
      <c r="A2339" s="53" t="str">
        <f t="shared" si="1"/>
        <v>The Americas_Dominica-The Americas_2010</v>
      </c>
      <c r="B2339" s="47" t="s">
        <v>258</v>
      </c>
      <c r="C2339" s="49" t="s">
        <v>275</v>
      </c>
      <c r="D2339" s="44" t="s">
        <v>89</v>
      </c>
      <c r="E2339" s="52">
        <v>9.5E7</v>
      </c>
      <c r="F2339" s="52">
        <v>1.3E7</v>
      </c>
    </row>
    <row r="2340">
      <c r="A2340" s="53" t="str">
        <f t="shared" si="1"/>
        <v>The Americas_Dominica-The Americas_2011</v>
      </c>
      <c r="B2340" s="47" t="s">
        <v>258</v>
      </c>
      <c r="C2340" s="49" t="s">
        <v>275</v>
      </c>
      <c r="D2340" s="44" t="s">
        <v>90</v>
      </c>
      <c r="E2340" s="52">
        <v>1.13E8</v>
      </c>
      <c r="F2340" s="52">
        <v>1.2E7</v>
      </c>
    </row>
    <row r="2341">
      <c r="A2341" s="53" t="str">
        <f t="shared" si="1"/>
        <v>The Americas_Dominica-The Americas_2012</v>
      </c>
      <c r="B2341" s="47" t="s">
        <v>258</v>
      </c>
      <c r="C2341" s="49" t="s">
        <v>275</v>
      </c>
      <c r="D2341" s="44" t="s">
        <v>91</v>
      </c>
      <c r="E2341" s="52">
        <v>1.1E8</v>
      </c>
      <c r="F2341" s="52">
        <v>1.3E7</v>
      </c>
    </row>
    <row r="2342">
      <c r="A2342" s="53" t="str">
        <f t="shared" si="1"/>
        <v>The Americas_Dominican Republic-The Americas_2000</v>
      </c>
      <c r="B2342" s="47" t="s">
        <v>258</v>
      </c>
      <c r="C2342" s="49" t="s">
        <v>276</v>
      </c>
      <c r="D2342" s="44" t="s">
        <v>70</v>
      </c>
      <c r="E2342" s="52">
        <v>2.86E9</v>
      </c>
      <c r="F2342" s="52">
        <v>4.4E8</v>
      </c>
    </row>
    <row r="2343">
      <c r="A2343" s="53" t="str">
        <f t="shared" si="1"/>
        <v>The Americas_Dominican Republic-The Americas_2001</v>
      </c>
      <c r="B2343" s="47" t="s">
        <v>258</v>
      </c>
      <c r="C2343" s="49" t="s">
        <v>276</v>
      </c>
      <c r="D2343" s="44" t="s">
        <v>71</v>
      </c>
      <c r="E2343" s="52">
        <v>2.798E9</v>
      </c>
      <c r="F2343" s="52">
        <v>4.25E8</v>
      </c>
    </row>
    <row r="2344">
      <c r="A2344" s="53" t="str">
        <f t="shared" si="1"/>
        <v>The Americas_Dominican Republic-The Americas_2002</v>
      </c>
      <c r="B2344" s="47" t="s">
        <v>258</v>
      </c>
      <c r="C2344" s="49" t="s">
        <v>276</v>
      </c>
      <c r="D2344" s="44" t="s">
        <v>72</v>
      </c>
      <c r="E2344" s="52">
        <v>2.73E9</v>
      </c>
      <c r="F2344" s="52">
        <v>4.29E8</v>
      </c>
    </row>
    <row r="2345">
      <c r="A2345" s="53" t="str">
        <f t="shared" si="1"/>
        <v>The Americas_Dominican Republic-The Americas_2003</v>
      </c>
      <c r="B2345" s="47" t="s">
        <v>258</v>
      </c>
      <c r="C2345" s="49" t="s">
        <v>276</v>
      </c>
      <c r="D2345" s="44" t="s">
        <v>74</v>
      </c>
      <c r="E2345" s="52">
        <v>3.128E9</v>
      </c>
      <c r="F2345" s="52">
        <v>4.08E8</v>
      </c>
    </row>
    <row r="2346">
      <c r="A2346" s="53" t="str">
        <f t="shared" si="1"/>
        <v>The Americas_Dominican Republic-The Americas_2004</v>
      </c>
      <c r="B2346" s="47" t="s">
        <v>258</v>
      </c>
      <c r="C2346" s="49" t="s">
        <v>276</v>
      </c>
      <c r="D2346" s="44" t="s">
        <v>83</v>
      </c>
      <c r="E2346" s="52">
        <v>3.152E9</v>
      </c>
      <c r="F2346" s="52">
        <v>4.48E8</v>
      </c>
    </row>
    <row r="2347">
      <c r="A2347" s="53" t="str">
        <f t="shared" si="1"/>
        <v>The Americas_Dominican Republic-The Americas_2005</v>
      </c>
      <c r="B2347" s="47" t="s">
        <v>258</v>
      </c>
      <c r="C2347" s="49" t="s">
        <v>276</v>
      </c>
      <c r="D2347" s="44" t="s">
        <v>84</v>
      </c>
      <c r="E2347" s="52">
        <v>3.518E9</v>
      </c>
      <c r="F2347" s="52">
        <v>5.11E8</v>
      </c>
    </row>
    <row r="2348">
      <c r="A2348" s="53" t="str">
        <f t="shared" si="1"/>
        <v>The Americas_Dominican Republic-The Americas_2006</v>
      </c>
      <c r="B2348" s="47" t="s">
        <v>258</v>
      </c>
      <c r="C2348" s="49" t="s">
        <v>276</v>
      </c>
      <c r="D2348" s="44" t="s">
        <v>85</v>
      </c>
      <c r="E2348" s="52">
        <v>3.917E9</v>
      </c>
      <c r="F2348" s="52">
        <v>4.95E8</v>
      </c>
    </row>
    <row r="2349">
      <c r="A2349" s="53" t="str">
        <f t="shared" si="1"/>
        <v>The Americas_Dominican Republic-The Americas_2007</v>
      </c>
      <c r="B2349" s="47" t="s">
        <v>258</v>
      </c>
      <c r="C2349" s="49" t="s">
        <v>276</v>
      </c>
      <c r="D2349" s="44" t="s">
        <v>86</v>
      </c>
      <c r="E2349" s="52">
        <v>4.064E9</v>
      </c>
      <c r="F2349" s="52">
        <v>5.31E8</v>
      </c>
    </row>
    <row r="2350">
      <c r="A2350" s="53" t="str">
        <f t="shared" si="1"/>
        <v>The Americas_Dominican Republic-The Americas_2008</v>
      </c>
      <c r="B2350" s="47" t="s">
        <v>258</v>
      </c>
      <c r="C2350" s="49" t="s">
        <v>276</v>
      </c>
      <c r="D2350" s="44" t="s">
        <v>87</v>
      </c>
      <c r="E2350" s="52">
        <v>4.166E9</v>
      </c>
      <c r="F2350" s="52">
        <v>5.32E8</v>
      </c>
    </row>
    <row r="2351">
      <c r="A2351" s="53" t="str">
        <f t="shared" si="1"/>
        <v>The Americas_Dominican Republic-The Americas_2009</v>
      </c>
      <c r="B2351" s="47" t="s">
        <v>258</v>
      </c>
      <c r="C2351" s="49" t="s">
        <v>276</v>
      </c>
      <c r="D2351" s="44" t="s">
        <v>88</v>
      </c>
      <c r="E2351" s="52">
        <v>4.049E9</v>
      </c>
      <c r="F2351" s="52">
        <v>5.23E8</v>
      </c>
    </row>
    <row r="2352">
      <c r="A2352" s="53" t="str">
        <f t="shared" si="1"/>
        <v>The Americas_Dominican Republic-The Americas_2010</v>
      </c>
      <c r="B2352" s="47" t="s">
        <v>258</v>
      </c>
      <c r="C2352" s="49" t="s">
        <v>276</v>
      </c>
      <c r="D2352" s="44" t="s">
        <v>89</v>
      </c>
      <c r="E2352" s="52">
        <v>4.209E9</v>
      </c>
      <c r="F2352" s="52">
        <v>5.54E8</v>
      </c>
    </row>
    <row r="2353">
      <c r="A2353" s="53" t="str">
        <f t="shared" si="1"/>
        <v>The Americas_Dominican Republic-The Americas_2011</v>
      </c>
      <c r="B2353" s="47" t="s">
        <v>258</v>
      </c>
      <c r="C2353" s="49" t="s">
        <v>276</v>
      </c>
      <c r="D2353" s="44" t="s">
        <v>90</v>
      </c>
      <c r="E2353" s="52">
        <v>4.436E9</v>
      </c>
      <c r="F2353" s="52">
        <v>5.45E8</v>
      </c>
    </row>
    <row r="2354">
      <c r="A2354" s="53" t="str">
        <f t="shared" si="1"/>
        <v>The Americas_Dominican Republic-The Americas_2012</v>
      </c>
      <c r="B2354" s="47" t="s">
        <v>258</v>
      </c>
      <c r="C2354" s="49" t="s">
        <v>276</v>
      </c>
      <c r="D2354" s="44" t="s">
        <v>91</v>
      </c>
      <c r="E2354" s="52">
        <v>4.736E9</v>
      </c>
      <c r="F2354" s="52">
        <v>5.45E8</v>
      </c>
    </row>
    <row r="2355">
      <c r="A2355" s="53" t="str">
        <f t="shared" si="1"/>
        <v>The Americas_Ecuador-The Americas_2000</v>
      </c>
      <c r="B2355" s="47" t="s">
        <v>258</v>
      </c>
      <c r="C2355" s="49" t="s">
        <v>277</v>
      </c>
      <c r="D2355" s="44" t="s">
        <v>70</v>
      </c>
      <c r="E2355" s="52">
        <v>4.51E8</v>
      </c>
      <c r="F2355" s="52">
        <v>4.16E8</v>
      </c>
    </row>
    <row r="2356">
      <c r="A2356" s="53" t="str">
        <f t="shared" si="1"/>
        <v>The Americas_Ecuador-The Americas_2001</v>
      </c>
      <c r="B2356" s="47" t="s">
        <v>258</v>
      </c>
      <c r="C2356" s="49" t="s">
        <v>277</v>
      </c>
      <c r="D2356" s="44" t="s">
        <v>71</v>
      </c>
      <c r="E2356" s="52">
        <v>4.38E8</v>
      </c>
      <c r="F2356" s="52">
        <v>4.65E8</v>
      </c>
    </row>
    <row r="2357">
      <c r="A2357" s="53" t="str">
        <f t="shared" si="1"/>
        <v>The Americas_Ecuador-The Americas_2002</v>
      </c>
      <c r="B2357" s="47" t="s">
        <v>258</v>
      </c>
      <c r="C2357" s="49" t="s">
        <v>277</v>
      </c>
      <c r="D2357" s="44" t="s">
        <v>72</v>
      </c>
      <c r="E2357" s="52">
        <v>4.49E8</v>
      </c>
      <c r="F2357" s="52">
        <v>5.07E8</v>
      </c>
    </row>
    <row r="2358">
      <c r="A2358" s="53" t="str">
        <f t="shared" si="1"/>
        <v>The Americas_Ecuador-The Americas_2003</v>
      </c>
      <c r="B2358" s="47" t="s">
        <v>258</v>
      </c>
      <c r="C2358" s="49" t="s">
        <v>277</v>
      </c>
      <c r="D2358" s="44" t="s">
        <v>74</v>
      </c>
      <c r="E2358" s="52">
        <v>4.08E8</v>
      </c>
      <c r="F2358" s="52">
        <v>5.0E8</v>
      </c>
    </row>
    <row r="2359">
      <c r="A2359" s="53" t="str">
        <f t="shared" si="1"/>
        <v>The Americas_Ecuador-The Americas_2004</v>
      </c>
      <c r="B2359" s="47" t="s">
        <v>258</v>
      </c>
      <c r="C2359" s="49" t="s">
        <v>277</v>
      </c>
      <c r="D2359" s="44" t="s">
        <v>83</v>
      </c>
      <c r="E2359" s="52">
        <v>4.64E8</v>
      </c>
      <c r="F2359" s="52">
        <v>5.77E8</v>
      </c>
    </row>
    <row r="2360">
      <c r="A2360" s="53" t="str">
        <f t="shared" si="1"/>
        <v>The Americas_Ecuador-The Americas_2005</v>
      </c>
      <c r="B2360" s="47" t="s">
        <v>258</v>
      </c>
      <c r="C2360" s="49" t="s">
        <v>277</v>
      </c>
      <c r="D2360" s="44" t="s">
        <v>84</v>
      </c>
      <c r="E2360" s="52">
        <v>4.88E8</v>
      </c>
      <c r="F2360" s="52">
        <v>6.44E8</v>
      </c>
    </row>
    <row r="2361">
      <c r="A2361" s="53" t="str">
        <f t="shared" si="1"/>
        <v>The Americas_Ecuador-The Americas_2006</v>
      </c>
      <c r="B2361" s="47" t="s">
        <v>258</v>
      </c>
      <c r="C2361" s="49" t="s">
        <v>277</v>
      </c>
      <c r="D2361" s="44" t="s">
        <v>85</v>
      </c>
      <c r="E2361" s="52">
        <v>4.92E8</v>
      </c>
      <c r="F2361" s="52">
        <v>7.06E8</v>
      </c>
    </row>
    <row r="2362">
      <c r="A2362" s="53" t="str">
        <f t="shared" si="1"/>
        <v>The Americas_Ecuador-The Americas_2007</v>
      </c>
      <c r="B2362" s="47" t="s">
        <v>258</v>
      </c>
      <c r="C2362" s="49" t="s">
        <v>277</v>
      </c>
      <c r="D2362" s="44" t="s">
        <v>86</v>
      </c>
      <c r="E2362" s="52">
        <v>6.26E8</v>
      </c>
      <c r="F2362" s="52">
        <v>7.33E8</v>
      </c>
    </row>
    <row r="2363">
      <c r="A2363" s="53" t="str">
        <f t="shared" si="1"/>
        <v>The Americas_Ecuador-The Americas_2008</v>
      </c>
      <c r="B2363" s="47" t="s">
        <v>258</v>
      </c>
      <c r="C2363" s="49" t="s">
        <v>277</v>
      </c>
      <c r="D2363" s="44" t="s">
        <v>87</v>
      </c>
      <c r="E2363" s="52">
        <v>7.45E8</v>
      </c>
      <c r="F2363" s="52">
        <v>7.9E8</v>
      </c>
    </row>
    <row r="2364">
      <c r="A2364" s="53" t="str">
        <f t="shared" si="1"/>
        <v>The Americas_Ecuador-The Americas_2009</v>
      </c>
      <c r="B2364" s="47" t="s">
        <v>258</v>
      </c>
      <c r="C2364" s="49" t="s">
        <v>277</v>
      </c>
      <c r="D2364" s="44" t="s">
        <v>88</v>
      </c>
      <c r="E2364" s="52">
        <v>6.74E8</v>
      </c>
      <c r="F2364" s="52">
        <v>8.06E8</v>
      </c>
    </row>
    <row r="2365">
      <c r="A2365" s="53" t="str">
        <f t="shared" si="1"/>
        <v>The Americas_Ecuador-The Americas_2010</v>
      </c>
      <c r="B2365" s="47" t="s">
        <v>258</v>
      </c>
      <c r="C2365" s="49" t="s">
        <v>277</v>
      </c>
      <c r="D2365" s="44" t="s">
        <v>89</v>
      </c>
      <c r="E2365" s="52">
        <v>7.86E8</v>
      </c>
      <c r="F2365" s="52">
        <v>8.63E8</v>
      </c>
    </row>
    <row r="2366">
      <c r="A2366" s="53" t="str">
        <f t="shared" si="1"/>
        <v>The Americas_Ecuador-The Americas_2011</v>
      </c>
      <c r="B2366" s="47" t="s">
        <v>258</v>
      </c>
      <c r="C2366" s="49" t="s">
        <v>277</v>
      </c>
      <c r="D2366" s="44" t="s">
        <v>90</v>
      </c>
      <c r="E2366" s="52">
        <v>8.49E8</v>
      </c>
      <c r="F2366" s="52">
        <v>9.17E8</v>
      </c>
    </row>
    <row r="2367">
      <c r="A2367" s="53" t="str">
        <f t="shared" si="1"/>
        <v>The Americas_Ecuador-The Americas_2012</v>
      </c>
      <c r="B2367" s="47" t="s">
        <v>258</v>
      </c>
      <c r="C2367" s="49" t="s">
        <v>277</v>
      </c>
      <c r="D2367" s="44" t="s">
        <v>91</v>
      </c>
      <c r="E2367" s="52">
        <v>1.039E9</v>
      </c>
      <c r="F2367" s="52">
        <v>9.44E8</v>
      </c>
    </row>
    <row r="2368">
      <c r="A2368" s="53" t="str">
        <f t="shared" si="1"/>
        <v>The Americas_El Salvador-The Americas_2000</v>
      </c>
      <c r="B2368" s="47" t="s">
        <v>258</v>
      </c>
      <c r="C2368" s="49" t="s">
        <v>278</v>
      </c>
      <c r="D2368" s="44" t="s">
        <v>70</v>
      </c>
      <c r="E2368" s="52">
        <v>4.37E8</v>
      </c>
      <c r="F2368" s="52">
        <v>2.19E8</v>
      </c>
    </row>
    <row r="2369">
      <c r="A2369" s="53" t="str">
        <f t="shared" si="1"/>
        <v>The Americas_El Salvador-The Americas_2001</v>
      </c>
      <c r="B2369" s="47" t="s">
        <v>258</v>
      </c>
      <c r="C2369" s="49" t="s">
        <v>278</v>
      </c>
      <c r="D2369" s="44" t="s">
        <v>71</v>
      </c>
      <c r="E2369" s="52">
        <v>4.52E8</v>
      </c>
      <c r="F2369" s="52">
        <v>2.47E8</v>
      </c>
    </row>
    <row r="2370">
      <c r="A2370" s="53" t="str">
        <f t="shared" si="1"/>
        <v>The Americas_El Salvador-The Americas_2002</v>
      </c>
      <c r="B2370" s="47" t="s">
        <v>258</v>
      </c>
      <c r="C2370" s="49" t="s">
        <v>278</v>
      </c>
      <c r="D2370" s="44" t="s">
        <v>72</v>
      </c>
      <c r="E2370" s="52">
        <v>5.21E8</v>
      </c>
      <c r="F2370" s="52">
        <v>2.66E8</v>
      </c>
    </row>
    <row r="2371">
      <c r="A2371" s="53" t="str">
        <f t="shared" si="1"/>
        <v>The Americas_El Salvador-The Americas_2003</v>
      </c>
      <c r="B2371" s="47" t="s">
        <v>258</v>
      </c>
      <c r="C2371" s="49" t="s">
        <v>278</v>
      </c>
      <c r="D2371" s="44" t="s">
        <v>74</v>
      </c>
      <c r="E2371" s="52">
        <v>6.64E8</v>
      </c>
      <c r="F2371" s="52">
        <v>3.11E8</v>
      </c>
    </row>
    <row r="2372">
      <c r="A2372" s="53" t="str">
        <f t="shared" si="1"/>
        <v>The Americas_El Salvador-The Americas_2004</v>
      </c>
      <c r="B2372" s="47" t="s">
        <v>258</v>
      </c>
      <c r="C2372" s="49" t="s">
        <v>278</v>
      </c>
      <c r="D2372" s="44" t="s">
        <v>83</v>
      </c>
      <c r="E2372" s="52">
        <v>7.48E8</v>
      </c>
      <c r="F2372" s="52">
        <v>3.73E8</v>
      </c>
    </row>
    <row r="2373">
      <c r="A2373" s="53" t="str">
        <f t="shared" si="1"/>
        <v>The Americas_El Salvador-The Americas_2005</v>
      </c>
      <c r="B2373" s="47" t="s">
        <v>258</v>
      </c>
      <c r="C2373" s="49" t="s">
        <v>278</v>
      </c>
      <c r="D2373" s="44" t="s">
        <v>84</v>
      </c>
      <c r="E2373" s="52">
        <v>6.56E8</v>
      </c>
      <c r="F2373" s="52">
        <v>2.88E8</v>
      </c>
    </row>
    <row r="2374">
      <c r="A2374" s="53" t="str">
        <f t="shared" si="1"/>
        <v>The Americas_El Salvador-The Americas_2006</v>
      </c>
      <c r="B2374" s="47" t="s">
        <v>258</v>
      </c>
      <c r="C2374" s="49" t="s">
        <v>278</v>
      </c>
      <c r="D2374" s="44" t="s">
        <v>85</v>
      </c>
      <c r="E2374" s="52">
        <v>6.86E8</v>
      </c>
      <c r="F2374" s="52">
        <v>3.07E8</v>
      </c>
    </row>
    <row r="2375">
      <c r="A2375" s="53" t="str">
        <f t="shared" si="1"/>
        <v>The Americas_El Salvador-The Americas_2007</v>
      </c>
      <c r="B2375" s="47" t="s">
        <v>258</v>
      </c>
      <c r="C2375" s="49" t="s">
        <v>278</v>
      </c>
      <c r="D2375" s="44" t="s">
        <v>86</v>
      </c>
      <c r="E2375" s="52">
        <v>7.93E8</v>
      </c>
      <c r="F2375" s="52">
        <v>3.63E8</v>
      </c>
    </row>
    <row r="2376">
      <c r="A2376" s="53" t="str">
        <f t="shared" si="1"/>
        <v>The Americas_El Salvador-The Americas_2008</v>
      </c>
      <c r="B2376" s="47" t="s">
        <v>258</v>
      </c>
      <c r="C2376" s="49" t="s">
        <v>278</v>
      </c>
      <c r="D2376" s="44" t="s">
        <v>87</v>
      </c>
      <c r="E2376" s="52">
        <v>7.11E8</v>
      </c>
      <c r="F2376" s="52">
        <v>3.26E8</v>
      </c>
    </row>
    <row r="2377">
      <c r="A2377" s="53" t="str">
        <f t="shared" si="1"/>
        <v>The Americas_El Salvador-The Americas_2009</v>
      </c>
      <c r="B2377" s="47" t="s">
        <v>258</v>
      </c>
      <c r="C2377" s="49" t="s">
        <v>278</v>
      </c>
      <c r="D2377" s="44" t="s">
        <v>88</v>
      </c>
      <c r="E2377" s="52">
        <v>5.49E8</v>
      </c>
      <c r="F2377" s="52">
        <v>2.53E8</v>
      </c>
    </row>
    <row r="2378">
      <c r="A2378" s="53" t="str">
        <f t="shared" si="1"/>
        <v>The Americas_El Salvador-The Americas_2010</v>
      </c>
      <c r="B2378" s="47" t="s">
        <v>258</v>
      </c>
      <c r="C2378" s="49" t="s">
        <v>278</v>
      </c>
      <c r="D2378" s="44" t="s">
        <v>89</v>
      </c>
      <c r="E2378" s="52">
        <v>6.46E8</v>
      </c>
      <c r="F2378" s="52">
        <v>2.8E8</v>
      </c>
    </row>
    <row r="2379">
      <c r="A2379" s="53" t="str">
        <f t="shared" si="1"/>
        <v>The Americas_El Salvador-The Americas_2011</v>
      </c>
      <c r="B2379" s="47" t="s">
        <v>258</v>
      </c>
      <c r="C2379" s="49" t="s">
        <v>278</v>
      </c>
      <c r="D2379" s="44" t="s">
        <v>90</v>
      </c>
      <c r="E2379" s="52">
        <v>7.29E8</v>
      </c>
      <c r="F2379" s="52">
        <v>2.44E8</v>
      </c>
    </row>
    <row r="2380">
      <c r="A2380" s="53" t="str">
        <f t="shared" si="1"/>
        <v>The Americas_El Salvador-The Americas_2012</v>
      </c>
      <c r="B2380" s="47" t="s">
        <v>258</v>
      </c>
      <c r="C2380" s="49" t="s">
        <v>278</v>
      </c>
      <c r="D2380" s="44" t="s">
        <v>91</v>
      </c>
      <c r="E2380" s="52">
        <v>8.94E8</v>
      </c>
      <c r="F2380" s="52">
        <v>2.86E8</v>
      </c>
    </row>
    <row r="2381">
      <c r="A2381" s="53" t="str">
        <f t="shared" si="1"/>
        <v>The Americas_Greenland-The Americas_2000</v>
      </c>
      <c r="B2381" s="47" t="s">
        <v>258</v>
      </c>
      <c r="C2381" s="49" t="s">
        <v>279</v>
      </c>
      <c r="D2381" s="44" t="s">
        <v>70</v>
      </c>
      <c r="E2381" s="50"/>
      <c r="F2381" s="50"/>
    </row>
    <row r="2382">
      <c r="A2382" s="53" t="str">
        <f t="shared" si="1"/>
        <v>The Americas_Greenland-The Americas_2001</v>
      </c>
      <c r="B2382" s="47" t="s">
        <v>258</v>
      </c>
      <c r="C2382" s="49" t="s">
        <v>279</v>
      </c>
      <c r="D2382" s="44" t="s">
        <v>71</v>
      </c>
      <c r="E2382" s="50"/>
      <c r="F2382" s="50"/>
    </row>
    <row r="2383">
      <c r="A2383" s="53" t="str">
        <f t="shared" si="1"/>
        <v>The Americas_Greenland-The Americas_2002</v>
      </c>
      <c r="B2383" s="47" t="s">
        <v>258</v>
      </c>
      <c r="C2383" s="49" t="s">
        <v>279</v>
      </c>
      <c r="D2383" s="44" t="s">
        <v>72</v>
      </c>
      <c r="E2383" s="50"/>
      <c r="F2383" s="50"/>
    </row>
    <row r="2384">
      <c r="A2384" s="53" t="str">
        <f t="shared" si="1"/>
        <v>The Americas_Greenland-The Americas_2003</v>
      </c>
      <c r="B2384" s="47" t="s">
        <v>258</v>
      </c>
      <c r="C2384" s="49" t="s">
        <v>279</v>
      </c>
      <c r="D2384" s="44" t="s">
        <v>74</v>
      </c>
      <c r="E2384" s="50"/>
      <c r="F2384" s="50"/>
    </row>
    <row r="2385">
      <c r="A2385" s="53" t="str">
        <f t="shared" si="1"/>
        <v>The Americas_Greenland-The Americas_2004</v>
      </c>
      <c r="B2385" s="47" t="s">
        <v>258</v>
      </c>
      <c r="C2385" s="49" t="s">
        <v>279</v>
      </c>
      <c r="D2385" s="44" t="s">
        <v>83</v>
      </c>
      <c r="E2385" s="50"/>
      <c r="F2385" s="50"/>
    </row>
    <row r="2386">
      <c r="A2386" s="53" t="str">
        <f t="shared" si="1"/>
        <v>The Americas_Greenland-The Americas_2005</v>
      </c>
      <c r="B2386" s="47" t="s">
        <v>258</v>
      </c>
      <c r="C2386" s="49" t="s">
        <v>279</v>
      </c>
      <c r="D2386" s="44" t="s">
        <v>84</v>
      </c>
      <c r="E2386" s="50"/>
      <c r="F2386" s="50"/>
    </row>
    <row r="2387">
      <c r="A2387" s="53" t="str">
        <f t="shared" si="1"/>
        <v>The Americas_Greenland-The Americas_2006</v>
      </c>
      <c r="B2387" s="47" t="s">
        <v>258</v>
      </c>
      <c r="C2387" s="49" t="s">
        <v>279</v>
      </c>
      <c r="D2387" s="44" t="s">
        <v>85</v>
      </c>
      <c r="E2387" s="50"/>
      <c r="F2387" s="50"/>
    </row>
    <row r="2388">
      <c r="A2388" s="53" t="str">
        <f t="shared" si="1"/>
        <v>The Americas_Greenland-The Americas_2007</v>
      </c>
      <c r="B2388" s="47" t="s">
        <v>258</v>
      </c>
      <c r="C2388" s="49" t="s">
        <v>279</v>
      </c>
      <c r="D2388" s="44" t="s">
        <v>86</v>
      </c>
      <c r="E2388" s="50"/>
      <c r="F2388" s="50"/>
    </row>
    <row r="2389">
      <c r="A2389" s="53" t="str">
        <f t="shared" si="1"/>
        <v>The Americas_Greenland-The Americas_2008</v>
      </c>
      <c r="B2389" s="47" t="s">
        <v>258</v>
      </c>
      <c r="C2389" s="49" t="s">
        <v>279</v>
      </c>
      <c r="D2389" s="44" t="s">
        <v>87</v>
      </c>
      <c r="E2389" s="50"/>
      <c r="F2389" s="50"/>
    </row>
    <row r="2390">
      <c r="A2390" s="53" t="str">
        <f t="shared" si="1"/>
        <v>The Americas_Greenland-The Americas_2009</v>
      </c>
      <c r="B2390" s="47" t="s">
        <v>258</v>
      </c>
      <c r="C2390" s="49" t="s">
        <v>279</v>
      </c>
      <c r="D2390" s="44" t="s">
        <v>88</v>
      </c>
      <c r="E2390" s="50"/>
      <c r="F2390" s="50"/>
    </row>
    <row r="2391">
      <c r="A2391" s="53" t="str">
        <f t="shared" si="1"/>
        <v>The Americas_Greenland-The Americas_2010</v>
      </c>
      <c r="B2391" s="47" t="s">
        <v>258</v>
      </c>
      <c r="C2391" s="49" t="s">
        <v>279</v>
      </c>
      <c r="D2391" s="44" t="s">
        <v>89</v>
      </c>
      <c r="E2391" s="50"/>
      <c r="F2391" s="50"/>
    </row>
    <row r="2392">
      <c r="A2392" s="53" t="str">
        <f t="shared" si="1"/>
        <v>The Americas_Greenland-The Americas_2011</v>
      </c>
      <c r="B2392" s="47" t="s">
        <v>258</v>
      </c>
      <c r="C2392" s="49" t="s">
        <v>279</v>
      </c>
      <c r="D2392" s="44" t="s">
        <v>90</v>
      </c>
      <c r="E2392" s="50"/>
      <c r="F2392" s="50"/>
    </row>
    <row r="2393">
      <c r="A2393" s="53" t="str">
        <f t="shared" si="1"/>
        <v>The Americas_Greenland-The Americas_2012</v>
      </c>
      <c r="B2393" s="47" t="s">
        <v>258</v>
      </c>
      <c r="C2393" s="49" t="s">
        <v>279</v>
      </c>
      <c r="D2393" s="44" t="s">
        <v>91</v>
      </c>
      <c r="E2393" s="50"/>
      <c r="F2393" s="50"/>
    </row>
    <row r="2394">
      <c r="A2394" s="53" t="str">
        <f t="shared" si="1"/>
        <v>The Americas_Grenada-The Americas_2000</v>
      </c>
      <c r="B2394" s="47" t="s">
        <v>258</v>
      </c>
      <c r="C2394" s="49" t="s">
        <v>280</v>
      </c>
      <c r="D2394" s="44" t="s">
        <v>70</v>
      </c>
      <c r="E2394" s="52">
        <v>9.3E7</v>
      </c>
      <c r="F2394" s="52">
        <v>8000000.0</v>
      </c>
    </row>
    <row r="2395">
      <c r="A2395" s="53" t="str">
        <f t="shared" si="1"/>
        <v>The Americas_Grenada-The Americas_2001</v>
      </c>
      <c r="B2395" s="47" t="s">
        <v>258</v>
      </c>
      <c r="C2395" s="49" t="s">
        <v>280</v>
      </c>
      <c r="D2395" s="44" t="s">
        <v>71</v>
      </c>
      <c r="E2395" s="52">
        <v>8.3E7</v>
      </c>
      <c r="F2395" s="52">
        <v>8000000.0</v>
      </c>
    </row>
    <row r="2396">
      <c r="A2396" s="53" t="str">
        <f t="shared" si="1"/>
        <v>The Americas_Grenada-The Americas_2002</v>
      </c>
      <c r="B2396" s="47" t="s">
        <v>258</v>
      </c>
      <c r="C2396" s="49" t="s">
        <v>280</v>
      </c>
      <c r="D2396" s="44" t="s">
        <v>72</v>
      </c>
      <c r="E2396" s="52">
        <v>9.1E7</v>
      </c>
      <c r="F2396" s="52">
        <v>8000000.0</v>
      </c>
    </row>
    <row r="2397">
      <c r="A2397" s="53" t="str">
        <f t="shared" si="1"/>
        <v>The Americas_Grenada-The Americas_2003</v>
      </c>
      <c r="B2397" s="47" t="s">
        <v>258</v>
      </c>
      <c r="C2397" s="49" t="s">
        <v>280</v>
      </c>
      <c r="D2397" s="44" t="s">
        <v>74</v>
      </c>
      <c r="E2397" s="52">
        <v>1.04E8</v>
      </c>
      <c r="F2397" s="52">
        <v>8000000.0</v>
      </c>
    </row>
    <row r="2398">
      <c r="A2398" s="53" t="str">
        <f t="shared" si="1"/>
        <v>The Americas_Grenada-The Americas_2004</v>
      </c>
      <c r="B2398" s="47" t="s">
        <v>258</v>
      </c>
      <c r="C2398" s="49" t="s">
        <v>280</v>
      </c>
      <c r="D2398" s="44" t="s">
        <v>83</v>
      </c>
      <c r="E2398" s="52">
        <v>8.6E7</v>
      </c>
      <c r="F2398" s="52">
        <v>9000000.0</v>
      </c>
    </row>
    <row r="2399">
      <c r="A2399" s="53" t="str">
        <f t="shared" si="1"/>
        <v>The Americas_Grenada-The Americas_2005</v>
      </c>
      <c r="B2399" s="47" t="s">
        <v>258</v>
      </c>
      <c r="C2399" s="49" t="s">
        <v>280</v>
      </c>
      <c r="D2399" s="44" t="s">
        <v>84</v>
      </c>
      <c r="E2399" s="52">
        <v>7.1E7</v>
      </c>
      <c r="F2399" s="52">
        <v>1.0E7</v>
      </c>
    </row>
    <row r="2400">
      <c r="A2400" s="53" t="str">
        <f t="shared" si="1"/>
        <v>The Americas_Grenada-The Americas_2006</v>
      </c>
      <c r="B2400" s="47" t="s">
        <v>258</v>
      </c>
      <c r="C2400" s="49" t="s">
        <v>280</v>
      </c>
      <c r="D2400" s="44" t="s">
        <v>85</v>
      </c>
      <c r="E2400" s="52">
        <v>9.4E7</v>
      </c>
      <c r="F2400" s="52">
        <v>1.6E7</v>
      </c>
    </row>
    <row r="2401">
      <c r="A2401" s="53" t="str">
        <f t="shared" si="1"/>
        <v>The Americas_Grenada-The Americas_2007</v>
      </c>
      <c r="B2401" s="47" t="s">
        <v>258</v>
      </c>
      <c r="C2401" s="49" t="s">
        <v>280</v>
      </c>
      <c r="D2401" s="44" t="s">
        <v>86</v>
      </c>
      <c r="E2401" s="52">
        <v>1.29E8</v>
      </c>
      <c r="F2401" s="52">
        <v>1.6E7</v>
      </c>
    </row>
    <row r="2402">
      <c r="A2402" s="53" t="str">
        <f t="shared" si="1"/>
        <v>The Americas_Grenada-The Americas_2008</v>
      </c>
      <c r="B2402" s="47" t="s">
        <v>258</v>
      </c>
      <c r="C2402" s="49" t="s">
        <v>280</v>
      </c>
      <c r="D2402" s="44" t="s">
        <v>87</v>
      </c>
      <c r="E2402" s="52">
        <v>1.27E8</v>
      </c>
      <c r="F2402" s="52">
        <v>1.1E7</v>
      </c>
    </row>
    <row r="2403">
      <c r="A2403" s="53" t="str">
        <f t="shared" si="1"/>
        <v>The Americas_Grenada-The Americas_2009</v>
      </c>
      <c r="B2403" s="47" t="s">
        <v>258</v>
      </c>
      <c r="C2403" s="49" t="s">
        <v>280</v>
      </c>
      <c r="D2403" s="44" t="s">
        <v>88</v>
      </c>
      <c r="E2403" s="52">
        <v>1.12E8</v>
      </c>
      <c r="F2403" s="52">
        <v>1.0E7</v>
      </c>
    </row>
    <row r="2404">
      <c r="A2404" s="53" t="str">
        <f t="shared" si="1"/>
        <v>The Americas_Grenada-The Americas_2010</v>
      </c>
      <c r="B2404" s="47" t="s">
        <v>258</v>
      </c>
      <c r="C2404" s="49" t="s">
        <v>280</v>
      </c>
      <c r="D2404" s="44" t="s">
        <v>89</v>
      </c>
      <c r="E2404" s="52">
        <v>1.12E8</v>
      </c>
      <c r="F2404" s="52">
        <v>1.0E7</v>
      </c>
    </row>
    <row r="2405">
      <c r="A2405" s="53" t="str">
        <f t="shared" si="1"/>
        <v>The Americas_Grenada-The Americas_2011</v>
      </c>
      <c r="B2405" s="47" t="s">
        <v>258</v>
      </c>
      <c r="C2405" s="49" t="s">
        <v>280</v>
      </c>
      <c r="D2405" s="44" t="s">
        <v>90</v>
      </c>
      <c r="E2405" s="52">
        <v>1.17E8</v>
      </c>
      <c r="F2405" s="52">
        <v>1.0E7</v>
      </c>
    </row>
    <row r="2406">
      <c r="A2406" s="53" t="str">
        <f t="shared" si="1"/>
        <v>The Americas_Grenada-The Americas_2012</v>
      </c>
      <c r="B2406" s="47" t="s">
        <v>258</v>
      </c>
      <c r="C2406" s="49" t="s">
        <v>280</v>
      </c>
      <c r="D2406" s="44" t="s">
        <v>91</v>
      </c>
      <c r="E2406" s="52">
        <v>1.1E8</v>
      </c>
      <c r="F2406" s="52">
        <v>1.0E7</v>
      </c>
    </row>
    <row r="2407">
      <c r="A2407" s="53" t="str">
        <f t="shared" si="1"/>
        <v>The Americas_Guatemala-The Americas_2000</v>
      </c>
      <c r="B2407" s="47" t="s">
        <v>258</v>
      </c>
      <c r="C2407" s="49" t="s">
        <v>281</v>
      </c>
      <c r="D2407" s="44" t="s">
        <v>70</v>
      </c>
      <c r="E2407" s="52">
        <v>4.98E8</v>
      </c>
      <c r="F2407" s="52">
        <v>2.16E8</v>
      </c>
    </row>
    <row r="2408">
      <c r="A2408" s="53" t="str">
        <f t="shared" si="1"/>
        <v>The Americas_Guatemala-The Americas_2001</v>
      </c>
      <c r="B2408" s="47" t="s">
        <v>258</v>
      </c>
      <c r="C2408" s="49" t="s">
        <v>281</v>
      </c>
      <c r="D2408" s="44" t="s">
        <v>71</v>
      </c>
      <c r="E2408" s="52">
        <v>5.88E8</v>
      </c>
      <c r="F2408" s="52">
        <v>2.66E8</v>
      </c>
    </row>
    <row r="2409">
      <c r="A2409" s="53" t="str">
        <f t="shared" si="1"/>
        <v>The Americas_Guatemala-The Americas_2002</v>
      </c>
      <c r="B2409" s="47" t="s">
        <v>258</v>
      </c>
      <c r="C2409" s="49" t="s">
        <v>281</v>
      </c>
      <c r="D2409" s="44" t="s">
        <v>72</v>
      </c>
      <c r="E2409" s="52">
        <v>6.47E8</v>
      </c>
      <c r="F2409" s="52">
        <v>3.29E8</v>
      </c>
    </row>
    <row r="2410">
      <c r="A2410" s="53" t="str">
        <f t="shared" si="1"/>
        <v>The Americas_Guatemala-The Americas_2003</v>
      </c>
      <c r="B2410" s="47" t="s">
        <v>258</v>
      </c>
      <c r="C2410" s="49" t="s">
        <v>281</v>
      </c>
      <c r="D2410" s="44" t="s">
        <v>74</v>
      </c>
      <c r="E2410" s="52">
        <v>6.46E8</v>
      </c>
      <c r="F2410" s="52">
        <v>3.73E8</v>
      </c>
    </row>
    <row r="2411">
      <c r="A2411" s="53" t="str">
        <f t="shared" si="1"/>
        <v>The Americas_Guatemala-The Americas_2004</v>
      </c>
      <c r="B2411" s="47" t="s">
        <v>258</v>
      </c>
      <c r="C2411" s="49" t="s">
        <v>281</v>
      </c>
      <c r="D2411" s="44" t="s">
        <v>83</v>
      </c>
      <c r="E2411" s="52">
        <v>6.3E8</v>
      </c>
      <c r="F2411" s="52">
        <v>4.88E8</v>
      </c>
    </row>
    <row r="2412">
      <c r="A2412" s="53" t="str">
        <f t="shared" si="1"/>
        <v>The Americas_Guatemala-The Americas_2005</v>
      </c>
      <c r="B2412" s="47" t="s">
        <v>258</v>
      </c>
      <c r="C2412" s="49" t="s">
        <v>281</v>
      </c>
      <c r="D2412" s="44" t="s">
        <v>84</v>
      </c>
      <c r="E2412" s="52">
        <v>7.91E8</v>
      </c>
      <c r="F2412" s="52">
        <v>5.32E8</v>
      </c>
    </row>
    <row r="2413">
      <c r="A2413" s="53" t="str">
        <f t="shared" si="1"/>
        <v>The Americas_Guatemala-The Americas_2006</v>
      </c>
      <c r="B2413" s="47" t="s">
        <v>258</v>
      </c>
      <c r="C2413" s="49" t="s">
        <v>281</v>
      </c>
      <c r="D2413" s="44" t="s">
        <v>85</v>
      </c>
      <c r="E2413" s="52">
        <v>9.19E8</v>
      </c>
      <c r="F2413" s="52">
        <v>6.55E8</v>
      </c>
    </row>
    <row r="2414">
      <c r="A2414" s="53" t="str">
        <f t="shared" si="1"/>
        <v>The Americas_Guatemala-The Americas_2007</v>
      </c>
      <c r="B2414" s="47" t="s">
        <v>258</v>
      </c>
      <c r="C2414" s="49" t="s">
        <v>281</v>
      </c>
      <c r="D2414" s="44" t="s">
        <v>86</v>
      </c>
      <c r="E2414" s="52">
        <v>1.055E9</v>
      </c>
      <c r="F2414" s="52">
        <v>7.37E8</v>
      </c>
    </row>
    <row r="2415">
      <c r="A2415" s="53" t="str">
        <f t="shared" si="1"/>
        <v>The Americas_Guatemala-The Americas_2008</v>
      </c>
      <c r="B2415" s="47" t="s">
        <v>258</v>
      </c>
      <c r="C2415" s="49" t="s">
        <v>281</v>
      </c>
      <c r="D2415" s="44" t="s">
        <v>87</v>
      </c>
      <c r="E2415" s="52">
        <v>1.068E9</v>
      </c>
      <c r="F2415" s="52">
        <v>7.41E8</v>
      </c>
    </row>
    <row r="2416">
      <c r="A2416" s="53" t="str">
        <f t="shared" si="1"/>
        <v>The Americas_Guatemala-The Americas_2009</v>
      </c>
      <c r="B2416" s="47" t="s">
        <v>258</v>
      </c>
      <c r="C2416" s="49" t="s">
        <v>281</v>
      </c>
      <c r="D2416" s="44" t="s">
        <v>88</v>
      </c>
      <c r="E2416" s="52">
        <v>1.179E9</v>
      </c>
      <c r="F2416" s="52">
        <v>8.62E8</v>
      </c>
    </row>
    <row r="2417">
      <c r="A2417" s="53" t="str">
        <f t="shared" si="1"/>
        <v>The Americas_Guatemala-The Americas_2010</v>
      </c>
      <c r="B2417" s="47" t="s">
        <v>258</v>
      </c>
      <c r="C2417" s="49" t="s">
        <v>281</v>
      </c>
      <c r="D2417" s="44" t="s">
        <v>89</v>
      </c>
      <c r="E2417" s="52">
        <v>1.379E9</v>
      </c>
      <c r="F2417" s="52">
        <v>1.002E9</v>
      </c>
    </row>
    <row r="2418">
      <c r="A2418" s="53" t="str">
        <f t="shared" si="1"/>
        <v>The Americas_Guatemala-The Americas_2011</v>
      </c>
      <c r="B2418" s="47" t="s">
        <v>258</v>
      </c>
      <c r="C2418" s="49" t="s">
        <v>281</v>
      </c>
      <c r="D2418" s="44" t="s">
        <v>90</v>
      </c>
      <c r="E2418" s="52">
        <v>1.35E9</v>
      </c>
      <c r="F2418" s="52">
        <v>9.35E8</v>
      </c>
    </row>
    <row r="2419">
      <c r="A2419" s="53" t="str">
        <f t="shared" si="1"/>
        <v>The Americas_Guatemala-The Americas_2012</v>
      </c>
      <c r="B2419" s="47" t="s">
        <v>258</v>
      </c>
      <c r="C2419" s="49" t="s">
        <v>281</v>
      </c>
      <c r="D2419" s="44" t="s">
        <v>91</v>
      </c>
      <c r="E2419" s="52">
        <v>1.419E9</v>
      </c>
      <c r="F2419" s="52">
        <v>9.14E8</v>
      </c>
    </row>
    <row r="2420">
      <c r="A2420" s="53" t="str">
        <f t="shared" si="1"/>
        <v>The Americas_Guyana-The Americas_2000</v>
      </c>
      <c r="B2420" s="47" t="s">
        <v>258</v>
      </c>
      <c r="C2420" s="49" t="s">
        <v>282</v>
      </c>
      <c r="D2420" s="44" t="s">
        <v>70</v>
      </c>
      <c r="E2420" s="52">
        <v>8.0E7</v>
      </c>
      <c r="F2420" s="52">
        <v>7.7E7</v>
      </c>
    </row>
    <row r="2421">
      <c r="A2421" s="53" t="str">
        <f t="shared" si="1"/>
        <v>The Americas_Guyana-The Americas_2001</v>
      </c>
      <c r="B2421" s="47" t="s">
        <v>258</v>
      </c>
      <c r="C2421" s="49" t="s">
        <v>282</v>
      </c>
      <c r="D2421" s="44" t="s">
        <v>71</v>
      </c>
      <c r="E2421" s="52">
        <v>6.5E7</v>
      </c>
      <c r="F2421" s="52">
        <v>6.2E7</v>
      </c>
    </row>
    <row r="2422">
      <c r="A2422" s="53" t="str">
        <f t="shared" si="1"/>
        <v>The Americas_Guyana-The Americas_2002</v>
      </c>
      <c r="B2422" s="47" t="s">
        <v>258</v>
      </c>
      <c r="C2422" s="49" t="s">
        <v>282</v>
      </c>
      <c r="D2422" s="44" t="s">
        <v>72</v>
      </c>
      <c r="E2422" s="52">
        <v>5.3E7</v>
      </c>
      <c r="F2422" s="52">
        <v>4.4E7</v>
      </c>
    </row>
    <row r="2423">
      <c r="A2423" s="53" t="str">
        <f t="shared" si="1"/>
        <v>The Americas_Guyana-The Americas_2003</v>
      </c>
      <c r="B2423" s="47" t="s">
        <v>258</v>
      </c>
      <c r="C2423" s="49" t="s">
        <v>282</v>
      </c>
      <c r="D2423" s="44" t="s">
        <v>74</v>
      </c>
      <c r="E2423" s="52">
        <v>2.8E7</v>
      </c>
      <c r="F2423" s="52">
        <v>3.0E7</v>
      </c>
    </row>
    <row r="2424">
      <c r="A2424" s="53" t="str">
        <f t="shared" si="1"/>
        <v>The Americas_Guyana-The Americas_2004</v>
      </c>
      <c r="B2424" s="47" t="s">
        <v>258</v>
      </c>
      <c r="C2424" s="49" t="s">
        <v>282</v>
      </c>
      <c r="D2424" s="44" t="s">
        <v>83</v>
      </c>
      <c r="E2424" s="52">
        <v>2.7E7</v>
      </c>
      <c r="F2424" s="52">
        <v>3.0E7</v>
      </c>
    </row>
    <row r="2425">
      <c r="A2425" s="53" t="str">
        <f t="shared" si="1"/>
        <v>The Americas_Guyana-The Americas_2005</v>
      </c>
      <c r="B2425" s="47" t="s">
        <v>258</v>
      </c>
      <c r="C2425" s="49" t="s">
        <v>282</v>
      </c>
      <c r="D2425" s="44" t="s">
        <v>84</v>
      </c>
      <c r="E2425" s="52">
        <v>3.5E7</v>
      </c>
      <c r="F2425" s="52">
        <v>4.0E7</v>
      </c>
    </row>
    <row r="2426">
      <c r="A2426" s="53" t="str">
        <f t="shared" si="1"/>
        <v>The Americas_Guyana-The Americas_2006</v>
      </c>
      <c r="B2426" s="47" t="s">
        <v>258</v>
      </c>
      <c r="C2426" s="49" t="s">
        <v>282</v>
      </c>
      <c r="D2426" s="44" t="s">
        <v>85</v>
      </c>
      <c r="E2426" s="52">
        <v>3.7E7</v>
      </c>
      <c r="F2426" s="52">
        <v>4.9E7</v>
      </c>
    </row>
    <row r="2427">
      <c r="A2427" s="53" t="str">
        <f t="shared" si="1"/>
        <v>The Americas_Guyana-The Americas_2007</v>
      </c>
      <c r="B2427" s="47" t="s">
        <v>258</v>
      </c>
      <c r="C2427" s="49" t="s">
        <v>282</v>
      </c>
      <c r="D2427" s="44" t="s">
        <v>86</v>
      </c>
      <c r="E2427" s="52">
        <v>5.0E7</v>
      </c>
      <c r="F2427" s="52">
        <v>5.8E7</v>
      </c>
    </row>
    <row r="2428">
      <c r="A2428" s="53" t="str">
        <f t="shared" si="1"/>
        <v>The Americas_Guyana-The Americas_2008</v>
      </c>
      <c r="B2428" s="47" t="s">
        <v>258</v>
      </c>
      <c r="C2428" s="49" t="s">
        <v>282</v>
      </c>
      <c r="D2428" s="44" t="s">
        <v>87</v>
      </c>
      <c r="E2428" s="52">
        <v>5.9E7</v>
      </c>
      <c r="F2428" s="52">
        <v>5.2E7</v>
      </c>
    </row>
    <row r="2429">
      <c r="A2429" s="53" t="str">
        <f t="shared" si="1"/>
        <v>The Americas_Guyana-The Americas_2009</v>
      </c>
      <c r="B2429" s="47" t="s">
        <v>258</v>
      </c>
      <c r="C2429" s="49" t="s">
        <v>282</v>
      </c>
      <c r="D2429" s="44" t="s">
        <v>88</v>
      </c>
      <c r="E2429" s="52">
        <v>3.5E7</v>
      </c>
      <c r="F2429" s="52">
        <v>5.2E7</v>
      </c>
    </row>
    <row r="2430">
      <c r="A2430" s="53" t="str">
        <f t="shared" si="1"/>
        <v>The Americas_Guyana-The Americas_2010</v>
      </c>
      <c r="B2430" s="47" t="s">
        <v>258</v>
      </c>
      <c r="C2430" s="49" t="s">
        <v>282</v>
      </c>
      <c r="D2430" s="44" t="s">
        <v>89</v>
      </c>
      <c r="E2430" s="52">
        <v>8.0E7</v>
      </c>
      <c r="F2430" s="52">
        <v>7.3E7</v>
      </c>
    </row>
    <row r="2431">
      <c r="A2431" s="53" t="str">
        <f t="shared" si="1"/>
        <v>The Americas_Guyana-The Americas_2011</v>
      </c>
      <c r="B2431" s="47" t="s">
        <v>258</v>
      </c>
      <c r="C2431" s="49" t="s">
        <v>282</v>
      </c>
      <c r="D2431" s="44" t="s">
        <v>90</v>
      </c>
      <c r="E2431" s="52">
        <v>9.5E7</v>
      </c>
      <c r="F2431" s="52">
        <v>7.9E7</v>
      </c>
    </row>
    <row r="2432">
      <c r="A2432" s="53" t="str">
        <f t="shared" si="1"/>
        <v>The Americas_Guyana-The Americas_2012</v>
      </c>
      <c r="B2432" s="47" t="s">
        <v>258</v>
      </c>
      <c r="C2432" s="49" t="s">
        <v>282</v>
      </c>
      <c r="D2432" s="44" t="s">
        <v>91</v>
      </c>
      <c r="E2432" s="52">
        <v>6.4E7</v>
      </c>
      <c r="F2432" s="52">
        <v>8.2E7</v>
      </c>
    </row>
    <row r="2433">
      <c r="A2433" s="53" t="str">
        <f t="shared" si="1"/>
        <v>The Americas_Haiti-The Americas_2000</v>
      </c>
      <c r="B2433" s="47" t="s">
        <v>258</v>
      </c>
      <c r="C2433" s="49" t="s">
        <v>283</v>
      </c>
      <c r="D2433" s="44" t="s">
        <v>70</v>
      </c>
      <c r="E2433" s="52">
        <v>1.28E8</v>
      </c>
      <c r="F2433" s="52">
        <v>1.73E8</v>
      </c>
    </row>
    <row r="2434">
      <c r="A2434" s="53" t="str">
        <f t="shared" si="1"/>
        <v>The Americas_Haiti-The Americas_2001</v>
      </c>
      <c r="B2434" s="47" t="s">
        <v>258</v>
      </c>
      <c r="C2434" s="49" t="s">
        <v>283</v>
      </c>
      <c r="D2434" s="44" t="s">
        <v>71</v>
      </c>
      <c r="E2434" s="52">
        <v>1.05E8</v>
      </c>
      <c r="F2434" s="52">
        <v>1.68E8</v>
      </c>
    </row>
    <row r="2435">
      <c r="A2435" s="53" t="str">
        <f t="shared" si="1"/>
        <v>The Americas_Haiti-The Americas_2002</v>
      </c>
      <c r="B2435" s="47" t="s">
        <v>258</v>
      </c>
      <c r="C2435" s="49" t="s">
        <v>283</v>
      </c>
      <c r="D2435" s="44" t="s">
        <v>72</v>
      </c>
      <c r="E2435" s="52">
        <v>1.08E8</v>
      </c>
      <c r="F2435" s="52">
        <v>1.72E8</v>
      </c>
    </row>
    <row r="2436">
      <c r="A2436" s="53" t="str">
        <f t="shared" si="1"/>
        <v>The Americas_Haiti-The Americas_2003</v>
      </c>
      <c r="B2436" s="47" t="s">
        <v>258</v>
      </c>
      <c r="C2436" s="49" t="s">
        <v>283</v>
      </c>
      <c r="D2436" s="44" t="s">
        <v>74</v>
      </c>
      <c r="E2436" s="52">
        <v>9.6E7</v>
      </c>
      <c r="F2436" s="52">
        <v>2.02E8</v>
      </c>
    </row>
    <row r="2437">
      <c r="A2437" s="53" t="str">
        <f t="shared" si="1"/>
        <v>The Americas_Haiti-The Americas_2004</v>
      </c>
      <c r="B2437" s="47" t="s">
        <v>258</v>
      </c>
      <c r="C2437" s="49" t="s">
        <v>283</v>
      </c>
      <c r="D2437" s="44" t="s">
        <v>83</v>
      </c>
      <c r="E2437" s="52">
        <v>9.3E7</v>
      </c>
      <c r="F2437" s="52">
        <v>2.06E8</v>
      </c>
    </row>
    <row r="2438">
      <c r="A2438" s="53" t="str">
        <f t="shared" si="1"/>
        <v>The Americas_Haiti-The Americas_2005</v>
      </c>
      <c r="B2438" s="47" t="s">
        <v>258</v>
      </c>
      <c r="C2438" s="49" t="s">
        <v>283</v>
      </c>
      <c r="D2438" s="44" t="s">
        <v>84</v>
      </c>
      <c r="E2438" s="52">
        <v>8.0E7</v>
      </c>
      <c r="F2438" s="52">
        <v>1.74E8</v>
      </c>
    </row>
    <row r="2439">
      <c r="A2439" s="53" t="str">
        <f t="shared" si="1"/>
        <v>The Americas_Haiti-The Americas_2006</v>
      </c>
      <c r="B2439" s="47" t="s">
        <v>258</v>
      </c>
      <c r="C2439" s="49" t="s">
        <v>283</v>
      </c>
      <c r="D2439" s="44" t="s">
        <v>85</v>
      </c>
      <c r="E2439" s="52">
        <v>1.26E8</v>
      </c>
      <c r="F2439" s="52">
        <v>2.39E8</v>
      </c>
    </row>
    <row r="2440">
      <c r="A2440" s="53" t="str">
        <f t="shared" si="1"/>
        <v>The Americas_Haiti-The Americas_2007</v>
      </c>
      <c r="B2440" s="47" t="s">
        <v>258</v>
      </c>
      <c r="C2440" s="49" t="s">
        <v>283</v>
      </c>
      <c r="D2440" s="44" t="s">
        <v>86</v>
      </c>
      <c r="E2440" s="52">
        <v>1.9E8</v>
      </c>
      <c r="F2440" s="52">
        <v>3.31E8</v>
      </c>
    </row>
    <row r="2441">
      <c r="A2441" s="53" t="str">
        <f t="shared" si="1"/>
        <v>The Americas_Haiti-The Americas_2008</v>
      </c>
      <c r="B2441" s="47" t="s">
        <v>258</v>
      </c>
      <c r="C2441" s="49" t="s">
        <v>283</v>
      </c>
      <c r="D2441" s="44" t="s">
        <v>87</v>
      </c>
      <c r="E2441" s="52">
        <v>2.76E8</v>
      </c>
      <c r="F2441" s="52">
        <v>3.83E8</v>
      </c>
    </row>
    <row r="2442">
      <c r="A2442" s="53" t="str">
        <f t="shared" si="1"/>
        <v>The Americas_Haiti-The Americas_2009</v>
      </c>
      <c r="B2442" s="47" t="s">
        <v>258</v>
      </c>
      <c r="C2442" s="49" t="s">
        <v>283</v>
      </c>
      <c r="D2442" s="44" t="s">
        <v>88</v>
      </c>
      <c r="E2442" s="52">
        <v>3.12E8</v>
      </c>
      <c r="F2442" s="52">
        <v>4.33E8</v>
      </c>
    </row>
    <row r="2443">
      <c r="A2443" s="53" t="str">
        <f t="shared" si="1"/>
        <v>The Americas_Haiti-The Americas_2010</v>
      </c>
      <c r="B2443" s="47" t="s">
        <v>258</v>
      </c>
      <c r="C2443" s="49" t="s">
        <v>283</v>
      </c>
      <c r="D2443" s="44" t="s">
        <v>89</v>
      </c>
      <c r="E2443" s="52">
        <v>1.69E8</v>
      </c>
      <c r="F2443" s="52">
        <v>4.31E8</v>
      </c>
    </row>
    <row r="2444">
      <c r="A2444" s="53" t="str">
        <f t="shared" si="1"/>
        <v>The Americas_Haiti-The Americas_2011</v>
      </c>
      <c r="B2444" s="47" t="s">
        <v>258</v>
      </c>
      <c r="C2444" s="49" t="s">
        <v>283</v>
      </c>
      <c r="D2444" s="44" t="s">
        <v>90</v>
      </c>
      <c r="E2444" s="52">
        <v>1.62E8</v>
      </c>
      <c r="F2444" s="52">
        <v>4.58E8</v>
      </c>
    </row>
    <row r="2445">
      <c r="A2445" s="53" t="str">
        <f t="shared" si="1"/>
        <v>The Americas_Haiti-The Americas_2012</v>
      </c>
      <c r="B2445" s="47" t="s">
        <v>258</v>
      </c>
      <c r="C2445" s="49" t="s">
        <v>283</v>
      </c>
      <c r="D2445" s="44" t="s">
        <v>91</v>
      </c>
      <c r="E2445" s="52">
        <v>1.7E8</v>
      </c>
      <c r="F2445" s="52">
        <v>4.74E8</v>
      </c>
    </row>
    <row r="2446">
      <c r="A2446" s="53" t="str">
        <f t="shared" si="1"/>
        <v>The Americas_Honduras-The Americas_2000</v>
      </c>
      <c r="B2446" s="47" t="s">
        <v>258</v>
      </c>
      <c r="C2446" s="49" t="s">
        <v>284</v>
      </c>
      <c r="D2446" s="44" t="s">
        <v>70</v>
      </c>
      <c r="E2446" s="52">
        <v>2.63E8</v>
      </c>
      <c r="F2446" s="52">
        <v>1.98E8</v>
      </c>
    </row>
    <row r="2447">
      <c r="A2447" s="53" t="str">
        <f t="shared" si="1"/>
        <v>The Americas_Honduras-The Americas_2001</v>
      </c>
      <c r="B2447" s="47" t="s">
        <v>258</v>
      </c>
      <c r="C2447" s="49" t="s">
        <v>284</v>
      </c>
      <c r="D2447" s="44" t="s">
        <v>71</v>
      </c>
      <c r="E2447" s="52">
        <v>2.6E8</v>
      </c>
      <c r="F2447" s="52">
        <v>2.05E8</v>
      </c>
    </row>
    <row r="2448">
      <c r="A2448" s="53" t="str">
        <f t="shared" si="1"/>
        <v>The Americas_Honduras-The Americas_2002</v>
      </c>
      <c r="B2448" s="47" t="s">
        <v>258</v>
      </c>
      <c r="C2448" s="49" t="s">
        <v>284</v>
      </c>
      <c r="D2448" s="44" t="s">
        <v>72</v>
      </c>
      <c r="E2448" s="52">
        <v>3.05E8</v>
      </c>
      <c r="F2448" s="52">
        <v>2.21E8</v>
      </c>
    </row>
    <row r="2449">
      <c r="A2449" s="53" t="str">
        <f t="shared" si="1"/>
        <v>The Americas_Honduras-The Americas_2003</v>
      </c>
      <c r="B2449" s="47" t="s">
        <v>258</v>
      </c>
      <c r="C2449" s="49" t="s">
        <v>284</v>
      </c>
      <c r="D2449" s="44" t="s">
        <v>74</v>
      </c>
      <c r="E2449" s="52">
        <v>3.72E8</v>
      </c>
      <c r="F2449" s="52">
        <v>2.74E8</v>
      </c>
    </row>
    <row r="2450">
      <c r="A2450" s="53" t="str">
        <f t="shared" si="1"/>
        <v>The Americas_Honduras-The Americas_2004</v>
      </c>
      <c r="B2450" s="47" t="s">
        <v>258</v>
      </c>
      <c r="C2450" s="49" t="s">
        <v>284</v>
      </c>
      <c r="D2450" s="44" t="s">
        <v>83</v>
      </c>
      <c r="E2450" s="52">
        <v>4.2E8</v>
      </c>
      <c r="F2450" s="52">
        <v>3.0E8</v>
      </c>
    </row>
    <row r="2451">
      <c r="A2451" s="53" t="str">
        <f t="shared" si="1"/>
        <v>The Americas_Honduras-The Americas_2005</v>
      </c>
      <c r="B2451" s="47" t="s">
        <v>258</v>
      </c>
      <c r="C2451" s="49" t="s">
        <v>284</v>
      </c>
      <c r="D2451" s="44" t="s">
        <v>84</v>
      </c>
      <c r="E2451" s="52">
        <v>4.65E8</v>
      </c>
      <c r="F2451" s="52">
        <v>3.21E8</v>
      </c>
    </row>
    <row r="2452">
      <c r="A2452" s="53" t="str">
        <f t="shared" si="1"/>
        <v>The Americas_Honduras-The Americas_2006</v>
      </c>
      <c r="B2452" s="47" t="s">
        <v>258</v>
      </c>
      <c r="C2452" s="49" t="s">
        <v>284</v>
      </c>
      <c r="D2452" s="44" t="s">
        <v>85</v>
      </c>
      <c r="E2452" s="52">
        <v>5.16E8</v>
      </c>
      <c r="F2452" s="52">
        <v>4.25E8</v>
      </c>
    </row>
    <row r="2453">
      <c r="A2453" s="53" t="str">
        <f t="shared" si="1"/>
        <v>The Americas_Honduras-The Americas_2007</v>
      </c>
      <c r="B2453" s="47" t="s">
        <v>258</v>
      </c>
      <c r="C2453" s="49" t="s">
        <v>284</v>
      </c>
      <c r="D2453" s="44" t="s">
        <v>86</v>
      </c>
      <c r="E2453" s="52">
        <v>5.47E8</v>
      </c>
      <c r="F2453" s="52">
        <v>3.09E8</v>
      </c>
    </row>
    <row r="2454">
      <c r="A2454" s="53" t="str">
        <f t="shared" si="1"/>
        <v>The Americas_Honduras-The Americas_2008</v>
      </c>
      <c r="B2454" s="47" t="s">
        <v>258</v>
      </c>
      <c r="C2454" s="49" t="s">
        <v>284</v>
      </c>
      <c r="D2454" s="44" t="s">
        <v>87</v>
      </c>
      <c r="E2454" s="52">
        <v>6.2E8</v>
      </c>
      <c r="F2454" s="52">
        <v>3.85E8</v>
      </c>
    </row>
    <row r="2455">
      <c r="A2455" s="53" t="str">
        <f t="shared" si="1"/>
        <v>The Americas_Honduras-The Americas_2009</v>
      </c>
      <c r="B2455" s="47" t="s">
        <v>258</v>
      </c>
      <c r="C2455" s="49" t="s">
        <v>284</v>
      </c>
      <c r="D2455" s="44" t="s">
        <v>88</v>
      </c>
      <c r="E2455" s="52">
        <v>6.16E8</v>
      </c>
      <c r="F2455" s="52">
        <v>3.61E8</v>
      </c>
    </row>
    <row r="2456">
      <c r="A2456" s="53" t="str">
        <f t="shared" si="1"/>
        <v>The Americas_Honduras-The Americas_2010</v>
      </c>
      <c r="B2456" s="47" t="s">
        <v>258</v>
      </c>
      <c r="C2456" s="49" t="s">
        <v>284</v>
      </c>
      <c r="D2456" s="44" t="s">
        <v>89</v>
      </c>
      <c r="E2456" s="52">
        <v>6.27E8</v>
      </c>
      <c r="F2456" s="52">
        <v>4.06E8</v>
      </c>
    </row>
    <row r="2457">
      <c r="A2457" s="53" t="str">
        <f t="shared" si="1"/>
        <v>The Americas_Honduras-The Americas_2011</v>
      </c>
      <c r="B2457" s="47" t="s">
        <v>258</v>
      </c>
      <c r="C2457" s="49" t="s">
        <v>284</v>
      </c>
      <c r="D2457" s="44" t="s">
        <v>90</v>
      </c>
      <c r="E2457" s="52">
        <v>6.42E8</v>
      </c>
      <c r="F2457" s="52">
        <v>4.46E8</v>
      </c>
    </row>
    <row r="2458">
      <c r="A2458" s="53" t="str">
        <f t="shared" si="1"/>
        <v>The Americas_Honduras-The Americas_2012</v>
      </c>
      <c r="B2458" s="47" t="s">
        <v>258</v>
      </c>
      <c r="C2458" s="49" t="s">
        <v>284</v>
      </c>
      <c r="D2458" s="44" t="s">
        <v>91</v>
      </c>
      <c r="E2458" s="52">
        <v>6.66E8</v>
      </c>
      <c r="F2458" s="52">
        <v>4.64E8</v>
      </c>
    </row>
    <row r="2459">
      <c r="A2459" s="53" t="str">
        <f t="shared" si="1"/>
        <v>The Americas_Jamaica-The Americas_2000</v>
      </c>
      <c r="B2459" s="47" t="s">
        <v>258</v>
      </c>
      <c r="C2459" s="49" t="s">
        <v>285</v>
      </c>
      <c r="D2459" s="44" t="s">
        <v>70</v>
      </c>
      <c r="E2459" s="52">
        <v>1.577E9</v>
      </c>
      <c r="F2459" s="52">
        <v>2.38E8</v>
      </c>
    </row>
    <row r="2460">
      <c r="A2460" s="53" t="str">
        <f t="shared" si="1"/>
        <v>The Americas_Jamaica-The Americas_2001</v>
      </c>
      <c r="B2460" s="47" t="s">
        <v>258</v>
      </c>
      <c r="C2460" s="49" t="s">
        <v>285</v>
      </c>
      <c r="D2460" s="44" t="s">
        <v>71</v>
      </c>
      <c r="E2460" s="52">
        <v>1.494E9</v>
      </c>
      <c r="F2460" s="52">
        <v>2.27E8</v>
      </c>
    </row>
    <row r="2461">
      <c r="A2461" s="53" t="str">
        <f t="shared" si="1"/>
        <v>The Americas_Jamaica-The Americas_2002</v>
      </c>
      <c r="B2461" s="47" t="s">
        <v>258</v>
      </c>
      <c r="C2461" s="49" t="s">
        <v>285</v>
      </c>
      <c r="D2461" s="44" t="s">
        <v>72</v>
      </c>
      <c r="E2461" s="52">
        <v>1.482E9</v>
      </c>
      <c r="F2461" s="52">
        <v>2.74E8</v>
      </c>
    </row>
    <row r="2462">
      <c r="A2462" s="53" t="str">
        <f t="shared" si="1"/>
        <v>The Americas_Jamaica-The Americas_2003</v>
      </c>
      <c r="B2462" s="47" t="s">
        <v>258</v>
      </c>
      <c r="C2462" s="49" t="s">
        <v>285</v>
      </c>
      <c r="D2462" s="44" t="s">
        <v>74</v>
      </c>
      <c r="E2462" s="52">
        <v>1.621E9</v>
      </c>
      <c r="F2462" s="52">
        <v>2.69E8</v>
      </c>
    </row>
    <row r="2463">
      <c r="A2463" s="53" t="str">
        <f t="shared" si="1"/>
        <v>The Americas_Jamaica-The Americas_2004</v>
      </c>
      <c r="B2463" s="47" t="s">
        <v>258</v>
      </c>
      <c r="C2463" s="49" t="s">
        <v>285</v>
      </c>
      <c r="D2463" s="44" t="s">
        <v>83</v>
      </c>
      <c r="E2463" s="52">
        <v>1.733E9</v>
      </c>
      <c r="F2463" s="52">
        <v>3.18E8</v>
      </c>
    </row>
    <row r="2464">
      <c r="A2464" s="53" t="str">
        <f t="shared" si="1"/>
        <v>The Americas_Jamaica-The Americas_2005</v>
      </c>
      <c r="B2464" s="47" t="s">
        <v>258</v>
      </c>
      <c r="C2464" s="49" t="s">
        <v>285</v>
      </c>
      <c r="D2464" s="44" t="s">
        <v>84</v>
      </c>
      <c r="E2464" s="52">
        <v>1.783E9</v>
      </c>
      <c r="F2464" s="52">
        <v>2.9E8</v>
      </c>
    </row>
    <row r="2465">
      <c r="A2465" s="53" t="str">
        <f t="shared" si="1"/>
        <v>The Americas_Jamaica-The Americas_2006</v>
      </c>
      <c r="B2465" s="47" t="s">
        <v>258</v>
      </c>
      <c r="C2465" s="49" t="s">
        <v>285</v>
      </c>
      <c r="D2465" s="44" t="s">
        <v>85</v>
      </c>
      <c r="E2465" s="52">
        <v>2.094E9</v>
      </c>
      <c r="F2465" s="52">
        <v>3.15E8</v>
      </c>
    </row>
    <row r="2466">
      <c r="A2466" s="53" t="str">
        <f t="shared" si="1"/>
        <v>The Americas_Jamaica-The Americas_2007</v>
      </c>
      <c r="B2466" s="47" t="s">
        <v>258</v>
      </c>
      <c r="C2466" s="49" t="s">
        <v>285</v>
      </c>
      <c r="D2466" s="44" t="s">
        <v>86</v>
      </c>
      <c r="E2466" s="52">
        <v>2.142E9</v>
      </c>
      <c r="F2466" s="52">
        <v>3.4E8</v>
      </c>
    </row>
    <row r="2467">
      <c r="A2467" s="53" t="str">
        <f t="shared" si="1"/>
        <v>The Americas_Jamaica-The Americas_2008</v>
      </c>
      <c r="B2467" s="47" t="s">
        <v>258</v>
      </c>
      <c r="C2467" s="49" t="s">
        <v>285</v>
      </c>
      <c r="D2467" s="44" t="s">
        <v>87</v>
      </c>
      <c r="E2467" s="52">
        <v>2.222E9</v>
      </c>
      <c r="F2467" s="52">
        <v>3.12E8</v>
      </c>
    </row>
    <row r="2468">
      <c r="A2468" s="53" t="str">
        <f t="shared" si="1"/>
        <v>The Americas_Jamaica-The Americas_2009</v>
      </c>
      <c r="B2468" s="47" t="s">
        <v>258</v>
      </c>
      <c r="C2468" s="49" t="s">
        <v>285</v>
      </c>
      <c r="D2468" s="44" t="s">
        <v>88</v>
      </c>
      <c r="E2468" s="52">
        <v>2.07E9</v>
      </c>
      <c r="F2468" s="52">
        <v>2.59E8</v>
      </c>
    </row>
    <row r="2469">
      <c r="A2469" s="53" t="str">
        <f t="shared" si="1"/>
        <v>The Americas_Jamaica-The Americas_2010</v>
      </c>
      <c r="B2469" s="47" t="s">
        <v>258</v>
      </c>
      <c r="C2469" s="49" t="s">
        <v>285</v>
      </c>
      <c r="D2469" s="44" t="s">
        <v>89</v>
      </c>
      <c r="E2469" s="52">
        <v>2.095E9</v>
      </c>
      <c r="F2469" s="52">
        <v>2.35E8</v>
      </c>
    </row>
    <row r="2470">
      <c r="A2470" s="53" t="str">
        <f t="shared" si="1"/>
        <v>The Americas_Jamaica-The Americas_2011</v>
      </c>
      <c r="B2470" s="47" t="s">
        <v>258</v>
      </c>
      <c r="C2470" s="49" t="s">
        <v>285</v>
      </c>
      <c r="D2470" s="44" t="s">
        <v>90</v>
      </c>
      <c r="E2470" s="52">
        <v>2.055E9</v>
      </c>
      <c r="F2470" s="52">
        <v>2.13E8</v>
      </c>
    </row>
    <row r="2471">
      <c r="A2471" s="53" t="str">
        <f t="shared" si="1"/>
        <v>The Americas_Jamaica-The Americas_2012</v>
      </c>
      <c r="B2471" s="47" t="s">
        <v>258</v>
      </c>
      <c r="C2471" s="49" t="s">
        <v>285</v>
      </c>
      <c r="D2471" s="44" t="s">
        <v>91</v>
      </c>
      <c r="E2471" s="52">
        <v>2.07E9</v>
      </c>
      <c r="F2471" s="52">
        <v>1.65E8</v>
      </c>
    </row>
    <row r="2472">
      <c r="A2472" s="53" t="str">
        <f t="shared" si="1"/>
        <v>The Americas_Mexico-The Americas_2000</v>
      </c>
      <c r="B2472" s="47" t="s">
        <v>258</v>
      </c>
      <c r="C2472" s="49" t="s">
        <v>286</v>
      </c>
      <c r="D2472" s="44" t="s">
        <v>70</v>
      </c>
      <c r="E2472" s="52">
        <v>9.133E9</v>
      </c>
      <c r="F2472" s="52">
        <v>6.365E9</v>
      </c>
    </row>
    <row r="2473">
      <c r="A2473" s="53" t="str">
        <f t="shared" si="1"/>
        <v>The Americas_Mexico-The Americas_2001</v>
      </c>
      <c r="B2473" s="47" t="s">
        <v>258</v>
      </c>
      <c r="C2473" s="49" t="s">
        <v>286</v>
      </c>
      <c r="D2473" s="44" t="s">
        <v>71</v>
      </c>
      <c r="E2473" s="52">
        <v>9.19E9</v>
      </c>
      <c r="F2473" s="52">
        <v>6.685E9</v>
      </c>
    </row>
    <row r="2474">
      <c r="A2474" s="53" t="str">
        <f t="shared" si="1"/>
        <v>The Americas_Mexico-The Americas_2002</v>
      </c>
      <c r="B2474" s="47" t="s">
        <v>258</v>
      </c>
      <c r="C2474" s="49" t="s">
        <v>286</v>
      </c>
      <c r="D2474" s="44" t="s">
        <v>72</v>
      </c>
      <c r="E2474" s="52">
        <v>9.547E9</v>
      </c>
      <c r="F2474" s="52">
        <v>7.087E9</v>
      </c>
    </row>
    <row r="2475">
      <c r="A2475" s="53" t="str">
        <f t="shared" si="1"/>
        <v>The Americas_Mexico-The Americas_2003</v>
      </c>
      <c r="B2475" s="47" t="s">
        <v>258</v>
      </c>
      <c r="C2475" s="49" t="s">
        <v>286</v>
      </c>
      <c r="D2475" s="44" t="s">
        <v>74</v>
      </c>
      <c r="E2475" s="52">
        <v>1.0058E10</v>
      </c>
      <c r="F2475" s="52">
        <v>7.252E9</v>
      </c>
    </row>
    <row r="2476">
      <c r="A2476" s="53" t="str">
        <f t="shared" si="1"/>
        <v>The Americas_Mexico-The Americas_2004</v>
      </c>
      <c r="B2476" s="47" t="s">
        <v>258</v>
      </c>
      <c r="C2476" s="49" t="s">
        <v>286</v>
      </c>
      <c r="D2476" s="44" t="s">
        <v>83</v>
      </c>
      <c r="E2476" s="52">
        <v>1.161E10</v>
      </c>
      <c r="F2476" s="52">
        <v>8.034E9</v>
      </c>
    </row>
    <row r="2477">
      <c r="A2477" s="53" t="str">
        <f t="shared" si="1"/>
        <v>The Americas_Mexico-The Americas_2005</v>
      </c>
      <c r="B2477" s="47" t="s">
        <v>258</v>
      </c>
      <c r="C2477" s="49" t="s">
        <v>286</v>
      </c>
      <c r="D2477" s="44" t="s">
        <v>84</v>
      </c>
      <c r="E2477" s="52">
        <v>1.2801E10</v>
      </c>
      <c r="F2477" s="52">
        <v>8.951E9</v>
      </c>
    </row>
    <row r="2478">
      <c r="A2478" s="53" t="str">
        <f t="shared" si="1"/>
        <v>The Americas_Mexico-The Americas_2006</v>
      </c>
      <c r="B2478" s="47" t="s">
        <v>258</v>
      </c>
      <c r="C2478" s="49" t="s">
        <v>286</v>
      </c>
      <c r="D2478" s="44" t="s">
        <v>85</v>
      </c>
      <c r="E2478" s="52">
        <v>1.3329E10</v>
      </c>
      <c r="F2478" s="52">
        <v>9.387E9</v>
      </c>
    </row>
    <row r="2479">
      <c r="A2479" s="53" t="str">
        <f t="shared" si="1"/>
        <v>The Americas_Mexico-The Americas_2007</v>
      </c>
      <c r="B2479" s="47" t="s">
        <v>258</v>
      </c>
      <c r="C2479" s="49" t="s">
        <v>286</v>
      </c>
      <c r="D2479" s="44" t="s">
        <v>86</v>
      </c>
      <c r="E2479" s="52">
        <v>1.4055E10</v>
      </c>
      <c r="F2479" s="52">
        <v>9.918E9</v>
      </c>
    </row>
    <row r="2480">
      <c r="A2480" s="53" t="str">
        <f t="shared" si="1"/>
        <v>The Americas_Mexico-The Americas_2008</v>
      </c>
      <c r="B2480" s="47" t="s">
        <v>258</v>
      </c>
      <c r="C2480" s="49" t="s">
        <v>286</v>
      </c>
      <c r="D2480" s="44" t="s">
        <v>87</v>
      </c>
      <c r="E2480" s="52">
        <v>1.4726E10</v>
      </c>
      <c r="F2480" s="52">
        <v>1.0246E10</v>
      </c>
    </row>
    <row r="2481">
      <c r="A2481" s="53" t="str">
        <f t="shared" si="1"/>
        <v>The Americas_Mexico-The Americas_2009</v>
      </c>
      <c r="B2481" s="47" t="s">
        <v>258</v>
      </c>
      <c r="C2481" s="49" t="s">
        <v>286</v>
      </c>
      <c r="D2481" s="44" t="s">
        <v>88</v>
      </c>
      <c r="E2481" s="52">
        <v>1.2542E10</v>
      </c>
      <c r="F2481" s="52">
        <v>8.737E9</v>
      </c>
    </row>
    <row r="2482">
      <c r="A2482" s="53" t="str">
        <f t="shared" si="1"/>
        <v>The Americas_Mexico-The Americas_2010</v>
      </c>
      <c r="B2482" s="47" t="s">
        <v>258</v>
      </c>
      <c r="C2482" s="49" t="s">
        <v>286</v>
      </c>
      <c r="D2482" s="44" t="s">
        <v>89</v>
      </c>
      <c r="E2482" s="52">
        <v>1.2628E10</v>
      </c>
      <c r="F2482" s="52">
        <v>9.001E9</v>
      </c>
    </row>
    <row r="2483">
      <c r="A2483" s="53" t="str">
        <f t="shared" si="1"/>
        <v>The Americas_Mexico-The Americas_2011</v>
      </c>
      <c r="B2483" s="47" t="s">
        <v>258</v>
      </c>
      <c r="C2483" s="49" t="s">
        <v>286</v>
      </c>
      <c r="D2483" s="44" t="s">
        <v>90</v>
      </c>
      <c r="E2483" s="52">
        <v>1.2458E10</v>
      </c>
      <c r="F2483" s="52">
        <v>9.704E9</v>
      </c>
    </row>
    <row r="2484">
      <c r="A2484" s="53" t="str">
        <f t="shared" si="1"/>
        <v>The Americas_Mexico-The Americas_2012</v>
      </c>
      <c r="B2484" s="47" t="s">
        <v>258</v>
      </c>
      <c r="C2484" s="49" t="s">
        <v>286</v>
      </c>
      <c r="D2484" s="44" t="s">
        <v>91</v>
      </c>
      <c r="E2484" s="52">
        <v>1.332E10</v>
      </c>
      <c r="F2484" s="52">
        <v>1.0735E10</v>
      </c>
    </row>
    <row r="2485">
      <c r="A2485" s="53" t="str">
        <f t="shared" si="1"/>
        <v>The Americas_Nicaragua-The Americas_2000</v>
      </c>
      <c r="B2485" s="47" t="s">
        <v>258</v>
      </c>
      <c r="C2485" s="49" t="s">
        <v>287</v>
      </c>
      <c r="D2485" s="44" t="s">
        <v>70</v>
      </c>
      <c r="E2485" s="52">
        <v>1.29E8</v>
      </c>
      <c r="F2485" s="52">
        <v>1.26E8</v>
      </c>
    </row>
    <row r="2486">
      <c r="A2486" s="53" t="str">
        <f t="shared" si="1"/>
        <v>The Americas_Nicaragua-The Americas_2001</v>
      </c>
      <c r="B2486" s="47" t="s">
        <v>258</v>
      </c>
      <c r="C2486" s="49" t="s">
        <v>287</v>
      </c>
      <c r="D2486" s="44" t="s">
        <v>71</v>
      </c>
      <c r="E2486" s="52">
        <v>1.35E8</v>
      </c>
      <c r="F2486" s="52">
        <v>1.28E8</v>
      </c>
    </row>
    <row r="2487">
      <c r="A2487" s="53" t="str">
        <f t="shared" si="1"/>
        <v>The Americas_Nicaragua-The Americas_2002</v>
      </c>
      <c r="B2487" s="47" t="s">
        <v>258</v>
      </c>
      <c r="C2487" s="49" t="s">
        <v>287</v>
      </c>
      <c r="D2487" s="44" t="s">
        <v>72</v>
      </c>
      <c r="E2487" s="52">
        <v>1.35E8</v>
      </c>
      <c r="F2487" s="52">
        <v>1.25E8</v>
      </c>
    </row>
    <row r="2488">
      <c r="A2488" s="53" t="str">
        <f t="shared" si="1"/>
        <v>The Americas_Nicaragua-The Americas_2003</v>
      </c>
      <c r="B2488" s="47" t="s">
        <v>258</v>
      </c>
      <c r="C2488" s="49" t="s">
        <v>287</v>
      </c>
      <c r="D2488" s="44" t="s">
        <v>74</v>
      </c>
      <c r="E2488" s="52">
        <v>1.6E8</v>
      </c>
      <c r="F2488" s="52">
        <v>1.39E8</v>
      </c>
    </row>
    <row r="2489">
      <c r="A2489" s="53" t="str">
        <f t="shared" si="1"/>
        <v>The Americas_Nicaragua-The Americas_2004</v>
      </c>
      <c r="B2489" s="47" t="s">
        <v>258</v>
      </c>
      <c r="C2489" s="49" t="s">
        <v>287</v>
      </c>
      <c r="D2489" s="44" t="s">
        <v>83</v>
      </c>
      <c r="E2489" s="52">
        <v>1.92E8</v>
      </c>
      <c r="F2489" s="52">
        <v>1.54E8</v>
      </c>
    </row>
    <row r="2490">
      <c r="A2490" s="53" t="str">
        <f t="shared" si="1"/>
        <v>The Americas_Nicaragua-The Americas_2005</v>
      </c>
      <c r="B2490" s="47" t="s">
        <v>258</v>
      </c>
      <c r="C2490" s="49" t="s">
        <v>287</v>
      </c>
      <c r="D2490" s="44" t="s">
        <v>84</v>
      </c>
      <c r="E2490" s="52">
        <v>2.06E8</v>
      </c>
      <c r="F2490" s="52">
        <v>1.62E8</v>
      </c>
    </row>
    <row r="2491">
      <c r="A2491" s="53" t="str">
        <f t="shared" si="1"/>
        <v>The Americas_Nicaragua-The Americas_2006</v>
      </c>
      <c r="B2491" s="47" t="s">
        <v>258</v>
      </c>
      <c r="C2491" s="49" t="s">
        <v>287</v>
      </c>
      <c r="D2491" s="44" t="s">
        <v>85</v>
      </c>
      <c r="E2491" s="52">
        <v>2.31E8</v>
      </c>
      <c r="F2491" s="52">
        <v>1.88E8</v>
      </c>
    </row>
    <row r="2492">
      <c r="A2492" s="53" t="str">
        <f t="shared" si="1"/>
        <v>The Americas_Nicaragua-The Americas_2007</v>
      </c>
      <c r="B2492" s="47" t="s">
        <v>258</v>
      </c>
      <c r="C2492" s="49" t="s">
        <v>287</v>
      </c>
      <c r="D2492" s="44" t="s">
        <v>86</v>
      </c>
      <c r="E2492" s="52">
        <v>2.55E8</v>
      </c>
      <c r="F2492" s="52">
        <v>2.79E8</v>
      </c>
    </row>
    <row r="2493">
      <c r="A2493" s="53" t="str">
        <f t="shared" si="1"/>
        <v>The Americas_Nicaragua-The Americas_2008</v>
      </c>
      <c r="B2493" s="47" t="s">
        <v>258</v>
      </c>
      <c r="C2493" s="49" t="s">
        <v>287</v>
      </c>
      <c r="D2493" s="44" t="s">
        <v>87</v>
      </c>
      <c r="E2493" s="52">
        <v>3.01E8</v>
      </c>
      <c r="F2493" s="52">
        <v>3.32E8</v>
      </c>
    </row>
    <row r="2494">
      <c r="A2494" s="53" t="str">
        <f t="shared" si="1"/>
        <v>The Americas_Nicaragua-The Americas_2009</v>
      </c>
      <c r="B2494" s="47" t="s">
        <v>258</v>
      </c>
      <c r="C2494" s="49" t="s">
        <v>287</v>
      </c>
      <c r="D2494" s="44" t="s">
        <v>88</v>
      </c>
      <c r="E2494" s="52">
        <v>3.34E8</v>
      </c>
      <c r="F2494" s="52">
        <v>3.0E8</v>
      </c>
    </row>
    <row r="2495">
      <c r="A2495" s="53" t="str">
        <f t="shared" si="1"/>
        <v>The Americas_Nicaragua-The Americas_2010</v>
      </c>
      <c r="B2495" s="47" t="s">
        <v>258</v>
      </c>
      <c r="C2495" s="49" t="s">
        <v>287</v>
      </c>
      <c r="D2495" s="44" t="s">
        <v>89</v>
      </c>
      <c r="E2495" s="52">
        <v>3.09E8</v>
      </c>
      <c r="F2495" s="52">
        <v>3.29E8</v>
      </c>
    </row>
    <row r="2496">
      <c r="A2496" s="53" t="str">
        <f t="shared" si="1"/>
        <v>The Americas_Nicaragua-The Americas_2011</v>
      </c>
      <c r="B2496" s="47" t="s">
        <v>258</v>
      </c>
      <c r="C2496" s="49" t="s">
        <v>287</v>
      </c>
      <c r="D2496" s="44" t="s">
        <v>90</v>
      </c>
      <c r="E2496" s="52">
        <v>3.78E8</v>
      </c>
      <c r="F2496" s="52">
        <v>3.8E8</v>
      </c>
    </row>
    <row r="2497">
      <c r="A2497" s="53" t="str">
        <f t="shared" si="1"/>
        <v>The Americas_Nicaragua-The Americas_2012</v>
      </c>
      <c r="B2497" s="47" t="s">
        <v>258</v>
      </c>
      <c r="C2497" s="49" t="s">
        <v>287</v>
      </c>
      <c r="D2497" s="44" t="s">
        <v>91</v>
      </c>
      <c r="E2497" s="52">
        <v>4.22E8</v>
      </c>
      <c r="F2497" s="52">
        <v>3.72E8</v>
      </c>
    </row>
    <row r="2498">
      <c r="A2498" s="53" t="str">
        <f t="shared" si="1"/>
        <v>The Americas_Panama-The Americas_2000</v>
      </c>
      <c r="B2498" s="47" t="s">
        <v>258</v>
      </c>
      <c r="C2498" s="49" t="s">
        <v>288</v>
      </c>
      <c r="D2498" s="44" t="s">
        <v>70</v>
      </c>
      <c r="E2498" s="52">
        <v>6.28E8</v>
      </c>
      <c r="F2498" s="52">
        <v>2.41E8</v>
      </c>
    </row>
    <row r="2499">
      <c r="A2499" s="53" t="str">
        <f t="shared" si="1"/>
        <v>The Americas_Panama-The Americas_2001</v>
      </c>
      <c r="B2499" s="47" t="s">
        <v>258</v>
      </c>
      <c r="C2499" s="49" t="s">
        <v>288</v>
      </c>
      <c r="D2499" s="44" t="s">
        <v>71</v>
      </c>
      <c r="E2499" s="52">
        <v>6.65E8</v>
      </c>
      <c r="F2499" s="52">
        <v>2.27E8</v>
      </c>
    </row>
    <row r="2500">
      <c r="A2500" s="53" t="str">
        <f t="shared" si="1"/>
        <v>The Americas_Panama-The Americas_2002</v>
      </c>
      <c r="B2500" s="47" t="s">
        <v>258</v>
      </c>
      <c r="C2500" s="49" t="s">
        <v>288</v>
      </c>
      <c r="D2500" s="44" t="s">
        <v>72</v>
      </c>
      <c r="E2500" s="52">
        <v>7.1E8</v>
      </c>
      <c r="F2500" s="52">
        <v>2.52E8</v>
      </c>
    </row>
    <row r="2501">
      <c r="A2501" s="53" t="str">
        <f t="shared" si="1"/>
        <v>The Americas_Panama-The Americas_2003</v>
      </c>
      <c r="B2501" s="47" t="s">
        <v>258</v>
      </c>
      <c r="C2501" s="49" t="s">
        <v>288</v>
      </c>
      <c r="D2501" s="44" t="s">
        <v>74</v>
      </c>
      <c r="E2501" s="52">
        <v>8.04E8</v>
      </c>
      <c r="F2501" s="52">
        <v>2.67E8</v>
      </c>
    </row>
    <row r="2502">
      <c r="A2502" s="53" t="str">
        <f t="shared" si="1"/>
        <v>The Americas_Panama-The Americas_2004</v>
      </c>
      <c r="B2502" s="47" t="s">
        <v>258</v>
      </c>
      <c r="C2502" s="49" t="s">
        <v>288</v>
      </c>
      <c r="D2502" s="44" t="s">
        <v>83</v>
      </c>
      <c r="E2502" s="52">
        <v>9.03E8</v>
      </c>
      <c r="F2502" s="52">
        <v>2.94E8</v>
      </c>
    </row>
    <row r="2503">
      <c r="A2503" s="53" t="str">
        <f t="shared" si="1"/>
        <v>The Americas_Panama-The Americas_2005</v>
      </c>
      <c r="B2503" s="47" t="s">
        <v>258</v>
      </c>
      <c r="C2503" s="49" t="s">
        <v>288</v>
      </c>
      <c r="D2503" s="44" t="s">
        <v>84</v>
      </c>
      <c r="E2503" s="52">
        <v>1.108E9</v>
      </c>
      <c r="F2503" s="52">
        <v>3.88E8</v>
      </c>
    </row>
    <row r="2504">
      <c r="A2504" s="53" t="str">
        <f t="shared" si="1"/>
        <v>The Americas_Panama-The Americas_2006</v>
      </c>
      <c r="B2504" s="47" t="s">
        <v>258</v>
      </c>
      <c r="C2504" s="49" t="s">
        <v>288</v>
      </c>
      <c r="D2504" s="44" t="s">
        <v>85</v>
      </c>
      <c r="E2504" s="52">
        <v>1.425E9</v>
      </c>
      <c r="F2504" s="52">
        <v>4.03E8</v>
      </c>
    </row>
    <row r="2505">
      <c r="A2505" s="53" t="str">
        <f t="shared" si="1"/>
        <v>The Americas_Panama-The Americas_2007</v>
      </c>
      <c r="B2505" s="47" t="s">
        <v>258</v>
      </c>
      <c r="C2505" s="49" t="s">
        <v>288</v>
      </c>
      <c r="D2505" s="44" t="s">
        <v>86</v>
      </c>
      <c r="E2505" s="52">
        <v>1.806E9</v>
      </c>
      <c r="F2505" s="52">
        <v>4.57E8</v>
      </c>
    </row>
    <row r="2506">
      <c r="A2506" s="53" t="str">
        <f t="shared" si="1"/>
        <v>The Americas_Panama-The Americas_2008</v>
      </c>
      <c r="B2506" s="47" t="s">
        <v>258</v>
      </c>
      <c r="C2506" s="49" t="s">
        <v>288</v>
      </c>
      <c r="D2506" s="44" t="s">
        <v>87</v>
      </c>
      <c r="E2506" s="52">
        <v>2.208E9</v>
      </c>
      <c r="F2506" s="52">
        <v>5.6E8</v>
      </c>
    </row>
    <row r="2507">
      <c r="A2507" s="53" t="str">
        <f t="shared" si="1"/>
        <v>The Americas_Panama-The Americas_2009</v>
      </c>
      <c r="B2507" s="47" t="s">
        <v>258</v>
      </c>
      <c r="C2507" s="49" t="s">
        <v>288</v>
      </c>
      <c r="D2507" s="44" t="s">
        <v>88</v>
      </c>
      <c r="E2507" s="52">
        <v>2.28E9</v>
      </c>
      <c r="F2507" s="52">
        <v>5.03E8</v>
      </c>
    </row>
    <row r="2508">
      <c r="A2508" s="53" t="str">
        <f t="shared" si="1"/>
        <v>The Americas_Panama-The Americas_2010</v>
      </c>
      <c r="B2508" s="47" t="s">
        <v>258</v>
      </c>
      <c r="C2508" s="49" t="s">
        <v>288</v>
      </c>
      <c r="D2508" s="44" t="s">
        <v>89</v>
      </c>
      <c r="E2508" s="52">
        <v>2.552E9</v>
      </c>
      <c r="F2508" s="52">
        <v>5.75E8</v>
      </c>
    </row>
    <row r="2509">
      <c r="A2509" s="53" t="str">
        <f t="shared" si="1"/>
        <v>The Americas_Panama-The Americas_2011</v>
      </c>
      <c r="B2509" s="47" t="s">
        <v>258</v>
      </c>
      <c r="C2509" s="49" t="s">
        <v>288</v>
      </c>
      <c r="D2509" s="44" t="s">
        <v>90</v>
      </c>
      <c r="E2509" s="52">
        <v>2.925E9</v>
      </c>
      <c r="F2509" s="52">
        <v>6.65E8</v>
      </c>
    </row>
    <row r="2510">
      <c r="A2510" s="53" t="str">
        <f t="shared" si="1"/>
        <v>The Americas_Panama-The Americas_2012</v>
      </c>
      <c r="B2510" s="47" t="s">
        <v>258</v>
      </c>
      <c r="C2510" s="49" t="s">
        <v>288</v>
      </c>
      <c r="D2510" s="44" t="s">
        <v>91</v>
      </c>
      <c r="E2510" s="52">
        <v>3.784E9</v>
      </c>
      <c r="F2510" s="52">
        <v>6.05E8</v>
      </c>
    </row>
    <row r="2511">
      <c r="A2511" s="53" t="str">
        <f t="shared" si="1"/>
        <v>The Americas_Paraguay-The Americas_2000</v>
      </c>
      <c r="B2511" s="47" t="s">
        <v>258</v>
      </c>
      <c r="C2511" s="49" t="s">
        <v>289</v>
      </c>
      <c r="D2511" s="44" t="s">
        <v>70</v>
      </c>
      <c r="E2511" s="52">
        <v>8.8E7</v>
      </c>
      <c r="F2511" s="52">
        <v>1.54E8</v>
      </c>
    </row>
    <row r="2512">
      <c r="A2512" s="53" t="str">
        <f t="shared" si="1"/>
        <v>The Americas_Paraguay-The Americas_2001</v>
      </c>
      <c r="B2512" s="47" t="s">
        <v>258</v>
      </c>
      <c r="C2512" s="49" t="s">
        <v>289</v>
      </c>
      <c r="D2512" s="44" t="s">
        <v>71</v>
      </c>
      <c r="E2512" s="52">
        <v>9.1E7</v>
      </c>
      <c r="F2512" s="52">
        <v>1.3E8</v>
      </c>
    </row>
    <row r="2513">
      <c r="A2513" s="53" t="str">
        <f t="shared" si="1"/>
        <v>The Americas_Paraguay-The Americas_2002</v>
      </c>
      <c r="B2513" s="47" t="s">
        <v>258</v>
      </c>
      <c r="C2513" s="49" t="s">
        <v>289</v>
      </c>
      <c r="D2513" s="44" t="s">
        <v>72</v>
      </c>
      <c r="E2513" s="52">
        <v>7.6E7</v>
      </c>
      <c r="F2513" s="52">
        <v>1.17E8</v>
      </c>
    </row>
    <row r="2514">
      <c r="A2514" s="53" t="str">
        <f t="shared" si="1"/>
        <v>The Americas_Paraguay-The Americas_2003</v>
      </c>
      <c r="B2514" s="47" t="s">
        <v>258</v>
      </c>
      <c r="C2514" s="49" t="s">
        <v>289</v>
      </c>
      <c r="D2514" s="44" t="s">
        <v>74</v>
      </c>
      <c r="E2514" s="52">
        <v>8.1E7</v>
      </c>
      <c r="F2514" s="52">
        <v>1.15E8</v>
      </c>
    </row>
    <row r="2515">
      <c r="A2515" s="53" t="str">
        <f t="shared" si="1"/>
        <v>The Americas_Paraguay-The Americas_2004</v>
      </c>
      <c r="B2515" s="47" t="s">
        <v>258</v>
      </c>
      <c r="C2515" s="49" t="s">
        <v>289</v>
      </c>
      <c r="D2515" s="44" t="s">
        <v>83</v>
      </c>
      <c r="E2515" s="52">
        <v>8.7E7</v>
      </c>
      <c r="F2515" s="52">
        <v>1.21E8</v>
      </c>
    </row>
    <row r="2516">
      <c r="A2516" s="53" t="str">
        <f t="shared" si="1"/>
        <v>The Americas_Paraguay-The Americas_2005</v>
      </c>
      <c r="B2516" s="47" t="s">
        <v>258</v>
      </c>
      <c r="C2516" s="49" t="s">
        <v>289</v>
      </c>
      <c r="D2516" s="44" t="s">
        <v>84</v>
      </c>
      <c r="E2516" s="52">
        <v>9.6E7</v>
      </c>
      <c r="F2516" s="52">
        <v>1.3E8</v>
      </c>
    </row>
    <row r="2517">
      <c r="A2517" s="53" t="str">
        <f t="shared" si="1"/>
        <v>The Americas_Paraguay-The Americas_2006</v>
      </c>
      <c r="B2517" s="47" t="s">
        <v>258</v>
      </c>
      <c r="C2517" s="49" t="s">
        <v>289</v>
      </c>
      <c r="D2517" s="44" t="s">
        <v>85</v>
      </c>
      <c r="E2517" s="52">
        <v>1.12E8</v>
      </c>
      <c r="F2517" s="52">
        <v>1.44E8</v>
      </c>
    </row>
    <row r="2518">
      <c r="A2518" s="53" t="str">
        <f t="shared" si="1"/>
        <v>The Americas_Paraguay-The Americas_2007</v>
      </c>
      <c r="B2518" s="47" t="s">
        <v>258</v>
      </c>
      <c r="C2518" s="49" t="s">
        <v>289</v>
      </c>
      <c r="D2518" s="44" t="s">
        <v>86</v>
      </c>
      <c r="E2518" s="52">
        <v>1.21E8</v>
      </c>
      <c r="F2518" s="52">
        <v>1.84E8</v>
      </c>
    </row>
    <row r="2519">
      <c r="A2519" s="53" t="str">
        <f t="shared" si="1"/>
        <v>The Americas_Paraguay-The Americas_2008</v>
      </c>
      <c r="B2519" s="47" t="s">
        <v>258</v>
      </c>
      <c r="C2519" s="49" t="s">
        <v>289</v>
      </c>
      <c r="D2519" s="44" t="s">
        <v>87</v>
      </c>
      <c r="E2519" s="52">
        <v>1.28E8</v>
      </c>
      <c r="F2519" s="52">
        <v>2.08E8</v>
      </c>
    </row>
    <row r="2520">
      <c r="A2520" s="53" t="str">
        <f t="shared" si="1"/>
        <v>The Americas_Paraguay-The Americas_2009</v>
      </c>
      <c r="B2520" s="47" t="s">
        <v>258</v>
      </c>
      <c r="C2520" s="49" t="s">
        <v>289</v>
      </c>
      <c r="D2520" s="44" t="s">
        <v>88</v>
      </c>
      <c r="E2520" s="52">
        <v>2.25E8</v>
      </c>
      <c r="F2520" s="52">
        <v>2.29E8</v>
      </c>
    </row>
    <row r="2521">
      <c r="A2521" s="53" t="str">
        <f t="shared" si="1"/>
        <v>The Americas_Paraguay-The Americas_2010</v>
      </c>
      <c r="B2521" s="47" t="s">
        <v>258</v>
      </c>
      <c r="C2521" s="49" t="s">
        <v>289</v>
      </c>
      <c r="D2521" s="44" t="s">
        <v>89</v>
      </c>
      <c r="E2521" s="52">
        <v>2.43E8</v>
      </c>
      <c r="F2521" s="52">
        <v>2.69E8</v>
      </c>
    </row>
    <row r="2522">
      <c r="A2522" s="53" t="str">
        <f t="shared" si="1"/>
        <v>The Americas_Paraguay-The Americas_2011</v>
      </c>
      <c r="B2522" s="47" t="s">
        <v>258</v>
      </c>
      <c r="C2522" s="49" t="s">
        <v>289</v>
      </c>
      <c r="D2522" s="44" t="s">
        <v>90</v>
      </c>
      <c r="E2522" s="52">
        <v>2.81E8</v>
      </c>
      <c r="F2522" s="52">
        <v>3.09E8</v>
      </c>
    </row>
    <row r="2523">
      <c r="A2523" s="53" t="str">
        <f t="shared" si="1"/>
        <v>The Americas_Paraguay-The Americas_2012</v>
      </c>
      <c r="B2523" s="47" t="s">
        <v>258</v>
      </c>
      <c r="C2523" s="49" t="s">
        <v>289</v>
      </c>
      <c r="D2523" s="44" t="s">
        <v>91</v>
      </c>
      <c r="E2523" s="52">
        <v>2.65E8</v>
      </c>
      <c r="F2523" s="52">
        <v>3.41E8</v>
      </c>
    </row>
    <row r="2524">
      <c r="A2524" s="53" t="str">
        <f t="shared" si="1"/>
        <v>The Americas_Peru-The Americas_2000</v>
      </c>
      <c r="B2524" s="47" t="s">
        <v>258</v>
      </c>
      <c r="C2524" s="49" t="s">
        <v>290</v>
      </c>
      <c r="D2524" s="44" t="s">
        <v>70</v>
      </c>
      <c r="E2524" s="52">
        <v>8.61E8</v>
      </c>
      <c r="F2524" s="52">
        <v>6.41E8</v>
      </c>
    </row>
    <row r="2525">
      <c r="A2525" s="53" t="str">
        <f t="shared" si="1"/>
        <v>The Americas_Peru-The Americas_2001</v>
      </c>
      <c r="B2525" s="47" t="s">
        <v>258</v>
      </c>
      <c r="C2525" s="49" t="s">
        <v>290</v>
      </c>
      <c r="D2525" s="44" t="s">
        <v>71</v>
      </c>
      <c r="E2525" s="52">
        <v>7.63E8</v>
      </c>
      <c r="F2525" s="52">
        <v>7.73E8</v>
      </c>
    </row>
    <row r="2526">
      <c r="A2526" s="53" t="str">
        <f t="shared" si="1"/>
        <v>The Americas_Peru-The Americas_2002</v>
      </c>
      <c r="B2526" s="47" t="s">
        <v>258</v>
      </c>
      <c r="C2526" s="49" t="s">
        <v>290</v>
      </c>
      <c r="D2526" s="44" t="s">
        <v>72</v>
      </c>
      <c r="E2526" s="52">
        <v>8.36E8</v>
      </c>
      <c r="F2526" s="52">
        <v>8.06E8</v>
      </c>
    </row>
    <row r="2527">
      <c r="A2527" s="53" t="str">
        <f t="shared" si="1"/>
        <v>The Americas_Peru-The Americas_2003</v>
      </c>
      <c r="B2527" s="47" t="s">
        <v>258</v>
      </c>
      <c r="C2527" s="49" t="s">
        <v>290</v>
      </c>
      <c r="D2527" s="44" t="s">
        <v>74</v>
      </c>
      <c r="E2527" s="52">
        <v>1.023E9</v>
      </c>
      <c r="F2527" s="52">
        <v>8.47E8</v>
      </c>
    </row>
    <row r="2528">
      <c r="A2528" s="53" t="str">
        <f t="shared" si="1"/>
        <v>The Americas_Peru-The Americas_2004</v>
      </c>
      <c r="B2528" s="47" t="s">
        <v>258</v>
      </c>
      <c r="C2528" s="49" t="s">
        <v>290</v>
      </c>
      <c r="D2528" s="44" t="s">
        <v>83</v>
      </c>
      <c r="E2528" s="52">
        <v>1.232E9</v>
      </c>
      <c r="F2528" s="52">
        <v>8.52E8</v>
      </c>
    </row>
    <row r="2529">
      <c r="A2529" s="53" t="str">
        <f t="shared" si="1"/>
        <v>The Americas_Peru-The Americas_2005</v>
      </c>
      <c r="B2529" s="47" t="s">
        <v>258</v>
      </c>
      <c r="C2529" s="49" t="s">
        <v>290</v>
      </c>
      <c r="D2529" s="44" t="s">
        <v>84</v>
      </c>
      <c r="E2529" s="52">
        <v>1.438E9</v>
      </c>
      <c r="F2529" s="52">
        <v>9.7E8</v>
      </c>
    </row>
    <row r="2530">
      <c r="A2530" s="53" t="str">
        <f t="shared" si="1"/>
        <v>The Americas_Peru-The Americas_2006</v>
      </c>
      <c r="B2530" s="47" t="s">
        <v>258</v>
      </c>
      <c r="C2530" s="49" t="s">
        <v>290</v>
      </c>
      <c r="D2530" s="44" t="s">
        <v>85</v>
      </c>
      <c r="E2530" s="52">
        <v>1.775E9</v>
      </c>
      <c r="F2530" s="52">
        <v>1.047E9</v>
      </c>
    </row>
    <row r="2531">
      <c r="A2531" s="53" t="str">
        <f t="shared" si="1"/>
        <v>The Americas_Peru-The Americas_2007</v>
      </c>
      <c r="B2531" s="47" t="s">
        <v>258</v>
      </c>
      <c r="C2531" s="49" t="s">
        <v>290</v>
      </c>
      <c r="D2531" s="44" t="s">
        <v>86</v>
      </c>
      <c r="E2531" s="52">
        <v>2.007E9</v>
      </c>
      <c r="F2531" s="52">
        <v>1.243E9</v>
      </c>
    </row>
    <row r="2532">
      <c r="A2532" s="53" t="str">
        <f t="shared" si="1"/>
        <v>The Americas_Peru-The Americas_2008</v>
      </c>
      <c r="B2532" s="47" t="s">
        <v>258</v>
      </c>
      <c r="C2532" s="49" t="s">
        <v>290</v>
      </c>
      <c r="D2532" s="44" t="s">
        <v>87</v>
      </c>
      <c r="E2532" s="52">
        <v>2.396E9</v>
      </c>
      <c r="F2532" s="52">
        <v>1.432E9</v>
      </c>
    </row>
    <row r="2533">
      <c r="A2533" s="53" t="str">
        <f t="shared" si="1"/>
        <v>The Americas_Peru-The Americas_2009</v>
      </c>
      <c r="B2533" s="47" t="s">
        <v>258</v>
      </c>
      <c r="C2533" s="49" t="s">
        <v>290</v>
      </c>
      <c r="D2533" s="44" t="s">
        <v>88</v>
      </c>
      <c r="E2533" s="52">
        <v>2.44E9</v>
      </c>
      <c r="F2533" s="52">
        <v>1.404E9</v>
      </c>
    </row>
    <row r="2534">
      <c r="A2534" s="53" t="str">
        <f t="shared" si="1"/>
        <v>The Americas_Peru-The Americas_2010</v>
      </c>
      <c r="B2534" s="47" t="s">
        <v>258</v>
      </c>
      <c r="C2534" s="49" t="s">
        <v>290</v>
      </c>
      <c r="D2534" s="44" t="s">
        <v>89</v>
      </c>
      <c r="E2534" s="52">
        <v>2.475E9</v>
      </c>
      <c r="F2534" s="52">
        <v>1.64E9</v>
      </c>
    </row>
    <row r="2535">
      <c r="A2535" s="53" t="str">
        <f t="shared" si="1"/>
        <v>The Americas_Peru-The Americas_2011</v>
      </c>
      <c r="B2535" s="47" t="s">
        <v>258</v>
      </c>
      <c r="C2535" s="49" t="s">
        <v>290</v>
      </c>
      <c r="D2535" s="44" t="s">
        <v>90</v>
      </c>
      <c r="E2535" s="52">
        <v>2.912E9</v>
      </c>
      <c r="F2535" s="52">
        <v>1.764E9</v>
      </c>
    </row>
    <row r="2536">
      <c r="A2536" s="53" t="str">
        <f t="shared" si="1"/>
        <v>The Americas_Peru-The Americas_2012</v>
      </c>
      <c r="B2536" s="47" t="s">
        <v>258</v>
      </c>
      <c r="C2536" s="49" t="s">
        <v>290</v>
      </c>
      <c r="D2536" s="44" t="s">
        <v>91</v>
      </c>
      <c r="E2536" s="52">
        <v>3.288E9</v>
      </c>
      <c r="F2536" s="52">
        <v>1.95E9</v>
      </c>
    </row>
    <row r="2537">
      <c r="A2537" s="53" t="str">
        <f t="shared" si="1"/>
        <v>The Americas_Puerto Rico-The Americas_2000</v>
      </c>
      <c r="B2537" s="47" t="s">
        <v>258</v>
      </c>
      <c r="C2537" s="49" t="s">
        <v>291</v>
      </c>
      <c r="D2537" s="44" t="s">
        <v>70</v>
      </c>
      <c r="E2537" s="52">
        <v>2.388E9</v>
      </c>
      <c r="F2537" s="52">
        <v>1.333E9</v>
      </c>
    </row>
    <row r="2538">
      <c r="A2538" s="53" t="str">
        <f t="shared" si="1"/>
        <v>The Americas_Puerto Rico-The Americas_2001</v>
      </c>
      <c r="B2538" s="47" t="s">
        <v>258</v>
      </c>
      <c r="C2538" s="49" t="s">
        <v>291</v>
      </c>
      <c r="D2538" s="44" t="s">
        <v>71</v>
      </c>
      <c r="E2538" s="52">
        <v>2.728E9</v>
      </c>
      <c r="F2538" s="52">
        <v>1.456E9</v>
      </c>
    </row>
    <row r="2539">
      <c r="A2539" s="53" t="str">
        <f t="shared" si="1"/>
        <v>The Americas_Puerto Rico-The Americas_2002</v>
      </c>
      <c r="B2539" s="47" t="s">
        <v>258</v>
      </c>
      <c r="C2539" s="49" t="s">
        <v>291</v>
      </c>
      <c r="D2539" s="44" t="s">
        <v>72</v>
      </c>
      <c r="E2539" s="52">
        <v>2.486E9</v>
      </c>
      <c r="F2539" s="52">
        <v>1.319E9</v>
      </c>
    </row>
    <row r="2540">
      <c r="A2540" s="53" t="str">
        <f t="shared" si="1"/>
        <v>The Americas_Puerto Rico-The Americas_2003</v>
      </c>
      <c r="B2540" s="47" t="s">
        <v>258</v>
      </c>
      <c r="C2540" s="49" t="s">
        <v>291</v>
      </c>
      <c r="D2540" s="44" t="s">
        <v>74</v>
      </c>
      <c r="E2540" s="52">
        <v>2.677E9</v>
      </c>
      <c r="F2540" s="52">
        <v>1.42E9</v>
      </c>
    </row>
    <row r="2541">
      <c r="A2541" s="53" t="str">
        <f t="shared" si="1"/>
        <v>The Americas_Puerto Rico-The Americas_2004</v>
      </c>
      <c r="B2541" s="47" t="s">
        <v>258</v>
      </c>
      <c r="C2541" s="49" t="s">
        <v>291</v>
      </c>
      <c r="D2541" s="44" t="s">
        <v>83</v>
      </c>
      <c r="E2541" s="52">
        <v>3.024E9</v>
      </c>
      <c r="F2541" s="52">
        <v>1.584E9</v>
      </c>
    </row>
    <row r="2542">
      <c r="A2542" s="53" t="str">
        <f t="shared" si="1"/>
        <v>The Americas_Puerto Rico-The Americas_2005</v>
      </c>
      <c r="B2542" s="47" t="s">
        <v>258</v>
      </c>
      <c r="C2542" s="49" t="s">
        <v>291</v>
      </c>
      <c r="D2542" s="44" t="s">
        <v>84</v>
      </c>
      <c r="E2542" s="52">
        <v>3.239E9</v>
      </c>
      <c r="F2542" s="52">
        <v>1.663E9</v>
      </c>
    </row>
    <row r="2543">
      <c r="A2543" s="53" t="str">
        <f t="shared" si="1"/>
        <v>The Americas_Puerto Rico-The Americas_2006</v>
      </c>
      <c r="B2543" s="47" t="s">
        <v>258</v>
      </c>
      <c r="C2543" s="49" t="s">
        <v>291</v>
      </c>
      <c r="D2543" s="44" t="s">
        <v>85</v>
      </c>
      <c r="E2543" s="52">
        <v>3.369E9</v>
      </c>
      <c r="F2543" s="52">
        <v>1.752E9</v>
      </c>
    </row>
    <row r="2544">
      <c r="A2544" s="53" t="str">
        <f t="shared" si="1"/>
        <v>The Americas_Puerto Rico-The Americas_2007</v>
      </c>
      <c r="B2544" s="47" t="s">
        <v>258</v>
      </c>
      <c r="C2544" s="49" t="s">
        <v>291</v>
      </c>
      <c r="D2544" s="44" t="s">
        <v>86</v>
      </c>
      <c r="E2544" s="52">
        <v>3.414E9</v>
      </c>
      <c r="F2544" s="52">
        <v>1.743E9</v>
      </c>
    </row>
    <row r="2545">
      <c r="A2545" s="53" t="str">
        <f t="shared" si="1"/>
        <v>The Americas_Puerto Rico-The Americas_2008</v>
      </c>
      <c r="B2545" s="47" t="s">
        <v>258</v>
      </c>
      <c r="C2545" s="49" t="s">
        <v>291</v>
      </c>
      <c r="D2545" s="44" t="s">
        <v>87</v>
      </c>
      <c r="E2545" s="52">
        <v>3.535E9</v>
      </c>
      <c r="F2545" s="52">
        <v>1.761E9</v>
      </c>
    </row>
    <row r="2546">
      <c r="A2546" s="53" t="str">
        <f t="shared" si="1"/>
        <v>The Americas_Puerto Rico-The Americas_2009</v>
      </c>
      <c r="B2546" s="47" t="s">
        <v>258</v>
      </c>
      <c r="C2546" s="49" t="s">
        <v>291</v>
      </c>
      <c r="D2546" s="44" t="s">
        <v>88</v>
      </c>
      <c r="E2546" s="52">
        <v>3.176E9</v>
      </c>
      <c r="F2546" s="52">
        <v>1.386E9</v>
      </c>
    </row>
    <row r="2547">
      <c r="A2547" s="53" t="str">
        <f t="shared" si="1"/>
        <v>The Americas_Puerto Rico-The Americas_2010</v>
      </c>
      <c r="B2547" s="47" t="s">
        <v>258</v>
      </c>
      <c r="C2547" s="49" t="s">
        <v>291</v>
      </c>
      <c r="D2547" s="44" t="s">
        <v>89</v>
      </c>
      <c r="E2547" s="52">
        <v>3.211E9</v>
      </c>
      <c r="F2547" s="52">
        <v>1.18E9</v>
      </c>
    </row>
    <row r="2548">
      <c r="A2548" s="53" t="str">
        <f t="shared" si="1"/>
        <v>The Americas_Puerto Rico-The Americas_2011</v>
      </c>
      <c r="B2548" s="47" t="s">
        <v>258</v>
      </c>
      <c r="C2548" s="49" t="s">
        <v>291</v>
      </c>
      <c r="D2548" s="44" t="s">
        <v>90</v>
      </c>
      <c r="E2548" s="52">
        <v>3.143E9</v>
      </c>
      <c r="F2548" s="52">
        <v>1.196E9</v>
      </c>
    </row>
    <row r="2549">
      <c r="A2549" s="53" t="str">
        <f t="shared" si="1"/>
        <v>The Americas_Puerto Rico-The Americas_2012</v>
      </c>
      <c r="B2549" s="47" t="s">
        <v>258</v>
      </c>
      <c r="C2549" s="49" t="s">
        <v>291</v>
      </c>
      <c r="D2549" s="44" t="s">
        <v>91</v>
      </c>
      <c r="E2549" s="52">
        <v>3.193E9</v>
      </c>
      <c r="F2549" s="52">
        <v>1.156E9</v>
      </c>
    </row>
    <row r="2550">
      <c r="A2550" s="53" t="str">
        <f t="shared" si="1"/>
        <v>The Americas_Sint Maarten (Dutch part)-The Americas_2000</v>
      </c>
      <c r="B2550" s="47" t="s">
        <v>258</v>
      </c>
      <c r="C2550" s="49" t="s">
        <v>292</v>
      </c>
      <c r="D2550" s="44" t="s">
        <v>70</v>
      </c>
      <c r="E2550" s="52">
        <v>5.11E8</v>
      </c>
      <c r="F2550" s="52">
        <v>1.27E8</v>
      </c>
    </row>
    <row r="2551">
      <c r="A2551" s="53" t="str">
        <f t="shared" si="1"/>
        <v>The Americas_Sint Maarten (Dutch part)-The Americas_2001</v>
      </c>
      <c r="B2551" s="47" t="s">
        <v>258</v>
      </c>
      <c r="C2551" s="49" t="s">
        <v>292</v>
      </c>
      <c r="D2551" s="44" t="s">
        <v>71</v>
      </c>
      <c r="E2551" s="52">
        <v>4.84E8</v>
      </c>
      <c r="F2551" s="52">
        <v>1.37E8</v>
      </c>
    </row>
    <row r="2552">
      <c r="A2552" s="53" t="str">
        <f t="shared" si="1"/>
        <v>The Americas_Sint Maarten (Dutch part)-The Americas_2002</v>
      </c>
      <c r="B2552" s="47" t="s">
        <v>258</v>
      </c>
      <c r="C2552" s="49" t="s">
        <v>292</v>
      </c>
      <c r="D2552" s="44" t="s">
        <v>72</v>
      </c>
      <c r="E2552" s="52">
        <v>4.89E8</v>
      </c>
      <c r="F2552" s="52">
        <v>1.4E8</v>
      </c>
    </row>
    <row r="2553">
      <c r="A2553" s="53" t="str">
        <f t="shared" si="1"/>
        <v>The Americas_Sint Maarten (Dutch part)-The Americas_2003</v>
      </c>
      <c r="B2553" s="47" t="s">
        <v>258</v>
      </c>
      <c r="C2553" s="49" t="s">
        <v>292</v>
      </c>
      <c r="D2553" s="44" t="s">
        <v>74</v>
      </c>
      <c r="E2553" s="52">
        <v>5.38E8</v>
      </c>
      <c r="F2553" s="52">
        <v>1.44E8</v>
      </c>
    </row>
    <row r="2554">
      <c r="A2554" s="53" t="str">
        <f t="shared" si="1"/>
        <v>The Americas_Sint Maarten (Dutch part)-The Americas_2004</v>
      </c>
      <c r="B2554" s="47" t="s">
        <v>258</v>
      </c>
      <c r="C2554" s="49" t="s">
        <v>292</v>
      </c>
      <c r="D2554" s="44" t="s">
        <v>83</v>
      </c>
      <c r="E2554" s="52">
        <v>6.26E8</v>
      </c>
      <c r="F2554" s="52">
        <v>8.0E7</v>
      </c>
    </row>
    <row r="2555">
      <c r="A2555" s="53" t="str">
        <f t="shared" si="1"/>
        <v>The Americas_Sint Maarten (Dutch part)-The Americas_2005</v>
      </c>
      <c r="B2555" s="47" t="s">
        <v>258</v>
      </c>
      <c r="C2555" s="49" t="s">
        <v>292</v>
      </c>
      <c r="D2555" s="44" t="s">
        <v>84</v>
      </c>
      <c r="E2555" s="52">
        <v>6.59E8</v>
      </c>
      <c r="F2555" s="52">
        <v>9.4E7</v>
      </c>
    </row>
    <row r="2556">
      <c r="A2556" s="53" t="str">
        <f t="shared" si="1"/>
        <v>The Americas_Sint Maarten (Dutch part)-The Americas_2006</v>
      </c>
      <c r="B2556" s="47" t="s">
        <v>258</v>
      </c>
      <c r="C2556" s="49" t="s">
        <v>292</v>
      </c>
      <c r="D2556" s="44" t="s">
        <v>85</v>
      </c>
      <c r="E2556" s="52">
        <v>6.51E8</v>
      </c>
      <c r="F2556" s="52">
        <v>8.6E7</v>
      </c>
    </row>
    <row r="2557">
      <c r="A2557" s="53" t="str">
        <f t="shared" si="1"/>
        <v>The Americas_Sint Maarten (Dutch part)-The Americas_2007</v>
      </c>
      <c r="B2557" s="47" t="s">
        <v>258</v>
      </c>
      <c r="C2557" s="49" t="s">
        <v>292</v>
      </c>
      <c r="D2557" s="44" t="s">
        <v>86</v>
      </c>
      <c r="E2557" s="52">
        <v>6.65E8</v>
      </c>
      <c r="F2557" s="52">
        <v>8.3E7</v>
      </c>
    </row>
    <row r="2558">
      <c r="A2558" s="53" t="str">
        <f t="shared" si="1"/>
        <v>The Americas_Sint Maarten (Dutch part)-The Americas_2008</v>
      </c>
      <c r="B2558" s="47" t="s">
        <v>258</v>
      </c>
      <c r="C2558" s="49" t="s">
        <v>292</v>
      </c>
      <c r="D2558" s="44" t="s">
        <v>87</v>
      </c>
      <c r="E2558" s="52">
        <v>6.67E8</v>
      </c>
      <c r="F2558" s="52">
        <v>8.8E7</v>
      </c>
    </row>
    <row r="2559">
      <c r="A2559" s="53" t="str">
        <f t="shared" si="1"/>
        <v>The Americas_Sint Maarten (Dutch part)-The Americas_2009</v>
      </c>
      <c r="B2559" s="47" t="s">
        <v>258</v>
      </c>
      <c r="C2559" s="49" t="s">
        <v>292</v>
      </c>
      <c r="D2559" s="44" t="s">
        <v>88</v>
      </c>
      <c r="E2559" s="52">
        <v>6.19E8</v>
      </c>
      <c r="F2559" s="52">
        <v>1.04E8</v>
      </c>
    </row>
    <row r="2560">
      <c r="A2560" s="53" t="str">
        <f t="shared" si="1"/>
        <v>The Americas_Sint Maarten (Dutch part)-The Americas_2010</v>
      </c>
      <c r="B2560" s="47" t="s">
        <v>258</v>
      </c>
      <c r="C2560" s="49" t="s">
        <v>292</v>
      </c>
      <c r="D2560" s="44" t="s">
        <v>89</v>
      </c>
      <c r="E2560" s="52">
        <v>6.81E8</v>
      </c>
      <c r="F2560" s="52">
        <v>1.05E8</v>
      </c>
    </row>
    <row r="2561">
      <c r="A2561" s="53" t="str">
        <f t="shared" si="1"/>
        <v>The Americas_Sint Maarten (Dutch part)-The Americas_2011</v>
      </c>
      <c r="B2561" s="47" t="s">
        <v>258</v>
      </c>
      <c r="C2561" s="49" t="s">
        <v>292</v>
      </c>
      <c r="D2561" s="44" t="s">
        <v>90</v>
      </c>
      <c r="E2561" s="52">
        <v>7.29E8</v>
      </c>
      <c r="F2561" s="52">
        <v>1.12E8</v>
      </c>
    </row>
    <row r="2562">
      <c r="A2562" s="53" t="str">
        <f t="shared" si="1"/>
        <v>The Americas_Sint Maarten (Dutch part)-The Americas_2012</v>
      </c>
      <c r="B2562" s="47" t="s">
        <v>258</v>
      </c>
      <c r="C2562" s="49" t="s">
        <v>292</v>
      </c>
      <c r="D2562" s="44" t="s">
        <v>91</v>
      </c>
      <c r="E2562" s="52">
        <v>8.54E8</v>
      </c>
      <c r="F2562" s="52">
        <v>1.2E8</v>
      </c>
    </row>
    <row r="2563">
      <c r="A2563" s="53" t="str">
        <f t="shared" si="1"/>
        <v>The Americas_St. Kitts and Nevis-The Americas_2000</v>
      </c>
      <c r="B2563" s="47" t="s">
        <v>258</v>
      </c>
      <c r="C2563" s="49" t="s">
        <v>293</v>
      </c>
      <c r="D2563" s="44" t="s">
        <v>70</v>
      </c>
      <c r="E2563" s="52">
        <v>5.8E7</v>
      </c>
      <c r="F2563" s="52">
        <v>9000000.0</v>
      </c>
    </row>
    <row r="2564">
      <c r="A2564" s="53" t="str">
        <f t="shared" si="1"/>
        <v>The Americas_St. Kitts and Nevis-The Americas_2001</v>
      </c>
      <c r="B2564" s="47" t="s">
        <v>258</v>
      </c>
      <c r="C2564" s="49" t="s">
        <v>293</v>
      </c>
      <c r="D2564" s="44" t="s">
        <v>71</v>
      </c>
      <c r="E2564" s="52">
        <v>6.2E7</v>
      </c>
      <c r="F2564" s="52">
        <v>8000000.0</v>
      </c>
    </row>
    <row r="2565">
      <c r="A2565" s="53" t="str">
        <f t="shared" si="1"/>
        <v>The Americas_St. Kitts and Nevis-The Americas_2002</v>
      </c>
      <c r="B2565" s="47" t="s">
        <v>258</v>
      </c>
      <c r="C2565" s="49" t="s">
        <v>293</v>
      </c>
      <c r="D2565" s="44" t="s">
        <v>72</v>
      </c>
      <c r="E2565" s="52">
        <v>5.7E7</v>
      </c>
      <c r="F2565" s="52">
        <v>8000000.0</v>
      </c>
    </row>
    <row r="2566">
      <c r="A2566" s="53" t="str">
        <f t="shared" si="1"/>
        <v>The Americas_St. Kitts and Nevis-The Americas_2003</v>
      </c>
      <c r="B2566" s="47" t="s">
        <v>258</v>
      </c>
      <c r="C2566" s="49" t="s">
        <v>293</v>
      </c>
      <c r="D2566" s="44" t="s">
        <v>74</v>
      </c>
      <c r="E2566" s="52">
        <v>7.5E7</v>
      </c>
      <c r="F2566" s="52">
        <v>8000000.0</v>
      </c>
    </row>
    <row r="2567">
      <c r="A2567" s="53" t="str">
        <f t="shared" si="1"/>
        <v>The Americas_St. Kitts and Nevis-The Americas_2004</v>
      </c>
      <c r="B2567" s="47" t="s">
        <v>258</v>
      </c>
      <c r="C2567" s="49" t="s">
        <v>293</v>
      </c>
      <c r="D2567" s="44" t="s">
        <v>83</v>
      </c>
      <c r="E2567" s="52">
        <v>1.03E8</v>
      </c>
      <c r="F2567" s="52">
        <v>1.0E7</v>
      </c>
    </row>
    <row r="2568">
      <c r="A2568" s="53" t="str">
        <f t="shared" si="1"/>
        <v>The Americas_St. Kitts and Nevis-The Americas_2005</v>
      </c>
      <c r="B2568" s="47" t="s">
        <v>258</v>
      </c>
      <c r="C2568" s="49" t="s">
        <v>293</v>
      </c>
      <c r="D2568" s="44" t="s">
        <v>84</v>
      </c>
      <c r="E2568" s="52">
        <v>1.21E8</v>
      </c>
      <c r="F2568" s="52">
        <v>1.1E7</v>
      </c>
    </row>
    <row r="2569">
      <c r="A2569" s="53" t="str">
        <f t="shared" si="1"/>
        <v>The Americas_St. Kitts and Nevis-The Americas_2006</v>
      </c>
      <c r="B2569" s="47" t="s">
        <v>258</v>
      </c>
      <c r="C2569" s="49" t="s">
        <v>293</v>
      </c>
      <c r="D2569" s="44" t="s">
        <v>85</v>
      </c>
      <c r="E2569" s="52">
        <v>1.32E8</v>
      </c>
      <c r="F2569" s="52">
        <v>1.4E7</v>
      </c>
    </row>
    <row r="2570">
      <c r="A2570" s="53" t="str">
        <f t="shared" si="1"/>
        <v>The Americas_St. Kitts and Nevis-The Americas_2007</v>
      </c>
      <c r="B2570" s="47" t="s">
        <v>258</v>
      </c>
      <c r="C2570" s="49" t="s">
        <v>293</v>
      </c>
      <c r="D2570" s="44" t="s">
        <v>86</v>
      </c>
      <c r="E2570" s="52">
        <v>1.25E8</v>
      </c>
      <c r="F2570" s="52">
        <v>1.2E7</v>
      </c>
    </row>
    <row r="2571">
      <c r="A2571" s="53" t="str">
        <f t="shared" si="1"/>
        <v>The Americas_St. Kitts and Nevis-The Americas_2008</v>
      </c>
      <c r="B2571" s="47" t="s">
        <v>258</v>
      </c>
      <c r="C2571" s="49" t="s">
        <v>293</v>
      </c>
      <c r="D2571" s="44" t="s">
        <v>87</v>
      </c>
      <c r="E2571" s="52">
        <v>1.1E8</v>
      </c>
      <c r="F2571" s="52">
        <v>1.5E7</v>
      </c>
    </row>
    <row r="2572">
      <c r="A2572" s="53" t="str">
        <f t="shared" si="1"/>
        <v>The Americas_St. Kitts and Nevis-The Americas_2009</v>
      </c>
      <c r="B2572" s="47" t="s">
        <v>258</v>
      </c>
      <c r="C2572" s="49" t="s">
        <v>293</v>
      </c>
      <c r="D2572" s="44" t="s">
        <v>88</v>
      </c>
      <c r="E2572" s="52">
        <v>8.3E7</v>
      </c>
      <c r="F2572" s="52">
        <v>1.1E7</v>
      </c>
    </row>
    <row r="2573">
      <c r="A2573" s="53" t="str">
        <f t="shared" si="1"/>
        <v>The Americas_St. Kitts and Nevis-The Americas_2010</v>
      </c>
      <c r="B2573" s="47" t="s">
        <v>258</v>
      </c>
      <c r="C2573" s="49" t="s">
        <v>293</v>
      </c>
      <c r="D2573" s="44" t="s">
        <v>89</v>
      </c>
      <c r="E2573" s="52">
        <v>9.0E7</v>
      </c>
      <c r="F2573" s="52">
        <v>1.3E7</v>
      </c>
    </row>
    <row r="2574">
      <c r="A2574" s="53" t="str">
        <f t="shared" si="1"/>
        <v>The Americas_St. Kitts and Nevis-The Americas_2011</v>
      </c>
      <c r="B2574" s="47" t="s">
        <v>258</v>
      </c>
      <c r="C2574" s="49" t="s">
        <v>293</v>
      </c>
      <c r="D2574" s="44" t="s">
        <v>90</v>
      </c>
      <c r="E2574" s="52">
        <v>9.4E7</v>
      </c>
      <c r="F2574" s="52">
        <v>1.4E7</v>
      </c>
    </row>
    <row r="2575">
      <c r="A2575" s="53" t="str">
        <f t="shared" si="1"/>
        <v>The Americas_St. Kitts and Nevis-The Americas_2012</v>
      </c>
      <c r="B2575" s="47" t="s">
        <v>258</v>
      </c>
      <c r="C2575" s="49" t="s">
        <v>293</v>
      </c>
      <c r="D2575" s="44" t="s">
        <v>91</v>
      </c>
      <c r="E2575" s="52">
        <v>9.4E7</v>
      </c>
      <c r="F2575" s="52">
        <v>1.4E7</v>
      </c>
    </row>
    <row r="2576">
      <c r="A2576" s="53" t="str">
        <f t="shared" si="1"/>
        <v>The Americas_St. Lucia-The Americas_2000</v>
      </c>
      <c r="B2576" s="47" t="s">
        <v>258</v>
      </c>
      <c r="C2576" s="49" t="s">
        <v>294</v>
      </c>
      <c r="D2576" s="44" t="s">
        <v>70</v>
      </c>
      <c r="E2576" s="52">
        <v>2.81E8</v>
      </c>
      <c r="F2576" s="52">
        <v>3.3E7</v>
      </c>
    </row>
    <row r="2577">
      <c r="A2577" s="53" t="str">
        <f t="shared" si="1"/>
        <v>The Americas_St. Lucia-The Americas_2001</v>
      </c>
      <c r="B2577" s="47" t="s">
        <v>258</v>
      </c>
      <c r="C2577" s="49" t="s">
        <v>294</v>
      </c>
      <c r="D2577" s="44" t="s">
        <v>71</v>
      </c>
      <c r="E2577" s="52">
        <v>2.33E8</v>
      </c>
      <c r="F2577" s="52">
        <v>3.2E7</v>
      </c>
    </row>
    <row r="2578">
      <c r="A2578" s="53" t="str">
        <f t="shared" si="1"/>
        <v>The Americas_St. Lucia-The Americas_2002</v>
      </c>
      <c r="B2578" s="47" t="s">
        <v>258</v>
      </c>
      <c r="C2578" s="49" t="s">
        <v>294</v>
      </c>
      <c r="D2578" s="44" t="s">
        <v>72</v>
      </c>
      <c r="E2578" s="52">
        <v>2.1E8</v>
      </c>
      <c r="F2578" s="52">
        <v>3.4E7</v>
      </c>
    </row>
    <row r="2579">
      <c r="A2579" s="53" t="str">
        <f t="shared" si="1"/>
        <v>The Americas_St. Lucia-The Americas_2003</v>
      </c>
      <c r="B2579" s="47" t="s">
        <v>258</v>
      </c>
      <c r="C2579" s="49" t="s">
        <v>294</v>
      </c>
      <c r="D2579" s="44" t="s">
        <v>74</v>
      </c>
      <c r="E2579" s="52">
        <v>2.82E8</v>
      </c>
      <c r="F2579" s="52">
        <v>3.6E7</v>
      </c>
    </row>
    <row r="2580">
      <c r="A2580" s="53" t="str">
        <f t="shared" si="1"/>
        <v>The Americas_St. Lucia-The Americas_2004</v>
      </c>
      <c r="B2580" s="47" t="s">
        <v>258</v>
      </c>
      <c r="C2580" s="49" t="s">
        <v>294</v>
      </c>
      <c r="D2580" s="44" t="s">
        <v>83</v>
      </c>
      <c r="E2580" s="52">
        <v>3.26E8</v>
      </c>
      <c r="F2580" s="52">
        <v>3.7E7</v>
      </c>
    </row>
    <row r="2581">
      <c r="A2581" s="53" t="str">
        <f t="shared" si="1"/>
        <v>The Americas_St. Lucia-The Americas_2005</v>
      </c>
      <c r="B2581" s="47" t="s">
        <v>258</v>
      </c>
      <c r="C2581" s="49" t="s">
        <v>294</v>
      </c>
      <c r="D2581" s="44" t="s">
        <v>84</v>
      </c>
      <c r="E2581" s="52">
        <v>3.82E8</v>
      </c>
      <c r="F2581" s="52">
        <v>3.9E7</v>
      </c>
    </row>
    <row r="2582">
      <c r="A2582" s="53" t="str">
        <f t="shared" si="1"/>
        <v>The Americas_St. Lucia-The Americas_2006</v>
      </c>
      <c r="B2582" s="47" t="s">
        <v>258</v>
      </c>
      <c r="C2582" s="49" t="s">
        <v>294</v>
      </c>
      <c r="D2582" s="44" t="s">
        <v>85</v>
      </c>
      <c r="E2582" s="52">
        <v>2.94E8</v>
      </c>
      <c r="F2582" s="52">
        <v>3.9E7</v>
      </c>
    </row>
    <row r="2583">
      <c r="A2583" s="53" t="str">
        <f t="shared" si="1"/>
        <v>The Americas_St. Lucia-The Americas_2007</v>
      </c>
      <c r="B2583" s="47" t="s">
        <v>258</v>
      </c>
      <c r="C2583" s="49" t="s">
        <v>294</v>
      </c>
      <c r="D2583" s="44" t="s">
        <v>86</v>
      </c>
      <c r="E2583" s="52">
        <v>3.02E8</v>
      </c>
      <c r="F2583" s="52">
        <v>4.2E7</v>
      </c>
    </row>
    <row r="2584">
      <c r="A2584" s="53" t="str">
        <f t="shared" si="1"/>
        <v>The Americas_St. Lucia-The Americas_2008</v>
      </c>
      <c r="B2584" s="47" t="s">
        <v>258</v>
      </c>
      <c r="C2584" s="49" t="s">
        <v>294</v>
      </c>
      <c r="D2584" s="44" t="s">
        <v>87</v>
      </c>
      <c r="E2584" s="52">
        <v>3.11E8</v>
      </c>
      <c r="F2584" s="52">
        <v>4.5E7</v>
      </c>
    </row>
    <row r="2585">
      <c r="A2585" s="53" t="str">
        <f t="shared" si="1"/>
        <v>The Americas_St. Lucia-The Americas_2009</v>
      </c>
      <c r="B2585" s="47" t="s">
        <v>258</v>
      </c>
      <c r="C2585" s="49" t="s">
        <v>294</v>
      </c>
      <c r="D2585" s="44" t="s">
        <v>88</v>
      </c>
      <c r="E2585" s="52">
        <v>2.96E8</v>
      </c>
      <c r="F2585" s="52">
        <v>4.7E7</v>
      </c>
    </row>
    <row r="2586">
      <c r="A2586" s="53" t="str">
        <f t="shared" si="1"/>
        <v>The Americas_St. Lucia-The Americas_2010</v>
      </c>
      <c r="B2586" s="47" t="s">
        <v>258</v>
      </c>
      <c r="C2586" s="49" t="s">
        <v>294</v>
      </c>
      <c r="D2586" s="44" t="s">
        <v>89</v>
      </c>
      <c r="E2586" s="52">
        <v>3.09E8</v>
      </c>
      <c r="F2586" s="52">
        <v>4.8E7</v>
      </c>
    </row>
    <row r="2587">
      <c r="A2587" s="53" t="str">
        <f t="shared" si="1"/>
        <v>The Americas_St. Lucia-The Americas_2011</v>
      </c>
      <c r="B2587" s="47" t="s">
        <v>258</v>
      </c>
      <c r="C2587" s="49" t="s">
        <v>294</v>
      </c>
      <c r="D2587" s="44" t="s">
        <v>90</v>
      </c>
      <c r="E2587" s="52">
        <v>3.21E8</v>
      </c>
      <c r="F2587" s="52">
        <v>4.8E7</v>
      </c>
    </row>
    <row r="2588">
      <c r="A2588" s="53" t="str">
        <f t="shared" si="1"/>
        <v>The Americas_St. Lucia-The Americas_2012</v>
      </c>
      <c r="B2588" s="47" t="s">
        <v>258</v>
      </c>
      <c r="C2588" s="49" t="s">
        <v>294</v>
      </c>
      <c r="D2588" s="44" t="s">
        <v>91</v>
      </c>
      <c r="E2588" s="52">
        <v>3.35E8</v>
      </c>
      <c r="F2588" s="52">
        <v>4.9E7</v>
      </c>
    </row>
    <row r="2589">
      <c r="A2589" s="53" t="str">
        <f t="shared" si="1"/>
        <v>The Americas_St. Martin (French part)-The Americas_2000</v>
      </c>
      <c r="B2589" s="47" t="s">
        <v>258</v>
      </c>
      <c r="C2589" s="49" t="s">
        <v>295</v>
      </c>
      <c r="D2589" s="44" t="s">
        <v>70</v>
      </c>
      <c r="E2589" s="50"/>
      <c r="F2589" s="50"/>
    </row>
    <row r="2590">
      <c r="A2590" s="53" t="str">
        <f t="shared" si="1"/>
        <v>The Americas_St. Martin (French part)-The Americas_2001</v>
      </c>
      <c r="B2590" s="47" t="s">
        <v>258</v>
      </c>
      <c r="C2590" s="49" t="s">
        <v>295</v>
      </c>
      <c r="D2590" s="44" t="s">
        <v>71</v>
      </c>
      <c r="E2590" s="50"/>
      <c r="F2590" s="50"/>
    </row>
    <row r="2591">
      <c r="A2591" s="53" t="str">
        <f t="shared" si="1"/>
        <v>The Americas_St. Martin (French part)-The Americas_2002</v>
      </c>
      <c r="B2591" s="47" t="s">
        <v>258</v>
      </c>
      <c r="C2591" s="49" t="s">
        <v>295</v>
      </c>
      <c r="D2591" s="44" t="s">
        <v>72</v>
      </c>
      <c r="E2591" s="50"/>
      <c r="F2591" s="50"/>
    </row>
    <row r="2592">
      <c r="A2592" s="53" t="str">
        <f t="shared" si="1"/>
        <v>The Americas_St. Martin (French part)-The Americas_2003</v>
      </c>
      <c r="B2592" s="47" t="s">
        <v>258</v>
      </c>
      <c r="C2592" s="49" t="s">
        <v>295</v>
      </c>
      <c r="D2592" s="44" t="s">
        <v>74</v>
      </c>
      <c r="E2592" s="50"/>
      <c r="F2592" s="50"/>
    </row>
    <row r="2593">
      <c r="A2593" s="53" t="str">
        <f t="shared" si="1"/>
        <v>The Americas_St. Martin (French part)-The Americas_2004</v>
      </c>
      <c r="B2593" s="47" t="s">
        <v>258</v>
      </c>
      <c r="C2593" s="49" t="s">
        <v>295</v>
      </c>
      <c r="D2593" s="44" t="s">
        <v>83</v>
      </c>
      <c r="E2593" s="50"/>
      <c r="F2593" s="50"/>
    </row>
    <row r="2594">
      <c r="A2594" s="53" t="str">
        <f t="shared" si="1"/>
        <v>The Americas_St. Martin (French part)-The Americas_2005</v>
      </c>
      <c r="B2594" s="47" t="s">
        <v>258</v>
      </c>
      <c r="C2594" s="49" t="s">
        <v>295</v>
      </c>
      <c r="D2594" s="44" t="s">
        <v>84</v>
      </c>
      <c r="E2594" s="50"/>
      <c r="F2594" s="50"/>
    </row>
    <row r="2595">
      <c r="A2595" s="53" t="str">
        <f t="shared" si="1"/>
        <v>The Americas_St. Martin (French part)-The Americas_2006</v>
      </c>
      <c r="B2595" s="47" t="s">
        <v>258</v>
      </c>
      <c r="C2595" s="49" t="s">
        <v>295</v>
      </c>
      <c r="D2595" s="44" t="s">
        <v>85</v>
      </c>
      <c r="E2595" s="50"/>
      <c r="F2595" s="50"/>
    </row>
    <row r="2596">
      <c r="A2596" s="53" t="str">
        <f t="shared" si="1"/>
        <v>The Americas_St. Martin (French part)-The Americas_2007</v>
      </c>
      <c r="B2596" s="47" t="s">
        <v>258</v>
      </c>
      <c r="C2596" s="49" t="s">
        <v>295</v>
      </c>
      <c r="D2596" s="44" t="s">
        <v>86</v>
      </c>
      <c r="E2596" s="50"/>
      <c r="F2596" s="50"/>
    </row>
    <row r="2597">
      <c r="A2597" s="53" t="str">
        <f t="shared" si="1"/>
        <v>The Americas_St. Martin (French part)-The Americas_2008</v>
      </c>
      <c r="B2597" s="47" t="s">
        <v>258</v>
      </c>
      <c r="C2597" s="49" t="s">
        <v>295</v>
      </c>
      <c r="D2597" s="44" t="s">
        <v>87</v>
      </c>
      <c r="E2597" s="50"/>
      <c r="F2597" s="50"/>
    </row>
    <row r="2598">
      <c r="A2598" s="53" t="str">
        <f t="shared" si="1"/>
        <v>The Americas_St. Martin (French part)-The Americas_2009</v>
      </c>
      <c r="B2598" s="47" t="s">
        <v>258</v>
      </c>
      <c r="C2598" s="49" t="s">
        <v>295</v>
      </c>
      <c r="D2598" s="44" t="s">
        <v>88</v>
      </c>
      <c r="E2598" s="50"/>
      <c r="F2598" s="50"/>
    </row>
    <row r="2599">
      <c r="A2599" s="53" t="str">
        <f t="shared" si="1"/>
        <v>The Americas_St. Martin (French part)-The Americas_2010</v>
      </c>
      <c r="B2599" s="47" t="s">
        <v>258</v>
      </c>
      <c r="C2599" s="49" t="s">
        <v>295</v>
      </c>
      <c r="D2599" s="44" t="s">
        <v>89</v>
      </c>
      <c r="E2599" s="50"/>
      <c r="F2599" s="50"/>
    </row>
    <row r="2600">
      <c r="A2600" s="53" t="str">
        <f t="shared" si="1"/>
        <v>The Americas_St. Martin (French part)-The Americas_2011</v>
      </c>
      <c r="B2600" s="47" t="s">
        <v>258</v>
      </c>
      <c r="C2600" s="49" t="s">
        <v>295</v>
      </c>
      <c r="D2600" s="44" t="s">
        <v>90</v>
      </c>
      <c r="E2600" s="50"/>
      <c r="F2600" s="50"/>
    </row>
    <row r="2601">
      <c r="A2601" s="53" t="str">
        <f t="shared" si="1"/>
        <v>The Americas_St. Martin (French part)-The Americas_2012</v>
      </c>
      <c r="B2601" s="47" t="s">
        <v>258</v>
      </c>
      <c r="C2601" s="49" t="s">
        <v>295</v>
      </c>
      <c r="D2601" s="44" t="s">
        <v>91</v>
      </c>
      <c r="E2601" s="50"/>
      <c r="F2601" s="50"/>
    </row>
    <row r="2602">
      <c r="A2602" s="53" t="str">
        <f t="shared" si="1"/>
        <v>The Americas_St. Vincent and the Grenadines-The Americas_2000</v>
      </c>
      <c r="B2602" s="47" t="s">
        <v>258</v>
      </c>
      <c r="C2602" s="49" t="s">
        <v>296</v>
      </c>
      <c r="D2602" s="44" t="s">
        <v>70</v>
      </c>
      <c r="E2602" s="52">
        <v>8.2E7</v>
      </c>
      <c r="F2602" s="52">
        <v>1.0E7</v>
      </c>
    </row>
    <row r="2603">
      <c r="A2603" s="53" t="str">
        <f t="shared" si="1"/>
        <v>The Americas_St. Vincent and the Grenadines-The Americas_2001</v>
      </c>
      <c r="B2603" s="47" t="s">
        <v>258</v>
      </c>
      <c r="C2603" s="49" t="s">
        <v>296</v>
      </c>
      <c r="D2603" s="44" t="s">
        <v>71</v>
      </c>
      <c r="E2603" s="52">
        <v>8.9E7</v>
      </c>
      <c r="F2603" s="52">
        <v>1.2E7</v>
      </c>
    </row>
    <row r="2604">
      <c r="A2604" s="53" t="str">
        <f t="shared" si="1"/>
        <v>The Americas_St. Vincent and the Grenadines-The Americas_2002</v>
      </c>
      <c r="B2604" s="47" t="s">
        <v>258</v>
      </c>
      <c r="C2604" s="49" t="s">
        <v>296</v>
      </c>
      <c r="D2604" s="44" t="s">
        <v>72</v>
      </c>
      <c r="E2604" s="52">
        <v>9.1E7</v>
      </c>
      <c r="F2604" s="52">
        <v>1.0E7</v>
      </c>
    </row>
    <row r="2605">
      <c r="A2605" s="53" t="str">
        <f t="shared" si="1"/>
        <v>The Americas_St. Vincent and the Grenadines-The Americas_2003</v>
      </c>
      <c r="B2605" s="47" t="s">
        <v>258</v>
      </c>
      <c r="C2605" s="49" t="s">
        <v>296</v>
      </c>
      <c r="D2605" s="44" t="s">
        <v>74</v>
      </c>
      <c r="E2605" s="52">
        <v>9.1E7</v>
      </c>
      <c r="F2605" s="52">
        <v>1.3E7</v>
      </c>
    </row>
    <row r="2606">
      <c r="A2606" s="53" t="str">
        <f t="shared" si="1"/>
        <v>The Americas_St. Vincent and the Grenadines-The Americas_2004</v>
      </c>
      <c r="B2606" s="47" t="s">
        <v>258</v>
      </c>
      <c r="C2606" s="49" t="s">
        <v>296</v>
      </c>
      <c r="D2606" s="44" t="s">
        <v>83</v>
      </c>
      <c r="E2606" s="52">
        <v>9.6E7</v>
      </c>
      <c r="F2606" s="52">
        <v>1.4E7</v>
      </c>
    </row>
    <row r="2607">
      <c r="A2607" s="53" t="str">
        <f t="shared" si="1"/>
        <v>The Americas_St. Vincent and the Grenadines-The Americas_2005</v>
      </c>
      <c r="B2607" s="47" t="s">
        <v>258</v>
      </c>
      <c r="C2607" s="49" t="s">
        <v>296</v>
      </c>
      <c r="D2607" s="44" t="s">
        <v>84</v>
      </c>
      <c r="E2607" s="52">
        <v>1.04E8</v>
      </c>
      <c r="F2607" s="52">
        <v>1.5E7</v>
      </c>
    </row>
    <row r="2608">
      <c r="A2608" s="53" t="str">
        <f t="shared" si="1"/>
        <v>The Americas_St. Vincent and the Grenadines-The Americas_2006</v>
      </c>
      <c r="B2608" s="47" t="s">
        <v>258</v>
      </c>
      <c r="C2608" s="49" t="s">
        <v>296</v>
      </c>
      <c r="D2608" s="44" t="s">
        <v>85</v>
      </c>
      <c r="E2608" s="52">
        <v>1.13E8</v>
      </c>
      <c r="F2608" s="52">
        <v>1.6E7</v>
      </c>
    </row>
    <row r="2609">
      <c r="A2609" s="53" t="str">
        <f t="shared" si="1"/>
        <v>The Americas_St. Vincent and the Grenadines-The Americas_2007</v>
      </c>
      <c r="B2609" s="47" t="s">
        <v>258</v>
      </c>
      <c r="C2609" s="49" t="s">
        <v>296</v>
      </c>
      <c r="D2609" s="44" t="s">
        <v>86</v>
      </c>
      <c r="E2609" s="52">
        <v>1.1E8</v>
      </c>
      <c r="F2609" s="52">
        <v>2.0E7</v>
      </c>
    </row>
    <row r="2610">
      <c r="A2610" s="53" t="str">
        <f t="shared" si="1"/>
        <v>The Americas_St. Vincent and the Grenadines-The Americas_2008</v>
      </c>
      <c r="B2610" s="47" t="s">
        <v>258</v>
      </c>
      <c r="C2610" s="49" t="s">
        <v>296</v>
      </c>
      <c r="D2610" s="44" t="s">
        <v>87</v>
      </c>
      <c r="E2610" s="52">
        <v>9.6E7</v>
      </c>
      <c r="F2610" s="52">
        <v>1.8E7</v>
      </c>
    </row>
    <row r="2611">
      <c r="A2611" s="53" t="str">
        <f t="shared" si="1"/>
        <v>The Americas_St. Vincent and the Grenadines-The Americas_2009</v>
      </c>
      <c r="B2611" s="47" t="s">
        <v>258</v>
      </c>
      <c r="C2611" s="49" t="s">
        <v>296</v>
      </c>
      <c r="D2611" s="44" t="s">
        <v>88</v>
      </c>
      <c r="E2611" s="52">
        <v>8.8E7</v>
      </c>
      <c r="F2611" s="52">
        <v>1.4E7</v>
      </c>
    </row>
    <row r="2612">
      <c r="A2612" s="53" t="str">
        <f t="shared" si="1"/>
        <v>The Americas_St. Vincent and the Grenadines-The Americas_2010</v>
      </c>
      <c r="B2612" s="47" t="s">
        <v>258</v>
      </c>
      <c r="C2612" s="49" t="s">
        <v>296</v>
      </c>
      <c r="D2612" s="44" t="s">
        <v>89</v>
      </c>
      <c r="E2612" s="52">
        <v>8.6E7</v>
      </c>
      <c r="F2612" s="52">
        <v>1.5E7</v>
      </c>
    </row>
    <row r="2613">
      <c r="A2613" s="53" t="str">
        <f t="shared" si="1"/>
        <v>The Americas_St. Vincent and the Grenadines-The Americas_2011</v>
      </c>
      <c r="B2613" s="47" t="s">
        <v>258</v>
      </c>
      <c r="C2613" s="49" t="s">
        <v>296</v>
      </c>
      <c r="D2613" s="44" t="s">
        <v>90</v>
      </c>
      <c r="E2613" s="52">
        <v>9.2E7</v>
      </c>
      <c r="F2613" s="52">
        <v>1.3E7</v>
      </c>
    </row>
    <row r="2614">
      <c r="A2614" s="53" t="str">
        <f t="shared" si="1"/>
        <v>The Americas_St. Vincent and the Grenadines-The Americas_2012</v>
      </c>
      <c r="B2614" s="47" t="s">
        <v>258</v>
      </c>
      <c r="C2614" s="49" t="s">
        <v>296</v>
      </c>
      <c r="D2614" s="44" t="s">
        <v>91</v>
      </c>
      <c r="E2614" s="52">
        <v>9.3E7</v>
      </c>
      <c r="F2614" s="52">
        <v>1.4E7</v>
      </c>
    </row>
    <row r="2615">
      <c r="A2615" s="53" t="str">
        <f t="shared" si="1"/>
        <v>The Americas_Suriname-The Americas_2000</v>
      </c>
      <c r="B2615" s="47" t="s">
        <v>258</v>
      </c>
      <c r="C2615" s="49" t="s">
        <v>297</v>
      </c>
      <c r="D2615" s="44" t="s">
        <v>70</v>
      </c>
      <c r="E2615" s="52">
        <v>4.2E7</v>
      </c>
      <c r="F2615" s="52">
        <v>6.7E7</v>
      </c>
    </row>
    <row r="2616">
      <c r="A2616" s="53" t="str">
        <f t="shared" si="1"/>
        <v>The Americas_Suriname-The Americas_2001</v>
      </c>
      <c r="B2616" s="47" t="s">
        <v>258</v>
      </c>
      <c r="C2616" s="49" t="s">
        <v>297</v>
      </c>
      <c r="D2616" s="44" t="s">
        <v>71</v>
      </c>
      <c r="E2616" s="52">
        <v>2.6E7</v>
      </c>
      <c r="F2616" s="52">
        <v>6.2E7</v>
      </c>
    </row>
    <row r="2617">
      <c r="A2617" s="53" t="str">
        <f t="shared" si="1"/>
        <v>The Americas_Suriname-The Americas_2002</v>
      </c>
      <c r="B2617" s="47" t="s">
        <v>258</v>
      </c>
      <c r="C2617" s="49" t="s">
        <v>297</v>
      </c>
      <c r="D2617" s="44" t="s">
        <v>72</v>
      </c>
      <c r="E2617" s="52">
        <v>1.7E7</v>
      </c>
      <c r="F2617" s="52">
        <v>5.4E7</v>
      </c>
    </row>
    <row r="2618">
      <c r="A2618" s="53" t="str">
        <f t="shared" si="1"/>
        <v>The Americas_Suriname-The Americas_2003</v>
      </c>
      <c r="B2618" s="47" t="s">
        <v>258</v>
      </c>
      <c r="C2618" s="49" t="s">
        <v>297</v>
      </c>
      <c r="D2618" s="44" t="s">
        <v>74</v>
      </c>
      <c r="E2618" s="52">
        <v>1.8E7</v>
      </c>
      <c r="F2618" s="52">
        <v>6.8E7</v>
      </c>
    </row>
    <row r="2619">
      <c r="A2619" s="53" t="str">
        <f t="shared" si="1"/>
        <v>The Americas_Suriname-The Americas_2004</v>
      </c>
      <c r="B2619" s="47" t="s">
        <v>258</v>
      </c>
      <c r="C2619" s="49" t="s">
        <v>297</v>
      </c>
      <c r="D2619" s="44" t="s">
        <v>83</v>
      </c>
      <c r="E2619" s="52">
        <v>5.2E7</v>
      </c>
      <c r="F2619" s="52">
        <v>8.5E7</v>
      </c>
    </row>
    <row r="2620">
      <c r="A2620" s="53" t="str">
        <f t="shared" si="1"/>
        <v>The Americas_Suriname-The Americas_2005</v>
      </c>
      <c r="B2620" s="47" t="s">
        <v>258</v>
      </c>
      <c r="C2620" s="49" t="s">
        <v>297</v>
      </c>
      <c r="D2620" s="44" t="s">
        <v>84</v>
      </c>
      <c r="E2620" s="52">
        <v>9.6E7</v>
      </c>
      <c r="F2620" s="52">
        <v>9.4E7</v>
      </c>
    </row>
    <row r="2621">
      <c r="A2621" s="53" t="str">
        <f t="shared" si="1"/>
        <v>The Americas_Suriname-The Americas_2006</v>
      </c>
      <c r="B2621" s="47" t="s">
        <v>258</v>
      </c>
      <c r="C2621" s="49" t="s">
        <v>297</v>
      </c>
      <c r="D2621" s="44" t="s">
        <v>85</v>
      </c>
      <c r="E2621" s="52">
        <v>1.09E8</v>
      </c>
      <c r="F2621" s="52">
        <v>3.3E7</v>
      </c>
    </row>
    <row r="2622">
      <c r="A2622" s="53" t="str">
        <f t="shared" si="1"/>
        <v>The Americas_Suriname-The Americas_2007</v>
      </c>
      <c r="B2622" s="47" t="s">
        <v>258</v>
      </c>
      <c r="C2622" s="49" t="s">
        <v>297</v>
      </c>
      <c r="D2622" s="44" t="s">
        <v>86</v>
      </c>
      <c r="E2622" s="52">
        <v>7.3E7</v>
      </c>
      <c r="F2622" s="52">
        <v>2.8E7</v>
      </c>
    </row>
    <row r="2623">
      <c r="A2623" s="53" t="str">
        <f t="shared" si="1"/>
        <v>The Americas_Suriname-The Americas_2008</v>
      </c>
      <c r="B2623" s="47" t="s">
        <v>258</v>
      </c>
      <c r="C2623" s="49" t="s">
        <v>297</v>
      </c>
      <c r="D2623" s="44" t="s">
        <v>87</v>
      </c>
      <c r="E2623" s="52">
        <v>8.3E7</v>
      </c>
      <c r="F2623" s="52">
        <v>3.5E7</v>
      </c>
    </row>
    <row r="2624">
      <c r="A2624" s="53" t="str">
        <f t="shared" si="1"/>
        <v>The Americas_Suriname-The Americas_2009</v>
      </c>
      <c r="B2624" s="47" t="s">
        <v>258</v>
      </c>
      <c r="C2624" s="49" t="s">
        <v>297</v>
      </c>
      <c r="D2624" s="44" t="s">
        <v>88</v>
      </c>
      <c r="E2624" s="52">
        <v>7.0E7</v>
      </c>
      <c r="F2624" s="52">
        <v>3.5E7</v>
      </c>
    </row>
    <row r="2625">
      <c r="A2625" s="53" t="str">
        <f t="shared" si="1"/>
        <v>The Americas_Suriname-The Americas_2010</v>
      </c>
      <c r="B2625" s="47" t="s">
        <v>258</v>
      </c>
      <c r="C2625" s="49" t="s">
        <v>297</v>
      </c>
      <c r="D2625" s="44" t="s">
        <v>89</v>
      </c>
      <c r="E2625" s="52">
        <v>6.9E7</v>
      </c>
      <c r="F2625" s="52">
        <v>4.1E7</v>
      </c>
    </row>
    <row r="2626">
      <c r="A2626" s="53" t="str">
        <f t="shared" si="1"/>
        <v>The Americas_Suriname-The Americas_2011</v>
      </c>
      <c r="B2626" s="47" t="s">
        <v>258</v>
      </c>
      <c r="C2626" s="49" t="s">
        <v>297</v>
      </c>
      <c r="D2626" s="44" t="s">
        <v>90</v>
      </c>
      <c r="E2626" s="52">
        <v>6.9E7</v>
      </c>
      <c r="F2626" s="52">
        <v>4.9E7</v>
      </c>
    </row>
    <row r="2627">
      <c r="A2627" s="53" t="str">
        <f t="shared" si="1"/>
        <v>The Americas_Suriname-The Americas_2012</v>
      </c>
      <c r="B2627" s="47" t="s">
        <v>258</v>
      </c>
      <c r="C2627" s="49" t="s">
        <v>297</v>
      </c>
      <c r="D2627" s="44" t="s">
        <v>91</v>
      </c>
      <c r="E2627" s="52">
        <v>7.9E7</v>
      </c>
      <c r="F2627" s="52">
        <v>5.8E7</v>
      </c>
    </row>
    <row r="2628">
      <c r="A2628" s="53" t="str">
        <f t="shared" si="1"/>
        <v>The Americas_Trinidad and Tobago-The Americas_2000</v>
      </c>
      <c r="B2628" s="47" t="s">
        <v>258</v>
      </c>
      <c r="C2628" s="49" t="s">
        <v>298</v>
      </c>
      <c r="D2628" s="44" t="s">
        <v>70</v>
      </c>
      <c r="E2628" s="52">
        <v>3.71E8</v>
      </c>
      <c r="F2628" s="52">
        <v>1.9E8</v>
      </c>
    </row>
    <row r="2629">
      <c r="A2629" s="53" t="str">
        <f t="shared" si="1"/>
        <v>The Americas_Trinidad and Tobago-The Americas_2001</v>
      </c>
      <c r="B2629" s="47" t="s">
        <v>258</v>
      </c>
      <c r="C2629" s="49" t="s">
        <v>298</v>
      </c>
      <c r="D2629" s="44" t="s">
        <v>71</v>
      </c>
      <c r="E2629" s="52">
        <v>3.61E8</v>
      </c>
      <c r="F2629" s="52">
        <v>1.72E8</v>
      </c>
    </row>
    <row r="2630">
      <c r="A2630" s="53" t="str">
        <f t="shared" si="1"/>
        <v>The Americas_Trinidad and Tobago-The Americas_2002</v>
      </c>
      <c r="B2630" s="47" t="s">
        <v>258</v>
      </c>
      <c r="C2630" s="49" t="s">
        <v>298</v>
      </c>
      <c r="D2630" s="44" t="s">
        <v>72</v>
      </c>
      <c r="E2630" s="52">
        <v>4.02E8</v>
      </c>
      <c r="F2630" s="52">
        <v>2.08E8</v>
      </c>
    </row>
    <row r="2631">
      <c r="A2631" s="53" t="str">
        <f t="shared" si="1"/>
        <v>The Americas_Trinidad and Tobago-The Americas_2003</v>
      </c>
      <c r="B2631" s="47" t="s">
        <v>258</v>
      </c>
      <c r="C2631" s="49" t="s">
        <v>298</v>
      </c>
      <c r="D2631" s="44" t="s">
        <v>74</v>
      </c>
      <c r="E2631" s="52">
        <v>4.37E8</v>
      </c>
      <c r="F2631" s="52">
        <v>1.43E8</v>
      </c>
    </row>
    <row r="2632">
      <c r="A2632" s="53" t="str">
        <f t="shared" si="1"/>
        <v>The Americas_Trinidad and Tobago-The Americas_2004</v>
      </c>
      <c r="B2632" s="47" t="s">
        <v>258</v>
      </c>
      <c r="C2632" s="49" t="s">
        <v>298</v>
      </c>
      <c r="D2632" s="44" t="s">
        <v>83</v>
      </c>
      <c r="E2632" s="52">
        <v>5.68E8</v>
      </c>
      <c r="F2632" s="52">
        <v>1.41E8</v>
      </c>
    </row>
    <row r="2633">
      <c r="A2633" s="53" t="str">
        <f t="shared" si="1"/>
        <v>The Americas_Trinidad and Tobago-The Americas_2005</v>
      </c>
      <c r="B2633" s="47" t="s">
        <v>258</v>
      </c>
      <c r="C2633" s="49" t="s">
        <v>298</v>
      </c>
      <c r="D2633" s="44" t="s">
        <v>84</v>
      </c>
      <c r="E2633" s="52">
        <v>5.93E8</v>
      </c>
      <c r="F2633" s="52">
        <v>2.34E8</v>
      </c>
    </row>
    <row r="2634">
      <c r="A2634" s="53" t="str">
        <f t="shared" si="1"/>
        <v>The Americas_Trinidad and Tobago-The Americas_2006</v>
      </c>
      <c r="B2634" s="47" t="s">
        <v>258</v>
      </c>
      <c r="C2634" s="49" t="s">
        <v>298</v>
      </c>
      <c r="D2634" s="44" t="s">
        <v>85</v>
      </c>
      <c r="E2634" s="52">
        <v>5.17E8</v>
      </c>
      <c r="F2634" s="52">
        <v>1.46E8</v>
      </c>
    </row>
    <row r="2635">
      <c r="A2635" s="53" t="str">
        <f t="shared" si="1"/>
        <v>The Americas_Trinidad and Tobago-The Americas_2007</v>
      </c>
      <c r="B2635" s="47" t="s">
        <v>258</v>
      </c>
      <c r="C2635" s="49" t="s">
        <v>298</v>
      </c>
      <c r="D2635" s="44" t="s">
        <v>86</v>
      </c>
      <c r="E2635" s="52">
        <v>6.21E8</v>
      </c>
      <c r="F2635" s="52">
        <v>1.55E8</v>
      </c>
    </row>
    <row r="2636">
      <c r="A2636" s="53" t="str">
        <f t="shared" si="1"/>
        <v>The Americas_Trinidad and Tobago-The Americas_2008</v>
      </c>
      <c r="B2636" s="47" t="s">
        <v>258</v>
      </c>
      <c r="C2636" s="49" t="s">
        <v>298</v>
      </c>
      <c r="D2636" s="44" t="s">
        <v>87</v>
      </c>
      <c r="E2636" s="52">
        <v>5.57E8</v>
      </c>
      <c r="F2636" s="52">
        <v>1.02E8</v>
      </c>
    </row>
    <row r="2637">
      <c r="A2637" s="53" t="str">
        <f t="shared" si="1"/>
        <v>The Americas_Trinidad and Tobago-The Americas_2009</v>
      </c>
      <c r="B2637" s="47" t="s">
        <v>258</v>
      </c>
      <c r="C2637" s="49" t="s">
        <v>298</v>
      </c>
      <c r="D2637" s="44" t="s">
        <v>88</v>
      </c>
      <c r="E2637" s="52">
        <v>5.48E8</v>
      </c>
      <c r="F2637" s="52">
        <v>1.36E8</v>
      </c>
    </row>
    <row r="2638">
      <c r="A2638" s="53" t="str">
        <f t="shared" si="1"/>
        <v>The Americas_Trinidad and Tobago-The Americas_2010</v>
      </c>
      <c r="B2638" s="47" t="s">
        <v>258</v>
      </c>
      <c r="C2638" s="49" t="s">
        <v>298</v>
      </c>
      <c r="D2638" s="44" t="s">
        <v>89</v>
      </c>
      <c r="E2638" s="52">
        <v>6.3E8</v>
      </c>
      <c r="F2638" s="52">
        <v>9.7E7</v>
      </c>
    </row>
    <row r="2639">
      <c r="A2639" s="53" t="str">
        <f t="shared" si="1"/>
        <v>The Americas_Trinidad and Tobago-The Americas_2011</v>
      </c>
      <c r="B2639" s="47" t="s">
        <v>258</v>
      </c>
      <c r="C2639" s="49" t="s">
        <v>298</v>
      </c>
      <c r="D2639" s="44" t="s">
        <v>90</v>
      </c>
      <c r="E2639" s="52">
        <v>6.5E8</v>
      </c>
      <c r="F2639" s="52">
        <v>1.92E8</v>
      </c>
    </row>
    <row r="2640">
      <c r="A2640" s="53" t="str">
        <f t="shared" si="1"/>
        <v>The Americas_Trinidad and Tobago-The Americas_2012</v>
      </c>
      <c r="B2640" s="47" t="s">
        <v>258</v>
      </c>
      <c r="C2640" s="49" t="s">
        <v>298</v>
      </c>
      <c r="D2640" s="44" t="s">
        <v>91</v>
      </c>
      <c r="E2640" s="50"/>
      <c r="F2640" s="50"/>
    </row>
    <row r="2641">
      <c r="A2641" s="53" t="str">
        <f t="shared" si="1"/>
        <v>The Americas_Turks and Caicos Islands-The Americas_2000</v>
      </c>
      <c r="B2641" s="47" t="s">
        <v>258</v>
      </c>
      <c r="C2641" s="49" t="s">
        <v>299</v>
      </c>
      <c r="D2641" s="44" t="s">
        <v>70</v>
      </c>
      <c r="E2641" s="52">
        <v>2.85E8</v>
      </c>
      <c r="F2641" s="50"/>
    </row>
    <row r="2642">
      <c r="A2642" s="53" t="str">
        <f t="shared" si="1"/>
        <v>The Americas_Turks and Caicos Islands-The Americas_2001</v>
      </c>
      <c r="B2642" s="47" t="s">
        <v>258</v>
      </c>
      <c r="C2642" s="49" t="s">
        <v>299</v>
      </c>
      <c r="D2642" s="44" t="s">
        <v>71</v>
      </c>
      <c r="E2642" s="52">
        <v>3.11E8</v>
      </c>
      <c r="F2642" s="50"/>
    </row>
    <row r="2643">
      <c r="A2643" s="53" t="str">
        <f t="shared" si="1"/>
        <v>The Americas_Turks and Caicos Islands-The Americas_2002</v>
      </c>
      <c r="B2643" s="47" t="s">
        <v>258</v>
      </c>
      <c r="C2643" s="49" t="s">
        <v>299</v>
      </c>
      <c r="D2643" s="44" t="s">
        <v>72</v>
      </c>
      <c r="E2643" s="52">
        <v>2.92E8</v>
      </c>
      <c r="F2643" s="50"/>
    </row>
    <row r="2644">
      <c r="A2644" s="53" t="str">
        <f t="shared" si="1"/>
        <v>The Americas_Turks and Caicos Islands-The Americas_2003</v>
      </c>
      <c r="B2644" s="47" t="s">
        <v>258</v>
      </c>
      <c r="C2644" s="49" t="s">
        <v>299</v>
      </c>
      <c r="D2644" s="44" t="s">
        <v>74</v>
      </c>
      <c r="E2644" s="50"/>
      <c r="F2644" s="50"/>
    </row>
    <row r="2645">
      <c r="A2645" s="53" t="str">
        <f t="shared" si="1"/>
        <v>The Americas_Turks and Caicos Islands-The Americas_2004</v>
      </c>
      <c r="B2645" s="47" t="s">
        <v>258</v>
      </c>
      <c r="C2645" s="49" t="s">
        <v>299</v>
      </c>
      <c r="D2645" s="44" t="s">
        <v>83</v>
      </c>
      <c r="E2645" s="50"/>
      <c r="F2645" s="50"/>
    </row>
    <row r="2646">
      <c r="A2646" s="53" t="str">
        <f t="shared" si="1"/>
        <v>The Americas_Turks and Caicos Islands-The Americas_2005</v>
      </c>
      <c r="B2646" s="47" t="s">
        <v>258</v>
      </c>
      <c r="C2646" s="49" t="s">
        <v>299</v>
      </c>
      <c r="D2646" s="44" t="s">
        <v>84</v>
      </c>
      <c r="E2646" s="50"/>
      <c r="F2646" s="50"/>
    </row>
    <row r="2647">
      <c r="A2647" s="53" t="str">
        <f t="shared" si="1"/>
        <v>The Americas_Turks and Caicos Islands-The Americas_2006</v>
      </c>
      <c r="B2647" s="47" t="s">
        <v>258</v>
      </c>
      <c r="C2647" s="49" t="s">
        <v>299</v>
      </c>
      <c r="D2647" s="44" t="s">
        <v>85</v>
      </c>
      <c r="E2647" s="50"/>
      <c r="F2647" s="50"/>
    </row>
    <row r="2648">
      <c r="A2648" s="53" t="str">
        <f t="shared" si="1"/>
        <v>The Americas_Turks and Caicos Islands-The Americas_2007</v>
      </c>
      <c r="B2648" s="47" t="s">
        <v>258</v>
      </c>
      <c r="C2648" s="49" t="s">
        <v>299</v>
      </c>
      <c r="D2648" s="44" t="s">
        <v>86</v>
      </c>
      <c r="E2648" s="50"/>
      <c r="F2648" s="50"/>
    </row>
    <row r="2649">
      <c r="A2649" s="53" t="str">
        <f t="shared" si="1"/>
        <v>The Americas_Turks and Caicos Islands-The Americas_2008</v>
      </c>
      <c r="B2649" s="47" t="s">
        <v>258</v>
      </c>
      <c r="C2649" s="49" t="s">
        <v>299</v>
      </c>
      <c r="D2649" s="44" t="s">
        <v>87</v>
      </c>
      <c r="E2649" s="50"/>
      <c r="F2649" s="50"/>
    </row>
    <row r="2650">
      <c r="A2650" s="53" t="str">
        <f t="shared" si="1"/>
        <v>The Americas_Turks and Caicos Islands-The Americas_2009</v>
      </c>
      <c r="B2650" s="47" t="s">
        <v>258</v>
      </c>
      <c r="C2650" s="49" t="s">
        <v>299</v>
      </c>
      <c r="D2650" s="44" t="s">
        <v>88</v>
      </c>
      <c r="E2650" s="50"/>
      <c r="F2650" s="50"/>
    </row>
    <row r="2651">
      <c r="A2651" s="53" t="str">
        <f t="shared" si="1"/>
        <v>The Americas_Turks and Caicos Islands-The Americas_2010</v>
      </c>
      <c r="B2651" s="47" t="s">
        <v>258</v>
      </c>
      <c r="C2651" s="49" t="s">
        <v>299</v>
      </c>
      <c r="D2651" s="44" t="s">
        <v>89</v>
      </c>
      <c r="E2651" s="50"/>
      <c r="F2651" s="50"/>
    </row>
    <row r="2652">
      <c r="A2652" s="53" t="str">
        <f t="shared" si="1"/>
        <v>The Americas_Turks and Caicos Islands-The Americas_2011</v>
      </c>
      <c r="B2652" s="47" t="s">
        <v>258</v>
      </c>
      <c r="C2652" s="49" t="s">
        <v>299</v>
      </c>
      <c r="D2652" s="44" t="s">
        <v>90</v>
      </c>
      <c r="E2652" s="50"/>
      <c r="F2652" s="50"/>
    </row>
    <row r="2653">
      <c r="A2653" s="53" t="str">
        <f t="shared" si="1"/>
        <v>The Americas_Turks and Caicos Islands-The Americas_2012</v>
      </c>
      <c r="B2653" s="47" t="s">
        <v>258</v>
      </c>
      <c r="C2653" s="49" t="s">
        <v>299</v>
      </c>
      <c r="D2653" s="44" t="s">
        <v>91</v>
      </c>
      <c r="E2653" s="50"/>
      <c r="F2653" s="50"/>
    </row>
    <row r="2654">
      <c r="A2654" s="53" t="str">
        <f t="shared" si="1"/>
        <v>The Americas_United States-The Americas_2000</v>
      </c>
      <c r="B2654" s="47" t="s">
        <v>258</v>
      </c>
      <c r="C2654" s="49" t="s">
        <v>300</v>
      </c>
      <c r="D2654" s="44" t="s">
        <v>70</v>
      </c>
      <c r="E2654" s="54">
        <v>1.21E11</v>
      </c>
      <c r="F2654" s="52">
        <v>9.1473E10</v>
      </c>
    </row>
    <row r="2655">
      <c r="A2655" s="53" t="str">
        <f t="shared" si="1"/>
        <v>The Americas_United States-The Americas_2001</v>
      </c>
      <c r="B2655" s="47" t="s">
        <v>258</v>
      </c>
      <c r="C2655" s="49" t="s">
        <v>300</v>
      </c>
      <c r="D2655" s="44" t="s">
        <v>71</v>
      </c>
      <c r="E2655" s="54">
        <v>1.09E11</v>
      </c>
      <c r="F2655" s="52">
        <v>8.561E10</v>
      </c>
    </row>
    <row r="2656">
      <c r="A2656" s="53" t="str">
        <f t="shared" si="1"/>
        <v>The Americas_United States-The Americas_2002</v>
      </c>
      <c r="B2656" s="47" t="s">
        <v>258</v>
      </c>
      <c r="C2656" s="49" t="s">
        <v>300</v>
      </c>
      <c r="D2656" s="44" t="s">
        <v>72</v>
      </c>
      <c r="E2656" s="54">
        <v>1.04E11</v>
      </c>
      <c r="F2656" s="52">
        <v>8.186E10</v>
      </c>
    </row>
    <row r="2657">
      <c r="A2657" s="53" t="str">
        <f t="shared" si="1"/>
        <v>The Americas_United States-The Americas_2003</v>
      </c>
      <c r="B2657" s="47" t="s">
        <v>258</v>
      </c>
      <c r="C2657" s="49" t="s">
        <v>300</v>
      </c>
      <c r="D2657" s="44" t="s">
        <v>74</v>
      </c>
      <c r="E2657" s="54">
        <v>1.02E11</v>
      </c>
      <c r="F2657" s="52">
        <v>8.2091E10</v>
      </c>
    </row>
    <row r="2658">
      <c r="A2658" s="53" t="str">
        <f t="shared" si="1"/>
        <v>The Americas_United States-The Americas_2004</v>
      </c>
      <c r="B2658" s="47" t="s">
        <v>258</v>
      </c>
      <c r="C2658" s="49" t="s">
        <v>300</v>
      </c>
      <c r="D2658" s="44" t="s">
        <v>83</v>
      </c>
      <c r="E2658" s="54">
        <v>1.16E11</v>
      </c>
      <c r="F2658" s="52">
        <v>9.4764E10</v>
      </c>
    </row>
    <row r="2659">
      <c r="A2659" s="53" t="str">
        <f t="shared" si="1"/>
        <v>The Americas_United States-The Americas_2005</v>
      </c>
      <c r="B2659" s="47" t="s">
        <v>258</v>
      </c>
      <c r="C2659" s="49" t="s">
        <v>300</v>
      </c>
      <c r="D2659" s="44" t="s">
        <v>84</v>
      </c>
      <c r="E2659" s="54">
        <v>1.27E11</v>
      </c>
      <c r="F2659" s="50"/>
    </row>
    <row r="2660">
      <c r="A2660" s="53" t="str">
        <f t="shared" si="1"/>
        <v>The Americas_United States-The Americas_2006</v>
      </c>
      <c r="B2660" s="47" t="s">
        <v>258</v>
      </c>
      <c r="C2660" s="49" t="s">
        <v>300</v>
      </c>
      <c r="D2660" s="44" t="s">
        <v>85</v>
      </c>
      <c r="E2660" s="54">
        <v>1.33E11</v>
      </c>
      <c r="F2660" s="50"/>
    </row>
    <row r="2661">
      <c r="A2661" s="53" t="str">
        <f t="shared" si="1"/>
        <v>The Americas_United States-The Americas_2007</v>
      </c>
      <c r="B2661" s="47" t="s">
        <v>258</v>
      </c>
      <c r="C2661" s="49" t="s">
        <v>300</v>
      </c>
      <c r="D2661" s="44" t="s">
        <v>86</v>
      </c>
      <c r="E2661" s="54">
        <v>1.49E11</v>
      </c>
      <c r="F2661" s="50"/>
    </row>
    <row r="2662">
      <c r="A2662" s="53" t="str">
        <f t="shared" si="1"/>
        <v>The Americas_United States-The Americas_2008</v>
      </c>
      <c r="B2662" s="47" t="s">
        <v>258</v>
      </c>
      <c r="C2662" s="49" t="s">
        <v>300</v>
      </c>
      <c r="D2662" s="44" t="s">
        <v>87</v>
      </c>
      <c r="E2662" s="54">
        <v>1.71E11</v>
      </c>
      <c r="F2662" s="50"/>
    </row>
    <row r="2663">
      <c r="A2663" s="53" t="str">
        <f t="shared" si="1"/>
        <v>The Americas_United States-The Americas_2009</v>
      </c>
      <c r="B2663" s="47" t="s">
        <v>258</v>
      </c>
      <c r="C2663" s="49" t="s">
        <v>300</v>
      </c>
      <c r="D2663" s="44" t="s">
        <v>88</v>
      </c>
      <c r="E2663" s="54">
        <v>1.5E11</v>
      </c>
      <c r="F2663" s="50"/>
    </row>
    <row r="2664">
      <c r="A2664" s="53" t="str">
        <f t="shared" si="1"/>
        <v>The Americas_United States-The Americas_2010</v>
      </c>
      <c r="B2664" s="47" t="s">
        <v>258</v>
      </c>
      <c r="C2664" s="49" t="s">
        <v>300</v>
      </c>
      <c r="D2664" s="44" t="s">
        <v>89</v>
      </c>
      <c r="E2664" s="54">
        <v>1.65E11</v>
      </c>
      <c r="F2664" s="50"/>
    </row>
    <row r="2665">
      <c r="A2665" s="53" t="str">
        <f t="shared" si="1"/>
        <v>The Americas_United States-The Americas_2011</v>
      </c>
      <c r="B2665" s="47" t="s">
        <v>258</v>
      </c>
      <c r="C2665" s="49" t="s">
        <v>300</v>
      </c>
      <c r="D2665" s="44" t="s">
        <v>90</v>
      </c>
      <c r="E2665" s="54">
        <v>1.85E11</v>
      </c>
      <c r="F2665" s="50"/>
    </row>
    <row r="2666">
      <c r="A2666" s="53" t="str">
        <f t="shared" si="1"/>
        <v>The Americas_United States-The Americas_2012</v>
      </c>
      <c r="B2666" s="47" t="s">
        <v>258</v>
      </c>
      <c r="C2666" s="49" t="s">
        <v>300</v>
      </c>
      <c r="D2666" s="44" t="s">
        <v>91</v>
      </c>
      <c r="E2666" s="54">
        <v>2.0E11</v>
      </c>
      <c r="F2666" s="50"/>
    </row>
    <row r="2667">
      <c r="A2667" s="53" t="str">
        <f t="shared" si="1"/>
        <v>The Americas_Uruguay-The Americas_2000</v>
      </c>
      <c r="B2667" s="47" t="s">
        <v>258</v>
      </c>
      <c r="C2667" s="49" t="s">
        <v>301</v>
      </c>
      <c r="D2667" s="44" t="s">
        <v>70</v>
      </c>
      <c r="E2667" s="52">
        <v>8.27E8</v>
      </c>
      <c r="F2667" s="52">
        <v>3.81E8</v>
      </c>
    </row>
    <row r="2668">
      <c r="A2668" s="53" t="str">
        <f t="shared" si="1"/>
        <v>The Americas_Uruguay-The Americas_2001</v>
      </c>
      <c r="B2668" s="47" t="s">
        <v>258</v>
      </c>
      <c r="C2668" s="49" t="s">
        <v>301</v>
      </c>
      <c r="D2668" s="44" t="s">
        <v>71</v>
      </c>
      <c r="E2668" s="52">
        <v>7.0E8</v>
      </c>
      <c r="F2668" s="52">
        <v>3.38E8</v>
      </c>
    </row>
    <row r="2669">
      <c r="A2669" s="53" t="str">
        <f t="shared" si="1"/>
        <v>The Americas_Uruguay-The Americas_2002</v>
      </c>
      <c r="B2669" s="47" t="s">
        <v>258</v>
      </c>
      <c r="C2669" s="49" t="s">
        <v>301</v>
      </c>
      <c r="D2669" s="44" t="s">
        <v>72</v>
      </c>
      <c r="E2669" s="52">
        <v>4.09E8</v>
      </c>
      <c r="F2669" s="52">
        <v>2.43E8</v>
      </c>
    </row>
    <row r="2670">
      <c r="A2670" s="53" t="str">
        <f t="shared" si="1"/>
        <v>The Americas_Uruguay-The Americas_2003</v>
      </c>
      <c r="B2670" s="47" t="s">
        <v>258</v>
      </c>
      <c r="C2670" s="49" t="s">
        <v>301</v>
      </c>
      <c r="D2670" s="44" t="s">
        <v>74</v>
      </c>
      <c r="E2670" s="52">
        <v>4.19E8</v>
      </c>
      <c r="F2670" s="52">
        <v>2.36E8</v>
      </c>
    </row>
    <row r="2671">
      <c r="A2671" s="53" t="str">
        <f t="shared" si="1"/>
        <v>The Americas_Uruguay-The Americas_2004</v>
      </c>
      <c r="B2671" s="47" t="s">
        <v>258</v>
      </c>
      <c r="C2671" s="49" t="s">
        <v>301</v>
      </c>
      <c r="D2671" s="44" t="s">
        <v>83</v>
      </c>
      <c r="E2671" s="52">
        <v>5.91E8</v>
      </c>
      <c r="F2671" s="52">
        <v>2.67E8</v>
      </c>
    </row>
    <row r="2672">
      <c r="A2672" s="53" t="str">
        <f t="shared" si="1"/>
        <v>The Americas_Uruguay-The Americas_2005</v>
      </c>
      <c r="B2672" s="47" t="s">
        <v>258</v>
      </c>
      <c r="C2672" s="49" t="s">
        <v>301</v>
      </c>
      <c r="D2672" s="44" t="s">
        <v>84</v>
      </c>
      <c r="E2672" s="52">
        <v>6.99E8</v>
      </c>
      <c r="F2672" s="52">
        <v>3.31E8</v>
      </c>
    </row>
    <row r="2673">
      <c r="A2673" s="53" t="str">
        <f t="shared" si="1"/>
        <v>The Americas_Uruguay-The Americas_2006</v>
      </c>
      <c r="B2673" s="47" t="s">
        <v>258</v>
      </c>
      <c r="C2673" s="49" t="s">
        <v>301</v>
      </c>
      <c r="D2673" s="44" t="s">
        <v>85</v>
      </c>
      <c r="E2673" s="52">
        <v>7.11E8</v>
      </c>
      <c r="F2673" s="52">
        <v>3.05E8</v>
      </c>
    </row>
    <row r="2674">
      <c r="A2674" s="53" t="str">
        <f t="shared" si="1"/>
        <v>The Americas_Uruguay-The Americas_2007</v>
      </c>
      <c r="B2674" s="47" t="s">
        <v>258</v>
      </c>
      <c r="C2674" s="49" t="s">
        <v>301</v>
      </c>
      <c r="D2674" s="44" t="s">
        <v>86</v>
      </c>
      <c r="E2674" s="52">
        <v>9.28E8</v>
      </c>
      <c r="F2674" s="52">
        <v>3.54E8</v>
      </c>
    </row>
    <row r="2675">
      <c r="A2675" s="53" t="str">
        <f t="shared" si="1"/>
        <v>The Americas_Uruguay-The Americas_2008</v>
      </c>
      <c r="B2675" s="47" t="s">
        <v>258</v>
      </c>
      <c r="C2675" s="49" t="s">
        <v>301</v>
      </c>
      <c r="D2675" s="44" t="s">
        <v>87</v>
      </c>
      <c r="E2675" s="52">
        <v>1.195E9</v>
      </c>
      <c r="F2675" s="52">
        <v>4.66E8</v>
      </c>
    </row>
    <row r="2676">
      <c r="A2676" s="53" t="str">
        <f t="shared" si="1"/>
        <v>The Americas_Uruguay-The Americas_2009</v>
      </c>
      <c r="B2676" s="47" t="s">
        <v>258</v>
      </c>
      <c r="C2676" s="49" t="s">
        <v>301</v>
      </c>
      <c r="D2676" s="44" t="s">
        <v>88</v>
      </c>
      <c r="E2676" s="52">
        <v>1.46E9</v>
      </c>
      <c r="F2676" s="52">
        <v>4.42E8</v>
      </c>
    </row>
    <row r="2677">
      <c r="A2677" s="53" t="str">
        <f t="shared" si="1"/>
        <v>The Americas_Uruguay-The Americas_2010</v>
      </c>
      <c r="B2677" s="47" t="s">
        <v>258</v>
      </c>
      <c r="C2677" s="49" t="s">
        <v>301</v>
      </c>
      <c r="D2677" s="44" t="s">
        <v>89</v>
      </c>
      <c r="E2677" s="52">
        <v>1.669E9</v>
      </c>
      <c r="F2677" s="52">
        <v>5.49E8</v>
      </c>
    </row>
    <row r="2678">
      <c r="A2678" s="53" t="str">
        <f t="shared" si="1"/>
        <v>The Americas_Uruguay-The Americas_2011</v>
      </c>
      <c r="B2678" s="47" t="s">
        <v>258</v>
      </c>
      <c r="C2678" s="49" t="s">
        <v>301</v>
      </c>
      <c r="D2678" s="44" t="s">
        <v>90</v>
      </c>
      <c r="E2678" s="52">
        <v>2.401E9</v>
      </c>
      <c r="F2678" s="52">
        <v>7.97E8</v>
      </c>
    </row>
    <row r="2679">
      <c r="A2679" s="53" t="str">
        <f t="shared" si="1"/>
        <v>The Americas_Uruguay-The Americas_2012</v>
      </c>
      <c r="B2679" s="47" t="s">
        <v>258</v>
      </c>
      <c r="C2679" s="49" t="s">
        <v>301</v>
      </c>
      <c r="D2679" s="44" t="s">
        <v>91</v>
      </c>
      <c r="E2679" s="52">
        <v>2.222E9</v>
      </c>
      <c r="F2679" s="52">
        <v>1.028E9</v>
      </c>
    </row>
    <row r="2680">
      <c r="A2680" s="53" t="str">
        <f t="shared" si="1"/>
        <v>The Americas_Venezuela-The Americas_2000</v>
      </c>
      <c r="B2680" s="47" t="s">
        <v>258</v>
      </c>
      <c r="C2680" s="49" t="s">
        <v>302</v>
      </c>
      <c r="D2680" s="44" t="s">
        <v>70</v>
      </c>
      <c r="E2680" s="52">
        <v>4.69E8</v>
      </c>
      <c r="F2680" s="52">
        <v>1.647E9</v>
      </c>
    </row>
    <row r="2681">
      <c r="A2681" s="53" t="str">
        <f t="shared" si="1"/>
        <v>The Americas_Venezuela-The Americas_2001</v>
      </c>
      <c r="B2681" s="47" t="s">
        <v>258</v>
      </c>
      <c r="C2681" s="49" t="s">
        <v>302</v>
      </c>
      <c r="D2681" s="44" t="s">
        <v>71</v>
      </c>
      <c r="E2681" s="52">
        <v>6.77E8</v>
      </c>
      <c r="F2681" s="52">
        <v>1.718E9</v>
      </c>
    </row>
    <row r="2682">
      <c r="A2682" s="53" t="str">
        <f t="shared" si="1"/>
        <v>The Americas_Venezuela-The Americas_2002</v>
      </c>
      <c r="B2682" s="47" t="s">
        <v>258</v>
      </c>
      <c r="C2682" s="49" t="s">
        <v>302</v>
      </c>
      <c r="D2682" s="44" t="s">
        <v>72</v>
      </c>
      <c r="E2682" s="52">
        <v>4.84E8</v>
      </c>
      <c r="F2682" s="52">
        <v>1.546E9</v>
      </c>
    </row>
    <row r="2683">
      <c r="A2683" s="53" t="str">
        <f t="shared" si="1"/>
        <v>The Americas_Venezuela-The Americas_2003</v>
      </c>
      <c r="B2683" s="47" t="s">
        <v>258</v>
      </c>
      <c r="C2683" s="49" t="s">
        <v>302</v>
      </c>
      <c r="D2683" s="44" t="s">
        <v>74</v>
      </c>
      <c r="E2683" s="52">
        <v>3.78E8</v>
      </c>
      <c r="F2683" s="52">
        <v>1.311E9</v>
      </c>
    </row>
    <row r="2684">
      <c r="A2684" s="53" t="str">
        <f t="shared" si="1"/>
        <v>The Americas_Venezuela-The Americas_2004</v>
      </c>
      <c r="B2684" s="47" t="s">
        <v>258</v>
      </c>
      <c r="C2684" s="49" t="s">
        <v>302</v>
      </c>
      <c r="D2684" s="44" t="s">
        <v>83</v>
      </c>
      <c r="E2684" s="52">
        <v>5.54E8</v>
      </c>
      <c r="F2684" s="52">
        <v>1.604E9</v>
      </c>
    </row>
    <row r="2685">
      <c r="A2685" s="53" t="str">
        <f t="shared" si="1"/>
        <v>The Americas_Venezuela-The Americas_2005</v>
      </c>
      <c r="B2685" s="47" t="s">
        <v>258</v>
      </c>
      <c r="C2685" s="49" t="s">
        <v>302</v>
      </c>
      <c r="D2685" s="44" t="s">
        <v>84</v>
      </c>
      <c r="E2685" s="52">
        <v>7.22E8</v>
      </c>
      <c r="F2685" s="52">
        <v>1.843E9</v>
      </c>
    </row>
    <row r="2686">
      <c r="A2686" s="53" t="str">
        <f t="shared" si="1"/>
        <v>The Americas_Venezuela-The Americas_2006</v>
      </c>
      <c r="B2686" s="47" t="s">
        <v>258</v>
      </c>
      <c r="C2686" s="49" t="s">
        <v>302</v>
      </c>
      <c r="D2686" s="44" t="s">
        <v>85</v>
      </c>
      <c r="E2686" s="52">
        <v>8.43E8</v>
      </c>
      <c r="F2686" s="52">
        <v>1.807E9</v>
      </c>
    </row>
    <row r="2687">
      <c r="A2687" s="53" t="str">
        <f t="shared" si="1"/>
        <v>The Americas_Venezuela-The Americas_2007</v>
      </c>
      <c r="B2687" s="47" t="s">
        <v>258</v>
      </c>
      <c r="C2687" s="49" t="s">
        <v>302</v>
      </c>
      <c r="D2687" s="44" t="s">
        <v>86</v>
      </c>
      <c r="E2687" s="52">
        <v>9.72E8</v>
      </c>
      <c r="F2687" s="52">
        <v>2.249E9</v>
      </c>
    </row>
    <row r="2688">
      <c r="A2688" s="53" t="str">
        <f t="shared" si="1"/>
        <v>The Americas_Venezuela-The Americas_2008</v>
      </c>
      <c r="B2688" s="47" t="s">
        <v>258</v>
      </c>
      <c r="C2688" s="49" t="s">
        <v>302</v>
      </c>
      <c r="D2688" s="44" t="s">
        <v>87</v>
      </c>
      <c r="E2688" s="52">
        <v>1.097E9</v>
      </c>
      <c r="F2688" s="52">
        <v>2.594E9</v>
      </c>
    </row>
    <row r="2689">
      <c r="A2689" s="53" t="str">
        <f t="shared" si="1"/>
        <v>The Americas_Venezuela-The Americas_2009</v>
      </c>
      <c r="B2689" s="47" t="s">
        <v>258</v>
      </c>
      <c r="C2689" s="49" t="s">
        <v>302</v>
      </c>
      <c r="D2689" s="44" t="s">
        <v>88</v>
      </c>
      <c r="E2689" s="52">
        <v>1.055E9</v>
      </c>
      <c r="F2689" s="52">
        <v>2.275E9</v>
      </c>
    </row>
    <row r="2690">
      <c r="A2690" s="53" t="str">
        <f t="shared" si="1"/>
        <v>The Americas_Venezuela-The Americas_2010</v>
      </c>
      <c r="B2690" s="47" t="s">
        <v>258</v>
      </c>
      <c r="C2690" s="49" t="s">
        <v>302</v>
      </c>
      <c r="D2690" s="44" t="s">
        <v>89</v>
      </c>
      <c r="E2690" s="52">
        <v>7.94E8</v>
      </c>
      <c r="F2690" s="52">
        <v>2.238E9</v>
      </c>
    </row>
    <row r="2691">
      <c r="A2691" s="53" t="str">
        <f t="shared" si="1"/>
        <v>The Americas_Venezuela-The Americas_2011</v>
      </c>
      <c r="B2691" s="47" t="s">
        <v>258</v>
      </c>
      <c r="C2691" s="49" t="s">
        <v>302</v>
      </c>
      <c r="D2691" s="44" t="s">
        <v>90</v>
      </c>
      <c r="E2691" s="52">
        <v>8.05E8</v>
      </c>
      <c r="F2691" s="52">
        <v>2.922E9</v>
      </c>
    </row>
    <row r="2692">
      <c r="A2692" s="53" t="str">
        <f t="shared" si="1"/>
        <v>The Americas_Venezuela-The Americas_2012</v>
      </c>
      <c r="B2692" s="47" t="s">
        <v>258</v>
      </c>
      <c r="C2692" s="49" t="s">
        <v>302</v>
      </c>
      <c r="D2692" s="44" t="s">
        <v>91</v>
      </c>
      <c r="E2692" s="52">
        <v>9.04E8</v>
      </c>
      <c r="F2692" s="52">
        <v>3.202E9</v>
      </c>
    </row>
  </sheetData>
  <conditionalFormatting sqref="A1:A2692">
    <cfRule type="expression" dxfId="0" priority="1">
      <formula>countif(A:A,A1)&gt;1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9.25"/>
    <col customWidth="1" min="2" max="2" width="11.0"/>
    <col customWidth="1" min="3" max="3" width="24.75"/>
    <col customWidth="1" min="4" max="4" width="4.88"/>
    <col customWidth="1" min="10" max="10" width="16.38"/>
  </cols>
  <sheetData>
    <row r="1">
      <c r="A1" s="47" t="s">
        <v>304</v>
      </c>
      <c r="B1" s="47" t="s">
        <v>4</v>
      </c>
      <c r="C1" s="47" t="s">
        <v>5</v>
      </c>
      <c r="D1" s="48" t="s">
        <v>62</v>
      </c>
      <c r="E1" s="47" t="s">
        <v>49</v>
      </c>
      <c r="F1" s="47" t="s">
        <v>51</v>
      </c>
      <c r="G1" s="47" t="s">
        <v>53</v>
      </c>
      <c r="H1" s="47" t="s">
        <v>55</v>
      </c>
      <c r="I1" s="47" t="s">
        <v>57</v>
      </c>
      <c r="J1" s="47" t="s">
        <v>59</v>
      </c>
    </row>
    <row r="2">
      <c r="A2" s="47" t="str">
        <f t="shared" ref="A2:A2692" si="1">B2&amp;"_"&amp;C2&amp;"_"&amp;D2</f>
        <v>Africa_Algeria-Africa_2000</v>
      </c>
      <c r="B2" s="47" t="s">
        <v>68</v>
      </c>
      <c r="C2" s="49" t="s">
        <v>69</v>
      </c>
      <c r="D2" s="44" t="s">
        <v>70</v>
      </c>
      <c r="E2" s="50"/>
      <c r="F2" s="50"/>
      <c r="G2" s="50"/>
      <c r="H2" s="50"/>
      <c r="I2" s="52">
        <v>0.005</v>
      </c>
      <c r="J2" s="52">
        <v>0.003</v>
      </c>
    </row>
    <row r="3">
      <c r="A3" s="47" t="str">
        <f t="shared" si="1"/>
        <v>Africa_Algeria-Africa_2001</v>
      </c>
      <c r="B3" s="47" t="s">
        <v>68</v>
      </c>
      <c r="C3" s="49" t="s">
        <v>69</v>
      </c>
      <c r="D3" s="44" t="s">
        <v>71</v>
      </c>
      <c r="E3" s="50"/>
      <c r="F3" s="50"/>
      <c r="G3" s="50"/>
      <c r="H3" s="50"/>
      <c r="I3" s="52">
        <v>0.006</v>
      </c>
      <c r="J3" s="52">
        <v>0.003</v>
      </c>
    </row>
    <row r="4">
      <c r="A4" s="47" t="str">
        <f t="shared" si="1"/>
        <v>Africa_Algeria-Africa_2002</v>
      </c>
      <c r="B4" s="47" t="s">
        <v>68</v>
      </c>
      <c r="C4" s="49" t="s">
        <v>69</v>
      </c>
      <c r="D4" s="44" t="s">
        <v>72</v>
      </c>
      <c r="E4" s="50"/>
      <c r="F4" s="50"/>
      <c r="G4" s="50"/>
      <c r="H4" s="50"/>
      <c r="I4" s="52">
        <v>0.016</v>
      </c>
      <c r="J4" s="52">
        <v>0.014</v>
      </c>
    </row>
    <row r="5">
      <c r="A5" s="47" t="str">
        <f t="shared" si="1"/>
        <v>Africa_Algeria-Africa_2003</v>
      </c>
      <c r="B5" s="47" t="s">
        <v>68</v>
      </c>
      <c r="C5" s="49" t="s">
        <v>69</v>
      </c>
      <c r="D5" s="44" t="s">
        <v>74</v>
      </c>
      <c r="E5" s="50"/>
      <c r="F5" s="52">
        <v>25.0</v>
      </c>
      <c r="G5" s="50"/>
      <c r="H5" s="50"/>
      <c r="I5" s="52">
        <v>0.022</v>
      </c>
      <c r="J5" s="52">
        <v>0.044</v>
      </c>
    </row>
    <row r="6">
      <c r="A6" s="47" t="str">
        <f t="shared" si="1"/>
        <v>Africa_Algeria-Africa_2004</v>
      </c>
      <c r="B6" s="47" t="s">
        <v>68</v>
      </c>
      <c r="C6" s="49" t="s">
        <v>69</v>
      </c>
      <c r="D6" s="44" t="s">
        <v>83</v>
      </c>
      <c r="E6" s="50"/>
      <c r="F6" s="52">
        <v>25.0</v>
      </c>
      <c r="G6" s="50"/>
      <c r="H6" s="50"/>
      <c r="I6" s="52">
        <v>0.046</v>
      </c>
      <c r="J6" s="52">
        <v>0.146</v>
      </c>
    </row>
    <row r="7">
      <c r="A7" s="47" t="str">
        <f t="shared" si="1"/>
        <v>Africa_Algeria-Africa_2005</v>
      </c>
      <c r="B7" s="47" t="s">
        <v>68</v>
      </c>
      <c r="C7" s="49" t="s">
        <v>69</v>
      </c>
      <c r="D7" s="44" t="s">
        <v>84</v>
      </c>
      <c r="E7" s="52">
        <v>0.769</v>
      </c>
      <c r="F7" s="52">
        <v>25.0</v>
      </c>
      <c r="G7" s="50"/>
      <c r="H7" s="52">
        <v>451.0</v>
      </c>
      <c r="I7" s="52">
        <v>0.058</v>
      </c>
      <c r="J7" s="52">
        <v>0.402</v>
      </c>
    </row>
    <row r="8">
      <c r="A8" s="47" t="str">
        <f t="shared" si="1"/>
        <v>Africa_Algeria-Africa_2006</v>
      </c>
      <c r="B8" s="47" t="s">
        <v>68</v>
      </c>
      <c r="C8" s="49" t="s">
        <v>69</v>
      </c>
      <c r="D8" s="44" t="s">
        <v>85</v>
      </c>
      <c r="E8" s="52">
        <v>0.769</v>
      </c>
      <c r="F8" s="52">
        <v>25.0</v>
      </c>
      <c r="G8" s="50"/>
      <c r="H8" s="52">
        <v>451.0</v>
      </c>
      <c r="I8" s="52">
        <v>0.074</v>
      </c>
      <c r="J8" s="52">
        <v>0.609</v>
      </c>
    </row>
    <row r="9">
      <c r="A9" s="47" t="str">
        <f t="shared" si="1"/>
        <v>Africa_Algeria-Africa_2007</v>
      </c>
      <c r="B9" s="47" t="s">
        <v>68</v>
      </c>
      <c r="C9" s="49" t="s">
        <v>69</v>
      </c>
      <c r="D9" s="44" t="s">
        <v>86</v>
      </c>
      <c r="E9" s="52">
        <v>0.742</v>
      </c>
      <c r="F9" s="52">
        <v>25.0</v>
      </c>
      <c r="G9" s="50"/>
      <c r="H9" s="52">
        <v>451.0</v>
      </c>
      <c r="I9" s="52">
        <v>0.095</v>
      </c>
      <c r="J9" s="52">
        <v>0.785</v>
      </c>
    </row>
    <row r="10">
      <c r="A10" s="47" t="str">
        <f t="shared" si="1"/>
        <v>Africa_Algeria-Africa_2008</v>
      </c>
      <c r="B10" s="47" t="s">
        <v>68</v>
      </c>
      <c r="C10" s="49" t="s">
        <v>69</v>
      </c>
      <c r="D10" s="44" t="s">
        <v>87</v>
      </c>
      <c r="E10" s="52">
        <v>0.738</v>
      </c>
      <c r="F10" s="52">
        <v>25.0</v>
      </c>
      <c r="G10" s="50"/>
      <c r="H10" s="52">
        <v>451.0</v>
      </c>
      <c r="I10" s="52">
        <v>0.102</v>
      </c>
      <c r="J10" s="52">
        <v>0.757</v>
      </c>
    </row>
    <row r="11">
      <c r="A11" s="47" t="str">
        <f t="shared" si="1"/>
        <v>Africa_Algeria-Africa_2009</v>
      </c>
      <c r="B11" s="47" t="s">
        <v>68</v>
      </c>
      <c r="C11" s="49" t="s">
        <v>69</v>
      </c>
      <c r="D11" s="44" t="s">
        <v>88</v>
      </c>
      <c r="E11" s="52">
        <v>0.72</v>
      </c>
      <c r="F11" s="52">
        <v>25.0</v>
      </c>
      <c r="G11" s="50"/>
      <c r="H11" s="52">
        <v>451.0</v>
      </c>
      <c r="I11" s="52">
        <v>0.112</v>
      </c>
      <c r="J11" s="52">
        <v>0.9</v>
      </c>
    </row>
    <row r="12">
      <c r="A12" s="47" t="str">
        <f t="shared" si="1"/>
        <v>Africa_Algeria-Africa_2010</v>
      </c>
      <c r="B12" s="47" t="s">
        <v>68</v>
      </c>
      <c r="C12" s="49" t="s">
        <v>69</v>
      </c>
      <c r="D12" s="44" t="s">
        <v>89</v>
      </c>
      <c r="E12" s="52">
        <v>0.72</v>
      </c>
      <c r="F12" s="52">
        <v>25.0</v>
      </c>
      <c r="G12" s="50"/>
      <c r="H12" s="52">
        <v>451.0</v>
      </c>
      <c r="I12" s="52">
        <v>0.125</v>
      </c>
      <c r="J12" s="52">
        <v>0.884</v>
      </c>
    </row>
    <row r="13">
      <c r="A13" s="47" t="str">
        <f t="shared" si="1"/>
        <v>Africa_Algeria-Africa_2011</v>
      </c>
      <c r="B13" s="47" t="s">
        <v>68</v>
      </c>
      <c r="C13" s="49" t="s">
        <v>69</v>
      </c>
      <c r="D13" s="44" t="s">
        <v>90</v>
      </c>
      <c r="E13" s="52">
        <v>0.72</v>
      </c>
      <c r="F13" s="52">
        <v>25.0</v>
      </c>
      <c r="G13" s="50"/>
      <c r="H13" s="52">
        <v>451.0</v>
      </c>
      <c r="I13" s="52">
        <v>0.14</v>
      </c>
      <c r="J13" s="52">
        <v>0.943</v>
      </c>
    </row>
    <row r="14">
      <c r="A14" s="47" t="str">
        <f t="shared" si="1"/>
        <v>Africa_Algeria-Africa_2012</v>
      </c>
      <c r="B14" s="47" t="s">
        <v>68</v>
      </c>
      <c r="C14" s="49" t="s">
        <v>69</v>
      </c>
      <c r="D14" s="44" t="s">
        <v>91</v>
      </c>
      <c r="E14" s="52">
        <v>0.719</v>
      </c>
      <c r="F14" s="52">
        <v>25.0</v>
      </c>
      <c r="G14" s="52">
        <v>151.0</v>
      </c>
      <c r="H14" s="52">
        <v>451.0</v>
      </c>
      <c r="I14" s="52">
        <v>0.152</v>
      </c>
      <c r="J14" s="52">
        <v>0.975</v>
      </c>
    </row>
    <row r="15">
      <c r="A15" s="47" t="str">
        <f t="shared" si="1"/>
        <v>Africa_Angola-Africa_2000</v>
      </c>
      <c r="B15" s="47" t="s">
        <v>68</v>
      </c>
      <c r="C15" s="49" t="s">
        <v>92</v>
      </c>
      <c r="D15" s="44" t="s">
        <v>70</v>
      </c>
      <c r="E15" s="50"/>
      <c r="F15" s="50"/>
      <c r="G15" s="50"/>
      <c r="H15" s="50"/>
      <c r="I15" s="52">
        <v>0.001</v>
      </c>
      <c r="J15" s="52">
        <v>0.002</v>
      </c>
    </row>
    <row r="16">
      <c r="A16" s="47" t="str">
        <f t="shared" si="1"/>
        <v>Africa_Angola-Africa_2001</v>
      </c>
      <c r="B16" s="47" t="s">
        <v>68</v>
      </c>
      <c r="C16" s="49" t="s">
        <v>92</v>
      </c>
      <c r="D16" s="44" t="s">
        <v>71</v>
      </c>
      <c r="E16" s="50"/>
      <c r="F16" s="50"/>
      <c r="G16" s="50"/>
      <c r="H16" s="50"/>
      <c r="I16" s="52">
        <v>0.001</v>
      </c>
      <c r="J16" s="52">
        <v>0.005</v>
      </c>
    </row>
    <row r="17">
      <c r="A17" s="47" t="str">
        <f t="shared" si="1"/>
        <v>Africa_Angola-Africa_2002</v>
      </c>
      <c r="B17" s="47" t="s">
        <v>68</v>
      </c>
      <c r="C17" s="49" t="s">
        <v>92</v>
      </c>
      <c r="D17" s="44" t="s">
        <v>72</v>
      </c>
      <c r="E17" s="50"/>
      <c r="F17" s="50"/>
      <c r="G17" s="50"/>
      <c r="H17" s="50"/>
      <c r="I17" s="52">
        <v>0.003</v>
      </c>
      <c r="J17" s="52">
        <v>0.009</v>
      </c>
    </row>
    <row r="18">
      <c r="A18" s="47" t="str">
        <f t="shared" si="1"/>
        <v>Africa_Angola-Africa_2003</v>
      </c>
      <c r="B18" s="47" t="s">
        <v>68</v>
      </c>
      <c r="C18" s="49" t="s">
        <v>92</v>
      </c>
      <c r="D18" s="44" t="s">
        <v>74</v>
      </c>
      <c r="E18" s="50"/>
      <c r="F18" s="52">
        <v>119.0</v>
      </c>
      <c r="G18" s="50"/>
      <c r="H18" s="50"/>
      <c r="I18" s="52">
        <v>0.004</v>
      </c>
      <c r="J18" s="52">
        <v>0.023</v>
      </c>
    </row>
    <row r="19">
      <c r="A19" s="47" t="str">
        <f t="shared" si="1"/>
        <v>Africa_Angola-Africa_2004</v>
      </c>
      <c r="B19" s="47" t="s">
        <v>68</v>
      </c>
      <c r="C19" s="49" t="s">
        <v>92</v>
      </c>
      <c r="D19" s="44" t="s">
        <v>83</v>
      </c>
      <c r="E19" s="50"/>
      <c r="F19" s="52">
        <v>119.0</v>
      </c>
      <c r="G19" s="50"/>
      <c r="H19" s="50"/>
      <c r="I19" s="52">
        <v>0.005</v>
      </c>
      <c r="J19" s="52">
        <v>0.046</v>
      </c>
    </row>
    <row r="20">
      <c r="A20" s="47" t="str">
        <f t="shared" si="1"/>
        <v>Africa_Angola-Africa_2005</v>
      </c>
      <c r="B20" s="47" t="s">
        <v>68</v>
      </c>
      <c r="C20" s="49" t="s">
        <v>92</v>
      </c>
      <c r="D20" s="44" t="s">
        <v>84</v>
      </c>
      <c r="E20" s="52">
        <v>0.521</v>
      </c>
      <c r="F20" s="52">
        <v>119.0</v>
      </c>
      <c r="G20" s="50"/>
      <c r="H20" s="52">
        <v>272.0</v>
      </c>
      <c r="I20" s="52">
        <v>0.011</v>
      </c>
      <c r="J20" s="52">
        <v>0.097</v>
      </c>
    </row>
    <row r="21">
      <c r="A21" s="47" t="str">
        <f t="shared" si="1"/>
        <v>Africa_Angola-Africa_2006</v>
      </c>
      <c r="B21" s="47" t="s">
        <v>68</v>
      </c>
      <c r="C21" s="49" t="s">
        <v>92</v>
      </c>
      <c r="D21" s="44" t="s">
        <v>85</v>
      </c>
      <c r="E21" s="52">
        <v>0.521</v>
      </c>
      <c r="F21" s="52">
        <v>119.0</v>
      </c>
      <c r="G21" s="50"/>
      <c r="H21" s="52">
        <v>272.0</v>
      </c>
      <c r="I21" s="52">
        <v>0.019</v>
      </c>
      <c r="J21" s="52">
        <v>0.178</v>
      </c>
    </row>
    <row r="22">
      <c r="A22" s="47" t="str">
        <f t="shared" si="1"/>
        <v>Africa_Angola-Africa_2007</v>
      </c>
      <c r="B22" s="47" t="s">
        <v>68</v>
      </c>
      <c r="C22" s="49" t="s">
        <v>92</v>
      </c>
      <c r="D22" s="44" t="s">
        <v>86</v>
      </c>
      <c r="E22" s="52">
        <v>0.521</v>
      </c>
      <c r="F22" s="52">
        <v>119.0</v>
      </c>
      <c r="G22" s="50"/>
      <c r="H22" s="52">
        <v>272.0</v>
      </c>
      <c r="I22" s="52">
        <v>0.032</v>
      </c>
      <c r="J22" s="52">
        <v>0.28</v>
      </c>
    </row>
    <row r="23">
      <c r="A23" s="47" t="str">
        <f t="shared" si="1"/>
        <v>Africa_Angola-Africa_2008</v>
      </c>
      <c r="B23" s="47" t="s">
        <v>68</v>
      </c>
      <c r="C23" s="49" t="s">
        <v>92</v>
      </c>
      <c r="D23" s="44" t="s">
        <v>87</v>
      </c>
      <c r="E23" s="52">
        <v>0.521</v>
      </c>
      <c r="F23" s="52">
        <v>68.0</v>
      </c>
      <c r="G23" s="50"/>
      <c r="H23" s="52">
        <v>272.0</v>
      </c>
      <c r="I23" s="52">
        <v>0.046</v>
      </c>
      <c r="J23" s="52">
        <v>0.37</v>
      </c>
    </row>
    <row r="24">
      <c r="A24" s="47" t="str">
        <f t="shared" si="1"/>
        <v>Africa_Angola-Africa_2009</v>
      </c>
      <c r="B24" s="47" t="s">
        <v>68</v>
      </c>
      <c r="C24" s="49" t="s">
        <v>92</v>
      </c>
      <c r="D24" s="44" t="s">
        <v>88</v>
      </c>
      <c r="E24" s="52">
        <v>0.521</v>
      </c>
      <c r="F24" s="52">
        <v>68.0</v>
      </c>
      <c r="G24" s="50"/>
      <c r="H24" s="52">
        <v>272.0</v>
      </c>
      <c r="I24" s="52">
        <v>0.06</v>
      </c>
      <c r="J24" s="52">
        <v>0.428</v>
      </c>
    </row>
    <row r="25">
      <c r="A25" s="47" t="str">
        <f t="shared" si="1"/>
        <v>Africa_Angola-Africa_2010</v>
      </c>
      <c r="B25" s="47" t="s">
        <v>68</v>
      </c>
      <c r="C25" s="49" t="s">
        <v>92</v>
      </c>
      <c r="D25" s="44" t="s">
        <v>89</v>
      </c>
      <c r="E25" s="52">
        <v>0.521</v>
      </c>
      <c r="F25" s="52">
        <v>66.0</v>
      </c>
      <c r="G25" s="50"/>
      <c r="H25" s="52">
        <v>282.0</v>
      </c>
      <c r="I25" s="52">
        <v>0.1</v>
      </c>
      <c r="J25" s="52">
        <v>0.481</v>
      </c>
    </row>
    <row r="26">
      <c r="A26" s="47" t="str">
        <f t="shared" si="1"/>
        <v>Africa_Angola-Africa_2011</v>
      </c>
      <c r="B26" s="47" t="s">
        <v>68</v>
      </c>
      <c r="C26" s="49" t="s">
        <v>92</v>
      </c>
      <c r="D26" s="44" t="s">
        <v>90</v>
      </c>
      <c r="E26" s="52">
        <v>0.521</v>
      </c>
      <c r="F26" s="52">
        <v>66.0</v>
      </c>
      <c r="G26" s="50"/>
      <c r="H26" s="52">
        <v>282.0</v>
      </c>
      <c r="I26" s="52">
        <v>0.148</v>
      </c>
      <c r="J26" s="52">
        <v>0.53</v>
      </c>
    </row>
    <row r="27">
      <c r="A27" s="47" t="str">
        <f t="shared" si="1"/>
        <v>Africa_Angola-Africa_2012</v>
      </c>
      <c r="B27" s="47" t="s">
        <v>68</v>
      </c>
      <c r="C27" s="49" t="s">
        <v>92</v>
      </c>
      <c r="D27" s="44" t="s">
        <v>91</v>
      </c>
      <c r="E27" s="52">
        <v>0.521</v>
      </c>
      <c r="F27" s="52">
        <v>66.0</v>
      </c>
      <c r="G27" s="52">
        <v>178.0</v>
      </c>
      <c r="H27" s="52">
        <v>282.0</v>
      </c>
      <c r="I27" s="52">
        <v>0.169</v>
      </c>
      <c r="J27" s="52">
        <v>0.614</v>
      </c>
    </row>
    <row r="28">
      <c r="A28" s="47" t="str">
        <f t="shared" si="1"/>
        <v>Africa_Benin-Africa_2000</v>
      </c>
      <c r="B28" s="47" t="s">
        <v>68</v>
      </c>
      <c r="C28" s="49" t="s">
        <v>93</v>
      </c>
      <c r="D28" s="44" t="s">
        <v>70</v>
      </c>
      <c r="E28" s="50"/>
      <c r="F28" s="50"/>
      <c r="G28" s="50"/>
      <c r="H28" s="50"/>
      <c r="I28" s="52">
        <v>0.002</v>
      </c>
      <c r="J28" s="52">
        <v>0.008</v>
      </c>
    </row>
    <row r="29">
      <c r="A29" s="47" t="str">
        <f t="shared" si="1"/>
        <v>Africa_Benin-Africa_2001</v>
      </c>
      <c r="B29" s="47" t="s">
        <v>68</v>
      </c>
      <c r="C29" s="49" t="s">
        <v>93</v>
      </c>
      <c r="D29" s="44" t="s">
        <v>71</v>
      </c>
      <c r="E29" s="50"/>
      <c r="F29" s="50"/>
      <c r="G29" s="50"/>
      <c r="H29" s="50"/>
      <c r="I29" s="52">
        <v>0.004</v>
      </c>
      <c r="J29" s="52">
        <v>0.017</v>
      </c>
    </row>
    <row r="30">
      <c r="A30" s="47" t="str">
        <f t="shared" si="1"/>
        <v>Africa_Benin-Africa_2002</v>
      </c>
      <c r="B30" s="47" t="s">
        <v>68</v>
      </c>
      <c r="C30" s="49" t="s">
        <v>93</v>
      </c>
      <c r="D30" s="44" t="s">
        <v>72</v>
      </c>
      <c r="E30" s="50"/>
      <c r="F30" s="50"/>
      <c r="G30" s="50"/>
      <c r="H30" s="50"/>
      <c r="I30" s="52">
        <v>0.007</v>
      </c>
      <c r="J30" s="52">
        <v>0.03</v>
      </c>
    </row>
    <row r="31">
      <c r="A31" s="47" t="str">
        <f t="shared" si="1"/>
        <v>Africa_Benin-Africa_2003</v>
      </c>
      <c r="B31" s="47" t="s">
        <v>68</v>
      </c>
      <c r="C31" s="49" t="s">
        <v>93</v>
      </c>
      <c r="D31" s="44" t="s">
        <v>74</v>
      </c>
      <c r="E31" s="50"/>
      <c r="F31" s="52">
        <v>32.0</v>
      </c>
      <c r="G31" s="50"/>
      <c r="H31" s="50"/>
      <c r="I31" s="52">
        <v>0.01</v>
      </c>
      <c r="J31" s="52">
        <v>0.031</v>
      </c>
    </row>
    <row r="32">
      <c r="A32" s="47" t="str">
        <f t="shared" si="1"/>
        <v>Africa_Benin-Africa_2004</v>
      </c>
      <c r="B32" s="47" t="s">
        <v>68</v>
      </c>
      <c r="C32" s="49" t="s">
        <v>93</v>
      </c>
      <c r="D32" s="44" t="s">
        <v>83</v>
      </c>
      <c r="E32" s="50"/>
      <c r="F32" s="52">
        <v>31.0</v>
      </c>
      <c r="G32" s="50"/>
      <c r="H32" s="50"/>
      <c r="I32" s="52">
        <v>0.012</v>
      </c>
      <c r="J32" s="52">
        <v>0.058</v>
      </c>
    </row>
    <row r="33">
      <c r="A33" s="47" t="str">
        <f t="shared" si="1"/>
        <v>Africa_Benin-Africa_2005</v>
      </c>
      <c r="B33" s="47" t="s">
        <v>68</v>
      </c>
      <c r="C33" s="49" t="s">
        <v>93</v>
      </c>
      <c r="D33" s="44" t="s">
        <v>84</v>
      </c>
      <c r="E33" s="52">
        <v>0.757</v>
      </c>
      <c r="F33" s="52">
        <v>31.0</v>
      </c>
      <c r="G33" s="50"/>
      <c r="H33" s="52">
        <v>270.0</v>
      </c>
      <c r="I33" s="52">
        <v>0.013</v>
      </c>
      <c r="J33" s="52">
        <v>0.073</v>
      </c>
    </row>
    <row r="34">
      <c r="A34" s="47" t="str">
        <f t="shared" si="1"/>
        <v>Africa_Benin-Africa_2006</v>
      </c>
      <c r="B34" s="47" t="s">
        <v>68</v>
      </c>
      <c r="C34" s="49" t="s">
        <v>93</v>
      </c>
      <c r="D34" s="44" t="s">
        <v>85</v>
      </c>
      <c r="E34" s="52">
        <v>0.757</v>
      </c>
      <c r="F34" s="52">
        <v>31.0</v>
      </c>
      <c r="G34" s="50"/>
      <c r="H34" s="52">
        <v>270.0</v>
      </c>
      <c r="I34" s="52">
        <v>0.015</v>
      </c>
      <c r="J34" s="52">
        <v>0.125</v>
      </c>
    </row>
    <row r="35">
      <c r="A35" s="47" t="str">
        <f t="shared" si="1"/>
        <v>Africa_Benin-Africa_2007</v>
      </c>
      <c r="B35" s="47" t="s">
        <v>68</v>
      </c>
      <c r="C35" s="49" t="s">
        <v>93</v>
      </c>
      <c r="D35" s="44" t="s">
        <v>86</v>
      </c>
      <c r="E35" s="52">
        <v>0.732</v>
      </c>
      <c r="F35" s="52">
        <v>31.0</v>
      </c>
      <c r="G35" s="50"/>
      <c r="H35" s="52">
        <v>270.0</v>
      </c>
      <c r="I35" s="52">
        <v>0.018</v>
      </c>
      <c r="J35" s="52">
        <v>0.236</v>
      </c>
    </row>
    <row r="36">
      <c r="A36" s="47" t="str">
        <f t="shared" si="1"/>
        <v>Africa_Benin-Africa_2008</v>
      </c>
      <c r="B36" s="47" t="s">
        <v>68</v>
      </c>
      <c r="C36" s="49" t="s">
        <v>93</v>
      </c>
      <c r="D36" s="44" t="s">
        <v>87</v>
      </c>
      <c r="E36" s="52">
        <v>0.732</v>
      </c>
      <c r="F36" s="52">
        <v>31.0</v>
      </c>
      <c r="G36" s="50"/>
      <c r="H36" s="52">
        <v>270.0</v>
      </c>
      <c r="I36" s="52">
        <v>0.019</v>
      </c>
      <c r="J36" s="52">
        <v>0.404</v>
      </c>
    </row>
    <row r="37">
      <c r="A37" s="47" t="str">
        <f t="shared" si="1"/>
        <v>Africa_Benin-Africa_2009</v>
      </c>
      <c r="B37" s="47" t="s">
        <v>68</v>
      </c>
      <c r="C37" s="49" t="s">
        <v>93</v>
      </c>
      <c r="D37" s="44" t="s">
        <v>88</v>
      </c>
      <c r="E37" s="52">
        <v>0.732</v>
      </c>
      <c r="F37" s="52">
        <v>31.0</v>
      </c>
      <c r="G37" s="50"/>
      <c r="H37" s="52">
        <v>270.0</v>
      </c>
      <c r="I37" s="52">
        <v>0.022</v>
      </c>
      <c r="J37" s="52">
        <v>0.545</v>
      </c>
    </row>
    <row r="38">
      <c r="A38" s="47" t="str">
        <f t="shared" si="1"/>
        <v>Africa_Benin-Africa_2010</v>
      </c>
      <c r="B38" s="47" t="s">
        <v>68</v>
      </c>
      <c r="C38" s="49" t="s">
        <v>93</v>
      </c>
      <c r="D38" s="44" t="s">
        <v>89</v>
      </c>
      <c r="E38" s="52">
        <v>0.659</v>
      </c>
      <c r="F38" s="52">
        <v>31.0</v>
      </c>
      <c r="G38" s="50"/>
      <c r="H38" s="52">
        <v>270.0</v>
      </c>
      <c r="I38" s="52">
        <v>0.031</v>
      </c>
      <c r="J38" s="52">
        <v>0.744</v>
      </c>
    </row>
    <row r="39">
      <c r="A39" s="47" t="str">
        <f t="shared" si="1"/>
        <v>Africa_Benin-Africa_2011</v>
      </c>
      <c r="B39" s="47" t="s">
        <v>68</v>
      </c>
      <c r="C39" s="49" t="s">
        <v>93</v>
      </c>
      <c r="D39" s="44" t="s">
        <v>90</v>
      </c>
      <c r="E39" s="52">
        <v>0.659</v>
      </c>
      <c r="F39" s="52">
        <v>29.0</v>
      </c>
      <c r="G39" s="50"/>
      <c r="H39" s="52">
        <v>270.0</v>
      </c>
      <c r="I39" s="52">
        <v>0.041</v>
      </c>
      <c r="J39" s="52">
        <v>0.794</v>
      </c>
    </row>
    <row r="40">
      <c r="A40" s="47" t="str">
        <f t="shared" si="1"/>
        <v>Africa_Benin-Africa_2012</v>
      </c>
      <c r="B40" s="47" t="s">
        <v>68</v>
      </c>
      <c r="C40" s="49" t="s">
        <v>93</v>
      </c>
      <c r="D40" s="44" t="s">
        <v>91</v>
      </c>
      <c r="E40" s="52">
        <v>0.659</v>
      </c>
      <c r="F40" s="52">
        <v>26.0</v>
      </c>
      <c r="G40" s="52">
        <v>175.0</v>
      </c>
      <c r="H40" s="52">
        <v>270.0</v>
      </c>
      <c r="I40" s="52">
        <v>0.045</v>
      </c>
      <c r="J40" s="52">
        <v>0.837</v>
      </c>
    </row>
    <row r="41">
      <c r="A41" s="47" t="str">
        <f t="shared" si="1"/>
        <v>Africa_Botswana-Africa_2000</v>
      </c>
      <c r="B41" s="47" t="s">
        <v>68</v>
      </c>
      <c r="C41" s="49" t="s">
        <v>94</v>
      </c>
      <c r="D41" s="44" t="s">
        <v>70</v>
      </c>
      <c r="E41" s="50"/>
      <c r="F41" s="50"/>
      <c r="G41" s="50"/>
      <c r="H41" s="50"/>
      <c r="I41" s="52">
        <v>0.029</v>
      </c>
      <c r="J41" s="52">
        <v>0.127</v>
      </c>
    </row>
    <row r="42">
      <c r="A42" s="47" t="str">
        <f t="shared" si="1"/>
        <v>Africa_Botswana-Africa_2001</v>
      </c>
      <c r="B42" s="47" t="s">
        <v>68</v>
      </c>
      <c r="C42" s="49" t="s">
        <v>94</v>
      </c>
      <c r="D42" s="44" t="s">
        <v>71</v>
      </c>
      <c r="E42" s="50"/>
      <c r="F42" s="50"/>
      <c r="G42" s="50"/>
      <c r="H42" s="50"/>
      <c r="I42" s="52">
        <v>0.034</v>
      </c>
      <c r="J42" s="52">
        <v>0.186</v>
      </c>
    </row>
    <row r="43">
      <c r="A43" s="47" t="str">
        <f t="shared" si="1"/>
        <v>Africa_Botswana-Africa_2002</v>
      </c>
      <c r="B43" s="47" t="s">
        <v>68</v>
      </c>
      <c r="C43" s="49" t="s">
        <v>94</v>
      </c>
      <c r="D43" s="44" t="s">
        <v>72</v>
      </c>
      <c r="E43" s="50"/>
      <c r="F43" s="50"/>
      <c r="G43" s="50"/>
      <c r="H43" s="50"/>
      <c r="I43" s="52">
        <v>0.034</v>
      </c>
      <c r="J43" s="52">
        <v>0.184</v>
      </c>
    </row>
    <row r="44">
      <c r="A44" s="47" t="str">
        <f t="shared" si="1"/>
        <v>Africa_Botswana-Africa_2003</v>
      </c>
      <c r="B44" s="47" t="s">
        <v>68</v>
      </c>
      <c r="C44" s="49" t="s">
        <v>94</v>
      </c>
      <c r="D44" s="44" t="s">
        <v>74</v>
      </c>
      <c r="E44" s="50"/>
      <c r="F44" s="52">
        <v>107.0</v>
      </c>
      <c r="G44" s="50"/>
      <c r="H44" s="50"/>
      <c r="I44" s="52">
        <v>0.033</v>
      </c>
      <c r="J44" s="52">
        <v>0.243</v>
      </c>
    </row>
    <row r="45">
      <c r="A45" s="47" t="str">
        <f t="shared" si="1"/>
        <v>Africa_Botswana-Africa_2004</v>
      </c>
      <c r="B45" s="47" t="s">
        <v>68</v>
      </c>
      <c r="C45" s="49" t="s">
        <v>94</v>
      </c>
      <c r="D45" s="44" t="s">
        <v>83</v>
      </c>
      <c r="E45" s="50"/>
      <c r="F45" s="52">
        <v>107.0</v>
      </c>
      <c r="G45" s="50"/>
      <c r="H45" s="50"/>
      <c r="I45" s="52">
        <v>0.033</v>
      </c>
      <c r="J45" s="52">
        <v>0.282</v>
      </c>
    </row>
    <row r="46">
      <c r="A46" s="47" t="str">
        <f t="shared" si="1"/>
        <v>Africa_Botswana-Africa_2005</v>
      </c>
      <c r="B46" s="47" t="s">
        <v>68</v>
      </c>
      <c r="C46" s="49" t="s">
        <v>94</v>
      </c>
      <c r="D46" s="44" t="s">
        <v>84</v>
      </c>
      <c r="E46" s="52">
        <v>0.171</v>
      </c>
      <c r="F46" s="52">
        <v>107.0</v>
      </c>
      <c r="G46" s="50"/>
      <c r="H46" s="52">
        <v>140.0</v>
      </c>
      <c r="I46" s="52">
        <v>0.033</v>
      </c>
      <c r="J46" s="52">
        <v>0.301</v>
      </c>
    </row>
    <row r="47">
      <c r="A47" s="47" t="str">
        <f t="shared" si="1"/>
        <v>Africa_Botswana-Africa_2006</v>
      </c>
      <c r="B47" s="47" t="s">
        <v>68</v>
      </c>
      <c r="C47" s="49" t="s">
        <v>94</v>
      </c>
      <c r="D47" s="44" t="s">
        <v>85</v>
      </c>
      <c r="E47" s="52">
        <v>0.171</v>
      </c>
      <c r="F47" s="52">
        <v>107.0</v>
      </c>
      <c r="G47" s="50"/>
      <c r="H47" s="52">
        <v>140.0</v>
      </c>
      <c r="I47" s="52">
        <v>0.043</v>
      </c>
      <c r="J47" s="52">
        <v>0.434</v>
      </c>
    </row>
    <row r="48">
      <c r="A48" s="47" t="str">
        <f t="shared" si="1"/>
        <v>Africa_Botswana-Africa_2007</v>
      </c>
      <c r="B48" s="47" t="s">
        <v>68</v>
      </c>
      <c r="C48" s="49" t="s">
        <v>94</v>
      </c>
      <c r="D48" s="44" t="s">
        <v>86</v>
      </c>
      <c r="E48" s="52">
        <v>0.171</v>
      </c>
      <c r="F48" s="52">
        <v>107.0</v>
      </c>
      <c r="G48" s="50"/>
      <c r="H48" s="52">
        <v>140.0</v>
      </c>
      <c r="I48" s="52">
        <v>0.053</v>
      </c>
      <c r="J48" s="52">
        <v>0.601</v>
      </c>
    </row>
    <row r="49">
      <c r="A49" s="47" t="str">
        <f t="shared" si="1"/>
        <v>Africa_Botswana-Africa_2008</v>
      </c>
      <c r="B49" s="47" t="s">
        <v>68</v>
      </c>
      <c r="C49" s="49" t="s">
        <v>94</v>
      </c>
      <c r="D49" s="44" t="s">
        <v>87</v>
      </c>
      <c r="E49" s="52">
        <v>0.171</v>
      </c>
      <c r="F49" s="52">
        <v>77.0</v>
      </c>
      <c r="G49" s="50"/>
      <c r="H49" s="52">
        <v>140.0</v>
      </c>
      <c r="I49" s="52">
        <v>0.063</v>
      </c>
      <c r="J49" s="52">
        <v>0.768</v>
      </c>
    </row>
    <row r="50">
      <c r="A50" s="47" t="str">
        <f t="shared" si="1"/>
        <v>Africa_Botswana-Africa_2009</v>
      </c>
      <c r="B50" s="47" t="s">
        <v>68</v>
      </c>
      <c r="C50" s="49" t="s">
        <v>94</v>
      </c>
      <c r="D50" s="44" t="s">
        <v>88</v>
      </c>
      <c r="E50" s="52">
        <v>0.17</v>
      </c>
      <c r="F50" s="52">
        <v>60.0</v>
      </c>
      <c r="G50" s="50"/>
      <c r="H50" s="52">
        <v>140.0</v>
      </c>
      <c r="I50" s="52">
        <v>0.062</v>
      </c>
      <c r="J50" s="52">
        <v>0.96</v>
      </c>
    </row>
    <row r="51">
      <c r="A51" s="47" t="str">
        <f t="shared" si="1"/>
        <v>Africa_Botswana-Africa_2010</v>
      </c>
      <c r="B51" s="47" t="s">
        <v>68</v>
      </c>
      <c r="C51" s="49" t="s">
        <v>94</v>
      </c>
      <c r="D51" s="44" t="s">
        <v>89</v>
      </c>
      <c r="E51" s="52">
        <v>0.195</v>
      </c>
      <c r="F51" s="52">
        <v>60.0</v>
      </c>
      <c r="G51" s="50"/>
      <c r="H51" s="52">
        <v>152.0</v>
      </c>
      <c r="I51" s="52">
        <v>0.06</v>
      </c>
      <c r="J51" s="52">
        <v>1.2</v>
      </c>
    </row>
    <row r="52">
      <c r="A52" s="47" t="str">
        <f t="shared" si="1"/>
        <v>Africa_Botswana-Africa_2011</v>
      </c>
      <c r="B52" s="47" t="s">
        <v>68</v>
      </c>
      <c r="C52" s="49" t="s">
        <v>94</v>
      </c>
      <c r="D52" s="44" t="s">
        <v>90</v>
      </c>
      <c r="E52" s="52">
        <v>0.195</v>
      </c>
      <c r="F52" s="52">
        <v>60.0</v>
      </c>
      <c r="G52" s="50"/>
      <c r="H52" s="52">
        <v>152.0</v>
      </c>
      <c r="I52" s="52">
        <v>0.08</v>
      </c>
      <c r="J52" s="52">
        <v>1.46</v>
      </c>
    </row>
    <row r="53">
      <c r="A53" s="47" t="str">
        <f t="shared" si="1"/>
        <v>Africa_Botswana-Africa_2012</v>
      </c>
      <c r="B53" s="47" t="s">
        <v>68</v>
      </c>
      <c r="C53" s="49" t="s">
        <v>94</v>
      </c>
      <c r="D53" s="44" t="s">
        <v>91</v>
      </c>
      <c r="E53" s="52">
        <v>0.254</v>
      </c>
      <c r="F53" s="52">
        <v>60.0</v>
      </c>
      <c r="G53" s="52">
        <v>65.0</v>
      </c>
      <c r="H53" s="52">
        <v>152.0</v>
      </c>
      <c r="I53" s="52">
        <v>0.115</v>
      </c>
      <c r="J53" s="52">
        <v>1.538</v>
      </c>
    </row>
    <row r="54">
      <c r="A54" s="47" t="str">
        <f t="shared" si="1"/>
        <v>Africa_Burkina Faso-Africa_2000</v>
      </c>
      <c r="B54" s="47" t="s">
        <v>68</v>
      </c>
      <c r="C54" s="49" t="s">
        <v>95</v>
      </c>
      <c r="D54" s="44" t="s">
        <v>70</v>
      </c>
      <c r="E54" s="50"/>
      <c r="F54" s="50"/>
      <c r="G54" s="50"/>
      <c r="H54" s="50"/>
      <c r="I54" s="52">
        <v>0.001</v>
      </c>
      <c r="J54" s="52">
        <v>0.002</v>
      </c>
    </row>
    <row r="55">
      <c r="A55" s="47" t="str">
        <f t="shared" si="1"/>
        <v>Africa_Burkina Faso-Africa_2001</v>
      </c>
      <c r="B55" s="47" t="s">
        <v>68</v>
      </c>
      <c r="C55" s="49" t="s">
        <v>95</v>
      </c>
      <c r="D55" s="44" t="s">
        <v>71</v>
      </c>
      <c r="E55" s="50"/>
      <c r="F55" s="50"/>
      <c r="G55" s="50"/>
      <c r="H55" s="50"/>
      <c r="I55" s="52">
        <v>0.002</v>
      </c>
      <c r="J55" s="52">
        <v>0.006</v>
      </c>
    </row>
    <row r="56">
      <c r="A56" s="47" t="str">
        <f t="shared" si="1"/>
        <v>Africa_Burkina Faso-Africa_2002</v>
      </c>
      <c r="B56" s="47" t="s">
        <v>68</v>
      </c>
      <c r="C56" s="49" t="s">
        <v>95</v>
      </c>
      <c r="D56" s="44" t="s">
        <v>72</v>
      </c>
      <c r="E56" s="50"/>
      <c r="F56" s="50"/>
      <c r="G56" s="50"/>
      <c r="H56" s="50"/>
      <c r="I56" s="52">
        <v>0.002</v>
      </c>
      <c r="J56" s="52">
        <v>0.009</v>
      </c>
    </row>
    <row r="57">
      <c r="A57" s="47" t="str">
        <f t="shared" si="1"/>
        <v>Africa_Burkina Faso-Africa_2003</v>
      </c>
      <c r="B57" s="47" t="s">
        <v>68</v>
      </c>
      <c r="C57" s="49" t="s">
        <v>95</v>
      </c>
      <c r="D57" s="44" t="s">
        <v>74</v>
      </c>
      <c r="E57" s="50"/>
      <c r="F57" s="52">
        <v>40.0</v>
      </c>
      <c r="G57" s="50"/>
      <c r="H57" s="50"/>
      <c r="I57" s="52">
        <v>0.004</v>
      </c>
      <c r="J57" s="52">
        <v>0.019</v>
      </c>
    </row>
    <row r="58">
      <c r="A58" s="47" t="str">
        <f t="shared" si="1"/>
        <v>Africa_Burkina Faso-Africa_2004</v>
      </c>
      <c r="B58" s="47" t="s">
        <v>68</v>
      </c>
      <c r="C58" s="49" t="s">
        <v>95</v>
      </c>
      <c r="D58" s="44" t="s">
        <v>83</v>
      </c>
      <c r="E58" s="50"/>
      <c r="F58" s="52">
        <v>40.0</v>
      </c>
      <c r="G58" s="50"/>
      <c r="H58" s="50"/>
      <c r="I58" s="52">
        <v>0.004</v>
      </c>
      <c r="J58" s="52">
        <v>0.03</v>
      </c>
    </row>
    <row r="59">
      <c r="A59" s="47" t="str">
        <f t="shared" si="1"/>
        <v>Africa_Burkina Faso-Africa_2005</v>
      </c>
      <c r="B59" s="47" t="s">
        <v>68</v>
      </c>
      <c r="C59" s="49" t="s">
        <v>95</v>
      </c>
      <c r="D59" s="44" t="s">
        <v>84</v>
      </c>
      <c r="E59" s="52">
        <v>0.475</v>
      </c>
      <c r="F59" s="52">
        <v>40.0</v>
      </c>
      <c r="G59" s="50"/>
      <c r="H59" s="52">
        <v>270.0</v>
      </c>
      <c r="I59" s="52">
        <v>0.005</v>
      </c>
      <c r="J59" s="52">
        <v>0.047</v>
      </c>
    </row>
    <row r="60">
      <c r="A60" s="47" t="str">
        <f t="shared" si="1"/>
        <v>Africa_Burkina Faso-Africa_2006</v>
      </c>
      <c r="B60" s="47" t="s">
        <v>68</v>
      </c>
      <c r="C60" s="49" t="s">
        <v>95</v>
      </c>
      <c r="D60" s="44" t="s">
        <v>85</v>
      </c>
      <c r="E60" s="52">
        <v>0.476</v>
      </c>
      <c r="F60" s="52">
        <v>34.0</v>
      </c>
      <c r="G60" s="50"/>
      <c r="H60" s="52">
        <v>270.0</v>
      </c>
      <c r="I60" s="52">
        <v>0.006</v>
      </c>
      <c r="J60" s="52">
        <v>0.074</v>
      </c>
    </row>
    <row r="61">
      <c r="A61" s="47" t="str">
        <f t="shared" si="1"/>
        <v>Africa_Burkina Faso-Africa_2007</v>
      </c>
      <c r="B61" s="47" t="s">
        <v>68</v>
      </c>
      <c r="C61" s="49" t="s">
        <v>95</v>
      </c>
      <c r="D61" s="44" t="s">
        <v>86</v>
      </c>
      <c r="E61" s="52">
        <v>0.476</v>
      </c>
      <c r="F61" s="52">
        <v>18.0</v>
      </c>
      <c r="G61" s="50"/>
      <c r="H61" s="52">
        <v>270.0</v>
      </c>
      <c r="I61" s="52">
        <v>0.008</v>
      </c>
      <c r="J61" s="52">
        <v>0.131</v>
      </c>
    </row>
    <row r="62">
      <c r="A62" s="47" t="str">
        <f t="shared" si="1"/>
        <v>Africa_Burkina Faso-Africa_2008</v>
      </c>
      <c r="B62" s="47" t="s">
        <v>68</v>
      </c>
      <c r="C62" s="49" t="s">
        <v>95</v>
      </c>
      <c r="D62" s="44" t="s">
        <v>87</v>
      </c>
      <c r="E62" s="52">
        <v>0.445</v>
      </c>
      <c r="F62" s="52">
        <v>16.0</v>
      </c>
      <c r="G62" s="50"/>
      <c r="H62" s="52">
        <v>270.0</v>
      </c>
      <c r="I62" s="52">
        <v>0.009</v>
      </c>
      <c r="J62" s="52">
        <v>0.206</v>
      </c>
    </row>
    <row r="63">
      <c r="A63" s="47" t="str">
        <f t="shared" si="1"/>
        <v>Africa_Burkina Faso-Africa_2009</v>
      </c>
      <c r="B63" s="47" t="s">
        <v>68</v>
      </c>
      <c r="C63" s="49" t="s">
        <v>95</v>
      </c>
      <c r="D63" s="44" t="s">
        <v>88</v>
      </c>
      <c r="E63" s="52">
        <v>0.449</v>
      </c>
      <c r="F63" s="52">
        <v>14.0</v>
      </c>
      <c r="G63" s="50"/>
      <c r="H63" s="52">
        <v>270.0</v>
      </c>
      <c r="I63" s="52">
        <v>0.011</v>
      </c>
      <c r="J63" s="52">
        <v>0.253</v>
      </c>
    </row>
    <row r="64">
      <c r="A64" s="47" t="str">
        <f t="shared" si="1"/>
        <v>Africa_Burkina Faso-Africa_2010</v>
      </c>
      <c r="B64" s="47" t="s">
        <v>68</v>
      </c>
      <c r="C64" s="49" t="s">
        <v>95</v>
      </c>
      <c r="D64" s="44" t="s">
        <v>89</v>
      </c>
      <c r="E64" s="52">
        <v>0.448</v>
      </c>
      <c r="F64" s="52">
        <v>14.0</v>
      </c>
      <c r="G64" s="50"/>
      <c r="H64" s="52">
        <v>270.0</v>
      </c>
      <c r="I64" s="52">
        <v>0.024</v>
      </c>
      <c r="J64" s="52">
        <v>0.367</v>
      </c>
    </row>
    <row r="65">
      <c r="A65" s="47" t="str">
        <f t="shared" si="1"/>
        <v>Africa_Burkina Faso-Africa_2011</v>
      </c>
      <c r="B65" s="47" t="s">
        <v>68</v>
      </c>
      <c r="C65" s="49" t="s">
        <v>95</v>
      </c>
      <c r="D65" s="44" t="s">
        <v>90</v>
      </c>
      <c r="E65" s="52">
        <v>0.435</v>
      </c>
      <c r="F65" s="52">
        <v>13.0</v>
      </c>
      <c r="G65" s="50"/>
      <c r="H65" s="52">
        <v>270.0</v>
      </c>
      <c r="I65" s="52">
        <v>0.03</v>
      </c>
      <c r="J65" s="52">
        <v>0.48</v>
      </c>
    </row>
    <row r="66">
      <c r="A66" s="47" t="str">
        <f t="shared" si="1"/>
        <v>Africa_Burkina Faso-Africa_2012</v>
      </c>
      <c r="B66" s="47" t="s">
        <v>68</v>
      </c>
      <c r="C66" s="49" t="s">
        <v>95</v>
      </c>
      <c r="D66" s="44" t="s">
        <v>91</v>
      </c>
      <c r="E66" s="52">
        <v>0.435</v>
      </c>
      <c r="F66" s="52">
        <v>13.0</v>
      </c>
      <c r="G66" s="52">
        <v>154.0</v>
      </c>
      <c r="H66" s="52">
        <v>270.0</v>
      </c>
      <c r="I66" s="52">
        <v>0.037</v>
      </c>
      <c r="J66" s="52">
        <v>0.606</v>
      </c>
    </row>
    <row r="67">
      <c r="A67" s="47" t="str">
        <f t="shared" si="1"/>
        <v>Africa_Burundi-Africa_2000</v>
      </c>
      <c r="B67" s="47" t="s">
        <v>68</v>
      </c>
      <c r="C67" s="49" t="s">
        <v>96</v>
      </c>
      <c r="D67" s="44" t="s">
        <v>70</v>
      </c>
      <c r="E67" s="50"/>
      <c r="F67" s="50"/>
      <c r="G67" s="50"/>
      <c r="H67" s="50"/>
      <c r="I67" s="52">
        <v>0.001</v>
      </c>
      <c r="J67" s="52">
        <v>0.002</v>
      </c>
    </row>
    <row r="68">
      <c r="A68" s="47" t="str">
        <f t="shared" si="1"/>
        <v>Africa_Burundi-Africa_2001</v>
      </c>
      <c r="B68" s="47" t="s">
        <v>68</v>
      </c>
      <c r="C68" s="49" t="s">
        <v>96</v>
      </c>
      <c r="D68" s="44" t="s">
        <v>71</v>
      </c>
      <c r="E68" s="50"/>
      <c r="F68" s="50"/>
      <c r="G68" s="50"/>
      <c r="H68" s="50"/>
      <c r="I68" s="52">
        <v>0.001</v>
      </c>
      <c r="J68" s="52">
        <v>0.005</v>
      </c>
    </row>
    <row r="69">
      <c r="A69" s="47" t="str">
        <f t="shared" si="1"/>
        <v>Africa_Burundi-Africa_2002</v>
      </c>
      <c r="B69" s="47" t="s">
        <v>68</v>
      </c>
      <c r="C69" s="49" t="s">
        <v>96</v>
      </c>
      <c r="D69" s="44" t="s">
        <v>72</v>
      </c>
      <c r="E69" s="50"/>
      <c r="F69" s="50"/>
      <c r="G69" s="50"/>
      <c r="H69" s="50"/>
      <c r="I69" s="52">
        <v>0.001</v>
      </c>
      <c r="J69" s="52">
        <v>0.007</v>
      </c>
    </row>
    <row r="70">
      <c r="A70" s="47" t="str">
        <f t="shared" si="1"/>
        <v>Africa_Burundi-Africa_2003</v>
      </c>
      <c r="B70" s="47" t="s">
        <v>68</v>
      </c>
      <c r="C70" s="49" t="s">
        <v>96</v>
      </c>
      <c r="D70" s="44" t="s">
        <v>74</v>
      </c>
      <c r="E70" s="50"/>
      <c r="F70" s="52">
        <v>13.0</v>
      </c>
      <c r="G70" s="50"/>
      <c r="H70" s="50"/>
      <c r="I70" s="52">
        <v>0.002</v>
      </c>
      <c r="J70" s="52">
        <v>0.009</v>
      </c>
    </row>
    <row r="71">
      <c r="A71" s="47" t="str">
        <f t="shared" si="1"/>
        <v>Africa_Burundi-Africa_2004</v>
      </c>
      <c r="B71" s="47" t="s">
        <v>68</v>
      </c>
      <c r="C71" s="49" t="s">
        <v>96</v>
      </c>
      <c r="D71" s="44" t="s">
        <v>83</v>
      </c>
      <c r="E71" s="50"/>
      <c r="F71" s="52">
        <v>13.0</v>
      </c>
      <c r="G71" s="50"/>
      <c r="H71" s="50"/>
      <c r="I71" s="52">
        <v>0.003</v>
      </c>
      <c r="J71" s="52">
        <v>0.013</v>
      </c>
    </row>
    <row r="72">
      <c r="A72" s="47" t="str">
        <f t="shared" si="1"/>
        <v>Africa_Burundi-Africa_2005</v>
      </c>
      <c r="B72" s="47" t="s">
        <v>68</v>
      </c>
      <c r="C72" s="49" t="s">
        <v>96</v>
      </c>
      <c r="D72" s="44" t="s">
        <v>84</v>
      </c>
      <c r="E72" s="52">
        <v>2.797</v>
      </c>
      <c r="F72" s="52">
        <v>13.0</v>
      </c>
      <c r="G72" s="50"/>
      <c r="H72" s="52">
        <v>140.0</v>
      </c>
      <c r="I72" s="52">
        <v>0.005</v>
      </c>
      <c r="J72" s="52">
        <v>0.02</v>
      </c>
    </row>
    <row r="73">
      <c r="A73" s="47" t="str">
        <f t="shared" si="1"/>
        <v>Africa_Burundi-Africa_2006</v>
      </c>
      <c r="B73" s="47" t="s">
        <v>68</v>
      </c>
      <c r="C73" s="49" t="s">
        <v>96</v>
      </c>
      <c r="D73" s="44" t="s">
        <v>85</v>
      </c>
      <c r="E73" s="52">
        <v>2.797</v>
      </c>
      <c r="F73" s="52">
        <v>13.0</v>
      </c>
      <c r="G73" s="50"/>
      <c r="H73" s="52">
        <v>140.0</v>
      </c>
      <c r="I73" s="52">
        <v>0.007</v>
      </c>
      <c r="J73" s="52">
        <v>0.025</v>
      </c>
    </row>
    <row r="74">
      <c r="A74" s="47" t="str">
        <f t="shared" si="1"/>
        <v>Africa_Burundi-Africa_2007</v>
      </c>
      <c r="B74" s="47" t="s">
        <v>68</v>
      </c>
      <c r="C74" s="49" t="s">
        <v>96</v>
      </c>
      <c r="D74" s="44" t="s">
        <v>86</v>
      </c>
      <c r="E74" s="52">
        <v>2.797</v>
      </c>
      <c r="F74" s="52">
        <v>13.0</v>
      </c>
      <c r="G74" s="50"/>
      <c r="H74" s="52">
        <v>140.0</v>
      </c>
      <c r="I74" s="52">
        <v>0.007</v>
      </c>
      <c r="J74" s="52">
        <v>0.032</v>
      </c>
    </row>
    <row r="75">
      <c r="A75" s="47" t="str">
        <f t="shared" si="1"/>
        <v>Africa_Burundi-Africa_2008</v>
      </c>
      <c r="B75" s="47" t="s">
        <v>68</v>
      </c>
      <c r="C75" s="49" t="s">
        <v>96</v>
      </c>
      <c r="D75" s="44" t="s">
        <v>87</v>
      </c>
      <c r="E75" s="52">
        <v>2.797</v>
      </c>
      <c r="F75" s="52">
        <v>13.0</v>
      </c>
      <c r="G75" s="50"/>
      <c r="H75" s="52">
        <v>140.0</v>
      </c>
      <c r="I75" s="52">
        <v>0.008</v>
      </c>
      <c r="J75" s="52">
        <v>0.056</v>
      </c>
    </row>
    <row r="76">
      <c r="A76" s="47" t="str">
        <f t="shared" si="1"/>
        <v>Africa_Burundi-Africa_2009</v>
      </c>
      <c r="B76" s="47" t="s">
        <v>68</v>
      </c>
      <c r="C76" s="49" t="s">
        <v>96</v>
      </c>
      <c r="D76" s="44" t="s">
        <v>88</v>
      </c>
      <c r="E76" s="52">
        <v>2.797</v>
      </c>
      <c r="F76" s="52">
        <v>13.0</v>
      </c>
      <c r="G76" s="50"/>
      <c r="H76" s="52">
        <v>140.0</v>
      </c>
      <c r="I76" s="52">
        <v>0.009</v>
      </c>
      <c r="J76" s="52">
        <v>0.103</v>
      </c>
    </row>
    <row r="77">
      <c r="A77" s="47" t="str">
        <f t="shared" si="1"/>
        <v>Africa_Burundi-Africa_2010</v>
      </c>
      <c r="B77" s="47" t="s">
        <v>68</v>
      </c>
      <c r="C77" s="49" t="s">
        <v>96</v>
      </c>
      <c r="D77" s="44" t="s">
        <v>89</v>
      </c>
      <c r="E77" s="52">
        <v>1.545</v>
      </c>
      <c r="F77" s="52">
        <v>13.0</v>
      </c>
      <c r="G77" s="50"/>
      <c r="H77" s="52">
        <v>211.0</v>
      </c>
      <c r="I77" s="52">
        <v>0.01</v>
      </c>
      <c r="J77" s="52">
        <v>0.182</v>
      </c>
    </row>
    <row r="78">
      <c r="A78" s="47" t="str">
        <f t="shared" si="1"/>
        <v>Africa_Burundi-Africa_2011</v>
      </c>
      <c r="B78" s="47" t="s">
        <v>68</v>
      </c>
      <c r="C78" s="49" t="s">
        <v>96</v>
      </c>
      <c r="D78" s="44" t="s">
        <v>90</v>
      </c>
      <c r="E78" s="52">
        <v>0.516</v>
      </c>
      <c r="F78" s="52">
        <v>13.0</v>
      </c>
      <c r="G78" s="50"/>
      <c r="H78" s="52">
        <v>274.0</v>
      </c>
      <c r="I78" s="52">
        <v>0.011</v>
      </c>
      <c r="J78" s="52">
        <v>0.201</v>
      </c>
    </row>
    <row r="79">
      <c r="A79" s="47" t="str">
        <f t="shared" si="1"/>
        <v>Africa_Burundi-Africa_2012</v>
      </c>
      <c r="B79" s="47" t="s">
        <v>68</v>
      </c>
      <c r="C79" s="49" t="s">
        <v>96</v>
      </c>
      <c r="D79" s="44" t="s">
        <v>91</v>
      </c>
      <c r="E79" s="52">
        <v>0.516</v>
      </c>
      <c r="F79" s="52">
        <v>8.0</v>
      </c>
      <c r="G79" s="52">
        <v>157.0</v>
      </c>
      <c r="H79" s="52">
        <v>274.0</v>
      </c>
      <c r="I79" s="52">
        <v>0.012</v>
      </c>
      <c r="J79" s="52">
        <v>0.228</v>
      </c>
    </row>
    <row r="80">
      <c r="A80" s="47" t="str">
        <f t="shared" si="1"/>
        <v>Africa_Cameroon-Africa_2000</v>
      </c>
      <c r="B80" s="47" t="s">
        <v>68</v>
      </c>
      <c r="C80" s="49" t="s">
        <v>97</v>
      </c>
      <c r="D80" s="44" t="s">
        <v>70</v>
      </c>
      <c r="E80" s="50"/>
      <c r="F80" s="50"/>
      <c r="G80" s="50"/>
      <c r="H80" s="50"/>
      <c r="I80" s="52">
        <v>0.003</v>
      </c>
      <c r="J80" s="52">
        <v>0.006</v>
      </c>
    </row>
    <row r="81">
      <c r="A81" s="47" t="str">
        <f t="shared" si="1"/>
        <v>Africa_Cameroon-Africa_2001</v>
      </c>
      <c r="B81" s="47" t="s">
        <v>68</v>
      </c>
      <c r="C81" s="49" t="s">
        <v>97</v>
      </c>
      <c r="D81" s="44" t="s">
        <v>71</v>
      </c>
      <c r="E81" s="50"/>
      <c r="F81" s="50"/>
      <c r="G81" s="50"/>
      <c r="H81" s="50"/>
      <c r="I81" s="52">
        <v>0.003</v>
      </c>
      <c r="J81" s="52">
        <v>0.026</v>
      </c>
    </row>
    <row r="82">
      <c r="A82" s="47" t="str">
        <f t="shared" si="1"/>
        <v>Africa_Cameroon-Africa_2002</v>
      </c>
      <c r="B82" s="47" t="s">
        <v>68</v>
      </c>
      <c r="C82" s="49" t="s">
        <v>97</v>
      </c>
      <c r="D82" s="44" t="s">
        <v>72</v>
      </c>
      <c r="E82" s="50"/>
      <c r="F82" s="50"/>
      <c r="G82" s="50"/>
      <c r="H82" s="50"/>
      <c r="I82" s="52">
        <v>0.004</v>
      </c>
      <c r="J82" s="52">
        <v>0.042</v>
      </c>
    </row>
    <row r="83">
      <c r="A83" s="47" t="str">
        <f t="shared" si="1"/>
        <v>Africa_Cameroon-Africa_2003</v>
      </c>
      <c r="B83" s="47" t="s">
        <v>68</v>
      </c>
      <c r="C83" s="49" t="s">
        <v>97</v>
      </c>
      <c r="D83" s="44" t="s">
        <v>74</v>
      </c>
      <c r="E83" s="50"/>
      <c r="F83" s="52">
        <v>45.0</v>
      </c>
      <c r="G83" s="50"/>
      <c r="H83" s="50"/>
      <c r="I83" s="52">
        <v>0.006</v>
      </c>
      <c r="J83" s="52">
        <v>0.063</v>
      </c>
    </row>
    <row r="84">
      <c r="A84" s="47" t="str">
        <f t="shared" si="1"/>
        <v>Africa_Cameroon-Africa_2004</v>
      </c>
      <c r="B84" s="47" t="s">
        <v>68</v>
      </c>
      <c r="C84" s="49" t="s">
        <v>97</v>
      </c>
      <c r="D84" s="44" t="s">
        <v>83</v>
      </c>
      <c r="E84" s="50"/>
      <c r="F84" s="52">
        <v>45.0</v>
      </c>
      <c r="G84" s="50"/>
      <c r="H84" s="50"/>
      <c r="I84" s="52">
        <v>0.01</v>
      </c>
      <c r="J84" s="52">
        <v>0.087</v>
      </c>
    </row>
    <row r="85">
      <c r="A85" s="47" t="str">
        <f t="shared" si="1"/>
        <v>Africa_Cameroon-Africa_2005</v>
      </c>
      <c r="B85" s="47" t="s">
        <v>68</v>
      </c>
      <c r="C85" s="49" t="s">
        <v>97</v>
      </c>
      <c r="D85" s="44" t="s">
        <v>84</v>
      </c>
      <c r="E85" s="52">
        <v>0.506</v>
      </c>
      <c r="F85" s="52">
        <v>45.0</v>
      </c>
      <c r="G85" s="50"/>
      <c r="H85" s="52">
        <v>654.0</v>
      </c>
      <c r="I85" s="52">
        <v>0.014</v>
      </c>
      <c r="J85" s="52">
        <v>0.124</v>
      </c>
    </row>
    <row r="86">
      <c r="A86" s="47" t="str">
        <f t="shared" si="1"/>
        <v>Africa_Cameroon-Africa_2006</v>
      </c>
      <c r="B86" s="47" t="s">
        <v>68</v>
      </c>
      <c r="C86" s="49" t="s">
        <v>97</v>
      </c>
      <c r="D86" s="44" t="s">
        <v>85</v>
      </c>
      <c r="E86" s="52">
        <v>0.508</v>
      </c>
      <c r="F86" s="52">
        <v>45.0</v>
      </c>
      <c r="G86" s="50"/>
      <c r="H86" s="52">
        <v>654.0</v>
      </c>
      <c r="I86" s="52">
        <v>0.02</v>
      </c>
      <c r="J86" s="52">
        <v>0.168</v>
      </c>
    </row>
    <row r="87">
      <c r="A87" s="47" t="str">
        <f t="shared" si="1"/>
        <v>Africa_Cameroon-Africa_2007</v>
      </c>
      <c r="B87" s="47" t="s">
        <v>68</v>
      </c>
      <c r="C87" s="49" t="s">
        <v>97</v>
      </c>
      <c r="D87" s="44" t="s">
        <v>86</v>
      </c>
      <c r="E87" s="52">
        <v>0.508</v>
      </c>
      <c r="F87" s="52">
        <v>38.0</v>
      </c>
      <c r="G87" s="50"/>
      <c r="H87" s="52">
        <v>654.0</v>
      </c>
      <c r="I87" s="52">
        <v>0.029</v>
      </c>
      <c r="J87" s="52">
        <v>0.238</v>
      </c>
    </row>
    <row r="88">
      <c r="A88" s="47" t="str">
        <f t="shared" si="1"/>
        <v>Africa_Cameroon-Africa_2008</v>
      </c>
      <c r="B88" s="47" t="s">
        <v>68</v>
      </c>
      <c r="C88" s="49" t="s">
        <v>97</v>
      </c>
      <c r="D88" s="44" t="s">
        <v>87</v>
      </c>
      <c r="E88" s="52">
        <v>0.504</v>
      </c>
      <c r="F88" s="52">
        <v>38.0</v>
      </c>
      <c r="G88" s="50"/>
      <c r="H88" s="52">
        <v>654.0</v>
      </c>
      <c r="I88" s="52">
        <v>0.034</v>
      </c>
      <c r="J88" s="52">
        <v>0.314</v>
      </c>
    </row>
    <row r="89">
      <c r="A89" s="47" t="str">
        <f t="shared" si="1"/>
        <v>Africa_Cameroon-Africa_2009</v>
      </c>
      <c r="B89" s="47" t="s">
        <v>68</v>
      </c>
      <c r="C89" s="49" t="s">
        <v>97</v>
      </c>
      <c r="D89" s="44" t="s">
        <v>88</v>
      </c>
      <c r="E89" s="52">
        <v>0.488</v>
      </c>
      <c r="F89" s="52">
        <v>35.0</v>
      </c>
      <c r="G89" s="50"/>
      <c r="H89" s="52">
        <v>654.0</v>
      </c>
      <c r="I89" s="52">
        <v>0.038</v>
      </c>
      <c r="J89" s="52">
        <v>0.398</v>
      </c>
    </row>
    <row r="90">
      <c r="A90" s="47" t="str">
        <f t="shared" si="1"/>
        <v>Africa_Cameroon-Africa_2010</v>
      </c>
      <c r="B90" s="47" t="s">
        <v>68</v>
      </c>
      <c r="C90" s="49" t="s">
        <v>97</v>
      </c>
      <c r="D90" s="44" t="s">
        <v>89</v>
      </c>
      <c r="E90" s="52">
        <v>0.488</v>
      </c>
      <c r="F90" s="52">
        <v>19.0</v>
      </c>
      <c r="G90" s="50"/>
      <c r="H90" s="52">
        <v>654.0</v>
      </c>
      <c r="I90" s="52">
        <v>0.043</v>
      </c>
      <c r="J90" s="52">
        <v>0.419</v>
      </c>
    </row>
    <row r="91">
      <c r="A91" s="47" t="str">
        <f t="shared" si="1"/>
        <v>Africa_Cameroon-Africa_2011</v>
      </c>
      <c r="B91" s="47" t="s">
        <v>68</v>
      </c>
      <c r="C91" s="49" t="s">
        <v>97</v>
      </c>
      <c r="D91" s="44" t="s">
        <v>90</v>
      </c>
      <c r="E91" s="52">
        <v>0.488</v>
      </c>
      <c r="F91" s="52">
        <v>15.0</v>
      </c>
      <c r="G91" s="50"/>
      <c r="H91" s="52">
        <v>654.0</v>
      </c>
      <c r="I91" s="52">
        <v>0.05</v>
      </c>
      <c r="J91" s="52">
        <v>0.496</v>
      </c>
    </row>
    <row r="92">
      <c r="A92" s="47" t="str">
        <f t="shared" si="1"/>
        <v>Africa_Cameroon-Africa_2012</v>
      </c>
      <c r="B92" s="47" t="s">
        <v>68</v>
      </c>
      <c r="C92" s="49" t="s">
        <v>97</v>
      </c>
      <c r="D92" s="44" t="s">
        <v>91</v>
      </c>
      <c r="E92" s="52">
        <v>0.488</v>
      </c>
      <c r="F92" s="52">
        <v>15.0</v>
      </c>
      <c r="G92" s="52">
        <v>162.0</v>
      </c>
      <c r="H92" s="52">
        <v>654.0</v>
      </c>
      <c r="I92" s="52">
        <v>0.057</v>
      </c>
      <c r="J92" s="52">
        <v>0.604</v>
      </c>
    </row>
    <row r="93">
      <c r="A93" s="47" t="str">
        <f t="shared" si="1"/>
        <v>Africa_Central African Republic-Africa_2000</v>
      </c>
      <c r="B93" s="47" t="s">
        <v>68</v>
      </c>
      <c r="C93" s="49" t="s">
        <v>98</v>
      </c>
      <c r="D93" s="44" t="s">
        <v>70</v>
      </c>
      <c r="E93" s="50"/>
      <c r="F93" s="50"/>
      <c r="G93" s="50"/>
      <c r="H93" s="50"/>
      <c r="I93" s="52">
        <v>0.001</v>
      </c>
      <c r="J93" s="52">
        <v>0.001</v>
      </c>
    </row>
    <row r="94">
      <c r="A94" s="47" t="str">
        <f t="shared" si="1"/>
        <v>Africa_Central African Republic-Africa_2001</v>
      </c>
      <c r="B94" s="47" t="s">
        <v>68</v>
      </c>
      <c r="C94" s="49" t="s">
        <v>98</v>
      </c>
      <c r="D94" s="44" t="s">
        <v>71</v>
      </c>
      <c r="E94" s="50"/>
      <c r="F94" s="50"/>
      <c r="G94" s="50"/>
      <c r="H94" s="50"/>
      <c r="I94" s="52">
        <v>0.001</v>
      </c>
      <c r="J94" s="52">
        <v>0.003</v>
      </c>
    </row>
    <row r="95">
      <c r="A95" s="47" t="str">
        <f t="shared" si="1"/>
        <v>Africa_Central African Republic-Africa_2002</v>
      </c>
      <c r="B95" s="47" t="s">
        <v>68</v>
      </c>
      <c r="C95" s="49" t="s">
        <v>98</v>
      </c>
      <c r="D95" s="44" t="s">
        <v>72</v>
      </c>
      <c r="E95" s="50"/>
      <c r="F95" s="50"/>
      <c r="G95" s="50"/>
      <c r="H95" s="50"/>
      <c r="I95" s="52">
        <v>0.001</v>
      </c>
      <c r="J95" s="52">
        <v>0.003</v>
      </c>
    </row>
    <row r="96">
      <c r="A96" s="47" t="str">
        <f t="shared" si="1"/>
        <v>Africa_Central African Republic-Africa_2003</v>
      </c>
      <c r="B96" s="47" t="s">
        <v>68</v>
      </c>
      <c r="C96" s="49" t="s">
        <v>98</v>
      </c>
      <c r="D96" s="44" t="s">
        <v>74</v>
      </c>
      <c r="E96" s="50"/>
      <c r="F96" s="52">
        <v>22.0</v>
      </c>
      <c r="G96" s="50"/>
      <c r="H96" s="50"/>
      <c r="I96" s="52">
        <v>0.002</v>
      </c>
      <c r="J96" s="52">
        <v>0.01</v>
      </c>
    </row>
    <row r="97">
      <c r="A97" s="47" t="str">
        <f t="shared" si="1"/>
        <v>Africa_Central African Republic-Africa_2004</v>
      </c>
      <c r="B97" s="47" t="s">
        <v>68</v>
      </c>
      <c r="C97" s="49" t="s">
        <v>98</v>
      </c>
      <c r="D97" s="44" t="s">
        <v>83</v>
      </c>
      <c r="E97" s="50"/>
      <c r="F97" s="52">
        <v>22.0</v>
      </c>
      <c r="G97" s="50"/>
      <c r="H97" s="50"/>
      <c r="I97" s="52">
        <v>0.002</v>
      </c>
      <c r="J97" s="52">
        <v>0.015</v>
      </c>
    </row>
    <row r="98">
      <c r="A98" s="47" t="str">
        <f t="shared" si="1"/>
        <v>Africa_Central African Republic-Africa_2005</v>
      </c>
      <c r="B98" s="47" t="s">
        <v>68</v>
      </c>
      <c r="C98" s="49" t="s">
        <v>98</v>
      </c>
      <c r="D98" s="44" t="s">
        <v>84</v>
      </c>
      <c r="E98" s="52">
        <v>0.657</v>
      </c>
      <c r="F98" s="52">
        <v>22.0</v>
      </c>
      <c r="G98" s="50"/>
      <c r="H98" s="52">
        <v>504.0</v>
      </c>
      <c r="I98" s="52">
        <v>0.003</v>
      </c>
      <c r="J98" s="52">
        <v>0.025</v>
      </c>
    </row>
    <row r="99">
      <c r="A99" s="47" t="str">
        <f t="shared" si="1"/>
        <v>Africa_Central African Republic-Africa_2006</v>
      </c>
      <c r="B99" s="47" t="s">
        <v>68</v>
      </c>
      <c r="C99" s="49" t="s">
        <v>98</v>
      </c>
      <c r="D99" s="44" t="s">
        <v>85</v>
      </c>
      <c r="E99" s="52">
        <v>2.038</v>
      </c>
      <c r="F99" s="52">
        <v>22.0</v>
      </c>
      <c r="G99" s="50"/>
      <c r="H99" s="52">
        <v>504.0</v>
      </c>
      <c r="I99" s="52">
        <v>0.003</v>
      </c>
      <c r="J99" s="52">
        <v>0.027</v>
      </c>
    </row>
    <row r="100">
      <c r="A100" s="47" t="str">
        <f t="shared" si="1"/>
        <v>Africa_Central African Republic-Africa_2007</v>
      </c>
      <c r="B100" s="47" t="s">
        <v>68</v>
      </c>
      <c r="C100" s="49" t="s">
        <v>98</v>
      </c>
      <c r="D100" s="44" t="s">
        <v>86</v>
      </c>
      <c r="E100" s="52">
        <v>2.038</v>
      </c>
      <c r="F100" s="52">
        <v>22.0</v>
      </c>
      <c r="G100" s="50"/>
      <c r="H100" s="52">
        <v>504.0</v>
      </c>
      <c r="I100" s="52">
        <v>0.004</v>
      </c>
      <c r="J100" s="52">
        <v>0.083</v>
      </c>
    </row>
    <row r="101">
      <c r="A101" s="47" t="str">
        <f t="shared" si="1"/>
        <v>Africa_Central African Republic-Africa_2008</v>
      </c>
      <c r="B101" s="47" t="s">
        <v>68</v>
      </c>
      <c r="C101" s="49" t="s">
        <v>98</v>
      </c>
      <c r="D101" s="44" t="s">
        <v>87</v>
      </c>
      <c r="E101" s="52">
        <v>2.038</v>
      </c>
      <c r="F101" s="52">
        <v>22.0</v>
      </c>
      <c r="G101" s="50"/>
      <c r="H101" s="52">
        <v>504.0</v>
      </c>
      <c r="I101" s="52">
        <v>0.01</v>
      </c>
      <c r="J101" s="52">
        <v>0.136</v>
      </c>
    </row>
    <row r="102">
      <c r="A102" s="47" t="str">
        <f t="shared" si="1"/>
        <v>Africa_Central African Republic-Africa_2009</v>
      </c>
      <c r="B102" s="47" t="s">
        <v>68</v>
      </c>
      <c r="C102" s="49" t="s">
        <v>98</v>
      </c>
      <c r="D102" s="44" t="s">
        <v>88</v>
      </c>
      <c r="E102" s="52">
        <v>2.038</v>
      </c>
      <c r="F102" s="52">
        <v>23.0</v>
      </c>
      <c r="G102" s="50"/>
      <c r="H102" s="52">
        <v>504.0</v>
      </c>
      <c r="I102" s="52">
        <v>0.018</v>
      </c>
      <c r="J102" s="52">
        <v>0.202</v>
      </c>
    </row>
    <row r="103">
      <c r="A103" s="47" t="str">
        <f t="shared" si="1"/>
        <v>Africa_Central African Republic-Africa_2010</v>
      </c>
      <c r="B103" s="47" t="s">
        <v>68</v>
      </c>
      <c r="C103" s="49" t="s">
        <v>98</v>
      </c>
      <c r="D103" s="44" t="s">
        <v>89</v>
      </c>
      <c r="E103" s="52">
        <v>2.038</v>
      </c>
      <c r="F103" s="52">
        <v>23.0</v>
      </c>
      <c r="G103" s="50"/>
      <c r="H103" s="52">
        <v>504.0</v>
      </c>
      <c r="I103" s="52">
        <v>0.02</v>
      </c>
      <c r="J103" s="52">
        <v>0.225</v>
      </c>
    </row>
    <row r="104">
      <c r="A104" s="47" t="str">
        <f t="shared" si="1"/>
        <v>Africa_Central African Republic-Africa_2011</v>
      </c>
      <c r="B104" s="47" t="s">
        <v>68</v>
      </c>
      <c r="C104" s="49" t="s">
        <v>98</v>
      </c>
      <c r="D104" s="44" t="s">
        <v>90</v>
      </c>
      <c r="E104" s="52">
        <v>0.546</v>
      </c>
      <c r="F104" s="52">
        <v>22.0</v>
      </c>
      <c r="G104" s="50"/>
      <c r="H104" s="52">
        <v>504.0</v>
      </c>
      <c r="I104" s="52">
        <v>0.022</v>
      </c>
      <c r="J104" s="52">
        <v>0.224</v>
      </c>
    </row>
    <row r="105">
      <c r="A105" s="47" t="str">
        <f t="shared" si="1"/>
        <v>Africa_Central African Republic-Africa_2012</v>
      </c>
      <c r="B105" s="47" t="s">
        <v>68</v>
      </c>
      <c r="C105" s="49" t="s">
        <v>98</v>
      </c>
      <c r="D105" s="44" t="s">
        <v>91</v>
      </c>
      <c r="E105" s="52">
        <v>0.674</v>
      </c>
      <c r="F105" s="52">
        <v>22.0</v>
      </c>
      <c r="G105" s="52">
        <v>187.0</v>
      </c>
      <c r="H105" s="52">
        <v>483.0</v>
      </c>
      <c r="I105" s="52">
        <v>0.03</v>
      </c>
      <c r="J105" s="52">
        <v>0.253</v>
      </c>
    </row>
    <row r="106">
      <c r="A106" s="47" t="str">
        <f t="shared" si="1"/>
        <v>Africa_Chad-Africa_2000</v>
      </c>
      <c r="B106" s="47" t="s">
        <v>68</v>
      </c>
      <c r="C106" s="49" t="s">
        <v>99</v>
      </c>
      <c r="D106" s="44" t="s">
        <v>70</v>
      </c>
      <c r="E106" s="50"/>
      <c r="F106" s="50"/>
      <c r="G106" s="50"/>
      <c r="H106" s="50"/>
      <c r="I106" s="52">
        <v>0.0</v>
      </c>
      <c r="J106" s="52">
        <v>0.001</v>
      </c>
    </row>
    <row r="107">
      <c r="A107" s="47" t="str">
        <f t="shared" si="1"/>
        <v>Africa_Chad-Africa_2001</v>
      </c>
      <c r="B107" s="47" t="s">
        <v>68</v>
      </c>
      <c r="C107" s="49" t="s">
        <v>99</v>
      </c>
      <c r="D107" s="44" t="s">
        <v>71</v>
      </c>
      <c r="E107" s="50"/>
      <c r="F107" s="50"/>
      <c r="G107" s="50"/>
      <c r="H107" s="50"/>
      <c r="I107" s="52">
        <v>0.0</v>
      </c>
      <c r="J107" s="52">
        <v>0.003</v>
      </c>
    </row>
    <row r="108">
      <c r="A108" s="47" t="str">
        <f t="shared" si="1"/>
        <v>Africa_Chad-Africa_2002</v>
      </c>
      <c r="B108" s="47" t="s">
        <v>68</v>
      </c>
      <c r="C108" s="49" t="s">
        <v>99</v>
      </c>
      <c r="D108" s="44" t="s">
        <v>72</v>
      </c>
      <c r="E108" s="50"/>
      <c r="F108" s="50"/>
      <c r="G108" s="50"/>
      <c r="H108" s="50"/>
      <c r="I108" s="52">
        <v>0.002</v>
      </c>
      <c r="J108" s="52">
        <v>0.004</v>
      </c>
    </row>
    <row r="109">
      <c r="A109" s="47" t="str">
        <f t="shared" si="1"/>
        <v>Africa_Chad-Africa_2003</v>
      </c>
      <c r="B109" s="47" t="s">
        <v>68</v>
      </c>
      <c r="C109" s="49" t="s">
        <v>99</v>
      </c>
      <c r="D109" s="44" t="s">
        <v>74</v>
      </c>
      <c r="E109" s="50"/>
      <c r="F109" s="52">
        <v>64.0</v>
      </c>
      <c r="G109" s="50"/>
      <c r="H109" s="50"/>
      <c r="I109" s="52">
        <v>0.003</v>
      </c>
      <c r="J109" s="52">
        <v>0.007</v>
      </c>
    </row>
    <row r="110">
      <c r="A110" s="47" t="str">
        <f t="shared" si="1"/>
        <v>Africa_Chad-Africa_2004</v>
      </c>
      <c r="B110" s="47" t="s">
        <v>68</v>
      </c>
      <c r="C110" s="49" t="s">
        <v>99</v>
      </c>
      <c r="D110" s="44" t="s">
        <v>83</v>
      </c>
      <c r="E110" s="50"/>
      <c r="F110" s="52">
        <v>64.0</v>
      </c>
      <c r="G110" s="50"/>
      <c r="H110" s="50"/>
      <c r="I110" s="52">
        <v>0.004</v>
      </c>
      <c r="J110" s="52">
        <v>0.013</v>
      </c>
    </row>
    <row r="111">
      <c r="A111" s="47" t="str">
        <f t="shared" si="1"/>
        <v>Africa_Chad-Africa_2005</v>
      </c>
      <c r="B111" s="47" t="s">
        <v>68</v>
      </c>
      <c r="C111" s="49" t="s">
        <v>99</v>
      </c>
      <c r="D111" s="44" t="s">
        <v>84</v>
      </c>
      <c r="E111" s="52">
        <v>0.74</v>
      </c>
      <c r="F111" s="52">
        <v>64.0</v>
      </c>
      <c r="G111" s="50"/>
      <c r="H111" s="52">
        <v>732.0</v>
      </c>
      <c r="I111" s="52">
        <v>0.004</v>
      </c>
      <c r="J111" s="52">
        <v>0.021</v>
      </c>
    </row>
    <row r="112">
      <c r="A112" s="47" t="str">
        <f t="shared" si="1"/>
        <v>Africa_Chad-Africa_2006</v>
      </c>
      <c r="B112" s="47" t="s">
        <v>68</v>
      </c>
      <c r="C112" s="49" t="s">
        <v>99</v>
      </c>
      <c r="D112" s="44" t="s">
        <v>85</v>
      </c>
      <c r="E112" s="52">
        <v>0.74</v>
      </c>
      <c r="F112" s="52">
        <v>64.0</v>
      </c>
      <c r="G112" s="50"/>
      <c r="H112" s="52">
        <v>732.0</v>
      </c>
      <c r="I112" s="52">
        <v>0.006</v>
      </c>
      <c r="J112" s="52">
        <v>0.045</v>
      </c>
    </row>
    <row r="113">
      <c r="A113" s="47" t="str">
        <f t="shared" si="1"/>
        <v>Africa_Chad-Africa_2007</v>
      </c>
      <c r="B113" s="47" t="s">
        <v>68</v>
      </c>
      <c r="C113" s="49" t="s">
        <v>99</v>
      </c>
      <c r="D113" s="44" t="s">
        <v>86</v>
      </c>
      <c r="E113" s="52">
        <v>0.74</v>
      </c>
      <c r="F113" s="52">
        <v>64.0</v>
      </c>
      <c r="G113" s="50"/>
      <c r="H113" s="52">
        <v>732.0</v>
      </c>
      <c r="I113" s="52">
        <v>0.008</v>
      </c>
      <c r="J113" s="52">
        <v>0.086</v>
      </c>
    </row>
    <row r="114">
      <c r="A114" s="47" t="str">
        <f t="shared" si="1"/>
        <v>Africa_Chad-Africa_2008</v>
      </c>
      <c r="B114" s="47" t="s">
        <v>68</v>
      </c>
      <c r="C114" s="49" t="s">
        <v>99</v>
      </c>
      <c r="D114" s="44" t="s">
        <v>87</v>
      </c>
      <c r="E114" s="52">
        <v>0.713</v>
      </c>
      <c r="F114" s="52">
        <v>64.0</v>
      </c>
      <c r="G114" s="50"/>
      <c r="H114" s="52">
        <v>732.0</v>
      </c>
      <c r="I114" s="52">
        <v>0.012</v>
      </c>
      <c r="J114" s="52">
        <v>0.145</v>
      </c>
    </row>
    <row r="115">
      <c r="A115" s="47" t="str">
        <f t="shared" si="1"/>
        <v>Africa_Chad-Africa_2009</v>
      </c>
      <c r="B115" s="47" t="s">
        <v>68</v>
      </c>
      <c r="C115" s="49" t="s">
        <v>99</v>
      </c>
      <c r="D115" s="44" t="s">
        <v>88</v>
      </c>
      <c r="E115" s="52">
        <v>0.713</v>
      </c>
      <c r="F115" s="52">
        <v>64.0</v>
      </c>
      <c r="G115" s="50"/>
      <c r="H115" s="52">
        <v>732.0</v>
      </c>
      <c r="I115" s="52">
        <v>0.015</v>
      </c>
      <c r="J115" s="52">
        <v>0.201</v>
      </c>
    </row>
    <row r="116">
      <c r="A116" s="47" t="str">
        <f t="shared" si="1"/>
        <v>Africa_Chad-Africa_2010</v>
      </c>
      <c r="B116" s="47" t="s">
        <v>68</v>
      </c>
      <c r="C116" s="49" t="s">
        <v>99</v>
      </c>
      <c r="D116" s="44" t="s">
        <v>89</v>
      </c>
      <c r="E116" s="52">
        <v>0.758</v>
      </c>
      <c r="F116" s="52">
        <v>64.0</v>
      </c>
      <c r="G116" s="50"/>
      <c r="H116" s="52">
        <v>732.0</v>
      </c>
      <c r="I116" s="52">
        <v>0.017</v>
      </c>
      <c r="J116" s="52">
        <v>0.245</v>
      </c>
    </row>
    <row r="117">
      <c r="A117" s="47" t="str">
        <f t="shared" si="1"/>
        <v>Africa_Chad-Africa_2011</v>
      </c>
      <c r="B117" s="47" t="s">
        <v>68</v>
      </c>
      <c r="C117" s="49" t="s">
        <v>99</v>
      </c>
      <c r="D117" s="44" t="s">
        <v>90</v>
      </c>
      <c r="E117" s="52">
        <v>0.758</v>
      </c>
      <c r="F117" s="52">
        <v>55.0</v>
      </c>
      <c r="G117" s="50"/>
      <c r="H117" s="52">
        <v>732.0</v>
      </c>
      <c r="I117" s="52">
        <v>0.019</v>
      </c>
      <c r="J117" s="52">
        <v>0.303</v>
      </c>
    </row>
    <row r="118">
      <c r="A118" s="47" t="str">
        <f t="shared" si="1"/>
        <v>Africa_Chad-Africa_2012</v>
      </c>
      <c r="B118" s="47" t="s">
        <v>68</v>
      </c>
      <c r="C118" s="49" t="s">
        <v>99</v>
      </c>
      <c r="D118" s="44" t="s">
        <v>91</v>
      </c>
      <c r="E118" s="52">
        <v>0.757</v>
      </c>
      <c r="F118" s="52">
        <v>62.0</v>
      </c>
      <c r="G118" s="52">
        <v>189.0</v>
      </c>
      <c r="H118" s="52">
        <v>732.0</v>
      </c>
      <c r="I118" s="52">
        <v>0.021</v>
      </c>
      <c r="J118" s="52">
        <v>0.354</v>
      </c>
    </row>
    <row r="119">
      <c r="A119" s="47" t="str">
        <f t="shared" si="1"/>
        <v>Africa_Comoros-Africa_2000</v>
      </c>
      <c r="B119" s="47" t="s">
        <v>68</v>
      </c>
      <c r="C119" s="49" t="s">
        <v>100</v>
      </c>
      <c r="D119" s="44" t="s">
        <v>70</v>
      </c>
      <c r="E119" s="50"/>
      <c r="F119" s="50"/>
      <c r="G119" s="50"/>
      <c r="H119" s="50"/>
      <c r="I119" s="52">
        <v>0.003</v>
      </c>
      <c r="J119" s="50"/>
    </row>
    <row r="120">
      <c r="A120" s="47" t="str">
        <f t="shared" si="1"/>
        <v>Africa_Comoros-Africa_2001</v>
      </c>
      <c r="B120" s="47" t="s">
        <v>68</v>
      </c>
      <c r="C120" s="49" t="s">
        <v>100</v>
      </c>
      <c r="D120" s="44" t="s">
        <v>71</v>
      </c>
      <c r="E120" s="50"/>
      <c r="F120" s="50"/>
      <c r="G120" s="50"/>
      <c r="H120" s="50"/>
      <c r="I120" s="52">
        <v>0.004</v>
      </c>
      <c r="J120" s="50"/>
    </row>
    <row r="121">
      <c r="A121" s="47" t="str">
        <f t="shared" si="1"/>
        <v>Africa_Comoros-Africa_2002</v>
      </c>
      <c r="B121" s="47" t="s">
        <v>68</v>
      </c>
      <c r="C121" s="49" t="s">
        <v>100</v>
      </c>
      <c r="D121" s="44" t="s">
        <v>72</v>
      </c>
      <c r="E121" s="50"/>
      <c r="F121" s="50"/>
      <c r="G121" s="50"/>
      <c r="H121" s="50"/>
      <c r="I121" s="52">
        <v>0.006</v>
      </c>
      <c r="J121" s="50"/>
    </row>
    <row r="122">
      <c r="A122" s="47" t="str">
        <f t="shared" si="1"/>
        <v>Africa_Comoros-Africa_2003</v>
      </c>
      <c r="B122" s="47" t="s">
        <v>68</v>
      </c>
      <c r="C122" s="49" t="s">
        <v>100</v>
      </c>
      <c r="D122" s="44" t="s">
        <v>74</v>
      </c>
      <c r="E122" s="50"/>
      <c r="F122" s="50"/>
      <c r="G122" s="50"/>
      <c r="H122" s="50"/>
      <c r="I122" s="52">
        <v>0.008</v>
      </c>
      <c r="J122" s="52">
        <v>0.004</v>
      </c>
    </row>
    <row r="123">
      <c r="A123" s="47" t="str">
        <f t="shared" si="1"/>
        <v>Africa_Comoros-Africa_2004</v>
      </c>
      <c r="B123" s="47" t="s">
        <v>68</v>
      </c>
      <c r="C123" s="49" t="s">
        <v>100</v>
      </c>
      <c r="D123" s="44" t="s">
        <v>83</v>
      </c>
      <c r="E123" s="50"/>
      <c r="F123" s="50"/>
      <c r="G123" s="50"/>
      <c r="H123" s="50"/>
      <c r="I123" s="52">
        <v>0.013</v>
      </c>
      <c r="J123" s="52">
        <v>0.014</v>
      </c>
    </row>
    <row r="124">
      <c r="A124" s="47" t="str">
        <f t="shared" si="1"/>
        <v>Africa_Comoros-Africa_2005</v>
      </c>
      <c r="B124" s="47" t="s">
        <v>68</v>
      </c>
      <c r="C124" s="49" t="s">
        <v>100</v>
      </c>
      <c r="D124" s="44" t="s">
        <v>84</v>
      </c>
      <c r="E124" s="52">
        <v>2.179</v>
      </c>
      <c r="F124" s="52">
        <v>24.0</v>
      </c>
      <c r="G124" s="50"/>
      <c r="H124" s="52">
        <v>100.0</v>
      </c>
      <c r="I124" s="52">
        <v>0.02</v>
      </c>
      <c r="J124" s="52">
        <v>0.026</v>
      </c>
    </row>
    <row r="125">
      <c r="A125" s="47" t="str">
        <f t="shared" si="1"/>
        <v>Africa_Comoros-Africa_2006</v>
      </c>
      <c r="B125" s="47" t="s">
        <v>68</v>
      </c>
      <c r="C125" s="49" t="s">
        <v>100</v>
      </c>
      <c r="D125" s="44" t="s">
        <v>85</v>
      </c>
      <c r="E125" s="52">
        <v>2.179</v>
      </c>
      <c r="F125" s="52">
        <v>22.0</v>
      </c>
      <c r="G125" s="50"/>
      <c r="H125" s="52">
        <v>100.0</v>
      </c>
      <c r="I125" s="52">
        <v>0.022</v>
      </c>
      <c r="J125" s="52">
        <v>0.06</v>
      </c>
    </row>
    <row r="126">
      <c r="A126" s="47" t="str">
        <f t="shared" si="1"/>
        <v>Africa_Comoros-Africa_2007</v>
      </c>
      <c r="B126" s="47" t="s">
        <v>68</v>
      </c>
      <c r="C126" s="49" t="s">
        <v>100</v>
      </c>
      <c r="D126" s="44" t="s">
        <v>86</v>
      </c>
      <c r="E126" s="52">
        <v>2.179</v>
      </c>
      <c r="F126" s="52">
        <v>22.0</v>
      </c>
      <c r="G126" s="50"/>
      <c r="H126" s="52">
        <v>100.0</v>
      </c>
      <c r="I126" s="52">
        <v>0.025</v>
      </c>
      <c r="J126" s="52">
        <v>0.098</v>
      </c>
    </row>
    <row r="127">
      <c r="A127" s="47" t="str">
        <f t="shared" si="1"/>
        <v>Africa_Comoros-Africa_2008</v>
      </c>
      <c r="B127" s="47" t="s">
        <v>68</v>
      </c>
      <c r="C127" s="49" t="s">
        <v>100</v>
      </c>
      <c r="D127" s="44" t="s">
        <v>87</v>
      </c>
      <c r="E127" s="52">
        <v>2.179</v>
      </c>
      <c r="F127" s="52">
        <v>22.0</v>
      </c>
      <c r="G127" s="50"/>
      <c r="H127" s="52">
        <v>100.0</v>
      </c>
      <c r="I127" s="52">
        <v>0.03</v>
      </c>
      <c r="J127" s="52">
        <v>0.141</v>
      </c>
    </row>
    <row r="128">
      <c r="A128" s="47" t="str">
        <f t="shared" si="1"/>
        <v>Africa_Comoros-Africa_2009</v>
      </c>
      <c r="B128" s="47" t="s">
        <v>68</v>
      </c>
      <c r="C128" s="49" t="s">
        <v>100</v>
      </c>
      <c r="D128" s="44" t="s">
        <v>88</v>
      </c>
      <c r="E128" s="52">
        <v>2.179</v>
      </c>
      <c r="F128" s="52">
        <v>22.0</v>
      </c>
      <c r="G128" s="50"/>
      <c r="H128" s="52">
        <v>100.0</v>
      </c>
      <c r="I128" s="52">
        <v>0.035</v>
      </c>
      <c r="J128" s="52">
        <v>0.184</v>
      </c>
    </row>
    <row r="129">
      <c r="A129" s="47" t="str">
        <f t="shared" si="1"/>
        <v>Africa_Comoros-Africa_2010</v>
      </c>
      <c r="B129" s="47" t="s">
        <v>68</v>
      </c>
      <c r="C129" s="49" t="s">
        <v>100</v>
      </c>
      <c r="D129" s="44" t="s">
        <v>89</v>
      </c>
      <c r="E129" s="52">
        <v>2.179</v>
      </c>
      <c r="F129" s="52">
        <v>22.0</v>
      </c>
      <c r="G129" s="50"/>
      <c r="H129" s="52">
        <v>100.0</v>
      </c>
      <c r="I129" s="52">
        <v>0.051</v>
      </c>
      <c r="J129" s="52">
        <v>0.242</v>
      </c>
    </row>
    <row r="130">
      <c r="A130" s="47" t="str">
        <f t="shared" si="1"/>
        <v>Africa_Comoros-Africa_2011</v>
      </c>
      <c r="B130" s="47" t="s">
        <v>68</v>
      </c>
      <c r="C130" s="49" t="s">
        <v>100</v>
      </c>
      <c r="D130" s="44" t="s">
        <v>90</v>
      </c>
      <c r="E130" s="52">
        <v>2.179</v>
      </c>
      <c r="F130" s="52">
        <v>22.0</v>
      </c>
      <c r="G130" s="50"/>
      <c r="H130" s="52">
        <v>100.0</v>
      </c>
      <c r="I130" s="52">
        <v>0.055</v>
      </c>
      <c r="J130" s="52">
        <v>0.309</v>
      </c>
    </row>
    <row r="131">
      <c r="A131" s="47" t="str">
        <f t="shared" si="1"/>
        <v>Africa_Comoros-Africa_2012</v>
      </c>
      <c r="B131" s="47" t="s">
        <v>68</v>
      </c>
      <c r="C131" s="49" t="s">
        <v>100</v>
      </c>
      <c r="D131" s="44" t="s">
        <v>91</v>
      </c>
      <c r="E131" s="52">
        <v>2.179</v>
      </c>
      <c r="F131" s="52">
        <v>20.0</v>
      </c>
      <c r="G131" s="52">
        <v>160.0</v>
      </c>
      <c r="H131" s="52">
        <v>100.0</v>
      </c>
      <c r="I131" s="52">
        <v>0.06</v>
      </c>
      <c r="J131" s="52">
        <v>0.395</v>
      </c>
    </row>
    <row r="132">
      <c r="A132" s="47" t="str">
        <f t="shared" si="1"/>
        <v>Africa_Congo (Brazzaville)-Africa_2000</v>
      </c>
      <c r="B132" s="47" t="s">
        <v>68</v>
      </c>
      <c r="C132" s="49" t="s">
        <v>101</v>
      </c>
      <c r="D132" s="44" t="s">
        <v>70</v>
      </c>
      <c r="E132" s="50"/>
      <c r="F132" s="50"/>
      <c r="G132" s="50"/>
      <c r="H132" s="50"/>
      <c r="I132" s="52">
        <v>0.0</v>
      </c>
      <c r="J132" s="52">
        <v>0.022</v>
      </c>
    </row>
    <row r="133">
      <c r="A133" s="47" t="str">
        <f t="shared" si="1"/>
        <v>Africa_Congo (Brazzaville)-Africa_2001</v>
      </c>
      <c r="B133" s="47" t="s">
        <v>68</v>
      </c>
      <c r="C133" s="49" t="s">
        <v>101</v>
      </c>
      <c r="D133" s="44" t="s">
        <v>71</v>
      </c>
      <c r="E133" s="50"/>
      <c r="F133" s="50"/>
      <c r="G133" s="50"/>
      <c r="H133" s="50"/>
      <c r="I133" s="52">
        <v>0.0</v>
      </c>
      <c r="J133" s="52">
        <v>0.047</v>
      </c>
    </row>
    <row r="134">
      <c r="A134" s="47" t="str">
        <f t="shared" si="1"/>
        <v>Africa_Congo (Brazzaville)-Africa_2002</v>
      </c>
      <c r="B134" s="47" t="s">
        <v>68</v>
      </c>
      <c r="C134" s="49" t="s">
        <v>101</v>
      </c>
      <c r="D134" s="44" t="s">
        <v>72</v>
      </c>
      <c r="E134" s="50"/>
      <c r="F134" s="50"/>
      <c r="G134" s="50"/>
      <c r="H134" s="50"/>
      <c r="I134" s="52">
        <v>0.002</v>
      </c>
      <c r="J134" s="52">
        <v>0.068</v>
      </c>
    </row>
    <row r="135">
      <c r="A135" s="47" t="str">
        <f t="shared" si="1"/>
        <v>Africa_Congo (Brazzaville)-Africa_2003</v>
      </c>
      <c r="B135" s="47" t="s">
        <v>68</v>
      </c>
      <c r="C135" s="49" t="s">
        <v>101</v>
      </c>
      <c r="D135" s="44" t="s">
        <v>74</v>
      </c>
      <c r="E135" s="50"/>
      <c r="F135" s="52">
        <v>37.0</v>
      </c>
      <c r="G135" s="50"/>
      <c r="H135" s="50"/>
      <c r="I135" s="52">
        <v>0.005</v>
      </c>
      <c r="J135" s="52">
        <v>0.098</v>
      </c>
    </row>
    <row r="136">
      <c r="A136" s="47" t="str">
        <f t="shared" si="1"/>
        <v>Africa_Congo (Brazzaville)-Africa_2004</v>
      </c>
      <c r="B136" s="47" t="s">
        <v>68</v>
      </c>
      <c r="C136" s="49" t="s">
        <v>101</v>
      </c>
      <c r="D136" s="44" t="s">
        <v>83</v>
      </c>
      <c r="E136" s="50"/>
      <c r="F136" s="52">
        <v>37.0</v>
      </c>
      <c r="G136" s="50"/>
      <c r="H136" s="50"/>
      <c r="I136" s="52">
        <v>0.011</v>
      </c>
      <c r="J136" s="52">
        <v>0.111</v>
      </c>
    </row>
    <row r="137">
      <c r="A137" s="47" t="str">
        <f t="shared" si="1"/>
        <v>Africa_Congo (Brazzaville)-Africa_2005</v>
      </c>
      <c r="B137" s="47" t="s">
        <v>68</v>
      </c>
      <c r="C137" s="49" t="s">
        <v>101</v>
      </c>
      <c r="D137" s="44" t="s">
        <v>84</v>
      </c>
      <c r="E137" s="52">
        <v>0.649</v>
      </c>
      <c r="F137" s="52">
        <v>37.0</v>
      </c>
      <c r="G137" s="50"/>
      <c r="H137" s="52">
        <v>606.0</v>
      </c>
      <c r="I137" s="52">
        <v>0.015</v>
      </c>
      <c r="J137" s="52">
        <v>0.158</v>
      </c>
    </row>
    <row r="138">
      <c r="A138" s="47" t="str">
        <f t="shared" si="1"/>
        <v>Africa_Congo (Brazzaville)-Africa_2006</v>
      </c>
      <c r="B138" s="47" t="s">
        <v>68</v>
      </c>
      <c r="C138" s="49" t="s">
        <v>101</v>
      </c>
      <c r="D138" s="44" t="s">
        <v>85</v>
      </c>
      <c r="E138" s="52">
        <v>0.649</v>
      </c>
      <c r="F138" s="52">
        <v>37.0</v>
      </c>
      <c r="G138" s="50"/>
      <c r="H138" s="52">
        <v>606.0</v>
      </c>
      <c r="I138" s="52">
        <v>0.02</v>
      </c>
      <c r="J138" s="52">
        <v>0.252</v>
      </c>
    </row>
    <row r="139">
      <c r="A139" s="47" t="str">
        <f t="shared" si="1"/>
        <v>Africa_Congo (Brazzaville)-Africa_2007</v>
      </c>
      <c r="B139" s="47" t="s">
        <v>68</v>
      </c>
      <c r="C139" s="49" t="s">
        <v>101</v>
      </c>
      <c r="D139" s="44" t="s">
        <v>86</v>
      </c>
      <c r="E139" s="52">
        <v>0.649</v>
      </c>
      <c r="F139" s="52">
        <v>37.0</v>
      </c>
      <c r="G139" s="50"/>
      <c r="H139" s="52">
        <v>606.0</v>
      </c>
      <c r="I139" s="52">
        <v>0.028</v>
      </c>
      <c r="J139" s="52">
        <v>0.343</v>
      </c>
    </row>
    <row r="140">
      <c r="A140" s="47" t="str">
        <f t="shared" si="1"/>
        <v>Africa_Congo (Brazzaville)-Africa_2008</v>
      </c>
      <c r="B140" s="47" t="s">
        <v>68</v>
      </c>
      <c r="C140" s="49" t="s">
        <v>101</v>
      </c>
      <c r="D140" s="44" t="s">
        <v>87</v>
      </c>
      <c r="E140" s="52">
        <v>0.659</v>
      </c>
      <c r="F140" s="52">
        <v>161.0</v>
      </c>
      <c r="G140" s="50"/>
      <c r="H140" s="52">
        <v>606.0</v>
      </c>
      <c r="I140" s="52">
        <v>0.043</v>
      </c>
      <c r="J140" s="52">
        <v>0.466</v>
      </c>
    </row>
    <row r="141">
      <c r="A141" s="47" t="str">
        <f t="shared" si="1"/>
        <v>Africa_Congo (Brazzaville)-Africa_2009</v>
      </c>
      <c r="B141" s="47" t="s">
        <v>68</v>
      </c>
      <c r="C141" s="49" t="s">
        <v>101</v>
      </c>
      <c r="D141" s="44" t="s">
        <v>88</v>
      </c>
      <c r="E141" s="52">
        <v>0.659</v>
      </c>
      <c r="F141" s="52">
        <v>161.0</v>
      </c>
      <c r="G141" s="50"/>
      <c r="H141" s="52">
        <v>606.0</v>
      </c>
      <c r="I141" s="52">
        <v>0.045</v>
      </c>
      <c r="J141" s="52">
        <v>0.738</v>
      </c>
    </row>
    <row r="142">
      <c r="A142" s="47" t="str">
        <f t="shared" si="1"/>
        <v>Africa_Congo (Brazzaville)-Africa_2010</v>
      </c>
      <c r="B142" s="47" t="s">
        <v>68</v>
      </c>
      <c r="C142" s="49" t="s">
        <v>101</v>
      </c>
      <c r="D142" s="44" t="s">
        <v>89</v>
      </c>
      <c r="E142" s="52">
        <v>0.663</v>
      </c>
      <c r="F142" s="52">
        <v>161.0</v>
      </c>
      <c r="G142" s="50"/>
      <c r="H142" s="52">
        <v>606.0</v>
      </c>
      <c r="I142" s="52">
        <v>0.05</v>
      </c>
      <c r="J142" s="52">
        <v>0.904</v>
      </c>
    </row>
    <row r="143">
      <c r="A143" s="47" t="str">
        <f t="shared" si="1"/>
        <v>Africa_Congo (Brazzaville)-Africa_2011</v>
      </c>
      <c r="B143" s="47" t="s">
        <v>68</v>
      </c>
      <c r="C143" s="49" t="s">
        <v>101</v>
      </c>
      <c r="D143" s="44" t="s">
        <v>90</v>
      </c>
      <c r="E143" s="52">
        <v>0.653</v>
      </c>
      <c r="F143" s="52">
        <v>161.0</v>
      </c>
      <c r="G143" s="50"/>
      <c r="H143" s="52">
        <v>606.0</v>
      </c>
      <c r="I143" s="52">
        <v>0.056</v>
      </c>
      <c r="J143" s="52">
        <v>0.919</v>
      </c>
    </row>
    <row r="144">
      <c r="A144" s="47" t="str">
        <f t="shared" si="1"/>
        <v>Africa_Congo (Brazzaville)-Africa_2012</v>
      </c>
      <c r="B144" s="47" t="s">
        <v>68</v>
      </c>
      <c r="C144" s="49" t="s">
        <v>101</v>
      </c>
      <c r="D144" s="44" t="s">
        <v>91</v>
      </c>
      <c r="E144" s="52">
        <v>0.649</v>
      </c>
      <c r="F144" s="52">
        <v>161.0</v>
      </c>
      <c r="G144" s="52">
        <v>186.0</v>
      </c>
      <c r="H144" s="52">
        <v>606.0</v>
      </c>
      <c r="I144" s="52">
        <v>0.061</v>
      </c>
      <c r="J144" s="52">
        <v>0.988</v>
      </c>
    </row>
    <row r="145">
      <c r="A145" s="47" t="str">
        <f t="shared" si="1"/>
        <v>Africa_Congo (Kinshasa)-Africa_2000</v>
      </c>
      <c r="B145" s="47" t="s">
        <v>68</v>
      </c>
      <c r="C145" s="49" t="s">
        <v>102</v>
      </c>
      <c r="D145" s="44" t="s">
        <v>70</v>
      </c>
      <c r="E145" s="50"/>
      <c r="F145" s="50"/>
      <c r="G145" s="50"/>
      <c r="H145" s="50"/>
      <c r="I145" s="52">
        <v>0.0</v>
      </c>
      <c r="J145" s="52">
        <v>0.0</v>
      </c>
    </row>
    <row r="146">
      <c r="A146" s="47" t="str">
        <f t="shared" si="1"/>
        <v>Africa_Congo (Kinshasa)-Africa_2001</v>
      </c>
      <c r="B146" s="47" t="s">
        <v>68</v>
      </c>
      <c r="C146" s="49" t="s">
        <v>102</v>
      </c>
      <c r="D146" s="44" t="s">
        <v>71</v>
      </c>
      <c r="E146" s="50"/>
      <c r="F146" s="50"/>
      <c r="G146" s="50"/>
      <c r="H146" s="50"/>
      <c r="I146" s="52">
        <v>0.0</v>
      </c>
      <c r="J146" s="52">
        <v>0.003</v>
      </c>
    </row>
    <row r="147">
      <c r="A147" s="47" t="str">
        <f t="shared" si="1"/>
        <v>Africa_Congo (Kinshasa)-Africa_2002</v>
      </c>
      <c r="B147" s="47" t="s">
        <v>68</v>
      </c>
      <c r="C147" s="49" t="s">
        <v>102</v>
      </c>
      <c r="D147" s="44" t="s">
        <v>72</v>
      </c>
      <c r="E147" s="50"/>
      <c r="F147" s="50"/>
      <c r="G147" s="50"/>
      <c r="H147" s="50"/>
      <c r="I147" s="52">
        <v>0.001</v>
      </c>
      <c r="J147" s="52">
        <v>0.011</v>
      </c>
    </row>
    <row r="148">
      <c r="A148" s="47" t="str">
        <f t="shared" si="1"/>
        <v>Africa_Congo (Kinshasa)-Africa_2003</v>
      </c>
      <c r="B148" s="47" t="s">
        <v>68</v>
      </c>
      <c r="C148" s="49" t="s">
        <v>102</v>
      </c>
      <c r="D148" s="44" t="s">
        <v>74</v>
      </c>
      <c r="E148" s="50"/>
      <c r="F148" s="52">
        <v>166.0</v>
      </c>
      <c r="G148" s="50"/>
      <c r="H148" s="50"/>
      <c r="I148" s="52">
        <v>0.001</v>
      </c>
      <c r="J148" s="52">
        <v>0.024</v>
      </c>
    </row>
    <row r="149">
      <c r="A149" s="47" t="str">
        <f t="shared" si="1"/>
        <v>Africa_Congo (Kinshasa)-Africa_2004</v>
      </c>
      <c r="B149" s="47" t="s">
        <v>68</v>
      </c>
      <c r="C149" s="49" t="s">
        <v>102</v>
      </c>
      <c r="D149" s="44" t="s">
        <v>83</v>
      </c>
      <c r="E149" s="50"/>
      <c r="F149" s="52">
        <v>133.0</v>
      </c>
      <c r="G149" s="50"/>
      <c r="H149" s="50"/>
      <c r="I149" s="52">
        <v>0.002</v>
      </c>
      <c r="J149" s="52">
        <v>0.038</v>
      </c>
    </row>
    <row r="150">
      <c r="A150" s="47" t="str">
        <f t="shared" si="1"/>
        <v>Africa_Congo (Kinshasa)-Africa_2005</v>
      </c>
      <c r="B150" s="47" t="s">
        <v>68</v>
      </c>
      <c r="C150" s="49" t="s">
        <v>102</v>
      </c>
      <c r="D150" s="44" t="s">
        <v>84</v>
      </c>
      <c r="E150" s="52">
        <v>2.865</v>
      </c>
      <c r="F150" s="52">
        <v>133.0</v>
      </c>
      <c r="G150" s="50"/>
      <c r="H150" s="52">
        <v>308.0</v>
      </c>
      <c r="I150" s="52">
        <v>0.002</v>
      </c>
      <c r="J150" s="52">
        <v>0.051</v>
      </c>
    </row>
    <row r="151">
      <c r="A151" s="47" t="str">
        <f t="shared" si="1"/>
        <v>Africa_Congo (Kinshasa)-Africa_2006</v>
      </c>
      <c r="B151" s="47" t="s">
        <v>68</v>
      </c>
      <c r="C151" s="49" t="s">
        <v>102</v>
      </c>
      <c r="D151" s="44" t="s">
        <v>85</v>
      </c>
      <c r="E151" s="52">
        <v>2.865</v>
      </c>
      <c r="F151" s="52">
        <v>133.0</v>
      </c>
      <c r="G151" s="50"/>
      <c r="H151" s="52">
        <v>308.0</v>
      </c>
      <c r="I151" s="52">
        <v>0.003</v>
      </c>
      <c r="J151" s="52">
        <v>0.079</v>
      </c>
    </row>
    <row r="152">
      <c r="A152" s="47" t="str">
        <f t="shared" si="1"/>
        <v>Africa_Congo (Kinshasa)-Africa_2007</v>
      </c>
      <c r="B152" s="47" t="s">
        <v>68</v>
      </c>
      <c r="C152" s="49" t="s">
        <v>102</v>
      </c>
      <c r="D152" s="44" t="s">
        <v>86</v>
      </c>
      <c r="E152" s="52">
        <v>2.881</v>
      </c>
      <c r="F152" s="52">
        <v>133.0</v>
      </c>
      <c r="G152" s="50"/>
      <c r="H152" s="52">
        <v>308.0</v>
      </c>
      <c r="I152" s="52">
        <v>0.004</v>
      </c>
      <c r="J152" s="52">
        <v>0.115</v>
      </c>
    </row>
    <row r="153">
      <c r="A153" s="47" t="str">
        <f t="shared" si="1"/>
        <v>Africa_Congo (Kinshasa)-Africa_2008</v>
      </c>
      <c r="B153" s="47" t="s">
        <v>68</v>
      </c>
      <c r="C153" s="49" t="s">
        <v>102</v>
      </c>
      <c r="D153" s="44" t="s">
        <v>87</v>
      </c>
      <c r="E153" s="52">
        <v>2.881</v>
      </c>
      <c r="F153" s="52">
        <v>133.0</v>
      </c>
      <c r="G153" s="50"/>
      <c r="H153" s="52">
        <v>308.0</v>
      </c>
      <c r="I153" s="52">
        <v>0.004</v>
      </c>
      <c r="J153" s="52">
        <v>0.169</v>
      </c>
    </row>
    <row r="154">
      <c r="A154" s="47" t="str">
        <f t="shared" si="1"/>
        <v>Africa_Congo (Kinshasa)-Africa_2009</v>
      </c>
      <c r="B154" s="47" t="s">
        <v>68</v>
      </c>
      <c r="C154" s="49" t="s">
        <v>102</v>
      </c>
      <c r="D154" s="44" t="s">
        <v>88</v>
      </c>
      <c r="E154" s="52">
        <v>2.927</v>
      </c>
      <c r="F154" s="52">
        <v>127.0</v>
      </c>
      <c r="G154" s="50"/>
      <c r="H154" s="52">
        <v>308.0</v>
      </c>
      <c r="I154" s="52">
        <v>0.006</v>
      </c>
      <c r="J154" s="52">
        <v>0.156</v>
      </c>
    </row>
    <row r="155">
      <c r="A155" s="47" t="str">
        <f t="shared" si="1"/>
        <v>Africa_Congo (Kinshasa)-Africa_2010</v>
      </c>
      <c r="B155" s="47" t="s">
        <v>68</v>
      </c>
      <c r="C155" s="49" t="s">
        <v>102</v>
      </c>
      <c r="D155" s="44" t="s">
        <v>89</v>
      </c>
      <c r="E155" s="52">
        <v>3.391</v>
      </c>
      <c r="F155" s="52">
        <v>84.0</v>
      </c>
      <c r="G155" s="50"/>
      <c r="H155" s="52">
        <v>336.0</v>
      </c>
      <c r="I155" s="52">
        <v>0.007</v>
      </c>
      <c r="J155" s="52">
        <v>0.19</v>
      </c>
    </row>
    <row r="156">
      <c r="A156" s="47" t="str">
        <f t="shared" si="1"/>
        <v>Africa_Congo (Kinshasa)-Africa_2011</v>
      </c>
      <c r="B156" s="47" t="s">
        <v>68</v>
      </c>
      <c r="C156" s="49" t="s">
        <v>102</v>
      </c>
      <c r="D156" s="44" t="s">
        <v>90</v>
      </c>
      <c r="E156" s="52">
        <v>3.391</v>
      </c>
      <c r="F156" s="52">
        <v>65.0</v>
      </c>
      <c r="G156" s="50"/>
      <c r="H156" s="52">
        <v>336.0</v>
      </c>
      <c r="I156" s="52">
        <v>0.012</v>
      </c>
      <c r="J156" s="52">
        <v>0.245</v>
      </c>
    </row>
    <row r="157">
      <c r="A157" s="47" t="str">
        <f t="shared" si="1"/>
        <v>Africa_Congo (Kinshasa)-Africa_2012</v>
      </c>
      <c r="B157" s="47" t="s">
        <v>68</v>
      </c>
      <c r="C157" s="49" t="s">
        <v>102</v>
      </c>
      <c r="D157" s="44" t="s">
        <v>91</v>
      </c>
      <c r="E157" s="52">
        <v>3.391</v>
      </c>
      <c r="F157" s="52">
        <v>58.0</v>
      </c>
      <c r="G157" s="52">
        <v>183.0</v>
      </c>
      <c r="H157" s="52">
        <v>336.0</v>
      </c>
      <c r="I157" s="52">
        <v>0.017</v>
      </c>
      <c r="J157" s="52">
        <v>0.306</v>
      </c>
    </row>
    <row r="158">
      <c r="A158" s="47" t="str">
        <f t="shared" si="1"/>
        <v>Africa_Cote d'Ivoire-Africa_2000</v>
      </c>
      <c r="B158" s="47" t="s">
        <v>68</v>
      </c>
      <c r="C158" s="49" t="s">
        <v>103</v>
      </c>
      <c r="D158" s="44" t="s">
        <v>70</v>
      </c>
      <c r="E158" s="50"/>
      <c r="F158" s="50"/>
      <c r="G158" s="50"/>
      <c r="H158" s="50"/>
      <c r="I158" s="52">
        <v>0.002</v>
      </c>
      <c r="J158" s="52">
        <v>0.029</v>
      </c>
    </row>
    <row r="159">
      <c r="A159" s="47" t="str">
        <f t="shared" si="1"/>
        <v>Africa_Cote d'Ivoire-Africa_2001</v>
      </c>
      <c r="B159" s="47" t="s">
        <v>68</v>
      </c>
      <c r="C159" s="49" t="s">
        <v>103</v>
      </c>
      <c r="D159" s="44" t="s">
        <v>71</v>
      </c>
      <c r="E159" s="50"/>
      <c r="F159" s="50"/>
      <c r="G159" s="50"/>
      <c r="H159" s="50"/>
      <c r="I159" s="52">
        <v>0.004</v>
      </c>
      <c r="J159" s="52">
        <v>0.044</v>
      </c>
    </row>
    <row r="160">
      <c r="A160" s="47" t="str">
        <f t="shared" si="1"/>
        <v>Africa_Cote d'Ivoire-Africa_2002</v>
      </c>
      <c r="B160" s="47" t="s">
        <v>68</v>
      </c>
      <c r="C160" s="49" t="s">
        <v>103</v>
      </c>
      <c r="D160" s="44" t="s">
        <v>72</v>
      </c>
      <c r="E160" s="50"/>
      <c r="F160" s="50"/>
      <c r="G160" s="50"/>
      <c r="H160" s="50"/>
      <c r="I160" s="52">
        <v>0.005</v>
      </c>
      <c r="J160" s="52">
        <v>0.062</v>
      </c>
    </row>
    <row r="161">
      <c r="A161" s="47" t="str">
        <f t="shared" si="1"/>
        <v>Africa_Cote d'Ivoire-Africa_2003</v>
      </c>
      <c r="B161" s="47" t="s">
        <v>68</v>
      </c>
      <c r="C161" s="49" t="s">
        <v>103</v>
      </c>
      <c r="D161" s="44" t="s">
        <v>74</v>
      </c>
      <c r="E161" s="50"/>
      <c r="F161" s="52">
        <v>62.0</v>
      </c>
      <c r="G161" s="50"/>
      <c r="H161" s="50"/>
      <c r="I161" s="52">
        <v>0.008</v>
      </c>
      <c r="J161" s="52">
        <v>0.076</v>
      </c>
    </row>
    <row r="162">
      <c r="A162" s="47" t="str">
        <f t="shared" si="1"/>
        <v>Africa_Cote d'Ivoire-Africa_2004</v>
      </c>
      <c r="B162" s="47" t="s">
        <v>68</v>
      </c>
      <c r="C162" s="49" t="s">
        <v>103</v>
      </c>
      <c r="D162" s="44" t="s">
        <v>83</v>
      </c>
      <c r="E162" s="50"/>
      <c r="F162" s="52">
        <v>58.0</v>
      </c>
      <c r="G162" s="50"/>
      <c r="H162" s="50"/>
      <c r="I162" s="52">
        <v>0.008</v>
      </c>
      <c r="J162" s="52">
        <v>0.098</v>
      </c>
    </row>
    <row r="163">
      <c r="A163" s="47" t="str">
        <f t="shared" si="1"/>
        <v>Africa_Cote d'Ivoire-Africa_2005</v>
      </c>
      <c r="B163" s="47" t="s">
        <v>68</v>
      </c>
      <c r="C163" s="49" t="s">
        <v>103</v>
      </c>
      <c r="D163" s="44" t="s">
        <v>84</v>
      </c>
      <c r="E163" s="52">
        <v>0.473</v>
      </c>
      <c r="F163" s="52">
        <v>45.0</v>
      </c>
      <c r="G163" s="50"/>
      <c r="H163" s="52">
        <v>270.0</v>
      </c>
      <c r="I163" s="52">
        <v>0.01</v>
      </c>
      <c r="J163" s="52">
        <v>0.135</v>
      </c>
    </row>
    <row r="164">
      <c r="A164" s="47" t="str">
        <f t="shared" si="1"/>
        <v>Africa_Cote d'Ivoire-Africa_2006</v>
      </c>
      <c r="B164" s="47" t="s">
        <v>68</v>
      </c>
      <c r="C164" s="49" t="s">
        <v>103</v>
      </c>
      <c r="D164" s="44" t="s">
        <v>85</v>
      </c>
      <c r="E164" s="52">
        <v>0.473</v>
      </c>
      <c r="F164" s="52">
        <v>45.0</v>
      </c>
      <c r="G164" s="50"/>
      <c r="H164" s="52">
        <v>270.0</v>
      </c>
      <c r="I164" s="52">
        <v>0.015</v>
      </c>
      <c r="J164" s="52">
        <v>0.23</v>
      </c>
    </row>
    <row r="165">
      <c r="A165" s="47" t="str">
        <f t="shared" si="1"/>
        <v>Africa_Cote d'Ivoire-Africa_2007</v>
      </c>
      <c r="B165" s="47" t="s">
        <v>68</v>
      </c>
      <c r="C165" s="49" t="s">
        <v>103</v>
      </c>
      <c r="D165" s="44" t="s">
        <v>86</v>
      </c>
      <c r="E165" s="52">
        <v>0.446</v>
      </c>
      <c r="F165" s="52">
        <v>40.0</v>
      </c>
      <c r="G165" s="50"/>
      <c r="H165" s="52">
        <v>270.0</v>
      </c>
      <c r="I165" s="52">
        <v>0.018</v>
      </c>
      <c r="J165" s="52">
        <v>0.416</v>
      </c>
    </row>
    <row r="166">
      <c r="A166" s="47" t="str">
        <f t="shared" si="1"/>
        <v>Africa_Cote d'Ivoire-Africa_2008</v>
      </c>
      <c r="B166" s="47" t="s">
        <v>68</v>
      </c>
      <c r="C166" s="49" t="s">
        <v>103</v>
      </c>
      <c r="D166" s="44" t="s">
        <v>87</v>
      </c>
      <c r="E166" s="52">
        <v>0.446</v>
      </c>
      <c r="F166" s="52">
        <v>40.0</v>
      </c>
      <c r="G166" s="50"/>
      <c r="H166" s="52">
        <v>270.0</v>
      </c>
      <c r="I166" s="52">
        <v>0.019</v>
      </c>
      <c r="J166" s="52">
        <v>0.572</v>
      </c>
    </row>
    <row r="167">
      <c r="A167" s="47" t="str">
        <f t="shared" si="1"/>
        <v>Africa_Cote d'Ivoire-Africa_2009</v>
      </c>
      <c r="B167" s="47" t="s">
        <v>68</v>
      </c>
      <c r="C167" s="49" t="s">
        <v>103</v>
      </c>
      <c r="D167" s="44" t="s">
        <v>88</v>
      </c>
      <c r="E167" s="52">
        <v>0.444</v>
      </c>
      <c r="F167" s="52">
        <v>40.0</v>
      </c>
      <c r="G167" s="50"/>
      <c r="H167" s="52">
        <v>270.0</v>
      </c>
      <c r="I167" s="52">
        <v>0.02</v>
      </c>
      <c r="J167" s="52">
        <v>0.709</v>
      </c>
    </row>
    <row r="168">
      <c r="A168" s="47" t="str">
        <f t="shared" si="1"/>
        <v>Africa_Cote d'Ivoire-Africa_2010</v>
      </c>
      <c r="B168" s="47" t="s">
        <v>68</v>
      </c>
      <c r="C168" s="49" t="s">
        <v>103</v>
      </c>
      <c r="D168" s="44" t="s">
        <v>89</v>
      </c>
      <c r="E168" s="52">
        <v>0.442</v>
      </c>
      <c r="F168" s="52">
        <v>40.0</v>
      </c>
      <c r="G168" s="50"/>
      <c r="H168" s="52">
        <v>270.0</v>
      </c>
      <c r="I168" s="52">
        <v>0.021</v>
      </c>
      <c r="J168" s="52">
        <v>0.822</v>
      </c>
    </row>
    <row r="169">
      <c r="A169" s="47" t="str">
        <f t="shared" si="1"/>
        <v>Africa_Cote d'Ivoire-Africa_2011</v>
      </c>
      <c r="B169" s="47" t="s">
        <v>68</v>
      </c>
      <c r="C169" s="49" t="s">
        <v>103</v>
      </c>
      <c r="D169" s="44" t="s">
        <v>90</v>
      </c>
      <c r="E169" s="52">
        <v>0.44</v>
      </c>
      <c r="F169" s="52">
        <v>32.0</v>
      </c>
      <c r="G169" s="50"/>
      <c r="H169" s="52">
        <v>270.0</v>
      </c>
      <c r="I169" s="52">
        <v>0.022</v>
      </c>
      <c r="J169" s="52">
        <v>0.894</v>
      </c>
    </row>
    <row r="170">
      <c r="A170" s="47" t="str">
        <f t="shared" si="1"/>
        <v>Africa_Cote d'Ivoire-Africa_2012</v>
      </c>
      <c r="B170" s="47" t="s">
        <v>68</v>
      </c>
      <c r="C170" s="49" t="s">
        <v>103</v>
      </c>
      <c r="D170" s="44" t="s">
        <v>91</v>
      </c>
      <c r="E170" s="52">
        <v>0.394</v>
      </c>
      <c r="F170" s="52">
        <v>32.0</v>
      </c>
      <c r="G170" s="52">
        <v>173.0</v>
      </c>
      <c r="H170" s="52">
        <v>270.0</v>
      </c>
      <c r="I170" s="52">
        <v>0.024</v>
      </c>
      <c r="J170" s="52">
        <v>0.912</v>
      </c>
    </row>
    <row r="171">
      <c r="A171" s="47" t="str">
        <f t="shared" si="1"/>
        <v>Africa_Djibouti-Africa_2000</v>
      </c>
      <c r="B171" s="47" t="s">
        <v>68</v>
      </c>
      <c r="C171" s="49" t="s">
        <v>104</v>
      </c>
      <c r="D171" s="44" t="s">
        <v>70</v>
      </c>
      <c r="E171" s="50"/>
      <c r="F171" s="50"/>
      <c r="G171" s="50"/>
      <c r="H171" s="50"/>
      <c r="I171" s="52">
        <v>0.002</v>
      </c>
      <c r="J171" s="52">
        <v>0.0</v>
      </c>
    </row>
    <row r="172">
      <c r="A172" s="47" t="str">
        <f t="shared" si="1"/>
        <v>Africa_Djibouti-Africa_2001</v>
      </c>
      <c r="B172" s="47" t="s">
        <v>68</v>
      </c>
      <c r="C172" s="49" t="s">
        <v>104</v>
      </c>
      <c r="D172" s="44" t="s">
        <v>71</v>
      </c>
      <c r="E172" s="50"/>
      <c r="F172" s="50"/>
      <c r="G172" s="50"/>
      <c r="H172" s="50"/>
      <c r="I172" s="52">
        <v>0.003</v>
      </c>
      <c r="J172" s="52">
        <v>0.004</v>
      </c>
    </row>
    <row r="173">
      <c r="A173" s="47" t="str">
        <f t="shared" si="1"/>
        <v>Africa_Djibouti-Africa_2002</v>
      </c>
      <c r="B173" s="47" t="s">
        <v>68</v>
      </c>
      <c r="C173" s="49" t="s">
        <v>104</v>
      </c>
      <c r="D173" s="44" t="s">
        <v>72</v>
      </c>
      <c r="E173" s="50"/>
      <c r="F173" s="50"/>
      <c r="G173" s="50"/>
      <c r="H173" s="50"/>
      <c r="I173" s="52">
        <v>0.005</v>
      </c>
      <c r="J173" s="52">
        <v>0.02</v>
      </c>
    </row>
    <row r="174">
      <c r="A174" s="47" t="str">
        <f t="shared" si="1"/>
        <v>Africa_Djibouti-Africa_2003</v>
      </c>
      <c r="B174" s="47" t="s">
        <v>68</v>
      </c>
      <c r="C174" s="49" t="s">
        <v>104</v>
      </c>
      <c r="D174" s="44" t="s">
        <v>74</v>
      </c>
      <c r="E174" s="50"/>
      <c r="F174" s="50"/>
      <c r="G174" s="50"/>
      <c r="H174" s="50"/>
      <c r="I174" s="52">
        <v>0.006</v>
      </c>
      <c r="J174" s="52">
        <v>0.03</v>
      </c>
    </row>
    <row r="175">
      <c r="A175" s="47" t="str">
        <f t="shared" si="1"/>
        <v>Africa_Djibouti-Africa_2004</v>
      </c>
      <c r="B175" s="47" t="s">
        <v>68</v>
      </c>
      <c r="C175" s="49" t="s">
        <v>104</v>
      </c>
      <c r="D175" s="44" t="s">
        <v>83</v>
      </c>
      <c r="E175" s="50"/>
      <c r="F175" s="50"/>
      <c r="G175" s="50"/>
      <c r="H175" s="50"/>
      <c r="I175" s="52">
        <v>0.008</v>
      </c>
      <c r="J175" s="52">
        <v>0.045</v>
      </c>
    </row>
    <row r="176">
      <c r="A176" s="47" t="str">
        <f t="shared" si="1"/>
        <v>Africa_Djibouti-Africa_2005</v>
      </c>
      <c r="B176" s="47" t="s">
        <v>68</v>
      </c>
      <c r="C176" s="49" t="s">
        <v>104</v>
      </c>
      <c r="D176" s="44" t="s">
        <v>84</v>
      </c>
      <c r="E176" s="52">
        <v>0.378</v>
      </c>
      <c r="F176" s="52">
        <v>37.0</v>
      </c>
      <c r="G176" s="50"/>
      <c r="H176" s="52">
        <v>66.0</v>
      </c>
      <c r="I176" s="52">
        <v>0.01</v>
      </c>
      <c r="J176" s="52">
        <v>0.057</v>
      </c>
    </row>
    <row r="177">
      <c r="A177" s="47" t="str">
        <f t="shared" si="1"/>
        <v>Africa_Djibouti-Africa_2006</v>
      </c>
      <c r="B177" s="47" t="s">
        <v>68</v>
      </c>
      <c r="C177" s="49" t="s">
        <v>104</v>
      </c>
      <c r="D177" s="44" t="s">
        <v>85</v>
      </c>
      <c r="E177" s="52">
        <v>0.378</v>
      </c>
      <c r="F177" s="52">
        <v>37.0</v>
      </c>
      <c r="G177" s="50"/>
      <c r="H177" s="52">
        <v>66.0</v>
      </c>
      <c r="I177" s="52">
        <v>0.013</v>
      </c>
      <c r="J177" s="52">
        <v>0.057</v>
      </c>
    </row>
    <row r="178">
      <c r="A178" s="47" t="str">
        <f t="shared" si="1"/>
        <v>Africa_Djibouti-Africa_2007</v>
      </c>
      <c r="B178" s="47" t="s">
        <v>68</v>
      </c>
      <c r="C178" s="49" t="s">
        <v>104</v>
      </c>
      <c r="D178" s="44" t="s">
        <v>86</v>
      </c>
      <c r="E178" s="52">
        <v>0.378</v>
      </c>
      <c r="F178" s="52">
        <v>37.0</v>
      </c>
      <c r="G178" s="50"/>
      <c r="H178" s="52">
        <v>66.0</v>
      </c>
      <c r="I178" s="52">
        <v>0.016</v>
      </c>
      <c r="J178" s="52">
        <v>0.087</v>
      </c>
    </row>
    <row r="179">
      <c r="A179" s="47" t="str">
        <f t="shared" si="1"/>
        <v>Africa_Djibouti-Africa_2008</v>
      </c>
      <c r="B179" s="47" t="s">
        <v>68</v>
      </c>
      <c r="C179" s="49" t="s">
        <v>104</v>
      </c>
      <c r="D179" s="44" t="s">
        <v>87</v>
      </c>
      <c r="E179" s="52">
        <v>0.378</v>
      </c>
      <c r="F179" s="52">
        <v>37.0</v>
      </c>
      <c r="G179" s="50"/>
      <c r="H179" s="52">
        <v>66.0</v>
      </c>
      <c r="I179" s="52">
        <v>0.023</v>
      </c>
      <c r="J179" s="52">
        <v>0.139</v>
      </c>
    </row>
    <row r="180">
      <c r="A180" s="47" t="str">
        <f t="shared" si="1"/>
        <v>Africa_Djibouti-Africa_2009</v>
      </c>
      <c r="B180" s="47" t="s">
        <v>68</v>
      </c>
      <c r="C180" s="49" t="s">
        <v>104</v>
      </c>
      <c r="D180" s="44" t="s">
        <v>88</v>
      </c>
      <c r="E180" s="52">
        <v>0.378</v>
      </c>
      <c r="F180" s="52">
        <v>37.0</v>
      </c>
      <c r="G180" s="50"/>
      <c r="H180" s="52">
        <v>66.0</v>
      </c>
      <c r="I180" s="52">
        <v>0.04</v>
      </c>
      <c r="J180" s="52">
        <v>0.157</v>
      </c>
    </row>
    <row r="181">
      <c r="A181" s="47" t="str">
        <f t="shared" si="1"/>
        <v>Africa_Djibouti-Africa_2010</v>
      </c>
      <c r="B181" s="47" t="s">
        <v>68</v>
      </c>
      <c r="C181" s="49" t="s">
        <v>104</v>
      </c>
      <c r="D181" s="44" t="s">
        <v>89</v>
      </c>
      <c r="E181" s="52">
        <v>0.378</v>
      </c>
      <c r="F181" s="52">
        <v>37.0</v>
      </c>
      <c r="G181" s="50"/>
      <c r="H181" s="52">
        <v>90.0</v>
      </c>
      <c r="I181" s="52">
        <v>0.065</v>
      </c>
      <c r="J181" s="52">
        <v>0.199</v>
      </c>
    </row>
    <row r="182">
      <c r="A182" s="47" t="str">
        <f t="shared" si="1"/>
        <v>Africa_Djibouti-Africa_2011</v>
      </c>
      <c r="B182" s="47" t="s">
        <v>68</v>
      </c>
      <c r="C182" s="49" t="s">
        <v>104</v>
      </c>
      <c r="D182" s="44" t="s">
        <v>90</v>
      </c>
      <c r="E182" s="52">
        <v>0.378</v>
      </c>
      <c r="F182" s="52">
        <v>37.0</v>
      </c>
      <c r="G182" s="50"/>
      <c r="H182" s="52">
        <v>82.0</v>
      </c>
      <c r="I182" s="52">
        <v>0.07</v>
      </c>
      <c r="J182" s="52">
        <v>0.228</v>
      </c>
    </row>
    <row r="183">
      <c r="A183" s="47" t="str">
        <f t="shared" si="1"/>
        <v>Africa_Djibouti-Africa_2012</v>
      </c>
      <c r="B183" s="47" t="s">
        <v>68</v>
      </c>
      <c r="C183" s="49" t="s">
        <v>104</v>
      </c>
      <c r="D183" s="44" t="s">
        <v>91</v>
      </c>
      <c r="E183" s="52">
        <v>0.378</v>
      </c>
      <c r="F183" s="52">
        <v>37.0</v>
      </c>
      <c r="G183" s="52">
        <v>172.0</v>
      </c>
      <c r="H183" s="52">
        <v>82.0</v>
      </c>
      <c r="I183" s="52">
        <v>0.083</v>
      </c>
      <c r="J183" s="52">
        <v>0.247</v>
      </c>
    </row>
    <row r="184">
      <c r="A184" s="47" t="str">
        <f t="shared" si="1"/>
        <v>Africa_Egypt-Africa_2000</v>
      </c>
      <c r="B184" s="47" t="s">
        <v>68</v>
      </c>
      <c r="C184" s="49" t="s">
        <v>105</v>
      </c>
      <c r="D184" s="44" t="s">
        <v>70</v>
      </c>
      <c r="E184" s="50"/>
      <c r="F184" s="50"/>
      <c r="G184" s="50"/>
      <c r="H184" s="50"/>
      <c r="I184" s="52">
        <v>0.006</v>
      </c>
      <c r="J184" s="52">
        <v>0.021</v>
      </c>
    </row>
    <row r="185">
      <c r="A185" s="47" t="str">
        <f t="shared" si="1"/>
        <v>Africa_Egypt-Africa_2001</v>
      </c>
      <c r="B185" s="47" t="s">
        <v>68</v>
      </c>
      <c r="C185" s="49" t="s">
        <v>105</v>
      </c>
      <c r="D185" s="44" t="s">
        <v>71</v>
      </c>
      <c r="E185" s="50"/>
      <c r="F185" s="50"/>
      <c r="G185" s="50"/>
      <c r="H185" s="50"/>
      <c r="I185" s="52">
        <v>0.008</v>
      </c>
      <c r="J185" s="52">
        <v>0.042</v>
      </c>
    </row>
    <row r="186">
      <c r="A186" s="47" t="str">
        <f t="shared" si="1"/>
        <v>Africa_Egypt-Africa_2002</v>
      </c>
      <c r="B186" s="47" t="s">
        <v>68</v>
      </c>
      <c r="C186" s="49" t="s">
        <v>105</v>
      </c>
      <c r="D186" s="44" t="s">
        <v>72</v>
      </c>
      <c r="E186" s="50"/>
      <c r="F186" s="50"/>
      <c r="G186" s="50"/>
      <c r="H186" s="50"/>
      <c r="I186" s="52">
        <v>0.027</v>
      </c>
      <c r="J186" s="52">
        <v>0.066</v>
      </c>
    </row>
    <row r="187">
      <c r="A187" s="47" t="str">
        <f t="shared" si="1"/>
        <v>Africa_Egypt-Africa_2003</v>
      </c>
      <c r="B187" s="47" t="s">
        <v>68</v>
      </c>
      <c r="C187" s="49" t="s">
        <v>105</v>
      </c>
      <c r="D187" s="44" t="s">
        <v>74</v>
      </c>
      <c r="E187" s="50"/>
      <c r="F187" s="52">
        <v>37.0</v>
      </c>
      <c r="G187" s="50"/>
      <c r="H187" s="50"/>
      <c r="I187" s="52">
        <v>0.04</v>
      </c>
      <c r="J187" s="52">
        <v>0.083</v>
      </c>
    </row>
    <row r="188">
      <c r="A188" s="47" t="str">
        <f t="shared" si="1"/>
        <v>Africa_Egypt-Africa_2004</v>
      </c>
      <c r="B188" s="47" t="s">
        <v>68</v>
      </c>
      <c r="C188" s="49" t="s">
        <v>105</v>
      </c>
      <c r="D188" s="44" t="s">
        <v>83</v>
      </c>
      <c r="E188" s="50"/>
      <c r="F188" s="52">
        <v>37.0</v>
      </c>
      <c r="G188" s="50"/>
      <c r="H188" s="50"/>
      <c r="I188" s="52">
        <v>0.119</v>
      </c>
      <c r="J188" s="52">
        <v>0.108</v>
      </c>
    </row>
    <row r="189">
      <c r="A189" s="47" t="str">
        <f t="shared" si="1"/>
        <v>Africa_Egypt-Africa_2005</v>
      </c>
      <c r="B189" s="47" t="s">
        <v>68</v>
      </c>
      <c r="C189" s="49" t="s">
        <v>105</v>
      </c>
      <c r="D189" s="44" t="s">
        <v>84</v>
      </c>
      <c r="E189" s="52">
        <v>0.543</v>
      </c>
      <c r="F189" s="52">
        <v>22.0</v>
      </c>
      <c r="G189" s="50"/>
      <c r="H189" s="52">
        <v>504.0</v>
      </c>
      <c r="I189" s="52">
        <v>0.128</v>
      </c>
      <c r="J189" s="52">
        <v>0.19</v>
      </c>
    </row>
    <row r="190">
      <c r="A190" s="47" t="str">
        <f t="shared" si="1"/>
        <v>Africa_Egypt-Africa_2006</v>
      </c>
      <c r="B190" s="47" t="s">
        <v>68</v>
      </c>
      <c r="C190" s="49" t="s">
        <v>105</v>
      </c>
      <c r="D190" s="44" t="s">
        <v>85</v>
      </c>
      <c r="E190" s="52">
        <v>0.464</v>
      </c>
      <c r="F190" s="52">
        <v>19.0</v>
      </c>
      <c r="G190" s="50"/>
      <c r="H190" s="52">
        <v>596.0</v>
      </c>
      <c r="I190" s="52">
        <v>0.137</v>
      </c>
      <c r="J190" s="52">
        <v>0.247</v>
      </c>
    </row>
    <row r="191">
      <c r="A191" s="47" t="str">
        <f t="shared" si="1"/>
        <v>Africa_Egypt-Africa_2007</v>
      </c>
      <c r="B191" s="47" t="s">
        <v>68</v>
      </c>
      <c r="C191" s="49" t="s">
        <v>105</v>
      </c>
      <c r="D191" s="44" t="s">
        <v>86</v>
      </c>
      <c r="E191" s="52">
        <v>0.451</v>
      </c>
      <c r="F191" s="52">
        <v>10.0</v>
      </c>
      <c r="G191" s="50"/>
      <c r="H191" s="52">
        <v>711.0</v>
      </c>
      <c r="I191" s="52">
        <v>0.16</v>
      </c>
      <c r="J191" s="52">
        <v>0.405</v>
      </c>
    </row>
    <row r="192">
      <c r="A192" s="47" t="str">
        <f t="shared" si="1"/>
        <v>Africa_Egypt-Africa_2008</v>
      </c>
      <c r="B192" s="47" t="s">
        <v>68</v>
      </c>
      <c r="C192" s="49" t="s">
        <v>105</v>
      </c>
      <c r="D192" s="44" t="s">
        <v>87</v>
      </c>
      <c r="E192" s="52">
        <v>0.44</v>
      </c>
      <c r="F192" s="52">
        <v>8.0</v>
      </c>
      <c r="G192" s="50"/>
      <c r="H192" s="52">
        <v>711.0</v>
      </c>
      <c r="I192" s="52">
        <v>0.18</v>
      </c>
      <c r="J192" s="52">
        <v>0.547</v>
      </c>
    </row>
    <row r="193">
      <c r="A193" s="47" t="str">
        <f t="shared" si="1"/>
        <v>Africa_Egypt-Africa_2009</v>
      </c>
      <c r="B193" s="47" t="s">
        <v>68</v>
      </c>
      <c r="C193" s="49" t="s">
        <v>105</v>
      </c>
      <c r="D193" s="44" t="s">
        <v>88</v>
      </c>
      <c r="E193" s="52">
        <v>0.43</v>
      </c>
      <c r="F193" s="52">
        <v>8.0</v>
      </c>
      <c r="G193" s="50"/>
      <c r="H193" s="52">
        <v>480.0</v>
      </c>
      <c r="I193" s="52">
        <v>0.257</v>
      </c>
      <c r="J193" s="52">
        <v>0.721</v>
      </c>
    </row>
    <row r="194">
      <c r="A194" s="47" t="str">
        <f t="shared" si="1"/>
        <v>Africa_Egypt-Africa_2010</v>
      </c>
      <c r="B194" s="47" t="s">
        <v>68</v>
      </c>
      <c r="C194" s="49" t="s">
        <v>105</v>
      </c>
      <c r="D194" s="44" t="s">
        <v>89</v>
      </c>
      <c r="E194" s="52">
        <v>0.426</v>
      </c>
      <c r="F194" s="52">
        <v>8.0</v>
      </c>
      <c r="G194" s="50"/>
      <c r="H194" s="52">
        <v>433.0</v>
      </c>
      <c r="I194" s="52">
        <v>0.314</v>
      </c>
      <c r="J194" s="52">
        <v>0.905</v>
      </c>
    </row>
    <row r="195">
      <c r="A195" s="47" t="str">
        <f t="shared" si="1"/>
        <v>Africa_Egypt-Africa_2011</v>
      </c>
      <c r="B195" s="47" t="s">
        <v>68</v>
      </c>
      <c r="C195" s="49" t="s">
        <v>105</v>
      </c>
      <c r="D195" s="44" t="s">
        <v>90</v>
      </c>
      <c r="E195" s="52">
        <v>0.436</v>
      </c>
      <c r="F195" s="52">
        <v>8.0</v>
      </c>
      <c r="G195" s="50"/>
      <c r="H195" s="52">
        <v>433.0</v>
      </c>
      <c r="I195" s="52">
        <v>0.398</v>
      </c>
      <c r="J195" s="52">
        <v>1.051</v>
      </c>
    </row>
    <row r="196">
      <c r="A196" s="47" t="str">
        <f t="shared" si="1"/>
        <v>Africa_Egypt-Africa_2012</v>
      </c>
      <c r="B196" s="47" t="s">
        <v>68</v>
      </c>
      <c r="C196" s="49" t="s">
        <v>105</v>
      </c>
      <c r="D196" s="44" t="s">
        <v>91</v>
      </c>
      <c r="E196" s="52">
        <v>0.426</v>
      </c>
      <c r="F196" s="52">
        <v>8.0</v>
      </c>
      <c r="G196" s="52">
        <v>127.0</v>
      </c>
      <c r="H196" s="52">
        <v>392.0</v>
      </c>
      <c r="I196" s="52">
        <v>0.44</v>
      </c>
      <c r="J196" s="52">
        <v>1.199</v>
      </c>
    </row>
    <row r="197">
      <c r="A197" s="47" t="str">
        <f t="shared" si="1"/>
        <v>Africa_Equatorial Guinea-Africa_2000</v>
      </c>
      <c r="B197" s="47" t="s">
        <v>68</v>
      </c>
      <c r="C197" s="49" t="s">
        <v>106</v>
      </c>
      <c r="D197" s="44" t="s">
        <v>70</v>
      </c>
      <c r="E197" s="50"/>
      <c r="F197" s="50"/>
      <c r="G197" s="50"/>
      <c r="H197" s="50"/>
      <c r="I197" s="52">
        <v>0.001</v>
      </c>
      <c r="J197" s="52">
        <v>0.01</v>
      </c>
    </row>
    <row r="198">
      <c r="A198" s="47" t="str">
        <f t="shared" si="1"/>
        <v>Africa_Equatorial Guinea-Africa_2001</v>
      </c>
      <c r="B198" s="47" t="s">
        <v>68</v>
      </c>
      <c r="C198" s="49" t="s">
        <v>106</v>
      </c>
      <c r="D198" s="44" t="s">
        <v>71</v>
      </c>
      <c r="E198" s="50"/>
      <c r="F198" s="50"/>
      <c r="G198" s="50"/>
      <c r="H198" s="50"/>
      <c r="I198" s="52">
        <v>0.002</v>
      </c>
      <c r="J198" s="52">
        <v>0.028</v>
      </c>
    </row>
    <row r="199">
      <c r="A199" s="47" t="str">
        <f t="shared" si="1"/>
        <v>Africa_Equatorial Guinea-Africa_2002</v>
      </c>
      <c r="B199" s="47" t="s">
        <v>68</v>
      </c>
      <c r="C199" s="49" t="s">
        <v>106</v>
      </c>
      <c r="D199" s="44" t="s">
        <v>72</v>
      </c>
      <c r="E199" s="50"/>
      <c r="F199" s="50"/>
      <c r="G199" s="50"/>
      <c r="H199" s="50"/>
      <c r="I199" s="52">
        <v>0.003</v>
      </c>
      <c r="J199" s="52">
        <v>0.058</v>
      </c>
    </row>
    <row r="200">
      <c r="A200" s="47" t="str">
        <f t="shared" si="1"/>
        <v>Africa_Equatorial Guinea-Africa_2003</v>
      </c>
      <c r="B200" s="47" t="s">
        <v>68</v>
      </c>
      <c r="C200" s="49" t="s">
        <v>106</v>
      </c>
      <c r="D200" s="44" t="s">
        <v>74</v>
      </c>
      <c r="E200" s="50"/>
      <c r="F200" s="50"/>
      <c r="G200" s="50"/>
      <c r="H200" s="50"/>
      <c r="I200" s="52">
        <v>0.005</v>
      </c>
      <c r="J200" s="52">
        <v>0.073</v>
      </c>
    </row>
    <row r="201">
      <c r="A201" s="47" t="str">
        <f t="shared" si="1"/>
        <v>Africa_Equatorial Guinea-Africa_2004</v>
      </c>
      <c r="B201" s="47" t="s">
        <v>68</v>
      </c>
      <c r="C201" s="49" t="s">
        <v>106</v>
      </c>
      <c r="D201" s="44" t="s">
        <v>83</v>
      </c>
      <c r="E201" s="50"/>
      <c r="F201" s="50"/>
      <c r="G201" s="50"/>
      <c r="H201" s="50"/>
      <c r="I201" s="52">
        <v>0.008</v>
      </c>
      <c r="J201" s="52">
        <v>0.106</v>
      </c>
    </row>
    <row r="202">
      <c r="A202" s="47" t="str">
        <f t="shared" si="1"/>
        <v>Africa_Equatorial Guinea-Africa_2005</v>
      </c>
      <c r="B202" s="47" t="s">
        <v>68</v>
      </c>
      <c r="C202" s="49" t="s">
        <v>106</v>
      </c>
      <c r="D202" s="44" t="s">
        <v>84</v>
      </c>
      <c r="E202" s="52">
        <v>0.441</v>
      </c>
      <c r="F202" s="52">
        <v>137.0</v>
      </c>
      <c r="G202" s="50"/>
      <c r="H202" s="52">
        <v>492.0</v>
      </c>
      <c r="I202" s="52">
        <v>0.011</v>
      </c>
      <c r="J202" s="52">
        <v>0.161</v>
      </c>
    </row>
    <row r="203">
      <c r="A203" s="47" t="str">
        <f t="shared" si="1"/>
        <v>Africa_Equatorial Guinea-Africa_2006</v>
      </c>
      <c r="B203" s="47" t="s">
        <v>68</v>
      </c>
      <c r="C203" s="49" t="s">
        <v>106</v>
      </c>
      <c r="D203" s="44" t="s">
        <v>85</v>
      </c>
      <c r="E203" s="52">
        <v>0.441</v>
      </c>
      <c r="F203" s="52">
        <v>135.0</v>
      </c>
      <c r="G203" s="50"/>
      <c r="H203" s="52">
        <v>492.0</v>
      </c>
      <c r="I203" s="52">
        <v>0.013</v>
      </c>
      <c r="J203" s="52">
        <v>0.193</v>
      </c>
    </row>
    <row r="204">
      <c r="A204" s="47" t="str">
        <f t="shared" si="1"/>
        <v>Africa_Equatorial Guinea-Africa_2007</v>
      </c>
      <c r="B204" s="47" t="s">
        <v>68</v>
      </c>
      <c r="C204" s="49" t="s">
        <v>106</v>
      </c>
      <c r="D204" s="44" t="s">
        <v>86</v>
      </c>
      <c r="E204" s="52">
        <v>0.441</v>
      </c>
      <c r="F204" s="52">
        <v>135.0</v>
      </c>
      <c r="G204" s="50"/>
      <c r="H204" s="52">
        <v>492.0</v>
      </c>
      <c r="I204" s="52">
        <v>0.016</v>
      </c>
      <c r="J204" s="52">
        <v>0.235</v>
      </c>
    </row>
    <row r="205">
      <c r="A205" s="47" t="str">
        <f t="shared" si="1"/>
        <v>Africa_Equatorial Guinea-Africa_2008</v>
      </c>
      <c r="B205" s="47" t="s">
        <v>68</v>
      </c>
      <c r="C205" s="49" t="s">
        <v>106</v>
      </c>
      <c r="D205" s="44" t="s">
        <v>87</v>
      </c>
      <c r="E205" s="52">
        <v>0.441</v>
      </c>
      <c r="F205" s="52">
        <v>135.0</v>
      </c>
      <c r="G205" s="50"/>
      <c r="H205" s="52">
        <v>492.0</v>
      </c>
      <c r="I205" s="52">
        <v>0.018</v>
      </c>
      <c r="J205" s="52">
        <v>0.274</v>
      </c>
    </row>
    <row r="206">
      <c r="A206" s="47" t="str">
        <f t="shared" si="1"/>
        <v>Africa_Equatorial Guinea-Africa_2009</v>
      </c>
      <c r="B206" s="47" t="s">
        <v>68</v>
      </c>
      <c r="C206" s="49" t="s">
        <v>106</v>
      </c>
      <c r="D206" s="44" t="s">
        <v>88</v>
      </c>
      <c r="E206" s="52">
        <v>0.441</v>
      </c>
      <c r="F206" s="52">
        <v>135.0</v>
      </c>
      <c r="G206" s="50"/>
      <c r="H206" s="52">
        <v>492.0</v>
      </c>
      <c r="I206" s="52">
        <v>0.021</v>
      </c>
      <c r="J206" s="52">
        <v>0.295</v>
      </c>
    </row>
    <row r="207">
      <c r="A207" s="47" t="str">
        <f t="shared" si="1"/>
        <v>Africa_Equatorial Guinea-Africa_2010</v>
      </c>
      <c r="B207" s="47" t="s">
        <v>68</v>
      </c>
      <c r="C207" s="49" t="s">
        <v>106</v>
      </c>
      <c r="D207" s="44" t="s">
        <v>89</v>
      </c>
      <c r="E207" s="52">
        <v>0.441</v>
      </c>
      <c r="F207" s="52">
        <v>135.0</v>
      </c>
      <c r="G207" s="50"/>
      <c r="H207" s="52">
        <v>492.0</v>
      </c>
      <c r="I207" s="52">
        <v>0.06</v>
      </c>
      <c r="J207" s="52">
        <v>0.574</v>
      </c>
    </row>
    <row r="208">
      <c r="A208" s="47" t="str">
        <f t="shared" si="1"/>
        <v>Africa_Equatorial Guinea-Africa_2011</v>
      </c>
      <c r="B208" s="47" t="s">
        <v>68</v>
      </c>
      <c r="C208" s="49" t="s">
        <v>106</v>
      </c>
      <c r="D208" s="44" t="s">
        <v>90</v>
      </c>
      <c r="E208" s="52">
        <v>0.441</v>
      </c>
      <c r="F208" s="52">
        <v>135.0</v>
      </c>
      <c r="G208" s="50"/>
      <c r="H208" s="52">
        <v>492.0</v>
      </c>
      <c r="I208" s="52">
        <v>0.115</v>
      </c>
      <c r="J208" s="52">
        <v>0.669</v>
      </c>
    </row>
    <row r="209">
      <c r="A209" s="47" t="str">
        <f t="shared" si="1"/>
        <v>Africa_Equatorial Guinea-Africa_2012</v>
      </c>
      <c r="B209" s="47" t="s">
        <v>68</v>
      </c>
      <c r="C209" s="49" t="s">
        <v>106</v>
      </c>
      <c r="D209" s="44" t="s">
        <v>91</v>
      </c>
      <c r="E209" s="52">
        <v>0.441</v>
      </c>
      <c r="F209" s="52">
        <v>135.0</v>
      </c>
      <c r="G209" s="52">
        <v>164.0</v>
      </c>
      <c r="H209" s="52">
        <v>492.0</v>
      </c>
      <c r="I209" s="52">
        <v>0.139</v>
      </c>
      <c r="J209" s="52">
        <v>0.681</v>
      </c>
    </row>
    <row r="210">
      <c r="A210" s="47" t="str">
        <f t="shared" si="1"/>
        <v>Africa_Eritrea-Africa_2000</v>
      </c>
      <c r="B210" s="47" t="s">
        <v>68</v>
      </c>
      <c r="C210" s="49" t="s">
        <v>107</v>
      </c>
      <c r="D210" s="44" t="s">
        <v>70</v>
      </c>
      <c r="E210" s="50"/>
      <c r="F210" s="50"/>
      <c r="G210" s="50"/>
      <c r="H210" s="50"/>
      <c r="I210" s="52">
        <v>0.001</v>
      </c>
      <c r="J210" s="50"/>
    </row>
    <row r="211">
      <c r="A211" s="47" t="str">
        <f t="shared" si="1"/>
        <v>Africa_Eritrea-Africa_2001</v>
      </c>
      <c r="B211" s="47" t="s">
        <v>68</v>
      </c>
      <c r="C211" s="49" t="s">
        <v>107</v>
      </c>
      <c r="D211" s="44" t="s">
        <v>71</v>
      </c>
      <c r="E211" s="50"/>
      <c r="F211" s="50"/>
      <c r="G211" s="50"/>
      <c r="H211" s="50"/>
      <c r="I211" s="52">
        <v>0.002</v>
      </c>
      <c r="J211" s="50"/>
    </row>
    <row r="212">
      <c r="A212" s="47" t="str">
        <f t="shared" si="1"/>
        <v>Africa_Eritrea-Africa_2002</v>
      </c>
      <c r="B212" s="47" t="s">
        <v>68</v>
      </c>
      <c r="C212" s="49" t="s">
        <v>107</v>
      </c>
      <c r="D212" s="44" t="s">
        <v>72</v>
      </c>
      <c r="E212" s="50"/>
      <c r="F212" s="50"/>
      <c r="G212" s="50"/>
      <c r="H212" s="50"/>
      <c r="I212" s="52">
        <v>0.002</v>
      </c>
      <c r="J212" s="50"/>
    </row>
    <row r="213">
      <c r="A213" s="47" t="str">
        <f t="shared" si="1"/>
        <v>Africa_Eritrea-Africa_2003</v>
      </c>
      <c r="B213" s="47" t="s">
        <v>68</v>
      </c>
      <c r="C213" s="49" t="s">
        <v>107</v>
      </c>
      <c r="D213" s="44" t="s">
        <v>74</v>
      </c>
      <c r="E213" s="50"/>
      <c r="F213" s="50"/>
      <c r="G213" s="50"/>
      <c r="H213" s="50"/>
      <c r="I213" s="50"/>
      <c r="J213" s="50"/>
    </row>
    <row r="214">
      <c r="A214" s="47" t="str">
        <f t="shared" si="1"/>
        <v>Africa_Eritrea-Africa_2004</v>
      </c>
      <c r="B214" s="47" t="s">
        <v>68</v>
      </c>
      <c r="C214" s="49" t="s">
        <v>107</v>
      </c>
      <c r="D214" s="44" t="s">
        <v>83</v>
      </c>
      <c r="E214" s="50"/>
      <c r="F214" s="52">
        <v>91.0</v>
      </c>
      <c r="G214" s="50"/>
      <c r="H214" s="50"/>
      <c r="I214" s="50"/>
      <c r="J214" s="52">
        <v>0.004</v>
      </c>
    </row>
    <row r="215">
      <c r="A215" s="47" t="str">
        <f t="shared" si="1"/>
        <v>Africa_Eritrea-Africa_2005</v>
      </c>
      <c r="B215" s="47" t="s">
        <v>68</v>
      </c>
      <c r="C215" s="49" t="s">
        <v>107</v>
      </c>
      <c r="D215" s="44" t="s">
        <v>84</v>
      </c>
      <c r="E215" s="52">
        <v>0.845</v>
      </c>
      <c r="F215" s="52">
        <v>76.0</v>
      </c>
      <c r="G215" s="50"/>
      <c r="H215" s="52">
        <v>216.0</v>
      </c>
      <c r="I215" s="50"/>
      <c r="J215" s="52">
        <v>0.008</v>
      </c>
    </row>
    <row r="216">
      <c r="A216" s="47" t="str">
        <f t="shared" si="1"/>
        <v>Africa_Eritrea-Africa_2006</v>
      </c>
      <c r="B216" s="47" t="s">
        <v>68</v>
      </c>
      <c r="C216" s="49" t="s">
        <v>107</v>
      </c>
      <c r="D216" s="44" t="s">
        <v>85</v>
      </c>
      <c r="E216" s="52">
        <v>0.845</v>
      </c>
      <c r="F216" s="52">
        <v>76.0</v>
      </c>
      <c r="G216" s="50"/>
      <c r="H216" s="52">
        <v>216.0</v>
      </c>
      <c r="I216" s="50"/>
      <c r="J216" s="52">
        <v>0.012</v>
      </c>
    </row>
    <row r="217">
      <c r="A217" s="47" t="str">
        <f t="shared" si="1"/>
        <v>Africa_Eritrea-Africa_2007</v>
      </c>
      <c r="B217" s="47" t="s">
        <v>68</v>
      </c>
      <c r="C217" s="49" t="s">
        <v>107</v>
      </c>
      <c r="D217" s="44" t="s">
        <v>86</v>
      </c>
      <c r="E217" s="52">
        <v>0.845</v>
      </c>
      <c r="F217" s="52">
        <v>84.0</v>
      </c>
      <c r="G217" s="50"/>
      <c r="H217" s="52">
        <v>216.0</v>
      </c>
      <c r="I217" s="52">
        <v>0.004</v>
      </c>
      <c r="J217" s="52">
        <v>0.016</v>
      </c>
    </row>
    <row r="218">
      <c r="A218" s="47" t="str">
        <f t="shared" si="1"/>
        <v>Africa_Eritrea-Africa_2008</v>
      </c>
      <c r="B218" s="47" t="s">
        <v>68</v>
      </c>
      <c r="C218" s="49" t="s">
        <v>107</v>
      </c>
      <c r="D218" s="44" t="s">
        <v>87</v>
      </c>
      <c r="E218" s="52">
        <v>0.845</v>
      </c>
      <c r="F218" s="52">
        <v>84.0</v>
      </c>
      <c r="G218" s="50"/>
      <c r="H218" s="52">
        <v>216.0</v>
      </c>
      <c r="I218" s="52">
        <v>0.005</v>
      </c>
      <c r="J218" s="52">
        <v>0.02</v>
      </c>
    </row>
    <row r="219">
      <c r="A219" s="47" t="str">
        <f t="shared" si="1"/>
        <v>Africa_Eritrea-Africa_2009</v>
      </c>
      <c r="B219" s="47" t="s">
        <v>68</v>
      </c>
      <c r="C219" s="49" t="s">
        <v>107</v>
      </c>
      <c r="D219" s="44" t="s">
        <v>88</v>
      </c>
      <c r="E219" s="52">
        <v>0.845</v>
      </c>
      <c r="F219" s="52">
        <v>84.0</v>
      </c>
      <c r="G219" s="50"/>
      <c r="H219" s="52">
        <v>216.0</v>
      </c>
      <c r="I219" s="52">
        <v>0.005</v>
      </c>
      <c r="J219" s="52">
        <v>0.025</v>
      </c>
    </row>
    <row r="220">
      <c r="A220" s="47" t="str">
        <f t="shared" si="1"/>
        <v>Africa_Eritrea-Africa_2010</v>
      </c>
      <c r="B220" s="47" t="s">
        <v>68</v>
      </c>
      <c r="C220" s="49" t="s">
        <v>107</v>
      </c>
      <c r="D220" s="44" t="s">
        <v>89</v>
      </c>
      <c r="E220" s="52">
        <v>0.845</v>
      </c>
      <c r="F220" s="52">
        <v>84.0</v>
      </c>
      <c r="G220" s="50"/>
      <c r="H220" s="52">
        <v>216.0</v>
      </c>
      <c r="I220" s="52">
        <v>0.006</v>
      </c>
      <c r="J220" s="52">
        <v>0.032</v>
      </c>
    </row>
    <row r="221">
      <c r="A221" s="47" t="str">
        <f t="shared" si="1"/>
        <v>Africa_Eritrea-Africa_2011</v>
      </c>
      <c r="B221" s="47" t="s">
        <v>68</v>
      </c>
      <c r="C221" s="49" t="s">
        <v>107</v>
      </c>
      <c r="D221" s="44" t="s">
        <v>90</v>
      </c>
      <c r="E221" s="52">
        <v>0.845</v>
      </c>
      <c r="F221" s="52">
        <v>84.0</v>
      </c>
      <c r="G221" s="50"/>
      <c r="H221" s="52">
        <v>216.0</v>
      </c>
      <c r="I221" s="52">
        <v>0.007</v>
      </c>
      <c r="J221" s="52">
        <v>0.041</v>
      </c>
    </row>
    <row r="222">
      <c r="A222" s="47" t="str">
        <f t="shared" si="1"/>
        <v>Africa_Eritrea-Africa_2012</v>
      </c>
      <c r="B222" s="47" t="s">
        <v>68</v>
      </c>
      <c r="C222" s="49" t="s">
        <v>107</v>
      </c>
      <c r="D222" s="44" t="s">
        <v>91</v>
      </c>
      <c r="E222" s="52">
        <v>0.845</v>
      </c>
      <c r="F222" s="52">
        <v>84.0</v>
      </c>
      <c r="G222" s="52">
        <v>185.0</v>
      </c>
      <c r="H222" s="52">
        <v>216.0</v>
      </c>
      <c r="I222" s="52">
        <v>0.008</v>
      </c>
      <c r="J222" s="52">
        <v>0.05</v>
      </c>
    </row>
    <row r="223">
      <c r="A223" s="47" t="str">
        <f t="shared" si="1"/>
        <v>Africa_Ethiopia-Africa_2000</v>
      </c>
      <c r="B223" s="47" t="s">
        <v>68</v>
      </c>
      <c r="C223" s="49" t="s">
        <v>108</v>
      </c>
      <c r="D223" s="44" t="s">
        <v>70</v>
      </c>
      <c r="E223" s="50"/>
      <c r="F223" s="50"/>
      <c r="G223" s="50"/>
      <c r="H223" s="50"/>
      <c r="I223" s="52">
        <v>0.0</v>
      </c>
      <c r="J223" s="52">
        <v>0.0</v>
      </c>
    </row>
    <row r="224">
      <c r="A224" s="47" t="str">
        <f t="shared" si="1"/>
        <v>Africa_Ethiopia-Africa_2001</v>
      </c>
      <c r="B224" s="47" t="s">
        <v>68</v>
      </c>
      <c r="C224" s="49" t="s">
        <v>108</v>
      </c>
      <c r="D224" s="44" t="s">
        <v>71</v>
      </c>
      <c r="E224" s="50"/>
      <c r="F224" s="50"/>
      <c r="G224" s="50"/>
      <c r="H224" s="50"/>
      <c r="I224" s="52">
        <v>0.0</v>
      </c>
      <c r="J224" s="52">
        <v>0.0</v>
      </c>
    </row>
    <row r="225">
      <c r="A225" s="47" t="str">
        <f t="shared" si="1"/>
        <v>Africa_Ethiopia-Africa_2002</v>
      </c>
      <c r="B225" s="47" t="s">
        <v>68</v>
      </c>
      <c r="C225" s="49" t="s">
        <v>108</v>
      </c>
      <c r="D225" s="44" t="s">
        <v>72</v>
      </c>
      <c r="E225" s="50"/>
      <c r="F225" s="50"/>
      <c r="G225" s="50"/>
      <c r="H225" s="50"/>
      <c r="I225" s="52">
        <v>0.001</v>
      </c>
      <c r="J225" s="52">
        <v>0.001</v>
      </c>
    </row>
    <row r="226">
      <c r="A226" s="47" t="str">
        <f t="shared" si="1"/>
        <v>Africa_Ethiopia-Africa_2003</v>
      </c>
      <c r="B226" s="47" t="s">
        <v>68</v>
      </c>
      <c r="C226" s="49" t="s">
        <v>108</v>
      </c>
      <c r="D226" s="44" t="s">
        <v>74</v>
      </c>
      <c r="E226" s="50"/>
      <c r="F226" s="52">
        <v>46.0</v>
      </c>
      <c r="G226" s="50"/>
      <c r="H226" s="50"/>
      <c r="I226" s="52">
        <v>0.001</v>
      </c>
      <c r="J226" s="52">
        <v>0.001</v>
      </c>
    </row>
    <row r="227">
      <c r="A227" s="47" t="str">
        <f t="shared" si="1"/>
        <v>Africa_Ethiopia-Africa_2004</v>
      </c>
      <c r="B227" s="47" t="s">
        <v>68</v>
      </c>
      <c r="C227" s="49" t="s">
        <v>108</v>
      </c>
      <c r="D227" s="44" t="s">
        <v>83</v>
      </c>
      <c r="E227" s="50"/>
      <c r="F227" s="52">
        <v>34.0</v>
      </c>
      <c r="G227" s="50"/>
      <c r="H227" s="50"/>
      <c r="I227" s="52">
        <v>0.002</v>
      </c>
      <c r="J227" s="52">
        <v>0.002</v>
      </c>
    </row>
    <row r="228">
      <c r="A228" s="47" t="str">
        <f t="shared" si="1"/>
        <v>Africa_Ethiopia-Africa_2005</v>
      </c>
      <c r="B228" s="47" t="s">
        <v>68</v>
      </c>
      <c r="C228" s="49" t="s">
        <v>108</v>
      </c>
      <c r="D228" s="44" t="s">
        <v>84</v>
      </c>
      <c r="E228" s="52">
        <v>0.303</v>
      </c>
      <c r="F228" s="52">
        <v>34.0</v>
      </c>
      <c r="G228" s="50"/>
      <c r="H228" s="52">
        <v>212.0</v>
      </c>
      <c r="I228" s="52">
        <v>0.002</v>
      </c>
      <c r="J228" s="52">
        <v>0.005</v>
      </c>
    </row>
    <row r="229">
      <c r="A229" s="47" t="str">
        <f t="shared" si="1"/>
        <v>Africa_Ethiopia-Africa_2006</v>
      </c>
      <c r="B229" s="47" t="s">
        <v>68</v>
      </c>
      <c r="C229" s="49" t="s">
        <v>108</v>
      </c>
      <c r="D229" s="44" t="s">
        <v>85</v>
      </c>
      <c r="E229" s="52">
        <v>0.303</v>
      </c>
      <c r="F229" s="52">
        <v>18.0</v>
      </c>
      <c r="G229" s="50"/>
      <c r="H229" s="52">
        <v>212.0</v>
      </c>
      <c r="I229" s="52">
        <v>0.003</v>
      </c>
      <c r="J229" s="52">
        <v>0.011</v>
      </c>
    </row>
    <row r="230">
      <c r="A230" s="47" t="str">
        <f t="shared" si="1"/>
        <v>Africa_Ethiopia-Africa_2007</v>
      </c>
      <c r="B230" s="47" t="s">
        <v>68</v>
      </c>
      <c r="C230" s="49" t="s">
        <v>108</v>
      </c>
      <c r="D230" s="44" t="s">
        <v>86</v>
      </c>
      <c r="E230" s="52">
        <v>0.303</v>
      </c>
      <c r="F230" s="52">
        <v>18.0</v>
      </c>
      <c r="G230" s="50"/>
      <c r="H230" s="52">
        <v>198.0</v>
      </c>
      <c r="I230" s="52">
        <v>0.004</v>
      </c>
      <c r="J230" s="52">
        <v>0.015</v>
      </c>
    </row>
    <row r="231">
      <c r="A231" s="47" t="str">
        <f t="shared" si="1"/>
        <v>Africa_Ethiopia-Africa_2008</v>
      </c>
      <c r="B231" s="47" t="s">
        <v>68</v>
      </c>
      <c r="C231" s="49" t="s">
        <v>108</v>
      </c>
      <c r="D231" s="44" t="s">
        <v>87</v>
      </c>
      <c r="E231" s="52">
        <v>0.303</v>
      </c>
      <c r="F231" s="52">
        <v>18.0</v>
      </c>
      <c r="G231" s="50"/>
      <c r="H231" s="52">
        <v>198.0</v>
      </c>
      <c r="I231" s="52">
        <v>0.005</v>
      </c>
      <c r="J231" s="52">
        <v>0.024</v>
      </c>
    </row>
    <row r="232">
      <c r="A232" s="47" t="str">
        <f t="shared" si="1"/>
        <v>Africa_Ethiopia-Africa_2009</v>
      </c>
      <c r="B232" s="47" t="s">
        <v>68</v>
      </c>
      <c r="C232" s="49" t="s">
        <v>108</v>
      </c>
      <c r="D232" s="44" t="s">
        <v>88</v>
      </c>
      <c r="E232" s="52">
        <v>0.303</v>
      </c>
      <c r="F232" s="52">
        <v>15.0</v>
      </c>
      <c r="G232" s="50"/>
      <c r="H232" s="52">
        <v>198.0</v>
      </c>
      <c r="I232" s="52">
        <v>0.005</v>
      </c>
      <c r="J232" s="52">
        <v>0.048</v>
      </c>
    </row>
    <row r="233">
      <c r="A233" s="47" t="str">
        <f t="shared" si="1"/>
        <v>Africa_Ethiopia-Africa_2010</v>
      </c>
      <c r="B233" s="47" t="s">
        <v>68</v>
      </c>
      <c r="C233" s="49" t="s">
        <v>108</v>
      </c>
      <c r="D233" s="44" t="s">
        <v>89</v>
      </c>
      <c r="E233" s="52">
        <v>0.303</v>
      </c>
      <c r="F233" s="52">
        <v>15.0</v>
      </c>
      <c r="G233" s="50"/>
      <c r="H233" s="52">
        <v>198.0</v>
      </c>
      <c r="I233" s="52">
        <v>0.008</v>
      </c>
      <c r="J233" s="52">
        <v>0.079</v>
      </c>
    </row>
    <row r="234">
      <c r="A234" s="47" t="str">
        <f t="shared" si="1"/>
        <v>Africa_Ethiopia-Africa_2011</v>
      </c>
      <c r="B234" s="47" t="s">
        <v>68</v>
      </c>
      <c r="C234" s="49" t="s">
        <v>108</v>
      </c>
      <c r="D234" s="44" t="s">
        <v>90</v>
      </c>
      <c r="E234" s="52">
        <v>0.303</v>
      </c>
      <c r="F234" s="52">
        <v>15.0</v>
      </c>
      <c r="G234" s="50"/>
      <c r="H234" s="52">
        <v>198.0</v>
      </c>
      <c r="I234" s="52">
        <v>0.011</v>
      </c>
      <c r="J234" s="52">
        <v>0.158</v>
      </c>
    </row>
    <row r="235">
      <c r="A235" s="47" t="str">
        <f t="shared" si="1"/>
        <v>Africa_Ethiopia-Africa_2012</v>
      </c>
      <c r="B235" s="47" t="s">
        <v>68</v>
      </c>
      <c r="C235" s="49" t="s">
        <v>108</v>
      </c>
      <c r="D235" s="44" t="s">
        <v>91</v>
      </c>
      <c r="E235" s="52">
        <v>0.325</v>
      </c>
      <c r="F235" s="52">
        <v>15.0</v>
      </c>
      <c r="G235" s="52">
        <v>124.0</v>
      </c>
      <c r="H235" s="52">
        <v>306.0</v>
      </c>
      <c r="I235" s="52">
        <v>0.015</v>
      </c>
      <c r="J235" s="52">
        <v>0.224</v>
      </c>
    </row>
    <row r="236">
      <c r="A236" s="47" t="str">
        <f t="shared" si="1"/>
        <v>Africa_Gabon-Africa_2000</v>
      </c>
      <c r="B236" s="47" t="s">
        <v>68</v>
      </c>
      <c r="C236" s="49" t="s">
        <v>109</v>
      </c>
      <c r="D236" s="44" t="s">
        <v>70</v>
      </c>
      <c r="E236" s="50"/>
      <c r="F236" s="50"/>
      <c r="G236" s="50"/>
      <c r="H236" s="50"/>
      <c r="I236" s="52">
        <v>0.012</v>
      </c>
      <c r="J236" s="52">
        <v>0.098</v>
      </c>
    </row>
    <row r="237">
      <c r="A237" s="47" t="str">
        <f t="shared" si="1"/>
        <v>Africa_Gabon-Africa_2001</v>
      </c>
      <c r="B237" s="47" t="s">
        <v>68</v>
      </c>
      <c r="C237" s="49" t="s">
        <v>109</v>
      </c>
      <c r="D237" s="44" t="s">
        <v>71</v>
      </c>
      <c r="E237" s="50"/>
      <c r="F237" s="50"/>
      <c r="G237" s="50"/>
      <c r="H237" s="50"/>
      <c r="I237" s="52">
        <v>0.013</v>
      </c>
      <c r="J237" s="52">
        <v>0.119</v>
      </c>
    </row>
    <row r="238">
      <c r="A238" s="47" t="str">
        <f t="shared" si="1"/>
        <v>Africa_Gabon-Africa_2002</v>
      </c>
      <c r="B238" s="47" t="s">
        <v>68</v>
      </c>
      <c r="C238" s="49" t="s">
        <v>109</v>
      </c>
      <c r="D238" s="44" t="s">
        <v>72</v>
      </c>
      <c r="E238" s="50"/>
      <c r="F238" s="50"/>
      <c r="G238" s="50"/>
      <c r="H238" s="50"/>
      <c r="I238" s="52">
        <v>0.019</v>
      </c>
      <c r="J238" s="52">
        <v>0.217</v>
      </c>
    </row>
    <row r="239">
      <c r="A239" s="47" t="str">
        <f t="shared" si="1"/>
        <v>Africa_Gabon-Africa_2003</v>
      </c>
      <c r="B239" s="47" t="s">
        <v>68</v>
      </c>
      <c r="C239" s="49" t="s">
        <v>109</v>
      </c>
      <c r="D239" s="44" t="s">
        <v>74</v>
      </c>
      <c r="E239" s="50"/>
      <c r="F239" s="50"/>
      <c r="G239" s="50"/>
      <c r="H239" s="50"/>
      <c r="I239" s="52">
        <v>0.027</v>
      </c>
      <c r="J239" s="52">
        <v>0.228</v>
      </c>
    </row>
    <row r="240">
      <c r="A240" s="47" t="str">
        <f t="shared" si="1"/>
        <v>Africa_Gabon-Africa_2004</v>
      </c>
      <c r="B240" s="47" t="s">
        <v>68</v>
      </c>
      <c r="C240" s="49" t="s">
        <v>109</v>
      </c>
      <c r="D240" s="44" t="s">
        <v>83</v>
      </c>
      <c r="E240" s="50"/>
      <c r="F240" s="50"/>
      <c r="G240" s="50"/>
      <c r="H240" s="50"/>
      <c r="I240" s="52">
        <v>0.03</v>
      </c>
      <c r="J240" s="52">
        <v>0.363</v>
      </c>
    </row>
    <row r="241">
      <c r="A241" s="47" t="str">
        <f t="shared" si="1"/>
        <v>Africa_Gabon-Africa_2005</v>
      </c>
      <c r="B241" s="47" t="s">
        <v>68</v>
      </c>
      <c r="C241" s="49" t="s">
        <v>109</v>
      </c>
      <c r="D241" s="44" t="s">
        <v>84</v>
      </c>
      <c r="E241" s="52">
        <v>0.451</v>
      </c>
      <c r="F241" s="52">
        <v>57.0</v>
      </c>
      <c r="G241" s="50"/>
      <c r="H241" s="52">
        <v>488.0</v>
      </c>
      <c r="I241" s="52">
        <v>0.049</v>
      </c>
      <c r="J241" s="52">
        <v>0.534</v>
      </c>
    </row>
    <row r="242">
      <c r="A242" s="47" t="str">
        <f t="shared" si="1"/>
        <v>Africa_Gabon-Africa_2006</v>
      </c>
      <c r="B242" s="47" t="s">
        <v>68</v>
      </c>
      <c r="C242" s="49" t="s">
        <v>109</v>
      </c>
      <c r="D242" s="44" t="s">
        <v>85</v>
      </c>
      <c r="E242" s="52">
        <v>0.447</v>
      </c>
      <c r="F242" s="52">
        <v>57.0</v>
      </c>
      <c r="G242" s="50"/>
      <c r="H242" s="52">
        <v>488.0</v>
      </c>
      <c r="I242" s="52">
        <v>0.055</v>
      </c>
      <c r="J242" s="52">
        <v>0.636</v>
      </c>
    </row>
    <row r="243">
      <c r="A243" s="47" t="str">
        <f t="shared" si="1"/>
        <v>Africa_Gabon-Africa_2007</v>
      </c>
      <c r="B243" s="47" t="s">
        <v>68</v>
      </c>
      <c r="C243" s="49" t="s">
        <v>109</v>
      </c>
      <c r="D243" s="44" t="s">
        <v>86</v>
      </c>
      <c r="E243" s="52">
        <v>0.447</v>
      </c>
      <c r="F243" s="52">
        <v>57.0</v>
      </c>
      <c r="G243" s="50"/>
      <c r="H243" s="52">
        <v>488.0</v>
      </c>
      <c r="I243" s="52">
        <v>0.058</v>
      </c>
      <c r="J243" s="52">
        <v>0.808</v>
      </c>
    </row>
    <row r="244">
      <c r="A244" s="47" t="str">
        <f t="shared" si="1"/>
        <v>Africa_Gabon-Africa_2008</v>
      </c>
      <c r="B244" s="47" t="s">
        <v>68</v>
      </c>
      <c r="C244" s="49" t="s">
        <v>109</v>
      </c>
      <c r="D244" s="44" t="s">
        <v>87</v>
      </c>
      <c r="E244" s="52">
        <v>0.447</v>
      </c>
      <c r="F244" s="52">
        <v>57.0</v>
      </c>
      <c r="G244" s="50"/>
      <c r="H244" s="52">
        <v>488.0</v>
      </c>
      <c r="I244" s="52">
        <v>0.062</v>
      </c>
      <c r="J244" s="52">
        <v>0.877</v>
      </c>
    </row>
    <row r="245">
      <c r="A245" s="47" t="str">
        <f t="shared" si="1"/>
        <v>Africa_Gabon-Africa_2009</v>
      </c>
      <c r="B245" s="47" t="s">
        <v>68</v>
      </c>
      <c r="C245" s="49" t="s">
        <v>109</v>
      </c>
      <c r="D245" s="44" t="s">
        <v>88</v>
      </c>
      <c r="E245" s="52">
        <v>0.447</v>
      </c>
      <c r="F245" s="52">
        <v>57.0</v>
      </c>
      <c r="G245" s="50"/>
      <c r="H245" s="52">
        <v>488.0</v>
      </c>
      <c r="I245" s="52">
        <v>0.067</v>
      </c>
      <c r="J245" s="52">
        <v>0.954</v>
      </c>
    </row>
    <row r="246">
      <c r="A246" s="47" t="str">
        <f t="shared" si="1"/>
        <v>Africa_Gabon-Africa_2010</v>
      </c>
      <c r="B246" s="47" t="s">
        <v>68</v>
      </c>
      <c r="C246" s="49" t="s">
        <v>109</v>
      </c>
      <c r="D246" s="44" t="s">
        <v>89</v>
      </c>
      <c r="E246" s="52">
        <v>0.435</v>
      </c>
      <c r="F246" s="52">
        <v>57.0</v>
      </c>
      <c r="G246" s="50"/>
      <c r="H246" s="52">
        <v>488.0</v>
      </c>
      <c r="I246" s="52">
        <v>0.072</v>
      </c>
      <c r="J246" s="52">
        <v>1.035</v>
      </c>
    </row>
    <row r="247">
      <c r="A247" s="47" t="str">
        <f t="shared" si="1"/>
        <v>Africa_Gabon-Africa_2011</v>
      </c>
      <c r="B247" s="47" t="s">
        <v>68</v>
      </c>
      <c r="C247" s="49" t="s">
        <v>109</v>
      </c>
      <c r="D247" s="44" t="s">
        <v>90</v>
      </c>
      <c r="E247" s="52">
        <v>0.435</v>
      </c>
      <c r="F247" s="52">
        <v>57.0</v>
      </c>
      <c r="G247" s="50"/>
      <c r="H247" s="52">
        <v>488.0</v>
      </c>
      <c r="I247" s="52">
        <v>0.08</v>
      </c>
      <c r="J247" s="52">
        <v>1.487</v>
      </c>
    </row>
    <row r="248">
      <c r="A248" s="47" t="str">
        <f t="shared" si="1"/>
        <v>Africa_Gabon-Africa_2012</v>
      </c>
      <c r="B248" s="47" t="s">
        <v>68</v>
      </c>
      <c r="C248" s="49" t="s">
        <v>109</v>
      </c>
      <c r="D248" s="44" t="s">
        <v>91</v>
      </c>
      <c r="E248" s="52">
        <v>0.435</v>
      </c>
      <c r="F248" s="52">
        <v>57.0</v>
      </c>
      <c r="G248" s="52">
        <v>169.0</v>
      </c>
      <c r="H248" s="52">
        <v>488.0</v>
      </c>
      <c r="I248" s="52">
        <v>0.086</v>
      </c>
      <c r="J248" s="52">
        <v>1.795</v>
      </c>
    </row>
    <row r="249">
      <c r="A249" s="47" t="str">
        <f t="shared" si="1"/>
        <v>Africa_Gambia, The-Africa_2000</v>
      </c>
      <c r="B249" s="47" t="s">
        <v>68</v>
      </c>
      <c r="C249" s="49" t="s">
        <v>110</v>
      </c>
      <c r="D249" s="44" t="s">
        <v>70</v>
      </c>
      <c r="E249" s="50"/>
      <c r="F249" s="50"/>
      <c r="G249" s="50"/>
      <c r="H249" s="50"/>
      <c r="I249" s="52">
        <v>0.009</v>
      </c>
      <c r="J249" s="52">
        <v>0.005</v>
      </c>
    </row>
    <row r="250">
      <c r="A250" s="47" t="str">
        <f t="shared" si="1"/>
        <v>Africa_Gambia, The-Africa_2001</v>
      </c>
      <c r="B250" s="47" t="s">
        <v>68</v>
      </c>
      <c r="C250" s="49" t="s">
        <v>110</v>
      </c>
      <c r="D250" s="44" t="s">
        <v>71</v>
      </c>
      <c r="E250" s="50"/>
      <c r="F250" s="50"/>
      <c r="G250" s="50"/>
      <c r="H250" s="50"/>
      <c r="I250" s="52">
        <v>0.013</v>
      </c>
      <c r="J250" s="52">
        <v>0.043</v>
      </c>
    </row>
    <row r="251">
      <c r="A251" s="47" t="str">
        <f t="shared" si="1"/>
        <v>Africa_Gambia, The-Africa_2002</v>
      </c>
      <c r="B251" s="47" t="s">
        <v>68</v>
      </c>
      <c r="C251" s="49" t="s">
        <v>110</v>
      </c>
      <c r="D251" s="44" t="s">
        <v>72</v>
      </c>
      <c r="E251" s="50"/>
      <c r="F251" s="50"/>
      <c r="G251" s="50"/>
      <c r="H251" s="50"/>
      <c r="I251" s="52">
        <v>0.018</v>
      </c>
      <c r="J251" s="52">
        <v>0.077</v>
      </c>
    </row>
    <row r="252">
      <c r="A252" s="47" t="str">
        <f t="shared" si="1"/>
        <v>Africa_Gambia, The-Africa_2003</v>
      </c>
      <c r="B252" s="47" t="s">
        <v>68</v>
      </c>
      <c r="C252" s="49" t="s">
        <v>110</v>
      </c>
      <c r="D252" s="44" t="s">
        <v>74</v>
      </c>
      <c r="E252" s="50"/>
      <c r="F252" s="50"/>
      <c r="G252" s="50"/>
      <c r="H252" s="50"/>
      <c r="I252" s="52">
        <v>0.024</v>
      </c>
      <c r="J252" s="52">
        <v>0.111</v>
      </c>
    </row>
    <row r="253">
      <c r="A253" s="47" t="str">
        <f t="shared" si="1"/>
        <v>Africa_Gambia, The-Africa_2004</v>
      </c>
      <c r="B253" s="47" t="s">
        <v>68</v>
      </c>
      <c r="C253" s="49" t="s">
        <v>110</v>
      </c>
      <c r="D253" s="44" t="s">
        <v>83</v>
      </c>
      <c r="E253" s="50"/>
      <c r="F253" s="50"/>
      <c r="G253" s="50"/>
      <c r="H253" s="50"/>
      <c r="I253" s="52">
        <v>0.033</v>
      </c>
      <c r="J253" s="52">
        <v>0.126</v>
      </c>
    </row>
    <row r="254">
      <c r="A254" s="47" t="str">
        <f t="shared" si="1"/>
        <v>Africa_Gambia, The-Africa_2005</v>
      </c>
      <c r="B254" s="47" t="s">
        <v>68</v>
      </c>
      <c r="C254" s="49" t="s">
        <v>110</v>
      </c>
      <c r="D254" s="44" t="s">
        <v>84</v>
      </c>
      <c r="E254" s="52">
        <v>2.86</v>
      </c>
      <c r="F254" s="52">
        <v>27.0</v>
      </c>
      <c r="G254" s="50"/>
      <c r="H254" s="52">
        <v>376.0</v>
      </c>
      <c r="I254" s="52">
        <v>0.038</v>
      </c>
      <c r="J254" s="52">
        <v>0.172</v>
      </c>
    </row>
    <row r="255">
      <c r="A255" s="47" t="str">
        <f t="shared" si="1"/>
        <v>Africa_Gambia, The-Africa_2006</v>
      </c>
      <c r="B255" s="47" t="s">
        <v>68</v>
      </c>
      <c r="C255" s="49" t="s">
        <v>110</v>
      </c>
      <c r="D255" s="44" t="s">
        <v>85</v>
      </c>
      <c r="E255" s="52">
        <v>2.921</v>
      </c>
      <c r="F255" s="52">
        <v>27.0</v>
      </c>
      <c r="G255" s="50"/>
      <c r="H255" s="52">
        <v>376.0</v>
      </c>
      <c r="I255" s="52">
        <v>0.052</v>
      </c>
      <c r="J255" s="52">
        <v>0.273</v>
      </c>
    </row>
    <row r="256">
      <c r="A256" s="47" t="str">
        <f t="shared" si="1"/>
        <v>Africa_Gambia, The-Africa_2007</v>
      </c>
      <c r="B256" s="47" t="s">
        <v>68</v>
      </c>
      <c r="C256" s="49" t="s">
        <v>110</v>
      </c>
      <c r="D256" s="44" t="s">
        <v>86</v>
      </c>
      <c r="E256" s="52">
        <v>2.921</v>
      </c>
      <c r="F256" s="52">
        <v>32.0</v>
      </c>
      <c r="G256" s="50"/>
      <c r="H256" s="52">
        <v>376.0</v>
      </c>
      <c r="I256" s="52">
        <v>0.062</v>
      </c>
      <c r="J256" s="52">
        <v>0.523</v>
      </c>
    </row>
    <row r="257">
      <c r="A257" s="47" t="str">
        <f t="shared" si="1"/>
        <v>Africa_Gambia, The-Africa_2008</v>
      </c>
      <c r="B257" s="47" t="s">
        <v>68</v>
      </c>
      <c r="C257" s="49" t="s">
        <v>110</v>
      </c>
      <c r="D257" s="44" t="s">
        <v>87</v>
      </c>
      <c r="E257" s="52">
        <v>2.921</v>
      </c>
      <c r="F257" s="52">
        <v>27.0</v>
      </c>
      <c r="G257" s="50"/>
      <c r="H257" s="52">
        <v>376.0</v>
      </c>
      <c r="I257" s="52">
        <v>0.069</v>
      </c>
      <c r="J257" s="52">
        <v>0.739</v>
      </c>
    </row>
    <row r="258">
      <c r="A258" s="47" t="str">
        <f t="shared" si="1"/>
        <v>Africa_Gambia, The-Africa_2009</v>
      </c>
      <c r="B258" s="47" t="s">
        <v>68</v>
      </c>
      <c r="C258" s="49" t="s">
        <v>110</v>
      </c>
      <c r="D258" s="44" t="s">
        <v>88</v>
      </c>
      <c r="E258" s="52">
        <v>2.921</v>
      </c>
      <c r="F258" s="52">
        <v>27.0</v>
      </c>
      <c r="G258" s="50"/>
      <c r="H258" s="52">
        <v>376.0</v>
      </c>
      <c r="I258" s="52">
        <v>0.076</v>
      </c>
      <c r="J258" s="52">
        <v>0.806</v>
      </c>
    </row>
    <row r="259">
      <c r="A259" s="47" t="str">
        <f t="shared" si="1"/>
        <v>Africa_Gambia, The-Africa_2010</v>
      </c>
      <c r="B259" s="47" t="s">
        <v>68</v>
      </c>
      <c r="C259" s="49" t="s">
        <v>110</v>
      </c>
      <c r="D259" s="44" t="s">
        <v>89</v>
      </c>
      <c r="E259" s="52">
        <v>2.921</v>
      </c>
      <c r="F259" s="52">
        <v>27.0</v>
      </c>
      <c r="G259" s="50"/>
      <c r="H259" s="52">
        <v>376.0</v>
      </c>
      <c r="I259" s="52">
        <v>0.092</v>
      </c>
      <c r="J259" s="52">
        <v>0.88</v>
      </c>
    </row>
    <row r="260">
      <c r="A260" s="47" t="str">
        <f t="shared" si="1"/>
        <v>Africa_Gambia, The-Africa_2011</v>
      </c>
      <c r="B260" s="47" t="s">
        <v>68</v>
      </c>
      <c r="C260" s="49" t="s">
        <v>110</v>
      </c>
      <c r="D260" s="44" t="s">
        <v>90</v>
      </c>
      <c r="E260" s="52">
        <v>2.832</v>
      </c>
      <c r="F260" s="52">
        <v>27.0</v>
      </c>
      <c r="G260" s="50"/>
      <c r="H260" s="52">
        <v>376.0</v>
      </c>
      <c r="I260" s="52">
        <v>0.109</v>
      </c>
      <c r="J260" s="52">
        <v>0.808</v>
      </c>
    </row>
    <row r="261">
      <c r="A261" s="47" t="str">
        <f t="shared" si="1"/>
        <v>Africa_Gambia, The-Africa_2012</v>
      </c>
      <c r="B261" s="47" t="s">
        <v>68</v>
      </c>
      <c r="C261" s="49" t="s">
        <v>110</v>
      </c>
      <c r="D261" s="44" t="s">
        <v>91</v>
      </c>
      <c r="E261" s="52">
        <v>2.832</v>
      </c>
      <c r="F261" s="52">
        <v>27.0</v>
      </c>
      <c r="G261" s="52">
        <v>148.0</v>
      </c>
      <c r="H261" s="52">
        <v>376.0</v>
      </c>
      <c r="I261" s="52">
        <v>0.124</v>
      </c>
      <c r="J261" s="52">
        <v>0.852</v>
      </c>
    </row>
    <row r="262">
      <c r="A262" s="47" t="str">
        <f t="shared" si="1"/>
        <v>Africa_Ghana-Africa_2000</v>
      </c>
      <c r="B262" s="47" t="s">
        <v>68</v>
      </c>
      <c r="C262" s="49" t="s">
        <v>111</v>
      </c>
      <c r="D262" s="44" t="s">
        <v>70</v>
      </c>
      <c r="E262" s="50"/>
      <c r="F262" s="50"/>
      <c r="G262" s="50"/>
      <c r="H262" s="50"/>
      <c r="I262" s="52">
        <v>0.002</v>
      </c>
      <c r="J262" s="52">
        <v>0.007</v>
      </c>
    </row>
    <row r="263">
      <c r="A263" s="47" t="str">
        <f t="shared" si="1"/>
        <v>Africa_Ghana-Africa_2001</v>
      </c>
      <c r="B263" s="47" t="s">
        <v>68</v>
      </c>
      <c r="C263" s="49" t="s">
        <v>111</v>
      </c>
      <c r="D263" s="44" t="s">
        <v>71</v>
      </c>
      <c r="E263" s="50"/>
      <c r="F263" s="50"/>
      <c r="G263" s="50"/>
      <c r="H263" s="50"/>
      <c r="I263" s="52">
        <v>0.002</v>
      </c>
      <c r="J263" s="52">
        <v>0.013</v>
      </c>
    </row>
    <row r="264">
      <c r="A264" s="47" t="str">
        <f t="shared" si="1"/>
        <v>Africa_Ghana-Africa_2002</v>
      </c>
      <c r="B264" s="47" t="s">
        <v>68</v>
      </c>
      <c r="C264" s="49" t="s">
        <v>111</v>
      </c>
      <c r="D264" s="44" t="s">
        <v>72</v>
      </c>
      <c r="E264" s="50"/>
      <c r="F264" s="50"/>
      <c r="G264" s="50"/>
      <c r="H264" s="50"/>
      <c r="I264" s="52">
        <v>0.008</v>
      </c>
      <c r="J264" s="52">
        <v>0.02</v>
      </c>
    </row>
    <row r="265">
      <c r="A265" s="47" t="str">
        <f t="shared" si="1"/>
        <v>Africa_Ghana-Africa_2003</v>
      </c>
      <c r="B265" s="47" t="s">
        <v>68</v>
      </c>
      <c r="C265" s="49" t="s">
        <v>111</v>
      </c>
      <c r="D265" s="44" t="s">
        <v>74</v>
      </c>
      <c r="E265" s="50"/>
      <c r="F265" s="52">
        <v>22.0</v>
      </c>
      <c r="G265" s="50"/>
      <c r="H265" s="50"/>
      <c r="I265" s="52">
        <v>0.012</v>
      </c>
      <c r="J265" s="52">
        <v>0.039</v>
      </c>
    </row>
    <row r="266">
      <c r="A266" s="47" t="str">
        <f t="shared" si="1"/>
        <v>Africa_Ghana-Africa_2004</v>
      </c>
      <c r="B266" s="47" t="s">
        <v>68</v>
      </c>
      <c r="C266" s="49" t="s">
        <v>111</v>
      </c>
      <c r="D266" s="44" t="s">
        <v>83</v>
      </c>
      <c r="E266" s="50"/>
      <c r="F266" s="52">
        <v>22.0</v>
      </c>
      <c r="G266" s="50"/>
      <c r="H266" s="50"/>
      <c r="I266" s="52">
        <v>0.017</v>
      </c>
      <c r="J266" s="52">
        <v>0.081</v>
      </c>
    </row>
    <row r="267">
      <c r="A267" s="47" t="str">
        <f t="shared" si="1"/>
        <v>Africa_Ghana-Africa_2005</v>
      </c>
      <c r="B267" s="47" t="s">
        <v>68</v>
      </c>
      <c r="C267" s="49" t="s">
        <v>111</v>
      </c>
      <c r="D267" s="44" t="s">
        <v>84</v>
      </c>
      <c r="E267" s="52">
        <v>0.398</v>
      </c>
      <c r="F267" s="52">
        <v>18.0</v>
      </c>
      <c r="G267" s="50"/>
      <c r="H267" s="52">
        <v>304.0</v>
      </c>
      <c r="I267" s="52">
        <v>0.018</v>
      </c>
      <c r="J267" s="52">
        <v>0.134</v>
      </c>
    </row>
    <row r="268">
      <c r="A268" s="47" t="str">
        <f t="shared" si="1"/>
        <v>Africa_Ghana-Africa_2006</v>
      </c>
      <c r="B268" s="47" t="s">
        <v>68</v>
      </c>
      <c r="C268" s="49" t="s">
        <v>111</v>
      </c>
      <c r="D268" s="44" t="s">
        <v>85</v>
      </c>
      <c r="E268" s="52">
        <v>0.359</v>
      </c>
      <c r="F268" s="52">
        <v>18.0</v>
      </c>
      <c r="G268" s="50"/>
      <c r="H268" s="52">
        <v>304.0</v>
      </c>
      <c r="I268" s="52">
        <v>0.027</v>
      </c>
      <c r="J268" s="52">
        <v>0.237</v>
      </c>
    </row>
    <row r="269">
      <c r="A269" s="47" t="str">
        <f t="shared" si="1"/>
        <v>Africa_Ghana-Africa_2007</v>
      </c>
      <c r="B269" s="47" t="s">
        <v>68</v>
      </c>
      <c r="C269" s="49" t="s">
        <v>111</v>
      </c>
      <c r="D269" s="44" t="s">
        <v>86</v>
      </c>
      <c r="E269" s="52">
        <v>0.327</v>
      </c>
      <c r="F269" s="52">
        <v>15.0</v>
      </c>
      <c r="G269" s="50"/>
      <c r="H269" s="52">
        <v>304.0</v>
      </c>
      <c r="I269" s="52">
        <v>0.039</v>
      </c>
      <c r="J269" s="52">
        <v>0.338</v>
      </c>
    </row>
    <row r="270">
      <c r="A270" s="47" t="str">
        <f t="shared" si="1"/>
        <v>Africa_Ghana-Africa_2008</v>
      </c>
      <c r="B270" s="47" t="s">
        <v>68</v>
      </c>
      <c r="C270" s="49" t="s">
        <v>111</v>
      </c>
      <c r="D270" s="44" t="s">
        <v>87</v>
      </c>
      <c r="E270" s="52">
        <v>0.325</v>
      </c>
      <c r="F270" s="52">
        <v>13.0</v>
      </c>
      <c r="G270" s="50"/>
      <c r="H270" s="52">
        <v>224.0</v>
      </c>
      <c r="I270" s="52">
        <v>0.043</v>
      </c>
      <c r="J270" s="52">
        <v>0.501</v>
      </c>
    </row>
    <row r="271">
      <c r="A271" s="47" t="str">
        <f t="shared" si="1"/>
        <v>Africa_Ghana-Africa_2009</v>
      </c>
      <c r="B271" s="47" t="s">
        <v>68</v>
      </c>
      <c r="C271" s="49" t="s">
        <v>111</v>
      </c>
      <c r="D271" s="44" t="s">
        <v>88</v>
      </c>
      <c r="E271" s="52">
        <v>0.325</v>
      </c>
      <c r="F271" s="52">
        <v>12.0</v>
      </c>
      <c r="G271" s="50"/>
      <c r="H271" s="52">
        <v>224.0</v>
      </c>
      <c r="I271" s="52">
        <v>0.054</v>
      </c>
      <c r="J271" s="52">
        <v>0.638</v>
      </c>
    </row>
    <row r="272">
      <c r="A272" s="47" t="str">
        <f t="shared" si="1"/>
        <v>Africa_Ghana-Africa_2010</v>
      </c>
      <c r="B272" s="47" t="s">
        <v>68</v>
      </c>
      <c r="C272" s="49" t="s">
        <v>111</v>
      </c>
      <c r="D272" s="44" t="s">
        <v>89</v>
      </c>
      <c r="E272" s="52">
        <v>0.325</v>
      </c>
      <c r="F272" s="52">
        <v>12.0</v>
      </c>
      <c r="G272" s="50"/>
      <c r="H272" s="52">
        <v>224.0</v>
      </c>
      <c r="I272" s="52">
        <v>0.078</v>
      </c>
      <c r="J272" s="52">
        <v>0.719</v>
      </c>
    </row>
    <row r="273">
      <c r="A273" s="47" t="str">
        <f t="shared" si="1"/>
        <v>Africa_Ghana-Africa_2011</v>
      </c>
      <c r="B273" s="47" t="s">
        <v>68</v>
      </c>
      <c r="C273" s="49" t="s">
        <v>111</v>
      </c>
      <c r="D273" s="44" t="s">
        <v>90</v>
      </c>
      <c r="E273" s="52">
        <v>0.334</v>
      </c>
      <c r="F273" s="52">
        <v>12.0</v>
      </c>
      <c r="G273" s="50"/>
      <c r="H273" s="52">
        <v>224.0</v>
      </c>
      <c r="I273" s="52">
        <v>0.141</v>
      </c>
      <c r="J273" s="52">
        <v>0.853</v>
      </c>
    </row>
    <row r="274">
      <c r="A274" s="47" t="str">
        <f t="shared" si="1"/>
        <v>Africa_Ghana-Africa_2012</v>
      </c>
      <c r="B274" s="47" t="s">
        <v>68</v>
      </c>
      <c r="C274" s="49" t="s">
        <v>111</v>
      </c>
      <c r="D274" s="44" t="s">
        <v>91</v>
      </c>
      <c r="E274" s="52">
        <v>0.334</v>
      </c>
      <c r="F274" s="52">
        <v>12.0</v>
      </c>
      <c r="G274" s="52">
        <v>62.0</v>
      </c>
      <c r="H274" s="52">
        <v>224.0</v>
      </c>
      <c r="I274" s="52">
        <v>0.123</v>
      </c>
      <c r="J274" s="52">
        <v>1.01</v>
      </c>
    </row>
    <row r="275">
      <c r="A275" s="47" t="str">
        <f t="shared" si="1"/>
        <v>Africa_Guinea-Africa_2000</v>
      </c>
      <c r="B275" s="47" t="s">
        <v>68</v>
      </c>
      <c r="C275" s="49" t="s">
        <v>112</v>
      </c>
      <c r="D275" s="44" t="s">
        <v>70</v>
      </c>
      <c r="E275" s="50"/>
      <c r="F275" s="50"/>
      <c r="G275" s="50"/>
      <c r="H275" s="50"/>
      <c r="I275" s="52">
        <v>0.001</v>
      </c>
      <c r="J275" s="52">
        <v>0.005</v>
      </c>
    </row>
    <row r="276">
      <c r="A276" s="47" t="str">
        <f t="shared" si="1"/>
        <v>Africa_Guinea-Africa_2001</v>
      </c>
      <c r="B276" s="47" t="s">
        <v>68</v>
      </c>
      <c r="C276" s="49" t="s">
        <v>112</v>
      </c>
      <c r="D276" s="44" t="s">
        <v>71</v>
      </c>
      <c r="E276" s="50"/>
      <c r="F276" s="50"/>
      <c r="G276" s="50"/>
      <c r="H276" s="50"/>
      <c r="I276" s="52">
        <v>0.002</v>
      </c>
      <c r="J276" s="52">
        <v>0.006</v>
      </c>
    </row>
    <row r="277">
      <c r="A277" s="47" t="str">
        <f t="shared" si="1"/>
        <v>Africa_Guinea-Africa_2002</v>
      </c>
      <c r="B277" s="47" t="s">
        <v>68</v>
      </c>
      <c r="C277" s="49" t="s">
        <v>112</v>
      </c>
      <c r="D277" s="44" t="s">
        <v>72</v>
      </c>
      <c r="E277" s="50"/>
      <c r="F277" s="50"/>
      <c r="G277" s="50"/>
      <c r="H277" s="50"/>
      <c r="I277" s="52">
        <v>0.004</v>
      </c>
      <c r="J277" s="52">
        <v>0.01</v>
      </c>
    </row>
    <row r="278">
      <c r="A278" s="47" t="str">
        <f t="shared" si="1"/>
        <v>Africa_Guinea-Africa_2003</v>
      </c>
      <c r="B278" s="47" t="s">
        <v>68</v>
      </c>
      <c r="C278" s="49" t="s">
        <v>112</v>
      </c>
      <c r="D278" s="44" t="s">
        <v>74</v>
      </c>
      <c r="E278" s="50"/>
      <c r="F278" s="52">
        <v>40.0</v>
      </c>
      <c r="G278" s="50"/>
      <c r="H278" s="50"/>
      <c r="I278" s="52">
        <v>0.005</v>
      </c>
      <c r="J278" s="52">
        <v>0.012</v>
      </c>
    </row>
    <row r="279">
      <c r="A279" s="47" t="str">
        <f t="shared" si="1"/>
        <v>Africa_Guinea-Africa_2004</v>
      </c>
      <c r="B279" s="47" t="s">
        <v>68</v>
      </c>
      <c r="C279" s="49" t="s">
        <v>112</v>
      </c>
      <c r="D279" s="44" t="s">
        <v>83</v>
      </c>
      <c r="E279" s="50"/>
      <c r="F279" s="52">
        <v>40.0</v>
      </c>
      <c r="G279" s="50"/>
      <c r="H279" s="50"/>
      <c r="I279" s="52">
        <v>0.005</v>
      </c>
      <c r="J279" s="52">
        <v>0.017</v>
      </c>
    </row>
    <row r="280">
      <c r="A280" s="47" t="str">
        <f t="shared" si="1"/>
        <v>Africa_Guinea-Africa_2005</v>
      </c>
      <c r="B280" s="47" t="s">
        <v>68</v>
      </c>
      <c r="C280" s="49" t="s">
        <v>112</v>
      </c>
      <c r="D280" s="44" t="s">
        <v>84</v>
      </c>
      <c r="E280" s="52">
        <v>0.807</v>
      </c>
      <c r="F280" s="52">
        <v>40.0</v>
      </c>
      <c r="G280" s="50"/>
      <c r="H280" s="52">
        <v>416.0</v>
      </c>
      <c r="I280" s="52">
        <v>0.005</v>
      </c>
      <c r="J280" s="52">
        <v>0.02</v>
      </c>
    </row>
    <row r="281">
      <c r="A281" s="47" t="str">
        <f t="shared" si="1"/>
        <v>Africa_Guinea-Africa_2006</v>
      </c>
      <c r="B281" s="47" t="s">
        <v>68</v>
      </c>
      <c r="C281" s="49" t="s">
        <v>112</v>
      </c>
      <c r="D281" s="44" t="s">
        <v>85</v>
      </c>
      <c r="E281" s="52">
        <v>0.807</v>
      </c>
      <c r="F281" s="52">
        <v>40.0</v>
      </c>
      <c r="G281" s="50"/>
      <c r="H281" s="52">
        <v>416.0</v>
      </c>
      <c r="I281" s="52">
        <v>0.006</v>
      </c>
      <c r="J281" s="50"/>
    </row>
    <row r="282">
      <c r="A282" s="47" t="str">
        <f t="shared" si="1"/>
        <v>Africa_Guinea-Africa_2007</v>
      </c>
      <c r="B282" s="47" t="s">
        <v>68</v>
      </c>
      <c r="C282" s="49" t="s">
        <v>112</v>
      </c>
      <c r="D282" s="44" t="s">
        <v>86</v>
      </c>
      <c r="E282" s="52">
        <v>0.807</v>
      </c>
      <c r="F282" s="52">
        <v>40.0</v>
      </c>
      <c r="G282" s="50"/>
      <c r="H282" s="52">
        <v>416.0</v>
      </c>
      <c r="I282" s="52">
        <v>0.008</v>
      </c>
      <c r="J282" s="52">
        <v>0.199</v>
      </c>
    </row>
    <row r="283">
      <c r="A283" s="47" t="str">
        <f t="shared" si="1"/>
        <v>Africa_Guinea-Africa_2008</v>
      </c>
      <c r="B283" s="47" t="s">
        <v>68</v>
      </c>
      <c r="C283" s="49" t="s">
        <v>112</v>
      </c>
      <c r="D283" s="44" t="s">
        <v>87</v>
      </c>
      <c r="E283" s="52">
        <v>0.807</v>
      </c>
      <c r="F283" s="52">
        <v>40.0</v>
      </c>
      <c r="G283" s="50"/>
      <c r="H283" s="52">
        <v>416.0</v>
      </c>
      <c r="I283" s="52">
        <v>0.009</v>
      </c>
      <c r="J283" s="52">
        <v>0.267</v>
      </c>
    </row>
    <row r="284">
      <c r="A284" s="47" t="str">
        <f t="shared" si="1"/>
        <v>Africa_Guinea-Africa_2009</v>
      </c>
      <c r="B284" s="47" t="s">
        <v>68</v>
      </c>
      <c r="C284" s="49" t="s">
        <v>112</v>
      </c>
      <c r="D284" s="44" t="s">
        <v>88</v>
      </c>
      <c r="E284" s="52">
        <v>0.807</v>
      </c>
      <c r="F284" s="52">
        <v>40.0</v>
      </c>
      <c r="G284" s="50"/>
      <c r="H284" s="52">
        <v>416.0</v>
      </c>
      <c r="I284" s="52">
        <v>0.009</v>
      </c>
      <c r="J284" s="52">
        <v>0.329</v>
      </c>
    </row>
    <row r="285">
      <c r="A285" s="47" t="str">
        <f t="shared" si="1"/>
        <v>Africa_Guinea-Africa_2010</v>
      </c>
      <c r="B285" s="47" t="s">
        <v>68</v>
      </c>
      <c r="C285" s="49" t="s">
        <v>112</v>
      </c>
      <c r="D285" s="44" t="s">
        <v>89</v>
      </c>
      <c r="E285" s="52">
        <v>0.879</v>
      </c>
      <c r="F285" s="52">
        <v>40.0</v>
      </c>
      <c r="G285" s="50"/>
      <c r="H285" s="52">
        <v>416.0</v>
      </c>
      <c r="I285" s="52">
        <v>0.01</v>
      </c>
      <c r="J285" s="52">
        <v>0.368</v>
      </c>
    </row>
    <row r="286">
      <c r="A286" s="47" t="str">
        <f t="shared" si="1"/>
        <v>Africa_Guinea-Africa_2011</v>
      </c>
      <c r="B286" s="47" t="s">
        <v>68</v>
      </c>
      <c r="C286" s="49" t="s">
        <v>112</v>
      </c>
      <c r="D286" s="44" t="s">
        <v>90</v>
      </c>
      <c r="E286" s="52">
        <v>0.912</v>
      </c>
      <c r="F286" s="52">
        <v>40.0</v>
      </c>
      <c r="G286" s="50"/>
      <c r="H286" s="52">
        <v>416.0</v>
      </c>
      <c r="I286" s="52">
        <v>0.013</v>
      </c>
      <c r="J286" s="52">
        <v>0.435</v>
      </c>
    </row>
    <row r="287">
      <c r="A287" s="47" t="str">
        <f t="shared" si="1"/>
        <v>Africa_Guinea-Africa_2012</v>
      </c>
      <c r="B287" s="47" t="s">
        <v>68</v>
      </c>
      <c r="C287" s="49" t="s">
        <v>112</v>
      </c>
      <c r="D287" s="44" t="s">
        <v>91</v>
      </c>
      <c r="E287" s="52">
        <v>0.912</v>
      </c>
      <c r="F287" s="52">
        <v>35.0</v>
      </c>
      <c r="G287" s="52">
        <v>179.0</v>
      </c>
      <c r="H287" s="52">
        <v>416.0</v>
      </c>
      <c r="I287" s="52">
        <v>0.015</v>
      </c>
      <c r="J287" s="52">
        <v>0.488</v>
      </c>
    </row>
    <row r="288">
      <c r="A288" s="47" t="str">
        <f t="shared" si="1"/>
        <v>Africa_Guinea-Bissau-Africa_2000</v>
      </c>
      <c r="B288" s="47" t="s">
        <v>68</v>
      </c>
      <c r="C288" s="49" t="s">
        <v>113</v>
      </c>
      <c r="D288" s="44" t="s">
        <v>70</v>
      </c>
      <c r="E288" s="50"/>
      <c r="F288" s="50"/>
      <c r="G288" s="50"/>
      <c r="H288" s="50"/>
      <c r="I288" s="52">
        <v>0.002</v>
      </c>
      <c r="J288" s="50"/>
    </row>
    <row r="289">
      <c r="A289" s="47" t="str">
        <f t="shared" si="1"/>
        <v>Africa_Guinea-Bissau-Africa_2001</v>
      </c>
      <c r="B289" s="47" t="s">
        <v>68</v>
      </c>
      <c r="C289" s="49" t="s">
        <v>113</v>
      </c>
      <c r="D289" s="44" t="s">
        <v>71</v>
      </c>
      <c r="E289" s="50"/>
      <c r="F289" s="50"/>
      <c r="G289" s="50"/>
      <c r="H289" s="50"/>
      <c r="I289" s="52">
        <v>0.003</v>
      </c>
      <c r="J289" s="50"/>
    </row>
    <row r="290">
      <c r="A290" s="47" t="str">
        <f t="shared" si="1"/>
        <v>Africa_Guinea-Bissau-Africa_2002</v>
      </c>
      <c r="B290" s="47" t="s">
        <v>68</v>
      </c>
      <c r="C290" s="49" t="s">
        <v>113</v>
      </c>
      <c r="D290" s="44" t="s">
        <v>72</v>
      </c>
      <c r="E290" s="50"/>
      <c r="F290" s="50"/>
      <c r="G290" s="50"/>
      <c r="H290" s="50"/>
      <c r="I290" s="52">
        <v>0.01</v>
      </c>
      <c r="J290" s="50"/>
    </row>
    <row r="291">
      <c r="A291" s="47" t="str">
        <f t="shared" si="1"/>
        <v>Africa_Guinea-Bissau-Africa_2003</v>
      </c>
      <c r="B291" s="47" t="s">
        <v>68</v>
      </c>
      <c r="C291" s="49" t="s">
        <v>113</v>
      </c>
      <c r="D291" s="44" t="s">
        <v>74</v>
      </c>
      <c r="E291" s="50"/>
      <c r="F291" s="50"/>
      <c r="G291" s="50"/>
      <c r="H291" s="50"/>
      <c r="I291" s="52">
        <v>0.014</v>
      </c>
      <c r="J291" s="52">
        <v>0.001</v>
      </c>
    </row>
    <row r="292">
      <c r="A292" s="47" t="str">
        <f t="shared" si="1"/>
        <v>Africa_Guinea-Bissau-Africa_2004</v>
      </c>
      <c r="B292" s="47" t="s">
        <v>68</v>
      </c>
      <c r="C292" s="49" t="s">
        <v>113</v>
      </c>
      <c r="D292" s="44" t="s">
        <v>83</v>
      </c>
      <c r="E292" s="50"/>
      <c r="F292" s="50"/>
      <c r="G292" s="50"/>
      <c r="H292" s="50"/>
      <c r="I292" s="52">
        <v>0.018</v>
      </c>
      <c r="J292" s="52">
        <v>0.028</v>
      </c>
    </row>
    <row r="293">
      <c r="A293" s="47" t="str">
        <f t="shared" si="1"/>
        <v>Africa_Guinea-Bissau-Africa_2005</v>
      </c>
      <c r="B293" s="47" t="s">
        <v>68</v>
      </c>
      <c r="C293" s="49" t="s">
        <v>113</v>
      </c>
      <c r="D293" s="44" t="s">
        <v>84</v>
      </c>
      <c r="E293" s="52">
        <v>0.542</v>
      </c>
      <c r="F293" s="52">
        <v>259.0</v>
      </c>
      <c r="G293" s="50"/>
      <c r="H293" s="52">
        <v>208.0</v>
      </c>
      <c r="I293" s="52">
        <v>0.019</v>
      </c>
      <c r="J293" s="52">
        <v>0.07</v>
      </c>
    </row>
    <row r="294">
      <c r="A294" s="47" t="str">
        <f t="shared" si="1"/>
        <v>Africa_Guinea-Bissau-Africa_2006</v>
      </c>
      <c r="B294" s="47" t="s">
        <v>68</v>
      </c>
      <c r="C294" s="49" t="s">
        <v>113</v>
      </c>
      <c r="D294" s="44" t="s">
        <v>85</v>
      </c>
      <c r="E294" s="52">
        <v>0.459</v>
      </c>
      <c r="F294" s="52">
        <v>259.0</v>
      </c>
      <c r="G294" s="50"/>
      <c r="H294" s="52">
        <v>208.0</v>
      </c>
      <c r="I294" s="52">
        <v>0.021</v>
      </c>
      <c r="J294" s="52">
        <v>0.108</v>
      </c>
    </row>
    <row r="295">
      <c r="A295" s="47" t="str">
        <f t="shared" si="1"/>
        <v>Africa_Guinea-Bissau-Africa_2007</v>
      </c>
      <c r="B295" s="47" t="s">
        <v>68</v>
      </c>
      <c r="C295" s="49" t="s">
        <v>113</v>
      </c>
      <c r="D295" s="44" t="s">
        <v>86</v>
      </c>
      <c r="E295" s="52">
        <v>0.459</v>
      </c>
      <c r="F295" s="52">
        <v>259.0</v>
      </c>
      <c r="G295" s="50"/>
      <c r="H295" s="52">
        <v>208.0</v>
      </c>
      <c r="I295" s="52">
        <v>0.022</v>
      </c>
      <c r="J295" s="52">
        <v>0.2</v>
      </c>
    </row>
    <row r="296">
      <c r="A296" s="47" t="str">
        <f t="shared" si="1"/>
        <v>Africa_Guinea-Bissau-Africa_2008</v>
      </c>
      <c r="B296" s="47" t="s">
        <v>68</v>
      </c>
      <c r="C296" s="49" t="s">
        <v>113</v>
      </c>
      <c r="D296" s="44" t="s">
        <v>87</v>
      </c>
      <c r="E296" s="52">
        <v>0.459</v>
      </c>
      <c r="F296" s="52">
        <v>259.0</v>
      </c>
      <c r="G296" s="50"/>
      <c r="H296" s="52">
        <v>208.0</v>
      </c>
      <c r="I296" s="52">
        <v>0.024</v>
      </c>
      <c r="J296" s="52">
        <v>0.33</v>
      </c>
    </row>
    <row r="297">
      <c r="A297" s="47" t="str">
        <f t="shared" si="1"/>
        <v>Africa_Guinea-Bissau-Africa_2009</v>
      </c>
      <c r="B297" s="47" t="s">
        <v>68</v>
      </c>
      <c r="C297" s="49" t="s">
        <v>113</v>
      </c>
      <c r="D297" s="44" t="s">
        <v>88</v>
      </c>
      <c r="E297" s="52">
        <v>0.459</v>
      </c>
      <c r="F297" s="52">
        <v>216.0</v>
      </c>
      <c r="G297" s="50"/>
      <c r="H297" s="52">
        <v>208.0</v>
      </c>
      <c r="I297" s="52">
        <v>0.023</v>
      </c>
      <c r="J297" s="52">
        <v>0.361</v>
      </c>
    </row>
    <row r="298">
      <c r="A298" s="47" t="str">
        <f t="shared" si="1"/>
        <v>Africa_Guinea-Bissau-Africa_2010</v>
      </c>
      <c r="B298" s="47" t="s">
        <v>68</v>
      </c>
      <c r="C298" s="49" t="s">
        <v>113</v>
      </c>
      <c r="D298" s="44" t="s">
        <v>89</v>
      </c>
      <c r="E298" s="52">
        <v>0.459</v>
      </c>
      <c r="F298" s="52">
        <v>216.0</v>
      </c>
      <c r="G298" s="50"/>
      <c r="H298" s="52">
        <v>208.0</v>
      </c>
      <c r="I298" s="52">
        <v>0.025</v>
      </c>
      <c r="J298" s="52">
        <v>0.427</v>
      </c>
    </row>
    <row r="299">
      <c r="A299" s="47" t="str">
        <f t="shared" si="1"/>
        <v>Africa_Guinea-Bissau-Africa_2011</v>
      </c>
      <c r="B299" s="47" t="s">
        <v>68</v>
      </c>
      <c r="C299" s="49" t="s">
        <v>113</v>
      </c>
      <c r="D299" s="44" t="s">
        <v>90</v>
      </c>
      <c r="E299" s="52">
        <v>0.459</v>
      </c>
      <c r="F299" s="52">
        <v>9.0</v>
      </c>
      <c r="G299" s="50"/>
      <c r="H299" s="52">
        <v>208.0</v>
      </c>
      <c r="I299" s="52">
        <v>0.027</v>
      </c>
      <c r="J299" s="52">
        <v>0.451</v>
      </c>
    </row>
    <row r="300">
      <c r="A300" s="47" t="str">
        <f t="shared" si="1"/>
        <v>Africa_Guinea-Bissau-Africa_2012</v>
      </c>
      <c r="B300" s="47" t="s">
        <v>68</v>
      </c>
      <c r="C300" s="49" t="s">
        <v>113</v>
      </c>
      <c r="D300" s="44" t="s">
        <v>91</v>
      </c>
      <c r="E300" s="52">
        <v>0.459</v>
      </c>
      <c r="F300" s="52">
        <v>9.0</v>
      </c>
      <c r="G300" s="52">
        <v>181.0</v>
      </c>
      <c r="H300" s="52">
        <v>208.0</v>
      </c>
      <c r="I300" s="52">
        <v>0.029</v>
      </c>
      <c r="J300" s="52">
        <v>0.631</v>
      </c>
    </row>
    <row r="301">
      <c r="A301" s="47" t="str">
        <f t="shared" si="1"/>
        <v>Africa_Kenya-Africa_2000</v>
      </c>
      <c r="B301" s="47" t="s">
        <v>68</v>
      </c>
      <c r="C301" s="49" t="s">
        <v>114</v>
      </c>
      <c r="D301" s="44" t="s">
        <v>70</v>
      </c>
      <c r="E301" s="50"/>
      <c r="F301" s="50"/>
      <c r="G301" s="50"/>
      <c r="H301" s="50"/>
      <c r="I301" s="52">
        <v>0.003</v>
      </c>
      <c r="J301" s="52">
        <v>0.004</v>
      </c>
    </row>
    <row r="302">
      <c r="A302" s="47" t="str">
        <f t="shared" si="1"/>
        <v>Africa_Kenya-Africa_2001</v>
      </c>
      <c r="B302" s="47" t="s">
        <v>68</v>
      </c>
      <c r="C302" s="49" t="s">
        <v>114</v>
      </c>
      <c r="D302" s="44" t="s">
        <v>71</v>
      </c>
      <c r="E302" s="50"/>
      <c r="F302" s="50"/>
      <c r="G302" s="50"/>
      <c r="H302" s="50"/>
      <c r="I302" s="52">
        <v>0.006</v>
      </c>
      <c r="J302" s="52">
        <v>0.019</v>
      </c>
    </row>
    <row r="303">
      <c r="A303" s="47" t="str">
        <f t="shared" si="1"/>
        <v>Africa_Kenya-Africa_2002</v>
      </c>
      <c r="B303" s="47" t="s">
        <v>68</v>
      </c>
      <c r="C303" s="49" t="s">
        <v>114</v>
      </c>
      <c r="D303" s="44" t="s">
        <v>72</v>
      </c>
      <c r="E303" s="50"/>
      <c r="F303" s="50"/>
      <c r="G303" s="50"/>
      <c r="H303" s="50"/>
      <c r="I303" s="52">
        <v>0.012</v>
      </c>
      <c r="J303" s="52">
        <v>0.036</v>
      </c>
    </row>
    <row r="304">
      <c r="A304" s="47" t="str">
        <f t="shared" si="1"/>
        <v>Africa_Kenya-Africa_2003</v>
      </c>
      <c r="B304" s="47" t="s">
        <v>68</v>
      </c>
      <c r="C304" s="49" t="s">
        <v>114</v>
      </c>
      <c r="D304" s="44" t="s">
        <v>74</v>
      </c>
      <c r="E304" s="50"/>
      <c r="F304" s="52">
        <v>60.0</v>
      </c>
      <c r="G304" s="50"/>
      <c r="H304" s="50"/>
      <c r="I304" s="52">
        <v>0.029</v>
      </c>
      <c r="J304" s="52">
        <v>0.047</v>
      </c>
    </row>
    <row r="305">
      <c r="A305" s="47" t="str">
        <f t="shared" si="1"/>
        <v>Africa_Kenya-Africa_2004</v>
      </c>
      <c r="B305" s="47" t="s">
        <v>68</v>
      </c>
      <c r="C305" s="49" t="s">
        <v>114</v>
      </c>
      <c r="D305" s="44" t="s">
        <v>83</v>
      </c>
      <c r="E305" s="50"/>
      <c r="F305" s="52">
        <v>47.0</v>
      </c>
      <c r="G305" s="50"/>
      <c r="H305" s="50"/>
      <c r="I305" s="52">
        <v>0.03</v>
      </c>
      <c r="J305" s="52">
        <v>0.073</v>
      </c>
    </row>
    <row r="306">
      <c r="A306" s="47" t="str">
        <f t="shared" si="1"/>
        <v>Africa_Kenya-Africa_2005</v>
      </c>
      <c r="B306" s="47" t="s">
        <v>68</v>
      </c>
      <c r="C306" s="49" t="s">
        <v>114</v>
      </c>
      <c r="D306" s="44" t="s">
        <v>84</v>
      </c>
      <c r="E306" s="52">
        <v>0.498</v>
      </c>
      <c r="F306" s="52">
        <v>54.0</v>
      </c>
      <c r="G306" s="50"/>
      <c r="H306" s="52">
        <v>372.0</v>
      </c>
      <c r="I306" s="52">
        <v>0.031</v>
      </c>
      <c r="J306" s="52">
        <v>0.129</v>
      </c>
    </row>
    <row r="307">
      <c r="A307" s="47" t="str">
        <f t="shared" si="1"/>
        <v>Africa_Kenya-Africa_2006</v>
      </c>
      <c r="B307" s="47" t="s">
        <v>68</v>
      </c>
      <c r="C307" s="49" t="s">
        <v>114</v>
      </c>
      <c r="D307" s="44" t="s">
        <v>85</v>
      </c>
      <c r="E307" s="52">
        <v>0.498</v>
      </c>
      <c r="F307" s="52">
        <v>54.0</v>
      </c>
      <c r="G307" s="50"/>
      <c r="H307" s="52">
        <v>432.0</v>
      </c>
      <c r="I307" s="52">
        <v>0.075</v>
      </c>
      <c r="J307" s="52">
        <v>0.2</v>
      </c>
    </row>
    <row r="308">
      <c r="A308" s="47" t="str">
        <f t="shared" si="1"/>
        <v>Africa_Kenya-Africa_2007</v>
      </c>
      <c r="B308" s="47" t="s">
        <v>68</v>
      </c>
      <c r="C308" s="49" t="s">
        <v>114</v>
      </c>
      <c r="D308" s="44" t="s">
        <v>86</v>
      </c>
      <c r="E308" s="52">
        <v>0.493</v>
      </c>
      <c r="F308" s="52">
        <v>44.0</v>
      </c>
      <c r="G308" s="50"/>
      <c r="H308" s="52">
        <v>432.0</v>
      </c>
      <c r="I308" s="52">
        <v>0.08</v>
      </c>
      <c r="J308" s="52">
        <v>0.301</v>
      </c>
    </row>
    <row r="309">
      <c r="A309" s="47" t="str">
        <f t="shared" si="1"/>
        <v>Africa_Kenya-Africa_2008</v>
      </c>
      <c r="B309" s="47" t="s">
        <v>68</v>
      </c>
      <c r="C309" s="49" t="s">
        <v>114</v>
      </c>
      <c r="D309" s="44" t="s">
        <v>87</v>
      </c>
      <c r="E309" s="52">
        <v>0.493</v>
      </c>
      <c r="F309" s="52">
        <v>30.0</v>
      </c>
      <c r="G309" s="50"/>
      <c r="H309" s="52">
        <v>417.0</v>
      </c>
      <c r="I309" s="52">
        <v>0.087</v>
      </c>
      <c r="J309" s="52">
        <v>0.42</v>
      </c>
    </row>
    <row r="310">
      <c r="A310" s="47" t="str">
        <f t="shared" si="1"/>
        <v>Africa_Kenya-Africa_2009</v>
      </c>
      <c r="B310" s="47" t="s">
        <v>68</v>
      </c>
      <c r="C310" s="49" t="s">
        <v>114</v>
      </c>
      <c r="D310" s="44" t="s">
        <v>88</v>
      </c>
      <c r="E310" s="52">
        <v>0.493</v>
      </c>
      <c r="F310" s="52">
        <v>34.0</v>
      </c>
      <c r="G310" s="50"/>
      <c r="H310" s="52">
        <v>417.0</v>
      </c>
      <c r="I310" s="52">
        <v>0.1</v>
      </c>
      <c r="J310" s="52">
        <v>0.486</v>
      </c>
    </row>
    <row r="311">
      <c r="A311" s="47" t="str">
        <f t="shared" si="1"/>
        <v>Africa_Kenya-Africa_2010</v>
      </c>
      <c r="B311" s="47" t="s">
        <v>68</v>
      </c>
      <c r="C311" s="49" t="s">
        <v>114</v>
      </c>
      <c r="D311" s="44" t="s">
        <v>89</v>
      </c>
      <c r="E311" s="52">
        <v>0.493</v>
      </c>
      <c r="F311" s="52">
        <v>33.0</v>
      </c>
      <c r="G311" s="50"/>
      <c r="H311" s="52">
        <v>393.0</v>
      </c>
      <c r="I311" s="52">
        <v>0.14</v>
      </c>
      <c r="J311" s="52">
        <v>0.61</v>
      </c>
    </row>
    <row r="312">
      <c r="A312" s="47" t="str">
        <f t="shared" si="1"/>
        <v>Africa_Kenya-Africa_2011</v>
      </c>
      <c r="B312" s="47" t="s">
        <v>68</v>
      </c>
      <c r="C312" s="49" t="s">
        <v>114</v>
      </c>
      <c r="D312" s="44" t="s">
        <v>90</v>
      </c>
      <c r="E312" s="52">
        <v>0.493</v>
      </c>
      <c r="F312" s="52">
        <v>33.0</v>
      </c>
      <c r="G312" s="50"/>
      <c r="H312" s="52">
        <v>393.0</v>
      </c>
      <c r="I312" s="52">
        <v>0.28</v>
      </c>
      <c r="J312" s="52">
        <v>0.668</v>
      </c>
    </row>
    <row r="313">
      <c r="A313" s="47" t="str">
        <f t="shared" si="1"/>
        <v>Africa_Kenya-Africa_2012</v>
      </c>
      <c r="B313" s="47" t="s">
        <v>68</v>
      </c>
      <c r="C313" s="49" t="s">
        <v>114</v>
      </c>
      <c r="D313" s="44" t="s">
        <v>91</v>
      </c>
      <c r="E313" s="52">
        <v>0.442</v>
      </c>
      <c r="F313" s="52">
        <v>32.0</v>
      </c>
      <c r="G313" s="52">
        <v>122.0</v>
      </c>
      <c r="H313" s="52">
        <v>340.0</v>
      </c>
      <c r="I313" s="52">
        <v>0.321</v>
      </c>
      <c r="J313" s="52">
        <v>0.712</v>
      </c>
    </row>
    <row r="314">
      <c r="A314" s="47" t="str">
        <f t="shared" si="1"/>
        <v>Africa_Lesotho-Africa_2000</v>
      </c>
      <c r="B314" s="47" t="s">
        <v>68</v>
      </c>
      <c r="C314" s="49" t="s">
        <v>115</v>
      </c>
      <c r="D314" s="44" t="s">
        <v>70</v>
      </c>
      <c r="E314" s="50"/>
      <c r="F314" s="50"/>
      <c r="G314" s="50"/>
      <c r="H314" s="50"/>
      <c r="I314" s="52">
        <v>0.002</v>
      </c>
      <c r="J314" s="52">
        <v>0.012</v>
      </c>
    </row>
    <row r="315">
      <c r="A315" s="47" t="str">
        <f t="shared" si="1"/>
        <v>Africa_Lesotho-Africa_2001</v>
      </c>
      <c r="B315" s="47" t="s">
        <v>68</v>
      </c>
      <c r="C315" s="49" t="s">
        <v>115</v>
      </c>
      <c r="D315" s="44" t="s">
        <v>71</v>
      </c>
      <c r="E315" s="50"/>
      <c r="F315" s="50"/>
      <c r="G315" s="50"/>
      <c r="H315" s="50"/>
      <c r="I315" s="52">
        <v>0.003</v>
      </c>
      <c r="J315" s="52">
        <v>0.03</v>
      </c>
    </row>
    <row r="316">
      <c r="A316" s="47" t="str">
        <f t="shared" si="1"/>
        <v>Africa_Lesotho-Africa_2002</v>
      </c>
      <c r="B316" s="47" t="s">
        <v>68</v>
      </c>
      <c r="C316" s="49" t="s">
        <v>115</v>
      </c>
      <c r="D316" s="44" t="s">
        <v>72</v>
      </c>
      <c r="E316" s="50"/>
      <c r="F316" s="50"/>
      <c r="G316" s="50"/>
      <c r="H316" s="50"/>
      <c r="I316" s="52">
        <v>0.011</v>
      </c>
      <c r="J316" s="52">
        <v>0.073</v>
      </c>
    </row>
    <row r="317">
      <c r="A317" s="47" t="str">
        <f t="shared" si="1"/>
        <v>Africa_Lesotho-Africa_2003</v>
      </c>
      <c r="B317" s="47" t="s">
        <v>68</v>
      </c>
      <c r="C317" s="49" t="s">
        <v>115</v>
      </c>
      <c r="D317" s="44" t="s">
        <v>74</v>
      </c>
      <c r="E317" s="50"/>
      <c r="F317" s="52">
        <v>93.0</v>
      </c>
      <c r="G317" s="50"/>
      <c r="H317" s="50"/>
      <c r="I317" s="52">
        <v>0.015</v>
      </c>
      <c r="J317" s="52">
        <v>0.066</v>
      </c>
    </row>
    <row r="318">
      <c r="A318" s="47" t="str">
        <f t="shared" si="1"/>
        <v>Africa_Lesotho-Africa_2004</v>
      </c>
      <c r="B318" s="47" t="s">
        <v>68</v>
      </c>
      <c r="C318" s="49" t="s">
        <v>115</v>
      </c>
      <c r="D318" s="44" t="s">
        <v>83</v>
      </c>
      <c r="E318" s="50"/>
      <c r="F318" s="52">
        <v>93.0</v>
      </c>
      <c r="G318" s="50"/>
      <c r="H318" s="50"/>
      <c r="I318" s="52">
        <v>0.022</v>
      </c>
      <c r="J318" s="52">
        <v>0.103</v>
      </c>
    </row>
    <row r="319">
      <c r="A319" s="47" t="str">
        <f t="shared" si="1"/>
        <v>Africa_Lesotho-Africa_2005</v>
      </c>
      <c r="B319" s="47" t="s">
        <v>68</v>
      </c>
      <c r="C319" s="49" t="s">
        <v>115</v>
      </c>
      <c r="D319" s="44" t="s">
        <v>84</v>
      </c>
      <c r="E319" s="52">
        <v>0.288</v>
      </c>
      <c r="F319" s="52">
        <v>93.0</v>
      </c>
      <c r="G319" s="50"/>
      <c r="H319" s="52">
        <v>564.0</v>
      </c>
      <c r="I319" s="52">
        <v>0.026</v>
      </c>
      <c r="J319" s="52">
        <v>0.13</v>
      </c>
    </row>
    <row r="320">
      <c r="A320" s="47" t="str">
        <f t="shared" si="1"/>
        <v>Africa_Lesotho-Africa_2006</v>
      </c>
      <c r="B320" s="47" t="s">
        <v>68</v>
      </c>
      <c r="C320" s="49" t="s">
        <v>115</v>
      </c>
      <c r="D320" s="44" t="s">
        <v>85</v>
      </c>
      <c r="E320" s="52">
        <v>0.288</v>
      </c>
      <c r="F320" s="52">
        <v>73.0</v>
      </c>
      <c r="G320" s="50"/>
      <c r="H320" s="52">
        <v>564.0</v>
      </c>
      <c r="I320" s="52">
        <v>0.03</v>
      </c>
      <c r="J320" s="52">
        <v>0.184</v>
      </c>
    </row>
    <row r="321">
      <c r="A321" s="47" t="str">
        <f t="shared" si="1"/>
        <v>Africa_Lesotho-Africa_2007</v>
      </c>
      <c r="B321" s="47" t="s">
        <v>68</v>
      </c>
      <c r="C321" s="49" t="s">
        <v>115</v>
      </c>
      <c r="D321" s="44" t="s">
        <v>86</v>
      </c>
      <c r="E321" s="52">
        <v>0.224</v>
      </c>
      <c r="F321" s="52">
        <v>73.0</v>
      </c>
      <c r="G321" s="50"/>
      <c r="H321" s="52">
        <v>342.0</v>
      </c>
      <c r="I321" s="52">
        <v>0.034</v>
      </c>
      <c r="J321" s="52">
        <v>0.247</v>
      </c>
    </row>
    <row r="322">
      <c r="A322" s="47" t="str">
        <f t="shared" si="1"/>
        <v>Africa_Lesotho-Africa_2008</v>
      </c>
      <c r="B322" s="47" t="s">
        <v>68</v>
      </c>
      <c r="C322" s="49" t="s">
        <v>115</v>
      </c>
      <c r="D322" s="44" t="s">
        <v>87</v>
      </c>
      <c r="E322" s="52">
        <v>0.196</v>
      </c>
      <c r="F322" s="52">
        <v>40.0</v>
      </c>
      <c r="G322" s="50"/>
      <c r="H322" s="52">
        <v>324.0</v>
      </c>
      <c r="I322" s="52">
        <v>0.036</v>
      </c>
      <c r="J322" s="52">
        <v>0.301</v>
      </c>
    </row>
    <row r="323">
      <c r="A323" s="47" t="str">
        <f t="shared" si="1"/>
        <v>Africa_Lesotho-Africa_2009</v>
      </c>
      <c r="B323" s="47" t="s">
        <v>68</v>
      </c>
      <c r="C323" s="49" t="s">
        <v>115</v>
      </c>
      <c r="D323" s="44" t="s">
        <v>88</v>
      </c>
      <c r="E323" s="52">
        <v>0.199</v>
      </c>
      <c r="F323" s="52">
        <v>40.0</v>
      </c>
      <c r="G323" s="50"/>
      <c r="H323" s="52">
        <v>324.0</v>
      </c>
      <c r="I323" s="52">
        <v>0.037</v>
      </c>
      <c r="J323" s="52">
        <v>0.332</v>
      </c>
    </row>
    <row r="324">
      <c r="A324" s="47" t="str">
        <f t="shared" si="1"/>
        <v>Africa_Lesotho-Africa_2010</v>
      </c>
      <c r="B324" s="47" t="s">
        <v>68</v>
      </c>
      <c r="C324" s="49" t="s">
        <v>115</v>
      </c>
      <c r="D324" s="44" t="s">
        <v>89</v>
      </c>
      <c r="E324" s="52">
        <v>0.196</v>
      </c>
      <c r="F324" s="52">
        <v>40.0</v>
      </c>
      <c r="G324" s="50"/>
      <c r="H324" s="52">
        <v>324.0</v>
      </c>
      <c r="I324" s="52">
        <v>0.039</v>
      </c>
      <c r="J324" s="52">
        <v>0.492</v>
      </c>
    </row>
    <row r="325">
      <c r="A325" s="47" t="str">
        <f t="shared" si="1"/>
        <v>Africa_Lesotho-Africa_2011</v>
      </c>
      <c r="B325" s="47" t="s">
        <v>68</v>
      </c>
      <c r="C325" s="49" t="s">
        <v>115</v>
      </c>
      <c r="D325" s="44" t="s">
        <v>90</v>
      </c>
      <c r="E325" s="52">
        <v>0.16</v>
      </c>
      <c r="F325" s="52">
        <v>40.0</v>
      </c>
      <c r="G325" s="50"/>
      <c r="H325" s="52">
        <v>324.0</v>
      </c>
      <c r="I325" s="52">
        <v>0.042</v>
      </c>
      <c r="J325" s="52">
        <v>0.607</v>
      </c>
    </row>
    <row r="326">
      <c r="A326" s="47" t="str">
        <f t="shared" si="1"/>
        <v>Africa_Lesotho-Africa_2012</v>
      </c>
      <c r="B326" s="47" t="s">
        <v>68</v>
      </c>
      <c r="C326" s="49" t="s">
        <v>115</v>
      </c>
      <c r="D326" s="44" t="s">
        <v>91</v>
      </c>
      <c r="E326" s="52">
        <v>0.16</v>
      </c>
      <c r="F326" s="52">
        <v>29.0</v>
      </c>
      <c r="G326" s="52">
        <v>139.0</v>
      </c>
      <c r="H326" s="52">
        <v>324.0</v>
      </c>
      <c r="I326" s="52">
        <v>0.046</v>
      </c>
      <c r="J326" s="52">
        <v>0.753</v>
      </c>
    </row>
    <row r="327">
      <c r="A327" s="47" t="str">
        <f t="shared" si="1"/>
        <v>Africa_Liberia-Africa_2000</v>
      </c>
      <c r="B327" s="47" t="s">
        <v>68</v>
      </c>
      <c r="C327" s="49" t="s">
        <v>116</v>
      </c>
      <c r="D327" s="44" t="s">
        <v>70</v>
      </c>
      <c r="E327" s="50"/>
      <c r="F327" s="50"/>
      <c r="G327" s="50"/>
      <c r="H327" s="50"/>
      <c r="I327" s="52">
        <v>0.0</v>
      </c>
      <c r="J327" s="52">
        <v>0.001</v>
      </c>
    </row>
    <row r="328">
      <c r="A328" s="47" t="str">
        <f t="shared" si="1"/>
        <v>Africa_Liberia-Africa_2001</v>
      </c>
      <c r="B328" s="47" t="s">
        <v>68</v>
      </c>
      <c r="C328" s="49" t="s">
        <v>116</v>
      </c>
      <c r="D328" s="44" t="s">
        <v>71</v>
      </c>
      <c r="E328" s="50"/>
      <c r="F328" s="50"/>
      <c r="G328" s="50"/>
      <c r="H328" s="50"/>
      <c r="I328" s="52">
        <v>0.0</v>
      </c>
      <c r="J328" s="52">
        <v>0.001</v>
      </c>
    </row>
    <row r="329">
      <c r="A329" s="47" t="str">
        <f t="shared" si="1"/>
        <v>Africa_Liberia-Africa_2002</v>
      </c>
      <c r="B329" s="47" t="s">
        <v>68</v>
      </c>
      <c r="C329" s="49" t="s">
        <v>116</v>
      </c>
      <c r="D329" s="44" t="s">
        <v>72</v>
      </c>
      <c r="E329" s="50"/>
      <c r="F329" s="50"/>
      <c r="G329" s="50"/>
      <c r="H329" s="50"/>
      <c r="I329" s="52">
        <v>0.0</v>
      </c>
      <c r="J329" s="52">
        <v>0.002</v>
      </c>
    </row>
    <row r="330">
      <c r="A330" s="47" t="str">
        <f t="shared" si="1"/>
        <v>Africa_Liberia-Africa_2003</v>
      </c>
      <c r="B330" s="47" t="s">
        <v>68</v>
      </c>
      <c r="C330" s="49" t="s">
        <v>116</v>
      </c>
      <c r="D330" s="44" t="s">
        <v>74</v>
      </c>
      <c r="E330" s="50"/>
      <c r="F330" s="50"/>
      <c r="G330" s="50"/>
      <c r="H330" s="50"/>
      <c r="I330" s="52">
        <v>0.0</v>
      </c>
      <c r="J330" s="52">
        <v>0.015</v>
      </c>
    </row>
    <row r="331">
      <c r="A331" s="47" t="str">
        <f t="shared" si="1"/>
        <v>Africa_Liberia-Africa_2004</v>
      </c>
      <c r="B331" s="47" t="s">
        <v>68</v>
      </c>
      <c r="C331" s="49" t="s">
        <v>116</v>
      </c>
      <c r="D331" s="44" t="s">
        <v>83</v>
      </c>
      <c r="E331" s="50"/>
      <c r="F331" s="50"/>
      <c r="G331" s="50"/>
      <c r="H331" s="50"/>
      <c r="I331" s="52">
        <v>0.0</v>
      </c>
      <c r="J331" s="52">
        <v>0.03</v>
      </c>
    </row>
    <row r="332">
      <c r="A332" s="47" t="str">
        <f t="shared" si="1"/>
        <v>Africa_Liberia-Africa_2005</v>
      </c>
      <c r="B332" s="47" t="s">
        <v>68</v>
      </c>
      <c r="C332" s="49" t="s">
        <v>116</v>
      </c>
      <c r="D332" s="44" t="s">
        <v>84</v>
      </c>
      <c r="E332" s="50"/>
      <c r="F332" s="50"/>
      <c r="G332" s="50"/>
      <c r="H332" s="50"/>
      <c r="I332" s="50"/>
      <c r="J332" s="52">
        <v>0.049</v>
      </c>
    </row>
    <row r="333">
      <c r="A333" s="47" t="str">
        <f t="shared" si="1"/>
        <v>Africa_Liberia-Africa_2006</v>
      </c>
      <c r="B333" s="47" t="s">
        <v>68</v>
      </c>
      <c r="C333" s="49" t="s">
        <v>116</v>
      </c>
      <c r="D333" s="44" t="s">
        <v>85</v>
      </c>
      <c r="E333" s="52">
        <v>0.429</v>
      </c>
      <c r="F333" s="52">
        <v>68.0</v>
      </c>
      <c r="G333" s="50"/>
      <c r="H333" s="52">
        <v>158.0</v>
      </c>
      <c r="I333" s="50"/>
      <c r="J333" s="52">
        <v>0.083</v>
      </c>
    </row>
    <row r="334">
      <c r="A334" s="47" t="str">
        <f t="shared" si="1"/>
        <v>Africa_Liberia-Africa_2007</v>
      </c>
      <c r="B334" s="47" t="s">
        <v>68</v>
      </c>
      <c r="C334" s="49" t="s">
        <v>116</v>
      </c>
      <c r="D334" s="44" t="s">
        <v>86</v>
      </c>
      <c r="E334" s="52">
        <v>0.429</v>
      </c>
      <c r="F334" s="52">
        <v>68.0</v>
      </c>
      <c r="G334" s="50"/>
      <c r="H334" s="52">
        <v>158.0</v>
      </c>
      <c r="I334" s="52">
        <v>0.006</v>
      </c>
      <c r="J334" s="52">
        <v>0.16</v>
      </c>
    </row>
    <row r="335">
      <c r="A335" s="47" t="str">
        <f t="shared" si="1"/>
        <v>Africa_Liberia-Africa_2008</v>
      </c>
      <c r="B335" s="47" t="s">
        <v>68</v>
      </c>
      <c r="C335" s="49" t="s">
        <v>116</v>
      </c>
      <c r="D335" s="44" t="s">
        <v>87</v>
      </c>
      <c r="E335" s="52">
        <v>0.429</v>
      </c>
      <c r="F335" s="52">
        <v>31.0</v>
      </c>
      <c r="G335" s="50"/>
      <c r="H335" s="52">
        <v>158.0</v>
      </c>
      <c r="I335" s="52">
        <v>0.005</v>
      </c>
      <c r="J335" s="52">
        <v>0.233</v>
      </c>
    </row>
    <row r="336">
      <c r="A336" s="47" t="str">
        <f t="shared" si="1"/>
        <v>Africa_Liberia-Africa_2009</v>
      </c>
      <c r="B336" s="47" t="s">
        <v>68</v>
      </c>
      <c r="C336" s="49" t="s">
        <v>116</v>
      </c>
      <c r="D336" s="44" t="s">
        <v>88</v>
      </c>
      <c r="E336" s="52">
        <v>0.429</v>
      </c>
      <c r="F336" s="52">
        <v>20.0</v>
      </c>
      <c r="G336" s="50"/>
      <c r="H336" s="52">
        <v>158.0</v>
      </c>
      <c r="I336" s="52">
        <v>0.005</v>
      </c>
      <c r="J336" s="52">
        <v>0.284</v>
      </c>
    </row>
    <row r="337">
      <c r="A337" s="47" t="str">
        <f t="shared" si="1"/>
        <v>Africa_Liberia-Africa_2010</v>
      </c>
      <c r="B337" s="47" t="s">
        <v>68</v>
      </c>
      <c r="C337" s="49" t="s">
        <v>116</v>
      </c>
      <c r="D337" s="44" t="s">
        <v>89</v>
      </c>
      <c r="E337" s="52">
        <v>0.429</v>
      </c>
      <c r="F337" s="52">
        <v>20.0</v>
      </c>
      <c r="G337" s="50"/>
      <c r="H337" s="52">
        <v>141.0</v>
      </c>
      <c r="I337" s="52">
        <v>0.023</v>
      </c>
      <c r="J337" s="52">
        <v>0.397</v>
      </c>
    </row>
    <row r="338">
      <c r="A338" s="47" t="str">
        <f t="shared" si="1"/>
        <v>Africa_Liberia-Africa_2011</v>
      </c>
      <c r="B338" s="47" t="s">
        <v>68</v>
      </c>
      <c r="C338" s="49" t="s">
        <v>116</v>
      </c>
      <c r="D338" s="44" t="s">
        <v>90</v>
      </c>
      <c r="E338" s="52">
        <v>0.429</v>
      </c>
      <c r="F338" s="52">
        <v>6.0</v>
      </c>
      <c r="G338" s="50"/>
      <c r="H338" s="52">
        <v>158.0</v>
      </c>
      <c r="I338" s="52">
        <v>0.03</v>
      </c>
      <c r="J338" s="52">
        <v>0.498</v>
      </c>
    </row>
    <row r="339">
      <c r="A339" s="47" t="str">
        <f t="shared" si="1"/>
        <v>Africa_Liberia-Africa_2012</v>
      </c>
      <c r="B339" s="47" t="s">
        <v>68</v>
      </c>
      <c r="C339" s="49" t="s">
        <v>116</v>
      </c>
      <c r="D339" s="44" t="s">
        <v>91</v>
      </c>
      <c r="E339" s="52">
        <v>0.266</v>
      </c>
      <c r="F339" s="52">
        <v>6.0</v>
      </c>
      <c r="G339" s="52">
        <v>149.0</v>
      </c>
      <c r="H339" s="52">
        <v>158.0</v>
      </c>
      <c r="I339" s="52">
        <v>0.038</v>
      </c>
      <c r="J339" s="52">
        <v>0.571</v>
      </c>
    </row>
    <row r="340">
      <c r="A340" s="47" t="str">
        <f t="shared" si="1"/>
        <v>Africa_Libya-Africa_2000</v>
      </c>
      <c r="B340" s="47" t="s">
        <v>68</v>
      </c>
      <c r="C340" s="49" t="s">
        <v>117</v>
      </c>
      <c r="D340" s="44" t="s">
        <v>70</v>
      </c>
      <c r="E340" s="50"/>
      <c r="F340" s="50"/>
      <c r="G340" s="50"/>
      <c r="H340" s="50"/>
      <c r="I340" s="52">
        <v>0.002</v>
      </c>
      <c r="J340" s="52">
        <v>0.008</v>
      </c>
    </row>
    <row r="341">
      <c r="A341" s="47" t="str">
        <f t="shared" si="1"/>
        <v>Africa_Libya-Africa_2001</v>
      </c>
      <c r="B341" s="47" t="s">
        <v>68</v>
      </c>
      <c r="C341" s="49" t="s">
        <v>117</v>
      </c>
      <c r="D341" s="44" t="s">
        <v>71</v>
      </c>
      <c r="E341" s="50"/>
      <c r="F341" s="50"/>
      <c r="G341" s="50"/>
      <c r="H341" s="50"/>
      <c r="I341" s="52">
        <v>0.004</v>
      </c>
      <c r="J341" s="52">
        <v>0.01</v>
      </c>
    </row>
    <row r="342">
      <c r="A342" s="47" t="str">
        <f t="shared" si="1"/>
        <v>Africa_Libya-Africa_2002</v>
      </c>
      <c r="B342" s="47" t="s">
        <v>68</v>
      </c>
      <c r="C342" s="49" t="s">
        <v>117</v>
      </c>
      <c r="D342" s="44" t="s">
        <v>72</v>
      </c>
      <c r="E342" s="50"/>
      <c r="F342" s="50"/>
      <c r="G342" s="50"/>
      <c r="H342" s="50"/>
      <c r="I342" s="52">
        <v>0.022</v>
      </c>
      <c r="J342" s="52">
        <v>0.013</v>
      </c>
    </row>
    <row r="343">
      <c r="A343" s="47" t="str">
        <f t="shared" si="1"/>
        <v>Africa_Libya-Africa_2003</v>
      </c>
      <c r="B343" s="47" t="s">
        <v>68</v>
      </c>
      <c r="C343" s="49" t="s">
        <v>117</v>
      </c>
      <c r="D343" s="44" t="s">
        <v>74</v>
      </c>
      <c r="E343" s="50"/>
      <c r="F343" s="50"/>
      <c r="G343" s="50"/>
      <c r="H343" s="50"/>
      <c r="I343" s="52">
        <v>0.028</v>
      </c>
      <c r="J343" s="52">
        <v>0.023</v>
      </c>
    </row>
    <row r="344">
      <c r="A344" s="47" t="str">
        <f t="shared" si="1"/>
        <v>Africa_Libya-Africa_2004</v>
      </c>
      <c r="B344" s="47" t="s">
        <v>68</v>
      </c>
      <c r="C344" s="49" t="s">
        <v>117</v>
      </c>
      <c r="D344" s="44" t="s">
        <v>83</v>
      </c>
      <c r="E344" s="50"/>
      <c r="F344" s="50"/>
      <c r="G344" s="50"/>
      <c r="H344" s="50"/>
      <c r="I344" s="52">
        <v>0.035</v>
      </c>
      <c r="J344" s="52">
        <v>0.091</v>
      </c>
    </row>
    <row r="345">
      <c r="A345" s="47" t="str">
        <f t="shared" si="1"/>
        <v>Africa_Libya-Africa_2005</v>
      </c>
      <c r="B345" s="47" t="s">
        <v>68</v>
      </c>
      <c r="C345" s="49" t="s">
        <v>117</v>
      </c>
      <c r="D345" s="44" t="s">
        <v>84</v>
      </c>
      <c r="E345" s="50"/>
      <c r="F345" s="50"/>
      <c r="G345" s="50"/>
      <c r="H345" s="50"/>
      <c r="I345" s="52">
        <v>0.039</v>
      </c>
      <c r="J345" s="52">
        <v>0.357</v>
      </c>
    </row>
    <row r="346">
      <c r="A346" s="47" t="str">
        <f t="shared" si="1"/>
        <v>Africa_Libya-Africa_2006</v>
      </c>
      <c r="B346" s="47" t="s">
        <v>68</v>
      </c>
      <c r="C346" s="49" t="s">
        <v>117</v>
      </c>
      <c r="D346" s="44" t="s">
        <v>85</v>
      </c>
      <c r="E346" s="50"/>
      <c r="F346" s="50"/>
      <c r="G346" s="50"/>
      <c r="H346" s="50"/>
      <c r="I346" s="52">
        <v>0.043</v>
      </c>
      <c r="J346" s="52">
        <v>0.691</v>
      </c>
    </row>
    <row r="347">
      <c r="A347" s="47" t="str">
        <f t="shared" si="1"/>
        <v>Africa_Libya-Africa_2007</v>
      </c>
      <c r="B347" s="47" t="s">
        <v>68</v>
      </c>
      <c r="C347" s="49" t="s">
        <v>117</v>
      </c>
      <c r="D347" s="44" t="s">
        <v>86</v>
      </c>
      <c r="E347" s="50"/>
      <c r="F347" s="50"/>
      <c r="G347" s="50"/>
      <c r="H347" s="50"/>
      <c r="I347" s="52">
        <v>0.047</v>
      </c>
      <c r="J347" s="52">
        <v>0.778</v>
      </c>
    </row>
    <row r="348">
      <c r="A348" s="47" t="str">
        <f t="shared" si="1"/>
        <v>Africa_Libya-Africa_2008</v>
      </c>
      <c r="B348" s="47" t="s">
        <v>68</v>
      </c>
      <c r="C348" s="49" t="s">
        <v>117</v>
      </c>
      <c r="D348" s="44" t="s">
        <v>87</v>
      </c>
      <c r="E348" s="50"/>
      <c r="F348" s="50"/>
      <c r="G348" s="50"/>
      <c r="H348" s="50"/>
      <c r="I348" s="52">
        <v>0.09</v>
      </c>
      <c r="J348" s="52">
        <v>1.256</v>
      </c>
    </row>
    <row r="349">
      <c r="A349" s="47" t="str">
        <f t="shared" si="1"/>
        <v>Africa_Libya-Africa_2009</v>
      </c>
      <c r="B349" s="47" t="s">
        <v>68</v>
      </c>
      <c r="C349" s="49" t="s">
        <v>117</v>
      </c>
      <c r="D349" s="44" t="s">
        <v>88</v>
      </c>
      <c r="E349" s="50"/>
      <c r="F349" s="50"/>
      <c r="G349" s="50"/>
      <c r="H349" s="50"/>
      <c r="I349" s="52">
        <v>0.108</v>
      </c>
      <c r="J349" s="52">
        <v>1.599</v>
      </c>
    </row>
    <row r="350">
      <c r="A350" s="47" t="str">
        <f t="shared" si="1"/>
        <v>Africa_Libya-Africa_2010</v>
      </c>
      <c r="B350" s="47" t="s">
        <v>68</v>
      </c>
      <c r="C350" s="49" t="s">
        <v>117</v>
      </c>
      <c r="D350" s="44" t="s">
        <v>89</v>
      </c>
      <c r="E350" s="50"/>
      <c r="F350" s="50"/>
      <c r="G350" s="50"/>
      <c r="H350" s="50"/>
      <c r="I350" s="52">
        <v>0.14</v>
      </c>
      <c r="J350" s="52">
        <v>1.804</v>
      </c>
    </row>
    <row r="351">
      <c r="A351" s="47" t="str">
        <f t="shared" si="1"/>
        <v>Africa_Libya-Africa_2011</v>
      </c>
      <c r="B351" s="47" t="s">
        <v>68</v>
      </c>
      <c r="C351" s="49" t="s">
        <v>117</v>
      </c>
      <c r="D351" s="44" t="s">
        <v>90</v>
      </c>
      <c r="E351" s="50"/>
      <c r="F351" s="50"/>
      <c r="G351" s="50"/>
      <c r="H351" s="50"/>
      <c r="I351" s="52">
        <v>0.14</v>
      </c>
      <c r="J351" s="52">
        <v>1.638</v>
      </c>
    </row>
    <row r="352">
      <c r="A352" s="47" t="str">
        <f t="shared" si="1"/>
        <v>Africa_Libya-Africa_2012</v>
      </c>
      <c r="B352" s="47" t="s">
        <v>68</v>
      </c>
      <c r="C352" s="49" t="s">
        <v>117</v>
      </c>
      <c r="D352" s="44" t="s">
        <v>91</v>
      </c>
      <c r="E352" s="52">
        <v>0.316</v>
      </c>
      <c r="F352" s="52">
        <v>35.0</v>
      </c>
      <c r="G352" s="52">
        <v>188.0</v>
      </c>
      <c r="H352" s="52">
        <v>889.0</v>
      </c>
      <c r="I352" s="50"/>
      <c r="J352" s="52">
        <v>1.558</v>
      </c>
    </row>
    <row r="353">
      <c r="A353" s="47" t="str">
        <f t="shared" si="1"/>
        <v>Africa_Madagascar-Africa_2000</v>
      </c>
      <c r="B353" s="47" t="s">
        <v>68</v>
      </c>
      <c r="C353" s="49" t="s">
        <v>118</v>
      </c>
      <c r="D353" s="44" t="s">
        <v>70</v>
      </c>
      <c r="E353" s="50"/>
      <c r="F353" s="50"/>
      <c r="G353" s="50"/>
      <c r="H353" s="50"/>
      <c r="I353" s="52">
        <v>0.002</v>
      </c>
      <c r="J353" s="52">
        <v>0.004</v>
      </c>
    </row>
    <row r="354">
      <c r="A354" s="47" t="str">
        <f t="shared" si="1"/>
        <v>Africa_Madagascar-Africa_2001</v>
      </c>
      <c r="B354" s="47" t="s">
        <v>68</v>
      </c>
      <c r="C354" s="49" t="s">
        <v>118</v>
      </c>
      <c r="D354" s="44" t="s">
        <v>71</v>
      </c>
      <c r="E354" s="50"/>
      <c r="F354" s="50"/>
      <c r="G354" s="50"/>
      <c r="H354" s="50"/>
      <c r="I354" s="52">
        <v>0.002</v>
      </c>
      <c r="J354" s="52">
        <v>0.009</v>
      </c>
    </row>
    <row r="355">
      <c r="A355" s="47" t="str">
        <f t="shared" si="1"/>
        <v>Africa_Madagascar-Africa_2002</v>
      </c>
      <c r="B355" s="47" t="s">
        <v>68</v>
      </c>
      <c r="C355" s="49" t="s">
        <v>118</v>
      </c>
      <c r="D355" s="44" t="s">
        <v>72</v>
      </c>
      <c r="E355" s="50"/>
      <c r="F355" s="50"/>
      <c r="G355" s="50"/>
      <c r="H355" s="50"/>
      <c r="I355" s="52">
        <v>0.003</v>
      </c>
      <c r="J355" s="52">
        <v>0.01</v>
      </c>
    </row>
    <row r="356">
      <c r="A356" s="47" t="str">
        <f t="shared" si="1"/>
        <v>Africa_Madagascar-Africa_2003</v>
      </c>
      <c r="B356" s="47" t="s">
        <v>68</v>
      </c>
      <c r="C356" s="49" t="s">
        <v>118</v>
      </c>
      <c r="D356" s="44" t="s">
        <v>74</v>
      </c>
      <c r="E356" s="50"/>
      <c r="F356" s="52">
        <v>67.0</v>
      </c>
      <c r="G356" s="50"/>
      <c r="H356" s="50"/>
      <c r="I356" s="52">
        <v>0.004</v>
      </c>
      <c r="J356" s="52">
        <v>0.016</v>
      </c>
    </row>
    <row r="357">
      <c r="A357" s="47" t="str">
        <f t="shared" si="1"/>
        <v>Africa_Madagascar-Africa_2004</v>
      </c>
      <c r="B357" s="47" t="s">
        <v>68</v>
      </c>
      <c r="C357" s="49" t="s">
        <v>118</v>
      </c>
      <c r="D357" s="44" t="s">
        <v>83</v>
      </c>
      <c r="E357" s="50"/>
      <c r="F357" s="52">
        <v>44.0</v>
      </c>
      <c r="G357" s="50"/>
      <c r="H357" s="50"/>
      <c r="I357" s="52">
        <v>0.005</v>
      </c>
      <c r="J357" s="52">
        <v>0.019</v>
      </c>
    </row>
    <row r="358">
      <c r="A358" s="47" t="str">
        <f t="shared" si="1"/>
        <v>Africa_Madagascar-Africa_2005</v>
      </c>
      <c r="B358" s="47" t="s">
        <v>68</v>
      </c>
      <c r="C358" s="49" t="s">
        <v>118</v>
      </c>
      <c r="D358" s="44" t="s">
        <v>84</v>
      </c>
      <c r="E358" s="52">
        <v>0.469</v>
      </c>
      <c r="F358" s="52">
        <v>38.0</v>
      </c>
      <c r="G358" s="50"/>
      <c r="H358" s="52">
        <v>400.0</v>
      </c>
      <c r="I358" s="52">
        <v>0.006</v>
      </c>
      <c r="J358" s="52">
        <v>0.028</v>
      </c>
    </row>
    <row r="359">
      <c r="A359" s="47" t="str">
        <f t="shared" si="1"/>
        <v>Africa_Madagascar-Africa_2006</v>
      </c>
      <c r="B359" s="47" t="s">
        <v>68</v>
      </c>
      <c r="C359" s="49" t="s">
        <v>118</v>
      </c>
      <c r="D359" s="44" t="s">
        <v>85</v>
      </c>
      <c r="E359" s="52">
        <v>0.465</v>
      </c>
      <c r="F359" s="52">
        <v>21.0</v>
      </c>
      <c r="G359" s="50"/>
      <c r="H359" s="52">
        <v>304.0</v>
      </c>
      <c r="I359" s="52">
        <v>0.006</v>
      </c>
      <c r="J359" s="52">
        <v>0.056</v>
      </c>
    </row>
    <row r="360">
      <c r="A360" s="47" t="str">
        <f t="shared" si="1"/>
        <v>Africa_Madagascar-Africa_2007</v>
      </c>
      <c r="B360" s="47" t="s">
        <v>68</v>
      </c>
      <c r="C360" s="49" t="s">
        <v>118</v>
      </c>
      <c r="D360" s="44" t="s">
        <v>86</v>
      </c>
      <c r="E360" s="52">
        <v>0.465</v>
      </c>
      <c r="F360" s="52">
        <v>7.0</v>
      </c>
      <c r="G360" s="50"/>
      <c r="H360" s="52">
        <v>238.0</v>
      </c>
      <c r="I360" s="52">
        <v>0.007</v>
      </c>
      <c r="J360" s="52">
        <v>0.114</v>
      </c>
    </row>
    <row r="361">
      <c r="A361" s="47" t="str">
        <f t="shared" si="1"/>
        <v>Africa_Madagascar-Africa_2008</v>
      </c>
      <c r="B361" s="47" t="s">
        <v>68</v>
      </c>
      <c r="C361" s="49" t="s">
        <v>118</v>
      </c>
      <c r="D361" s="44" t="s">
        <v>87</v>
      </c>
      <c r="E361" s="52">
        <v>0.426</v>
      </c>
      <c r="F361" s="52">
        <v>7.0</v>
      </c>
      <c r="G361" s="50"/>
      <c r="H361" s="52">
        <v>238.0</v>
      </c>
      <c r="I361" s="52">
        <v>0.017</v>
      </c>
      <c r="J361" s="52">
        <v>0.243</v>
      </c>
    </row>
    <row r="362">
      <c r="A362" s="47" t="str">
        <f t="shared" si="1"/>
        <v>Africa_Madagascar-Africa_2009</v>
      </c>
      <c r="B362" s="47" t="s">
        <v>68</v>
      </c>
      <c r="C362" s="49" t="s">
        <v>118</v>
      </c>
      <c r="D362" s="44" t="s">
        <v>88</v>
      </c>
      <c r="E362" s="52">
        <v>0.384</v>
      </c>
      <c r="F362" s="52">
        <v>7.0</v>
      </c>
      <c r="G362" s="50"/>
      <c r="H362" s="52">
        <v>201.0</v>
      </c>
      <c r="I362" s="52">
        <v>0.016</v>
      </c>
      <c r="J362" s="52">
        <v>0.307</v>
      </c>
    </row>
    <row r="363">
      <c r="A363" s="47" t="str">
        <f t="shared" si="1"/>
        <v>Africa_Madagascar-Africa_2010</v>
      </c>
      <c r="B363" s="47" t="s">
        <v>68</v>
      </c>
      <c r="C363" s="49" t="s">
        <v>118</v>
      </c>
      <c r="D363" s="44" t="s">
        <v>89</v>
      </c>
      <c r="E363" s="52">
        <v>0.377</v>
      </c>
      <c r="F363" s="52">
        <v>7.0</v>
      </c>
      <c r="G363" s="50"/>
      <c r="H363" s="52">
        <v>201.0</v>
      </c>
      <c r="I363" s="52">
        <v>0.017</v>
      </c>
      <c r="J363" s="52">
        <v>0.366</v>
      </c>
    </row>
    <row r="364">
      <c r="A364" s="47" t="str">
        <f t="shared" si="1"/>
        <v>Africa_Madagascar-Africa_2011</v>
      </c>
      <c r="B364" s="47" t="s">
        <v>68</v>
      </c>
      <c r="C364" s="49" t="s">
        <v>118</v>
      </c>
      <c r="D364" s="44" t="s">
        <v>90</v>
      </c>
      <c r="E364" s="52">
        <v>0.371</v>
      </c>
      <c r="F364" s="52">
        <v>8.0</v>
      </c>
      <c r="G364" s="50"/>
      <c r="H364" s="52">
        <v>201.0</v>
      </c>
      <c r="I364" s="52">
        <v>0.019</v>
      </c>
      <c r="J364" s="52">
        <v>0.4</v>
      </c>
    </row>
    <row r="365">
      <c r="A365" s="47" t="str">
        <f t="shared" si="1"/>
        <v>Africa_Madagascar-Africa_2012</v>
      </c>
      <c r="B365" s="47" t="s">
        <v>68</v>
      </c>
      <c r="C365" s="49" t="s">
        <v>118</v>
      </c>
      <c r="D365" s="44" t="s">
        <v>91</v>
      </c>
      <c r="E365" s="52">
        <v>0.364</v>
      </c>
      <c r="F365" s="52">
        <v>8.0</v>
      </c>
      <c r="G365" s="52">
        <v>144.0</v>
      </c>
      <c r="H365" s="52">
        <v>201.0</v>
      </c>
      <c r="I365" s="52">
        <v>0.021</v>
      </c>
      <c r="J365" s="52">
        <v>0.394</v>
      </c>
    </row>
    <row r="366">
      <c r="A366" s="47" t="str">
        <f t="shared" si="1"/>
        <v>Africa_Malawi-Africa_2000</v>
      </c>
      <c r="B366" s="47" t="s">
        <v>68</v>
      </c>
      <c r="C366" s="49" t="s">
        <v>119</v>
      </c>
      <c r="D366" s="44" t="s">
        <v>70</v>
      </c>
      <c r="E366" s="50"/>
      <c r="F366" s="50"/>
      <c r="G366" s="50"/>
      <c r="H366" s="50"/>
      <c r="I366" s="52">
        <v>0.001</v>
      </c>
      <c r="J366" s="52">
        <v>0.004</v>
      </c>
    </row>
    <row r="367">
      <c r="A367" s="47" t="str">
        <f t="shared" si="1"/>
        <v>Africa_Malawi-Africa_2001</v>
      </c>
      <c r="B367" s="47" t="s">
        <v>68</v>
      </c>
      <c r="C367" s="49" t="s">
        <v>119</v>
      </c>
      <c r="D367" s="44" t="s">
        <v>71</v>
      </c>
      <c r="E367" s="50"/>
      <c r="F367" s="50"/>
      <c r="G367" s="50"/>
      <c r="H367" s="50"/>
      <c r="I367" s="52">
        <v>0.002</v>
      </c>
      <c r="J367" s="52">
        <v>0.005</v>
      </c>
    </row>
    <row r="368">
      <c r="A368" s="47" t="str">
        <f t="shared" si="1"/>
        <v>Africa_Malawi-Africa_2002</v>
      </c>
      <c r="B368" s="47" t="s">
        <v>68</v>
      </c>
      <c r="C368" s="49" t="s">
        <v>119</v>
      </c>
      <c r="D368" s="44" t="s">
        <v>72</v>
      </c>
      <c r="E368" s="50"/>
      <c r="F368" s="50"/>
      <c r="G368" s="50"/>
      <c r="H368" s="50"/>
      <c r="I368" s="52">
        <v>0.002</v>
      </c>
      <c r="J368" s="52">
        <v>0.007</v>
      </c>
    </row>
    <row r="369">
      <c r="A369" s="47" t="str">
        <f t="shared" si="1"/>
        <v>Africa_Malawi-Africa_2003</v>
      </c>
      <c r="B369" s="47" t="s">
        <v>68</v>
      </c>
      <c r="C369" s="49" t="s">
        <v>119</v>
      </c>
      <c r="D369" s="44" t="s">
        <v>74</v>
      </c>
      <c r="E369" s="50"/>
      <c r="F369" s="52">
        <v>45.0</v>
      </c>
      <c r="G369" s="50"/>
      <c r="H369" s="50"/>
      <c r="I369" s="52">
        <v>0.003</v>
      </c>
      <c r="J369" s="52">
        <v>0.011</v>
      </c>
    </row>
    <row r="370">
      <c r="A370" s="47" t="str">
        <f t="shared" si="1"/>
        <v>Africa_Malawi-Africa_2004</v>
      </c>
      <c r="B370" s="47" t="s">
        <v>68</v>
      </c>
      <c r="C370" s="49" t="s">
        <v>119</v>
      </c>
      <c r="D370" s="44" t="s">
        <v>83</v>
      </c>
      <c r="E370" s="50"/>
      <c r="F370" s="52">
        <v>39.0</v>
      </c>
      <c r="G370" s="50"/>
      <c r="H370" s="50"/>
      <c r="I370" s="52">
        <v>0.003</v>
      </c>
      <c r="J370" s="52">
        <v>0.018</v>
      </c>
    </row>
    <row r="371">
      <c r="A371" s="47" t="str">
        <f t="shared" si="1"/>
        <v>Africa_Malawi-Africa_2005</v>
      </c>
      <c r="B371" s="47" t="s">
        <v>68</v>
      </c>
      <c r="C371" s="49" t="s">
        <v>119</v>
      </c>
      <c r="D371" s="44" t="s">
        <v>84</v>
      </c>
      <c r="E371" s="52">
        <v>0.334</v>
      </c>
      <c r="F371" s="52">
        <v>39.0</v>
      </c>
      <c r="G371" s="50"/>
      <c r="H371" s="52">
        <v>370.0</v>
      </c>
      <c r="I371" s="52">
        <v>0.004</v>
      </c>
      <c r="J371" s="52">
        <v>0.033</v>
      </c>
    </row>
    <row r="372">
      <c r="A372" s="47" t="str">
        <f t="shared" si="1"/>
        <v>Africa_Malawi-Africa_2006</v>
      </c>
      <c r="B372" s="47" t="s">
        <v>68</v>
      </c>
      <c r="C372" s="49" t="s">
        <v>119</v>
      </c>
      <c r="D372" s="44" t="s">
        <v>85</v>
      </c>
      <c r="E372" s="52">
        <v>0.334</v>
      </c>
      <c r="F372" s="52">
        <v>39.0</v>
      </c>
      <c r="G372" s="50"/>
      <c r="H372" s="52">
        <v>370.0</v>
      </c>
      <c r="I372" s="52">
        <v>0.004</v>
      </c>
      <c r="J372" s="52">
        <v>0.047</v>
      </c>
    </row>
    <row r="373">
      <c r="A373" s="47" t="str">
        <f t="shared" si="1"/>
        <v>Africa_Malawi-Africa_2007</v>
      </c>
      <c r="B373" s="47" t="s">
        <v>68</v>
      </c>
      <c r="C373" s="49" t="s">
        <v>119</v>
      </c>
      <c r="D373" s="44" t="s">
        <v>86</v>
      </c>
      <c r="E373" s="52">
        <v>0.33</v>
      </c>
      <c r="F373" s="52">
        <v>39.0</v>
      </c>
      <c r="G373" s="50"/>
      <c r="H373" s="52">
        <v>370.0</v>
      </c>
      <c r="I373" s="52">
        <v>0.01</v>
      </c>
      <c r="J373" s="52">
        <v>0.077</v>
      </c>
    </row>
    <row r="374">
      <c r="A374" s="47" t="str">
        <f t="shared" si="1"/>
        <v>Africa_Malawi-Africa_2008</v>
      </c>
      <c r="B374" s="47" t="s">
        <v>68</v>
      </c>
      <c r="C374" s="49" t="s">
        <v>119</v>
      </c>
      <c r="D374" s="44" t="s">
        <v>87</v>
      </c>
      <c r="E374" s="52">
        <v>0.322</v>
      </c>
      <c r="F374" s="52">
        <v>39.0</v>
      </c>
      <c r="G374" s="50"/>
      <c r="H374" s="52">
        <v>292.0</v>
      </c>
      <c r="I374" s="52">
        <v>0.007</v>
      </c>
      <c r="J374" s="52">
        <v>0.107</v>
      </c>
    </row>
    <row r="375">
      <c r="A375" s="47" t="str">
        <f t="shared" si="1"/>
        <v>Africa_Malawi-Africa_2009</v>
      </c>
      <c r="B375" s="47" t="s">
        <v>68</v>
      </c>
      <c r="C375" s="49" t="s">
        <v>119</v>
      </c>
      <c r="D375" s="44" t="s">
        <v>88</v>
      </c>
      <c r="E375" s="52">
        <v>0.263</v>
      </c>
      <c r="F375" s="52">
        <v>39.0</v>
      </c>
      <c r="G375" s="50"/>
      <c r="H375" s="52">
        <v>157.0</v>
      </c>
      <c r="I375" s="52">
        <v>0.011</v>
      </c>
      <c r="J375" s="52">
        <v>0.171</v>
      </c>
    </row>
    <row r="376">
      <c r="A376" s="47" t="str">
        <f t="shared" si="1"/>
        <v>Africa_Malawi-Africa_2010</v>
      </c>
      <c r="B376" s="47" t="s">
        <v>68</v>
      </c>
      <c r="C376" s="49" t="s">
        <v>119</v>
      </c>
      <c r="D376" s="44" t="s">
        <v>89</v>
      </c>
      <c r="E376" s="52">
        <v>0.259</v>
      </c>
      <c r="F376" s="52">
        <v>39.0</v>
      </c>
      <c r="G376" s="50"/>
      <c r="H376" s="52">
        <v>157.0</v>
      </c>
      <c r="I376" s="52">
        <v>0.023</v>
      </c>
      <c r="J376" s="52">
        <v>0.208</v>
      </c>
    </row>
    <row r="377">
      <c r="A377" s="47" t="str">
        <f t="shared" si="1"/>
        <v>Africa_Malawi-Africa_2011</v>
      </c>
      <c r="B377" s="47" t="s">
        <v>68</v>
      </c>
      <c r="C377" s="49" t="s">
        <v>119</v>
      </c>
      <c r="D377" s="44" t="s">
        <v>90</v>
      </c>
      <c r="E377" s="52">
        <v>0.29</v>
      </c>
      <c r="F377" s="52">
        <v>39.0</v>
      </c>
      <c r="G377" s="50"/>
      <c r="H377" s="52">
        <v>157.0</v>
      </c>
      <c r="I377" s="52">
        <v>0.033</v>
      </c>
      <c r="J377" s="52">
        <v>0.256</v>
      </c>
    </row>
    <row r="378">
      <c r="A378" s="47" t="str">
        <f t="shared" si="1"/>
        <v>Africa_Malawi-Africa_2012</v>
      </c>
      <c r="B378" s="47" t="s">
        <v>68</v>
      </c>
      <c r="C378" s="49" t="s">
        <v>119</v>
      </c>
      <c r="D378" s="44" t="s">
        <v>91</v>
      </c>
      <c r="E378" s="52">
        <v>0.324</v>
      </c>
      <c r="F378" s="52">
        <v>40.0</v>
      </c>
      <c r="G378" s="52">
        <v>161.0</v>
      </c>
      <c r="H378" s="52">
        <v>175.0</v>
      </c>
      <c r="I378" s="52">
        <v>0.044</v>
      </c>
      <c r="J378" s="52">
        <v>0.292</v>
      </c>
    </row>
    <row r="379">
      <c r="A379" s="47" t="str">
        <f t="shared" si="1"/>
        <v>Africa_Mali-Africa_2000</v>
      </c>
      <c r="B379" s="47" t="s">
        <v>68</v>
      </c>
      <c r="C379" s="49" t="s">
        <v>120</v>
      </c>
      <c r="D379" s="44" t="s">
        <v>70</v>
      </c>
      <c r="E379" s="50"/>
      <c r="F379" s="50"/>
      <c r="G379" s="50"/>
      <c r="H379" s="50"/>
      <c r="I379" s="52">
        <v>0.001</v>
      </c>
      <c r="J379" s="52">
        <v>0.001</v>
      </c>
    </row>
    <row r="380">
      <c r="A380" s="47" t="str">
        <f t="shared" si="1"/>
        <v>Africa_Mali-Africa_2001</v>
      </c>
      <c r="B380" s="47" t="s">
        <v>68</v>
      </c>
      <c r="C380" s="49" t="s">
        <v>120</v>
      </c>
      <c r="D380" s="44" t="s">
        <v>71</v>
      </c>
      <c r="E380" s="50"/>
      <c r="F380" s="50"/>
      <c r="G380" s="50"/>
      <c r="H380" s="50"/>
      <c r="I380" s="52">
        <v>0.002</v>
      </c>
      <c r="J380" s="52">
        <v>0.002</v>
      </c>
    </row>
    <row r="381">
      <c r="A381" s="47" t="str">
        <f t="shared" si="1"/>
        <v>Africa_Mali-Africa_2002</v>
      </c>
      <c r="B381" s="47" t="s">
        <v>68</v>
      </c>
      <c r="C381" s="49" t="s">
        <v>120</v>
      </c>
      <c r="D381" s="44" t="s">
        <v>72</v>
      </c>
      <c r="E381" s="50"/>
      <c r="F381" s="50"/>
      <c r="G381" s="50"/>
      <c r="H381" s="50"/>
      <c r="I381" s="52">
        <v>0.002</v>
      </c>
      <c r="J381" s="52">
        <v>0.004</v>
      </c>
    </row>
    <row r="382">
      <c r="A382" s="47" t="str">
        <f t="shared" si="1"/>
        <v>Africa_Mali-Africa_2003</v>
      </c>
      <c r="B382" s="47" t="s">
        <v>68</v>
      </c>
      <c r="C382" s="49" t="s">
        <v>120</v>
      </c>
      <c r="D382" s="44" t="s">
        <v>74</v>
      </c>
      <c r="E382" s="50"/>
      <c r="F382" s="52">
        <v>41.0</v>
      </c>
      <c r="G382" s="50"/>
      <c r="H382" s="50"/>
      <c r="I382" s="52">
        <v>0.003</v>
      </c>
      <c r="J382" s="52">
        <v>0.022</v>
      </c>
    </row>
    <row r="383">
      <c r="A383" s="47" t="str">
        <f t="shared" si="1"/>
        <v>Africa_Mali-Africa_2004</v>
      </c>
      <c r="B383" s="47" t="s">
        <v>68</v>
      </c>
      <c r="C383" s="49" t="s">
        <v>120</v>
      </c>
      <c r="D383" s="44" t="s">
        <v>83</v>
      </c>
      <c r="E383" s="50"/>
      <c r="F383" s="52">
        <v>41.0</v>
      </c>
      <c r="G383" s="50"/>
      <c r="H383" s="50"/>
      <c r="I383" s="52">
        <v>0.004</v>
      </c>
      <c r="J383" s="52">
        <v>0.035</v>
      </c>
    </row>
    <row r="384">
      <c r="A384" s="47" t="str">
        <f t="shared" si="1"/>
        <v>Africa_Mali-Africa_2005</v>
      </c>
      <c r="B384" s="47" t="s">
        <v>68</v>
      </c>
      <c r="C384" s="49" t="s">
        <v>120</v>
      </c>
      <c r="D384" s="44" t="s">
        <v>84</v>
      </c>
      <c r="E384" s="52">
        <v>0.514</v>
      </c>
      <c r="F384" s="52">
        <v>41.0</v>
      </c>
      <c r="G384" s="50"/>
      <c r="H384" s="52">
        <v>270.0</v>
      </c>
      <c r="I384" s="52">
        <v>0.005</v>
      </c>
      <c r="J384" s="52">
        <v>0.064</v>
      </c>
    </row>
    <row r="385">
      <c r="A385" s="47" t="str">
        <f t="shared" si="1"/>
        <v>Africa_Mali-Africa_2006</v>
      </c>
      <c r="B385" s="47" t="s">
        <v>68</v>
      </c>
      <c r="C385" s="49" t="s">
        <v>120</v>
      </c>
      <c r="D385" s="44" t="s">
        <v>85</v>
      </c>
      <c r="E385" s="52">
        <v>0.514</v>
      </c>
      <c r="F385" s="52">
        <v>41.0</v>
      </c>
      <c r="G385" s="50"/>
      <c r="H385" s="52">
        <v>270.0</v>
      </c>
      <c r="I385" s="52">
        <v>0.007</v>
      </c>
      <c r="J385" s="52">
        <v>0.123</v>
      </c>
    </row>
    <row r="386">
      <c r="A386" s="47" t="str">
        <f t="shared" si="1"/>
        <v>Africa_Mali-Africa_2007</v>
      </c>
      <c r="B386" s="47" t="s">
        <v>68</v>
      </c>
      <c r="C386" s="49" t="s">
        <v>120</v>
      </c>
      <c r="D386" s="44" t="s">
        <v>86</v>
      </c>
      <c r="E386" s="52">
        <v>0.514</v>
      </c>
      <c r="F386" s="52">
        <v>25.0</v>
      </c>
      <c r="G386" s="50"/>
      <c r="H386" s="52">
        <v>270.0</v>
      </c>
      <c r="I386" s="52">
        <v>0.008</v>
      </c>
      <c r="J386" s="52">
        <v>0.199</v>
      </c>
    </row>
    <row r="387">
      <c r="A387" s="47" t="str">
        <f t="shared" si="1"/>
        <v>Africa_Mali-Africa_2008</v>
      </c>
      <c r="B387" s="47" t="s">
        <v>68</v>
      </c>
      <c r="C387" s="49" t="s">
        <v>120</v>
      </c>
      <c r="D387" s="44" t="s">
        <v>87</v>
      </c>
      <c r="E387" s="52">
        <v>0.514</v>
      </c>
      <c r="F387" s="52">
        <v>25.0</v>
      </c>
      <c r="G387" s="50"/>
      <c r="H387" s="52">
        <v>270.0</v>
      </c>
      <c r="I387" s="52">
        <v>0.016</v>
      </c>
      <c r="J387" s="52">
        <v>0.262</v>
      </c>
    </row>
    <row r="388">
      <c r="A388" s="47" t="str">
        <f t="shared" si="1"/>
        <v>Africa_Mali-Africa_2009</v>
      </c>
      <c r="B388" s="47" t="s">
        <v>68</v>
      </c>
      <c r="C388" s="49" t="s">
        <v>120</v>
      </c>
      <c r="D388" s="44" t="s">
        <v>88</v>
      </c>
      <c r="E388" s="52">
        <v>0.514</v>
      </c>
      <c r="F388" s="52">
        <v>8.0</v>
      </c>
      <c r="G388" s="50"/>
      <c r="H388" s="52">
        <v>270.0</v>
      </c>
      <c r="I388" s="52">
        <v>0.018</v>
      </c>
      <c r="J388" s="52">
        <v>0.329</v>
      </c>
    </row>
    <row r="389">
      <c r="A389" s="47" t="str">
        <f t="shared" si="1"/>
        <v>Africa_Mali-Africa_2010</v>
      </c>
      <c r="B389" s="47" t="s">
        <v>68</v>
      </c>
      <c r="C389" s="49" t="s">
        <v>120</v>
      </c>
      <c r="D389" s="44" t="s">
        <v>89</v>
      </c>
      <c r="E389" s="52">
        <v>0.514</v>
      </c>
      <c r="F389" s="52">
        <v>8.0</v>
      </c>
      <c r="G389" s="50"/>
      <c r="H389" s="52">
        <v>270.0</v>
      </c>
      <c r="I389" s="52">
        <v>0.019</v>
      </c>
      <c r="J389" s="52">
        <v>0.532</v>
      </c>
    </row>
    <row r="390">
      <c r="A390" s="47" t="str">
        <f t="shared" si="1"/>
        <v>Africa_Mali-Africa_2011</v>
      </c>
      <c r="B390" s="47" t="s">
        <v>68</v>
      </c>
      <c r="C390" s="49" t="s">
        <v>120</v>
      </c>
      <c r="D390" s="44" t="s">
        <v>90</v>
      </c>
      <c r="E390" s="52">
        <v>0.511</v>
      </c>
      <c r="F390" s="52">
        <v>8.0</v>
      </c>
      <c r="G390" s="50"/>
      <c r="H390" s="52">
        <v>270.0</v>
      </c>
      <c r="I390" s="52">
        <v>0.02</v>
      </c>
      <c r="J390" s="52">
        <v>0.751</v>
      </c>
    </row>
    <row r="391">
      <c r="A391" s="47" t="str">
        <f t="shared" si="1"/>
        <v>Africa_Mali-Africa_2012</v>
      </c>
      <c r="B391" s="47" t="s">
        <v>68</v>
      </c>
      <c r="C391" s="49" t="s">
        <v>120</v>
      </c>
      <c r="D391" s="44" t="s">
        <v>91</v>
      </c>
      <c r="E391" s="52">
        <v>0.511</v>
      </c>
      <c r="F391" s="52">
        <v>8.0</v>
      </c>
      <c r="G391" s="52">
        <v>153.0</v>
      </c>
      <c r="H391" s="52">
        <v>270.0</v>
      </c>
      <c r="I391" s="52">
        <v>0.022</v>
      </c>
      <c r="J391" s="52">
        <v>0.984</v>
      </c>
    </row>
    <row r="392">
      <c r="A392" s="47" t="str">
        <f t="shared" si="1"/>
        <v>Africa_Mauritania-Africa_2000</v>
      </c>
      <c r="B392" s="47" t="s">
        <v>68</v>
      </c>
      <c r="C392" s="49" t="s">
        <v>121</v>
      </c>
      <c r="D392" s="44" t="s">
        <v>70</v>
      </c>
      <c r="E392" s="50"/>
      <c r="F392" s="50"/>
      <c r="G392" s="50"/>
      <c r="H392" s="50"/>
      <c r="I392" s="52">
        <v>0.002</v>
      </c>
      <c r="J392" s="52">
        <v>0.006</v>
      </c>
    </row>
    <row r="393">
      <c r="A393" s="47" t="str">
        <f t="shared" si="1"/>
        <v>Africa_Mauritania-Africa_2001</v>
      </c>
      <c r="B393" s="47" t="s">
        <v>68</v>
      </c>
      <c r="C393" s="49" t="s">
        <v>121</v>
      </c>
      <c r="D393" s="44" t="s">
        <v>71</v>
      </c>
      <c r="E393" s="50"/>
      <c r="F393" s="50"/>
      <c r="G393" s="50"/>
      <c r="H393" s="50"/>
      <c r="I393" s="52">
        <v>0.003</v>
      </c>
      <c r="J393" s="52">
        <v>0.04</v>
      </c>
    </row>
    <row r="394">
      <c r="A394" s="47" t="str">
        <f t="shared" si="1"/>
        <v>Africa_Mauritania-Africa_2002</v>
      </c>
      <c r="B394" s="47" t="s">
        <v>68</v>
      </c>
      <c r="C394" s="49" t="s">
        <v>121</v>
      </c>
      <c r="D394" s="44" t="s">
        <v>72</v>
      </c>
      <c r="E394" s="50"/>
      <c r="F394" s="50"/>
      <c r="G394" s="50"/>
      <c r="H394" s="50"/>
      <c r="I394" s="52">
        <v>0.004</v>
      </c>
      <c r="J394" s="52">
        <v>0.086</v>
      </c>
    </row>
    <row r="395">
      <c r="A395" s="47" t="str">
        <f t="shared" si="1"/>
        <v>Africa_Mauritania-Africa_2003</v>
      </c>
      <c r="B395" s="47" t="s">
        <v>68</v>
      </c>
      <c r="C395" s="49" t="s">
        <v>121</v>
      </c>
      <c r="D395" s="44" t="s">
        <v>74</v>
      </c>
      <c r="E395" s="50"/>
      <c r="F395" s="52">
        <v>82.0</v>
      </c>
      <c r="G395" s="50"/>
      <c r="H395" s="50"/>
      <c r="I395" s="52">
        <v>0.004</v>
      </c>
      <c r="J395" s="52">
        <v>0.118</v>
      </c>
    </row>
    <row r="396">
      <c r="A396" s="47" t="str">
        <f t="shared" si="1"/>
        <v>Africa_Mauritania-Africa_2004</v>
      </c>
      <c r="B396" s="47" t="s">
        <v>68</v>
      </c>
      <c r="C396" s="49" t="s">
        <v>121</v>
      </c>
      <c r="D396" s="44" t="s">
        <v>83</v>
      </c>
      <c r="E396" s="50"/>
      <c r="F396" s="52">
        <v>82.0</v>
      </c>
      <c r="G396" s="50"/>
      <c r="H396" s="50"/>
      <c r="I396" s="52">
        <v>0.005</v>
      </c>
      <c r="J396" s="52">
        <v>0.171</v>
      </c>
    </row>
    <row r="397">
      <c r="A397" s="47" t="str">
        <f t="shared" si="1"/>
        <v>Africa_Mauritania-Africa_2005</v>
      </c>
      <c r="B397" s="47" t="s">
        <v>68</v>
      </c>
      <c r="C397" s="49" t="s">
        <v>121</v>
      </c>
      <c r="D397" s="44" t="s">
        <v>84</v>
      </c>
      <c r="E397" s="52">
        <v>0.947</v>
      </c>
      <c r="F397" s="52">
        <v>82.0</v>
      </c>
      <c r="G397" s="50"/>
      <c r="H397" s="52">
        <v>696.0</v>
      </c>
      <c r="I397" s="52">
        <v>0.007</v>
      </c>
      <c r="J397" s="52">
        <v>0.237</v>
      </c>
    </row>
    <row r="398">
      <c r="A398" s="47" t="str">
        <f t="shared" si="1"/>
        <v>Africa_Mauritania-Africa_2006</v>
      </c>
      <c r="B398" s="47" t="s">
        <v>68</v>
      </c>
      <c r="C398" s="49" t="s">
        <v>121</v>
      </c>
      <c r="D398" s="44" t="s">
        <v>85</v>
      </c>
      <c r="E398" s="52">
        <v>0.947</v>
      </c>
      <c r="F398" s="52">
        <v>82.0</v>
      </c>
      <c r="G398" s="50"/>
      <c r="H398" s="52">
        <v>696.0</v>
      </c>
      <c r="I398" s="52">
        <v>0.01</v>
      </c>
      <c r="J398" s="52">
        <v>0.327</v>
      </c>
    </row>
    <row r="399">
      <c r="A399" s="47" t="str">
        <f t="shared" si="1"/>
        <v>Africa_Mauritania-Africa_2007</v>
      </c>
      <c r="B399" s="47" t="s">
        <v>68</v>
      </c>
      <c r="C399" s="49" t="s">
        <v>121</v>
      </c>
      <c r="D399" s="44" t="s">
        <v>86</v>
      </c>
      <c r="E399" s="52">
        <v>0.947</v>
      </c>
      <c r="F399" s="52">
        <v>65.0</v>
      </c>
      <c r="G399" s="50"/>
      <c r="H399" s="52">
        <v>696.0</v>
      </c>
      <c r="I399" s="52">
        <v>0.014</v>
      </c>
      <c r="J399" s="52">
        <v>0.425</v>
      </c>
    </row>
    <row r="400">
      <c r="A400" s="47" t="str">
        <f t="shared" si="1"/>
        <v>Africa_Mauritania-Africa_2008</v>
      </c>
      <c r="B400" s="47" t="s">
        <v>68</v>
      </c>
      <c r="C400" s="49" t="s">
        <v>121</v>
      </c>
      <c r="D400" s="44" t="s">
        <v>87</v>
      </c>
      <c r="E400" s="52">
        <v>0.858</v>
      </c>
      <c r="F400" s="52">
        <v>19.0</v>
      </c>
      <c r="G400" s="50"/>
      <c r="H400" s="52">
        <v>696.0</v>
      </c>
      <c r="I400" s="52">
        <v>0.019</v>
      </c>
      <c r="J400" s="52">
        <v>0.611</v>
      </c>
    </row>
    <row r="401">
      <c r="A401" s="47" t="str">
        <f t="shared" si="1"/>
        <v>Africa_Mauritania-Africa_2009</v>
      </c>
      <c r="B401" s="47" t="s">
        <v>68</v>
      </c>
      <c r="C401" s="49" t="s">
        <v>121</v>
      </c>
      <c r="D401" s="44" t="s">
        <v>88</v>
      </c>
      <c r="E401" s="52">
        <v>0.858</v>
      </c>
      <c r="F401" s="52">
        <v>19.0</v>
      </c>
      <c r="G401" s="50"/>
      <c r="H401" s="52">
        <v>696.0</v>
      </c>
      <c r="I401" s="52">
        <v>0.023</v>
      </c>
      <c r="J401" s="52">
        <v>0.621</v>
      </c>
    </row>
    <row r="402">
      <c r="A402" s="47" t="str">
        <f t="shared" si="1"/>
        <v>Africa_Mauritania-Africa_2010</v>
      </c>
      <c r="B402" s="47" t="s">
        <v>68</v>
      </c>
      <c r="C402" s="49" t="s">
        <v>121</v>
      </c>
      <c r="D402" s="44" t="s">
        <v>89</v>
      </c>
      <c r="E402" s="52">
        <v>0.682</v>
      </c>
      <c r="F402" s="52">
        <v>19.0</v>
      </c>
      <c r="G402" s="50"/>
      <c r="H402" s="52">
        <v>696.0</v>
      </c>
      <c r="I402" s="52">
        <v>0.04</v>
      </c>
      <c r="J402" s="52">
        <v>0.769</v>
      </c>
    </row>
    <row r="403">
      <c r="A403" s="47" t="str">
        <f t="shared" si="1"/>
        <v>Africa_Mauritania-Africa_2011</v>
      </c>
      <c r="B403" s="47" t="s">
        <v>68</v>
      </c>
      <c r="C403" s="49" t="s">
        <v>121</v>
      </c>
      <c r="D403" s="44" t="s">
        <v>90</v>
      </c>
      <c r="E403" s="52">
        <v>0.682</v>
      </c>
      <c r="F403" s="52">
        <v>19.0</v>
      </c>
      <c r="G403" s="50"/>
      <c r="H403" s="52">
        <v>696.0</v>
      </c>
      <c r="I403" s="52">
        <v>0.045</v>
      </c>
      <c r="J403" s="52">
        <v>0.895</v>
      </c>
    </row>
    <row r="404">
      <c r="A404" s="47" t="str">
        <f t="shared" si="1"/>
        <v>Africa_Mauritania-Africa_2012</v>
      </c>
      <c r="B404" s="47" t="s">
        <v>68</v>
      </c>
      <c r="C404" s="49" t="s">
        <v>121</v>
      </c>
      <c r="D404" s="44" t="s">
        <v>91</v>
      </c>
      <c r="E404" s="52">
        <v>0.682</v>
      </c>
      <c r="F404" s="52">
        <v>19.0</v>
      </c>
      <c r="G404" s="52">
        <v>171.0</v>
      </c>
      <c r="H404" s="52">
        <v>696.0</v>
      </c>
      <c r="I404" s="52">
        <v>0.054</v>
      </c>
      <c r="J404" s="52">
        <v>1.06</v>
      </c>
    </row>
    <row r="405">
      <c r="A405" s="47" t="str">
        <f t="shared" si="1"/>
        <v>Africa_Mauritius-Africa_2000</v>
      </c>
      <c r="B405" s="47" t="s">
        <v>68</v>
      </c>
      <c r="C405" s="49" t="s">
        <v>122</v>
      </c>
      <c r="D405" s="44" t="s">
        <v>70</v>
      </c>
      <c r="E405" s="50"/>
      <c r="F405" s="50"/>
      <c r="G405" s="50"/>
      <c r="H405" s="50"/>
      <c r="I405" s="52">
        <v>0.073</v>
      </c>
      <c r="J405" s="52">
        <v>0.152</v>
      </c>
    </row>
    <row r="406">
      <c r="A406" s="47" t="str">
        <f t="shared" si="1"/>
        <v>Africa_Mauritius-Africa_2001</v>
      </c>
      <c r="B406" s="47" t="s">
        <v>68</v>
      </c>
      <c r="C406" s="49" t="s">
        <v>122</v>
      </c>
      <c r="D406" s="44" t="s">
        <v>71</v>
      </c>
      <c r="E406" s="50"/>
      <c r="F406" s="50"/>
      <c r="G406" s="50"/>
      <c r="H406" s="50"/>
      <c r="I406" s="52">
        <v>0.088</v>
      </c>
      <c r="J406" s="52">
        <v>0.228</v>
      </c>
    </row>
    <row r="407">
      <c r="A407" s="47" t="str">
        <f t="shared" si="1"/>
        <v>Africa_Mauritius-Africa_2002</v>
      </c>
      <c r="B407" s="47" t="s">
        <v>68</v>
      </c>
      <c r="C407" s="49" t="s">
        <v>122</v>
      </c>
      <c r="D407" s="44" t="s">
        <v>72</v>
      </c>
      <c r="E407" s="50"/>
      <c r="F407" s="50"/>
      <c r="G407" s="50"/>
      <c r="H407" s="50"/>
      <c r="I407" s="52">
        <v>0.103</v>
      </c>
      <c r="J407" s="52">
        <v>0.29</v>
      </c>
    </row>
    <row r="408">
      <c r="A408" s="47" t="str">
        <f t="shared" si="1"/>
        <v>Africa_Mauritius-Africa_2003</v>
      </c>
      <c r="B408" s="47" t="s">
        <v>68</v>
      </c>
      <c r="C408" s="49" t="s">
        <v>122</v>
      </c>
      <c r="D408" s="44" t="s">
        <v>74</v>
      </c>
      <c r="E408" s="50"/>
      <c r="F408" s="50"/>
      <c r="G408" s="50"/>
      <c r="H408" s="50"/>
      <c r="I408" s="52">
        <v>0.122</v>
      </c>
      <c r="J408" s="52">
        <v>0.384</v>
      </c>
    </row>
    <row r="409">
      <c r="A409" s="47" t="str">
        <f t="shared" si="1"/>
        <v>Africa_Mauritius-Africa_2004</v>
      </c>
      <c r="B409" s="47" t="s">
        <v>68</v>
      </c>
      <c r="C409" s="49" t="s">
        <v>122</v>
      </c>
      <c r="D409" s="44" t="s">
        <v>83</v>
      </c>
      <c r="E409" s="50"/>
      <c r="F409" s="52">
        <v>46.0</v>
      </c>
      <c r="G409" s="50"/>
      <c r="H409" s="50"/>
      <c r="I409" s="52">
        <v>0.137</v>
      </c>
      <c r="J409" s="52">
        <v>0.453</v>
      </c>
    </row>
    <row r="410">
      <c r="A410" s="47" t="str">
        <f t="shared" si="1"/>
        <v>Africa_Mauritius-Africa_2005</v>
      </c>
      <c r="B410" s="47" t="s">
        <v>68</v>
      </c>
      <c r="C410" s="49" t="s">
        <v>122</v>
      </c>
      <c r="D410" s="44" t="s">
        <v>84</v>
      </c>
      <c r="E410" s="52">
        <v>0.262</v>
      </c>
      <c r="F410" s="52">
        <v>46.0</v>
      </c>
      <c r="G410" s="50"/>
      <c r="H410" s="52">
        <v>161.0</v>
      </c>
      <c r="I410" s="52">
        <v>0.152</v>
      </c>
      <c r="J410" s="52">
        <v>0.542</v>
      </c>
    </row>
    <row r="411">
      <c r="A411" s="47" t="str">
        <f t="shared" si="1"/>
        <v>Africa_Mauritius-Africa_2006</v>
      </c>
      <c r="B411" s="47" t="s">
        <v>68</v>
      </c>
      <c r="C411" s="49" t="s">
        <v>122</v>
      </c>
      <c r="D411" s="44" t="s">
        <v>85</v>
      </c>
      <c r="E411" s="52">
        <v>0.26</v>
      </c>
      <c r="F411" s="52">
        <v>46.0</v>
      </c>
      <c r="G411" s="50"/>
      <c r="H411" s="52">
        <v>161.0</v>
      </c>
      <c r="I411" s="52">
        <v>0.167</v>
      </c>
      <c r="J411" s="52">
        <v>0.635</v>
      </c>
    </row>
    <row r="412">
      <c r="A412" s="47" t="str">
        <f t="shared" si="1"/>
        <v>Africa_Mauritius-Africa_2007</v>
      </c>
      <c r="B412" s="47" t="s">
        <v>68</v>
      </c>
      <c r="C412" s="49" t="s">
        <v>122</v>
      </c>
      <c r="D412" s="44" t="s">
        <v>86</v>
      </c>
      <c r="E412" s="52">
        <v>0.242</v>
      </c>
      <c r="F412" s="52">
        <v>7.0</v>
      </c>
      <c r="G412" s="50"/>
      <c r="H412" s="52">
        <v>161.0</v>
      </c>
      <c r="I412" s="52">
        <v>0.202</v>
      </c>
      <c r="J412" s="52">
        <v>0.761</v>
      </c>
    </row>
    <row r="413">
      <c r="A413" s="47" t="str">
        <f t="shared" si="1"/>
        <v>Africa_Mauritius-Africa_2008</v>
      </c>
      <c r="B413" s="47" t="s">
        <v>68</v>
      </c>
      <c r="C413" s="49" t="s">
        <v>122</v>
      </c>
      <c r="D413" s="44" t="s">
        <v>87</v>
      </c>
      <c r="E413" s="52">
        <v>0.258</v>
      </c>
      <c r="F413" s="52">
        <v>6.0</v>
      </c>
      <c r="G413" s="50"/>
      <c r="H413" s="52">
        <v>161.0</v>
      </c>
      <c r="I413" s="52">
        <v>0.218</v>
      </c>
      <c r="J413" s="52">
        <v>0.845</v>
      </c>
    </row>
    <row r="414">
      <c r="A414" s="47" t="str">
        <f t="shared" si="1"/>
        <v>Africa_Mauritius-Africa_2009</v>
      </c>
      <c r="B414" s="47" t="s">
        <v>68</v>
      </c>
      <c r="C414" s="49" t="s">
        <v>122</v>
      </c>
      <c r="D414" s="44" t="s">
        <v>88</v>
      </c>
      <c r="E414" s="52">
        <v>0.26</v>
      </c>
      <c r="F414" s="52">
        <v>6.0</v>
      </c>
      <c r="G414" s="50"/>
      <c r="H414" s="52">
        <v>161.0</v>
      </c>
      <c r="I414" s="52">
        <v>0.225</v>
      </c>
      <c r="J414" s="52">
        <v>0.886</v>
      </c>
    </row>
    <row r="415">
      <c r="A415" s="47" t="str">
        <f t="shared" si="1"/>
        <v>Africa_Mauritius-Africa_2010</v>
      </c>
      <c r="B415" s="47" t="s">
        <v>68</v>
      </c>
      <c r="C415" s="49" t="s">
        <v>122</v>
      </c>
      <c r="D415" s="44" t="s">
        <v>89</v>
      </c>
      <c r="E415" s="52">
        <v>0.272</v>
      </c>
      <c r="F415" s="52">
        <v>6.0</v>
      </c>
      <c r="G415" s="50"/>
      <c r="H415" s="52">
        <v>161.0</v>
      </c>
      <c r="I415" s="52">
        <v>0.283</v>
      </c>
      <c r="J415" s="52">
        <v>0.968</v>
      </c>
    </row>
    <row r="416">
      <c r="A416" s="47" t="str">
        <f t="shared" si="1"/>
        <v>Africa_Mauritius-Africa_2011</v>
      </c>
      <c r="B416" s="47" t="s">
        <v>68</v>
      </c>
      <c r="C416" s="49" t="s">
        <v>122</v>
      </c>
      <c r="D416" s="44" t="s">
        <v>90</v>
      </c>
      <c r="E416" s="52">
        <v>0.277</v>
      </c>
      <c r="F416" s="52">
        <v>6.0</v>
      </c>
      <c r="G416" s="50"/>
      <c r="H416" s="52">
        <v>161.0</v>
      </c>
      <c r="I416" s="52">
        <v>0.35</v>
      </c>
      <c r="J416" s="52">
        <v>1.048</v>
      </c>
    </row>
    <row r="417">
      <c r="A417" s="47" t="str">
        <f t="shared" si="1"/>
        <v>Africa_Mauritius-Africa_2012</v>
      </c>
      <c r="B417" s="47" t="s">
        <v>68</v>
      </c>
      <c r="C417" s="49" t="s">
        <v>122</v>
      </c>
      <c r="D417" s="44" t="s">
        <v>91</v>
      </c>
      <c r="E417" s="52">
        <v>0.275</v>
      </c>
      <c r="F417" s="52">
        <v>6.0</v>
      </c>
      <c r="G417" s="52">
        <v>20.0</v>
      </c>
      <c r="H417" s="52">
        <v>161.0</v>
      </c>
      <c r="I417" s="52">
        <v>0.354</v>
      </c>
      <c r="J417" s="52">
        <v>1.199</v>
      </c>
    </row>
    <row r="418">
      <c r="A418" s="47" t="str">
        <f t="shared" si="1"/>
        <v>Africa_Morocco-Africa_2000</v>
      </c>
      <c r="B418" s="47" t="s">
        <v>68</v>
      </c>
      <c r="C418" s="49" t="s">
        <v>123</v>
      </c>
      <c r="D418" s="44" t="s">
        <v>70</v>
      </c>
      <c r="E418" s="50"/>
      <c r="F418" s="50"/>
      <c r="G418" s="50"/>
      <c r="H418" s="50"/>
      <c r="I418" s="52">
        <v>0.007</v>
      </c>
      <c r="J418" s="52">
        <v>0.082</v>
      </c>
    </row>
    <row r="419">
      <c r="A419" s="47" t="str">
        <f t="shared" si="1"/>
        <v>Africa_Morocco-Africa_2001</v>
      </c>
      <c r="B419" s="47" t="s">
        <v>68</v>
      </c>
      <c r="C419" s="49" t="s">
        <v>123</v>
      </c>
      <c r="D419" s="44" t="s">
        <v>71</v>
      </c>
      <c r="E419" s="50"/>
      <c r="F419" s="50"/>
      <c r="G419" s="50"/>
      <c r="H419" s="50"/>
      <c r="I419" s="52">
        <v>0.014</v>
      </c>
      <c r="J419" s="52">
        <v>0.164</v>
      </c>
    </row>
    <row r="420">
      <c r="A420" s="47" t="str">
        <f t="shared" si="1"/>
        <v>Africa_Morocco-Africa_2002</v>
      </c>
      <c r="B420" s="47" t="s">
        <v>68</v>
      </c>
      <c r="C420" s="49" t="s">
        <v>123</v>
      </c>
      <c r="D420" s="44" t="s">
        <v>72</v>
      </c>
      <c r="E420" s="50"/>
      <c r="F420" s="50"/>
      <c r="G420" s="50"/>
      <c r="H420" s="50"/>
      <c r="I420" s="52">
        <v>0.024</v>
      </c>
      <c r="J420" s="52">
        <v>0.211</v>
      </c>
    </row>
    <row r="421">
      <c r="A421" s="47" t="str">
        <f t="shared" si="1"/>
        <v>Africa_Morocco-Africa_2003</v>
      </c>
      <c r="B421" s="47" t="s">
        <v>68</v>
      </c>
      <c r="C421" s="49" t="s">
        <v>123</v>
      </c>
      <c r="D421" s="44" t="s">
        <v>74</v>
      </c>
      <c r="E421" s="50"/>
      <c r="F421" s="52">
        <v>36.0</v>
      </c>
      <c r="G421" s="50"/>
      <c r="H421" s="50"/>
      <c r="I421" s="52">
        <v>0.034</v>
      </c>
      <c r="J421" s="52">
        <v>0.249</v>
      </c>
    </row>
    <row r="422">
      <c r="A422" s="47" t="str">
        <f t="shared" si="1"/>
        <v>Africa_Morocco-Africa_2004</v>
      </c>
      <c r="B422" s="47" t="s">
        <v>68</v>
      </c>
      <c r="C422" s="49" t="s">
        <v>123</v>
      </c>
      <c r="D422" s="44" t="s">
        <v>83</v>
      </c>
      <c r="E422" s="50"/>
      <c r="F422" s="52">
        <v>12.0</v>
      </c>
      <c r="G422" s="50"/>
      <c r="H422" s="50"/>
      <c r="I422" s="52">
        <v>0.116</v>
      </c>
      <c r="J422" s="52">
        <v>0.313</v>
      </c>
    </row>
    <row r="423">
      <c r="A423" s="47" t="str">
        <f t="shared" si="1"/>
        <v>Africa_Morocco-Africa_2005</v>
      </c>
      <c r="B423" s="47" t="s">
        <v>68</v>
      </c>
      <c r="C423" s="49" t="s">
        <v>123</v>
      </c>
      <c r="D423" s="44" t="s">
        <v>84</v>
      </c>
      <c r="E423" s="52">
        <v>0.517</v>
      </c>
      <c r="F423" s="52">
        <v>12.0</v>
      </c>
      <c r="G423" s="50"/>
      <c r="H423" s="52">
        <v>358.0</v>
      </c>
      <c r="I423" s="52">
        <v>0.151</v>
      </c>
      <c r="J423" s="52">
        <v>0.411</v>
      </c>
    </row>
    <row r="424">
      <c r="A424" s="47" t="str">
        <f t="shared" si="1"/>
        <v>Africa_Morocco-Africa_2006</v>
      </c>
      <c r="B424" s="47" t="s">
        <v>68</v>
      </c>
      <c r="C424" s="49" t="s">
        <v>123</v>
      </c>
      <c r="D424" s="44" t="s">
        <v>85</v>
      </c>
      <c r="E424" s="52">
        <v>0.517</v>
      </c>
      <c r="F424" s="52">
        <v>12.0</v>
      </c>
      <c r="G424" s="50"/>
      <c r="H424" s="52">
        <v>358.0</v>
      </c>
      <c r="I424" s="52">
        <v>0.198</v>
      </c>
      <c r="J424" s="52">
        <v>0.527</v>
      </c>
    </row>
    <row r="425">
      <c r="A425" s="47" t="str">
        <f t="shared" si="1"/>
        <v>Africa_Morocco-Africa_2007</v>
      </c>
      <c r="B425" s="47" t="s">
        <v>68</v>
      </c>
      <c r="C425" s="49" t="s">
        <v>123</v>
      </c>
      <c r="D425" s="44" t="s">
        <v>86</v>
      </c>
      <c r="E425" s="52">
        <v>0.444</v>
      </c>
      <c r="F425" s="52">
        <v>12.0</v>
      </c>
      <c r="G425" s="50"/>
      <c r="H425" s="52">
        <v>358.0</v>
      </c>
      <c r="I425" s="52">
        <v>0.215</v>
      </c>
      <c r="J425" s="52">
        <v>0.653</v>
      </c>
    </row>
    <row r="426">
      <c r="A426" s="47" t="str">
        <f t="shared" si="1"/>
        <v>Africa_Morocco-Africa_2008</v>
      </c>
      <c r="B426" s="47" t="s">
        <v>68</v>
      </c>
      <c r="C426" s="49" t="s">
        <v>123</v>
      </c>
      <c r="D426" s="44" t="s">
        <v>87</v>
      </c>
      <c r="E426" s="52">
        <v>0.529</v>
      </c>
      <c r="F426" s="52">
        <v>12.0</v>
      </c>
      <c r="G426" s="50"/>
      <c r="H426" s="52">
        <v>358.0</v>
      </c>
      <c r="I426" s="52">
        <v>0.331</v>
      </c>
      <c r="J426" s="52">
        <v>0.737</v>
      </c>
    </row>
    <row r="427">
      <c r="A427" s="47" t="str">
        <f t="shared" si="1"/>
        <v>Africa_Morocco-Africa_2009</v>
      </c>
      <c r="B427" s="47" t="s">
        <v>68</v>
      </c>
      <c r="C427" s="49" t="s">
        <v>123</v>
      </c>
      <c r="D427" s="44" t="s">
        <v>88</v>
      </c>
      <c r="E427" s="52">
        <v>0.493</v>
      </c>
      <c r="F427" s="52">
        <v>12.0</v>
      </c>
      <c r="G427" s="50"/>
      <c r="H427" s="52">
        <v>358.0</v>
      </c>
      <c r="I427" s="52">
        <v>0.413</v>
      </c>
      <c r="J427" s="52">
        <v>0.809</v>
      </c>
    </row>
    <row r="428">
      <c r="A428" s="47" t="str">
        <f t="shared" si="1"/>
        <v>Africa_Morocco-Africa_2010</v>
      </c>
      <c r="B428" s="47" t="s">
        <v>68</v>
      </c>
      <c r="C428" s="49" t="s">
        <v>123</v>
      </c>
      <c r="D428" s="44" t="s">
        <v>89</v>
      </c>
      <c r="E428" s="52">
        <v>0.496</v>
      </c>
      <c r="F428" s="52">
        <v>12.0</v>
      </c>
      <c r="G428" s="50"/>
      <c r="H428" s="52">
        <v>358.0</v>
      </c>
      <c r="I428" s="52">
        <v>0.52</v>
      </c>
      <c r="J428" s="52">
        <v>1.011</v>
      </c>
    </row>
    <row r="429">
      <c r="A429" s="47" t="str">
        <f t="shared" si="1"/>
        <v>Africa_Morocco-Africa_2011</v>
      </c>
      <c r="B429" s="47" t="s">
        <v>68</v>
      </c>
      <c r="C429" s="49" t="s">
        <v>123</v>
      </c>
      <c r="D429" s="44" t="s">
        <v>90</v>
      </c>
      <c r="E429" s="52">
        <v>0.496</v>
      </c>
      <c r="F429" s="52">
        <v>12.0</v>
      </c>
      <c r="G429" s="50"/>
      <c r="H429" s="52">
        <v>238.0</v>
      </c>
      <c r="I429" s="52">
        <v>0.461</v>
      </c>
      <c r="J429" s="52">
        <v>1.14</v>
      </c>
    </row>
    <row r="430">
      <c r="A430" s="47" t="str">
        <f t="shared" si="1"/>
        <v>Africa_Morocco-Africa_2012</v>
      </c>
      <c r="B430" s="47" t="s">
        <v>68</v>
      </c>
      <c r="C430" s="49" t="s">
        <v>123</v>
      </c>
      <c r="D430" s="44" t="s">
        <v>91</v>
      </c>
      <c r="E430" s="52">
        <v>0.496</v>
      </c>
      <c r="F430" s="52">
        <v>12.0</v>
      </c>
      <c r="G430" s="52">
        <v>95.0</v>
      </c>
      <c r="H430" s="52">
        <v>238.0</v>
      </c>
      <c r="I430" s="52">
        <v>0.554</v>
      </c>
      <c r="J430" s="52">
        <v>1.2</v>
      </c>
    </row>
    <row r="431">
      <c r="A431" s="47" t="str">
        <f t="shared" si="1"/>
        <v>Africa_Mozambique-Africa_2000</v>
      </c>
      <c r="B431" s="47" t="s">
        <v>68</v>
      </c>
      <c r="C431" s="49" t="s">
        <v>124</v>
      </c>
      <c r="D431" s="44" t="s">
        <v>70</v>
      </c>
      <c r="E431" s="50"/>
      <c r="F431" s="50"/>
      <c r="G431" s="50"/>
      <c r="H431" s="50"/>
      <c r="I431" s="52">
        <v>0.001</v>
      </c>
      <c r="J431" s="52">
        <v>0.003</v>
      </c>
    </row>
    <row r="432">
      <c r="A432" s="47" t="str">
        <f t="shared" si="1"/>
        <v>Africa_Mozambique-Africa_2001</v>
      </c>
      <c r="B432" s="47" t="s">
        <v>68</v>
      </c>
      <c r="C432" s="49" t="s">
        <v>124</v>
      </c>
      <c r="D432" s="44" t="s">
        <v>71</v>
      </c>
      <c r="E432" s="50"/>
      <c r="F432" s="50"/>
      <c r="G432" s="50"/>
      <c r="H432" s="50"/>
      <c r="I432" s="52">
        <v>0.002</v>
      </c>
      <c r="J432" s="52">
        <v>0.008</v>
      </c>
    </row>
    <row r="433">
      <c r="A433" s="47" t="str">
        <f t="shared" si="1"/>
        <v>Africa_Mozambique-Africa_2002</v>
      </c>
      <c r="B433" s="47" t="s">
        <v>68</v>
      </c>
      <c r="C433" s="49" t="s">
        <v>124</v>
      </c>
      <c r="D433" s="44" t="s">
        <v>72</v>
      </c>
      <c r="E433" s="50"/>
      <c r="F433" s="50"/>
      <c r="G433" s="50"/>
      <c r="H433" s="50"/>
      <c r="I433" s="52">
        <v>0.003</v>
      </c>
      <c r="J433" s="52">
        <v>0.013</v>
      </c>
    </row>
    <row r="434">
      <c r="A434" s="47" t="str">
        <f t="shared" si="1"/>
        <v>Africa_Mozambique-Africa_2003</v>
      </c>
      <c r="B434" s="47" t="s">
        <v>68</v>
      </c>
      <c r="C434" s="49" t="s">
        <v>124</v>
      </c>
      <c r="D434" s="44" t="s">
        <v>74</v>
      </c>
      <c r="E434" s="50"/>
      <c r="F434" s="52">
        <v>153.0</v>
      </c>
      <c r="G434" s="50"/>
      <c r="H434" s="50"/>
      <c r="I434" s="52">
        <v>0.004</v>
      </c>
      <c r="J434" s="52">
        <v>0.022</v>
      </c>
    </row>
    <row r="435">
      <c r="A435" s="47" t="str">
        <f t="shared" si="1"/>
        <v>Africa_Mozambique-Africa_2004</v>
      </c>
      <c r="B435" s="47" t="s">
        <v>68</v>
      </c>
      <c r="C435" s="49" t="s">
        <v>124</v>
      </c>
      <c r="D435" s="44" t="s">
        <v>83</v>
      </c>
      <c r="E435" s="50"/>
      <c r="F435" s="52">
        <v>153.0</v>
      </c>
      <c r="G435" s="50"/>
      <c r="H435" s="50"/>
      <c r="I435" s="52">
        <v>0.007</v>
      </c>
      <c r="J435" s="52">
        <v>0.035</v>
      </c>
    </row>
    <row r="436">
      <c r="A436" s="47" t="str">
        <f t="shared" si="1"/>
        <v>Africa_Mozambique-Africa_2005</v>
      </c>
      <c r="B436" s="47" t="s">
        <v>68</v>
      </c>
      <c r="C436" s="49" t="s">
        <v>124</v>
      </c>
      <c r="D436" s="44" t="s">
        <v>84</v>
      </c>
      <c r="E436" s="52">
        <v>0.375</v>
      </c>
      <c r="F436" s="52">
        <v>153.0</v>
      </c>
      <c r="G436" s="50"/>
      <c r="H436" s="52">
        <v>230.0</v>
      </c>
      <c r="I436" s="52">
        <v>0.009</v>
      </c>
      <c r="J436" s="52">
        <v>0.072</v>
      </c>
    </row>
    <row r="437">
      <c r="A437" s="47" t="str">
        <f t="shared" si="1"/>
        <v>Africa_Mozambique-Africa_2006</v>
      </c>
      <c r="B437" s="47" t="s">
        <v>68</v>
      </c>
      <c r="C437" s="49" t="s">
        <v>124</v>
      </c>
      <c r="D437" s="44" t="s">
        <v>85</v>
      </c>
      <c r="E437" s="52">
        <v>0.375</v>
      </c>
      <c r="F437" s="52">
        <v>113.0</v>
      </c>
      <c r="G437" s="50"/>
      <c r="H437" s="52">
        <v>230.0</v>
      </c>
      <c r="I437" s="52">
        <v>0.008</v>
      </c>
      <c r="J437" s="52">
        <v>0.108</v>
      </c>
    </row>
    <row r="438">
      <c r="A438" s="47" t="str">
        <f t="shared" si="1"/>
        <v>Africa_Mozambique-Africa_2007</v>
      </c>
      <c r="B438" s="47" t="s">
        <v>68</v>
      </c>
      <c r="C438" s="49" t="s">
        <v>124</v>
      </c>
      <c r="D438" s="44" t="s">
        <v>86</v>
      </c>
      <c r="E438" s="52">
        <v>0.375</v>
      </c>
      <c r="F438" s="52">
        <v>29.0</v>
      </c>
      <c r="G438" s="50"/>
      <c r="H438" s="52">
        <v>230.0</v>
      </c>
      <c r="I438" s="52">
        <v>0.009</v>
      </c>
      <c r="J438" s="52">
        <v>0.139</v>
      </c>
    </row>
    <row r="439">
      <c r="A439" s="47" t="str">
        <f t="shared" si="1"/>
        <v>Africa_Mozambique-Africa_2008</v>
      </c>
      <c r="B439" s="47" t="s">
        <v>68</v>
      </c>
      <c r="C439" s="49" t="s">
        <v>124</v>
      </c>
      <c r="D439" s="44" t="s">
        <v>87</v>
      </c>
      <c r="E439" s="52">
        <v>0.375</v>
      </c>
      <c r="F439" s="52">
        <v>26.0</v>
      </c>
      <c r="G439" s="50"/>
      <c r="H439" s="52">
        <v>230.0</v>
      </c>
      <c r="I439" s="52">
        <v>0.016</v>
      </c>
      <c r="J439" s="52">
        <v>0.194</v>
      </c>
    </row>
    <row r="440">
      <c r="A440" s="47" t="str">
        <f t="shared" si="1"/>
        <v>Africa_Mozambique-Africa_2009</v>
      </c>
      <c r="B440" s="47" t="s">
        <v>68</v>
      </c>
      <c r="C440" s="49" t="s">
        <v>124</v>
      </c>
      <c r="D440" s="44" t="s">
        <v>88</v>
      </c>
      <c r="E440" s="52">
        <v>0.375</v>
      </c>
      <c r="F440" s="52">
        <v>26.0</v>
      </c>
      <c r="G440" s="50"/>
      <c r="H440" s="52">
        <v>230.0</v>
      </c>
      <c r="I440" s="52">
        <v>0.027</v>
      </c>
      <c r="J440" s="52">
        <v>0.256</v>
      </c>
    </row>
    <row r="441">
      <c r="A441" s="47" t="str">
        <f t="shared" si="1"/>
        <v>Africa_Mozambique-Africa_2010</v>
      </c>
      <c r="B441" s="47" t="s">
        <v>68</v>
      </c>
      <c r="C441" s="49" t="s">
        <v>124</v>
      </c>
      <c r="D441" s="44" t="s">
        <v>89</v>
      </c>
      <c r="E441" s="52">
        <v>0.375</v>
      </c>
      <c r="F441" s="52">
        <v>13.0</v>
      </c>
      <c r="G441" s="50"/>
      <c r="H441" s="52">
        <v>230.0</v>
      </c>
      <c r="I441" s="52">
        <v>0.042</v>
      </c>
      <c r="J441" s="52">
        <v>0.301</v>
      </c>
    </row>
    <row r="442">
      <c r="A442" s="47" t="str">
        <f t="shared" si="1"/>
        <v>Africa_Mozambique-Africa_2011</v>
      </c>
      <c r="B442" s="47" t="s">
        <v>68</v>
      </c>
      <c r="C442" s="49" t="s">
        <v>124</v>
      </c>
      <c r="D442" s="44" t="s">
        <v>90</v>
      </c>
      <c r="E442" s="52">
        <v>0.375</v>
      </c>
      <c r="F442" s="52">
        <v>13.0</v>
      </c>
      <c r="G442" s="50"/>
      <c r="H442" s="52">
        <v>230.0</v>
      </c>
      <c r="I442" s="52">
        <v>0.043</v>
      </c>
      <c r="J442" s="52">
        <v>0.32</v>
      </c>
    </row>
    <row r="443">
      <c r="A443" s="47" t="str">
        <f t="shared" si="1"/>
        <v>Africa_Mozambique-Africa_2012</v>
      </c>
      <c r="B443" s="47" t="s">
        <v>68</v>
      </c>
      <c r="C443" s="49" t="s">
        <v>124</v>
      </c>
      <c r="D443" s="44" t="s">
        <v>91</v>
      </c>
      <c r="E443" s="52">
        <v>0.375</v>
      </c>
      <c r="F443" s="52">
        <v>13.0</v>
      </c>
      <c r="G443" s="52">
        <v>142.0</v>
      </c>
      <c r="H443" s="52">
        <v>230.0</v>
      </c>
      <c r="I443" s="52">
        <v>0.048</v>
      </c>
      <c r="J443" s="52">
        <v>0.349</v>
      </c>
    </row>
    <row r="444">
      <c r="A444" s="47" t="str">
        <f t="shared" si="1"/>
        <v>Africa_Namibia-Africa_2000</v>
      </c>
      <c r="B444" s="47" t="s">
        <v>68</v>
      </c>
      <c r="C444" s="49" t="s">
        <v>125</v>
      </c>
      <c r="D444" s="44" t="s">
        <v>70</v>
      </c>
      <c r="E444" s="50"/>
      <c r="F444" s="50"/>
      <c r="G444" s="50"/>
      <c r="H444" s="50"/>
      <c r="I444" s="52">
        <v>0.016</v>
      </c>
      <c r="J444" s="52">
        <v>0.043</v>
      </c>
    </row>
    <row r="445">
      <c r="A445" s="47" t="str">
        <f t="shared" si="1"/>
        <v>Africa_Namibia-Africa_2001</v>
      </c>
      <c r="B445" s="47" t="s">
        <v>68</v>
      </c>
      <c r="C445" s="49" t="s">
        <v>125</v>
      </c>
      <c r="D445" s="44" t="s">
        <v>71</v>
      </c>
      <c r="E445" s="50"/>
      <c r="F445" s="50"/>
      <c r="G445" s="50"/>
      <c r="H445" s="50"/>
      <c r="I445" s="52">
        <v>0.024</v>
      </c>
      <c r="J445" s="52">
        <v>0.055</v>
      </c>
    </row>
    <row r="446">
      <c r="A446" s="47" t="str">
        <f t="shared" si="1"/>
        <v>Africa_Namibia-Africa_2002</v>
      </c>
      <c r="B446" s="47" t="s">
        <v>68</v>
      </c>
      <c r="C446" s="49" t="s">
        <v>125</v>
      </c>
      <c r="D446" s="44" t="s">
        <v>72</v>
      </c>
      <c r="E446" s="50"/>
      <c r="F446" s="50"/>
      <c r="G446" s="50"/>
      <c r="H446" s="50"/>
      <c r="I446" s="52">
        <v>0.026</v>
      </c>
      <c r="J446" s="52">
        <v>0.077</v>
      </c>
    </row>
    <row r="447">
      <c r="A447" s="47" t="str">
        <f t="shared" si="1"/>
        <v>Africa_Namibia-Africa_2003</v>
      </c>
      <c r="B447" s="47" t="s">
        <v>68</v>
      </c>
      <c r="C447" s="49" t="s">
        <v>125</v>
      </c>
      <c r="D447" s="44" t="s">
        <v>74</v>
      </c>
      <c r="E447" s="50"/>
      <c r="F447" s="52">
        <v>85.0</v>
      </c>
      <c r="G447" s="50"/>
      <c r="H447" s="50"/>
      <c r="I447" s="52">
        <v>0.034</v>
      </c>
      <c r="J447" s="52">
        <v>0.113</v>
      </c>
    </row>
    <row r="448">
      <c r="A448" s="47" t="str">
        <f t="shared" si="1"/>
        <v>Africa_Namibia-Africa_2004</v>
      </c>
      <c r="B448" s="47" t="s">
        <v>68</v>
      </c>
      <c r="C448" s="49" t="s">
        <v>125</v>
      </c>
      <c r="D448" s="44" t="s">
        <v>83</v>
      </c>
      <c r="E448" s="50"/>
      <c r="F448" s="52">
        <v>85.0</v>
      </c>
      <c r="G448" s="50"/>
      <c r="H448" s="50"/>
      <c r="I448" s="52">
        <v>0.038</v>
      </c>
      <c r="J448" s="52">
        <v>0.143</v>
      </c>
    </row>
    <row r="449">
      <c r="A449" s="47" t="str">
        <f t="shared" si="1"/>
        <v>Africa_Namibia-Africa_2005</v>
      </c>
      <c r="B449" s="47" t="s">
        <v>68</v>
      </c>
      <c r="C449" s="49" t="s">
        <v>125</v>
      </c>
      <c r="D449" s="44" t="s">
        <v>84</v>
      </c>
      <c r="E449" s="52">
        <v>0.258</v>
      </c>
      <c r="F449" s="52">
        <v>95.0</v>
      </c>
      <c r="G449" s="50"/>
      <c r="H449" s="52">
        <v>339.0</v>
      </c>
      <c r="I449" s="52">
        <v>0.04</v>
      </c>
      <c r="J449" s="52">
        <v>0.221</v>
      </c>
    </row>
    <row r="450">
      <c r="A450" s="47" t="str">
        <f t="shared" si="1"/>
        <v>Africa_Namibia-Africa_2006</v>
      </c>
      <c r="B450" s="47" t="s">
        <v>68</v>
      </c>
      <c r="C450" s="49" t="s">
        <v>125</v>
      </c>
      <c r="D450" s="44" t="s">
        <v>85</v>
      </c>
      <c r="E450" s="52">
        <v>0.258</v>
      </c>
      <c r="F450" s="52">
        <v>95.0</v>
      </c>
      <c r="G450" s="50"/>
      <c r="H450" s="52">
        <v>339.0</v>
      </c>
      <c r="I450" s="52">
        <v>0.044</v>
      </c>
      <c r="J450" s="52">
        <v>0.297</v>
      </c>
    </row>
    <row r="451">
      <c r="A451" s="47" t="str">
        <f t="shared" si="1"/>
        <v>Africa_Namibia-Africa_2007</v>
      </c>
      <c r="B451" s="47" t="s">
        <v>68</v>
      </c>
      <c r="C451" s="49" t="s">
        <v>125</v>
      </c>
      <c r="D451" s="44" t="s">
        <v>86</v>
      </c>
      <c r="E451" s="52">
        <v>0.258</v>
      </c>
      <c r="F451" s="52">
        <v>99.0</v>
      </c>
      <c r="G451" s="50"/>
      <c r="H451" s="52">
        <v>339.0</v>
      </c>
      <c r="I451" s="52">
        <v>0.048</v>
      </c>
      <c r="J451" s="52">
        <v>0.385</v>
      </c>
    </row>
    <row r="452">
      <c r="A452" s="47" t="str">
        <f t="shared" si="1"/>
        <v>Africa_Namibia-Africa_2008</v>
      </c>
      <c r="B452" s="47" t="s">
        <v>68</v>
      </c>
      <c r="C452" s="49" t="s">
        <v>125</v>
      </c>
      <c r="D452" s="44" t="s">
        <v>87</v>
      </c>
      <c r="E452" s="52">
        <v>0.228</v>
      </c>
      <c r="F452" s="52">
        <v>66.0</v>
      </c>
      <c r="G452" s="50"/>
      <c r="H452" s="52">
        <v>339.0</v>
      </c>
      <c r="I452" s="52">
        <v>0.053</v>
      </c>
      <c r="J452" s="52">
        <v>0.498</v>
      </c>
    </row>
    <row r="453">
      <c r="A453" s="47" t="str">
        <f t="shared" si="1"/>
        <v>Africa_Namibia-Africa_2009</v>
      </c>
      <c r="B453" s="47" t="s">
        <v>68</v>
      </c>
      <c r="C453" s="49" t="s">
        <v>125</v>
      </c>
      <c r="D453" s="44" t="s">
        <v>88</v>
      </c>
      <c r="E453" s="52">
        <v>0.223</v>
      </c>
      <c r="F453" s="52">
        <v>66.0</v>
      </c>
      <c r="G453" s="50"/>
      <c r="H453" s="52">
        <v>339.0</v>
      </c>
      <c r="I453" s="52">
        <v>0.065</v>
      </c>
      <c r="J453" s="52">
        <v>0.761</v>
      </c>
    </row>
    <row r="454">
      <c r="A454" s="47" t="str">
        <f t="shared" si="1"/>
        <v>Africa_Namibia-Africa_2010</v>
      </c>
      <c r="B454" s="47" t="s">
        <v>68</v>
      </c>
      <c r="C454" s="49" t="s">
        <v>125</v>
      </c>
      <c r="D454" s="44" t="s">
        <v>89</v>
      </c>
      <c r="E454" s="52">
        <v>0.223</v>
      </c>
      <c r="F454" s="52">
        <v>66.0</v>
      </c>
      <c r="G454" s="50"/>
      <c r="H454" s="52">
        <v>339.0</v>
      </c>
      <c r="I454" s="52">
        <v>0.116</v>
      </c>
      <c r="J454" s="52">
        <v>0.895</v>
      </c>
    </row>
    <row r="455">
      <c r="A455" s="47" t="str">
        <f t="shared" si="1"/>
        <v>Africa_Namibia-Africa_2011</v>
      </c>
      <c r="B455" s="47" t="s">
        <v>68</v>
      </c>
      <c r="C455" s="49" t="s">
        <v>125</v>
      </c>
      <c r="D455" s="44" t="s">
        <v>90</v>
      </c>
      <c r="E455" s="52">
        <v>0.218</v>
      </c>
      <c r="F455" s="52">
        <v>66.0</v>
      </c>
      <c r="G455" s="50"/>
      <c r="H455" s="52">
        <v>339.0</v>
      </c>
      <c r="I455" s="52">
        <v>0.12</v>
      </c>
      <c r="J455" s="52">
        <v>0.99</v>
      </c>
    </row>
    <row r="456">
      <c r="A456" s="47" t="str">
        <f t="shared" si="1"/>
        <v>Africa_Namibia-Africa_2012</v>
      </c>
      <c r="B456" s="47" t="s">
        <v>68</v>
      </c>
      <c r="C456" s="49" t="s">
        <v>125</v>
      </c>
      <c r="D456" s="44" t="s">
        <v>91</v>
      </c>
      <c r="E456" s="52">
        <v>0.218</v>
      </c>
      <c r="F456" s="52">
        <v>66.0</v>
      </c>
      <c r="G456" s="52">
        <v>94.0</v>
      </c>
      <c r="H456" s="52">
        <v>314.0</v>
      </c>
      <c r="I456" s="52">
        <v>0.129</v>
      </c>
      <c r="J456" s="52">
        <v>0.95</v>
      </c>
    </row>
    <row r="457">
      <c r="A457" s="47" t="str">
        <f t="shared" si="1"/>
        <v>Africa_Niger-Africa_2000</v>
      </c>
      <c r="B457" s="47" t="s">
        <v>68</v>
      </c>
      <c r="C457" s="49" t="s">
        <v>126</v>
      </c>
      <c r="D457" s="44" t="s">
        <v>70</v>
      </c>
      <c r="E457" s="50"/>
      <c r="F457" s="50"/>
      <c r="G457" s="50"/>
      <c r="H457" s="50"/>
      <c r="I457" s="52">
        <v>0.0</v>
      </c>
      <c r="J457" s="52">
        <v>0.0</v>
      </c>
    </row>
    <row r="458">
      <c r="A458" s="47" t="str">
        <f t="shared" si="1"/>
        <v>Africa_Niger-Africa_2001</v>
      </c>
      <c r="B458" s="47" t="s">
        <v>68</v>
      </c>
      <c r="C458" s="49" t="s">
        <v>126</v>
      </c>
      <c r="D458" s="44" t="s">
        <v>71</v>
      </c>
      <c r="E458" s="50"/>
      <c r="F458" s="50"/>
      <c r="G458" s="50"/>
      <c r="H458" s="50"/>
      <c r="I458" s="52">
        <v>0.001</v>
      </c>
      <c r="J458" s="52">
        <v>0.0</v>
      </c>
    </row>
    <row r="459">
      <c r="A459" s="47" t="str">
        <f t="shared" si="1"/>
        <v>Africa_Niger-Africa_2002</v>
      </c>
      <c r="B459" s="47" t="s">
        <v>68</v>
      </c>
      <c r="C459" s="49" t="s">
        <v>126</v>
      </c>
      <c r="D459" s="44" t="s">
        <v>72</v>
      </c>
      <c r="E459" s="50"/>
      <c r="F459" s="50"/>
      <c r="G459" s="50"/>
      <c r="H459" s="50"/>
      <c r="I459" s="52">
        <v>0.001</v>
      </c>
      <c r="J459" s="52">
        <v>0.005</v>
      </c>
    </row>
    <row r="460">
      <c r="A460" s="47" t="str">
        <f t="shared" si="1"/>
        <v>Africa_Niger-Africa_2003</v>
      </c>
      <c r="B460" s="47" t="s">
        <v>68</v>
      </c>
      <c r="C460" s="49" t="s">
        <v>126</v>
      </c>
      <c r="D460" s="44" t="s">
        <v>74</v>
      </c>
      <c r="E460" s="50"/>
      <c r="F460" s="52">
        <v>35.0</v>
      </c>
      <c r="G460" s="50"/>
      <c r="H460" s="50"/>
      <c r="I460" s="52">
        <v>0.002</v>
      </c>
      <c r="J460" s="52">
        <v>0.007</v>
      </c>
    </row>
    <row r="461">
      <c r="A461" s="47" t="str">
        <f t="shared" si="1"/>
        <v>Africa_Niger-Africa_2004</v>
      </c>
      <c r="B461" s="47" t="s">
        <v>68</v>
      </c>
      <c r="C461" s="49" t="s">
        <v>126</v>
      </c>
      <c r="D461" s="44" t="s">
        <v>83</v>
      </c>
      <c r="E461" s="50"/>
      <c r="F461" s="52">
        <v>35.0</v>
      </c>
      <c r="G461" s="50"/>
      <c r="H461" s="50"/>
      <c r="I461" s="52">
        <v>0.002</v>
      </c>
      <c r="J461" s="52">
        <v>0.014</v>
      </c>
    </row>
    <row r="462">
      <c r="A462" s="47" t="str">
        <f t="shared" si="1"/>
        <v>Africa_Niger-Africa_2005</v>
      </c>
      <c r="B462" s="47" t="s">
        <v>68</v>
      </c>
      <c r="C462" s="49" t="s">
        <v>126</v>
      </c>
      <c r="D462" s="44" t="s">
        <v>84</v>
      </c>
      <c r="E462" s="52">
        <v>0.423</v>
      </c>
      <c r="F462" s="52">
        <v>35.0</v>
      </c>
      <c r="G462" s="50"/>
      <c r="H462" s="52">
        <v>270.0</v>
      </c>
      <c r="I462" s="52">
        <v>0.002</v>
      </c>
      <c r="J462" s="52">
        <v>0.025</v>
      </c>
    </row>
    <row r="463">
      <c r="A463" s="47" t="str">
        <f t="shared" si="1"/>
        <v>Africa_Niger-Africa_2006</v>
      </c>
      <c r="B463" s="47" t="s">
        <v>68</v>
      </c>
      <c r="C463" s="49" t="s">
        <v>126</v>
      </c>
      <c r="D463" s="44" t="s">
        <v>85</v>
      </c>
      <c r="E463" s="52">
        <v>0.423</v>
      </c>
      <c r="F463" s="52">
        <v>24.0</v>
      </c>
      <c r="G463" s="50"/>
      <c r="H463" s="52">
        <v>270.0</v>
      </c>
      <c r="I463" s="52">
        <v>0.003</v>
      </c>
      <c r="J463" s="52">
        <v>0.035</v>
      </c>
    </row>
    <row r="464">
      <c r="A464" s="47" t="str">
        <f t="shared" si="1"/>
        <v>Africa_Niger-Africa_2007</v>
      </c>
      <c r="B464" s="47" t="s">
        <v>68</v>
      </c>
      <c r="C464" s="49" t="s">
        <v>126</v>
      </c>
      <c r="D464" s="44" t="s">
        <v>86</v>
      </c>
      <c r="E464" s="52">
        <v>0.424</v>
      </c>
      <c r="F464" s="52">
        <v>23.0</v>
      </c>
      <c r="G464" s="50"/>
      <c r="H464" s="52">
        <v>270.0</v>
      </c>
      <c r="I464" s="52">
        <v>0.004</v>
      </c>
      <c r="J464" s="52">
        <v>0.063</v>
      </c>
    </row>
    <row r="465">
      <c r="A465" s="47" t="str">
        <f t="shared" si="1"/>
        <v>Africa_Niger-Africa_2008</v>
      </c>
      <c r="B465" s="47" t="s">
        <v>68</v>
      </c>
      <c r="C465" s="49" t="s">
        <v>126</v>
      </c>
      <c r="D465" s="44" t="s">
        <v>87</v>
      </c>
      <c r="E465" s="52">
        <v>0.423</v>
      </c>
      <c r="F465" s="52">
        <v>19.0</v>
      </c>
      <c r="G465" s="50"/>
      <c r="H465" s="52">
        <v>270.0</v>
      </c>
      <c r="I465" s="52">
        <v>0.007</v>
      </c>
      <c r="J465" s="52">
        <v>0.129</v>
      </c>
    </row>
    <row r="466">
      <c r="A466" s="47" t="str">
        <f t="shared" si="1"/>
        <v>Africa_Niger-Africa_2009</v>
      </c>
      <c r="B466" s="47" t="s">
        <v>68</v>
      </c>
      <c r="C466" s="49" t="s">
        <v>126</v>
      </c>
      <c r="D466" s="44" t="s">
        <v>88</v>
      </c>
      <c r="E466" s="52">
        <v>0.465</v>
      </c>
      <c r="F466" s="52">
        <v>17.0</v>
      </c>
      <c r="G466" s="50"/>
      <c r="H466" s="52">
        <v>270.0</v>
      </c>
      <c r="I466" s="52">
        <v>0.008</v>
      </c>
      <c r="J466" s="52">
        <v>0.17</v>
      </c>
    </row>
    <row r="467">
      <c r="A467" s="47" t="str">
        <f t="shared" si="1"/>
        <v>Africa_Niger-Africa_2010</v>
      </c>
      <c r="B467" s="47" t="s">
        <v>68</v>
      </c>
      <c r="C467" s="49" t="s">
        <v>126</v>
      </c>
      <c r="D467" s="44" t="s">
        <v>89</v>
      </c>
      <c r="E467" s="52">
        <v>0.465</v>
      </c>
      <c r="F467" s="52">
        <v>17.0</v>
      </c>
      <c r="G467" s="50"/>
      <c r="H467" s="52">
        <v>270.0</v>
      </c>
      <c r="I467" s="52">
        <v>0.008</v>
      </c>
      <c r="J467" s="52">
        <v>0.231</v>
      </c>
    </row>
    <row r="468">
      <c r="A468" s="47" t="str">
        <f t="shared" si="1"/>
        <v>Africa_Niger-Africa_2011</v>
      </c>
      <c r="B468" s="47" t="s">
        <v>68</v>
      </c>
      <c r="C468" s="49" t="s">
        <v>126</v>
      </c>
      <c r="D468" s="44" t="s">
        <v>90</v>
      </c>
      <c r="E468" s="52">
        <v>0.438</v>
      </c>
      <c r="F468" s="52">
        <v>17.0</v>
      </c>
      <c r="G468" s="50"/>
      <c r="H468" s="52">
        <v>270.0</v>
      </c>
      <c r="I468" s="52">
        <v>0.013</v>
      </c>
      <c r="J468" s="52">
        <v>0.287</v>
      </c>
    </row>
    <row r="469">
      <c r="A469" s="47" t="str">
        <f t="shared" si="1"/>
        <v>Africa_Niger-Africa_2012</v>
      </c>
      <c r="B469" s="47" t="s">
        <v>68</v>
      </c>
      <c r="C469" s="49" t="s">
        <v>126</v>
      </c>
      <c r="D469" s="44" t="s">
        <v>91</v>
      </c>
      <c r="E469" s="52">
        <v>0.438</v>
      </c>
      <c r="F469" s="52">
        <v>17.0</v>
      </c>
      <c r="G469" s="52">
        <v>174.0</v>
      </c>
      <c r="H469" s="52">
        <v>270.0</v>
      </c>
      <c r="I469" s="52">
        <v>0.014</v>
      </c>
      <c r="J469" s="52">
        <v>0.314</v>
      </c>
    </row>
    <row r="470">
      <c r="A470" s="47" t="str">
        <f t="shared" si="1"/>
        <v>Africa_Nigeria-Africa_2000</v>
      </c>
      <c r="B470" s="47" t="s">
        <v>68</v>
      </c>
      <c r="C470" s="49" t="s">
        <v>127</v>
      </c>
      <c r="D470" s="44" t="s">
        <v>70</v>
      </c>
      <c r="E470" s="50"/>
      <c r="F470" s="50"/>
      <c r="G470" s="50"/>
      <c r="H470" s="50"/>
      <c r="I470" s="52">
        <v>0.001</v>
      </c>
      <c r="J470" s="52">
        <v>0.0</v>
      </c>
    </row>
    <row r="471">
      <c r="A471" s="47" t="str">
        <f t="shared" si="1"/>
        <v>Africa_Nigeria-Africa_2001</v>
      </c>
      <c r="B471" s="47" t="s">
        <v>68</v>
      </c>
      <c r="C471" s="49" t="s">
        <v>127</v>
      </c>
      <c r="D471" s="44" t="s">
        <v>71</v>
      </c>
      <c r="E471" s="50"/>
      <c r="F471" s="50"/>
      <c r="G471" s="50"/>
      <c r="H471" s="50"/>
      <c r="I471" s="52">
        <v>0.001</v>
      </c>
      <c r="J471" s="52">
        <v>0.002</v>
      </c>
    </row>
    <row r="472">
      <c r="A472" s="47" t="str">
        <f t="shared" si="1"/>
        <v>Africa_Nigeria-Africa_2002</v>
      </c>
      <c r="B472" s="47" t="s">
        <v>68</v>
      </c>
      <c r="C472" s="49" t="s">
        <v>127</v>
      </c>
      <c r="D472" s="44" t="s">
        <v>72</v>
      </c>
      <c r="E472" s="50"/>
      <c r="F472" s="50"/>
      <c r="G472" s="50"/>
      <c r="H472" s="50"/>
      <c r="I472" s="52">
        <v>0.003</v>
      </c>
      <c r="J472" s="52">
        <v>0.012</v>
      </c>
    </row>
    <row r="473">
      <c r="A473" s="47" t="str">
        <f t="shared" si="1"/>
        <v>Africa_Nigeria-Africa_2003</v>
      </c>
      <c r="B473" s="47" t="s">
        <v>68</v>
      </c>
      <c r="C473" s="49" t="s">
        <v>127</v>
      </c>
      <c r="D473" s="44" t="s">
        <v>74</v>
      </c>
      <c r="E473" s="50"/>
      <c r="F473" s="52">
        <v>36.0</v>
      </c>
      <c r="G473" s="50"/>
      <c r="H473" s="50"/>
      <c r="I473" s="52">
        <v>0.006</v>
      </c>
      <c r="J473" s="52">
        <v>0.024</v>
      </c>
    </row>
    <row r="474">
      <c r="A474" s="47" t="str">
        <f t="shared" si="1"/>
        <v>Africa_Nigeria-Africa_2004</v>
      </c>
      <c r="B474" s="47" t="s">
        <v>68</v>
      </c>
      <c r="C474" s="49" t="s">
        <v>127</v>
      </c>
      <c r="D474" s="44" t="s">
        <v>83</v>
      </c>
      <c r="E474" s="50"/>
      <c r="F474" s="52">
        <v>36.0</v>
      </c>
      <c r="G474" s="50"/>
      <c r="H474" s="50"/>
      <c r="I474" s="52">
        <v>0.013</v>
      </c>
      <c r="J474" s="52">
        <v>0.067</v>
      </c>
    </row>
    <row r="475">
      <c r="A475" s="47" t="str">
        <f t="shared" si="1"/>
        <v>Africa_Nigeria-Africa_2005</v>
      </c>
      <c r="B475" s="47" t="s">
        <v>68</v>
      </c>
      <c r="C475" s="49" t="s">
        <v>127</v>
      </c>
      <c r="D475" s="44" t="s">
        <v>84</v>
      </c>
      <c r="E475" s="52">
        <v>0.316</v>
      </c>
      <c r="F475" s="52">
        <v>35.0</v>
      </c>
      <c r="G475" s="50"/>
      <c r="H475" s="52">
        <v>1120.0</v>
      </c>
      <c r="I475" s="52">
        <v>0.035</v>
      </c>
      <c r="J475" s="52">
        <v>0.133</v>
      </c>
    </row>
    <row r="476">
      <c r="A476" s="47" t="str">
        <f t="shared" si="1"/>
        <v>Africa_Nigeria-Africa_2006</v>
      </c>
      <c r="B476" s="47" t="s">
        <v>68</v>
      </c>
      <c r="C476" s="49" t="s">
        <v>127</v>
      </c>
      <c r="D476" s="44" t="s">
        <v>85</v>
      </c>
      <c r="E476" s="52">
        <v>0.322</v>
      </c>
      <c r="F476" s="52">
        <v>35.0</v>
      </c>
      <c r="G476" s="50"/>
      <c r="H476" s="52">
        <v>1120.0</v>
      </c>
      <c r="I476" s="52">
        <v>0.055</v>
      </c>
      <c r="J476" s="52">
        <v>0.226</v>
      </c>
    </row>
    <row r="477">
      <c r="A477" s="47" t="str">
        <f t="shared" si="1"/>
        <v>Africa_Nigeria-Africa_2007</v>
      </c>
      <c r="B477" s="47" t="s">
        <v>68</v>
      </c>
      <c r="C477" s="49" t="s">
        <v>127</v>
      </c>
      <c r="D477" s="44" t="s">
        <v>86</v>
      </c>
      <c r="E477" s="52">
        <v>0.322</v>
      </c>
      <c r="F477" s="52">
        <v>27.0</v>
      </c>
      <c r="G477" s="50"/>
      <c r="H477" s="52">
        <v>1120.0</v>
      </c>
      <c r="I477" s="52">
        <v>0.068</v>
      </c>
      <c r="J477" s="52">
        <v>0.274</v>
      </c>
    </row>
    <row r="478">
      <c r="A478" s="47" t="str">
        <f t="shared" si="1"/>
        <v>Africa_Nigeria-Africa_2008</v>
      </c>
      <c r="B478" s="47" t="s">
        <v>68</v>
      </c>
      <c r="C478" s="49" t="s">
        <v>127</v>
      </c>
      <c r="D478" s="44" t="s">
        <v>87</v>
      </c>
      <c r="E478" s="52">
        <v>0.322</v>
      </c>
      <c r="F478" s="52">
        <v>25.0</v>
      </c>
      <c r="G478" s="50"/>
      <c r="H478" s="52">
        <v>938.0</v>
      </c>
      <c r="I478" s="52">
        <v>0.159</v>
      </c>
      <c r="J478" s="52">
        <v>0.417</v>
      </c>
    </row>
    <row r="479">
      <c r="A479" s="47" t="str">
        <f t="shared" si="1"/>
        <v>Africa_Nigeria-Africa_2009</v>
      </c>
      <c r="B479" s="47" t="s">
        <v>68</v>
      </c>
      <c r="C479" s="49" t="s">
        <v>127</v>
      </c>
      <c r="D479" s="44" t="s">
        <v>88</v>
      </c>
      <c r="E479" s="52">
        <v>0.322</v>
      </c>
      <c r="F479" s="52">
        <v>25.0</v>
      </c>
      <c r="G479" s="50"/>
      <c r="H479" s="52">
        <v>938.0</v>
      </c>
      <c r="I479" s="52">
        <v>0.2</v>
      </c>
      <c r="J479" s="52">
        <v>0.48</v>
      </c>
    </row>
    <row r="480">
      <c r="A480" s="47" t="str">
        <f t="shared" si="1"/>
        <v>Africa_Nigeria-Africa_2010</v>
      </c>
      <c r="B480" s="47" t="s">
        <v>68</v>
      </c>
      <c r="C480" s="49" t="s">
        <v>127</v>
      </c>
      <c r="D480" s="44" t="s">
        <v>89</v>
      </c>
      <c r="E480" s="52">
        <v>0.322</v>
      </c>
      <c r="F480" s="52">
        <v>25.0</v>
      </c>
      <c r="G480" s="50"/>
      <c r="H480" s="52">
        <v>938.0</v>
      </c>
      <c r="I480" s="52">
        <v>0.24</v>
      </c>
      <c r="J480" s="52">
        <v>0.547</v>
      </c>
    </row>
    <row r="481">
      <c r="A481" s="47" t="str">
        <f t="shared" si="1"/>
        <v>Africa_Nigeria-Africa_2011</v>
      </c>
      <c r="B481" s="47" t="s">
        <v>68</v>
      </c>
      <c r="C481" s="49" t="s">
        <v>127</v>
      </c>
      <c r="D481" s="44" t="s">
        <v>90</v>
      </c>
      <c r="E481" s="52">
        <v>0.327</v>
      </c>
      <c r="F481" s="52">
        <v>28.0</v>
      </c>
      <c r="G481" s="50"/>
      <c r="H481" s="52">
        <v>938.0</v>
      </c>
      <c r="I481" s="52">
        <v>0.284</v>
      </c>
      <c r="J481" s="52">
        <v>0.58</v>
      </c>
    </row>
    <row r="482">
      <c r="A482" s="47" t="str">
        <f t="shared" si="1"/>
        <v>Africa_Nigeria-Africa_2012</v>
      </c>
      <c r="B482" s="47" t="s">
        <v>68</v>
      </c>
      <c r="C482" s="49" t="s">
        <v>127</v>
      </c>
      <c r="D482" s="44" t="s">
        <v>91</v>
      </c>
      <c r="E482" s="52">
        <v>0.338</v>
      </c>
      <c r="F482" s="52">
        <v>28.0</v>
      </c>
      <c r="G482" s="52">
        <v>138.0</v>
      </c>
      <c r="H482" s="52">
        <v>956.0</v>
      </c>
      <c r="I482" s="52">
        <v>0.328</v>
      </c>
      <c r="J482" s="52">
        <v>0.668</v>
      </c>
    </row>
    <row r="483">
      <c r="A483" s="47" t="str">
        <f t="shared" si="1"/>
        <v>Africa_Rwanda-Africa_2000</v>
      </c>
      <c r="B483" s="47" t="s">
        <v>68</v>
      </c>
      <c r="C483" s="49" t="s">
        <v>128</v>
      </c>
      <c r="D483" s="44" t="s">
        <v>70</v>
      </c>
      <c r="E483" s="50"/>
      <c r="F483" s="50"/>
      <c r="G483" s="50"/>
      <c r="H483" s="50"/>
      <c r="I483" s="52">
        <v>0.001</v>
      </c>
      <c r="J483" s="52">
        <v>0.005</v>
      </c>
    </row>
    <row r="484">
      <c r="A484" s="47" t="str">
        <f t="shared" si="1"/>
        <v>Africa_Rwanda-Africa_2001</v>
      </c>
      <c r="B484" s="47" t="s">
        <v>68</v>
      </c>
      <c r="C484" s="49" t="s">
        <v>128</v>
      </c>
      <c r="D484" s="44" t="s">
        <v>71</v>
      </c>
      <c r="E484" s="50"/>
      <c r="F484" s="50"/>
      <c r="G484" s="50"/>
      <c r="H484" s="50"/>
      <c r="I484" s="52">
        <v>0.002</v>
      </c>
      <c r="J484" s="52">
        <v>0.007</v>
      </c>
    </row>
    <row r="485">
      <c r="A485" s="47" t="str">
        <f t="shared" si="1"/>
        <v>Africa_Rwanda-Africa_2002</v>
      </c>
      <c r="B485" s="47" t="s">
        <v>68</v>
      </c>
      <c r="C485" s="49" t="s">
        <v>128</v>
      </c>
      <c r="D485" s="44" t="s">
        <v>72</v>
      </c>
      <c r="E485" s="50"/>
      <c r="F485" s="50"/>
      <c r="G485" s="50"/>
      <c r="H485" s="50"/>
      <c r="I485" s="52">
        <v>0.003</v>
      </c>
      <c r="J485" s="52">
        <v>0.009</v>
      </c>
    </row>
    <row r="486">
      <c r="A486" s="47" t="str">
        <f t="shared" si="1"/>
        <v>Africa_Rwanda-Africa_2003</v>
      </c>
      <c r="B486" s="47" t="s">
        <v>68</v>
      </c>
      <c r="C486" s="49" t="s">
        <v>128</v>
      </c>
      <c r="D486" s="44" t="s">
        <v>74</v>
      </c>
      <c r="E486" s="50"/>
      <c r="F486" s="52">
        <v>18.0</v>
      </c>
      <c r="G486" s="50"/>
      <c r="H486" s="50"/>
      <c r="I486" s="52">
        <v>0.004</v>
      </c>
      <c r="J486" s="52">
        <v>0.014</v>
      </c>
    </row>
    <row r="487">
      <c r="A487" s="47" t="str">
        <f t="shared" si="1"/>
        <v>Africa_Rwanda-Africa_2004</v>
      </c>
      <c r="B487" s="47" t="s">
        <v>68</v>
      </c>
      <c r="C487" s="49" t="s">
        <v>128</v>
      </c>
      <c r="D487" s="44" t="s">
        <v>83</v>
      </c>
      <c r="E487" s="50"/>
      <c r="F487" s="52">
        <v>18.0</v>
      </c>
      <c r="G487" s="50"/>
      <c r="H487" s="50"/>
      <c r="I487" s="52">
        <v>0.004</v>
      </c>
      <c r="J487" s="52">
        <v>0.015</v>
      </c>
    </row>
    <row r="488">
      <c r="A488" s="47" t="str">
        <f t="shared" si="1"/>
        <v>Africa_Rwanda-Africa_2005</v>
      </c>
      <c r="B488" s="47" t="s">
        <v>68</v>
      </c>
      <c r="C488" s="49" t="s">
        <v>128</v>
      </c>
      <c r="D488" s="44" t="s">
        <v>84</v>
      </c>
      <c r="E488" s="52">
        <v>0.468</v>
      </c>
      <c r="F488" s="52">
        <v>18.0</v>
      </c>
      <c r="G488" s="50"/>
      <c r="H488" s="52">
        <v>168.0</v>
      </c>
      <c r="I488" s="52">
        <v>0.006</v>
      </c>
      <c r="J488" s="52">
        <v>0.024</v>
      </c>
    </row>
    <row r="489">
      <c r="A489" s="47" t="str">
        <f t="shared" si="1"/>
        <v>Africa_Rwanda-Africa_2006</v>
      </c>
      <c r="B489" s="47" t="s">
        <v>68</v>
      </c>
      <c r="C489" s="49" t="s">
        <v>128</v>
      </c>
      <c r="D489" s="44" t="s">
        <v>85</v>
      </c>
      <c r="E489" s="52">
        <v>0.369</v>
      </c>
      <c r="F489" s="52">
        <v>16.0</v>
      </c>
      <c r="G489" s="50"/>
      <c r="H489" s="52">
        <v>168.0</v>
      </c>
      <c r="I489" s="50"/>
      <c r="J489" s="52">
        <v>0.033</v>
      </c>
    </row>
    <row r="490">
      <c r="A490" s="47" t="str">
        <f t="shared" si="1"/>
        <v>Africa_Rwanda-Africa_2007</v>
      </c>
      <c r="B490" s="47" t="s">
        <v>68</v>
      </c>
      <c r="C490" s="49" t="s">
        <v>128</v>
      </c>
      <c r="D490" s="44" t="s">
        <v>86</v>
      </c>
      <c r="E490" s="52">
        <v>0.335</v>
      </c>
      <c r="F490" s="52">
        <v>16.0</v>
      </c>
      <c r="G490" s="50"/>
      <c r="H490" s="52">
        <v>168.0</v>
      </c>
      <c r="I490" s="52">
        <v>0.021</v>
      </c>
      <c r="J490" s="52">
        <v>0.064</v>
      </c>
    </row>
    <row r="491">
      <c r="A491" s="47" t="str">
        <f t="shared" si="1"/>
        <v>Africa_Rwanda-Africa_2008</v>
      </c>
      <c r="B491" s="47" t="s">
        <v>68</v>
      </c>
      <c r="C491" s="49" t="s">
        <v>128</v>
      </c>
      <c r="D491" s="44" t="s">
        <v>87</v>
      </c>
      <c r="E491" s="52">
        <v>0.334</v>
      </c>
      <c r="F491" s="52">
        <v>14.0</v>
      </c>
      <c r="G491" s="50"/>
      <c r="H491" s="52">
        <v>160.0</v>
      </c>
      <c r="I491" s="52">
        <v>0.045</v>
      </c>
      <c r="J491" s="52">
        <v>0.129</v>
      </c>
    </row>
    <row r="492">
      <c r="A492" s="47" t="str">
        <f t="shared" si="1"/>
        <v>Africa_Rwanda-Africa_2009</v>
      </c>
      <c r="B492" s="47" t="s">
        <v>68</v>
      </c>
      <c r="C492" s="49" t="s">
        <v>128</v>
      </c>
      <c r="D492" s="44" t="s">
        <v>88</v>
      </c>
      <c r="E492" s="52">
        <v>0.31</v>
      </c>
      <c r="F492" s="52">
        <v>3.0</v>
      </c>
      <c r="G492" s="50"/>
      <c r="H492" s="52">
        <v>160.0</v>
      </c>
      <c r="I492" s="52">
        <v>0.077</v>
      </c>
      <c r="J492" s="52">
        <v>0.231</v>
      </c>
    </row>
    <row r="493">
      <c r="A493" s="47" t="str">
        <f t="shared" si="1"/>
        <v>Africa_Rwanda-Africa_2010</v>
      </c>
      <c r="B493" s="47" t="s">
        <v>68</v>
      </c>
      <c r="C493" s="49" t="s">
        <v>128</v>
      </c>
      <c r="D493" s="44" t="s">
        <v>89</v>
      </c>
      <c r="E493" s="52">
        <v>0.31</v>
      </c>
      <c r="F493" s="52">
        <v>3.0</v>
      </c>
      <c r="G493" s="50"/>
      <c r="H493" s="52">
        <v>148.0</v>
      </c>
      <c r="I493" s="52">
        <v>0.08</v>
      </c>
      <c r="J493" s="52">
        <v>0.327</v>
      </c>
    </row>
    <row r="494">
      <c r="A494" s="47" t="str">
        <f t="shared" si="1"/>
        <v>Africa_Rwanda-Africa_2011</v>
      </c>
      <c r="B494" s="47" t="s">
        <v>68</v>
      </c>
      <c r="C494" s="49" t="s">
        <v>128</v>
      </c>
      <c r="D494" s="44" t="s">
        <v>90</v>
      </c>
      <c r="E494" s="52">
        <v>0.31</v>
      </c>
      <c r="F494" s="52">
        <v>3.0</v>
      </c>
      <c r="G494" s="50"/>
      <c r="H494" s="52">
        <v>148.0</v>
      </c>
      <c r="I494" s="52">
        <v>0.07</v>
      </c>
      <c r="J494" s="52">
        <v>0.399</v>
      </c>
    </row>
    <row r="495">
      <c r="A495" s="47" t="str">
        <f t="shared" si="1"/>
        <v>Africa_Rwanda-Africa_2012</v>
      </c>
      <c r="B495" s="47" t="s">
        <v>68</v>
      </c>
      <c r="C495" s="49" t="s">
        <v>128</v>
      </c>
      <c r="D495" s="44" t="s">
        <v>91</v>
      </c>
      <c r="E495" s="52">
        <v>0.308</v>
      </c>
      <c r="F495" s="52">
        <v>3.0</v>
      </c>
      <c r="G495" s="52">
        <v>54.0</v>
      </c>
      <c r="H495" s="52">
        <v>134.0</v>
      </c>
      <c r="I495" s="52">
        <v>0.08</v>
      </c>
      <c r="J495" s="52">
        <v>0.497</v>
      </c>
    </row>
    <row r="496">
      <c r="A496" s="47" t="str">
        <f t="shared" si="1"/>
        <v>Africa_Sao Tome and Principe-Africa_2000</v>
      </c>
      <c r="B496" s="47" t="s">
        <v>68</v>
      </c>
      <c r="C496" s="49" t="s">
        <v>129</v>
      </c>
      <c r="D496" s="44" t="s">
        <v>70</v>
      </c>
      <c r="E496" s="50"/>
      <c r="F496" s="50"/>
      <c r="G496" s="50"/>
      <c r="H496" s="50"/>
      <c r="I496" s="52">
        <v>0.046</v>
      </c>
      <c r="J496" s="50"/>
    </row>
    <row r="497">
      <c r="A497" s="47" t="str">
        <f t="shared" si="1"/>
        <v>Africa_Sao Tome and Principe-Africa_2001</v>
      </c>
      <c r="B497" s="47" t="s">
        <v>68</v>
      </c>
      <c r="C497" s="49" t="s">
        <v>129</v>
      </c>
      <c r="D497" s="44" t="s">
        <v>71</v>
      </c>
      <c r="E497" s="50"/>
      <c r="F497" s="50"/>
      <c r="G497" s="50"/>
      <c r="H497" s="50"/>
      <c r="I497" s="52">
        <v>0.063</v>
      </c>
      <c r="J497" s="50"/>
    </row>
    <row r="498">
      <c r="A498" s="47" t="str">
        <f t="shared" si="1"/>
        <v>Africa_Sao Tome and Principe-Africa_2002</v>
      </c>
      <c r="B498" s="47" t="s">
        <v>68</v>
      </c>
      <c r="C498" s="49" t="s">
        <v>129</v>
      </c>
      <c r="D498" s="44" t="s">
        <v>72</v>
      </c>
      <c r="E498" s="50"/>
      <c r="F498" s="50"/>
      <c r="G498" s="50"/>
      <c r="H498" s="50"/>
      <c r="I498" s="52">
        <v>0.076</v>
      </c>
      <c r="J498" s="52">
        <v>0.014</v>
      </c>
    </row>
    <row r="499">
      <c r="A499" s="47" t="str">
        <f t="shared" si="1"/>
        <v>Africa_Sao Tome and Principe-Africa_2003</v>
      </c>
      <c r="B499" s="47" t="s">
        <v>68</v>
      </c>
      <c r="C499" s="49" t="s">
        <v>129</v>
      </c>
      <c r="D499" s="44" t="s">
        <v>74</v>
      </c>
      <c r="E499" s="50"/>
      <c r="F499" s="50"/>
      <c r="G499" s="50"/>
      <c r="H499" s="50"/>
      <c r="I499" s="52">
        <v>0.102</v>
      </c>
      <c r="J499" s="52">
        <v>0.033</v>
      </c>
    </row>
    <row r="500">
      <c r="A500" s="47" t="str">
        <f t="shared" si="1"/>
        <v>Africa_Sao Tome and Principe-Africa_2004</v>
      </c>
      <c r="B500" s="47" t="s">
        <v>68</v>
      </c>
      <c r="C500" s="49" t="s">
        <v>129</v>
      </c>
      <c r="D500" s="44" t="s">
        <v>83</v>
      </c>
      <c r="E500" s="50"/>
      <c r="F500" s="52">
        <v>192.0</v>
      </c>
      <c r="G500" s="50"/>
      <c r="H500" s="50"/>
      <c r="I500" s="52">
        <v>0.133</v>
      </c>
      <c r="J500" s="52">
        <v>0.051</v>
      </c>
    </row>
    <row r="501">
      <c r="A501" s="47" t="str">
        <f t="shared" si="1"/>
        <v>Africa_Sao Tome and Principe-Africa_2005</v>
      </c>
      <c r="B501" s="47" t="s">
        <v>68</v>
      </c>
      <c r="C501" s="49" t="s">
        <v>129</v>
      </c>
      <c r="D501" s="44" t="s">
        <v>84</v>
      </c>
      <c r="E501" s="52">
        <v>0.469</v>
      </c>
      <c r="F501" s="52">
        <v>144.0</v>
      </c>
      <c r="G501" s="50"/>
      <c r="H501" s="52">
        <v>424.0</v>
      </c>
      <c r="I501" s="52">
        <v>0.138</v>
      </c>
      <c r="J501" s="52">
        <v>0.077</v>
      </c>
    </row>
    <row r="502">
      <c r="A502" s="47" t="str">
        <f t="shared" si="1"/>
        <v>Africa_Sao Tome and Principe-Africa_2006</v>
      </c>
      <c r="B502" s="47" t="s">
        <v>68</v>
      </c>
      <c r="C502" s="49" t="s">
        <v>129</v>
      </c>
      <c r="D502" s="44" t="s">
        <v>85</v>
      </c>
      <c r="E502" s="52">
        <v>0.487</v>
      </c>
      <c r="F502" s="52">
        <v>144.0</v>
      </c>
      <c r="G502" s="50"/>
      <c r="H502" s="52">
        <v>424.0</v>
      </c>
      <c r="I502" s="52">
        <v>0.142</v>
      </c>
      <c r="J502" s="52">
        <v>0.116</v>
      </c>
    </row>
    <row r="503">
      <c r="A503" s="47" t="str">
        <f t="shared" si="1"/>
        <v>Africa_Sao Tome and Principe-Africa_2007</v>
      </c>
      <c r="B503" s="47" t="s">
        <v>68</v>
      </c>
      <c r="C503" s="49" t="s">
        <v>129</v>
      </c>
      <c r="D503" s="44" t="s">
        <v>86</v>
      </c>
      <c r="E503" s="52">
        <v>0.487</v>
      </c>
      <c r="F503" s="52">
        <v>144.0</v>
      </c>
      <c r="G503" s="50"/>
      <c r="H503" s="52">
        <v>424.0</v>
      </c>
      <c r="I503" s="52">
        <v>0.146</v>
      </c>
      <c r="J503" s="52">
        <v>0.184</v>
      </c>
    </row>
    <row r="504">
      <c r="A504" s="47" t="str">
        <f t="shared" si="1"/>
        <v>Africa_Sao Tome and Principe-Africa_2008</v>
      </c>
      <c r="B504" s="47" t="s">
        <v>68</v>
      </c>
      <c r="C504" s="49" t="s">
        <v>129</v>
      </c>
      <c r="D504" s="44" t="s">
        <v>87</v>
      </c>
      <c r="E504" s="52">
        <v>0.472</v>
      </c>
      <c r="F504" s="52">
        <v>144.0</v>
      </c>
      <c r="G504" s="50"/>
      <c r="H504" s="52">
        <v>424.0</v>
      </c>
      <c r="I504" s="52">
        <v>0.155</v>
      </c>
      <c r="J504" s="52">
        <v>0.3</v>
      </c>
    </row>
    <row r="505">
      <c r="A505" s="47" t="str">
        <f t="shared" si="1"/>
        <v>Africa_Sao Tome and Principe-Africa_2009</v>
      </c>
      <c r="B505" s="47" t="s">
        <v>68</v>
      </c>
      <c r="C505" s="49" t="s">
        <v>129</v>
      </c>
      <c r="D505" s="44" t="s">
        <v>88</v>
      </c>
      <c r="E505" s="52">
        <v>0.472</v>
      </c>
      <c r="F505" s="52">
        <v>144.0</v>
      </c>
      <c r="G505" s="50"/>
      <c r="H505" s="52">
        <v>424.0</v>
      </c>
      <c r="I505" s="52">
        <v>0.164</v>
      </c>
      <c r="J505" s="52">
        <v>0.467</v>
      </c>
    </row>
    <row r="506">
      <c r="A506" s="47" t="str">
        <f t="shared" si="1"/>
        <v>Africa_Sao Tome and Principe-Africa_2010</v>
      </c>
      <c r="B506" s="47" t="s">
        <v>68</v>
      </c>
      <c r="C506" s="49" t="s">
        <v>129</v>
      </c>
      <c r="D506" s="44" t="s">
        <v>89</v>
      </c>
      <c r="E506" s="52">
        <v>0.333</v>
      </c>
      <c r="F506" s="52">
        <v>144.0</v>
      </c>
      <c r="G506" s="50"/>
      <c r="H506" s="52">
        <v>424.0</v>
      </c>
      <c r="I506" s="52">
        <v>0.188</v>
      </c>
      <c r="J506" s="52">
        <v>0.576</v>
      </c>
    </row>
    <row r="507">
      <c r="A507" s="47" t="str">
        <f t="shared" si="1"/>
        <v>Africa_Sao Tome and Principe-Africa_2011</v>
      </c>
      <c r="B507" s="47" t="s">
        <v>68</v>
      </c>
      <c r="C507" s="49" t="s">
        <v>129</v>
      </c>
      <c r="D507" s="44" t="s">
        <v>90</v>
      </c>
      <c r="E507" s="52">
        <v>0.325</v>
      </c>
      <c r="F507" s="52">
        <v>10.0</v>
      </c>
      <c r="G507" s="50"/>
      <c r="H507" s="52">
        <v>424.0</v>
      </c>
      <c r="I507" s="52">
        <v>0.202</v>
      </c>
      <c r="J507" s="52">
        <v>0.628</v>
      </c>
    </row>
    <row r="508">
      <c r="A508" s="47" t="str">
        <f t="shared" si="1"/>
        <v>Africa_Sao Tome and Principe-Africa_2012</v>
      </c>
      <c r="B508" s="47" t="s">
        <v>68</v>
      </c>
      <c r="C508" s="49" t="s">
        <v>129</v>
      </c>
      <c r="D508" s="44" t="s">
        <v>91</v>
      </c>
      <c r="E508" s="52">
        <v>0.325</v>
      </c>
      <c r="F508" s="52">
        <v>5.0</v>
      </c>
      <c r="G508" s="52">
        <v>166.0</v>
      </c>
      <c r="H508" s="52">
        <v>424.0</v>
      </c>
      <c r="I508" s="52">
        <v>0.216</v>
      </c>
      <c r="J508" s="52">
        <v>0.65</v>
      </c>
    </row>
    <row r="509">
      <c r="A509" s="47" t="str">
        <f t="shared" si="1"/>
        <v>Africa_Senegal-Africa_2000</v>
      </c>
      <c r="B509" s="47" t="s">
        <v>68</v>
      </c>
      <c r="C509" s="49" t="s">
        <v>130</v>
      </c>
      <c r="D509" s="44" t="s">
        <v>70</v>
      </c>
      <c r="E509" s="50"/>
      <c r="F509" s="50"/>
      <c r="G509" s="50"/>
      <c r="H509" s="50"/>
      <c r="I509" s="52">
        <v>0.004</v>
      </c>
      <c r="J509" s="52">
        <v>0.025</v>
      </c>
    </row>
    <row r="510">
      <c r="A510" s="47" t="str">
        <f t="shared" si="1"/>
        <v>Africa_Senegal-Africa_2001</v>
      </c>
      <c r="B510" s="47" t="s">
        <v>68</v>
      </c>
      <c r="C510" s="49" t="s">
        <v>130</v>
      </c>
      <c r="D510" s="44" t="s">
        <v>71</v>
      </c>
      <c r="E510" s="50"/>
      <c r="F510" s="50"/>
      <c r="G510" s="50"/>
      <c r="H510" s="50"/>
      <c r="I510" s="52">
        <v>0.01</v>
      </c>
      <c r="J510" s="52">
        <v>0.03</v>
      </c>
    </row>
    <row r="511">
      <c r="A511" s="47" t="str">
        <f t="shared" si="1"/>
        <v>Africa_Senegal-Africa_2002</v>
      </c>
      <c r="B511" s="47" t="s">
        <v>68</v>
      </c>
      <c r="C511" s="49" t="s">
        <v>130</v>
      </c>
      <c r="D511" s="44" t="s">
        <v>72</v>
      </c>
      <c r="E511" s="50"/>
      <c r="F511" s="50"/>
      <c r="G511" s="50"/>
      <c r="H511" s="50"/>
      <c r="I511" s="52">
        <v>0.01</v>
      </c>
      <c r="J511" s="52">
        <v>0.053</v>
      </c>
    </row>
    <row r="512">
      <c r="A512" s="47" t="str">
        <f t="shared" si="1"/>
        <v>Africa_Senegal-Africa_2003</v>
      </c>
      <c r="B512" s="47" t="s">
        <v>68</v>
      </c>
      <c r="C512" s="49" t="s">
        <v>130</v>
      </c>
      <c r="D512" s="44" t="s">
        <v>74</v>
      </c>
      <c r="E512" s="50"/>
      <c r="F512" s="52">
        <v>59.0</v>
      </c>
      <c r="G512" s="50"/>
      <c r="H512" s="50"/>
      <c r="I512" s="52">
        <v>0.021</v>
      </c>
      <c r="J512" s="52">
        <v>0.073</v>
      </c>
    </row>
    <row r="513">
      <c r="A513" s="47" t="str">
        <f t="shared" si="1"/>
        <v>Africa_Senegal-Africa_2004</v>
      </c>
      <c r="B513" s="47" t="s">
        <v>68</v>
      </c>
      <c r="C513" s="49" t="s">
        <v>130</v>
      </c>
      <c r="D513" s="44" t="s">
        <v>83</v>
      </c>
      <c r="E513" s="50"/>
      <c r="F513" s="52">
        <v>59.0</v>
      </c>
      <c r="G513" s="50"/>
      <c r="H513" s="50"/>
      <c r="I513" s="52">
        <v>0.044</v>
      </c>
      <c r="J513" s="52">
        <v>0.102</v>
      </c>
    </row>
    <row r="514">
      <c r="A514" s="47" t="str">
        <f t="shared" si="1"/>
        <v>Africa_Senegal-Africa_2005</v>
      </c>
      <c r="B514" s="47" t="s">
        <v>68</v>
      </c>
      <c r="C514" s="49" t="s">
        <v>130</v>
      </c>
      <c r="D514" s="44" t="s">
        <v>84</v>
      </c>
      <c r="E514" s="52">
        <v>0.503</v>
      </c>
      <c r="F514" s="52">
        <v>59.0</v>
      </c>
      <c r="G514" s="50"/>
      <c r="H514" s="52">
        <v>696.0</v>
      </c>
      <c r="I514" s="52">
        <v>0.048</v>
      </c>
      <c r="J514" s="52">
        <v>0.154</v>
      </c>
    </row>
    <row r="515">
      <c r="A515" s="47" t="str">
        <f t="shared" si="1"/>
        <v>Africa_Senegal-Africa_2006</v>
      </c>
      <c r="B515" s="47" t="s">
        <v>68</v>
      </c>
      <c r="C515" s="49" t="s">
        <v>130</v>
      </c>
      <c r="D515" s="44" t="s">
        <v>85</v>
      </c>
      <c r="E515" s="52">
        <v>0.455</v>
      </c>
      <c r="F515" s="52">
        <v>59.0</v>
      </c>
      <c r="G515" s="50"/>
      <c r="H515" s="52">
        <v>696.0</v>
      </c>
      <c r="I515" s="52">
        <v>0.056</v>
      </c>
      <c r="J515" s="52">
        <v>0.258</v>
      </c>
    </row>
    <row r="516">
      <c r="A516" s="47" t="str">
        <f t="shared" si="1"/>
        <v>Africa_Senegal-Africa_2007</v>
      </c>
      <c r="B516" s="47" t="s">
        <v>68</v>
      </c>
      <c r="C516" s="49" t="s">
        <v>130</v>
      </c>
      <c r="D516" s="44" t="s">
        <v>86</v>
      </c>
      <c r="E516" s="52">
        <v>0.455</v>
      </c>
      <c r="F516" s="52">
        <v>59.0</v>
      </c>
      <c r="G516" s="50"/>
      <c r="H516" s="52">
        <v>696.0</v>
      </c>
      <c r="I516" s="52">
        <v>0.077</v>
      </c>
      <c r="J516" s="52">
        <v>0.305</v>
      </c>
    </row>
    <row r="517">
      <c r="A517" s="47" t="str">
        <f t="shared" si="1"/>
        <v>Africa_Senegal-Africa_2008</v>
      </c>
      <c r="B517" s="47" t="s">
        <v>68</v>
      </c>
      <c r="C517" s="49" t="s">
        <v>130</v>
      </c>
      <c r="D517" s="44" t="s">
        <v>87</v>
      </c>
      <c r="E517" s="52">
        <v>0.455</v>
      </c>
      <c r="F517" s="52">
        <v>9.0</v>
      </c>
      <c r="G517" s="50"/>
      <c r="H517" s="52">
        <v>666.0</v>
      </c>
      <c r="I517" s="52">
        <v>0.106</v>
      </c>
      <c r="J517" s="52">
        <v>0.44</v>
      </c>
    </row>
    <row r="518">
      <c r="A518" s="47" t="str">
        <f t="shared" si="1"/>
        <v>Africa_Senegal-Africa_2009</v>
      </c>
      <c r="B518" s="47" t="s">
        <v>68</v>
      </c>
      <c r="C518" s="49" t="s">
        <v>130</v>
      </c>
      <c r="D518" s="44" t="s">
        <v>88</v>
      </c>
      <c r="E518" s="52">
        <v>0.455</v>
      </c>
      <c r="F518" s="52">
        <v>9.0</v>
      </c>
      <c r="G518" s="50"/>
      <c r="H518" s="52">
        <v>666.0</v>
      </c>
      <c r="I518" s="52">
        <v>0.145</v>
      </c>
      <c r="J518" s="52">
        <v>0.548</v>
      </c>
    </row>
    <row r="519">
      <c r="A519" s="47" t="str">
        <f t="shared" si="1"/>
        <v>Africa_Senegal-Africa_2010</v>
      </c>
      <c r="B519" s="47" t="s">
        <v>68</v>
      </c>
      <c r="C519" s="49" t="s">
        <v>130</v>
      </c>
      <c r="D519" s="44" t="s">
        <v>89</v>
      </c>
      <c r="E519" s="52">
        <v>0.455</v>
      </c>
      <c r="F519" s="52">
        <v>9.0</v>
      </c>
      <c r="G519" s="50"/>
      <c r="H519" s="52">
        <v>666.0</v>
      </c>
      <c r="I519" s="52">
        <v>0.16</v>
      </c>
      <c r="J519" s="52">
        <v>0.644</v>
      </c>
    </row>
    <row r="520">
      <c r="A520" s="47" t="str">
        <f t="shared" si="1"/>
        <v>Africa_Senegal-Africa_2011</v>
      </c>
      <c r="B520" s="47" t="s">
        <v>68</v>
      </c>
      <c r="C520" s="49" t="s">
        <v>130</v>
      </c>
      <c r="D520" s="44" t="s">
        <v>90</v>
      </c>
      <c r="E520" s="52">
        <v>0.455</v>
      </c>
      <c r="F520" s="52">
        <v>6.0</v>
      </c>
      <c r="G520" s="50"/>
      <c r="H520" s="52">
        <v>666.0</v>
      </c>
      <c r="I520" s="52">
        <v>0.175</v>
      </c>
      <c r="J520" s="52">
        <v>0.702</v>
      </c>
    </row>
    <row r="521">
      <c r="A521" s="47" t="str">
        <f t="shared" si="1"/>
        <v>Africa_Senegal-Africa_2012</v>
      </c>
      <c r="B521" s="47" t="s">
        <v>68</v>
      </c>
      <c r="C521" s="49" t="s">
        <v>130</v>
      </c>
      <c r="D521" s="44" t="s">
        <v>91</v>
      </c>
      <c r="E521" s="52">
        <v>0.455</v>
      </c>
      <c r="F521" s="52">
        <v>6.0</v>
      </c>
      <c r="G521" s="52">
        <v>176.0</v>
      </c>
      <c r="H521" s="52">
        <v>666.0</v>
      </c>
      <c r="I521" s="52">
        <v>0.192</v>
      </c>
      <c r="J521" s="52">
        <v>0.836</v>
      </c>
    </row>
    <row r="522">
      <c r="A522" s="47" t="str">
        <f t="shared" si="1"/>
        <v>Africa_Seychelles-Africa_2000</v>
      </c>
      <c r="B522" s="47" t="s">
        <v>68</v>
      </c>
      <c r="C522" s="49" t="s">
        <v>131</v>
      </c>
      <c r="D522" s="44" t="s">
        <v>70</v>
      </c>
      <c r="E522" s="50"/>
      <c r="F522" s="50"/>
      <c r="G522" s="50"/>
      <c r="H522" s="50"/>
      <c r="I522" s="52">
        <v>0.074</v>
      </c>
      <c r="J522" s="52">
        <v>0.325</v>
      </c>
    </row>
    <row r="523">
      <c r="A523" s="47" t="str">
        <f t="shared" si="1"/>
        <v>Africa_Seychelles-Africa_2001</v>
      </c>
      <c r="B523" s="47" t="s">
        <v>68</v>
      </c>
      <c r="C523" s="49" t="s">
        <v>131</v>
      </c>
      <c r="D523" s="44" t="s">
        <v>71</v>
      </c>
      <c r="E523" s="50"/>
      <c r="F523" s="50"/>
      <c r="G523" s="50"/>
      <c r="H523" s="50"/>
      <c r="I523" s="52">
        <v>0.11</v>
      </c>
      <c r="J523" s="52">
        <v>0.452</v>
      </c>
    </row>
    <row r="524">
      <c r="A524" s="47" t="str">
        <f t="shared" si="1"/>
        <v>Africa_Seychelles-Africa_2002</v>
      </c>
      <c r="B524" s="47" t="s">
        <v>68</v>
      </c>
      <c r="C524" s="49" t="s">
        <v>131</v>
      </c>
      <c r="D524" s="44" t="s">
        <v>72</v>
      </c>
      <c r="E524" s="50"/>
      <c r="F524" s="50"/>
      <c r="G524" s="50"/>
      <c r="H524" s="50"/>
      <c r="I524" s="52">
        <v>0.143</v>
      </c>
      <c r="J524" s="52">
        <v>0.541</v>
      </c>
    </row>
    <row r="525">
      <c r="A525" s="47" t="str">
        <f t="shared" si="1"/>
        <v>Africa_Seychelles-Africa_2003</v>
      </c>
      <c r="B525" s="47" t="s">
        <v>68</v>
      </c>
      <c r="C525" s="49" t="s">
        <v>131</v>
      </c>
      <c r="D525" s="44" t="s">
        <v>74</v>
      </c>
      <c r="E525" s="50"/>
      <c r="F525" s="50"/>
      <c r="G525" s="50"/>
      <c r="H525" s="50"/>
      <c r="I525" s="52">
        <v>0.146</v>
      </c>
      <c r="J525" s="52">
        <v>0.585</v>
      </c>
    </row>
    <row r="526">
      <c r="A526" s="47" t="str">
        <f t="shared" si="1"/>
        <v>Africa_Seychelles-Africa_2004</v>
      </c>
      <c r="B526" s="47" t="s">
        <v>68</v>
      </c>
      <c r="C526" s="49" t="s">
        <v>131</v>
      </c>
      <c r="D526" s="44" t="s">
        <v>83</v>
      </c>
      <c r="E526" s="50"/>
      <c r="F526" s="50"/>
      <c r="G526" s="50"/>
      <c r="H526" s="50"/>
      <c r="I526" s="52">
        <v>0.243</v>
      </c>
      <c r="J526" s="52">
        <v>0.634</v>
      </c>
    </row>
    <row r="527">
      <c r="A527" s="47" t="str">
        <f t="shared" si="1"/>
        <v>Africa_Seychelles-Africa_2005</v>
      </c>
      <c r="B527" s="47" t="s">
        <v>68</v>
      </c>
      <c r="C527" s="49" t="s">
        <v>131</v>
      </c>
      <c r="D527" s="44" t="s">
        <v>84</v>
      </c>
      <c r="E527" s="52">
        <v>0.484</v>
      </c>
      <c r="F527" s="52">
        <v>39.0</v>
      </c>
      <c r="G527" s="50"/>
      <c r="H527" s="52">
        <v>76.0</v>
      </c>
      <c r="I527" s="52">
        <v>0.254</v>
      </c>
      <c r="J527" s="52">
        <v>0.675</v>
      </c>
    </row>
    <row r="528">
      <c r="A528" s="47" t="str">
        <f t="shared" si="1"/>
        <v>Africa_Seychelles-Africa_2006</v>
      </c>
      <c r="B528" s="47" t="s">
        <v>68</v>
      </c>
      <c r="C528" s="49" t="s">
        <v>131</v>
      </c>
      <c r="D528" s="44" t="s">
        <v>85</v>
      </c>
      <c r="E528" s="52">
        <v>0.484</v>
      </c>
      <c r="F528" s="52">
        <v>39.0</v>
      </c>
      <c r="G528" s="50"/>
      <c r="H528" s="52">
        <v>76.0</v>
      </c>
      <c r="I528" s="52">
        <v>0.35</v>
      </c>
      <c r="J528" s="52">
        <v>0.797</v>
      </c>
    </row>
    <row r="529">
      <c r="A529" s="47" t="str">
        <f t="shared" si="1"/>
        <v>Africa_Seychelles-Africa_2007</v>
      </c>
      <c r="B529" s="47" t="s">
        <v>68</v>
      </c>
      <c r="C529" s="49" t="s">
        <v>131</v>
      </c>
      <c r="D529" s="44" t="s">
        <v>86</v>
      </c>
      <c r="E529" s="52">
        <v>0.484</v>
      </c>
      <c r="F529" s="52">
        <v>39.0</v>
      </c>
      <c r="G529" s="50"/>
      <c r="H529" s="52">
        <v>76.0</v>
      </c>
      <c r="I529" s="52">
        <v>0.384</v>
      </c>
      <c r="J529" s="52">
        <v>0.867</v>
      </c>
    </row>
    <row r="530">
      <c r="A530" s="47" t="str">
        <f t="shared" si="1"/>
        <v>Africa_Seychelles-Africa_2008</v>
      </c>
      <c r="B530" s="47" t="s">
        <v>68</v>
      </c>
      <c r="C530" s="49" t="s">
        <v>131</v>
      </c>
      <c r="D530" s="44" t="s">
        <v>87</v>
      </c>
      <c r="E530" s="52">
        <v>0.466</v>
      </c>
      <c r="F530" s="52">
        <v>39.0</v>
      </c>
      <c r="G530" s="50"/>
      <c r="H530" s="52">
        <v>76.0</v>
      </c>
      <c r="I530" s="52">
        <v>0.404</v>
      </c>
      <c r="J530" s="52">
        <v>1.04</v>
      </c>
    </row>
    <row r="531">
      <c r="A531" s="47" t="str">
        <f t="shared" si="1"/>
        <v>Africa_Seychelles-Africa_2009</v>
      </c>
      <c r="B531" s="47" t="s">
        <v>68</v>
      </c>
      <c r="C531" s="49" t="s">
        <v>131</v>
      </c>
      <c r="D531" s="44" t="s">
        <v>88</v>
      </c>
      <c r="E531" s="52">
        <v>0.441</v>
      </c>
      <c r="F531" s="52">
        <v>39.0</v>
      </c>
      <c r="G531" s="50"/>
      <c r="H531" s="52">
        <v>76.0</v>
      </c>
      <c r="I531" s="50"/>
      <c r="J531" s="52">
        <v>1.222</v>
      </c>
    </row>
    <row r="532">
      <c r="A532" s="47" t="str">
        <f t="shared" si="1"/>
        <v>Africa_Seychelles-Africa_2010</v>
      </c>
      <c r="B532" s="47" t="s">
        <v>68</v>
      </c>
      <c r="C532" s="49" t="s">
        <v>131</v>
      </c>
      <c r="D532" s="44" t="s">
        <v>89</v>
      </c>
      <c r="E532" s="52">
        <v>0.441</v>
      </c>
      <c r="F532" s="52">
        <v>39.0</v>
      </c>
      <c r="G532" s="50"/>
      <c r="H532" s="52">
        <v>76.0</v>
      </c>
      <c r="I532" s="52">
        <v>0.41</v>
      </c>
      <c r="J532" s="52">
        <v>1.289</v>
      </c>
    </row>
    <row r="533">
      <c r="A533" s="47" t="str">
        <f t="shared" si="1"/>
        <v>Africa_Seychelles-Africa_2011</v>
      </c>
      <c r="B533" s="47" t="s">
        <v>68</v>
      </c>
      <c r="C533" s="49" t="s">
        <v>131</v>
      </c>
      <c r="D533" s="44" t="s">
        <v>90</v>
      </c>
      <c r="E533" s="52">
        <v>0.322</v>
      </c>
      <c r="F533" s="52">
        <v>39.0</v>
      </c>
      <c r="G533" s="50"/>
      <c r="H533" s="52">
        <v>76.0</v>
      </c>
      <c r="I533" s="52">
        <v>0.432</v>
      </c>
      <c r="J533" s="52">
        <v>1.379</v>
      </c>
    </row>
    <row r="534">
      <c r="A534" s="47" t="str">
        <f t="shared" si="1"/>
        <v>Africa_Seychelles-Africa_2012</v>
      </c>
      <c r="B534" s="47" t="s">
        <v>68</v>
      </c>
      <c r="C534" s="49" t="s">
        <v>131</v>
      </c>
      <c r="D534" s="44" t="s">
        <v>91</v>
      </c>
      <c r="E534" s="52">
        <v>0.257</v>
      </c>
      <c r="F534" s="52">
        <v>39.0</v>
      </c>
      <c r="G534" s="52">
        <v>77.0</v>
      </c>
      <c r="H534" s="52">
        <v>76.0</v>
      </c>
      <c r="I534" s="52">
        <v>0.471</v>
      </c>
      <c r="J534" s="52">
        <v>1.478</v>
      </c>
    </row>
    <row r="535">
      <c r="A535" s="47" t="str">
        <f t="shared" si="1"/>
        <v>Africa_Sierra Leone-Africa_2000</v>
      </c>
      <c r="B535" s="47" t="s">
        <v>68</v>
      </c>
      <c r="C535" s="49" t="s">
        <v>132</v>
      </c>
      <c r="D535" s="44" t="s">
        <v>70</v>
      </c>
      <c r="E535" s="50"/>
      <c r="F535" s="50"/>
      <c r="G535" s="50"/>
      <c r="H535" s="50"/>
      <c r="I535" s="52">
        <v>0.001</v>
      </c>
      <c r="J535" s="52">
        <v>0.003</v>
      </c>
    </row>
    <row r="536">
      <c r="A536" s="47" t="str">
        <f t="shared" si="1"/>
        <v>Africa_Sierra Leone-Africa_2001</v>
      </c>
      <c r="B536" s="47" t="s">
        <v>68</v>
      </c>
      <c r="C536" s="49" t="s">
        <v>132</v>
      </c>
      <c r="D536" s="44" t="s">
        <v>71</v>
      </c>
      <c r="E536" s="50"/>
      <c r="F536" s="50"/>
      <c r="G536" s="50"/>
      <c r="H536" s="50"/>
      <c r="I536" s="52">
        <v>0.002</v>
      </c>
      <c r="J536" s="52">
        <v>0.006</v>
      </c>
    </row>
    <row r="537">
      <c r="A537" s="47" t="str">
        <f t="shared" si="1"/>
        <v>Africa_Sierra Leone-Africa_2002</v>
      </c>
      <c r="B537" s="47" t="s">
        <v>68</v>
      </c>
      <c r="C537" s="49" t="s">
        <v>132</v>
      </c>
      <c r="D537" s="44" t="s">
        <v>72</v>
      </c>
      <c r="E537" s="50"/>
      <c r="F537" s="50"/>
      <c r="G537" s="50"/>
      <c r="H537" s="50"/>
      <c r="I537" s="52">
        <v>0.002</v>
      </c>
      <c r="J537" s="52">
        <v>0.015</v>
      </c>
    </row>
    <row r="538">
      <c r="A538" s="47" t="str">
        <f t="shared" si="1"/>
        <v>Africa_Sierra Leone-Africa_2003</v>
      </c>
      <c r="B538" s="47" t="s">
        <v>68</v>
      </c>
      <c r="C538" s="49" t="s">
        <v>132</v>
      </c>
      <c r="D538" s="44" t="s">
        <v>74</v>
      </c>
      <c r="E538" s="50"/>
      <c r="F538" s="52">
        <v>26.0</v>
      </c>
      <c r="G538" s="50"/>
      <c r="H538" s="50"/>
      <c r="I538" s="52">
        <v>0.002</v>
      </c>
      <c r="J538" s="52">
        <v>0.024</v>
      </c>
    </row>
    <row r="539">
      <c r="A539" s="47" t="str">
        <f t="shared" si="1"/>
        <v>Africa_Sierra Leone-Africa_2004</v>
      </c>
      <c r="B539" s="47" t="s">
        <v>68</v>
      </c>
      <c r="C539" s="49" t="s">
        <v>132</v>
      </c>
      <c r="D539" s="44" t="s">
        <v>83</v>
      </c>
      <c r="E539" s="50"/>
      <c r="F539" s="52">
        <v>26.0</v>
      </c>
      <c r="G539" s="50"/>
      <c r="H539" s="50"/>
      <c r="I539" s="52">
        <v>0.002</v>
      </c>
      <c r="J539" s="50"/>
    </row>
    <row r="540">
      <c r="A540" s="47" t="str">
        <f t="shared" si="1"/>
        <v>Africa_Sierra Leone-Africa_2005</v>
      </c>
      <c r="B540" s="47" t="s">
        <v>68</v>
      </c>
      <c r="C540" s="49" t="s">
        <v>132</v>
      </c>
      <c r="D540" s="44" t="s">
        <v>84</v>
      </c>
      <c r="E540" s="52">
        <v>2.72</v>
      </c>
      <c r="F540" s="52">
        <v>26.0</v>
      </c>
      <c r="G540" s="50"/>
      <c r="H540" s="52">
        <v>399.0</v>
      </c>
      <c r="I540" s="52">
        <v>0.002</v>
      </c>
      <c r="J540" s="50"/>
    </row>
    <row r="541">
      <c r="A541" s="47" t="str">
        <f t="shared" si="1"/>
        <v>Africa_Sierra Leone-Africa_2006</v>
      </c>
      <c r="B541" s="47" t="s">
        <v>68</v>
      </c>
      <c r="C541" s="49" t="s">
        <v>132</v>
      </c>
      <c r="D541" s="44" t="s">
        <v>85</v>
      </c>
      <c r="E541" s="52">
        <v>2.72</v>
      </c>
      <c r="F541" s="52">
        <v>26.0</v>
      </c>
      <c r="G541" s="50"/>
      <c r="H541" s="52">
        <v>399.0</v>
      </c>
      <c r="I541" s="52">
        <v>0.002</v>
      </c>
      <c r="J541" s="50"/>
    </row>
    <row r="542">
      <c r="A542" s="47" t="str">
        <f t="shared" si="1"/>
        <v>Africa_Sierra Leone-Africa_2007</v>
      </c>
      <c r="B542" s="47" t="s">
        <v>68</v>
      </c>
      <c r="C542" s="49" t="s">
        <v>132</v>
      </c>
      <c r="D542" s="44" t="s">
        <v>86</v>
      </c>
      <c r="E542" s="52">
        <v>2.352</v>
      </c>
      <c r="F542" s="52">
        <v>26.0</v>
      </c>
      <c r="G542" s="50"/>
      <c r="H542" s="52">
        <v>399.0</v>
      </c>
      <c r="I542" s="52">
        <v>0.002</v>
      </c>
      <c r="J542" s="52">
        <v>0.143</v>
      </c>
    </row>
    <row r="543">
      <c r="A543" s="47" t="str">
        <f t="shared" si="1"/>
        <v>Africa_Sierra Leone-Africa_2008</v>
      </c>
      <c r="B543" s="47" t="s">
        <v>68</v>
      </c>
      <c r="C543" s="49" t="s">
        <v>132</v>
      </c>
      <c r="D543" s="44" t="s">
        <v>87</v>
      </c>
      <c r="E543" s="52">
        <v>2.352</v>
      </c>
      <c r="F543" s="52">
        <v>17.0</v>
      </c>
      <c r="G543" s="50"/>
      <c r="H543" s="52">
        <v>399.0</v>
      </c>
      <c r="I543" s="52">
        <v>0.003</v>
      </c>
      <c r="J543" s="52">
        <v>0.182</v>
      </c>
    </row>
    <row r="544">
      <c r="A544" s="47" t="str">
        <f t="shared" si="1"/>
        <v>Africa_Sierra Leone-Africa_2009</v>
      </c>
      <c r="B544" s="47" t="s">
        <v>68</v>
      </c>
      <c r="C544" s="49" t="s">
        <v>132</v>
      </c>
      <c r="D544" s="44" t="s">
        <v>88</v>
      </c>
      <c r="E544" s="52">
        <v>2.352</v>
      </c>
      <c r="F544" s="52">
        <v>12.0</v>
      </c>
      <c r="G544" s="50"/>
      <c r="H544" s="52">
        <v>357.0</v>
      </c>
      <c r="I544" s="52">
        <v>0.003</v>
      </c>
      <c r="J544" s="52">
        <v>0.206</v>
      </c>
    </row>
    <row r="545">
      <c r="A545" s="47" t="str">
        <f t="shared" si="1"/>
        <v>Africa_Sierra Leone-Africa_2010</v>
      </c>
      <c r="B545" s="47" t="s">
        <v>68</v>
      </c>
      <c r="C545" s="49" t="s">
        <v>132</v>
      </c>
      <c r="D545" s="44" t="s">
        <v>89</v>
      </c>
      <c r="E545" s="52">
        <v>2.352</v>
      </c>
      <c r="F545" s="52">
        <v>12.0</v>
      </c>
      <c r="G545" s="50"/>
      <c r="H545" s="52">
        <v>357.0</v>
      </c>
      <c r="I545" s="52">
        <v>0.006</v>
      </c>
      <c r="J545" s="52">
        <v>0.348</v>
      </c>
    </row>
    <row r="546">
      <c r="A546" s="47" t="str">
        <f t="shared" si="1"/>
        <v>Africa_Sierra Leone-Africa_2011</v>
      </c>
      <c r="B546" s="47" t="s">
        <v>68</v>
      </c>
      <c r="C546" s="49" t="s">
        <v>132</v>
      </c>
      <c r="D546" s="44" t="s">
        <v>90</v>
      </c>
      <c r="E546" s="52">
        <v>0.324</v>
      </c>
      <c r="F546" s="52">
        <v>12.0</v>
      </c>
      <c r="G546" s="50"/>
      <c r="H546" s="52">
        <v>357.0</v>
      </c>
      <c r="I546" s="52">
        <v>0.009</v>
      </c>
      <c r="J546" s="52">
        <v>0.364</v>
      </c>
    </row>
    <row r="547">
      <c r="A547" s="47" t="str">
        <f t="shared" si="1"/>
        <v>Africa_Sierra Leone-Africa_2012</v>
      </c>
      <c r="B547" s="47" t="s">
        <v>68</v>
      </c>
      <c r="C547" s="49" t="s">
        <v>132</v>
      </c>
      <c r="D547" s="44" t="s">
        <v>91</v>
      </c>
      <c r="E547" s="52">
        <v>0.324</v>
      </c>
      <c r="F547" s="52">
        <v>12.0</v>
      </c>
      <c r="G547" s="52">
        <v>137.0</v>
      </c>
      <c r="H547" s="52">
        <v>357.0</v>
      </c>
      <c r="I547" s="52">
        <v>0.013</v>
      </c>
      <c r="J547" s="52">
        <v>0.37</v>
      </c>
    </row>
    <row r="548">
      <c r="A548" s="47" t="str">
        <f t="shared" si="1"/>
        <v>Africa_Somalia-Africa_2000</v>
      </c>
      <c r="B548" s="47" t="s">
        <v>68</v>
      </c>
      <c r="C548" s="49" t="s">
        <v>133</v>
      </c>
      <c r="D548" s="44" t="s">
        <v>70</v>
      </c>
      <c r="E548" s="50"/>
      <c r="F548" s="50"/>
      <c r="G548" s="50"/>
      <c r="H548" s="50"/>
      <c r="I548" s="52">
        <v>0.0</v>
      </c>
      <c r="J548" s="52">
        <v>0.011</v>
      </c>
    </row>
    <row r="549">
      <c r="A549" s="47" t="str">
        <f t="shared" si="1"/>
        <v>Africa_Somalia-Africa_2001</v>
      </c>
      <c r="B549" s="47" t="s">
        <v>68</v>
      </c>
      <c r="C549" s="49" t="s">
        <v>133</v>
      </c>
      <c r="D549" s="44" t="s">
        <v>71</v>
      </c>
      <c r="E549" s="50"/>
      <c r="F549" s="50"/>
      <c r="G549" s="50"/>
      <c r="H549" s="50"/>
      <c r="I549" s="52">
        <v>0.001</v>
      </c>
      <c r="J549" s="52">
        <v>0.011</v>
      </c>
    </row>
    <row r="550">
      <c r="A550" s="47" t="str">
        <f t="shared" si="1"/>
        <v>Africa_Somalia-Africa_2002</v>
      </c>
      <c r="B550" s="47" t="s">
        <v>68</v>
      </c>
      <c r="C550" s="49" t="s">
        <v>133</v>
      </c>
      <c r="D550" s="44" t="s">
        <v>72</v>
      </c>
      <c r="E550" s="50"/>
      <c r="F550" s="50"/>
      <c r="G550" s="50"/>
      <c r="H550" s="50"/>
      <c r="I550" s="52">
        <v>0.001</v>
      </c>
      <c r="J550" s="52">
        <v>0.013</v>
      </c>
    </row>
    <row r="551">
      <c r="A551" s="47" t="str">
        <f t="shared" si="1"/>
        <v>Africa_Somalia-Africa_2003</v>
      </c>
      <c r="B551" s="47" t="s">
        <v>68</v>
      </c>
      <c r="C551" s="49" t="s">
        <v>133</v>
      </c>
      <c r="D551" s="44" t="s">
        <v>74</v>
      </c>
      <c r="E551" s="50"/>
      <c r="F551" s="50"/>
      <c r="G551" s="50"/>
      <c r="H551" s="50"/>
      <c r="I551" s="52">
        <v>0.004</v>
      </c>
      <c r="J551" s="52">
        <v>0.025</v>
      </c>
    </row>
    <row r="552">
      <c r="A552" s="47" t="str">
        <f t="shared" si="1"/>
        <v>Africa_Somalia-Africa_2004</v>
      </c>
      <c r="B552" s="47" t="s">
        <v>68</v>
      </c>
      <c r="C552" s="49" t="s">
        <v>133</v>
      </c>
      <c r="D552" s="44" t="s">
        <v>83</v>
      </c>
      <c r="E552" s="50"/>
      <c r="F552" s="50"/>
      <c r="G552" s="50"/>
      <c r="H552" s="50"/>
      <c r="I552" s="52">
        <v>0.011</v>
      </c>
      <c r="J552" s="52">
        <v>0.061</v>
      </c>
    </row>
    <row r="553">
      <c r="A553" s="47" t="str">
        <f t="shared" si="1"/>
        <v>Africa_Somalia-Africa_2005</v>
      </c>
      <c r="B553" s="47" t="s">
        <v>68</v>
      </c>
      <c r="C553" s="49" t="s">
        <v>133</v>
      </c>
      <c r="D553" s="44" t="s">
        <v>84</v>
      </c>
      <c r="E553" s="50"/>
      <c r="F553" s="50"/>
      <c r="G553" s="50"/>
      <c r="H553" s="50"/>
      <c r="I553" s="52">
        <v>0.011</v>
      </c>
      <c r="J553" s="52">
        <v>0.059</v>
      </c>
    </row>
    <row r="554">
      <c r="A554" s="47" t="str">
        <f t="shared" si="1"/>
        <v>Africa_Somalia-Africa_2006</v>
      </c>
      <c r="B554" s="47" t="s">
        <v>68</v>
      </c>
      <c r="C554" s="49" t="s">
        <v>133</v>
      </c>
      <c r="D554" s="44" t="s">
        <v>85</v>
      </c>
      <c r="E554" s="50"/>
      <c r="F554" s="50"/>
      <c r="G554" s="50"/>
      <c r="H554" s="50"/>
      <c r="I554" s="52">
        <v>0.011</v>
      </c>
      <c r="J554" s="52">
        <v>0.063</v>
      </c>
    </row>
    <row r="555">
      <c r="A555" s="47" t="str">
        <f t="shared" si="1"/>
        <v>Africa_Somalia-Africa_2007</v>
      </c>
      <c r="B555" s="47" t="s">
        <v>68</v>
      </c>
      <c r="C555" s="49" t="s">
        <v>133</v>
      </c>
      <c r="D555" s="44" t="s">
        <v>86</v>
      </c>
      <c r="E555" s="50"/>
      <c r="F555" s="50"/>
      <c r="G555" s="50"/>
      <c r="H555" s="50"/>
      <c r="I555" s="52">
        <v>0.011</v>
      </c>
      <c r="J555" s="52">
        <v>0.067</v>
      </c>
    </row>
    <row r="556">
      <c r="A556" s="47" t="str">
        <f t="shared" si="1"/>
        <v>Africa_Somalia-Africa_2008</v>
      </c>
      <c r="B556" s="47" t="s">
        <v>68</v>
      </c>
      <c r="C556" s="49" t="s">
        <v>133</v>
      </c>
      <c r="D556" s="44" t="s">
        <v>87</v>
      </c>
      <c r="E556" s="50"/>
      <c r="F556" s="50"/>
      <c r="G556" s="50"/>
      <c r="H556" s="50"/>
      <c r="I556" s="52">
        <v>0.011</v>
      </c>
      <c r="J556" s="52">
        <v>0.069</v>
      </c>
    </row>
    <row r="557">
      <c r="A557" s="47" t="str">
        <f t="shared" si="1"/>
        <v>Africa_Somalia-Africa_2009</v>
      </c>
      <c r="B557" s="47" t="s">
        <v>68</v>
      </c>
      <c r="C557" s="49" t="s">
        <v>133</v>
      </c>
      <c r="D557" s="44" t="s">
        <v>88</v>
      </c>
      <c r="E557" s="50"/>
      <c r="F557" s="50"/>
      <c r="G557" s="50"/>
      <c r="H557" s="50"/>
      <c r="I557" s="52">
        <v>0.012</v>
      </c>
      <c r="J557" s="52">
        <v>0.068</v>
      </c>
    </row>
    <row r="558">
      <c r="A558" s="47" t="str">
        <f t="shared" si="1"/>
        <v>Africa_Somalia-Africa_2010</v>
      </c>
      <c r="B558" s="47" t="s">
        <v>68</v>
      </c>
      <c r="C558" s="49" t="s">
        <v>133</v>
      </c>
      <c r="D558" s="44" t="s">
        <v>89</v>
      </c>
      <c r="E558" s="50"/>
      <c r="F558" s="50"/>
      <c r="G558" s="50"/>
      <c r="H558" s="50"/>
      <c r="I558" s="50"/>
      <c r="J558" s="52">
        <v>0.067</v>
      </c>
    </row>
    <row r="559">
      <c r="A559" s="47" t="str">
        <f t="shared" si="1"/>
        <v>Africa_Somalia-Africa_2011</v>
      </c>
      <c r="B559" s="47" t="s">
        <v>68</v>
      </c>
      <c r="C559" s="49" t="s">
        <v>133</v>
      </c>
      <c r="D559" s="44" t="s">
        <v>90</v>
      </c>
      <c r="E559" s="50"/>
      <c r="F559" s="50"/>
      <c r="G559" s="50"/>
      <c r="H559" s="50"/>
      <c r="I559" s="52">
        <v>0.013</v>
      </c>
      <c r="J559" s="52">
        <v>0.182</v>
      </c>
    </row>
    <row r="560">
      <c r="A560" s="47" t="str">
        <f t="shared" si="1"/>
        <v>Africa_Somalia-Africa_2012</v>
      </c>
      <c r="B560" s="47" t="s">
        <v>68</v>
      </c>
      <c r="C560" s="49" t="s">
        <v>133</v>
      </c>
      <c r="D560" s="44" t="s">
        <v>91</v>
      </c>
      <c r="E560" s="50"/>
      <c r="F560" s="50"/>
      <c r="G560" s="50"/>
      <c r="H560" s="50"/>
      <c r="I560" s="52">
        <v>0.014</v>
      </c>
      <c r="J560" s="52">
        <v>0.226</v>
      </c>
    </row>
    <row r="561">
      <c r="A561" s="47" t="str">
        <f t="shared" si="1"/>
        <v>Africa_South Africa-Africa_2000</v>
      </c>
      <c r="B561" s="47" t="s">
        <v>68</v>
      </c>
      <c r="C561" s="49" t="s">
        <v>134</v>
      </c>
      <c r="D561" s="44" t="s">
        <v>70</v>
      </c>
      <c r="E561" s="50"/>
      <c r="F561" s="50"/>
      <c r="G561" s="50"/>
      <c r="H561" s="50"/>
      <c r="I561" s="52">
        <v>0.053</v>
      </c>
      <c r="J561" s="52">
        <v>0.186</v>
      </c>
    </row>
    <row r="562">
      <c r="A562" s="47" t="str">
        <f t="shared" si="1"/>
        <v>Africa_South Africa-Africa_2001</v>
      </c>
      <c r="B562" s="47" t="s">
        <v>68</v>
      </c>
      <c r="C562" s="49" t="s">
        <v>134</v>
      </c>
      <c r="D562" s="44" t="s">
        <v>71</v>
      </c>
      <c r="E562" s="50"/>
      <c r="F562" s="50"/>
      <c r="G562" s="50"/>
      <c r="H562" s="50"/>
      <c r="I562" s="52">
        <v>0.063</v>
      </c>
      <c r="J562" s="52">
        <v>0.237</v>
      </c>
    </row>
    <row r="563">
      <c r="A563" s="47" t="str">
        <f t="shared" si="1"/>
        <v>Africa_South Africa-Africa_2002</v>
      </c>
      <c r="B563" s="47" t="s">
        <v>68</v>
      </c>
      <c r="C563" s="49" t="s">
        <v>134</v>
      </c>
      <c r="D563" s="44" t="s">
        <v>72</v>
      </c>
      <c r="E563" s="50"/>
      <c r="F563" s="50"/>
      <c r="G563" s="50"/>
      <c r="H563" s="50"/>
      <c r="I563" s="52">
        <v>0.067</v>
      </c>
      <c r="J563" s="52">
        <v>0.297</v>
      </c>
    </row>
    <row r="564">
      <c r="A564" s="47" t="str">
        <f t="shared" si="1"/>
        <v>Africa_South Africa-Africa_2003</v>
      </c>
      <c r="B564" s="47" t="s">
        <v>68</v>
      </c>
      <c r="C564" s="49" t="s">
        <v>134</v>
      </c>
      <c r="D564" s="44" t="s">
        <v>74</v>
      </c>
      <c r="E564" s="50"/>
      <c r="F564" s="52">
        <v>38.0</v>
      </c>
      <c r="G564" s="50"/>
      <c r="H564" s="50"/>
      <c r="I564" s="52">
        <v>0.07</v>
      </c>
      <c r="J564" s="52">
        <v>0.36</v>
      </c>
    </row>
    <row r="565">
      <c r="A565" s="47" t="str">
        <f t="shared" si="1"/>
        <v>Africa_South Africa-Africa_2004</v>
      </c>
      <c r="B565" s="47" t="s">
        <v>68</v>
      </c>
      <c r="C565" s="49" t="s">
        <v>134</v>
      </c>
      <c r="D565" s="44" t="s">
        <v>83</v>
      </c>
      <c r="E565" s="50"/>
      <c r="F565" s="52">
        <v>38.0</v>
      </c>
      <c r="G565" s="50"/>
      <c r="H565" s="50"/>
      <c r="I565" s="52">
        <v>0.084</v>
      </c>
      <c r="J565" s="52">
        <v>0.438</v>
      </c>
    </row>
    <row r="566">
      <c r="A566" s="47" t="str">
        <f t="shared" si="1"/>
        <v>Africa_South Africa-Africa_2005</v>
      </c>
      <c r="B566" s="47" t="s">
        <v>68</v>
      </c>
      <c r="C566" s="49" t="s">
        <v>134</v>
      </c>
      <c r="D566" s="44" t="s">
        <v>84</v>
      </c>
      <c r="E566" s="52">
        <v>0.376</v>
      </c>
      <c r="F566" s="52">
        <v>35.0</v>
      </c>
      <c r="G566" s="50"/>
      <c r="H566" s="52">
        <v>350.0</v>
      </c>
      <c r="I566" s="52">
        <v>0.075</v>
      </c>
      <c r="J566" s="52">
        <v>0.704</v>
      </c>
    </row>
    <row r="567">
      <c r="A567" s="47" t="str">
        <f t="shared" si="1"/>
        <v>Africa_South Africa-Africa_2006</v>
      </c>
      <c r="B567" s="47" t="s">
        <v>68</v>
      </c>
      <c r="C567" s="49" t="s">
        <v>134</v>
      </c>
      <c r="D567" s="44" t="s">
        <v>85</v>
      </c>
      <c r="E567" s="52">
        <v>0.371</v>
      </c>
      <c r="F567" s="52">
        <v>35.0</v>
      </c>
      <c r="G567" s="50"/>
      <c r="H567" s="52">
        <v>350.0</v>
      </c>
      <c r="I567" s="52">
        <v>0.076</v>
      </c>
      <c r="J567" s="52">
        <v>0.811</v>
      </c>
    </row>
    <row r="568">
      <c r="A568" s="47" t="str">
        <f t="shared" si="1"/>
        <v>Africa_South Africa-Africa_2007</v>
      </c>
      <c r="B568" s="47" t="s">
        <v>68</v>
      </c>
      <c r="C568" s="49" t="s">
        <v>134</v>
      </c>
      <c r="D568" s="44" t="s">
        <v>86</v>
      </c>
      <c r="E568" s="52">
        <v>0.365</v>
      </c>
      <c r="F568" s="52">
        <v>31.0</v>
      </c>
      <c r="G568" s="50"/>
      <c r="H568" s="52">
        <v>350.0</v>
      </c>
      <c r="I568" s="52">
        <v>0.081</v>
      </c>
      <c r="J568" s="52">
        <v>0.853</v>
      </c>
    </row>
    <row r="569">
      <c r="A569" s="47" t="str">
        <f t="shared" si="1"/>
        <v>Africa_South Africa-Africa_2008</v>
      </c>
      <c r="B569" s="47" t="s">
        <v>68</v>
      </c>
      <c r="C569" s="49" t="s">
        <v>134</v>
      </c>
      <c r="D569" s="44" t="s">
        <v>87</v>
      </c>
      <c r="E569" s="52">
        <v>0.337</v>
      </c>
      <c r="F569" s="52">
        <v>22.0</v>
      </c>
      <c r="G569" s="50"/>
      <c r="H569" s="52">
        <v>200.0</v>
      </c>
      <c r="I569" s="52">
        <v>0.084</v>
      </c>
      <c r="J569" s="52">
        <v>0.895</v>
      </c>
    </row>
    <row r="570">
      <c r="A570" s="47" t="str">
        <f t="shared" si="1"/>
        <v>Africa_South Africa-Africa_2009</v>
      </c>
      <c r="B570" s="47" t="s">
        <v>68</v>
      </c>
      <c r="C570" s="49" t="s">
        <v>134</v>
      </c>
      <c r="D570" s="44" t="s">
        <v>88</v>
      </c>
      <c r="E570" s="52">
        <v>0.298</v>
      </c>
      <c r="F570" s="52">
        <v>22.0</v>
      </c>
      <c r="G570" s="50"/>
      <c r="H570" s="52">
        <v>200.0</v>
      </c>
      <c r="I570" s="52">
        <v>0.1</v>
      </c>
      <c r="J570" s="52">
        <v>0.912</v>
      </c>
    </row>
    <row r="571">
      <c r="A571" s="47" t="str">
        <f t="shared" si="1"/>
        <v>Africa_South Africa-Africa_2010</v>
      </c>
      <c r="B571" s="47" t="s">
        <v>68</v>
      </c>
      <c r="C571" s="49" t="s">
        <v>134</v>
      </c>
      <c r="D571" s="44" t="s">
        <v>89</v>
      </c>
      <c r="E571" s="52">
        <v>0.3</v>
      </c>
      <c r="F571" s="52">
        <v>22.0</v>
      </c>
      <c r="G571" s="50"/>
      <c r="H571" s="52">
        <v>200.0</v>
      </c>
      <c r="I571" s="52">
        <v>0.24</v>
      </c>
      <c r="J571" s="52">
        <v>0.979</v>
      </c>
    </row>
    <row r="572">
      <c r="A572" s="47" t="str">
        <f t="shared" si="1"/>
        <v>Africa_South Africa-Africa_2011</v>
      </c>
      <c r="B572" s="47" t="s">
        <v>68</v>
      </c>
      <c r="C572" s="49" t="s">
        <v>134</v>
      </c>
      <c r="D572" s="44" t="s">
        <v>90</v>
      </c>
      <c r="E572" s="52">
        <v>0.324</v>
      </c>
      <c r="F572" s="52">
        <v>19.0</v>
      </c>
      <c r="G572" s="50"/>
      <c r="H572" s="52">
        <v>200.0</v>
      </c>
      <c r="I572" s="52">
        <v>0.34</v>
      </c>
      <c r="J572" s="52">
        <v>1.232</v>
      </c>
    </row>
    <row r="573">
      <c r="A573" s="47" t="str">
        <f t="shared" si="1"/>
        <v>Africa_South Africa-Africa_2012</v>
      </c>
      <c r="B573" s="47" t="s">
        <v>68</v>
      </c>
      <c r="C573" s="49" t="s">
        <v>134</v>
      </c>
      <c r="D573" s="44" t="s">
        <v>91</v>
      </c>
      <c r="E573" s="52">
        <v>0.327</v>
      </c>
      <c r="F573" s="52">
        <v>19.0</v>
      </c>
      <c r="G573" s="52">
        <v>41.0</v>
      </c>
      <c r="H573" s="52">
        <v>200.0</v>
      </c>
      <c r="I573" s="52">
        <v>0.41</v>
      </c>
      <c r="J573" s="52">
        <v>1.306</v>
      </c>
    </row>
    <row r="574">
      <c r="A574" s="47" t="str">
        <f t="shared" si="1"/>
        <v>Africa_South Sudan-Africa_2000</v>
      </c>
      <c r="B574" s="47" t="s">
        <v>68</v>
      </c>
      <c r="C574" s="49" t="s">
        <v>135</v>
      </c>
      <c r="D574" s="44" t="s">
        <v>70</v>
      </c>
      <c r="E574" s="50"/>
      <c r="F574" s="50"/>
      <c r="G574" s="50"/>
      <c r="H574" s="50"/>
      <c r="I574" s="50"/>
      <c r="J574" s="50"/>
    </row>
    <row r="575">
      <c r="A575" s="47" t="str">
        <f t="shared" si="1"/>
        <v>Africa_South Sudan-Africa_2001</v>
      </c>
      <c r="B575" s="47" t="s">
        <v>68</v>
      </c>
      <c r="C575" s="49" t="s">
        <v>135</v>
      </c>
      <c r="D575" s="44" t="s">
        <v>71</v>
      </c>
      <c r="E575" s="50"/>
      <c r="F575" s="50"/>
      <c r="G575" s="50"/>
      <c r="H575" s="50"/>
      <c r="I575" s="50"/>
      <c r="J575" s="50"/>
    </row>
    <row r="576">
      <c r="A576" s="47" t="str">
        <f t="shared" si="1"/>
        <v>Africa_South Sudan-Africa_2002</v>
      </c>
      <c r="B576" s="47" t="s">
        <v>68</v>
      </c>
      <c r="C576" s="49" t="s">
        <v>135</v>
      </c>
      <c r="D576" s="44" t="s">
        <v>72</v>
      </c>
      <c r="E576" s="50"/>
      <c r="F576" s="50"/>
      <c r="G576" s="50"/>
      <c r="H576" s="50"/>
      <c r="I576" s="50"/>
      <c r="J576" s="50"/>
    </row>
    <row r="577">
      <c r="A577" s="47" t="str">
        <f t="shared" si="1"/>
        <v>Africa_South Sudan-Africa_2003</v>
      </c>
      <c r="B577" s="47" t="s">
        <v>68</v>
      </c>
      <c r="C577" s="49" t="s">
        <v>135</v>
      </c>
      <c r="D577" s="44" t="s">
        <v>74</v>
      </c>
      <c r="E577" s="50"/>
      <c r="F577" s="50"/>
      <c r="G577" s="50"/>
      <c r="H577" s="50"/>
      <c r="I577" s="50"/>
      <c r="J577" s="50"/>
    </row>
    <row r="578">
      <c r="A578" s="47" t="str">
        <f t="shared" si="1"/>
        <v>Africa_South Sudan-Africa_2004</v>
      </c>
      <c r="B578" s="47" t="s">
        <v>68</v>
      </c>
      <c r="C578" s="49" t="s">
        <v>135</v>
      </c>
      <c r="D578" s="44" t="s">
        <v>83</v>
      </c>
      <c r="E578" s="50"/>
      <c r="F578" s="50"/>
      <c r="G578" s="50"/>
      <c r="H578" s="50"/>
      <c r="I578" s="50"/>
      <c r="J578" s="50"/>
    </row>
    <row r="579">
      <c r="A579" s="47" t="str">
        <f t="shared" si="1"/>
        <v>Africa_South Sudan-Africa_2005</v>
      </c>
      <c r="B579" s="47" t="s">
        <v>68</v>
      </c>
      <c r="C579" s="49" t="s">
        <v>135</v>
      </c>
      <c r="D579" s="44" t="s">
        <v>84</v>
      </c>
      <c r="E579" s="50"/>
      <c r="F579" s="50"/>
      <c r="G579" s="50"/>
      <c r="H579" s="50"/>
      <c r="I579" s="50"/>
      <c r="J579" s="50"/>
    </row>
    <row r="580">
      <c r="A580" s="47" t="str">
        <f t="shared" si="1"/>
        <v>Africa_South Sudan-Africa_2006</v>
      </c>
      <c r="B580" s="47" t="s">
        <v>68</v>
      </c>
      <c r="C580" s="49" t="s">
        <v>135</v>
      </c>
      <c r="D580" s="44" t="s">
        <v>85</v>
      </c>
      <c r="E580" s="50"/>
      <c r="F580" s="50"/>
      <c r="G580" s="50"/>
      <c r="H580" s="50"/>
      <c r="I580" s="50"/>
      <c r="J580" s="50"/>
    </row>
    <row r="581">
      <c r="A581" s="47" t="str">
        <f t="shared" si="1"/>
        <v>Africa_South Sudan-Africa_2007</v>
      </c>
      <c r="B581" s="47" t="s">
        <v>68</v>
      </c>
      <c r="C581" s="49" t="s">
        <v>135</v>
      </c>
      <c r="D581" s="44" t="s">
        <v>86</v>
      </c>
      <c r="E581" s="50"/>
      <c r="F581" s="50"/>
      <c r="G581" s="50"/>
      <c r="H581" s="50"/>
      <c r="I581" s="50"/>
      <c r="J581" s="50"/>
    </row>
    <row r="582">
      <c r="A582" s="47" t="str">
        <f t="shared" si="1"/>
        <v>Africa_South Sudan-Africa_2008</v>
      </c>
      <c r="B582" s="47" t="s">
        <v>68</v>
      </c>
      <c r="C582" s="49" t="s">
        <v>135</v>
      </c>
      <c r="D582" s="44" t="s">
        <v>87</v>
      </c>
      <c r="E582" s="50"/>
      <c r="F582" s="50"/>
      <c r="G582" s="50"/>
      <c r="H582" s="50"/>
      <c r="I582" s="50"/>
      <c r="J582" s="50"/>
    </row>
    <row r="583">
      <c r="A583" s="47" t="str">
        <f t="shared" si="1"/>
        <v>Africa_South Sudan-Africa_2009</v>
      </c>
      <c r="B583" s="47" t="s">
        <v>68</v>
      </c>
      <c r="C583" s="49" t="s">
        <v>135</v>
      </c>
      <c r="D583" s="44" t="s">
        <v>88</v>
      </c>
      <c r="E583" s="50"/>
      <c r="F583" s="50"/>
      <c r="G583" s="50"/>
      <c r="H583" s="50"/>
      <c r="I583" s="50"/>
      <c r="J583" s="50"/>
    </row>
    <row r="584">
      <c r="A584" s="47" t="str">
        <f t="shared" si="1"/>
        <v>Africa_South Sudan-Africa_2010</v>
      </c>
      <c r="B584" s="47" t="s">
        <v>68</v>
      </c>
      <c r="C584" s="49" t="s">
        <v>135</v>
      </c>
      <c r="D584" s="44" t="s">
        <v>89</v>
      </c>
      <c r="E584" s="50"/>
      <c r="F584" s="50"/>
      <c r="G584" s="50"/>
      <c r="H584" s="50"/>
      <c r="I584" s="50"/>
      <c r="J584" s="50"/>
    </row>
    <row r="585">
      <c r="A585" s="47" t="str">
        <f t="shared" si="1"/>
        <v>Africa_South Sudan-Africa_2011</v>
      </c>
      <c r="B585" s="47" t="s">
        <v>68</v>
      </c>
      <c r="C585" s="49" t="s">
        <v>135</v>
      </c>
      <c r="D585" s="44" t="s">
        <v>90</v>
      </c>
      <c r="E585" s="50"/>
      <c r="F585" s="50"/>
      <c r="G585" s="50"/>
      <c r="H585" s="50"/>
      <c r="I585" s="50"/>
      <c r="J585" s="52">
        <v>0.173</v>
      </c>
    </row>
    <row r="586">
      <c r="A586" s="47" t="str">
        <f t="shared" si="1"/>
        <v>Africa_South Sudan-Africa_2012</v>
      </c>
      <c r="B586" s="47" t="s">
        <v>68</v>
      </c>
      <c r="C586" s="49" t="s">
        <v>135</v>
      </c>
      <c r="D586" s="44" t="s">
        <v>91</v>
      </c>
      <c r="E586" s="52">
        <v>0.263</v>
      </c>
      <c r="F586" s="52">
        <v>17.0</v>
      </c>
      <c r="G586" s="52">
        <v>184.0</v>
      </c>
      <c r="H586" s="52">
        <v>218.0</v>
      </c>
      <c r="I586" s="50"/>
      <c r="J586" s="52">
        <v>0.212</v>
      </c>
    </row>
    <row r="587">
      <c r="A587" s="47" t="str">
        <f t="shared" si="1"/>
        <v>Africa_Sudan-Africa_2000</v>
      </c>
      <c r="B587" s="47" t="s">
        <v>68</v>
      </c>
      <c r="C587" s="49" t="s">
        <v>136</v>
      </c>
      <c r="D587" s="44" t="s">
        <v>70</v>
      </c>
      <c r="E587" s="50"/>
      <c r="F587" s="50"/>
      <c r="G587" s="50"/>
      <c r="H587" s="50"/>
      <c r="I587" s="52">
        <v>0.0</v>
      </c>
      <c r="J587" s="52">
        <v>0.001</v>
      </c>
    </row>
    <row r="588">
      <c r="A588" s="47" t="str">
        <f t="shared" si="1"/>
        <v>Africa_Sudan-Africa_2001</v>
      </c>
      <c r="B588" s="47" t="s">
        <v>68</v>
      </c>
      <c r="C588" s="49" t="s">
        <v>136</v>
      </c>
      <c r="D588" s="44" t="s">
        <v>71</v>
      </c>
      <c r="E588" s="50"/>
      <c r="F588" s="50"/>
      <c r="G588" s="50"/>
      <c r="H588" s="50"/>
      <c r="I588" s="52">
        <v>0.001</v>
      </c>
      <c r="J588" s="52">
        <v>0.003</v>
      </c>
    </row>
    <row r="589">
      <c r="A589" s="47" t="str">
        <f t="shared" si="1"/>
        <v>Africa_Sudan-Africa_2002</v>
      </c>
      <c r="B589" s="47" t="s">
        <v>68</v>
      </c>
      <c r="C589" s="49" t="s">
        <v>136</v>
      </c>
      <c r="D589" s="44" t="s">
        <v>72</v>
      </c>
      <c r="E589" s="50"/>
      <c r="F589" s="50"/>
      <c r="G589" s="50"/>
      <c r="H589" s="50"/>
      <c r="I589" s="52">
        <v>0.004</v>
      </c>
      <c r="J589" s="52">
        <v>0.005</v>
      </c>
    </row>
    <row r="590">
      <c r="A590" s="47" t="str">
        <f t="shared" si="1"/>
        <v>Africa_Sudan-Africa_2003</v>
      </c>
      <c r="B590" s="47" t="s">
        <v>68</v>
      </c>
      <c r="C590" s="49" t="s">
        <v>136</v>
      </c>
      <c r="D590" s="44" t="s">
        <v>74</v>
      </c>
      <c r="E590" s="50"/>
      <c r="F590" s="50"/>
      <c r="G590" s="50"/>
      <c r="H590" s="50"/>
      <c r="I590" s="52">
        <v>0.005</v>
      </c>
      <c r="J590" s="52">
        <v>0.014</v>
      </c>
    </row>
    <row r="591">
      <c r="A591" s="47" t="str">
        <f t="shared" si="1"/>
        <v>Africa_Sudan-Africa_2004</v>
      </c>
      <c r="B591" s="47" t="s">
        <v>68</v>
      </c>
      <c r="C591" s="49" t="s">
        <v>136</v>
      </c>
      <c r="D591" s="44" t="s">
        <v>83</v>
      </c>
      <c r="E591" s="50"/>
      <c r="F591" s="52">
        <v>39.0</v>
      </c>
      <c r="G591" s="50"/>
      <c r="H591" s="50"/>
      <c r="I591" s="52">
        <v>0.008</v>
      </c>
      <c r="J591" s="52">
        <v>0.028</v>
      </c>
    </row>
    <row r="592">
      <c r="A592" s="47" t="str">
        <f t="shared" si="1"/>
        <v>Africa_Sudan-Africa_2005</v>
      </c>
      <c r="B592" s="47" t="s">
        <v>68</v>
      </c>
      <c r="C592" s="49" t="s">
        <v>136</v>
      </c>
      <c r="D592" s="44" t="s">
        <v>84</v>
      </c>
      <c r="E592" s="52">
        <v>0.497</v>
      </c>
      <c r="F592" s="52">
        <v>39.0</v>
      </c>
      <c r="G592" s="50"/>
      <c r="H592" s="52">
        <v>180.0</v>
      </c>
      <c r="I592" s="52">
        <v>0.013</v>
      </c>
      <c r="J592" s="52">
        <v>0.048</v>
      </c>
    </row>
    <row r="593">
      <c r="A593" s="47" t="str">
        <f t="shared" si="1"/>
        <v>Africa_Sudan-Africa_2006</v>
      </c>
      <c r="B593" s="47" t="s">
        <v>68</v>
      </c>
      <c r="C593" s="49" t="s">
        <v>136</v>
      </c>
      <c r="D593" s="44" t="s">
        <v>85</v>
      </c>
      <c r="E593" s="52">
        <v>0.361</v>
      </c>
      <c r="F593" s="52">
        <v>39.0</v>
      </c>
      <c r="G593" s="50"/>
      <c r="H593" s="52">
        <v>180.0</v>
      </c>
      <c r="I593" s="50"/>
      <c r="J593" s="52">
        <v>0.119</v>
      </c>
    </row>
    <row r="594">
      <c r="A594" s="47" t="str">
        <f t="shared" si="1"/>
        <v>Africa_Sudan-Africa_2007</v>
      </c>
      <c r="B594" s="47" t="s">
        <v>68</v>
      </c>
      <c r="C594" s="49" t="s">
        <v>136</v>
      </c>
      <c r="D594" s="44" t="s">
        <v>86</v>
      </c>
      <c r="E594" s="52">
        <v>0.361</v>
      </c>
      <c r="F594" s="52">
        <v>39.0</v>
      </c>
      <c r="G594" s="50"/>
      <c r="H594" s="52">
        <v>180.0</v>
      </c>
      <c r="I594" s="52">
        <v>0.087</v>
      </c>
      <c r="J594" s="52">
        <v>0.204</v>
      </c>
    </row>
    <row r="595">
      <c r="A595" s="47" t="str">
        <f t="shared" si="1"/>
        <v>Africa_Sudan-Africa_2008</v>
      </c>
      <c r="B595" s="47" t="s">
        <v>68</v>
      </c>
      <c r="C595" s="49" t="s">
        <v>136</v>
      </c>
      <c r="D595" s="44" t="s">
        <v>87</v>
      </c>
      <c r="E595" s="52">
        <v>0.361</v>
      </c>
      <c r="F595" s="52">
        <v>39.0</v>
      </c>
      <c r="G595" s="50"/>
      <c r="H595" s="52">
        <v>180.0</v>
      </c>
      <c r="I595" s="50"/>
      <c r="J595" s="52">
        <v>0.29</v>
      </c>
    </row>
    <row r="596">
      <c r="A596" s="47" t="str">
        <f t="shared" si="1"/>
        <v>Africa_Sudan-Africa_2009</v>
      </c>
      <c r="B596" s="47" t="s">
        <v>68</v>
      </c>
      <c r="C596" s="49" t="s">
        <v>136</v>
      </c>
      <c r="D596" s="44" t="s">
        <v>88</v>
      </c>
      <c r="E596" s="52">
        <v>0.361</v>
      </c>
      <c r="F596" s="52">
        <v>36.0</v>
      </c>
      <c r="G596" s="50"/>
      <c r="H596" s="52">
        <v>180.0</v>
      </c>
      <c r="I596" s="50"/>
      <c r="J596" s="52">
        <v>0.361</v>
      </c>
    </row>
    <row r="597">
      <c r="A597" s="47" t="str">
        <f t="shared" si="1"/>
        <v>Africa_Sudan-Africa_2010</v>
      </c>
      <c r="B597" s="47" t="s">
        <v>68</v>
      </c>
      <c r="C597" s="49" t="s">
        <v>136</v>
      </c>
      <c r="D597" s="44" t="s">
        <v>89</v>
      </c>
      <c r="E597" s="52">
        <v>0.361</v>
      </c>
      <c r="F597" s="52">
        <v>36.0</v>
      </c>
      <c r="G597" s="50"/>
      <c r="H597" s="52">
        <v>180.0</v>
      </c>
      <c r="I597" s="52">
        <v>0.167</v>
      </c>
      <c r="J597" s="52">
        <v>0.415</v>
      </c>
    </row>
    <row r="598">
      <c r="A598" s="47" t="str">
        <f t="shared" si="1"/>
        <v>Africa_Sudan-Africa_2011</v>
      </c>
      <c r="B598" s="47" t="s">
        <v>68</v>
      </c>
      <c r="C598" s="49" t="s">
        <v>136</v>
      </c>
      <c r="D598" s="44" t="s">
        <v>90</v>
      </c>
      <c r="E598" s="52">
        <v>0.361</v>
      </c>
      <c r="F598" s="52">
        <v>36.0</v>
      </c>
      <c r="G598" s="50"/>
      <c r="H598" s="52">
        <v>180.0</v>
      </c>
      <c r="I598" s="52">
        <v>0.173</v>
      </c>
      <c r="J598" s="52">
        <v>0.688</v>
      </c>
    </row>
    <row r="599">
      <c r="A599" s="47" t="str">
        <f t="shared" si="1"/>
        <v>Africa_Sudan-Africa_2012</v>
      </c>
      <c r="B599" s="47" t="s">
        <v>68</v>
      </c>
      <c r="C599" s="49" t="s">
        <v>136</v>
      </c>
      <c r="D599" s="44" t="s">
        <v>91</v>
      </c>
      <c r="E599" s="52">
        <v>0.361</v>
      </c>
      <c r="F599" s="52">
        <v>36.0</v>
      </c>
      <c r="G599" s="52">
        <v>143.0</v>
      </c>
      <c r="H599" s="52">
        <v>180.0</v>
      </c>
      <c r="I599" s="52">
        <v>0.21</v>
      </c>
      <c r="J599" s="52">
        <v>0.744</v>
      </c>
    </row>
    <row r="600">
      <c r="A600" s="47" t="str">
        <f t="shared" si="1"/>
        <v>Africa_Swaziland-Africa_2000</v>
      </c>
      <c r="B600" s="47" t="s">
        <v>68</v>
      </c>
      <c r="C600" s="49" t="s">
        <v>137</v>
      </c>
      <c r="D600" s="44" t="s">
        <v>70</v>
      </c>
      <c r="E600" s="50"/>
      <c r="F600" s="50"/>
      <c r="G600" s="50"/>
      <c r="H600" s="50"/>
      <c r="I600" s="52">
        <v>0.009</v>
      </c>
      <c r="J600" s="52">
        <v>0.031</v>
      </c>
    </row>
    <row r="601">
      <c r="A601" s="47" t="str">
        <f t="shared" si="1"/>
        <v>Africa_Swaziland-Africa_2001</v>
      </c>
      <c r="B601" s="47" t="s">
        <v>68</v>
      </c>
      <c r="C601" s="49" t="s">
        <v>137</v>
      </c>
      <c r="D601" s="44" t="s">
        <v>71</v>
      </c>
      <c r="E601" s="50"/>
      <c r="F601" s="50"/>
      <c r="G601" s="50"/>
      <c r="H601" s="50"/>
      <c r="I601" s="52">
        <v>0.013</v>
      </c>
      <c r="J601" s="52">
        <v>0.051</v>
      </c>
    </row>
    <row r="602">
      <c r="A602" s="47" t="str">
        <f t="shared" si="1"/>
        <v>Africa_Swaziland-Africa_2002</v>
      </c>
      <c r="B602" s="47" t="s">
        <v>68</v>
      </c>
      <c r="C602" s="49" t="s">
        <v>137</v>
      </c>
      <c r="D602" s="44" t="s">
        <v>72</v>
      </c>
      <c r="E602" s="50"/>
      <c r="F602" s="50"/>
      <c r="G602" s="50"/>
      <c r="H602" s="50"/>
      <c r="I602" s="52">
        <v>0.018</v>
      </c>
      <c r="J602" s="52">
        <v>0.063</v>
      </c>
    </row>
    <row r="603">
      <c r="A603" s="47" t="str">
        <f t="shared" si="1"/>
        <v>Africa_Swaziland-Africa_2003</v>
      </c>
      <c r="B603" s="47" t="s">
        <v>68</v>
      </c>
      <c r="C603" s="49" t="s">
        <v>137</v>
      </c>
      <c r="D603" s="44" t="s">
        <v>74</v>
      </c>
      <c r="E603" s="50"/>
      <c r="F603" s="50"/>
      <c r="G603" s="50"/>
      <c r="H603" s="50"/>
      <c r="I603" s="52">
        <v>0.024</v>
      </c>
      <c r="J603" s="52">
        <v>0.078</v>
      </c>
    </row>
    <row r="604">
      <c r="A604" s="47" t="str">
        <f t="shared" si="1"/>
        <v>Africa_Swaziland-Africa_2004</v>
      </c>
      <c r="B604" s="47" t="s">
        <v>68</v>
      </c>
      <c r="C604" s="49" t="s">
        <v>137</v>
      </c>
      <c r="D604" s="44" t="s">
        <v>83</v>
      </c>
      <c r="E604" s="50"/>
      <c r="F604" s="50"/>
      <c r="G604" s="50"/>
      <c r="H604" s="50"/>
      <c r="I604" s="52">
        <v>0.032</v>
      </c>
      <c r="J604" s="52">
        <v>0.132</v>
      </c>
    </row>
    <row r="605">
      <c r="A605" s="47" t="str">
        <f t="shared" si="1"/>
        <v>Africa_Swaziland-Africa_2005</v>
      </c>
      <c r="B605" s="47" t="s">
        <v>68</v>
      </c>
      <c r="C605" s="49" t="s">
        <v>137</v>
      </c>
      <c r="D605" s="44" t="s">
        <v>84</v>
      </c>
      <c r="E605" s="52">
        <v>0.363</v>
      </c>
      <c r="F605" s="52">
        <v>60.0</v>
      </c>
      <c r="G605" s="50"/>
      <c r="H605" s="52">
        <v>104.0</v>
      </c>
      <c r="I605" s="52">
        <v>0.037</v>
      </c>
      <c r="J605" s="52">
        <v>0.181</v>
      </c>
    </row>
    <row r="606">
      <c r="A606" s="47" t="str">
        <f t="shared" si="1"/>
        <v>Africa_Swaziland-Africa_2006</v>
      </c>
      <c r="B606" s="47" t="s">
        <v>68</v>
      </c>
      <c r="C606" s="49" t="s">
        <v>137</v>
      </c>
      <c r="D606" s="44" t="s">
        <v>85</v>
      </c>
      <c r="E606" s="52">
        <v>0.363</v>
      </c>
      <c r="F606" s="52">
        <v>60.0</v>
      </c>
      <c r="G606" s="50"/>
      <c r="H606" s="52">
        <v>104.0</v>
      </c>
      <c r="I606" s="52">
        <v>0.037</v>
      </c>
      <c r="J606" s="52">
        <v>0.224</v>
      </c>
    </row>
    <row r="607">
      <c r="A607" s="47" t="str">
        <f t="shared" si="1"/>
        <v>Africa_Swaziland-Africa_2007</v>
      </c>
      <c r="B607" s="47" t="s">
        <v>68</v>
      </c>
      <c r="C607" s="49" t="s">
        <v>137</v>
      </c>
      <c r="D607" s="44" t="s">
        <v>86</v>
      </c>
      <c r="E607" s="52">
        <v>0.363</v>
      </c>
      <c r="F607" s="52">
        <v>60.0</v>
      </c>
      <c r="G607" s="50"/>
      <c r="H607" s="52">
        <v>104.0</v>
      </c>
      <c r="I607" s="52">
        <v>0.041</v>
      </c>
      <c r="J607" s="52">
        <v>0.335</v>
      </c>
    </row>
    <row r="608">
      <c r="A608" s="47" t="str">
        <f t="shared" si="1"/>
        <v>Africa_Swaziland-Africa_2008</v>
      </c>
      <c r="B608" s="47" t="s">
        <v>68</v>
      </c>
      <c r="C608" s="49" t="s">
        <v>137</v>
      </c>
      <c r="D608" s="44" t="s">
        <v>87</v>
      </c>
      <c r="E608" s="52">
        <v>0.363</v>
      </c>
      <c r="F608" s="52">
        <v>60.0</v>
      </c>
      <c r="G608" s="50"/>
      <c r="H608" s="52">
        <v>104.0</v>
      </c>
      <c r="I608" s="52">
        <v>0.069</v>
      </c>
      <c r="J608" s="52">
        <v>0.461</v>
      </c>
    </row>
    <row r="609">
      <c r="A609" s="47" t="str">
        <f t="shared" si="1"/>
        <v>Africa_Swaziland-Africa_2009</v>
      </c>
      <c r="B609" s="47" t="s">
        <v>68</v>
      </c>
      <c r="C609" s="49" t="s">
        <v>137</v>
      </c>
      <c r="D609" s="44" t="s">
        <v>88</v>
      </c>
      <c r="E609" s="52">
        <v>0.363</v>
      </c>
      <c r="F609" s="52">
        <v>60.0</v>
      </c>
      <c r="G609" s="50"/>
      <c r="H609" s="52">
        <v>104.0</v>
      </c>
      <c r="I609" s="52">
        <v>0.089</v>
      </c>
      <c r="J609" s="52">
        <v>0.566</v>
      </c>
    </row>
    <row r="610">
      <c r="A610" s="47" t="str">
        <f t="shared" si="1"/>
        <v>Africa_Swaziland-Africa_2010</v>
      </c>
      <c r="B610" s="47" t="s">
        <v>68</v>
      </c>
      <c r="C610" s="49" t="s">
        <v>137</v>
      </c>
      <c r="D610" s="44" t="s">
        <v>89</v>
      </c>
      <c r="E610" s="52">
        <v>0.365</v>
      </c>
      <c r="F610" s="52">
        <v>56.0</v>
      </c>
      <c r="G610" s="50"/>
      <c r="H610" s="52">
        <v>104.0</v>
      </c>
      <c r="I610" s="52">
        <v>0.11</v>
      </c>
      <c r="J610" s="52">
        <v>0.608</v>
      </c>
    </row>
    <row r="611">
      <c r="A611" s="47" t="str">
        <f t="shared" si="1"/>
        <v>Africa_Swaziland-Africa_2011</v>
      </c>
      <c r="B611" s="47" t="s">
        <v>68</v>
      </c>
      <c r="C611" s="49" t="s">
        <v>137</v>
      </c>
      <c r="D611" s="44" t="s">
        <v>90</v>
      </c>
      <c r="E611" s="52">
        <v>0.365</v>
      </c>
      <c r="F611" s="52">
        <v>56.0</v>
      </c>
      <c r="G611" s="50"/>
      <c r="H611" s="52">
        <v>104.0</v>
      </c>
      <c r="I611" s="52">
        <v>0.181</v>
      </c>
      <c r="J611" s="52">
        <v>0.632</v>
      </c>
    </row>
    <row r="612">
      <c r="A612" s="47" t="str">
        <f t="shared" si="1"/>
        <v>Africa_Swaziland-Africa_2012</v>
      </c>
      <c r="B612" s="47" t="s">
        <v>68</v>
      </c>
      <c r="C612" s="49" t="s">
        <v>137</v>
      </c>
      <c r="D612" s="44" t="s">
        <v>91</v>
      </c>
      <c r="E612" s="52">
        <v>0.365</v>
      </c>
      <c r="F612" s="52">
        <v>56.0</v>
      </c>
      <c r="G612" s="52">
        <v>120.0</v>
      </c>
      <c r="H612" s="52">
        <v>104.0</v>
      </c>
      <c r="I612" s="52">
        <v>0.208</v>
      </c>
      <c r="J612" s="52">
        <v>0.654</v>
      </c>
    </row>
    <row r="613">
      <c r="A613" s="47" t="str">
        <f t="shared" si="1"/>
        <v>Africa_Tanzania-Africa_2000</v>
      </c>
      <c r="B613" s="47" t="s">
        <v>68</v>
      </c>
      <c r="C613" s="49" t="s">
        <v>138</v>
      </c>
      <c r="D613" s="44" t="s">
        <v>70</v>
      </c>
      <c r="E613" s="50"/>
      <c r="F613" s="50"/>
      <c r="G613" s="50"/>
      <c r="H613" s="50"/>
      <c r="I613" s="52">
        <v>0.001</v>
      </c>
      <c r="J613" s="52">
        <v>0.003</v>
      </c>
    </row>
    <row r="614">
      <c r="A614" s="47" t="str">
        <f t="shared" si="1"/>
        <v>Africa_Tanzania-Africa_2001</v>
      </c>
      <c r="B614" s="47" t="s">
        <v>68</v>
      </c>
      <c r="C614" s="49" t="s">
        <v>138</v>
      </c>
      <c r="D614" s="44" t="s">
        <v>71</v>
      </c>
      <c r="E614" s="50"/>
      <c r="F614" s="50"/>
      <c r="G614" s="50"/>
      <c r="H614" s="50"/>
      <c r="I614" s="52">
        <v>0.002</v>
      </c>
      <c r="J614" s="52">
        <v>0.008</v>
      </c>
    </row>
    <row r="615">
      <c r="A615" s="47" t="str">
        <f t="shared" si="1"/>
        <v>Africa_Tanzania-Africa_2002</v>
      </c>
      <c r="B615" s="47" t="s">
        <v>68</v>
      </c>
      <c r="C615" s="49" t="s">
        <v>138</v>
      </c>
      <c r="D615" s="44" t="s">
        <v>72</v>
      </c>
      <c r="E615" s="50"/>
      <c r="F615" s="50"/>
      <c r="G615" s="50"/>
      <c r="H615" s="50"/>
      <c r="I615" s="52">
        <v>0.002</v>
      </c>
      <c r="J615" s="52">
        <v>0.017</v>
      </c>
    </row>
    <row r="616">
      <c r="A616" s="47" t="str">
        <f t="shared" si="1"/>
        <v>Africa_Tanzania-Africa_2003</v>
      </c>
      <c r="B616" s="47" t="s">
        <v>68</v>
      </c>
      <c r="C616" s="49" t="s">
        <v>138</v>
      </c>
      <c r="D616" s="44" t="s">
        <v>74</v>
      </c>
      <c r="E616" s="50"/>
      <c r="F616" s="52">
        <v>28.0</v>
      </c>
      <c r="G616" s="50"/>
      <c r="H616" s="50"/>
      <c r="I616" s="52">
        <v>0.007</v>
      </c>
      <c r="J616" s="52">
        <v>0.035</v>
      </c>
    </row>
    <row r="617">
      <c r="A617" s="47" t="str">
        <f t="shared" si="1"/>
        <v>Africa_Tanzania-Africa_2004</v>
      </c>
      <c r="B617" s="47" t="s">
        <v>68</v>
      </c>
      <c r="C617" s="49" t="s">
        <v>138</v>
      </c>
      <c r="D617" s="44" t="s">
        <v>83</v>
      </c>
      <c r="E617" s="50"/>
      <c r="F617" s="52">
        <v>28.0</v>
      </c>
      <c r="G617" s="50"/>
      <c r="H617" s="50"/>
      <c r="I617" s="52">
        <v>0.009</v>
      </c>
      <c r="J617" s="52">
        <v>0.051</v>
      </c>
    </row>
    <row r="618">
      <c r="A618" s="47" t="str">
        <f t="shared" si="1"/>
        <v>Africa_Tanzania-Africa_2005</v>
      </c>
      <c r="B618" s="47" t="s">
        <v>68</v>
      </c>
      <c r="C618" s="49" t="s">
        <v>138</v>
      </c>
      <c r="D618" s="44" t="s">
        <v>84</v>
      </c>
      <c r="E618" s="52">
        <v>0.438</v>
      </c>
      <c r="F618" s="52">
        <v>28.0</v>
      </c>
      <c r="G618" s="50"/>
      <c r="H618" s="52">
        <v>172.0</v>
      </c>
      <c r="I618" s="52">
        <v>0.011</v>
      </c>
      <c r="J618" s="52">
        <v>0.076</v>
      </c>
    </row>
    <row r="619">
      <c r="A619" s="47" t="str">
        <f t="shared" si="1"/>
        <v>Africa_Tanzania-Africa_2006</v>
      </c>
      <c r="B619" s="47" t="s">
        <v>68</v>
      </c>
      <c r="C619" s="49" t="s">
        <v>138</v>
      </c>
      <c r="D619" s="44" t="s">
        <v>85</v>
      </c>
      <c r="E619" s="52">
        <v>0.438</v>
      </c>
      <c r="F619" s="52">
        <v>27.0</v>
      </c>
      <c r="G619" s="50"/>
      <c r="H619" s="52">
        <v>172.0</v>
      </c>
      <c r="I619" s="52">
        <v>0.013</v>
      </c>
      <c r="J619" s="52">
        <v>0.14</v>
      </c>
    </row>
    <row r="620">
      <c r="A620" s="47" t="str">
        <f t="shared" si="1"/>
        <v>Africa_Tanzania-Africa_2007</v>
      </c>
      <c r="B620" s="47" t="s">
        <v>68</v>
      </c>
      <c r="C620" s="49" t="s">
        <v>138</v>
      </c>
      <c r="D620" s="44" t="s">
        <v>86</v>
      </c>
      <c r="E620" s="52">
        <v>0.439</v>
      </c>
      <c r="F620" s="52">
        <v>26.0</v>
      </c>
      <c r="G620" s="50"/>
      <c r="H620" s="52">
        <v>172.0</v>
      </c>
      <c r="I620" s="52">
        <v>0.016</v>
      </c>
      <c r="J620" s="52">
        <v>0.201</v>
      </c>
    </row>
    <row r="621">
      <c r="A621" s="47" t="str">
        <f t="shared" si="1"/>
        <v>Africa_Tanzania-Africa_2008</v>
      </c>
      <c r="B621" s="47" t="s">
        <v>68</v>
      </c>
      <c r="C621" s="49" t="s">
        <v>138</v>
      </c>
      <c r="D621" s="44" t="s">
        <v>87</v>
      </c>
      <c r="E621" s="52">
        <v>0.444</v>
      </c>
      <c r="F621" s="52">
        <v>26.0</v>
      </c>
      <c r="G621" s="50"/>
      <c r="H621" s="52">
        <v>172.0</v>
      </c>
      <c r="I621" s="52">
        <v>0.019</v>
      </c>
      <c r="J621" s="52">
        <v>0.307</v>
      </c>
    </row>
    <row r="622">
      <c r="A622" s="47" t="str">
        <f t="shared" si="1"/>
        <v>Africa_Tanzania-Africa_2009</v>
      </c>
      <c r="B622" s="47" t="s">
        <v>68</v>
      </c>
      <c r="C622" s="49" t="s">
        <v>138</v>
      </c>
      <c r="D622" s="44" t="s">
        <v>88</v>
      </c>
      <c r="E622" s="52">
        <v>0.444</v>
      </c>
      <c r="F622" s="52">
        <v>26.0</v>
      </c>
      <c r="G622" s="50"/>
      <c r="H622" s="52">
        <v>172.0</v>
      </c>
      <c r="I622" s="52">
        <v>0.024</v>
      </c>
      <c r="J622" s="52">
        <v>0.4</v>
      </c>
    </row>
    <row r="623">
      <c r="A623" s="47" t="str">
        <f t="shared" si="1"/>
        <v>Africa_Tanzania-Africa_2010</v>
      </c>
      <c r="B623" s="47" t="s">
        <v>68</v>
      </c>
      <c r="C623" s="49" t="s">
        <v>138</v>
      </c>
      <c r="D623" s="44" t="s">
        <v>89</v>
      </c>
      <c r="E623" s="52">
        <v>0.444</v>
      </c>
      <c r="F623" s="52">
        <v>26.0</v>
      </c>
      <c r="G623" s="50"/>
      <c r="H623" s="52">
        <v>172.0</v>
      </c>
      <c r="I623" s="52">
        <v>0.029</v>
      </c>
      <c r="J623" s="52">
        <v>0.467</v>
      </c>
    </row>
    <row r="624">
      <c r="A624" s="47" t="str">
        <f t="shared" si="1"/>
        <v>Africa_Tanzania-Africa_2011</v>
      </c>
      <c r="B624" s="47" t="s">
        <v>68</v>
      </c>
      <c r="C624" s="49" t="s">
        <v>138</v>
      </c>
      <c r="D624" s="44" t="s">
        <v>90</v>
      </c>
      <c r="E624" s="52">
        <v>0.449</v>
      </c>
      <c r="F624" s="52">
        <v>26.0</v>
      </c>
      <c r="G624" s="50"/>
      <c r="H624" s="52">
        <v>172.0</v>
      </c>
      <c r="I624" s="52">
        <v>0.035</v>
      </c>
      <c r="J624" s="52">
        <v>0.554</v>
      </c>
    </row>
    <row r="625">
      <c r="A625" s="47" t="str">
        <f t="shared" si="1"/>
        <v>Africa_Tanzania-Africa_2012</v>
      </c>
      <c r="B625" s="47" t="s">
        <v>68</v>
      </c>
      <c r="C625" s="49" t="s">
        <v>138</v>
      </c>
      <c r="D625" s="44" t="s">
        <v>91</v>
      </c>
      <c r="E625" s="52">
        <v>0.449</v>
      </c>
      <c r="F625" s="52">
        <v>26.0</v>
      </c>
      <c r="G625" s="52">
        <v>136.0</v>
      </c>
      <c r="H625" s="52">
        <v>172.0</v>
      </c>
      <c r="I625" s="52">
        <v>0.04</v>
      </c>
      <c r="J625" s="52">
        <v>0.57</v>
      </c>
    </row>
    <row r="626">
      <c r="A626" s="47" t="str">
        <f t="shared" si="1"/>
        <v>Africa_Togo-Africa_2000</v>
      </c>
      <c r="B626" s="47" t="s">
        <v>68</v>
      </c>
      <c r="C626" s="49" t="s">
        <v>139</v>
      </c>
      <c r="D626" s="44" t="s">
        <v>70</v>
      </c>
      <c r="E626" s="50"/>
      <c r="F626" s="50"/>
      <c r="G626" s="50"/>
      <c r="H626" s="50"/>
      <c r="I626" s="52">
        <v>0.008</v>
      </c>
      <c r="J626" s="52">
        <v>0.01</v>
      </c>
    </row>
    <row r="627">
      <c r="A627" s="47" t="str">
        <f t="shared" si="1"/>
        <v>Africa_Togo-Africa_2001</v>
      </c>
      <c r="B627" s="47" t="s">
        <v>68</v>
      </c>
      <c r="C627" s="49" t="s">
        <v>139</v>
      </c>
      <c r="D627" s="44" t="s">
        <v>71</v>
      </c>
      <c r="E627" s="50"/>
      <c r="F627" s="50"/>
      <c r="G627" s="50"/>
      <c r="H627" s="50"/>
      <c r="I627" s="52">
        <v>0.009</v>
      </c>
      <c r="J627" s="52">
        <v>0.019</v>
      </c>
    </row>
    <row r="628">
      <c r="A628" s="47" t="str">
        <f t="shared" si="1"/>
        <v>Africa_Togo-Africa_2002</v>
      </c>
      <c r="B628" s="47" t="s">
        <v>68</v>
      </c>
      <c r="C628" s="49" t="s">
        <v>139</v>
      </c>
      <c r="D628" s="44" t="s">
        <v>72</v>
      </c>
      <c r="E628" s="50"/>
      <c r="F628" s="50"/>
      <c r="G628" s="50"/>
      <c r="H628" s="50"/>
      <c r="I628" s="52">
        <v>0.01</v>
      </c>
      <c r="J628" s="52">
        <v>0.032</v>
      </c>
    </row>
    <row r="629">
      <c r="A629" s="47" t="str">
        <f t="shared" si="1"/>
        <v>Africa_Togo-Africa_2003</v>
      </c>
      <c r="B629" s="47" t="s">
        <v>68</v>
      </c>
      <c r="C629" s="49" t="s">
        <v>139</v>
      </c>
      <c r="D629" s="44" t="s">
        <v>74</v>
      </c>
      <c r="E629" s="50"/>
      <c r="F629" s="52">
        <v>65.0</v>
      </c>
      <c r="G629" s="50"/>
      <c r="H629" s="50"/>
      <c r="I629" s="52">
        <v>0.012</v>
      </c>
      <c r="J629" s="52">
        <v>0.046</v>
      </c>
    </row>
    <row r="630">
      <c r="A630" s="47" t="str">
        <f t="shared" si="1"/>
        <v>Africa_Togo-Africa_2004</v>
      </c>
      <c r="B630" s="47" t="s">
        <v>68</v>
      </c>
      <c r="C630" s="49" t="s">
        <v>139</v>
      </c>
      <c r="D630" s="44" t="s">
        <v>83</v>
      </c>
      <c r="E630" s="50"/>
      <c r="F630" s="52">
        <v>65.0</v>
      </c>
      <c r="G630" s="50"/>
      <c r="H630" s="50"/>
      <c r="I630" s="52">
        <v>0.015</v>
      </c>
      <c r="J630" s="52">
        <v>0.062</v>
      </c>
    </row>
    <row r="631">
      <c r="A631" s="47" t="str">
        <f t="shared" si="1"/>
        <v>Africa_Togo-Africa_2005</v>
      </c>
      <c r="B631" s="47" t="s">
        <v>68</v>
      </c>
      <c r="C631" s="49" t="s">
        <v>139</v>
      </c>
      <c r="D631" s="44" t="s">
        <v>84</v>
      </c>
      <c r="E631" s="52">
        <v>0.525</v>
      </c>
      <c r="F631" s="52">
        <v>65.0</v>
      </c>
      <c r="G631" s="50"/>
      <c r="H631" s="52">
        <v>270.0</v>
      </c>
      <c r="I631" s="52">
        <v>0.018</v>
      </c>
      <c r="J631" s="52">
        <v>0.078</v>
      </c>
    </row>
    <row r="632">
      <c r="A632" s="47" t="str">
        <f t="shared" si="1"/>
        <v>Africa_Togo-Africa_2006</v>
      </c>
      <c r="B632" s="47" t="s">
        <v>68</v>
      </c>
      <c r="C632" s="49" t="s">
        <v>139</v>
      </c>
      <c r="D632" s="44" t="s">
        <v>85</v>
      </c>
      <c r="E632" s="52">
        <v>0.525</v>
      </c>
      <c r="F632" s="52">
        <v>64.0</v>
      </c>
      <c r="G632" s="50"/>
      <c r="H632" s="52">
        <v>270.0</v>
      </c>
      <c r="I632" s="52">
        <v>0.02</v>
      </c>
      <c r="J632" s="52">
        <v>0.125</v>
      </c>
    </row>
    <row r="633">
      <c r="A633" s="47" t="str">
        <f t="shared" si="1"/>
        <v>Africa_Togo-Africa_2007</v>
      </c>
      <c r="B633" s="47" t="s">
        <v>68</v>
      </c>
      <c r="C633" s="49" t="s">
        <v>139</v>
      </c>
      <c r="D633" s="44" t="s">
        <v>86</v>
      </c>
      <c r="E633" s="52">
        <v>0.526</v>
      </c>
      <c r="F633" s="52">
        <v>62.0</v>
      </c>
      <c r="G633" s="50"/>
      <c r="H633" s="52">
        <v>270.0</v>
      </c>
      <c r="I633" s="52">
        <v>0.022</v>
      </c>
      <c r="J633" s="52">
        <v>0.204</v>
      </c>
    </row>
    <row r="634">
      <c r="A634" s="47" t="str">
        <f t="shared" si="1"/>
        <v>Africa_Togo-Africa_2008</v>
      </c>
      <c r="B634" s="47" t="s">
        <v>68</v>
      </c>
      <c r="C634" s="49" t="s">
        <v>139</v>
      </c>
      <c r="D634" s="44" t="s">
        <v>87</v>
      </c>
      <c r="E634" s="52">
        <v>0.526</v>
      </c>
      <c r="F634" s="52">
        <v>62.0</v>
      </c>
      <c r="G634" s="50"/>
      <c r="H634" s="52">
        <v>270.0</v>
      </c>
      <c r="I634" s="52">
        <v>0.024</v>
      </c>
      <c r="J634" s="52">
        <v>0.259</v>
      </c>
    </row>
    <row r="635">
      <c r="A635" s="47" t="str">
        <f t="shared" si="1"/>
        <v>Africa_Togo-Africa_2009</v>
      </c>
      <c r="B635" s="47" t="s">
        <v>68</v>
      </c>
      <c r="C635" s="49" t="s">
        <v>139</v>
      </c>
      <c r="D635" s="44" t="s">
        <v>88</v>
      </c>
      <c r="E635" s="52">
        <v>0.525</v>
      </c>
      <c r="F635" s="52">
        <v>84.0</v>
      </c>
      <c r="G635" s="50"/>
      <c r="H635" s="52">
        <v>270.0</v>
      </c>
      <c r="I635" s="52">
        <v>0.026</v>
      </c>
      <c r="J635" s="52">
        <v>0.356</v>
      </c>
    </row>
    <row r="636">
      <c r="A636" s="47" t="str">
        <f t="shared" si="1"/>
        <v>Africa_Togo-Africa_2010</v>
      </c>
      <c r="B636" s="47" t="s">
        <v>68</v>
      </c>
      <c r="C636" s="49" t="s">
        <v>139</v>
      </c>
      <c r="D636" s="44" t="s">
        <v>89</v>
      </c>
      <c r="E636" s="52">
        <v>0.503</v>
      </c>
      <c r="F636" s="52">
        <v>84.0</v>
      </c>
      <c r="G636" s="50"/>
      <c r="H636" s="52">
        <v>270.0</v>
      </c>
      <c r="I636" s="52">
        <v>0.03</v>
      </c>
      <c r="J636" s="52">
        <v>0.413</v>
      </c>
    </row>
    <row r="637">
      <c r="A637" s="47" t="str">
        <f t="shared" si="1"/>
        <v>Africa_Togo-Africa_2011</v>
      </c>
      <c r="B637" s="47" t="s">
        <v>68</v>
      </c>
      <c r="C637" s="49" t="s">
        <v>139</v>
      </c>
      <c r="D637" s="44" t="s">
        <v>90</v>
      </c>
      <c r="E637" s="52">
        <v>0.489</v>
      </c>
      <c r="F637" s="52">
        <v>84.0</v>
      </c>
      <c r="G637" s="50"/>
      <c r="H637" s="52">
        <v>270.0</v>
      </c>
      <c r="I637" s="52">
        <v>0.035</v>
      </c>
      <c r="J637" s="52">
        <v>0.416</v>
      </c>
    </row>
    <row r="638">
      <c r="A638" s="47" t="str">
        <f t="shared" si="1"/>
        <v>Africa_Togo-Africa_2012</v>
      </c>
      <c r="B638" s="47" t="s">
        <v>68</v>
      </c>
      <c r="C638" s="49" t="s">
        <v>139</v>
      </c>
      <c r="D638" s="44" t="s">
        <v>91</v>
      </c>
      <c r="E638" s="52">
        <v>0.489</v>
      </c>
      <c r="F638" s="52">
        <v>38.0</v>
      </c>
      <c r="G638" s="52">
        <v>159.0</v>
      </c>
      <c r="H638" s="52">
        <v>270.0</v>
      </c>
      <c r="I638" s="52">
        <v>0.04</v>
      </c>
      <c r="J638" s="52">
        <v>0.499</v>
      </c>
    </row>
    <row r="639">
      <c r="A639" s="47" t="str">
        <f t="shared" si="1"/>
        <v>Africa_Tunisia-Africa_2000</v>
      </c>
      <c r="B639" s="47" t="s">
        <v>68</v>
      </c>
      <c r="C639" s="49" t="s">
        <v>140</v>
      </c>
      <c r="D639" s="44" t="s">
        <v>70</v>
      </c>
      <c r="E639" s="50"/>
      <c r="F639" s="50"/>
      <c r="G639" s="50"/>
      <c r="H639" s="50"/>
      <c r="I639" s="52">
        <v>0.028</v>
      </c>
      <c r="J639" s="52">
        <v>0.012</v>
      </c>
    </row>
    <row r="640">
      <c r="A640" s="47" t="str">
        <f t="shared" si="1"/>
        <v>Africa_Tunisia-Africa_2001</v>
      </c>
      <c r="B640" s="47" t="s">
        <v>68</v>
      </c>
      <c r="C640" s="49" t="s">
        <v>140</v>
      </c>
      <c r="D640" s="44" t="s">
        <v>71</v>
      </c>
      <c r="E640" s="50"/>
      <c r="F640" s="50"/>
      <c r="G640" s="50"/>
      <c r="H640" s="50"/>
      <c r="I640" s="52">
        <v>0.043</v>
      </c>
      <c r="J640" s="52">
        <v>0.04</v>
      </c>
    </row>
    <row r="641">
      <c r="A641" s="47" t="str">
        <f t="shared" si="1"/>
        <v>Africa_Tunisia-Africa_2002</v>
      </c>
      <c r="B641" s="47" t="s">
        <v>68</v>
      </c>
      <c r="C641" s="49" t="s">
        <v>140</v>
      </c>
      <c r="D641" s="44" t="s">
        <v>72</v>
      </c>
      <c r="E641" s="50"/>
      <c r="F641" s="50"/>
      <c r="G641" s="50"/>
      <c r="H641" s="50"/>
      <c r="I641" s="52">
        <v>0.053</v>
      </c>
      <c r="J641" s="52">
        <v>0.059</v>
      </c>
    </row>
    <row r="642">
      <c r="A642" s="47" t="str">
        <f t="shared" si="1"/>
        <v>Africa_Tunisia-Africa_2003</v>
      </c>
      <c r="B642" s="47" t="s">
        <v>68</v>
      </c>
      <c r="C642" s="49" t="s">
        <v>140</v>
      </c>
      <c r="D642" s="44" t="s">
        <v>74</v>
      </c>
      <c r="E642" s="50"/>
      <c r="F642" s="52">
        <v>11.0</v>
      </c>
      <c r="G642" s="50"/>
      <c r="H642" s="50"/>
      <c r="I642" s="52">
        <v>0.065</v>
      </c>
      <c r="J642" s="52">
        <v>0.195</v>
      </c>
    </row>
    <row r="643">
      <c r="A643" s="47" t="str">
        <f t="shared" si="1"/>
        <v>Africa_Tunisia-Africa_2004</v>
      </c>
      <c r="B643" s="47" t="s">
        <v>68</v>
      </c>
      <c r="C643" s="49" t="s">
        <v>140</v>
      </c>
      <c r="D643" s="44" t="s">
        <v>83</v>
      </c>
      <c r="E643" s="50"/>
      <c r="F643" s="52">
        <v>11.0</v>
      </c>
      <c r="G643" s="50"/>
      <c r="H643" s="50"/>
      <c r="I643" s="52">
        <v>0.085</v>
      </c>
      <c r="J643" s="52">
        <v>0.376</v>
      </c>
    </row>
    <row r="644">
      <c r="A644" s="47" t="str">
        <f t="shared" si="1"/>
        <v>Africa_Tunisia-Africa_2005</v>
      </c>
      <c r="B644" s="47" t="s">
        <v>68</v>
      </c>
      <c r="C644" s="49" t="s">
        <v>140</v>
      </c>
      <c r="D644" s="44" t="s">
        <v>84</v>
      </c>
      <c r="E644" s="52">
        <v>0.606</v>
      </c>
      <c r="F644" s="52">
        <v>11.0</v>
      </c>
      <c r="G644" s="50"/>
      <c r="H644" s="52">
        <v>268.0</v>
      </c>
      <c r="I644" s="52">
        <v>0.097</v>
      </c>
      <c r="J644" s="52">
        <v>0.565</v>
      </c>
    </row>
    <row r="645">
      <c r="A645" s="47" t="str">
        <f t="shared" si="1"/>
        <v>Africa_Tunisia-Africa_2006</v>
      </c>
      <c r="B645" s="47" t="s">
        <v>68</v>
      </c>
      <c r="C645" s="49" t="s">
        <v>140</v>
      </c>
      <c r="D645" s="44" t="s">
        <v>85</v>
      </c>
      <c r="E645" s="52">
        <v>0.606</v>
      </c>
      <c r="F645" s="52">
        <v>11.0</v>
      </c>
      <c r="G645" s="50"/>
      <c r="H645" s="52">
        <v>268.0</v>
      </c>
      <c r="I645" s="52">
        <v>0.13</v>
      </c>
      <c r="J645" s="52">
        <v>0.722</v>
      </c>
    </row>
    <row r="646">
      <c r="A646" s="47" t="str">
        <f t="shared" si="1"/>
        <v>Africa_Tunisia-Africa_2007</v>
      </c>
      <c r="B646" s="47" t="s">
        <v>68</v>
      </c>
      <c r="C646" s="49" t="s">
        <v>140</v>
      </c>
      <c r="D646" s="44" t="s">
        <v>86</v>
      </c>
      <c r="E646" s="52">
        <v>0.606</v>
      </c>
      <c r="F646" s="52">
        <v>11.0</v>
      </c>
      <c r="G646" s="50"/>
      <c r="H646" s="52">
        <v>268.0</v>
      </c>
      <c r="I646" s="52">
        <v>0.171</v>
      </c>
      <c r="J646" s="52">
        <v>0.763</v>
      </c>
    </row>
    <row r="647">
      <c r="A647" s="47" t="str">
        <f t="shared" si="1"/>
        <v>Africa_Tunisia-Africa_2008</v>
      </c>
      <c r="B647" s="47" t="s">
        <v>68</v>
      </c>
      <c r="C647" s="49" t="s">
        <v>140</v>
      </c>
      <c r="D647" s="44" t="s">
        <v>87</v>
      </c>
      <c r="E647" s="52">
        <v>0.586</v>
      </c>
      <c r="F647" s="52">
        <v>11.0</v>
      </c>
      <c r="G647" s="50"/>
      <c r="H647" s="52">
        <v>228.0</v>
      </c>
      <c r="I647" s="52">
        <v>0.275</v>
      </c>
      <c r="J647" s="52">
        <v>0.828</v>
      </c>
    </row>
    <row r="648">
      <c r="A648" s="47" t="str">
        <f t="shared" si="1"/>
        <v>Africa_Tunisia-Africa_2009</v>
      </c>
      <c r="B648" s="47" t="s">
        <v>68</v>
      </c>
      <c r="C648" s="49" t="s">
        <v>140</v>
      </c>
      <c r="D648" s="44" t="s">
        <v>88</v>
      </c>
      <c r="E648" s="52">
        <v>0.623</v>
      </c>
      <c r="F648" s="52">
        <v>11.0</v>
      </c>
      <c r="G648" s="50"/>
      <c r="H648" s="52">
        <v>228.0</v>
      </c>
      <c r="I648" s="52">
        <v>0.341</v>
      </c>
      <c r="J648" s="52">
        <v>0.932</v>
      </c>
    </row>
    <row r="649">
      <c r="A649" s="47" t="str">
        <f t="shared" si="1"/>
        <v>Africa_Tunisia-Africa_2010</v>
      </c>
      <c r="B649" s="47" t="s">
        <v>68</v>
      </c>
      <c r="C649" s="49" t="s">
        <v>140</v>
      </c>
      <c r="D649" s="44" t="s">
        <v>89</v>
      </c>
      <c r="E649" s="52">
        <v>0.623</v>
      </c>
      <c r="F649" s="52">
        <v>11.0</v>
      </c>
      <c r="G649" s="50"/>
      <c r="H649" s="52">
        <v>144.0</v>
      </c>
      <c r="I649" s="52">
        <v>0.368</v>
      </c>
      <c r="J649" s="52">
        <v>1.045</v>
      </c>
    </row>
    <row r="650">
      <c r="A650" s="47" t="str">
        <f t="shared" si="1"/>
        <v>Africa_Tunisia-Africa_2011</v>
      </c>
      <c r="B650" s="47" t="s">
        <v>68</v>
      </c>
      <c r="C650" s="49" t="s">
        <v>140</v>
      </c>
      <c r="D650" s="44" t="s">
        <v>90</v>
      </c>
      <c r="E650" s="52">
        <v>0.624</v>
      </c>
      <c r="F650" s="52">
        <v>11.0</v>
      </c>
      <c r="G650" s="50"/>
      <c r="H650" s="52">
        <v>144.0</v>
      </c>
      <c r="I650" s="52">
        <v>0.391</v>
      </c>
      <c r="J650" s="52">
        <v>1.152</v>
      </c>
    </row>
    <row r="651">
      <c r="A651" s="47" t="str">
        <f t="shared" si="1"/>
        <v>Africa_Tunisia-Africa_2012</v>
      </c>
      <c r="B651" s="47" t="s">
        <v>68</v>
      </c>
      <c r="C651" s="49" t="s">
        <v>140</v>
      </c>
      <c r="D651" s="44" t="s">
        <v>91</v>
      </c>
      <c r="E651" s="52">
        <v>0.624</v>
      </c>
      <c r="F651" s="52">
        <v>11.0</v>
      </c>
      <c r="G651" s="52">
        <v>49.0</v>
      </c>
      <c r="H651" s="52">
        <v>144.0</v>
      </c>
      <c r="I651" s="52">
        <v>0.414</v>
      </c>
      <c r="J651" s="52">
        <v>1.181</v>
      </c>
    </row>
    <row r="652">
      <c r="A652" s="47" t="str">
        <f t="shared" si="1"/>
        <v>Africa_Uganda-Africa_2000</v>
      </c>
      <c r="B652" s="47" t="s">
        <v>68</v>
      </c>
      <c r="C652" s="49" t="s">
        <v>141</v>
      </c>
      <c r="D652" s="44" t="s">
        <v>70</v>
      </c>
      <c r="E652" s="50"/>
      <c r="F652" s="50"/>
      <c r="G652" s="50"/>
      <c r="H652" s="50"/>
      <c r="I652" s="52">
        <v>0.002</v>
      </c>
      <c r="J652" s="52">
        <v>0.005</v>
      </c>
    </row>
    <row r="653">
      <c r="A653" s="47" t="str">
        <f t="shared" si="1"/>
        <v>Africa_Uganda-Africa_2001</v>
      </c>
      <c r="B653" s="47" t="s">
        <v>68</v>
      </c>
      <c r="C653" s="49" t="s">
        <v>141</v>
      </c>
      <c r="D653" s="44" t="s">
        <v>71</v>
      </c>
      <c r="E653" s="50"/>
      <c r="F653" s="50"/>
      <c r="G653" s="50"/>
      <c r="H653" s="50"/>
      <c r="I653" s="52">
        <v>0.002</v>
      </c>
      <c r="J653" s="52">
        <v>0.011</v>
      </c>
    </row>
    <row r="654">
      <c r="A654" s="47" t="str">
        <f t="shared" si="1"/>
        <v>Africa_Uganda-Africa_2002</v>
      </c>
      <c r="B654" s="47" t="s">
        <v>68</v>
      </c>
      <c r="C654" s="49" t="s">
        <v>141</v>
      </c>
      <c r="D654" s="44" t="s">
        <v>72</v>
      </c>
      <c r="E654" s="50"/>
      <c r="F654" s="50"/>
      <c r="G654" s="50"/>
      <c r="H654" s="50"/>
      <c r="I654" s="52">
        <v>0.004</v>
      </c>
      <c r="J654" s="52">
        <v>0.015</v>
      </c>
    </row>
    <row r="655">
      <c r="A655" s="47" t="str">
        <f t="shared" si="1"/>
        <v>Africa_Uganda-Africa_2003</v>
      </c>
      <c r="B655" s="47" t="s">
        <v>68</v>
      </c>
      <c r="C655" s="49" t="s">
        <v>141</v>
      </c>
      <c r="D655" s="44" t="s">
        <v>74</v>
      </c>
      <c r="E655" s="50"/>
      <c r="F655" s="52">
        <v>34.0</v>
      </c>
      <c r="G655" s="50"/>
      <c r="H655" s="50"/>
      <c r="I655" s="52">
        <v>0.005</v>
      </c>
      <c r="J655" s="52">
        <v>0.029</v>
      </c>
    </row>
    <row r="656">
      <c r="A656" s="47" t="str">
        <f t="shared" si="1"/>
        <v>Africa_Uganda-Africa_2004</v>
      </c>
      <c r="B656" s="47" t="s">
        <v>68</v>
      </c>
      <c r="C656" s="49" t="s">
        <v>141</v>
      </c>
      <c r="D656" s="44" t="s">
        <v>83</v>
      </c>
      <c r="E656" s="50"/>
      <c r="F656" s="52">
        <v>34.0</v>
      </c>
      <c r="G656" s="50"/>
      <c r="H656" s="50"/>
      <c r="I656" s="52">
        <v>0.007</v>
      </c>
      <c r="J656" s="52">
        <v>0.042</v>
      </c>
    </row>
    <row r="657">
      <c r="A657" s="47" t="str">
        <f t="shared" si="1"/>
        <v>Africa_Uganda-Africa_2005</v>
      </c>
      <c r="B657" s="47" t="s">
        <v>68</v>
      </c>
      <c r="C657" s="49" t="s">
        <v>141</v>
      </c>
      <c r="D657" s="44" t="s">
        <v>84</v>
      </c>
      <c r="E657" s="52">
        <v>0.369</v>
      </c>
      <c r="F657" s="52">
        <v>34.0</v>
      </c>
      <c r="G657" s="50"/>
      <c r="H657" s="52">
        <v>237.0</v>
      </c>
      <c r="I657" s="52">
        <v>0.017</v>
      </c>
      <c r="J657" s="52">
        <v>0.046</v>
      </c>
    </row>
    <row r="658">
      <c r="A658" s="47" t="str">
        <f t="shared" si="1"/>
        <v>Africa_Uganda-Africa_2006</v>
      </c>
      <c r="B658" s="47" t="s">
        <v>68</v>
      </c>
      <c r="C658" s="49" t="s">
        <v>141</v>
      </c>
      <c r="D658" s="44" t="s">
        <v>85</v>
      </c>
      <c r="E658" s="52">
        <v>0.352</v>
      </c>
      <c r="F658" s="52">
        <v>28.0</v>
      </c>
      <c r="G658" s="50"/>
      <c r="H658" s="52">
        <v>237.0</v>
      </c>
      <c r="I658" s="52">
        <v>0.025</v>
      </c>
      <c r="J658" s="52">
        <v>0.068</v>
      </c>
    </row>
    <row r="659">
      <c r="A659" s="47" t="str">
        <f t="shared" si="1"/>
        <v>Africa_Uganda-Africa_2007</v>
      </c>
      <c r="B659" s="47" t="s">
        <v>68</v>
      </c>
      <c r="C659" s="49" t="s">
        <v>141</v>
      </c>
      <c r="D659" s="44" t="s">
        <v>86</v>
      </c>
      <c r="E659" s="52">
        <v>0.368</v>
      </c>
      <c r="F659" s="52">
        <v>28.0</v>
      </c>
      <c r="G659" s="50"/>
      <c r="H659" s="52">
        <v>237.0</v>
      </c>
      <c r="I659" s="52">
        <v>0.037</v>
      </c>
      <c r="J659" s="52">
        <v>0.137</v>
      </c>
    </row>
    <row r="660">
      <c r="A660" s="47" t="str">
        <f t="shared" si="1"/>
        <v>Africa_Uganda-Africa_2008</v>
      </c>
      <c r="B660" s="47" t="s">
        <v>68</v>
      </c>
      <c r="C660" s="49" t="s">
        <v>141</v>
      </c>
      <c r="D660" s="44" t="s">
        <v>87</v>
      </c>
      <c r="E660" s="52">
        <v>0.34</v>
      </c>
      <c r="F660" s="52">
        <v>25.0</v>
      </c>
      <c r="G660" s="50"/>
      <c r="H660" s="52">
        <v>222.0</v>
      </c>
      <c r="I660" s="52">
        <v>0.079</v>
      </c>
      <c r="J660" s="52">
        <v>0.269</v>
      </c>
    </row>
    <row r="661">
      <c r="A661" s="47" t="str">
        <f t="shared" si="1"/>
        <v>Africa_Uganda-Africa_2009</v>
      </c>
      <c r="B661" s="47" t="s">
        <v>68</v>
      </c>
      <c r="C661" s="49" t="s">
        <v>141</v>
      </c>
      <c r="D661" s="44" t="s">
        <v>88</v>
      </c>
      <c r="E661" s="52">
        <v>0.35</v>
      </c>
      <c r="F661" s="52">
        <v>25.0</v>
      </c>
      <c r="G661" s="50"/>
      <c r="H661" s="52">
        <v>161.0</v>
      </c>
      <c r="I661" s="52">
        <v>0.098</v>
      </c>
      <c r="J661" s="52">
        <v>0.286</v>
      </c>
    </row>
    <row r="662">
      <c r="A662" s="47" t="str">
        <f t="shared" si="1"/>
        <v>Africa_Uganda-Africa_2010</v>
      </c>
      <c r="B662" s="47" t="s">
        <v>68</v>
      </c>
      <c r="C662" s="49" t="s">
        <v>141</v>
      </c>
      <c r="D662" s="44" t="s">
        <v>89</v>
      </c>
      <c r="E662" s="52">
        <v>0.35</v>
      </c>
      <c r="F662" s="52">
        <v>24.0</v>
      </c>
      <c r="G662" s="50"/>
      <c r="H662" s="52">
        <v>161.0</v>
      </c>
      <c r="I662" s="52">
        <v>0.125</v>
      </c>
      <c r="J662" s="52">
        <v>0.377</v>
      </c>
    </row>
    <row r="663">
      <c r="A663" s="47" t="str">
        <f t="shared" si="1"/>
        <v>Africa_Uganda-Africa_2011</v>
      </c>
      <c r="B663" s="47" t="s">
        <v>68</v>
      </c>
      <c r="C663" s="49" t="s">
        <v>141</v>
      </c>
      <c r="D663" s="44" t="s">
        <v>90</v>
      </c>
      <c r="E663" s="52">
        <v>0.35</v>
      </c>
      <c r="F663" s="52">
        <v>33.0</v>
      </c>
      <c r="G663" s="50"/>
      <c r="H663" s="52">
        <v>213.0</v>
      </c>
      <c r="I663" s="52">
        <v>0.13</v>
      </c>
      <c r="J663" s="52">
        <v>0.475</v>
      </c>
    </row>
    <row r="664">
      <c r="A664" s="47" t="str">
        <f t="shared" si="1"/>
        <v>Africa_Uganda-Africa_2012</v>
      </c>
      <c r="B664" s="47" t="s">
        <v>68</v>
      </c>
      <c r="C664" s="49" t="s">
        <v>141</v>
      </c>
      <c r="D664" s="44" t="s">
        <v>91</v>
      </c>
      <c r="E664" s="52">
        <v>0.366</v>
      </c>
      <c r="F664" s="52">
        <v>33.0</v>
      </c>
      <c r="G664" s="52">
        <v>126.0</v>
      </c>
      <c r="H664" s="52">
        <v>213.0</v>
      </c>
      <c r="I664" s="52">
        <v>0.147</v>
      </c>
      <c r="J664" s="52">
        <v>0.45</v>
      </c>
    </row>
    <row r="665">
      <c r="A665" s="47" t="str">
        <f t="shared" si="1"/>
        <v>Africa_Zambia-Africa_2000</v>
      </c>
      <c r="B665" s="47" t="s">
        <v>68</v>
      </c>
      <c r="C665" s="49" t="s">
        <v>142</v>
      </c>
      <c r="D665" s="44" t="s">
        <v>70</v>
      </c>
      <c r="E665" s="50"/>
      <c r="F665" s="50"/>
      <c r="G665" s="50"/>
      <c r="H665" s="50"/>
      <c r="I665" s="52">
        <v>0.002</v>
      </c>
      <c r="J665" s="52">
        <v>0.01</v>
      </c>
    </row>
    <row r="666">
      <c r="A666" s="47" t="str">
        <f t="shared" si="1"/>
        <v>Africa_Zambia-Africa_2001</v>
      </c>
      <c r="B666" s="47" t="s">
        <v>68</v>
      </c>
      <c r="C666" s="49" t="s">
        <v>142</v>
      </c>
      <c r="D666" s="44" t="s">
        <v>71</v>
      </c>
      <c r="E666" s="50"/>
      <c r="F666" s="50"/>
      <c r="G666" s="50"/>
      <c r="H666" s="50"/>
      <c r="I666" s="52">
        <v>0.002</v>
      </c>
      <c r="J666" s="52">
        <v>0.012</v>
      </c>
    </row>
    <row r="667">
      <c r="A667" s="47" t="str">
        <f t="shared" si="1"/>
        <v>Africa_Zambia-Africa_2002</v>
      </c>
      <c r="B667" s="47" t="s">
        <v>68</v>
      </c>
      <c r="C667" s="49" t="s">
        <v>142</v>
      </c>
      <c r="D667" s="44" t="s">
        <v>72</v>
      </c>
      <c r="E667" s="50"/>
      <c r="F667" s="50"/>
      <c r="G667" s="50"/>
      <c r="H667" s="50"/>
      <c r="I667" s="52">
        <v>0.005</v>
      </c>
      <c r="J667" s="52">
        <v>0.013</v>
      </c>
    </row>
    <row r="668">
      <c r="A668" s="47" t="str">
        <f t="shared" si="1"/>
        <v>Africa_Zambia-Africa_2003</v>
      </c>
      <c r="B668" s="47" t="s">
        <v>68</v>
      </c>
      <c r="C668" s="49" t="s">
        <v>142</v>
      </c>
      <c r="D668" s="44" t="s">
        <v>74</v>
      </c>
      <c r="E668" s="50"/>
      <c r="F668" s="52">
        <v>35.0</v>
      </c>
      <c r="G668" s="50"/>
      <c r="H668" s="50"/>
      <c r="I668" s="52">
        <v>0.01</v>
      </c>
      <c r="J668" s="52">
        <v>0.022</v>
      </c>
    </row>
    <row r="669">
      <c r="A669" s="47" t="str">
        <f t="shared" si="1"/>
        <v>Africa_Zambia-Africa_2004</v>
      </c>
      <c r="B669" s="47" t="s">
        <v>68</v>
      </c>
      <c r="C669" s="49" t="s">
        <v>142</v>
      </c>
      <c r="D669" s="44" t="s">
        <v>83</v>
      </c>
      <c r="E669" s="50"/>
      <c r="F669" s="52">
        <v>35.0</v>
      </c>
      <c r="G669" s="50"/>
      <c r="H669" s="50"/>
      <c r="I669" s="52">
        <v>0.02</v>
      </c>
      <c r="J669" s="52">
        <v>0.042</v>
      </c>
    </row>
    <row r="670">
      <c r="A670" s="47" t="str">
        <f t="shared" si="1"/>
        <v>Africa_Zambia-Africa_2005</v>
      </c>
      <c r="B670" s="47" t="s">
        <v>68</v>
      </c>
      <c r="C670" s="49" t="s">
        <v>142</v>
      </c>
      <c r="D670" s="44" t="s">
        <v>84</v>
      </c>
      <c r="E670" s="52">
        <v>0.154</v>
      </c>
      <c r="F670" s="52">
        <v>35.0</v>
      </c>
      <c r="G670" s="50"/>
      <c r="H670" s="52">
        <v>183.0</v>
      </c>
      <c r="I670" s="52">
        <v>0.029</v>
      </c>
      <c r="J670" s="52">
        <v>0.083</v>
      </c>
    </row>
    <row r="671">
      <c r="A671" s="47" t="str">
        <f t="shared" si="1"/>
        <v>Africa_Zambia-Africa_2006</v>
      </c>
      <c r="B671" s="47" t="s">
        <v>68</v>
      </c>
      <c r="C671" s="49" t="s">
        <v>142</v>
      </c>
      <c r="D671" s="44" t="s">
        <v>85</v>
      </c>
      <c r="E671" s="52">
        <v>0.154</v>
      </c>
      <c r="F671" s="52">
        <v>35.0</v>
      </c>
      <c r="G671" s="50"/>
      <c r="H671" s="52">
        <v>183.0</v>
      </c>
      <c r="I671" s="52">
        <v>0.042</v>
      </c>
      <c r="J671" s="52">
        <v>0.141</v>
      </c>
    </row>
    <row r="672">
      <c r="A672" s="47" t="str">
        <f t="shared" si="1"/>
        <v>Africa_Zambia-Africa_2007</v>
      </c>
      <c r="B672" s="47" t="s">
        <v>68</v>
      </c>
      <c r="C672" s="49" t="s">
        <v>142</v>
      </c>
      <c r="D672" s="44" t="s">
        <v>86</v>
      </c>
      <c r="E672" s="52">
        <v>0.15</v>
      </c>
      <c r="F672" s="52">
        <v>33.0</v>
      </c>
      <c r="G672" s="50"/>
      <c r="H672" s="52">
        <v>183.0</v>
      </c>
      <c r="I672" s="52">
        <v>0.049</v>
      </c>
      <c r="J672" s="52">
        <v>0.218</v>
      </c>
    </row>
    <row r="673">
      <c r="A673" s="47" t="str">
        <f t="shared" si="1"/>
        <v>Africa_Zambia-Africa_2008</v>
      </c>
      <c r="B673" s="47" t="s">
        <v>68</v>
      </c>
      <c r="C673" s="49" t="s">
        <v>142</v>
      </c>
      <c r="D673" s="44" t="s">
        <v>87</v>
      </c>
      <c r="E673" s="52">
        <v>0.15</v>
      </c>
      <c r="F673" s="52">
        <v>18.0</v>
      </c>
      <c r="G673" s="50"/>
      <c r="H673" s="52">
        <v>183.0</v>
      </c>
      <c r="I673" s="52">
        <v>0.056</v>
      </c>
      <c r="J673" s="52">
        <v>0.284</v>
      </c>
    </row>
    <row r="674">
      <c r="A674" s="47" t="str">
        <f t="shared" si="1"/>
        <v>Africa_Zambia-Africa_2009</v>
      </c>
      <c r="B674" s="47" t="s">
        <v>68</v>
      </c>
      <c r="C674" s="49" t="s">
        <v>142</v>
      </c>
      <c r="D674" s="44" t="s">
        <v>88</v>
      </c>
      <c r="E674" s="52">
        <v>0.15</v>
      </c>
      <c r="F674" s="52">
        <v>18.0</v>
      </c>
      <c r="G674" s="50"/>
      <c r="H674" s="52">
        <v>183.0</v>
      </c>
      <c r="I674" s="52">
        <v>0.063</v>
      </c>
      <c r="J674" s="52">
        <v>0.344</v>
      </c>
    </row>
    <row r="675">
      <c r="A675" s="47" t="str">
        <f t="shared" si="1"/>
        <v>Africa_Zambia-Africa_2010</v>
      </c>
      <c r="B675" s="47" t="s">
        <v>68</v>
      </c>
      <c r="C675" s="49" t="s">
        <v>142</v>
      </c>
      <c r="D675" s="44" t="s">
        <v>89</v>
      </c>
      <c r="E675" s="52">
        <v>0.143</v>
      </c>
      <c r="F675" s="52">
        <v>18.0</v>
      </c>
      <c r="G675" s="50"/>
      <c r="H675" s="52">
        <v>183.0</v>
      </c>
      <c r="I675" s="52">
        <v>0.1</v>
      </c>
      <c r="J675" s="52">
        <v>0.412</v>
      </c>
    </row>
    <row r="676">
      <c r="A676" s="47" t="str">
        <f t="shared" si="1"/>
        <v>Africa_Zambia-Africa_2011</v>
      </c>
      <c r="B676" s="47" t="s">
        <v>68</v>
      </c>
      <c r="C676" s="49" t="s">
        <v>142</v>
      </c>
      <c r="D676" s="44" t="s">
        <v>90</v>
      </c>
      <c r="E676" s="52">
        <v>0.144</v>
      </c>
      <c r="F676" s="52">
        <v>18.0</v>
      </c>
      <c r="G676" s="50"/>
      <c r="H676" s="52">
        <v>183.0</v>
      </c>
      <c r="I676" s="52">
        <v>0.115</v>
      </c>
      <c r="J676" s="52">
        <v>0.599</v>
      </c>
    </row>
    <row r="677">
      <c r="A677" s="47" t="str">
        <f t="shared" si="1"/>
        <v>Africa_Zambia-Africa_2012</v>
      </c>
      <c r="B677" s="47" t="s">
        <v>68</v>
      </c>
      <c r="C677" s="49" t="s">
        <v>142</v>
      </c>
      <c r="D677" s="44" t="s">
        <v>91</v>
      </c>
      <c r="E677" s="52">
        <v>0.151</v>
      </c>
      <c r="F677" s="52">
        <v>17.0</v>
      </c>
      <c r="G677" s="52">
        <v>90.0</v>
      </c>
      <c r="H677" s="52">
        <v>183.0</v>
      </c>
      <c r="I677" s="52">
        <v>0.135</v>
      </c>
      <c r="J677" s="52">
        <v>0.748</v>
      </c>
    </row>
    <row r="678">
      <c r="A678" s="47" t="str">
        <f t="shared" si="1"/>
        <v>Africa_Zimbabwe-Africa_2000</v>
      </c>
      <c r="B678" s="47" t="s">
        <v>68</v>
      </c>
      <c r="C678" s="49" t="s">
        <v>143</v>
      </c>
      <c r="D678" s="44" t="s">
        <v>70</v>
      </c>
      <c r="E678" s="50"/>
      <c r="F678" s="50"/>
      <c r="G678" s="50"/>
      <c r="H678" s="50"/>
      <c r="I678" s="52">
        <v>0.004</v>
      </c>
      <c r="J678" s="52">
        <v>0.021</v>
      </c>
    </row>
    <row r="679">
      <c r="A679" s="47" t="str">
        <f t="shared" si="1"/>
        <v>Africa_Zimbabwe-Africa_2001</v>
      </c>
      <c r="B679" s="47" t="s">
        <v>68</v>
      </c>
      <c r="C679" s="49" t="s">
        <v>143</v>
      </c>
      <c r="D679" s="44" t="s">
        <v>71</v>
      </c>
      <c r="E679" s="50"/>
      <c r="F679" s="50"/>
      <c r="G679" s="50"/>
      <c r="H679" s="50"/>
      <c r="I679" s="52">
        <v>0.008</v>
      </c>
      <c r="J679" s="52">
        <v>0.025</v>
      </c>
    </row>
    <row r="680">
      <c r="A680" s="47" t="str">
        <f t="shared" si="1"/>
        <v>Africa_Zimbabwe-Africa_2002</v>
      </c>
      <c r="B680" s="47" t="s">
        <v>68</v>
      </c>
      <c r="C680" s="49" t="s">
        <v>143</v>
      </c>
      <c r="D680" s="44" t="s">
        <v>72</v>
      </c>
      <c r="E680" s="50"/>
      <c r="F680" s="50"/>
      <c r="G680" s="50"/>
      <c r="H680" s="50"/>
      <c r="I680" s="52">
        <v>0.04</v>
      </c>
      <c r="J680" s="52">
        <v>0.027</v>
      </c>
    </row>
    <row r="681">
      <c r="A681" s="47" t="str">
        <f t="shared" si="1"/>
        <v>Africa_Zimbabwe-Africa_2003</v>
      </c>
      <c r="B681" s="47" t="s">
        <v>68</v>
      </c>
      <c r="C681" s="49" t="s">
        <v>143</v>
      </c>
      <c r="D681" s="44" t="s">
        <v>74</v>
      </c>
      <c r="E681" s="50"/>
      <c r="F681" s="52">
        <v>97.0</v>
      </c>
      <c r="G681" s="50"/>
      <c r="H681" s="50"/>
      <c r="I681" s="52">
        <v>0.064</v>
      </c>
      <c r="J681" s="52">
        <v>0.029</v>
      </c>
    </row>
    <row r="682">
      <c r="A682" s="47" t="str">
        <f t="shared" si="1"/>
        <v>Africa_Zimbabwe-Africa_2004</v>
      </c>
      <c r="B682" s="47" t="s">
        <v>68</v>
      </c>
      <c r="C682" s="49" t="s">
        <v>143</v>
      </c>
      <c r="D682" s="44" t="s">
        <v>83</v>
      </c>
      <c r="E682" s="50"/>
      <c r="F682" s="52">
        <v>97.0</v>
      </c>
      <c r="G682" s="50"/>
      <c r="H682" s="50"/>
      <c r="I682" s="52">
        <v>0.066</v>
      </c>
      <c r="J682" s="52">
        <v>0.034</v>
      </c>
    </row>
    <row r="683">
      <c r="A683" s="47" t="str">
        <f t="shared" si="1"/>
        <v>Africa_Zimbabwe-Africa_2005</v>
      </c>
      <c r="B683" s="47" t="s">
        <v>68</v>
      </c>
      <c r="C683" s="49" t="s">
        <v>143</v>
      </c>
      <c r="D683" s="44" t="s">
        <v>84</v>
      </c>
      <c r="E683" s="52">
        <v>0.323</v>
      </c>
      <c r="F683" s="52">
        <v>97.0</v>
      </c>
      <c r="G683" s="50"/>
      <c r="H683" s="52">
        <v>216.0</v>
      </c>
      <c r="I683" s="52">
        <v>0.08</v>
      </c>
      <c r="J683" s="52">
        <v>0.051</v>
      </c>
    </row>
    <row r="684">
      <c r="A684" s="47" t="str">
        <f t="shared" si="1"/>
        <v>Africa_Zimbabwe-Africa_2006</v>
      </c>
      <c r="B684" s="47" t="s">
        <v>68</v>
      </c>
      <c r="C684" s="49" t="s">
        <v>143</v>
      </c>
      <c r="D684" s="44" t="s">
        <v>85</v>
      </c>
      <c r="E684" s="52">
        <v>0.323</v>
      </c>
      <c r="F684" s="52">
        <v>97.0</v>
      </c>
      <c r="G684" s="50"/>
      <c r="H684" s="52">
        <v>216.0</v>
      </c>
      <c r="I684" s="52">
        <v>0.098</v>
      </c>
      <c r="J684" s="52">
        <v>0.067</v>
      </c>
    </row>
    <row r="685">
      <c r="A685" s="47" t="str">
        <f t="shared" si="1"/>
        <v>Africa_Zimbabwe-Africa_2007</v>
      </c>
      <c r="B685" s="47" t="s">
        <v>68</v>
      </c>
      <c r="C685" s="49" t="s">
        <v>143</v>
      </c>
      <c r="D685" s="44" t="s">
        <v>86</v>
      </c>
      <c r="E685" s="52">
        <v>0.514</v>
      </c>
      <c r="F685" s="52">
        <v>97.0</v>
      </c>
      <c r="G685" s="50"/>
      <c r="H685" s="52">
        <v>256.0</v>
      </c>
      <c r="I685" s="52">
        <v>0.109</v>
      </c>
      <c r="J685" s="52">
        <v>0.096</v>
      </c>
    </row>
    <row r="686">
      <c r="A686" s="47" t="str">
        <f t="shared" si="1"/>
        <v>Africa_Zimbabwe-Africa_2008</v>
      </c>
      <c r="B686" s="47" t="s">
        <v>68</v>
      </c>
      <c r="C686" s="49" t="s">
        <v>143</v>
      </c>
      <c r="D686" s="44" t="s">
        <v>87</v>
      </c>
      <c r="E686" s="52">
        <v>0.684</v>
      </c>
      <c r="F686" s="52">
        <v>97.0</v>
      </c>
      <c r="G686" s="50"/>
      <c r="H686" s="52">
        <v>256.0</v>
      </c>
      <c r="I686" s="52">
        <v>0.114</v>
      </c>
      <c r="J686" s="52">
        <v>0.129</v>
      </c>
    </row>
    <row r="687">
      <c r="A687" s="47" t="str">
        <f t="shared" si="1"/>
        <v>Africa_Zimbabwe-Africa_2009</v>
      </c>
      <c r="B687" s="47" t="s">
        <v>68</v>
      </c>
      <c r="C687" s="49" t="s">
        <v>143</v>
      </c>
      <c r="D687" s="44" t="s">
        <v>88</v>
      </c>
      <c r="E687" s="52">
        <v>0.382</v>
      </c>
      <c r="F687" s="52">
        <v>97.0</v>
      </c>
      <c r="G687" s="50"/>
      <c r="H687" s="52">
        <v>270.0</v>
      </c>
      <c r="I687" s="52">
        <v>0.114</v>
      </c>
      <c r="J687" s="52">
        <v>0.31</v>
      </c>
    </row>
    <row r="688">
      <c r="A688" s="47" t="str">
        <f t="shared" si="1"/>
        <v>Africa_Zimbabwe-Africa_2010</v>
      </c>
      <c r="B688" s="47" t="s">
        <v>68</v>
      </c>
      <c r="C688" s="49" t="s">
        <v>143</v>
      </c>
      <c r="D688" s="44" t="s">
        <v>89</v>
      </c>
      <c r="E688" s="52">
        <v>0.391</v>
      </c>
      <c r="F688" s="52">
        <v>90.0</v>
      </c>
      <c r="G688" s="50"/>
      <c r="H688" s="52">
        <v>242.0</v>
      </c>
      <c r="I688" s="52">
        <v>0.115</v>
      </c>
      <c r="J688" s="52">
        <v>0.589</v>
      </c>
    </row>
    <row r="689">
      <c r="A689" s="47" t="str">
        <f t="shared" si="1"/>
        <v>Africa_Zimbabwe-Africa_2011</v>
      </c>
      <c r="B689" s="47" t="s">
        <v>68</v>
      </c>
      <c r="C689" s="49" t="s">
        <v>143</v>
      </c>
      <c r="D689" s="44" t="s">
        <v>90</v>
      </c>
      <c r="E689" s="52">
        <v>0.343</v>
      </c>
      <c r="F689" s="52">
        <v>90.0</v>
      </c>
      <c r="G689" s="50"/>
      <c r="H689" s="52">
        <v>242.0</v>
      </c>
      <c r="I689" s="52">
        <v>0.157</v>
      </c>
      <c r="J689" s="52">
        <v>0.689</v>
      </c>
    </row>
    <row r="690">
      <c r="A690" s="47" t="str">
        <f t="shared" si="1"/>
        <v>Africa_Zimbabwe-Africa_2012</v>
      </c>
      <c r="B690" s="47" t="s">
        <v>68</v>
      </c>
      <c r="C690" s="49" t="s">
        <v>143</v>
      </c>
      <c r="D690" s="44" t="s">
        <v>91</v>
      </c>
      <c r="E690" s="52">
        <v>0.345</v>
      </c>
      <c r="F690" s="52">
        <v>90.0</v>
      </c>
      <c r="G690" s="52">
        <v>168.0</v>
      </c>
      <c r="H690" s="52">
        <v>242.0</v>
      </c>
      <c r="I690" s="52">
        <v>0.171</v>
      </c>
      <c r="J690" s="52">
        <v>0.919</v>
      </c>
    </row>
    <row r="691">
      <c r="A691" s="47" t="str">
        <f t="shared" si="1"/>
        <v>Asia_Afghanistan-Asia_2000</v>
      </c>
      <c r="B691" s="47" t="s">
        <v>144</v>
      </c>
      <c r="C691" s="49" t="s">
        <v>145</v>
      </c>
      <c r="D691" s="44" t="s">
        <v>70</v>
      </c>
      <c r="E691" s="50"/>
      <c r="F691" s="50"/>
      <c r="G691" s="50"/>
      <c r="H691" s="50"/>
      <c r="I691" s="50"/>
      <c r="J691" s="50"/>
    </row>
    <row r="692">
      <c r="A692" s="47" t="str">
        <f t="shared" si="1"/>
        <v>Asia_Afghanistan-Asia_2001</v>
      </c>
      <c r="B692" s="47" t="s">
        <v>144</v>
      </c>
      <c r="C692" s="49" t="s">
        <v>145</v>
      </c>
      <c r="D692" s="44" t="s">
        <v>71</v>
      </c>
      <c r="E692" s="50"/>
      <c r="F692" s="50"/>
      <c r="G692" s="50"/>
      <c r="H692" s="50"/>
      <c r="I692" s="52">
        <v>0.0</v>
      </c>
      <c r="J692" s="50"/>
    </row>
    <row r="693">
      <c r="A693" s="47" t="str">
        <f t="shared" si="1"/>
        <v>Asia_Afghanistan-Asia_2002</v>
      </c>
      <c r="B693" s="47" t="s">
        <v>144</v>
      </c>
      <c r="C693" s="49" t="s">
        <v>145</v>
      </c>
      <c r="D693" s="44" t="s">
        <v>72</v>
      </c>
      <c r="E693" s="50"/>
      <c r="F693" s="50"/>
      <c r="G693" s="50"/>
      <c r="H693" s="50"/>
      <c r="I693" s="52">
        <v>0.0</v>
      </c>
      <c r="J693" s="52">
        <v>0.001</v>
      </c>
    </row>
    <row r="694">
      <c r="A694" s="47" t="str">
        <f t="shared" si="1"/>
        <v>Asia_Afghanistan-Asia_2003</v>
      </c>
      <c r="B694" s="47" t="s">
        <v>144</v>
      </c>
      <c r="C694" s="49" t="s">
        <v>145</v>
      </c>
      <c r="D694" s="44" t="s">
        <v>74</v>
      </c>
      <c r="E694" s="50"/>
      <c r="F694" s="50"/>
      <c r="G694" s="50"/>
      <c r="H694" s="50"/>
      <c r="I694" s="52">
        <v>0.001</v>
      </c>
      <c r="J694" s="52">
        <v>0.009</v>
      </c>
    </row>
    <row r="695">
      <c r="A695" s="47" t="str">
        <f t="shared" si="1"/>
        <v>Asia_Afghanistan-Asia_2004</v>
      </c>
      <c r="B695" s="47" t="s">
        <v>144</v>
      </c>
      <c r="C695" s="49" t="s">
        <v>145</v>
      </c>
      <c r="D695" s="44" t="s">
        <v>83</v>
      </c>
      <c r="E695" s="50"/>
      <c r="F695" s="52">
        <v>9.0</v>
      </c>
      <c r="G695" s="50"/>
      <c r="H695" s="50"/>
      <c r="I695" s="52">
        <v>0.001</v>
      </c>
      <c r="J695" s="52">
        <v>0.025</v>
      </c>
    </row>
    <row r="696">
      <c r="A696" s="47" t="str">
        <f t="shared" si="1"/>
        <v>Asia_Afghanistan-Asia_2005</v>
      </c>
      <c r="B696" s="47" t="s">
        <v>144</v>
      </c>
      <c r="C696" s="49" t="s">
        <v>145</v>
      </c>
      <c r="D696" s="44" t="s">
        <v>84</v>
      </c>
      <c r="E696" s="52">
        <v>0.363</v>
      </c>
      <c r="F696" s="52">
        <v>9.0</v>
      </c>
      <c r="G696" s="50"/>
      <c r="H696" s="52">
        <v>275.0</v>
      </c>
      <c r="I696" s="52">
        <v>0.012</v>
      </c>
      <c r="J696" s="52">
        <v>0.048</v>
      </c>
    </row>
    <row r="697">
      <c r="A697" s="47" t="str">
        <f t="shared" si="1"/>
        <v>Asia_Afghanistan-Asia_2006</v>
      </c>
      <c r="B697" s="47" t="s">
        <v>144</v>
      </c>
      <c r="C697" s="49" t="s">
        <v>145</v>
      </c>
      <c r="D697" s="44" t="s">
        <v>85</v>
      </c>
      <c r="E697" s="52">
        <v>0.363</v>
      </c>
      <c r="F697" s="52">
        <v>9.0</v>
      </c>
      <c r="G697" s="50"/>
      <c r="H697" s="52">
        <v>275.0</v>
      </c>
      <c r="I697" s="52">
        <v>0.021</v>
      </c>
      <c r="J697" s="52">
        <v>0.098</v>
      </c>
    </row>
    <row r="698">
      <c r="A698" s="47" t="str">
        <f t="shared" si="1"/>
        <v>Asia_Afghanistan-Asia_2007</v>
      </c>
      <c r="B698" s="47" t="s">
        <v>144</v>
      </c>
      <c r="C698" s="49" t="s">
        <v>145</v>
      </c>
      <c r="D698" s="44" t="s">
        <v>86</v>
      </c>
      <c r="E698" s="52">
        <v>0.363</v>
      </c>
      <c r="F698" s="52">
        <v>9.0</v>
      </c>
      <c r="G698" s="50"/>
      <c r="H698" s="52">
        <v>275.0</v>
      </c>
      <c r="I698" s="52">
        <v>0.019</v>
      </c>
      <c r="J698" s="52">
        <v>0.177</v>
      </c>
    </row>
    <row r="699">
      <c r="A699" s="47" t="str">
        <f t="shared" si="1"/>
        <v>Asia_Afghanistan-Asia_2008</v>
      </c>
      <c r="B699" s="47" t="s">
        <v>144</v>
      </c>
      <c r="C699" s="49" t="s">
        <v>145</v>
      </c>
      <c r="D699" s="44" t="s">
        <v>87</v>
      </c>
      <c r="E699" s="52">
        <v>0.363</v>
      </c>
      <c r="F699" s="52">
        <v>9.0</v>
      </c>
      <c r="G699" s="50"/>
      <c r="H699" s="52">
        <v>275.0</v>
      </c>
      <c r="I699" s="52">
        <v>0.018</v>
      </c>
      <c r="J699" s="52">
        <v>0.292</v>
      </c>
    </row>
    <row r="700">
      <c r="A700" s="47" t="str">
        <f t="shared" si="1"/>
        <v>Asia_Afghanistan-Asia_2009</v>
      </c>
      <c r="B700" s="47" t="s">
        <v>144</v>
      </c>
      <c r="C700" s="49" t="s">
        <v>145</v>
      </c>
      <c r="D700" s="44" t="s">
        <v>88</v>
      </c>
      <c r="E700" s="52">
        <v>0.363</v>
      </c>
      <c r="F700" s="52">
        <v>7.0</v>
      </c>
      <c r="G700" s="50"/>
      <c r="H700" s="52">
        <v>275.0</v>
      </c>
      <c r="I700" s="52">
        <v>0.036</v>
      </c>
      <c r="J700" s="52">
        <v>0.379</v>
      </c>
    </row>
    <row r="701">
      <c r="A701" s="47" t="str">
        <f t="shared" si="1"/>
        <v>Asia_Afghanistan-Asia_2010</v>
      </c>
      <c r="B701" s="47" t="s">
        <v>144</v>
      </c>
      <c r="C701" s="49" t="s">
        <v>145</v>
      </c>
      <c r="D701" s="44" t="s">
        <v>89</v>
      </c>
      <c r="E701" s="52">
        <v>0.363</v>
      </c>
      <c r="F701" s="52">
        <v>7.0</v>
      </c>
      <c r="G701" s="50"/>
      <c r="H701" s="52">
        <v>275.0</v>
      </c>
      <c r="I701" s="52">
        <v>0.04</v>
      </c>
      <c r="J701" s="52">
        <v>0.458</v>
      </c>
    </row>
    <row r="702">
      <c r="A702" s="47" t="str">
        <f t="shared" si="1"/>
        <v>Asia_Afghanistan-Asia_2011</v>
      </c>
      <c r="B702" s="47" t="s">
        <v>144</v>
      </c>
      <c r="C702" s="49" t="s">
        <v>145</v>
      </c>
      <c r="D702" s="44" t="s">
        <v>90</v>
      </c>
      <c r="E702" s="52">
        <v>0.363</v>
      </c>
      <c r="F702" s="52">
        <v>7.0</v>
      </c>
      <c r="G702" s="50"/>
      <c r="H702" s="52">
        <v>275.0</v>
      </c>
      <c r="I702" s="52">
        <v>0.05</v>
      </c>
      <c r="J702" s="52">
        <v>0.603</v>
      </c>
    </row>
    <row r="703">
      <c r="A703" s="47" t="str">
        <f t="shared" si="1"/>
        <v>Asia_Afghanistan-Asia_2012</v>
      </c>
      <c r="B703" s="47" t="s">
        <v>144</v>
      </c>
      <c r="C703" s="49" t="s">
        <v>145</v>
      </c>
      <c r="D703" s="44" t="s">
        <v>91</v>
      </c>
      <c r="E703" s="52">
        <v>0.363</v>
      </c>
      <c r="F703" s="52">
        <v>7.0</v>
      </c>
      <c r="G703" s="52">
        <v>170.0</v>
      </c>
      <c r="H703" s="52">
        <v>275.0</v>
      </c>
      <c r="I703" s="52">
        <v>0.055</v>
      </c>
      <c r="J703" s="52">
        <v>0.655</v>
      </c>
    </row>
    <row r="704">
      <c r="A704" s="47" t="str">
        <f t="shared" si="1"/>
        <v>Asia_Armenia-Asia_2000</v>
      </c>
      <c r="B704" s="47" t="s">
        <v>144</v>
      </c>
      <c r="C704" s="49" t="s">
        <v>146</v>
      </c>
      <c r="D704" s="44" t="s">
        <v>70</v>
      </c>
      <c r="E704" s="50"/>
      <c r="F704" s="50"/>
      <c r="G704" s="50"/>
      <c r="H704" s="50"/>
      <c r="I704" s="52">
        <v>0.013</v>
      </c>
      <c r="J704" s="52">
        <v>0.006</v>
      </c>
    </row>
    <row r="705">
      <c r="A705" s="47" t="str">
        <f t="shared" si="1"/>
        <v>Asia_Armenia-Asia_2001</v>
      </c>
      <c r="B705" s="47" t="s">
        <v>144</v>
      </c>
      <c r="C705" s="49" t="s">
        <v>146</v>
      </c>
      <c r="D705" s="44" t="s">
        <v>71</v>
      </c>
      <c r="E705" s="50"/>
      <c r="F705" s="50"/>
      <c r="G705" s="50"/>
      <c r="H705" s="50"/>
      <c r="I705" s="52">
        <v>0.016</v>
      </c>
      <c r="J705" s="52">
        <v>0.008</v>
      </c>
    </row>
    <row r="706">
      <c r="A706" s="47" t="str">
        <f t="shared" si="1"/>
        <v>Asia_Armenia-Asia_2002</v>
      </c>
      <c r="B706" s="47" t="s">
        <v>144</v>
      </c>
      <c r="C706" s="49" t="s">
        <v>146</v>
      </c>
      <c r="D706" s="44" t="s">
        <v>72</v>
      </c>
      <c r="E706" s="50"/>
      <c r="F706" s="50"/>
      <c r="G706" s="50"/>
      <c r="H706" s="50"/>
      <c r="I706" s="52">
        <v>0.02</v>
      </c>
      <c r="J706" s="52">
        <v>0.023</v>
      </c>
    </row>
    <row r="707">
      <c r="A707" s="47" t="str">
        <f t="shared" si="1"/>
        <v>Asia_Armenia-Asia_2003</v>
      </c>
      <c r="B707" s="47" t="s">
        <v>144</v>
      </c>
      <c r="C707" s="49" t="s">
        <v>146</v>
      </c>
      <c r="D707" s="44" t="s">
        <v>74</v>
      </c>
      <c r="E707" s="50"/>
      <c r="F707" s="52">
        <v>18.0</v>
      </c>
      <c r="G707" s="50"/>
      <c r="H707" s="50"/>
      <c r="I707" s="52">
        <v>0.046</v>
      </c>
      <c r="J707" s="52">
        <v>0.038</v>
      </c>
    </row>
    <row r="708">
      <c r="A708" s="47" t="str">
        <f t="shared" si="1"/>
        <v>Asia_Armenia-Asia_2004</v>
      </c>
      <c r="B708" s="47" t="s">
        <v>144</v>
      </c>
      <c r="C708" s="49" t="s">
        <v>146</v>
      </c>
      <c r="D708" s="44" t="s">
        <v>83</v>
      </c>
      <c r="E708" s="50"/>
      <c r="F708" s="52">
        <v>18.0</v>
      </c>
      <c r="G708" s="50"/>
      <c r="H708" s="50"/>
      <c r="I708" s="52">
        <v>0.049</v>
      </c>
      <c r="J708" s="52">
        <v>0.067</v>
      </c>
    </row>
    <row r="709">
      <c r="A709" s="47" t="str">
        <f t="shared" si="1"/>
        <v>Asia_Armenia-Asia_2005</v>
      </c>
      <c r="B709" s="47" t="s">
        <v>144</v>
      </c>
      <c r="C709" s="49" t="s">
        <v>146</v>
      </c>
      <c r="D709" s="44" t="s">
        <v>84</v>
      </c>
      <c r="E709" s="52">
        <v>0.366</v>
      </c>
      <c r="F709" s="52">
        <v>18.0</v>
      </c>
      <c r="G709" s="50"/>
      <c r="H709" s="52">
        <v>580.0</v>
      </c>
      <c r="I709" s="52">
        <v>0.053</v>
      </c>
      <c r="J709" s="52">
        <v>0.105</v>
      </c>
    </row>
    <row r="710">
      <c r="A710" s="47" t="str">
        <f t="shared" si="1"/>
        <v>Asia_Armenia-Asia_2006</v>
      </c>
      <c r="B710" s="47" t="s">
        <v>144</v>
      </c>
      <c r="C710" s="49" t="s">
        <v>146</v>
      </c>
      <c r="D710" s="44" t="s">
        <v>85</v>
      </c>
      <c r="E710" s="52">
        <v>0.366</v>
      </c>
      <c r="F710" s="52">
        <v>17.0</v>
      </c>
      <c r="G710" s="50"/>
      <c r="H710" s="52">
        <v>580.0</v>
      </c>
      <c r="I710" s="52">
        <v>0.056</v>
      </c>
      <c r="J710" s="52">
        <v>0.42</v>
      </c>
    </row>
    <row r="711">
      <c r="A711" s="47" t="str">
        <f t="shared" si="1"/>
        <v>Asia_Armenia-Asia_2007</v>
      </c>
      <c r="B711" s="47" t="s">
        <v>144</v>
      </c>
      <c r="C711" s="49" t="s">
        <v>146</v>
      </c>
      <c r="D711" s="44" t="s">
        <v>86</v>
      </c>
      <c r="E711" s="52">
        <v>0.388</v>
      </c>
      <c r="F711" s="52">
        <v>17.0</v>
      </c>
      <c r="G711" s="50"/>
      <c r="H711" s="52">
        <v>581.0</v>
      </c>
      <c r="I711" s="52">
        <v>0.06</v>
      </c>
      <c r="J711" s="52">
        <v>0.628</v>
      </c>
    </row>
    <row r="712">
      <c r="A712" s="47" t="str">
        <f t="shared" si="1"/>
        <v>Asia_Armenia-Asia_2008</v>
      </c>
      <c r="B712" s="47" t="s">
        <v>144</v>
      </c>
      <c r="C712" s="49" t="s">
        <v>146</v>
      </c>
      <c r="D712" s="44" t="s">
        <v>87</v>
      </c>
      <c r="E712" s="52">
        <v>0.386</v>
      </c>
      <c r="F712" s="52">
        <v>17.0</v>
      </c>
      <c r="G712" s="50"/>
      <c r="H712" s="52">
        <v>581.0</v>
      </c>
      <c r="I712" s="52">
        <v>0.062</v>
      </c>
      <c r="J712" s="52">
        <v>0.484</v>
      </c>
    </row>
    <row r="713">
      <c r="A713" s="47" t="str">
        <f t="shared" si="1"/>
        <v>Asia_Armenia-Asia_2009</v>
      </c>
      <c r="B713" s="47" t="s">
        <v>144</v>
      </c>
      <c r="C713" s="49" t="s">
        <v>146</v>
      </c>
      <c r="D713" s="44" t="s">
        <v>88</v>
      </c>
      <c r="E713" s="52">
        <v>0.386</v>
      </c>
      <c r="F713" s="52">
        <v>14.0</v>
      </c>
      <c r="G713" s="50"/>
      <c r="H713" s="52">
        <v>581.0</v>
      </c>
      <c r="I713" s="52">
        <v>0.153</v>
      </c>
      <c r="J713" s="52">
        <v>0.738</v>
      </c>
    </row>
    <row r="714">
      <c r="A714" s="47" t="str">
        <f t="shared" si="1"/>
        <v>Asia_Armenia-Asia_2010</v>
      </c>
      <c r="B714" s="47" t="s">
        <v>144</v>
      </c>
      <c r="C714" s="49" t="s">
        <v>146</v>
      </c>
      <c r="D714" s="44" t="s">
        <v>89</v>
      </c>
      <c r="E714" s="52">
        <v>0.386</v>
      </c>
      <c r="F714" s="52">
        <v>14.0</v>
      </c>
      <c r="G714" s="50"/>
      <c r="H714" s="52">
        <v>581.0</v>
      </c>
      <c r="I714" s="52">
        <v>0.25</v>
      </c>
      <c r="J714" s="52">
        <v>1.304</v>
      </c>
    </row>
    <row r="715">
      <c r="A715" s="47" t="str">
        <f t="shared" si="1"/>
        <v>Asia_Armenia-Asia_2011</v>
      </c>
      <c r="B715" s="47" t="s">
        <v>144</v>
      </c>
      <c r="C715" s="49" t="s">
        <v>146</v>
      </c>
      <c r="D715" s="44" t="s">
        <v>90</v>
      </c>
      <c r="E715" s="52">
        <v>0.388</v>
      </c>
      <c r="F715" s="52">
        <v>8.0</v>
      </c>
      <c r="G715" s="50"/>
      <c r="H715" s="52">
        <v>500.0</v>
      </c>
      <c r="I715" s="52">
        <v>0.32</v>
      </c>
      <c r="J715" s="52">
        <v>1.083</v>
      </c>
    </row>
    <row r="716">
      <c r="A716" s="47" t="str">
        <f t="shared" si="1"/>
        <v>Asia_Armenia-Asia_2012</v>
      </c>
      <c r="B716" s="47" t="s">
        <v>144</v>
      </c>
      <c r="C716" s="49" t="s">
        <v>146</v>
      </c>
      <c r="D716" s="44" t="s">
        <v>91</v>
      </c>
      <c r="E716" s="52">
        <v>0.388</v>
      </c>
      <c r="F716" s="52">
        <v>8.0</v>
      </c>
      <c r="G716" s="52">
        <v>40.0</v>
      </c>
      <c r="H716" s="52">
        <v>380.0</v>
      </c>
      <c r="I716" s="52">
        <v>0.392</v>
      </c>
      <c r="J716" s="52">
        <v>1.119</v>
      </c>
    </row>
    <row r="717">
      <c r="A717" s="47" t="str">
        <f t="shared" si="1"/>
        <v>Asia_Azerbaijan-Asia_2000</v>
      </c>
      <c r="B717" s="47" t="s">
        <v>144</v>
      </c>
      <c r="C717" s="49" t="s">
        <v>147</v>
      </c>
      <c r="D717" s="44" t="s">
        <v>70</v>
      </c>
      <c r="E717" s="50"/>
      <c r="F717" s="50"/>
      <c r="G717" s="50"/>
      <c r="H717" s="50"/>
      <c r="I717" s="52">
        <v>0.001</v>
      </c>
      <c r="J717" s="52">
        <v>0.052</v>
      </c>
    </row>
    <row r="718">
      <c r="A718" s="47" t="str">
        <f t="shared" si="1"/>
        <v>Asia_Azerbaijan-Asia_2001</v>
      </c>
      <c r="B718" s="47" t="s">
        <v>144</v>
      </c>
      <c r="C718" s="49" t="s">
        <v>147</v>
      </c>
      <c r="D718" s="44" t="s">
        <v>71</v>
      </c>
      <c r="E718" s="50"/>
      <c r="F718" s="50"/>
      <c r="G718" s="50"/>
      <c r="H718" s="50"/>
      <c r="I718" s="52">
        <v>0.003</v>
      </c>
      <c r="J718" s="52">
        <v>0.089</v>
      </c>
    </row>
    <row r="719">
      <c r="A719" s="47" t="str">
        <f t="shared" si="1"/>
        <v>Asia_Azerbaijan-Asia_2002</v>
      </c>
      <c r="B719" s="47" t="s">
        <v>144</v>
      </c>
      <c r="C719" s="49" t="s">
        <v>147</v>
      </c>
      <c r="D719" s="44" t="s">
        <v>72</v>
      </c>
      <c r="E719" s="50"/>
      <c r="F719" s="50"/>
      <c r="G719" s="50"/>
      <c r="H719" s="50"/>
      <c r="I719" s="52">
        <v>0.05</v>
      </c>
      <c r="J719" s="52">
        <v>0.096</v>
      </c>
    </row>
    <row r="720">
      <c r="A720" s="47" t="str">
        <f t="shared" si="1"/>
        <v>Asia_Azerbaijan-Asia_2003</v>
      </c>
      <c r="B720" s="47" t="s">
        <v>144</v>
      </c>
      <c r="C720" s="49" t="s">
        <v>147</v>
      </c>
      <c r="D720" s="44" t="s">
        <v>74</v>
      </c>
      <c r="E720" s="50"/>
      <c r="F720" s="52">
        <v>105.0</v>
      </c>
      <c r="G720" s="50"/>
      <c r="H720" s="50"/>
      <c r="I720" s="50"/>
      <c r="J720" s="52">
        <v>0.126</v>
      </c>
    </row>
    <row r="721">
      <c r="A721" s="47" t="str">
        <f t="shared" si="1"/>
        <v>Asia_Azerbaijan-Asia_2004</v>
      </c>
      <c r="B721" s="47" t="s">
        <v>144</v>
      </c>
      <c r="C721" s="49" t="s">
        <v>147</v>
      </c>
      <c r="D721" s="44" t="s">
        <v>83</v>
      </c>
      <c r="E721" s="50"/>
      <c r="F721" s="52">
        <v>121.0</v>
      </c>
      <c r="G721" s="50"/>
      <c r="H721" s="50"/>
      <c r="I721" s="50"/>
      <c r="J721" s="52">
        <v>0.172</v>
      </c>
    </row>
    <row r="722">
      <c r="A722" s="47" t="str">
        <f t="shared" si="1"/>
        <v>Asia_Azerbaijan-Asia_2005</v>
      </c>
      <c r="B722" s="47" t="s">
        <v>144</v>
      </c>
      <c r="C722" s="49" t="s">
        <v>147</v>
      </c>
      <c r="D722" s="44" t="s">
        <v>84</v>
      </c>
      <c r="E722" s="52">
        <v>0.464</v>
      </c>
      <c r="F722" s="52">
        <v>113.0</v>
      </c>
      <c r="G722" s="50"/>
      <c r="H722" s="52">
        <v>756.0</v>
      </c>
      <c r="I722" s="52">
        <v>0.08</v>
      </c>
      <c r="J722" s="52">
        <v>0.262</v>
      </c>
    </row>
    <row r="723">
      <c r="A723" s="47" t="str">
        <f t="shared" si="1"/>
        <v>Asia_Azerbaijan-Asia_2006</v>
      </c>
      <c r="B723" s="47" t="s">
        <v>144</v>
      </c>
      <c r="C723" s="49" t="s">
        <v>147</v>
      </c>
      <c r="D723" s="44" t="s">
        <v>85</v>
      </c>
      <c r="E723" s="52">
        <v>0.422</v>
      </c>
      <c r="F723" s="52">
        <v>51.0</v>
      </c>
      <c r="G723" s="50"/>
      <c r="H723" s="52">
        <v>1000.0</v>
      </c>
      <c r="I723" s="52">
        <v>0.12</v>
      </c>
      <c r="J723" s="52">
        <v>0.384</v>
      </c>
    </row>
    <row r="724">
      <c r="A724" s="47" t="str">
        <f t="shared" si="1"/>
        <v>Asia_Azerbaijan-Asia_2007</v>
      </c>
      <c r="B724" s="47" t="s">
        <v>144</v>
      </c>
      <c r="C724" s="49" t="s">
        <v>147</v>
      </c>
      <c r="D724" s="44" t="s">
        <v>86</v>
      </c>
      <c r="E724" s="52">
        <v>0.409</v>
      </c>
      <c r="F724" s="52">
        <v>36.0</v>
      </c>
      <c r="G724" s="50"/>
      <c r="H724" s="52">
        <v>952.0</v>
      </c>
      <c r="I724" s="52">
        <v>0.145</v>
      </c>
      <c r="J724" s="52">
        <v>0.515</v>
      </c>
    </row>
    <row r="725">
      <c r="A725" s="47" t="str">
        <f t="shared" si="1"/>
        <v>Asia_Azerbaijan-Asia_2008</v>
      </c>
      <c r="B725" s="47" t="s">
        <v>144</v>
      </c>
      <c r="C725" s="49" t="s">
        <v>147</v>
      </c>
      <c r="D725" s="44" t="s">
        <v>87</v>
      </c>
      <c r="E725" s="52">
        <v>0.409</v>
      </c>
      <c r="F725" s="52">
        <v>10.0</v>
      </c>
      <c r="G725" s="50"/>
      <c r="H725" s="52">
        <v>376.0</v>
      </c>
      <c r="I725" s="52">
        <v>0.171</v>
      </c>
      <c r="J725" s="52">
        <v>0.738</v>
      </c>
    </row>
    <row r="726">
      <c r="A726" s="47" t="str">
        <f t="shared" si="1"/>
        <v>Asia_Azerbaijan-Asia_2009</v>
      </c>
      <c r="B726" s="47" t="s">
        <v>144</v>
      </c>
      <c r="C726" s="49" t="s">
        <v>147</v>
      </c>
      <c r="D726" s="44" t="s">
        <v>88</v>
      </c>
      <c r="E726" s="52">
        <v>0.409</v>
      </c>
      <c r="F726" s="52">
        <v>10.0</v>
      </c>
      <c r="G726" s="50"/>
      <c r="H726" s="52">
        <v>376.0</v>
      </c>
      <c r="I726" s="52">
        <v>0.274</v>
      </c>
      <c r="J726" s="52">
        <v>0.863</v>
      </c>
    </row>
    <row r="727">
      <c r="A727" s="47" t="str">
        <f t="shared" si="1"/>
        <v>Asia_Azerbaijan-Asia_2010</v>
      </c>
      <c r="B727" s="47" t="s">
        <v>144</v>
      </c>
      <c r="C727" s="49" t="s">
        <v>147</v>
      </c>
      <c r="D727" s="44" t="s">
        <v>89</v>
      </c>
      <c r="E727" s="52">
        <v>0.409</v>
      </c>
      <c r="F727" s="52">
        <v>8.0</v>
      </c>
      <c r="G727" s="50"/>
      <c r="H727" s="52">
        <v>306.0</v>
      </c>
      <c r="I727" s="52">
        <v>0.46</v>
      </c>
      <c r="J727" s="52">
        <v>1.001</v>
      </c>
    </row>
    <row r="728">
      <c r="A728" s="47" t="str">
        <f t="shared" si="1"/>
        <v>Asia_Azerbaijan-Asia_2011</v>
      </c>
      <c r="B728" s="47" t="s">
        <v>144</v>
      </c>
      <c r="C728" s="49" t="s">
        <v>147</v>
      </c>
      <c r="D728" s="44" t="s">
        <v>90</v>
      </c>
      <c r="E728" s="52">
        <v>0.4</v>
      </c>
      <c r="F728" s="52">
        <v>8.0</v>
      </c>
      <c r="G728" s="50"/>
      <c r="H728" s="52">
        <v>225.0</v>
      </c>
      <c r="I728" s="52">
        <v>0.5</v>
      </c>
      <c r="J728" s="52">
        <v>1.1</v>
      </c>
    </row>
    <row r="729">
      <c r="A729" s="47" t="str">
        <f t="shared" si="1"/>
        <v>Asia_Azerbaijan-Asia_2012</v>
      </c>
      <c r="B729" s="47" t="s">
        <v>144</v>
      </c>
      <c r="C729" s="49" t="s">
        <v>147</v>
      </c>
      <c r="D729" s="44" t="s">
        <v>91</v>
      </c>
      <c r="E729" s="52">
        <v>0.4</v>
      </c>
      <c r="F729" s="52">
        <v>8.0</v>
      </c>
      <c r="G729" s="52">
        <v>71.0</v>
      </c>
      <c r="H729" s="52">
        <v>214.0</v>
      </c>
      <c r="I729" s="52">
        <v>0.542</v>
      </c>
      <c r="J729" s="52">
        <v>1.088</v>
      </c>
    </row>
    <row r="730">
      <c r="A730" s="47" t="str">
        <f t="shared" si="1"/>
        <v>Asia_Bangladesh-Asia_2000</v>
      </c>
      <c r="B730" s="47" t="s">
        <v>144</v>
      </c>
      <c r="C730" s="49" t="s">
        <v>148</v>
      </c>
      <c r="D730" s="44" t="s">
        <v>70</v>
      </c>
      <c r="E730" s="50"/>
      <c r="F730" s="50"/>
      <c r="G730" s="50"/>
      <c r="H730" s="50"/>
      <c r="I730" s="52">
        <v>0.001</v>
      </c>
      <c r="J730" s="52">
        <v>0.002</v>
      </c>
    </row>
    <row r="731">
      <c r="A731" s="47" t="str">
        <f t="shared" si="1"/>
        <v>Asia_Bangladesh-Asia_2001</v>
      </c>
      <c r="B731" s="47" t="s">
        <v>144</v>
      </c>
      <c r="C731" s="49" t="s">
        <v>148</v>
      </c>
      <c r="D731" s="44" t="s">
        <v>71</v>
      </c>
      <c r="E731" s="50"/>
      <c r="F731" s="50"/>
      <c r="G731" s="50"/>
      <c r="H731" s="50"/>
      <c r="I731" s="52">
        <v>0.001</v>
      </c>
      <c r="J731" s="52">
        <v>0.004</v>
      </c>
    </row>
    <row r="732">
      <c r="A732" s="47" t="str">
        <f t="shared" si="1"/>
        <v>Asia_Bangladesh-Asia_2002</v>
      </c>
      <c r="B732" s="47" t="s">
        <v>144</v>
      </c>
      <c r="C732" s="49" t="s">
        <v>148</v>
      </c>
      <c r="D732" s="44" t="s">
        <v>72</v>
      </c>
      <c r="E732" s="50"/>
      <c r="F732" s="50"/>
      <c r="G732" s="50"/>
      <c r="H732" s="50"/>
      <c r="I732" s="52">
        <v>0.001</v>
      </c>
      <c r="J732" s="52">
        <v>0.008</v>
      </c>
    </row>
    <row r="733">
      <c r="A733" s="47" t="str">
        <f t="shared" si="1"/>
        <v>Asia_Bangladesh-Asia_2003</v>
      </c>
      <c r="B733" s="47" t="s">
        <v>144</v>
      </c>
      <c r="C733" s="49" t="s">
        <v>148</v>
      </c>
      <c r="D733" s="44" t="s">
        <v>74</v>
      </c>
      <c r="E733" s="50"/>
      <c r="F733" s="52">
        <v>50.0</v>
      </c>
      <c r="G733" s="50"/>
      <c r="H733" s="50"/>
      <c r="I733" s="52">
        <v>0.002</v>
      </c>
      <c r="J733" s="52">
        <v>0.01</v>
      </c>
    </row>
    <row r="734">
      <c r="A734" s="47" t="str">
        <f t="shared" si="1"/>
        <v>Asia_Bangladesh-Asia_2004</v>
      </c>
      <c r="B734" s="47" t="s">
        <v>144</v>
      </c>
      <c r="C734" s="49" t="s">
        <v>148</v>
      </c>
      <c r="D734" s="44" t="s">
        <v>83</v>
      </c>
      <c r="E734" s="50"/>
      <c r="F734" s="52">
        <v>50.0</v>
      </c>
      <c r="G734" s="50"/>
      <c r="H734" s="50"/>
      <c r="I734" s="52">
        <v>0.002</v>
      </c>
      <c r="J734" s="52">
        <v>0.02</v>
      </c>
    </row>
    <row r="735">
      <c r="A735" s="47" t="str">
        <f t="shared" si="1"/>
        <v>Asia_Bangladesh-Asia_2005</v>
      </c>
      <c r="B735" s="47" t="s">
        <v>144</v>
      </c>
      <c r="C735" s="49" t="s">
        <v>148</v>
      </c>
      <c r="D735" s="44" t="s">
        <v>84</v>
      </c>
      <c r="E735" s="52">
        <v>0.353</v>
      </c>
      <c r="F735" s="52">
        <v>50.0</v>
      </c>
      <c r="G735" s="50"/>
      <c r="H735" s="52">
        <v>400.0</v>
      </c>
      <c r="I735" s="52">
        <v>0.002</v>
      </c>
      <c r="J735" s="52">
        <v>0.063</v>
      </c>
    </row>
    <row r="736">
      <c r="A736" s="47" t="str">
        <f t="shared" si="1"/>
        <v>Asia_Bangladesh-Asia_2006</v>
      </c>
      <c r="B736" s="47" t="s">
        <v>144</v>
      </c>
      <c r="C736" s="49" t="s">
        <v>148</v>
      </c>
      <c r="D736" s="44" t="s">
        <v>85</v>
      </c>
      <c r="E736" s="52">
        <v>0.353</v>
      </c>
      <c r="F736" s="52">
        <v>50.0</v>
      </c>
      <c r="G736" s="50"/>
      <c r="H736" s="52">
        <v>400.0</v>
      </c>
      <c r="I736" s="52">
        <v>0.01</v>
      </c>
      <c r="J736" s="52">
        <v>0.132</v>
      </c>
    </row>
    <row r="737">
      <c r="A737" s="47" t="str">
        <f t="shared" si="1"/>
        <v>Asia_Bangladesh-Asia_2007</v>
      </c>
      <c r="B737" s="47" t="s">
        <v>144</v>
      </c>
      <c r="C737" s="49" t="s">
        <v>148</v>
      </c>
      <c r="D737" s="44" t="s">
        <v>86</v>
      </c>
      <c r="E737" s="52">
        <v>0.37</v>
      </c>
      <c r="F737" s="52">
        <v>74.0</v>
      </c>
      <c r="G737" s="50"/>
      <c r="H737" s="52">
        <v>400.0</v>
      </c>
      <c r="I737" s="52">
        <v>0.018</v>
      </c>
      <c r="J737" s="52">
        <v>0.235</v>
      </c>
    </row>
    <row r="738">
      <c r="A738" s="47" t="str">
        <f t="shared" si="1"/>
        <v>Asia_Bangladesh-Asia_2008</v>
      </c>
      <c r="B738" s="47" t="s">
        <v>144</v>
      </c>
      <c r="C738" s="49" t="s">
        <v>148</v>
      </c>
      <c r="D738" s="44" t="s">
        <v>87</v>
      </c>
      <c r="E738" s="52">
        <v>0.361</v>
      </c>
      <c r="F738" s="52">
        <v>73.0</v>
      </c>
      <c r="G738" s="50"/>
      <c r="H738" s="52">
        <v>302.0</v>
      </c>
      <c r="I738" s="52">
        <v>0.025</v>
      </c>
      <c r="J738" s="52">
        <v>0.302</v>
      </c>
    </row>
    <row r="739">
      <c r="A739" s="47" t="str">
        <f t="shared" si="1"/>
        <v>Asia_Bangladesh-Asia_2009</v>
      </c>
      <c r="B739" s="47" t="s">
        <v>144</v>
      </c>
      <c r="C739" s="49" t="s">
        <v>148</v>
      </c>
      <c r="D739" s="44" t="s">
        <v>88</v>
      </c>
      <c r="E739" s="52">
        <v>0.35</v>
      </c>
      <c r="F739" s="52">
        <v>43.0</v>
      </c>
      <c r="G739" s="50"/>
      <c r="H739" s="52">
        <v>302.0</v>
      </c>
      <c r="I739" s="52">
        <v>0.031</v>
      </c>
      <c r="J739" s="52">
        <v>0.344</v>
      </c>
    </row>
    <row r="740">
      <c r="A740" s="47" t="str">
        <f t="shared" si="1"/>
        <v>Asia_Bangladesh-Asia_2010</v>
      </c>
      <c r="B740" s="47" t="s">
        <v>144</v>
      </c>
      <c r="C740" s="49" t="s">
        <v>148</v>
      </c>
      <c r="D740" s="44" t="s">
        <v>89</v>
      </c>
      <c r="E740" s="52">
        <v>0.35</v>
      </c>
      <c r="F740" s="52">
        <v>19.0</v>
      </c>
      <c r="G740" s="50"/>
      <c r="H740" s="52">
        <v>302.0</v>
      </c>
      <c r="I740" s="52">
        <v>0.037</v>
      </c>
      <c r="J740" s="52">
        <v>0.449</v>
      </c>
    </row>
    <row r="741">
      <c r="A741" s="47" t="str">
        <f t="shared" si="1"/>
        <v>Asia_Bangladesh-Asia_2011</v>
      </c>
      <c r="B741" s="47" t="s">
        <v>144</v>
      </c>
      <c r="C741" s="49" t="s">
        <v>148</v>
      </c>
      <c r="D741" s="44" t="s">
        <v>90</v>
      </c>
      <c r="E741" s="52">
        <v>0.35</v>
      </c>
      <c r="F741" s="52">
        <v>19.0</v>
      </c>
      <c r="G741" s="50"/>
      <c r="H741" s="52">
        <v>302.0</v>
      </c>
      <c r="I741" s="52">
        <v>0.05</v>
      </c>
      <c r="J741" s="52">
        <v>0.552</v>
      </c>
    </row>
    <row r="742">
      <c r="A742" s="47" t="str">
        <f t="shared" si="1"/>
        <v>Asia_Bangladesh-Asia_2012</v>
      </c>
      <c r="B742" s="47" t="s">
        <v>144</v>
      </c>
      <c r="C742" s="49" t="s">
        <v>148</v>
      </c>
      <c r="D742" s="44" t="s">
        <v>91</v>
      </c>
      <c r="E742" s="52">
        <v>0.35</v>
      </c>
      <c r="F742" s="52">
        <v>19.0</v>
      </c>
      <c r="G742" s="52">
        <v>132.0</v>
      </c>
      <c r="H742" s="52">
        <v>302.0</v>
      </c>
      <c r="I742" s="52">
        <v>0.058</v>
      </c>
      <c r="J742" s="52">
        <v>0.628</v>
      </c>
    </row>
    <row r="743">
      <c r="A743" s="47" t="str">
        <f t="shared" si="1"/>
        <v>Asia_Bhutan-Asia_2000</v>
      </c>
      <c r="B743" s="47" t="s">
        <v>144</v>
      </c>
      <c r="C743" s="49" t="s">
        <v>149</v>
      </c>
      <c r="D743" s="44" t="s">
        <v>70</v>
      </c>
      <c r="E743" s="50"/>
      <c r="F743" s="50"/>
      <c r="G743" s="50"/>
      <c r="H743" s="50"/>
      <c r="I743" s="52">
        <v>0.004</v>
      </c>
      <c r="J743" s="50"/>
    </row>
    <row r="744">
      <c r="A744" s="47" t="str">
        <f t="shared" si="1"/>
        <v>Asia_Bhutan-Asia_2001</v>
      </c>
      <c r="B744" s="47" t="s">
        <v>144</v>
      </c>
      <c r="C744" s="49" t="s">
        <v>149</v>
      </c>
      <c r="D744" s="44" t="s">
        <v>71</v>
      </c>
      <c r="E744" s="50"/>
      <c r="F744" s="50"/>
      <c r="G744" s="50"/>
      <c r="H744" s="50"/>
      <c r="I744" s="52">
        <v>0.009</v>
      </c>
      <c r="J744" s="50"/>
    </row>
    <row r="745">
      <c r="A745" s="47" t="str">
        <f t="shared" si="1"/>
        <v>Asia_Bhutan-Asia_2002</v>
      </c>
      <c r="B745" s="47" t="s">
        <v>144</v>
      </c>
      <c r="C745" s="49" t="s">
        <v>149</v>
      </c>
      <c r="D745" s="44" t="s">
        <v>72</v>
      </c>
      <c r="E745" s="50"/>
      <c r="F745" s="50"/>
      <c r="G745" s="50"/>
      <c r="H745" s="50"/>
      <c r="I745" s="52">
        <v>0.017</v>
      </c>
      <c r="J745" s="50"/>
    </row>
    <row r="746">
      <c r="A746" s="47" t="str">
        <f t="shared" si="1"/>
        <v>Asia_Bhutan-Asia_2003</v>
      </c>
      <c r="B746" s="47" t="s">
        <v>144</v>
      </c>
      <c r="C746" s="49" t="s">
        <v>149</v>
      </c>
      <c r="D746" s="44" t="s">
        <v>74</v>
      </c>
      <c r="E746" s="50"/>
      <c r="F746" s="52">
        <v>62.0</v>
      </c>
      <c r="G746" s="50"/>
      <c r="H746" s="50"/>
      <c r="I746" s="52">
        <v>0.024</v>
      </c>
      <c r="J746" s="52">
        <v>0.004</v>
      </c>
    </row>
    <row r="747">
      <c r="A747" s="47" t="str">
        <f t="shared" si="1"/>
        <v>Asia_Bhutan-Asia_2004</v>
      </c>
      <c r="B747" s="47" t="s">
        <v>144</v>
      </c>
      <c r="C747" s="49" t="s">
        <v>149</v>
      </c>
      <c r="D747" s="44" t="s">
        <v>83</v>
      </c>
      <c r="E747" s="50"/>
      <c r="F747" s="52">
        <v>62.0</v>
      </c>
      <c r="G747" s="50"/>
      <c r="H747" s="50"/>
      <c r="I747" s="52">
        <v>0.032</v>
      </c>
      <c r="J747" s="52">
        <v>0.03</v>
      </c>
    </row>
    <row r="748">
      <c r="A748" s="47" t="str">
        <f t="shared" si="1"/>
        <v>Asia_Bhutan-Asia_2005</v>
      </c>
      <c r="B748" s="47" t="s">
        <v>144</v>
      </c>
      <c r="C748" s="49" t="s">
        <v>149</v>
      </c>
      <c r="D748" s="44" t="s">
        <v>84</v>
      </c>
      <c r="E748" s="52">
        <v>0.408</v>
      </c>
      <c r="F748" s="52">
        <v>62.0</v>
      </c>
      <c r="G748" s="50"/>
      <c r="H748" s="52">
        <v>274.0</v>
      </c>
      <c r="I748" s="52">
        <v>0.038</v>
      </c>
      <c r="J748" s="52">
        <v>0.055</v>
      </c>
    </row>
    <row r="749">
      <c r="A749" s="47" t="str">
        <f t="shared" si="1"/>
        <v>Asia_Bhutan-Asia_2006</v>
      </c>
      <c r="B749" s="47" t="s">
        <v>144</v>
      </c>
      <c r="C749" s="49" t="s">
        <v>149</v>
      </c>
      <c r="D749" s="44" t="s">
        <v>85</v>
      </c>
      <c r="E749" s="52">
        <v>0.408</v>
      </c>
      <c r="F749" s="52">
        <v>62.0</v>
      </c>
      <c r="G749" s="50"/>
      <c r="H749" s="52">
        <v>274.0</v>
      </c>
      <c r="I749" s="52">
        <v>0.045</v>
      </c>
      <c r="J749" s="52">
        <v>0.123</v>
      </c>
    </row>
    <row r="750">
      <c r="A750" s="47" t="str">
        <f t="shared" si="1"/>
        <v>Asia_Bhutan-Asia_2007</v>
      </c>
      <c r="B750" s="47" t="s">
        <v>144</v>
      </c>
      <c r="C750" s="49" t="s">
        <v>149</v>
      </c>
      <c r="D750" s="44" t="s">
        <v>86</v>
      </c>
      <c r="E750" s="52">
        <v>0.408</v>
      </c>
      <c r="F750" s="52">
        <v>48.0</v>
      </c>
      <c r="G750" s="50"/>
      <c r="H750" s="52">
        <v>274.0</v>
      </c>
      <c r="I750" s="52">
        <v>0.059</v>
      </c>
      <c r="J750" s="52">
        <v>0.22</v>
      </c>
    </row>
    <row r="751">
      <c r="A751" s="47" t="str">
        <f t="shared" si="1"/>
        <v>Asia_Bhutan-Asia_2008</v>
      </c>
      <c r="B751" s="47" t="s">
        <v>144</v>
      </c>
      <c r="C751" s="49" t="s">
        <v>149</v>
      </c>
      <c r="D751" s="44" t="s">
        <v>87</v>
      </c>
      <c r="E751" s="52">
        <v>0.408</v>
      </c>
      <c r="F751" s="52">
        <v>46.0</v>
      </c>
      <c r="G751" s="50"/>
      <c r="H751" s="52">
        <v>274.0</v>
      </c>
      <c r="I751" s="52">
        <v>0.066</v>
      </c>
      <c r="J751" s="52">
        <v>0.366</v>
      </c>
    </row>
    <row r="752">
      <c r="A752" s="47" t="str">
        <f t="shared" si="1"/>
        <v>Asia_Bhutan-Asia_2009</v>
      </c>
      <c r="B752" s="47" t="s">
        <v>144</v>
      </c>
      <c r="C752" s="49" t="s">
        <v>149</v>
      </c>
      <c r="D752" s="44" t="s">
        <v>88</v>
      </c>
      <c r="E752" s="52">
        <v>0.408</v>
      </c>
      <c r="F752" s="52">
        <v>46.0</v>
      </c>
      <c r="G752" s="50"/>
      <c r="H752" s="52">
        <v>274.0</v>
      </c>
      <c r="I752" s="52">
        <v>0.072</v>
      </c>
      <c r="J752" s="52">
        <v>0.481</v>
      </c>
    </row>
    <row r="753">
      <c r="A753" s="47" t="str">
        <f t="shared" si="1"/>
        <v>Asia_Bhutan-Asia_2010</v>
      </c>
      <c r="B753" s="47" t="s">
        <v>144</v>
      </c>
      <c r="C753" s="49" t="s">
        <v>149</v>
      </c>
      <c r="D753" s="44" t="s">
        <v>89</v>
      </c>
      <c r="E753" s="52">
        <v>0.408</v>
      </c>
      <c r="F753" s="52">
        <v>46.0</v>
      </c>
      <c r="G753" s="50"/>
      <c r="H753" s="52">
        <v>274.0</v>
      </c>
      <c r="I753" s="52">
        <v>0.136</v>
      </c>
      <c r="J753" s="52">
        <v>0.55</v>
      </c>
    </row>
    <row r="754">
      <c r="A754" s="47" t="str">
        <f t="shared" si="1"/>
        <v>Asia_Bhutan-Asia_2011</v>
      </c>
      <c r="B754" s="47" t="s">
        <v>144</v>
      </c>
      <c r="C754" s="49" t="s">
        <v>149</v>
      </c>
      <c r="D754" s="44" t="s">
        <v>90</v>
      </c>
      <c r="E754" s="52">
        <v>0.408</v>
      </c>
      <c r="F754" s="52">
        <v>36.0</v>
      </c>
      <c r="G754" s="50"/>
      <c r="H754" s="52">
        <v>274.0</v>
      </c>
      <c r="I754" s="52">
        <v>0.21</v>
      </c>
      <c r="J754" s="52">
        <v>0.664</v>
      </c>
    </row>
    <row r="755">
      <c r="A755" s="47" t="str">
        <f t="shared" si="1"/>
        <v>Asia_Bhutan-Asia_2012</v>
      </c>
      <c r="B755" s="47" t="s">
        <v>144</v>
      </c>
      <c r="C755" s="49" t="s">
        <v>149</v>
      </c>
      <c r="D755" s="44" t="s">
        <v>91</v>
      </c>
      <c r="E755" s="52">
        <v>0.408</v>
      </c>
      <c r="F755" s="52">
        <v>36.0</v>
      </c>
      <c r="G755" s="52">
        <v>146.0</v>
      </c>
      <c r="H755" s="52">
        <v>274.0</v>
      </c>
      <c r="I755" s="52">
        <v>0.254</v>
      </c>
      <c r="J755" s="52">
        <v>0.756</v>
      </c>
    </row>
    <row r="756">
      <c r="A756" s="47" t="str">
        <f t="shared" si="1"/>
        <v>Asia_Brunei-Asia_2000</v>
      </c>
      <c r="B756" s="47" t="s">
        <v>144</v>
      </c>
      <c r="C756" s="49" t="s">
        <v>150</v>
      </c>
      <c r="D756" s="44" t="s">
        <v>70</v>
      </c>
      <c r="E756" s="50"/>
      <c r="F756" s="50"/>
      <c r="G756" s="50"/>
      <c r="H756" s="50"/>
      <c r="I756" s="52">
        <v>0.09</v>
      </c>
      <c r="J756" s="52">
        <v>0.286</v>
      </c>
    </row>
    <row r="757">
      <c r="A757" s="47" t="str">
        <f t="shared" si="1"/>
        <v>Asia_Brunei-Asia_2001</v>
      </c>
      <c r="B757" s="47" t="s">
        <v>144</v>
      </c>
      <c r="C757" s="49" t="s">
        <v>150</v>
      </c>
      <c r="D757" s="44" t="s">
        <v>71</v>
      </c>
      <c r="E757" s="50"/>
      <c r="F757" s="50"/>
      <c r="G757" s="50"/>
      <c r="H757" s="50"/>
      <c r="I757" s="52">
        <v>0.129</v>
      </c>
      <c r="J757" s="52">
        <v>0.422</v>
      </c>
    </row>
    <row r="758">
      <c r="A758" s="47" t="str">
        <f t="shared" si="1"/>
        <v>Asia_Brunei-Asia_2002</v>
      </c>
      <c r="B758" s="47" t="s">
        <v>144</v>
      </c>
      <c r="C758" s="49" t="s">
        <v>150</v>
      </c>
      <c r="D758" s="44" t="s">
        <v>72</v>
      </c>
      <c r="E758" s="50"/>
      <c r="F758" s="50"/>
      <c r="G758" s="50"/>
      <c r="H758" s="50"/>
      <c r="I758" s="52">
        <v>0.153</v>
      </c>
      <c r="J758" s="52">
        <v>0.444</v>
      </c>
    </row>
    <row r="759">
      <c r="A759" s="47" t="str">
        <f t="shared" si="1"/>
        <v>Asia_Brunei-Asia_2003</v>
      </c>
      <c r="B759" s="47" t="s">
        <v>144</v>
      </c>
      <c r="C759" s="49" t="s">
        <v>150</v>
      </c>
      <c r="D759" s="44" t="s">
        <v>74</v>
      </c>
      <c r="E759" s="50"/>
      <c r="F759" s="50"/>
      <c r="G759" s="50"/>
      <c r="H759" s="50"/>
      <c r="I759" s="52">
        <v>0.196</v>
      </c>
      <c r="J759" s="52">
        <v>0.502</v>
      </c>
    </row>
    <row r="760">
      <c r="A760" s="47" t="str">
        <f t="shared" si="1"/>
        <v>Asia_Brunei-Asia_2004</v>
      </c>
      <c r="B760" s="47" t="s">
        <v>144</v>
      </c>
      <c r="C760" s="49" t="s">
        <v>150</v>
      </c>
      <c r="D760" s="44" t="s">
        <v>83</v>
      </c>
      <c r="E760" s="50"/>
      <c r="F760" s="50"/>
      <c r="G760" s="50"/>
      <c r="H760" s="50"/>
      <c r="I760" s="52">
        <v>0.297</v>
      </c>
      <c r="J760" s="52">
        <v>0.561</v>
      </c>
    </row>
    <row r="761">
      <c r="A761" s="47" t="str">
        <f t="shared" si="1"/>
        <v>Asia_Brunei-Asia_2005</v>
      </c>
      <c r="B761" s="47" t="s">
        <v>144</v>
      </c>
      <c r="C761" s="49" t="s">
        <v>150</v>
      </c>
      <c r="D761" s="44" t="s">
        <v>84</v>
      </c>
      <c r="E761" s="50"/>
      <c r="F761" s="50"/>
      <c r="G761" s="50"/>
      <c r="H761" s="50"/>
      <c r="I761" s="52">
        <v>0.365</v>
      </c>
      <c r="J761" s="52">
        <v>0.633</v>
      </c>
    </row>
    <row r="762">
      <c r="A762" s="47" t="str">
        <f t="shared" si="1"/>
        <v>Asia_Brunei-Asia_2006</v>
      </c>
      <c r="B762" s="47" t="s">
        <v>144</v>
      </c>
      <c r="C762" s="49" t="s">
        <v>150</v>
      </c>
      <c r="D762" s="44" t="s">
        <v>85</v>
      </c>
      <c r="E762" s="52">
        <v>0.374</v>
      </c>
      <c r="F762" s="52">
        <v>116.0</v>
      </c>
      <c r="G762" s="50"/>
      <c r="H762" s="52">
        <v>144.0</v>
      </c>
      <c r="I762" s="52">
        <v>0.422</v>
      </c>
      <c r="J762" s="52">
        <v>0.804</v>
      </c>
    </row>
    <row r="763">
      <c r="A763" s="47" t="str">
        <f t="shared" si="1"/>
        <v>Asia_Brunei-Asia_2007</v>
      </c>
      <c r="B763" s="47" t="s">
        <v>144</v>
      </c>
      <c r="C763" s="49" t="s">
        <v>150</v>
      </c>
      <c r="D763" s="44" t="s">
        <v>86</v>
      </c>
      <c r="E763" s="52">
        <v>0.374</v>
      </c>
      <c r="F763" s="52">
        <v>116.0</v>
      </c>
      <c r="G763" s="50"/>
      <c r="H763" s="52">
        <v>144.0</v>
      </c>
      <c r="I763" s="52">
        <v>0.447</v>
      </c>
      <c r="J763" s="52">
        <v>0.96</v>
      </c>
    </row>
    <row r="764">
      <c r="A764" s="47" t="str">
        <f t="shared" si="1"/>
        <v>Asia_Brunei-Asia_2008</v>
      </c>
      <c r="B764" s="47" t="s">
        <v>144</v>
      </c>
      <c r="C764" s="49" t="s">
        <v>150</v>
      </c>
      <c r="D764" s="44" t="s">
        <v>87</v>
      </c>
      <c r="E764" s="52">
        <v>0.374</v>
      </c>
      <c r="F764" s="52">
        <v>116.0</v>
      </c>
      <c r="G764" s="50"/>
      <c r="H764" s="52">
        <v>144.0</v>
      </c>
      <c r="I764" s="52">
        <v>0.46</v>
      </c>
      <c r="J764" s="52">
        <v>1.028</v>
      </c>
    </row>
    <row r="765">
      <c r="A765" s="47" t="str">
        <f t="shared" si="1"/>
        <v>Asia_Brunei-Asia_2009</v>
      </c>
      <c r="B765" s="47" t="s">
        <v>144</v>
      </c>
      <c r="C765" s="49" t="s">
        <v>150</v>
      </c>
      <c r="D765" s="44" t="s">
        <v>88</v>
      </c>
      <c r="E765" s="52">
        <v>0.303</v>
      </c>
      <c r="F765" s="52">
        <v>116.0</v>
      </c>
      <c r="G765" s="50"/>
      <c r="H765" s="52">
        <v>144.0</v>
      </c>
      <c r="I765" s="52">
        <v>0.49</v>
      </c>
      <c r="J765" s="52">
        <v>1.047</v>
      </c>
    </row>
    <row r="766">
      <c r="A766" s="47" t="str">
        <f t="shared" si="1"/>
        <v>Asia_Brunei-Asia_2010</v>
      </c>
      <c r="B766" s="47" t="s">
        <v>144</v>
      </c>
      <c r="C766" s="49" t="s">
        <v>150</v>
      </c>
      <c r="D766" s="44" t="s">
        <v>89</v>
      </c>
      <c r="E766" s="52">
        <v>0.173</v>
      </c>
      <c r="F766" s="52">
        <v>105.0</v>
      </c>
      <c r="G766" s="50"/>
      <c r="H766" s="52">
        <v>144.0</v>
      </c>
      <c r="I766" s="52">
        <v>0.53</v>
      </c>
      <c r="J766" s="52">
        <v>1.086</v>
      </c>
    </row>
    <row r="767">
      <c r="A767" s="47" t="str">
        <f t="shared" si="1"/>
        <v>Asia_Brunei-Asia_2011</v>
      </c>
      <c r="B767" s="47" t="s">
        <v>144</v>
      </c>
      <c r="C767" s="49" t="s">
        <v>150</v>
      </c>
      <c r="D767" s="44" t="s">
        <v>90</v>
      </c>
      <c r="E767" s="52">
        <v>0.168</v>
      </c>
      <c r="F767" s="52">
        <v>101.0</v>
      </c>
      <c r="G767" s="50"/>
      <c r="H767" s="52">
        <v>96.0</v>
      </c>
      <c r="I767" s="52">
        <v>0.56</v>
      </c>
      <c r="J767" s="52">
        <v>1.09</v>
      </c>
    </row>
    <row r="768">
      <c r="A768" s="47" t="str">
        <f t="shared" si="1"/>
        <v>Asia_Brunei-Asia_2012</v>
      </c>
      <c r="B768" s="47" t="s">
        <v>144</v>
      </c>
      <c r="C768" s="49" t="s">
        <v>150</v>
      </c>
      <c r="D768" s="44" t="s">
        <v>91</v>
      </c>
      <c r="E768" s="52">
        <v>0.168</v>
      </c>
      <c r="F768" s="52">
        <v>101.0</v>
      </c>
      <c r="G768" s="52">
        <v>79.0</v>
      </c>
      <c r="H768" s="52">
        <v>96.0</v>
      </c>
      <c r="I768" s="52">
        <v>0.603</v>
      </c>
      <c r="J768" s="52">
        <v>1.139</v>
      </c>
    </row>
    <row r="769">
      <c r="A769" s="47" t="str">
        <f t="shared" si="1"/>
        <v>Asia_Cambodia-Asia_2000</v>
      </c>
      <c r="B769" s="47" t="s">
        <v>144</v>
      </c>
      <c r="C769" s="49" t="s">
        <v>151</v>
      </c>
      <c r="D769" s="44" t="s">
        <v>70</v>
      </c>
      <c r="E769" s="50"/>
      <c r="F769" s="50"/>
      <c r="G769" s="50"/>
      <c r="H769" s="50"/>
      <c r="I769" s="52">
        <v>0.0</v>
      </c>
      <c r="J769" s="52">
        <v>0.011</v>
      </c>
    </row>
    <row r="770">
      <c r="A770" s="47" t="str">
        <f t="shared" si="1"/>
        <v>Asia_Cambodia-Asia_2001</v>
      </c>
      <c r="B770" s="47" t="s">
        <v>144</v>
      </c>
      <c r="C770" s="49" t="s">
        <v>151</v>
      </c>
      <c r="D770" s="44" t="s">
        <v>71</v>
      </c>
      <c r="E770" s="50"/>
      <c r="F770" s="50"/>
      <c r="G770" s="50"/>
      <c r="H770" s="50"/>
      <c r="I770" s="52">
        <v>0.001</v>
      </c>
      <c r="J770" s="52">
        <v>0.018</v>
      </c>
    </row>
    <row r="771">
      <c r="A771" s="47" t="str">
        <f t="shared" si="1"/>
        <v>Asia_Cambodia-Asia_2002</v>
      </c>
      <c r="B771" s="47" t="s">
        <v>144</v>
      </c>
      <c r="C771" s="49" t="s">
        <v>151</v>
      </c>
      <c r="D771" s="44" t="s">
        <v>72</v>
      </c>
      <c r="E771" s="50"/>
      <c r="F771" s="50"/>
      <c r="G771" s="50"/>
      <c r="H771" s="50"/>
      <c r="I771" s="52">
        <v>0.002</v>
      </c>
      <c r="J771" s="52">
        <v>0.03</v>
      </c>
    </row>
    <row r="772">
      <c r="A772" s="47" t="str">
        <f t="shared" si="1"/>
        <v>Asia_Cambodia-Asia_2003</v>
      </c>
      <c r="B772" s="47" t="s">
        <v>144</v>
      </c>
      <c r="C772" s="49" t="s">
        <v>151</v>
      </c>
      <c r="D772" s="44" t="s">
        <v>74</v>
      </c>
      <c r="E772" s="50"/>
      <c r="F772" s="52">
        <v>94.0</v>
      </c>
      <c r="G772" s="50"/>
      <c r="H772" s="50"/>
      <c r="I772" s="52">
        <v>0.003</v>
      </c>
      <c r="J772" s="52">
        <v>0.039</v>
      </c>
    </row>
    <row r="773">
      <c r="A773" s="47" t="str">
        <f t="shared" si="1"/>
        <v>Asia_Cambodia-Asia_2004</v>
      </c>
      <c r="B773" s="47" t="s">
        <v>144</v>
      </c>
      <c r="C773" s="49" t="s">
        <v>151</v>
      </c>
      <c r="D773" s="44" t="s">
        <v>83</v>
      </c>
      <c r="E773" s="50"/>
      <c r="F773" s="52">
        <v>94.0</v>
      </c>
      <c r="G773" s="50"/>
      <c r="H773" s="50"/>
      <c r="I773" s="52">
        <v>0.003</v>
      </c>
      <c r="J773" s="52">
        <v>0.066</v>
      </c>
    </row>
    <row r="774">
      <c r="A774" s="47" t="str">
        <f t="shared" si="1"/>
        <v>Asia_Cambodia-Asia_2005</v>
      </c>
      <c r="B774" s="47" t="s">
        <v>144</v>
      </c>
      <c r="C774" s="49" t="s">
        <v>151</v>
      </c>
      <c r="D774" s="44" t="s">
        <v>84</v>
      </c>
      <c r="E774" s="52">
        <v>0.215</v>
      </c>
      <c r="F774" s="52">
        <v>86.0</v>
      </c>
      <c r="G774" s="50"/>
      <c r="H774" s="52">
        <v>137.0</v>
      </c>
      <c r="I774" s="52">
        <v>0.003</v>
      </c>
      <c r="J774" s="52">
        <v>0.08</v>
      </c>
    </row>
    <row r="775">
      <c r="A775" s="47" t="str">
        <f t="shared" si="1"/>
        <v>Asia_Cambodia-Asia_2006</v>
      </c>
      <c r="B775" s="47" t="s">
        <v>144</v>
      </c>
      <c r="C775" s="49" t="s">
        <v>151</v>
      </c>
      <c r="D775" s="44" t="s">
        <v>85</v>
      </c>
      <c r="E775" s="52">
        <v>0.215</v>
      </c>
      <c r="F775" s="52">
        <v>86.0</v>
      </c>
      <c r="G775" s="50"/>
      <c r="H775" s="52">
        <v>137.0</v>
      </c>
      <c r="I775" s="52">
        <v>0.005</v>
      </c>
      <c r="J775" s="52">
        <v>0.127</v>
      </c>
    </row>
    <row r="776">
      <c r="A776" s="47" t="str">
        <f t="shared" si="1"/>
        <v>Asia_Cambodia-Asia_2007</v>
      </c>
      <c r="B776" s="47" t="s">
        <v>144</v>
      </c>
      <c r="C776" s="49" t="s">
        <v>151</v>
      </c>
      <c r="D776" s="44" t="s">
        <v>86</v>
      </c>
      <c r="E776" s="52">
        <v>0.215</v>
      </c>
      <c r="F776" s="52">
        <v>86.0</v>
      </c>
      <c r="G776" s="50"/>
      <c r="H776" s="52">
        <v>137.0</v>
      </c>
      <c r="I776" s="52">
        <v>0.005</v>
      </c>
      <c r="J776" s="52">
        <v>0.188</v>
      </c>
    </row>
    <row r="777">
      <c r="A777" s="47" t="str">
        <f t="shared" si="1"/>
        <v>Asia_Cambodia-Asia_2008</v>
      </c>
      <c r="B777" s="47" t="s">
        <v>144</v>
      </c>
      <c r="C777" s="49" t="s">
        <v>151</v>
      </c>
      <c r="D777" s="44" t="s">
        <v>87</v>
      </c>
      <c r="E777" s="52">
        <v>0.215</v>
      </c>
      <c r="F777" s="52">
        <v>102.0</v>
      </c>
      <c r="G777" s="50"/>
      <c r="H777" s="52">
        <v>137.0</v>
      </c>
      <c r="I777" s="52">
        <v>0.005</v>
      </c>
      <c r="J777" s="52">
        <v>0.304</v>
      </c>
    </row>
    <row r="778">
      <c r="A778" s="47" t="str">
        <f t="shared" si="1"/>
        <v>Asia_Cambodia-Asia_2009</v>
      </c>
      <c r="B778" s="47" t="s">
        <v>144</v>
      </c>
      <c r="C778" s="49" t="s">
        <v>151</v>
      </c>
      <c r="D778" s="44" t="s">
        <v>88</v>
      </c>
      <c r="E778" s="52">
        <v>0.217</v>
      </c>
      <c r="F778" s="52">
        <v>102.0</v>
      </c>
      <c r="G778" s="50"/>
      <c r="H778" s="52">
        <v>173.0</v>
      </c>
      <c r="I778" s="52">
        <v>0.005</v>
      </c>
      <c r="J778" s="52">
        <v>0.443</v>
      </c>
    </row>
    <row r="779">
      <c r="A779" s="47" t="str">
        <f t="shared" si="1"/>
        <v>Asia_Cambodia-Asia_2010</v>
      </c>
      <c r="B779" s="47" t="s">
        <v>144</v>
      </c>
      <c r="C779" s="49" t="s">
        <v>151</v>
      </c>
      <c r="D779" s="44" t="s">
        <v>89</v>
      </c>
      <c r="E779" s="52">
        <v>0.214</v>
      </c>
      <c r="F779" s="52">
        <v>102.0</v>
      </c>
      <c r="G779" s="50"/>
      <c r="H779" s="52">
        <v>173.0</v>
      </c>
      <c r="I779" s="52">
        <v>0.013</v>
      </c>
      <c r="J779" s="52">
        <v>0.567</v>
      </c>
    </row>
    <row r="780">
      <c r="A780" s="47" t="str">
        <f t="shared" si="1"/>
        <v>Asia_Cambodia-Asia_2011</v>
      </c>
      <c r="B780" s="47" t="s">
        <v>144</v>
      </c>
      <c r="C780" s="49" t="s">
        <v>151</v>
      </c>
      <c r="D780" s="44" t="s">
        <v>90</v>
      </c>
      <c r="E780" s="52">
        <v>0.214</v>
      </c>
      <c r="F780" s="52">
        <v>102.0</v>
      </c>
      <c r="G780" s="50"/>
      <c r="H780" s="52">
        <v>173.0</v>
      </c>
      <c r="I780" s="52">
        <v>0.031</v>
      </c>
      <c r="J780" s="52">
        <v>0.942</v>
      </c>
    </row>
    <row r="781">
      <c r="A781" s="47" t="str">
        <f t="shared" si="1"/>
        <v>Asia_Cambodia-Asia_2012</v>
      </c>
      <c r="B781" s="47" t="s">
        <v>144</v>
      </c>
      <c r="C781" s="49" t="s">
        <v>151</v>
      </c>
      <c r="D781" s="44" t="s">
        <v>91</v>
      </c>
      <c r="E781" s="52">
        <v>0.214</v>
      </c>
      <c r="F781" s="52">
        <v>102.0</v>
      </c>
      <c r="G781" s="52">
        <v>135.0</v>
      </c>
      <c r="H781" s="52">
        <v>173.0</v>
      </c>
      <c r="I781" s="52">
        <v>0.049</v>
      </c>
      <c r="J781" s="52">
        <v>1.285</v>
      </c>
    </row>
    <row r="782">
      <c r="A782" s="47" t="str">
        <f t="shared" si="1"/>
        <v>Asia_China-Asia_2000</v>
      </c>
      <c r="B782" s="47" t="s">
        <v>144</v>
      </c>
      <c r="C782" s="49" t="s">
        <v>152</v>
      </c>
      <c r="D782" s="44" t="s">
        <v>70</v>
      </c>
      <c r="E782" s="50"/>
      <c r="F782" s="50"/>
      <c r="G782" s="50"/>
      <c r="H782" s="50"/>
      <c r="I782" s="52">
        <v>0.018</v>
      </c>
      <c r="J782" s="52">
        <v>0.067</v>
      </c>
    </row>
    <row r="783">
      <c r="A783" s="47" t="str">
        <f t="shared" si="1"/>
        <v>Asia_China-Asia_2001</v>
      </c>
      <c r="B783" s="47" t="s">
        <v>144</v>
      </c>
      <c r="C783" s="49" t="s">
        <v>152</v>
      </c>
      <c r="D783" s="44" t="s">
        <v>71</v>
      </c>
      <c r="E783" s="50"/>
      <c r="F783" s="50"/>
      <c r="G783" s="50"/>
      <c r="H783" s="50"/>
      <c r="I783" s="52">
        <v>0.026</v>
      </c>
      <c r="J783" s="52">
        <v>0.112</v>
      </c>
    </row>
    <row r="784">
      <c r="A784" s="47" t="str">
        <f t="shared" si="1"/>
        <v>Asia_China-Asia_2002</v>
      </c>
      <c r="B784" s="47" t="s">
        <v>144</v>
      </c>
      <c r="C784" s="49" t="s">
        <v>152</v>
      </c>
      <c r="D784" s="44" t="s">
        <v>72</v>
      </c>
      <c r="E784" s="50"/>
      <c r="F784" s="50"/>
      <c r="G784" s="50"/>
      <c r="H784" s="50"/>
      <c r="I784" s="52">
        <v>0.046</v>
      </c>
      <c r="J784" s="52">
        <v>0.159</v>
      </c>
    </row>
    <row r="785">
      <c r="A785" s="47" t="str">
        <f t="shared" si="1"/>
        <v>Asia_China-Asia_2003</v>
      </c>
      <c r="B785" s="47" t="s">
        <v>144</v>
      </c>
      <c r="C785" s="49" t="s">
        <v>152</v>
      </c>
      <c r="D785" s="44" t="s">
        <v>74</v>
      </c>
      <c r="E785" s="50"/>
      <c r="F785" s="52">
        <v>48.0</v>
      </c>
      <c r="G785" s="50"/>
      <c r="H785" s="50"/>
      <c r="I785" s="52">
        <v>0.062</v>
      </c>
      <c r="J785" s="52">
        <v>0.207</v>
      </c>
    </row>
    <row r="786">
      <c r="A786" s="47" t="str">
        <f t="shared" si="1"/>
        <v>Asia_China-Asia_2004</v>
      </c>
      <c r="B786" s="47" t="s">
        <v>144</v>
      </c>
      <c r="C786" s="49" t="s">
        <v>152</v>
      </c>
      <c r="D786" s="44" t="s">
        <v>83</v>
      </c>
      <c r="E786" s="50"/>
      <c r="F786" s="52">
        <v>48.0</v>
      </c>
      <c r="G786" s="50"/>
      <c r="H786" s="50"/>
      <c r="I786" s="52">
        <v>0.073</v>
      </c>
      <c r="J786" s="52">
        <v>0.256</v>
      </c>
    </row>
    <row r="787">
      <c r="A787" s="47" t="str">
        <f t="shared" si="1"/>
        <v>Asia_China-Asia_2005</v>
      </c>
      <c r="B787" s="47" t="s">
        <v>144</v>
      </c>
      <c r="C787" s="49" t="s">
        <v>152</v>
      </c>
      <c r="D787" s="44" t="s">
        <v>84</v>
      </c>
      <c r="E787" s="52">
        <v>0.8</v>
      </c>
      <c r="F787" s="52">
        <v>48.0</v>
      </c>
      <c r="G787" s="50"/>
      <c r="H787" s="52">
        <v>832.0</v>
      </c>
      <c r="I787" s="52">
        <v>0.085</v>
      </c>
      <c r="J787" s="52">
        <v>0.298</v>
      </c>
    </row>
    <row r="788">
      <c r="A788" s="47" t="str">
        <f t="shared" si="1"/>
        <v>Asia_China-Asia_2006</v>
      </c>
      <c r="B788" s="47" t="s">
        <v>144</v>
      </c>
      <c r="C788" s="49" t="s">
        <v>152</v>
      </c>
      <c r="D788" s="44" t="s">
        <v>85</v>
      </c>
      <c r="E788" s="52">
        <v>0.807</v>
      </c>
      <c r="F788" s="52">
        <v>35.0</v>
      </c>
      <c r="G788" s="50"/>
      <c r="H788" s="52">
        <v>832.0</v>
      </c>
      <c r="I788" s="52">
        <v>0.105</v>
      </c>
      <c r="J788" s="52">
        <v>0.348</v>
      </c>
    </row>
    <row r="789">
      <c r="A789" s="47" t="str">
        <f t="shared" si="1"/>
        <v>Asia_China-Asia_2007</v>
      </c>
      <c r="B789" s="47" t="s">
        <v>144</v>
      </c>
      <c r="C789" s="49" t="s">
        <v>152</v>
      </c>
      <c r="D789" s="44" t="s">
        <v>86</v>
      </c>
      <c r="E789" s="52">
        <v>0.812</v>
      </c>
      <c r="F789" s="52">
        <v>35.0</v>
      </c>
      <c r="G789" s="50"/>
      <c r="H789" s="52">
        <v>832.0</v>
      </c>
      <c r="I789" s="52">
        <v>0.16</v>
      </c>
      <c r="J789" s="52">
        <v>0.41</v>
      </c>
    </row>
    <row r="790">
      <c r="A790" s="47" t="str">
        <f t="shared" si="1"/>
        <v>Asia_China-Asia_2008</v>
      </c>
      <c r="B790" s="47" t="s">
        <v>144</v>
      </c>
      <c r="C790" s="49" t="s">
        <v>152</v>
      </c>
      <c r="D790" s="44" t="s">
        <v>87</v>
      </c>
      <c r="E790" s="52">
        <v>0.799</v>
      </c>
      <c r="F790" s="52">
        <v>41.0</v>
      </c>
      <c r="G790" s="50"/>
      <c r="H790" s="52">
        <v>464.0</v>
      </c>
      <c r="I790" s="52">
        <v>0.226</v>
      </c>
      <c r="J790" s="52">
        <v>0.478</v>
      </c>
    </row>
    <row r="791">
      <c r="A791" s="47" t="str">
        <f t="shared" si="1"/>
        <v>Asia_China-Asia_2009</v>
      </c>
      <c r="B791" s="47" t="s">
        <v>144</v>
      </c>
      <c r="C791" s="49" t="s">
        <v>152</v>
      </c>
      <c r="D791" s="44" t="s">
        <v>88</v>
      </c>
      <c r="E791" s="52">
        <v>0.638</v>
      </c>
      <c r="F791" s="52">
        <v>38.0</v>
      </c>
      <c r="G791" s="50"/>
      <c r="H791" s="52">
        <v>464.0</v>
      </c>
      <c r="I791" s="52">
        <v>0.289</v>
      </c>
      <c r="J791" s="52">
        <v>0.553</v>
      </c>
    </row>
    <row r="792">
      <c r="A792" s="47" t="str">
        <f t="shared" si="1"/>
        <v>Asia_China-Asia_2010</v>
      </c>
      <c r="B792" s="47" t="s">
        <v>144</v>
      </c>
      <c r="C792" s="49" t="s">
        <v>152</v>
      </c>
      <c r="D792" s="44" t="s">
        <v>89</v>
      </c>
      <c r="E792" s="52">
        <v>0.635</v>
      </c>
      <c r="F792" s="52">
        <v>38.0</v>
      </c>
      <c r="G792" s="50"/>
      <c r="H792" s="52">
        <v>358.0</v>
      </c>
      <c r="I792" s="52">
        <v>0.343</v>
      </c>
      <c r="J792" s="52">
        <v>0.632</v>
      </c>
    </row>
    <row r="793">
      <c r="A793" s="47" t="str">
        <f t="shared" si="1"/>
        <v>Asia_China-Asia_2011</v>
      </c>
      <c r="B793" s="47" t="s">
        <v>144</v>
      </c>
      <c r="C793" s="49" t="s">
        <v>152</v>
      </c>
      <c r="D793" s="44" t="s">
        <v>90</v>
      </c>
      <c r="E793" s="52">
        <v>0.635</v>
      </c>
      <c r="F793" s="52">
        <v>38.0</v>
      </c>
      <c r="G793" s="50"/>
      <c r="H793" s="52">
        <v>358.0</v>
      </c>
      <c r="I793" s="52">
        <v>0.383</v>
      </c>
      <c r="J793" s="52">
        <v>0.721</v>
      </c>
    </row>
    <row r="794">
      <c r="A794" s="47" t="str">
        <f t="shared" si="1"/>
        <v>Asia_China-Asia_2012</v>
      </c>
      <c r="B794" s="47" t="s">
        <v>144</v>
      </c>
      <c r="C794" s="49" t="s">
        <v>152</v>
      </c>
      <c r="D794" s="44" t="s">
        <v>91</v>
      </c>
      <c r="E794" s="52">
        <v>0.637</v>
      </c>
      <c r="F794" s="52">
        <v>33.0</v>
      </c>
      <c r="G794" s="52">
        <v>99.0</v>
      </c>
      <c r="H794" s="52">
        <v>338.0</v>
      </c>
      <c r="I794" s="52">
        <v>0.423</v>
      </c>
      <c r="J794" s="52">
        <v>0.808</v>
      </c>
    </row>
    <row r="795">
      <c r="A795" s="47" t="str">
        <f t="shared" si="1"/>
        <v>Asia_Georgia-Asia_2000</v>
      </c>
      <c r="B795" s="47" t="s">
        <v>144</v>
      </c>
      <c r="C795" s="49" t="s">
        <v>153</v>
      </c>
      <c r="D795" s="44" t="s">
        <v>70</v>
      </c>
      <c r="E795" s="50"/>
      <c r="F795" s="50"/>
      <c r="G795" s="50"/>
      <c r="H795" s="50"/>
      <c r="I795" s="52">
        <v>0.005</v>
      </c>
      <c r="J795" s="52">
        <v>0.041</v>
      </c>
    </row>
    <row r="796">
      <c r="A796" s="47" t="str">
        <f t="shared" si="1"/>
        <v>Asia_Georgia-Asia_2001</v>
      </c>
      <c r="B796" s="47" t="s">
        <v>144</v>
      </c>
      <c r="C796" s="49" t="s">
        <v>153</v>
      </c>
      <c r="D796" s="44" t="s">
        <v>71</v>
      </c>
      <c r="E796" s="50"/>
      <c r="F796" s="50"/>
      <c r="G796" s="50"/>
      <c r="H796" s="50"/>
      <c r="I796" s="52">
        <v>0.01</v>
      </c>
      <c r="J796" s="52">
        <v>0.064</v>
      </c>
    </row>
    <row r="797">
      <c r="A797" s="47" t="str">
        <f t="shared" si="1"/>
        <v>Asia_Georgia-Asia_2002</v>
      </c>
      <c r="B797" s="47" t="s">
        <v>144</v>
      </c>
      <c r="C797" s="49" t="s">
        <v>153</v>
      </c>
      <c r="D797" s="44" t="s">
        <v>72</v>
      </c>
      <c r="E797" s="50"/>
      <c r="F797" s="50"/>
      <c r="G797" s="50"/>
      <c r="H797" s="50"/>
      <c r="I797" s="52">
        <v>0.016</v>
      </c>
      <c r="J797" s="52">
        <v>0.109</v>
      </c>
    </row>
    <row r="798">
      <c r="A798" s="47" t="str">
        <f t="shared" si="1"/>
        <v>Asia_Georgia-Asia_2003</v>
      </c>
      <c r="B798" s="47" t="s">
        <v>144</v>
      </c>
      <c r="C798" s="49" t="s">
        <v>153</v>
      </c>
      <c r="D798" s="44" t="s">
        <v>74</v>
      </c>
      <c r="E798" s="50"/>
      <c r="F798" s="52">
        <v>25.0</v>
      </c>
      <c r="G798" s="50"/>
      <c r="H798" s="50"/>
      <c r="I798" s="52">
        <v>0.026</v>
      </c>
      <c r="J798" s="52">
        <v>0.156</v>
      </c>
    </row>
    <row r="799">
      <c r="A799" s="47" t="str">
        <f t="shared" si="1"/>
        <v>Asia_Georgia-Asia_2004</v>
      </c>
      <c r="B799" s="47" t="s">
        <v>144</v>
      </c>
      <c r="C799" s="49" t="s">
        <v>153</v>
      </c>
      <c r="D799" s="44" t="s">
        <v>83</v>
      </c>
      <c r="E799" s="50"/>
      <c r="F799" s="52">
        <v>25.0</v>
      </c>
      <c r="G799" s="50"/>
      <c r="H799" s="50"/>
      <c r="I799" s="52">
        <v>0.039</v>
      </c>
      <c r="J799" s="52">
        <v>0.186</v>
      </c>
    </row>
    <row r="800">
      <c r="A800" s="47" t="str">
        <f t="shared" si="1"/>
        <v>Asia_Georgia-Asia_2005</v>
      </c>
      <c r="B800" s="47" t="s">
        <v>144</v>
      </c>
      <c r="C800" s="49" t="s">
        <v>153</v>
      </c>
      <c r="D800" s="44" t="s">
        <v>84</v>
      </c>
      <c r="E800" s="52">
        <v>0.57</v>
      </c>
      <c r="F800" s="52">
        <v>21.0</v>
      </c>
      <c r="G800" s="50"/>
      <c r="H800" s="52">
        <v>448.0</v>
      </c>
      <c r="I800" s="52">
        <v>0.061</v>
      </c>
      <c r="J800" s="52">
        <v>0.262</v>
      </c>
    </row>
    <row r="801">
      <c r="A801" s="47" t="str">
        <f t="shared" si="1"/>
        <v>Asia_Georgia-Asia_2006</v>
      </c>
      <c r="B801" s="47" t="s">
        <v>144</v>
      </c>
      <c r="C801" s="49" t="s">
        <v>153</v>
      </c>
      <c r="D801" s="44" t="s">
        <v>85</v>
      </c>
      <c r="E801" s="52">
        <v>0.386</v>
      </c>
      <c r="F801" s="52">
        <v>16.0</v>
      </c>
      <c r="G801" s="50"/>
      <c r="H801" s="52">
        <v>387.0</v>
      </c>
      <c r="I801" s="52">
        <v>0.075</v>
      </c>
      <c r="J801" s="52">
        <v>0.383</v>
      </c>
    </row>
    <row r="802">
      <c r="A802" s="47" t="str">
        <f t="shared" si="1"/>
        <v>Asia_Georgia-Asia_2007</v>
      </c>
      <c r="B802" s="47" t="s">
        <v>144</v>
      </c>
      <c r="C802" s="49" t="s">
        <v>153</v>
      </c>
      <c r="D802" s="44" t="s">
        <v>86</v>
      </c>
      <c r="E802" s="52">
        <v>0.386</v>
      </c>
      <c r="F802" s="52">
        <v>11.0</v>
      </c>
      <c r="G802" s="50"/>
      <c r="H802" s="52">
        <v>387.0</v>
      </c>
      <c r="I802" s="52">
        <v>0.083</v>
      </c>
      <c r="J802" s="52">
        <v>0.587</v>
      </c>
    </row>
    <row r="803">
      <c r="A803" s="47" t="str">
        <f t="shared" si="1"/>
        <v>Asia_Georgia-Asia_2008</v>
      </c>
      <c r="B803" s="47" t="s">
        <v>144</v>
      </c>
      <c r="C803" s="49" t="s">
        <v>153</v>
      </c>
      <c r="D803" s="44" t="s">
        <v>87</v>
      </c>
      <c r="E803" s="52">
        <v>0.386</v>
      </c>
      <c r="F803" s="52">
        <v>3.0</v>
      </c>
      <c r="G803" s="50"/>
      <c r="H803" s="52">
        <v>387.0</v>
      </c>
      <c r="I803" s="52">
        <v>0.1</v>
      </c>
      <c r="J803" s="52">
        <v>0.624</v>
      </c>
    </row>
    <row r="804">
      <c r="A804" s="47" t="str">
        <f t="shared" si="1"/>
        <v>Asia_Georgia-Asia_2009</v>
      </c>
      <c r="B804" s="47" t="s">
        <v>144</v>
      </c>
      <c r="C804" s="49" t="s">
        <v>153</v>
      </c>
      <c r="D804" s="44" t="s">
        <v>88</v>
      </c>
      <c r="E804" s="52">
        <v>0.153</v>
      </c>
      <c r="F804" s="52">
        <v>3.0</v>
      </c>
      <c r="G804" s="50"/>
      <c r="H804" s="52">
        <v>387.0</v>
      </c>
      <c r="I804" s="52">
        <v>0.201</v>
      </c>
      <c r="J804" s="52">
        <v>0.645</v>
      </c>
    </row>
    <row r="805">
      <c r="A805" s="47" t="str">
        <f t="shared" si="1"/>
        <v>Asia_Georgia-Asia_2010</v>
      </c>
      <c r="B805" s="47" t="s">
        <v>144</v>
      </c>
      <c r="C805" s="49" t="s">
        <v>153</v>
      </c>
      <c r="D805" s="44" t="s">
        <v>89</v>
      </c>
      <c r="E805" s="52">
        <v>0.153</v>
      </c>
      <c r="F805" s="52">
        <v>3.0</v>
      </c>
      <c r="G805" s="50"/>
      <c r="H805" s="52">
        <v>387.0</v>
      </c>
      <c r="I805" s="52">
        <v>0.269</v>
      </c>
      <c r="J805" s="52">
        <v>0.906</v>
      </c>
    </row>
    <row r="806">
      <c r="A806" s="47" t="str">
        <f t="shared" si="1"/>
        <v>Asia_Georgia-Asia_2011</v>
      </c>
      <c r="B806" s="47" t="s">
        <v>144</v>
      </c>
      <c r="C806" s="49" t="s">
        <v>153</v>
      </c>
      <c r="D806" s="44" t="s">
        <v>90</v>
      </c>
      <c r="E806" s="52">
        <v>0.165</v>
      </c>
      <c r="F806" s="52">
        <v>2.0</v>
      </c>
      <c r="G806" s="50"/>
      <c r="H806" s="52">
        <v>387.0</v>
      </c>
      <c r="I806" s="52">
        <v>0.315</v>
      </c>
      <c r="J806" s="52">
        <v>1.013</v>
      </c>
    </row>
    <row r="807">
      <c r="A807" s="47" t="str">
        <f t="shared" si="1"/>
        <v>Asia_Georgia-Asia_2012</v>
      </c>
      <c r="B807" s="47" t="s">
        <v>144</v>
      </c>
      <c r="C807" s="49" t="s">
        <v>153</v>
      </c>
      <c r="D807" s="44" t="s">
        <v>91</v>
      </c>
      <c r="E807" s="52">
        <v>0.165</v>
      </c>
      <c r="F807" s="52">
        <v>2.0</v>
      </c>
      <c r="G807" s="52">
        <v>9.0</v>
      </c>
      <c r="H807" s="52">
        <v>280.0</v>
      </c>
      <c r="I807" s="52">
        <v>0.369</v>
      </c>
      <c r="J807" s="52">
        <v>1.078</v>
      </c>
    </row>
    <row r="808">
      <c r="A808" s="47" t="str">
        <f t="shared" si="1"/>
        <v>Asia_Hong Kong SAR-Asia_2000</v>
      </c>
      <c r="B808" s="47" t="s">
        <v>144</v>
      </c>
      <c r="C808" s="49" t="s">
        <v>154</v>
      </c>
      <c r="D808" s="44" t="s">
        <v>70</v>
      </c>
      <c r="E808" s="50"/>
      <c r="F808" s="50"/>
      <c r="G808" s="50"/>
      <c r="H808" s="50"/>
      <c r="I808" s="52">
        <v>0.278</v>
      </c>
      <c r="J808" s="52">
        <v>0.797</v>
      </c>
    </row>
    <row r="809">
      <c r="A809" s="47" t="str">
        <f t="shared" si="1"/>
        <v>Asia_Hong Kong SAR-Asia_2001</v>
      </c>
      <c r="B809" s="47" t="s">
        <v>144</v>
      </c>
      <c r="C809" s="49" t="s">
        <v>154</v>
      </c>
      <c r="D809" s="44" t="s">
        <v>71</v>
      </c>
      <c r="E809" s="50"/>
      <c r="F809" s="50"/>
      <c r="G809" s="50"/>
      <c r="H809" s="50"/>
      <c r="I809" s="52">
        <v>0.387</v>
      </c>
      <c r="J809" s="52">
        <v>0.838</v>
      </c>
    </row>
    <row r="810">
      <c r="A810" s="47" t="str">
        <f t="shared" si="1"/>
        <v>Asia_Hong Kong SAR-Asia_2002</v>
      </c>
      <c r="B810" s="47" t="s">
        <v>144</v>
      </c>
      <c r="C810" s="49" t="s">
        <v>154</v>
      </c>
      <c r="D810" s="44" t="s">
        <v>72</v>
      </c>
      <c r="E810" s="50"/>
      <c r="F810" s="50"/>
      <c r="G810" s="50"/>
      <c r="H810" s="50"/>
      <c r="I810" s="52">
        <v>0.431</v>
      </c>
      <c r="J810" s="52">
        <v>0.925</v>
      </c>
    </row>
    <row r="811">
      <c r="A811" s="47" t="str">
        <f t="shared" si="1"/>
        <v>Asia_Hong Kong SAR-Asia_2003</v>
      </c>
      <c r="B811" s="47" t="s">
        <v>144</v>
      </c>
      <c r="C811" s="49" t="s">
        <v>154</v>
      </c>
      <c r="D811" s="44" t="s">
        <v>74</v>
      </c>
      <c r="E811" s="50"/>
      <c r="F811" s="52">
        <v>11.0</v>
      </c>
      <c r="G811" s="50"/>
      <c r="H811" s="50"/>
      <c r="I811" s="52">
        <v>0.522</v>
      </c>
      <c r="J811" s="52">
        <v>1.064</v>
      </c>
    </row>
    <row r="812">
      <c r="A812" s="47" t="str">
        <f t="shared" si="1"/>
        <v>Asia_Hong Kong SAR-Asia_2004</v>
      </c>
      <c r="B812" s="47" t="s">
        <v>144</v>
      </c>
      <c r="C812" s="49" t="s">
        <v>154</v>
      </c>
      <c r="D812" s="44" t="s">
        <v>83</v>
      </c>
      <c r="E812" s="50"/>
      <c r="F812" s="52">
        <v>11.0</v>
      </c>
      <c r="G812" s="50"/>
      <c r="H812" s="50"/>
      <c r="I812" s="52">
        <v>0.564</v>
      </c>
      <c r="J812" s="52">
        <v>1.191</v>
      </c>
    </row>
    <row r="813">
      <c r="A813" s="47" t="str">
        <f t="shared" si="1"/>
        <v>Asia_Hong Kong SAR-Asia_2005</v>
      </c>
      <c r="B813" s="47" t="s">
        <v>144</v>
      </c>
      <c r="C813" s="49" t="s">
        <v>154</v>
      </c>
      <c r="D813" s="44" t="s">
        <v>84</v>
      </c>
      <c r="E813" s="52">
        <v>0.241</v>
      </c>
      <c r="F813" s="52">
        <v>11.0</v>
      </c>
      <c r="G813" s="50"/>
      <c r="H813" s="52">
        <v>80.0</v>
      </c>
      <c r="I813" s="52">
        <v>0.569</v>
      </c>
      <c r="J813" s="52">
        <v>1.239</v>
      </c>
    </row>
    <row r="814">
      <c r="A814" s="47" t="str">
        <f t="shared" si="1"/>
        <v>Asia_Hong Kong SAR-Asia_2006</v>
      </c>
      <c r="B814" s="47" t="s">
        <v>144</v>
      </c>
      <c r="C814" s="49" t="s">
        <v>154</v>
      </c>
      <c r="D814" s="44" t="s">
        <v>85</v>
      </c>
      <c r="E814" s="52">
        <v>0.241</v>
      </c>
      <c r="F814" s="52">
        <v>11.0</v>
      </c>
      <c r="G814" s="50"/>
      <c r="H814" s="52">
        <v>80.0</v>
      </c>
      <c r="I814" s="52">
        <v>0.608</v>
      </c>
      <c r="J814" s="52">
        <v>1.367</v>
      </c>
    </row>
    <row r="815">
      <c r="A815" s="47" t="str">
        <f t="shared" si="1"/>
        <v>Asia_Hong Kong SAR-Asia_2007</v>
      </c>
      <c r="B815" s="47" t="s">
        <v>144</v>
      </c>
      <c r="C815" s="49" t="s">
        <v>154</v>
      </c>
      <c r="D815" s="44" t="s">
        <v>86</v>
      </c>
      <c r="E815" s="52">
        <v>0.241</v>
      </c>
      <c r="F815" s="52">
        <v>11.0</v>
      </c>
      <c r="G815" s="50"/>
      <c r="H815" s="52">
        <v>80.0</v>
      </c>
      <c r="I815" s="52">
        <v>0.648</v>
      </c>
      <c r="J815" s="52">
        <v>1.55</v>
      </c>
    </row>
    <row r="816">
      <c r="A816" s="47" t="str">
        <f t="shared" si="1"/>
        <v>Asia_Hong Kong SAR-Asia_2008</v>
      </c>
      <c r="B816" s="47" t="s">
        <v>144</v>
      </c>
      <c r="C816" s="49" t="s">
        <v>154</v>
      </c>
      <c r="D816" s="44" t="s">
        <v>87</v>
      </c>
      <c r="E816" s="52">
        <v>0.241</v>
      </c>
      <c r="F816" s="52">
        <v>11.0</v>
      </c>
      <c r="G816" s="50"/>
      <c r="H816" s="52">
        <v>80.0</v>
      </c>
      <c r="I816" s="52">
        <v>0.667</v>
      </c>
      <c r="J816" s="52">
        <v>1.662</v>
      </c>
    </row>
    <row r="817">
      <c r="A817" s="47" t="str">
        <f t="shared" si="1"/>
        <v>Asia_Hong Kong SAR-Asia_2009</v>
      </c>
      <c r="B817" s="47" t="s">
        <v>144</v>
      </c>
      <c r="C817" s="49" t="s">
        <v>154</v>
      </c>
      <c r="D817" s="44" t="s">
        <v>88</v>
      </c>
      <c r="E817" s="52">
        <v>0.23</v>
      </c>
      <c r="F817" s="52">
        <v>6.0</v>
      </c>
      <c r="G817" s="50"/>
      <c r="H817" s="52">
        <v>80.0</v>
      </c>
      <c r="I817" s="52">
        <v>0.694</v>
      </c>
      <c r="J817" s="52">
        <v>1.798</v>
      </c>
    </row>
    <row r="818">
      <c r="A818" s="47" t="str">
        <f t="shared" si="1"/>
        <v>Asia_Hong Kong SAR-Asia_2010</v>
      </c>
      <c r="B818" s="47" t="s">
        <v>144</v>
      </c>
      <c r="C818" s="49" t="s">
        <v>154</v>
      </c>
      <c r="D818" s="44" t="s">
        <v>89</v>
      </c>
      <c r="E818" s="52">
        <v>0.23</v>
      </c>
      <c r="F818" s="52">
        <v>6.0</v>
      </c>
      <c r="G818" s="50"/>
      <c r="H818" s="52">
        <v>80.0</v>
      </c>
      <c r="I818" s="52">
        <v>0.72</v>
      </c>
      <c r="J818" s="52">
        <v>1.957</v>
      </c>
    </row>
    <row r="819">
      <c r="A819" s="47" t="str">
        <f t="shared" si="1"/>
        <v>Asia_Hong Kong SAR-Asia_2011</v>
      </c>
      <c r="B819" s="47" t="s">
        <v>144</v>
      </c>
      <c r="C819" s="49" t="s">
        <v>154</v>
      </c>
      <c r="D819" s="44" t="s">
        <v>90</v>
      </c>
      <c r="E819" s="52">
        <v>0.23</v>
      </c>
      <c r="F819" s="52">
        <v>3.0</v>
      </c>
      <c r="G819" s="50"/>
      <c r="H819" s="52">
        <v>80.0</v>
      </c>
      <c r="I819" s="52">
        <v>0.722</v>
      </c>
      <c r="J819" s="52">
        <v>2.155</v>
      </c>
    </row>
    <row r="820">
      <c r="A820" s="47" t="str">
        <f t="shared" si="1"/>
        <v>Asia_Hong Kong SAR-Asia_2012</v>
      </c>
      <c r="B820" s="47" t="s">
        <v>144</v>
      </c>
      <c r="C820" s="49" t="s">
        <v>154</v>
      </c>
      <c r="D820" s="44" t="s">
        <v>91</v>
      </c>
      <c r="E820" s="52">
        <v>0.23</v>
      </c>
      <c r="F820" s="52">
        <v>3.0</v>
      </c>
      <c r="G820" s="52">
        <v>2.0</v>
      </c>
      <c r="H820" s="52">
        <v>78.0</v>
      </c>
      <c r="I820" s="52">
        <v>0.729</v>
      </c>
      <c r="J820" s="52">
        <v>2.292</v>
      </c>
    </row>
    <row r="821">
      <c r="A821" s="47" t="str">
        <f t="shared" si="1"/>
        <v>Asia_India-Asia_2000</v>
      </c>
      <c r="B821" s="47" t="s">
        <v>144</v>
      </c>
      <c r="C821" s="49" t="s">
        <v>155</v>
      </c>
      <c r="D821" s="44" t="s">
        <v>70</v>
      </c>
      <c r="E821" s="50"/>
      <c r="F821" s="50"/>
      <c r="G821" s="50"/>
      <c r="H821" s="50"/>
      <c r="I821" s="52">
        <v>0.005</v>
      </c>
      <c r="J821" s="52">
        <v>0.003</v>
      </c>
    </row>
    <row r="822">
      <c r="A822" s="47" t="str">
        <f t="shared" si="1"/>
        <v>Asia_India-Asia_2001</v>
      </c>
      <c r="B822" s="47" t="s">
        <v>144</v>
      </c>
      <c r="C822" s="49" t="s">
        <v>155</v>
      </c>
      <c r="D822" s="44" t="s">
        <v>71</v>
      </c>
      <c r="E822" s="50"/>
      <c r="F822" s="50"/>
      <c r="G822" s="50"/>
      <c r="H822" s="50"/>
      <c r="I822" s="52">
        <v>0.007</v>
      </c>
      <c r="J822" s="52">
        <v>0.006</v>
      </c>
    </row>
    <row r="823">
      <c r="A823" s="47" t="str">
        <f t="shared" si="1"/>
        <v>Asia_India-Asia_2002</v>
      </c>
      <c r="B823" s="47" t="s">
        <v>144</v>
      </c>
      <c r="C823" s="49" t="s">
        <v>155</v>
      </c>
      <c r="D823" s="44" t="s">
        <v>72</v>
      </c>
      <c r="E823" s="50"/>
      <c r="F823" s="50"/>
      <c r="G823" s="50"/>
      <c r="H823" s="50"/>
      <c r="I823" s="52">
        <v>0.015</v>
      </c>
      <c r="J823" s="52">
        <v>0.012</v>
      </c>
    </row>
    <row r="824">
      <c r="A824" s="47" t="str">
        <f t="shared" si="1"/>
        <v>Asia_India-Asia_2003</v>
      </c>
      <c r="B824" s="47" t="s">
        <v>144</v>
      </c>
      <c r="C824" s="49" t="s">
        <v>155</v>
      </c>
      <c r="D824" s="44" t="s">
        <v>74</v>
      </c>
      <c r="E824" s="50"/>
      <c r="F824" s="52">
        <v>89.0</v>
      </c>
      <c r="G824" s="50"/>
      <c r="H824" s="50"/>
      <c r="I824" s="52">
        <v>0.017</v>
      </c>
      <c r="J824" s="52">
        <v>0.031</v>
      </c>
    </row>
    <row r="825">
      <c r="A825" s="47" t="str">
        <f t="shared" si="1"/>
        <v>Asia_India-Asia_2004</v>
      </c>
      <c r="B825" s="47" t="s">
        <v>144</v>
      </c>
      <c r="C825" s="49" t="s">
        <v>155</v>
      </c>
      <c r="D825" s="44" t="s">
        <v>83</v>
      </c>
      <c r="E825" s="50"/>
      <c r="F825" s="52">
        <v>89.0</v>
      </c>
      <c r="G825" s="50"/>
      <c r="H825" s="50"/>
      <c r="I825" s="52">
        <v>0.02</v>
      </c>
      <c r="J825" s="52">
        <v>0.047</v>
      </c>
    </row>
    <row r="826">
      <c r="A826" s="47" t="str">
        <f t="shared" si="1"/>
        <v>Asia_India-Asia_2005</v>
      </c>
      <c r="B826" s="47" t="s">
        <v>144</v>
      </c>
      <c r="C826" s="49" t="s">
        <v>155</v>
      </c>
      <c r="D826" s="44" t="s">
        <v>84</v>
      </c>
      <c r="E826" s="52">
        <v>0.666</v>
      </c>
      <c r="F826" s="52">
        <v>71.0</v>
      </c>
      <c r="G826" s="50"/>
      <c r="H826" s="52">
        <v>264.0</v>
      </c>
      <c r="I826" s="52">
        <v>0.024</v>
      </c>
      <c r="J826" s="52">
        <v>0.08</v>
      </c>
    </row>
    <row r="827">
      <c r="A827" s="47" t="str">
        <f t="shared" si="1"/>
        <v>Asia_India-Asia_2006</v>
      </c>
      <c r="B827" s="47" t="s">
        <v>144</v>
      </c>
      <c r="C827" s="49" t="s">
        <v>155</v>
      </c>
      <c r="D827" s="44" t="s">
        <v>85</v>
      </c>
      <c r="E827" s="52">
        <v>0.74</v>
      </c>
      <c r="F827" s="52">
        <v>35.0</v>
      </c>
      <c r="G827" s="50"/>
      <c r="H827" s="52">
        <v>264.0</v>
      </c>
      <c r="I827" s="52">
        <v>0.028</v>
      </c>
      <c r="J827" s="52">
        <v>0.145</v>
      </c>
    </row>
    <row r="828">
      <c r="A828" s="47" t="str">
        <f t="shared" si="1"/>
        <v>Asia_India-Asia_2007</v>
      </c>
      <c r="B828" s="47" t="s">
        <v>144</v>
      </c>
      <c r="C828" s="49" t="s">
        <v>155</v>
      </c>
      <c r="D828" s="44" t="s">
        <v>86</v>
      </c>
      <c r="E828" s="52">
        <v>0.727</v>
      </c>
      <c r="F828" s="52">
        <v>33.0</v>
      </c>
      <c r="G828" s="50"/>
      <c r="H828" s="52">
        <v>271.0</v>
      </c>
      <c r="I828" s="52">
        <v>0.04</v>
      </c>
      <c r="J828" s="52">
        <v>0.202</v>
      </c>
    </row>
    <row r="829">
      <c r="A829" s="47" t="str">
        <f t="shared" si="1"/>
        <v>Asia_India-Asia_2008</v>
      </c>
      <c r="B829" s="47" t="s">
        <v>144</v>
      </c>
      <c r="C829" s="49" t="s">
        <v>155</v>
      </c>
      <c r="D829" s="44" t="s">
        <v>87</v>
      </c>
      <c r="E829" s="52">
        <v>0.703</v>
      </c>
      <c r="F829" s="52">
        <v>30.0</v>
      </c>
      <c r="G829" s="50"/>
      <c r="H829" s="52">
        <v>271.0</v>
      </c>
      <c r="I829" s="52">
        <v>0.044</v>
      </c>
      <c r="J829" s="52">
        <v>0.295</v>
      </c>
    </row>
    <row r="830">
      <c r="A830" s="47" t="str">
        <f t="shared" si="1"/>
        <v>Asia_India-Asia_2009</v>
      </c>
      <c r="B830" s="47" t="s">
        <v>144</v>
      </c>
      <c r="C830" s="49" t="s">
        <v>155</v>
      </c>
      <c r="D830" s="44" t="s">
        <v>88</v>
      </c>
      <c r="E830" s="52">
        <v>0.66</v>
      </c>
      <c r="F830" s="52">
        <v>30.0</v>
      </c>
      <c r="G830" s="50"/>
      <c r="H830" s="52">
        <v>271.0</v>
      </c>
      <c r="I830" s="52">
        <v>0.051</v>
      </c>
      <c r="J830" s="52">
        <v>0.441</v>
      </c>
    </row>
    <row r="831">
      <c r="A831" s="47" t="str">
        <f t="shared" si="1"/>
        <v>Asia_India-Asia_2010</v>
      </c>
      <c r="B831" s="47" t="s">
        <v>144</v>
      </c>
      <c r="C831" s="49" t="s">
        <v>155</v>
      </c>
      <c r="D831" s="44" t="s">
        <v>89</v>
      </c>
      <c r="E831" s="52">
        <v>0.649</v>
      </c>
      <c r="F831" s="52">
        <v>29.0</v>
      </c>
      <c r="G831" s="50"/>
      <c r="H831" s="52">
        <v>258.0</v>
      </c>
      <c r="I831" s="52">
        <v>0.075</v>
      </c>
      <c r="J831" s="52">
        <v>0.624</v>
      </c>
    </row>
    <row r="832">
      <c r="A832" s="47" t="str">
        <f t="shared" si="1"/>
        <v>Asia_India-Asia_2011</v>
      </c>
      <c r="B832" s="47" t="s">
        <v>144</v>
      </c>
      <c r="C832" s="49" t="s">
        <v>155</v>
      </c>
      <c r="D832" s="44" t="s">
        <v>90</v>
      </c>
      <c r="E832" s="52">
        <v>0.629</v>
      </c>
      <c r="F832" s="52">
        <v>29.0</v>
      </c>
      <c r="G832" s="50"/>
      <c r="H832" s="52">
        <v>254.0</v>
      </c>
      <c r="I832" s="52">
        <v>0.101</v>
      </c>
      <c r="J832" s="52">
        <v>0.732</v>
      </c>
    </row>
    <row r="833">
      <c r="A833" s="47" t="str">
        <f t="shared" si="1"/>
        <v>Asia_India-Asia_2012</v>
      </c>
      <c r="B833" s="47" t="s">
        <v>144</v>
      </c>
      <c r="C833" s="49" t="s">
        <v>155</v>
      </c>
      <c r="D833" s="44" t="s">
        <v>91</v>
      </c>
      <c r="E833" s="52">
        <v>0.628</v>
      </c>
      <c r="F833" s="52">
        <v>27.0</v>
      </c>
      <c r="G833" s="52">
        <v>131.0</v>
      </c>
      <c r="H833" s="52">
        <v>243.0</v>
      </c>
      <c r="I833" s="52">
        <v>0.126</v>
      </c>
      <c r="J833" s="52">
        <v>0.699</v>
      </c>
    </row>
    <row r="834">
      <c r="A834" s="47" t="str">
        <f t="shared" si="1"/>
        <v>Asia_Indonesia-Asia_2000</v>
      </c>
      <c r="B834" s="47" t="s">
        <v>144</v>
      </c>
      <c r="C834" s="49" t="s">
        <v>156</v>
      </c>
      <c r="D834" s="44" t="s">
        <v>70</v>
      </c>
      <c r="E834" s="50"/>
      <c r="F834" s="50"/>
      <c r="G834" s="50"/>
      <c r="H834" s="50"/>
      <c r="I834" s="52">
        <v>0.009</v>
      </c>
      <c r="J834" s="52">
        <v>0.018</v>
      </c>
    </row>
    <row r="835">
      <c r="A835" s="47" t="str">
        <f t="shared" si="1"/>
        <v>Asia_Indonesia-Asia_2001</v>
      </c>
      <c r="B835" s="47" t="s">
        <v>144</v>
      </c>
      <c r="C835" s="49" t="s">
        <v>156</v>
      </c>
      <c r="D835" s="44" t="s">
        <v>71</v>
      </c>
      <c r="E835" s="50"/>
      <c r="F835" s="50"/>
      <c r="G835" s="50"/>
      <c r="H835" s="50"/>
      <c r="I835" s="52">
        <v>0.02</v>
      </c>
      <c r="J835" s="52">
        <v>0.031</v>
      </c>
    </row>
    <row r="836">
      <c r="A836" s="47" t="str">
        <f t="shared" si="1"/>
        <v>Asia_Indonesia-Asia_2002</v>
      </c>
      <c r="B836" s="47" t="s">
        <v>144</v>
      </c>
      <c r="C836" s="49" t="s">
        <v>156</v>
      </c>
      <c r="D836" s="44" t="s">
        <v>72</v>
      </c>
      <c r="E836" s="50"/>
      <c r="F836" s="50"/>
      <c r="G836" s="50"/>
      <c r="H836" s="50"/>
      <c r="I836" s="52">
        <v>0.021</v>
      </c>
      <c r="J836" s="52">
        <v>0.054</v>
      </c>
    </row>
    <row r="837">
      <c r="A837" s="47" t="str">
        <f t="shared" si="1"/>
        <v>Asia_Indonesia-Asia_2003</v>
      </c>
      <c r="B837" s="47" t="s">
        <v>144</v>
      </c>
      <c r="C837" s="49" t="s">
        <v>156</v>
      </c>
      <c r="D837" s="44" t="s">
        <v>74</v>
      </c>
      <c r="E837" s="50"/>
      <c r="F837" s="52">
        <v>168.0</v>
      </c>
      <c r="G837" s="50"/>
      <c r="H837" s="50"/>
      <c r="I837" s="52">
        <v>0.024</v>
      </c>
      <c r="J837" s="52">
        <v>0.085</v>
      </c>
    </row>
    <row r="838">
      <c r="A838" s="47" t="str">
        <f t="shared" si="1"/>
        <v>Asia_Indonesia-Asia_2004</v>
      </c>
      <c r="B838" s="47" t="s">
        <v>144</v>
      </c>
      <c r="C838" s="49" t="s">
        <v>156</v>
      </c>
      <c r="D838" s="44" t="s">
        <v>83</v>
      </c>
      <c r="E838" s="50"/>
      <c r="F838" s="52">
        <v>151.0</v>
      </c>
      <c r="G838" s="50"/>
      <c r="H838" s="50"/>
      <c r="I838" s="52">
        <v>0.026</v>
      </c>
      <c r="J838" s="52">
        <v>0.137</v>
      </c>
    </row>
    <row r="839">
      <c r="A839" s="47" t="str">
        <f t="shared" si="1"/>
        <v>Asia_Indonesia-Asia_2005</v>
      </c>
      <c r="B839" s="47" t="s">
        <v>144</v>
      </c>
      <c r="C839" s="49" t="s">
        <v>156</v>
      </c>
      <c r="D839" s="44" t="s">
        <v>84</v>
      </c>
      <c r="E839" s="52">
        <v>0.375</v>
      </c>
      <c r="F839" s="52">
        <v>151.0</v>
      </c>
      <c r="G839" s="50"/>
      <c r="H839" s="52">
        <v>560.0</v>
      </c>
      <c r="I839" s="52">
        <v>0.036</v>
      </c>
      <c r="J839" s="52">
        <v>0.209</v>
      </c>
    </row>
    <row r="840">
      <c r="A840" s="47" t="str">
        <f t="shared" si="1"/>
        <v>Asia_Indonesia-Asia_2006</v>
      </c>
      <c r="B840" s="47" t="s">
        <v>144</v>
      </c>
      <c r="C840" s="49" t="s">
        <v>156</v>
      </c>
      <c r="D840" s="44" t="s">
        <v>85</v>
      </c>
      <c r="E840" s="52">
        <v>0.375</v>
      </c>
      <c r="F840" s="52">
        <v>97.0</v>
      </c>
      <c r="G840" s="50"/>
      <c r="H840" s="52">
        <v>576.0</v>
      </c>
      <c r="I840" s="52">
        <v>0.048</v>
      </c>
      <c r="J840" s="52">
        <v>0.28</v>
      </c>
    </row>
    <row r="841">
      <c r="A841" s="47" t="str">
        <f t="shared" si="1"/>
        <v>Asia_Indonesia-Asia_2007</v>
      </c>
      <c r="B841" s="47" t="s">
        <v>144</v>
      </c>
      <c r="C841" s="49" t="s">
        <v>156</v>
      </c>
      <c r="D841" s="44" t="s">
        <v>86</v>
      </c>
      <c r="E841" s="52">
        <v>0.375</v>
      </c>
      <c r="F841" s="52">
        <v>105.0</v>
      </c>
      <c r="G841" s="50"/>
      <c r="H841" s="52">
        <v>266.0</v>
      </c>
      <c r="I841" s="52">
        <v>0.058</v>
      </c>
      <c r="J841" s="52">
        <v>0.404</v>
      </c>
    </row>
    <row r="842">
      <c r="A842" s="47" t="str">
        <f t="shared" si="1"/>
        <v>Asia_Indonesia-Asia_2008</v>
      </c>
      <c r="B842" s="47" t="s">
        <v>144</v>
      </c>
      <c r="C842" s="49" t="s">
        <v>156</v>
      </c>
      <c r="D842" s="44" t="s">
        <v>87</v>
      </c>
      <c r="E842" s="52">
        <v>0.375</v>
      </c>
      <c r="F842" s="52">
        <v>77.0</v>
      </c>
      <c r="G842" s="50"/>
      <c r="H842" s="52">
        <v>266.0</v>
      </c>
      <c r="I842" s="52">
        <v>0.079</v>
      </c>
      <c r="J842" s="52">
        <v>0.6</v>
      </c>
    </row>
    <row r="843">
      <c r="A843" s="47" t="str">
        <f t="shared" si="1"/>
        <v>Asia_Indonesia-Asia_2009</v>
      </c>
      <c r="B843" s="47" t="s">
        <v>144</v>
      </c>
      <c r="C843" s="49" t="s">
        <v>156</v>
      </c>
      <c r="D843" s="44" t="s">
        <v>88</v>
      </c>
      <c r="E843" s="52">
        <v>0.378</v>
      </c>
      <c r="F843" s="52">
        <v>63.0</v>
      </c>
      <c r="G843" s="50"/>
      <c r="H843" s="52">
        <v>266.0</v>
      </c>
      <c r="I843" s="52">
        <v>0.069</v>
      </c>
      <c r="J843" s="52">
        <v>0.689</v>
      </c>
    </row>
    <row r="844">
      <c r="A844" s="47" t="str">
        <f t="shared" si="1"/>
        <v>Asia_Indonesia-Asia_2010</v>
      </c>
      <c r="B844" s="47" t="s">
        <v>144</v>
      </c>
      <c r="C844" s="49" t="s">
        <v>156</v>
      </c>
      <c r="D844" s="44" t="s">
        <v>89</v>
      </c>
      <c r="E844" s="52">
        <v>0.322</v>
      </c>
      <c r="F844" s="52">
        <v>50.0</v>
      </c>
      <c r="G844" s="50"/>
      <c r="H844" s="52">
        <v>266.0</v>
      </c>
      <c r="I844" s="52">
        <v>0.109</v>
      </c>
      <c r="J844" s="52">
        <v>0.878</v>
      </c>
    </row>
    <row r="845">
      <c r="A845" s="47" t="str">
        <f t="shared" si="1"/>
        <v>Asia_Indonesia-Asia_2011</v>
      </c>
      <c r="B845" s="47" t="s">
        <v>144</v>
      </c>
      <c r="C845" s="49" t="s">
        <v>156</v>
      </c>
      <c r="D845" s="44" t="s">
        <v>90</v>
      </c>
      <c r="E845" s="52">
        <v>0.322</v>
      </c>
      <c r="F845" s="52">
        <v>48.0</v>
      </c>
      <c r="G845" s="50"/>
      <c r="H845" s="52">
        <v>266.0</v>
      </c>
      <c r="I845" s="52">
        <v>0.111</v>
      </c>
      <c r="J845" s="52">
        <v>1.025</v>
      </c>
    </row>
    <row r="846">
      <c r="A846" s="47" t="str">
        <f t="shared" si="1"/>
        <v>Asia_Indonesia-Asia_2012</v>
      </c>
      <c r="B846" s="47" t="s">
        <v>144</v>
      </c>
      <c r="C846" s="49" t="s">
        <v>156</v>
      </c>
      <c r="D846" s="44" t="s">
        <v>91</v>
      </c>
      <c r="E846" s="52">
        <v>0.322</v>
      </c>
      <c r="F846" s="52">
        <v>48.0</v>
      </c>
      <c r="G846" s="52">
        <v>116.0</v>
      </c>
      <c r="H846" s="52">
        <v>259.0</v>
      </c>
      <c r="I846" s="52">
        <v>0.147</v>
      </c>
      <c r="J846" s="52">
        <v>1.142</v>
      </c>
    </row>
    <row r="847">
      <c r="A847" s="47" t="str">
        <f t="shared" si="1"/>
        <v>Asia_Japan-Asia_2000</v>
      </c>
      <c r="B847" s="47" t="s">
        <v>144</v>
      </c>
      <c r="C847" s="49" t="s">
        <v>157</v>
      </c>
      <c r="D847" s="44" t="s">
        <v>70</v>
      </c>
      <c r="E847" s="50"/>
      <c r="F847" s="50"/>
      <c r="G847" s="50"/>
      <c r="H847" s="50"/>
      <c r="I847" s="52">
        <v>0.3</v>
      </c>
      <c r="J847" s="52">
        <v>0.531</v>
      </c>
    </row>
    <row r="848">
      <c r="A848" s="47" t="str">
        <f t="shared" si="1"/>
        <v>Asia_Japan-Asia_2001</v>
      </c>
      <c r="B848" s="47" t="s">
        <v>144</v>
      </c>
      <c r="C848" s="49" t="s">
        <v>157</v>
      </c>
      <c r="D848" s="44" t="s">
        <v>71</v>
      </c>
      <c r="E848" s="50"/>
      <c r="F848" s="50"/>
      <c r="G848" s="50"/>
      <c r="H848" s="50"/>
      <c r="I848" s="52">
        <v>0.385</v>
      </c>
      <c r="J848" s="52">
        <v>0.594</v>
      </c>
    </row>
    <row r="849">
      <c r="A849" s="47" t="str">
        <f t="shared" si="1"/>
        <v>Asia_Japan-Asia_2002</v>
      </c>
      <c r="B849" s="47" t="s">
        <v>144</v>
      </c>
      <c r="C849" s="49" t="s">
        <v>157</v>
      </c>
      <c r="D849" s="44" t="s">
        <v>72</v>
      </c>
      <c r="E849" s="50"/>
      <c r="F849" s="50"/>
      <c r="G849" s="50"/>
      <c r="H849" s="50"/>
      <c r="I849" s="52">
        <v>0.466</v>
      </c>
      <c r="J849" s="52">
        <v>0.643</v>
      </c>
    </row>
    <row r="850">
      <c r="A850" s="47" t="str">
        <f t="shared" si="1"/>
        <v>Asia_Japan-Asia_2003</v>
      </c>
      <c r="B850" s="47" t="s">
        <v>144</v>
      </c>
      <c r="C850" s="49" t="s">
        <v>157</v>
      </c>
      <c r="D850" s="44" t="s">
        <v>74</v>
      </c>
      <c r="E850" s="50"/>
      <c r="F850" s="52">
        <v>31.0</v>
      </c>
      <c r="G850" s="50"/>
      <c r="H850" s="50"/>
      <c r="I850" s="52">
        <v>0.484</v>
      </c>
      <c r="J850" s="52">
        <v>0.685</v>
      </c>
    </row>
    <row r="851">
      <c r="A851" s="47" t="str">
        <f t="shared" si="1"/>
        <v>Asia_Japan-Asia_2004</v>
      </c>
      <c r="B851" s="47" t="s">
        <v>144</v>
      </c>
      <c r="C851" s="49" t="s">
        <v>157</v>
      </c>
      <c r="D851" s="44" t="s">
        <v>83</v>
      </c>
      <c r="E851" s="50"/>
      <c r="F851" s="52">
        <v>31.0</v>
      </c>
      <c r="G851" s="50"/>
      <c r="H851" s="50"/>
      <c r="I851" s="52">
        <v>0.624</v>
      </c>
      <c r="J851" s="52">
        <v>0.722</v>
      </c>
    </row>
    <row r="852">
      <c r="A852" s="47" t="str">
        <f t="shared" si="1"/>
        <v>Asia_Japan-Asia_2005</v>
      </c>
      <c r="B852" s="47" t="s">
        <v>144</v>
      </c>
      <c r="C852" s="49" t="s">
        <v>157</v>
      </c>
      <c r="D852" s="44" t="s">
        <v>84</v>
      </c>
      <c r="E852" s="52">
        <v>0.525</v>
      </c>
      <c r="F852" s="52">
        <v>30.0</v>
      </c>
      <c r="G852" s="50"/>
      <c r="H852" s="52">
        <v>315.0</v>
      </c>
      <c r="I852" s="52">
        <v>0.669</v>
      </c>
      <c r="J852" s="52">
        <v>0.76</v>
      </c>
    </row>
    <row r="853">
      <c r="A853" s="47" t="str">
        <f t="shared" si="1"/>
        <v>Asia_Japan-Asia_2006</v>
      </c>
      <c r="B853" s="47" t="s">
        <v>144</v>
      </c>
      <c r="C853" s="49" t="s">
        <v>157</v>
      </c>
      <c r="D853" s="44" t="s">
        <v>85</v>
      </c>
      <c r="E853" s="52">
        <v>0.525</v>
      </c>
      <c r="F853" s="52">
        <v>22.0</v>
      </c>
      <c r="G853" s="50"/>
      <c r="H853" s="52">
        <v>350.0</v>
      </c>
      <c r="I853" s="52">
        <v>0.687</v>
      </c>
      <c r="J853" s="52">
        <v>0.785</v>
      </c>
    </row>
    <row r="854">
      <c r="A854" s="47" t="str">
        <f t="shared" si="1"/>
        <v>Asia_Japan-Asia_2007</v>
      </c>
      <c r="B854" s="47" t="s">
        <v>144</v>
      </c>
      <c r="C854" s="49" t="s">
        <v>157</v>
      </c>
      <c r="D854" s="44" t="s">
        <v>86</v>
      </c>
      <c r="E854" s="52">
        <v>0.525</v>
      </c>
      <c r="F854" s="52">
        <v>22.0</v>
      </c>
      <c r="G854" s="50"/>
      <c r="H854" s="52">
        <v>350.0</v>
      </c>
      <c r="I854" s="52">
        <v>0.743</v>
      </c>
      <c r="J854" s="52">
        <v>0.844</v>
      </c>
    </row>
    <row r="855">
      <c r="A855" s="47" t="str">
        <f t="shared" si="1"/>
        <v>Asia_Japan-Asia_2008</v>
      </c>
      <c r="B855" s="47" t="s">
        <v>144</v>
      </c>
      <c r="C855" s="49" t="s">
        <v>157</v>
      </c>
      <c r="D855" s="44" t="s">
        <v>87</v>
      </c>
      <c r="E855" s="52">
        <v>0.55</v>
      </c>
      <c r="F855" s="52">
        <v>22.0</v>
      </c>
      <c r="G855" s="50"/>
      <c r="H855" s="52">
        <v>355.0</v>
      </c>
      <c r="I855" s="52">
        <v>0.754</v>
      </c>
      <c r="J855" s="52">
        <v>0.867</v>
      </c>
    </row>
    <row r="856">
      <c r="A856" s="47" t="str">
        <f t="shared" si="1"/>
        <v>Asia_Japan-Asia_2009</v>
      </c>
      <c r="B856" s="47" t="s">
        <v>144</v>
      </c>
      <c r="C856" s="49" t="s">
        <v>157</v>
      </c>
      <c r="D856" s="44" t="s">
        <v>88</v>
      </c>
      <c r="E856" s="52">
        <v>0.553</v>
      </c>
      <c r="F856" s="52">
        <v>22.0</v>
      </c>
      <c r="G856" s="50"/>
      <c r="H856" s="52">
        <v>355.0</v>
      </c>
      <c r="I856" s="52">
        <v>0.78</v>
      </c>
      <c r="J856" s="52">
        <v>0.913</v>
      </c>
    </row>
    <row r="857">
      <c r="A857" s="47" t="str">
        <f t="shared" si="1"/>
        <v>Asia_Japan-Asia_2010</v>
      </c>
      <c r="B857" s="47" t="s">
        <v>144</v>
      </c>
      <c r="C857" s="49" t="s">
        <v>157</v>
      </c>
      <c r="D857" s="44" t="s">
        <v>89</v>
      </c>
      <c r="E857" s="52">
        <v>0.476</v>
      </c>
      <c r="F857" s="52">
        <v>22.0</v>
      </c>
      <c r="G857" s="50"/>
      <c r="H857" s="52">
        <v>355.0</v>
      </c>
      <c r="I857" s="52">
        <v>0.782</v>
      </c>
      <c r="J857" s="52">
        <v>0.968</v>
      </c>
    </row>
    <row r="858">
      <c r="A858" s="47" t="str">
        <f t="shared" si="1"/>
        <v>Asia_Japan-Asia_2011</v>
      </c>
      <c r="B858" s="47" t="s">
        <v>144</v>
      </c>
      <c r="C858" s="49" t="s">
        <v>157</v>
      </c>
      <c r="D858" s="44" t="s">
        <v>90</v>
      </c>
      <c r="E858" s="52">
        <v>0.484</v>
      </c>
      <c r="F858" s="52">
        <v>22.0</v>
      </c>
      <c r="G858" s="50"/>
      <c r="H858" s="52">
        <v>330.0</v>
      </c>
      <c r="I858" s="52">
        <v>0.791</v>
      </c>
      <c r="J858" s="52">
        <v>1.02</v>
      </c>
    </row>
    <row r="859">
      <c r="A859" s="47" t="str">
        <f t="shared" si="1"/>
        <v>Asia_Japan-Asia_2012</v>
      </c>
      <c r="B859" s="47" t="s">
        <v>144</v>
      </c>
      <c r="C859" s="49" t="s">
        <v>157</v>
      </c>
      <c r="D859" s="44" t="s">
        <v>91</v>
      </c>
      <c r="E859" s="52">
        <v>0.494</v>
      </c>
      <c r="F859" s="52">
        <v>22.0</v>
      </c>
      <c r="G859" s="52">
        <v>23.0</v>
      </c>
      <c r="H859" s="52">
        <v>330.0</v>
      </c>
      <c r="I859" s="52">
        <v>0.863</v>
      </c>
      <c r="J859" s="52">
        <v>1.087</v>
      </c>
    </row>
    <row r="860">
      <c r="A860" s="47" t="str">
        <f t="shared" si="1"/>
        <v>Asia_Kazakhstan-Asia_2000</v>
      </c>
      <c r="B860" s="47" t="s">
        <v>144</v>
      </c>
      <c r="C860" s="49" t="s">
        <v>158</v>
      </c>
      <c r="D860" s="44" t="s">
        <v>70</v>
      </c>
      <c r="E860" s="50"/>
      <c r="F860" s="50"/>
      <c r="G860" s="50"/>
      <c r="H860" s="50"/>
      <c r="I860" s="52">
        <v>0.007</v>
      </c>
      <c r="J860" s="52">
        <v>0.014</v>
      </c>
    </row>
    <row r="861">
      <c r="A861" s="47" t="str">
        <f t="shared" si="1"/>
        <v>Asia_Kazakhstan-Asia_2001</v>
      </c>
      <c r="B861" s="47" t="s">
        <v>144</v>
      </c>
      <c r="C861" s="49" t="s">
        <v>158</v>
      </c>
      <c r="D861" s="44" t="s">
        <v>71</v>
      </c>
      <c r="E861" s="50"/>
      <c r="F861" s="50"/>
      <c r="G861" s="50"/>
      <c r="H861" s="50"/>
      <c r="I861" s="52">
        <v>0.01</v>
      </c>
      <c r="J861" s="52">
        <v>0.04</v>
      </c>
    </row>
    <row r="862">
      <c r="A862" s="47" t="str">
        <f t="shared" si="1"/>
        <v>Asia_Kazakhstan-Asia_2002</v>
      </c>
      <c r="B862" s="47" t="s">
        <v>144</v>
      </c>
      <c r="C862" s="49" t="s">
        <v>158</v>
      </c>
      <c r="D862" s="44" t="s">
        <v>72</v>
      </c>
      <c r="E862" s="50"/>
      <c r="F862" s="50"/>
      <c r="G862" s="50"/>
      <c r="H862" s="50"/>
      <c r="I862" s="52">
        <v>0.017</v>
      </c>
      <c r="J862" s="52">
        <v>0.07</v>
      </c>
    </row>
    <row r="863">
      <c r="A863" s="47" t="str">
        <f t="shared" si="1"/>
        <v>Asia_Kazakhstan-Asia_2003</v>
      </c>
      <c r="B863" s="47" t="s">
        <v>144</v>
      </c>
      <c r="C863" s="49" t="s">
        <v>158</v>
      </c>
      <c r="D863" s="44" t="s">
        <v>74</v>
      </c>
      <c r="E863" s="50"/>
      <c r="F863" s="52">
        <v>26.0</v>
      </c>
      <c r="G863" s="50"/>
      <c r="H863" s="50"/>
      <c r="I863" s="52">
        <v>0.02</v>
      </c>
      <c r="J863" s="52">
        <v>0.09</v>
      </c>
    </row>
    <row r="864">
      <c r="A864" s="47" t="str">
        <f t="shared" si="1"/>
        <v>Asia_Kazakhstan-Asia_2004</v>
      </c>
      <c r="B864" s="47" t="s">
        <v>144</v>
      </c>
      <c r="C864" s="49" t="s">
        <v>158</v>
      </c>
      <c r="D864" s="44" t="s">
        <v>83</v>
      </c>
      <c r="E864" s="50"/>
      <c r="F864" s="52">
        <v>26.0</v>
      </c>
      <c r="G864" s="50"/>
      <c r="H864" s="50"/>
      <c r="I864" s="52">
        <v>0.027</v>
      </c>
      <c r="J864" s="52">
        <v>0.164</v>
      </c>
    </row>
    <row r="865">
      <c r="A865" s="47" t="str">
        <f t="shared" si="1"/>
        <v>Asia_Kazakhstan-Asia_2005</v>
      </c>
      <c r="B865" s="47" t="s">
        <v>144</v>
      </c>
      <c r="C865" s="49" t="s">
        <v>158</v>
      </c>
      <c r="D865" s="44" t="s">
        <v>84</v>
      </c>
      <c r="E865" s="52">
        <v>0.441</v>
      </c>
      <c r="F865" s="52">
        <v>25.0</v>
      </c>
      <c r="G865" s="50"/>
      <c r="H865" s="52">
        <v>271.0</v>
      </c>
      <c r="I865" s="52">
        <v>0.03</v>
      </c>
      <c r="J865" s="52">
        <v>0.358</v>
      </c>
    </row>
    <row r="866">
      <c r="A866" s="47" t="str">
        <f t="shared" si="1"/>
        <v>Asia_Kazakhstan-Asia_2006</v>
      </c>
      <c r="B866" s="47" t="s">
        <v>144</v>
      </c>
      <c r="C866" s="49" t="s">
        <v>158</v>
      </c>
      <c r="D866" s="44" t="s">
        <v>85</v>
      </c>
      <c r="E866" s="52">
        <v>0.442</v>
      </c>
      <c r="F866" s="52">
        <v>21.0</v>
      </c>
      <c r="G866" s="50"/>
      <c r="H866" s="52">
        <v>271.0</v>
      </c>
      <c r="I866" s="52">
        <v>0.033</v>
      </c>
      <c r="J866" s="52">
        <v>0.511</v>
      </c>
    </row>
    <row r="867">
      <c r="A867" s="47" t="str">
        <f t="shared" si="1"/>
        <v>Asia_Kazakhstan-Asia_2007</v>
      </c>
      <c r="B867" s="47" t="s">
        <v>144</v>
      </c>
      <c r="C867" s="49" t="s">
        <v>158</v>
      </c>
      <c r="D867" s="44" t="s">
        <v>86</v>
      </c>
      <c r="E867" s="52">
        <v>0.414</v>
      </c>
      <c r="F867" s="52">
        <v>21.0</v>
      </c>
      <c r="G867" s="50"/>
      <c r="H867" s="52">
        <v>271.0</v>
      </c>
      <c r="I867" s="52">
        <v>0.04</v>
      </c>
      <c r="J867" s="52">
        <v>0.8</v>
      </c>
    </row>
    <row r="868">
      <c r="A868" s="47" t="str">
        <f t="shared" si="1"/>
        <v>Asia_Kazakhstan-Asia_2008</v>
      </c>
      <c r="B868" s="47" t="s">
        <v>144</v>
      </c>
      <c r="C868" s="49" t="s">
        <v>158</v>
      </c>
      <c r="D868" s="44" t="s">
        <v>87</v>
      </c>
      <c r="E868" s="52">
        <v>0.415</v>
      </c>
      <c r="F868" s="52">
        <v>21.0</v>
      </c>
      <c r="G868" s="50"/>
      <c r="H868" s="52">
        <v>271.0</v>
      </c>
      <c r="I868" s="52">
        <v>0.11</v>
      </c>
      <c r="J868" s="52">
        <v>0.958</v>
      </c>
    </row>
    <row r="869">
      <c r="A869" s="47" t="str">
        <f t="shared" si="1"/>
        <v>Asia_Kazakhstan-Asia_2009</v>
      </c>
      <c r="B869" s="47" t="s">
        <v>144</v>
      </c>
      <c r="C869" s="49" t="s">
        <v>158</v>
      </c>
      <c r="D869" s="44" t="s">
        <v>88</v>
      </c>
      <c r="E869" s="52">
        <v>0.347</v>
      </c>
      <c r="F869" s="52">
        <v>20.0</v>
      </c>
      <c r="G869" s="50"/>
      <c r="H869" s="52">
        <v>271.0</v>
      </c>
      <c r="I869" s="52">
        <v>0.182</v>
      </c>
      <c r="J869" s="52">
        <v>1.084</v>
      </c>
    </row>
    <row r="870">
      <c r="A870" s="47" t="str">
        <f t="shared" si="1"/>
        <v>Asia_Kazakhstan-Asia_2010</v>
      </c>
      <c r="B870" s="47" t="s">
        <v>144</v>
      </c>
      <c r="C870" s="49" t="s">
        <v>158</v>
      </c>
      <c r="D870" s="44" t="s">
        <v>89</v>
      </c>
      <c r="E870" s="52">
        <v>0.286</v>
      </c>
      <c r="F870" s="52">
        <v>19.0</v>
      </c>
      <c r="G870" s="50"/>
      <c r="H870" s="52">
        <v>271.0</v>
      </c>
      <c r="I870" s="52">
        <v>0.316</v>
      </c>
      <c r="J870" s="52">
        <v>1.219</v>
      </c>
    </row>
    <row r="871">
      <c r="A871" s="47" t="str">
        <f t="shared" si="1"/>
        <v>Asia_Kazakhstan-Asia_2011</v>
      </c>
      <c r="B871" s="47" t="s">
        <v>144</v>
      </c>
      <c r="C871" s="49" t="s">
        <v>158</v>
      </c>
      <c r="D871" s="44" t="s">
        <v>90</v>
      </c>
      <c r="E871" s="52">
        <v>0.286</v>
      </c>
      <c r="F871" s="52">
        <v>19.0</v>
      </c>
      <c r="G871" s="50"/>
      <c r="H871" s="52">
        <v>188.0</v>
      </c>
      <c r="I871" s="52">
        <v>0.506</v>
      </c>
      <c r="J871" s="52">
        <v>1.568</v>
      </c>
    </row>
    <row r="872">
      <c r="A872" s="47" t="str">
        <f t="shared" si="1"/>
        <v>Asia_Kazakhstan-Asia_2012</v>
      </c>
      <c r="B872" s="47" t="s">
        <v>144</v>
      </c>
      <c r="C872" s="49" t="s">
        <v>158</v>
      </c>
      <c r="D872" s="44" t="s">
        <v>91</v>
      </c>
      <c r="E872" s="52">
        <v>0.286</v>
      </c>
      <c r="F872" s="52">
        <v>19.0</v>
      </c>
      <c r="G872" s="52">
        <v>53.0</v>
      </c>
      <c r="H872" s="52">
        <v>188.0</v>
      </c>
      <c r="I872" s="52">
        <v>0.533</v>
      </c>
      <c r="J872" s="52">
        <v>1.858</v>
      </c>
    </row>
    <row r="873">
      <c r="A873" s="47" t="str">
        <f t="shared" si="1"/>
        <v>Asia_Kyrgyzstan-Asia_2000</v>
      </c>
      <c r="B873" s="47" t="s">
        <v>144</v>
      </c>
      <c r="C873" s="49" t="s">
        <v>159</v>
      </c>
      <c r="D873" s="44" t="s">
        <v>70</v>
      </c>
      <c r="E873" s="50"/>
      <c r="F873" s="50"/>
      <c r="G873" s="50"/>
      <c r="H873" s="50"/>
      <c r="I873" s="52">
        <v>0.01</v>
      </c>
      <c r="J873" s="52">
        <v>0.002</v>
      </c>
    </row>
    <row r="874">
      <c r="A874" s="47" t="str">
        <f t="shared" si="1"/>
        <v>Asia_Kyrgyzstan-Asia_2001</v>
      </c>
      <c r="B874" s="47" t="s">
        <v>144</v>
      </c>
      <c r="C874" s="49" t="s">
        <v>159</v>
      </c>
      <c r="D874" s="44" t="s">
        <v>71</v>
      </c>
      <c r="E874" s="50"/>
      <c r="F874" s="50"/>
      <c r="G874" s="50"/>
      <c r="H874" s="50"/>
      <c r="I874" s="52">
        <v>0.03</v>
      </c>
      <c r="J874" s="52">
        <v>0.005</v>
      </c>
    </row>
    <row r="875">
      <c r="A875" s="47" t="str">
        <f t="shared" si="1"/>
        <v>Asia_Kyrgyzstan-Asia_2002</v>
      </c>
      <c r="B875" s="47" t="s">
        <v>144</v>
      </c>
      <c r="C875" s="49" t="s">
        <v>159</v>
      </c>
      <c r="D875" s="44" t="s">
        <v>72</v>
      </c>
      <c r="E875" s="50"/>
      <c r="F875" s="50"/>
      <c r="G875" s="50"/>
      <c r="H875" s="50"/>
      <c r="I875" s="52">
        <v>0.03</v>
      </c>
      <c r="J875" s="52">
        <v>0.011</v>
      </c>
    </row>
    <row r="876">
      <c r="A876" s="47" t="str">
        <f t="shared" si="1"/>
        <v>Asia_Kyrgyzstan-Asia_2003</v>
      </c>
      <c r="B876" s="47" t="s">
        <v>144</v>
      </c>
      <c r="C876" s="49" t="s">
        <v>159</v>
      </c>
      <c r="D876" s="44" t="s">
        <v>74</v>
      </c>
      <c r="E876" s="50"/>
      <c r="F876" s="52">
        <v>21.0</v>
      </c>
      <c r="G876" s="50"/>
      <c r="H876" s="50"/>
      <c r="I876" s="52">
        <v>0.039</v>
      </c>
      <c r="J876" s="52">
        <v>0.028</v>
      </c>
    </row>
    <row r="877">
      <c r="A877" s="47" t="str">
        <f t="shared" si="1"/>
        <v>Asia_Kyrgyzstan-Asia_2004</v>
      </c>
      <c r="B877" s="47" t="s">
        <v>144</v>
      </c>
      <c r="C877" s="49" t="s">
        <v>159</v>
      </c>
      <c r="D877" s="44" t="s">
        <v>83</v>
      </c>
      <c r="E877" s="50"/>
      <c r="F877" s="52">
        <v>21.0</v>
      </c>
      <c r="G877" s="50"/>
      <c r="H877" s="50"/>
      <c r="I877" s="52">
        <v>0.051</v>
      </c>
      <c r="J877" s="52">
        <v>0.052</v>
      </c>
    </row>
    <row r="878">
      <c r="A878" s="47" t="str">
        <f t="shared" si="1"/>
        <v>Asia_Kyrgyzstan-Asia_2005</v>
      </c>
      <c r="B878" s="47" t="s">
        <v>144</v>
      </c>
      <c r="C878" s="49" t="s">
        <v>159</v>
      </c>
      <c r="D878" s="44" t="s">
        <v>84</v>
      </c>
      <c r="E878" s="52">
        <v>0.681</v>
      </c>
      <c r="F878" s="52">
        <v>21.0</v>
      </c>
      <c r="G878" s="50"/>
      <c r="H878" s="52">
        <v>202.0</v>
      </c>
      <c r="I878" s="52">
        <v>0.105</v>
      </c>
      <c r="J878" s="52">
        <v>0.107</v>
      </c>
    </row>
    <row r="879">
      <c r="A879" s="47" t="str">
        <f t="shared" si="1"/>
        <v>Asia_Kyrgyzstan-Asia_2006</v>
      </c>
      <c r="B879" s="47" t="s">
        <v>144</v>
      </c>
      <c r="C879" s="49" t="s">
        <v>159</v>
      </c>
      <c r="D879" s="44" t="s">
        <v>85</v>
      </c>
      <c r="E879" s="52">
        <v>0.672</v>
      </c>
      <c r="F879" s="52">
        <v>21.0</v>
      </c>
      <c r="G879" s="50"/>
      <c r="H879" s="52">
        <v>202.0</v>
      </c>
      <c r="I879" s="52">
        <v>0.123</v>
      </c>
      <c r="J879" s="52">
        <v>0.248</v>
      </c>
    </row>
    <row r="880">
      <c r="A880" s="47" t="str">
        <f t="shared" si="1"/>
        <v>Asia_Kyrgyzstan-Asia_2007</v>
      </c>
      <c r="B880" s="47" t="s">
        <v>144</v>
      </c>
      <c r="C880" s="49" t="s">
        <v>159</v>
      </c>
      <c r="D880" s="44" t="s">
        <v>86</v>
      </c>
      <c r="E880" s="52">
        <v>0.614</v>
      </c>
      <c r="F880" s="52">
        <v>21.0</v>
      </c>
      <c r="G880" s="50"/>
      <c r="H880" s="52">
        <v>202.0</v>
      </c>
      <c r="I880" s="52">
        <v>0.14</v>
      </c>
      <c r="J880" s="52">
        <v>0.422</v>
      </c>
    </row>
    <row r="881">
      <c r="A881" s="47" t="str">
        <f t="shared" si="1"/>
        <v>Asia_Kyrgyzstan-Asia_2008</v>
      </c>
      <c r="B881" s="47" t="s">
        <v>144</v>
      </c>
      <c r="C881" s="49" t="s">
        <v>159</v>
      </c>
      <c r="D881" s="44" t="s">
        <v>87</v>
      </c>
      <c r="E881" s="52">
        <v>0.614</v>
      </c>
      <c r="F881" s="52">
        <v>15.0</v>
      </c>
      <c r="G881" s="50"/>
      <c r="H881" s="52">
        <v>202.0</v>
      </c>
      <c r="I881" s="52">
        <v>0.157</v>
      </c>
      <c r="J881" s="52">
        <v>0.653</v>
      </c>
    </row>
    <row r="882">
      <c r="A882" s="47" t="str">
        <f t="shared" si="1"/>
        <v>Asia_Kyrgyzstan-Asia_2009</v>
      </c>
      <c r="B882" s="47" t="s">
        <v>144</v>
      </c>
      <c r="C882" s="49" t="s">
        <v>159</v>
      </c>
      <c r="D882" s="44" t="s">
        <v>88</v>
      </c>
      <c r="E882" s="52">
        <v>0.594</v>
      </c>
      <c r="F882" s="52">
        <v>11.0</v>
      </c>
      <c r="G882" s="50"/>
      <c r="H882" s="52">
        <v>202.0</v>
      </c>
      <c r="I882" s="52">
        <v>0.17</v>
      </c>
      <c r="J882" s="52">
        <v>0.852</v>
      </c>
    </row>
    <row r="883">
      <c r="A883" s="47" t="str">
        <f t="shared" si="1"/>
        <v>Asia_Kyrgyzstan-Asia_2010</v>
      </c>
      <c r="B883" s="47" t="s">
        <v>144</v>
      </c>
      <c r="C883" s="49" t="s">
        <v>159</v>
      </c>
      <c r="D883" s="44" t="s">
        <v>89</v>
      </c>
      <c r="E883" s="52">
        <v>0.306</v>
      </c>
      <c r="F883" s="52">
        <v>10.0</v>
      </c>
      <c r="G883" s="50"/>
      <c r="H883" s="52">
        <v>202.0</v>
      </c>
      <c r="I883" s="52">
        <v>0.184</v>
      </c>
      <c r="J883" s="52">
        <v>0.989</v>
      </c>
    </row>
    <row r="884">
      <c r="A884" s="47" t="str">
        <f t="shared" si="1"/>
        <v>Asia_Kyrgyzstan-Asia_2011</v>
      </c>
      <c r="B884" s="47" t="s">
        <v>144</v>
      </c>
      <c r="C884" s="49" t="s">
        <v>159</v>
      </c>
      <c r="D884" s="44" t="s">
        <v>90</v>
      </c>
      <c r="E884" s="52">
        <v>0.334</v>
      </c>
      <c r="F884" s="52">
        <v>10.0</v>
      </c>
      <c r="G884" s="50"/>
      <c r="H884" s="52">
        <v>210.0</v>
      </c>
      <c r="I884" s="52">
        <v>0.2</v>
      </c>
      <c r="J884" s="52">
        <v>1.162</v>
      </c>
    </row>
    <row r="885">
      <c r="A885" s="47" t="str">
        <f t="shared" si="1"/>
        <v>Asia_Kyrgyzstan-Asia_2012</v>
      </c>
      <c r="B885" s="47" t="s">
        <v>144</v>
      </c>
      <c r="C885" s="49" t="s">
        <v>159</v>
      </c>
      <c r="D885" s="44" t="s">
        <v>91</v>
      </c>
      <c r="E885" s="52">
        <v>0.334</v>
      </c>
      <c r="F885" s="52">
        <v>10.0</v>
      </c>
      <c r="G885" s="52">
        <v>70.0</v>
      </c>
      <c r="H885" s="52">
        <v>210.0</v>
      </c>
      <c r="I885" s="52">
        <v>0.217</v>
      </c>
      <c r="J885" s="52">
        <v>1.242</v>
      </c>
    </row>
    <row r="886">
      <c r="A886" s="47" t="str">
        <f t="shared" si="1"/>
        <v>Asia_Laos-Asia_2000</v>
      </c>
      <c r="B886" s="47" t="s">
        <v>144</v>
      </c>
      <c r="C886" s="49" t="s">
        <v>160</v>
      </c>
      <c r="D886" s="44" t="s">
        <v>70</v>
      </c>
      <c r="E886" s="50"/>
      <c r="F886" s="50"/>
      <c r="G886" s="50"/>
      <c r="H886" s="50"/>
      <c r="I886" s="52">
        <v>0.001</v>
      </c>
      <c r="J886" s="52">
        <v>0.002</v>
      </c>
    </row>
    <row r="887">
      <c r="A887" s="47" t="str">
        <f t="shared" si="1"/>
        <v>Asia_Laos-Asia_2001</v>
      </c>
      <c r="B887" s="47" t="s">
        <v>144</v>
      </c>
      <c r="C887" s="49" t="s">
        <v>160</v>
      </c>
      <c r="D887" s="44" t="s">
        <v>71</v>
      </c>
      <c r="E887" s="50"/>
      <c r="F887" s="50"/>
      <c r="G887" s="50"/>
      <c r="H887" s="50"/>
      <c r="I887" s="52">
        <v>0.002</v>
      </c>
      <c r="J887" s="52">
        <v>0.005</v>
      </c>
    </row>
    <row r="888">
      <c r="A888" s="47" t="str">
        <f t="shared" si="1"/>
        <v>Asia_Laos-Asia_2002</v>
      </c>
      <c r="B888" s="47" t="s">
        <v>144</v>
      </c>
      <c r="C888" s="49" t="s">
        <v>160</v>
      </c>
      <c r="D888" s="44" t="s">
        <v>72</v>
      </c>
      <c r="E888" s="50"/>
      <c r="F888" s="50"/>
      <c r="G888" s="50"/>
      <c r="H888" s="50"/>
      <c r="I888" s="52">
        <v>0.003</v>
      </c>
      <c r="J888" s="52">
        <v>0.01</v>
      </c>
    </row>
    <row r="889">
      <c r="A889" s="47" t="str">
        <f t="shared" si="1"/>
        <v>Asia_Laos-Asia_2003</v>
      </c>
      <c r="B889" s="47" t="s">
        <v>144</v>
      </c>
      <c r="C889" s="49" t="s">
        <v>160</v>
      </c>
      <c r="D889" s="44" t="s">
        <v>74</v>
      </c>
      <c r="E889" s="50"/>
      <c r="F889" s="52">
        <v>153.0</v>
      </c>
      <c r="G889" s="50"/>
      <c r="H889" s="50"/>
      <c r="I889" s="52">
        <v>0.003</v>
      </c>
      <c r="J889" s="52">
        <v>0.02</v>
      </c>
    </row>
    <row r="890">
      <c r="A890" s="47" t="str">
        <f t="shared" si="1"/>
        <v>Asia_Laos-Asia_2004</v>
      </c>
      <c r="B890" s="47" t="s">
        <v>144</v>
      </c>
      <c r="C890" s="49" t="s">
        <v>160</v>
      </c>
      <c r="D890" s="44" t="s">
        <v>83</v>
      </c>
      <c r="E890" s="50"/>
      <c r="F890" s="52">
        <v>153.0</v>
      </c>
      <c r="G890" s="50"/>
      <c r="H890" s="50"/>
      <c r="I890" s="52">
        <v>0.004</v>
      </c>
      <c r="J890" s="52">
        <v>0.036</v>
      </c>
    </row>
    <row r="891">
      <c r="A891" s="47" t="str">
        <f t="shared" si="1"/>
        <v>Asia_Laos-Asia_2005</v>
      </c>
      <c r="B891" s="47" t="s">
        <v>144</v>
      </c>
      <c r="C891" s="49" t="s">
        <v>160</v>
      </c>
      <c r="D891" s="44" t="s">
        <v>84</v>
      </c>
      <c r="E891" s="52">
        <v>0.352</v>
      </c>
      <c r="F891" s="52">
        <v>153.0</v>
      </c>
      <c r="G891" s="50"/>
      <c r="H891" s="52">
        <v>672.0</v>
      </c>
      <c r="I891" s="52">
        <v>0.009</v>
      </c>
      <c r="J891" s="52">
        <v>0.114</v>
      </c>
    </row>
    <row r="892">
      <c r="A892" s="47" t="str">
        <f t="shared" si="1"/>
        <v>Asia_Laos-Asia_2006</v>
      </c>
      <c r="B892" s="47" t="s">
        <v>144</v>
      </c>
      <c r="C892" s="49" t="s">
        <v>160</v>
      </c>
      <c r="D892" s="44" t="s">
        <v>85</v>
      </c>
      <c r="E892" s="52">
        <v>0.352</v>
      </c>
      <c r="F892" s="52">
        <v>123.0</v>
      </c>
      <c r="G892" s="50"/>
      <c r="H892" s="52">
        <v>672.0</v>
      </c>
      <c r="I892" s="52">
        <v>0.012</v>
      </c>
      <c r="J892" s="52">
        <v>0.171</v>
      </c>
    </row>
    <row r="893">
      <c r="A893" s="47" t="str">
        <f t="shared" si="1"/>
        <v>Asia_Laos-Asia_2007</v>
      </c>
      <c r="B893" s="47" t="s">
        <v>144</v>
      </c>
      <c r="C893" s="49" t="s">
        <v>160</v>
      </c>
      <c r="D893" s="44" t="s">
        <v>86</v>
      </c>
      <c r="E893" s="52">
        <v>0.352</v>
      </c>
      <c r="F893" s="52">
        <v>93.0</v>
      </c>
      <c r="G893" s="50"/>
      <c r="H893" s="52">
        <v>672.0</v>
      </c>
      <c r="I893" s="52">
        <v>0.016</v>
      </c>
      <c r="J893" s="52">
        <v>0.246</v>
      </c>
    </row>
    <row r="894">
      <c r="A894" s="47" t="str">
        <f t="shared" si="1"/>
        <v>Asia_Laos-Asia_2008</v>
      </c>
      <c r="B894" s="47" t="s">
        <v>144</v>
      </c>
      <c r="C894" s="49" t="s">
        <v>160</v>
      </c>
      <c r="D894" s="44" t="s">
        <v>87</v>
      </c>
      <c r="E894" s="52">
        <v>0.334</v>
      </c>
      <c r="F894" s="52">
        <v>93.0</v>
      </c>
      <c r="G894" s="50"/>
      <c r="H894" s="52">
        <v>560.0</v>
      </c>
      <c r="I894" s="52">
        <v>0.036</v>
      </c>
      <c r="J894" s="52">
        <v>0.329</v>
      </c>
    </row>
    <row r="895">
      <c r="A895" s="47" t="str">
        <f t="shared" si="1"/>
        <v>Asia_Laos-Asia_2009</v>
      </c>
      <c r="B895" s="47" t="s">
        <v>144</v>
      </c>
      <c r="C895" s="49" t="s">
        <v>160</v>
      </c>
      <c r="D895" s="44" t="s">
        <v>88</v>
      </c>
      <c r="E895" s="52">
        <v>0.323</v>
      </c>
      <c r="F895" s="52">
        <v>93.0</v>
      </c>
      <c r="G895" s="50"/>
      <c r="H895" s="52">
        <v>362.0</v>
      </c>
      <c r="I895" s="52">
        <v>0.06</v>
      </c>
      <c r="J895" s="52">
        <v>0.516</v>
      </c>
    </row>
    <row r="896">
      <c r="A896" s="47" t="str">
        <f t="shared" si="1"/>
        <v>Asia_Laos-Asia_2010</v>
      </c>
      <c r="B896" s="47" t="s">
        <v>144</v>
      </c>
      <c r="C896" s="49" t="s">
        <v>160</v>
      </c>
      <c r="D896" s="44" t="s">
        <v>89</v>
      </c>
      <c r="E896" s="52">
        <v>0.323</v>
      </c>
      <c r="F896" s="52">
        <v>93.0</v>
      </c>
      <c r="G896" s="50"/>
      <c r="H896" s="52">
        <v>362.0</v>
      </c>
      <c r="I896" s="52">
        <v>0.07</v>
      </c>
      <c r="J896" s="52">
        <v>0.626</v>
      </c>
    </row>
    <row r="897">
      <c r="A897" s="47" t="str">
        <f t="shared" si="1"/>
        <v>Asia_Laos-Asia_2011</v>
      </c>
      <c r="B897" s="47" t="s">
        <v>144</v>
      </c>
      <c r="C897" s="49" t="s">
        <v>160</v>
      </c>
      <c r="D897" s="44" t="s">
        <v>90</v>
      </c>
      <c r="E897" s="52">
        <v>0.319</v>
      </c>
      <c r="F897" s="52">
        <v>93.0</v>
      </c>
      <c r="G897" s="50"/>
      <c r="H897" s="52">
        <v>362.0</v>
      </c>
      <c r="I897" s="52">
        <v>0.09</v>
      </c>
      <c r="J897" s="52">
        <v>0.84</v>
      </c>
    </row>
    <row r="898">
      <c r="A898" s="47" t="str">
        <f t="shared" si="1"/>
        <v>Asia_Laos-Asia_2012</v>
      </c>
      <c r="B898" s="47" t="s">
        <v>144</v>
      </c>
      <c r="C898" s="49" t="s">
        <v>160</v>
      </c>
      <c r="D898" s="44" t="s">
        <v>91</v>
      </c>
      <c r="E898" s="52">
        <v>0.319</v>
      </c>
      <c r="F898" s="52">
        <v>92.0</v>
      </c>
      <c r="G898" s="52">
        <v>163.0</v>
      </c>
      <c r="H898" s="52">
        <v>362.0</v>
      </c>
      <c r="I898" s="52">
        <v>0.107</v>
      </c>
      <c r="J898" s="52">
        <v>0.647</v>
      </c>
    </row>
    <row r="899">
      <c r="A899" s="47" t="str">
        <f t="shared" si="1"/>
        <v>Asia_Macao SAR-Asia_2000</v>
      </c>
      <c r="B899" s="47" t="s">
        <v>144</v>
      </c>
      <c r="C899" s="49" t="s">
        <v>161</v>
      </c>
      <c r="D899" s="44" t="s">
        <v>70</v>
      </c>
      <c r="E899" s="50"/>
      <c r="F899" s="50"/>
      <c r="G899" s="50"/>
      <c r="H899" s="50"/>
      <c r="I899" s="52">
        <v>0.136</v>
      </c>
      <c r="J899" s="52">
        <v>0.327</v>
      </c>
    </row>
    <row r="900">
      <c r="A900" s="47" t="str">
        <f t="shared" si="1"/>
        <v>Asia_Macao SAR-Asia_2001</v>
      </c>
      <c r="B900" s="47" t="s">
        <v>144</v>
      </c>
      <c r="C900" s="49" t="s">
        <v>161</v>
      </c>
      <c r="D900" s="44" t="s">
        <v>71</v>
      </c>
      <c r="E900" s="50"/>
      <c r="F900" s="50"/>
      <c r="G900" s="50"/>
      <c r="H900" s="50"/>
      <c r="I900" s="52">
        <v>0.225</v>
      </c>
      <c r="J900" s="52">
        <v>0.444</v>
      </c>
    </row>
    <row r="901">
      <c r="A901" s="47" t="str">
        <f t="shared" si="1"/>
        <v>Asia_Macao SAR-Asia_2002</v>
      </c>
      <c r="B901" s="47" t="s">
        <v>144</v>
      </c>
      <c r="C901" s="49" t="s">
        <v>161</v>
      </c>
      <c r="D901" s="44" t="s">
        <v>72</v>
      </c>
      <c r="E901" s="50"/>
      <c r="F901" s="50"/>
      <c r="G901" s="50"/>
      <c r="H901" s="50"/>
      <c r="I901" s="52">
        <v>0.252</v>
      </c>
      <c r="J901" s="52">
        <v>0.622</v>
      </c>
    </row>
    <row r="902">
      <c r="A902" s="47" t="str">
        <f t="shared" si="1"/>
        <v>Asia_Macao SAR-Asia_2003</v>
      </c>
      <c r="B902" s="47" t="s">
        <v>144</v>
      </c>
      <c r="C902" s="49" t="s">
        <v>161</v>
      </c>
      <c r="D902" s="44" t="s">
        <v>74</v>
      </c>
      <c r="E902" s="50"/>
      <c r="F902" s="50"/>
      <c r="G902" s="50"/>
      <c r="H902" s="50"/>
      <c r="I902" s="52">
        <v>0.257</v>
      </c>
      <c r="J902" s="52">
        <v>0.808</v>
      </c>
    </row>
    <row r="903">
      <c r="A903" s="47" t="str">
        <f t="shared" si="1"/>
        <v>Asia_Macao SAR-Asia_2004</v>
      </c>
      <c r="B903" s="47" t="s">
        <v>144</v>
      </c>
      <c r="C903" s="49" t="s">
        <v>161</v>
      </c>
      <c r="D903" s="44" t="s">
        <v>83</v>
      </c>
      <c r="E903" s="50"/>
      <c r="F903" s="50"/>
      <c r="G903" s="50"/>
      <c r="H903" s="50"/>
      <c r="I903" s="52">
        <v>0.315</v>
      </c>
      <c r="J903" s="52">
        <v>0.943</v>
      </c>
    </row>
    <row r="904">
      <c r="A904" s="47" t="str">
        <f t="shared" si="1"/>
        <v>Asia_Macao SAR-Asia_2005</v>
      </c>
      <c r="B904" s="47" t="s">
        <v>144</v>
      </c>
      <c r="C904" s="49" t="s">
        <v>161</v>
      </c>
      <c r="D904" s="44" t="s">
        <v>84</v>
      </c>
      <c r="E904" s="50"/>
      <c r="F904" s="50"/>
      <c r="G904" s="50"/>
      <c r="H904" s="50"/>
      <c r="I904" s="52">
        <v>0.349</v>
      </c>
      <c r="J904" s="52">
        <v>1.138</v>
      </c>
    </row>
    <row r="905">
      <c r="A905" s="47" t="str">
        <f t="shared" si="1"/>
        <v>Asia_Macao SAR-Asia_2006</v>
      </c>
      <c r="B905" s="47" t="s">
        <v>144</v>
      </c>
      <c r="C905" s="49" t="s">
        <v>161</v>
      </c>
      <c r="D905" s="44" t="s">
        <v>85</v>
      </c>
      <c r="E905" s="50"/>
      <c r="F905" s="50"/>
      <c r="G905" s="50"/>
      <c r="H905" s="50"/>
      <c r="I905" s="52">
        <v>0.464</v>
      </c>
      <c r="J905" s="52">
        <v>1.326</v>
      </c>
    </row>
    <row r="906">
      <c r="A906" s="47" t="str">
        <f t="shared" si="1"/>
        <v>Asia_Macao SAR-Asia_2007</v>
      </c>
      <c r="B906" s="47" t="s">
        <v>144</v>
      </c>
      <c r="C906" s="49" t="s">
        <v>161</v>
      </c>
      <c r="D906" s="44" t="s">
        <v>86</v>
      </c>
      <c r="E906" s="50"/>
      <c r="F906" s="50"/>
      <c r="G906" s="50"/>
      <c r="H906" s="50"/>
      <c r="I906" s="52">
        <v>0.473</v>
      </c>
      <c r="J906" s="52">
        <v>1.611</v>
      </c>
    </row>
    <row r="907">
      <c r="A907" s="47" t="str">
        <f t="shared" si="1"/>
        <v>Asia_Macao SAR-Asia_2008</v>
      </c>
      <c r="B907" s="47" t="s">
        <v>144</v>
      </c>
      <c r="C907" s="49" t="s">
        <v>161</v>
      </c>
      <c r="D907" s="44" t="s">
        <v>87</v>
      </c>
      <c r="E907" s="50"/>
      <c r="F907" s="50"/>
      <c r="G907" s="50"/>
      <c r="H907" s="50"/>
      <c r="I907" s="52">
        <v>0.492</v>
      </c>
      <c r="J907" s="52">
        <v>1.838</v>
      </c>
    </row>
    <row r="908">
      <c r="A908" s="47" t="str">
        <f t="shared" si="1"/>
        <v>Asia_Macao SAR-Asia_2009</v>
      </c>
      <c r="B908" s="47" t="s">
        <v>144</v>
      </c>
      <c r="C908" s="49" t="s">
        <v>161</v>
      </c>
      <c r="D908" s="44" t="s">
        <v>88</v>
      </c>
      <c r="E908" s="50"/>
      <c r="F908" s="50"/>
      <c r="G908" s="50"/>
      <c r="H908" s="50"/>
      <c r="I908" s="52">
        <v>0.54</v>
      </c>
      <c r="J908" s="52">
        <v>1.989</v>
      </c>
    </row>
    <row r="909">
      <c r="A909" s="47" t="str">
        <f t="shared" si="1"/>
        <v>Asia_Macao SAR-Asia_2010</v>
      </c>
      <c r="B909" s="47" t="s">
        <v>144</v>
      </c>
      <c r="C909" s="49" t="s">
        <v>161</v>
      </c>
      <c r="D909" s="44" t="s">
        <v>89</v>
      </c>
      <c r="E909" s="50"/>
      <c r="F909" s="50"/>
      <c r="G909" s="50"/>
      <c r="H909" s="50"/>
      <c r="I909" s="52">
        <v>0.552</v>
      </c>
      <c r="J909" s="52">
        <v>2.099</v>
      </c>
    </row>
    <row r="910">
      <c r="A910" s="47" t="str">
        <f t="shared" si="1"/>
        <v>Asia_Macao SAR-Asia_2011</v>
      </c>
      <c r="B910" s="47" t="s">
        <v>144</v>
      </c>
      <c r="C910" s="49" t="s">
        <v>161</v>
      </c>
      <c r="D910" s="44" t="s">
        <v>90</v>
      </c>
      <c r="E910" s="50"/>
      <c r="F910" s="50"/>
      <c r="G910" s="50"/>
      <c r="H910" s="50"/>
      <c r="I910" s="52">
        <v>0.602</v>
      </c>
      <c r="J910" s="52">
        <v>2.477</v>
      </c>
    </row>
    <row r="911">
      <c r="A911" s="47" t="str">
        <f t="shared" si="1"/>
        <v>Asia_Macao SAR-Asia_2012</v>
      </c>
      <c r="B911" s="47" t="s">
        <v>144</v>
      </c>
      <c r="C911" s="49" t="s">
        <v>161</v>
      </c>
      <c r="D911" s="44" t="s">
        <v>91</v>
      </c>
      <c r="E911" s="50"/>
      <c r="F911" s="50"/>
      <c r="G911" s="50"/>
      <c r="H911" s="50"/>
      <c r="I911" s="52">
        <v>0.613</v>
      </c>
      <c r="J911" s="52">
        <v>2.898</v>
      </c>
    </row>
    <row r="912">
      <c r="A912" s="47" t="str">
        <f t="shared" si="1"/>
        <v>Asia_Malaysia-Asia_2000</v>
      </c>
      <c r="B912" s="47" t="s">
        <v>144</v>
      </c>
      <c r="C912" s="49" t="s">
        <v>162</v>
      </c>
      <c r="D912" s="44" t="s">
        <v>70</v>
      </c>
      <c r="E912" s="50"/>
      <c r="F912" s="50"/>
      <c r="G912" s="50"/>
      <c r="H912" s="50"/>
      <c r="I912" s="52">
        <v>0.214</v>
      </c>
      <c r="J912" s="52">
        <v>0.219</v>
      </c>
    </row>
    <row r="913">
      <c r="A913" s="47" t="str">
        <f t="shared" si="1"/>
        <v>Asia_Malaysia-Asia_2001</v>
      </c>
      <c r="B913" s="47" t="s">
        <v>144</v>
      </c>
      <c r="C913" s="49" t="s">
        <v>162</v>
      </c>
      <c r="D913" s="44" t="s">
        <v>71</v>
      </c>
      <c r="E913" s="50"/>
      <c r="F913" s="50"/>
      <c r="G913" s="50"/>
      <c r="H913" s="50"/>
      <c r="I913" s="52">
        <v>0.267</v>
      </c>
      <c r="J913" s="52">
        <v>0.309</v>
      </c>
    </row>
    <row r="914">
      <c r="A914" s="47" t="str">
        <f t="shared" si="1"/>
        <v>Asia_Malaysia-Asia_2002</v>
      </c>
      <c r="B914" s="47" t="s">
        <v>144</v>
      </c>
      <c r="C914" s="49" t="s">
        <v>162</v>
      </c>
      <c r="D914" s="44" t="s">
        <v>72</v>
      </c>
      <c r="E914" s="50"/>
      <c r="F914" s="50"/>
      <c r="G914" s="50"/>
      <c r="H914" s="50"/>
      <c r="I914" s="52">
        <v>0.323</v>
      </c>
      <c r="J914" s="52">
        <v>0.371</v>
      </c>
    </row>
    <row r="915">
      <c r="A915" s="47" t="str">
        <f t="shared" si="1"/>
        <v>Asia_Malaysia-Asia_2003</v>
      </c>
      <c r="B915" s="47" t="s">
        <v>144</v>
      </c>
      <c r="C915" s="49" t="s">
        <v>162</v>
      </c>
      <c r="D915" s="44" t="s">
        <v>74</v>
      </c>
      <c r="E915" s="50"/>
      <c r="F915" s="52">
        <v>37.0</v>
      </c>
      <c r="G915" s="50"/>
      <c r="H915" s="50"/>
      <c r="I915" s="52">
        <v>0.35</v>
      </c>
      <c r="J915" s="52">
        <v>0.447</v>
      </c>
    </row>
    <row r="916">
      <c r="A916" s="47" t="str">
        <f t="shared" si="1"/>
        <v>Asia_Malaysia-Asia_2004</v>
      </c>
      <c r="B916" s="47" t="s">
        <v>144</v>
      </c>
      <c r="C916" s="49" t="s">
        <v>162</v>
      </c>
      <c r="D916" s="44" t="s">
        <v>83</v>
      </c>
      <c r="E916" s="50"/>
      <c r="F916" s="52">
        <v>37.0</v>
      </c>
      <c r="G916" s="50"/>
      <c r="H916" s="50"/>
      <c r="I916" s="52">
        <v>0.423</v>
      </c>
      <c r="J916" s="52">
        <v>0.576</v>
      </c>
    </row>
    <row r="917">
      <c r="A917" s="47" t="str">
        <f t="shared" si="1"/>
        <v>Asia_Malaysia-Asia_2005</v>
      </c>
      <c r="B917" s="47" t="s">
        <v>144</v>
      </c>
      <c r="C917" s="49" t="s">
        <v>162</v>
      </c>
      <c r="D917" s="44" t="s">
        <v>84</v>
      </c>
      <c r="E917" s="52">
        <v>0.36</v>
      </c>
      <c r="F917" s="52">
        <v>37.0</v>
      </c>
      <c r="G917" s="50"/>
      <c r="H917" s="52">
        <v>190.0</v>
      </c>
      <c r="I917" s="52">
        <v>0.486</v>
      </c>
      <c r="J917" s="52">
        <v>0.756</v>
      </c>
    </row>
    <row r="918">
      <c r="A918" s="47" t="str">
        <f t="shared" si="1"/>
        <v>Asia_Malaysia-Asia_2006</v>
      </c>
      <c r="B918" s="47" t="s">
        <v>144</v>
      </c>
      <c r="C918" s="49" t="s">
        <v>162</v>
      </c>
      <c r="D918" s="44" t="s">
        <v>85</v>
      </c>
      <c r="E918" s="52">
        <v>0.36</v>
      </c>
      <c r="F918" s="52">
        <v>37.0</v>
      </c>
      <c r="G918" s="50"/>
      <c r="H918" s="52">
        <v>190.0</v>
      </c>
      <c r="I918" s="52">
        <v>0.516</v>
      </c>
      <c r="J918" s="52">
        <v>0.739</v>
      </c>
    </row>
    <row r="919">
      <c r="A919" s="47" t="str">
        <f t="shared" si="1"/>
        <v>Asia_Malaysia-Asia_2007</v>
      </c>
      <c r="B919" s="47" t="s">
        <v>144</v>
      </c>
      <c r="C919" s="49" t="s">
        <v>162</v>
      </c>
      <c r="D919" s="44" t="s">
        <v>86</v>
      </c>
      <c r="E919" s="52">
        <v>0.36</v>
      </c>
      <c r="F919" s="52">
        <v>31.0</v>
      </c>
      <c r="G919" s="50"/>
      <c r="H919" s="52">
        <v>166.0</v>
      </c>
      <c r="I919" s="52">
        <v>0.557</v>
      </c>
      <c r="J919" s="52">
        <v>0.871</v>
      </c>
    </row>
    <row r="920">
      <c r="A920" s="47" t="str">
        <f t="shared" si="1"/>
        <v>Asia_Malaysia-Asia_2008</v>
      </c>
      <c r="B920" s="47" t="s">
        <v>144</v>
      </c>
      <c r="C920" s="49" t="s">
        <v>162</v>
      </c>
      <c r="D920" s="44" t="s">
        <v>87</v>
      </c>
      <c r="E920" s="52">
        <v>0.345</v>
      </c>
      <c r="F920" s="52">
        <v>20.0</v>
      </c>
      <c r="G920" s="50"/>
      <c r="H920" s="52">
        <v>145.0</v>
      </c>
      <c r="I920" s="52">
        <v>0.558</v>
      </c>
      <c r="J920" s="52">
        <v>1.015</v>
      </c>
    </row>
    <row r="921">
      <c r="A921" s="47" t="str">
        <f t="shared" si="1"/>
        <v>Asia_Malaysia-Asia_2009</v>
      </c>
      <c r="B921" s="47" t="s">
        <v>144</v>
      </c>
      <c r="C921" s="49" t="s">
        <v>162</v>
      </c>
      <c r="D921" s="44" t="s">
        <v>88</v>
      </c>
      <c r="E921" s="52">
        <v>0.342</v>
      </c>
      <c r="F921" s="52">
        <v>18.0</v>
      </c>
      <c r="G921" s="50"/>
      <c r="H921" s="52">
        <v>145.0</v>
      </c>
      <c r="I921" s="52">
        <v>0.559</v>
      </c>
      <c r="J921" s="52">
        <v>1.085</v>
      </c>
    </row>
    <row r="922">
      <c r="A922" s="47" t="str">
        <f t="shared" si="1"/>
        <v>Asia_Malaysia-Asia_2010</v>
      </c>
      <c r="B922" s="47" t="s">
        <v>144</v>
      </c>
      <c r="C922" s="49" t="s">
        <v>162</v>
      </c>
      <c r="D922" s="44" t="s">
        <v>89</v>
      </c>
      <c r="E922" s="52">
        <v>0.337</v>
      </c>
      <c r="F922" s="52">
        <v>17.0</v>
      </c>
      <c r="G922" s="50"/>
      <c r="H922" s="52">
        <v>145.0</v>
      </c>
      <c r="I922" s="52">
        <v>0.563</v>
      </c>
      <c r="J922" s="52">
        <v>1.197</v>
      </c>
    </row>
    <row r="923">
      <c r="A923" s="47" t="str">
        <f t="shared" si="1"/>
        <v>Asia_Malaysia-Asia_2011</v>
      </c>
      <c r="B923" s="47" t="s">
        <v>144</v>
      </c>
      <c r="C923" s="49" t="s">
        <v>162</v>
      </c>
      <c r="D923" s="44" t="s">
        <v>90</v>
      </c>
      <c r="E923" s="52">
        <v>0.34</v>
      </c>
      <c r="F923" s="52">
        <v>6.0</v>
      </c>
      <c r="G923" s="50"/>
      <c r="H923" s="52">
        <v>133.0</v>
      </c>
      <c r="I923" s="52">
        <v>0.61</v>
      </c>
      <c r="J923" s="52">
        <v>1.275</v>
      </c>
    </row>
    <row r="924">
      <c r="A924" s="47" t="str">
        <f t="shared" si="1"/>
        <v>Asia_Malaysia-Asia_2012</v>
      </c>
      <c r="B924" s="47" t="s">
        <v>144</v>
      </c>
      <c r="C924" s="49" t="s">
        <v>162</v>
      </c>
      <c r="D924" s="44" t="s">
        <v>91</v>
      </c>
      <c r="E924" s="52">
        <v>0.245</v>
      </c>
      <c r="F924" s="52">
        <v>6.0</v>
      </c>
      <c r="G924" s="52">
        <v>8.0</v>
      </c>
      <c r="H924" s="52">
        <v>133.0</v>
      </c>
      <c r="I924" s="52">
        <v>0.658</v>
      </c>
      <c r="J924" s="52">
        <v>1.413</v>
      </c>
    </row>
    <row r="925">
      <c r="A925" s="47" t="str">
        <f t="shared" si="1"/>
        <v>Asia_Maldives-Asia_2000</v>
      </c>
      <c r="B925" s="47" t="s">
        <v>144</v>
      </c>
      <c r="C925" s="49" t="s">
        <v>163</v>
      </c>
      <c r="D925" s="44" t="s">
        <v>70</v>
      </c>
      <c r="E925" s="50"/>
      <c r="F925" s="50"/>
      <c r="G925" s="50"/>
      <c r="H925" s="50"/>
      <c r="I925" s="52">
        <v>0.022</v>
      </c>
      <c r="J925" s="52">
        <v>0.028</v>
      </c>
    </row>
    <row r="926">
      <c r="A926" s="47" t="str">
        <f t="shared" si="1"/>
        <v>Asia_Maldives-Asia_2001</v>
      </c>
      <c r="B926" s="47" t="s">
        <v>144</v>
      </c>
      <c r="C926" s="49" t="s">
        <v>163</v>
      </c>
      <c r="D926" s="44" t="s">
        <v>71</v>
      </c>
      <c r="E926" s="50"/>
      <c r="F926" s="50"/>
      <c r="G926" s="50"/>
      <c r="H926" s="50"/>
      <c r="I926" s="52">
        <v>0.036</v>
      </c>
      <c r="J926" s="52">
        <v>0.068</v>
      </c>
    </row>
    <row r="927">
      <c r="A927" s="47" t="str">
        <f t="shared" si="1"/>
        <v>Asia_Maldives-Asia_2002</v>
      </c>
      <c r="B927" s="47" t="s">
        <v>144</v>
      </c>
      <c r="C927" s="49" t="s">
        <v>163</v>
      </c>
      <c r="D927" s="44" t="s">
        <v>72</v>
      </c>
      <c r="E927" s="50"/>
      <c r="F927" s="50"/>
      <c r="G927" s="50"/>
      <c r="H927" s="50"/>
      <c r="I927" s="52">
        <v>0.053</v>
      </c>
      <c r="J927" s="52">
        <v>0.148</v>
      </c>
    </row>
    <row r="928">
      <c r="A928" s="47" t="str">
        <f t="shared" si="1"/>
        <v>Asia_Maldives-Asia_2003</v>
      </c>
      <c r="B928" s="47" t="s">
        <v>144</v>
      </c>
      <c r="C928" s="49" t="s">
        <v>163</v>
      </c>
      <c r="D928" s="44" t="s">
        <v>74</v>
      </c>
      <c r="E928" s="50"/>
      <c r="F928" s="52">
        <v>13.0</v>
      </c>
      <c r="G928" s="50"/>
      <c r="H928" s="50"/>
      <c r="I928" s="52">
        <v>0.06</v>
      </c>
      <c r="J928" s="52">
        <v>0.231</v>
      </c>
    </row>
    <row r="929">
      <c r="A929" s="47" t="str">
        <f t="shared" si="1"/>
        <v>Asia_Maldives-Asia_2004</v>
      </c>
      <c r="B929" s="47" t="s">
        <v>144</v>
      </c>
      <c r="C929" s="49" t="s">
        <v>163</v>
      </c>
      <c r="D929" s="44" t="s">
        <v>83</v>
      </c>
      <c r="E929" s="50"/>
      <c r="F929" s="52">
        <v>9.0</v>
      </c>
      <c r="G929" s="50"/>
      <c r="H929" s="50"/>
      <c r="I929" s="52">
        <v>0.066</v>
      </c>
      <c r="J929" s="52">
        <v>0.387</v>
      </c>
    </row>
    <row r="930">
      <c r="A930" s="47" t="str">
        <f t="shared" si="1"/>
        <v>Asia_Maldives-Asia_2005</v>
      </c>
      <c r="B930" s="47" t="s">
        <v>144</v>
      </c>
      <c r="C930" s="49" t="s">
        <v>163</v>
      </c>
      <c r="D930" s="44" t="s">
        <v>84</v>
      </c>
      <c r="E930" s="52">
        <v>0.093</v>
      </c>
      <c r="F930" s="52">
        <v>9.0</v>
      </c>
      <c r="G930" s="50"/>
      <c r="H930" s="50"/>
      <c r="I930" s="52">
        <v>0.069</v>
      </c>
      <c r="J930" s="52">
        <v>0.684</v>
      </c>
    </row>
    <row r="931">
      <c r="A931" s="47" t="str">
        <f t="shared" si="1"/>
        <v>Asia_Maldives-Asia_2006</v>
      </c>
      <c r="B931" s="47" t="s">
        <v>144</v>
      </c>
      <c r="C931" s="49" t="s">
        <v>163</v>
      </c>
      <c r="D931" s="44" t="s">
        <v>85</v>
      </c>
      <c r="E931" s="52">
        <v>0.093</v>
      </c>
      <c r="F931" s="52">
        <v>9.0</v>
      </c>
      <c r="G931" s="50"/>
      <c r="H931" s="50"/>
      <c r="I931" s="52">
        <v>0.11</v>
      </c>
      <c r="J931" s="52">
        <v>0.895</v>
      </c>
    </row>
    <row r="932">
      <c r="A932" s="47" t="str">
        <f t="shared" si="1"/>
        <v>Asia_Maldives-Asia_2007</v>
      </c>
      <c r="B932" s="47" t="s">
        <v>144</v>
      </c>
      <c r="C932" s="49" t="s">
        <v>163</v>
      </c>
      <c r="D932" s="44" t="s">
        <v>86</v>
      </c>
      <c r="E932" s="52">
        <v>0.093</v>
      </c>
      <c r="F932" s="52">
        <v>9.0</v>
      </c>
      <c r="G932" s="50"/>
      <c r="H932" s="50"/>
      <c r="I932" s="52">
        <v>0.163</v>
      </c>
      <c r="J932" s="52">
        <v>1.017</v>
      </c>
    </row>
    <row r="933">
      <c r="A933" s="47" t="str">
        <f t="shared" si="1"/>
        <v>Asia_Maldives-Asia_2008</v>
      </c>
      <c r="B933" s="47" t="s">
        <v>144</v>
      </c>
      <c r="C933" s="49" t="s">
        <v>163</v>
      </c>
      <c r="D933" s="44" t="s">
        <v>87</v>
      </c>
      <c r="E933" s="52">
        <v>0.093</v>
      </c>
      <c r="F933" s="52">
        <v>9.0</v>
      </c>
      <c r="G933" s="50"/>
      <c r="H933" s="50"/>
      <c r="I933" s="52">
        <v>0.232</v>
      </c>
      <c r="J933" s="52">
        <v>1.388</v>
      </c>
    </row>
    <row r="934">
      <c r="A934" s="47" t="str">
        <f t="shared" si="1"/>
        <v>Asia_Maldives-Asia_2009</v>
      </c>
      <c r="B934" s="47" t="s">
        <v>144</v>
      </c>
      <c r="C934" s="49" t="s">
        <v>163</v>
      </c>
      <c r="D934" s="44" t="s">
        <v>88</v>
      </c>
      <c r="E934" s="52">
        <v>0.093</v>
      </c>
      <c r="F934" s="52">
        <v>9.0</v>
      </c>
      <c r="G934" s="50"/>
      <c r="H934" s="50"/>
      <c r="I934" s="52">
        <v>0.248</v>
      </c>
      <c r="J934" s="52">
        <v>1.432</v>
      </c>
    </row>
    <row r="935">
      <c r="A935" s="47" t="str">
        <f t="shared" si="1"/>
        <v>Asia_Maldives-Asia_2010</v>
      </c>
      <c r="B935" s="47" t="s">
        <v>144</v>
      </c>
      <c r="C935" s="49" t="s">
        <v>163</v>
      </c>
      <c r="D935" s="44" t="s">
        <v>89</v>
      </c>
      <c r="E935" s="52">
        <v>0.093</v>
      </c>
      <c r="F935" s="52">
        <v>9.0</v>
      </c>
      <c r="G935" s="50"/>
      <c r="H935" s="50"/>
      <c r="I935" s="52">
        <v>0.265</v>
      </c>
      <c r="J935" s="52">
        <v>1.518</v>
      </c>
    </row>
    <row r="936">
      <c r="A936" s="47" t="str">
        <f t="shared" si="1"/>
        <v>Asia_Maldives-Asia_2011</v>
      </c>
      <c r="B936" s="47" t="s">
        <v>144</v>
      </c>
      <c r="C936" s="49" t="s">
        <v>163</v>
      </c>
      <c r="D936" s="44" t="s">
        <v>90</v>
      </c>
      <c r="E936" s="52">
        <v>0.093</v>
      </c>
      <c r="F936" s="52">
        <v>9.0</v>
      </c>
      <c r="G936" s="50"/>
      <c r="H936" s="50"/>
      <c r="I936" s="52">
        <v>0.34</v>
      </c>
      <c r="J936" s="52">
        <v>1.598</v>
      </c>
    </row>
    <row r="937">
      <c r="A937" s="47" t="str">
        <f t="shared" si="1"/>
        <v>Asia_Maldives-Asia_2012</v>
      </c>
      <c r="B937" s="47" t="s">
        <v>144</v>
      </c>
      <c r="C937" s="49" t="s">
        <v>163</v>
      </c>
      <c r="D937" s="44" t="s">
        <v>91</v>
      </c>
      <c r="E937" s="52">
        <v>0.268</v>
      </c>
      <c r="F937" s="52">
        <v>9.0</v>
      </c>
      <c r="G937" s="52">
        <v>81.0</v>
      </c>
      <c r="H937" s="52">
        <v>252.0</v>
      </c>
      <c r="I937" s="52">
        <v>0.389</v>
      </c>
      <c r="J937" s="52">
        <v>1.656</v>
      </c>
    </row>
    <row r="938">
      <c r="A938" s="47" t="str">
        <f t="shared" si="1"/>
        <v>Asia_Mongolia-Asia_2000</v>
      </c>
      <c r="B938" s="47" t="s">
        <v>144</v>
      </c>
      <c r="C938" s="49" t="s">
        <v>164</v>
      </c>
      <c r="D938" s="44" t="s">
        <v>70</v>
      </c>
      <c r="E938" s="50"/>
      <c r="F938" s="50"/>
      <c r="G938" s="50"/>
      <c r="H938" s="50"/>
      <c r="I938" s="52">
        <v>0.013</v>
      </c>
      <c r="J938" s="52">
        <v>0.064</v>
      </c>
    </row>
    <row r="939">
      <c r="A939" s="47" t="str">
        <f t="shared" si="1"/>
        <v>Asia_Mongolia-Asia_2001</v>
      </c>
      <c r="B939" s="47" t="s">
        <v>144</v>
      </c>
      <c r="C939" s="49" t="s">
        <v>164</v>
      </c>
      <c r="D939" s="44" t="s">
        <v>71</v>
      </c>
      <c r="E939" s="50"/>
      <c r="F939" s="50"/>
      <c r="G939" s="50"/>
      <c r="H939" s="50"/>
      <c r="I939" s="52">
        <v>0.017</v>
      </c>
      <c r="J939" s="52">
        <v>0.081</v>
      </c>
    </row>
    <row r="940">
      <c r="A940" s="47" t="str">
        <f t="shared" si="1"/>
        <v>Asia_Mongolia-Asia_2002</v>
      </c>
      <c r="B940" s="47" t="s">
        <v>144</v>
      </c>
      <c r="C940" s="49" t="s">
        <v>164</v>
      </c>
      <c r="D940" s="44" t="s">
        <v>72</v>
      </c>
      <c r="E940" s="50"/>
      <c r="F940" s="50"/>
      <c r="G940" s="50"/>
      <c r="H940" s="50"/>
      <c r="I940" s="52">
        <v>0.02</v>
      </c>
      <c r="J940" s="52">
        <v>0.088</v>
      </c>
    </row>
    <row r="941">
      <c r="A941" s="47" t="str">
        <f t="shared" si="1"/>
        <v>Asia_Mongolia-Asia_2003</v>
      </c>
      <c r="B941" s="47" t="s">
        <v>144</v>
      </c>
      <c r="C941" s="49" t="s">
        <v>164</v>
      </c>
      <c r="D941" s="44" t="s">
        <v>74</v>
      </c>
      <c r="E941" s="50"/>
      <c r="F941" s="52">
        <v>20.0</v>
      </c>
      <c r="G941" s="50"/>
      <c r="H941" s="50"/>
      <c r="I941" s="50"/>
      <c r="J941" s="52">
        <v>0.129</v>
      </c>
    </row>
    <row r="942">
      <c r="A942" s="47" t="str">
        <f t="shared" si="1"/>
        <v>Asia_Mongolia-Asia_2004</v>
      </c>
      <c r="B942" s="47" t="s">
        <v>144</v>
      </c>
      <c r="C942" s="49" t="s">
        <v>164</v>
      </c>
      <c r="D942" s="44" t="s">
        <v>83</v>
      </c>
      <c r="E942" s="50"/>
      <c r="F942" s="52">
        <v>13.0</v>
      </c>
      <c r="G942" s="50"/>
      <c r="H942" s="50"/>
      <c r="I942" s="50"/>
      <c r="J942" s="52">
        <v>0.172</v>
      </c>
    </row>
    <row r="943">
      <c r="A943" s="47" t="str">
        <f t="shared" si="1"/>
        <v>Asia_Mongolia-Asia_2005</v>
      </c>
      <c r="B943" s="47" t="s">
        <v>144</v>
      </c>
      <c r="C943" s="49" t="s">
        <v>164</v>
      </c>
      <c r="D943" s="44" t="s">
        <v>84</v>
      </c>
      <c r="E943" s="52">
        <v>0.398</v>
      </c>
      <c r="F943" s="52">
        <v>13.0</v>
      </c>
      <c r="G943" s="50"/>
      <c r="H943" s="52">
        <v>204.0</v>
      </c>
      <c r="I943" s="50"/>
      <c r="J943" s="52">
        <v>0.221</v>
      </c>
    </row>
    <row r="944">
      <c r="A944" s="47" t="str">
        <f t="shared" si="1"/>
        <v>Asia_Mongolia-Asia_2006</v>
      </c>
      <c r="B944" s="47" t="s">
        <v>144</v>
      </c>
      <c r="C944" s="49" t="s">
        <v>164</v>
      </c>
      <c r="D944" s="44" t="s">
        <v>85</v>
      </c>
      <c r="E944" s="52">
        <v>0.398</v>
      </c>
      <c r="F944" s="52">
        <v>13.0</v>
      </c>
      <c r="G944" s="50"/>
      <c r="H944" s="52">
        <v>204.0</v>
      </c>
      <c r="I944" s="50"/>
      <c r="J944" s="52">
        <v>0.303</v>
      </c>
    </row>
    <row r="945">
      <c r="A945" s="47" t="str">
        <f t="shared" si="1"/>
        <v>Asia_Mongolia-Asia_2007</v>
      </c>
      <c r="B945" s="47" t="s">
        <v>144</v>
      </c>
      <c r="C945" s="49" t="s">
        <v>164</v>
      </c>
      <c r="D945" s="44" t="s">
        <v>86</v>
      </c>
      <c r="E945" s="52">
        <v>0.398</v>
      </c>
      <c r="F945" s="52">
        <v>13.0</v>
      </c>
      <c r="G945" s="50"/>
      <c r="H945" s="52">
        <v>204.0</v>
      </c>
      <c r="I945" s="52">
        <v>0.09</v>
      </c>
      <c r="J945" s="52">
        <v>0.46</v>
      </c>
    </row>
    <row r="946">
      <c r="A946" s="47" t="str">
        <f t="shared" si="1"/>
        <v>Asia_Mongolia-Asia_2008</v>
      </c>
      <c r="B946" s="47" t="s">
        <v>144</v>
      </c>
      <c r="C946" s="49" t="s">
        <v>164</v>
      </c>
      <c r="D946" s="44" t="s">
        <v>87</v>
      </c>
      <c r="E946" s="52">
        <v>0.338</v>
      </c>
      <c r="F946" s="52">
        <v>13.0</v>
      </c>
      <c r="G946" s="50"/>
      <c r="H946" s="52">
        <v>204.0</v>
      </c>
      <c r="I946" s="52">
        <v>0.098</v>
      </c>
      <c r="J946" s="52">
        <v>0.67</v>
      </c>
    </row>
    <row r="947">
      <c r="A947" s="47" t="str">
        <f t="shared" si="1"/>
        <v>Asia_Mongolia-Asia_2009</v>
      </c>
      <c r="B947" s="47" t="s">
        <v>144</v>
      </c>
      <c r="C947" s="49" t="s">
        <v>164</v>
      </c>
      <c r="D947" s="44" t="s">
        <v>88</v>
      </c>
      <c r="E947" s="52">
        <v>0.243</v>
      </c>
      <c r="F947" s="52">
        <v>13.0</v>
      </c>
      <c r="G947" s="50"/>
      <c r="H947" s="52">
        <v>192.0</v>
      </c>
      <c r="I947" s="52">
        <v>0.1</v>
      </c>
      <c r="J947" s="52">
        <v>0.842</v>
      </c>
    </row>
    <row r="948">
      <c r="A948" s="47" t="str">
        <f t="shared" si="1"/>
        <v>Asia_Mongolia-Asia_2010</v>
      </c>
      <c r="B948" s="47" t="s">
        <v>144</v>
      </c>
      <c r="C948" s="49" t="s">
        <v>164</v>
      </c>
      <c r="D948" s="44" t="s">
        <v>89</v>
      </c>
      <c r="E948" s="52">
        <v>0.243</v>
      </c>
      <c r="F948" s="52">
        <v>13.0</v>
      </c>
      <c r="G948" s="50"/>
      <c r="H948" s="52">
        <v>192.0</v>
      </c>
      <c r="I948" s="52">
        <v>0.102</v>
      </c>
      <c r="J948" s="52">
        <v>0.925</v>
      </c>
    </row>
    <row r="949">
      <c r="A949" s="47" t="str">
        <f t="shared" si="1"/>
        <v>Asia_Mongolia-Asia_2011</v>
      </c>
      <c r="B949" s="47" t="s">
        <v>144</v>
      </c>
      <c r="C949" s="49" t="s">
        <v>164</v>
      </c>
      <c r="D949" s="44" t="s">
        <v>90</v>
      </c>
      <c r="E949" s="52">
        <v>0.246</v>
      </c>
      <c r="F949" s="52">
        <v>13.0</v>
      </c>
      <c r="G949" s="50"/>
      <c r="H949" s="52">
        <v>192.0</v>
      </c>
      <c r="I949" s="52">
        <v>0.125</v>
      </c>
      <c r="J949" s="52">
        <v>1.068</v>
      </c>
    </row>
    <row r="950">
      <c r="A950" s="47" t="str">
        <f t="shared" si="1"/>
        <v>Asia_Mongolia-Asia_2012</v>
      </c>
      <c r="B950" s="47" t="s">
        <v>144</v>
      </c>
      <c r="C950" s="49" t="s">
        <v>164</v>
      </c>
      <c r="D950" s="44" t="s">
        <v>91</v>
      </c>
      <c r="E950" s="52">
        <v>0.246</v>
      </c>
      <c r="F950" s="52">
        <v>12.0</v>
      </c>
      <c r="G950" s="52">
        <v>80.0</v>
      </c>
      <c r="H950" s="52">
        <v>192.0</v>
      </c>
      <c r="I950" s="52">
        <v>0.164</v>
      </c>
      <c r="J950" s="52">
        <v>1.207</v>
      </c>
    </row>
    <row r="951">
      <c r="A951" s="47" t="str">
        <f t="shared" si="1"/>
        <v>Asia_Myanmar-Asia_2000</v>
      </c>
      <c r="B951" s="47" t="s">
        <v>144</v>
      </c>
      <c r="C951" s="49" t="s">
        <v>165</v>
      </c>
      <c r="D951" s="44" t="s">
        <v>70</v>
      </c>
      <c r="E951" s="50"/>
      <c r="F951" s="50"/>
      <c r="G951" s="50"/>
      <c r="H951" s="50"/>
      <c r="I951" s="50"/>
      <c r="J951" s="52">
        <v>0.0</v>
      </c>
    </row>
    <row r="952">
      <c r="A952" s="47" t="str">
        <f t="shared" si="1"/>
        <v>Asia_Myanmar-Asia_2001</v>
      </c>
      <c r="B952" s="47" t="s">
        <v>144</v>
      </c>
      <c r="C952" s="49" t="s">
        <v>165</v>
      </c>
      <c r="D952" s="44" t="s">
        <v>71</v>
      </c>
      <c r="E952" s="50"/>
      <c r="F952" s="50"/>
      <c r="G952" s="50"/>
      <c r="H952" s="50"/>
      <c r="I952" s="52">
        <v>0.0</v>
      </c>
      <c r="J952" s="52">
        <v>0.0</v>
      </c>
    </row>
    <row r="953">
      <c r="A953" s="47" t="str">
        <f t="shared" si="1"/>
        <v>Asia_Myanmar-Asia_2002</v>
      </c>
      <c r="B953" s="47" t="s">
        <v>144</v>
      </c>
      <c r="C953" s="49" t="s">
        <v>165</v>
      </c>
      <c r="D953" s="44" t="s">
        <v>72</v>
      </c>
      <c r="E953" s="50"/>
      <c r="F953" s="50"/>
      <c r="G953" s="50"/>
      <c r="H953" s="50"/>
      <c r="I953" s="52">
        <v>0.0</v>
      </c>
      <c r="J953" s="52">
        <v>0.001</v>
      </c>
    </row>
    <row r="954">
      <c r="A954" s="47" t="str">
        <f t="shared" si="1"/>
        <v>Asia_Myanmar-Asia_2003</v>
      </c>
      <c r="B954" s="47" t="s">
        <v>144</v>
      </c>
      <c r="C954" s="49" t="s">
        <v>165</v>
      </c>
      <c r="D954" s="44" t="s">
        <v>74</v>
      </c>
      <c r="E954" s="50"/>
      <c r="F954" s="50"/>
      <c r="G954" s="50"/>
      <c r="H954" s="50"/>
      <c r="I954" s="52">
        <v>0.0</v>
      </c>
      <c r="J954" s="52">
        <v>0.001</v>
      </c>
    </row>
    <row r="955">
      <c r="A955" s="47" t="str">
        <f t="shared" si="1"/>
        <v>Asia_Myanmar-Asia_2004</v>
      </c>
      <c r="B955" s="47" t="s">
        <v>144</v>
      </c>
      <c r="C955" s="49" t="s">
        <v>165</v>
      </c>
      <c r="D955" s="44" t="s">
        <v>83</v>
      </c>
      <c r="E955" s="50"/>
      <c r="F955" s="50"/>
      <c r="G955" s="50"/>
      <c r="H955" s="50"/>
      <c r="I955" s="52">
        <v>0.0</v>
      </c>
      <c r="J955" s="52">
        <v>0.002</v>
      </c>
    </row>
    <row r="956">
      <c r="A956" s="47" t="str">
        <f t="shared" si="1"/>
        <v>Asia_Myanmar-Asia_2005</v>
      </c>
      <c r="B956" s="47" t="s">
        <v>144</v>
      </c>
      <c r="C956" s="49" t="s">
        <v>165</v>
      </c>
      <c r="D956" s="44" t="s">
        <v>84</v>
      </c>
      <c r="E956" s="50"/>
      <c r="F956" s="50"/>
      <c r="G956" s="50"/>
      <c r="H956" s="50"/>
      <c r="I956" s="52">
        <v>0.001</v>
      </c>
      <c r="J956" s="52">
        <v>0.003</v>
      </c>
    </row>
    <row r="957">
      <c r="A957" s="47" t="str">
        <f t="shared" si="1"/>
        <v>Asia_Myanmar-Asia_2006</v>
      </c>
      <c r="B957" s="47" t="s">
        <v>144</v>
      </c>
      <c r="C957" s="49" t="s">
        <v>165</v>
      </c>
      <c r="D957" s="44" t="s">
        <v>85</v>
      </c>
      <c r="E957" s="50"/>
      <c r="F957" s="50"/>
      <c r="G957" s="50"/>
      <c r="H957" s="50"/>
      <c r="I957" s="52">
        <v>0.002</v>
      </c>
      <c r="J957" s="52">
        <v>0.004</v>
      </c>
    </row>
    <row r="958">
      <c r="A958" s="47" t="str">
        <f t="shared" si="1"/>
        <v>Asia_Myanmar-Asia_2007</v>
      </c>
      <c r="B958" s="47" t="s">
        <v>144</v>
      </c>
      <c r="C958" s="49" t="s">
        <v>165</v>
      </c>
      <c r="D958" s="44" t="s">
        <v>86</v>
      </c>
      <c r="E958" s="50"/>
      <c r="F958" s="50"/>
      <c r="G958" s="50"/>
      <c r="H958" s="50"/>
      <c r="I958" s="52">
        <v>0.002</v>
      </c>
      <c r="J958" s="52">
        <v>0.005</v>
      </c>
    </row>
    <row r="959">
      <c r="A959" s="47" t="str">
        <f t="shared" si="1"/>
        <v>Asia_Myanmar-Asia_2008</v>
      </c>
      <c r="B959" s="47" t="s">
        <v>144</v>
      </c>
      <c r="C959" s="49" t="s">
        <v>165</v>
      </c>
      <c r="D959" s="44" t="s">
        <v>87</v>
      </c>
      <c r="E959" s="50"/>
      <c r="F959" s="50"/>
      <c r="G959" s="50"/>
      <c r="H959" s="50"/>
      <c r="I959" s="52">
        <v>0.002</v>
      </c>
      <c r="J959" s="52">
        <v>0.007</v>
      </c>
    </row>
    <row r="960">
      <c r="A960" s="47" t="str">
        <f t="shared" si="1"/>
        <v>Asia_Myanmar-Asia_2009</v>
      </c>
      <c r="B960" s="47" t="s">
        <v>144</v>
      </c>
      <c r="C960" s="49" t="s">
        <v>165</v>
      </c>
      <c r="D960" s="44" t="s">
        <v>88</v>
      </c>
      <c r="E960" s="50"/>
      <c r="F960" s="50"/>
      <c r="G960" s="50"/>
      <c r="H960" s="50"/>
      <c r="I960" s="52">
        <v>0.002</v>
      </c>
      <c r="J960" s="52">
        <v>0.01</v>
      </c>
    </row>
    <row r="961">
      <c r="A961" s="47" t="str">
        <f t="shared" si="1"/>
        <v>Asia_Myanmar-Asia_2010</v>
      </c>
      <c r="B961" s="47" t="s">
        <v>144</v>
      </c>
      <c r="C961" s="49" t="s">
        <v>165</v>
      </c>
      <c r="D961" s="44" t="s">
        <v>89</v>
      </c>
      <c r="E961" s="50"/>
      <c r="F961" s="50"/>
      <c r="G961" s="50"/>
      <c r="H961" s="50"/>
      <c r="I961" s="52">
        <v>0.003</v>
      </c>
      <c r="J961" s="52">
        <v>0.011</v>
      </c>
    </row>
    <row r="962">
      <c r="A962" s="47" t="str">
        <f t="shared" si="1"/>
        <v>Asia_Myanmar-Asia_2011</v>
      </c>
      <c r="B962" s="47" t="s">
        <v>144</v>
      </c>
      <c r="C962" s="49" t="s">
        <v>165</v>
      </c>
      <c r="D962" s="44" t="s">
        <v>90</v>
      </c>
      <c r="E962" s="50"/>
      <c r="F962" s="50"/>
      <c r="G962" s="50"/>
      <c r="H962" s="50"/>
      <c r="I962" s="52">
        <v>0.01</v>
      </c>
      <c r="J962" s="52">
        <v>0.024</v>
      </c>
    </row>
    <row r="963">
      <c r="A963" s="47" t="str">
        <f t="shared" si="1"/>
        <v>Asia_Myanmar-Asia_2012</v>
      </c>
      <c r="B963" s="47" t="s">
        <v>144</v>
      </c>
      <c r="C963" s="49" t="s">
        <v>165</v>
      </c>
      <c r="D963" s="44" t="s">
        <v>91</v>
      </c>
      <c r="E963" s="52">
        <v>0.527</v>
      </c>
      <c r="F963" s="52">
        <v>72.0</v>
      </c>
      <c r="G963" s="52">
        <v>182.0</v>
      </c>
      <c r="H963" s="52">
        <v>155.0</v>
      </c>
      <c r="I963" s="52">
        <v>0.011</v>
      </c>
      <c r="J963" s="52">
        <v>0.071</v>
      </c>
    </row>
    <row r="964">
      <c r="A964" s="47" t="str">
        <f t="shared" si="1"/>
        <v>Asia_Nepal-Asia_2000</v>
      </c>
      <c r="B964" s="47" t="s">
        <v>144</v>
      </c>
      <c r="C964" s="49" t="s">
        <v>166</v>
      </c>
      <c r="D964" s="44" t="s">
        <v>70</v>
      </c>
      <c r="E964" s="50"/>
      <c r="F964" s="50"/>
      <c r="G964" s="50"/>
      <c r="H964" s="50"/>
      <c r="I964" s="52">
        <v>0.002</v>
      </c>
      <c r="J964" s="52">
        <v>0.0</v>
      </c>
    </row>
    <row r="965">
      <c r="A965" s="47" t="str">
        <f t="shared" si="1"/>
        <v>Asia_Nepal-Asia_2001</v>
      </c>
      <c r="B965" s="47" t="s">
        <v>144</v>
      </c>
      <c r="C965" s="49" t="s">
        <v>166</v>
      </c>
      <c r="D965" s="44" t="s">
        <v>71</v>
      </c>
      <c r="E965" s="50"/>
      <c r="F965" s="50"/>
      <c r="G965" s="50"/>
      <c r="H965" s="50"/>
      <c r="I965" s="52">
        <v>0.002</v>
      </c>
      <c r="J965" s="52">
        <v>0.001</v>
      </c>
    </row>
    <row r="966">
      <c r="A966" s="47" t="str">
        <f t="shared" si="1"/>
        <v>Asia_Nepal-Asia_2002</v>
      </c>
      <c r="B966" s="47" t="s">
        <v>144</v>
      </c>
      <c r="C966" s="49" t="s">
        <v>166</v>
      </c>
      <c r="D966" s="44" t="s">
        <v>72</v>
      </c>
      <c r="E966" s="50"/>
      <c r="F966" s="50"/>
      <c r="G966" s="50"/>
      <c r="H966" s="50"/>
      <c r="I966" s="52">
        <v>0.003</v>
      </c>
      <c r="J966" s="52">
        <v>0.001</v>
      </c>
    </row>
    <row r="967">
      <c r="A967" s="47" t="str">
        <f t="shared" si="1"/>
        <v>Asia_Nepal-Asia_2003</v>
      </c>
      <c r="B967" s="47" t="s">
        <v>144</v>
      </c>
      <c r="C967" s="49" t="s">
        <v>166</v>
      </c>
      <c r="D967" s="44" t="s">
        <v>74</v>
      </c>
      <c r="E967" s="50"/>
      <c r="F967" s="52">
        <v>31.0</v>
      </c>
      <c r="G967" s="50"/>
      <c r="H967" s="50"/>
      <c r="I967" s="52">
        <v>0.004</v>
      </c>
      <c r="J967" s="52">
        <v>0.003</v>
      </c>
    </row>
    <row r="968">
      <c r="A968" s="47" t="str">
        <f t="shared" si="1"/>
        <v>Asia_Nepal-Asia_2004</v>
      </c>
      <c r="B968" s="47" t="s">
        <v>144</v>
      </c>
      <c r="C968" s="49" t="s">
        <v>166</v>
      </c>
      <c r="D968" s="44" t="s">
        <v>83</v>
      </c>
      <c r="E968" s="50"/>
      <c r="F968" s="52">
        <v>31.0</v>
      </c>
      <c r="G968" s="50"/>
      <c r="H968" s="50"/>
      <c r="I968" s="52">
        <v>0.004</v>
      </c>
      <c r="J968" s="52">
        <v>0.005</v>
      </c>
    </row>
    <row r="969">
      <c r="A969" s="47" t="str">
        <f t="shared" si="1"/>
        <v>Asia_Nepal-Asia_2005</v>
      </c>
      <c r="B969" s="47" t="s">
        <v>144</v>
      </c>
      <c r="C969" s="49" t="s">
        <v>166</v>
      </c>
      <c r="D969" s="44" t="s">
        <v>84</v>
      </c>
      <c r="E969" s="52">
        <v>0.325</v>
      </c>
      <c r="F969" s="52">
        <v>31.0</v>
      </c>
      <c r="G969" s="50"/>
      <c r="H969" s="52">
        <v>408.0</v>
      </c>
      <c r="I969" s="52">
        <v>0.008</v>
      </c>
      <c r="J969" s="52">
        <v>0.009</v>
      </c>
    </row>
    <row r="970">
      <c r="A970" s="47" t="str">
        <f t="shared" si="1"/>
        <v>Asia_Nepal-Asia_2006</v>
      </c>
      <c r="B970" s="47" t="s">
        <v>144</v>
      </c>
      <c r="C970" s="49" t="s">
        <v>166</v>
      </c>
      <c r="D970" s="44" t="s">
        <v>85</v>
      </c>
      <c r="E970" s="52">
        <v>0.325</v>
      </c>
      <c r="F970" s="52">
        <v>31.0</v>
      </c>
      <c r="G970" s="50"/>
      <c r="H970" s="52">
        <v>408.0</v>
      </c>
      <c r="I970" s="52">
        <v>0.011</v>
      </c>
      <c r="J970" s="52">
        <v>0.045</v>
      </c>
    </row>
    <row r="971">
      <c r="A971" s="47" t="str">
        <f t="shared" si="1"/>
        <v>Asia_Nepal-Asia_2007</v>
      </c>
      <c r="B971" s="47" t="s">
        <v>144</v>
      </c>
      <c r="C971" s="49" t="s">
        <v>166</v>
      </c>
      <c r="D971" s="44" t="s">
        <v>86</v>
      </c>
      <c r="E971" s="52">
        <v>0.328</v>
      </c>
      <c r="F971" s="52">
        <v>31.0</v>
      </c>
      <c r="G971" s="50"/>
      <c r="H971" s="52">
        <v>408.0</v>
      </c>
      <c r="I971" s="52">
        <v>0.014</v>
      </c>
      <c r="J971" s="52">
        <v>0.126</v>
      </c>
    </row>
    <row r="972">
      <c r="A972" s="47" t="str">
        <f t="shared" si="1"/>
        <v>Asia_Nepal-Asia_2008</v>
      </c>
      <c r="B972" s="47" t="s">
        <v>144</v>
      </c>
      <c r="C972" s="49" t="s">
        <v>166</v>
      </c>
      <c r="D972" s="44" t="s">
        <v>87</v>
      </c>
      <c r="E972" s="52">
        <v>0.341</v>
      </c>
      <c r="F972" s="52">
        <v>31.0</v>
      </c>
      <c r="G972" s="50"/>
      <c r="H972" s="52">
        <v>408.0</v>
      </c>
      <c r="I972" s="52">
        <v>0.017</v>
      </c>
      <c r="J972" s="52">
        <v>0.16</v>
      </c>
    </row>
    <row r="973">
      <c r="A973" s="47" t="str">
        <f t="shared" si="1"/>
        <v>Asia_Nepal-Asia_2009</v>
      </c>
      <c r="B973" s="47" t="s">
        <v>144</v>
      </c>
      <c r="C973" s="49" t="s">
        <v>166</v>
      </c>
      <c r="D973" s="44" t="s">
        <v>88</v>
      </c>
      <c r="E973" s="52">
        <v>0.325</v>
      </c>
      <c r="F973" s="52">
        <v>31.0</v>
      </c>
      <c r="G973" s="50"/>
      <c r="H973" s="52">
        <v>338.0</v>
      </c>
      <c r="I973" s="52">
        <v>0.02</v>
      </c>
      <c r="J973" s="52">
        <v>0.211</v>
      </c>
    </row>
    <row r="974">
      <c r="A974" s="47" t="str">
        <f t="shared" si="1"/>
        <v>Asia_Nepal-Asia_2010</v>
      </c>
      <c r="B974" s="47" t="s">
        <v>144</v>
      </c>
      <c r="C974" s="49" t="s">
        <v>166</v>
      </c>
      <c r="D974" s="44" t="s">
        <v>89</v>
      </c>
      <c r="E974" s="52">
        <v>0.317</v>
      </c>
      <c r="F974" s="52">
        <v>31.0</v>
      </c>
      <c r="G974" s="50"/>
      <c r="H974" s="52">
        <v>338.0</v>
      </c>
      <c r="I974" s="52">
        <v>0.079</v>
      </c>
      <c r="J974" s="52">
        <v>0.343</v>
      </c>
    </row>
    <row r="975">
      <c r="A975" s="47" t="str">
        <f t="shared" si="1"/>
        <v>Asia_Nepal-Asia_2011</v>
      </c>
      <c r="B975" s="47" t="s">
        <v>144</v>
      </c>
      <c r="C975" s="49" t="s">
        <v>166</v>
      </c>
      <c r="D975" s="44" t="s">
        <v>90</v>
      </c>
      <c r="E975" s="52">
        <v>0.315</v>
      </c>
      <c r="F975" s="52">
        <v>29.0</v>
      </c>
      <c r="G975" s="50"/>
      <c r="H975" s="52">
        <v>326.0</v>
      </c>
      <c r="I975" s="52">
        <v>0.09</v>
      </c>
      <c r="J975" s="52">
        <v>0.492</v>
      </c>
    </row>
    <row r="976">
      <c r="A976" s="47" t="str">
        <f t="shared" si="1"/>
        <v>Asia_Nepal-Asia_2012</v>
      </c>
      <c r="B976" s="47" t="s">
        <v>144</v>
      </c>
      <c r="C976" s="49" t="s">
        <v>166</v>
      </c>
      <c r="D976" s="44" t="s">
        <v>91</v>
      </c>
      <c r="E976" s="52">
        <v>0.315</v>
      </c>
      <c r="F976" s="52">
        <v>29.0</v>
      </c>
      <c r="G976" s="52">
        <v>103.0</v>
      </c>
      <c r="H976" s="52">
        <v>326.0</v>
      </c>
      <c r="I976" s="52">
        <v>0.111</v>
      </c>
      <c r="J976" s="52">
        <v>0.605</v>
      </c>
    </row>
    <row r="977">
      <c r="A977" s="47" t="str">
        <f t="shared" si="1"/>
        <v>Asia_North Korea-Asia_2000</v>
      </c>
      <c r="B977" s="47" t="s">
        <v>144</v>
      </c>
      <c r="C977" s="49" t="s">
        <v>167</v>
      </c>
      <c r="D977" s="44" t="s">
        <v>70</v>
      </c>
      <c r="E977" s="50"/>
      <c r="F977" s="50"/>
      <c r="G977" s="50"/>
      <c r="H977" s="50"/>
      <c r="I977" s="50"/>
      <c r="J977" s="50"/>
    </row>
    <row r="978">
      <c r="A978" s="47" t="str">
        <f t="shared" si="1"/>
        <v>Asia_North Korea-Asia_2001</v>
      </c>
      <c r="B978" s="47" t="s">
        <v>144</v>
      </c>
      <c r="C978" s="49" t="s">
        <v>167</v>
      </c>
      <c r="D978" s="44" t="s">
        <v>71</v>
      </c>
      <c r="E978" s="50"/>
      <c r="F978" s="50"/>
      <c r="G978" s="50"/>
      <c r="H978" s="50"/>
      <c r="I978" s="50"/>
      <c r="J978" s="50"/>
    </row>
    <row r="979">
      <c r="A979" s="47" t="str">
        <f t="shared" si="1"/>
        <v>Asia_North Korea-Asia_2002</v>
      </c>
      <c r="B979" s="47" t="s">
        <v>144</v>
      </c>
      <c r="C979" s="49" t="s">
        <v>167</v>
      </c>
      <c r="D979" s="44" t="s">
        <v>72</v>
      </c>
      <c r="E979" s="50"/>
      <c r="F979" s="50"/>
      <c r="G979" s="50"/>
      <c r="H979" s="50"/>
      <c r="I979" s="50"/>
      <c r="J979" s="50"/>
    </row>
    <row r="980">
      <c r="A980" s="47" t="str">
        <f t="shared" si="1"/>
        <v>Asia_North Korea-Asia_2003</v>
      </c>
      <c r="B980" s="47" t="s">
        <v>144</v>
      </c>
      <c r="C980" s="49" t="s">
        <v>167</v>
      </c>
      <c r="D980" s="44" t="s">
        <v>74</v>
      </c>
      <c r="E980" s="50"/>
      <c r="F980" s="50"/>
      <c r="G980" s="50"/>
      <c r="H980" s="50"/>
      <c r="I980" s="50"/>
      <c r="J980" s="50"/>
    </row>
    <row r="981">
      <c r="A981" s="47" t="str">
        <f t="shared" si="1"/>
        <v>Asia_North Korea-Asia_2004</v>
      </c>
      <c r="B981" s="47" t="s">
        <v>144</v>
      </c>
      <c r="C981" s="49" t="s">
        <v>167</v>
      </c>
      <c r="D981" s="44" t="s">
        <v>83</v>
      </c>
      <c r="E981" s="50"/>
      <c r="F981" s="50"/>
      <c r="G981" s="50"/>
      <c r="H981" s="50"/>
      <c r="I981" s="50"/>
      <c r="J981" s="50"/>
    </row>
    <row r="982">
      <c r="A982" s="47" t="str">
        <f t="shared" si="1"/>
        <v>Asia_North Korea-Asia_2005</v>
      </c>
      <c r="B982" s="47" t="s">
        <v>144</v>
      </c>
      <c r="C982" s="49" t="s">
        <v>167</v>
      </c>
      <c r="D982" s="44" t="s">
        <v>84</v>
      </c>
      <c r="E982" s="50"/>
      <c r="F982" s="50"/>
      <c r="G982" s="50"/>
      <c r="H982" s="50"/>
      <c r="I982" s="50"/>
      <c r="J982" s="50"/>
    </row>
    <row r="983">
      <c r="A983" s="47" t="str">
        <f t="shared" si="1"/>
        <v>Asia_North Korea-Asia_2006</v>
      </c>
      <c r="B983" s="47" t="s">
        <v>144</v>
      </c>
      <c r="C983" s="49" t="s">
        <v>167</v>
      </c>
      <c r="D983" s="44" t="s">
        <v>85</v>
      </c>
      <c r="E983" s="50"/>
      <c r="F983" s="50"/>
      <c r="G983" s="50"/>
      <c r="H983" s="50"/>
      <c r="I983" s="50"/>
      <c r="J983" s="50"/>
    </row>
    <row r="984">
      <c r="A984" s="47" t="str">
        <f t="shared" si="1"/>
        <v>Asia_North Korea-Asia_2007</v>
      </c>
      <c r="B984" s="47" t="s">
        <v>144</v>
      </c>
      <c r="C984" s="49" t="s">
        <v>167</v>
      </c>
      <c r="D984" s="44" t="s">
        <v>86</v>
      </c>
      <c r="E984" s="50"/>
      <c r="F984" s="50"/>
      <c r="G984" s="50"/>
      <c r="H984" s="50"/>
      <c r="I984" s="50"/>
      <c r="J984" s="50"/>
    </row>
    <row r="985">
      <c r="A985" s="47" t="str">
        <f t="shared" si="1"/>
        <v>Asia_North Korea-Asia_2008</v>
      </c>
      <c r="B985" s="47" t="s">
        <v>144</v>
      </c>
      <c r="C985" s="49" t="s">
        <v>167</v>
      </c>
      <c r="D985" s="44" t="s">
        <v>87</v>
      </c>
      <c r="E985" s="50"/>
      <c r="F985" s="50"/>
      <c r="G985" s="50"/>
      <c r="H985" s="50"/>
      <c r="I985" s="50"/>
      <c r="J985" s="50"/>
    </row>
    <row r="986">
      <c r="A986" s="47" t="str">
        <f t="shared" si="1"/>
        <v>Asia_North Korea-Asia_2009</v>
      </c>
      <c r="B986" s="47" t="s">
        <v>144</v>
      </c>
      <c r="C986" s="49" t="s">
        <v>167</v>
      </c>
      <c r="D986" s="44" t="s">
        <v>88</v>
      </c>
      <c r="E986" s="50"/>
      <c r="F986" s="50"/>
      <c r="G986" s="50"/>
      <c r="H986" s="50"/>
      <c r="I986" s="50"/>
      <c r="J986" s="52">
        <v>0.003</v>
      </c>
    </row>
    <row r="987">
      <c r="A987" s="47" t="str">
        <f t="shared" si="1"/>
        <v>Asia_North Korea-Asia_2010</v>
      </c>
      <c r="B987" s="47" t="s">
        <v>144</v>
      </c>
      <c r="C987" s="49" t="s">
        <v>167</v>
      </c>
      <c r="D987" s="44" t="s">
        <v>89</v>
      </c>
      <c r="E987" s="50"/>
      <c r="F987" s="50"/>
      <c r="G987" s="50"/>
      <c r="H987" s="50"/>
      <c r="I987" s="50"/>
      <c r="J987" s="52">
        <v>0.018</v>
      </c>
    </row>
    <row r="988">
      <c r="A988" s="47" t="str">
        <f t="shared" si="1"/>
        <v>Asia_North Korea-Asia_2011</v>
      </c>
      <c r="B988" s="47" t="s">
        <v>144</v>
      </c>
      <c r="C988" s="49" t="s">
        <v>167</v>
      </c>
      <c r="D988" s="44" t="s">
        <v>90</v>
      </c>
      <c r="E988" s="50"/>
      <c r="F988" s="50"/>
      <c r="G988" s="50"/>
      <c r="H988" s="50"/>
      <c r="I988" s="50"/>
      <c r="J988" s="52">
        <v>0.041</v>
      </c>
    </row>
    <row r="989">
      <c r="A989" s="47" t="str">
        <f t="shared" si="1"/>
        <v>Asia_North Korea-Asia_2012</v>
      </c>
      <c r="B989" s="47" t="s">
        <v>144</v>
      </c>
      <c r="C989" s="49" t="s">
        <v>167</v>
      </c>
      <c r="D989" s="44" t="s">
        <v>91</v>
      </c>
      <c r="E989" s="50"/>
      <c r="F989" s="50"/>
      <c r="G989" s="50"/>
      <c r="H989" s="50"/>
      <c r="I989" s="50"/>
      <c r="J989" s="52">
        <v>0.069</v>
      </c>
    </row>
    <row r="990">
      <c r="A990" s="47" t="str">
        <f t="shared" si="1"/>
        <v>Asia_Pakistan-Asia_2000</v>
      </c>
      <c r="B990" s="47" t="s">
        <v>144</v>
      </c>
      <c r="C990" s="49" t="s">
        <v>168</v>
      </c>
      <c r="D990" s="44" t="s">
        <v>70</v>
      </c>
      <c r="E990" s="50"/>
      <c r="F990" s="50"/>
      <c r="G990" s="50"/>
      <c r="H990" s="50"/>
      <c r="I990" s="50"/>
      <c r="J990" s="52">
        <v>0.002</v>
      </c>
    </row>
    <row r="991">
      <c r="A991" s="47" t="str">
        <f t="shared" si="1"/>
        <v>Asia_Pakistan-Asia_2001</v>
      </c>
      <c r="B991" s="47" t="s">
        <v>144</v>
      </c>
      <c r="C991" s="49" t="s">
        <v>168</v>
      </c>
      <c r="D991" s="44" t="s">
        <v>71</v>
      </c>
      <c r="E991" s="50"/>
      <c r="F991" s="50"/>
      <c r="G991" s="50"/>
      <c r="H991" s="50"/>
      <c r="I991" s="52">
        <v>0.013</v>
      </c>
      <c r="J991" s="52">
        <v>0.005</v>
      </c>
    </row>
    <row r="992">
      <c r="A992" s="47" t="str">
        <f t="shared" si="1"/>
        <v>Asia_Pakistan-Asia_2002</v>
      </c>
      <c r="B992" s="47" t="s">
        <v>144</v>
      </c>
      <c r="C992" s="49" t="s">
        <v>168</v>
      </c>
      <c r="D992" s="44" t="s">
        <v>72</v>
      </c>
      <c r="E992" s="50"/>
      <c r="F992" s="50"/>
      <c r="G992" s="50"/>
      <c r="H992" s="50"/>
      <c r="I992" s="52">
        <v>0.026</v>
      </c>
      <c r="J992" s="52">
        <v>0.011</v>
      </c>
    </row>
    <row r="993">
      <c r="A993" s="47" t="str">
        <f t="shared" si="1"/>
        <v>Asia_Pakistan-Asia_2003</v>
      </c>
      <c r="B993" s="47" t="s">
        <v>144</v>
      </c>
      <c r="C993" s="49" t="s">
        <v>168</v>
      </c>
      <c r="D993" s="44" t="s">
        <v>74</v>
      </c>
      <c r="E993" s="50"/>
      <c r="F993" s="52">
        <v>24.0</v>
      </c>
      <c r="G993" s="50"/>
      <c r="H993" s="50"/>
      <c r="I993" s="52">
        <v>0.05</v>
      </c>
      <c r="J993" s="52">
        <v>0.016</v>
      </c>
    </row>
    <row r="994">
      <c r="A994" s="47" t="str">
        <f t="shared" si="1"/>
        <v>Asia_Pakistan-Asia_2004</v>
      </c>
      <c r="B994" s="47" t="s">
        <v>144</v>
      </c>
      <c r="C994" s="49" t="s">
        <v>168</v>
      </c>
      <c r="D994" s="44" t="s">
        <v>83</v>
      </c>
      <c r="E994" s="50"/>
      <c r="F994" s="52">
        <v>24.0</v>
      </c>
      <c r="G994" s="50"/>
      <c r="H994" s="50"/>
      <c r="I994" s="52">
        <v>0.062</v>
      </c>
      <c r="J994" s="52">
        <v>0.032</v>
      </c>
    </row>
    <row r="995">
      <c r="A995" s="47" t="str">
        <f t="shared" si="1"/>
        <v>Asia_Pakistan-Asia_2005</v>
      </c>
      <c r="B995" s="47" t="s">
        <v>144</v>
      </c>
      <c r="C995" s="49" t="s">
        <v>168</v>
      </c>
      <c r="D995" s="44" t="s">
        <v>84</v>
      </c>
      <c r="E995" s="52">
        <v>0.431</v>
      </c>
      <c r="F995" s="52">
        <v>24.0</v>
      </c>
      <c r="G995" s="50"/>
      <c r="H995" s="52">
        <v>560.0</v>
      </c>
      <c r="I995" s="52">
        <v>0.063</v>
      </c>
      <c r="J995" s="52">
        <v>0.081</v>
      </c>
    </row>
    <row r="996">
      <c r="A996" s="47" t="str">
        <f t="shared" si="1"/>
        <v>Asia_Pakistan-Asia_2006</v>
      </c>
      <c r="B996" s="47" t="s">
        <v>144</v>
      </c>
      <c r="C996" s="49" t="s">
        <v>168</v>
      </c>
      <c r="D996" s="44" t="s">
        <v>85</v>
      </c>
      <c r="E996" s="52">
        <v>0.416</v>
      </c>
      <c r="F996" s="52">
        <v>24.0</v>
      </c>
      <c r="G996" s="50"/>
      <c r="H996" s="52">
        <v>560.0</v>
      </c>
      <c r="I996" s="52">
        <v>0.065</v>
      </c>
      <c r="J996" s="52">
        <v>0.214</v>
      </c>
    </row>
    <row r="997">
      <c r="A997" s="47" t="str">
        <f t="shared" si="1"/>
        <v>Asia_Pakistan-Asia_2007</v>
      </c>
      <c r="B997" s="47" t="s">
        <v>144</v>
      </c>
      <c r="C997" s="49" t="s">
        <v>168</v>
      </c>
      <c r="D997" s="44" t="s">
        <v>86</v>
      </c>
      <c r="E997" s="52">
        <v>0.402</v>
      </c>
      <c r="F997" s="52">
        <v>24.0</v>
      </c>
      <c r="G997" s="50"/>
      <c r="H997" s="52">
        <v>560.0</v>
      </c>
      <c r="I997" s="52">
        <v>0.068</v>
      </c>
      <c r="J997" s="52">
        <v>0.383</v>
      </c>
    </row>
    <row r="998">
      <c r="A998" s="47" t="str">
        <f t="shared" si="1"/>
        <v>Asia_Pakistan-Asia_2008</v>
      </c>
      <c r="B998" s="47" t="s">
        <v>144</v>
      </c>
      <c r="C998" s="49" t="s">
        <v>168</v>
      </c>
      <c r="D998" s="44" t="s">
        <v>87</v>
      </c>
      <c r="E998" s="52">
        <v>0.288</v>
      </c>
      <c r="F998" s="52">
        <v>24.0</v>
      </c>
      <c r="G998" s="50"/>
      <c r="H998" s="52">
        <v>560.0</v>
      </c>
      <c r="I998" s="52">
        <v>0.07</v>
      </c>
      <c r="J998" s="52">
        <v>0.527</v>
      </c>
    </row>
    <row r="999">
      <c r="A999" s="47" t="str">
        <f t="shared" si="1"/>
        <v>Asia_Pakistan-Asia_2009</v>
      </c>
      <c r="B999" s="47" t="s">
        <v>144</v>
      </c>
      <c r="C999" s="49" t="s">
        <v>168</v>
      </c>
      <c r="D999" s="44" t="s">
        <v>88</v>
      </c>
      <c r="E999" s="52">
        <v>0.309</v>
      </c>
      <c r="F999" s="52">
        <v>21.0</v>
      </c>
      <c r="G999" s="50"/>
      <c r="H999" s="52">
        <v>560.0</v>
      </c>
      <c r="I999" s="52">
        <v>0.075</v>
      </c>
      <c r="J999" s="52">
        <v>0.555</v>
      </c>
    </row>
    <row r="1000">
      <c r="A1000" s="47" t="str">
        <f t="shared" si="1"/>
        <v>Asia_Pakistan-Asia_2010</v>
      </c>
      <c r="B1000" s="47" t="s">
        <v>144</v>
      </c>
      <c r="C1000" s="49" t="s">
        <v>168</v>
      </c>
      <c r="D1000" s="44" t="s">
        <v>89</v>
      </c>
      <c r="E1000" s="52">
        <v>0.309</v>
      </c>
      <c r="F1000" s="52">
        <v>21.0</v>
      </c>
      <c r="G1000" s="50"/>
      <c r="H1000" s="52">
        <v>560.0</v>
      </c>
      <c r="I1000" s="52">
        <v>0.08</v>
      </c>
      <c r="J1000" s="52">
        <v>0.573</v>
      </c>
    </row>
    <row r="1001">
      <c r="A1001" s="47" t="str">
        <f t="shared" si="1"/>
        <v>Asia_Pakistan-Asia_2011</v>
      </c>
      <c r="B1001" s="47" t="s">
        <v>144</v>
      </c>
      <c r="C1001" s="49" t="s">
        <v>168</v>
      </c>
      <c r="D1001" s="44" t="s">
        <v>90</v>
      </c>
      <c r="E1001" s="52">
        <v>0.346</v>
      </c>
      <c r="F1001" s="52">
        <v>21.0</v>
      </c>
      <c r="G1001" s="50"/>
      <c r="H1001" s="52">
        <v>560.0</v>
      </c>
      <c r="I1001" s="52">
        <v>0.09</v>
      </c>
      <c r="J1001" s="52">
        <v>0.618</v>
      </c>
    </row>
    <row r="1002">
      <c r="A1002" s="47" t="str">
        <f t="shared" si="1"/>
        <v>Asia_Pakistan-Asia_2012</v>
      </c>
      <c r="B1002" s="47" t="s">
        <v>144</v>
      </c>
      <c r="C1002" s="49" t="s">
        <v>168</v>
      </c>
      <c r="D1002" s="44" t="s">
        <v>91</v>
      </c>
      <c r="E1002" s="52">
        <v>0.346</v>
      </c>
      <c r="F1002" s="52">
        <v>21.0</v>
      </c>
      <c r="G1002" s="52">
        <v>106.0</v>
      </c>
      <c r="H1002" s="52">
        <v>560.0</v>
      </c>
      <c r="I1002" s="52">
        <v>0.1</v>
      </c>
      <c r="J1002" s="52">
        <v>0.671</v>
      </c>
    </row>
    <row r="1003">
      <c r="A1003" s="47" t="str">
        <f t="shared" si="1"/>
        <v>Asia_Philippines-Asia_2000</v>
      </c>
      <c r="B1003" s="47" t="s">
        <v>144</v>
      </c>
      <c r="C1003" s="49" t="s">
        <v>169</v>
      </c>
      <c r="D1003" s="44" t="s">
        <v>70</v>
      </c>
      <c r="E1003" s="50"/>
      <c r="F1003" s="50"/>
      <c r="G1003" s="50"/>
      <c r="H1003" s="50"/>
      <c r="I1003" s="52">
        <v>0.02</v>
      </c>
      <c r="J1003" s="52">
        <v>0.083</v>
      </c>
    </row>
    <row r="1004">
      <c r="A1004" s="47" t="str">
        <f t="shared" si="1"/>
        <v>Asia_Philippines-Asia_2001</v>
      </c>
      <c r="B1004" s="47" t="s">
        <v>144</v>
      </c>
      <c r="C1004" s="49" t="s">
        <v>169</v>
      </c>
      <c r="D1004" s="44" t="s">
        <v>71</v>
      </c>
      <c r="E1004" s="50"/>
      <c r="F1004" s="50"/>
      <c r="G1004" s="50"/>
      <c r="H1004" s="50"/>
      <c r="I1004" s="52">
        <v>0.025</v>
      </c>
      <c r="J1004" s="52">
        <v>0.153</v>
      </c>
    </row>
    <row r="1005">
      <c r="A1005" s="47" t="str">
        <f t="shared" si="1"/>
        <v>Asia_Philippines-Asia_2002</v>
      </c>
      <c r="B1005" s="47" t="s">
        <v>144</v>
      </c>
      <c r="C1005" s="49" t="s">
        <v>169</v>
      </c>
      <c r="D1005" s="44" t="s">
        <v>72</v>
      </c>
      <c r="E1005" s="50"/>
      <c r="F1005" s="50"/>
      <c r="G1005" s="50"/>
      <c r="H1005" s="50"/>
      <c r="I1005" s="52">
        <v>0.043</v>
      </c>
      <c r="J1005" s="52">
        <v>0.19</v>
      </c>
    </row>
    <row r="1006">
      <c r="A1006" s="47" t="str">
        <f t="shared" si="1"/>
        <v>Asia_Philippines-Asia_2003</v>
      </c>
      <c r="B1006" s="47" t="s">
        <v>144</v>
      </c>
      <c r="C1006" s="49" t="s">
        <v>169</v>
      </c>
      <c r="D1006" s="44" t="s">
        <v>74</v>
      </c>
      <c r="E1006" s="50"/>
      <c r="F1006" s="52">
        <v>49.0</v>
      </c>
      <c r="G1006" s="50"/>
      <c r="H1006" s="50"/>
      <c r="I1006" s="52">
        <v>0.049</v>
      </c>
      <c r="J1006" s="52">
        <v>0.272</v>
      </c>
    </row>
    <row r="1007">
      <c r="A1007" s="47" t="str">
        <f t="shared" si="1"/>
        <v>Asia_Philippines-Asia_2004</v>
      </c>
      <c r="B1007" s="47" t="s">
        <v>144</v>
      </c>
      <c r="C1007" s="49" t="s">
        <v>169</v>
      </c>
      <c r="D1007" s="44" t="s">
        <v>83</v>
      </c>
      <c r="E1007" s="50"/>
      <c r="F1007" s="52">
        <v>49.0</v>
      </c>
      <c r="G1007" s="50"/>
      <c r="H1007" s="50"/>
      <c r="I1007" s="52">
        <v>0.052</v>
      </c>
      <c r="J1007" s="52">
        <v>0.391</v>
      </c>
    </row>
    <row r="1008">
      <c r="A1008" s="47" t="str">
        <f t="shared" si="1"/>
        <v>Asia_Philippines-Asia_2005</v>
      </c>
      <c r="B1008" s="47" t="s">
        <v>144</v>
      </c>
      <c r="C1008" s="49" t="s">
        <v>169</v>
      </c>
      <c r="D1008" s="44" t="s">
        <v>84</v>
      </c>
      <c r="E1008" s="52">
        <v>0.472</v>
      </c>
      <c r="F1008" s="52">
        <v>47.0</v>
      </c>
      <c r="G1008" s="50"/>
      <c r="H1008" s="52">
        <v>195.0</v>
      </c>
      <c r="I1008" s="52">
        <v>0.054</v>
      </c>
      <c r="J1008" s="52">
        <v>0.405</v>
      </c>
    </row>
    <row r="1009">
      <c r="A1009" s="47" t="str">
        <f t="shared" si="1"/>
        <v>Asia_Philippines-Asia_2006</v>
      </c>
      <c r="B1009" s="47" t="s">
        <v>144</v>
      </c>
      <c r="C1009" s="49" t="s">
        <v>169</v>
      </c>
      <c r="D1009" s="44" t="s">
        <v>85</v>
      </c>
      <c r="E1009" s="52">
        <v>0.476</v>
      </c>
      <c r="F1009" s="52">
        <v>47.0</v>
      </c>
      <c r="G1009" s="50"/>
      <c r="H1009" s="52">
        <v>195.0</v>
      </c>
      <c r="I1009" s="52">
        <v>0.057</v>
      </c>
      <c r="J1009" s="52">
        <v>0.491</v>
      </c>
    </row>
    <row r="1010">
      <c r="A1010" s="47" t="str">
        <f t="shared" si="1"/>
        <v>Asia_Philippines-Asia_2007</v>
      </c>
      <c r="B1010" s="47" t="s">
        <v>144</v>
      </c>
      <c r="C1010" s="49" t="s">
        <v>169</v>
      </c>
      <c r="D1010" s="44" t="s">
        <v>86</v>
      </c>
      <c r="E1010" s="52">
        <v>0.491</v>
      </c>
      <c r="F1010" s="52">
        <v>47.0</v>
      </c>
      <c r="G1010" s="50"/>
      <c r="H1010" s="52">
        <v>195.0</v>
      </c>
      <c r="I1010" s="52">
        <v>0.06</v>
      </c>
      <c r="J1010" s="52">
        <v>0.645</v>
      </c>
    </row>
    <row r="1011">
      <c r="A1011" s="47" t="str">
        <f t="shared" si="1"/>
        <v>Asia_Philippines-Asia_2008</v>
      </c>
      <c r="B1011" s="47" t="s">
        <v>144</v>
      </c>
      <c r="C1011" s="49" t="s">
        <v>169</v>
      </c>
      <c r="D1011" s="44" t="s">
        <v>87</v>
      </c>
      <c r="E1011" s="52">
        <v>0.471</v>
      </c>
      <c r="F1011" s="52">
        <v>41.0</v>
      </c>
      <c r="G1011" s="50"/>
      <c r="H1011" s="52">
        <v>195.0</v>
      </c>
      <c r="I1011" s="52">
        <v>0.062</v>
      </c>
      <c r="J1011" s="52">
        <v>0.754</v>
      </c>
    </row>
    <row r="1012">
      <c r="A1012" s="47" t="str">
        <f t="shared" si="1"/>
        <v>Asia_Philippines-Asia_2009</v>
      </c>
      <c r="B1012" s="47" t="s">
        <v>144</v>
      </c>
      <c r="C1012" s="49" t="s">
        <v>169</v>
      </c>
      <c r="D1012" s="44" t="s">
        <v>88</v>
      </c>
      <c r="E1012" s="52">
        <v>0.471</v>
      </c>
      <c r="F1012" s="52">
        <v>42.0</v>
      </c>
      <c r="G1012" s="50"/>
      <c r="H1012" s="52">
        <v>195.0</v>
      </c>
      <c r="I1012" s="52">
        <v>0.09</v>
      </c>
      <c r="J1012" s="52">
        <v>0.823</v>
      </c>
    </row>
    <row r="1013">
      <c r="A1013" s="47" t="str">
        <f t="shared" si="1"/>
        <v>Asia_Philippines-Asia_2010</v>
      </c>
      <c r="B1013" s="47" t="s">
        <v>144</v>
      </c>
      <c r="C1013" s="49" t="s">
        <v>169</v>
      </c>
      <c r="D1013" s="44" t="s">
        <v>89</v>
      </c>
      <c r="E1013" s="52">
        <v>0.438</v>
      </c>
      <c r="F1013" s="52">
        <v>37.0</v>
      </c>
      <c r="G1013" s="50"/>
      <c r="H1013" s="52">
        <v>195.0</v>
      </c>
      <c r="I1013" s="52">
        <v>0.25</v>
      </c>
      <c r="J1013" s="52">
        <v>0.89</v>
      </c>
    </row>
    <row r="1014">
      <c r="A1014" s="47" t="str">
        <f t="shared" si="1"/>
        <v>Asia_Philippines-Asia_2011</v>
      </c>
      <c r="B1014" s="47" t="s">
        <v>144</v>
      </c>
      <c r="C1014" s="49" t="s">
        <v>169</v>
      </c>
      <c r="D1014" s="44" t="s">
        <v>90</v>
      </c>
      <c r="E1014" s="52">
        <v>0.445</v>
      </c>
      <c r="F1014" s="52">
        <v>36.0</v>
      </c>
      <c r="G1014" s="50"/>
      <c r="H1014" s="52">
        <v>195.0</v>
      </c>
      <c r="I1014" s="52">
        <v>0.29</v>
      </c>
      <c r="J1014" s="52">
        <v>0.991</v>
      </c>
    </row>
    <row r="1015">
      <c r="A1015" s="47" t="str">
        <f t="shared" si="1"/>
        <v>Asia_Philippines-Asia_2012</v>
      </c>
      <c r="B1015" s="47" t="s">
        <v>144</v>
      </c>
      <c r="C1015" s="49" t="s">
        <v>169</v>
      </c>
      <c r="D1015" s="44" t="s">
        <v>91</v>
      </c>
      <c r="E1015" s="52">
        <v>0.445</v>
      </c>
      <c r="F1015" s="52">
        <v>36.0</v>
      </c>
      <c r="G1015" s="52">
        <v>133.0</v>
      </c>
      <c r="H1015" s="52">
        <v>193.0</v>
      </c>
      <c r="I1015" s="52">
        <v>0.362</v>
      </c>
      <c r="J1015" s="52">
        <v>1.055</v>
      </c>
    </row>
    <row r="1016">
      <c r="A1016" s="47" t="str">
        <f t="shared" si="1"/>
        <v>Asia_Singapore-Asia_2000</v>
      </c>
      <c r="B1016" s="47" t="s">
        <v>144</v>
      </c>
      <c r="C1016" s="49" t="s">
        <v>170</v>
      </c>
      <c r="D1016" s="44" t="s">
        <v>70</v>
      </c>
      <c r="E1016" s="50"/>
      <c r="F1016" s="50"/>
      <c r="G1016" s="50"/>
      <c r="H1016" s="50"/>
      <c r="I1016" s="52">
        <v>0.36</v>
      </c>
      <c r="J1016" s="52">
        <v>0.701</v>
      </c>
    </row>
    <row r="1017">
      <c r="A1017" s="47" t="str">
        <f t="shared" si="1"/>
        <v>Asia_Singapore-Asia_2001</v>
      </c>
      <c r="B1017" s="47" t="s">
        <v>144</v>
      </c>
      <c r="C1017" s="49" t="s">
        <v>170</v>
      </c>
      <c r="D1017" s="44" t="s">
        <v>71</v>
      </c>
      <c r="E1017" s="50"/>
      <c r="F1017" s="50"/>
      <c r="G1017" s="50"/>
      <c r="H1017" s="50"/>
      <c r="I1017" s="52">
        <v>0.417</v>
      </c>
      <c r="J1017" s="52">
        <v>0.744</v>
      </c>
    </row>
    <row r="1018">
      <c r="A1018" s="47" t="str">
        <f t="shared" si="1"/>
        <v>Asia_Singapore-Asia_2002</v>
      </c>
      <c r="B1018" s="47" t="s">
        <v>144</v>
      </c>
      <c r="C1018" s="49" t="s">
        <v>170</v>
      </c>
      <c r="D1018" s="44" t="s">
        <v>72</v>
      </c>
      <c r="E1018" s="50"/>
      <c r="F1018" s="50"/>
      <c r="G1018" s="50"/>
      <c r="H1018" s="50"/>
      <c r="I1018" s="52">
        <v>0.47</v>
      </c>
      <c r="J1018" s="52">
        <v>0.801</v>
      </c>
    </row>
    <row r="1019">
      <c r="A1019" s="47" t="str">
        <f t="shared" si="1"/>
        <v>Asia_Singapore-Asia_2003</v>
      </c>
      <c r="B1019" s="47" t="s">
        <v>144</v>
      </c>
      <c r="C1019" s="49" t="s">
        <v>170</v>
      </c>
      <c r="D1019" s="44" t="s">
        <v>74</v>
      </c>
      <c r="E1019" s="50"/>
      <c r="F1019" s="52">
        <v>8.0</v>
      </c>
      <c r="G1019" s="50"/>
      <c r="H1019" s="50"/>
      <c r="I1019" s="52">
        <v>0.538</v>
      </c>
      <c r="J1019" s="52">
        <v>0.841</v>
      </c>
    </row>
    <row r="1020">
      <c r="A1020" s="47" t="str">
        <f t="shared" si="1"/>
        <v>Asia_Singapore-Asia_2004</v>
      </c>
      <c r="B1020" s="47" t="s">
        <v>144</v>
      </c>
      <c r="C1020" s="49" t="s">
        <v>170</v>
      </c>
      <c r="D1020" s="44" t="s">
        <v>83</v>
      </c>
      <c r="E1020" s="50"/>
      <c r="F1020" s="52">
        <v>8.0</v>
      </c>
      <c r="G1020" s="50"/>
      <c r="H1020" s="50"/>
      <c r="I1020" s="52">
        <v>0.62</v>
      </c>
      <c r="J1020" s="52">
        <v>0.912</v>
      </c>
    </row>
    <row r="1021">
      <c r="A1021" s="47" t="str">
        <f t="shared" si="1"/>
        <v>Asia_Singapore-Asia_2005</v>
      </c>
      <c r="B1021" s="47" t="s">
        <v>144</v>
      </c>
      <c r="C1021" s="49" t="s">
        <v>170</v>
      </c>
      <c r="D1021" s="44" t="s">
        <v>84</v>
      </c>
      <c r="E1021" s="52">
        <v>0.277</v>
      </c>
      <c r="F1021" s="52">
        <v>6.0</v>
      </c>
      <c r="G1021" s="50"/>
      <c r="H1021" s="52">
        <v>80.0</v>
      </c>
      <c r="I1021" s="52">
        <v>0.61</v>
      </c>
      <c r="J1021" s="52">
        <v>0.975</v>
      </c>
    </row>
    <row r="1022">
      <c r="A1022" s="47" t="str">
        <f t="shared" si="1"/>
        <v>Asia_Singapore-Asia_2006</v>
      </c>
      <c r="B1022" s="47" t="s">
        <v>144</v>
      </c>
      <c r="C1022" s="49" t="s">
        <v>170</v>
      </c>
      <c r="D1022" s="44" t="s">
        <v>85</v>
      </c>
      <c r="E1022" s="52">
        <v>0.238</v>
      </c>
      <c r="F1022" s="52">
        <v>6.0</v>
      </c>
      <c r="G1022" s="50"/>
      <c r="H1022" s="52">
        <v>80.0</v>
      </c>
      <c r="I1022" s="52">
        <v>0.59</v>
      </c>
      <c r="J1022" s="52">
        <v>1.038</v>
      </c>
    </row>
    <row r="1023">
      <c r="A1023" s="47" t="str">
        <f t="shared" si="1"/>
        <v>Asia_Singapore-Asia_2007</v>
      </c>
      <c r="B1023" s="47" t="s">
        <v>144</v>
      </c>
      <c r="C1023" s="49" t="s">
        <v>170</v>
      </c>
      <c r="D1023" s="44" t="s">
        <v>86</v>
      </c>
      <c r="E1023" s="52">
        <v>0.232</v>
      </c>
      <c r="F1023" s="52">
        <v>5.0</v>
      </c>
      <c r="G1023" s="50"/>
      <c r="H1023" s="52">
        <v>80.0</v>
      </c>
      <c r="I1023" s="52">
        <v>0.699</v>
      </c>
      <c r="J1023" s="52">
        <v>1.252</v>
      </c>
    </row>
    <row r="1024">
      <c r="A1024" s="47" t="str">
        <f t="shared" si="1"/>
        <v>Asia_Singapore-Asia_2008</v>
      </c>
      <c r="B1024" s="47" t="s">
        <v>144</v>
      </c>
      <c r="C1024" s="49" t="s">
        <v>170</v>
      </c>
      <c r="D1024" s="44" t="s">
        <v>87</v>
      </c>
      <c r="E1024" s="52">
        <v>0.279</v>
      </c>
      <c r="F1024" s="52">
        <v>4.0</v>
      </c>
      <c r="G1024" s="50"/>
      <c r="H1024" s="52">
        <v>84.0</v>
      </c>
      <c r="I1024" s="52">
        <v>0.69</v>
      </c>
      <c r="J1024" s="52">
        <v>1.323</v>
      </c>
    </row>
    <row r="1025">
      <c r="A1025" s="47" t="str">
        <f t="shared" si="1"/>
        <v>Asia_Singapore-Asia_2009</v>
      </c>
      <c r="B1025" s="47" t="s">
        <v>144</v>
      </c>
      <c r="C1025" s="49" t="s">
        <v>170</v>
      </c>
      <c r="D1025" s="44" t="s">
        <v>88</v>
      </c>
      <c r="E1025" s="52">
        <v>0.278</v>
      </c>
      <c r="F1025" s="52">
        <v>3.0</v>
      </c>
      <c r="G1025" s="50"/>
      <c r="H1025" s="52">
        <v>84.0</v>
      </c>
      <c r="I1025" s="52">
        <v>0.69</v>
      </c>
      <c r="J1025" s="52">
        <v>1.387</v>
      </c>
    </row>
    <row r="1026">
      <c r="A1026" s="47" t="str">
        <f t="shared" si="1"/>
        <v>Asia_Singapore-Asia_2010</v>
      </c>
      <c r="B1026" s="47" t="s">
        <v>144</v>
      </c>
      <c r="C1026" s="49" t="s">
        <v>170</v>
      </c>
      <c r="D1026" s="44" t="s">
        <v>89</v>
      </c>
      <c r="E1026" s="52">
        <v>0.254</v>
      </c>
      <c r="F1026" s="52">
        <v>3.0</v>
      </c>
      <c r="G1026" s="50"/>
      <c r="H1026" s="52">
        <v>84.0</v>
      </c>
      <c r="I1026" s="52">
        <v>0.71</v>
      </c>
      <c r="J1026" s="52">
        <v>1.454</v>
      </c>
    </row>
    <row r="1027">
      <c r="A1027" s="47" t="str">
        <f t="shared" si="1"/>
        <v>Asia_Singapore-Asia_2011</v>
      </c>
      <c r="B1027" s="47" t="s">
        <v>144</v>
      </c>
      <c r="C1027" s="49" t="s">
        <v>170</v>
      </c>
      <c r="D1027" s="44" t="s">
        <v>90</v>
      </c>
      <c r="E1027" s="52">
        <v>0.271</v>
      </c>
      <c r="F1027" s="52">
        <v>3.0</v>
      </c>
      <c r="G1027" s="50"/>
      <c r="H1027" s="52">
        <v>84.0</v>
      </c>
      <c r="I1027" s="52">
        <v>0.71</v>
      </c>
      <c r="J1027" s="52">
        <v>1.501</v>
      </c>
    </row>
    <row r="1028">
      <c r="A1028" s="47" t="str">
        <f t="shared" si="1"/>
        <v>Asia_Singapore-Asia_2012</v>
      </c>
      <c r="B1028" s="47" t="s">
        <v>144</v>
      </c>
      <c r="C1028" s="49" t="s">
        <v>170</v>
      </c>
      <c r="D1028" s="44" t="s">
        <v>91</v>
      </c>
      <c r="E1028" s="52">
        <v>0.276</v>
      </c>
      <c r="F1028" s="52">
        <v>3.0</v>
      </c>
      <c r="G1028" s="52">
        <v>1.0</v>
      </c>
      <c r="H1028" s="52">
        <v>82.0</v>
      </c>
      <c r="I1028" s="52">
        <v>0.72</v>
      </c>
      <c r="J1028" s="52">
        <v>1.521</v>
      </c>
    </row>
    <row r="1029">
      <c r="A1029" s="47" t="str">
        <f t="shared" si="1"/>
        <v>Asia_South Korea-Asia_2000</v>
      </c>
      <c r="B1029" s="47" t="s">
        <v>144</v>
      </c>
      <c r="C1029" s="49" t="s">
        <v>171</v>
      </c>
      <c r="D1029" s="44" t="s">
        <v>70</v>
      </c>
      <c r="E1029" s="50"/>
      <c r="F1029" s="50"/>
      <c r="G1029" s="50"/>
      <c r="H1029" s="50"/>
      <c r="I1029" s="52">
        <v>0.447</v>
      </c>
      <c r="J1029" s="52">
        <v>0.583</v>
      </c>
    </row>
    <row r="1030">
      <c r="A1030" s="47" t="str">
        <f t="shared" si="1"/>
        <v>Asia_South Korea-Asia_2001</v>
      </c>
      <c r="B1030" s="47" t="s">
        <v>144</v>
      </c>
      <c r="C1030" s="49" t="s">
        <v>171</v>
      </c>
      <c r="D1030" s="44" t="s">
        <v>71</v>
      </c>
      <c r="E1030" s="50"/>
      <c r="F1030" s="50"/>
      <c r="G1030" s="50"/>
      <c r="H1030" s="50"/>
      <c r="I1030" s="52">
        <v>0.566</v>
      </c>
      <c r="J1030" s="52">
        <v>0.629</v>
      </c>
    </row>
    <row r="1031">
      <c r="A1031" s="47" t="str">
        <f t="shared" si="1"/>
        <v>Asia_South Korea-Asia_2002</v>
      </c>
      <c r="B1031" s="47" t="s">
        <v>144</v>
      </c>
      <c r="C1031" s="49" t="s">
        <v>171</v>
      </c>
      <c r="D1031" s="44" t="s">
        <v>72</v>
      </c>
      <c r="E1031" s="50"/>
      <c r="F1031" s="50"/>
      <c r="G1031" s="50"/>
      <c r="H1031" s="50"/>
      <c r="I1031" s="52">
        <v>0.594</v>
      </c>
      <c r="J1031" s="52">
        <v>0.697</v>
      </c>
    </row>
    <row r="1032">
      <c r="A1032" s="47" t="str">
        <f t="shared" si="1"/>
        <v>Asia_South Korea-Asia_2003</v>
      </c>
      <c r="B1032" s="47" t="s">
        <v>144</v>
      </c>
      <c r="C1032" s="49" t="s">
        <v>171</v>
      </c>
      <c r="D1032" s="44" t="s">
        <v>74</v>
      </c>
      <c r="E1032" s="50"/>
      <c r="F1032" s="52">
        <v>17.0</v>
      </c>
      <c r="G1032" s="50"/>
      <c r="H1032" s="50"/>
      <c r="I1032" s="52">
        <v>0.655</v>
      </c>
      <c r="J1032" s="52">
        <v>0.721</v>
      </c>
    </row>
    <row r="1033">
      <c r="A1033" s="47" t="str">
        <f t="shared" si="1"/>
        <v>Asia_South Korea-Asia_2004</v>
      </c>
      <c r="B1033" s="47" t="s">
        <v>144</v>
      </c>
      <c r="C1033" s="49" t="s">
        <v>171</v>
      </c>
      <c r="D1033" s="44" t="s">
        <v>83</v>
      </c>
      <c r="E1033" s="50"/>
      <c r="F1033" s="52">
        <v>17.0</v>
      </c>
      <c r="G1033" s="50"/>
      <c r="H1033" s="50"/>
      <c r="I1033" s="52">
        <v>0.727</v>
      </c>
      <c r="J1033" s="52">
        <v>0.782</v>
      </c>
    </row>
    <row r="1034">
      <c r="A1034" s="47" t="str">
        <f t="shared" si="1"/>
        <v>Asia_South Korea-Asia_2005</v>
      </c>
      <c r="B1034" s="47" t="s">
        <v>144</v>
      </c>
      <c r="C1034" s="49" t="s">
        <v>171</v>
      </c>
      <c r="D1034" s="44" t="s">
        <v>84</v>
      </c>
      <c r="E1034" s="52">
        <v>0.354</v>
      </c>
      <c r="F1034" s="52">
        <v>17.0</v>
      </c>
      <c r="G1034" s="50"/>
      <c r="H1034" s="52">
        <v>290.0</v>
      </c>
      <c r="I1034" s="52">
        <v>0.735</v>
      </c>
      <c r="J1034" s="52">
        <v>0.815</v>
      </c>
    </row>
    <row r="1035">
      <c r="A1035" s="47" t="str">
        <f t="shared" si="1"/>
        <v>Asia_South Korea-Asia_2006</v>
      </c>
      <c r="B1035" s="47" t="s">
        <v>144</v>
      </c>
      <c r="C1035" s="49" t="s">
        <v>171</v>
      </c>
      <c r="D1035" s="44" t="s">
        <v>85</v>
      </c>
      <c r="E1035" s="52">
        <v>0.311</v>
      </c>
      <c r="F1035" s="52">
        <v>17.0</v>
      </c>
      <c r="G1035" s="50"/>
      <c r="H1035" s="52">
        <v>290.0</v>
      </c>
      <c r="I1035" s="52">
        <v>0.781</v>
      </c>
      <c r="J1035" s="52">
        <v>0.85</v>
      </c>
    </row>
    <row r="1036">
      <c r="A1036" s="47" t="str">
        <f t="shared" si="1"/>
        <v>Asia_South Korea-Asia_2007</v>
      </c>
      <c r="B1036" s="47" t="s">
        <v>144</v>
      </c>
      <c r="C1036" s="49" t="s">
        <v>171</v>
      </c>
      <c r="D1036" s="44" t="s">
        <v>86</v>
      </c>
      <c r="E1036" s="52">
        <v>0.302</v>
      </c>
      <c r="F1036" s="52">
        <v>17.0</v>
      </c>
      <c r="G1036" s="50"/>
      <c r="H1036" s="52">
        <v>290.0</v>
      </c>
      <c r="I1036" s="52">
        <v>0.788</v>
      </c>
      <c r="J1036" s="52">
        <v>0.933</v>
      </c>
    </row>
    <row r="1037">
      <c r="A1037" s="47" t="str">
        <f t="shared" si="1"/>
        <v>Asia_South Korea-Asia_2008</v>
      </c>
      <c r="B1037" s="47" t="s">
        <v>144</v>
      </c>
      <c r="C1037" s="49" t="s">
        <v>171</v>
      </c>
      <c r="D1037" s="44" t="s">
        <v>87</v>
      </c>
      <c r="E1037" s="52">
        <v>0.325</v>
      </c>
      <c r="F1037" s="52">
        <v>17.0</v>
      </c>
      <c r="G1037" s="50"/>
      <c r="H1037" s="52">
        <v>250.0</v>
      </c>
      <c r="I1037" s="52">
        <v>0.81</v>
      </c>
      <c r="J1037" s="52">
        <v>0.953</v>
      </c>
    </row>
    <row r="1038">
      <c r="A1038" s="47" t="str">
        <f t="shared" si="1"/>
        <v>Asia_South Korea-Asia_2009</v>
      </c>
      <c r="B1038" s="47" t="s">
        <v>144</v>
      </c>
      <c r="C1038" s="49" t="s">
        <v>171</v>
      </c>
      <c r="D1038" s="44" t="s">
        <v>88</v>
      </c>
      <c r="E1038" s="52">
        <v>0.31</v>
      </c>
      <c r="F1038" s="52">
        <v>14.0</v>
      </c>
      <c r="G1038" s="50"/>
      <c r="H1038" s="52">
        <v>250.0</v>
      </c>
      <c r="I1038" s="52">
        <v>0.816</v>
      </c>
      <c r="J1038" s="52">
        <v>0.995</v>
      </c>
    </row>
    <row r="1039">
      <c r="A1039" s="47" t="str">
        <f t="shared" si="1"/>
        <v>Asia_South Korea-Asia_2010</v>
      </c>
      <c r="B1039" s="47" t="s">
        <v>144</v>
      </c>
      <c r="C1039" s="49" t="s">
        <v>171</v>
      </c>
      <c r="D1039" s="44" t="s">
        <v>89</v>
      </c>
      <c r="E1039" s="52">
        <v>0.288</v>
      </c>
      <c r="F1039" s="52">
        <v>14.0</v>
      </c>
      <c r="G1039" s="50"/>
      <c r="H1039" s="52">
        <v>250.0</v>
      </c>
      <c r="I1039" s="52">
        <v>0.837</v>
      </c>
      <c r="J1039" s="52">
        <v>1.048</v>
      </c>
    </row>
    <row r="1040">
      <c r="A1040" s="47" t="str">
        <f t="shared" si="1"/>
        <v>Asia_South Korea-Asia_2011</v>
      </c>
      <c r="B1040" s="47" t="s">
        <v>144</v>
      </c>
      <c r="C1040" s="49" t="s">
        <v>171</v>
      </c>
      <c r="D1040" s="44" t="s">
        <v>90</v>
      </c>
      <c r="E1040" s="52">
        <v>0.287</v>
      </c>
      <c r="F1040" s="52">
        <v>6.0</v>
      </c>
      <c r="G1040" s="50"/>
      <c r="H1040" s="52">
        <v>225.0</v>
      </c>
      <c r="I1040" s="52">
        <v>0.838</v>
      </c>
      <c r="J1040" s="52">
        <v>1.077</v>
      </c>
    </row>
    <row r="1041">
      <c r="A1041" s="47" t="str">
        <f t="shared" si="1"/>
        <v>Asia_South Korea-Asia_2012</v>
      </c>
      <c r="B1041" s="47" t="s">
        <v>144</v>
      </c>
      <c r="C1041" s="49" t="s">
        <v>171</v>
      </c>
      <c r="D1041" s="44" t="s">
        <v>91</v>
      </c>
      <c r="E1041" s="52">
        <v>0.29</v>
      </c>
      <c r="F1041" s="52">
        <v>6.0</v>
      </c>
      <c r="G1041" s="52">
        <v>6.0</v>
      </c>
      <c r="H1041" s="52">
        <v>207.0</v>
      </c>
      <c r="I1041" s="52">
        <v>0.841</v>
      </c>
      <c r="J1041" s="52">
        <v>1.094</v>
      </c>
    </row>
    <row r="1042">
      <c r="A1042" s="47" t="str">
        <f t="shared" si="1"/>
        <v>Asia_Sri Lanka-Asia_2000</v>
      </c>
      <c r="B1042" s="47" t="s">
        <v>144</v>
      </c>
      <c r="C1042" s="49" t="s">
        <v>172</v>
      </c>
      <c r="D1042" s="44" t="s">
        <v>70</v>
      </c>
      <c r="E1042" s="50"/>
      <c r="F1042" s="50"/>
      <c r="G1042" s="50"/>
      <c r="H1042" s="50"/>
      <c r="I1042" s="52">
        <v>0.006</v>
      </c>
      <c r="J1042" s="52">
        <v>0.023</v>
      </c>
    </row>
    <row r="1043">
      <c r="A1043" s="47" t="str">
        <f t="shared" si="1"/>
        <v>Asia_Sri Lanka-Asia_2001</v>
      </c>
      <c r="B1043" s="47" t="s">
        <v>144</v>
      </c>
      <c r="C1043" s="49" t="s">
        <v>172</v>
      </c>
      <c r="D1043" s="44" t="s">
        <v>71</v>
      </c>
      <c r="E1043" s="50"/>
      <c r="F1043" s="50"/>
      <c r="G1043" s="50"/>
      <c r="H1043" s="50"/>
      <c r="I1043" s="52">
        <v>0.008</v>
      </c>
      <c r="J1043" s="52">
        <v>0.035</v>
      </c>
    </row>
    <row r="1044">
      <c r="A1044" s="47" t="str">
        <f t="shared" si="1"/>
        <v>Asia_Sri Lanka-Asia_2002</v>
      </c>
      <c r="B1044" s="47" t="s">
        <v>144</v>
      </c>
      <c r="C1044" s="49" t="s">
        <v>172</v>
      </c>
      <c r="D1044" s="44" t="s">
        <v>72</v>
      </c>
      <c r="E1044" s="50"/>
      <c r="F1044" s="50"/>
      <c r="G1044" s="50"/>
      <c r="H1044" s="50"/>
      <c r="I1044" s="52">
        <v>0.011</v>
      </c>
      <c r="J1044" s="52">
        <v>0.048</v>
      </c>
    </row>
    <row r="1045">
      <c r="A1045" s="47" t="str">
        <f t="shared" si="1"/>
        <v>Asia_Sri Lanka-Asia_2003</v>
      </c>
      <c r="B1045" s="47" t="s">
        <v>144</v>
      </c>
      <c r="C1045" s="49" t="s">
        <v>172</v>
      </c>
      <c r="D1045" s="44" t="s">
        <v>74</v>
      </c>
      <c r="E1045" s="50"/>
      <c r="F1045" s="52">
        <v>58.0</v>
      </c>
      <c r="G1045" s="50"/>
      <c r="H1045" s="50"/>
      <c r="I1045" s="52">
        <v>0.015</v>
      </c>
      <c r="J1045" s="52">
        <v>0.071</v>
      </c>
    </row>
    <row r="1046">
      <c r="A1046" s="47" t="str">
        <f t="shared" si="1"/>
        <v>Asia_Sri Lanka-Asia_2004</v>
      </c>
      <c r="B1046" s="47" t="s">
        <v>144</v>
      </c>
      <c r="C1046" s="49" t="s">
        <v>172</v>
      </c>
      <c r="D1046" s="44" t="s">
        <v>83</v>
      </c>
      <c r="E1046" s="50"/>
      <c r="F1046" s="52">
        <v>48.0</v>
      </c>
      <c r="G1046" s="50"/>
      <c r="H1046" s="50"/>
      <c r="I1046" s="52">
        <v>0.014</v>
      </c>
      <c r="J1046" s="52">
        <v>0.112</v>
      </c>
    </row>
    <row r="1047">
      <c r="A1047" s="47" t="str">
        <f t="shared" si="1"/>
        <v>Asia_Sri Lanka-Asia_2005</v>
      </c>
      <c r="B1047" s="47" t="s">
        <v>144</v>
      </c>
      <c r="C1047" s="49" t="s">
        <v>172</v>
      </c>
      <c r="D1047" s="44" t="s">
        <v>84</v>
      </c>
      <c r="E1047" s="52">
        <v>0.567</v>
      </c>
      <c r="F1047" s="52">
        <v>48.0</v>
      </c>
      <c r="G1047" s="50"/>
      <c r="H1047" s="52">
        <v>256.0</v>
      </c>
      <c r="I1047" s="52">
        <v>0.018</v>
      </c>
      <c r="J1047" s="52">
        <v>0.168</v>
      </c>
    </row>
    <row r="1048">
      <c r="A1048" s="47" t="str">
        <f t="shared" si="1"/>
        <v>Asia_Sri Lanka-Asia_2006</v>
      </c>
      <c r="B1048" s="47" t="s">
        <v>144</v>
      </c>
      <c r="C1048" s="49" t="s">
        <v>172</v>
      </c>
      <c r="D1048" s="44" t="s">
        <v>85</v>
      </c>
      <c r="E1048" s="52">
        <v>0.598</v>
      </c>
      <c r="F1048" s="52">
        <v>48.0</v>
      </c>
      <c r="G1048" s="50"/>
      <c r="H1048" s="52">
        <v>256.0</v>
      </c>
      <c r="I1048" s="52">
        <v>0.025</v>
      </c>
      <c r="J1048" s="52">
        <v>0.269</v>
      </c>
    </row>
    <row r="1049">
      <c r="A1049" s="47" t="str">
        <f t="shared" si="1"/>
        <v>Asia_Sri Lanka-Asia_2007</v>
      </c>
      <c r="B1049" s="47" t="s">
        <v>144</v>
      </c>
      <c r="C1049" s="49" t="s">
        <v>172</v>
      </c>
      <c r="D1049" s="44" t="s">
        <v>86</v>
      </c>
      <c r="E1049" s="52">
        <v>0.617</v>
      </c>
      <c r="F1049" s="52">
        <v>40.0</v>
      </c>
      <c r="G1049" s="50"/>
      <c r="H1049" s="52">
        <v>256.0</v>
      </c>
      <c r="I1049" s="52">
        <v>0.039</v>
      </c>
      <c r="J1049" s="52">
        <v>0.393</v>
      </c>
    </row>
    <row r="1050">
      <c r="A1050" s="47" t="str">
        <f t="shared" si="1"/>
        <v>Asia_Sri Lanka-Asia_2008</v>
      </c>
      <c r="B1050" s="47" t="s">
        <v>144</v>
      </c>
      <c r="C1050" s="49" t="s">
        <v>172</v>
      </c>
      <c r="D1050" s="44" t="s">
        <v>87</v>
      </c>
      <c r="E1050" s="52">
        <v>0.617</v>
      </c>
      <c r="F1050" s="52">
        <v>40.0</v>
      </c>
      <c r="G1050" s="50"/>
      <c r="H1050" s="52">
        <v>256.0</v>
      </c>
      <c r="I1050" s="52">
        <v>0.058</v>
      </c>
      <c r="J1050" s="52">
        <v>0.542</v>
      </c>
    </row>
    <row r="1051">
      <c r="A1051" s="47" t="str">
        <f t="shared" si="1"/>
        <v>Asia_Sri Lanka-Asia_2009</v>
      </c>
      <c r="B1051" s="47" t="s">
        <v>144</v>
      </c>
      <c r="C1051" s="49" t="s">
        <v>172</v>
      </c>
      <c r="D1051" s="44" t="s">
        <v>88</v>
      </c>
      <c r="E1051" s="52">
        <v>0.617</v>
      </c>
      <c r="F1051" s="52">
        <v>40.0</v>
      </c>
      <c r="G1051" s="50"/>
      <c r="H1051" s="52">
        <v>256.0</v>
      </c>
      <c r="I1051" s="52">
        <v>0.088</v>
      </c>
      <c r="J1051" s="52">
        <v>0.791</v>
      </c>
    </row>
    <row r="1052">
      <c r="A1052" s="47" t="str">
        <f t="shared" si="1"/>
        <v>Asia_Sri Lanka-Asia_2010</v>
      </c>
      <c r="B1052" s="47" t="s">
        <v>144</v>
      </c>
      <c r="C1052" s="49" t="s">
        <v>172</v>
      </c>
      <c r="D1052" s="44" t="s">
        <v>89</v>
      </c>
      <c r="E1052" s="52">
        <v>0.966</v>
      </c>
      <c r="F1052" s="52">
        <v>37.0</v>
      </c>
      <c r="G1052" s="50"/>
      <c r="H1052" s="52">
        <v>256.0</v>
      </c>
      <c r="I1052" s="52">
        <v>0.12</v>
      </c>
      <c r="J1052" s="52">
        <v>0.836</v>
      </c>
    </row>
    <row r="1053">
      <c r="A1053" s="47" t="str">
        <f t="shared" si="1"/>
        <v>Asia_Sri Lanka-Asia_2011</v>
      </c>
      <c r="B1053" s="47" t="s">
        <v>144</v>
      </c>
      <c r="C1053" s="49" t="s">
        <v>172</v>
      </c>
      <c r="D1053" s="44" t="s">
        <v>90</v>
      </c>
      <c r="E1053" s="52">
        <v>1.129</v>
      </c>
      <c r="F1053" s="52">
        <v>37.0</v>
      </c>
      <c r="G1053" s="50"/>
      <c r="H1053" s="52">
        <v>256.0</v>
      </c>
      <c r="I1053" s="52">
        <v>0.15</v>
      </c>
      <c r="J1053" s="52">
        <v>0.875</v>
      </c>
    </row>
    <row r="1054">
      <c r="A1054" s="47" t="str">
        <f t="shared" si="1"/>
        <v>Asia_Sri Lanka-Asia_2012</v>
      </c>
      <c r="B1054" s="47" t="s">
        <v>144</v>
      </c>
      <c r="C1054" s="49" t="s">
        <v>172</v>
      </c>
      <c r="D1054" s="44" t="s">
        <v>91</v>
      </c>
      <c r="E1054" s="52">
        <v>0.553</v>
      </c>
      <c r="F1054" s="52">
        <v>8.0</v>
      </c>
      <c r="G1054" s="52">
        <v>83.0</v>
      </c>
      <c r="H1054" s="52">
        <v>254.0</v>
      </c>
      <c r="I1054" s="52">
        <v>0.183</v>
      </c>
      <c r="J1054" s="52">
        <v>0.916</v>
      </c>
    </row>
    <row r="1055">
      <c r="A1055" s="47" t="str">
        <f t="shared" si="1"/>
        <v>Asia_Tajikistan-Asia_2000</v>
      </c>
      <c r="B1055" s="47" t="s">
        <v>144</v>
      </c>
      <c r="C1055" s="49" t="s">
        <v>173</v>
      </c>
      <c r="D1055" s="44" t="s">
        <v>70</v>
      </c>
      <c r="E1055" s="50"/>
      <c r="F1055" s="50"/>
      <c r="G1055" s="50"/>
      <c r="H1055" s="50"/>
      <c r="I1055" s="52">
        <v>0.0</v>
      </c>
      <c r="J1055" s="52">
        <v>0.0</v>
      </c>
    </row>
    <row r="1056">
      <c r="A1056" s="47" t="str">
        <f t="shared" si="1"/>
        <v>Asia_Tajikistan-Asia_2001</v>
      </c>
      <c r="B1056" s="47" t="s">
        <v>144</v>
      </c>
      <c r="C1056" s="49" t="s">
        <v>173</v>
      </c>
      <c r="D1056" s="44" t="s">
        <v>71</v>
      </c>
      <c r="E1056" s="50"/>
      <c r="F1056" s="50"/>
      <c r="G1056" s="50"/>
      <c r="H1056" s="50"/>
      <c r="I1056" s="52">
        <v>0.001</v>
      </c>
      <c r="J1056" s="52">
        <v>0.0</v>
      </c>
    </row>
    <row r="1057">
      <c r="A1057" s="47" t="str">
        <f t="shared" si="1"/>
        <v>Asia_Tajikistan-Asia_2002</v>
      </c>
      <c r="B1057" s="47" t="s">
        <v>144</v>
      </c>
      <c r="C1057" s="49" t="s">
        <v>173</v>
      </c>
      <c r="D1057" s="44" t="s">
        <v>72</v>
      </c>
      <c r="E1057" s="50"/>
      <c r="F1057" s="50"/>
      <c r="G1057" s="50"/>
      <c r="H1057" s="50"/>
      <c r="I1057" s="52">
        <v>0.001</v>
      </c>
      <c r="J1057" s="52">
        <v>0.002</v>
      </c>
    </row>
    <row r="1058">
      <c r="A1058" s="47" t="str">
        <f t="shared" si="1"/>
        <v>Asia_Tajikistan-Asia_2003</v>
      </c>
      <c r="B1058" s="47" t="s">
        <v>144</v>
      </c>
      <c r="C1058" s="49" t="s">
        <v>173</v>
      </c>
      <c r="D1058" s="44" t="s">
        <v>74</v>
      </c>
      <c r="E1058" s="50"/>
      <c r="F1058" s="50"/>
      <c r="G1058" s="50"/>
      <c r="H1058" s="50"/>
      <c r="I1058" s="52">
        <v>0.001</v>
      </c>
      <c r="J1058" s="52">
        <v>0.007</v>
      </c>
    </row>
    <row r="1059">
      <c r="A1059" s="47" t="str">
        <f t="shared" si="1"/>
        <v>Asia_Tajikistan-Asia_2004</v>
      </c>
      <c r="B1059" s="47" t="s">
        <v>144</v>
      </c>
      <c r="C1059" s="49" t="s">
        <v>173</v>
      </c>
      <c r="D1059" s="44" t="s">
        <v>83</v>
      </c>
      <c r="E1059" s="50"/>
      <c r="F1059" s="50"/>
      <c r="G1059" s="50"/>
      <c r="H1059" s="50"/>
      <c r="I1059" s="52">
        <v>0.001</v>
      </c>
      <c r="J1059" s="52">
        <v>0.02</v>
      </c>
    </row>
    <row r="1060">
      <c r="A1060" s="47" t="str">
        <f t="shared" si="1"/>
        <v>Asia_Tajikistan-Asia_2005</v>
      </c>
      <c r="B1060" s="47" t="s">
        <v>144</v>
      </c>
      <c r="C1060" s="49" t="s">
        <v>173</v>
      </c>
      <c r="D1060" s="44" t="s">
        <v>84</v>
      </c>
      <c r="E1060" s="52">
        <v>0.799</v>
      </c>
      <c r="F1060" s="52">
        <v>80.0</v>
      </c>
      <c r="G1060" s="50"/>
      <c r="H1060" s="52">
        <v>224.0</v>
      </c>
      <c r="I1060" s="52">
        <v>0.003</v>
      </c>
      <c r="J1060" s="52">
        <v>0.039</v>
      </c>
    </row>
    <row r="1061">
      <c r="A1061" s="47" t="str">
        <f t="shared" si="1"/>
        <v>Asia_Tajikistan-Asia_2006</v>
      </c>
      <c r="B1061" s="47" t="s">
        <v>144</v>
      </c>
      <c r="C1061" s="49" t="s">
        <v>173</v>
      </c>
      <c r="D1061" s="44" t="s">
        <v>85</v>
      </c>
      <c r="E1061" s="52">
        <v>0.799</v>
      </c>
      <c r="F1061" s="52">
        <v>80.0</v>
      </c>
      <c r="G1061" s="50"/>
      <c r="H1061" s="52">
        <v>224.0</v>
      </c>
      <c r="I1061" s="52">
        <v>0.038</v>
      </c>
      <c r="J1061" s="52">
        <v>0.309</v>
      </c>
    </row>
    <row r="1062">
      <c r="A1062" s="47" t="str">
        <f t="shared" si="1"/>
        <v>Asia_Tajikistan-Asia_2007</v>
      </c>
      <c r="B1062" s="47" t="s">
        <v>144</v>
      </c>
      <c r="C1062" s="49" t="s">
        <v>173</v>
      </c>
      <c r="D1062" s="44" t="s">
        <v>86</v>
      </c>
      <c r="E1062" s="52">
        <v>0.8</v>
      </c>
      <c r="F1062" s="52">
        <v>62.0</v>
      </c>
      <c r="G1062" s="50"/>
      <c r="H1062" s="52">
        <v>224.0</v>
      </c>
      <c r="I1062" s="52">
        <v>0.072</v>
      </c>
      <c r="J1062" s="52">
        <v>0.3</v>
      </c>
    </row>
    <row r="1063">
      <c r="A1063" s="47" t="str">
        <f t="shared" si="1"/>
        <v>Asia_Tajikistan-Asia_2008</v>
      </c>
      <c r="B1063" s="47" t="s">
        <v>144</v>
      </c>
      <c r="C1063" s="49" t="s">
        <v>173</v>
      </c>
      <c r="D1063" s="44" t="s">
        <v>87</v>
      </c>
      <c r="E1063" s="52">
        <v>0.834</v>
      </c>
      <c r="F1063" s="52">
        <v>62.0</v>
      </c>
      <c r="G1063" s="50"/>
      <c r="H1063" s="52">
        <v>224.0</v>
      </c>
      <c r="I1063" s="52">
        <v>0.088</v>
      </c>
      <c r="J1063" s="52">
        <v>0.505</v>
      </c>
    </row>
    <row r="1064">
      <c r="A1064" s="47" t="str">
        <f t="shared" si="1"/>
        <v>Asia_Tajikistan-Asia_2009</v>
      </c>
      <c r="B1064" s="47" t="s">
        <v>144</v>
      </c>
      <c r="C1064" s="49" t="s">
        <v>173</v>
      </c>
      <c r="D1064" s="44" t="s">
        <v>88</v>
      </c>
      <c r="E1064" s="52">
        <v>0.838</v>
      </c>
      <c r="F1064" s="52">
        <v>38.0</v>
      </c>
      <c r="G1064" s="50"/>
      <c r="H1064" s="52">
        <v>224.0</v>
      </c>
      <c r="I1064" s="52">
        <v>0.101</v>
      </c>
      <c r="J1064" s="52">
        <v>0.658</v>
      </c>
    </row>
    <row r="1065">
      <c r="A1065" s="47" t="str">
        <f t="shared" si="1"/>
        <v>Asia_Tajikistan-Asia_2010</v>
      </c>
      <c r="B1065" s="47" t="s">
        <v>144</v>
      </c>
      <c r="C1065" s="49" t="s">
        <v>173</v>
      </c>
      <c r="D1065" s="44" t="s">
        <v>89</v>
      </c>
      <c r="E1065" s="52">
        <v>0.84</v>
      </c>
      <c r="F1065" s="52">
        <v>27.0</v>
      </c>
      <c r="G1065" s="50"/>
      <c r="H1065" s="52">
        <v>224.0</v>
      </c>
      <c r="I1065" s="52">
        <v>0.116</v>
      </c>
      <c r="J1065" s="52">
        <v>0.779</v>
      </c>
    </row>
    <row r="1066">
      <c r="A1066" s="47" t="str">
        <f t="shared" si="1"/>
        <v>Asia_Tajikistan-Asia_2011</v>
      </c>
      <c r="B1066" s="47" t="s">
        <v>144</v>
      </c>
      <c r="C1066" s="49" t="s">
        <v>173</v>
      </c>
      <c r="D1066" s="44" t="s">
        <v>90</v>
      </c>
      <c r="E1066" s="52">
        <v>0.845</v>
      </c>
      <c r="F1066" s="52">
        <v>24.0</v>
      </c>
      <c r="G1066" s="50"/>
      <c r="H1066" s="52">
        <v>224.0</v>
      </c>
      <c r="I1066" s="52">
        <v>0.13</v>
      </c>
      <c r="J1066" s="52">
        <v>0.809</v>
      </c>
    </row>
    <row r="1067">
      <c r="A1067" s="47" t="str">
        <f t="shared" si="1"/>
        <v>Asia_Tajikistan-Asia_2012</v>
      </c>
      <c r="B1067" s="47" t="s">
        <v>144</v>
      </c>
      <c r="C1067" s="49" t="s">
        <v>173</v>
      </c>
      <c r="D1067" s="44" t="s">
        <v>91</v>
      </c>
      <c r="E1067" s="52">
        <v>0.845</v>
      </c>
      <c r="F1067" s="52">
        <v>24.0</v>
      </c>
      <c r="G1067" s="52">
        <v>141.0</v>
      </c>
      <c r="H1067" s="52">
        <v>224.0</v>
      </c>
      <c r="I1067" s="52">
        <v>0.145</v>
      </c>
      <c r="J1067" s="52">
        <v>0.815</v>
      </c>
    </row>
    <row r="1068">
      <c r="A1068" s="47" t="str">
        <f t="shared" si="1"/>
        <v>Asia_Thailand-Asia_2000</v>
      </c>
      <c r="B1068" s="47" t="s">
        <v>144</v>
      </c>
      <c r="C1068" s="49" t="s">
        <v>174</v>
      </c>
      <c r="D1068" s="44" t="s">
        <v>70</v>
      </c>
      <c r="E1068" s="50"/>
      <c r="F1068" s="50"/>
      <c r="G1068" s="50"/>
      <c r="H1068" s="50"/>
      <c r="I1068" s="52">
        <v>0.037</v>
      </c>
      <c r="J1068" s="52">
        <v>0.049</v>
      </c>
    </row>
    <row r="1069">
      <c r="A1069" s="47" t="str">
        <f t="shared" si="1"/>
        <v>Asia_Thailand-Asia_2001</v>
      </c>
      <c r="B1069" s="47" t="s">
        <v>144</v>
      </c>
      <c r="C1069" s="49" t="s">
        <v>174</v>
      </c>
      <c r="D1069" s="44" t="s">
        <v>71</v>
      </c>
      <c r="E1069" s="50"/>
      <c r="F1069" s="50"/>
      <c r="G1069" s="50"/>
      <c r="H1069" s="50"/>
      <c r="I1069" s="52">
        <v>0.056</v>
      </c>
      <c r="J1069" s="52">
        <v>0.12</v>
      </c>
    </row>
    <row r="1070">
      <c r="A1070" s="47" t="str">
        <f t="shared" si="1"/>
        <v>Asia_Thailand-Asia_2002</v>
      </c>
      <c r="B1070" s="47" t="s">
        <v>144</v>
      </c>
      <c r="C1070" s="49" t="s">
        <v>174</v>
      </c>
      <c r="D1070" s="44" t="s">
        <v>72</v>
      </c>
      <c r="E1070" s="50"/>
      <c r="F1070" s="50"/>
      <c r="G1070" s="50"/>
      <c r="H1070" s="50"/>
      <c r="I1070" s="52">
        <v>0.075</v>
      </c>
      <c r="J1070" s="52">
        <v>0.274</v>
      </c>
    </row>
    <row r="1071">
      <c r="A1071" s="47" t="str">
        <f t="shared" si="1"/>
        <v>Asia_Thailand-Asia_2003</v>
      </c>
      <c r="B1071" s="47" t="s">
        <v>144</v>
      </c>
      <c r="C1071" s="49" t="s">
        <v>174</v>
      </c>
      <c r="D1071" s="44" t="s">
        <v>74</v>
      </c>
      <c r="E1071" s="50"/>
      <c r="F1071" s="52">
        <v>33.0</v>
      </c>
      <c r="G1071" s="50"/>
      <c r="H1071" s="50"/>
      <c r="I1071" s="52">
        <v>0.093</v>
      </c>
      <c r="J1071" s="52">
        <v>0.335</v>
      </c>
    </row>
    <row r="1072">
      <c r="A1072" s="47" t="str">
        <f t="shared" si="1"/>
        <v>Asia_Thailand-Asia_2004</v>
      </c>
      <c r="B1072" s="47" t="s">
        <v>144</v>
      </c>
      <c r="C1072" s="49" t="s">
        <v>174</v>
      </c>
      <c r="D1072" s="44" t="s">
        <v>83</v>
      </c>
      <c r="E1072" s="50"/>
      <c r="F1072" s="52">
        <v>33.0</v>
      </c>
      <c r="G1072" s="50"/>
      <c r="H1072" s="50"/>
      <c r="I1072" s="52">
        <v>0.107</v>
      </c>
      <c r="J1072" s="52">
        <v>0.414</v>
      </c>
    </row>
    <row r="1073">
      <c r="A1073" s="47" t="str">
        <f t="shared" si="1"/>
        <v>Asia_Thailand-Asia_2005</v>
      </c>
      <c r="B1073" s="47" t="s">
        <v>144</v>
      </c>
      <c r="C1073" s="49" t="s">
        <v>174</v>
      </c>
      <c r="D1073" s="44" t="s">
        <v>84</v>
      </c>
      <c r="E1073" s="52">
        <v>0.375</v>
      </c>
      <c r="F1073" s="52">
        <v>33.0</v>
      </c>
      <c r="G1073" s="50"/>
      <c r="H1073" s="52">
        <v>264.0</v>
      </c>
      <c r="I1073" s="52">
        <v>0.15</v>
      </c>
      <c r="J1073" s="52">
        <v>0.465</v>
      </c>
    </row>
    <row r="1074">
      <c r="A1074" s="47" t="str">
        <f t="shared" si="1"/>
        <v>Asia_Thailand-Asia_2006</v>
      </c>
      <c r="B1074" s="47" t="s">
        <v>144</v>
      </c>
      <c r="C1074" s="49" t="s">
        <v>174</v>
      </c>
      <c r="D1074" s="44" t="s">
        <v>85</v>
      </c>
      <c r="E1074" s="52">
        <v>0.374</v>
      </c>
      <c r="F1074" s="52">
        <v>33.0</v>
      </c>
      <c r="G1074" s="50"/>
      <c r="H1074" s="52">
        <v>264.0</v>
      </c>
      <c r="I1074" s="52">
        <v>0.172</v>
      </c>
      <c r="J1074" s="52">
        <v>0.609</v>
      </c>
    </row>
    <row r="1075">
      <c r="A1075" s="47" t="str">
        <f t="shared" si="1"/>
        <v>Asia_Thailand-Asia_2007</v>
      </c>
      <c r="B1075" s="47" t="s">
        <v>144</v>
      </c>
      <c r="C1075" s="49" t="s">
        <v>174</v>
      </c>
      <c r="D1075" s="44" t="s">
        <v>86</v>
      </c>
      <c r="E1075" s="52">
        <v>0.374</v>
      </c>
      <c r="F1075" s="52">
        <v>33.0</v>
      </c>
      <c r="G1075" s="50"/>
      <c r="H1075" s="52">
        <v>264.0</v>
      </c>
      <c r="I1075" s="52">
        <v>0.2</v>
      </c>
      <c r="J1075" s="52">
        <v>0.802</v>
      </c>
    </row>
    <row r="1076">
      <c r="A1076" s="47" t="str">
        <f t="shared" si="1"/>
        <v>Asia_Thailand-Asia_2008</v>
      </c>
      <c r="B1076" s="47" t="s">
        <v>144</v>
      </c>
      <c r="C1076" s="49" t="s">
        <v>174</v>
      </c>
      <c r="D1076" s="44" t="s">
        <v>87</v>
      </c>
      <c r="E1076" s="52">
        <v>0.375</v>
      </c>
      <c r="F1076" s="52">
        <v>33.0</v>
      </c>
      <c r="G1076" s="50"/>
      <c r="H1076" s="52">
        <v>264.0</v>
      </c>
      <c r="I1076" s="52">
        <v>0.182</v>
      </c>
      <c r="J1076" s="52">
        <v>0.934</v>
      </c>
    </row>
    <row r="1077">
      <c r="A1077" s="47" t="str">
        <f t="shared" si="1"/>
        <v>Asia_Thailand-Asia_2009</v>
      </c>
      <c r="B1077" s="47" t="s">
        <v>144</v>
      </c>
      <c r="C1077" s="49" t="s">
        <v>174</v>
      </c>
      <c r="D1077" s="44" t="s">
        <v>88</v>
      </c>
      <c r="E1077" s="52">
        <v>0.369</v>
      </c>
      <c r="F1077" s="52">
        <v>32.0</v>
      </c>
      <c r="G1077" s="50"/>
      <c r="H1077" s="52">
        <v>264.0</v>
      </c>
      <c r="I1077" s="52">
        <v>0.201</v>
      </c>
      <c r="J1077" s="52">
        <v>0.995</v>
      </c>
    </row>
    <row r="1078">
      <c r="A1078" s="47" t="str">
        <f t="shared" si="1"/>
        <v>Asia_Thailand-Asia_2010</v>
      </c>
      <c r="B1078" s="47" t="s">
        <v>144</v>
      </c>
      <c r="C1078" s="49" t="s">
        <v>174</v>
      </c>
      <c r="D1078" s="44" t="s">
        <v>89</v>
      </c>
      <c r="E1078" s="52">
        <v>0.369</v>
      </c>
      <c r="F1078" s="52">
        <v>32.0</v>
      </c>
      <c r="G1078" s="50"/>
      <c r="H1078" s="52">
        <v>264.0</v>
      </c>
      <c r="I1078" s="52">
        <v>0.224</v>
      </c>
      <c r="J1078" s="52">
        <v>1.08</v>
      </c>
    </row>
    <row r="1079">
      <c r="A1079" s="47" t="str">
        <f t="shared" si="1"/>
        <v>Asia_Thailand-Asia_2011</v>
      </c>
      <c r="B1079" s="47" t="s">
        <v>144</v>
      </c>
      <c r="C1079" s="49" t="s">
        <v>174</v>
      </c>
      <c r="D1079" s="44" t="s">
        <v>90</v>
      </c>
      <c r="E1079" s="52">
        <v>0.369</v>
      </c>
      <c r="F1079" s="52">
        <v>29.0</v>
      </c>
      <c r="G1079" s="50"/>
      <c r="H1079" s="52">
        <v>264.0</v>
      </c>
      <c r="I1079" s="52">
        <v>0.237</v>
      </c>
      <c r="J1079" s="52">
        <v>1.163</v>
      </c>
    </row>
    <row r="1080">
      <c r="A1080" s="47" t="str">
        <f t="shared" si="1"/>
        <v>Asia_Thailand-Asia_2012</v>
      </c>
      <c r="B1080" s="47" t="s">
        <v>144</v>
      </c>
      <c r="C1080" s="49" t="s">
        <v>174</v>
      </c>
      <c r="D1080" s="44" t="s">
        <v>91</v>
      </c>
      <c r="E1080" s="52">
        <v>0.372</v>
      </c>
      <c r="F1080" s="52">
        <v>29.0</v>
      </c>
      <c r="G1080" s="52">
        <v>18.0</v>
      </c>
      <c r="H1080" s="52">
        <v>264.0</v>
      </c>
      <c r="I1080" s="52">
        <v>0.265</v>
      </c>
      <c r="J1080" s="52">
        <v>1.273</v>
      </c>
    </row>
    <row r="1081">
      <c r="A1081" s="47" t="str">
        <f t="shared" si="1"/>
        <v>Asia_Timor-Leste-Asia_2000</v>
      </c>
      <c r="B1081" s="47" t="s">
        <v>144</v>
      </c>
      <c r="C1081" s="49" t="s">
        <v>175</v>
      </c>
      <c r="D1081" s="44" t="s">
        <v>70</v>
      </c>
      <c r="E1081" s="50"/>
      <c r="F1081" s="50"/>
      <c r="G1081" s="50"/>
      <c r="H1081" s="50"/>
      <c r="I1081" s="50"/>
      <c r="J1081" s="50"/>
    </row>
    <row r="1082">
      <c r="A1082" s="47" t="str">
        <f t="shared" si="1"/>
        <v>Asia_Timor-Leste-Asia_2001</v>
      </c>
      <c r="B1082" s="47" t="s">
        <v>144</v>
      </c>
      <c r="C1082" s="49" t="s">
        <v>175</v>
      </c>
      <c r="D1082" s="44" t="s">
        <v>71</v>
      </c>
      <c r="E1082" s="50"/>
      <c r="F1082" s="50"/>
      <c r="G1082" s="50"/>
      <c r="H1082" s="50"/>
      <c r="I1082" s="50"/>
      <c r="J1082" s="50"/>
    </row>
    <row r="1083">
      <c r="A1083" s="47" t="str">
        <f t="shared" si="1"/>
        <v>Asia_Timor-Leste-Asia_2002</v>
      </c>
      <c r="B1083" s="47" t="s">
        <v>144</v>
      </c>
      <c r="C1083" s="49" t="s">
        <v>175</v>
      </c>
      <c r="D1083" s="44" t="s">
        <v>72</v>
      </c>
      <c r="E1083" s="50"/>
      <c r="F1083" s="50"/>
      <c r="G1083" s="50"/>
      <c r="H1083" s="50"/>
      <c r="I1083" s="50"/>
      <c r="J1083" s="50"/>
    </row>
    <row r="1084">
      <c r="A1084" s="47" t="str">
        <f t="shared" si="1"/>
        <v>Asia_Timor-Leste-Asia_2003</v>
      </c>
      <c r="B1084" s="47" t="s">
        <v>144</v>
      </c>
      <c r="C1084" s="49" t="s">
        <v>175</v>
      </c>
      <c r="D1084" s="44" t="s">
        <v>74</v>
      </c>
      <c r="E1084" s="50"/>
      <c r="F1084" s="50"/>
      <c r="G1084" s="50"/>
      <c r="H1084" s="50"/>
      <c r="I1084" s="50"/>
      <c r="J1084" s="52">
        <v>0.021</v>
      </c>
    </row>
    <row r="1085">
      <c r="A1085" s="47" t="str">
        <f t="shared" si="1"/>
        <v>Asia_Timor-Leste-Asia_2004</v>
      </c>
      <c r="B1085" s="47" t="s">
        <v>144</v>
      </c>
      <c r="C1085" s="49" t="s">
        <v>175</v>
      </c>
      <c r="D1085" s="44" t="s">
        <v>83</v>
      </c>
      <c r="E1085" s="50"/>
      <c r="F1085" s="52">
        <v>158.0</v>
      </c>
      <c r="G1085" s="50"/>
      <c r="H1085" s="50"/>
      <c r="I1085" s="50"/>
      <c r="J1085" s="52">
        <v>0.027</v>
      </c>
    </row>
    <row r="1086">
      <c r="A1086" s="47" t="str">
        <f t="shared" si="1"/>
        <v>Asia_Timor-Leste-Asia_2005</v>
      </c>
      <c r="B1086" s="47" t="s">
        <v>144</v>
      </c>
      <c r="C1086" s="49" t="s">
        <v>175</v>
      </c>
      <c r="D1086" s="44" t="s">
        <v>84</v>
      </c>
      <c r="E1086" s="52">
        <v>0.484</v>
      </c>
      <c r="F1086" s="52">
        <v>167.0</v>
      </c>
      <c r="G1086" s="50"/>
      <c r="H1086" s="52">
        <v>640.0</v>
      </c>
      <c r="I1086" s="52">
        <v>0.001</v>
      </c>
      <c r="J1086" s="52">
        <v>0.033</v>
      </c>
    </row>
    <row r="1087">
      <c r="A1087" s="47" t="str">
        <f t="shared" si="1"/>
        <v>Asia_Timor-Leste-Asia_2006</v>
      </c>
      <c r="B1087" s="47" t="s">
        <v>144</v>
      </c>
      <c r="C1087" s="49" t="s">
        <v>175</v>
      </c>
      <c r="D1087" s="44" t="s">
        <v>85</v>
      </c>
      <c r="E1087" s="52">
        <v>0.484</v>
      </c>
      <c r="F1087" s="52">
        <v>167.0</v>
      </c>
      <c r="G1087" s="50"/>
      <c r="H1087" s="52">
        <v>640.0</v>
      </c>
      <c r="I1087" s="52">
        <v>0.001</v>
      </c>
      <c r="J1087" s="52">
        <v>0.048</v>
      </c>
    </row>
    <row r="1088">
      <c r="A1088" s="47" t="str">
        <f t="shared" si="1"/>
        <v>Asia_Timor-Leste-Asia_2007</v>
      </c>
      <c r="B1088" s="47" t="s">
        <v>144</v>
      </c>
      <c r="C1088" s="49" t="s">
        <v>175</v>
      </c>
      <c r="D1088" s="44" t="s">
        <v>86</v>
      </c>
      <c r="E1088" s="52">
        <v>0.484</v>
      </c>
      <c r="F1088" s="52">
        <v>158.0</v>
      </c>
      <c r="G1088" s="50"/>
      <c r="H1088" s="52">
        <v>640.0</v>
      </c>
      <c r="I1088" s="52">
        <v>0.001</v>
      </c>
      <c r="J1088" s="52">
        <v>0.076</v>
      </c>
    </row>
    <row r="1089">
      <c r="A1089" s="47" t="str">
        <f t="shared" si="1"/>
        <v>Asia_Timor-Leste-Asia_2008</v>
      </c>
      <c r="B1089" s="47" t="s">
        <v>144</v>
      </c>
      <c r="C1089" s="49" t="s">
        <v>175</v>
      </c>
      <c r="D1089" s="44" t="s">
        <v>87</v>
      </c>
      <c r="E1089" s="52">
        <v>0.326</v>
      </c>
      <c r="F1089" s="52">
        <v>157.0</v>
      </c>
      <c r="G1089" s="50"/>
      <c r="H1089" s="52">
        <v>640.0</v>
      </c>
      <c r="I1089" s="52">
        <v>0.002</v>
      </c>
      <c r="J1089" s="52">
        <v>0.119</v>
      </c>
    </row>
    <row r="1090">
      <c r="A1090" s="47" t="str">
        <f t="shared" si="1"/>
        <v>Asia_Timor-Leste-Asia_2009</v>
      </c>
      <c r="B1090" s="47" t="s">
        <v>144</v>
      </c>
      <c r="C1090" s="49" t="s">
        <v>175</v>
      </c>
      <c r="D1090" s="44" t="s">
        <v>88</v>
      </c>
      <c r="E1090" s="52">
        <v>0.11</v>
      </c>
      <c r="F1090" s="52">
        <v>157.0</v>
      </c>
      <c r="G1090" s="50"/>
      <c r="H1090" s="52">
        <v>276.0</v>
      </c>
      <c r="I1090" s="52">
        <v>0.002</v>
      </c>
      <c r="J1090" s="52">
        <v>0.33</v>
      </c>
    </row>
    <row r="1091">
      <c r="A1091" s="47" t="str">
        <f t="shared" si="1"/>
        <v>Asia_Timor-Leste-Asia_2010</v>
      </c>
      <c r="B1091" s="47" t="s">
        <v>144</v>
      </c>
      <c r="C1091" s="49" t="s">
        <v>175</v>
      </c>
      <c r="D1091" s="44" t="s">
        <v>89</v>
      </c>
      <c r="E1091" s="52">
        <v>0.11</v>
      </c>
      <c r="F1091" s="52">
        <v>110.0</v>
      </c>
      <c r="G1091" s="50"/>
      <c r="H1091" s="52">
        <v>276.0</v>
      </c>
      <c r="I1091" s="52">
        <v>0.002</v>
      </c>
      <c r="J1091" s="52">
        <v>0.438</v>
      </c>
    </row>
    <row r="1092">
      <c r="A1092" s="47" t="str">
        <f t="shared" si="1"/>
        <v>Asia_Timor-Leste-Asia_2011</v>
      </c>
      <c r="B1092" s="47" t="s">
        <v>144</v>
      </c>
      <c r="C1092" s="49" t="s">
        <v>175</v>
      </c>
      <c r="D1092" s="44" t="s">
        <v>90</v>
      </c>
      <c r="E1092" s="52">
        <v>0.11</v>
      </c>
      <c r="F1092" s="52">
        <v>94.0</v>
      </c>
      <c r="G1092" s="50"/>
      <c r="H1092" s="52">
        <v>276.0</v>
      </c>
      <c r="I1092" s="52">
        <v>0.009</v>
      </c>
      <c r="J1092" s="52">
        <v>0.56</v>
      </c>
    </row>
    <row r="1093">
      <c r="A1093" s="47" t="str">
        <f t="shared" si="1"/>
        <v>Asia_Timor-Leste-Asia_2012</v>
      </c>
      <c r="B1093" s="47" t="s">
        <v>144</v>
      </c>
      <c r="C1093" s="49" t="s">
        <v>175</v>
      </c>
      <c r="D1093" s="44" t="s">
        <v>91</v>
      </c>
      <c r="E1093" s="52">
        <v>0.11</v>
      </c>
      <c r="F1093" s="52">
        <v>94.0</v>
      </c>
      <c r="G1093" s="52">
        <v>167.0</v>
      </c>
      <c r="H1093" s="52">
        <v>276.0</v>
      </c>
      <c r="I1093" s="52">
        <v>0.009</v>
      </c>
      <c r="J1093" s="52">
        <v>0.557</v>
      </c>
    </row>
    <row r="1094">
      <c r="A1094" s="47" t="str">
        <f t="shared" si="1"/>
        <v>Asia_Turkmenistan-Asia_2000</v>
      </c>
      <c r="B1094" s="47" t="s">
        <v>144</v>
      </c>
      <c r="C1094" s="49" t="s">
        <v>176</v>
      </c>
      <c r="D1094" s="44" t="s">
        <v>70</v>
      </c>
      <c r="E1094" s="50"/>
      <c r="F1094" s="50"/>
      <c r="G1094" s="50"/>
      <c r="H1094" s="50"/>
      <c r="I1094" s="52">
        <v>0.001</v>
      </c>
      <c r="J1094" s="52">
        <v>0.002</v>
      </c>
    </row>
    <row r="1095">
      <c r="A1095" s="47" t="str">
        <f t="shared" si="1"/>
        <v>Asia_Turkmenistan-Asia_2001</v>
      </c>
      <c r="B1095" s="47" t="s">
        <v>144</v>
      </c>
      <c r="C1095" s="49" t="s">
        <v>176</v>
      </c>
      <c r="D1095" s="44" t="s">
        <v>71</v>
      </c>
      <c r="E1095" s="50"/>
      <c r="F1095" s="50"/>
      <c r="G1095" s="50"/>
      <c r="H1095" s="50"/>
      <c r="I1095" s="52">
        <v>0.002</v>
      </c>
      <c r="J1095" s="52">
        <v>0.002</v>
      </c>
    </row>
    <row r="1096">
      <c r="A1096" s="47" t="str">
        <f t="shared" si="1"/>
        <v>Asia_Turkmenistan-Asia_2002</v>
      </c>
      <c r="B1096" s="47" t="s">
        <v>144</v>
      </c>
      <c r="C1096" s="49" t="s">
        <v>176</v>
      </c>
      <c r="D1096" s="44" t="s">
        <v>72</v>
      </c>
      <c r="E1096" s="50"/>
      <c r="F1096" s="50"/>
      <c r="G1096" s="50"/>
      <c r="H1096" s="50"/>
      <c r="I1096" s="52">
        <v>0.003</v>
      </c>
      <c r="J1096" s="52">
        <v>0.002</v>
      </c>
    </row>
    <row r="1097">
      <c r="A1097" s="47" t="str">
        <f t="shared" si="1"/>
        <v>Asia_Turkmenistan-Asia_2003</v>
      </c>
      <c r="B1097" s="47" t="s">
        <v>144</v>
      </c>
      <c r="C1097" s="49" t="s">
        <v>176</v>
      </c>
      <c r="D1097" s="44" t="s">
        <v>74</v>
      </c>
      <c r="E1097" s="50"/>
      <c r="F1097" s="50"/>
      <c r="G1097" s="50"/>
      <c r="H1097" s="50"/>
      <c r="I1097" s="52">
        <v>0.004</v>
      </c>
      <c r="J1097" s="52">
        <v>0.002</v>
      </c>
    </row>
    <row r="1098">
      <c r="A1098" s="47" t="str">
        <f t="shared" si="1"/>
        <v>Asia_Turkmenistan-Asia_2004</v>
      </c>
      <c r="B1098" s="47" t="s">
        <v>144</v>
      </c>
      <c r="C1098" s="49" t="s">
        <v>176</v>
      </c>
      <c r="D1098" s="44" t="s">
        <v>83</v>
      </c>
      <c r="E1098" s="50"/>
      <c r="F1098" s="50"/>
      <c r="G1098" s="50"/>
      <c r="H1098" s="50"/>
      <c r="I1098" s="52">
        <v>0.008</v>
      </c>
      <c r="J1098" s="52">
        <v>0.011</v>
      </c>
    </row>
    <row r="1099">
      <c r="A1099" s="47" t="str">
        <f t="shared" si="1"/>
        <v>Asia_Turkmenistan-Asia_2005</v>
      </c>
      <c r="B1099" s="47" t="s">
        <v>144</v>
      </c>
      <c r="C1099" s="49" t="s">
        <v>176</v>
      </c>
      <c r="D1099" s="44" t="s">
        <v>84</v>
      </c>
      <c r="E1099" s="50"/>
      <c r="F1099" s="50"/>
      <c r="G1099" s="50"/>
      <c r="H1099" s="50"/>
      <c r="I1099" s="52">
        <v>0.01</v>
      </c>
      <c r="J1099" s="52">
        <v>0.022</v>
      </c>
    </row>
    <row r="1100">
      <c r="A1100" s="47" t="str">
        <f t="shared" si="1"/>
        <v>Asia_Turkmenistan-Asia_2006</v>
      </c>
      <c r="B1100" s="47" t="s">
        <v>144</v>
      </c>
      <c r="C1100" s="49" t="s">
        <v>176</v>
      </c>
      <c r="D1100" s="44" t="s">
        <v>85</v>
      </c>
      <c r="E1100" s="50"/>
      <c r="F1100" s="50"/>
      <c r="G1100" s="50"/>
      <c r="H1100" s="50"/>
      <c r="I1100" s="52">
        <v>0.013</v>
      </c>
      <c r="J1100" s="52">
        <v>0.045</v>
      </c>
    </row>
    <row r="1101">
      <c r="A1101" s="47" t="str">
        <f t="shared" si="1"/>
        <v>Asia_Turkmenistan-Asia_2007</v>
      </c>
      <c r="B1101" s="47" t="s">
        <v>144</v>
      </c>
      <c r="C1101" s="49" t="s">
        <v>176</v>
      </c>
      <c r="D1101" s="44" t="s">
        <v>86</v>
      </c>
      <c r="E1101" s="50"/>
      <c r="F1101" s="50"/>
      <c r="G1101" s="50"/>
      <c r="H1101" s="50"/>
      <c r="I1101" s="52">
        <v>0.014</v>
      </c>
      <c r="J1101" s="52">
        <v>0.079</v>
      </c>
    </row>
    <row r="1102">
      <c r="A1102" s="47" t="str">
        <f t="shared" si="1"/>
        <v>Asia_Turkmenistan-Asia_2008</v>
      </c>
      <c r="B1102" s="47" t="s">
        <v>144</v>
      </c>
      <c r="C1102" s="49" t="s">
        <v>176</v>
      </c>
      <c r="D1102" s="44" t="s">
        <v>87</v>
      </c>
      <c r="E1102" s="50"/>
      <c r="F1102" s="50"/>
      <c r="G1102" s="50"/>
      <c r="H1102" s="50"/>
      <c r="I1102" s="52">
        <v>0.018</v>
      </c>
      <c r="J1102" s="52">
        <v>0.231</v>
      </c>
    </row>
    <row r="1103">
      <c r="A1103" s="47" t="str">
        <f t="shared" si="1"/>
        <v>Asia_Turkmenistan-Asia_2009</v>
      </c>
      <c r="B1103" s="47" t="s">
        <v>144</v>
      </c>
      <c r="C1103" s="49" t="s">
        <v>176</v>
      </c>
      <c r="D1103" s="44" t="s">
        <v>88</v>
      </c>
      <c r="E1103" s="50"/>
      <c r="F1103" s="50"/>
      <c r="G1103" s="50"/>
      <c r="H1103" s="50"/>
      <c r="I1103" s="52">
        <v>0.02</v>
      </c>
      <c r="J1103" s="52">
        <v>0.428</v>
      </c>
    </row>
    <row r="1104">
      <c r="A1104" s="47" t="str">
        <f t="shared" si="1"/>
        <v>Asia_Turkmenistan-Asia_2010</v>
      </c>
      <c r="B1104" s="47" t="s">
        <v>144</v>
      </c>
      <c r="C1104" s="49" t="s">
        <v>176</v>
      </c>
      <c r="D1104" s="44" t="s">
        <v>89</v>
      </c>
      <c r="E1104" s="50"/>
      <c r="F1104" s="50"/>
      <c r="G1104" s="50"/>
      <c r="H1104" s="50"/>
      <c r="I1104" s="52">
        <v>0.03</v>
      </c>
      <c r="J1104" s="52">
        <v>0.634</v>
      </c>
    </row>
    <row r="1105">
      <c r="A1105" s="47" t="str">
        <f t="shared" si="1"/>
        <v>Asia_Turkmenistan-Asia_2011</v>
      </c>
      <c r="B1105" s="47" t="s">
        <v>144</v>
      </c>
      <c r="C1105" s="49" t="s">
        <v>176</v>
      </c>
      <c r="D1105" s="44" t="s">
        <v>90</v>
      </c>
      <c r="E1105" s="50"/>
      <c r="F1105" s="50"/>
      <c r="G1105" s="50"/>
      <c r="H1105" s="50"/>
      <c r="I1105" s="52">
        <v>0.05</v>
      </c>
      <c r="J1105" s="52">
        <v>1.038</v>
      </c>
    </row>
    <row r="1106">
      <c r="A1106" s="47" t="str">
        <f t="shared" si="1"/>
        <v>Asia_Turkmenistan-Asia_2012</v>
      </c>
      <c r="B1106" s="47" t="s">
        <v>144</v>
      </c>
      <c r="C1106" s="49" t="s">
        <v>176</v>
      </c>
      <c r="D1106" s="44" t="s">
        <v>91</v>
      </c>
      <c r="E1106" s="50"/>
      <c r="F1106" s="50"/>
      <c r="G1106" s="50"/>
      <c r="H1106" s="50"/>
      <c r="I1106" s="52">
        <v>0.072</v>
      </c>
      <c r="J1106" s="52">
        <v>1.141</v>
      </c>
    </row>
    <row r="1107">
      <c r="A1107" s="47" t="str">
        <f t="shared" si="1"/>
        <v>Asia_Uzbekistan-Asia_2000</v>
      </c>
      <c r="B1107" s="47" t="s">
        <v>144</v>
      </c>
      <c r="C1107" s="49" t="s">
        <v>177</v>
      </c>
      <c r="D1107" s="44" t="s">
        <v>70</v>
      </c>
      <c r="E1107" s="50"/>
      <c r="F1107" s="50"/>
      <c r="G1107" s="50"/>
      <c r="H1107" s="50"/>
      <c r="I1107" s="52">
        <v>0.005</v>
      </c>
      <c r="J1107" s="52">
        <v>0.002</v>
      </c>
    </row>
    <row r="1108">
      <c r="A1108" s="47" t="str">
        <f t="shared" si="1"/>
        <v>Asia_Uzbekistan-Asia_2001</v>
      </c>
      <c r="B1108" s="47" t="s">
        <v>144</v>
      </c>
      <c r="C1108" s="49" t="s">
        <v>177</v>
      </c>
      <c r="D1108" s="44" t="s">
        <v>71</v>
      </c>
      <c r="E1108" s="50"/>
      <c r="F1108" s="50"/>
      <c r="G1108" s="50"/>
      <c r="H1108" s="50"/>
      <c r="I1108" s="52">
        <v>0.006</v>
      </c>
      <c r="J1108" s="52">
        <v>0.005</v>
      </c>
    </row>
    <row r="1109">
      <c r="A1109" s="47" t="str">
        <f t="shared" si="1"/>
        <v>Asia_Uzbekistan-Asia_2002</v>
      </c>
      <c r="B1109" s="47" t="s">
        <v>144</v>
      </c>
      <c r="C1109" s="49" t="s">
        <v>177</v>
      </c>
      <c r="D1109" s="44" t="s">
        <v>72</v>
      </c>
      <c r="E1109" s="50"/>
      <c r="F1109" s="50"/>
      <c r="G1109" s="50"/>
      <c r="H1109" s="50"/>
      <c r="I1109" s="52">
        <v>0.011</v>
      </c>
      <c r="J1109" s="52">
        <v>0.007</v>
      </c>
    </row>
    <row r="1110">
      <c r="A1110" s="47" t="str">
        <f t="shared" si="1"/>
        <v>Asia_Uzbekistan-Asia_2003</v>
      </c>
      <c r="B1110" s="47" t="s">
        <v>144</v>
      </c>
      <c r="C1110" s="49" t="s">
        <v>177</v>
      </c>
      <c r="D1110" s="44" t="s">
        <v>74</v>
      </c>
      <c r="E1110" s="50"/>
      <c r="F1110" s="52">
        <v>29.0</v>
      </c>
      <c r="G1110" s="50"/>
      <c r="H1110" s="50"/>
      <c r="I1110" s="52">
        <v>0.019</v>
      </c>
      <c r="J1110" s="52">
        <v>0.013</v>
      </c>
    </row>
    <row r="1111">
      <c r="A1111" s="47" t="str">
        <f t="shared" si="1"/>
        <v>Asia_Uzbekistan-Asia_2004</v>
      </c>
      <c r="B1111" s="47" t="s">
        <v>144</v>
      </c>
      <c r="C1111" s="49" t="s">
        <v>177</v>
      </c>
      <c r="D1111" s="44" t="s">
        <v>83</v>
      </c>
      <c r="E1111" s="50"/>
      <c r="F1111" s="52">
        <v>29.0</v>
      </c>
      <c r="G1111" s="50"/>
      <c r="H1111" s="50"/>
      <c r="I1111" s="52">
        <v>0.026</v>
      </c>
      <c r="J1111" s="52">
        <v>0.021</v>
      </c>
    </row>
    <row r="1112">
      <c r="A1112" s="47" t="str">
        <f t="shared" si="1"/>
        <v>Asia_Uzbekistan-Asia_2005</v>
      </c>
      <c r="B1112" s="47" t="s">
        <v>144</v>
      </c>
      <c r="C1112" s="49" t="s">
        <v>177</v>
      </c>
      <c r="D1112" s="44" t="s">
        <v>84</v>
      </c>
      <c r="E1112" s="52">
        <v>0.967</v>
      </c>
      <c r="F1112" s="52">
        <v>29.0</v>
      </c>
      <c r="G1112" s="50"/>
      <c r="H1112" s="52">
        <v>196.0</v>
      </c>
      <c r="I1112" s="52">
        <v>0.033</v>
      </c>
      <c r="J1112" s="52">
        <v>0.028</v>
      </c>
    </row>
    <row r="1113">
      <c r="A1113" s="47" t="str">
        <f t="shared" si="1"/>
        <v>Asia_Uzbekistan-Asia_2006</v>
      </c>
      <c r="B1113" s="47" t="s">
        <v>144</v>
      </c>
      <c r="C1113" s="49" t="s">
        <v>177</v>
      </c>
      <c r="D1113" s="44" t="s">
        <v>85</v>
      </c>
      <c r="E1113" s="52">
        <v>1.121</v>
      </c>
      <c r="F1113" s="52">
        <v>29.0</v>
      </c>
      <c r="G1113" s="50"/>
      <c r="H1113" s="52">
        <v>196.0</v>
      </c>
      <c r="I1113" s="52">
        <v>0.064</v>
      </c>
      <c r="J1113" s="52">
        <v>0.096</v>
      </c>
    </row>
    <row r="1114">
      <c r="A1114" s="47" t="str">
        <f t="shared" si="1"/>
        <v>Asia_Uzbekistan-Asia_2007</v>
      </c>
      <c r="B1114" s="47" t="s">
        <v>144</v>
      </c>
      <c r="C1114" s="49" t="s">
        <v>177</v>
      </c>
      <c r="D1114" s="44" t="s">
        <v>86</v>
      </c>
      <c r="E1114" s="52">
        <v>0.903</v>
      </c>
      <c r="F1114" s="52">
        <v>15.0</v>
      </c>
      <c r="G1114" s="50"/>
      <c r="H1114" s="52">
        <v>196.0</v>
      </c>
      <c r="I1114" s="52">
        <v>0.075</v>
      </c>
      <c r="J1114" s="52">
        <v>0.213</v>
      </c>
    </row>
    <row r="1115">
      <c r="A1115" s="47" t="str">
        <f t="shared" si="1"/>
        <v>Asia_Uzbekistan-Asia_2008</v>
      </c>
      <c r="B1115" s="47" t="s">
        <v>144</v>
      </c>
      <c r="C1115" s="49" t="s">
        <v>177</v>
      </c>
      <c r="D1115" s="44" t="s">
        <v>87</v>
      </c>
      <c r="E1115" s="52">
        <v>0.898</v>
      </c>
      <c r="F1115" s="52">
        <v>15.0</v>
      </c>
      <c r="G1115" s="50"/>
      <c r="H1115" s="52">
        <v>205.0</v>
      </c>
      <c r="I1115" s="52">
        <v>0.091</v>
      </c>
      <c r="J1115" s="52">
        <v>0.458</v>
      </c>
    </row>
    <row r="1116">
      <c r="A1116" s="47" t="str">
        <f t="shared" si="1"/>
        <v>Asia_Uzbekistan-Asia_2009</v>
      </c>
      <c r="B1116" s="47" t="s">
        <v>144</v>
      </c>
      <c r="C1116" s="49" t="s">
        <v>177</v>
      </c>
      <c r="D1116" s="44" t="s">
        <v>88</v>
      </c>
      <c r="E1116" s="52">
        <v>0.948</v>
      </c>
      <c r="F1116" s="52">
        <v>15.0</v>
      </c>
      <c r="G1116" s="50"/>
      <c r="H1116" s="52">
        <v>205.0</v>
      </c>
      <c r="I1116" s="52">
        <v>0.171</v>
      </c>
      <c r="J1116" s="52">
        <v>0.599</v>
      </c>
    </row>
    <row r="1117">
      <c r="A1117" s="47" t="str">
        <f t="shared" si="1"/>
        <v>Asia_Uzbekistan-Asia_2010</v>
      </c>
      <c r="B1117" s="47" t="s">
        <v>144</v>
      </c>
      <c r="C1117" s="49" t="s">
        <v>177</v>
      </c>
      <c r="D1117" s="44" t="s">
        <v>89</v>
      </c>
      <c r="E1117" s="52">
        <v>0.956</v>
      </c>
      <c r="F1117" s="52">
        <v>15.0</v>
      </c>
      <c r="G1117" s="50"/>
      <c r="H1117" s="52">
        <v>205.0</v>
      </c>
      <c r="I1117" s="52">
        <v>0.2</v>
      </c>
      <c r="J1117" s="52">
        <v>0.755</v>
      </c>
    </row>
    <row r="1118">
      <c r="A1118" s="47" t="str">
        <f t="shared" si="1"/>
        <v>Asia_Uzbekistan-Asia_2011</v>
      </c>
      <c r="B1118" s="47" t="s">
        <v>144</v>
      </c>
      <c r="C1118" s="49" t="s">
        <v>177</v>
      </c>
      <c r="D1118" s="44" t="s">
        <v>90</v>
      </c>
      <c r="E1118" s="52">
        <v>0.975</v>
      </c>
      <c r="F1118" s="52">
        <v>14.0</v>
      </c>
      <c r="G1118" s="50"/>
      <c r="H1118" s="52">
        <v>205.0</v>
      </c>
      <c r="I1118" s="52">
        <v>0.302</v>
      </c>
      <c r="J1118" s="52">
        <v>0.904</v>
      </c>
    </row>
    <row r="1119">
      <c r="A1119" s="47" t="str">
        <f t="shared" si="1"/>
        <v>Asia_Uzbekistan-Asia_2012</v>
      </c>
      <c r="B1119" s="47" t="s">
        <v>144</v>
      </c>
      <c r="C1119" s="49" t="s">
        <v>177</v>
      </c>
      <c r="D1119" s="44" t="s">
        <v>91</v>
      </c>
      <c r="E1119" s="52">
        <v>0.985</v>
      </c>
      <c r="F1119" s="52">
        <v>12.0</v>
      </c>
      <c r="G1119" s="52">
        <v>156.0</v>
      </c>
      <c r="H1119" s="52">
        <v>205.0</v>
      </c>
      <c r="I1119" s="52">
        <v>0.365</v>
      </c>
      <c r="J1119" s="52">
        <v>0.71</v>
      </c>
    </row>
    <row r="1120">
      <c r="A1120" s="47" t="str">
        <f t="shared" si="1"/>
        <v>Asia_Vietnam-Asia_2000</v>
      </c>
      <c r="B1120" s="47" t="s">
        <v>144</v>
      </c>
      <c r="C1120" s="49" t="s">
        <v>178</v>
      </c>
      <c r="D1120" s="44" t="s">
        <v>70</v>
      </c>
      <c r="E1120" s="50"/>
      <c r="F1120" s="50"/>
      <c r="G1120" s="50"/>
      <c r="H1120" s="50"/>
      <c r="I1120" s="52">
        <v>0.003</v>
      </c>
      <c r="J1120" s="52">
        <v>0.01</v>
      </c>
    </row>
    <row r="1121">
      <c r="A1121" s="47" t="str">
        <f t="shared" si="1"/>
        <v>Asia_Vietnam-Asia_2001</v>
      </c>
      <c r="B1121" s="47" t="s">
        <v>144</v>
      </c>
      <c r="C1121" s="49" t="s">
        <v>178</v>
      </c>
      <c r="D1121" s="44" t="s">
        <v>71</v>
      </c>
      <c r="E1121" s="50"/>
      <c r="F1121" s="50"/>
      <c r="G1121" s="50"/>
      <c r="H1121" s="50"/>
      <c r="I1121" s="52">
        <v>0.013</v>
      </c>
      <c r="J1121" s="52">
        <v>0.015</v>
      </c>
    </row>
    <row r="1122">
      <c r="A1122" s="47" t="str">
        <f t="shared" si="1"/>
        <v>Asia_Vietnam-Asia_2002</v>
      </c>
      <c r="B1122" s="47" t="s">
        <v>144</v>
      </c>
      <c r="C1122" s="49" t="s">
        <v>178</v>
      </c>
      <c r="D1122" s="44" t="s">
        <v>72</v>
      </c>
      <c r="E1122" s="50"/>
      <c r="F1122" s="50"/>
      <c r="G1122" s="50"/>
      <c r="H1122" s="50"/>
      <c r="I1122" s="52">
        <v>0.019</v>
      </c>
      <c r="J1122" s="52">
        <v>0.023</v>
      </c>
    </row>
    <row r="1123">
      <c r="A1123" s="47" t="str">
        <f t="shared" si="1"/>
        <v>Asia_Vietnam-Asia_2003</v>
      </c>
      <c r="B1123" s="47" t="s">
        <v>144</v>
      </c>
      <c r="C1123" s="49" t="s">
        <v>178</v>
      </c>
      <c r="D1123" s="44" t="s">
        <v>74</v>
      </c>
      <c r="E1123" s="50"/>
      <c r="F1123" s="52">
        <v>59.0</v>
      </c>
      <c r="G1123" s="50"/>
      <c r="H1123" s="50"/>
      <c r="I1123" s="52">
        <v>0.038</v>
      </c>
      <c r="J1123" s="52">
        <v>0.033</v>
      </c>
    </row>
    <row r="1124">
      <c r="A1124" s="47" t="str">
        <f t="shared" si="1"/>
        <v>Asia_Vietnam-Asia_2004</v>
      </c>
      <c r="B1124" s="47" t="s">
        <v>144</v>
      </c>
      <c r="C1124" s="49" t="s">
        <v>178</v>
      </c>
      <c r="D1124" s="44" t="s">
        <v>83</v>
      </c>
      <c r="E1124" s="50"/>
      <c r="F1124" s="52">
        <v>51.0</v>
      </c>
      <c r="G1124" s="50"/>
      <c r="H1124" s="50"/>
      <c r="I1124" s="52">
        <v>0.076</v>
      </c>
      <c r="J1124" s="52">
        <v>0.059</v>
      </c>
    </row>
    <row r="1125">
      <c r="A1125" s="47" t="str">
        <f t="shared" si="1"/>
        <v>Asia_Vietnam-Asia_2005</v>
      </c>
      <c r="B1125" s="47" t="s">
        <v>144</v>
      </c>
      <c r="C1125" s="49" t="s">
        <v>178</v>
      </c>
      <c r="D1125" s="44" t="s">
        <v>84</v>
      </c>
      <c r="E1125" s="52">
        <v>0.399</v>
      </c>
      <c r="F1125" s="52">
        <v>45.0</v>
      </c>
      <c r="G1125" s="50"/>
      <c r="H1125" s="52">
        <v>1050.0</v>
      </c>
      <c r="I1125" s="52">
        <v>0.127</v>
      </c>
      <c r="J1125" s="52">
        <v>0.113</v>
      </c>
    </row>
    <row r="1126">
      <c r="A1126" s="47" t="str">
        <f t="shared" si="1"/>
        <v>Asia_Vietnam-Asia_2006</v>
      </c>
      <c r="B1126" s="47" t="s">
        <v>144</v>
      </c>
      <c r="C1126" s="49" t="s">
        <v>178</v>
      </c>
      <c r="D1126" s="44" t="s">
        <v>85</v>
      </c>
      <c r="E1126" s="52">
        <v>0.399</v>
      </c>
      <c r="F1126" s="52">
        <v>50.0</v>
      </c>
      <c r="G1126" s="50"/>
      <c r="H1126" s="52">
        <v>1050.0</v>
      </c>
      <c r="I1126" s="52">
        <v>0.173</v>
      </c>
      <c r="J1126" s="52">
        <v>0.22</v>
      </c>
    </row>
    <row r="1127">
      <c r="A1127" s="47" t="str">
        <f t="shared" si="1"/>
        <v>Asia_Vietnam-Asia_2007</v>
      </c>
      <c r="B1127" s="47" t="s">
        <v>144</v>
      </c>
      <c r="C1127" s="49" t="s">
        <v>178</v>
      </c>
      <c r="D1127" s="44" t="s">
        <v>86</v>
      </c>
      <c r="E1127" s="52">
        <v>0.399</v>
      </c>
      <c r="F1127" s="52">
        <v>39.0</v>
      </c>
      <c r="G1127" s="50"/>
      <c r="H1127" s="52">
        <v>1050.0</v>
      </c>
      <c r="I1127" s="52">
        <v>0.208</v>
      </c>
      <c r="J1127" s="52">
        <v>0.52</v>
      </c>
    </row>
    <row r="1128">
      <c r="A1128" s="47" t="str">
        <f t="shared" si="1"/>
        <v>Asia_Vietnam-Asia_2008</v>
      </c>
      <c r="B1128" s="47" t="s">
        <v>144</v>
      </c>
      <c r="C1128" s="49" t="s">
        <v>178</v>
      </c>
      <c r="D1128" s="44" t="s">
        <v>87</v>
      </c>
      <c r="E1128" s="52">
        <v>0.399</v>
      </c>
      <c r="F1128" s="52">
        <v>39.0</v>
      </c>
      <c r="G1128" s="50"/>
      <c r="H1128" s="52">
        <v>1050.0</v>
      </c>
      <c r="I1128" s="52">
        <v>0.239</v>
      </c>
      <c r="J1128" s="52">
        <v>0.857</v>
      </c>
    </row>
    <row r="1129">
      <c r="A1129" s="47" t="str">
        <f t="shared" si="1"/>
        <v>Asia_Vietnam-Asia_2009</v>
      </c>
      <c r="B1129" s="47" t="s">
        <v>144</v>
      </c>
      <c r="C1129" s="49" t="s">
        <v>178</v>
      </c>
      <c r="D1129" s="44" t="s">
        <v>88</v>
      </c>
      <c r="E1129" s="52">
        <v>0.399</v>
      </c>
      <c r="F1129" s="52">
        <v>39.0</v>
      </c>
      <c r="G1129" s="50"/>
      <c r="H1129" s="52">
        <v>1050.0</v>
      </c>
      <c r="I1129" s="52">
        <v>0.266</v>
      </c>
      <c r="J1129" s="52">
        <v>1.114</v>
      </c>
    </row>
    <row r="1130">
      <c r="A1130" s="47" t="str">
        <f t="shared" si="1"/>
        <v>Asia_Vietnam-Asia_2010</v>
      </c>
      <c r="B1130" s="47" t="s">
        <v>144</v>
      </c>
      <c r="C1130" s="49" t="s">
        <v>178</v>
      </c>
      <c r="D1130" s="44" t="s">
        <v>89</v>
      </c>
      <c r="E1130" s="52">
        <v>0.329</v>
      </c>
      <c r="F1130" s="52">
        <v>38.0</v>
      </c>
      <c r="G1130" s="50"/>
      <c r="H1130" s="52">
        <v>941.0</v>
      </c>
      <c r="I1130" s="52">
        <v>0.307</v>
      </c>
      <c r="J1130" s="52">
        <v>1.253</v>
      </c>
    </row>
    <row r="1131">
      <c r="A1131" s="47" t="str">
        <f t="shared" si="1"/>
        <v>Asia_Vietnam-Asia_2011</v>
      </c>
      <c r="B1131" s="47" t="s">
        <v>144</v>
      </c>
      <c r="C1131" s="49" t="s">
        <v>178</v>
      </c>
      <c r="D1131" s="44" t="s">
        <v>90</v>
      </c>
      <c r="E1131" s="52">
        <v>0.4</v>
      </c>
      <c r="F1131" s="52">
        <v>38.0</v>
      </c>
      <c r="G1131" s="50"/>
      <c r="H1131" s="52">
        <v>941.0</v>
      </c>
      <c r="I1131" s="52">
        <v>0.351</v>
      </c>
      <c r="J1131" s="52">
        <v>1.416</v>
      </c>
    </row>
    <row r="1132">
      <c r="A1132" s="47" t="str">
        <f t="shared" si="1"/>
        <v>Asia_Vietnam-Asia_2012</v>
      </c>
      <c r="B1132" s="47" t="s">
        <v>144</v>
      </c>
      <c r="C1132" s="49" t="s">
        <v>178</v>
      </c>
      <c r="D1132" s="44" t="s">
        <v>91</v>
      </c>
      <c r="E1132" s="52">
        <v>0.343</v>
      </c>
      <c r="F1132" s="52">
        <v>34.0</v>
      </c>
      <c r="G1132" s="52">
        <v>98.0</v>
      </c>
      <c r="H1132" s="52">
        <v>872.0</v>
      </c>
      <c r="I1132" s="52">
        <v>0.395</v>
      </c>
      <c r="J1132" s="52">
        <v>1.477</v>
      </c>
    </row>
    <row r="1133">
      <c r="A1133" s="47" t="str">
        <f t="shared" si="1"/>
        <v>Europe_Albania-Europe_2000</v>
      </c>
      <c r="B1133" s="47" t="s">
        <v>179</v>
      </c>
      <c r="C1133" s="49" t="s">
        <v>180</v>
      </c>
      <c r="D1133" s="44" t="s">
        <v>70</v>
      </c>
      <c r="E1133" s="50"/>
      <c r="F1133" s="50"/>
      <c r="G1133" s="50"/>
      <c r="H1133" s="50"/>
      <c r="I1133" s="52">
        <v>0.001</v>
      </c>
      <c r="J1133" s="52">
        <v>0.009</v>
      </c>
    </row>
    <row r="1134">
      <c r="A1134" s="47" t="str">
        <f t="shared" si="1"/>
        <v>Europe_Albania-Europe_2001</v>
      </c>
      <c r="B1134" s="47" t="s">
        <v>179</v>
      </c>
      <c r="C1134" s="49" t="s">
        <v>180</v>
      </c>
      <c r="D1134" s="44" t="s">
        <v>71</v>
      </c>
      <c r="E1134" s="50"/>
      <c r="F1134" s="50"/>
      <c r="G1134" s="50"/>
      <c r="H1134" s="50"/>
      <c r="I1134" s="52">
        <v>0.003</v>
      </c>
      <c r="J1134" s="52">
        <v>0.119</v>
      </c>
    </row>
    <row r="1135">
      <c r="A1135" s="47" t="str">
        <f t="shared" si="1"/>
        <v>Europe_Albania-Europe_2002</v>
      </c>
      <c r="B1135" s="47" t="s">
        <v>179</v>
      </c>
      <c r="C1135" s="49" t="s">
        <v>180</v>
      </c>
      <c r="D1135" s="44" t="s">
        <v>72</v>
      </c>
      <c r="E1135" s="50"/>
      <c r="F1135" s="50"/>
      <c r="G1135" s="50"/>
      <c r="H1135" s="50"/>
      <c r="I1135" s="52">
        <v>0.004</v>
      </c>
      <c r="J1135" s="52">
        <v>0.261</v>
      </c>
    </row>
    <row r="1136">
      <c r="A1136" s="47" t="str">
        <f t="shared" si="1"/>
        <v>Europe_Albania-Europe_2003</v>
      </c>
      <c r="B1136" s="47" t="s">
        <v>179</v>
      </c>
      <c r="C1136" s="49" t="s">
        <v>180</v>
      </c>
      <c r="D1136" s="44" t="s">
        <v>74</v>
      </c>
      <c r="E1136" s="50"/>
      <c r="F1136" s="52">
        <v>41.0</v>
      </c>
      <c r="G1136" s="50"/>
      <c r="H1136" s="50"/>
      <c r="I1136" s="52">
        <v>0.01</v>
      </c>
      <c r="J1136" s="52">
        <v>0.34</v>
      </c>
    </row>
    <row r="1137">
      <c r="A1137" s="47" t="str">
        <f t="shared" si="1"/>
        <v>Europe_Albania-Europe_2004</v>
      </c>
      <c r="B1137" s="47" t="s">
        <v>179</v>
      </c>
      <c r="C1137" s="49" t="s">
        <v>180</v>
      </c>
      <c r="D1137" s="44" t="s">
        <v>83</v>
      </c>
      <c r="E1137" s="50"/>
      <c r="F1137" s="52">
        <v>41.0</v>
      </c>
      <c r="G1137" s="50"/>
      <c r="H1137" s="50"/>
      <c r="I1137" s="52">
        <v>0.024</v>
      </c>
      <c r="J1137" s="52">
        <v>0.392</v>
      </c>
    </row>
    <row r="1138">
      <c r="A1138" s="47" t="str">
        <f t="shared" si="1"/>
        <v>Europe_Albania-Europe_2005</v>
      </c>
      <c r="B1138" s="47" t="s">
        <v>179</v>
      </c>
      <c r="C1138" s="49" t="s">
        <v>180</v>
      </c>
      <c r="D1138" s="44" t="s">
        <v>84</v>
      </c>
      <c r="E1138" s="52">
        <v>0.582</v>
      </c>
      <c r="F1138" s="52">
        <v>41.0</v>
      </c>
      <c r="G1138" s="50"/>
      <c r="H1138" s="52">
        <v>364.0</v>
      </c>
      <c r="I1138" s="52">
        <v>0.06</v>
      </c>
      <c r="J1138" s="52">
        <v>0.479</v>
      </c>
    </row>
    <row r="1139">
      <c r="A1139" s="47" t="str">
        <f t="shared" si="1"/>
        <v>Europe_Albania-Europe_2006</v>
      </c>
      <c r="B1139" s="47" t="s">
        <v>179</v>
      </c>
      <c r="C1139" s="49" t="s">
        <v>180</v>
      </c>
      <c r="D1139" s="44" t="s">
        <v>85</v>
      </c>
      <c r="E1139" s="52">
        <v>0.565</v>
      </c>
      <c r="F1139" s="52">
        <v>39.0</v>
      </c>
      <c r="G1139" s="50"/>
      <c r="H1139" s="52">
        <v>364.0</v>
      </c>
      <c r="I1139" s="52">
        <v>0.096</v>
      </c>
      <c r="J1139" s="52">
        <v>0.601</v>
      </c>
    </row>
    <row r="1140">
      <c r="A1140" s="47" t="str">
        <f t="shared" si="1"/>
        <v>Europe_Albania-Europe_2007</v>
      </c>
      <c r="B1140" s="47" t="s">
        <v>179</v>
      </c>
      <c r="C1140" s="49" t="s">
        <v>180</v>
      </c>
      <c r="D1140" s="44" t="s">
        <v>86</v>
      </c>
      <c r="E1140" s="52">
        <v>0.459</v>
      </c>
      <c r="F1140" s="52">
        <v>36.0</v>
      </c>
      <c r="G1140" s="50"/>
      <c r="H1140" s="52">
        <v>364.0</v>
      </c>
      <c r="I1140" s="52">
        <v>0.15</v>
      </c>
      <c r="J1140" s="52">
        <v>0.734</v>
      </c>
    </row>
    <row r="1141">
      <c r="A1141" s="47" t="str">
        <f t="shared" si="1"/>
        <v>Europe_Albania-Europe_2008</v>
      </c>
      <c r="B1141" s="47" t="s">
        <v>179</v>
      </c>
      <c r="C1141" s="49" t="s">
        <v>180</v>
      </c>
      <c r="D1141" s="44" t="s">
        <v>87</v>
      </c>
      <c r="E1141" s="52">
        <v>0.462</v>
      </c>
      <c r="F1141" s="52">
        <v>9.0</v>
      </c>
      <c r="G1141" s="50"/>
      <c r="H1141" s="52">
        <v>368.0</v>
      </c>
      <c r="I1141" s="52">
        <v>0.239</v>
      </c>
      <c r="J1141" s="52">
        <v>0.589</v>
      </c>
    </row>
    <row r="1142">
      <c r="A1142" s="47" t="str">
        <f t="shared" si="1"/>
        <v>Europe_Albania-Europe_2009</v>
      </c>
      <c r="B1142" s="47" t="s">
        <v>179</v>
      </c>
      <c r="C1142" s="49" t="s">
        <v>180</v>
      </c>
      <c r="D1142" s="44" t="s">
        <v>88</v>
      </c>
      <c r="E1142" s="52">
        <v>0.37</v>
      </c>
      <c r="F1142" s="52">
        <v>6.0</v>
      </c>
      <c r="G1142" s="50"/>
      <c r="H1142" s="52">
        <v>368.0</v>
      </c>
      <c r="I1142" s="52">
        <v>0.412</v>
      </c>
      <c r="J1142" s="52">
        <v>0.782</v>
      </c>
    </row>
    <row r="1143">
      <c r="A1143" s="47" t="str">
        <f t="shared" si="1"/>
        <v>Europe_Albania-Europe_2010</v>
      </c>
      <c r="B1143" s="47" t="s">
        <v>179</v>
      </c>
      <c r="C1143" s="49" t="s">
        <v>180</v>
      </c>
      <c r="D1143" s="44" t="s">
        <v>89</v>
      </c>
      <c r="E1143" s="52">
        <v>0.331</v>
      </c>
      <c r="F1143" s="52">
        <v>6.0</v>
      </c>
      <c r="G1143" s="50"/>
      <c r="H1143" s="52">
        <v>360.0</v>
      </c>
      <c r="I1143" s="52">
        <v>0.45</v>
      </c>
      <c r="J1143" s="52">
        <v>0.855</v>
      </c>
    </row>
    <row r="1144">
      <c r="A1144" s="47" t="str">
        <f t="shared" si="1"/>
        <v>Europe_Albania-Europe_2011</v>
      </c>
      <c r="B1144" s="47" t="s">
        <v>179</v>
      </c>
      <c r="C1144" s="49" t="s">
        <v>180</v>
      </c>
      <c r="D1144" s="44" t="s">
        <v>90</v>
      </c>
      <c r="E1144" s="52">
        <v>0.315</v>
      </c>
      <c r="F1144" s="52">
        <v>6.0</v>
      </c>
      <c r="G1144" s="50"/>
      <c r="H1144" s="52">
        <v>371.0</v>
      </c>
      <c r="I1144" s="52">
        <v>0.49</v>
      </c>
      <c r="J1144" s="52">
        <v>0.983</v>
      </c>
    </row>
    <row r="1145">
      <c r="A1145" s="47" t="str">
        <f t="shared" si="1"/>
        <v>Europe_Albania-Europe_2012</v>
      </c>
      <c r="B1145" s="47" t="s">
        <v>179</v>
      </c>
      <c r="C1145" s="49" t="s">
        <v>180</v>
      </c>
      <c r="D1145" s="44" t="s">
        <v>91</v>
      </c>
      <c r="E1145" s="52">
        <v>0.32</v>
      </c>
      <c r="F1145" s="52">
        <v>5.0</v>
      </c>
      <c r="G1145" s="52">
        <v>82.0</v>
      </c>
      <c r="H1145" s="52">
        <v>357.0</v>
      </c>
      <c r="I1145" s="52">
        <v>0.547</v>
      </c>
      <c r="J1145" s="52">
        <v>1.107</v>
      </c>
    </row>
    <row r="1146">
      <c r="A1146" s="47" t="str">
        <f t="shared" si="1"/>
        <v>Europe_Andorra-Europe_2000</v>
      </c>
      <c r="B1146" s="47" t="s">
        <v>179</v>
      </c>
      <c r="C1146" s="49" t="s">
        <v>181</v>
      </c>
      <c r="D1146" s="44" t="s">
        <v>70</v>
      </c>
      <c r="E1146" s="50"/>
      <c r="F1146" s="50"/>
      <c r="G1146" s="50"/>
      <c r="H1146" s="50"/>
      <c r="I1146" s="52">
        <v>0.105</v>
      </c>
      <c r="J1146" s="52">
        <v>0.36</v>
      </c>
    </row>
    <row r="1147">
      <c r="A1147" s="47" t="str">
        <f t="shared" si="1"/>
        <v>Europe_Andorra-Europe_2001</v>
      </c>
      <c r="B1147" s="47" t="s">
        <v>179</v>
      </c>
      <c r="C1147" s="49" t="s">
        <v>181</v>
      </c>
      <c r="D1147" s="44" t="s">
        <v>71</v>
      </c>
      <c r="E1147" s="50"/>
      <c r="F1147" s="50"/>
      <c r="G1147" s="50"/>
      <c r="H1147" s="50"/>
      <c r="I1147" s="50"/>
      <c r="J1147" s="52">
        <v>0.433</v>
      </c>
    </row>
    <row r="1148">
      <c r="A1148" s="47" t="str">
        <f t="shared" si="1"/>
        <v>Europe_Andorra-Europe_2002</v>
      </c>
      <c r="B1148" s="47" t="s">
        <v>179</v>
      </c>
      <c r="C1148" s="49" t="s">
        <v>181</v>
      </c>
      <c r="D1148" s="44" t="s">
        <v>72</v>
      </c>
      <c r="E1148" s="50"/>
      <c r="F1148" s="50"/>
      <c r="G1148" s="50"/>
      <c r="H1148" s="50"/>
      <c r="I1148" s="52">
        <v>0.113</v>
      </c>
      <c r="J1148" s="52">
        <v>0.458</v>
      </c>
    </row>
    <row r="1149">
      <c r="A1149" s="47" t="str">
        <f t="shared" si="1"/>
        <v>Europe_Andorra-Europe_2003</v>
      </c>
      <c r="B1149" s="47" t="s">
        <v>179</v>
      </c>
      <c r="C1149" s="49" t="s">
        <v>181</v>
      </c>
      <c r="D1149" s="44" t="s">
        <v>74</v>
      </c>
      <c r="E1149" s="50"/>
      <c r="F1149" s="50"/>
      <c r="G1149" s="50"/>
      <c r="H1149" s="50"/>
      <c r="I1149" s="52">
        <v>0.135</v>
      </c>
      <c r="J1149" s="52">
        <v>0.686</v>
      </c>
    </row>
    <row r="1150">
      <c r="A1150" s="47" t="str">
        <f t="shared" si="1"/>
        <v>Europe_Andorra-Europe_2004</v>
      </c>
      <c r="B1150" s="47" t="s">
        <v>179</v>
      </c>
      <c r="C1150" s="49" t="s">
        <v>181</v>
      </c>
      <c r="D1150" s="44" t="s">
        <v>83</v>
      </c>
      <c r="E1150" s="50"/>
      <c r="F1150" s="50"/>
      <c r="G1150" s="50"/>
      <c r="H1150" s="50"/>
      <c r="I1150" s="52">
        <v>0.268</v>
      </c>
      <c r="J1150" s="52">
        <v>0.738</v>
      </c>
    </row>
    <row r="1151">
      <c r="A1151" s="47" t="str">
        <f t="shared" si="1"/>
        <v>Europe_Andorra-Europe_2005</v>
      </c>
      <c r="B1151" s="47" t="s">
        <v>179</v>
      </c>
      <c r="C1151" s="49" t="s">
        <v>181</v>
      </c>
      <c r="D1151" s="44" t="s">
        <v>84</v>
      </c>
      <c r="E1151" s="50"/>
      <c r="F1151" s="50"/>
      <c r="G1151" s="50"/>
      <c r="H1151" s="50"/>
      <c r="I1151" s="52">
        <v>0.376</v>
      </c>
      <c r="J1151" s="52">
        <v>0.795</v>
      </c>
    </row>
    <row r="1152">
      <c r="A1152" s="47" t="str">
        <f t="shared" si="1"/>
        <v>Europe_Andorra-Europe_2006</v>
      </c>
      <c r="B1152" s="47" t="s">
        <v>179</v>
      </c>
      <c r="C1152" s="49" t="s">
        <v>181</v>
      </c>
      <c r="D1152" s="44" t="s">
        <v>85</v>
      </c>
      <c r="E1152" s="50"/>
      <c r="F1152" s="50"/>
      <c r="G1152" s="50"/>
      <c r="H1152" s="50"/>
      <c r="I1152" s="52">
        <v>0.489</v>
      </c>
      <c r="J1152" s="52">
        <v>0.843</v>
      </c>
    </row>
    <row r="1153">
      <c r="A1153" s="47" t="str">
        <f t="shared" si="1"/>
        <v>Europe_Andorra-Europe_2007</v>
      </c>
      <c r="B1153" s="47" t="s">
        <v>179</v>
      </c>
      <c r="C1153" s="49" t="s">
        <v>181</v>
      </c>
      <c r="D1153" s="44" t="s">
        <v>86</v>
      </c>
      <c r="E1153" s="50"/>
      <c r="F1153" s="50"/>
      <c r="G1153" s="50"/>
      <c r="H1153" s="50"/>
      <c r="I1153" s="52">
        <v>0.709</v>
      </c>
      <c r="J1153" s="52">
        <v>0.781</v>
      </c>
    </row>
    <row r="1154">
      <c r="A1154" s="47" t="str">
        <f t="shared" si="1"/>
        <v>Europe_Andorra-Europe_2008</v>
      </c>
      <c r="B1154" s="47" t="s">
        <v>179</v>
      </c>
      <c r="C1154" s="49" t="s">
        <v>181</v>
      </c>
      <c r="D1154" s="44" t="s">
        <v>87</v>
      </c>
      <c r="E1154" s="50"/>
      <c r="F1154" s="50"/>
      <c r="G1154" s="50"/>
      <c r="H1154" s="50"/>
      <c r="I1154" s="52">
        <v>0.7</v>
      </c>
      <c r="J1154" s="52">
        <v>0.803</v>
      </c>
    </row>
    <row r="1155">
      <c r="A1155" s="47" t="str">
        <f t="shared" si="1"/>
        <v>Europe_Andorra-Europe_2009</v>
      </c>
      <c r="B1155" s="47" t="s">
        <v>179</v>
      </c>
      <c r="C1155" s="49" t="s">
        <v>181</v>
      </c>
      <c r="D1155" s="44" t="s">
        <v>88</v>
      </c>
      <c r="E1155" s="50"/>
      <c r="F1155" s="50"/>
      <c r="G1155" s="50"/>
      <c r="H1155" s="50"/>
      <c r="I1155" s="52">
        <v>0.785</v>
      </c>
      <c r="J1155" s="52">
        <v>0.821</v>
      </c>
    </row>
    <row r="1156">
      <c r="A1156" s="47" t="str">
        <f t="shared" si="1"/>
        <v>Europe_Andorra-Europe_2010</v>
      </c>
      <c r="B1156" s="47" t="s">
        <v>179</v>
      </c>
      <c r="C1156" s="49" t="s">
        <v>181</v>
      </c>
      <c r="D1156" s="44" t="s">
        <v>89</v>
      </c>
      <c r="E1156" s="50"/>
      <c r="F1156" s="50"/>
      <c r="G1156" s="50"/>
      <c r="H1156" s="50"/>
      <c r="I1156" s="52">
        <v>0.81</v>
      </c>
      <c r="J1156" s="52">
        <v>0.841</v>
      </c>
    </row>
    <row r="1157">
      <c r="A1157" s="47" t="str">
        <f t="shared" si="1"/>
        <v>Europe_Andorra-Europe_2011</v>
      </c>
      <c r="B1157" s="47" t="s">
        <v>179</v>
      </c>
      <c r="C1157" s="49" t="s">
        <v>181</v>
      </c>
      <c r="D1157" s="44" t="s">
        <v>90</v>
      </c>
      <c r="E1157" s="50"/>
      <c r="F1157" s="50"/>
      <c r="G1157" s="50"/>
      <c r="H1157" s="50"/>
      <c r="I1157" s="52">
        <v>0.81</v>
      </c>
      <c r="J1157" s="52">
        <v>0.835</v>
      </c>
    </row>
    <row r="1158">
      <c r="A1158" s="47" t="str">
        <f t="shared" si="1"/>
        <v>Europe_Andorra-Europe_2012</v>
      </c>
      <c r="B1158" s="47" t="s">
        <v>179</v>
      </c>
      <c r="C1158" s="49" t="s">
        <v>181</v>
      </c>
      <c r="D1158" s="44" t="s">
        <v>91</v>
      </c>
      <c r="E1158" s="50"/>
      <c r="F1158" s="50"/>
      <c r="G1158" s="50"/>
      <c r="H1158" s="50"/>
      <c r="I1158" s="52">
        <v>0.864</v>
      </c>
      <c r="J1158" s="52">
        <v>0.815</v>
      </c>
    </row>
    <row r="1159">
      <c r="A1159" s="47" t="str">
        <f t="shared" si="1"/>
        <v>Europe_Austria-Europe_2000</v>
      </c>
      <c r="B1159" s="47" t="s">
        <v>179</v>
      </c>
      <c r="C1159" s="49" t="s">
        <v>182</v>
      </c>
      <c r="D1159" s="44" t="s">
        <v>70</v>
      </c>
      <c r="E1159" s="50"/>
      <c r="F1159" s="50"/>
      <c r="G1159" s="50"/>
      <c r="H1159" s="50"/>
      <c r="I1159" s="52">
        <v>0.337</v>
      </c>
      <c r="J1159" s="52">
        <v>0.763</v>
      </c>
    </row>
    <row r="1160">
      <c r="A1160" s="47" t="str">
        <f t="shared" si="1"/>
        <v>Europe_Austria-Europe_2001</v>
      </c>
      <c r="B1160" s="47" t="s">
        <v>179</v>
      </c>
      <c r="C1160" s="49" t="s">
        <v>182</v>
      </c>
      <c r="D1160" s="44" t="s">
        <v>71</v>
      </c>
      <c r="E1160" s="50"/>
      <c r="F1160" s="50"/>
      <c r="G1160" s="50"/>
      <c r="H1160" s="50"/>
      <c r="I1160" s="52">
        <v>0.392</v>
      </c>
      <c r="J1160" s="52">
        <v>0.813</v>
      </c>
    </row>
    <row r="1161">
      <c r="A1161" s="47" t="str">
        <f t="shared" si="1"/>
        <v>Europe_Austria-Europe_2002</v>
      </c>
      <c r="B1161" s="47" t="s">
        <v>179</v>
      </c>
      <c r="C1161" s="49" t="s">
        <v>182</v>
      </c>
      <c r="D1161" s="44" t="s">
        <v>72</v>
      </c>
      <c r="E1161" s="50"/>
      <c r="F1161" s="50"/>
      <c r="G1161" s="50"/>
      <c r="H1161" s="50"/>
      <c r="I1161" s="52">
        <v>0.366</v>
      </c>
      <c r="J1161" s="52">
        <v>0.832</v>
      </c>
    </row>
    <row r="1162">
      <c r="A1162" s="47" t="str">
        <f t="shared" si="1"/>
        <v>Europe_Austria-Europe_2003</v>
      </c>
      <c r="B1162" s="47" t="s">
        <v>179</v>
      </c>
      <c r="C1162" s="49" t="s">
        <v>182</v>
      </c>
      <c r="D1162" s="44" t="s">
        <v>74</v>
      </c>
      <c r="E1162" s="50"/>
      <c r="F1162" s="52">
        <v>25.0</v>
      </c>
      <c r="G1162" s="50"/>
      <c r="H1162" s="50"/>
      <c r="I1162" s="52">
        <v>0.427</v>
      </c>
      <c r="J1162" s="52">
        <v>0.893</v>
      </c>
    </row>
    <row r="1163">
      <c r="A1163" s="47" t="str">
        <f t="shared" si="1"/>
        <v>Europe_Austria-Europe_2004</v>
      </c>
      <c r="B1163" s="47" t="s">
        <v>179</v>
      </c>
      <c r="C1163" s="49" t="s">
        <v>182</v>
      </c>
      <c r="D1163" s="44" t="s">
        <v>83</v>
      </c>
      <c r="E1163" s="50"/>
      <c r="F1163" s="52">
        <v>25.0</v>
      </c>
      <c r="G1163" s="50"/>
      <c r="H1163" s="50"/>
      <c r="I1163" s="52">
        <v>0.543</v>
      </c>
      <c r="J1163" s="52">
        <v>0.975</v>
      </c>
    </row>
    <row r="1164">
      <c r="A1164" s="47" t="str">
        <f t="shared" si="1"/>
        <v>Europe_Austria-Europe_2005</v>
      </c>
      <c r="B1164" s="47" t="s">
        <v>179</v>
      </c>
      <c r="C1164" s="49" t="s">
        <v>182</v>
      </c>
      <c r="D1164" s="44" t="s">
        <v>84</v>
      </c>
      <c r="E1164" s="52">
        <v>0.582</v>
      </c>
      <c r="F1164" s="52">
        <v>25.0</v>
      </c>
      <c r="G1164" s="50"/>
      <c r="H1164" s="52">
        <v>170.0</v>
      </c>
      <c r="I1164" s="52">
        <v>0.58</v>
      </c>
      <c r="J1164" s="52">
        <v>1.052</v>
      </c>
    </row>
    <row r="1165">
      <c r="A1165" s="47" t="str">
        <f t="shared" si="1"/>
        <v>Europe_Austria-Europe_2006</v>
      </c>
      <c r="B1165" s="47" t="s">
        <v>179</v>
      </c>
      <c r="C1165" s="49" t="s">
        <v>182</v>
      </c>
      <c r="D1165" s="44" t="s">
        <v>85</v>
      </c>
      <c r="E1165" s="52">
        <v>0.524</v>
      </c>
      <c r="F1165" s="52">
        <v>25.0</v>
      </c>
      <c r="G1165" s="50"/>
      <c r="H1165" s="52">
        <v>170.0</v>
      </c>
      <c r="I1165" s="52">
        <v>0.636</v>
      </c>
      <c r="J1165" s="52">
        <v>1.121</v>
      </c>
    </row>
    <row r="1166">
      <c r="A1166" s="47" t="str">
        <f t="shared" si="1"/>
        <v>Europe_Austria-Europe_2007</v>
      </c>
      <c r="B1166" s="47" t="s">
        <v>179</v>
      </c>
      <c r="C1166" s="49" t="s">
        <v>182</v>
      </c>
      <c r="D1166" s="44" t="s">
        <v>86</v>
      </c>
      <c r="E1166" s="52">
        <v>0.524</v>
      </c>
      <c r="F1166" s="52">
        <v>25.0</v>
      </c>
      <c r="G1166" s="50"/>
      <c r="H1166" s="52">
        <v>170.0</v>
      </c>
      <c r="I1166" s="52">
        <v>0.694</v>
      </c>
      <c r="J1166" s="52">
        <v>1.193</v>
      </c>
    </row>
    <row r="1167">
      <c r="A1167" s="47" t="str">
        <f t="shared" si="1"/>
        <v>Europe_Austria-Europe_2008</v>
      </c>
      <c r="B1167" s="47" t="s">
        <v>179</v>
      </c>
      <c r="C1167" s="49" t="s">
        <v>182</v>
      </c>
      <c r="D1167" s="44" t="s">
        <v>87</v>
      </c>
      <c r="E1167" s="52">
        <v>0.524</v>
      </c>
      <c r="F1167" s="52">
        <v>25.0</v>
      </c>
      <c r="G1167" s="50"/>
      <c r="H1167" s="52">
        <v>170.0</v>
      </c>
      <c r="I1167" s="52">
        <v>0.729</v>
      </c>
      <c r="J1167" s="52">
        <v>1.297</v>
      </c>
    </row>
    <row r="1168">
      <c r="A1168" s="47" t="str">
        <f t="shared" si="1"/>
        <v>Europe_Austria-Europe_2009</v>
      </c>
      <c r="B1168" s="47" t="s">
        <v>179</v>
      </c>
      <c r="C1168" s="49" t="s">
        <v>182</v>
      </c>
      <c r="D1168" s="44" t="s">
        <v>88</v>
      </c>
      <c r="E1168" s="52">
        <v>0.534</v>
      </c>
      <c r="F1168" s="52">
        <v>25.0</v>
      </c>
      <c r="G1168" s="50"/>
      <c r="H1168" s="52">
        <v>170.0</v>
      </c>
      <c r="I1168" s="52">
        <v>0.735</v>
      </c>
      <c r="J1168" s="52">
        <v>1.366</v>
      </c>
    </row>
    <row r="1169">
      <c r="A1169" s="47" t="str">
        <f t="shared" si="1"/>
        <v>Europe_Austria-Europe_2010</v>
      </c>
      <c r="B1169" s="47" t="s">
        <v>179</v>
      </c>
      <c r="C1169" s="49" t="s">
        <v>182</v>
      </c>
      <c r="D1169" s="44" t="s">
        <v>89</v>
      </c>
      <c r="E1169" s="52">
        <v>0.532</v>
      </c>
      <c r="F1169" s="52">
        <v>25.0</v>
      </c>
      <c r="G1169" s="50"/>
      <c r="H1169" s="52">
        <v>170.0</v>
      </c>
      <c r="I1169" s="52">
        <v>0.752</v>
      </c>
      <c r="J1169" s="52">
        <v>1.457</v>
      </c>
    </row>
    <row r="1170">
      <c r="A1170" s="47" t="str">
        <f t="shared" si="1"/>
        <v>Europe_Austria-Europe_2011</v>
      </c>
      <c r="B1170" s="47" t="s">
        <v>179</v>
      </c>
      <c r="C1170" s="49" t="s">
        <v>182</v>
      </c>
      <c r="D1170" s="44" t="s">
        <v>90</v>
      </c>
      <c r="E1170" s="52">
        <v>0.523</v>
      </c>
      <c r="F1170" s="52">
        <v>25.0</v>
      </c>
      <c r="G1170" s="50"/>
      <c r="H1170" s="52">
        <v>170.0</v>
      </c>
      <c r="I1170" s="52">
        <v>0.787</v>
      </c>
      <c r="J1170" s="52">
        <v>1.544</v>
      </c>
    </row>
    <row r="1171">
      <c r="A1171" s="47" t="str">
        <f t="shared" si="1"/>
        <v>Europe_Austria-Europe_2012</v>
      </c>
      <c r="B1171" s="47" t="s">
        <v>179</v>
      </c>
      <c r="C1171" s="49" t="s">
        <v>182</v>
      </c>
      <c r="D1171" s="44" t="s">
        <v>91</v>
      </c>
      <c r="E1171" s="52">
        <v>0.524</v>
      </c>
      <c r="F1171" s="52">
        <v>25.0</v>
      </c>
      <c r="G1171" s="52">
        <v>28.0</v>
      </c>
      <c r="H1171" s="52">
        <v>170.0</v>
      </c>
      <c r="I1171" s="52">
        <v>0.8</v>
      </c>
      <c r="J1171" s="52">
        <v>1.605</v>
      </c>
    </row>
    <row r="1172">
      <c r="A1172" s="47" t="str">
        <f t="shared" si="1"/>
        <v>Europe_Belarus-Europe_2000</v>
      </c>
      <c r="B1172" s="47" t="s">
        <v>179</v>
      </c>
      <c r="C1172" s="49" t="s">
        <v>183</v>
      </c>
      <c r="D1172" s="44" t="s">
        <v>70</v>
      </c>
      <c r="E1172" s="50"/>
      <c r="F1172" s="50"/>
      <c r="G1172" s="50"/>
      <c r="H1172" s="50"/>
      <c r="I1172" s="52">
        <v>0.019</v>
      </c>
      <c r="J1172" s="52">
        <v>0.005</v>
      </c>
    </row>
    <row r="1173">
      <c r="A1173" s="47" t="str">
        <f t="shared" si="1"/>
        <v>Europe_Belarus-Europe_2001</v>
      </c>
      <c r="B1173" s="47" t="s">
        <v>179</v>
      </c>
      <c r="C1173" s="49" t="s">
        <v>183</v>
      </c>
      <c r="D1173" s="44" t="s">
        <v>71</v>
      </c>
      <c r="E1173" s="50"/>
      <c r="F1173" s="50"/>
      <c r="G1173" s="50"/>
      <c r="H1173" s="50"/>
      <c r="I1173" s="52">
        <v>0.043</v>
      </c>
      <c r="J1173" s="52">
        <v>0.014</v>
      </c>
    </row>
    <row r="1174">
      <c r="A1174" s="47" t="str">
        <f t="shared" si="1"/>
        <v>Europe_Belarus-Europe_2002</v>
      </c>
      <c r="B1174" s="47" t="s">
        <v>179</v>
      </c>
      <c r="C1174" s="49" t="s">
        <v>183</v>
      </c>
      <c r="D1174" s="44" t="s">
        <v>72</v>
      </c>
      <c r="E1174" s="50"/>
      <c r="F1174" s="50"/>
      <c r="G1174" s="50"/>
      <c r="H1174" s="50"/>
      <c r="I1174" s="52">
        <v>0.09</v>
      </c>
      <c r="J1174" s="52">
        <v>0.047</v>
      </c>
    </row>
    <row r="1175">
      <c r="A1175" s="47" t="str">
        <f t="shared" si="1"/>
        <v>Europe_Belarus-Europe_2003</v>
      </c>
      <c r="B1175" s="47" t="s">
        <v>179</v>
      </c>
      <c r="C1175" s="49" t="s">
        <v>183</v>
      </c>
      <c r="D1175" s="44" t="s">
        <v>74</v>
      </c>
      <c r="E1175" s="50"/>
      <c r="F1175" s="52">
        <v>79.0</v>
      </c>
      <c r="G1175" s="50"/>
      <c r="H1175" s="50"/>
      <c r="I1175" s="50"/>
      <c r="J1175" s="52">
        <v>0.114</v>
      </c>
    </row>
    <row r="1176">
      <c r="A1176" s="47" t="str">
        <f t="shared" si="1"/>
        <v>Europe_Belarus-Europe_2004</v>
      </c>
      <c r="B1176" s="47" t="s">
        <v>179</v>
      </c>
      <c r="C1176" s="49" t="s">
        <v>183</v>
      </c>
      <c r="D1176" s="44" t="s">
        <v>83</v>
      </c>
      <c r="E1176" s="50"/>
      <c r="F1176" s="52">
        <v>79.0</v>
      </c>
      <c r="G1176" s="50"/>
      <c r="H1176" s="50"/>
      <c r="I1176" s="50"/>
      <c r="J1176" s="52">
        <v>0.23</v>
      </c>
    </row>
    <row r="1177">
      <c r="A1177" s="47" t="str">
        <f t="shared" si="1"/>
        <v>Europe_Belarus-Europe_2005</v>
      </c>
      <c r="B1177" s="47" t="s">
        <v>179</v>
      </c>
      <c r="C1177" s="49" t="s">
        <v>183</v>
      </c>
      <c r="D1177" s="44" t="s">
        <v>84</v>
      </c>
      <c r="E1177" s="52">
        <v>1.373</v>
      </c>
      <c r="F1177" s="52">
        <v>79.0</v>
      </c>
      <c r="G1177" s="50"/>
      <c r="H1177" s="52">
        <v>987.0</v>
      </c>
      <c r="I1177" s="50"/>
      <c r="J1177" s="52">
        <v>0.424</v>
      </c>
    </row>
    <row r="1178">
      <c r="A1178" s="47" t="str">
        <f t="shared" si="1"/>
        <v>Europe_Belarus-Europe_2006</v>
      </c>
      <c r="B1178" s="47" t="s">
        <v>179</v>
      </c>
      <c r="C1178" s="49" t="s">
        <v>183</v>
      </c>
      <c r="D1178" s="44" t="s">
        <v>85</v>
      </c>
      <c r="E1178" s="52">
        <v>1.373</v>
      </c>
      <c r="F1178" s="52">
        <v>69.0</v>
      </c>
      <c r="G1178" s="50"/>
      <c r="H1178" s="52">
        <v>987.0</v>
      </c>
      <c r="I1178" s="52">
        <v>0.162</v>
      </c>
      <c r="J1178" s="52">
        <v>0.62</v>
      </c>
    </row>
    <row r="1179">
      <c r="A1179" s="47" t="str">
        <f t="shared" si="1"/>
        <v>Europe_Belarus-Europe_2007</v>
      </c>
      <c r="B1179" s="47" t="s">
        <v>179</v>
      </c>
      <c r="C1179" s="49" t="s">
        <v>183</v>
      </c>
      <c r="D1179" s="44" t="s">
        <v>86</v>
      </c>
      <c r="E1179" s="52">
        <v>1.208</v>
      </c>
      <c r="F1179" s="52">
        <v>48.0</v>
      </c>
      <c r="G1179" s="50"/>
      <c r="H1179" s="52">
        <v>987.0</v>
      </c>
      <c r="I1179" s="52">
        <v>0.197</v>
      </c>
      <c r="J1179" s="52">
        <v>0.726</v>
      </c>
    </row>
    <row r="1180">
      <c r="A1180" s="47" t="str">
        <f t="shared" si="1"/>
        <v>Europe_Belarus-Europe_2008</v>
      </c>
      <c r="B1180" s="47" t="s">
        <v>179</v>
      </c>
      <c r="C1180" s="49" t="s">
        <v>183</v>
      </c>
      <c r="D1180" s="44" t="s">
        <v>87</v>
      </c>
      <c r="E1180" s="52">
        <v>1.175</v>
      </c>
      <c r="F1180" s="52">
        <v>31.0</v>
      </c>
      <c r="G1180" s="50"/>
      <c r="H1180" s="52">
        <v>987.0</v>
      </c>
      <c r="I1180" s="52">
        <v>0.23</v>
      </c>
      <c r="J1180" s="52">
        <v>0.851</v>
      </c>
    </row>
    <row r="1181">
      <c r="A1181" s="47" t="str">
        <f t="shared" si="1"/>
        <v>Europe_Belarus-Europe_2009</v>
      </c>
      <c r="B1181" s="47" t="s">
        <v>179</v>
      </c>
      <c r="C1181" s="49" t="s">
        <v>183</v>
      </c>
      <c r="D1181" s="44" t="s">
        <v>88</v>
      </c>
      <c r="E1181" s="52">
        <v>0.997</v>
      </c>
      <c r="F1181" s="52">
        <v>10.0</v>
      </c>
      <c r="G1181" s="50"/>
      <c r="H1181" s="52">
        <v>900.0</v>
      </c>
      <c r="I1181" s="52">
        <v>0.274</v>
      </c>
      <c r="J1181" s="52">
        <v>1.017</v>
      </c>
    </row>
    <row r="1182">
      <c r="A1182" s="47" t="str">
        <f t="shared" si="1"/>
        <v>Europe_Belarus-Europe_2010</v>
      </c>
      <c r="B1182" s="47" t="s">
        <v>179</v>
      </c>
      <c r="C1182" s="49" t="s">
        <v>183</v>
      </c>
      <c r="D1182" s="44" t="s">
        <v>89</v>
      </c>
      <c r="E1182" s="52">
        <v>0.805</v>
      </c>
      <c r="F1182" s="52">
        <v>10.0</v>
      </c>
      <c r="G1182" s="50"/>
      <c r="H1182" s="52">
        <v>798.0</v>
      </c>
      <c r="I1182" s="52">
        <v>0.318</v>
      </c>
      <c r="J1182" s="52">
        <v>1.089</v>
      </c>
    </row>
    <row r="1183">
      <c r="A1183" s="47" t="str">
        <f t="shared" si="1"/>
        <v>Europe_Belarus-Europe_2011</v>
      </c>
      <c r="B1183" s="47" t="s">
        <v>179</v>
      </c>
      <c r="C1183" s="49" t="s">
        <v>183</v>
      </c>
      <c r="D1183" s="44" t="s">
        <v>90</v>
      </c>
      <c r="E1183" s="52">
        <v>0.623</v>
      </c>
      <c r="F1183" s="52">
        <v>10.0</v>
      </c>
      <c r="G1183" s="50"/>
      <c r="H1183" s="52">
        <v>654.0</v>
      </c>
      <c r="I1183" s="52">
        <v>0.396</v>
      </c>
      <c r="J1183" s="52">
        <v>1.132</v>
      </c>
    </row>
    <row r="1184">
      <c r="A1184" s="47" t="str">
        <f t="shared" si="1"/>
        <v>Europe_Belarus-Europe_2012</v>
      </c>
      <c r="B1184" s="47" t="s">
        <v>179</v>
      </c>
      <c r="C1184" s="49" t="s">
        <v>183</v>
      </c>
      <c r="D1184" s="44" t="s">
        <v>91</v>
      </c>
      <c r="E1184" s="52">
        <v>0.605</v>
      </c>
      <c r="F1184" s="52">
        <v>10.0</v>
      </c>
      <c r="G1184" s="52">
        <v>64.0</v>
      </c>
      <c r="H1184" s="52">
        <v>338.0</v>
      </c>
      <c r="I1184" s="52">
        <v>0.469</v>
      </c>
      <c r="J1184" s="52">
        <v>1.135</v>
      </c>
    </row>
    <row r="1185">
      <c r="A1185" s="47" t="str">
        <f t="shared" si="1"/>
        <v>Europe_Belgium-Europe_2000</v>
      </c>
      <c r="B1185" s="47" t="s">
        <v>179</v>
      </c>
      <c r="C1185" s="49" t="s">
        <v>184</v>
      </c>
      <c r="D1185" s="44" t="s">
        <v>70</v>
      </c>
      <c r="E1185" s="50"/>
      <c r="F1185" s="50"/>
      <c r="G1185" s="50"/>
      <c r="H1185" s="50"/>
      <c r="I1185" s="52">
        <v>0.294</v>
      </c>
      <c r="J1185" s="52">
        <v>0.548</v>
      </c>
    </row>
    <row r="1186">
      <c r="A1186" s="47" t="str">
        <f t="shared" si="1"/>
        <v>Europe_Belgium-Europe_2001</v>
      </c>
      <c r="B1186" s="47" t="s">
        <v>179</v>
      </c>
      <c r="C1186" s="49" t="s">
        <v>184</v>
      </c>
      <c r="D1186" s="44" t="s">
        <v>71</v>
      </c>
      <c r="E1186" s="50"/>
      <c r="F1186" s="50"/>
      <c r="G1186" s="50"/>
      <c r="H1186" s="50"/>
      <c r="I1186" s="52">
        <v>0.313</v>
      </c>
      <c r="J1186" s="52">
        <v>0.747</v>
      </c>
    </row>
    <row r="1187">
      <c r="A1187" s="47" t="str">
        <f t="shared" si="1"/>
        <v>Europe_Belgium-Europe_2002</v>
      </c>
      <c r="B1187" s="47" t="s">
        <v>179</v>
      </c>
      <c r="C1187" s="49" t="s">
        <v>184</v>
      </c>
      <c r="D1187" s="44" t="s">
        <v>72</v>
      </c>
      <c r="E1187" s="50"/>
      <c r="F1187" s="50"/>
      <c r="G1187" s="50"/>
      <c r="H1187" s="50"/>
      <c r="I1187" s="52">
        <v>0.463</v>
      </c>
      <c r="J1187" s="52">
        <v>0.784</v>
      </c>
    </row>
    <row r="1188">
      <c r="A1188" s="47" t="str">
        <f t="shared" si="1"/>
        <v>Europe_Belgium-Europe_2003</v>
      </c>
      <c r="B1188" s="47" t="s">
        <v>179</v>
      </c>
      <c r="C1188" s="49" t="s">
        <v>184</v>
      </c>
      <c r="D1188" s="44" t="s">
        <v>74</v>
      </c>
      <c r="E1188" s="50"/>
      <c r="F1188" s="52">
        <v>56.0</v>
      </c>
      <c r="G1188" s="50"/>
      <c r="H1188" s="50"/>
      <c r="I1188" s="52">
        <v>0.5</v>
      </c>
      <c r="J1188" s="52">
        <v>0.829</v>
      </c>
    </row>
    <row r="1189">
      <c r="A1189" s="47" t="str">
        <f t="shared" si="1"/>
        <v>Europe_Belgium-Europe_2004</v>
      </c>
      <c r="B1189" s="47" t="s">
        <v>179</v>
      </c>
      <c r="C1189" s="49" t="s">
        <v>184</v>
      </c>
      <c r="D1189" s="44" t="s">
        <v>83</v>
      </c>
      <c r="E1189" s="50"/>
      <c r="F1189" s="52">
        <v>34.0</v>
      </c>
      <c r="G1189" s="50"/>
      <c r="H1189" s="50"/>
      <c r="I1189" s="52">
        <v>0.539</v>
      </c>
      <c r="J1189" s="52">
        <v>0.875</v>
      </c>
    </row>
    <row r="1190">
      <c r="A1190" s="47" t="str">
        <f t="shared" si="1"/>
        <v>Europe_Belgium-Europe_2005</v>
      </c>
      <c r="B1190" s="47" t="s">
        <v>179</v>
      </c>
      <c r="C1190" s="49" t="s">
        <v>184</v>
      </c>
      <c r="D1190" s="44" t="s">
        <v>84</v>
      </c>
      <c r="E1190" s="52">
        <v>0.595</v>
      </c>
      <c r="F1190" s="52">
        <v>34.0</v>
      </c>
      <c r="G1190" s="50"/>
      <c r="H1190" s="52">
        <v>156.0</v>
      </c>
      <c r="I1190" s="52">
        <v>0.558</v>
      </c>
      <c r="J1190" s="52">
        <v>0.914</v>
      </c>
    </row>
    <row r="1191">
      <c r="A1191" s="47" t="str">
        <f t="shared" si="1"/>
        <v>Europe_Belgium-Europe_2006</v>
      </c>
      <c r="B1191" s="47" t="s">
        <v>179</v>
      </c>
      <c r="C1191" s="49" t="s">
        <v>184</v>
      </c>
      <c r="D1191" s="44" t="s">
        <v>85</v>
      </c>
      <c r="E1191" s="52">
        <v>0.593</v>
      </c>
      <c r="F1191" s="52">
        <v>27.0</v>
      </c>
      <c r="G1191" s="50"/>
      <c r="H1191" s="52">
        <v>156.0</v>
      </c>
      <c r="I1191" s="52">
        <v>0.597</v>
      </c>
      <c r="J1191" s="52">
        <v>0.93</v>
      </c>
    </row>
    <row r="1192">
      <c r="A1192" s="47" t="str">
        <f t="shared" si="1"/>
        <v>Europe_Belgium-Europe_2007</v>
      </c>
      <c r="B1192" s="47" t="s">
        <v>179</v>
      </c>
      <c r="C1192" s="49" t="s">
        <v>184</v>
      </c>
      <c r="D1192" s="44" t="s">
        <v>86</v>
      </c>
      <c r="E1192" s="52">
        <v>0.573</v>
      </c>
      <c r="F1192" s="52">
        <v>4.0</v>
      </c>
      <c r="G1192" s="50"/>
      <c r="H1192" s="52">
        <v>156.0</v>
      </c>
      <c r="I1192" s="52">
        <v>0.644</v>
      </c>
      <c r="J1192" s="52">
        <v>1.006</v>
      </c>
    </row>
    <row r="1193">
      <c r="A1193" s="47" t="str">
        <f t="shared" si="1"/>
        <v>Europe_Belgium-Europe_2008</v>
      </c>
      <c r="B1193" s="47" t="s">
        <v>179</v>
      </c>
      <c r="C1193" s="49" t="s">
        <v>184</v>
      </c>
      <c r="D1193" s="44" t="s">
        <v>87</v>
      </c>
      <c r="E1193" s="52">
        <v>0.552</v>
      </c>
      <c r="F1193" s="52">
        <v>4.0</v>
      </c>
      <c r="G1193" s="50"/>
      <c r="H1193" s="52">
        <v>156.0</v>
      </c>
      <c r="I1193" s="52">
        <v>0.66</v>
      </c>
      <c r="J1193" s="52">
        <v>1.053</v>
      </c>
    </row>
    <row r="1194">
      <c r="A1194" s="47" t="str">
        <f t="shared" si="1"/>
        <v>Europe_Belgium-Europe_2009</v>
      </c>
      <c r="B1194" s="47" t="s">
        <v>179</v>
      </c>
      <c r="C1194" s="49" t="s">
        <v>184</v>
      </c>
      <c r="D1194" s="44" t="s">
        <v>88</v>
      </c>
      <c r="E1194" s="52">
        <v>0.545</v>
      </c>
      <c r="F1194" s="52">
        <v>4.0</v>
      </c>
      <c r="G1194" s="50"/>
      <c r="H1194" s="52">
        <v>156.0</v>
      </c>
      <c r="I1194" s="52">
        <v>0.7</v>
      </c>
      <c r="J1194" s="52">
        <v>1.084</v>
      </c>
    </row>
    <row r="1195">
      <c r="A1195" s="47" t="str">
        <f t="shared" si="1"/>
        <v>Europe_Belgium-Europe_2010</v>
      </c>
      <c r="B1195" s="47" t="s">
        <v>179</v>
      </c>
      <c r="C1195" s="49" t="s">
        <v>184</v>
      </c>
      <c r="D1195" s="44" t="s">
        <v>89</v>
      </c>
      <c r="E1195" s="52">
        <v>0.567</v>
      </c>
      <c r="F1195" s="52">
        <v>4.0</v>
      </c>
      <c r="G1195" s="50"/>
      <c r="H1195" s="52">
        <v>156.0</v>
      </c>
      <c r="I1195" s="52">
        <v>0.75</v>
      </c>
      <c r="J1195" s="52">
        <v>1.111</v>
      </c>
    </row>
    <row r="1196">
      <c r="A1196" s="47" t="str">
        <f t="shared" si="1"/>
        <v>Europe_Belgium-Europe_2011</v>
      </c>
      <c r="B1196" s="47" t="s">
        <v>179</v>
      </c>
      <c r="C1196" s="49" t="s">
        <v>184</v>
      </c>
      <c r="D1196" s="44" t="s">
        <v>90</v>
      </c>
      <c r="E1196" s="52">
        <v>0.57</v>
      </c>
      <c r="F1196" s="52">
        <v>4.0</v>
      </c>
      <c r="G1196" s="50"/>
      <c r="H1196" s="52">
        <v>156.0</v>
      </c>
      <c r="I1196" s="52">
        <v>0.816</v>
      </c>
      <c r="J1196" s="52">
        <v>1.135</v>
      </c>
    </row>
    <row r="1197">
      <c r="A1197" s="47" t="str">
        <f t="shared" si="1"/>
        <v>Europe_Belgium-Europe_2012</v>
      </c>
      <c r="B1197" s="47" t="s">
        <v>179</v>
      </c>
      <c r="C1197" s="49" t="s">
        <v>184</v>
      </c>
      <c r="D1197" s="44" t="s">
        <v>91</v>
      </c>
      <c r="E1197" s="52">
        <v>0.576</v>
      </c>
      <c r="F1197" s="52">
        <v>4.0</v>
      </c>
      <c r="G1197" s="52">
        <v>32.0</v>
      </c>
      <c r="H1197" s="52">
        <v>156.0</v>
      </c>
      <c r="I1197" s="52">
        <v>0.807</v>
      </c>
      <c r="J1197" s="52">
        <v>1.113</v>
      </c>
    </row>
    <row r="1198">
      <c r="A1198" s="47" t="str">
        <f t="shared" si="1"/>
        <v>Europe_Bosnia and Herzegovina-Europe_2000</v>
      </c>
      <c r="B1198" s="47" t="s">
        <v>179</v>
      </c>
      <c r="C1198" s="49" t="s">
        <v>185</v>
      </c>
      <c r="D1198" s="44" t="s">
        <v>70</v>
      </c>
      <c r="E1198" s="50"/>
      <c r="F1198" s="50"/>
      <c r="G1198" s="50"/>
      <c r="H1198" s="50"/>
      <c r="I1198" s="52">
        <v>0.011</v>
      </c>
      <c r="J1198" s="52">
        <v>0.024</v>
      </c>
    </row>
    <row r="1199">
      <c r="A1199" s="47" t="str">
        <f t="shared" si="1"/>
        <v>Europe_Bosnia and Herzegovina-Europe_2001</v>
      </c>
      <c r="B1199" s="47" t="s">
        <v>179</v>
      </c>
      <c r="C1199" s="49" t="s">
        <v>185</v>
      </c>
      <c r="D1199" s="44" t="s">
        <v>71</v>
      </c>
      <c r="E1199" s="50"/>
      <c r="F1199" s="50"/>
      <c r="G1199" s="50"/>
      <c r="H1199" s="50"/>
      <c r="I1199" s="52">
        <v>0.012</v>
      </c>
      <c r="J1199" s="52">
        <v>0.115</v>
      </c>
    </row>
    <row r="1200">
      <c r="A1200" s="47" t="str">
        <f t="shared" si="1"/>
        <v>Europe_Bosnia and Herzegovina-Europe_2002</v>
      </c>
      <c r="B1200" s="47" t="s">
        <v>179</v>
      </c>
      <c r="C1200" s="49" t="s">
        <v>185</v>
      </c>
      <c r="D1200" s="44" t="s">
        <v>72</v>
      </c>
      <c r="E1200" s="50"/>
      <c r="F1200" s="50"/>
      <c r="G1200" s="50"/>
      <c r="H1200" s="50"/>
      <c r="I1200" s="52">
        <v>0.026</v>
      </c>
      <c r="J1200" s="52">
        <v>0.192</v>
      </c>
    </row>
    <row r="1201">
      <c r="A1201" s="47" t="str">
        <f t="shared" si="1"/>
        <v>Europe_Bosnia and Herzegovina-Europe_2003</v>
      </c>
      <c r="B1201" s="47" t="s">
        <v>179</v>
      </c>
      <c r="C1201" s="49" t="s">
        <v>185</v>
      </c>
      <c r="D1201" s="44" t="s">
        <v>74</v>
      </c>
      <c r="E1201" s="50"/>
      <c r="F1201" s="52">
        <v>68.0</v>
      </c>
      <c r="G1201" s="50"/>
      <c r="H1201" s="50"/>
      <c r="I1201" s="52">
        <v>0.04</v>
      </c>
      <c r="J1201" s="52">
        <v>0.276</v>
      </c>
    </row>
    <row r="1202">
      <c r="A1202" s="47" t="str">
        <f t="shared" si="1"/>
        <v>Europe_Bosnia and Herzegovina-Europe_2004</v>
      </c>
      <c r="B1202" s="47" t="s">
        <v>179</v>
      </c>
      <c r="C1202" s="49" t="s">
        <v>185</v>
      </c>
      <c r="D1202" s="44" t="s">
        <v>83</v>
      </c>
      <c r="E1202" s="50"/>
      <c r="F1202" s="52">
        <v>63.0</v>
      </c>
      <c r="G1202" s="50"/>
      <c r="H1202" s="50"/>
      <c r="I1202" s="52">
        <v>0.155</v>
      </c>
      <c r="J1202" s="52">
        <v>0.362</v>
      </c>
    </row>
    <row r="1203">
      <c r="A1203" s="47" t="str">
        <f t="shared" si="1"/>
        <v>Europe_Bosnia and Herzegovina-Europe_2005</v>
      </c>
      <c r="B1203" s="47" t="s">
        <v>179</v>
      </c>
      <c r="C1203" s="49" t="s">
        <v>185</v>
      </c>
      <c r="D1203" s="44" t="s">
        <v>84</v>
      </c>
      <c r="E1203" s="52">
        <v>0.428</v>
      </c>
      <c r="F1203" s="52">
        <v>63.0</v>
      </c>
      <c r="G1203" s="50"/>
      <c r="H1203" s="52">
        <v>368.0</v>
      </c>
      <c r="I1203" s="52">
        <v>0.213</v>
      </c>
      <c r="J1203" s="52">
        <v>0.411</v>
      </c>
    </row>
    <row r="1204">
      <c r="A1204" s="47" t="str">
        <f t="shared" si="1"/>
        <v>Europe_Bosnia and Herzegovina-Europe_2006</v>
      </c>
      <c r="B1204" s="47" t="s">
        <v>179</v>
      </c>
      <c r="C1204" s="49" t="s">
        <v>185</v>
      </c>
      <c r="D1204" s="44" t="s">
        <v>85</v>
      </c>
      <c r="E1204" s="52">
        <v>0.427</v>
      </c>
      <c r="F1204" s="52">
        <v>63.0</v>
      </c>
      <c r="G1204" s="50"/>
      <c r="H1204" s="52">
        <v>368.0</v>
      </c>
      <c r="I1204" s="52">
        <v>0.251</v>
      </c>
      <c r="J1204" s="52">
        <v>0.487</v>
      </c>
    </row>
    <row r="1205">
      <c r="A1205" s="47" t="str">
        <f t="shared" si="1"/>
        <v>Europe_Bosnia and Herzegovina-Europe_2007</v>
      </c>
      <c r="B1205" s="47" t="s">
        <v>179</v>
      </c>
      <c r="C1205" s="49" t="s">
        <v>185</v>
      </c>
      <c r="D1205" s="44" t="s">
        <v>86</v>
      </c>
      <c r="E1205" s="52">
        <v>0.428</v>
      </c>
      <c r="F1205" s="52">
        <v>63.0</v>
      </c>
      <c r="G1205" s="50"/>
      <c r="H1205" s="52">
        <v>368.0</v>
      </c>
      <c r="I1205" s="52">
        <v>0.279</v>
      </c>
      <c r="J1205" s="52">
        <v>0.633</v>
      </c>
    </row>
    <row r="1206">
      <c r="A1206" s="47" t="str">
        <f t="shared" si="1"/>
        <v>Europe_Bosnia and Herzegovina-Europe_2008</v>
      </c>
      <c r="B1206" s="47" t="s">
        <v>179</v>
      </c>
      <c r="C1206" s="49" t="s">
        <v>185</v>
      </c>
      <c r="D1206" s="44" t="s">
        <v>87</v>
      </c>
      <c r="E1206" s="52">
        <v>0.428</v>
      </c>
      <c r="F1206" s="52">
        <v>69.0</v>
      </c>
      <c r="G1206" s="50"/>
      <c r="H1206" s="52">
        <v>428.0</v>
      </c>
      <c r="I1206" s="52">
        <v>0.347</v>
      </c>
      <c r="J1206" s="52">
        <v>0.823</v>
      </c>
    </row>
    <row r="1207">
      <c r="A1207" s="47" t="str">
        <f t="shared" si="1"/>
        <v>Europe_Bosnia and Herzegovina-Europe_2009</v>
      </c>
      <c r="B1207" s="47" t="s">
        <v>179</v>
      </c>
      <c r="C1207" s="49" t="s">
        <v>185</v>
      </c>
      <c r="D1207" s="44" t="s">
        <v>88</v>
      </c>
      <c r="E1207" s="52">
        <v>0.259</v>
      </c>
      <c r="F1207" s="52">
        <v>69.0</v>
      </c>
      <c r="G1207" s="50"/>
      <c r="H1207" s="52">
        <v>422.0</v>
      </c>
      <c r="I1207" s="52">
        <v>0.377</v>
      </c>
      <c r="J1207" s="52">
        <v>0.845</v>
      </c>
    </row>
    <row r="1208">
      <c r="A1208" s="47" t="str">
        <f t="shared" si="1"/>
        <v>Europe_Bosnia and Herzegovina-Europe_2010</v>
      </c>
      <c r="B1208" s="47" t="s">
        <v>179</v>
      </c>
      <c r="C1208" s="49" t="s">
        <v>185</v>
      </c>
      <c r="D1208" s="44" t="s">
        <v>89</v>
      </c>
      <c r="E1208" s="52">
        <v>0.222</v>
      </c>
      <c r="F1208" s="52">
        <v>64.0</v>
      </c>
      <c r="G1208" s="50"/>
      <c r="H1208" s="52">
        <v>422.0</v>
      </c>
      <c r="I1208" s="52">
        <v>0.52</v>
      </c>
      <c r="J1208" s="52">
        <v>0.809</v>
      </c>
    </row>
    <row r="1209">
      <c r="A1209" s="47" t="str">
        <f t="shared" si="1"/>
        <v>Europe_Bosnia and Herzegovina-Europe_2011</v>
      </c>
      <c r="B1209" s="47" t="s">
        <v>179</v>
      </c>
      <c r="C1209" s="49" t="s">
        <v>185</v>
      </c>
      <c r="D1209" s="44" t="s">
        <v>90</v>
      </c>
      <c r="E1209" s="52">
        <v>0.237</v>
      </c>
      <c r="F1209" s="52">
        <v>40.0</v>
      </c>
      <c r="G1209" s="50"/>
      <c r="H1209" s="52">
        <v>422.0</v>
      </c>
      <c r="I1209" s="52">
        <v>0.6</v>
      </c>
      <c r="J1209" s="52">
        <v>0.826</v>
      </c>
    </row>
    <row r="1210">
      <c r="A1210" s="47" t="str">
        <f t="shared" si="1"/>
        <v>Europe_Bosnia and Herzegovina-Europe_2012</v>
      </c>
      <c r="B1210" s="47" t="s">
        <v>179</v>
      </c>
      <c r="C1210" s="49" t="s">
        <v>185</v>
      </c>
      <c r="D1210" s="44" t="s">
        <v>91</v>
      </c>
      <c r="E1210" s="52">
        <v>0.237</v>
      </c>
      <c r="F1210" s="52">
        <v>37.0</v>
      </c>
      <c r="G1210" s="52">
        <v>130.0</v>
      </c>
      <c r="H1210" s="52">
        <v>407.0</v>
      </c>
      <c r="I1210" s="52">
        <v>0.654</v>
      </c>
      <c r="J1210" s="52">
        <v>0.876</v>
      </c>
    </row>
    <row r="1211">
      <c r="A1211" s="47" t="str">
        <f t="shared" si="1"/>
        <v>Europe_Bulgaria-Europe_2000</v>
      </c>
      <c r="B1211" s="47" t="s">
        <v>179</v>
      </c>
      <c r="C1211" s="49" t="s">
        <v>186</v>
      </c>
      <c r="D1211" s="44" t="s">
        <v>70</v>
      </c>
      <c r="E1211" s="50"/>
      <c r="F1211" s="50"/>
      <c r="G1211" s="50"/>
      <c r="H1211" s="50"/>
      <c r="I1211" s="52">
        <v>0.054</v>
      </c>
      <c r="J1211" s="52">
        <v>0.092</v>
      </c>
    </row>
    <row r="1212">
      <c r="A1212" s="47" t="str">
        <f t="shared" si="1"/>
        <v>Europe_Bulgaria-Europe_2001</v>
      </c>
      <c r="B1212" s="47" t="s">
        <v>179</v>
      </c>
      <c r="C1212" s="49" t="s">
        <v>186</v>
      </c>
      <c r="D1212" s="44" t="s">
        <v>71</v>
      </c>
      <c r="E1212" s="50"/>
      <c r="F1212" s="50"/>
      <c r="G1212" s="50"/>
      <c r="H1212" s="50"/>
      <c r="I1212" s="52">
        <v>0.076</v>
      </c>
      <c r="J1212" s="52">
        <v>0.195</v>
      </c>
    </row>
    <row r="1213">
      <c r="A1213" s="47" t="str">
        <f t="shared" si="1"/>
        <v>Europe_Bulgaria-Europe_2002</v>
      </c>
      <c r="B1213" s="47" t="s">
        <v>179</v>
      </c>
      <c r="C1213" s="49" t="s">
        <v>186</v>
      </c>
      <c r="D1213" s="44" t="s">
        <v>72</v>
      </c>
      <c r="E1213" s="50"/>
      <c r="F1213" s="50"/>
      <c r="G1213" s="50"/>
      <c r="H1213" s="50"/>
      <c r="I1213" s="52">
        <v>0.091</v>
      </c>
      <c r="J1213" s="52">
        <v>0.33</v>
      </c>
    </row>
    <row r="1214">
      <c r="A1214" s="47" t="str">
        <f t="shared" si="1"/>
        <v>Europe_Bulgaria-Europe_2003</v>
      </c>
      <c r="B1214" s="47" t="s">
        <v>179</v>
      </c>
      <c r="C1214" s="49" t="s">
        <v>186</v>
      </c>
      <c r="D1214" s="44" t="s">
        <v>74</v>
      </c>
      <c r="E1214" s="50"/>
      <c r="F1214" s="52">
        <v>32.0</v>
      </c>
      <c r="G1214" s="50"/>
      <c r="H1214" s="50"/>
      <c r="I1214" s="52">
        <v>0.12</v>
      </c>
      <c r="J1214" s="52">
        <v>0.448</v>
      </c>
    </row>
    <row r="1215">
      <c r="A1215" s="47" t="str">
        <f t="shared" si="1"/>
        <v>Europe_Bulgaria-Europe_2004</v>
      </c>
      <c r="B1215" s="47" t="s">
        <v>179</v>
      </c>
      <c r="C1215" s="49" t="s">
        <v>186</v>
      </c>
      <c r="D1215" s="44" t="s">
        <v>83</v>
      </c>
      <c r="E1215" s="50"/>
      <c r="F1215" s="52">
        <v>32.0</v>
      </c>
      <c r="G1215" s="50"/>
      <c r="H1215" s="50"/>
      <c r="I1215" s="52">
        <v>0.181</v>
      </c>
      <c r="J1215" s="52">
        <v>0.611</v>
      </c>
    </row>
    <row r="1216">
      <c r="A1216" s="47" t="str">
        <f t="shared" si="1"/>
        <v>Europe_Bulgaria-Europe_2005</v>
      </c>
      <c r="B1216" s="47" t="s">
        <v>179</v>
      </c>
      <c r="C1216" s="49" t="s">
        <v>186</v>
      </c>
      <c r="D1216" s="44" t="s">
        <v>84</v>
      </c>
      <c r="E1216" s="52">
        <v>0.452</v>
      </c>
      <c r="F1216" s="52">
        <v>32.0</v>
      </c>
      <c r="G1216" s="50"/>
      <c r="H1216" s="52">
        <v>616.0</v>
      </c>
      <c r="I1216" s="52">
        <v>0.2</v>
      </c>
      <c r="J1216" s="52">
        <v>0.813</v>
      </c>
    </row>
    <row r="1217">
      <c r="A1217" s="47" t="str">
        <f t="shared" si="1"/>
        <v>Europe_Bulgaria-Europe_2006</v>
      </c>
      <c r="B1217" s="47" t="s">
        <v>179</v>
      </c>
      <c r="C1217" s="49" t="s">
        <v>186</v>
      </c>
      <c r="D1217" s="44" t="s">
        <v>85</v>
      </c>
      <c r="E1217" s="52">
        <v>0.416</v>
      </c>
      <c r="F1217" s="52">
        <v>32.0</v>
      </c>
      <c r="G1217" s="50"/>
      <c r="H1217" s="52">
        <v>616.0</v>
      </c>
      <c r="I1217" s="52">
        <v>0.271</v>
      </c>
      <c r="J1217" s="52">
        <v>1.083</v>
      </c>
    </row>
    <row r="1218">
      <c r="A1218" s="47" t="str">
        <f t="shared" si="1"/>
        <v>Europe_Bulgaria-Europe_2007</v>
      </c>
      <c r="B1218" s="47" t="s">
        <v>179</v>
      </c>
      <c r="C1218" s="49" t="s">
        <v>186</v>
      </c>
      <c r="D1218" s="44" t="s">
        <v>86</v>
      </c>
      <c r="E1218" s="52">
        <v>0.358</v>
      </c>
      <c r="F1218" s="52">
        <v>32.0</v>
      </c>
      <c r="G1218" s="50"/>
      <c r="H1218" s="52">
        <v>616.0</v>
      </c>
      <c r="I1218" s="52">
        <v>0.336</v>
      </c>
      <c r="J1218" s="52">
        <v>1.309</v>
      </c>
    </row>
    <row r="1219">
      <c r="A1219" s="47" t="str">
        <f t="shared" si="1"/>
        <v>Europe_Bulgaria-Europe_2008</v>
      </c>
      <c r="B1219" s="47" t="s">
        <v>179</v>
      </c>
      <c r="C1219" s="49" t="s">
        <v>186</v>
      </c>
      <c r="D1219" s="44" t="s">
        <v>87</v>
      </c>
      <c r="E1219" s="52">
        <v>0.339</v>
      </c>
      <c r="F1219" s="52">
        <v>49.0</v>
      </c>
      <c r="G1219" s="50"/>
      <c r="H1219" s="52">
        <v>616.0</v>
      </c>
      <c r="I1219" s="52">
        <v>0.397</v>
      </c>
      <c r="J1219" s="52">
        <v>1.39</v>
      </c>
    </row>
    <row r="1220">
      <c r="A1220" s="47" t="str">
        <f t="shared" si="1"/>
        <v>Europe_Bulgaria-Europe_2009</v>
      </c>
      <c r="B1220" s="47" t="s">
        <v>179</v>
      </c>
      <c r="C1220" s="49" t="s">
        <v>186</v>
      </c>
      <c r="D1220" s="44" t="s">
        <v>88</v>
      </c>
      <c r="E1220" s="52">
        <v>0.304</v>
      </c>
      <c r="F1220" s="52">
        <v>18.0</v>
      </c>
      <c r="G1220" s="50"/>
      <c r="H1220" s="52">
        <v>616.0</v>
      </c>
      <c r="I1220" s="52">
        <v>0.45</v>
      </c>
      <c r="J1220" s="52">
        <v>1.404</v>
      </c>
    </row>
    <row r="1221">
      <c r="A1221" s="47" t="str">
        <f t="shared" si="1"/>
        <v>Europe_Bulgaria-Europe_2010</v>
      </c>
      <c r="B1221" s="47" t="s">
        <v>179</v>
      </c>
      <c r="C1221" s="49" t="s">
        <v>186</v>
      </c>
      <c r="D1221" s="44" t="s">
        <v>89</v>
      </c>
      <c r="E1221" s="52">
        <v>0.28</v>
      </c>
      <c r="F1221" s="52">
        <v>18.0</v>
      </c>
      <c r="G1221" s="50"/>
      <c r="H1221" s="52">
        <v>616.0</v>
      </c>
      <c r="I1221" s="52">
        <v>0.462</v>
      </c>
      <c r="J1221" s="52">
        <v>1.38</v>
      </c>
    </row>
    <row r="1222">
      <c r="A1222" s="47" t="str">
        <f t="shared" si="1"/>
        <v>Europe_Bulgaria-Europe_2011</v>
      </c>
      <c r="B1222" s="47" t="s">
        <v>179</v>
      </c>
      <c r="C1222" s="49" t="s">
        <v>186</v>
      </c>
      <c r="D1222" s="44" t="s">
        <v>90</v>
      </c>
      <c r="E1222" s="52">
        <v>0.272</v>
      </c>
      <c r="F1222" s="52">
        <v>18.0</v>
      </c>
      <c r="G1222" s="50"/>
      <c r="H1222" s="52">
        <v>500.0</v>
      </c>
      <c r="I1222" s="52">
        <v>0.48</v>
      </c>
      <c r="J1222" s="52">
        <v>1.428</v>
      </c>
    </row>
    <row r="1223">
      <c r="A1223" s="47" t="str">
        <f t="shared" si="1"/>
        <v>Europe_Bulgaria-Europe_2012</v>
      </c>
      <c r="B1223" s="47" t="s">
        <v>179</v>
      </c>
      <c r="C1223" s="49" t="s">
        <v>186</v>
      </c>
      <c r="D1223" s="44" t="s">
        <v>91</v>
      </c>
      <c r="E1223" s="52">
        <v>0.277</v>
      </c>
      <c r="F1223" s="52">
        <v>18.0</v>
      </c>
      <c r="G1223" s="52">
        <v>57.0</v>
      </c>
      <c r="H1223" s="52">
        <v>454.0</v>
      </c>
      <c r="I1223" s="52">
        <v>0.519</v>
      </c>
      <c r="J1223" s="52">
        <v>1.481</v>
      </c>
    </row>
    <row r="1224">
      <c r="A1224" s="47" t="str">
        <f t="shared" si="1"/>
        <v>Europe_Croatia-Europe_2000</v>
      </c>
      <c r="B1224" s="47" t="s">
        <v>179</v>
      </c>
      <c r="C1224" s="49" t="s">
        <v>187</v>
      </c>
      <c r="D1224" s="44" t="s">
        <v>70</v>
      </c>
      <c r="E1224" s="50"/>
      <c r="F1224" s="50"/>
      <c r="G1224" s="50"/>
      <c r="H1224" s="50"/>
      <c r="I1224" s="52">
        <v>0.066</v>
      </c>
      <c r="J1224" s="52">
        <v>0.231</v>
      </c>
    </row>
    <row r="1225">
      <c r="A1225" s="47" t="str">
        <f t="shared" si="1"/>
        <v>Europe_Croatia-Europe_2001</v>
      </c>
      <c r="B1225" s="47" t="s">
        <v>179</v>
      </c>
      <c r="C1225" s="49" t="s">
        <v>187</v>
      </c>
      <c r="D1225" s="44" t="s">
        <v>71</v>
      </c>
      <c r="E1225" s="50"/>
      <c r="F1225" s="50"/>
      <c r="G1225" s="50"/>
      <c r="H1225" s="50"/>
      <c r="I1225" s="52">
        <v>0.116</v>
      </c>
      <c r="J1225" s="52">
        <v>0.395</v>
      </c>
    </row>
    <row r="1226">
      <c r="A1226" s="47" t="str">
        <f t="shared" si="1"/>
        <v>Europe_Croatia-Europe_2002</v>
      </c>
      <c r="B1226" s="47" t="s">
        <v>179</v>
      </c>
      <c r="C1226" s="49" t="s">
        <v>187</v>
      </c>
      <c r="D1226" s="44" t="s">
        <v>72</v>
      </c>
      <c r="E1226" s="50"/>
      <c r="F1226" s="50"/>
      <c r="G1226" s="50"/>
      <c r="H1226" s="50"/>
      <c r="I1226" s="52">
        <v>0.178</v>
      </c>
      <c r="J1226" s="52">
        <v>0.522</v>
      </c>
    </row>
    <row r="1227">
      <c r="A1227" s="47" t="str">
        <f t="shared" si="1"/>
        <v>Europe_Croatia-Europe_2003</v>
      </c>
      <c r="B1227" s="47" t="s">
        <v>179</v>
      </c>
      <c r="C1227" s="49" t="s">
        <v>187</v>
      </c>
      <c r="D1227" s="44" t="s">
        <v>74</v>
      </c>
      <c r="E1227" s="50"/>
      <c r="F1227" s="52">
        <v>29.0</v>
      </c>
      <c r="G1227" s="50"/>
      <c r="H1227" s="50"/>
      <c r="I1227" s="52">
        <v>0.228</v>
      </c>
      <c r="J1227" s="52">
        <v>0.575</v>
      </c>
    </row>
    <row r="1228">
      <c r="A1228" s="47" t="str">
        <f t="shared" si="1"/>
        <v>Europe_Croatia-Europe_2004</v>
      </c>
      <c r="B1228" s="47" t="s">
        <v>179</v>
      </c>
      <c r="C1228" s="49" t="s">
        <v>187</v>
      </c>
      <c r="D1228" s="44" t="s">
        <v>83</v>
      </c>
      <c r="E1228" s="50"/>
      <c r="F1228" s="52">
        <v>29.0</v>
      </c>
      <c r="G1228" s="50"/>
      <c r="H1228" s="50"/>
      <c r="I1228" s="52">
        <v>0.309</v>
      </c>
      <c r="J1228" s="52">
        <v>0.644</v>
      </c>
    </row>
    <row r="1229">
      <c r="A1229" s="47" t="str">
        <f t="shared" si="1"/>
        <v>Europe_Croatia-Europe_2005</v>
      </c>
      <c r="B1229" s="47" t="s">
        <v>179</v>
      </c>
      <c r="C1229" s="49" t="s">
        <v>187</v>
      </c>
      <c r="D1229" s="44" t="s">
        <v>84</v>
      </c>
      <c r="E1229" s="52">
        <v>0.214</v>
      </c>
      <c r="F1229" s="52">
        <v>29.0</v>
      </c>
      <c r="G1229" s="50"/>
      <c r="H1229" s="52">
        <v>232.0</v>
      </c>
      <c r="I1229" s="52">
        <v>0.331</v>
      </c>
      <c r="J1229" s="52">
        <v>0.832</v>
      </c>
    </row>
    <row r="1230">
      <c r="A1230" s="47" t="str">
        <f t="shared" si="1"/>
        <v>Europe_Croatia-Europe_2006</v>
      </c>
      <c r="B1230" s="47" t="s">
        <v>179</v>
      </c>
      <c r="C1230" s="49" t="s">
        <v>187</v>
      </c>
      <c r="D1230" s="44" t="s">
        <v>85</v>
      </c>
      <c r="E1230" s="52">
        <v>0.214</v>
      </c>
      <c r="F1230" s="52">
        <v>25.0</v>
      </c>
      <c r="G1230" s="50"/>
      <c r="H1230" s="52">
        <v>196.0</v>
      </c>
      <c r="I1230" s="52">
        <v>0.38</v>
      </c>
      <c r="J1230" s="52">
        <v>1.004</v>
      </c>
    </row>
    <row r="1231">
      <c r="A1231" s="47" t="str">
        <f t="shared" si="1"/>
        <v>Europe_Croatia-Europe_2007</v>
      </c>
      <c r="B1231" s="47" t="s">
        <v>179</v>
      </c>
      <c r="C1231" s="49" t="s">
        <v>187</v>
      </c>
      <c r="D1231" s="44" t="s">
        <v>86</v>
      </c>
      <c r="E1231" s="52">
        <v>0.214</v>
      </c>
      <c r="F1231" s="52">
        <v>22.0</v>
      </c>
      <c r="G1231" s="50"/>
      <c r="H1231" s="52">
        <v>196.0</v>
      </c>
      <c r="I1231" s="52">
        <v>0.414</v>
      </c>
      <c r="J1231" s="52">
        <v>1.152</v>
      </c>
    </row>
    <row r="1232">
      <c r="A1232" s="47" t="str">
        <f t="shared" si="1"/>
        <v>Europe_Croatia-Europe_2008</v>
      </c>
      <c r="B1232" s="47" t="s">
        <v>179</v>
      </c>
      <c r="C1232" s="49" t="s">
        <v>187</v>
      </c>
      <c r="D1232" s="44" t="s">
        <v>87</v>
      </c>
      <c r="E1232" s="52">
        <v>0.214</v>
      </c>
      <c r="F1232" s="52">
        <v>22.0</v>
      </c>
      <c r="G1232" s="50"/>
      <c r="H1232" s="52">
        <v>196.0</v>
      </c>
      <c r="I1232" s="52">
        <v>0.442</v>
      </c>
      <c r="J1232" s="52">
        <v>1.045</v>
      </c>
    </row>
    <row r="1233">
      <c r="A1233" s="47" t="str">
        <f t="shared" si="1"/>
        <v>Europe_Croatia-Europe_2009</v>
      </c>
      <c r="B1233" s="47" t="s">
        <v>179</v>
      </c>
      <c r="C1233" s="49" t="s">
        <v>187</v>
      </c>
      <c r="D1233" s="44" t="s">
        <v>88</v>
      </c>
      <c r="E1233" s="52">
        <v>0.214</v>
      </c>
      <c r="F1233" s="52">
        <v>22.0</v>
      </c>
      <c r="G1233" s="50"/>
      <c r="H1233" s="52">
        <v>196.0</v>
      </c>
      <c r="I1233" s="52">
        <v>0.506</v>
      </c>
      <c r="J1233" s="52">
        <v>1.075</v>
      </c>
    </row>
    <row r="1234">
      <c r="A1234" s="47" t="str">
        <f t="shared" si="1"/>
        <v>Europe_Croatia-Europe_2010</v>
      </c>
      <c r="B1234" s="47" t="s">
        <v>179</v>
      </c>
      <c r="C1234" s="49" t="s">
        <v>187</v>
      </c>
      <c r="D1234" s="44" t="s">
        <v>89</v>
      </c>
      <c r="E1234" s="52">
        <v>0.221</v>
      </c>
      <c r="F1234" s="52">
        <v>9.0</v>
      </c>
      <c r="G1234" s="50"/>
      <c r="H1234" s="52">
        <v>196.0</v>
      </c>
      <c r="I1234" s="52">
        <v>0.566</v>
      </c>
      <c r="J1234" s="52">
        <v>1.136</v>
      </c>
    </row>
    <row r="1235">
      <c r="A1235" s="47" t="str">
        <f t="shared" si="1"/>
        <v>Europe_Croatia-Europe_2011</v>
      </c>
      <c r="B1235" s="47" t="s">
        <v>179</v>
      </c>
      <c r="C1235" s="49" t="s">
        <v>187</v>
      </c>
      <c r="D1235" s="44" t="s">
        <v>90</v>
      </c>
      <c r="E1235" s="52">
        <v>0.219</v>
      </c>
      <c r="F1235" s="52">
        <v>8.0</v>
      </c>
      <c r="G1235" s="50"/>
      <c r="H1235" s="52">
        <v>196.0</v>
      </c>
      <c r="I1235" s="52">
        <v>0.578</v>
      </c>
      <c r="J1235" s="52">
        <v>1.183</v>
      </c>
    </row>
    <row r="1236">
      <c r="A1236" s="47" t="str">
        <f t="shared" si="1"/>
        <v>Europe_Croatia-Europe_2012</v>
      </c>
      <c r="B1236" s="47" t="s">
        <v>179</v>
      </c>
      <c r="C1236" s="49" t="s">
        <v>187</v>
      </c>
      <c r="D1236" s="44" t="s">
        <v>91</v>
      </c>
      <c r="E1236" s="52">
        <v>0.218</v>
      </c>
      <c r="F1236" s="52">
        <v>8.0</v>
      </c>
      <c r="G1236" s="52">
        <v>88.0</v>
      </c>
      <c r="H1236" s="52">
        <v>196.0</v>
      </c>
      <c r="I1236" s="52">
        <v>0.619</v>
      </c>
      <c r="J1236" s="52">
        <v>1.154</v>
      </c>
    </row>
    <row r="1237">
      <c r="A1237" s="47" t="str">
        <f t="shared" si="1"/>
        <v>Europe_Cyprus-Europe_2000</v>
      </c>
      <c r="B1237" s="47" t="s">
        <v>179</v>
      </c>
      <c r="C1237" s="49" t="s">
        <v>188</v>
      </c>
      <c r="D1237" s="44" t="s">
        <v>70</v>
      </c>
      <c r="E1237" s="50"/>
      <c r="F1237" s="50"/>
      <c r="G1237" s="50"/>
      <c r="H1237" s="50"/>
      <c r="I1237" s="52">
        <v>0.153</v>
      </c>
      <c r="J1237" s="52">
        <v>0.231</v>
      </c>
    </row>
    <row r="1238">
      <c r="A1238" s="47" t="str">
        <f t="shared" si="1"/>
        <v>Europe_Cyprus-Europe_2001</v>
      </c>
      <c r="B1238" s="47" t="s">
        <v>179</v>
      </c>
      <c r="C1238" s="49" t="s">
        <v>188</v>
      </c>
      <c r="D1238" s="44" t="s">
        <v>71</v>
      </c>
      <c r="E1238" s="50"/>
      <c r="F1238" s="50"/>
      <c r="G1238" s="50"/>
      <c r="H1238" s="50"/>
      <c r="I1238" s="52">
        <v>0.188</v>
      </c>
      <c r="J1238" s="52">
        <v>0.327</v>
      </c>
    </row>
    <row r="1239">
      <c r="A1239" s="47" t="str">
        <f t="shared" si="1"/>
        <v>Europe_Cyprus-Europe_2002</v>
      </c>
      <c r="B1239" s="47" t="s">
        <v>179</v>
      </c>
      <c r="C1239" s="49" t="s">
        <v>188</v>
      </c>
      <c r="D1239" s="44" t="s">
        <v>72</v>
      </c>
      <c r="E1239" s="50"/>
      <c r="F1239" s="50"/>
      <c r="G1239" s="50"/>
      <c r="H1239" s="50"/>
      <c r="I1239" s="52">
        <v>0.283</v>
      </c>
      <c r="J1239" s="52">
        <v>0.427</v>
      </c>
    </row>
    <row r="1240">
      <c r="A1240" s="47" t="str">
        <f t="shared" si="1"/>
        <v>Europe_Cyprus-Europe_2003</v>
      </c>
      <c r="B1240" s="47" t="s">
        <v>179</v>
      </c>
      <c r="C1240" s="49" t="s">
        <v>188</v>
      </c>
      <c r="D1240" s="44" t="s">
        <v>74</v>
      </c>
      <c r="E1240" s="50"/>
      <c r="F1240" s="50"/>
      <c r="G1240" s="50"/>
      <c r="H1240" s="50"/>
      <c r="I1240" s="52">
        <v>0.301</v>
      </c>
      <c r="J1240" s="52">
        <v>0.553</v>
      </c>
    </row>
    <row r="1241">
      <c r="A1241" s="47" t="str">
        <f t="shared" si="1"/>
        <v>Europe_Cyprus-Europe_2004</v>
      </c>
      <c r="B1241" s="47" t="s">
        <v>179</v>
      </c>
      <c r="C1241" s="49" t="s">
        <v>188</v>
      </c>
      <c r="D1241" s="44" t="s">
        <v>83</v>
      </c>
      <c r="E1241" s="50"/>
      <c r="F1241" s="50"/>
      <c r="G1241" s="50"/>
      <c r="H1241" s="50"/>
      <c r="I1241" s="52">
        <v>0.338</v>
      </c>
      <c r="J1241" s="52">
        <v>0.648</v>
      </c>
    </row>
    <row r="1242">
      <c r="A1242" s="47" t="str">
        <f t="shared" si="1"/>
        <v>Europe_Cyprus-Europe_2005</v>
      </c>
      <c r="B1242" s="47" t="s">
        <v>179</v>
      </c>
      <c r="C1242" s="49" t="s">
        <v>188</v>
      </c>
      <c r="D1242" s="44" t="s">
        <v>84</v>
      </c>
      <c r="E1242" s="50"/>
      <c r="F1242" s="50"/>
      <c r="G1242" s="50"/>
      <c r="H1242" s="50"/>
      <c r="I1242" s="52">
        <v>0.328</v>
      </c>
      <c r="J1242" s="52">
        <v>0.758</v>
      </c>
    </row>
    <row r="1243">
      <c r="A1243" s="47" t="str">
        <f t="shared" si="1"/>
        <v>Europe_Cyprus-Europe_2006</v>
      </c>
      <c r="B1243" s="47" t="s">
        <v>179</v>
      </c>
      <c r="C1243" s="49" t="s">
        <v>188</v>
      </c>
      <c r="D1243" s="44" t="s">
        <v>85</v>
      </c>
      <c r="E1243" s="50"/>
      <c r="F1243" s="50"/>
      <c r="G1243" s="50"/>
      <c r="H1243" s="50"/>
      <c r="I1243" s="52">
        <v>0.358</v>
      </c>
      <c r="J1243" s="52">
        <v>0.828</v>
      </c>
    </row>
    <row r="1244">
      <c r="A1244" s="47" t="str">
        <f t="shared" si="1"/>
        <v>Europe_Cyprus-Europe_2007</v>
      </c>
      <c r="B1244" s="47" t="s">
        <v>179</v>
      </c>
      <c r="C1244" s="49" t="s">
        <v>188</v>
      </c>
      <c r="D1244" s="44" t="s">
        <v>86</v>
      </c>
      <c r="E1244" s="50"/>
      <c r="F1244" s="50"/>
      <c r="G1244" s="50"/>
      <c r="H1244" s="50"/>
      <c r="I1244" s="52">
        <v>0.408</v>
      </c>
      <c r="J1244" s="52">
        <v>0.93</v>
      </c>
    </row>
    <row r="1245">
      <c r="A1245" s="47" t="str">
        <f t="shared" si="1"/>
        <v>Europe_Cyprus-Europe_2008</v>
      </c>
      <c r="B1245" s="47" t="s">
        <v>179</v>
      </c>
      <c r="C1245" s="49" t="s">
        <v>188</v>
      </c>
      <c r="D1245" s="44" t="s">
        <v>87</v>
      </c>
      <c r="E1245" s="52">
        <v>0.206</v>
      </c>
      <c r="F1245" s="52">
        <v>8.0</v>
      </c>
      <c r="G1245" s="50"/>
      <c r="H1245" s="52">
        <v>149.0</v>
      </c>
      <c r="I1245" s="52">
        <v>0.423</v>
      </c>
      <c r="J1245" s="52">
        <v>0.944</v>
      </c>
    </row>
    <row r="1246">
      <c r="A1246" s="47" t="str">
        <f t="shared" si="1"/>
        <v>Europe_Cyprus-Europe_2009</v>
      </c>
      <c r="B1246" s="47" t="s">
        <v>179</v>
      </c>
      <c r="C1246" s="49" t="s">
        <v>188</v>
      </c>
      <c r="D1246" s="44" t="s">
        <v>88</v>
      </c>
      <c r="E1246" s="52">
        <v>0.206</v>
      </c>
      <c r="F1246" s="52">
        <v>8.0</v>
      </c>
      <c r="G1246" s="50"/>
      <c r="H1246" s="52">
        <v>149.0</v>
      </c>
      <c r="I1246" s="52">
        <v>0.498</v>
      </c>
      <c r="J1246" s="52">
        <v>0.896</v>
      </c>
    </row>
    <row r="1247">
      <c r="A1247" s="47" t="str">
        <f t="shared" si="1"/>
        <v>Europe_Cyprus-Europe_2010</v>
      </c>
      <c r="B1247" s="47" t="s">
        <v>179</v>
      </c>
      <c r="C1247" s="49" t="s">
        <v>188</v>
      </c>
      <c r="D1247" s="44" t="s">
        <v>89</v>
      </c>
      <c r="E1247" s="52">
        <v>0.223</v>
      </c>
      <c r="F1247" s="52">
        <v>8.0</v>
      </c>
      <c r="G1247" s="50"/>
      <c r="H1247" s="52">
        <v>149.0</v>
      </c>
      <c r="I1247" s="52">
        <v>0.53</v>
      </c>
      <c r="J1247" s="52">
        <v>0.937</v>
      </c>
    </row>
    <row r="1248">
      <c r="A1248" s="47" t="str">
        <f t="shared" si="1"/>
        <v>Europe_Cyprus-Europe_2011</v>
      </c>
      <c r="B1248" s="47" t="s">
        <v>179</v>
      </c>
      <c r="C1248" s="49" t="s">
        <v>188</v>
      </c>
      <c r="D1248" s="44" t="s">
        <v>90</v>
      </c>
      <c r="E1248" s="52">
        <v>0.22</v>
      </c>
      <c r="F1248" s="52">
        <v>8.0</v>
      </c>
      <c r="G1248" s="50"/>
      <c r="H1248" s="52">
        <v>149.0</v>
      </c>
      <c r="I1248" s="52">
        <v>0.569</v>
      </c>
      <c r="J1248" s="52">
        <v>0.977</v>
      </c>
    </row>
    <row r="1249">
      <c r="A1249" s="47" t="str">
        <f t="shared" si="1"/>
        <v>Europe_Cyprus-Europe_2012</v>
      </c>
      <c r="B1249" s="47" t="s">
        <v>179</v>
      </c>
      <c r="C1249" s="49" t="s">
        <v>188</v>
      </c>
      <c r="D1249" s="44" t="s">
        <v>91</v>
      </c>
      <c r="E1249" s="52">
        <v>0.222</v>
      </c>
      <c r="F1249" s="52">
        <v>8.0</v>
      </c>
      <c r="G1249" s="52">
        <v>38.0</v>
      </c>
      <c r="H1249" s="52">
        <v>147.0</v>
      </c>
      <c r="I1249" s="52">
        <v>0.607</v>
      </c>
      <c r="J1249" s="52">
        <v>0.984</v>
      </c>
    </row>
    <row r="1250">
      <c r="A1250" s="47" t="str">
        <f t="shared" si="1"/>
        <v>Europe_Czech Republic-Europe_2000</v>
      </c>
      <c r="B1250" s="47" t="s">
        <v>179</v>
      </c>
      <c r="C1250" s="49" t="s">
        <v>189</v>
      </c>
      <c r="D1250" s="44" t="s">
        <v>70</v>
      </c>
      <c r="E1250" s="50"/>
      <c r="F1250" s="50"/>
      <c r="G1250" s="50"/>
      <c r="H1250" s="50"/>
      <c r="I1250" s="52">
        <v>0.098</v>
      </c>
      <c r="J1250" s="52">
        <v>0.424</v>
      </c>
    </row>
    <row r="1251">
      <c r="A1251" s="47" t="str">
        <f t="shared" si="1"/>
        <v>Europe_Czech Republic-Europe_2001</v>
      </c>
      <c r="B1251" s="47" t="s">
        <v>179</v>
      </c>
      <c r="C1251" s="49" t="s">
        <v>189</v>
      </c>
      <c r="D1251" s="44" t="s">
        <v>71</v>
      </c>
      <c r="E1251" s="50"/>
      <c r="F1251" s="50"/>
      <c r="G1251" s="50"/>
      <c r="H1251" s="50"/>
      <c r="I1251" s="52">
        <v>0.147</v>
      </c>
      <c r="J1251" s="52">
        <v>0.679</v>
      </c>
    </row>
    <row r="1252">
      <c r="A1252" s="47" t="str">
        <f t="shared" si="1"/>
        <v>Europe_Czech Republic-Europe_2002</v>
      </c>
      <c r="B1252" s="47" t="s">
        <v>179</v>
      </c>
      <c r="C1252" s="49" t="s">
        <v>189</v>
      </c>
      <c r="D1252" s="44" t="s">
        <v>72</v>
      </c>
      <c r="E1252" s="50"/>
      <c r="F1252" s="50"/>
      <c r="G1252" s="50"/>
      <c r="H1252" s="50"/>
      <c r="I1252" s="52">
        <v>0.239</v>
      </c>
      <c r="J1252" s="52">
        <v>0.843</v>
      </c>
    </row>
    <row r="1253">
      <c r="A1253" s="47" t="str">
        <f t="shared" si="1"/>
        <v>Europe_Czech Republic-Europe_2003</v>
      </c>
      <c r="B1253" s="47" t="s">
        <v>179</v>
      </c>
      <c r="C1253" s="49" t="s">
        <v>189</v>
      </c>
      <c r="D1253" s="44" t="s">
        <v>74</v>
      </c>
      <c r="E1253" s="50"/>
      <c r="F1253" s="52">
        <v>40.0</v>
      </c>
      <c r="G1253" s="50"/>
      <c r="H1253" s="50"/>
      <c r="I1253" s="52">
        <v>0.343</v>
      </c>
      <c r="J1253" s="52">
        <v>0.951</v>
      </c>
    </row>
    <row r="1254">
      <c r="A1254" s="47" t="str">
        <f t="shared" si="1"/>
        <v>Europe_Czech Republic-Europe_2004</v>
      </c>
      <c r="B1254" s="47" t="s">
        <v>179</v>
      </c>
      <c r="C1254" s="49" t="s">
        <v>189</v>
      </c>
      <c r="D1254" s="44" t="s">
        <v>83</v>
      </c>
      <c r="E1254" s="50"/>
      <c r="F1254" s="52">
        <v>40.0</v>
      </c>
      <c r="G1254" s="50"/>
      <c r="H1254" s="50"/>
      <c r="I1254" s="52">
        <v>0.355</v>
      </c>
      <c r="J1254" s="52">
        <v>1.056</v>
      </c>
    </row>
    <row r="1255">
      <c r="A1255" s="47" t="str">
        <f t="shared" si="1"/>
        <v>Europe_Czech Republic-Europe_2005</v>
      </c>
      <c r="B1255" s="47" t="s">
        <v>179</v>
      </c>
      <c r="C1255" s="49" t="s">
        <v>189</v>
      </c>
      <c r="D1255" s="44" t="s">
        <v>84</v>
      </c>
      <c r="E1255" s="52">
        <v>0.488</v>
      </c>
      <c r="F1255" s="52">
        <v>40.0</v>
      </c>
      <c r="G1255" s="50"/>
      <c r="H1255" s="52">
        <v>930.0</v>
      </c>
      <c r="I1255" s="52">
        <v>0.353</v>
      </c>
      <c r="J1255" s="52">
        <v>1.151</v>
      </c>
    </row>
    <row r="1256">
      <c r="A1256" s="47" t="str">
        <f t="shared" si="1"/>
        <v>Europe_Czech Republic-Europe_2006</v>
      </c>
      <c r="B1256" s="47" t="s">
        <v>179</v>
      </c>
      <c r="C1256" s="49" t="s">
        <v>189</v>
      </c>
      <c r="D1256" s="44" t="s">
        <v>85</v>
      </c>
      <c r="E1256" s="52">
        <v>0.482</v>
      </c>
      <c r="F1256" s="52">
        <v>24.0</v>
      </c>
      <c r="G1256" s="50"/>
      <c r="H1256" s="52">
        <v>930.0</v>
      </c>
      <c r="I1256" s="52">
        <v>0.479</v>
      </c>
      <c r="J1256" s="52">
        <v>1.207</v>
      </c>
    </row>
    <row r="1257">
      <c r="A1257" s="47" t="str">
        <f t="shared" si="1"/>
        <v>Europe_Czech Republic-Europe_2007</v>
      </c>
      <c r="B1257" s="47" t="s">
        <v>179</v>
      </c>
      <c r="C1257" s="49" t="s">
        <v>189</v>
      </c>
      <c r="D1257" s="44" t="s">
        <v>86</v>
      </c>
      <c r="E1257" s="52">
        <v>0.477</v>
      </c>
      <c r="F1257" s="52">
        <v>17.0</v>
      </c>
      <c r="G1257" s="50"/>
      <c r="H1257" s="52">
        <v>808.0</v>
      </c>
      <c r="I1257" s="52">
        <v>0.519</v>
      </c>
      <c r="J1257" s="52">
        <v>1.28</v>
      </c>
    </row>
    <row r="1258">
      <c r="A1258" s="47" t="str">
        <f t="shared" si="1"/>
        <v>Europe_Czech Republic-Europe_2008</v>
      </c>
      <c r="B1258" s="47" t="s">
        <v>179</v>
      </c>
      <c r="C1258" s="49" t="s">
        <v>189</v>
      </c>
      <c r="D1258" s="44" t="s">
        <v>87</v>
      </c>
      <c r="E1258" s="52">
        <v>0.477</v>
      </c>
      <c r="F1258" s="52">
        <v>20.0</v>
      </c>
      <c r="G1258" s="50"/>
      <c r="H1258" s="52">
        <v>808.0</v>
      </c>
      <c r="I1258" s="52">
        <v>0.63</v>
      </c>
      <c r="J1258" s="52">
        <v>1.324</v>
      </c>
    </row>
    <row r="1259">
      <c r="A1259" s="47" t="str">
        <f t="shared" si="1"/>
        <v>Europe_Czech Republic-Europe_2009</v>
      </c>
      <c r="B1259" s="47" t="s">
        <v>179</v>
      </c>
      <c r="C1259" s="49" t="s">
        <v>189</v>
      </c>
      <c r="D1259" s="44" t="s">
        <v>88</v>
      </c>
      <c r="E1259" s="52">
        <v>0.464</v>
      </c>
      <c r="F1259" s="52">
        <v>20.0</v>
      </c>
      <c r="G1259" s="50"/>
      <c r="H1259" s="52">
        <v>613.0</v>
      </c>
      <c r="I1259" s="52">
        <v>0.644</v>
      </c>
      <c r="J1259" s="52">
        <v>1.246</v>
      </c>
    </row>
    <row r="1260">
      <c r="A1260" s="47" t="str">
        <f t="shared" si="1"/>
        <v>Europe_Czech Republic-Europe_2010</v>
      </c>
      <c r="B1260" s="47" t="s">
        <v>179</v>
      </c>
      <c r="C1260" s="49" t="s">
        <v>189</v>
      </c>
      <c r="D1260" s="44" t="s">
        <v>89</v>
      </c>
      <c r="E1260" s="52">
        <v>0.48</v>
      </c>
      <c r="F1260" s="52">
        <v>20.0</v>
      </c>
      <c r="G1260" s="50"/>
      <c r="H1260" s="52">
        <v>557.0</v>
      </c>
      <c r="I1260" s="52">
        <v>0.688</v>
      </c>
      <c r="J1260" s="52">
        <v>1.226</v>
      </c>
    </row>
    <row r="1261">
      <c r="A1261" s="47" t="str">
        <f t="shared" si="1"/>
        <v>Europe_Czech Republic-Europe_2011</v>
      </c>
      <c r="B1261" s="47" t="s">
        <v>179</v>
      </c>
      <c r="C1261" s="49" t="s">
        <v>189</v>
      </c>
      <c r="D1261" s="44" t="s">
        <v>90</v>
      </c>
      <c r="E1261" s="52">
        <v>0.481</v>
      </c>
      <c r="F1261" s="52">
        <v>20.0</v>
      </c>
      <c r="G1261" s="50"/>
      <c r="H1261" s="52">
        <v>557.0</v>
      </c>
      <c r="I1261" s="52">
        <v>0.705</v>
      </c>
      <c r="J1261" s="52">
        <v>1.241</v>
      </c>
    </row>
    <row r="1262">
      <c r="A1262" s="47" t="str">
        <f t="shared" si="1"/>
        <v>Europe_Czech Republic-Europe_2012</v>
      </c>
      <c r="B1262" s="47" t="s">
        <v>179</v>
      </c>
      <c r="C1262" s="49" t="s">
        <v>189</v>
      </c>
      <c r="D1262" s="44" t="s">
        <v>91</v>
      </c>
      <c r="E1262" s="52">
        <v>0.481</v>
      </c>
      <c r="F1262" s="52">
        <v>20.0</v>
      </c>
      <c r="G1262" s="52">
        <v>68.0</v>
      </c>
      <c r="H1262" s="52">
        <v>413.0</v>
      </c>
      <c r="I1262" s="52">
        <v>0.734</v>
      </c>
      <c r="J1262" s="52">
        <v>1.268</v>
      </c>
    </row>
    <row r="1263">
      <c r="A1263" s="47" t="str">
        <f t="shared" si="1"/>
        <v>Europe_Denmark-Europe_2000</v>
      </c>
      <c r="B1263" s="47" t="s">
        <v>179</v>
      </c>
      <c r="C1263" s="49" t="s">
        <v>190</v>
      </c>
      <c r="D1263" s="44" t="s">
        <v>70</v>
      </c>
      <c r="E1263" s="50"/>
      <c r="F1263" s="50"/>
      <c r="G1263" s="50"/>
      <c r="H1263" s="50"/>
      <c r="I1263" s="52">
        <v>0.392</v>
      </c>
      <c r="J1263" s="52">
        <v>0.63</v>
      </c>
    </row>
    <row r="1264">
      <c r="A1264" s="47" t="str">
        <f t="shared" si="1"/>
        <v>Europe_Denmark-Europe_2001</v>
      </c>
      <c r="B1264" s="47" t="s">
        <v>179</v>
      </c>
      <c r="C1264" s="49" t="s">
        <v>190</v>
      </c>
      <c r="D1264" s="44" t="s">
        <v>71</v>
      </c>
      <c r="E1264" s="50"/>
      <c r="F1264" s="50"/>
      <c r="G1264" s="50"/>
      <c r="H1264" s="50"/>
      <c r="I1264" s="52">
        <v>0.43</v>
      </c>
      <c r="J1264" s="52">
        <v>0.74</v>
      </c>
    </row>
    <row r="1265">
      <c r="A1265" s="47" t="str">
        <f t="shared" si="1"/>
        <v>Europe_Denmark-Europe_2002</v>
      </c>
      <c r="B1265" s="47" t="s">
        <v>179</v>
      </c>
      <c r="C1265" s="49" t="s">
        <v>190</v>
      </c>
      <c r="D1265" s="44" t="s">
        <v>72</v>
      </c>
      <c r="E1265" s="50"/>
      <c r="F1265" s="50"/>
      <c r="G1265" s="50"/>
      <c r="H1265" s="50"/>
      <c r="I1265" s="52">
        <v>0.643</v>
      </c>
      <c r="J1265" s="52">
        <v>0.834</v>
      </c>
    </row>
    <row r="1266">
      <c r="A1266" s="47" t="str">
        <f t="shared" si="1"/>
        <v>Europe_Denmark-Europe_2003</v>
      </c>
      <c r="B1266" s="47" t="s">
        <v>179</v>
      </c>
      <c r="C1266" s="49" t="s">
        <v>190</v>
      </c>
      <c r="D1266" s="44" t="s">
        <v>74</v>
      </c>
      <c r="E1266" s="50"/>
      <c r="F1266" s="52">
        <v>7.0</v>
      </c>
      <c r="G1266" s="50"/>
      <c r="H1266" s="50"/>
      <c r="I1266" s="52">
        <v>0.763</v>
      </c>
      <c r="J1266" s="52">
        <v>0.886</v>
      </c>
    </row>
    <row r="1267">
      <c r="A1267" s="47" t="str">
        <f t="shared" si="1"/>
        <v>Europe_Denmark-Europe_2004</v>
      </c>
      <c r="B1267" s="47" t="s">
        <v>179</v>
      </c>
      <c r="C1267" s="49" t="s">
        <v>190</v>
      </c>
      <c r="D1267" s="44" t="s">
        <v>83</v>
      </c>
      <c r="E1267" s="50"/>
      <c r="F1267" s="52">
        <v>7.0</v>
      </c>
      <c r="G1267" s="50"/>
      <c r="H1267" s="50"/>
      <c r="I1267" s="52">
        <v>0.809</v>
      </c>
      <c r="J1267" s="52">
        <v>0.957</v>
      </c>
    </row>
    <row r="1268">
      <c r="A1268" s="47" t="str">
        <f t="shared" si="1"/>
        <v>Europe_Denmark-Europe_2005</v>
      </c>
      <c r="B1268" s="47" t="s">
        <v>179</v>
      </c>
      <c r="C1268" s="49" t="s">
        <v>190</v>
      </c>
      <c r="D1268" s="44" t="s">
        <v>84</v>
      </c>
      <c r="E1268" s="52">
        <v>0.333</v>
      </c>
      <c r="F1268" s="52">
        <v>6.0</v>
      </c>
      <c r="G1268" s="50"/>
      <c r="H1268" s="52">
        <v>135.0</v>
      </c>
      <c r="I1268" s="52">
        <v>0.827</v>
      </c>
      <c r="J1268" s="52">
        <v>1.006</v>
      </c>
    </row>
    <row r="1269">
      <c r="A1269" s="47" t="str">
        <f t="shared" si="1"/>
        <v>Europe_Denmark-Europe_2006</v>
      </c>
      <c r="B1269" s="47" t="s">
        <v>179</v>
      </c>
      <c r="C1269" s="49" t="s">
        <v>190</v>
      </c>
      <c r="D1269" s="44" t="s">
        <v>85</v>
      </c>
      <c r="E1269" s="52">
        <v>0.315</v>
      </c>
      <c r="F1269" s="52">
        <v>6.0</v>
      </c>
      <c r="G1269" s="50"/>
      <c r="H1269" s="52">
        <v>135.0</v>
      </c>
      <c r="I1269" s="52">
        <v>0.867</v>
      </c>
      <c r="J1269" s="52">
        <v>1.071</v>
      </c>
    </row>
    <row r="1270">
      <c r="A1270" s="47" t="str">
        <f t="shared" si="1"/>
        <v>Europe_Denmark-Europe_2007</v>
      </c>
      <c r="B1270" s="47" t="s">
        <v>179</v>
      </c>
      <c r="C1270" s="49" t="s">
        <v>190</v>
      </c>
      <c r="D1270" s="44" t="s">
        <v>86</v>
      </c>
      <c r="E1270" s="52">
        <v>0.32</v>
      </c>
      <c r="F1270" s="52">
        <v>6.0</v>
      </c>
      <c r="G1270" s="50"/>
      <c r="H1270" s="52">
        <v>135.0</v>
      </c>
      <c r="I1270" s="52">
        <v>0.85</v>
      </c>
      <c r="J1270" s="52">
        <v>1.154</v>
      </c>
    </row>
    <row r="1271">
      <c r="A1271" s="47" t="str">
        <f t="shared" si="1"/>
        <v>Europe_Denmark-Europe_2008</v>
      </c>
      <c r="B1271" s="47" t="s">
        <v>179</v>
      </c>
      <c r="C1271" s="49" t="s">
        <v>190</v>
      </c>
      <c r="D1271" s="44" t="s">
        <v>87</v>
      </c>
      <c r="E1271" s="52">
        <v>0.292</v>
      </c>
      <c r="F1271" s="52">
        <v>6.0</v>
      </c>
      <c r="G1271" s="50"/>
      <c r="H1271" s="52">
        <v>135.0</v>
      </c>
      <c r="I1271" s="52">
        <v>0.85</v>
      </c>
      <c r="J1271" s="52">
        <v>1.193</v>
      </c>
    </row>
    <row r="1272">
      <c r="A1272" s="47" t="str">
        <f t="shared" si="1"/>
        <v>Europe_Denmark-Europe_2009</v>
      </c>
      <c r="B1272" s="47" t="s">
        <v>179</v>
      </c>
      <c r="C1272" s="49" t="s">
        <v>190</v>
      </c>
      <c r="D1272" s="44" t="s">
        <v>88</v>
      </c>
      <c r="E1272" s="52">
        <v>0.282</v>
      </c>
      <c r="F1272" s="52">
        <v>6.0</v>
      </c>
      <c r="G1272" s="50"/>
      <c r="H1272" s="52">
        <v>135.0</v>
      </c>
      <c r="I1272" s="52">
        <v>0.868</v>
      </c>
      <c r="J1272" s="52">
        <v>1.237</v>
      </c>
    </row>
    <row r="1273">
      <c r="A1273" s="47" t="str">
        <f t="shared" si="1"/>
        <v>Europe_Denmark-Europe_2010</v>
      </c>
      <c r="B1273" s="47" t="s">
        <v>179</v>
      </c>
      <c r="C1273" s="49" t="s">
        <v>190</v>
      </c>
      <c r="D1273" s="44" t="s">
        <v>89</v>
      </c>
      <c r="E1273" s="52">
        <v>0.281</v>
      </c>
      <c r="F1273" s="52">
        <v>6.0</v>
      </c>
      <c r="G1273" s="50"/>
      <c r="H1273" s="52">
        <v>135.0</v>
      </c>
      <c r="I1273" s="52">
        <v>0.887</v>
      </c>
      <c r="J1273" s="52">
        <v>1.157</v>
      </c>
    </row>
    <row r="1274">
      <c r="A1274" s="47" t="str">
        <f t="shared" si="1"/>
        <v>Europe_Denmark-Europe_2011</v>
      </c>
      <c r="B1274" s="47" t="s">
        <v>179</v>
      </c>
      <c r="C1274" s="49" t="s">
        <v>190</v>
      </c>
      <c r="D1274" s="44" t="s">
        <v>90</v>
      </c>
      <c r="E1274" s="52">
        <v>0.264</v>
      </c>
      <c r="F1274" s="52">
        <v>6.0</v>
      </c>
      <c r="G1274" s="50"/>
      <c r="H1274" s="52">
        <v>135.0</v>
      </c>
      <c r="I1274" s="52">
        <v>0.898</v>
      </c>
      <c r="J1274" s="52">
        <v>1.287</v>
      </c>
    </row>
    <row r="1275">
      <c r="A1275" s="47" t="str">
        <f t="shared" si="1"/>
        <v>Europe_Denmark-Europe_2012</v>
      </c>
      <c r="B1275" s="47" t="s">
        <v>179</v>
      </c>
      <c r="C1275" s="49" t="s">
        <v>190</v>
      </c>
      <c r="D1275" s="44" t="s">
        <v>91</v>
      </c>
      <c r="E1275" s="52">
        <v>0.27</v>
      </c>
      <c r="F1275" s="52">
        <v>6.0</v>
      </c>
      <c r="G1275" s="52">
        <v>5.0</v>
      </c>
      <c r="H1275" s="52">
        <v>130.0</v>
      </c>
      <c r="I1275" s="52">
        <v>0.923</v>
      </c>
      <c r="J1275" s="52">
        <v>1.303</v>
      </c>
    </row>
    <row r="1276">
      <c r="A1276" s="47" t="str">
        <f t="shared" si="1"/>
        <v>Europe_Estonia-Europe_2000</v>
      </c>
      <c r="B1276" s="47" t="s">
        <v>179</v>
      </c>
      <c r="C1276" s="49" t="s">
        <v>191</v>
      </c>
      <c r="D1276" s="44" t="s">
        <v>70</v>
      </c>
      <c r="E1276" s="50"/>
      <c r="F1276" s="50"/>
      <c r="G1276" s="50"/>
      <c r="H1276" s="50"/>
      <c r="I1276" s="52">
        <v>0.286</v>
      </c>
      <c r="J1276" s="52">
        <v>0.408</v>
      </c>
    </row>
    <row r="1277">
      <c r="A1277" s="47" t="str">
        <f t="shared" si="1"/>
        <v>Europe_Estonia-Europe_2001</v>
      </c>
      <c r="B1277" s="47" t="s">
        <v>179</v>
      </c>
      <c r="C1277" s="49" t="s">
        <v>191</v>
      </c>
      <c r="D1277" s="44" t="s">
        <v>71</v>
      </c>
      <c r="E1277" s="50"/>
      <c r="F1277" s="50"/>
      <c r="G1277" s="50"/>
      <c r="H1277" s="50"/>
      <c r="I1277" s="52">
        <v>0.315</v>
      </c>
      <c r="J1277" s="52">
        <v>0.48</v>
      </c>
    </row>
    <row r="1278">
      <c r="A1278" s="47" t="str">
        <f t="shared" si="1"/>
        <v>Europe_Estonia-Europe_2002</v>
      </c>
      <c r="B1278" s="47" t="s">
        <v>179</v>
      </c>
      <c r="C1278" s="49" t="s">
        <v>191</v>
      </c>
      <c r="D1278" s="44" t="s">
        <v>72</v>
      </c>
      <c r="E1278" s="50"/>
      <c r="F1278" s="50"/>
      <c r="G1278" s="50"/>
      <c r="H1278" s="50"/>
      <c r="I1278" s="52">
        <v>0.415</v>
      </c>
      <c r="J1278" s="52">
        <v>0.654</v>
      </c>
    </row>
    <row r="1279">
      <c r="A1279" s="47" t="str">
        <f t="shared" si="1"/>
        <v>Europe_Estonia-Europe_2003</v>
      </c>
      <c r="B1279" s="47" t="s">
        <v>179</v>
      </c>
      <c r="C1279" s="49" t="s">
        <v>191</v>
      </c>
      <c r="D1279" s="44" t="s">
        <v>74</v>
      </c>
      <c r="E1279" s="50"/>
      <c r="F1279" s="52">
        <v>72.0</v>
      </c>
      <c r="G1279" s="50"/>
      <c r="H1279" s="50"/>
      <c r="I1279" s="52">
        <v>0.453</v>
      </c>
      <c r="J1279" s="52">
        <v>0.784</v>
      </c>
    </row>
    <row r="1280">
      <c r="A1280" s="47" t="str">
        <f t="shared" si="1"/>
        <v>Europe_Estonia-Europe_2004</v>
      </c>
      <c r="B1280" s="47" t="s">
        <v>179</v>
      </c>
      <c r="C1280" s="49" t="s">
        <v>191</v>
      </c>
      <c r="D1280" s="44" t="s">
        <v>83</v>
      </c>
      <c r="E1280" s="50"/>
      <c r="F1280" s="52">
        <v>72.0</v>
      </c>
      <c r="G1280" s="50"/>
      <c r="H1280" s="50"/>
      <c r="I1280" s="52">
        <v>0.532</v>
      </c>
      <c r="J1280" s="52">
        <v>0.943</v>
      </c>
    </row>
    <row r="1281">
      <c r="A1281" s="47" t="str">
        <f t="shared" si="1"/>
        <v>Europe_Estonia-Europe_2005</v>
      </c>
      <c r="B1281" s="47" t="s">
        <v>179</v>
      </c>
      <c r="C1281" s="49" t="s">
        <v>191</v>
      </c>
      <c r="D1281" s="44" t="s">
        <v>84</v>
      </c>
      <c r="E1281" s="52">
        <v>0.503</v>
      </c>
      <c r="F1281" s="52">
        <v>35.0</v>
      </c>
      <c r="G1281" s="50"/>
      <c r="H1281" s="52">
        <v>81.0</v>
      </c>
      <c r="I1281" s="52">
        <v>0.615</v>
      </c>
      <c r="J1281" s="52">
        <v>1.091</v>
      </c>
    </row>
    <row r="1282">
      <c r="A1282" s="47" t="str">
        <f t="shared" si="1"/>
        <v>Europe_Estonia-Europe_2006</v>
      </c>
      <c r="B1282" s="47" t="s">
        <v>179</v>
      </c>
      <c r="C1282" s="49" t="s">
        <v>191</v>
      </c>
      <c r="D1282" s="44" t="s">
        <v>85</v>
      </c>
      <c r="E1282" s="52">
        <v>0.491</v>
      </c>
      <c r="F1282" s="52">
        <v>35.0</v>
      </c>
      <c r="G1282" s="50"/>
      <c r="H1282" s="52">
        <v>81.0</v>
      </c>
      <c r="I1282" s="52">
        <v>0.635</v>
      </c>
      <c r="J1282" s="52">
        <v>1.258</v>
      </c>
    </row>
    <row r="1283">
      <c r="A1283" s="47" t="str">
        <f t="shared" si="1"/>
        <v>Europe_Estonia-Europe_2007</v>
      </c>
      <c r="B1283" s="47" t="s">
        <v>179</v>
      </c>
      <c r="C1283" s="49" t="s">
        <v>191</v>
      </c>
      <c r="D1283" s="44" t="s">
        <v>86</v>
      </c>
      <c r="E1283" s="52">
        <v>0.484</v>
      </c>
      <c r="F1283" s="52">
        <v>7.0</v>
      </c>
      <c r="G1283" s="50"/>
      <c r="H1283" s="52">
        <v>81.0</v>
      </c>
      <c r="I1283" s="52">
        <v>0.662</v>
      </c>
      <c r="J1283" s="52">
        <v>1.281</v>
      </c>
    </row>
    <row r="1284">
      <c r="A1284" s="47" t="str">
        <f t="shared" si="1"/>
        <v>Europe_Estonia-Europe_2008</v>
      </c>
      <c r="B1284" s="47" t="s">
        <v>179</v>
      </c>
      <c r="C1284" s="49" t="s">
        <v>191</v>
      </c>
      <c r="D1284" s="44" t="s">
        <v>87</v>
      </c>
      <c r="E1284" s="52">
        <v>0.479</v>
      </c>
      <c r="F1284" s="52">
        <v>7.0</v>
      </c>
      <c r="G1284" s="50"/>
      <c r="H1284" s="52">
        <v>81.0</v>
      </c>
      <c r="I1284" s="52">
        <v>0.706</v>
      </c>
      <c r="J1284" s="52">
        <v>1.242</v>
      </c>
    </row>
    <row r="1285">
      <c r="A1285" s="47" t="str">
        <f t="shared" si="1"/>
        <v>Europe_Estonia-Europe_2009</v>
      </c>
      <c r="B1285" s="47" t="s">
        <v>179</v>
      </c>
      <c r="C1285" s="49" t="s">
        <v>191</v>
      </c>
      <c r="D1285" s="44" t="s">
        <v>88</v>
      </c>
      <c r="E1285" s="52">
        <v>0.481</v>
      </c>
      <c r="F1285" s="52">
        <v>7.0</v>
      </c>
      <c r="G1285" s="50"/>
      <c r="H1285" s="52">
        <v>81.0</v>
      </c>
      <c r="I1285" s="52">
        <v>0.725</v>
      </c>
      <c r="J1285" s="52">
        <v>1.205</v>
      </c>
    </row>
    <row r="1286">
      <c r="A1286" s="47" t="str">
        <f t="shared" si="1"/>
        <v>Europe_Estonia-Europe_2010</v>
      </c>
      <c r="B1286" s="47" t="s">
        <v>179</v>
      </c>
      <c r="C1286" s="49" t="s">
        <v>191</v>
      </c>
      <c r="D1286" s="44" t="s">
        <v>89</v>
      </c>
      <c r="E1286" s="52">
        <v>0.486</v>
      </c>
      <c r="F1286" s="52">
        <v>7.0</v>
      </c>
      <c r="G1286" s="50"/>
      <c r="H1286" s="52">
        <v>81.0</v>
      </c>
      <c r="I1286" s="52">
        <v>0.741</v>
      </c>
      <c r="J1286" s="52">
        <v>1.273</v>
      </c>
    </row>
    <row r="1287">
      <c r="A1287" s="47" t="str">
        <f t="shared" si="1"/>
        <v>Europe_Estonia-Europe_2011</v>
      </c>
      <c r="B1287" s="47" t="s">
        <v>179</v>
      </c>
      <c r="C1287" s="49" t="s">
        <v>191</v>
      </c>
      <c r="D1287" s="44" t="s">
        <v>90</v>
      </c>
      <c r="E1287" s="52">
        <v>0.576</v>
      </c>
      <c r="F1287" s="52">
        <v>7.0</v>
      </c>
      <c r="G1287" s="50"/>
      <c r="H1287" s="52">
        <v>81.0</v>
      </c>
      <c r="I1287" s="52">
        <v>0.765</v>
      </c>
      <c r="J1287" s="52">
        <v>1.439</v>
      </c>
    </row>
    <row r="1288">
      <c r="A1288" s="47" t="str">
        <f t="shared" si="1"/>
        <v>Europe_Estonia-Europe_2012</v>
      </c>
      <c r="B1288" s="47" t="s">
        <v>179</v>
      </c>
      <c r="C1288" s="49" t="s">
        <v>191</v>
      </c>
      <c r="D1288" s="44" t="s">
        <v>91</v>
      </c>
      <c r="E1288" s="52">
        <v>0.664</v>
      </c>
      <c r="F1288" s="52">
        <v>7.0</v>
      </c>
      <c r="G1288" s="52">
        <v>21.0</v>
      </c>
      <c r="H1288" s="52">
        <v>81.0</v>
      </c>
      <c r="I1288" s="52">
        <v>0.784</v>
      </c>
      <c r="J1288" s="52">
        <v>1.604</v>
      </c>
    </row>
    <row r="1289">
      <c r="A1289" s="47" t="str">
        <f t="shared" si="1"/>
        <v>Europe_Faeroe Islands-Europe_2000</v>
      </c>
      <c r="B1289" s="47" t="s">
        <v>179</v>
      </c>
      <c r="C1289" s="49" t="s">
        <v>192</v>
      </c>
      <c r="D1289" s="44" t="s">
        <v>70</v>
      </c>
      <c r="E1289" s="50"/>
      <c r="F1289" s="50"/>
      <c r="G1289" s="50"/>
      <c r="H1289" s="50"/>
      <c r="I1289" s="52">
        <v>0.329</v>
      </c>
      <c r="J1289" s="52">
        <v>0.365</v>
      </c>
    </row>
    <row r="1290">
      <c r="A1290" s="47" t="str">
        <f t="shared" si="1"/>
        <v>Europe_Faeroe Islands-Europe_2001</v>
      </c>
      <c r="B1290" s="47" t="s">
        <v>179</v>
      </c>
      <c r="C1290" s="49" t="s">
        <v>192</v>
      </c>
      <c r="D1290" s="44" t="s">
        <v>71</v>
      </c>
      <c r="E1290" s="50"/>
      <c r="F1290" s="50"/>
      <c r="G1290" s="50"/>
      <c r="H1290" s="50"/>
      <c r="I1290" s="52">
        <v>0.432</v>
      </c>
      <c r="J1290" s="52">
        <v>0.52</v>
      </c>
    </row>
    <row r="1291">
      <c r="A1291" s="47" t="str">
        <f t="shared" si="1"/>
        <v>Europe_Faeroe Islands-Europe_2002</v>
      </c>
      <c r="B1291" s="47" t="s">
        <v>179</v>
      </c>
      <c r="C1291" s="49" t="s">
        <v>192</v>
      </c>
      <c r="D1291" s="44" t="s">
        <v>72</v>
      </c>
      <c r="E1291" s="50"/>
      <c r="F1291" s="50"/>
      <c r="G1291" s="50"/>
      <c r="H1291" s="50"/>
      <c r="I1291" s="52">
        <v>0.533</v>
      </c>
      <c r="J1291" s="52">
        <v>0.727</v>
      </c>
    </row>
    <row r="1292">
      <c r="A1292" s="47" t="str">
        <f t="shared" si="1"/>
        <v>Europe_Faeroe Islands-Europe_2003</v>
      </c>
      <c r="B1292" s="47" t="s">
        <v>179</v>
      </c>
      <c r="C1292" s="49" t="s">
        <v>192</v>
      </c>
      <c r="D1292" s="44" t="s">
        <v>74</v>
      </c>
      <c r="E1292" s="50"/>
      <c r="F1292" s="50"/>
      <c r="G1292" s="50"/>
      <c r="H1292" s="50"/>
      <c r="I1292" s="52">
        <v>0.589</v>
      </c>
      <c r="J1292" s="52">
        <v>0.787</v>
      </c>
    </row>
    <row r="1293">
      <c r="A1293" s="47" t="str">
        <f t="shared" si="1"/>
        <v>Europe_Faeroe Islands-Europe_2004</v>
      </c>
      <c r="B1293" s="47" t="s">
        <v>179</v>
      </c>
      <c r="C1293" s="49" t="s">
        <v>192</v>
      </c>
      <c r="D1293" s="44" t="s">
        <v>83</v>
      </c>
      <c r="E1293" s="50"/>
      <c r="F1293" s="50"/>
      <c r="G1293" s="50"/>
      <c r="H1293" s="50"/>
      <c r="I1293" s="52">
        <v>0.665</v>
      </c>
      <c r="J1293" s="52">
        <v>0.847</v>
      </c>
    </row>
    <row r="1294">
      <c r="A1294" s="47" t="str">
        <f t="shared" si="1"/>
        <v>Europe_Faeroe Islands-Europe_2005</v>
      </c>
      <c r="B1294" s="47" t="s">
        <v>179</v>
      </c>
      <c r="C1294" s="49" t="s">
        <v>192</v>
      </c>
      <c r="D1294" s="44" t="s">
        <v>84</v>
      </c>
      <c r="E1294" s="50"/>
      <c r="F1294" s="50"/>
      <c r="G1294" s="50"/>
      <c r="H1294" s="50"/>
      <c r="I1294" s="52">
        <v>0.679</v>
      </c>
      <c r="J1294" s="52">
        <v>0.855</v>
      </c>
    </row>
    <row r="1295">
      <c r="A1295" s="47" t="str">
        <f t="shared" si="1"/>
        <v>Europe_Faeroe Islands-Europe_2006</v>
      </c>
      <c r="B1295" s="47" t="s">
        <v>179</v>
      </c>
      <c r="C1295" s="49" t="s">
        <v>192</v>
      </c>
      <c r="D1295" s="44" t="s">
        <v>85</v>
      </c>
      <c r="E1295" s="50"/>
      <c r="F1295" s="50"/>
      <c r="G1295" s="50"/>
      <c r="H1295" s="50"/>
      <c r="I1295" s="52">
        <v>0.694</v>
      </c>
      <c r="J1295" s="52">
        <v>1.011</v>
      </c>
    </row>
    <row r="1296">
      <c r="A1296" s="47" t="str">
        <f t="shared" si="1"/>
        <v>Europe_Faeroe Islands-Europe_2007</v>
      </c>
      <c r="B1296" s="47" t="s">
        <v>179</v>
      </c>
      <c r="C1296" s="49" t="s">
        <v>192</v>
      </c>
      <c r="D1296" s="44" t="s">
        <v>86</v>
      </c>
      <c r="E1296" s="50"/>
      <c r="F1296" s="50"/>
      <c r="G1296" s="50"/>
      <c r="H1296" s="50"/>
      <c r="I1296" s="52">
        <v>0.76</v>
      </c>
      <c r="J1296" s="52">
        <v>1.053</v>
      </c>
    </row>
    <row r="1297">
      <c r="A1297" s="47" t="str">
        <f t="shared" si="1"/>
        <v>Europe_Faeroe Islands-Europe_2008</v>
      </c>
      <c r="B1297" s="47" t="s">
        <v>179</v>
      </c>
      <c r="C1297" s="49" t="s">
        <v>192</v>
      </c>
      <c r="D1297" s="44" t="s">
        <v>87</v>
      </c>
      <c r="E1297" s="50"/>
      <c r="F1297" s="50"/>
      <c r="G1297" s="50"/>
      <c r="H1297" s="50"/>
      <c r="I1297" s="52">
        <v>0.756</v>
      </c>
      <c r="J1297" s="52">
        <v>1.106</v>
      </c>
    </row>
    <row r="1298">
      <c r="A1298" s="47" t="str">
        <f t="shared" si="1"/>
        <v>Europe_Faeroe Islands-Europe_2009</v>
      </c>
      <c r="B1298" s="47" t="s">
        <v>179</v>
      </c>
      <c r="C1298" s="49" t="s">
        <v>192</v>
      </c>
      <c r="D1298" s="44" t="s">
        <v>88</v>
      </c>
      <c r="E1298" s="50"/>
      <c r="F1298" s="50"/>
      <c r="G1298" s="50"/>
      <c r="H1298" s="50"/>
      <c r="I1298" s="52">
        <v>0.752</v>
      </c>
      <c r="J1298" s="52">
        <v>1.149</v>
      </c>
    </row>
    <row r="1299">
      <c r="A1299" s="47" t="str">
        <f t="shared" si="1"/>
        <v>Europe_Faeroe Islands-Europe_2010</v>
      </c>
      <c r="B1299" s="47" t="s">
        <v>179</v>
      </c>
      <c r="C1299" s="49" t="s">
        <v>192</v>
      </c>
      <c r="D1299" s="44" t="s">
        <v>89</v>
      </c>
      <c r="E1299" s="50"/>
      <c r="F1299" s="50"/>
      <c r="G1299" s="50"/>
      <c r="H1299" s="50"/>
      <c r="I1299" s="52">
        <v>0.752</v>
      </c>
      <c r="J1299" s="52">
        <v>1.199</v>
      </c>
    </row>
    <row r="1300">
      <c r="A1300" s="47" t="str">
        <f t="shared" si="1"/>
        <v>Europe_Faeroe Islands-Europe_2011</v>
      </c>
      <c r="B1300" s="47" t="s">
        <v>179</v>
      </c>
      <c r="C1300" s="49" t="s">
        <v>192</v>
      </c>
      <c r="D1300" s="44" t="s">
        <v>90</v>
      </c>
      <c r="E1300" s="50"/>
      <c r="F1300" s="50"/>
      <c r="G1300" s="50"/>
      <c r="H1300" s="50"/>
      <c r="I1300" s="52">
        <v>0.807</v>
      </c>
      <c r="J1300" s="52">
        <v>1.18</v>
      </c>
    </row>
    <row r="1301">
      <c r="A1301" s="47" t="str">
        <f t="shared" si="1"/>
        <v>Europe_Faeroe Islands-Europe_2012</v>
      </c>
      <c r="B1301" s="47" t="s">
        <v>179</v>
      </c>
      <c r="C1301" s="49" t="s">
        <v>192</v>
      </c>
      <c r="D1301" s="44" t="s">
        <v>91</v>
      </c>
      <c r="E1301" s="50"/>
      <c r="F1301" s="50"/>
      <c r="G1301" s="50"/>
      <c r="H1301" s="50"/>
      <c r="I1301" s="52">
        <v>0.853</v>
      </c>
      <c r="J1301" s="52">
        <v>1.186</v>
      </c>
    </row>
    <row r="1302">
      <c r="A1302" s="47" t="str">
        <f t="shared" si="1"/>
        <v>Europe_Finland-Europe_2000</v>
      </c>
      <c r="B1302" s="47" t="s">
        <v>179</v>
      </c>
      <c r="C1302" s="49" t="s">
        <v>193</v>
      </c>
      <c r="D1302" s="44" t="s">
        <v>70</v>
      </c>
      <c r="E1302" s="50"/>
      <c r="F1302" s="50"/>
      <c r="G1302" s="50"/>
      <c r="H1302" s="50"/>
      <c r="I1302" s="52">
        <v>0.372</v>
      </c>
      <c r="J1302" s="52">
        <v>0.72</v>
      </c>
    </row>
    <row r="1303">
      <c r="A1303" s="47" t="str">
        <f t="shared" si="1"/>
        <v>Europe_Finland-Europe_2001</v>
      </c>
      <c r="B1303" s="47" t="s">
        <v>179</v>
      </c>
      <c r="C1303" s="49" t="s">
        <v>193</v>
      </c>
      <c r="D1303" s="44" t="s">
        <v>71</v>
      </c>
      <c r="E1303" s="50"/>
      <c r="F1303" s="50"/>
      <c r="G1303" s="50"/>
      <c r="H1303" s="50"/>
      <c r="I1303" s="52">
        <v>0.431</v>
      </c>
      <c r="J1303" s="52">
        <v>0.805</v>
      </c>
    </row>
    <row r="1304">
      <c r="A1304" s="47" t="str">
        <f t="shared" si="1"/>
        <v>Europe_Finland-Europe_2002</v>
      </c>
      <c r="B1304" s="47" t="s">
        <v>179</v>
      </c>
      <c r="C1304" s="49" t="s">
        <v>193</v>
      </c>
      <c r="D1304" s="44" t="s">
        <v>72</v>
      </c>
      <c r="E1304" s="50"/>
      <c r="F1304" s="50"/>
      <c r="G1304" s="50"/>
      <c r="H1304" s="50"/>
      <c r="I1304" s="52">
        <v>0.624</v>
      </c>
      <c r="J1304" s="52">
        <v>0.869</v>
      </c>
    </row>
    <row r="1305">
      <c r="A1305" s="47" t="str">
        <f t="shared" si="1"/>
        <v>Europe_Finland-Europe_2003</v>
      </c>
      <c r="B1305" s="47" t="s">
        <v>179</v>
      </c>
      <c r="C1305" s="49" t="s">
        <v>193</v>
      </c>
      <c r="D1305" s="44" t="s">
        <v>74</v>
      </c>
      <c r="E1305" s="50"/>
      <c r="F1305" s="52">
        <v>31.0</v>
      </c>
      <c r="G1305" s="50"/>
      <c r="H1305" s="50"/>
      <c r="I1305" s="52">
        <v>0.692</v>
      </c>
      <c r="J1305" s="52">
        <v>0.911</v>
      </c>
    </row>
    <row r="1306">
      <c r="A1306" s="47" t="str">
        <f t="shared" si="1"/>
        <v>Europe_Finland-Europe_2004</v>
      </c>
      <c r="B1306" s="47" t="s">
        <v>179</v>
      </c>
      <c r="C1306" s="49" t="s">
        <v>193</v>
      </c>
      <c r="D1306" s="44" t="s">
        <v>83</v>
      </c>
      <c r="E1306" s="50"/>
      <c r="F1306" s="52">
        <v>14.0</v>
      </c>
      <c r="G1306" s="50"/>
      <c r="H1306" s="50"/>
      <c r="I1306" s="52">
        <v>0.724</v>
      </c>
      <c r="J1306" s="52">
        <v>0.954</v>
      </c>
    </row>
    <row r="1307">
      <c r="A1307" s="47" t="str">
        <f t="shared" si="1"/>
        <v>Europe_Finland-Europe_2005</v>
      </c>
      <c r="B1307" s="47" t="s">
        <v>179</v>
      </c>
      <c r="C1307" s="49" t="s">
        <v>193</v>
      </c>
      <c r="D1307" s="44" t="s">
        <v>84</v>
      </c>
      <c r="E1307" s="52">
        <v>0.495</v>
      </c>
      <c r="F1307" s="52">
        <v>14.0</v>
      </c>
      <c r="G1307" s="50"/>
      <c r="H1307" s="52">
        <v>269.0</v>
      </c>
      <c r="I1307" s="52">
        <v>0.745</v>
      </c>
      <c r="J1307" s="52">
        <v>1.005</v>
      </c>
    </row>
    <row r="1308">
      <c r="A1308" s="47" t="str">
        <f t="shared" si="1"/>
        <v>Europe_Finland-Europe_2006</v>
      </c>
      <c r="B1308" s="47" t="s">
        <v>179</v>
      </c>
      <c r="C1308" s="49" t="s">
        <v>193</v>
      </c>
      <c r="D1308" s="44" t="s">
        <v>85</v>
      </c>
      <c r="E1308" s="52">
        <v>0.477</v>
      </c>
      <c r="F1308" s="52">
        <v>14.0</v>
      </c>
      <c r="G1308" s="50"/>
      <c r="H1308" s="52">
        <v>269.0</v>
      </c>
      <c r="I1308" s="52">
        <v>0.797</v>
      </c>
      <c r="J1308" s="52">
        <v>1.076</v>
      </c>
    </row>
    <row r="1309">
      <c r="A1309" s="47" t="str">
        <f t="shared" si="1"/>
        <v>Europe_Finland-Europe_2007</v>
      </c>
      <c r="B1309" s="47" t="s">
        <v>179</v>
      </c>
      <c r="C1309" s="49" t="s">
        <v>193</v>
      </c>
      <c r="D1309" s="44" t="s">
        <v>86</v>
      </c>
      <c r="E1309" s="52">
        <v>0.478</v>
      </c>
      <c r="F1309" s="52">
        <v>14.0</v>
      </c>
      <c r="G1309" s="50"/>
      <c r="H1309" s="52">
        <v>269.0</v>
      </c>
      <c r="I1309" s="52">
        <v>0.808</v>
      </c>
      <c r="J1309" s="52">
        <v>1.149</v>
      </c>
    </row>
    <row r="1310">
      <c r="A1310" s="47" t="str">
        <f t="shared" si="1"/>
        <v>Europe_Finland-Europe_2008</v>
      </c>
      <c r="B1310" s="47" t="s">
        <v>179</v>
      </c>
      <c r="C1310" s="49" t="s">
        <v>193</v>
      </c>
      <c r="D1310" s="44" t="s">
        <v>87</v>
      </c>
      <c r="E1310" s="52">
        <v>0.478</v>
      </c>
      <c r="F1310" s="52">
        <v>14.0</v>
      </c>
      <c r="G1310" s="50"/>
      <c r="H1310" s="52">
        <v>269.0</v>
      </c>
      <c r="I1310" s="52">
        <v>0.837</v>
      </c>
      <c r="J1310" s="52">
        <v>1.284</v>
      </c>
    </row>
    <row r="1311">
      <c r="A1311" s="47" t="str">
        <f t="shared" si="1"/>
        <v>Europe_Finland-Europe_2009</v>
      </c>
      <c r="B1311" s="47" t="s">
        <v>179</v>
      </c>
      <c r="C1311" s="49" t="s">
        <v>193</v>
      </c>
      <c r="D1311" s="44" t="s">
        <v>88</v>
      </c>
      <c r="E1311" s="52">
        <v>0.477</v>
      </c>
      <c r="F1311" s="52">
        <v>14.0</v>
      </c>
      <c r="G1311" s="50"/>
      <c r="H1311" s="52">
        <v>243.0</v>
      </c>
      <c r="I1311" s="52">
        <v>0.825</v>
      </c>
      <c r="J1311" s="52">
        <v>1.441</v>
      </c>
    </row>
    <row r="1312">
      <c r="A1312" s="47" t="str">
        <f t="shared" si="1"/>
        <v>Europe_Finland-Europe_2010</v>
      </c>
      <c r="B1312" s="47" t="s">
        <v>179</v>
      </c>
      <c r="C1312" s="49" t="s">
        <v>193</v>
      </c>
      <c r="D1312" s="44" t="s">
        <v>89</v>
      </c>
      <c r="E1312" s="52">
        <v>0.408</v>
      </c>
      <c r="F1312" s="52">
        <v>14.0</v>
      </c>
      <c r="G1312" s="50"/>
      <c r="H1312" s="52">
        <v>243.0</v>
      </c>
      <c r="I1312" s="52">
        <v>0.869</v>
      </c>
      <c r="J1312" s="52">
        <v>1.563</v>
      </c>
    </row>
    <row r="1313">
      <c r="A1313" s="47" t="str">
        <f t="shared" si="1"/>
        <v>Europe_Finland-Europe_2011</v>
      </c>
      <c r="B1313" s="47" t="s">
        <v>179</v>
      </c>
      <c r="C1313" s="49" t="s">
        <v>193</v>
      </c>
      <c r="D1313" s="44" t="s">
        <v>90</v>
      </c>
      <c r="E1313" s="52">
        <v>0.39</v>
      </c>
      <c r="F1313" s="52">
        <v>14.0</v>
      </c>
      <c r="G1313" s="50"/>
      <c r="H1313" s="52">
        <v>93.0</v>
      </c>
      <c r="I1313" s="52">
        <v>0.887</v>
      </c>
      <c r="J1313" s="52">
        <v>1.659</v>
      </c>
    </row>
    <row r="1314">
      <c r="A1314" s="47" t="str">
        <f t="shared" si="1"/>
        <v>Europe_Finland-Europe_2012</v>
      </c>
      <c r="B1314" s="47" t="s">
        <v>179</v>
      </c>
      <c r="C1314" s="49" t="s">
        <v>193</v>
      </c>
      <c r="D1314" s="44" t="s">
        <v>91</v>
      </c>
      <c r="E1314" s="52">
        <v>0.406</v>
      </c>
      <c r="F1314" s="52">
        <v>14.0</v>
      </c>
      <c r="G1314" s="52">
        <v>12.0</v>
      </c>
      <c r="H1314" s="52">
        <v>93.0</v>
      </c>
      <c r="I1314" s="52">
        <v>0.899</v>
      </c>
      <c r="J1314" s="52">
        <v>1.723</v>
      </c>
    </row>
    <row r="1315">
      <c r="A1315" s="47" t="str">
        <f t="shared" si="1"/>
        <v>Europe_France-Europe_2000</v>
      </c>
      <c r="B1315" s="47" t="s">
        <v>179</v>
      </c>
      <c r="C1315" s="49" t="s">
        <v>194</v>
      </c>
      <c r="D1315" s="44" t="s">
        <v>70</v>
      </c>
      <c r="E1315" s="50"/>
      <c r="F1315" s="50"/>
      <c r="G1315" s="50"/>
      <c r="H1315" s="50"/>
      <c r="I1315" s="52">
        <v>0.143</v>
      </c>
      <c r="J1315" s="52">
        <v>0.491</v>
      </c>
    </row>
    <row r="1316">
      <c r="A1316" s="47" t="str">
        <f t="shared" si="1"/>
        <v>Europe_France-Europe_2001</v>
      </c>
      <c r="B1316" s="47" t="s">
        <v>179</v>
      </c>
      <c r="C1316" s="49" t="s">
        <v>194</v>
      </c>
      <c r="D1316" s="44" t="s">
        <v>71</v>
      </c>
      <c r="E1316" s="50"/>
      <c r="F1316" s="50"/>
      <c r="G1316" s="50"/>
      <c r="H1316" s="50"/>
      <c r="I1316" s="52">
        <v>0.263</v>
      </c>
      <c r="J1316" s="52">
        <v>0.621</v>
      </c>
    </row>
    <row r="1317">
      <c r="A1317" s="47" t="str">
        <f t="shared" si="1"/>
        <v>Europe_France-Europe_2002</v>
      </c>
      <c r="B1317" s="47" t="s">
        <v>179</v>
      </c>
      <c r="C1317" s="49" t="s">
        <v>194</v>
      </c>
      <c r="D1317" s="44" t="s">
        <v>72</v>
      </c>
      <c r="E1317" s="50"/>
      <c r="F1317" s="50"/>
      <c r="G1317" s="50"/>
      <c r="H1317" s="50"/>
      <c r="I1317" s="52">
        <v>0.302</v>
      </c>
      <c r="J1317" s="52">
        <v>0.643</v>
      </c>
    </row>
    <row r="1318">
      <c r="A1318" s="47" t="str">
        <f t="shared" si="1"/>
        <v>Europe_France-Europe_2003</v>
      </c>
      <c r="B1318" s="47" t="s">
        <v>179</v>
      </c>
      <c r="C1318" s="49" t="s">
        <v>194</v>
      </c>
      <c r="D1318" s="44" t="s">
        <v>74</v>
      </c>
      <c r="E1318" s="50"/>
      <c r="F1318" s="52">
        <v>41.0</v>
      </c>
      <c r="G1318" s="50"/>
      <c r="H1318" s="50"/>
      <c r="I1318" s="52">
        <v>0.361</v>
      </c>
      <c r="J1318" s="52">
        <v>0.689</v>
      </c>
    </row>
    <row r="1319">
      <c r="A1319" s="47" t="str">
        <f t="shared" si="1"/>
        <v>Europe_France-Europe_2004</v>
      </c>
      <c r="B1319" s="47" t="s">
        <v>179</v>
      </c>
      <c r="C1319" s="49" t="s">
        <v>194</v>
      </c>
      <c r="D1319" s="44" t="s">
        <v>83</v>
      </c>
      <c r="E1319" s="50"/>
      <c r="F1319" s="52">
        <v>7.0</v>
      </c>
      <c r="G1319" s="50"/>
      <c r="H1319" s="50"/>
      <c r="I1319" s="52">
        <v>0.392</v>
      </c>
      <c r="J1319" s="52">
        <v>0.73</v>
      </c>
    </row>
    <row r="1320">
      <c r="A1320" s="47" t="str">
        <f t="shared" si="1"/>
        <v>Europe_France-Europe_2005</v>
      </c>
      <c r="B1320" s="47" t="s">
        <v>179</v>
      </c>
      <c r="C1320" s="49" t="s">
        <v>194</v>
      </c>
      <c r="D1320" s="44" t="s">
        <v>84</v>
      </c>
      <c r="E1320" s="52">
        <v>0.651</v>
      </c>
      <c r="F1320" s="52">
        <v>7.0</v>
      </c>
      <c r="G1320" s="50"/>
      <c r="H1320" s="52">
        <v>132.0</v>
      </c>
      <c r="I1320" s="52">
        <v>0.429</v>
      </c>
      <c r="J1320" s="52">
        <v>0.783</v>
      </c>
    </row>
    <row r="1321">
      <c r="A1321" s="47" t="str">
        <f t="shared" si="1"/>
        <v>Europe_France-Europe_2006</v>
      </c>
      <c r="B1321" s="47" t="s">
        <v>179</v>
      </c>
      <c r="C1321" s="49" t="s">
        <v>194</v>
      </c>
      <c r="D1321" s="44" t="s">
        <v>85</v>
      </c>
      <c r="E1321" s="52">
        <v>0.65</v>
      </c>
      <c r="F1321" s="52">
        <v>7.0</v>
      </c>
      <c r="G1321" s="50"/>
      <c r="H1321" s="52">
        <v>132.0</v>
      </c>
      <c r="I1321" s="52">
        <v>0.469</v>
      </c>
      <c r="J1321" s="52">
        <v>0.835</v>
      </c>
    </row>
    <row r="1322">
      <c r="A1322" s="47" t="str">
        <f t="shared" si="1"/>
        <v>Europe_France-Europe_2007</v>
      </c>
      <c r="B1322" s="47" t="s">
        <v>179</v>
      </c>
      <c r="C1322" s="49" t="s">
        <v>194</v>
      </c>
      <c r="D1322" s="44" t="s">
        <v>86</v>
      </c>
      <c r="E1322" s="52">
        <v>0.65</v>
      </c>
      <c r="F1322" s="52">
        <v>7.0</v>
      </c>
      <c r="G1322" s="50"/>
      <c r="H1322" s="52">
        <v>132.0</v>
      </c>
      <c r="I1322" s="52">
        <v>0.661</v>
      </c>
      <c r="J1322" s="52">
        <v>0.89</v>
      </c>
    </row>
    <row r="1323">
      <c r="A1323" s="47" t="str">
        <f t="shared" si="1"/>
        <v>Europe_France-Europe_2008</v>
      </c>
      <c r="B1323" s="47" t="s">
        <v>179</v>
      </c>
      <c r="C1323" s="49" t="s">
        <v>194</v>
      </c>
      <c r="D1323" s="44" t="s">
        <v>87</v>
      </c>
      <c r="E1323" s="52">
        <v>0.645</v>
      </c>
      <c r="F1323" s="52">
        <v>7.0</v>
      </c>
      <c r="G1323" s="50"/>
      <c r="H1323" s="52">
        <v>132.0</v>
      </c>
      <c r="I1323" s="52">
        <v>0.707</v>
      </c>
      <c r="J1323" s="52">
        <v>0.927</v>
      </c>
    </row>
    <row r="1324">
      <c r="A1324" s="47" t="str">
        <f t="shared" si="1"/>
        <v>Europe_France-Europe_2009</v>
      </c>
      <c r="B1324" s="47" t="s">
        <v>179</v>
      </c>
      <c r="C1324" s="49" t="s">
        <v>194</v>
      </c>
      <c r="D1324" s="44" t="s">
        <v>88</v>
      </c>
      <c r="E1324" s="52">
        <v>0.648</v>
      </c>
      <c r="F1324" s="52">
        <v>7.0</v>
      </c>
      <c r="G1324" s="50"/>
      <c r="H1324" s="52">
        <v>132.0</v>
      </c>
      <c r="I1324" s="52">
        <v>0.716</v>
      </c>
      <c r="J1324" s="52">
        <v>0.921</v>
      </c>
    </row>
    <row r="1325">
      <c r="A1325" s="47" t="str">
        <f t="shared" si="1"/>
        <v>Europe_France-Europe_2010</v>
      </c>
      <c r="B1325" s="47" t="s">
        <v>179</v>
      </c>
      <c r="C1325" s="49" t="s">
        <v>194</v>
      </c>
      <c r="D1325" s="44" t="s">
        <v>89</v>
      </c>
      <c r="E1325" s="52">
        <v>0.648</v>
      </c>
      <c r="F1325" s="52">
        <v>7.0</v>
      </c>
      <c r="G1325" s="50"/>
      <c r="H1325" s="52">
        <v>132.0</v>
      </c>
      <c r="I1325" s="52">
        <v>0.773</v>
      </c>
      <c r="J1325" s="52">
        <v>0.914</v>
      </c>
    </row>
    <row r="1326">
      <c r="A1326" s="47" t="str">
        <f t="shared" si="1"/>
        <v>Europe_France-Europe_2011</v>
      </c>
      <c r="B1326" s="47" t="s">
        <v>179</v>
      </c>
      <c r="C1326" s="49" t="s">
        <v>194</v>
      </c>
      <c r="D1326" s="44" t="s">
        <v>90</v>
      </c>
      <c r="E1326" s="52">
        <v>0.647</v>
      </c>
      <c r="F1326" s="52">
        <v>7.0</v>
      </c>
      <c r="G1326" s="50"/>
      <c r="H1326" s="52">
        <v>132.0</v>
      </c>
      <c r="I1326" s="52">
        <v>0.778</v>
      </c>
      <c r="J1326" s="52">
        <v>0.941</v>
      </c>
    </row>
    <row r="1327">
      <c r="A1327" s="47" t="str">
        <f t="shared" si="1"/>
        <v>Europe_France-Europe_2012</v>
      </c>
      <c r="B1327" s="47" t="s">
        <v>179</v>
      </c>
      <c r="C1327" s="49" t="s">
        <v>194</v>
      </c>
      <c r="D1327" s="44" t="s">
        <v>91</v>
      </c>
      <c r="E1327" s="52">
        <v>0.647</v>
      </c>
      <c r="F1327" s="52">
        <v>7.0</v>
      </c>
      <c r="G1327" s="52">
        <v>35.0</v>
      </c>
      <c r="H1327" s="52">
        <v>132.0</v>
      </c>
      <c r="I1327" s="52">
        <v>0.814</v>
      </c>
      <c r="J1327" s="52">
        <v>0.974</v>
      </c>
    </row>
    <row r="1328">
      <c r="A1328" s="47" t="str">
        <f t="shared" si="1"/>
        <v>Europe_Germany-Europe_2000</v>
      </c>
      <c r="B1328" s="47" t="s">
        <v>179</v>
      </c>
      <c r="C1328" s="49" t="s">
        <v>195</v>
      </c>
      <c r="D1328" s="44" t="s">
        <v>70</v>
      </c>
      <c r="E1328" s="50"/>
      <c r="F1328" s="50"/>
      <c r="G1328" s="50"/>
      <c r="H1328" s="50"/>
      <c r="I1328" s="52">
        <v>0.302</v>
      </c>
      <c r="J1328" s="52">
        <v>0.577</v>
      </c>
    </row>
    <row r="1329">
      <c r="A1329" s="47" t="str">
        <f t="shared" si="1"/>
        <v>Europe_Germany-Europe_2001</v>
      </c>
      <c r="B1329" s="47" t="s">
        <v>179</v>
      </c>
      <c r="C1329" s="49" t="s">
        <v>195</v>
      </c>
      <c r="D1329" s="44" t="s">
        <v>71</v>
      </c>
      <c r="E1329" s="50"/>
      <c r="F1329" s="50"/>
      <c r="G1329" s="50"/>
      <c r="H1329" s="50"/>
      <c r="I1329" s="52">
        <v>0.317</v>
      </c>
      <c r="J1329" s="52">
        <v>0.671</v>
      </c>
    </row>
    <row r="1330">
      <c r="A1330" s="47" t="str">
        <f t="shared" si="1"/>
        <v>Europe_Germany-Europe_2002</v>
      </c>
      <c r="B1330" s="47" t="s">
        <v>179</v>
      </c>
      <c r="C1330" s="49" t="s">
        <v>195</v>
      </c>
      <c r="D1330" s="44" t="s">
        <v>72</v>
      </c>
      <c r="E1330" s="50"/>
      <c r="F1330" s="50"/>
      <c r="G1330" s="50"/>
      <c r="H1330" s="50"/>
      <c r="I1330" s="52">
        <v>0.488</v>
      </c>
      <c r="J1330" s="52">
        <v>0.707</v>
      </c>
    </row>
    <row r="1331">
      <c r="A1331" s="47" t="str">
        <f t="shared" si="1"/>
        <v>Europe_Germany-Europe_2003</v>
      </c>
      <c r="B1331" s="47" t="s">
        <v>179</v>
      </c>
      <c r="C1331" s="49" t="s">
        <v>195</v>
      </c>
      <c r="D1331" s="44" t="s">
        <v>74</v>
      </c>
      <c r="E1331" s="50"/>
      <c r="F1331" s="52">
        <v>45.0</v>
      </c>
      <c r="G1331" s="50"/>
      <c r="H1331" s="50"/>
      <c r="I1331" s="52">
        <v>0.559</v>
      </c>
      <c r="J1331" s="52">
        <v>0.773</v>
      </c>
    </row>
    <row r="1332">
      <c r="A1332" s="47" t="str">
        <f t="shared" si="1"/>
        <v>Europe_Germany-Europe_2004</v>
      </c>
      <c r="B1332" s="47" t="s">
        <v>179</v>
      </c>
      <c r="C1332" s="49" t="s">
        <v>195</v>
      </c>
      <c r="D1332" s="44" t="s">
        <v>83</v>
      </c>
      <c r="E1332" s="50"/>
      <c r="F1332" s="52">
        <v>45.0</v>
      </c>
      <c r="G1332" s="50"/>
      <c r="H1332" s="50"/>
      <c r="I1332" s="52">
        <v>0.647</v>
      </c>
      <c r="J1332" s="52">
        <v>0.851</v>
      </c>
    </row>
    <row r="1333">
      <c r="A1333" s="47" t="str">
        <f t="shared" si="1"/>
        <v>Europe_Germany-Europe_2005</v>
      </c>
      <c r="B1333" s="47" t="s">
        <v>179</v>
      </c>
      <c r="C1333" s="49" t="s">
        <v>195</v>
      </c>
      <c r="D1333" s="44" t="s">
        <v>84</v>
      </c>
      <c r="E1333" s="52">
        <v>0.477</v>
      </c>
      <c r="F1333" s="52">
        <v>45.0</v>
      </c>
      <c r="G1333" s="50"/>
      <c r="H1333" s="52">
        <v>196.0</v>
      </c>
      <c r="I1333" s="52">
        <v>0.687</v>
      </c>
      <c r="J1333" s="52">
        <v>0.946</v>
      </c>
    </row>
    <row r="1334">
      <c r="A1334" s="47" t="str">
        <f t="shared" si="1"/>
        <v>Europe_Germany-Europe_2006</v>
      </c>
      <c r="B1334" s="47" t="s">
        <v>179</v>
      </c>
      <c r="C1334" s="49" t="s">
        <v>195</v>
      </c>
      <c r="D1334" s="44" t="s">
        <v>85</v>
      </c>
      <c r="E1334" s="52">
        <v>0.474</v>
      </c>
      <c r="F1334" s="52">
        <v>24.0</v>
      </c>
      <c r="G1334" s="50"/>
      <c r="H1334" s="52">
        <v>196.0</v>
      </c>
      <c r="I1334" s="52">
        <v>0.722</v>
      </c>
      <c r="J1334" s="52">
        <v>1.023</v>
      </c>
    </row>
    <row r="1335">
      <c r="A1335" s="47" t="str">
        <f t="shared" si="1"/>
        <v>Europe_Germany-Europe_2007</v>
      </c>
      <c r="B1335" s="47" t="s">
        <v>179</v>
      </c>
      <c r="C1335" s="49" t="s">
        <v>195</v>
      </c>
      <c r="D1335" s="44" t="s">
        <v>86</v>
      </c>
      <c r="E1335" s="52">
        <v>0.49</v>
      </c>
      <c r="F1335" s="52">
        <v>18.0</v>
      </c>
      <c r="G1335" s="50"/>
      <c r="H1335" s="52">
        <v>196.0</v>
      </c>
      <c r="I1335" s="52">
        <v>0.752</v>
      </c>
      <c r="J1335" s="52">
        <v>1.151</v>
      </c>
    </row>
    <row r="1336">
      <c r="A1336" s="47" t="str">
        <f t="shared" si="1"/>
        <v>Europe_Germany-Europe_2008</v>
      </c>
      <c r="B1336" s="47" t="s">
        <v>179</v>
      </c>
      <c r="C1336" s="49" t="s">
        <v>195</v>
      </c>
      <c r="D1336" s="44" t="s">
        <v>87</v>
      </c>
      <c r="E1336" s="52">
        <v>0.494</v>
      </c>
      <c r="F1336" s="52">
        <v>18.0</v>
      </c>
      <c r="G1336" s="50"/>
      <c r="H1336" s="52">
        <v>196.0</v>
      </c>
      <c r="I1336" s="52">
        <v>0.78</v>
      </c>
      <c r="J1336" s="52">
        <v>1.266</v>
      </c>
    </row>
    <row r="1337">
      <c r="A1337" s="47" t="str">
        <f t="shared" si="1"/>
        <v>Europe_Germany-Europe_2009</v>
      </c>
      <c r="B1337" s="47" t="s">
        <v>179</v>
      </c>
      <c r="C1337" s="49" t="s">
        <v>195</v>
      </c>
      <c r="D1337" s="44" t="s">
        <v>88</v>
      </c>
      <c r="E1337" s="52">
        <v>0.439</v>
      </c>
      <c r="F1337" s="52">
        <v>18.0</v>
      </c>
      <c r="G1337" s="50"/>
      <c r="H1337" s="52">
        <v>196.0</v>
      </c>
      <c r="I1337" s="52">
        <v>0.79</v>
      </c>
      <c r="J1337" s="52">
        <v>1.262</v>
      </c>
    </row>
    <row r="1338">
      <c r="A1338" s="47" t="str">
        <f t="shared" si="1"/>
        <v>Europe_Germany-Europe_2010</v>
      </c>
      <c r="B1338" s="47" t="s">
        <v>179</v>
      </c>
      <c r="C1338" s="49" t="s">
        <v>195</v>
      </c>
      <c r="D1338" s="44" t="s">
        <v>89</v>
      </c>
      <c r="E1338" s="52">
        <v>0.47</v>
      </c>
      <c r="F1338" s="52">
        <v>15.0</v>
      </c>
      <c r="G1338" s="50"/>
      <c r="H1338" s="52">
        <v>215.0</v>
      </c>
      <c r="I1338" s="52">
        <v>0.82</v>
      </c>
      <c r="J1338" s="52">
        <v>1.065</v>
      </c>
    </row>
    <row r="1339">
      <c r="A1339" s="47" t="str">
        <f t="shared" si="1"/>
        <v>Europe_Germany-Europe_2011</v>
      </c>
      <c r="B1339" s="47" t="s">
        <v>179</v>
      </c>
      <c r="C1339" s="49" t="s">
        <v>195</v>
      </c>
      <c r="D1339" s="44" t="s">
        <v>90</v>
      </c>
      <c r="E1339" s="52">
        <v>0.456</v>
      </c>
      <c r="F1339" s="52">
        <v>15.0</v>
      </c>
      <c r="G1339" s="50"/>
      <c r="H1339" s="52">
        <v>221.0</v>
      </c>
      <c r="I1339" s="52">
        <v>0.813</v>
      </c>
      <c r="J1339" s="52">
        <v>1.097</v>
      </c>
    </row>
    <row r="1340">
      <c r="A1340" s="47" t="str">
        <f t="shared" si="1"/>
        <v>Europe_Germany-Europe_2012</v>
      </c>
      <c r="B1340" s="47" t="s">
        <v>179</v>
      </c>
      <c r="C1340" s="49" t="s">
        <v>195</v>
      </c>
      <c r="D1340" s="44" t="s">
        <v>91</v>
      </c>
      <c r="E1340" s="52">
        <v>0.459</v>
      </c>
      <c r="F1340" s="52">
        <v>15.0</v>
      </c>
      <c r="G1340" s="52">
        <v>19.0</v>
      </c>
      <c r="H1340" s="52">
        <v>207.0</v>
      </c>
      <c r="I1340" s="52">
        <v>0.823</v>
      </c>
      <c r="J1340" s="52">
        <v>1.116</v>
      </c>
    </row>
    <row r="1341">
      <c r="A1341" s="47" t="str">
        <f t="shared" si="1"/>
        <v>Europe_Greece-Europe_2000</v>
      </c>
      <c r="B1341" s="47" t="s">
        <v>179</v>
      </c>
      <c r="C1341" s="49" t="s">
        <v>196</v>
      </c>
      <c r="D1341" s="44" t="s">
        <v>70</v>
      </c>
      <c r="E1341" s="50"/>
      <c r="F1341" s="50"/>
      <c r="G1341" s="50"/>
      <c r="H1341" s="50"/>
      <c r="I1341" s="52">
        <v>0.091</v>
      </c>
      <c r="J1341" s="52">
        <v>0.54</v>
      </c>
    </row>
    <row r="1342">
      <c r="A1342" s="47" t="str">
        <f t="shared" si="1"/>
        <v>Europe_Greece-Europe_2001</v>
      </c>
      <c r="B1342" s="47" t="s">
        <v>179</v>
      </c>
      <c r="C1342" s="49" t="s">
        <v>196</v>
      </c>
      <c r="D1342" s="44" t="s">
        <v>71</v>
      </c>
      <c r="E1342" s="50"/>
      <c r="F1342" s="50"/>
      <c r="G1342" s="50"/>
      <c r="H1342" s="50"/>
      <c r="I1342" s="52">
        <v>0.109</v>
      </c>
      <c r="J1342" s="52">
        <v>0.723</v>
      </c>
    </row>
    <row r="1343">
      <c r="A1343" s="47" t="str">
        <f t="shared" si="1"/>
        <v>Europe_Greece-Europe_2002</v>
      </c>
      <c r="B1343" s="47" t="s">
        <v>179</v>
      </c>
      <c r="C1343" s="49" t="s">
        <v>196</v>
      </c>
      <c r="D1343" s="44" t="s">
        <v>72</v>
      </c>
      <c r="E1343" s="50"/>
      <c r="F1343" s="50"/>
      <c r="G1343" s="50"/>
      <c r="H1343" s="50"/>
      <c r="I1343" s="52">
        <v>0.147</v>
      </c>
      <c r="J1343" s="52">
        <v>0.845</v>
      </c>
    </row>
    <row r="1344">
      <c r="A1344" s="47" t="str">
        <f t="shared" si="1"/>
        <v>Europe_Greece-Europe_2003</v>
      </c>
      <c r="B1344" s="47" t="s">
        <v>179</v>
      </c>
      <c r="C1344" s="49" t="s">
        <v>196</v>
      </c>
      <c r="D1344" s="44" t="s">
        <v>74</v>
      </c>
      <c r="E1344" s="50"/>
      <c r="F1344" s="52">
        <v>38.0</v>
      </c>
      <c r="G1344" s="50"/>
      <c r="H1344" s="50"/>
      <c r="I1344" s="52">
        <v>0.178</v>
      </c>
      <c r="J1344" s="52">
        <v>0.81</v>
      </c>
    </row>
    <row r="1345">
      <c r="A1345" s="47" t="str">
        <f t="shared" si="1"/>
        <v>Europe_Greece-Europe_2004</v>
      </c>
      <c r="B1345" s="47" t="s">
        <v>179</v>
      </c>
      <c r="C1345" s="49" t="s">
        <v>196</v>
      </c>
      <c r="D1345" s="44" t="s">
        <v>83</v>
      </c>
      <c r="E1345" s="50"/>
      <c r="F1345" s="52">
        <v>38.0</v>
      </c>
      <c r="G1345" s="50"/>
      <c r="H1345" s="50"/>
      <c r="I1345" s="52">
        <v>0.214</v>
      </c>
      <c r="J1345" s="52">
        <v>0.845</v>
      </c>
    </row>
    <row r="1346">
      <c r="A1346" s="47" t="str">
        <f t="shared" si="1"/>
        <v>Europe_Greece-Europe_2005</v>
      </c>
      <c r="B1346" s="47" t="s">
        <v>179</v>
      </c>
      <c r="C1346" s="49" t="s">
        <v>196</v>
      </c>
      <c r="D1346" s="44" t="s">
        <v>84</v>
      </c>
      <c r="E1346" s="52">
        <v>0.54</v>
      </c>
      <c r="F1346" s="52">
        <v>38.0</v>
      </c>
      <c r="G1346" s="50"/>
      <c r="H1346" s="52">
        <v>264.0</v>
      </c>
      <c r="I1346" s="52">
        <v>0.24</v>
      </c>
      <c r="J1346" s="52">
        <v>0.929</v>
      </c>
    </row>
    <row r="1347">
      <c r="A1347" s="47" t="str">
        <f t="shared" si="1"/>
        <v>Europe_Greece-Europe_2006</v>
      </c>
      <c r="B1347" s="47" t="s">
        <v>179</v>
      </c>
      <c r="C1347" s="49" t="s">
        <v>196</v>
      </c>
      <c r="D1347" s="44" t="s">
        <v>85</v>
      </c>
      <c r="E1347" s="52">
        <v>0.495</v>
      </c>
      <c r="F1347" s="52">
        <v>38.0</v>
      </c>
      <c r="G1347" s="50"/>
      <c r="H1347" s="52">
        <v>264.0</v>
      </c>
      <c r="I1347" s="52">
        <v>0.323</v>
      </c>
      <c r="J1347" s="52">
        <v>0.993</v>
      </c>
    </row>
    <row r="1348">
      <c r="A1348" s="47" t="str">
        <f t="shared" si="1"/>
        <v>Europe_Greece-Europe_2007</v>
      </c>
      <c r="B1348" s="47" t="s">
        <v>179</v>
      </c>
      <c r="C1348" s="49" t="s">
        <v>196</v>
      </c>
      <c r="D1348" s="44" t="s">
        <v>86</v>
      </c>
      <c r="E1348" s="52">
        <v>0.489</v>
      </c>
      <c r="F1348" s="52">
        <v>38.0</v>
      </c>
      <c r="G1348" s="50"/>
      <c r="H1348" s="52">
        <v>264.0</v>
      </c>
      <c r="I1348" s="52">
        <v>0.359</v>
      </c>
      <c r="J1348" s="52">
        <v>1.111</v>
      </c>
    </row>
    <row r="1349">
      <c r="A1349" s="47" t="str">
        <f t="shared" si="1"/>
        <v>Europe_Greece-Europe_2008</v>
      </c>
      <c r="B1349" s="47" t="s">
        <v>179</v>
      </c>
      <c r="C1349" s="49" t="s">
        <v>196</v>
      </c>
      <c r="D1349" s="44" t="s">
        <v>87</v>
      </c>
      <c r="E1349" s="52">
        <v>0.467</v>
      </c>
      <c r="F1349" s="52">
        <v>19.0</v>
      </c>
      <c r="G1349" s="50"/>
      <c r="H1349" s="52">
        <v>224.0</v>
      </c>
      <c r="I1349" s="52">
        <v>0.382</v>
      </c>
      <c r="J1349" s="52">
        <v>1.245</v>
      </c>
    </row>
    <row r="1350">
      <c r="A1350" s="47" t="str">
        <f t="shared" si="1"/>
        <v>Europe_Greece-Europe_2009</v>
      </c>
      <c r="B1350" s="47" t="s">
        <v>179</v>
      </c>
      <c r="C1350" s="49" t="s">
        <v>196</v>
      </c>
      <c r="D1350" s="44" t="s">
        <v>88</v>
      </c>
      <c r="E1350" s="52">
        <v>0.467</v>
      </c>
      <c r="F1350" s="52">
        <v>19.0</v>
      </c>
      <c r="G1350" s="50"/>
      <c r="H1350" s="52">
        <v>224.0</v>
      </c>
      <c r="I1350" s="52">
        <v>0.424</v>
      </c>
      <c r="J1350" s="52">
        <v>1.198</v>
      </c>
    </row>
    <row r="1351">
      <c r="A1351" s="47" t="str">
        <f t="shared" si="1"/>
        <v>Europe_Greece-Europe_2010</v>
      </c>
      <c r="B1351" s="47" t="s">
        <v>179</v>
      </c>
      <c r="C1351" s="49" t="s">
        <v>196</v>
      </c>
      <c r="D1351" s="44" t="s">
        <v>89</v>
      </c>
      <c r="E1351" s="52">
        <v>0.467</v>
      </c>
      <c r="F1351" s="52">
        <v>19.0</v>
      </c>
      <c r="G1351" s="50"/>
      <c r="H1351" s="52">
        <v>224.0</v>
      </c>
      <c r="I1351" s="52">
        <v>0.444</v>
      </c>
      <c r="J1351" s="52">
        <v>1.106</v>
      </c>
    </row>
    <row r="1352">
      <c r="A1352" s="47" t="str">
        <f t="shared" si="1"/>
        <v>Europe_Greece-Europe_2011</v>
      </c>
      <c r="B1352" s="47" t="s">
        <v>179</v>
      </c>
      <c r="C1352" s="49" t="s">
        <v>196</v>
      </c>
      <c r="D1352" s="44" t="s">
        <v>90</v>
      </c>
      <c r="E1352" s="52">
        <v>0.459</v>
      </c>
      <c r="F1352" s="52">
        <v>11.0</v>
      </c>
      <c r="G1352" s="50"/>
      <c r="H1352" s="52">
        <v>224.0</v>
      </c>
      <c r="I1352" s="52">
        <v>0.516</v>
      </c>
      <c r="J1352" s="52">
        <v>1.091</v>
      </c>
    </row>
    <row r="1353">
      <c r="A1353" s="47" t="str">
        <f t="shared" si="1"/>
        <v>Europe_Greece-Europe_2012</v>
      </c>
      <c r="B1353" s="47" t="s">
        <v>179</v>
      </c>
      <c r="C1353" s="49" t="s">
        <v>196</v>
      </c>
      <c r="D1353" s="44" t="s">
        <v>91</v>
      </c>
      <c r="E1353" s="52">
        <v>0.441</v>
      </c>
      <c r="F1353" s="52">
        <v>12.0</v>
      </c>
      <c r="G1353" s="52">
        <v>89.0</v>
      </c>
      <c r="H1353" s="52">
        <v>202.0</v>
      </c>
      <c r="I1353" s="52">
        <v>0.551</v>
      </c>
      <c r="J1353" s="52">
        <v>1.201</v>
      </c>
    </row>
    <row r="1354">
      <c r="A1354" s="47" t="str">
        <f t="shared" si="1"/>
        <v>Europe_Hungary-Europe_2000</v>
      </c>
      <c r="B1354" s="47" t="s">
        <v>179</v>
      </c>
      <c r="C1354" s="49" t="s">
        <v>197</v>
      </c>
      <c r="D1354" s="44" t="s">
        <v>70</v>
      </c>
      <c r="E1354" s="50"/>
      <c r="F1354" s="50"/>
      <c r="G1354" s="50"/>
      <c r="H1354" s="50"/>
      <c r="I1354" s="52">
        <v>0.07</v>
      </c>
      <c r="J1354" s="52">
        <v>0.301</v>
      </c>
    </row>
    <row r="1355">
      <c r="A1355" s="47" t="str">
        <f t="shared" si="1"/>
        <v>Europe_Hungary-Europe_2001</v>
      </c>
      <c r="B1355" s="47" t="s">
        <v>179</v>
      </c>
      <c r="C1355" s="49" t="s">
        <v>197</v>
      </c>
      <c r="D1355" s="44" t="s">
        <v>71</v>
      </c>
      <c r="E1355" s="50"/>
      <c r="F1355" s="50"/>
      <c r="G1355" s="50"/>
      <c r="H1355" s="50"/>
      <c r="I1355" s="52">
        <v>0.145</v>
      </c>
      <c r="J1355" s="52">
        <v>0.487</v>
      </c>
    </row>
    <row r="1356">
      <c r="A1356" s="47" t="str">
        <f t="shared" si="1"/>
        <v>Europe_Hungary-Europe_2002</v>
      </c>
      <c r="B1356" s="47" t="s">
        <v>179</v>
      </c>
      <c r="C1356" s="49" t="s">
        <v>197</v>
      </c>
      <c r="D1356" s="44" t="s">
        <v>72</v>
      </c>
      <c r="E1356" s="50"/>
      <c r="F1356" s="50"/>
      <c r="G1356" s="50"/>
      <c r="H1356" s="50"/>
      <c r="I1356" s="52">
        <v>0.167</v>
      </c>
      <c r="J1356" s="52">
        <v>0.677</v>
      </c>
    </row>
    <row r="1357">
      <c r="A1357" s="47" t="str">
        <f t="shared" si="1"/>
        <v>Europe_Hungary-Europe_2003</v>
      </c>
      <c r="B1357" s="47" t="s">
        <v>179</v>
      </c>
      <c r="C1357" s="49" t="s">
        <v>197</v>
      </c>
      <c r="D1357" s="44" t="s">
        <v>74</v>
      </c>
      <c r="E1357" s="50"/>
      <c r="F1357" s="52">
        <v>52.0</v>
      </c>
      <c r="G1357" s="50"/>
      <c r="H1357" s="50"/>
      <c r="I1357" s="52">
        <v>0.216</v>
      </c>
      <c r="J1357" s="52">
        <v>0.783</v>
      </c>
    </row>
    <row r="1358">
      <c r="A1358" s="47" t="str">
        <f t="shared" si="1"/>
        <v>Europe_Hungary-Europe_2004</v>
      </c>
      <c r="B1358" s="47" t="s">
        <v>179</v>
      </c>
      <c r="C1358" s="49" t="s">
        <v>197</v>
      </c>
      <c r="D1358" s="44" t="s">
        <v>83</v>
      </c>
      <c r="E1358" s="50"/>
      <c r="F1358" s="52">
        <v>52.0</v>
      </c>
      <c r="G1358" s="50"/>
      <c r="H1358" s="50"/>
      <c r="I1358" s="52">
        <v>0.277</v>
      </c>
      <c r="J1358" s="52">
        <v>0.863</v>
      </c>
    </row>
    <row r="1359">
      <c r="A1359" s="47" t="str">
        <f t="shared" si="1"/>
        <v>Europe_Hungary-Europe_2005</v>
      </c>
      <c r="B1359" s="47" t="s">
        <v>179</v>
      </c>
      <c r="C1359" s="49" t="s">
        <v>197</v>
      </c>
      <c r="D1359" s="44" t="s">
        <v>84</v>
      </c>
      <c r="E1359" s="52">
        <v>0.566</v>
      </c>
      <c r="F1359" s="52">
        <v>38.0</v>
      </c>
      <c r="G1359" s="50"/>
      <c r="H1359" s="52">
        <v>340.0</v>
      </c>
      <c r="I1359" s="52">
        <v>0.39</v>
      </c>
      <c r="J1359" s="52">
        <v>0.923</v>
      </c>
    </row>
    <row r="1360">
      <c r="A1360" s="47" t="str">
        <f t="shared" si="1"/>
        <v>Europe_Hungary-Europe_2006</v>
      </c>
      <c r="B1360" s="47" t="s">
        <v>179</v>
      </c>
      <c r="C1360" s="49" t="s">
        <v>197</v>
      </c>
      <c r="D1360" s="44" t="s">
        <v>85</v>
      </c>
      <c r="E1360" s="52">
        <v>0.557</v>
      </c>
      <c r="F1360" s="52">
        <v>38.0</v>
      </c>
      <c r="G1360" s="50"/>
      <c r="H1360" s="52">
        <v>340.0</v>
      </c>
      <c r="I1360" s="52">
        <v>0.471</v>
      </c>
      <c r="J1360" s="52">
        <v>0.989</v>
      </c>
    </row>
    <row r="1361">
      <c r="A1361" s="47" t="str">
        <f t="shared" si="1"/>
        <v>Europe_Hungary-Europe_2007</v>
      </c>
      <c r="B1361" s="47" t="s">
        <v>179</v>
      </c>
      <c r="C1361" s="49" t="s">
        <v>197</v>
      </c>
      <c r="D1361" s="44" t="s">
        <v>86</v>
      </c>
      <c r="E1361" s="52">
        <v>0.553</v>
      </c>
      <c r="F1361" s="52">
        <v>16.0</v>
      </c>
      <c r="G1361" s="50"/>
      <c r="H1361" s="52">
        <v>340.0</v>
      </c>
      <c r="I1361" s="52">
        <v>0.533</v>
      </c>
      <c r="J1361" s="52">
        <v>1.096</v>
      </c>
    </row>
    <row r="1362">
      <c r="A1362" s="47" t="str">
        <f t="shared" si="1"/>
        <v>Europe_Hungary-Europe_2008</v>
      </c>
      <c r="B1362" s="47" t="s">
        <v>179</v>
      </c>
      <c r="C1362" s="49" t="s">
        <v>197</v>
      </c>
      <c r="D1362" s="44" t="s">
        <v>87</v>
      </c>
      <c r="E1362" s="52">
        <v>0.566</v>
      </c>
      <c r="F1362" s="52">
        <v>5.0</v>
      </c>
      <c r="G1362" s="50"/>
      <c r="H1362" s="52">
        <v>330.0</v>
      </c>
      <c r="I1362" s="52">
        <v>0.61</v>
      </c>
      <c r="J1362" s="52">
        <v>1.217</v>
      </c>
    </row>
    <row r="1363">
      <c r="A1363" s="47" t="str">
        <f t="shared" si="1"/>
        <v>Europe_Hungary-Europe_2009</v>
      </c>
      <c r="B1363" s="47" t="s">
        <v>179</v>
      </c>
      <c r="C1363" s="49" t="s">
        <v>197</v>
      </c>
      <c r="D1363" s="44" t="s">
        <v>88</v>
      </c>
      <c r="E1363" s="52">
        <v>0.566</v>
      </c>
      <c r="F1363" s="52">
        <v>4.0</v>
      </c>
      <c r="G1363" s="50"/>
      <c r="H1363" s="52">
        <v>330.0</v>
      </c>
      <c r="I1363" s="52">
        <v>0.62</v>
      </c>
      <c r="J1363" s="52">
        <v>1.176</v>
      </c>
    </row>
    <row r="1364">
      <c r="A1364" s="47" t="str">
        <f t="shared" si="1"/>
        <v>Europe_Hungary-Europe_2010</v>
      </c>
      <c r="B1364" s="47" t="s">
        <v>179</v>
      </c>
      <c r="C1364" s="49" t="s">
        <v>197</v>
      </c>
      <c r="D1364" s="44" t="s">
        <v>89</v>
      </c>
      <c r="E1364" s="52">
        <v>0.546</v>
      </c>
      <c r="F1364" s="52">
        <v>4.0</v>
      </c>
      <c r="G1364" s="50"/>
      <c r="H1364" s="52">
        <v>277.0</v>
      </c>
      <c r="I1364" s="52">
        <v>0.65</v>
      </c>
      <c r="J1364" s="52">
        <v>1.199</v>
      </c>
    </row>
    <row r="1365">
      <c r="A1365" s="47" t="str">
        <f t="shared" si="1"/>
        <v>Europe_Hungary-Europe_2011</v>
      </c>
      <c r="B1365" s="47" t="s">
        <v>179</v>
      </c>
      <c r="C1365" s="49" t="s">
        <v>197</v>
      </c>
      <c r="D1365" s="44" t="s">
        <v>90</v>
      </c>
      <c r="E1365" s="52">
        <v>0.52</v>
      </c>
      <c r="F1365" s="52">
        <v>4.0</v>
      </c>
      <c r="G1365" s="50"/>
      <c r="H1365" s="52">
        <v>277.0</v>
      </c>
      <c r="I1365" s="52">
        <v>0.68</v>
      </c>
      <c r="J1365" s="52">
        <v>1.169</v>
      </c>
    </row>
    <row r="1366">
      <c r="A1366" s="47" t="str">
        <f t="shared" si="1"/>
        <v>Europe_Hungary-Europe_2012</v>
      </c>
      <c r="B1366" s="47" t="s">
        <v>179</v>
      </c>
      <c r="C1366" s="49" t="s">
        <v>197</v>
      </c>
      <c r="D1366" s="44" t="s">
        <v>91</v>
      </c>
      <c r="E1366" s="52">
        <v>0.495</v>
      </c>
      <c r="F1366" s="52">
        <v>5.0</v>
      </c>
      <c r="G1366" s="52">
        <v>52.0</v>
      </c>
      <c r="H1366" s="52">
        <v>277.0</v>
      </c>
      <c r="I1366" s="52">
        <v>0.706</v>
      </c>
      <c r="J1366" s="52">
        <v>1.161</v>
      </c>
    </row>
    <row r="1367">
      <c r="A1367" s="47" t="str">
        <f t="shared" si="1"/>
        <v>Europe_Iceland-Europe_2000</v>
      </c>
      <c r="B1367" s="47" t="s">
        <v>179</v>
      </c>
      <c r="C1367" s="49" t="s">
        <v>198</v>
      </c>
      <c r="D1367" s="44" t="s">
        <v>70</v>
      </c>
      <c r="E1367" s="50"/>
      <c r="F1367" s="50"/>
      <c r="G1367" s="50"/>
      <c r="H1367" s="50"/>
      <c r="I1367" s="52">
        <v>0.445</v>
      </c>
      <c r="J1367" s="52">
        <v>0.764</v>
      </c>
    </row>
    <row r="1368">
      <c r="A1368" s="47" t="str">
        <f t="shared" si="1"/>
        <v>Europe_Iceland-Europe_2001</v>
      </c>
      <c r="B1368" s="47" t="s">
        <v>179</v>
      </c>
      <c r="C1368" s="49" t="s">
        <v>198</v>
      </c>
      <c r="D1368" s="44" t="s">
        <v>71</v>
      </c>
      <c r="E1368" s="50"/>
      <c r="F1368" s="50"/>
      <c r="G1368" s="50"/>
      <c r="H1368" s="50"/>
      <c r="I1368" s="52">
        <v>0.494</v>
      </c>
      <c r="J1368" s="52">
        <v>0.874</v>
      </c>
    </row>
    <row r="1369">
      <c r="A1369" s="47" t="str">
        <f t="shared" si="1"/>
        <v>Europe_Iceland-Europe_2002</v>
      </c>
      <c r="B1369" s="47" t="s">
        <v>179</v>
      </c>
      <c r="C1369" s="49" t="s">
        <v>198</v>
      </c>
      <c r="D1369" s="44" t="s">
        <v>72</v>
      </c>
      <c r="E1369" s="50"/>
      <c r="F1369" s="50"/>
      <c r="G1369" s="50"/>
      <c r="H1369" s="50"/>
      <c r="I1369" s="52">
        <v>0.791</v>
      </c>
      <c r="J1369" s="52">
        <v>0.908</v>
      </c>
    </row>
    <row r="1370">
      <c r="A1370" s="47" t="str">
        <f t="shared" si="1"/>
        <v>Europe_Iceland-Europe_2003</v>
      </c>
      <c r="B1370" s="47" t="s">
        <v>179</v>
      </c>
      <c r="C1370" s="49" t="s">
        <v>198</v>
      </c>
      <c r="D1370" s="44" t="s">
        <v>74</v>
      </c>
      <c r="E1370" s="50"/>
      <c r="F1370" s="50"/>
      <c r="G1370" s="50"/>
      <c r="H1370" s="50"/>
      <c r="I1370" s="52">
        <v>0.831</v>
      </c>
      <c r="J1370" s="52">
        <v>0.965</v>
      </c>
    </row>
    <row r="1371">
      <c r="A1371" s="47" t="str">
        <f t="shared" si="1"/>
        <v>Europe_Iceland-Europe_2004</v>
      </c>
      <c r="B1371" s="47" t="s">
        <v>179</v>
      </c>
      <c r="C1371" s="49" t="s">
        <v>198</v>
      </c>
      <c r="D1371" s="44" t="s">
        <v>83</v>
      </c>
      <c r="E1371" s="50"/>
      <c r="F1371" s="52">
        <v>5.0</v>
      </c>
      <c r="G1371" s="50"/>
      <c r="H1371" s="50"/>
      <c r="I1371" s="52">
        <v>0.839</v>
      </c>
      <c r="J1371" s="52">
        <v>0.989</v>
      </c>
    </row>
    <row r="1372">
      <c r="A1372" s="47" t="str">
        <f t="shared" si="1"/>
        <v>Europe_Iceland-Europe_2005</v>
      </c>
      <c r="B1372" s="47" t="s">
        <v>179</v>
      </c>
      <c r="C1372" s="49" t="s">
        <v>198</v>
      </c>
      <c r="D1372" s="44" t="s">
        <v>84</v>
      </c>
      <c r="E1372" s="52">
        <v>0.264</v>
      </c>
      <c r="F1372" s="52">
        <v>5.0</v>
      </c>
      <c r="G1372" s="50"/>
      <c r="H1372" s="52">
        <v>140.0</v>
      </c>
      <c r="I1372" s="52">
        <v>0.87</v>
      </c>
      <c r="J1372" s="52">
        <v>0.954</v>
      </c>
    </row>
    <row r="1373">
      <c r="A1373" s="47" t="str">
        <f t="shared" si="1"/>
        <v>Europe_Iceland-Europe_2006</v>
      </c>
      <c r="B1373" s="47" t="s">
        <v>179</v>
      </c>
      <c r="C1373" s="49" t="s">
        <v>198</v>
      </c>
      <c r="D1373" s="44" t="s">
        <v>85</v>
      </c>
      <c r="E1373" s="52">
        <v>0.265</v>
      </c>
      <c r="F1373" s="52">
        <v>5.0</v>
      </c>
      <c r="G1373" s="50"/>
      <c r="H1373" s="52">
        <v>140.0</v>
      </c>
      <c r="I1373" s="52">
        <v>0.895</v>
      </c>
      <c r="J1373" s="52">
        <v>1.004</v>
      </c>
    </row>
    <row r="1374">
      <c r="A1374" s="47" t="str">
        <f t="shared" si="1"/>
        <v>Europe_Iceland-Europe_2007</v>
      </c>
      <c r="B1374" s="47" t="s">
        <v>179</v>
      </c>
      <c r="C1374" s="49" t="s">
        <v>198</v>
      </c>
      <c r="D1374" s="44" t="s">
        <v>86</v>
      </c>
      <c r="E1374" s="52">
        <v>0.262</v>
      </c>
      <c r="F1374" s="52">
        <v>5.0</v>
      </c>
      <c r="G1374" s="50"/>
      <c r="H1374" s="52">
        <v>140.0</v>
      </c>
      <c r="I1374" s="52">
        <v>0.906</v>
      </c>
      <c r="J1374" s="52">
        <v>1.069</v>
      </c>
    </row>
    <row r="1375">
      <c r="A1375" s="47" t="str">
        <f t="shared" si="1"/>
        <v>Europe_Iceland-Europe_2008</v>
      </c>
      <c r="B1375" s="47" t="s">
        <v>179</v>
      </c>
      <c r="C1375" s="49" t="s">
        <v>198</v>
      </c>
      <c r="D1375" s="44" t="s">
        <v>87</v>
      </c>
      <c r="E1375" s="52">
        <v>0.258</v>
      </c>
      <c r="F1375" s="52">
        <v>5.0</v>
      </c>
      <c r="G1375" s="50"/>
      <c r="H1375" s="52">
        <v>140.0</v>
      </c>
      <c r="I1375" s="52">
        <v>0.91</v>
      </c>
      <c r="J1375" s="52">
        <v>1.089</v>
      </c>
    </row>
    <row r="1376">
      <c r="A1376" s="47" t="str">
        <f t="shared" si="1"/>
        <v>Europe_Iceland-Europe_2009</v>
      </c>
      <c r="B1376" s="47" t="s">
        <v>179</v>
      </c>
      <c r="C1376" s="49" t="s">
        <v>198</v>
      </c>
      <c r="D1376" s="44" t="s">
        <v>88</v>
      </c>
      <c r="E1376" s="52">
        <v>0.243</v>
      </c>
      <c r="F1376" s="52">
        <v>5.0</v>
      </c>
      <c r="G1376" s="50"/>
      <c r="H1376" s="52">
        <v>140.0</v>
      </c>
      <c r="I1376" s="52">
        <v>0.93</v>
      </c>
      <c r="J1376" s="52">
        <v>1.083</v>
      </c>
    </row>
    <row r="1377">
      <c r="A1377" s="47" t="str">
        <f t="shared" si="1"/>
        <v>Europe_Iceland-Europe_2010</v>
      </c>
      <c r="B1377" s="47" t="s">
        <v>179</v>
      </c>
      <c r="C1377" s="49" t="s">
        <v>198</v>
      </c>
      <c r="D1377" s="44" t="s">
        <v>89</v>
      </c>
      <c r="E1377" s="52">
        <v>0.261</v>
      </c>
      <c r="F1377" s="52">
        <v>5.0</v>
      </c>
      <c r="G1377" s="50"/>
      <c r="H1377" s="52">
        <v>140.0</v>
      </c>
      <c r="I1377" s="52">
        <v>0.934</v>
      </c>
      <c r="J1377" s="52">
        <v>1.072</v>
      </c>
    </row>
    <row r="1378">
      <c r="A1378" s="47" t="str">
        <f t="shared" si="1"/>
        <v>Europe_Iceland-Europe_2011</v>
      </c>
      <c r="B1378" s="47" t="s">
        <v>179</v>
      </c>
      <c r="C1378" s="49" t="s">
        <v>198</v>
      </c>
      <c r="D1378" s="44" t="s">
        <v>90</v>
      </c>
      <c r="E1378" s="52">
        <v>0.296</v>
      </c>
      <c r="F1378" s="52">
        <v>5.0</v>
      </c>
      <c r="G1378" s="50"/>
      <c r="H1378" s="52">
        <v>140.0</v>
      </c>
      <c r="I1378" s="52">
        <v>0.948</v>
      </c>
      <c r="J1378" s="52">
        <v>1.068</v>
      </c>
    </row>
    <row r="1379">
      <c r="A1379" s="47" t="str">
        <f t="shared" si="1"/>
        <v>Europe_Iceland-Europe_2012</v>
      </c>
      <c r="B1379" s="47" t="s">
        <v>179</v>
      </c>
      <c r="C1379" s="49" t="s">
        <v>198</v>
      </c>
      <c r="D1379" s="44" t="s">
        <v>91</v>
      </c>
      <c r="E1379" s="52">
        <v>0.306</v>
      </c>
      <c r="F1379" s="52">
        <v>5.0</v>
      </c>
      <c r="G1379" s="52">
        <v>13.0</v>
      </c>
      <c r="H1379" s="52">
        <v>140.0</v>
      </c>
      <c r="I1379" s="52">
        <v>0.962</v>
      </c>
      <c r="J1379" s="52">
        <v>1.081</v>
      </c>
    </row>
    <row r="1380">
      <c r="A1380" s="47" t="str">
        <f t="shared" si="1"/>
        <v>Europe_Ireland-Europe_2000</v>
      </c>
      <c r="B1380" s="47" t="s">
        <v>179</v>
      </c>
      <c r="C1380" s="49" t="s">
        <v>199</v>
      </c>
      <c r="D1380" s="44" t="s">
        <v>70</v>
      </c>
      <c r="E1380" s="50"/>
      <c r="F1380" s="50"/>
      <c r="G1380" s="50"/>
      <c r="H1380" s="50"/>
      <c r="I1380" s="52">
        <v>0.179</v>
      </c>
      <c r="J1380" s="52">
        <v>0.647</v>
      </c>
    </row>
    <row r="1381">
      <c r="A1381" s="47" t="str">
        <f t="shared" si="1"/>
        <v>Europe_Ireland-Europe_2001</v>
      </c>
      <c r="B1381" s="47" t="s">
        <v>179</v>
      </c>
      <c r="C1381" s="49" t="s">
        <v>199</v>
      </c>
      <c r="D1381" s="44" t="s">
        <v>71</v>
      </c>
      <c r="E1381" s="50"/>
      <c r="F1381" s="50"/>
      <c r="G1381" s="50"/>
      <c r="H1381" s="50"/>
      <c r="I1381" s="52">
        <v>0.231</v>
      </c>
      <c r="J1381" s="52">
        <v>0.768</v>
      </c>
    </row>
    <row r="1382">
      <c r="A1382" s="47" t="str">
        <f t="shared" si="1"/>
        <v>Europe_Ireland-Europe_2002</v>
      </c>
      <c r="B1382" s="47" t="s">
        <v>179</v>
      </c>
      <c r="C1382" s="49" t="s">
        <v>199</v>
      </c>
      <c r="D1382" s="44" t="s">
        <v>72</v>
      </c>
      <c r="E1382" s="50"/>
      <c r="F1382" s="50"/>
      <c r="G1382" s="50"/>
      <c r="H1382" s="50"/>
      <c r="I1382" s="52">
        <v>0.259</v>
      </c>
      <c r="J1382" s="52">
        <v>0.762</v>
      </c>
    </row>
    <row r="1383">
      <c r="A1383" s="47" t="str">
        <f t="shared" si="1"/>
        <v>Europe_Ireland-Europe_2003</v>
      </c>
      <c r="B1383" s="47" t="s">
        <v>179</v>
      </c>
      <c r="C1383" s="49" t="s">
        <v>199</v>
      </c>
      <c r="D1383" s="44" t="s">
        <v>74</v>
      </c>
      <c r="E1383" s="50"/>
      <c r="F1383" s="52">
        <v>18.0</v>
      </c>
      <c r="G1383" s="50"/>
      <c r="H1383" s="50"/>
      <c r="I1383" s="52">
        <v>0.343</v>
      </c>
      <c r="J1383" s="52">
        <v>0.873</v>
      </c>
    </row>
    <row r="1384">
      <c r="A1384" s="47" t="str">
        <f t="shared" si="1"/>
        <v>Europe_Ireland-Europe_2004</v>
      </c>
      <c r="B1384" s="47" t="s">
        <v>179</v>
      </c>
      <c r="C1384" s="49" t="s">
        <v>199</v>
      </c>
      <c r="D1384" s="44" t="s">
        <v>83</v>
      </c>
      <c r="E1384" s="50"/>
      <c r="F1384" s="52">
        <v>18.0</v>
      </c>
      <c r="G1384" s="50"/>
      <c r="H1384" s="50"/>
      <c r="I1384" s="52">
        <v>0.37</v>
      </c>
      <c r="J1384" s="52">
        <v>0.945</v>
      </c>
    </row>
    <row r="1385">
      <c r="A1385" s="47" t="str">
        <f t="shared" si="1"/>
        <v>Europe_Ireland-Europe_2005</v>
      </c>
      <c r="B1385" s="47" t="s">
        <v>179</v>
      </c>
      <c r="C1385" s="49" t="s">
        <v>199</v>
      </c>
      <c r="D1385" s="44" t="s">
        <v>84</v>
      </c>
      <c r="E1385" s="52">
        <v>0.253</v>
      </c>
      <c r="F1385" s="52">
        <v>18.0</v>
      </c>
      <c r="G1385" s="50"/>
      <c r="H1385" s="52">
        <v>76.0</v>
      </c>
      <c r="I1385" s="52">
        <v>0.416</v>
      </c>
      <c r="J1385" s="52">
        <v>1.027</v>
      </c>
    </row>
    <row r="1386">
      <c r="A1386" s="47" t="str">
        <f t="shared" si="1"/>
        <v>Europe_Ireland-Europe_2006</v>
      </c>
      <c r="B1386" s="47" t="s">
        <v>179</v>
      </c>
      <c r="C1386" s="49" t="s">
        <v>199</v>
      </c>
      <c r="D1386" s="44" t="s">
        <v>85</v>
      </c>
      <c r="E1386" s="52">
        <v>0.253</v>
      </c>
      <c r="F1386" s="52">
        <v>13.0</v>
      </c>
      <c r="G1386" s="50"/>
      <c r="H1386" s="52">
        <v>76.0</v>
      </c>
      <c r="I1386" s="52">
        <v>0.548</v>
      </c>
      <c r="J1386" s="52">
        <v>1.11</v>
      </c>
    </row>
    <row r="1387">
      <c r="A1387" s="47" t="str">
        <f t="shared" si="1"/>
        <v>Europe_Ireland-Europe_2007</v>
      </c>
      <c r="B1387" s="47" t="s">
        <v>179</v>
      </c>
      <c r="C1387" s="49" t="s">
        <v>199</v>
      </c>
      <c r="D1387" s="44" t="s">
        <v>86</v>
      </c>
      <c r="E1387" s="52">
        <v>0.253</v>
      </c>
      <c r="F1387" s="52">
        <v>13.0</v>
      </c>
      <c r="G1387" s="50"/>
      <c r="H1387" s="52">
        <v>76.0</v>
      </c>
      <c r="I1387" s="52">
        <v>0.612</v>
      </c>
      <c r="J1387" s="52">
        <v>1.159</v>
      </c>
    </row>
    <row r="1388">
      <c r="A1388" s="47" t="str">
        <f t="shared" si="1"/>
        <v>Europe_Ireland-Europe_2008</v>
      </c>
      <c r="B1388" s="47" t="s">
        <v>179</v>
      </c>
      <c r="C1388" s="49" t="s">
        <v>199</v>
      </c>
      <c r="D1388" s="44" t="s">
        <v>87</v>
      </c>
      <c r="E1388" s="52">
        <v>0.254</v>
      </c>
      <c r="F1388" s="52">
        <v>13.0</v>
      </c>
      <c r="G1388" s="50"/>
      <c r="H1388" s="52">
        <v>76.0</v>
      </c>
      <c r="I1388" s="52">
        <v>0.653</v>
      </c>
      <c r="J1388" s="52">
        <v>1.16</v>
      </c>
    </row>
    <row r="1389">
      <c r="A1389" s="47" t="str">
        <f t="shared" si="1"/>
        <v>Europe_Ireland-Europe_2009</v>
      </c>
      <c r="B1389" s="47" t="s">
        <v>179</v>
      </c>
      <c r="C1389" s="49" t="s">
        <v>199</v>
      </c>
      <c r="D1389" s="44" t="s">
        <v>88</v>
      </c>
      <c r="E1389" s="52">
        <v>0.255</v>
      </c>
      <c r="F1389" s="52">
        <v>13.0</v>
      </c>
      <c r="G1389" s="50"/>
      <c r="H1389" s="52">
        <v>76.0</v>
      </c>
      <c r="I1389" s="52">
        <v>0.674</v>
      </c>
      <c r="J1389" s="52">
        <v>1.067</v>
      </c>
    </row>
    <row r="1390">
      <c r="A1390" s="47" t="str">
        <f t="shared" si="1"/>
        <v>Europe_Ireland-Europe_2010</v>
      </c>
      <c r="B1390" s="47" t="s">
        <v>179</v>
      </c>
      <c r="C1390" s="49" t="s">
        <v>199</v>
      </c>
      <c r="D1390" s="44" t="s">
        <v>89</v>
      </c>
      <c r="E1390" s="52">
        <v>0.253</v>
      </c>
      <c r="F1390" s="52">
        <v>13.0</v>
      </c>
      <c r="G1390" s="50"/>
      <c r="H1390" s="52">
        <v>76.0</v>
      </c>
      <c r="I1390" s="52">
        <v>0.699</v>
      </c>
      <c r="J1390" s="52">
        <v>1.052</v>
      </c>
    </row>
    <row r="1391">
      <c r="A1391" s="47" t="str">
        <f t="shared" si="1"/>
        <v>Europe_Ireland-Europe_2011</v>
      </c>
      <c r="B1391" s="47" t="s">
        <v>179</v>
      </c>
      <c r="C1391" s="49" t="s">
        <v>199</v>
      </c>
      <c r="D1391" s="44" t="s">
        <v>90</v>
      </c>
      <c r="E1391" s="52">
        <v>0.254</v>
      </c>
      <c r="F1391" s="52">
        <v>13.0</v>
      </c>
      <c r="G1391" s="50"/>
      <c r="H1391" s="52">
        <v>76.0</v>
      </c>
      <c r="I1391" s="52">
        <v>0.749</v>
      </c>
      <c r="J1391" s="52">
        <v>1.085</v>
      </c>
    </row>
    <row r="1392">
      <c r="A1392" s="47" t="str">
        <f t="shared" si="1"/>
        <v>Europe_Ireland-Europe_2012</v>
      </c>
      <c r="B1392" s="47" t="s">
        <v>179</v>
      </c>
      <c r="C1392" s="49" t="s">
        <v>199</v>
      </c>
      <c r="D1392" s="44" t="s">
        <v>91</v>
      </c>
      <c r="E1392" s="52">
        <v>0.255</v>
      </c>
      <c r="F1392" s="52">
        <v>10.0</v>
      </c>
      <c r="G1392" s="52">
        <v>15.0</v>
      </c>
      <c r="H1392" s="52">
        <v>80.0</v>
      </c>
      <c r="I1392" s="52">
        <v>0.769</v>
      </c>
      <c r="J1392" s="52">
        <v>1.072</v>
      </c>
    </row>
    <row r="1393">
      <c r="A1393" s="47" t="str">
        <f t="shared" si="1"/>
        <v>Europe_Isle of Man-Europe_2000</v>
      </c>
      <c r="B1393" s="47" t="s">
        <v>179</v>
      </c>
      <c r="C1393" s="49" t="s">
        <v>200</v>
      </c>
      <c r="D1393" s="44" t="s">
        <v>70</v>
      </c>
      <c r="E1393" s="50"/>
      <c r="F1393" s="50"/>
      <c r="G1393" s="50"/>
      <c r="H1393" s="50"/>
      <c r="I1393" s="50"/>
      <c r="J1393" s="50"/>
    </row>
    <row r="1394">
      <c r="A1394" s="47" t="str">
        <f t="shared" si="1"/>
        <v>Europe_Isle of Man-Europe_2001</v>
      </c>
      <c r="B1394" s="47" t="s">
        <v>179</v>
      </c>
      <c r="C1394" s="49" t="s">
        <v>200</v>
      </c>
      <c r="D1394" s="44" t="s">
        <v>71</v>
      </c>
      <c r="E1394" s="50"/>
      <c r="F1394" s="50"/>
      <c r="G1394" s="50"/>
      <c r="H1394" s="50"/>
      <c r="I1394" s="50"/>
      <c r="J1394" s="50"/>
    </row>
    <row r="1395">
      <c r="A1395" s="47" t="str">
        <f t="shared" si="1"/>
        <v>Europe_Isle of Man-Europe_2002</v>
      </c>
      <c r="B1395" s="47" t="s">
        <v>179</v>
      </c>
      <c r="C1395" s="49" t="s">
        <v>200</v>
      </c>
      <c r="D1395" s="44" t="s">
        <v>72</v>
      </c>
      <c r="E1395" s="50"/>
      <c r="F1395" s="50"/>
      <c r="G1395" s="50"/>
      <c r="H1395" s="50"/>
      <c r="I1395" s="50"/>
      <c r="J1395" s="50"/>
    </row>
    <row r="1396">
      <c r="A1396" s="47" t="str">
        <f t="shared" si="1"/>
        <v>Europe_Isle of Man-Europe_2003</v>
      </c>
      <c r="B1396" s="47" t="s">
        <v>179</v>
      </c>
      <c r="C1396" s="49" t="s">
        <v>200</v>
      </c>
      <c r="D1396" s="44" t="s">
        <v>74</v>
      </c>
      <c r="E1396" s="50"/>
      <c r="F1396" s="50"/>
      <c r="G1396" s="50"/>
      <c r="H1396" s="50"/>
      <c r="I1396" s="50"/>
      <c r="J1396" s="50"/>
    </row>
    <row r="1397">
      <c r="A1397" s="47" t="str">
        <f t="shared" si="1"/>
        <v>Europe_Isle of Man-Europe_2004</v>
      </c>
      <c r="B1397" s="47" t="s">
        <v>179</v>
      </c>
      <c r="C1397" s="49" t="s">
        <v>200</v>
      </c>
      <c r="D1397" s="44" t="s">
        <v>83</v>
      </c>
      <c r="E1397" s="50"/>
      <c r="F1397" s="50"/>
      <c r="G1397" s="50"/>
      <c r="H1397" s="50"/>
      <c r="I1397" s="50"/>
      <c r="J1397" s="50"/>
    </row>
    <row r="1398">
      <c r="A1398" s="47" t="str">
        <f t="shared" si="1"/>
        <v>Europe_Isle of Man-Europe_2005</v>
      </c>
      <c r="B1398" s="47" t="s">
        <v>179</v>
      </c>
      <c r="C1398" s="49" t="s">
        <v>200</v>
      </c>
      <c r="D1398" s="44" t="s">
        <v>84</v>
      </c>
      <c r="E1398" s="50"/>
      <c r="F1398" s="50"/>
      <c r="G1398" s="50"/>
      <c r="H1398" s="50"/>
      <c r="I1398" s="50"/>
      <c r="J1398" s="50"/>
    </row>
    <row r="1399">
      <c r="A1399" s="47" t="str">
        <f t="shared" si="1"/>
        <v>Europe_Isle of Man-Europe_2006</v>
      </c>
      <c r="B1399" s="47" t="s">
        <v>179</v>
      </c>
      <c r="C1399" s="49" t="s">
        <v>200</v>
      </c>
      <c r="D1399" s="44" t="s">
        <v>85</v>
      </c>
      <c r="E1399" s="50"/>
      <c r="F1399" s="50"/>
      <c r="G1399" s="50"/>
      <c r="H1399" s="50"/>
      <c r="I1399" s="50"/>
      <c r="J1399" s="50"/>
    </row>
    <row r="1400">
      <c r="A1400" s="47" t="str">
        <f t="shared" si="1"/>
        <v>Europe_Isle of Man-Europe_2007</v>
      </c>
      <c r="B1400" s="47" t="s">
        <v>179</v>
      </c>
      <c r="C1400" s="49" t="s">
        <v>200</v>
      </c>
      <c r="D1400" s="44" t="s">
        <v>86</v>
      </c>
      <c r="E1400" s="50"/>
      <c r="F1400" s="50"/>
      <c r="G1400" s="50"/>
      <c r="H1400" s="50"/>
      <c r="I1400" s="50"/>
      <c r="J1400" s="50"/>
    </row>
    <row r="1401">
      <c r="A1401" s="47" t="str">
        <f t="shared" si="1"/>
        <v>Europe_Isle of Man-Europe_2008</v>
      </c>
      <c r="B1401" s="47" t="s">
        <v>179</v>
      </c>
      <c r="C1401" s="49" t="s">
        <v>200</v>
      </c>
      <c r="D1401" s="44" t="s">
        <v>87</v>
      </c>
      <c r="E1401" s="50"/>
      <c r="F1401" s="50"/>
      <c r="G1401" s="50"/>
      <c r="H1401" s="50"/>
      <c r="I1401" s="50"/>
      <c r="J1401" s="50"/>
    </row>
    <row r="1402">
      <c r="A1402" s="47" t="str">
        <f t="shared" si="1"/>
        <v>Europe_Isle of Man-Europe_2009</v>
      </c>
      <c r="B1402" s="47" t="s">
        <v>179</v>
      </c>
      <c r="C1402" s="49" t="s">
        <v>200</v>
      </c>
      <c r="D1402" s="44" t="s">
        <v>88</v>
      </c>
      <c r="E1402" s="50"/>
      <c r="F1402" s="50"/>
      <c r="G1402" s="50"/>
      <c r="H1402" s="50"/>
      <c r="I1402" s="50"/>
      <c r="J1402" s="50"/>
    </row>
    <row r="1403">
      <c r="A1403" s="47" t="str">
        <f t="shared" si="1"/>
        <v>Europe_Isle of Man-Europe_2010</v>
      </c>
      <c r="B1403" s="47" t="s">
        <v>179</v>
      </c>
      <c r="C1403" s="49" t="s">
        <v>200</v>
      </c>
      <c r="D1403" s="44" t="s">
        <v>89</v>
      </c>
      <c r="E1403" s="50"/>
      <c r="F1403" s="50"/>
      <c r="G1403" s="50"/>
      <c r="H1403" s="50"/>
      <c r="I1403" s="50"/>
      <c r="J1403" s="50"/>
    </row>
    <row r="1404">
      <c r="A1404" s="47" t="str">
        <f t="shared" si="1"/>
        <v>Europe_Isle of Man-Europe_2011</v>
      </c>
      <c r="B1404" s="47" t="s">
        <v>179</v>
      </c>
      <c r="C1404" s="49" t="s">
        <v>200</v>
      </c>
      <c r="D1404" s="44" t="s">
        <v>90</v>
      </c>
      <c r="E1404" s="50"/>
      <c r="F1404" s="50"/>
      <c r="G1404" s="50"/>
      <c r="H1404" s="50"/>
      <c r="I1404" s="50"/>
      <c r="J1404" s="50"/>
    </row>
    <row r="1405">
      <c r="A1405" s="47" t="str">
        <f t="shared" si="1"/>
        <v>Europe_Isle of Man-Europe_2012</v>
      </c>
      <c r="B1405" s="47" t="s">
        <v>179</v>
      </c>
      <c r="C1405" s="49" t="s">
        <v>200</v>
      </c>
      <c r="D1405" s="44" t="s">
        <v>91</v>
      </c>
      <c r="E1405" s="50"/>
      <c r="F1405" s="50"/>
      <c r="G1405" s="50"/>
      <c r="H1405" s="50"/>
      <c r="I1405" s="50"/>
      <c r="J1405" s="50"/>
    </row>
    <row r="1406">
      <c r="A1406" s="47" t="str">
        <f t="shared" si="1"/>
        <v>Europe_Italy-Europe_2000</v>
      </c>
      <c r="B1406" s="47" t="s">
        <v>179</v>
      </c>
      <c r="C1406" s="49" t="s">
        <v>201</v>
      </c>
      <c r="D1406" s="44" t="s">
        <v>70</v>
      </c>
      <c r="E1406" s="50"/>
      <c r="F1406" s="50"/>
      <c r="G1406" s="50"/>
      <c r="H1406" s="50"/>
      <c r="I1406" s="52">
        <v>0.231</v>
      </c>
      <c r="J1406" s="52">
        <v>0.741</v>
      </c>
    </row>
    <row r="1407">
      <c r="A1407" s="47" t="str">
        <f t="shared" si="1"/>
        <v>Europe_Italy-Europe_2001</v>
      </c>
      <c r="B1407" s="47" t="s">
        <v>179</v>
      </c>
      <c r="C1407" s="49" t="s">
        <v>201</v>
      </c>
      <c r="D1407" s="44" t="s">
        <v>71</v>
      </c>
      <c r="E1407" s="50"/>
      <c r="F1407" s="50"/>
      <c r="G1407" s="50"/>
      <c r="H1407" s="50"/>
      <c r="I1407" s="52">
        <v>0.272</v>
      </c>
      <c r="J1407" s="52">
        <v>0.896</v>
      </c>
    </row>
    <row r="1408">
      <c r="A1408" s="47" t="str">
        <f t="shared" si="1"/>
        <v>Europe_Italy-Europe_2002</v>
      </c>
      <c r="B1408" s="47" t="s">
        <v>179</v>
      </c>
      <c r="C1408" s="49" t="s">
        <v>201</v>
      </c>
      <c r="D1408" s="44" t="s">
        <v>72</v>
      </c>
      <c r="E1408" s="50"/>
      <c r="F1408" s="50"/>
      <c r="G1408" s="50"/>
      <c r="H1408" s="50"/>
      <c r="I1408" s="52">
        <v>0.28</v>
      </c>
      <c r="J1408" s="52">
        <v>0.943</v>
      </c>
    </row>
    <row r="1409">
      <c r="A1409" s="47" t="str">
        <f t="shared" si="1"/>
        <v>Europe_Italy-Europe_2003</v>
      </c>
      <c r="B1409" s="47" t="s">
        <v>179</v>
      </c>
      <c r="C1409" s="49" t="s">
        <v>201</v>
      </c>
      <c r="D1409" s="44" t="s">
        <v>74</v>
      </c>
      <c r="E1409" s="50"/>
      <c r="F1409" s="52">
        <v>23.0</v>
      </c>
      <c r="G1409" s="50"/>
      <c r="H1409" s="50"/>
      <c r="I1409" s="52">
        <v>0.29</v>
      </c>
      <c r="J1409" s="52">
        <v>0.981</v>
      </c>
    </row>
    <row r="1410">
      <c r="A1410" s="47" t="str">
        <f t="shared" si="1"/>
        <v>Europe_Italy-Europe_2004</v>
      </c>
      <c r="B1410" s="47" t="s">
        <v>179</v>
      </c>
      <c r="C1410" s="49" t="s">
        <v>201</v>
      </c>
      <c r="D1410" s="44" t="s">
        <v>83</v>
      </c>
      <c r="E1410" s="50"/>
      <c r="F1410" s="52">
        <v>13.0</v>
      </c>
      <c r="G1410" s="50"/>
      <c r="H1410" s="50"/>
      <c r="I1410" s="52">
        <v>0.332</v>
      </c>
      <c r="J1410" s="52">
        <v>1.077</v>
      </c>
    </row>
    <row r="1411">
      <c r="A1411" s="47" t="str">
        <f t="shared" si="1"/>
        <v>Europe_Italy-Europe_2005</v>
      </c>
      <c r="B1411" s="47" t="s">
        <v>179</v>
      </c>
      <c r="C1411" s="49" t="s">
        <v>201</v>
      </c>
      <c r="D1411" s="44" t="s">
        <v>84</v>
      </c>
      <c r="E1411" s="52">
        <v>0.768</v>
      </c>
      <c r="F1411" s="52">
        <v>13.0</v>
      </c>
      <c r="G1411" s="50"/>
      <c r="H1411" s="52">
        <v>340.0</v>
      </c>
      <c r="I1411" s="52">
        <v>0.35</v>
      </c>
      <c r="J1411" s="52">
        <v>1.219</v>
      </c>
    </row>
    <row r="1412">
      <c r="A1412" s="47" t="str">
        <f t="shared" si="1"/>
        <v>Europe_Italy-Europe_2006</v>
      </c>
      <c r="B1412" s="47" t="s">
        <v>179</v>
      </c>
      <c r="C1412" s="49" t="s">
        <v>201</v>
      </c>
      <c r="D1412" s="44" t="s">
        <v>85</v>
      </c>
      <c r="E1412" s="52">
        <v>0.754</v>
      </c>
      <c r="F1412" s="52">
        <v>13.0</v>
      </c>
      <c r="G1412" s="50"/>
      <c r="H1412" s="52">
        <v>340.0</v>
      </c>
      <c r="I1412" s="52">
        <v>0.38</v>
      </c>
      <c r="J1412" s="52">
        <v>1.361</v>
      </c>
    </row>
    <row r="1413">
      <c r="A1413" s="47" t="str">
        <f t="shared" si="1"/>
        <v>Europe_Italy-Europe_2007</v>
      </c>
      <c r="B1413" s="47" t="s">
        <v>179</v>
      </c>
      <c r="C1413" s="49" t="s">
        <v>201</v>
      </c>
      <c r="D1413" s="44" t="s">
        <v>86</v>
      </c>
      <c r="E1413" s="52">
        <v>0.754</v>
      </c>
      <c r="F1413" s="52">
        <v>13.0</v>
      </c>
      <c r="G1413" s="50"/>
      <c r="H1413" s="52">
        <v>340.0</v>
      </c>
      <c r="I1413" s="52">
        <v>0.408</v>
      </c>
      <c r="J1413" s="52">
        <v>1.51</v>
      </c>
    </row>
    <row r="1414">
      <c r="A1414" s="47" t="str">
        <f t="shared" si="1"/>
        <v>Europe_Italy-Europe_2008</v>
      </c>
      <c r="B1414" s="47" t="s">
        <v>179</v>
      </c>
      <c r="C1414" s="49" t="s">
        <v>201</v>
      </c>
      <c r="D1414" s="44" t="s">
        <v>87</v>
      </c>
      <c r="E1414" s="52">
        <v>0.725</v>
      </c>
      <c r="F1414" s="52">
        <v>10.0</v>
      </c>
      <c r="G1414" s="50"/>
      <c r="H1414" s="52">
        <v>314.0</v>
      </c>
      <c r="I1414" s="52">
        <v>0.445</v>
      </c>
      <c r="J1414" s="52">
        <v>1.509</v>
      </c>
    </row>
    <row r="1415">
      <c r="A1415" s="47" t="str">
        <f t="shared" si="1"/>
        <v>Europe_Italy-Europe_2009</v>
      </c>
      <c r="B1415" s="47" t="s">
        <v>179</v>
      </c>
      <c r="C1415" s="49" t="s">
        <v>201</v>
      </c>
      <c r="D1415" s="44" t="s">
        <v>88</v>
      </c>
      <c r="E1415" s="52">
        <v>0.677</v>
      </c>
      <c r="F1415" s="52">
        <v>10.0</v>
      </c>
      <c r="G1415" s="50"/>
      <c r="H1415" s="52">
        <v>314.0</v>
      </c>
      <c r="I1415" s="52">
        <v>0.488</v>
      </c>
      <c r="J1415" s="52">
        <v>1.495</v>
      </c>
    </row>
    <row r="1416">
      <c r="A1416" s="47" t="str">
        <f t="shared" si="1"/>
        <v>Europe_Italy-Europe_2010</v>
      </c>
      <c r="B1416" s="47" t="s">
        <v>179</v>
      </c>
      <c r="C1416" s="49" t="s">
        <v>201</v>
      </c>
      <c r="D1416" s="44" t="s">
        <v>89</v>
      </c>
      <c r="E1416" s="52">
        <v>0.677</v>
      </c>
      <c r="F1416" s="52">
        <v>6.0</v>
      </c>
      <c r="G1416" s="50"/>
      <c r="H1416" s="52">
        <v>285.0</v>
      </c>
      <c r="I1416" s="52">
        <v>0.537</v>
      </c>
      <c r="J1416" s="52">
        <v>1.548</v>
      </c>
    </row>
    <row r="1417">
      <c r="A1417" s="47" t="str">
        <f t="shared" si="1"/>
        <v>Europe_Italy-Europe_2011</v>
      </c>
      <c r="B1417" s="47" t="s">
        <v>179</v>
      </c>
      <c r="C1417" s="49" t="s">
        <v>201</v>
      </c>
      <c r="D1417" s="44" t="s">
        <v>90</v>
      </c>
      <c r="E1417" s="52">
        <v>0.677</v>
      </c>
      <c r="F1417" s="52">
        <v>6.0</v>
      </c>
      <c r="G1417" s="50"/>
      <c r="H1417" s="52">
        <v>285.0</v>
      </c>
      <c r="I1417" s="52">
        <v>0.544</v>
      </c>
      <c r="J1417" s="52">
        <v>1.581</v>
      </c>
    </row>
    <row r="1418">
      <c r="A1418" s="47" t="str">
        <f t="shared" si="1"/>
        <v>Europe_Italy-Europe_2012</v>
      </c>
      <c r="B1418" s="47" t="s">
        <v>179</v>
      </c>
      <c r="C1418" s="49" t="s">
        <v>201</v>
      </c>
      <c r="D1418" s="44" t="s">
        <v>91</v>
      </c>
      <c r="E1418" s="52">
        <v>0.677</v>
      </c>
      <c r="F1418" s="52">
        <v>6.0</v>
      </c>
      <c r="G1418" s="52">
        <v>67.0</v>
      </c>
      <c r="H1418" s="52">
        <v>269.0</v>
      </c>
      <c r="I1418" s="52">
        <v>0.558</v>
      </c>
      <c r="J1418" s="52">
        <v>1.597</v>
      </c>
    </row>
    <row r="1419">
      <c r="A1419" s="47" t="str">
        <f t="shared" si="1"/>
        <v>Europe_Kosovo-Europe_2000</v>
      </c>
      <c r="B1419" s="47" t="s">
        <v>179</v>
      </c>
      <c r="C1419" s="49" t="s">
        <v>202</v>
      </c>
      <c r="D1419" s="44" t="s">
        <v>70</v>
      </c>
      <c r="E1419" s="50"/>
      <c r="F1419" s="50"/>
      <c r="G1419" s="50"/>
      <c r="H1419" s="50"/>
      <c r="I1419" s="50"/>
      <c r="J1419" s="50"/>
    </row>
    <row r="1420">
      <c r="A1420" s="47" t="str">
        <f t="shared" si="1"/>
        <v>Europe_Kosovo-Europe_2001</v>
      </c>
      <c r="B1420" s="47" t="s">
        <v>179</v>
      </c>
      <c r="C1420" s="49" t="s">
        <v>202</v>
      </c>
      <c r="D1420" s="44" t="s">
        <v>71</v>
      </c>
      <c r="E1420" s="50"/>
      <c r="F1420" s="50"/>
      <c r="G1420" s="50"/>
      <c r="H1420" s="50"/>
      <c r="I1420" s="50"/>
      <c r="J1420" s="50"/>
    </row>
    <row r="1421">
      <c r="A1421" s="47" t="str">
        <f t="shared" si="1"/>
        <v>Europe_Kosovo-Europe_2002</v>
      </c>
      <c r="B1421" s="47" t="s">
        <v>179</v>
      </c>
      <c r="C1421" s="49" t="s">
        <v>202</v>
      </c>
      <c r="D1421" s="44" t="s">
        <v>72</v>
      </c>
      <c r="E1421" s="50"/>
      <c r="F1421" s="50"/>
      <c r="G1421" s="50"/>
      <c r="H1421" s="50"/>
      <c r="I1421" s="50"/>
      <c r="J1421" s="50"/>
    </row>
    <row r="1422">
      <c r="A1422" s="47" t="str">
        <f t="shared" si="1"/>
        <v>Europe_Kosovo-Europe_2003</v>
      </c>
      <c r="B1422" s="47" t="s">
        <v>179</v>
      </c>
      <c r="C1422" s="49" t="s">
        <v>202</v>
      </c>
      <c r="D1422" s="44" t="s">
        <v>74</v>
      </c>
      <c r="E1422" s="50"/>
      <c r="F1422" s="50"/>
      <c r="G1422" s="50"/>
      <c r="H1422" s="50"/>
      <c r="I1422" s="50"/>
      <c r="J1422" s="50"/>
    </row>
    <row r="1423">
      <c r="A1423" s="47" t="str">
        <f t="shared" si="1"/>
        <v>Europe_Kosovo-Europe_2004</v>
      </c>
      <c r="B1423" s="47" t="s">
        <v>179</v>
      </c>
      <c r="C1423" s="49" t="s">
        <v>202</v>
      </c>
      <c r="D1423" s="44" t="s">
        <v>83</v>
      </c>
      <c r="E1423" s="50"/>
      <c r="F1423" s="50"/>
      <c r="G1423" s="50"/>
      <c r="H1423" s="50"/>
      <c r="I1423" s="50"/>
      <c r="J1423" s="50"/>
    </row>
    <row r="1424">
      <c r="A1424" s="47" t="str">
        <f t="shared" si="1"/>
        <v>Europe_Kosovo-Europe_2005</v>
      </c>
      <c r="B1424" s="47" t="s">
        <v>179</v>
      </c>
      <c r="C1424" s="49" t="s">
        <v>202</v>
      </c>
      <c r="D1424" s="44" t="s">
        <v>84</v>
      </c>
      <c r="E1424" s="50"/>
      <c r="F1424" s="50"/>
      <c r="G1424" s="50"/>
      <c r="H1424" s="50"/>
      <c r="I1424" s="50"/>
      <c r="J1424" s="50"/>
    </row>
    <row r="1425">
      <c r="A1425" s="47" t="str">
        <f t="shared" si="1"/>
        <v>Europe_Kosovo-Europe_2006</v>
      </c>
      <c r="B1425" s="47" t="s">
        <v>179</v>
      </c>
      <c r="C1425" s="49" t="s">
        <v>202</v>
      </c>
      <c r="D1425" s="44" t="s">
        <v>85</v>
      </c>
      <c r="E1425" s="50"/>
      <c r="F1425" s="50"/>
      <c r="G1425" s="50"/>
      <c r="H1425" s="50"/>
      <c r="I1425" s="50"/>
      <c r="J1425" s="50"/>
    </row>
    <row r="1426">
      <c r="A1426" s="47" t="str">
        <f t="shared" si="1"/>
        <v>Europe_Kosovo-Europe_2007</v>
      </c>
      <c r="B1426" s="47" t="s">
        <v>179</v>
      </c>
      <c r="C1426" s="49" t="s">
        <v>202</v>
      </c>
      <c r="D1426" s="44" t="s">
        <v>86</v>
      </c>
      <c r="E1426" s="50"/>
      <c r="F1426" s="50"/>
      <c r="G1426" s="50"/>
      <c r="H1426" s="50"/>
      <c r="I1426" s="50"/>
      <c r="J1426" s="50"/>
    </row>
    <row r="1427">
      <c r="A1427" s="47" t="str">
        <f t="shared" si="1"/>
        <v>Europe_Kosovo-Europe_2008</v>
      </c>
      <c r="B1427" s="47" t="s">
        <v>179</v>
      </c>
      <c r="C1427" s="49" t="s">
        <v>202</v>
      </c>
      <c r="D1427" s="44" t="s">
        <v>87</v>
      </c>
      <c r="E1427" s="50"/>
      <c r="F1427" s="50"/>
      <c r="G1427" s="50"/>
      <c r="H1427" s="50"/>
      <c r="I1427" s="50"/>
      <c r="J1427" s="50"/>
    </row>
    <row r="1428">
      <c r="A1428" s="47" t="str">
        <f t="shared" si="1"/>
        <v>Europe_Kosovo-Europe_2009</v>
      </c>
      <c r="B1428" s="47" t="s">
        <v>179</v>
      </c>
      <c r="C1428" s="49" t="s">
        <v>202</v>
      </c>
      <c r="D1428" s="44" t="s">
        <v>88</v>
      </c>
      <c r="E1428" s="52">
        <v>0.283</v>
      </c>
      <c r="F1428" s="52">
        <v>52.0</v>
      </c>
      <c r="G1428" s="50"/>
      <c r="H1428" s="52">
        <v>163.0</v>
      </c>
      <c r="I1428" s="50"/>
      <c r="J1428" s="50"/>
    </row>
    <row r="1429">
      <c r="A1429" s="47" t="str">
        <f t="shared" si="1"/>
        <v>Europe_Kosovo-Europe_2010</v>
      </c>
      <c r="B1429" s="47" t="s">
        <v>179</v>
      </c>
      <c r="C1429" s="49" t="s">
        <v>202</v>
      </c>
      <c r="D1429" s="44" t="s">
        <v>89</v>
      </c>
      <c r="E1429" s="52">
        <v>0.165</v>
      </c>
      <c r="F1429" s="52">
        <v>58.0</v>
      </c>
      <c r="G1429" s="50"/>
      <c r="H1429" s="52">
        <v>163.0</v>
      </c>
      <c r="I1429" s="50"/>
      <c r="J1429" s="50"/>
    </row>
    <row r="1430">
      <c r="A1430" s="47" t="str">
        <f t="shared" si="1"/>
        <v>Europe_Kosovo-Europe_2011</v>
      </c>
      <c r="B1430" s="47" t="s">
        <v>179</v>
      </c>
      <c r="C1430" s="49" t="s">
        <v>202</v>
      </c>
      <c r="D1430" s="44" t="s">
        <v>90</v>
      </c>
      <c r="E1430" s="52">
        <v>0.154</v>
      </c>
      <c r="F1430" s="52">
        <v>58.0</v>
      </c>
      <c r="G1430" s="50"/>
      <c r="H1430" s="52">
        <v>164.0</v>
      </c>
      <c r="I1430" s="50"/>
      <c r="J1430" s="50"/>
    </row>
    <row r="1431">
      <c r="A1431" s="47" t="str">
        <f t="shared" si="1"/>
        <v>Europe_Kosovo-Europe_2012</v>
      </c>
      <c r="B1431" s="47" t="s">
        <v>179</v>
      </c>
      <c r="C1431" s="49" t="s">
        <v>202</v>
      </c>
      <c r="D1431" s="44" t="s">
        <v>91</v>
      </c>
      <c r="E1431" s="52">
        <v>0.154</v>
      </c>
      <c r="F1431" s="52">
        <v>52.0</v>
      </c>
      <c r="G1431" s="52">
        <v>96.0</v>
      </c>
      <c r="H1431" s="52">
        <v>164.0</v>
      </c>
      <c r="I1431" s="50"/>
      <c r="J1431" s="50"/>
    </row>
    <row r="1432">
      <c r="A1432" s="47" t="str">
        <f t="shared" si="1"/>
        <v>Europe_Latvia-Europe_2000</v>
      </c>
      <c r="B1432" s="47" t="s">
        <v>179</v>
      </c>
      <c r="C1432" s="49" t="s">
        <v>203</v>
      </c>
      <c r="D1432" s="44" t="s">
        <v>70</v>
      </c>
      <c r="E1432" s="50"/>
      <c r="F1432" s="50"/>
      <c r="G1432" s="50"/>
      <c r="H1432" s="50"/>
      <c r="I1432" s="52">
        <v>0.063</v>
      </c>
      <c r="J1432" s="52">
        <v>0.169</v>
      </c>
    </row>
    <row r="1433">
      <c r="A1433" s="47" t="str">
        <f t="shared" si="1"/>
        <v>Europe_Latvia-Europe_2001</v>
      </c>
      <c r="B1433" s="47" t="s">
        <v>179</v>
      </c>
      <c r="C1433" s="49" t="s">
        <v>203</v>
      </c>
      <c r="D1433" s="44" t="s">
        <v>71</v>
      </c>
      <c r="E1433" s="50"/>
      <c r="F1433" s="50"/>
      <c r="G1433" s="50"/>
      <c r="H1433" s="50"/>
      <c r="I1433" s="52">
        <v>0.072</v>
      </c>
      <c r="J1433" s="52">
        <v>0.28</v>
      </c>
    </row>
    <row r="1434">
      <c r="A1434" s="47" t="str">
        <f t="shared" si="1"/>
        <v>Europe_Latvia-Europe_2002</v>
      </c>
      <c r="B1434" s="47" t="s">
        <v>179</v>
      </c>
      <c r="C1434" s="49" t="s">
        <v>203</v>
      </c>
      <c r="D1434" s="44" t="s">
        <v>72</v>
      </c>
      <c r="E1434" s="50"/>
      <c r="F1434" s="50"/>
      <c r="G1434" s="50"/>
      <c r="H1434" s="50"/>
      <c r="I1434" s="52">
        <v>0.219</v>
      </c>
      <c r="J1434" s="52">
        <v>0.396</v>
      </c>
    </row>
    <row r="1435">
      <c r="A1435" s="47" t="str">
        <f t="shared" si="1"/>
        <v>Europe_Latvia-Europe_2003</v>
      </c>
      <c r="B1435" s="47" t="s">
        <v>179</v>
      </c>
      <c r="C1435" s="49" t="s">
        <v>203</v>
      </c>
      <c r="D1435" s="44" t="s">
        <v>74</v>
      </c>
      <c r="E1435" s="50"/>
      <c r="F1435" s="52">
        <v>16.0</v>
      </c>
      <c r="G1435" s="50"/>
      <c r="H1435" s="50"/>
      <c r="I1435" s="52">
        <v>0.27</v>
      </c>
      <c r="J1435" s="52">
        <v>0.533</v>
      </c>
    </row>
    <row r="1436">
      <c r="A1436" s="47" t="str">
        <f t="shared" si="1"/>
        <v>Europe_Latvia-Europe_2004</v>
      </c>
      <c r="B1436" s="47" t="s">
        <v>179</v>
      </c>
      <c r="C1436" s="49" t="s">
        <v>203</v>
      </c>
      <c r="D1436" s="44" t="s">
        <v>83</v>
      </c>
      <c r="E1436" s="50"/>
      <c r="F1436" s="52">
        <v>16.0</v>
      </c>
      <c r="G1436" s="50"/>
      <c r="H1436" s="50"/>
      <c r="I1436" s="52">
        <v>0.386</v>
      </c>
      <c r="J1436" s="52">
        <v>0.681</v>
      </c>
    </row>
    <row r="1437">
      <c r="A1437" s="47" t="str">
        <f t="shared" si="1"/>
        <v>Europe_Latvia-Europe_2005</v>
      </c>
      <c r="B1437" s="47" t="s">
        <v>179</v>
      </c>
      <c r="C1437" s="49" t="s">
        <v>203</v>
      </c>
      <c r="D1437" s="44" t="s">
        <v>84</v>
      </c>
      <c r="E1437" s="52">
        <v>0.364</v>
      </c>
      <c r="F1437" s="52">
        <v>16.0</v>
      </c>
      <c r="G1437" s="50"/>
      <c r="H1437" s="52">
        <v>320.0</v>
      </c>
      <c r="I1437" s="52">
        <v>0.46</v>
      </c>
      <c r="J1437" s="52">
        <v>0.84</v>
      </c>
    </row>
    <row r="1438">
      <c r="A1438" s="47" t="str">
        <f t="shared" si="1"/>
        <v>Europe_Latvia-Europe_2006</v>
      </c>
      <c r="B1438" s="47" t="s">
        <v>179</v>
      </c>
      <c r="C1438" s="49" t="s">
        <v>203</v>
      </c>
      <c r="D1438" s="44" t="s">
        <v>85</v>
      </c>
      <c r="E1438" s="52">
        <v>0.364</v>
      </c>
      <c r="F1438" s="52">
        <v>16.0</v>
      </c>
      <c r="G1438" s="50"/>
      <c r="H1438" s="52">
        <v>320.0</v>
      </c>
      <c r="I1438" s="52">
        <v>0.536</v>
      </c>
      <c r="J1438" s="52">
        <v>0.994</v>
      </c>
    </row>
    <row r="1439">
      <c r="A1439" s="47" t="str">
        <f t="shared" si="1"/>
        <v>Europe_Latvia-Europe_2007</v>
      </c>
      <c r="B1439" s="47" t="s">
        <v>179</v>
      </c>
      <c r="C1439" s="49" t="s">
        <v>203</v>
      </c>
      <c r="D1439" s="44" t="s">
        <v>86</v>
      </c>
      <c r="E1439" s="52">
        <v>0.364</v>
      </c>
      <c r="F1439" s="52">
        <v>16.0</v>
      </c>
      <c r="G1439" s="50"/>
      <c r="H1439" s="52">
        <v>279.0</v>
      </c>
      <c r="I1439" s="52">
        <v>0.592</v>
      </c>
      <c r="J1439" s="52">
        <v>1.023</v>
      </c>
    </row>
    <row r="1440">
      <c r="A1440" s="47" t="str">
        <f t="shared" si="1"/>
        <v>Europe_Latvia-Europe_2008</v>
      </c>
      <c r="B1440" s="47" t="s">
        <v>179</v>
      </c>
      <c r="C1440" s="49" t="s">
        <v>203</v>
      </c>
      <c r="D1440" s="44" t="s">
        <v>87</v>
      </c>
      <c r="E1440" s="52">
        <v>0.368</v>
      </c>
      <c r="F1440" s="52">
        <v>16.0</v>
      </c>
      <c r="G1440" s="50"/>
      <c r="H1440" s="52">
        <v>279.0</v>
      </c>
      <c r="I1440" s="52">
        <v>0.634</v>
      </c>
      <c r="J1440" s="52">
        <v>1.075</v>
      </c>
    </row>
    <row r="1441">
      <c r="A1441" s="47" t="str">
        <f t="shared" si="1"/>
        <v>Europe_Latvia-Europe_2009</v>
      </c>
      <c r="B1441" s="47" t="s">
        <v>179</v>
      </c>
      <c r="C1441" s="49" t="s">
        <v>203</v>
      </c>
      <c r="D1441" s="44" t="s">
        <v>88</v>
      </c>
      <c r="E1441" s="52">
        <v>0.377</v>
      </c>
      <c r="F1441" s="52">
        <v>16.0</v>
      </c>
      <c r="G1441" s="50"/>
      <c r="H1441" s="52">
        <v>279.0</v>
      </c>
      <c r="I1441" s="52">
        <v>0.668</v>
      </c>
      <c r="J1441" s="52">
        <v>1.091</v>
      </c>
    </row>
    <row r="1442">
      <c r="A1442" s="47" t="str">
        <f t="shared" si="1"/>
        <v>Europe_Latvia-Europe_2010</v>
      </c>
      <c r="B1442" s="47" t="s">
        <v>179</v>
      </c>
      <c r="C1442" s="49" t="s">
        <v>203</v>
      </c>
      <c r="D1442" s="44" t="s">
        <v>89</v>
      </c>
      <c r="E1442" s="52">
        <v>0.376</v>
      </c>
      <c r="F1442" s="52">
        <v>16.0</v>
      </c>
      <c r="G1442" s="50"/>
      <c r="H1442" s="52">
        <v>293.0</v>
      </c>
      <c r="I1442" s="52">
        <v>0.684</v>
      </c>
      <c r="J1442" s="52">
        <v>1.103</v>
      </c>
    </row>
    <row r="1443">
      <c r="A1443" s="47" t="str">
        <f t="shared" si="1"/>
        <v>Europe_Latvia-Europe_2011</v>
      </c>
      <c r="B1443" s="47" t="s">
        <v>179</v>
      </c>
      <c r="C1443" s="49" t="s">
        <v>203</v>
      </c>
      <c r="D1443" s="44" t="s">
        <v>90</v>
      </c>
      <c r="E1443" s="52">
        <v>0.371</v>
      </c>
      <c r="F1443" s="52">
        <v>16.0</v>
      </c>
      <c r="G1443" s="50"/>
      <c r="H1443" s="52">
        <v>290.0</v>
      </c>
      <c r="I1443" s="52">
        <v>0.697</v>
      </c>
      <c r="J1443" s="52">
        <v>1.114</v>
      </c>
    </row>
    <row r="1444">
      <c r="A1444" s="47" t="str">
        <f t="shared" si="1"/>
        <v>Europe_Latvia-Europe_2012</v>
      </c>
      <c r="B1444" s="47" t="s">
        <v>179</v>
      </c>
      <c r="C1444" s="49" t="s">
        <v>203</v>
      </c>
      <c r="D1444" s="44" t="s">
        <v>91</v>
      </c>
      <c r="E1444" s="52">
        <v>0.359</v>
      </c>
      <c r="F1444" s="52">
        <v>16.0</v>
      </c>
      <c r="G1444" s="52">
        <v>24.0</v>
      </c>
      <c r="H1444" s="52">
        <v>264.0</v>
      </c>
      <c r="I1444" s="52">
        <v>0.731</v>
      </c>
      <c r="J1444" s="52">
        <v>1.121</v>
      </c>
    </row>
    <row r="1445">
      <c r="A1445" s="47" t="str">
        <f t="shared" si="1"/>
        <v>Europe_Liechtenstein-Europe_2000</v>
      </c>
      <c r="B1445" s="47" t="s">
        <v>179</v>
      </c>
      <c r="C1445" s="49" t="s">
        <v>204</v>
      </c>
      <c r="D1445" s="44" t="s">
        <v>70</v>
      </c>
      <c r="E1445" s="50"/>
      <c r="F1445" s="50"/>
      <c r="G1445" s="50"/>
      <c r="H1445" s="50"/>
      <c r="I1445" s="52">
        <v>0.365</v>
      </c>
      <c r="J1445" s="52">
        <v>0.302</v>
      </c>
    </row>
    <row r="1446">
      <c r="A1446" s="47" t="str">
        <f t="shared" si="1"/>
        <v>Europe_Liechtenstein-Europe_2001</v>
      </c>
      <c r="B1446" s="47" t="s">
        <v>179</v>
      </c>
      <c r="C1446" s="49" t="s">
        <v>204</v>
      </c>
      <c r="D1446" s="44" t="s">
        <v>71</v>
      </c>
      <c r="E1446" s="50"/>
      <c r="F1446" s="50"/>
      <c r="G1446" s="50"/>
      <c r="H1446" s="50"/>
      <c r="I1446" s="52">
        <v>0.451</v>
      </c>
      <c r="J1446" s="52">
        <v>0.329</v>
      </c>
    </row>
    <row r="1447">
      <c r="A1447" s="47" t="str">
        <f t="shared" si="1"/>
        <v>Europe_Liechtenstein-Europe_2002</v>
      </c>
      <c r="B1447" s="47" t="s">
        <v>179</v>
      </c>
      <c r="C1447" s="49" t="s">
        <v>204</v>
      </c>
      <c r="D1447" s="44" t="s">
        <v>72</v>
      </c>
      <c r="E1447" s="50"/>
      <c r="F1447" s="50"/>
      <c r="G1447" s="50"/>
      <c r="H1447" s="50"/>
      <c r="I1447" s="52">
        <v>0.595</v>
      </c>
      <c r="J1447" s="52">
        <v>0.337</v>
      </c>
    </row>
    <row r="1448">
      <c r="A1448" s="47" t="str">
        <f t="shared" si="1"/>
        <v>Europe_Liechtenstein-Europe_2003</v>
      </c>
      <c r="B1448" s="47" t="s">
        <v>179</v>
      </c>
      <c r="C1448" s="49" t="s">
        <v>204</v>
      </c>
      <c r="D1448" s="44" t="s">
        <v>74</v>
      </c>
      <c r="E1448" s="50"/>
      <c r="F1448" s="50"/>
      <c r="G1448" s="50"/>
      <c r="H1448" s="50"/>
      <c r="I1448" s="52">
        <v>0.588</v>
      </c>
      <c r="J1448" s="52">
        <v>0.732</v>
      </c>
    </row>
    <row r="1449">
      <c r="A1449" s="47" t="str">
        <f t="shared" si="1"/>
        <v>Europe_Liechtenstein-Europe_2004</v>
      </c>
      <c r="B1449" s="47" t="s">
        <v>179</v>
      </c>
      <c r="C1449" s="49" t="s">
        <v>204</v>
      </c>
      <c r="D1449" s="44" t="s">
        <v>83</v>
      </c>
      <c r="E1449" s="50"/>
      <c r="F1449" s="50"/>
      <c r="G1449" s="50"/>
      <c r="H1449" s="50"/>
      <c r="I1449" s="52">
        <v>0.64</v>
      </c>
      <c r="J1449" s="52">
        <v>0.74</v>
      </c>
    </row>
    <row r="1450">
      <c r="A1450" s="47" t="str">
        <f t="shared" si="1"/>
        <v>Europe_Liechtenstein-Europe_2005</v>
      </c>
      <c r="B1450" s="47" t="s">
        <v>179</v>
      </c>
      <c r="C1450" s="49" t="s">
        <v>204</v>
      </c>
      <c r="D1450" s="44" t="s">
        <v>84</v>
      </c>
      <c r="E1450" s="50"/>
      <c r="F1450" s="50"/>
      <c r="G1450" s="50"/>
      <c r="H1450" s="50"/>
      <c r="I1450" s="52">
        <v>0.634</v>
      </c>
      <c r="J1450" s="52">
        <v>0.792</v>
      </c>
    </row>
    <row r="1451">
      <c r="A1451" s="47" t="str">
        <f t="shared" si="1"/>
        <v>Europe_Liechtenstein-Europe_2006</v>
      </c>
      <c r="B1451" s="47" t="s">
        <v>179</v>
      </c>
      <c r="C1451" s="49" t="s">
        <v>204</v>
      </c>
      <c r="D1451" s="44" t="s">
        <v>85</v>
      </c>
      <c r="E1451" s="50"/>
      <c r="F1451" s="50"/>
      <c r="G1451" s="50"/>
      <c r="H1451" s="50"/>
      <c r="I1451" s="52">
        <v>0.642</v>
      </c>
      <c r="J1451" s="52">
        <v>0.821</v>
      </c>
    </row>
    <row r="1452">
      <c r="A1452" s="47" t="str">
        <f t="shared" si="1"/>
        <v>Europe_Liechtenstein-Europe_2007</v>
      </c>
      <c r="B1452" s="47" t="s">
        <v>179</v>
      </c>
      <c r="C1452" s="49" t="s">
        <v>204</v>
      </c>
      <c r="D1452" s="44" t="s">
        <v>86</v>
      </c>
      <c r="E1452" s="50"/>
      <c r="F1452" s="50"/>
      <c r="G1452" s="50"/>
      <c r="H1452" s="50"/>
      <c r="I1452" s="52">
        <v>0.651</v>
      </c>
      <c r="J1452" s="52">
        <v>0.907</v>
      </c>
    </row>
    <row r="1453">
      <c r="A1453" s="47" t="str">
        <f t="shared" si="1"/>
        <v>Europe_Liechtenstein-Europe_2008</v>
      </c>
      <c r="B1453" s="47" t="s">
        <v>179</v>
      </c>
      <c r="C1453" s="49" t="s">
        <v>204</v>
      </c>
      <c r="D1453" s="44" t="s">
        <v>87</v>
      </c>
      <c r="E1453" s="50"/>
      <c r="F1453" s="50"/>
      <c r="G1453" s="50"/>
      <c r="H1453" s="50"/>
      <c r="I1453" s="52">
        <v>0.7</v>
      </c>
      <c r="J1453" s="52">
        <v>0.956</v>
      </c>
    </row>
    <row r="1454">
      <c r="A1454" s="47" t="str">
        <f t="shared" si="1"/>
        <v>Europe_Liechtenstein-Europe_2009</v>
      </c>
      <c r="B1454" s="47" t="s">
        <v>179</v>
      </c>
      <c r="C1454" s="49" t="s">
        <v>204</v>
      </c>
      <c r="D1454" s="44" t="s">
        <v>88</v>
      </c>
      <c r="E1454" s="50"/>
      <c r="F1454" s="50"/>
      <c r="G1454" s="50"/>
      <c r="H1454" s="50"/>
      <c r="I1454" s="52">
        <v>0.75</v>
      </c>
      <c r="J1454" s="52">
        <v>0.976</v>
      </c>
    </row>
    <row r="1455">
      <c r="A1455" s="47" t="str">
        <f t="shared" si="1"/>
        <v>Europe_Liechtenstein-Europe_2010</v>
      </c>
      <c r="B1455" s="47" t="s">
        <v>179</v>
      </c>
      <c r="C1455" s="49" t="s">
        <v>204</v>
      </c>
      <c r="D1455" s="44" t="s">
        <v>89</v>
      </c>
      <c r="E1455" s="50"/>
      <c r="F1455" s="50"/>
      <c r="G1455" s="50"/>
      <c r="H1455" s="50"/>
      <c r="I1455" s="52">
        <v>0.8</v>
      </c>
      <c r="J1455" s="52">
        <v>0.983</v>
      </c>
    </row>
    <row r="1456">
      <c r="A1456" s="47" t="str">
        <f t="shared" si="1"/>
        <v>Europe_Liechtenstein-Europe_2011</v>
      </c>
      <c r="B1456" s="47" t="s">
        <v>179</v>
      </c>
      <c r="C1456" s="49" t="s">
        <v>204</v>
      </c>
      <c r="D1456" s="44" t="s">
        <v>90</v>
      </c>
      <c r="E1456" s="50"/>
      <c r="F1456" s="50"/>
      <c r="G1456" s="50"/>
      <c r="H1456" s="50"/>
      <c r="I1456" s="52">
        <v>0.85</v>
      </c>
      <c r="J1456" s="52">
        <v>1.016</v>
      </c>
    </row>
    <row r="1457">
      <c r="A1457" s="47" t="str">
        <f t="shared" si="1"/>
        <v>Europe_Liechtenstein-Europe_2012</v>
      </c>
      <c r="B1457" s="47" t="s">
        <v>179</v>
      </c>
      <c r="C1457" s="49" t="s">
        <v>204</v>
      </c>
      <c r="D1457" s="44" t="s">
        <v>91</v>
      </c>
      <c r="E1457" s="50"/>
      <c r="F1457" s="50"/>
      <c r="G1457" s="50"/>
      <c r="H1457" s="50"/>
      <c r="I1457" s="52">
        <v>0.894</v>
      </c>
      <c r="J1457" s="52">
        <v>0.974</v>
      </c>
    </row>
    <row r="1458">
      <c r="A1458" s="47" t="str">
        <f t="shared" si="1"/>
        <v>Europe_Lithuania-Europe_2000</v>
      </c>
      <c r="B1458" s="47" t="s">
        <v>179</v>
      </c>
      <c r="C1458" s="49" t="s">
        <v>205</v>
      </c>
      <c r="D1458" s="44" t="s">
        <v>70</v>
      </c>
      <c r="E1458" s="50"/>
      <c r="F1458" s="50"/>
      <c r="G1458" s="50"/>
      <c r="H1458" s="50"/>
      <c r="I1458" s="52">
        <v>0.064</v>
      </c>
      <c r="J1458" s="52">
        <v>0.15</v>
      </c>
    </row>
    <row r="1459">
      <c r="A1459" s="47" t="str">
        <f t="shared" si="1"/>
        <v>Europe_Lithuania-Europe_2001</v>
      </c>
      <c r="B1459" s="47" t="s">
        <v>179</v>
      </c>
      <c r="C1459" s="49" t="s">
        <v>205</v>
      </c>
      <c r="D1459" s="44" t="s">
        <v>71</v>
      </c>
      <c r="E1459" s="50"/>
      <c r="F1459" s="50"/>
      <c r="G1459" s="50"/>
      <c r="H1459" s="50"/>
      <c r="I1459" s="52">
        <v>0.072</v>
      </c>
      <c r="J1459" s="52">
        <v>0.294</v>
      </c>
    </row>
    <row r="1460">
      <c r="A1460" s="47" t="str">
        <f t="shared" si="1"/>
        <v>Europe_Lithuania-Europe_2002</v>
      </c>
      <c r="B1460" s="47" t="s">
        <v>179</v>
      </c>
      <c r="C1460" s="49" t="s">
        <v>205</v>
      </c>
      <c r="D1460" s="44" t="s">
        <v>72</v>
      </c>
      <c r="E1460" s="50"/>
      <c r="F1460" s="50"/>
      <c r="G1460" s="50"/>
      <c r="H1460" s="50"/>
      <c r="I1460" s="52">
        <v>0.177</v>
      </c>
      <c r="J1460" s="52">
        <v>0.481</v>
      </c>
    </row>
    <row r="1461">
      <c r="A1461" s="47" t="str">
        <f t="shared" si="1"/>
        <v>Europe_Lithuania-Europe_2003</v>
      </c>
      <c r="B1461" s="47" t="s">
        <v>179</v>
      </c>
      <c r="C1461" s="49" t="s">
        <v>205</v>
      </c>
      <c r="D1461" s="44" t="s">
        <v>74</v>
      </c>
      <c r="E1461" s="50"/>
      <c r="F1461" s="52">
        <v>26.0</v>
      </c>
      <c r="G1461" s="50"/>
      <c r="H1461" s="50"/>
      <c r="I1461" s="52">
        <v>0.259</v>
      </c>
      <c r="J1461" s="52">
        <v>0.622</v>
      </c>
    </row>
    <row r="1462">
      <c r="A1462" s="47" t="str">
        <f t="shared" si="1"/>
        <v>Europe_Lithuania-Europe_2004</v>
      </c>
      <c r="B1462" s="47" t="s">
        <v>179</v>
      </c>
      <c r="C1462" s="49" t="s">
        <v>205</v>
      </c>
      <c r="D1462" s="44" t="s">
        <v>83</v>
      </c>
      <c r="E1462" s="50"/>
      <c r="F1462" s="52">
        <v>26.0</v>
      </c>
      <c r="G1462" s="50"/>
      <c r="H1462" s="50"/>
      <c r="I1462" s="52">
        <v>0.312</v>
      </c>
      <c r="J1462" s="52">
        <v>0.915</v>
      </c>
    </row>
    <row r="1463">
      <c r="A1463" s="47" t="str">
        <f t="shared" si="1"/>
        <v>Europe_Lithuania-Europe_2005</v>
      </c>
      <c r="B1463" s="47" t="s">
        <v>179</v>
      </c>
      <c r="C1463" s="49" t="s">
        <v>205</v>
      </c>
      <c r="D1463" s="44" t="s">
        <v>84</v>
      </c>
      <c r="E1463" s="52">
        <v>0.512</v>
      </c>
      <c r="F1463" s="52">
        <v>26.0</v>
      </c>
      <c r="G1463" s="50"/>
      <c r="H1463" s="52">
        <v>166.0</v>
      </c>
      <c r="I1463" s="52">
        <v>0.362</v>
      </c>
      <c r="J1463" s="52">
        <v>1.325</v>
      </c>
    </row>
    <row r="1464">
      <c r="A1464" s="47" t="str">
        <f t="shared" si="1"/>
        <v>Europe_Lithuania-Europe_2006</v>
      </c>
      <c r="B1464" s="47" t="s">
        <v>179</v>
      </c>
      <c r="C1464" s="49" t="s">
        <v>205</v>
      </c>
      <c r="D1464" s="44" t="s">
        <v>85</v>
      </c>
      <c r="E1464" s="52">
        <v>0.476</v>
      </c>
      <c r="F1464" s="52">
        <v>26.0</v>
      </c>
      <c r="G1464" s="50"/>
      <c r="H1464" s="52">
        <v>166.0</v>
      </c>
      <c r="I1464" s="52">
        <v>0.439</v>
      </c>
      <c r="J1464" s="52">
        <v>1.457</v>
      </c>
    </row>
    <row r="1465">
      <c r="A1465" s="47" t="str">
        <f t="shared" si="1"/>
        <v>Europe_Lithuania-Europe_2007</v>
      </c>
      <c r="B1465" s="47" t="s">
        <v>179</v>
      </c>
      <c r="C1465" s="49" t="s">
        <v>205</v>
      </c>
      <c r="D1465" s="44" t="s">
        <v>86</v>
      </c>
      <c r="E1465" s="52">
        <v>0.462</v>
      </c>
      <c r="F1465" s="52">
        <v>26.0</v>
      </c>
      <c r="G1465" s="50"/>
      <c r="H1465" s="52">
        <v>166.0</v>
      </c>
      <c r="I1465" s="52">
        <v>0.499</v>
      </c>
      <c r="J1465" s="52">
        <v>1.54</v>
      </c>
    </row>
    <row r="1466">
      <c r="A1466" s="47" t="str">
        <f t="shared" si="1"/>
        <v>Europe_Lithuania-Europe_2008</v>
      </c>
      <c r="B1466" s="47" t="s">
        <v>179</v>
      </c>
      <c r="C1466" s="49" t="s">
        <v>205</v>
      </c>
      <c r="D1466" s="44" t="s">
        <v>87</v>
      </c>
      <c r="E1466" s="52">
        <v>0.456</v>
      </c>
      <c r="F1466" s="52">
        <v>26.0</v>
      </c>
      <c r="G1466" s="50"/>
      <c r="H1466" s="52">
        <v>166.0</v>
      </c>
      <c r="I1466" s="52">
        <v>0.552</v>
      </c>
      <c r="J1466" s="52">
        <v>1.598</v>
      </c>
    </row>
    <row r="1467">
      <c r="A1467" s="47" t="str">
        <f t="shared" si="1"/>
        <v>Europe_Lithuania-Europe_2009</v>
      </c>
      <c r="B1467" s="47" t="s">
        <v>179</v>
      </c>
      <c r="C1467" s="49" t="s">
        <v>205</v>
      </c>
      <c r="D1467" s="44" t="s">
        <v>88</v>
      </c>
      <c r="E1467" s="52">
        <v>0.436</v>
      </c>
      <c r="F1467" s="52">
        <v>26.0</v>
      </c>
      <c r="G1467" s="50"/>
      <c r="H1467" s="52">
        <v>166.0</v>
      </c>
      <c r="I1467" s="52">
        <v>0.598</v>
      </c>
      <c r="J1467" s="52">
        <v>1.599</v>
      </c>
    </row>
    <row r="1468">
      <c r="A1468" s="47" t="str">
        <f t="shared" si="1"/>
        <v>Europe_Lithuania-Europe_2010</v>
      </c>
      <c r="B1468" s="47" t="s">
        <v>179</v>
      </c>
      <c r="C1468" s="49" t="s">
        <v>205</v>
      </c>
      <c r="D1468" s="44" t="s">
        <v>89</v>
      </c>
      <c r="E1468" s="52">
        <v>0.451</v>
      </c>
      <c r="F1468" s="52">
        <v>22.0</v>
      </c>
      <c r="G1468" s="50"/>
      <c r="H1468" s="52">
        <v>175.0</v>
      </c>
      <c r="I1468" s="52">
        <v>0.621</v>
      </c>
      <c r="J1468" s="52">
        <v>1.594</v>
      </c>
    </row>
    <row r="1469">
      <c r="A1469" s="47" t="str">
        <f t="shared" si="1"/>
        <v>Europe_Lithuania-Europe_2011</v>
      </c>
      <c r="B1469" s="47" t="s">
        <v>179</v>
      </c>
      <c r="C1469" s="49" t="s">
        <v>205</v>
      </c>
      <c r="D1469" s="44" t="s">
        <v>90</v>
      </c>
      <c r="E1469" s="52">
        <v>0.431</v>
      </c>
      <c r="F1469" s="52">
        <v>22.0</v>
      </c>
      <c r="G1469" s="50"/>
      <c r="H1469" s="52">
        <v>175.0</v>
      </c>
      <c r="I1469" s="52">
        <v>0.636</v>
      </c>
      <c r="J1469" s="52">
        <v>1.622</v>
      </c>
    </row>
    <row r="1470">
      <c r="A1470" s="47" t="str">
        <f t="shared" si="1"/>
        <v>Europe_Lithuania-Europe_2012</v>
      </c>
      <c r="B1470" s="47" t="s">
        <v>179</v>
      </c>
      <c r="C1470" s="49" t="s">
        <v>205</v>
      </c>
      <c r="D1470" s="44" t="s">
        <v>91</v>
      </c>
      <c r="E1470" s="52">
        <v>0.43</v>
      </c>
      <c r="F1470" s="52">
        <v>20.0</v>
      </c>
      <c r="G1470" s="52">
        <v>25.0</v>
      </c>
      <c r="H1470" s="52">
        <v>175.0</v>
      </c>
      <c r="I1470" s="52">
        <v>0.672</v>
      </c>
      <c r="J1470" s="52">
        <v>1.651</v>
      </c>
    </row>
    <row r="1471">
      <c r="A1471" s="47" t="str">
        <f t="shared" si="1"/>
        <v>Europe_Luxembourg-Europe_2000</v>
      </c>
      <c r="B1471" s="47" t="s">
        <v>179</v>
      </c>
      <c r="C1471" s="49" t="s">
        <v>206</v>
      </c>
      <c r="D1471" s="44" t="s">
        <v>70</v>
      </c>
      <c r="E1471" s="50"/>
      <c r="F1471" s="50"/>
      <c r="G1471" s="50"/>
      <c r="H1471" s="50"/>
      <c r="I1471" s="52">
        <v>0.229</v>
      </c>
      <c r="J1471" s="52">
        <v>0.695</v>
      </c>
    </row>
    <row r="1472">
      <c r="A1472" s="47" t="str">
        <f t="shared" si="1"/>
        <v>Europe_Luxembourg-Europe_2001</v>
      </c>
      <c r="B1472" s="47" t="s">
        <v>179</v>
      </c>
      <c r="C1472" s="49" t="s">
        <v>206</v>
      </c>
      <c r="D1472" s="44" t="s">
        <v>71</v>
      </c>
      <c r="E1472" s="50"/>
      <c r="F1472" s="50"/>
      <c r="G1472" s="50"/>
      <c r="H1472" s="50"/>
      <c r="I1472" s="52">
        <v>0.362</v>
      </c>
      <c r="J1472" s="52">
        <v>0.929</v>
      </c>
    </row>
    <row r="1473">
      <c r="A1473" s="47" t="str">
        <f t="shared" si="1"/>
        <v>Europe_Luxembourg-Europe_2002</v>
      </c>
      <c r="B1473" s="47" t="s">
        <v>179</v>
      </c>
      <c r="C1473" s="49" t="s">
        <v>206</v>
      </c>
      <c r="D1473" s="44" t="s">
        <v>72</v>
      </c>
      <c r="E1473" s="50"/>
      <c r="F1473" s="50"/>
      <c r="G1473" s="50"/>
      <c r="H1473" s="50"/>
      <c r="I1473" s="52">
        <v>0.398</v>
      </c>
      <c r="J1473" s="52">
        <v>1.066</v>
      </c>
    </row>
    <row r="1474">
      <c r="A1474" s="47" t="str">
        <f t="shared" si="1"/>
        <v>Europe_Luxembourg-Europe_2003</v>
      </c>
      <c r="B1474" s="47" t="s">
        <v>179</v>
      </c>
      <c r="C1474" s="49" t="s">
        <v>206</v>
      </c>
      <c r="D1474" s="44" t="s">
        <v>74</v>
      </c>
      <c r="E1474" s="50"/>
      <c r="F1474" s="50"/>
      <c r="G1474" s="50"/>
      <c r="H1474" s="50"/>
      <c r="I1474" s="52">
        <v>0.546</v>
      </c>
      <c r="J1474" s="52">
        <v>1.206</v>
      </c>
    </row>
    <row r="1475">
      <c r="A1475" s="47" t="str">
        <f t="shared" si="1"/>
        <v>Europe_Luxembourg-Europe_2004</v>
      </c>
      <c r="B1475" s="47" t="s">
        <v>179</v>
      </c>
      <c r="C1475" s="49" t="s">
        <v>206</v>
      </c>
      <c r="D1475" s="44" t="s">
        <v>83</v>
      </c>
      <c r="E1475" s="50"/>
      <c r="F1475" s="50"/>
      <c r="G1475" s="50"/>
      <c r="H1475" s="50"/>
      <c r="I1475" s="52">
        <v>0.659</v>
      </c>
      <c r="J1475" s="52">
        <v>1.041</v>
      </c>
    </row>
    <row r="1476">
      <c r="A1476" s="47" t="str">
        <f t="shared" si="1"/>
        <v>Europe_Luxembourg-Europe_2005</v>
      </c>
      <c r="B1476" s="47" t="s">
        <v>179</v>
      </c>
      <c r="C1476" s="49" t="s">
        <v>206</v>
      </c>
      <c r="D1476" s="44" t="s">
        <v>84</v>
      </c>
      <c r="E1476" s="50"/>
      <c r="F1476" s="50"/>
      <c r="G1476" s="50"/>
      <c r="H1476" s="50"/>
      <c r="I1476" s="52">
        <v>0.7</v>
      </c>
      <c r="J1476" s="52">
        <v>1.114</v>
      </c>
    </row>
    <row r="1477">
      <c r="A1477" s="47" t="str">
        <f t="shared" si="1"/>
        <v>Europe_Luxembourg-Europe_2006</v>
      </c>
      <c r="B1477" s="47" t="s">
        <v>179</v>
      </c>
      <c r="C1477" s="49" t="s">
        <v>206</v>
      </c>
      <c r="D1477" s="44" t="s">
        <v>85</v>
      </c>
      <c r="E1477" s="52">
        <v>0.204</v>
      </c>
      <c r="F1477" s="52">
        <v>26.0</v>
      </c>
      <c r="G1477" s="50"/>
      <c r="H1477" s="52">
        <v>59.0</v>
      </c>
      <c r="I1477" s="52">
        <v>0.725</v>
      </c>
      <c r="J1477" s="52">
        <v>1.529</v>
      </c>
    </row>
    <row r="1478">
      <c r="A1478" s="47" t="str">
        <f t="shared" si="1"/>
        <v>Europe_Luxembourg-Europe_2007</v>
      </c>
      <c r="B1478" s="47" t="s">
        <v>179</v>
      </c>
      <c r="C1478" s="49" t="s">
        <v>206</v>
      </c>
      <c r="D1478" s="44" t="s">
        <v>86</v>
      </c>
      <c r="E1478" s="52">
        <v>0.2</v>
      </c>
      <c r="F1478" s="52">
        <v>26.0</v>
      </c>
      <c r="G1478" s="50"/>
      <c r="H1478" s="52">
        <v>59.0</v>
      </c>
      <c r="I1478" s="52">
        <v>0.789</v>
      </c>
      <c r="J1478" s="52">
        <v>1.437</v>
      </c>
    </row>
    <row r="1479">
      <c r="A1479" s="47" t="str">
        <f t="shared" si="1"/>
        <v>Europe_Luxembourg-Europe_2008</v>
      </c>
      <c r="B1479" s="47" t="s">
        <v>179</v>
      </c>
      <c r="C1479" s="49" t="s">
        <v>206</v>
      </c>
      <c r="D1479" s="44" t="s">
        <v>87</v>
      </c>
      <c r="E1479" s="52">
        <v>0.2</v>
      </c>
      <c r="F1479" s="52">
        <v>26.0</v>
      </c>
      <c r="G1479" s="50"/>
      <c r="H1479" s="52">
        <v>59.0</v>
      </c>
      <c r="I1479" s="52">
        <v>0.822</v>
      </c>
      <c r="J1479" s="52">
        <v>1.451</v>
      </c>
    </row>
    <row r="1480">
      <c r="A1480" s="47" t="str">
        <f t="shared" si="1"/>
        <v>Europe_Luxembourg-Europe_2009</v>
      </c>
      <c r="B1480" s="47" t="s">
        <v>179</v>
      </c>
      <c r="C1480" s="49" t="s">
        <v>206</v>
      </c>
      <c r="D1480" s="44" t="s">
        <v>88</v>
      </c>
      <c r="E1480" s="52">
        <v>0.2</v>
      </c>
      <c r="F1480" s="52">
        <v>24.0</v>
      </c>
      <c r="G1480" s="50"/>
      <c r="H1480" s="52">
        <v>59.0</v>
      </c>
      <c r="I1480" s="52">
        <v>0.873</v>
      </c>
      <c r="J1480" s="52">
        <v>1.445</v>
      </c>
    </row>
    <row r="1481">
      <c r="A1481" s="47" t="str">
        <f t="shared" si="1"/>
        <v>Europe_Luxembourg-Europe_2010</v>
      </c>
      <c r="B1481" s="47" t="s">
        <v>179</v>
      </c>
      <c r="C1481" s="49" t="s">
        <v>206</v>
      </c>
      <c r="D1481" s="44" t="s">
        <v>89</v>
      </c>
      <c r="E1481" s="52">
        <v>0.2</v>
      </c>
      <c r="F1481" s="52">
        <v>19.0</v>
      </c>
      <c r="G1481" s="50"/>
      <c r="H1481" s="52">
        <v>59.0</v>
      </c>
      <c r="I1481" s="52">
        <v>0.906</v>
      </c>
      <c r="J1481" s="52">
        <v>1.431</v>
      </c>
    </row>
    <row r="1482">
      <c r="A1482" s="47" t="str">
        <f t="shared" si="1"/>
        <v>Europe_Luxembourg-Europe_2011</v>
      </c>
      <c r="B1482" s="47" t="s">
        <v>179</v>
      </c>
      <c r="C1482" s="49" t="s">
        <v>206</v>
      </c>
      <c r="D1482" s="44" t="s">
        <v>90</v>
      </c>
      <c r="E1482" s="52">
        <v>0.198</v>
      </c>
      <c r="F1482" s="52">
        <v>19.0</v>
      </c>
      <c r="G1482" s="50"/>
      <c r="H1482" s="52">
        <v>59.0</v>
      </c>
      <c r="I1482" s="52">
        <v>0.9</v>
      </c>
      <c r="J1482" s="52">
        <v>1.482</v>
      </c>
    </row>
    <row r="1483">
      <c r="A1483" s="47" t="str">
        <f t="shared" si="1"/>
        <v>Europe_Luxembourg-Europe_2012</v>
      </c>
      <c r="B1483" s="47" t="s">
        <v>179</v>
      </c>
      <c r="C1483" s="49" t="s">
        <v>206</v>
      </c>
      <c r="D1483" s="44" t="s">
        <v>91</v>
      </c>
      <c r="E1483" s="52">
        <v>0.2</v>
      </c>
      <c r="F1483" s="52">
        <v>19.0</v>
      </c>
      <c r="G1483" s="52">
        <v>56.0</v>
      </c>
      <c r="H1483" s="52">
        <v>59.0</v>
      </c>
      <c r="I1483" s="52">
        <v>0.919</v>
      </c>
      <c r="J1483" s="52">
        <v>1.454</v>
      </c>
    </row>
    <row r="1484">
      <c r="A1484" s="47" t="str">
        <f t="shared" si="1"/>
        <v>Europe_Malta-Europe_2000</v>
      </c>
      <c r="B1484" s="47" t="s">
        <v>179</v>
      </c>
      <c r="C1484" s="49" t="s">
        <v>207</v>
      </c>
      <c r="D1484" s="44" t="s">
        <v>70</v>
      </c>
      <c r="E1484" s="50"/>
      <c r="F1484" s="50"/>
      <c r="G1484" s="50"/>
      <c r="H1484" s="50"/>
      <c r="I1484" s="52">
        <v>0.131</v>
      </c>
      <c r="J1484" s="52">
        <v>0.281</v>
      </c>
    </row>
    <row r="1485">
      <c r="A1485" s="47" t="str">
        <f t="shared" si="1"/>
        <v>Europe_Malta-Europe_2001</v>
      </c>
      <c r="B1485" s="47" t="s">
        <v>179</v>
      </c>
      <c r="C1485" s="49" t="s">
        <v>207</v>
      </c>
      <c r="D1485" s="44" t="s">
        <v>71</v>
      </c>
      <c r="E1485" s="50"/>
      <c r="F1485" s="50"/>
      <c r="G1485" s="50"/>
      <c r="H1485" s="50"/>
      <c r="I1485" s="52">
        <v>0.179</v>
      </c>
      <c r="J1485" s="52">
        <v>0.585</v>
      </c>
    </row>
    <row r="1486">
      <c r="A1486" s="47" t="str">
        <f t="shared" si="1"/>
        <v>Europe_Malta-Europe_2002</v>
      </c>
      <c r="B1486" s="47" t="s">
        <v>179</v>
      </c>
      <c r="C1486" s="49" t="s">
        <v>207</v>
      </c>
      <c r="D1486" s="44" t="s">
        <v>72</v>
      </c>
      <c r="E1486" s="50"/>
      <c r="F1486" s="50"/>
      <c r="G1486" s="50"/>
      <c r="H1486" s="50"/>
      <c r="I1486" s="52">
        <v>0.289</v>
      </c>
      <c r="J1486" s="52">
        <v>0.674</v>
      </c>
    </row>
    <row r="1487">
      <c r="A1487" s="47" t="str">
        <f t="shared" si="1"/>
        <v>Europe_Malta-Europe_2003</v>
      </c>
      <c r="B1487" s="47" t="s">
        <v>179</v>
      </c>
      <c r="C1487" s="49" t="s">
        <v>207</v>
      </c>
      <c r="D1487" s="44" t="s">
        <v>74</v>
      </c>
      <c r="E1487" s="50"/>
      <c r="F1487" s="50"/>
      <c r="G1487" s="50"/>
      <c r="H1487" s="50"/>
      <c r="I1487" s="52">
        <v>0.316</v>
      </c>
      <c r="J1487" s="52">
        <v>0.704</v>
      </c>
    </row>
    <row r="1488">
      <c r="A1488" s="47" t="str">
        <f t="shared" si="1"/>
        <v>Europe_Malta-Europe_2004</v>
      </c>
      <c r="B1488" s="47" t="s">
        <v>179</v>
      </c>
      <c r="C1488" s="49" t="s">
        <v>207</v>
      </c>
      <c r="D1488" s="44" t="s">
        <v>83</v>
      </c>
      <c r="E1488" s="50"/>
      <c r="F1488" s="50"/>
      <c r="G1488" s="50"/>
      <c r="H1488" s="50"/>
      <c r="I1488" s="52">
        <v>0.346</v>
      </c>
      <c r="J1488" s="52">
        <v>0.741</v>
      </c>
    </row>
    <row r="1489">
      <c r="A1489" s="47" t="str">
        <f t="shared" si="1"/>
        <v>Europe_Malta-Europe_2005</v>
      </c>
      <c r="B1489" s="47" t="s">
        <v>179</v>
      </c>
      <c r="C1489" s="49" t="s">
        <v>207</v>
      </c>
      <c r="D1489" s="44" t="s">
        <v>84</v>
      </c>
      <c r="E1489" s="50"/>
      <c r="F1489" s="50"/>
      <c r="G1489" s="50"/>
      <c r="H1489" s="50"/>
      <c r="I1489" s="52">
        <v>0.412</v>
      </c>
      <c r="J1489" s="52">
        <v>0.781</v>
      </c>
    </row>
    <row r="1490">
      <c r="A1490" s="47" t="str">
        <f t="shared" si="1"/>
        <v>Europe_Malta-Europe_2006</v>
      </c>
      <c r="B1490" s="47" t="s">
        <v>179</v>
      </c>
      <c r="C1490" s="49" t="s">
        <v>207</v>
      </c>
      <c r="D1490" s="44" t="s">
        <v>85</v>
      </c>
      <c r="E1490" s="50"/>
      <c r="F1490" s="50"/>
      <c r="G1490" s="50"/>
      <c r="H1490" s="50"/>
      <c r="I1490" s="52">
        <v>0.404</v>
      </c>
      <c r="J1490" s="52">
        <v>0.832</v>
      </c>
    </row>
    <row r="1491">
      <c r="A1491" s="47" t="str">
        <f t="shared" si="1"/>
        <v>Europe_Malta-Europe_2007</v>
      </c>
      <c r="B1491" s="47" t="s">
        <v>179</v>
      </c>
      <c r="C1491" s="49" t="s">
        <v>207</v>
      </c>
      <c r="D1491" s="44" t="s">
        <v>86</v>
      </c>
      <c r="E1491" s="50"/>
      <c r="F1491" s="50"/>
      <c r="G1491" s="50"/>
      <c r="H1491" s="50"/>
      <c r="I1491" s="52">
        <v>0.469</v>
      </c>
      <c r="J1491" s="52">
        <v>0.88</v>
      </c>
    </row>
    <row r="1492">
      <c r="A1492" s="47" t="str">
        <f t="shared" si="1"/>
        <v>Europe_Malta-Europe_2008</v>
      </c>
      <c r="B1492" s="47" t="s">
        <v>179</v>
      </c>
      <c r="C1492" s="49" t="s">
        <v>207</v>
      </c>
      <c r="D1492" s="44" t="s">
        <v>87</v>
      </c>
      <c r="E1492" s="50"/>
      <c r="F1492" s="50"/>
      <c r="G1492" s="50"/>
      <c r="H1492" s="50"/>
      <c r="I1492" s="52">
        <v>0.501</v>
      </c>
      <c r="J1492" s="52">
        <v>0.916</v>
      </c>
    </row>
    <row r="1493">
      <c r="A1493" s="47" t="str">
        <f t="shared" si="1"/>
        <v>Europe_Malta-Europe_2009</v>
      </c>
      <c r="B1493" s="47" t="s">
        <v>179</v>
      </c>
      <c r="C1493" s="49" t="s">
        <v>207</v>
      </c>
      <c r="D1493" s="44" t="s">
        <v>88</v>
      </c>
      <c r="E1493" s="50"/>
      <c r="F1493" s="50"/>
      <c r="G1493" s="50"/>
      <c r="H1493" s="50"/>
      <c r="I1493" s="52">
        <v>0.589</v>
      </c>
      <c r="J1493" s="52">
        <v>0.998</v>
      </c>
    </row>
    <row r="1494">
      <c r="A1494" s="47" t="str">
        <f t="shared" si="1"/>
        <v>Europe_Malta-Europe_2010</v>
      </c>
      <c r="B1494" s="47" t="s">
        <v>179</v>
      </c>
      <c r="C1494" s="49" t="s">
        <v>207</v>
      </c>
      <c r="D1494" s="44" t="s">
        <v>89</v>
      </c>
      <c r="E1494" s="50"/>
      <c r="F1494" s="50"/>
      <c r="G1494" s="50"/>
      <c r="H1494" s="50"/>
      <c r="I1494" s="52">
        <v>0.63</v>
      </c>
      <c r="J1494" s="52">
        <v>1.073</v>
      </c>
    </row>
    <row r="1495">
      <c r="A1495" s="47" t="str">
        <f t="shared" si="1"/>
        <v>Europe_Malta-Europe_2011</v>
      </c>
      <c r="B1495" s="47" t="s">
        <v>179</v>
      </c>
      <c r="C1495" s="49" t="s">
        <v>207</v>
      </c>
      <c r="D1495" s="44" t="s">
        <v>90</v>
      </c>
      <c r="E1495" s="52">
        <v>0.41</v>
      </c>
      <c r="F1495" s="52">
        <v>40.0</v>
      </c>
      <c r="G1495" s="50"/>
      <c r="H1495" s="52">
        <v>139.0</v>
      </c>
      <c r="I1495" s="52">
        <v>0.68</v>
      </c>
      <c r="J1495" s="52">
        <v>1.224</v>
      </c>
    </row>
    <row r="1496">
      <c r="A1496" s="47" t="str">
        <f t="shared" si="1"/>
        <v>Europe_Malta-Europe_2012</v>
      </c>
      <c r="B1496" s="47" t="s">
        <v>179</v>
      </c>
      <c r="C1496" s="49" t="s">
        <v>207</v>
      </c>
      <c r="D1496" s="44" t="s">
        <v>91</v>
      </c>
      <c r="E1496" s="52">
        <v>0.409</v>
      </c>
      <c r="F1496" s="52">
        <v>40.0</v>
      </c>
      <c r="G1496" s="52">
        <v>100.0</v>
      </c>
      <c r="H1496" s="52">
        <v>139.0</v>
      </c>
      <c r="I1496" s="52">
        <v>0.682</v>
      </c>
      <c r="J1496" s="52">
        <v>1.244</v>
      </c>
    </row>
    <row r="1497">
      <c r="A1497" s="47" t="str">
        <f t="shared" si="1"/>
        <v>Europe_Moldova-Europe_2000</v>
      </c>
      <c r="B1497" s="47" t="s">
        <v>179</v>
      </c>
      <c r="C1497" s="49" t="s">
        <v>208</v>
      </c>
      <c r="D1497" s="44" t="s">
        <v>70</v>
      </c>
      <c r="E1497" s="50"/>
      <c r="F1497" s="50"/>
      <c r="G1497" s="50"/>
      <c r="H1497" s="50"/>
      <c r="I1497" s="52">
        <v>0.013</v>
      </c>
      <c r="J1497" s="52">
        <v>0.034</v>
      </c>
    </row>
    <row r="1498">
      <c r="A1498" s="47" t="str">
        <f t="shared" si="1"/>
        <v>Europe_Moldova-Europe_2001</v>
      </c>
      <c r="B1498" s="47" t="s">
        <v>179</v>
      </c>
      <c r="C1498" s="49" t="s">
        <v>208</v>
      </c>
      <c r="D1498" s="44" t="s">
        <v>71</v>
      </c>
      <c r="E1498" s="50"/>
      <c r="F1498" s="50"/>
      <c r="G1498" s="50"/>
      <c r="H1498" s="50"/>
      <c r="I1498" s="52">
        <v>0.015</v>
      </c>
      <c r="J1498" s="52">
        <v>0.056</v>
      </c>
    </row>
    <row r="1499">
      <c r="A1499" s="47" t="str">
        <f t="shared" si="1"/>
        <v>Europe_Moldova-Europe_2002</v>
      </c>
      <c r="B1499" s="47" t="s">
        <v>179</v>
      </c>
      <c r="C1499" s="49" t="s">
        <v>208</v>
      </c>
      <c r="D1499" s="44" t="s">
        <v>72</v>
      </c>
      <c r="E1499" s="50"/>
      <c r="F1499" s="50"/>
      <c r="G1499" s="50"/>
      <c r="H1499" s="50"/>
      <c r="I1499" s="52">
        <v>0.038</v>
      </c>
      <c r="J1499" s="52">
        <v>0.085</v>
      </c>
    </row>
    <row r="1500">
      <c r="A1500" s="47" t="str">
        <f t="shared" si="1"/>
        <v>Europe_Moldova-Europe_2003</v>
      </c>
      <c r="B1500" s="47" t="s">
        <v>179</v>
      </c>
      <c r="C1500" s="49" t="s">
        <v>208</v>
      </c>
      <c r="D1500" s="44" t="s">
        <v>74</v>
      </c>
      <c r="E1500" s="50"/>
      <c r="F1500" s="52">
        <v>42.0</v>
      </c>
      <c r="G1500" s="50"/>
      <c r="H1500" s="50"/>
      <c r="I1500" s="52">
        <v>0.074</v>
      </c>
      <c r="J1500" s="52">
        <v>0.122</v>
      </c>
    </row>
    <row r="1501">
      <c r="A1501" s="47" t="str">
        <f t="shared" si="1"/>
        <v>Europe_Moldova-Europe_2004</v>
      </c>
      <c r="B1501" s="47" t="s">
        <v>179</v>
      </c>
      <c r="C1501" s="49" t="s">
        <v>208</v>
      </c>
      <c r="D1501" s="44" t="s">
        <v>83</v>
      </c>
      <c r="E1501" s="50"/>
      <c r="F1501" s="52">
        <v>30.0</v>
      </c>
      <c r="G1501" s="50"/>
      <c r="H1501" s="50"/>
      <c r="I1501" s="52">
        <v>0.106</v>
      </c>
      <c r="J1501" s="52">
        <v>0.206</v>
      </c>
    </row>
    <row r="1502">
      <c r="A1502" s="47" t="str">
        <f t="shared" si="1"/>
        <v>Europe_Moldova-Europe_2005</v>
      </c>
      <c r="B1502" s="47" t="s">
        <v>179</v>
      </c>
      <c r="C1502" s="49" t="s">
        <v>208</v>
      </c>
      <c r="D1502" s="44" t="s">
        <v>84</v>
      </c>
      <c r="E1502" s="52">
        <v>0.48</v>
      </c>
      <c r="F1502" s="52">
        <v>30.0</v>
      </c>
      <c r="G1502" s="50"/>
      <c r="H1502" s="52">
        <v>234.0</v>
      </c>
      <c r="I1502" s="52">
        <v>0.146</v>
      </c>
      <c r="J1502" s="52">
        <v>0.289</v>
      </c>
    </row>
    <row r="1503">
      <c r="A1503" s="47" t="str">
        <f t="shared" si="1"/>
        <v>Europe_Moldova-Europe_2006</v>
      </c>
      <c r="B1503" s="47" t="s">
        <v>179</v>
      </c>
      <c r="C1503" s="49" t="s">
        <v>208</v>
      </c>
      <c r="D1503" s="44" t="s">
        <v>85</v>
      </c>
      <c r="E1503" s="52">
        <v>0.459</v>
      </c>
      <c r="F1503" s="52">
        <v>30.0</v>
      </c>
      <c r="G1503" s="50"/>
      <c r="H1503" s="52">
        <v>232.0</v>
      </c>
      <c r="I1503" s="52">
        <v>0.196</v>
      </c>
      <c r="J1503" s="52">
        <v>0.366</v>
      </c>
    </row>
    <row r="1504">
      <c r="A1504" s="47" t="str">
        <f t="shared" si="1"/>
        <v>Europe_Moldova-Europe_2007</v>
      </c>
      <c r="B1504" s="47" t="s">
        <v>179</v>
      </c>
      <c r="C1504" s="49" t="s">
        <v>208</v>
      </c>
      <c r="D1504" s="44" t="s">
        <v>86</v>
      </c>
      <c r="E1504" s="52">
        <v>0.425</v>
      </c>
      <c r="F1504" s="52">
        <v>23.0</v>
      </c>
      <c r="G1504" s="50"/>
      <c r="H1504" s="52">
        <v>234.0</v>
      </c>
      <c r="I1504" s="52">
        <v>0.205</v>
      </c>
      <c r="J1504" s="52">
        <v>0.513</v>
      </c>
    </row>
    <row r="1505">
      <c r="A1505" s="47" t="str">
        <f t="shared" si="1"/>
        <v>Europe_Moldova-Europe_2008</v>
      </c>
      <c r="B1505" s="47" t="s">
        <v>179</v>
      </c>
      <c r="C1505" s="49" t="s">
        <v>208</v>
      </c>
      <c r="D1505" s="44" t="s">
        <v>87</v>
      </c>
      <c r="E1505" s="52">
        <v>0.42</v>
      </c>
      <c r="F1505" s="52">
        <v>15.0</v>
      </c>
      <c r="G1505" s="50"/>
      <c r="H1505" s="52">
        <v>234.0</v>
      </c>
      <c r="I1505" s="52">
        <v>0.234</v>
      </c>
      <c r="J1505" s="52">
        <v>0.666</v>
      </c>
    </row>
    <row r="1506">
      <c r="A1506" s="47" t="str">
        <f t="shared" si="1"/>
        <v>Europe_Moldova-Europe_2009</v>
      </c>
      <c r="B1506" s="47" t="s">
        <v>179</v>
      </c>
      <c r="C1506" s="49" t="s">
        <v>208</v>
      </c>
      <c r="D1506" s="44" t="s">
        <v>88</v>
      </c>
      <c r="E1506" s="52">
        <v>0.31</v>
      </c>
      <c r="F1506" s="52">
        <v>10.0</v>
      </c>
      <c r="G1506" s="50"/>
      <c r="H1506" s="52">
        <v>228.0</v>
      </c>
      <c r="I1506" s="52">
        <v>0.275</v>
      </c>
      <c r="J1506" s="52">
        <v>0.593</v>
      </c>
    </row>
    <row r="1507">
      <c r="A1507" s="47" t="str">
        <f t="shared" si="1"/>
        <v>Europe_Moldova-Europe_2010</v>
      </c>
      <c r="B1507" s="47" t="s">
        <v>179</v>
      </c>
      <c r="C1507" s="49" t="s">
        <v>208</v>
      </c>
      <c r="D1507" s="44" t="s">
        <v>89</v>
      </c>
      <c r="E1507" s="52">
        <v>0.304</v>
      </c>
      <c r="F1507" s="52">
        <v>10.0</v>
      </c>
      <c r="G1507" s="50"/>
      <c r="H1507" s="52">
        <v>228.0</v>
      </c>
      <c r="I1507" s="52">
        <v>0.323</v>
      </c>
      <c r="J1507" s="52">
        <v>0.714</v>
      </c>
    </row>
    <row r="1508">
      <c r="A1508" s="47" t="str">
        <f t="shared" si="1"/>
        <v>Europe_Moldova-Europe_2011</v>
      </c>
      <c r="B1508" s="47" t="s">
        <v>179</v>
      </c>
      <c r="C1508" s="49" t="s">
        <v>208</v>
      </c>
      <c r="D1508" s="44" t="s">
        <v>90</v>
      </c>
      <c r="E1508" s="52">
        <v>0.308</v>
      </c>
      <c r="F1508" s="52">
        <v>9.0</v>
      </c>
      <c r="G1508" s="50"/>
      <c r="H1508" s="52">
        <v>228.0</v>
      </c>
      <c r="I1508" s="52">
        <v>0.38</v>
      </c>
      <c r="J1508" s="52">
        <v>0.908</v>
      </c>
    </row>
    <row r="1509">
      <c r="A1509" s="47" t="str">
        <f t="shared" si="1"/>
        <v>Europe_Moldova-Europe_2012</v>
      </c>
      <c r="B1509" s="47" t="s">
        <v>179</v>
      </c>
      <c r="C1509" s="49" t="s">
        <v>208</v>
      </c>
      <c r="D1509" s="44" t="s">
        <v>91</v>
      </c>
      <c r="E1509" s="52">
        <v>0.308</v>
      </c>
      <c r="F1509" s="52">
        <v>9.0</v>
      </c>
      <c r="G1509" s="52">
        <v>86.0</v>
      </c>
      <c r="H1509" s="52">
        <v>220.0</v>
      </c>
      <c r="I1509" s="52">
        <v>0.434</v>
      </c>
      <c r="J1509" s="52">
        <v>1.02</v>
      </c>
    </row>
    <row r="1510">
      <c r="A1510" s="47" t="str">
        <f t="shared" si="1"/>
        <v>Europe_Monaco-Europe_2000</v>
      </c>
      <c r="B1510" s="47" t="s">
        <v>179</v>
      </c>
      <c r="C1510" s="49" t="s">
        <v>209</v>
      </c>
      <c r="D1510" s="44" t="s">
        <v>70</v>
      </c>
      <c r="E1510" s="50"/>
      <c r="F1510" s="50"/>
      <c r="G1510" s="50"/>
      <c r="H1510" s="50"/>
      <c r="I1510" s="52">
        <v>0.422</v>
      </c>
      <c r="J1510" s="52">
        <v>0.434</v>
      </c>
    </row>
    <row r="1511">
      <c r="A1511" s="47" t="str">
        <f t="shared" si="1"/>
        <v>Europe_Monaco-Europe_2001</v>
      </c>
      <c r="B1511" s="47" t="s">
        <v>179</v>
      </c>
      <c r="C1511" s="49" t="s">
        <v>209</v>
      </c>
      <c r="D1511" s="44" t="s">
        <v>71</v>
      </c>
      <c r="E1511" s="50"/>
      <c r="F1511" s="50"/>
      <c r="G1511" s="50"/>
      <c r="H1511" s="50"/>
      <c r="I1511" s="52">
        <v>0.466</v>
      </c>
      <c r="J1511" s="52">
        <v>0.442</v>
      </c>
    </row>
    <row r="1512">
      <c r="A1512" s="47" t="str">
        <f t="shared" si="1"/>
        <v>Europe_Monaco-Europe_2002</v>
      </c>
      <c r="B1512" s="47" t="s">
        <v>179</v>
      </c>
      <c r="C1512" s="49" t="s">
        <v>209</v>
      </c>
      <c r="D1512" s="44" t="s">
        <v>72</v>
      </c>
      <c r="E1512" s="50"/>
      <c r="F1512" s="50"/>
      <c r="G1512" s="50"/>
      <c r="H1512" s="50"/>
      <c r="I1512" s="52">
        <v>0.48</v>
      </c>
      <c r="J1512" s="52">
        <v>0.456</v>
      </c>
    </row>
    <row r="1513">
      <c r="A1513" s="47" t="str">
        <f t="shared" si="1"/>
        <v>Europe_Monaco-Europe_2003</v>
      </c>
      <c r="B1513" s="47" t="s">
        <v>179</v>
      </c>
      <c r="C1513" s="49" t="s">
        <v>209</v>
      </c>
      <c r="D1513" s="44" t="s">
        <v>74</v>
      </c>
      <c r="E1513" s="50"/>
      <c r="F1513" s="50"/>
      <c r="G1513" s="50"/>
      <c r="H1513" s="50"/>
      <c r="I1513" s="52">
        <v>0.495</v>
      </c>
      <c r="J1513" s="52">
        <v>0.457</v>
      </c>
    </row>
    <row r="1514">
      <c r="A1514" s="47" t="str">
        <f t="shared" si="1"/>
        <v>Europe_Monaco-Europe_2004</v>
      </c>
      <c r="B1514" s="47" t="s">
        <v>179</v>
      </c>
      <c r="C1514" s="49" t="s">
        <v>209</v>
      </c>
      <c r="D1514" s="44" t="s">
        <v>83</v>
      </c>
      <c r="E1514" s="50"/>
      <c r="F1514" s="50"/>
      <c r="G1514" s="50"/>
      <c r="H1514" s="50"/>
      <c r="I1514" s="52">
        <v>0.525</v>
      </c>
      <c r="J1514" s="52">
        <v>0.472</v>
      </c>
    </row>
    <row r="1515">
      <c r="A1515" s="47" t="str">
        <f t="shared" si="1"/>
        <v>Europe_Monaco-Europe_2005</v>
      </c>
      <c r="B1515" s="47" t="s">
        <v>179</v>
      </c>
      <c r="C1515" s="49" t="s">
        <v>209</v>
      </c>
      <c r="D1515" s="44" t="s">
        <v>84</v>
      </c>
      <c r="E1515" s="50"/>
      <c r="F1515" s="50"/>
      <c r="G1515" s="50"/>
      <c r="H1515" s="50"/>
      <c r="I1515" s="52">
        <v>0.555</v>
      </c>
      <c r="J1515" s="52">
        <v>0.508</v>
      </c>
    </row>
    <row r="1516">
      <c r="A1516" s="47" t="str">
        <f t="shared" si="1"/>
        <v>Europe_Monaco-Europe_2006</v>
      </c>
      <c r="B1516" s="47" t="s">
        <v>179</v>
      </c>
      <c r="C1516" s="49" t="s">
        <v>209</v>
      </c>
      <c r="D1516" s="44" t="s">
        <v>85</v>
      </c>
      <c r="E1516" s="50"/>
      <c r="F1516" s="50"/>
      <c r="G1516" s="50"/>
      <c r="H1516" s="50"/>
      <c r="I1516" s="52">
        <v>0.615</v>
      </c>
      <c r="J1516" s="52">
        <v>0.533</v>
      </c>
    </row>
    <row r="1517">
      <c r="A1517" s="47" t="str">
        <f t="shared" si="1"/>
        <v>Europe_Monaco-Europe_2007</v>
      </c>
      <c r="B1517" s="47" t="s">
        <v>179</v>
      </c>
      <c r="C1517" s="49" t="s">
        <v>209</v>
      </c>
      <c r="D1517" s="44" t="s">
        <v>86</v>
      </c>
      <c r="E1517" s="50"/>
      <c r="F1517" s="50"/>
      <c r="G1517" s="50"/>
      <c r="H1517" s="50"/>
      <c r="I1517" s="52">
        <v>0.644</v>
      </c>
      <c r="J1517" s="52">
        <v>0.583</v>
      </c>
    </row>
    <row r="1518">
      <c r="A1518" s="47" t="str">
        <f t="shared" si="1"/>
        <v>Europe_Monaco-Europe_2008</v>
      </c>
      <c r="B1518" s="47" t="s">
        <v>179</v>
      </c>
      <c r="C1518" s="49" t="s">
        <v>209</v>
      </c>
      <c r="D1518" s="44" t="s">
        <v>87</v>
      </c>
      <c r="E1518" s="50"/>
      <c r="F1518" s="50"/>
      <c r="G1518" s="50"/>
      <c r="H1518" s="50"/>
      <c r="I1518" s="52">
        <v>0.673</v>
      </c>
      <c r="J1518" s="52">
        <v>0.616</v>
      </c>
    </row>
    <row r="1519">
      <c r="A1519" s="47" t="str">
        <f t="shared" si="1"/>
        <v>Europe_Monaco-Europe_2009</v>
      </c>
      <c r="B1519" s="47" t="s">
        <v>179</v>
      </c>
      <c r="C1519" s="49" t="s">
        <v>209</v>
      </c>
      <c r="D1519" s="44" t="s">
        <v>88</v>
      </c>
      <c r="E1519" s="50"/>
      <c r="F1519" s="50"/>
      <c r="G1519" s="50"/>
      <c r="H1519" s="50"/>
      <c r="I1519" s="52">
        <v>0.701</v>
      </c>
      <c r="J1519" s="52">
        <v>0.633</v>
      </c>
    </row>
    <row r="1520">
      <c r="A1520" s="47" t="str">
        <f t="shared" si="1"/>
        <v>Europe_Monaco-Europe_2010</v>
      </c>
      <c r="B1520" s="47" t="s">
        <v>179</v>
      </c>
      <c r="C1520" s="49" t="s">
        <v>209</v>
      </c>
      <c r="D1520" s="44" t="s">
        <v>89</v>
      </c>
      <c r="E1520" s="50"/>
      <c r="F1520" s="50"/>
      <c r="G1520" s="50"/>
      <c r="H1520" s="50"/>
      <c r="I1520" s="52">
        <v>0.75</v>
      </c>
      <c r="J1520" s="52">
        <v>0.635</v>
      </c>
    </row>
    <row r="1521">
      <c r="A1521" s="47" t="str">
        <f t="shared" si="1"/>
        <v>Europe_Monaco-Europe_2011</v>
      </c>
      <c r="B1521" s="47" t="s">
        <v>179</v>
      </c>
      <c r="C1521" s="49" t="s">
        <v>209</v>
      </c>
      <c r="D1521" s="44" t="s">
        <v>90</v>
      </c>
      <c r="E1521" s="50"/>
      <c r="F1521" s="50"/>
      <c r="G1521" s="50"/>
      <c r="H1521" s="50"/>
      <c r="I1521" s="52">
        <v>0.803</v>
      </c>
      <c r="J1521" s="52">
        <v>0.853</v>
      </c>
    </row>
    <row r="1522">
      <c r="A1522" s="47" t="str">
        <f t="shared" si="1"/>
        <v>Europe_Monaco-Europe_2012</v>
      </c>
      <c r="B1522" s="47" t="s">
        <v>179</v>
      </c>
      <c r="C1522" s="49" t="s">
        <v>209</v>
      </c>
      <c r="D1522" s="44" t="s">
        <v>91</v>
      </c>
      <c r="E1522" s="50"/>
      <c r="F1522" s="50"/>
      <c r="G1522" s="50"/>
      <c r="H1522" s="50"/>
      <c r="I1522" s="52">
        <v>0.87</v>
      </c>
      <c r="J1522" s="52">
        <v>0.883</v>
      </c>
    </row>
    <row r="1523">
      <c r="A1523" s="47" t="str">
        <f t="shared" si="1"/>
        <v>Europe_Montenegro-Europe_2000</v>
      </c>
      <c r="B1523" s="47" t="s">
        <v>179</v>
      </c>
      <c r="C1523" s="49" t="s">
        <v>210</v>
      </c>
      <c r="D1523" s="44" t="s">
        <v>70</v>
      </c>
      <c r="E1523" s="50"/>
      <c r="F1523" s="50"/>
      <c r="G1523" s="50"/>
      <c r="H1523" s="50"/>
      <c r="I1523" s="50"/>
      <c r="J1523" s="50"/>
    </row>
    <row r="1524">
      <c r="A1524" s="47" t="str">
        <f t="shared" si="1"/>
        <v>Europe_Montenegro-Europe_2001</v>
      </c>
      <c r="B1524" s="47" t="s">
        <v>179</v>
      </c>
      <c r="C1524" s="49" t="s">
        <v>210</v>
      </c>
      <c r="D1524" s="44" t="s">
        <v>71</v>
      </c>
      <c r="E1524" s="50"/>
      <c r="F1524" s="50"/>
      <c r="G1524" s="50"/>
      <c r="H1524" s="50"/>
      <c r="I1524" s="50"/>
      <c r="J1524" s="50"/>
    </row>
    <row r="1525">
      <c r="A1525" s="47" t="str">
        <f t="shared" si="1"/>
        <v>Europe_Montenegro-Europe_2002</v>
      </c>
      <c r="B1525" s="47" t="s">
        <v>179</v>
      </c>
      <c r="C1525" s="49" t="s">
        <v>210</v>
      </c>
      <c r="D1525" s="44" t="s">
        <v>72</v>
      </c>
      <c r="E1525" s="50"/>
      <c r="F1525" s="50"/>
      <c r="G1525" s="50"/>
      <c r="H1525" s="50"/>
      <c r="I1525" s="50"/>
      <c r="J1525" s="50"/>
    </row>
    <row r="1526">
      <c r="A1526" s="47" t="str">
        <f t="shared" si="1"/>
        <v>Europe_Montenegro-Europe_2003</v>
      </c>
      <c r="B1526" s="47" t="s">
        <v>179</v>
      </c>
      <c r="C1526" s="49" t="s">
        <v>210</v>
      </c>
      <c r="D1526" s="44" t="s">
        <v>74</v>
      </c>
      <c r="E1526" s="50"/>
      <c r="F1526" s="50"/>
      <c r="G1526" s="50"/>
      <c r="H1526" s="50"/>
      <c r="I1526" s="50"/>
      <c r="J1526" s="50"/>
    </row>
    <row r="1527">
      <c r="A1527" s="47" t="str">
        <f t="shared" si="1"/>
        <v>Europe_Montenegro-Europe_2004</v>
      </c>
      <c r="B1527" s="47" t="s">
        <v>179</v>
      </c>
      <c r="C1527" s="49" t="s">
        <v>210</v>
      </c>
      <c r="D1527" s="44" t="s">
        <v>83</v>
      </c>
      <c r="E1527" s="50"/>
      <c r="F1527" s="50"/>
      <c r="G1527" s="50"/>
      <c r="H1527" s="50"/>
      <c r="I1527" s="52">
        <v>0.254</v>
      </c>
      <c r="J1527" s="52">
        <v>0.787</v>
      </c>
    </row>
    <row r="1528">
      <c r="A1528" s="47" t="str">
        <f t="shared" si="1"/>
        <v>Europe_Montenegro-Europe_2005</v>
      </c>
      <c r="B1528" s="47" t="s">
        <v>179</v>
      </c>
      <c r="C1528" s="49" t="s">
        <v>210</v>
      </c>
      <c r="D1528" s="44" t="s">
        <v>84</v>
      </c>
      <c r="E1528" s="50"/>
      <c r="F1528" s="50"/>
      <c r="G1528" s="50"/>
      <c r="H1528" s="50"/>
      <c r="I1528" s="52">
        <v>0.271</v>
      </c>
      <c r="J1528" s="52">
        <v>0.882</v>
      </c>
    </row>
    <row r="1529">
      <c r="A1529" s="47" t="str">
        <f t="shared" si="1"/>
        <v>Europe_Montenegro-Europe_2006</v>
      </c>
      <c r="B1529" s="47" t="s">
        <v>179</v>
      </c>
      <c r="C1529" s="49" t="s">
        <v>210</v>
      </c>
      <c r="D1529" s="44" t="s">
        <v>85</v>
      </c>
      <c r="E1529" s="52">
        <v>0.304</v>
      </c>
      <c r="F1529" s="52">
        <v>24.0</v>
      </c>
      <c r="G1529" s="50"/>
      <c r="H1529" s="52">
        <v>372.0</v>
      </c>
      <c r="I1529" s="52">
        <v>0.289</v>
      </c>
      <c r="J1529" s="52">
        <v>1.043</v>
      </c>
    </row>
    <row r="1530">
      <c r="A1530" s="47" t="str">
        <f t="shared" si="1"/>
        <v>Europe_Montenegro-Europe_2007</v>
      </c>
      <c r="B1530" s="47" t="s">
        <v>179</v>
      </c>
      <c r="C1530" s="49" t="s">
        <v>210</v>
      </c>
      <c r="D1530" s="44" t="s">
        <v>86</v>
      </c>
      <c r="E1530" s="52">
        <v>0.304</v>
      </c>
      <c r="F1530" s="52">
        <v>24.0</v>
      </c>
      <c r="G1530" s="50"/>
      <c r="H1530" s="52">
        <v>372.0</v>
      </c>
      <c r="I1530" s="52">
        <v>0.308</v>
      </c>
      <c r="J1530" s="52">
        <v>1.457</v>
      </c>
    </row>
    <row r="1531">
      <c r="A1531" s="47" t="str">
        <f t="shared" si="1"/>
        <v>Europe_Montenegro-Europe_2008</v>
      </c>
      <c r="B1531" s="47" t="s">
        <v>179</v>
      </c>
      <c r="C1531" s="49" t="s">
        <v>210</v>
      </c>
      <c r="D1531" s="44" t="s">
        <v>87</v>
      </c>
      <c r="E1531" s="52">
        <v>0.31</v>
      </c>
      <c r="F1531" s="52">
        <v>21.0</v>
      </c>
      <c r="G1531" s="50"/>
      <c r="H1531" s="52">
        <v>372.0</v>
      </c>
      <c r="I1531" s="52">
        <v>0.329</v>
      </c>
      <c r="J1531" s="52">
        <v>1.872</v>
      </c>
    </row>
    <row r="1532">
      <c r="A1532" s="47" t="str">
        <f t="shared" si="1"/>
        <v>Europe_Montenegro-Europe_2009</v>
      </c>
      <c r="B1532" s="47" t="s">
        <v>179</v>
      </c>
      <c r="C1532" s="49" t="s">
        <v>210</v>
      </c>
      <c r="D1532" s="44" t="s">
        <v>88</v>
      </c>
      <c r="E1532" s="52">
        <v>0.263</v>
      </c>
      <c r="F1532" s="52">
        <v>12.0</v>
      </c>
      <c r="G1532" s="50"/>
      <c r="H1532" s="52">
        <v>372.0</v>
      </c>
      <c r="I1532" s="52">
        <v>0.351</v>
      </c>
      <c r="J1532" s="52">
        <v>2.089</v>
      </c>
    </row>
    <row r="1533">
      <c r="A1533" s="47" t="str">
        <f t="shared" si="1"/>
        <v>Europe_Montenegro-Europe_2010</v>
      </c>
      <c r="B1533" s="47" t="s">
        <v>179</v>
      </c>
      <c r="C1533" s="49" t="s">
        <v>210</v>
      </c>
      <c r="D1533" s="44" t="s">
        <v>89</v>
      </c>
      <c r="E1533" s="52">
        <v>0.254</v>
      </c>
      <c r="F1533" s="52">
        <v>10.0</v>
      </c>
      <c r="G1533" s="50"/>
      <c r="H1533" s="52">
        <v>372.0</v>
      </c>
      <c r="I1533" s="52">
        <v>0.375</v>
      </c>
      <c r="J1533" s="52">
        <v>1.887</v>
      </c>
    </row>
    <row r="1534">
      <c r="A1534" s="47" t="str">
        <f t="shared" si="1"/>
        <v>Europe_Montenegro-Europe_2011</v>
      </c>
      <c r="B1534" s="47" t="s">
        <v>179</v>
      </c>
      <c r="C1534" s="49" t="s">
        <v>210</v>
      </c>
      <c r="D1534" s="44" t="s">
        <v>90</v>
      </c>
      <c r="E1534" s="52">
        <v>0.209</v>
      </c>
      <c r="F1534" s="52">
        <v>10.0</v>
      </c>
      <c r="G1534" s="50"/>
      <c r="H1534" s="52">
        <v>372.0</v>
      </c>
      <c r="I1534" s="52">
        <v>0.356</v>
      </c>
      <c r="J1534" s="52">
        <v>1.868</v>
      </c>
    </row>
    <row r="1535">
      <c r="A1535" s="47" t="str">
        <f t="shared" si="1"/>
        <v>Europe_Montenegro-Europe_2012</v>
      </c>
      <c r="B1535" s="47" t="s">
        <v>179</v>
      </c>
      <c r="C1535" s="49" t="s">
        <v>210</v>
      </c>
      <c r="D1535" s="44" t="s">
        <v>91</v>
      </c>
      <c r="E1535" s="52">
        <v>0.209</v>
      </c>
      <c r="F1535" s="52">
        <v>10.0</v>
      </c>
      <c r="G1535" s="52">
        <v>50.0</v>
      </c>
      <c r="H1535" s="52">
        <v>320.0</v>
      </c>
      <c r="I1535" s="52">
        <v>0.568</v>
      </c>
      <c r="J1535" s="52">
        <v>1.595</v>
      </c>
    </row>
    <row r="1536">
      <c r="A1536" s="47" t="str">
        <f t="shared" si="1"/>
        <v>Europe_Netherlands-Europe_2000</v>
      </c>
      <c r="B1536" s="47" t="s">
        <v>179</v>
      </c>
      <c r="C1536" s="49" t="s">
        <v>211</v>
      </c>
      <c r="D1536" s="44" t="s">
        <v>70</v>
      </c>
      <c r="E1536" s="50"/>
      <c r="F1536" s="50"/>
      <c r="G1536" s="50"/>
      <c r="H1536" s="50"/>
      <c r="I1536" s="52">
        <v>0.44</v>
      </c>
      <c r="J1536" s="52">
        <v>0.678</v>
      </c>
    </row>
    <row r="1537">
      <c r="A1537" s="47" t="str">
        <f t="shared" si="1"/>
        <v>Europe_Netherlands-Europe_2001</v>
      </c>
      <c r="B1537" s="47" t="s">
        <v>179</v>
      </c>
      <c r="C1537" s="49" t="s">
        <v>211</v>
      </c>
      <c r="D1537" s="44" t="s">
        <v>71</v>
      </c>
      <c r="E1537" s="50"/>
      <c r="F1537" s="50"/>
      <c r="G1537" s="50"/>
      <c r="H1537" s="50"/>
      <c r="I1537" s="52">
        <v>0.494</v>
      </c>
      <c r="J1537" s="52">
        <v>0.765</v>
      </c>
    </row>
    <row r="1538">
      <c r="A1538" s="47" t="str">
        <f t="shared" si="1"/>
        <v>Europe_Netherlands-Europe_2002</v>
      </c>
      <c r="B1538" s="47" t="s">
        <v>179</v>
      </c>
      <c r="C1538" s="49" t="s">
        <v>211</v>
      </c>
      <c r="D1538" s="44" t="s">
        <v>72</v>
      </c>
      <c r="E1538" s="50"/>
      <c r="F1538" s="50"/>
      <c r="G1538" s="50"/>
      <c r="H1538" s="50"/>
      <c r="I1538" s="52">
        <v>0.613</v>
      </c>
      <c r="J1538" s="52">
        <v>0.754</v>
      </c>
    </row>
    <row r="1539">
      <c r="A1539" s="47" t="str">
        <f t="shared" si="1"/>
        <v>Europe_Netherlands-Europe_2003</v>
      </c>
      <c r="B1539" s="47" t="s">
        <v>179</v>
      </c>
      <c r="C1539" s="49" t="s">
        <v>211</v>
      </c>
      <c r="D1539" s="44" t="s">
        <v>74</v>
      </c>
      <c r="E1539" s="50"/>
      <c r="F1539" s="52">
        <v>9.0</v>
      </c>
      <c r="G1539" s="50"/>
      <c r="H1539" s="50"/>
      <c r="I1539" s="52">
        <v>0.644</v>
      </c>
      <c r="J1539" s="52">
        <v>0.818</v>
      </c>
    </row>
    <row r="1540">
      <c r="A1540" s="47" t="str">
        <f t="shared" si="1"/>
        <v>Europe_Netherlands-Europe_2004</v>
      </c>
      <c r="B1540" s="47" t="s">
        <v>179</v>
      </c>
      <c r="C1540" s="49" t="s">
        <v>211</v>
      </c>
      <c r="D1540" s="44" t="s">
        <v>83</v>
      </c>
      <c r="E1540" s="50"/>
      <c r="F1540" s="52">
        <v>9.0</v>
      </c>
      <c r="G1540" s="50"/>
      <c r="H1540" s="50"/>
      <c r="I1540" s="52">
        <v>0.685</v>
      </c>
      <c r="J1540" s="52">
        <v>0.912</v>
      </c>
    </row>
    <row r="1541">
      <c r="A1541" s="47" t="str">
        <f t="shared" si="1"/>
        <v>Europe_Netherlands-Europe_2005</v>
      </c>
      <c r="B1541" s="47" t="s">
        <v>179</v>
      </c>
      <c r="C1541" s="49" t="s">
        <v>211</v>
      </c>
      <c r="D1541" s="44" t="s">
        <v>84</v>
      </c>
      <c r="E1541" s="52">
        <v>0.477</v>
      </c>
      <c r="F1541" s="52">
        <v>9.0</v>
      </c>
      <c r="G1541" s="50"/>
      <c r="H1541" s="52">
        <v>250.0</v>
      </c>
      <c r="I1541" s="52">
        <v>0.81</v>
      </c>
      <c r="J1541" s="52">
        <v>0.971</v>
      </c>
    </row>
    <row r="1542">
      <c r="A1542" s="47" t="str">
        <f t="shared" si="1"/>
        <v>Europe_Netherlands-Europe_2006</v>
      </c>
      <c r="B1542" s="47" t="s">
        <v>179</v>
      </c>
      <c r="C1542" s="49" t="s">
        <v>211</v>
      </c>
      <c r="D1542" s="44" t="s">
        <v>85</v>
      </c>
      <c r="E1542" s="52">
        <v>0.446</v>
      </c>
      <c r="F1542" s="52">
        <v>8.0</v>
      </c>
      <c r="G1542" s="50"/>
      <c r="H1542" s="52">
        <v>250.0</v>
      </c>
      <c r="I1542" s="52">
        <v>0.837</v>
      </c>
      <c r="J1542" s="52">
        <v>1.056</v>
      </c>
    </row>
    <row r="1543">
      <c r="A1543" s="47" t="str">
        <f t="shared" si="1"/>
        <v>Europe_Netherlands-Europe_2007</v>
      </c>
      <c r="B1543" s="47" t="s">
        <v>179</v>
      </c>
      <c r="C1543" s="49" t="s">
        <v>211</v>
      </c>
      <c r="D1543" s="44" t="s">
        <v>86</v>
      </c>
      <c r="E1543" s="52">
        <v>0.418</v>
      </c>
      <c r="F1543" s="52">
        <v>8.0</v>
      </c>
      <c r="G1543" s="50"/>
      <c r="H1543" s="52">
        <v>180.0</v>
      </c>
      <c r="I1543" s="52">
        <v>0.858</v>
      </c>
      <c r="J1543" s="52">
        <v>1.173</v>
      </c>
    </row>
    <row r="1544">
      <c r="A1544" s="47" t="str">
        <f t="shared" si="1"/>
        <v>Europe_Netherlands-Europe_2008</v>
      </c>
      <c r="B1544" s="47" t="s">
        <v>179</v>
      </c>
      <c r="C1544" s="49" t="s">
        <v>211</v>
      </c>
      <c r="D1544" s="44" t="s">
        <v>87</v>
      </c>
      <c r="E1544" s="52">
        <v>0.382</v>
      </c>
      <c r="F1544" s="52">
        <v>8.0</v>
      </c>
      <c r="G1544" s="50"/>
      <c r="H1544" s="52">
        <v>180.0</v>
      </c>
      <c r="I1544" s="52">
        <v>0.874</v>
      </c>
      <c r="J1544" s="52">
        <v>1.25</v>
      </c>
    </row>
    <row r="1545">
      <c r="A1545" s="47" t="str">
        <f t="shared" si="1"/>
        <v>Europe_Netherlands-Europe_2009</v>
      </c>
      <c r="B1545" s="47" t="s">
        <v>179</v>
      </c>
      <c r="C1545" s="49" t="s">
        <v>211</v>
      </c>
      <c r="D1545" s="44" t="s">
        <v>88</v>
      </c>
      <c r="E1545" s="52">
        <v>0.385</v>
      </c>
      <c r="F1545" s="52">
        <v>8.0</v>
      </c>
      <c r="G1545" s="50"/>
      <c r="H1545" s="52">
        <v>164.0</v>
      </c>
      <c r="I1545" s="52">
        <v>0.896</v>
      </c>
      <c r="J1545" s="52">
        <v>1.217</v>
      </c>
    </row>
    <row r="1546">
      <c r="A1546" s="47" t="str">
        <f t="shared" si="1"/>
        <v>Europe_Netherlands-Europe_2010</v>
      </c>
      <c r="B1546" s="47" t="s">
        <v>179</v>
      </c>
      <c r="C1546" s="49" t="s">
        <v>211</v>
      </c>
      <c r="D1546" s="44" t="s">
        <v>89</v>
      </c>
      <c r="E1546" s="52">
        <v>0.394</v>
      </c>
      <c r="F1546" s="52">
        <v>8.0</v>
      </c>
      <c r="G1546" s="50"/>
      <c r="H1546" s="52">
        <v>134.0</v>
      </c>
      <c r="I1546" s="52">
        <v>0.907</v>
      </c>
      <c r="J1546" s="52">
        <v>1.154</v>
      </c>
    </row>
    <row r="1547">
      <c r="A1547" s="47" t="str">
        <f t="shared" si="1"/>
        <v>Europe_Netherlands-Europe_2011</v>
      </c>
      <c r="B1547" s="47" t="s">
        <v>179</v>
      </c>
      <c r="C1547" s="49" t="s">
        <v>211</v>
      </c>
      <c r="D1547" s="44" t="s">
        <v>90</v>
      </c>
      <c r="E1547" s="52">
        <v>0.396</v>
      </c>
      <c r="F1547" s="52">
        <v>8.0</v>
      </c>
      <c r="G1547" s="50"/>
      <c r="H1547" s="52">
        <v>127.0</v>
      </c>
      <c r="I1547" s="52">
        <v>0.914</v>
      </c>
      <c r="J1547" s="52">
        <v>1.19</v>
      </c>
    </row>
    <row r="1548">
      <c r="A1548" s="47" t="str">
        <f t="shared" si="1"/>
        <v>Europe_Netherlands-Europe_2012</v>
      </c>
      <c r="B1548" s="47" t="s">
        <v>179</v>
      </c>
      <c r="C1548" s="49" t="s">
        <v>211</v>
      </c>
      <c r="D1548" s="44" t="s">
        <v>91</v>
      </c>
      <c r="E1548" s="52">
        <v>0.392</v>
      </c>
      <c r="F1548" s="52">
        <v>5.0</v>
      </c>
      <c r="G1548" s="52">
        <v>30.0</v>
      </c>
      <c r="H1548" s="52">
        <v>127.0</v>
      </c>
      <c r="I1548" s="52">
        <v>0.929</v>
      </c>
      <c r="J1548" s="52">
        <v>1.18</v>
      </c>
    </row>
    <row r="1549">
      <c r="A1549" s="47" t="str">
        <f t="shared" si="1"/>
        <v>Europe_North Macedonia-Europe_2000</v>
      </c>
      <c r="B1549" s="47" t="s">
        <v>179</v>
      </c>
      <c r="C1549" s="49" t="s">
        <v>212</v>
      </c>
      <c r="D1549" s="44" t="s">
        <v>70</v>
      </c>
      <c r="E1549" s="50"/>
      <c r="F1549" s="50"/>
      <c r="G1549" s="50"/>
      <c r="H1549" s="50"/>
      <c r="I1549" s="52">
        <v>0.025</v>
      </c>
      <c r="J1549" s="52">
        <v>0.056</v>
      </c>
    </row>
    <row r="1550">
      <c r="A1550" s="47" t="str">
        <f t="shared" si="1"/>
        <v>Europe_North Macedonia-Europe_2001</v>
      </c>
      <c r="B1550" s="47" t="s">
        <v>179</v>
      </c>
      <c r="C1550" s="49" t="s">
        <v>212</v>
      </c>
      <c r="D1550" s="44" t="s">
        <v>71</v>
      </c>
      <c r="E1550" s="50"/>
      <c r="F1550" s="50"/>
      <c r="G1550" s="50"/>
      <c r="H1550" s="50"/>
      <c r="I1550" s="52">
        <v>0.035</v>
      </c>
      <c r="J1550" s="52">
        <v>0.108</v>
      </c>
    </row>
    <row r="1551">
      <c r="A1551" s="47" t="str">
        <f t="shared" si="1"/>
        <v>Europe_North Macedonia-Europe_2002</v>
      </c>
      <c r="B1551" s="47" t="s">
        <v>179</v>
      </c>
      <c r="C1551" s="49" t="s">
        <v>212</v>
      </c>
      <c r="D1551" s="44" t="s">
        <v>72</v>
      </c>
      <c r="E1551" s="50"/>
      <c r="F1551" s="50"/>
      <c r="G1551" s="50"/>
      <c r="H1551" s="50"/>
      <c r="I1551" s="52">
        <v>0.173</v>
      </c>
      <c r="J1551" s="52">
        <v>0.176</v>
      </c>
    </row>
    <row r="1552">
      <c r="A1552" s="47" t="str">
        <f t="shared" si="1"/>
        <v>Europe_North Macedonia-Europe_2003</v>
      </c>
      <c r="B1552" s="47" t="s">
        <v>179</v>
      </c>
      <c r="C1552" s="49" t="s">
        <v>212</v>
      </c>
      <c r="D1552" s="44" t="s">
        <v>74</v>
      </c>
      <c r="E1552" s="50"/>
      <c r="F1552" s="52">
        <v>48.0</v>
      </c>
      <c r="G1552" s="50"/>
      <c r="H1552" s="50"/>
      <c r="I1552" s="52">
        <v>0.191</v>
      </c>
      <c r="J1552" s="52">
        <v>0.373</v>
      </c>
    </row>
    <row r="1553">
      <c r="A1553" s="47" t="str">
        <f t="shared" si="1"/>
        <v>Europe_North Macedonia-Europe_2004</v>
      </c>
      <c r="B1553" s="47" t="s">
        <v>179</v>
      </c>
      <c r="C1553" s="49" t="s">
        <v>212</v>
      </c>
      <c r="D1553" s="44" t="s">
        <v>83</v>
      </c>
      <c r="E1553" s="50"/>
      <c r="F1553" s="52">
        <v>48.0</v>
      </c>
      <c r="G1553" s="50"/>
      <c r="H1553" s="50"/>
      <c r="I1553" s="52">
        <v>0.244</v>
      </c>
      <c r="J1553" s="52">
        <v>0.473</v>
      </c>
    </row>
    <row r="1554">
      <c r="A1554" s="47" t="str">
        <f t="shared" si="1"/>
        <v>Europe_North Macedonia-Europe_2005</v>
      </c>
      <c r="B1554" s="47" t="s">
        <v>179</v>
      </c>
      <c r="C1554" s="49" t="s">
        <v>212</v>
      </c>
      <c r="D1554" s="44" t="s">
        <v>84</v>
      </c>
      <c r="E1554" s="52">
        <v>0.203</v>
      </c>
      <c r="F1554" s="52">
        <v>48.0</v>
      </c>
      <c r="G1554" s="50"/>
      <c r="H1554" s="52">
        <v>192.0</v>
      </c>
      <c r="I1554" s="52">
        <v>0.265</v>
      </c>
      <c r="J1554" s="52">
        <v>0.541</v>
      </c>
    </row>
    <row r="1555">
      <c r="A1555" s="47" t="str">
        <f t="shared" si="1"/>
        <v>Europe_North Macedonia-Europe_2006</v>
      </c>
      <c r="B1555" s="47" t="s">
        <v>179</v>
      </c>
      <c r="C1555" s="49" t="s">
        <v>212</v>
      </c>
      <c r="D1555" s="44" t="s">
        <v>85</v>
      </c>
      <c r="E1555" s="52">
        <v>0.203</v>
      </c>
      <c r="F1555" s="52">
        <v>18.0</v>
      </c>
      <c r="G1555" s="50"/>
      <c r="H1555" s="52">
        <v>192.0</v>
      </c>
      <c r="I1555" s="52">
        <v>0.286</v>
      </c>
      <c r="J1555" s="52">
        <v>0.604</v>
      </c>
    </row>
    <row r="1556">
      <c r="A1556" s="47" t="str">
        <f t="shared" si="1"/>
        <v>Europe_North Macedonia-Europe_2007</v>
      </c>
      <c r="B1556" s="47" t="s">
        <v>179</v>
      </c>
      <c r="C1556" s="49" t="s">
        <v>212</v>
      </c>
      <c r="D1556" s="44" t="s">
        <v>86</v>
      </c>
      <c r="E1556" s="52">
        <v>0.203</v>
      </c>
      <c r="F1556" s="52">
        <v>15.0</v>
      </c>
      <c r="G1556" s="50"/>
      <c r="H1556" s="52">
        <v>192.0</v>
      </c>
      <c r="I1556" s="52">
        <v>0.363</v>
      </c>
      <c r="J1556" s="52">
        <v>0.856</v>
      </c>
    </row>
    <row r="1557">
      <c r="A1557" s="47" t="str">
        <f t="shared" si="1"/>
        <v>Europe_North Macedonia-Europe_2008</v>
      </c>
      <c r="B1557" s="47" t="s">
        <v>179</v>
      </c>
      <c r="C1557" s="49" t="s">
        <v>212</v>
      </c>
      <c r="D1557" s="44" t="s">
        <v>87</v>
      </c>
      <c r="E1557" s="52">
        <v>0.174</v>
      </c>
      <c r="F1557" s="52">
        <v>9.0</v>
      </c>
      <c r="G1557" s="50"/>
      <c r="H1557" s="52">
        <v>150.0</v>
      </c>
      <c r="I1557" s="52">
        <v>0.46</v>
      </c>
      <c r="J1557" s="52">
        <v>0.937</v>
      </c>
    </row>
    <row r="1558">
      <c r="A1558" s="47" t="str">
        <f t="shared" si="1"/>
        <v>Europe_North Macedonia-Europe_2009</v>
      </c>
      <c r="B1558" s="47" t="s">
        <v>179</v>
      </c>
      <c r="C1558" s="49" t="s">
        <v>212</v>
      </c>
      <c r="D1558" s="44" t="s">
        <v>88</v>
      </c>
      <c r="E1558" s="52">
        <v>0.146</v>
      </c>
      <c r="F1558" s="52">
        <v>4.0</v>
      </c>
      <c r="G1558" s="50"/>
      <c r="H1558" s="52">
        <v>150.0</v>
      </c>
      <c r="I1558" s="52">
        <v>0.518</v>
      </c>
      <c r="J1558" s="52">
        <v>0.925</v>
      </c>
    </row>
    <row r="1559">
      <c r="A1559" s="47" t="str">
        <f t="shared" si="1"/>
        <v>Europe_North Macedonia-Europe_2010</v>
      </c>
      <c r="B1559" s="47" t="s">
        <v>179</v>
      </c>
      <c r="C1559" s="49" t="s">
        <v>212</v>
      </c>
      <c r="D1559" s="44" t="s">
        <v>89</v>
      </c>
      <c r="E1559" s="52">
        <v>0.083</v>
      </c>
      <c r="F1559" s="52">
        <v>3.0</v>
      </c>
      <c r="G1559" s="50"/>
      <c r="H1559" s="52">
        <v>119.0</v>
      </c>
      <c r="I1559" s="52">
        <v>0.519</v>
      </c>
      <c r="J1559" s="52">
        <v>1.024</v>
      </c>
    </row>
    <row r="1560">
      <c r="A1560" s="47" t="str">
        <f t="shared" si="1"/>
        <v>Europe_North Macedonia-Europe_2011</v>
      </c>
      <c r="B1560" s="47" t="s">
        <v>179</v>
      </c>
      <c r="C1560" s="49" t="s">
        <v>212</v>
      </c>
      <c r="D1560" s="44" t="s">
        <v>90</v>
      </c>
      <c r="E1560" s="52">
        <v>0.084</v>
      </c>
      <c r="F1560" s="52">
        <v>3.0</v>
      </c>
      <c r="G1560" s="50"/>
      <c r="H1560" s="52">
        <v>119.0</v>
      </c>
      <c r="I1560" s="52">
        <v>0.567</v>
      </c>
      <c r="J1560" s="52">
        <v>1.052</v>
      </c>
    </row>
    <row r="1561">
      <c r="A1561" s="47" t="str">
        <f t="shared" si="1"/>
        <v>Europe_North Macedonia-Europe_2012</v>
      </c>
      <c r="B1561" s="47" t="s">
        <v>179</v>
      </c>
      <c r="C1561" s="49" t="s">
        <v>212</v>
      </c>
      <c r="D1561" s="44" t="s">
        <v>91</v>
      </c>
      <c r="E1561" s="52">
        <v>0.082</v>
      </c>
      <c r="F1561" s="52">
        <v>2.0</v>
      </c>
      <c r="G1561" s="52">
        <v>36.0</v>
      </c>
      <c r="H1561" s="52">
        <v>119.0</v>
      </c>
      <c r="I1561" s="52">
        <v>0.574</v>
      </c>
      <c r="J1561" s="52">
        <v>1.062</v>
      </c>
    </row>
    <row r="1562">
      <c r="A1562" s="47" t="str">
        <f t="shared" si="1"/>
        <v>Europe_Norway-Europe_2000</v>
      </c>
      <c r="B1562" s="47" t="s">
        <v>179</v>
      </c>
      <c r="C1562" s="49" t="s">
        <v>213</v>
      </c>
      <c r="D1562" s="44" t="s">
        <v>70</v>
      </c>
      <c r="E1562" s="50"/>
      <c r="F1562" s="50"/>
      <c r="G1562" s="50"/>
      <c r="H1562" s="50"/>
      <c r="I1562" s="52">
        <v>0.52</v>
      </c>
      <c r="J1562" s="52">
        <v>0.718</v>
      </c>
    </row>
    <row r="1563">
      <c r="A1563" s="47" t="str">
        <f t="shared" si="1"/>
        <v>Europe_Norway-Europe_2001</v>
      </c>
      <c r="B1563" s="47" t="s">
        <v>179</v>
      </c>
      <c r="C1563" s="49" t="s">
        <v>213</v>
      </c>
      <c r="D1563" s="44" t="s">
        <v>71</v>
      </c>
      <c r="E1563" s="50"/>
      <c r="F1563" s="50"/>
      <c r="G1563" s="50"/>
      <c r="H1563" s="50"/>
      <c r="I1563" s="52">
        <v>0.64</v>
      </c>
      <c r="J1563" s="52">
        <v>0.796</v>
      </c>
    </row>
    <row r="1564">
      <c r="A1564" s="47" t="str">
        <f t="shared" si="1"/>
        <v>Europe_Norway-Europe_2002</v>
      </c>
      <c r="B1564" s="47" t="s">
        <v>179</v>
      </c>
      <c r="C1564" s="49" t="s">
        <v>213</v>
      </c>
      <c r="D1564" s="44" t="s">
        <v>72</v>
      </c>
      <c r="E1564" s="50"/>
      <c r="F1564" s="50"/>
      <c r="G1564" s="50"/>
      <c r="H1564" s="50"/>
      <c r="I1564" s="52">
        <v>0.728</v>
      </c>
      <c r="J1564" s="52">
        <v>0.835</v>
      </c>
    </row>
    <row r="1565">
      <c r="A1565" s="47" t="str">
        <f t="shared" si="1"/>
        <v>Europe_Norway-Europe_2003</v>
      </c>
      <c r="B1565" s="47" t="s">
        <v>179</v>
      </c>
      <c r="C1565" s="49" t="s">
        <v>213</v>
      </c>
      <c r="D1565" s="44" t="s">
        <v>74</v>
      </c>
      <c r="E1565" s="50"/>
      <c r="F1565" s="52">
        <v>18.0</v>
      </c>
      <c r="G1565" s="50"/>
      <c r="H1565" s="50"/>
      <c r="I1565" s="52">
        <v>0.781</v>
      </c>
      <c r="J1565" s="52">
        <v>0.891</v>
      </c>
    </row>
    <row r="1566">
      <c r="A1566" s="47" t="str">
        <f t="shared" si="1"/>
        <v>Europe_Norway-Europe_2004</v>
      </c>
      <c r="B1566" s="47" t="s">
        <v>179</v>
      </c>
      <c r="C1566" s="49" t="s">
        <v>213</v>
      </c>
      <c r="D1566" s="44" t="s">
        <v>83</v>
      </c>
      <c r="E1566" s="50"/>
      <c r="F1566" s="52">
        <v>18.0</v>
      </c>
      <c r="G1566" s="50"/>
      <c r="H1566" s="50"/>
      <c r="I1566" s="52">
        <v>0.777</v>
      </c>
      <c r="J1566" s="52">
        <v>0.986</v>
      </c>
    </row>
    <row r="1567">
      <c r="A1567" s="47" t="str">
        <f t="shared" si="1"/>
        <v>Europe_Norway-Europe_2005</v>
      </c>
      <c r="B1567" s="47" t="s">
        <v>179</v>
      </c>
      <c r="C1567" s="49" t="s">
        <v>213</v>
      </c>
      <c r="D1567" s="44" t="s">
        <v>84</v>
      </c>
      <c r="E1567" s="52">
        <v>0.411</v>
      </c>
      <c r="F1567" s="52">
        <v>8.0</v>
      </c>
      <c r="G1567" s="50"/>
      <c r="H1567" s="52">
        <v>87.0</v>
      </c>
      <c r="I1567" s="52">
        <v>0.82</v>
      </c>
      <c r="J1567" s="52">
        <v>1.028</v>
      </c>
    </row>
    <row r="1568">
      <c r="A1568" s="47" t="str">
        <f t="shared" si="1"/>
        <v>Europe_Norway-Europe_2006</v>
      </c>
      <c r="B1568" s="47" t="s">
        <v>179</v>
      </c>
      <c r="C1568" s="49" t="s">
        <v>213</v>
      </c>
      <c r="D1568" s="44" t="s">
        <v>85</v>
      </c>
      <c r="E1568" s="52">
        <v>0.411</v>
      </c>
      <c r="F1568" s="52">
        <v>7.0</v>
      </c>
      <c r="G1568" s="50"/>
      <c r="H1568" s="52">
        <v>87.0</v>
      </c>
      <c r="I1568" s="52">
        <v>0.826</v>
      </c>
      <c r="J1568" s="52">
        <v>1.043</v>
      </c>
    </row>
    <row r="1569">
      <c r="A1569" s="47" t="str">
        <f t="shared" si="1"/>
        <v>Europe_Norway-Europe_2007</v>
      </c>
      <c r="B1569" s="47" t="s">
        <v>179</v>
      </c>
      <c r="C1569" s="49" t="s">
        <v>213</v>
      </c>
      <c r="D1569" s="44" t="s">
        <v>86</v>
      </c>
      <c r="E1569" s="52">
        <v>0.411</v>
      </c>
      <c r="F1569" s="52">
        <v>7.0</v>
      </c>
      <c r="G1569" s="50"/>
      <c r="H1569" s="52">
        <v>87.0</v>
      </c>
      <c r="I1569" s="52">
        <v>0.869</v>
      </c>
      <c r="J1569" s="52">
        <v>1.067</v>
      </c>
    </row>
    <row r="1570">
      <c r="A1570" s="47" t="str">
        <f t="shared" si="1"/>
        <v>Europe_Norway-Europe_2008</v>
      </c>
      <c r="B1570" s="47" t="s">
        <v>179</v>
      </c>
      <c r="C1570" s="49" t="s">
        <v>213</v>
      </c>
      <c r="D1570" s="44" t="s">
        <v>87</v>
      </c>
      <c r="E1570" s="52">
        <v>0.407</v>
      </c>
      <c r="F1570" s="52">
        <v>7.0</v>
      </c>
      <c r="G1570" s="50"/>
      <c r="H1570" s="52">
        <v>87.0</v>
      </c>
      <c r="I1570" s="52">
        <v>0.906</v>
      </c>
      <c r="J1570" s="52">
        <v>1.091</v>
      </c>
    </row>
    <row r="1571">
      <c r="A1571" s="47" t="str">
        <f t="shared" si="1"/>
        <v>Europe_Norway-Europe_2009</v>
      </c>
      <c r="B1571" s="47" t="s">
        <v>179</v>
      </c>
      <c r="C1571" s="49" t="s">
        <v>213</v>
      </c>
      <c r="D1571" s="44" t="s">
        <v>88</v>
      </c>
      <c r="E1571" s="52">
        <v>0.407</v>
      </c>
      <c r="F1571" s="52">
        <v>7.0</v>
      </c>
      <c r="G1571" s="50"/>
      <c r="H1571" s="52">
        <v>87.0</v>
      </c>
      <c r="I1571" s="52">
        <v>0.921</v>
      </c>
      <c r="J1571" s="52">
        <v>1.107</v>
      </c>
    </row>
    <row r="1572">
      <c r="A1572" s="47" t="str">
        <f t="shared" si="1"/>
        <v>Europe_Norway-Europe_2010</v>
      </c>
      <c r="B1572" s="47" t="s">
        <v>179</v>
      </c>
      <c r="C1572" s="49" t="s">
        <v>213</v>
      </c>
      <c r="D1572" s="44" t="s">
        <v>89</v>
      </c>
      <c r="E1572" s="52">
        <v>0.407</v>
      </c>
      <c r="F1572" s="52">
        <v>7.0</v>
      </c>
      <c r="G1572" s="50"/>
      <c r="H1572" s="52">
        <v>87.0</v>
      </c>
      <c r="I1572" s="52">
        <v>0.934</v>
      </c>
      <c r="J1572" s="52">
        <v>1.145</v>
      </c>
    </row>
    <row r="1573">
      <c r="A1573" s="47" t="str">
        <f t="shared" si="1"/>
        <v>Europe_Norway-Europe_2011</v>
      </c>
      <c r="B1573" s="47" t="s">
        <v>179</v>
      </c>
      <c r="C1573" s="49" t="s">
        <v>213</v>
      </c>
      <c r="D1573" s="44" t="s">
        <v>90</v>
      </c>
      <c r="E1573" s="52">
        <v>0.407</v>
      </c>
      <c r="F1573" s="52">
        <v>7.0</v>
      </c>
      <c r="G1573" s="50"/>
      <c r="H1573" s="52">
        <v>87.0</v>
      </c>
      <c r="I1573" s="52">
        <v>0.935</v>
      </c>
      <c r="J1573" s="52">
        <v>1.158</v>
      </c>
    </row>
    <row r="1574">
      <c r="A1574" s="47" t="str">
        <f t="shared" si="1"/>
        <v>Europe_Norway-Europe_2012</v>
      </c>
      <c r="B1574" s="47" t="s">
        <v>179</v>
      </c>
      <c r="C1574" s="49" t="s">
        <v>213</v>
      </c>
      <c r="D1574" s="44" t="s">
        <v>91</v>
      </c>
      <c r="E1574" s="52">
        <v>0.407</v>
      </c>
      <c r="F1574" s="52">
        <v>7.0</v>
      </c>
      <c r="G1574" s="52">
        <v>7.0</v>
      </c>
      <c r="H1574" s="52">
        <v>87.0</v>
      </c>
      <c r="I1574" s="52">
        <v>0.946</v>
      </c>
      <c r="J1574" s="52">
        <v>1.167</v>
      </c>
    </row>
    <row r="1575">
      <c r="A1575" s="47" t="str">
        <f t="shared" si="1"/>
        <v>Europe_Poland-Europe_2000</v>
      </c>
      <c r="B1575" s="47" t="s">
        <v>179</v>
      </c>
      <c r="C1575" s="49" t="s">
        <v>214</v>
      </c>
      <c r="D1575" s="44" t="s">
        <v>70</v>
      </c>
      <c r="E1575" s="50"/>
      <c r="F1575" s="50"/>
      <c r="G1575" s="50"/>
      <c r="H1575" s="50"/>
      <c r="I1575" s="52">
        <v>0.073</v>
      </c>
      <c r="J1575" s="52">
        <v>0.176</v>
      </c>
    </row>
    <row r="1576">
      <c r="A1576" s="47" t="str">
        <f t="shared" si="1"/>
        <v>Europe_Poland-Europe_2001</v>
      </c>
      <c r="B1576" s="47" t="s">
        <v>179</v>
      </c>
      <c r="C1576" s="49" t="s">
        <v>214</v>
      </c>
      <c r="D1576" s="44" t="s">
        <v>71</v>
      </c>
      <c r="E1576" s="50"/>
      <c r="F1576" s="50"/>
      <c r="G1576" s="50"/>
      <c r="H1576" s="50"/>
      <c r="I1576" s="52">
        <v>0.099</v>
      </c>
      <c r="J1576" s="52">
        <v>0.261</v>
      </c>
    </row>
    <row r="1577">
      <c r="A1577" s="47" t="str">
        <f t="shared" si="1"/>
        <v>Europe_Poland-Europe_2002</v>
      </c>
      <c r="B1577" s="47" t="s">
        <v>179</v>
      </c>
      <c r="C1577" s="49" t="s">
        <v>214</v>
      </c>
      <c r="D1577" s="44" t="s">
        <v>72</v>
      </c>
      <c r="E1577" s="50"/>
      <c r="F1577" s="50"/>
      <c r="G1577" s="50"/>
      <c r="H1577" s="50"/>
      <c r="I1577" s="52">
        <v>0.212</v>
      </c>
      <c r="J1577" s="52">
        <v>0.363</v>
      </c>
    </row>
    <row r="1578">
      <c r="A1578" s="47" t="str">
        <f t="shared" si="1"/>
        <v>Europe_Poland-Europe_2003</v>
      </c>
      <c r="B1578" s="47" t="s">
        <v>179</v>
      </c>
      <c r="C1578" s="49" t="s">
        <v>214</v>
      </c>
      <c r="D1578" s="44" t="s">
        <v>74</v>
      </c>
      <c r="E1578" s="50"/>
      <c r="F1578" s="52">
        <v>31.0</v>
      </c>
      <c r="G1578" s="50"/>
      <c r="H1578" s="50"/>
      <c r="I1578" s="52">
        <v>0.249</v>
      </c>
      <c r="J1578" s="52">
        <v>0.455</v>
      </c>
    </row>
    <row r="1579">
      <c r="A1579" s="47" t="str">
        <f t="shared" si="1"/>
        <v>Europe_Poland-Europe_2004</v>
      </c>
      <c r="B1579" s="47" t="s">
        <v>179</v>
      </c>
      <c r="C1579" s="49" t="s">
        <v>214</v>
      </c>
      <c r="D1579" s="44" t="s">
        <v>83</v>
      </c>
      <c r="E1579" s="50"/>
      <c r="F1579" s="52">
        <v>31.0</v>
      </c>
      <c r="G1579" s="50"/>
      <c r="H1579" s="50"/>
      <c r="I1579" s="52">
        <v>0.325</v>
      </c>
      <c r="J1579" s="52">
        <v>0.604</v>
      </c>
    </row>
    <row r="1580">
      <c r="A1580" s="47" t="str">
        <f t="shared" si="1"/>
        <v>Europe_Poland-Europe_2005</v>
      </c>
      <c r="B1580" s="47" t="s">
        <v>179</v>
      </c>
      <c r="C1580" s="49" t="s">
        <v>214</v>
      </c>
      <c r="D1580" s="44" t="s">
        <v>84</v>
      </c>
      <c r="E1580" s="52">
        <v>0.432</v>
      </c>
      <c r="F1580" s="52">
        <v>31.0</v>
      </c>
      <c r="G1580" s="50"/>
      <c r="H1580" s="52">
        <v>418.0</v>
      </c>
      <c r="I1580" s="52">
        <v>0.388</v>
      </c>
      <c r="J1580" s="52">
        <v>0.763</v>
      </c>
    </row>
    <row r="1581">
      <c r="A1581" s="47" t="str">
        <f t="shared" si="1"/>
        <v>Europe_Poland-Europe_2006</v>
      </c>
      <c r="B1581" s="47" t="s">
        <v>179</v>
      </c>
      <c r="C1581" s="49" t="s">
        <v>214</v>
      </c>
      <c r="D1581" s="44" t="s">
        <v>85</v>
      </c>
      <c r="E1581" s="52">
        <v>0.432</v>
      </c>
      <c r="F1581" s="52">
        <v>31.0</v>
      </c>
      <c r="G1581" s="50"/>
      <c r="H1581" s="52">
        <v>418.0</v>
      </c>
      <c r="I1581" s="52">
        <v>0.446</v>
      </c>
      <c r="J1581" s="52">
        <v>0.962</v>
      </c>
    </row>
    <row r="1582">
      <c r="A1582" s="47" t="str">
        <f t="shared" si="1"/>
        <v>Europe_Poland-Europe_2007</v>
      </c>
      <c r="B1582" s="47" t="s">
        <v>179</v>
      </c>
      <c r="C1582" s="49" t="s">
        <v>214</v>
      </c>
      <c r="D1582" s="44" t="s">
        <v>86</v>
      </c>
      <c r="E1582" s="52">
        <v>0.434</v>
      </c>
      <c r="F1582" s="52">
        <v>31.0</v>
      </c>
      <c r="G1582" s="50"/>
      <c r="H1582" s="52">
        <v>418.0</v>
      </c>
      <c r="I1582" s="52">
        <v>0.486</v>
      </c>
      <c r="J1582" s="52">
        <v>1.084</v>
      </c>
    </row>
    <row r="1583">
      <c r="A1583" s="47" t="str">
        <f t="shared" si="1"/>
        <v>Europe_Poland-Europe_2008</v>
      </c>
      <c r="B1583" s="47" t="s">
        <v>179</v>
      </c>
      <c r="C1583" s="49" t="s">
        <v>214</v>
      </c>
      <c r="D1583" s="44" t="s">
        <v>87</v>
      </c>
      <c r="E1583" s="52">
        <v>0.451</v>
      </c>
      <c r="F1583" s="52">
        <v>31.0</v>
      </c>
      <c r="G1583" s="50"/>
      <c r="H1583" s="52">
        <v>418.0</v>
      </c>
      <c r="I1583" s="52">
        <v>0.531</v>
      </c>
      <c r="J1583" s="52">
        <v>1.15</v>
      </c>
    </row>
    <row r="1584">
      <c r="A1584" s="47" t="str">
        <f t="shared" si="1"/>
        <v>Europe_Poland-Europe_2009</v>
      </c>
      <c r="B1584" s="47" t="s">
        <v>179</v>
      </c>
      <c r="C1584" s="49" t="s">
        <v>214</v>
      </c>
      <c r="D1584" s="44" t="s">
        <v>88</v>
      </c>
      <c r="E1584" s="52">
        <v>0.422</v>
      </c>
      <c r="F1584" s="52">
        <v>32.0</v>
      </c>
      <c r="G1584" s="50"/>
      <c r="H1584" s="52">
        <v>395.0</v>
      </c>
      <c r="I1584" s="52">
        <v>0.59</v>
      </c>
      <c r="J1584" s="52">
        <v>1.173</v>
      </c>
    </row>
    <row r="1585">
      <c r="A1585" s="47" t="str">
        <f t="shared" si="1"/>
        <v>Europe_Poland-Europe_2010</v>
      </c>
      <c r="B1585" s="47" t="s">
        <v>179</v>
      </c>
      <c r="C1585" s="49" t="s">
        <v>214</v>
      </c>
      <c r="D1585" s="44" t="s">
        <v>89</v>
      </c>
      <c r="E1585" s="52">
        <v>0.401</v>
      </c>
      <c r="F1585" s="52">
        <v>32.0</v>
      </c>
      <c r="G1585" s="50"/>
      <c r="H1585" s="52">
        <v>325.0</v>
      </c>
      <c r="I1585" s="52">
        <v>0.623</v>
      </c>
      <c r="J1585" s="52">
        <v>1.229</v>
      </c>
    </row>
    <row r="1586">
      <c r="A1586" s="47" t="str">
        <f t="shared" si="1"/>
        <v>Europe_Poland-Europe_2011</v>
      </c>
      <c r="B1586" s="47" t="s">
        <v>179</v>
      </c>
      <c r="C1586" s="49" t="s">
        <v>214</v>
      </c>
      <c r="D1586" s="44" t="s">
        <v>90</v>
      </c>
      <c r="E1586" s="52">
        <v>0.395</v>
      </c>
      <c r="F1586" s="52">
        <v>32.0</v>
      </c>
      <c r="G1586" s="50"/>
      <c r="H1586" s="52">
        <v>296.0</v>
      </c>
      <c r="I1586" s="52">
        <v>0.619</v>
      </c>
      <c r="J1586" s="52">
        <v>1.313</v>
      </c>
    </row>
    <row r="1587">
      <c r="A1587" s="47" t="str">
        <f t="shared" si="1"/>
        <v>Europe_Poland-Europe_2012</v>
      </c>
      <c r="B1587" s="47" t="s">
        <v>179</v>
      </c>
      <c r="C1587" s="49" t="s">
        <v>214</v>
      </c>
      <c r="D1587" s="44" t="s">
        <v>91</v>
      </c>
      <c r="E1587" s="52">
        <v>0.398</v>
      </c>
      <c r="F1587" s="52">
        <v>32.0</v>
      </c>
      <c r="G1587" s="52">
        <v>48.0</v>
      </c>
      <c r="H1587" s="52">
        <v>286.0</v>
      </c>
      <c r="I1587" s="52">
        <v>0.623</v>
      </c>
      <c r="J1587" s="52">
        <v>1.415</v>
      </c>
    </row>
    <row r="1588">
      <c r="A1588" s="47" t="str">
        <f t="shared" si="1"/>
        <v>Europe_Portugal-Europe_2000</v>
      </c>
      <c r="B1588" s="47" t="s">
        <v>179</v>
      </c>
      <c r="C1588" s="49" t="s">
        <v>215</v>
      </c>
      <c r="D1588" s="44" t="s">
        <v>70</v>
      </c>
      <c r="E1588" s="50"/>
      <c r="F1588" s="50"/>
      <c r="G1588" s="50"/>
      <c r="H1588" s="50"/>
      <c r="I1588" s="52">
        <v>0.164</v>
      </c>
      <c r="J1588" s="52">
        <v>0.647</v>
      </c>
    </row>
    <row r="1589">
      <c r="A1589" s="47" t="str">
        <f t="shared" si="1"/>
        <v>Europe_Portugal-Europe_2001</v>
      </c>
      <c r="B1589" s="47" t="s">
        <v>179</v>
      </c>
      <c r="C1589" s="49" t="s">
        <v>215</v>
      </c>
      <c r="D1589" s="44" t="s">
        <v>71</v>
      </c>
      <c r="E1589" s="50"/>
      <c r="F1589" s="50"/>
      <c r="G1589" s="50"/>
      <c r="H1589" s="50"/>
      <c r="I1589" s="52">
        <v>0.181</v>
      </c>
      <c r="J1589" s="52">
        <v>0.771</v>
      </c>
    </row>
    <row r="1590">
      <c r="A1590" s="47" t="str">
        <f t="shared" si="1"/>
        <v>Europe_Portugal-Europe_2002</v>
      </c>
      <c r="B1590" s="47" t="s">
        <v>179</v>
      </c>
      <c r="C1590" s="49" t="s">
        <v>215</v>
      </c>
      <c r="D1590" s="44" t="s">
        <v>72</v>
      </c>
      <c r="E1590" s="50"/>
      <c r="F1590" s="50"/>
      <c r="G1590" s="50"/>
      <c r="H1590" s="50"/>
      <c r="I1590" s="52">
        <v>0.194</v>
      </c>
      <c r="J1590" s="52">
        <v>0.834</v>
      </c>
    </row>
    <row r="1591">
      <c r="A1591" s="47" t="str">
        <f t="shared" si="1"/>
        <v>Europe_Portugal-Europe_2003</v>
      </c>
      <c r="B1591" s="47" t="s">
        <v>179</v>
      </c>
      <c r="C1591" s="49" t="s">
        <v>215</v>
      </c>
      <c r="D1591" s="44" t="s">
        <v>74</v>
      </c>
      <c r="E1591" s="50"/>
      <c r="F1591" s="52">
        <v>78.0</v>
      </c>
      <c r="G1591" s="50"/>
      <c r="H1591" s="50"/>
      <c r="I1591" s="52">
        <v>0.297</v>
      </c>
      <c r="J1591" s="52">
        <v>0.958</v>
      </c>
    </row>
    <row r="1592">
      <c r="A1592" s="47" t="str">
        <f t="shared" si="1"/>
        <v>Europe_Portugal-Europe_2004</v>
      </c>
      <c r="B1592" s="47" t="s">
        <v>179</v>
      </c>
      <c r="C1592" s="49" t="s">
        <v>215</v>
      </c>
      <c r="D1592" s="44" t="s">
        <v>83</v>
      </c>
      <c r="E1592" s="50"/>
      <c r="F1592" s="52">
        <v>78.0</v>
      </c>
      <c r="G1592" s="50"/>
      <c r="H1592" s="50"/>
      <c r="I1592" s="52">
        <v>0.318</v>
      </c>
      <c r="J1592" s="52">
        <v>1.009</v>
      </c>
    </row>
    <row r="1593">
      <c r="A1593" s="47" t="str">
        <f t="shared" si="1"/>
        <v>Europe_Portugal-Europe_2005</v>
      </c>
      <c r="B1593" s="47" t="s">
        <v>179</v>
      </c>
      <c r="C1593" s="49" t="s">
        <v>215</v>
      </c>
      <c r="D1593" s="44" t="s">
        <v>84</v>
      </c>
      <c r="E1593" s="52">
        <v>0.438</v>
      </c>
      <c r="F1593" s="52">
        <v>54.0</v>
      </c>
      <c r="G1593" s="50"/>
      <c r="H1593" s="52">
        <v>328.0</v>
      </c>
      <c r="I1593" s="52">
        <v>0.35</v>
      </c>
      <c r="J1593" s="52">
        <v>1.089</v>
      </c>
    </row>
    <row r="1594">
      <c r="A1594" s="47" t="str">
        <f t="shared" si="1"/>
        <v>Europe_Portugal-Europe_2006</v>
      </c>
      <c r="B1594" s="47" t="s">
        <v>179</v>
      </c>
      <c r="C1594" s="49" t="s">
        <v>215</v>
      </c>
      <c r="D1594" s="44" t="s">
        <v>85</v>
      </c>
      <c r="E1594" s="52">
        <v>0.438</v>
      </c>
      <c r="F1594" s="52">
        <v>7.0</v>
      </c>
      <c r="G1594" s="50"/>
      <c r="H1594" s="52">
        <v>328.0</v>
      </c>
      <c r="I1594" s="52">
        <v>0.38</v>
      </c>
      <c r="J1594" s="52">
        <v>1.16</v>
      </c>
    </row>
    <row r="1595">
      <c r="A1595" s="47" t="str">
        <f t="shared" si="1"/>
        <v>Europe_Portugal-Europe_2007</v>
      </c>
      <c r="B1595" s="47" t="s">
        <v>179</v>
      </c>
      <c r="C1595" s="49" t="s">
        <v>215</v>
      </c>
      <c r="D1595" s="44" t="s">
        <v>86</v>
      </c>
      <c r="E1595" s="52">
        <v>0.429</v>
      </c>
      <c r="F1595" s="52">
        <v>6.0</v>
      </c>
      <c r="G1595" s="50"/>
      <c r="H1595" s="52">
        <v>328.0</v>
      </c>
      <c r="I1595" s="52">
        <v>0.421</v>
      </c>
      <c r="J1595" s="52">
        <v>1.277</v>
      </c>
    </row>
    <row r="1596">
      <c r="A1596" s="47" t="str">
        <f t="shared" si="1"/>
        <v>Europe_Portugal-Europe_2008</v>
      </c>
      <c r="B1596" s="47" t="s">
        <v>179</v>
      </c>
      <c r="C1596" s="49" t="s">
        <v>215</v>
      </c>
      <c r="D1596" s="44" t="s">
        <v>87</v>
      </c>
      <c r="E1596" s="52">
        <v>0.425</v>
      </c>
      <c r="F1596" s="52">
        <v>5.0</v>
      </c>
      <c r="G1596" s="50"/>
      <c r="H1596" s="52">
        <v>328.0</v>
      </c>
      <c r="I1596" s="52">
        <v>0.441</v>
      </c>
      <c r="J1596" s="52">
        <v>1.329</v>
      </c>
    </row>
    <row r="1597">
      <c r="A1597" s="47" t="str">
        <f t="shared" si="1"/>
        <v>Europe_Portugal-Europe_2009</v>
      </c>
      <c r="B1597" s="47" t="s">
        <v>179</v>
      </c>
      <c r="C1597" s="49" t="s">
        <v>215</v>
      </c>
      <c r="D1597" s="44" t="s">
        <v>88</v>
      </c>
      <c r="E1597" s="52">
        <v>0.423</v>
      </c>
      <c r="F1597" s="52">
        <v>5.0</v>
      </c>
      <c r="G1597" s="50"/>
      <c r="H1597" s="52">
        <v>328.0</v>
      </c>
      <c r="I1597" s="52">
        <v>0.483</v>
      </c>
      <c r="J1597" s="52">
        <v>1.115</v>
      </c>
    </row>
    <row r="1598">
      <c r="A1598" s="47" t="str">
        <f t="shared" si="1"/>
        <v>Europe_Portugal-Europe_2010</v>
      </c>
      <c r="B1598" s="47" t="s">
        <v>179</v>
      </c>
      <c r="C1598" s="49" t="s">
        <v>215</v>
      </c>
      <c r="D1598" s="44" t="s">
        <v>89</v>
      </c>
      <c r="E1598" s="52">
        <v>0.426</v>
      </c>
      <c r="F1598" s="52">
        <v>5.0</v>
      </c>
      <c r="G1598" s="50"/>
      <c r="H1598" s="52">
        <v>298.0</v>
      </c>
      <c r="I1598" s="52">
        <v>0.533</v>
      </c>
      <c r="J1598" s="52">
        <v>1.153</v>
      </c>
    </row>
    <row r="1599">
      <c r="A1599" s="47" t="str">
        <f t="shared" si="1"/>
        <v>Europe_Portugal-Europe_2011</v>
      </c>
      <c r="B1599" s="47" t="s">
        <v>179</v>
      </c>
      <c r="C1599" s="49" t="s">
        <v>215</v>
      </c>
      <c r="D1599" s="44" t="s">
        <v>90</v>
      </c>
      <c r="E1599" s="52">
        <v>0.427</v>
      </c>
      <c r="F1599" s="52">
        <v>4.0</v>
      </c>
      <c r="G1599" s="50"/>
      <c r="H1599" s="52">
        <v>275.0</v>
      </c>
      <c r="I1599" s="52">
        <v>0.552</v>
      </c>
      <c r="J1599" s="52">
        <v>1.164</v>
      </c>
    </row>
    <row r="1600">
      <c r="A1600" s="47" t="str">
        <f t="shared" si="1"/>
        <v>Europe_Portugal-Europe_2012</v>
      </c>
      <c r="B1600" s="47" t="s">
        <v>179</v>
      </c>
      <c r="C1600" s="49" t="s">
        <v>215</v>
      </c>
      <c r="D1600" s="44" t="s">
        <v>91</v>
      </c>
      <c r="E1600" s="52">
        <v>0.42</v>
      </c>
      <c r="F1600" s="52">
        <v>4.0</v>
      </c>
      <c r="G1600" s="52">
        <v>29.0</v>
      </c>
      <c r="H1600" s="52">
        <v>275.0</v>
      </c>
      <c r="I1600" s="52">
        <v>0.603</v>
      </c>
      <c r="J1600" s="52">
        <v>1.14</v>
      </c>
    </row>
    <row r="1601">
      <c r="A1601" s="47" t="str">
        <f t="shared" si="1"/>
        <v>Europe_Romania-Europe_2000</v>
      </c>
      <c r="B1601" s="47" t="s">
        <v>179</v>
      </c>
      <c r="C1601" s="49" t="s">
        <v>216</v>
      </c>
      <c r="D1601" s="44" t="s">
        <v>70</v>
      </c>
      <c r="E1601" s="50"/>
      <c r="F1601" s="50"/>
      <c r="G1601" s="50"/>
      <c r="H1601" s="50"/>
      <c r="I1601" s="52">
        <v>0.036</v>
      </c>
      <c r="J1601" s="52">
        <v>0.112</v>
      </c>
    </row>
    <row r="1602">
      <c r="A1602" s="47" t="str">
        <f t="shared" si="1"/>
        <v>Europe_Romania-Europe_2001</v>
      </c>
      <c r="B1602" s="47" t="s">
        <v>179</v>
      </c>
      <c r="C1602" s="49" t="s">
        <v>216</v>
      </c>
      <c r="D1602" s="44" t="s">
        <v>71</v>
      </c>
      <c r="E1602" s="50"/>
      <c r="F1602" s="50"/>
      <c r="G1602" s="50"/>
      <c r="H1602" s="50"/>
      <c r="I1602" s="52">
        <v>0.045</v>
      </c>
      <c r="J1602" s="52">
        <v>0.172</v>
      </c>
    </row>
    <row r="1603">
      <c r="A1603" s="47" t="str">
        <f t="shared" si="1"/>
        <v>Europe_Romania-Europe_2002</v>
      </c>
      <c r="B1603" s="47" t="s">
        <v>179</v>
      </c>
      <c r="C1603" s="49" t="s">
        <v>216</v>
      </c>
      <c r="D1603" s="44" t="s">
        <v>72</v>
      </c>
      <c r="E1603" s="50"/>
      <c r="F1603" s="50"/>
      <c r="G1603" s="50"/>
      <c r="H1603" s="50"/>
      <c r="I1603" s="52">
        <v>0.066</v>
      </c>
      <c r="J1603" s="52">
        <v>0.23</v>
      </c>
    </row>
    <row r="1604">
      <c r="A1604" s="47" t="str">
        <f t="shared" si="1"/>
        <v>Europe_Romania-Europe_2003</v>
      </c>
      <c r="B1604" s="47" t="s">
        <v>179</v>
      </c>
      <c r="C1604" s="49" t="s">
        <v>216</v>
      </c>
      <c r="D1604" s="44" t="s">
        <v>74</v>
      </c>
      <c r="E1604" s="50"/>
      <c r="F1604" s="52">
        <v>29.0</v>
      </c>
      <c r="G1604" s="50"/>
      <c r="H1604" s="50"/>
      <c r="I1604" s="52">
        <v>0.089</v>
      </c>
      <c r="J1604" s="52">
        <v>0.317</v>
      </c>
    </row>
    <row r="1605">
      <c r="A1605" s="47" t="str">
        <f t="shared" si="1"/>
        <v>Europe_Romania-Europe_2004</v>
      </c>
      <c r="B1605" s="47" t="s">
        <v>179</v>
      </c>
      <c r="C1605" s="49" t="s">
        <v>216</v>
      </c>
      <c r="D1605" s="44" t="s">
        <v>83</v>
      </c>
      <c r="E1605" s="50"/>
      <c r="F1605" s="52">
        <v>28.0</v>
      </c>
      <c r="G1605" s="50"/>
      <c r="H1605" s="50"/>
      <c r="I1605" s="52">
        <v>0.15</v>
      </c>
      <c r="J1605" s="52">
        <v>0.461</v>
      </c>
    </row>
    <row r="1606">
      <c r="A1606" s="47" t="str">
        <f t="shared" si="1"/>
        <v>Europe_Romania-Europe_2005</v>
      </c>
      <c r="B1606" s="47" t="s">
        <v>179</v>
      </c>
      <c r="C1606" s="49" t="s">
        <v>216</v>
      </c>
      <c r="D1606" s="44" t="s">
        <v>84</v>
      </c>
      <c r="E1606" s="52">
        <v>0.558</v>
      </c>
      <c r="F1606" s="52">
        <v>11.0</v>
      </c>
      <c r="G1606" s="50"/>
      <c r="H1606" s="52">
        <v>190.0</v>
      </c>
      <c r="I1606" s="52">
        <v>0.215</v>
      </c>
      <c r="J1606" s="52">
        <v>0.604</v>
      </c>
    </row>
    <row r="1607">
      <c r="A1607" s="47" t="str">
        <f t="shared" si="1"/>
        <v>Europe_Romania-Europe_2006</v>
      </c>
      <c r="B1607" s="47" t="s">
        <v>179</v>
      </c>
      <c r="C1607" s="49" t="s">
        <v>216</v>
      </c>
      <c r="D1607" s="44" t="s">
        <v>85</v>
      </c>
      <c r="E1607" s="52">
        <v>0.482</v>
      </c>
      <c r="F1607" s="52">
        <v>11.0</v>
      </c>
      <c r="G1607" s="50"/>
      <c r="H1607" s="52">
        <v>193.0</v>
      </c>
      <c r="I1607" s="52">
        <v>0.247</v>
      </c>
      <c r="J1607" s="52">
        <v>0.725</v>
      </c>
    </row>
    <row r="1608">
      <c r="A1608" s="47" t="str">
        <f t="shared" si="1"/>
        <v>Europe_Romania-Europe_2007</v>
      </c>
      <c r="B1608" s="47" t="s">
        <v>179</v>
      </c>
      <c r="C1608" s="49" t="s">
        <v>216</v>
      </c>
      <c r="D1608" s="44" t="s">
        <v>86</v>
      </c>
      <c r="E1608" s="52">
        <v>0.456</v>
      </c>
      <c r="F1608" s="52">
        <v>9.0</v>
      </c>
      <c r="G1608" s="50"/>
      <c r="H1608" s="52">
        <v>202.0</v>
      </c>
      <c r="I1608" s="52">
        <v>0.283</v>
      </c>
      <c r="J1608" s="52">
        <v>0.927</v>
      </c>
    </row>
    <row r="1609">
      <c r="A1609" s="47" t="str">
        <f t="shared" si="1"/>
        <v>Europe_Romania-Europe_2008</v>
      </c>
      <c r="B1609" s="47" t="s">
        <v>179</v>
      </c>
      <c r="C1609" s="49" t="s">
        <v>216</v>
      </c>
      <c r="D1609" s="44" t="s">
        <v>87</v>
      </c>
      <c r="E1609" s="52">
        <v>0.454</v>
      </c>
      <c r="F1609" s="52">
        <v>9.0</v>
      </c>
      <c r="G1609" s="50"/>
      <c r="H1609" s="52">
        <v>202.0</v>
      </c>
      <c r="I1609" s="52">
        <v>0.324</v>
      </c>
      <c r="J1609" s="52">
        <v>1.114</v>
      </c>
    </row>
    <row r="1610">
      <c r="A1610" s="47" t="str">
        <f t="shared" si="1"/>
        <v>Europe_Romania-Europe_2009</v>
      </c>
      <c r="B1610" s="47" t="s">
        <v>179</v>
      </c>
      <c r="C1610" s="49" t="s">
        <v>216</v>
      </c>
      <c r="D1610" s="44" t="s">
        <v>88</v>
      </c>
      <c r="E1610" s="52">
        <v>0.451</v>
      </c>
      <c r="F1610" s="52">
        <v>9.0</v>
      </c>
      <c r="G1610" s="50"/>
      <c r="H1610" s="52">
        <v>202.0</v>
      </c>
      <c r="I1610" s="52">
        <v>0.366</v>
      </c>
      <c r="J1610" s="52">
        <v>1.145</v>
      </c>
    </row>
    <row r="1611">
      <c r="A1611" s="47" t="str">
        <f t="shared" si="1"/>
        <v>Europe_Romania-Europe_2010</v>
      </c>
      <c r="B1611" s="47" t="s">
        <v>179</v>
      </c>
      <c r="C1611" s="49" t="s">
        <v>216</v>
      </c>
      <c r="D1611" s="44" t="s">
        <v>89</v>
      </c>
      <c r="E1611" s="52">
        <v>0.435</v>
      </c>
      <c r="F1611" s="52">
        <v>9.0</v>
      </c>
      <c r="G1611" s="50"/>
      <c r="H1611" s="52">
        <v>222.0</v>
      </c>
      <c r="I1611" s="52">
        <v>0.399</v>
      </c>
      <c r="J1611" s="52">
        <v>1.114</v>
      </c>
    </row>
    <row r="1612">
      <c r="A1612" s="47" t="str">
        <f t="shared" si="1"/>
        <v>Europe_Romania-Europe_2011</v>
      </c>
      <c r="B1612" s="47" t="s">
        <v>179</v>
      </c>
      <c r="C1612" s="49" t="s">
        <v>216</v>
      </c>
      <c r="D1612" s="44" t="s">
        <v>90</v>
      </c>
      <c r="E1612" s="52">
        <v>0.431</v>
      </c>
      <c r="F1612" s="52">
        <v>14.0</v>
      </c>
      <c r="G1612" s="50"/>
      <c r="H1612" s="52">
        <v>222.0</v>
      </c>
      <c r="I1612" s="52">
        <v>0.4</v>
      </c>
      <c r="J1612" s="52">
        <v>1.074</v>
      </c>
    </row>
    <row r="1613">
      <c r="A1613" s="47" t="str">
        <f t="shared" si="1"/>
        <v>Europe_Romania-Europe_2012</v>
      </c>
      <c r="B1613" s="47" t="s">
        <v>179</v>
      </c>
      <c r="C1613" s="49" t="s">
        <v>216</v>
      </c>
      <c r="D1613" s="44" t="s">
        <v>91</v>
      </c>
      <c r="E1613" s="52">
        <v>0.429</v>
      </c>
      <c r="F1613" s="52">
        <v>10.0</v>
      </c>
      <c r="G1613" s="52">
        <v>73.0</v>
      </c>
      <c r="H1613" s="52">
        <v>216.0</v>
      </c>
      <c r="I1613" s="52">
        <v>0.459</v>
      </c>
      <c r="J1613" s="52">
        <v>1.05</v>
      </c>
    </row>
    <row r="1614">
      <c r="A1614" s="47" t="str">
        <f t="shared" si="1"/>
        <v>Europe_Russia-Europe_2000</v>
      </c>
      <c r="B1614" s="47" t="s">
        <v>179</v>
      </c>
      <c r="C1614" s="49" t="s">
        <v>217</v>
      </c>
      <c r="D1614" s="44" t="s">
        <v>70</v>
      </c>
      <c r="E1614" s="50"/>
      <c r="F1614" s="50"/>
      <c r="G1614" s="50"/>
      <c r="H1614" s="50"/>
      <c r="I1614" s="52">
        <v>0.02</v>
      </c>
      <c r="J1614" s="52">
        <v>0.022</v>
      </c>
    </row>
    <row r="1615">
      <c r="A1615" s="47" t="str">
        <f t="shared" si="1"/>
        <v>Europe_Russia-Europe_2001</v>
      </c>
      <c r="B1615" s="47" t="s">
        <v>179</v>
      </c>
      <c r="C1615" s="49" t="s">
        <v>217</v>
      </c>
      <c r="D1615" s="44" t="s">
        <v>71</v>
      </c>
      <c r="E1615" s="50"/>
      <c r="F1615" s="50"/>
      <c r="G1615" s="50"/>
      <c r="H1615" s="50"/>
      <c r="I1615" s="52">
        <v>0.029</v>
      </c>
      <c r="J1615" s="52">
        <v>0.053</v>
      </c>
    </row>
    <row r="1616">
      <c r="A1616" s="47" t="str">
        <f t="shared" si="1"/>
        <v>Europe_Russia-Europe_2002</v>
      </c>
      <c r="B1616" s="47" t="s">
        <v>179</v>
      </c>
      <c r="C1616" s="49" t="s">
        <v>217</v>
      </c>
      <c r="D1616" s="44" t="s">
        <v>72</v>
      </c>
      <c r="E1616" s="50"/>
      <c r="F1616" s="50"/>
      <c r="G1616" s="50"/>
      <c r="H1616" s="50"/>
      <c r="I1616" s="52">
        <v>0.041</v>
      </c>
      <c r="J1616" s="52">
        <v>0.121</v>
      </c>
    </row>
    <row r="1617">
      <c r="A1617" s="47" t="str">
        <f t="shared" si="1"/>
        <v>Europe_Russia-Europe_2003</v>
      </c>
      <c r="B1617" s="47" t="s">
        <v>179</v>
      </c>
      <c r="C1617" s="49" t="s">
        <v>217</v>
      </c>
      <c r="D1617" s="44" t="s">
        <v>74</v>
      </c>
      <c r="E1617" s="50"/>
      <c r="F1617" s="52">
        <v>43.0</v>
      </c>
      <c r="G1617" s="50"/>
      <c r="H1617" s="50"/>
      <c r="I1617" s="52">
        <v>0.083</v>
      </c>
      <c r="J1617" s="52">
        <v>0.249</v>
      </c>
    </row>
    <row r="1618">
      <c r="A1618" s="47" t="str">
        <f t="shared" si="1"/>
        <v>Europe_Russia-Europe_2004</v>
      </c>
      <c r="B1618" s="47" t="s">
        <v>179</v>
      </c>
      <c r="C1618" s="49" t="s">
        <v>217</v>
      </c>
      <c r="D1618" s="44" t="s">
        <v>83</v>
      </c>
      <c r="E1618" s="50"/>
      <c r="F1618" s="52">
        <v>30.0</v>
      </c>
      <c r="G1618" s="50"/>
      <c r="H1618" s="50"/>
      <c r="I1618" s="52">
        <v>0.129</v>
      </c>
      <c r="J1618" s="52">
        <v>0.511</v>
      </c>
    </row>
    <row r="1619">
      <c r="A1619" s="47" t="str">
        <f t="shared" si="1"/>
        <v>Europe_Russia-Europe_2005</v>
      </c>
      <c r="B1619" s="47" t="s">
        <v>179</v>
      </c>
      <c r="C1619" s="49" t="s">
        <v>217</v>
      </c>
      <c r="D1619" s="44" t="s">
        <v>84</v>
      </c>
      <c r="E1619" s="52">
        <v>0.6</v>
      </c>
      <c r="F1619" s="52">
        <v>29.0</v>
      </c>
      <c r="G1619" s="50"/>
      <c r="H1619" s="52">
        <v>448.0</v>
      </c>
      <c r="I1619" s="52">
        <v>0.152</v>
      </c>
      <c r="J1619" s="52">
        <v>0.834</v>
      </c>
    </row>
    <row r="1620">
      <c r="A1620" s="47" t="str">
        <f t="shared" si="1"/>
        <v>Europe_Russia-Europe_2006</v>
      </c>
      <c r="B1620" s="47" t="s">
        <v>179</v>
      </c>
      <c r="C1620" s="49" t="s">
        <v>217</v>
      </c>
      <c r="D1620" s="44" t="s">
        <v>85</v>
      </c>
      <c r="E1620" s="52">
        <v>0.512</v>
      </c>
      <c r="F1620" s="52">
        <v>29.0</v>
      </c>
      <c r="G1620" s="50"/>
      <c r="H1620" s="52">
        <v>448.0</v>
      </c>
      <c r="I1620" s="52">
        <v>0.18</v>
      </c>
      <c r="J1620" s="52">
        <v>1.048</v>
      </c>
    </row>
    <row r="1621">
      <c r="A1621" s="47" t="str">
        <f t="shared" si="1"/>
        <v>Europe_Russia-Europe_2007</v>
      </c>
      <c r="B1621" s="47" t="s">
        <v>179</v>
      </c>
      <c r="C1621" s="49" t="s">
        <v>217</v>
      </c>
      <c r="D1621" s="44" t="s">
        <v>86</v>
      </c>
      <c r="E1621" s="52">
        <v>0.512</v>
      </c>
      <c r="F1621" s="52">
        <v>29.0</v>
      </c>
      <c r="G1621" s="50"/>
      <c r="H1621" s="52">
        <v>448.0</v>
      </c>
      <c r="I1621" s="52">
        <v>0.247</v>
      </c>
      <c r="J1621" s="52">
        <v>1.192</v>
      </c>
    </row>
    <row r="1622">
      <c r="A1622" s="47" t="str">
        <f t="shared" si="1"/>
        <v>Europe_Russia-Europe_2008</v>
      </c>
      <c r="B1622" s="47" t="s">
        <v>179</v>
      </c>
      <c r="C1622" s="49" t="s">
        <v>217</v>
      </c>
      <c r="D1622" s="44" t="s">
        <v>87</v>
      </c>
      <c r="E1622" s="52">
        <v>0.483</v>
      </c>
      <c r="F1622" s="52">
        <v>29.0</v>
      </c>
      <c r="G1622" s="50"/>
      <c r="H1622" s="52">
        <v>448.0</v>
      </c>
      <c r="I1622" s="52">
        <v>0.268</v>
      </c>
      <c r="J1622" s="52">
        <v>1.389</v>
      </c>
    </row>
    <row r="1623">
      <c r="A1623" s="47" t="str">
        <f t="shared" si="1"/>
        <v>Europe_Russia-Europe_2009</v>
      </c>
      <c r="B1623" s="47" t="s">
        <v>179</v>
      </c>
      <c r="C1623" s="49" t="s">
        <v>217</v>
      </c>
      <c r="D1623" s="44" t="s">
        <v>88</v>
      </c>
      <c r="E1623" s="52">
        <v>0.483</v>
      </c>
      <c r="F1623" s="52">
        <v>29.0</v>
      </c>
      <c r="G1623" s="50"/>
      <c r="H1623" s="52">
        <v>320.0</v>
      </c>
      <c r="I1623" s="52">
        <v>0.29</v>
      </c>
      <c r="J1623" s="52">
        <v>1.601</v>
      </c>
    </row>
    <row r="1624">
      <c r="A1624" s="47" t="str">
        <f t="shared" si="1"/>
        <v>Europe_Russia-Europe_2010</v>
      </c>
      <c r="B1624" s="47" t="s">
        <v>179</v>
      </c>
      <c r="C1624" s="49" t="s">
        <v>217</v>
      </c>
      <c r="D1624" s="44" t="s">
        <v>89</v>
      </c>
      <c r="E1624" s="52">
        <v>0.465</v>
      </c>
      <c r="F1624" s="52">
        <v>29.0</v>
      </c>
      <c r="G1624" s="50"/>
      <c r="H1624" s="52">
        <v>320.0</v>
      </c>
      <c r="I1624" s="52">
        <v>0.43</v>
      </c>
      <c r="J1624" s="52">
        <v>1.655</v>
      </c>
    </row>
    <row r="1625">
      <c r="A1625" s="47" t="str">
        <f t="shared" si="1"/>
        <v>Europe_Russia-Europe_2011</v>
      </c>
      <c r="B1625" s="47" t="s">
        <v>179</v>
      </c>
      <c r="C1625" s="49" t="s">
        <v>217</v>
      </c>
      <c r="D1625" s="44" t="s">
        <v>90</v>
      </c>
      <c r="E1625" s="52">
        <v>0.469</v>
      </c>
      <c r="F1625" s="52">
        <v>29.0</v>
      </c>
      <c r="G1625" s="50"/>
      <c r="H1625" s="52">
        <v>290.0</v>
      </c>
      <c r="I1625" s="52">
        <v>0.49</v>
      </c>
      <c r="J1625" s="52">
        <v>1.42</v>
      </c>
    </row>
    <row r="1626">
      <c r="A1626" s="47" t="str">
        <f t="shared" si="1"/>
        <v>Europe_Russia-Europe_2012</v>
      </c>
      <c r="B1626" s="47" t="s">
        <v>179</v>
      </c>
      <c r="C1626" s="49" t="s">
        <v>217</v>
      </c>
      <c r="D1626" s="44" t="s">
        <v>91</v>
      </c>
      <c r="E1626" s="52">
        <v>0.541</v>
      </c>
      <c r="F1626" s="52">
        <v>18.0</v>
      </c>
      <c r="G1626" s="52">
        <v>111.0</v>
      </c>
      <c r="H1626" s="52">
        <v>177.0</v>
      </c>
      <c r="I1626" s="52">
        <v>0.638</v>
      </c>
      <c r="J1626" s="52">
        <v>1.453</v>
      </c>
    </row>
    <row r="1627">
      <c r="A1627" s="47" t="str">
        <f t="shared" si="1"/>
        <v>Europe_San Marino-Europe_2000</v>
      </c>
      <c r="B1627" s="47" t="s">
        <v>179</v>
      </c>
      <c r="C1627" s="49" t="s">
        <v>218</v>
      </c>
      <c r="D1627" s="44" t="s">
        <v>70</v>
      </c>
      <c r="E1627" s="50"/>
      <c r="F1627" s="50"/>
      <c r="G1627" s="50"/>
      <c r="H1627" s="50"/>
      <c r="I1627" s="52">
        <v>0.488</v>
      </c>
      <c r="J1627" s="52">
        <v>0.538</v>
      </c>
    </row>
    <row r="1628">
      <c r="A1628" s="47" t="str">
        <f t="shared" si="1"/>
        <v>Europe_San Marino-Europe_2001</v>
      </c>
      <c r="B1628" s="47" t="s">
        <v>179</v>
      </c>
      <c r="C1628" s="49" t="s">
        <v>218</v>
      </c>
      <c r="D1628" s="44" t="s">
        <v>71</v>
      </c>
      <c r="E1628" s="50"/>
      <c r="F1628" s="50"/>
      <c r="G1628" s="50"/>
      <c r="H1628" s="50"/>
      <c r="I1628" s="52">
        <v>0.503</v>
      </c>
      <c r="J1628" s="52">
        <v>0.577</v>
      </c>
    </row>
    <row r="1629">
      <c r="A1629" s="47" t="str">
        <f t="shared" si="1"/>
        <v>Europe_San Marino-Europe_2002</v>
      </c>
      <c r="B1629" s="47" t="s">
        <v>179</v>
      </c>
      <c r="C1629" s="49" t="s">
        <v>218</v>
      </c>
      <c r="D1629" s="44" t="s">
        <v>72</v>
      </c>
      <c r="E1629" s="50"/>
      <c r="F1629" s="50"/>
      <c r="G1629" s="50"/>
      <c r="H1629" s="50"/>
      <c r="I1629" s="52">
        <v>0.508</v>
      </c>
      <c r="J1629" s="52">
        <v>0.597</v>
      </c>
    </row>
    <row r="1630">
      <c r="A1630" s="47" t="str">
        <f t="shared" si="1"/>
        <v>Europe_San Marino-Europe_2003</v>
      </c>
      <c r="B1630" s="47" t="s">
        <v>179</v>
      </c>
      <c r="C1630" s="49" t="s">
        <v>218</v>
      </c>
      <c r="D1630" s="44" t="s">
        <v>74</v>
      </c>
      <c r="E1630" s="50"/>
      <c r="F1630" s="50"/>
      <c r="G1630" s="50"/>
      <c r="H1630" s="50"/>
      <c r="I1630" s="52">
        <v>0.5</v>
      </c>
      <c r="J1630" s="52">
        <v>0.589</v>
      </c>
    </row>
    <row r="1631">
      <c r="A1631" s="47" t="str">
        <f t="shared" si="1"/>
        <v>Europe_San Marino-Europe_2004</v>
      </c>
      <c r="B1631" s="47" t="s">
        <v>179</v>
      </c>
      <c r="C1631" s="49" t="s">
        <v>218</v>
      </c>
      <c r="D1631" s="44" t="s">
        <v>83</v>
      </c>
      <c r="E1631" s="50"/>
      <c r="F1631" s="50"/>
      <c r="G1631" s="50"/>
      <c r="H1631" s="50"/>
      <c r="I1631" s="52">
        <v>0.506</v>
      </c>
      <c r="J1631" s="52">
        <v>0.583</v>
      </c>
    </row>
    <row r="1632">
      <c r="A1632" s="47" t="str">
        <f t="shared" si="1"/>
        <v>Europe_San Marino-Europe_2005</v>
      </c>
      <c r="B1632" s="47" t="s">
        <v>179</v>
      </c>
      <c r="C1632" s="49" t="s">
        <v>218</v>
      </c>
      <c r="D1632" s="44" t="s">
        <v>84</v>
      </c>
      <c r="E1632" s="50"/>
      <c r="F1632" s="50"/>
      <c r="G1632" s="50"/>
      <c r="H1632" s="50"/>
      <c r="I1632" s="52">
        <v>0.503</v>
      </c>
      <c r="J1632" s="52">
        <v>0.576</v>
      </c>
    </row>
    <row r="1633">
      <c r="A1633" s="47" t="str">
        <f t="shared" si="1"/>
        <v>Europe_San Marino-Europe_2006</v>
      </c>
      <c r="B1633" s="47" t="s">
        <v>179</v>
      </c>
      <c r="C1633" s="49" t="s">
        <v>218</v>
      </c>
      <c r="D1633" s="44" t="s">
        <v>85</v>
      </c>
      <c r="E1633" s="50"/>
      <c r="F1633" s="50"/>
      <c r="G1633" s="50"/>
      <c r="H1633" s="50"/>
      <c r="I1633" s="52">
        <v>0.502</v>
      </c>
      <c r="J1633" s="52">
        <v>0.577</v>
      </c>
    </row>
    <row r="1634">
      <c r="A1634" s="47" t="str">
        <f t="shared" si="1"/>
        <v>Europe_San Marino-Europe_2007</v>
      </c>
      <c r="B1634" s="47" t="s">
        <v>179</v>
      </c>
      <c r="C1634" s="49" t="s">
        <v>218</v>
      </c>
      <c r="D1634" s="44" t="s">
        <v>86</v>
      </c>
      <c r="E1634" s="50"/>
      <c r="F1634" s="50"/>
      <c r="G1634" s="50"/>
      <c r="H1634" s="50"/>
      <c r="I1634" s="52">
        <v>0.504</v>
      </c>
      <c r="J1634" s="52">
        <v>0.576</v>
      </c>
    </row>
    <row r="1635">
      <c r="A1635" s="47" t="str">
        <f t="shared" si="1"/>
        <v>Europe_San Marino-Europe_2008</v>
      </c>
      <c r="B1635" s="47" t="s">
        <v>179</v>
      </c>
      <c r="C1635" s="49" t="s">
        <v>218</v>
      </c>
      <c r="D1635" s="44" t="s">
        <v>87</v>
      </c>
      <c r="E1635" s="50"/>
      <c r="F1635" s="50"/>
      <c r="G1635" s="50"/>
      <c r="H1635" s="50"/>
      <c r="I1635" s="52">
        <v>0.545</v>
      </c>
      <c r="J1635" s="52">
        <v>0.799</v>
      </c>
    </row>
    <row r="1636">
      <c r="A1636" s="47" t="str">
        <f t="shared" si="1"/>
        <v>Europe_San Marino-Europe_2009</v>
      </c>
      <c r="B1636" s="47" t="s">
        <v>179</v>
      </c>
      <c r="C1636" s="49" t="s">
        <v>218</v>
      </c>
      <c r="D1636" s="44" t="s">
        <v>88</v>
      </c>
      <c r="E1636" s="50"/>
      <c r="F1636" s="50"/>
      <c r="G1636" s="50"/>
      <c r="H1636" s="50"/>
      <c r="I1636" s="52">
        <v>0.542</v>
      </c>
      <c r="J1636" s="52">
        <v>0.976</v>
      </c>
    </row>
    <row r="1637">
      <c r="A1637" s="47" t="str">
        <f t="shared" si="1"/>
        <v>Europe_San Marino-Europe_2010</v>
      </c>
      <c r="B1637" s="47" t="s">
        <v>179</v>
      </c>
      <c r="C1637" s="49" t="s">
        <v>218</v>
      </c>
      <c r="D1637" s="44" t="s">
        <v>89</v>
      </c>
      <c r="E1637" s="50"/>
      <c r="F1637" s="50"/>
      <c r="G1637" s="50"/>
      <c r="H1637" s="50"/>
      <c r="I1637" s="50"/>
      <c r="J1637" s="52">
        <v>0.991</v>
      </c>
    </row>
    <row r="1638">
      <c r="A1638" s="47" t="str">
        <f t="shared" si="1"/>
        <v>Europe_San Marino-Europe_2011</v>
      </c>
      <c r="B1638" s="47" t="s">
        <v>179</v>
      </c>
      <c r="C1638" s="49" t="s">
        <v>218</v>
      </c>
      <c r="D1638" s="44" t="s">
        <v>90</v>
      </c>
      <c r="E1638" s="50"/>
      <c r="F1638" s="50"/>
      <c r="G1638" s="50"/>
      <c r="H1638" s="50"/>
      <c r="I1638" s="52">
        <v>0.496</v>
      </c>
      <c r="J1638" s="52">
        <v>1.142</v>
      </c>
    </row>
    <row r="1639">
      <c r="A1639" s="47" t="str">
        <f t="shared" si="1"/>
        <v>Europe_San Marino-Europe_2012</v>
      </c>
      <c r="B1639" s="47" t="s">
        <v>179</v>
      </c>
      <c r="C1639" s="49" t="s">
        <v>218</v>
      </c>
      <c r="D1639" s="44" t="s">
        <v>91</v>
      </c>
      <c r="E1639" s="52">
        <v>0.422</v>
      </c>
      <c r="F1639" s="52">
        <v>40.0</v>
      </c>
      <c r="G1639" s="52">
        <v>74.0</v>
      </c>
      <c r="H1639" s="52">
        <v>52.0</v>
      </c>
      <c r="I1639" s="52">
        <v>0.509</v>
      </c>
      <c r="J1639" s="52">
        <v>1.152</v>
      </c>
    </row>
    <row r="1640">
      <c r="A1640" s="47" t="str">
        <f t="shared" si="1"/>
        <v>Europe_Serbia-Europe_2000</v>
      </c>
      <c r="B1640" s="47" t="s">
        <v>179</v>
      </c>
      <c r="C1640" s="49" t="s">
        <v>219</v>
      </c>
      <c r="D1640" s="44" t="s">
        <v>70</v>
      </c>
      <c r="E1640" s="50"/>
      <c r="F1640" s="50"/>
      <c r="G1640" s="50"/>
      <c r="H1640" s="50"/>
      <c r="I1640" s="50"/>
      <c r="J1640" s="50"/>
    </row>
    <row r="1641">
      <c r="A1641" s="47" t="str">
        <f t="shared" si="1"/>
        <v>Europe_Serbia-Europe_2001</v>
      </c>
      <c r="B1641" s="47" t="s">
        <v>179</v>
      </c>
      <c r="C1641" s="49" t="s">
        <v>219</v>
      </c>
      <c r="D1641" s="44" t="s">
        <v>71</v>
      </c>
      <c r="E1641" s="50"/>
      <c r="F1641" s="50"/>
      <c r="G1641" s="50"/>
      <c r="H1641" s="50"/>
      <c r="I1641" s="50"/>
      <c r="J1641" s="50"/>
    </row>
    <row r="1642">
      <c r="A1642" s="47" t="str">
        <f t="shared" si="1"/>
        <v>Europe_Serbia-Europe_2002</v>
      </c>
      <c r="B1642" s="47" t="s">
        <v>179</v>
      </c>
      <c r="C1642" s="49" t="s">
        <v>219</v>
      </c>
      <c r="D1642" s="44" t="s">
        <v>72</v>
      </c>
      <c r="E1642" s="50"/>
      <c r="F1642" s="50"/>
      <c r="G1642" s="50"/>
      <c r="H1642" s="50"/>
      <c r="I1642" s="50"/>
      <c r="J1642" s="50"/>
    </row>
    <row r="1643">
      <c r="A1643" s="47" t="str">
        <f t="shared" si="1"/>
        <v>Europe_Serbia-Europe_2003</v>
      </c>
      <c r="B1643" s="47" t="s">
        <v>179</v>
      </c>
      <c r="C1643" s="49" t="s">
        <v>219</v>
      </c>
      <c r="D1643" s="44" t="s">
        <v>74</v>
      </c>
      <c r="E1643" s="50"/>
      <c r="F1643" s="52">
        <v>56.0</v>
      </c>
      <c r="G1643" s="50"/>
      <c r="H1643" s="50"/>
      <c r="I1643" s="50"/>
      <c r="J1643" s="50"/>
    </row>
    <row r="1644">
      <c r="A1644" s="47" t="str">
        <f t="shared" si="1"/>
        <v>Europe_Serbia-Europe_2004</v>
      </c>
      <c r="B1644" s="47" t="s">
        <v>179</v>
      </c>
      <c r="C1644" s="49" t="s">
        <v>219</v>
      </c>
      <c r="D1644" s="44" t="s">
        <v>83</v>
      </c>
      <c r="E1644" s="50"/>
      <c r="F1644" s="52">
        <v>56.0</v>
      </c>
      <c r="G1644" s="50"/>
      <c r="H1644" s="50"/>
      <c r="I1644" s="52">
        <v>0.235</v>
      </c>
      <c r="J1644" s="52">
        <v>0.472</v>
      </c>
    </row>
    <row r="1645">
      <c r="A1645" s="47" t="str">
        <f t="shared" si="1"/>
        <v>Europe_Serbia-Europe_2005</v>
      </c>
      <c r="B1645" s="47" t="s">
        <v>179</v>
      </c>
      <c r="C1645" s="49" t="s">
        <v>219</v>
      </c>
      <c r="D1645" s="44" t="s">
        <v>84</v>
      </c>
      <c r="E1645" s="52">
        <v>0.358</v>
      </c>
      <c r="F1645" s="52">
        <v>23.0</v>
      </c>
      <c r="G1645" s="50"/>
      <c r="H1645" s="52">
        <v>279.0</v>
      </c>
      <c r="I1645" s="52">
        <v>0.263</v>
      </c>
      <c r="J1645" s="52">
        <v>0.67</v>
      </c>
    </row>
    <row r="1646">
      <c r="A1646" s="47" t="str">
        <f t="shared" si="1"/>
        <v>Europe_Serbia-Europe_2006</v>
      </c>
      <c r="B1646" s="47" t="s">
        <v>179</v>
      </c>
      <c r="C1646" s="49" t="s">
        <v>219</v>
      </c>
      <c r="D1646" s="44" t="s">
        <v>85</v>
      </c>
      <c r="E1646" s="52">
        <v>0.358</v>
      </c>
      <c r="F1646" s="52">
        <v>23.0</v>
      </c>
      <c r="G1646" s="50"/>
      <c r="H1646" s="52">
        <v>279.0</v>
      </c>
      <c r="I1646" s="52">
        <v>0.272</v>
      </c>
      <c r="J1646" s="52">
        <v>0.815</v>
      </c>
    </row>
    <row r="1647">
      <c r="A1647" s="47" t="str">
        <f t="shared" si="1"/>
        <v>Europe_Serbia-Europe_2007</v>
      </c>
      <c r="B1647" s="47" t="s">
        <v>179</v>
      </c>
      <c r="C1647" s="49" t="s">
        <v>219</v>
      </c>
      <c r="D1647" s="44" t="s">
        <v>86</v>
      </c>
      <c r="E1647" s="52">
        <v>0.358</v>
      </c>
      <c r="F1647" s="52">
        <v>23.0</v>
      </c>
      <c r="G1647" s="50"/>
      <c r="H1647" s="52">
        <v>279.0</v>
      </c>
      <c r="I1647" s="52">
        <v>0.332</v>
      </c>
      <c r="J1647" s="52">
        <v>1.045</v>
      </c>
    </row>
    <row r="1648">
      <c r="A1648" s="47" t="str">
        <f t="shared" si="1"/>
        <v>Europe_Serbia-Europe_2008</v>
      </c>
      <c r="B1648" s="47" t="s">
        <v>179</v>
      </c>
      <c r="C1648" s="49" t="s">
        <v>219</v>
      </c>
      <c r="D1648" s="44" t="s">
        <v>87</v>
      </c>
      <c r="E1648" s="52">
        <v>0.34</v>
      </c>
      <c r="F1648" s="52">
        <v>23.0</v>
      </c>
      <c r="G1648" s="50"/>
      <c r="H1648" s="52">
        <v>279.0</v>
      </c>
      <c r="I1648" s="52">
        <v>0.356</v>
      </c>
      <c r="J1648" s="52">
        <v>1.198</v>
      </c>
    </row>
    <row r="1649">
      <c r="A1649" s="47" t="str">
        <f t="shared" si="1"/>
        <v>Europe_Serbia-Europe_2009</v>
      </c>
      <c r="B1649" s="47" t="s">
        <v>179</v>
      </c>
      <c r="C1649" s="49" t="s">
        <v>219</v>
      </c>
      <c r="D1649" s="44" t="s">
        <v>88</v>
      </c>
      <c r="E1649" s="52">
        <v>0.34</v>
      </c>
      <c r="F1649" s="52">
        <v>13.0</v>
      </c>
      <c r="G1649" s="50"/>
      <c r="H1649" s="52">
        <v>279.0</v>
      </c>
      <c r="I1649" s="52">
        <v>0.381</v>
      </c>
      <c r="J1649" s="52">
        <v>1.244</v>
      </c>
    </row>
    <row r="1650">
      <c r="A1650" s="47" t="str">
        <f t="shared" si="1"/>
        <v>Europe_Serbia-Europe_2010</v>
      </c>
      <c r="B1650" s="47" t="s">
        <v>179</v>
      </c>
      <c r="C1650" s="49" t="s">
        <v>219</v>
      </c>
      <c r="D1650" s="44" t="s">
        <v>89</v>
      </c>
      <c r="E1650" s="52">
        <v>0.34</v>
      </c>
      <c r="F1650" s="52">
        <v>13.0</v>
      </c>
      <c r="G1650" s="50"/>
      <c r="H1650" s="52">
        <v>279.0</v>
      </c>
      <c r="I1650" s="52">
        <v>0.409</v>
      </c>
      <c r="J1650" s="52">
        <v>1.253</v>
      </c>
    </row>
    <row r="1651">
      <c r="A1651" s="47" t="str">
        <f t="shared" si="1"/>
        <v>Europe_Serbia-Europe_2011</v>
      </c>
      <c r="B1651" s="47" t="s">
        <v>179</v>
      </c>
      <c r="C1651" s="49" t="s">
        <v>219</v>
      </c>
      <c r="D1651" s="44" t="s">
        <v>90</v>
      </c>
      <c r="E1651" s="52">
        <v>0.34</v>
      </c>
      <c r="F1651" s="52">
        <v>13.0</v>
      </c>
      <c r="G1651" s="50"/>
      <c r="H1651" s="52">
        <v>279.0</v>
      </c>
      <c r="I1651" s="52">
        <v>0.422</v>
      </c>
      <c r="J1651" s="52">
        <v>1.302</v>
      </c>
    </row>
    <row r="1652">
      <c r="A1652" s="47" t="str">
        <f t="shared" si="1"/>
        <v>Europe_Serbia-Europe_2012</v>
      </c>
      <c r="B1652" s="47" t="s">
        <v>179</v>
      </c>
      <c r="C1652" s="49" t="s">
        <v>219</v>
      </c>
      <c r="D1652" s="44" t="s">
        <v>91</v>
      </c>
      <c r="E1652" s="52">
        <v>0.34</v>
      </c>
      <c r="F1652" s="52">
        <v>12.0</v>
      </c>
      <c r="G1652" s="52">
        <v>87.0</v>
      </c>
      <c r="H1652" s="52">
        <v>279.0</v>
      </c>
      <c r="I1652" s="52">
        <v>0.481</v>
      </c>
      <c r="J1652" s="52">
        <v>1.178</v>
      </c>
    </row>
    <row r="1653">
      <c r="A1653" s="47" t="str">
        <f t="shared" si="1"/>
        <v>Europe_Slovakia-Europe_2000</v>
      </c>
      <c r="B1653" s="47" t="s">
        <v>179</v>
      </c>
      <c r="C1653" s="49" t="s">
        <v>220</v>
      </c>
      <c r="D1653" s="44" t="s">
        <v>70</v>
      </c>
      <c r="E1653" s="50"/>
      <c r="F1653" s="50"/>
      <c r="G1653" s="50"/>
      <c r="H1653" s="50"/>
      <c r="I1653" s="52">
        <v>0.094</v>
      </c>
      <c r="J1653" s="52">
        <v>0.231</v>
      </c>
    </row>
    <row r="1654">
      <c r="A1654" s="47" t="str">
        <f t="shared" si="1"/>
        <v>Europe_Slovakia-Europe_2001</v>
      </c>
      <c r="B1654" s="47" t="s">
        <v>179</v>
      </c>
      <c r="C1654" s="49" t="s">
        <v>220</v>
      </c>
      <c r="D1654" s="44" t="s">
        <v>71</v>
      </c>
      <c r="E1654" s="50"/>
      <c r="F1654" s="50"/>
      <c r="G1654" s="50"/>
      <c r="H1654" s="50"/>
      <c r="I1654" s="52">
        <v>0.125</v>
      </c>
      <c r="J1654" s="52">
        <v>0.399</v>
      </c>
    </row>
    <row r="1655">
      <c r="A1655" s="47" t="str">
        <f t="shared" si="1"/>
        <v>Europe_Slovakia-Europe_2002</v>
      </c>
      <c r="B1655" s="47" t="s">
        <v>179</v>
      </c>
      <c r="C1655" s="49" t="s">
        <v>220</v>
      </c>
      <c r="D1655" s="44" t="s">
        <v>72</v>
      </c>
      <c r="E1655" s="50"/>
      <c r="F1655" s="50"/>
      <c r="G1655" s="50"/>
      <c r="H1655" s="50"/>
      <c r="I1655" s="52">
        <v>0.401</v>
      </c>
      <c r="J1655" s="52">
        <v>0.543</v>
      </c>
    </row>
    <row r="1656">
      <c r="A1656" s="47" t="str">
        <f t="shared" si="1"/>
        <v>Europe_Slovakia-Europe_2003</v>
      </c>
      <c r="B1656" s="47" t="s">
        <v>179</v>
      </c>
      <c r="C1656" s="49" t="s">
        <v>220</v>
      </c>
      <c r="D1656" s="44" t="s">
        <v>74</v>
      </c>
      <c r="E1656" s="50"/>
      <c r="F1656" s="52">
        <v>103.0</v>
      </c>
      <c r="G1656" s="50"/>
      <c r="H1656" s="50"/>
      <c r="I1656" s="52">
        <v>0.43</v>
      </c>
      <c r="J1656" s="52">
        <v>0.683</v>
      </c>
    </row>
    <row r="1657">
      <c r="A1657" s="47" t="str">
        <f t="shared" si="1"/>
        <v>Europe_Slovakia-Europe_2004</v>
      </c>
      <c r="B1657" s="47" t="s">
        <v>179</v>
      </c>
      <c r="C1657" s="49" t="s">
        <v>220</v>
      </c>
      <c r="D1657" s="44" t="s">
        <v>83</v>
      </c>
      <c r="E1657" s="50"/>
      <c r="F1657" s="52">
        <v>52.0</v>
      </c>
      <c r="G1657" s="50"/>
      <c r="H1657" s="50"/>
      <c r="I1657" s="52">
        <v>0.529</v>
      </c>
      <c r="J1657" s="52">
        <v>0.793</v>
      </c>
    </row>
    <row r="1658">
      <c r="A1658" s="47" t="str">
        <f t="shared" si="1"/>
        <v>Europe_Slovakia-Europe_2005</v>
      </c>
      <c r="B1658" s="47" t="s">
        <v>179</v>
      </c>
      <c r="C1658" s="49" t="s">
        <v>220</v>
      </c>
      <c r="D1658" s="44" t="s">
        <v>84</v>
      </c>
      <c r="E1658" s="52">
        <v>0.487</v>
      </c>
      <c r="F1658" s="52">
        <v>27.0</v>
      </c>
      <c r="G1658" s="50"/>
      <c r="H1658" s="52">
        <v>325.0</v>
      </c>
      <c r="I1658" s="52">
        <v>0.552</v>
      </c>
      <c r="J1658" s="52">
        <v>0.842</v>
      </c>
    </row>
    <row r="1659">
      <c r="A1659" s="47" t="str">
        <f t="shared" si="1"/>
        <v>Europe_Slovakia-Europe_2006</v>
      </c>
      <c r="B1659" s="47" t="s">
        <v>179</v>
      </c>
      <c r="C1659" s="49" t="s">
        <v>220</v>
      </c>
      <c r="D1659" s="44" t="s">
        <v>85</v>
      </c>
      <c r="E1659" s="52">
        <v>0.473</v>
      </c>
      <c r="F1659" s="52">
        <v>27.0</v>
      </c>
      <c r="G1659" s="50"/>
      <c r="H1659" s="52">
        <v>325.0</v>
      </c>
      <c r="I1659" s="52">
        <v>0.561</v>
      </c>
      <c r="J1659" s="52">
        <v>0.907</v>
      </c>
    </row>
    <row r="1660">
      <c r="A1660" s="47" t="str">
        <f t="shared" si="1"/>
        <v>Europe_Slovakia-Europe_2007</v>
      </c>
      <c r="B1660" s="47" t="s">
        <v>179</v>
      </c>
      <c r="C1660" s="49" t="s">
        <v>220</v>
      </c>
      <c r="D1660" s="44" t="s">
        <v>86</v>
      </c>
      <c r="E1660" s="52">
        <v>0.473</v>
      </c>
      <c r="F1660" s="52">
        <v>27.0</v>
      </c>
      <c r="G1660" s="50"/>
      <c r="H1660" s="52">
        <v>325.0</v>
      </c>
      <c r="I1660" s="52">
        <v>0.618</v>
      </c>
      <c r="J1660" s="52">
        <v>1.123</v>
      </c>
    </row>
    <row r="1661">
      <c r="A1661" s="47" t="str">
        <f t="shared" si="1"/>
        <v>Europe_Slovakia-Europe_2008</v>
      </c>
      <c r="B1661" s="47" t="s">
        <v>179</v>
      </c>
      <c r="C1661" s="49" t="s">
        <v>220</v>
      </c>
      <c r="D1661" s="44" t="s">
        <v>87</v>
      </c>
      <c r="E1661" s="52">
        <v>0.465</v>
      </c>
      <c r="F1661" s="52">
        <v>18.0</v>
      </c>
      <c r="G1661" s="50"/>
      <c r="H1661" s="52">
        <v>325.0</v>
      </c>
      <c r="I1661" s="52">
        <v>0.661</v>
      </c>
      <c r="J1661" s="52">
        <v>1.019</v>
      </c>
    </row>
    <row r="1662">
      <c r="A1662" s="47" t="str">
        <f t="shared" si="1"/>
        <v>Europe_Slovakia-Europe_2009</v>
      </c>
      <c r="B1662" s="47" t="s">
        <v>179</v>
      </c>
      <c r="C1662" s="49" t="s">
        <v>220</v>
      </c>
      <c r="D1662" s="44" t="s">
        <v>88</v>
      </c>
      <c r="E1662" s="52">
        <v>0.475</v>
      </c>
      <c r="F1662" s="52">
        <v>18.0</v>
      </c>
      <c r="G1662" s="50"/>
      <c r="H1662" s="52">
        <v>257.0</v>
      </c>
      <c r="I1662" s="52">
        <v>0.7</v>
      </c>
      <c r="J1662" s="52">
        <v>1.013</v>
      </c>
    </row>
    <row r="1663">
      <c r="A1663" s="47" t="str">
        <f t="shared" si="1"/>
        <v>Europe_Slovakia-Europe_2010</v>
      </c>
      <c r="B1663" s="47" t="s">
        <v>179</v>
      </c>
      <c r="C1663" s="49" t="s">
        <v>220</v>
      </c>
      <c r="D1663" s="44" t="s">
        <v>89</v>
      </c>
      <c r="E1663" s="52">
        <v>0.474</v>
      </c>
      <c r="F1663" s="52">
        <v>18.0</v>
      </c>
      <c r="G1663" s="50"/>
      <c r="H1663" s="52">
        <v>257.0</v>
      </c>
      <c r="I1663" s="52">
        <v>0.757</v>
      </c>
      <c r="J1663" s="52">
        <v>1.09</v>
      </c>
    </row>
    <row r="1664">
      <c r="A1664" s="47" t="str">
        <f t="shared" si="1"/>
        <v>Europe_Slovakia-Europe_2011</v>
      </c>
      <c r="B1664" s="47" t="s">
        <v>179</v>
      </c>
      <c r="C1664" s="49" t="s">
        <v>220</v>
      </c>
      <c r="D1664" s="44" t="s">
        <v>90</v>
      </c>
      <c r="E1664" s="52">
        <v>0.476</v>
      </c>
      <c r="F1664" s="52">
        <v>18.0</v>
      </c>
      <c r="G1664" s="50"/>
      <c r="H1664" s="52">
        <v>231.0</v>
      </c>
      <c r="I1664" s="52">
        <v>0.744</v>
      </c>
      <c r="J1664" s="52">
        <v>1.1</v>
      </c>
    </row>
    <row r="1665">
      <c r="A1665" s="47" t="str">
        <f t="shared" si="1"/>
        <v>Europe_Slovakia-Europe_2012</v>
      </c>
      <c r="B1665" s="47" t="s">
        <v>179</v>
      </c>
      <c r="C1665" s="49" t="s">
        <v>220</v>
      </c>
      <c r="D1665" s="44" t="s">
        <v>91</v>
      </c>
      <c r="E1665" s="52">
        <v>0.471</v>
      </c>
      <c r="F1665" s="52">
        <v>14.0</v>
      </c>
      <c r="G1665" s="52">
        <v>43.0</v>
      </c>
      <c r="H1665" s="52">
        <v>207.0</v>
      </c>
      <c r="I1665" s="52">
        <v>0.767</v>
      </c>
      <c r="J1665" s="52">
        <v>1.119</v>
      </c>
    </row>
    <row r="1666">
      <c r="A1666" s="47" t="str">
        <f t="shared" si="1"/>
        <v>Europe_Slovenia-Europe_2000</v>
      </c>
      <c r="B1666" s="47" t="s">
        <v>179</v>
      </c>
      <c r="C1666" s="49" t="s">
        <v>221</v>
      </c>
      <c r="D1666" s="44" t="s">
        <v>70</v>
      </c>
      <c r="E1666" s="50"/>
      <c r="F1666" s="50"/>
      <c r="G1666" s="50"/>
      <c r="H1666" s="50"/>
      <c r="I1666" s="52">
        <v>0.151</v>
      </c>
      <c r="J1666" s="52">
        <v>0.611</v>
      </c>
    </row>
    <row r="1667">
      <c r="A1667" s="47" t="str">
        <f t="shared" si="1"/>
        <v>Europe_Slovenia-Europe_2001</v>
      </c>
      <c r="B1667" s="47" t="s">
        <v>179</v>
      </c>
      <c r="C1667" s="49" t="s">
        <v>221</v>
      </c>
      <c r="D1667" s="44" t="s">
        <v>71</v>
      </c>
      <c r="E1667" s="50"/>
      <c r="F1667" s="50"/>
      <c r="G1667" s="50"/>
      <c r="H1667" s="50"/>
      <c r="I1667" s="52">
        <v>0.302</v>
      </c>
      <c r="J1667" s="52">
        <v>0.739</v>
      </c>
    </row>
    <row r="1668">
      <c r="A1668" s="47" t="str">
        <f t="shared" si="1"/>
        <v>Europe_Slovenia-Europe_2002</v>
      </c>
      <c r="B1668" s="47" t="s">
        <v>179</v>
      </c>
      <c r="C1668" s="49" t="s">
        <v>221</v>
      </c>
      <c r="D1668" s="44" t="s">
        <v>72</v>
      </c>
      <c r="E1668" s="50"/>
      <c r="F1668" s="50"/>
      <c r="G1668" s="50"/>
      <c r="H1668" s="50"/>
      <c r="I1668" s="52">
        <v>0.278</v>
      </c>
      <c r="J1668" s="52">
        <v>0.838</v>
      </c>
    </row>
    <row r="1669">
      <c r="A1669" s="47" t="str">
        <f t="shared" si="1"/>
        <v>Europe_Slovenia-Europe_2003</v>
      </c>
      <c r="B1669" s="47" t="s">
        <v>179</v>
      </c>
      <c r="C1669" s="49" t="s">
        <v>221</v>
      </c>
      <c r="D1669" s="44" t="s">
        <v>74</v>
      </c>
      <c r="E1669" s="50"/>
      <c r="F1669" s="52">
        <v>60.0</v>
      </c>
      <c r="G1669" s="50"/>
      <c r="H1669" s="50"/>
      <c r="I1669" s="52">
        <v>0.319</v>
      </c>
      <c r="J1669" s="52">
        <v>0.873</v>
      </c>
    </row>
    <row r="1670">
      <c r="A1670" s="47" t="str">
        <f t="shared" si="1"/>
        <v>Europe_Slovenia-Europe_2004</v>
      </c>
      <c r="B1670" s="47" t="s">
        <v>179</v>
      </c>
      <c r="C1670" s="49" t="s">
        <v>221</v>
      </c>
      <c r="D1670" s="44" t="s">
        <v>83</v>
      </c>
      <c r="E1670" s="50"/>
      <c r="F1670" s="52">
        <v>60.0</v>
      </c>
      <c r="G1670" s="50"/>
      <c r="H1670" s="50"/>
      <c r="I1670" s="52">
        <v>0.408</v>
      </c>
      <c r="J1670" s="52">
        <v>0.927</v>
      </c>
    </row>
    <row r="1671">
      <c r="A1671" s="47" t="str">
        <f t="shared" si="1"/>
        <v>Europe_Slovenia-Europe_2005</v>
      </c>
      <c r="B1671" s="47" t="s">
        <v>179</v>
      </c>
      <c r="C1671" s="49" t="s">
        <v>221</v>
      </c>
      <c r="D1671" s="44" t="s">
        <v>84</v>
      </c>
      <c r="E1671" s="52">
        <v>0.392</v>
      </c>
      <c r="F1671" s="52">
        <v>60.0</v>
      </c>
      <c r="G1671" s="50"/>
      <c r="H1671" s="52">
        <v>260.0</v>
      </c>
      <c r="I1671" s="52">
        <v>0.468</v>
      </c>
      <c r="J1671" s="52">
        <v>0.879</v>
      </c>
    </row>
    <row r="1672">
      <c r="A1672" s="47" t="str">
        <f t="shared" si="1"/>
        <v>Europe_Slovenia-Europe_2006</v>
      </c>
      <c r="B1672" s="47" t="s">
        <v>179</v>
      </c>
      <c r="C1672" s="49" t="s">
        <v>221</v>
      </c>
      <c r="D1672" s="44" t="s">
        <v>85</v>
      </c>
      <c r="E1672" s="52">
        <v>0.392</v>
      </c>
      <c r="F1672" s="52">
        <v>60.0</v>
      </c>
      <c r="G1672" s="50"/>
      <c r="H1672" s="52">
        <v>260.0</v>
      </c>
      <c r="I1672" s="52">
        <v>0.54</v>
      </c>
      <c r="J1672" s="52">
        <v>0.906</v>
      </c>
    </row>
    <row r="1673">
      <c r="A1673" s="47" t="str">
        <f t="shared" si="1"/>
        <v>Europe_Slovenia-Europe_2007</v>
      </c>
      <c r="B1673" s="47" t="s">
        <v>179</v>
      </c>
      <c r="C1673" s="49" t="s">
        <v>221</v>
      </c>
      <c r="D1673" s="44" t="s">
        <v>86</v>
      </c>
      <c r="E1673" s="52">
        <v>0.384</v>
      </c>
      <c r="F1673" s="52">
        <v>60.0</v>
      </c>
      <c r="G1673" s="50"/>
      <c r="H1673" s="52">
        <v>260.0</v>
      </c>
      <c r="I1673" s="52">
        <v>0.567</v>
      </c>
      <c r="J1673" s="52">
        <v>0.955</v>
      </c>
    </row>
    <row r="1674">
      <c r="A1674" s="47" t="str">
        <f t="shared" si="1"/>
        <v>Europe_Slovenia-Europe_2008</v>
      </c>
      <c r="B1674" s="47" t="s">
        <v>179</v>
      </c>
      <c r="C1674" s="49" t="s">
        <v>221</v>
      </c>
      <c r="D1674" s="44" t="s">
        <v>87</v>
      </c>
      <c r="E1674" s="52">
        <v>0.358</v>
      </c>
      <c r="F1674" s="52">
        <v>19.0</v>
      </c>
      <c r="G1674" s="50"/>
      <c r="H1674" s="52">
        <v>260.0</v>
      </c>
      <c r="I1674" s="52">
        <v>0.58</v>
      </c>
      <c r="J1674" s="52">
        <v>1.011</v>
      </c>
    </row>
    <row r="1675">
      <c r="A1675" s="47" t="str">
        <f t="shared" si="1"/>
        <v>Europe_Slovenia-Europe_2009</v>
      </c>
      <c r="B1675" s="47" t="s">
        <v>179</v>
      </c>
      <c r="C1675" s="49" t="s">
        <v>221</v>
      </c>
      <c r="D1675" s="44" t="s">
        <v>88</v>
      </c>
      <c r="E1675" s="52">
        <v>0.367</v>
      </c>
      <c r="F1675" s="52">
        <v>6.0</v>
      </c>
      <c r="G1675" s="50"/>
      <c r="H1675" s="52">
        <v>260.0</v>
      </c>
      <c r="I1675" s="52">
        <v>0.64</v>
      </c>
      <c r="J1675" s="52">
        <v>1.027</v>
      </c>
    </row>
    <row r="1676">
      <c r="A1676" s="47" t="str">
        <f t="shared" si="1"/>
        <v>Europe_Slovenia-Europe_2010</v>
      </c>
      <c r="B1676" s="47" t="s">
        <v>179</v>
      </c>
      <c r="C1676" s="49" t="s">
        <v>221</v>
      </c>
      <c r="D1676" s="44" t="s">
        <v>89</v>
      </c>
      <c r="E1676" s="52">
        <v>0.346</v>
      </c>
      <c r="F1676" s="52">
        <v>6.0</v>
      </c>
      <c r="G1676" s="50"/>
      <c r="H1676" s="52">
        <v>260.0</v>
      </c>
      <c r="I1676" s="52">
        <v>0.7</v>
      </c>
      <c r="J1676" s="52">
        <v>1.033</v>
      </c>
    </row>
    <row r="1677">
      <c r="A1677" s="47" t="str">
        <f t="shared" si="1"/>
        <v>Europe_Slovenia-Europe_2011</v>
      </c>
      <c r="B1677" s="47" t="s">
        <v>179</v>
      </c>
      <c r="C1677" s="49" t="s">
        <v>221</v>
      </c>
      <c r="D1677" s="44" t="s">
        <v>90</v>
      </c>
      <c r="E1677" s="52">
        <v>0.339</v>
      </c>
      <c r="F1677" s="52">
        <v>6.0</v>
      </c>
      <c r="G1677" s="50"/>
      <c r="H1677" s="52">
        <v>260.0</v>
      </c>
      <c r="I1677" s="52">
        <v>0.673</v>
      </c>
      <c r="J1677" s="52">
        <v>1.052</v>
      </c>
    </row>
    <row r="1678">
      <c r="A1678" s="47" t="str">
        <f t="shared" si="1"/>
        <v>Europe_Slovenia-Europe_2012</v>
      </c>
      <c r="B1678" s="47" t="s">
        <v>179</v>
      </c>
      <c r="C1678" s="49" t="s">
        <v>221</v>
      </c>
      <c r="D1678" s="44" t="s">
        <v>91</v>
      </c>
      <c r="E1678" s="52">
        <v>0.339</v>
      </c>
      <c r="F1678" s="52">
        <v>6.0</v>
      </c>
      <c r="G1678" s="52">
        <v>31.0</v>
      </c>
      <c r="H1678" s="52">
        <v>260.0</v>
      </c>
      <c r="I1678" s="52">
        <v>0.683</v>
      </c>
      <c r="J1678" s="52">
        <v>1.084</v>
      </c>
    </row>
    <row r="1679">
      <c r="A1679" s="47" t="str">
        <f t="shared" si="1"/>
        <v>Europe_Spain-Europe_2000</v>
      </c>
      <c r="B1679" s="47" t="s">
        <v>179</v>
      </c>
      <c r="C1679" s="49" t="s">
        <v>222</v>
      </c>
      <c r="D1679" s="44" t="s">
        <v>70</v>
      </c>
      <c r="E1679" s="50"/>
      <c r="F1679" s="50"/>
      <c r="G1679" s="50"/>
      <c r="H1679" s="50"/>
      <c r="I1679" s="52">
        <v>0.136</v>
      </c>
      <c r="J1679" s="52">
        <v>0.602</v>
      </c>
    </row>
    <row r="1680">
      <c r="A1680" s="47" t="str">
        <f t="shared" si="1"/>
        <v>Europe_Spain-Europe_2001</v>
      </c>
      <c r="B1680" s="47" t="s">
        <v>179</v>
      </c>
      <c r="C1680" s="49" t="s">
        <v>222</v>
      </c>
      <c r="D1680" s="44" t="s">
        <v>71</v>
      </c>
      <c r="E1680" s="50"/>
      <c r="F1680" s="50"/>
      <c r="G1680" s="50"/>
      <c r="H1680" s="50"/>
      <c r="I1680" s="52">
        <v>0.181</v>
      </c>
      <c r="J1680" s="52">
        <v>0.728</v>
      </c>
    </row>
    <row r="1681">
      <c r="A1681" s="47" t="str">
        <f t="shared" si="1"/>
        <v>Europe_Spain-Europe_2002</v>
      </c>
      <c r="B1681" s="47" t="s">
        <v>179</v>
      </c>
      <c r="C1681" s="49" t="s">
        <v>222</v>
      </c>
      <c r="D1681" s="44" t="s">
        <v>72</v>
      </c>
      <c r="E1681" s="50"/>
      <c r="F1681" s="50"/>
      <c r="G1681" s="50"/>
      <c r="H1681" s="50"/>
      <c r="I1681" s="52">
        <v>0.204</v>
      </c>
      <c r="J1681" s="52">
        <v>0.811</v>
      </c>
    </row>
    <row r="1682">
      <c r="A1682" s="47" t="str">
        <f t="shared" si="1"/>
        <v>Europe_Spain-Europe_2003</v>
      </c>
      <c r="B1682" s="47" t="s">
        <v>179</v>
      </c>
      <c r="C1682" s="49" t="s">
        <v>222</v>
      </c>
      <c r="D1682" s="44" t="s">
        <v>74</v>
      </c>
      <c r="E1682" s="50"/>
      <c r="F1682" s="52">
        <v>114.0</v>
      </c>
      <c r="G1682" s="50"/>
      <c r="H1682" s="50"/>
      <c r="I1682" s="52">
        <v>0.399</v>
      </c>
      <c r="J1682" s="52">
        <v>0.886</v>
      </c>
    </row>
    <row r="1683">
      <c r="A1683" s="47" t="str">
        <f t="shared" si="1"/>
        <v>Europe_Spain-Europe_2004</v>
      </c>
      <c r="B1683" s="47" t="s">
        <v>179</v>
      </c>
      <c r="C1683" s="49" t="s">
        <v>222</v>
      </c>
      <c r="D1683" s="44" t="s">
        <v>83</v>
      </c>
      <c r="E1683" s="50"/>
      <c r="F1683" s="52">
        <v>114.0</v>
      </c>
      <c r="G1683" s="50"/>
      <c r="H1683" s="50"/>
      <c r="I1683" s="52">
        <v>0.44</v>
      </c>
      <c r="J1683" s="52">
        <v>0.904</v>
      </c>
    </row>
    <row r="1684">
      <c r="A1684" s="47" t="str">
        <f t="shared" si="1"/>
        <v>Europe_Spain-Europe_2005</v>
      </c>
      <c r="B1684" s="47" t="s">
        <v>179</v>
      </c>
      <c r="C1684" s="49" t="s">
        <v>222</v>
      </c>
      <c r="D1684" s="44" t="s">
        <v>84</v>
      </c>
      <c r="E1684" s="52">
        <v>0.619</v>
      </c>
      <c r="F1684" s="52">
        <v>47.0</v>
      </c>
      <c r="G1684" s="50"/>
      <c r="H1684" s="52">
        <v>298.0</v>
      </c>
      <c r="I1684" s="52">
        <v>0.479</v>
      </c>
      <c r="J1684" s="52">
        <v>0.984</v>
      </c>
    </row>
    <row r="1685">
      <c r="A1685" s="47" t="str">
        <f t="shared" si="1"/>
        <v>Europe_Spain-Europe_2006</v>
      </c>
      <c r="B1685" s="47" t="s">
        <v>179</v>
      </c>
      <c r="C1685" s="49" t="s">
        <v>222</v>
      </c>
      <c r="D1685" s="44" t="s">
        <v>85</v>
      </c>
      <c r="E1685" s="52">
        <v>0.619</v>
      </c>
      <c r="F1685" s="52">
        <v>47.0</v>
      </c>
      <c r="G1685" s="50"/>
      <c r="H1685" s="52">
        <v>298.0</v>
      </c>
      <c r="I1685" s="52">
        <v>0.504</v>
      </c>
      <c r="J1685" s="52">
        <v>1.038</v>
      </c>
    </row>
    <row r="1686">
      <c r="A1686" s="47" t="str">
        <f t="shared" si="1"/>
        <v>Europe_Spain-Europe_2007</v>
      </c>
      <c r="B1686" s="47" t="s">
        <v>179</v>
      </c>
      <c r="C1686" s="49" t="s">
        <v>222</v>
      </c>
      <c r="D1686" s="44" t="s">
        <v>86</v>
      </c>
      <c r="E1686" s="52">
        <v>0.621</v>
      </c>
      <c r="F1686" s="52">
        <v>47.0</v>
      </c>
      <c r="G1686" s="50"/>
      <c r="H1686" s="52">
        <v>298.0</v>
      </c>
      <c r="I1686" s="52">
        <v>0.551</v>
      </c>
      <c r="J1686" s="52">
        <v>1.084</v>
      </c>
    </row>
    <row r="1687">
      <c r="A1687" s="47" t="str">
        <f t="shared" si="1"/>
        <v>Europe_Spain-Europe_2008</v>
      </c>
      <c r="B1687" s="47" t="s">
        <v>179</v>
      </c>
      <c r="C1687" s="49" t="s">
        <v>222</v>
      </c>
      <c r="D1687" s="44" t="s">
        <v>87</v>
      </c>
      <c r="E1687" s="52">
        <v>0.603</v>
      </c>
      <c r="F1687" s="52">
        <v>47.0</v>
      </c>
      <c r="G1687" s="50"/>
      <c r="H1687" s="52">
        <v>234.0</v>
      </c>
      <c r="I1687" s="52">
        <v>0.596</v>
      </c>
      <c r="J1687" s="52">
        <v>1.097</v>
      </c>
    </row>
    <row r="1688">
      <c r="A1688" s="47" t="str">
        <f t="shared" si="1"/>
        <v>Europe_Spain-Europe_2009</v>
      </c>
      <c r="B1688" s="47" t="s">
        <v>179</v>
      </c>
      <c r="C1688" s="49" t="s">
        <v>222</v>
      </c>
      <c r="D1688" s="44" t="s">
        <v>88</v>
      </c>
      <c r="E1688" s="52">
        <v>0.571</v>
      </c>
      <c r="F1688" s="52">
        <v>47.0</v>
      </c>
      <c r="G1688" s="50"/>
      <c r="H1688" s="52">
        <v>213.0</v>
      </c>
      <c r="I1688" s="52">
        <v>0.624</v>
      </c>
      <c r="J1688" s="52">
        <v>1.116</v>
      </c>
    </row>
    <row r="1689">
      <c r="A1689" s="47" t="str">
        <f t="shared" si="1"/>
        <v>Europe_Spain-Europe_2010</v>
      </c>
      <c r="B1689" s="47" t="s">
        <v>179</v>
      </c>
      <c r="C1689" s="49" t="s">
        <v>222</v>
      </c>
      <c r="D1689" s="44" t="s">
        <v>89</v>
      </c>
      <c r="E1689" s="52">
        <v>0.568</v>
      </c>
      <c r="F1689" s="52">
        <v>47.0</v>
      </c>
      <c r="G1689" s="50"/>
      <c r="H1689" s="52">
        <v>197.0</v>
      </c>
      <c r="I1689" s="52">
        <v>0.658</v>
      </c>
      <c r="J1689" s="52">
        <v>1.113</v>
      </c>
    </row>
    <row r="1690">
      <c r="A1690" s="47" t="str">
        <f t="shared" si="1"/>
        <v>Europe_Spain-Europe_2011</v>
      </c>
      <c r="B1690" s="47" t="s">
        <v>179</v>
      </c>
      <c r="C1690" s="49" t="s">
        <v>222</v>
      </c>
      <c r="D1690" s="44" t="s">
        <v>90</v>
      </c>
      <c r="E1690" s="52">
        <v>0.387</v>
      </c>
      <c r="F1690" s="52">
        <v>28.0</v>
      </c>
      <c r="G1690" s="50"/>
      <c r="H1690" s="52">
        <v>187.0</v>
      </c>
      <c r="I1690" s="52">
        <v>0.676</v>
      </c>
      <c r="J1690" s="52">
        <v>1.131</v>
      </c>
    </row>
    <row r="1691">
      <c r="A1691" s="47" t="str">
        <f t="shared" si="1"/>
        <v>Europe_Spain-Europe_2012</v>
      </c>
      <c r="B1691" s="47" t="s">
        <v>179</v>
      </c>
      <c r="C1691" s="49" t="s">
        <v>222</v>
      </c>
      <c r="D1691" s="44" t="s">
        <v>91</v>
      </c>
      <c r="E1691" s="52">
        <v>0.387</v>
      </c>
      <c r="F1691" s="52">
        <v>28.0</v>
      </c>
      <c r="G1691" s="52">
        <v>46.0</v>
      </c>
      <c r="H1691" s="52">
        <v>167.0</v>
      </c>
      <c r="I1691" s="52">
        <v>0.698</v>
      </c>
      <c r="J1691" s="52">
        <v>1.084</v>
      </c>
    </row>
    <row r="1692">
      <c r="A1692" s="47" t="str">
        <f t="shared" si="1"/>
        <v>Europe_Sweden-Europe_2000</v>
      </c>
      <c r="B1692" s="47" t="s">
        <v>179</v>
      </c>
      <c r="C1692" s="49" t="s">
        <v>223</v>
      </c>
      <c r="D1692" s="44" t="s">
        <v>70</v>
      </c>
      <c r="E1692" s="50"/>
      <c r="F1692" s="50"/>
      <c r="G1692" s="50"/>
      <c r="H1692" s="50"/>
      <c r="I1692" s="52">
        <v>0.457</v>
      </c>
      <c r="J1692" s="52">
        <v>0.718</v>
      </c>
    </row>
    <row r="1693">
      <c r="A1693" s="47" t="str">
        <f t="shared" si="1"/>
        <v>Europe_Sweden-Europe_2001</v>
      </c>
      <c r="B1693" s="47" t="s">
        <v>179</v>
      </c>
      <c r="C1693" s="49" t="s">
        <v>223</v>
      </c>
      <c r="D1693" s="44" t="s">
        <v>71</v>
      </c>
      <c r="E1693" s="50"/>
      <c r="F1693" s="50"/>
      <c r="G1693" s="50"/>
      <c r="H1693" s="50"/>
      <c r="I1693" s="52">
        <v>0.518</v>
      </c>
      <c r="J1693" s="52">
        <v>0.808</v>
      </c>
    </row>
    <row r="1694">
      <c r="A1694" s="47" t="str">
        <f t="shared" si="1"/>
        <v>Europe_Sweden-Europe_2002</v>
      </c>
      <c r="B1694" s="47" t="s">
        <v>179</v>
      </c>
      <c r="C1694" s="49" t="s">
        <v>223</v>
      </c>
      <c r="D1694" s="44" t="s">
        <v>72</v>
      </c>
      <c r="E1694" s="50"/>
      <c r="F1694" s="50"/>
      <c r="G1694" s="50"/>
      <c r="H1694" s="50"/>
      <c r="I1694" s="52">
        <v>0.706</v>
      </c>
      <c r="J1694" s="52">
        <v>0.892</v>
      </c>
    </row>
    <row r="1695">
      <c r="A1695" s="47" t="str">
        <f t="shared" si="1"/>
        <v>Europe_Sweden-Europe_2003</v>
      </c>
      <c r="B1695" s="47" t="s">
        <v>179</v>
      </c>
      <c r="C1695" s="49" t="s">
        <v>223</v>
      </c>
      <c r="D1695" s="44" t="s">
        <v>74</v>
      </c>
      <c r="E1695" s="50"/>
      <c r="F1695" s="52">
        <v>16.0</v>
      </c>
      <c r="G1695" s="50"/>
      <c r="H1695" s="50"/>
      <c r="I1695" s="52">
        <v>0.791</v>
      </c>
      <c r="J1695" s="52">
        <v>0.984</v>
      </c>
    </row>
    <row r="1696">
      <c r="A1696" s="47" t="str">
        <f t="shared" si="1"/>
        <v>Europe_Sweden-Europe_2004</v>
      </c>
      <c r="B1696" s="47" t="s">
        <v>179</v>
      </c>
      <c r="C1696" s="49" t="s">
        <v>223</v>
      </c>
      <c r="D1696" s="44" t="s">
        <v>83</v>
      </c>
      <c r="E1696" s="50"/>
      <c r="F1696" s="52">
        <v>16.0</v>
      </c>
      <c r="G1696" s="50"/>
      <c r="H1696" s="50"/>
      <c r="I1696" s="52">
        <v>0.839</v>
      </c>
      <c r="J1696" s="52">
        <v>0.978</v>
      </c>
    </row>
    <row r="1697">
      <c r="A1697" s="47" t="str">
        <f t="shared" si="1"/>
        <v>Europe_Sweden-Europe_2005</v>
      </c>
      <c r="B1697" s="47" t="s">
        <v>179</v>
      </c>
      <c r="C1697" s="49" t="s">
        <v>223</v>
      </c>
      <c r="D1697" s="44" t="s">
        <v>84</v>
      </c>
      <c r="E1697" s="52">
        <v>0.541</v>
      </c>
      <c r="F1697" s="52">
        <v>16.0</v>
      </c>
      <c r="G1697" s="50"/>
      <c r="H1697" s="52">
        <v>122.0</v>
      </c>
      <c r="I1697" s="52">
        <v>0.848</v>
      </c>
      <c r="J1697" s="52">
        <v>1.008</v>
      </c>
    </row>
    <row r="1698">
      <c r="A1698" s="47" t="str">
        <f t="shared" si="1"/>
        <v>Europe_Sweden-Europe_2006</v>
      </c>
      <c r="B1698" s="47" t="s">
        <v>179</v>
      </c>
      <c r="C1698" s="49" t="s">
        <v>223</v>
      </c>
      <c r="D1698" s="44" t="s">
        <v>85</v>
      </c>
      <c r="E1698" s="52">
        <v>0.541</v>
      </c>
      <c r="F1698" s="52">
        <v>16.0</v>
      </c>
      <c r="G1698" s="50"/>
      <c r="H1698" s="52">
        <v>122.0</v>
      </c>
      <c r="I1698" s="52">
        <v>0.878</v>
      </c>
      <c r="J1698" s="52">
        <v>1.057</v>
      </c>
    </row>
    <row r="1699">
      <c r="A1699" s="47" t="str">
        <f t="shared" si="1"/>
        <v>Europe_Sweden-Europe_2007</v>
      </c>
      <c r="B1699" s="47" t="s">
        <v>179</v>
      </c>
      <c r="C1699" s="49" t="s">
        <v>223</v>
      </c>
      <c r="D1699" s="44" t="s">
        <v>86</v>
      </c>
      <c r="E1699" s="52">
        <v>0.537</v>
      </c>
      <c r="F1699" s="52">
        <v>16.0</v>
      </c>
      <c r="G1699" s="50"/>
      <c r="H1699" s="52">
        <v>122.0</v>
      </c>
      <c r="I1699" s="52">
        <v>0.82</v>
      </c>
      <c r="J1699" s="52">
        <v>1.105</v>
      </c>
    </row>
    <row r="1700">
      <c r="A1700" s="47" t="str">
        <f t="shared" si="1"/>
        <v>Europe_Sweden-Europe_2008</v>
      </c>
      <c r="B1700" s="47" t="s">
        <v>179</v>
      </c>
      <c r="C1700" s="49" t="s">
        <v>223</v>
      </c>
      <c r="D1700" s="44" t="s">
        <v>87</v>
      </c>
      <c r="E1700" s="52">
        <v>0.537</v>
      </c>
      <c r="F1700" s="52">
        <v>16.0</v>
      </c>
      <c r="G1700" s="50"/>
      <c r="H1700" s="52">
        <v>122.0</v>
      </c>
      <c r="I1700" s="52">
        <v>0.9</v>
      </c>
      <c r="J1700" s="52">
        <v>1.084</v>
      </c>
    </row>
    <row r="1701">
      <c r="A1701" s="47" t="str">
        <f t="shared" si="1"/>
        <v>Europe_Sweden-Europe_2009</v>
      </c>
      <c r="B1701" s="47" t="s">
        <v>179</v>
      </c>
      <c r="C1701" s="49" t="s">
        <v>223</v>
      </c>
      <c r="D1701" s="44" t="s">
        <v>88</v>
      </c>
      <c r="E1701" s="52">
        <v>0.539</v>
      </c>
      <c r="F1701" s="52">
        <v>16.0</v>
      </c>
      <c r="G1701" s="50"/>
      <c r="H1701" s="52">
        <v>122.0</v>
      </c>
      <c r="I1701" s="52">
        <v>0.91</v>
      </c>
      <c r="J1701" s="52">
        <v>1.121</v>
      </c>
    </row>
    <row r="1702">
      <c r="A1702" s="47" t="str">
        <f t="shared" si="1"/>
        <v>Europe_Sweden-Europe_2010</v>
      </c>
      <c r="B1702" s="47" t="s">
        <v>179</v>
      </c>
      <c r="C1702" s="49" t="s">
        <v>223</v>
      </c>
      <c r="D1702" s="44" t="s">
        <v>89</v>
      </c>
      <c r="E1702" s="52">
        <v>0.52</v>
      </c>
      <c r="F1702" s="52">
        <v>16.0</v>
      </c>
      <c r="G1702" s="50"/>
      <c r="H1702" s="52">
        <v>122.0</v>
      </c>
      <c r="I1702" s="52">
        <v>0.9</v>
      </c>
      <c r="J1702" s="52">
        <v>1.172</v>
      </c>
    </row>
    <row r="1703">
      <c r="A1703" s="47" t="str">
        <f t="shared" si="1"/>
        <v>Europe_Sweden-Europe_2011</v>
      </c>
      <c r="B1703" s="47" t="s">
        <v>179</v>
      </c>
      <c r="C1703" s="49" t="s">
        <v>223</v>
      </c>
      <c r="D1703" s="44" t="s">
        <v>90</v>
      </c>
      <c r="E1703" s="52">
        <v>0.52</v>
      </c>
      <c r="F1703" s="52">
        <v>16.0</v>
      </c>
      <c r="G1703" s="50"/>
      <c r="H1703" s="52">
        <v>122.0</v>
      </c>
      <c r="I1703" s="52">
        <v>0.928</v>
      </c>
      <c r="J1703" s="52">
        <v>1.212</v>
      </c>
    </row>
    <row r="1704">
      <c r="A1704" s="47" t="str">
        <f t="shared" si="1"/>
        <v>Europe_Sweden-Europe_2012</v>
      </c>
      <c r="B1704" s="47" t="s">
        <v>179</v>
      </c>
      <c r="C1704" s="49" t="s">
        <v>223</v>
      </c>
      <c r="D1704" s="44" t="s">
        <v>91</v>
      </c>
      <c r="E1704" s="52">
        <v>0.52</v>
      </c>
      <c r="F1704" s="52">
        <v>16.0</v>
      </c>
      <c r="G1704" s="52">
        <v>14.0</v>
      </c>
      <c r="H1704" s="52">
        <v>122.0</v>
      </c>
      <c r="I1704" s="52">
        <v>0.932</v>
      </c>
      <c r="J1704" s="52">
        <v>1.246</v>
      </c>
    </row>
    <row r="1705">
      <c r="A1705" s="47" t="str">
        <f t="shared" si="1"/>
        <v>Europe_Switzerland-Europe_2000</v>
      </c>
      <c r="B1705" s="47" t="s">
        <v>179</v>
      </c>
      <c r="C1705" s="49" t="s">
        <v>224</v>
      </c>
      <c r="D1705" s="44" t="s">
        <v>70</v>
      </c>
      <c r="E1705" s="50"/>
      <c r="F1705" s="50"/>
      <c r="G1705" s="50"/>
      <c r="H1705" s="50"/>
      <c r="I1705" s="52">
        <v>0.471</v>
      </c>
      <c r="J1705" s="52">
        <v>0.647</v>
      </c>
    </row>
    <row r="1706">
      <c r="A1706" s="47" t="str">
        <f t="shared" si="1"/>
        <v>Europe_Switzerland-Europe_2001</v>
      </c>
      <c r="B1706" s="47" t="s">
        <v>179</v>
      </c>
      <c r="C1706" s="49" t="s">
        <v>224</v>
      </c>
      <c r="D1706" s="44" t="s">
        <v>71</v>
      </c>
      <c r="E1706" s="50"/>
      <c r="F1706" s="50"/>
      <c r="G1706" s="50"/>
      <c r="H1706" s="50"/>
      <c r="I1706" s="52">
        <v>0.551</v>
      </c>
      <c r="J1706" s="52">
        <v>0.733</v>
      </c>
    </row>
    <row r="1707">
      <c r="A1707" s="47" t="str">
        <f t="shared" si="1"/>
        <v>Europe_Switzerland-Europe_2002</v>
      </c>
      <c r="B1707" s="47" t="s">
        <v>179</v>
      </c>
      <c r="C1707" s="49" t="s">
        <v>224</v>
      </c>
      <c r="D1707" s="44" t="s">
        <v>72</v>
      </c>
      <c r="E1707" s="50"/>
      <c r="F1707" s="50"/>
      <c r="G1707" s="50"/>
      <c r="H1707" s="50"/>
      <c r="I1707" s="52">
        <v>0.614</v>
      </c>
      <c r="J1707" s="52">
        <v>0.792</v>
      </c>
    </row>
    <row r="1708">
      <c r="A1708" s="47" t="str">
        <f t="shared" si="1"/>
        <v>Europe_Switzerland-Europe_2003</v>
      </c>
      <c r="B1708" s="47" t="s">
        <v>179</v>
      </c>
      <c r="C1708" s="49" t="s">
        <v>224</v>
      </c>
      <c r="D1708" s="44" t="s">
        <v>74</v>
      </c>
      <c r="E1708" s="50"/>
      <c r="F1708" s="52">
        <v>20.0</v>
      </c>
      <c r="G1708" s="50"/>
      <c r="H1708" s="50"/>
      <c r="I1708" s="52">
        <v>0.651</v>
      </c>
      <c r="J1708" s="52">
        <v>0.849</v>
      </c>
    </row>
    <row r="1709">
      <c r="A1709" s="47" t="str">
        <f t="shared" si="1"/>
        <v>Europe_Switzerland-Europe_2004</v>
      </c>
      <c r="B1709" s="47" t="s">
        <v>179</v>
      </c>
      <c r="C1709" s="49" t="s">
        <v>224</v>
      </c>
      <c r="D1709" s="44" t="s">
        <v>83</v>
      </c>
      <c r="E1709" s="50"/>
      <c r="F1709" s="52">
        <v>18.0</v>
      </c>
      <c r="G1709" s="50"/>
      <c r="H1709" s="50"/>
      <c r="I1709" s="52">
        <v>0.678</v>
      </c>
      <c r="J1709" s="52">
        <v>0.854</v>
      </c>
    </row>
    <row r="1710">
      <c r="A1710" s="47" t="str">
        <f t="shared" si="1"/>
        <v>Europe_Switzerland-Europe_2005</v>
      </c>
      <c r="B1710" s="47" t="s">
        <v>179</v>
      </c>
      <c r="C1710" s="49" t="s">
        <v>224</v>
      </c>
      <c r="D1710" s="44" t="s">
        <v>84</v>
      </c>
      <c r="E1710" s="52">
        <v>0.288</v>
      </c>
      <c r="F1710" s="52">
        <v>18.0</v>
      </c>
      <c r="G1710" s="50"/>
      <c r="H1710" s="52">
        <v>63.0</v>
      </c>
      <c r="I1710" s="52">
        <v>0.701</v>
      </c>
      <c r="J1710" s="52">
        <v>0.922</v>
      </c>
    </row>
    <row r="1711">
      <c r="A1711" s="47" t="str">
        <f t="shared" si="1"/>
        <v>Europe_Switzerland-Europe_2006</v>
      </c>
      <c r="B1711" s="47" t="s">
        <v>179</v>
      </c>
      <c r="C1711" s="49" t="s">
        <v>224</v>
      </c>
      <c r="D1711" s="44" t="s">
        <v>85</v>
      </c>
      <c r="E1711" s="52">
        <v>0.276</v>
      </c>
      <c r="F1711" s="52">
        <v>18.0</v>
      </c>
      <c r="G1711" s="50"/>
      <c r="H1711" s="52">
        <v>63.0</v>
      </c>
      <c r="I1711" s="52">
        <v>0.757</v>
      </c>
      <c r="J1711" s="52">
        <v>0.994</v>
      </c>
    </row>
    <row r="1712">
      <c r="A1712" s="47" t="str">
        <f t="shared" si="1"/>
        <v>Europe_Switzerland-Europe_2007</v>
      </c>
      <c r="B1712" s="47" t="s">
        <v>179</v>
      </c>
      <c r="C1712" s="49" t="s">
        <v>224</v>
      </c>
      <c r="D1712" s="44" t="s">
        <v>86</v>
      </c>
      <c r="E1712" s="52">
        <v>0.279</v>
      </c>
      <c r="F1712" s="52">
        <v>18.0</v>
      </c>
      <c r="G1712" s="50"/>
      <c r="H1712" s="52">
        <v>63.0</v>
      </c>
      <c r="I1712" s="52">
        <v>0.772</v>
      </c>
      <c r="J1712" s="52">
        <v>1.085</v>
      </c>
    </row>
    <row r="1713">
      <c r="A1713" s="47" t="str">
        <f t="shared" si="1"/>
        <v>Europe_Switzerland-Europe_2008</v>
      </c>
      <c r="B1713" s="47" t="s">
        <v>179</v>
      </c>
      <c r="C1713" s="49" t="s">
        <v>224</v>
      </c>
      <c r="D1713" s="44" t="s">
        <v>87</v>
      </c>
      <c r="E1713" s="52">
        <v>0.278</v>
      </c>
      <c r="F1713" s="52">
        <v>18.0</v>
      </c>
      <c r="G1713" s="50"/>
      <c r="H1713" s="52">
        <v>63.0</v>
      </c>
      <c r="I1713" s="52">
        <v>0.792</v>
      </c>
      <c r="J1713" s="52">
        <v>1.163</v>
      </c>
    </row>
    <row r="1714">
      <c r="A1714" s="47" t="str">
        <f t="shared" si="1"/>
        <v>Europe_Switzerland-Europe_2009</v>
      </c>
      <c r="B1714" s="47" t="s">
        <v>179</v>
      </c>
      <c r="C1714" s="49" t="s">
        <v>224</v>
      </c>
      <c r="D1714" s="44" t="s">
        <v>88</v>
      </c>
      <c r="E1714" s="52">
        <v>0.287</v>
      </c>
      <c r="F1714" s="52">
        <v>18.0</v>
      </c>
      <c r="G1714" s="50"/>
      <c r="H1714" s="52">
        <v>63.0</v>
      </c>
      <c r="I1714" s="52">
        <v>0.813</v>
      </c>
      <c r="J1714" s="52">
        <v>1.204</v>
      </c>
    </row>
    <row r="1715">
      <c r="A1715" s="47" t="str">
        <f t="shared" si="1"/>
        <v>Europe_Switzerland-Europe_2010</v>
      </c>
      <c r="B1715" s="47" t="s">
        <v>179</v>
      </c>
      <c r="C1715" s="49" t="s">
        <v>224</v>
      </c>
      <c r="D1715" s="44" t="s">
        <v>89</v>
      </c>
      <c r="E1715" s="52">
        <v>0.288</v>
      </c>
      <c r="F1715" s="52">
        <v>18.0</v>
      </c>
      <c r="G1715" s="50"/>
      <c r="H1715" s="52">
        <v>63.0</v>
      </c>
      <c r="I1715" s="52">
        <v>0.839</v>
      </c>
      <c r="J1715" s="52">
        <v>1.232</v>
      </c>
    </row>
    <row r="1716">
      <c r="A1716" s="47" t="str">
        <f t="shared" si="1"/>
        <v>Europe_Switzerland-Europe_2011</v>
      </c>
      <c r="B1716" s="47" t="s">
        <v>179</v>
      </c>
      <c r="C1716" s="49" t="s">
        <v>224</v>
      </c>
      <c r="D1716" s="44" t="s">
        <v>90</v>
      </c>
      <c r="E1716" s="52">
        <v>0.289</v>
      </c>
      <c r="F1716" s="52">
        <v>18.0</v>
      </c>
      <c r="G1716" s="50"/>
      <c r="H1716" s="52">
        <v>63.0</v>
      </c>
      <c r="I1716" s="52">
        <v>0.852</v>
      </c>
      <c r="J1716" s="52">
        <v>1.274</v>
      </c>
    </row>
    <row r="1717">
      <c r="A1717" s="47" t="str">
        <f t="shared" si="1"/>
        <v>Europe_Switzerland-Europe_2012</v>
      </c>
      <c r="B1717" s="47" t="s">
        <v>179</v>
      </c>
      <c r="C1717" s="49" t="s">
        <v>224</v>
      </c>
      <c r="D1717" s="44" t="s">
        <v>91</v>
      </c>
      <c r="E1717" s="52">
        <v>0.291</v>
      </c>
      <c r="F1717" s="52">
        <v>18.0</v>
      </c>
      <c r="G1717" s="52">
        <v>27.0</v>
      </c>
      <c r="H1717" s="52">
        <v>63.0</v>
      </c>
      <c r="I1717" s="52">
        <v>0.852</v>
      </c>
      <c r="J1717" s="52">
        <v>1.321</v>
      </c>
    </row>
    <row r="1718">
      <c r="A1718" s="47" t="str">
        <f t="shared" si="1"/>
        <v>Europe_Turkey-Europe_2000</v>
      </c>
      <c r="B1718" s="47" t="s">
        <v>179</v>
      </c>
      <c r="C1718" s="49" t="s">
        <v>225</v>
      </c>
      <c r="D1718" s="44" t="s">
        <v>70</v>
      </c>
      <c r="E1718" s="50"/>
      <c r="F1718" s="50"/>
      <c r="G1718" s="50"/>
      <c r="H1718" s="50"/>
      <c r="I1718" s="52">
        <v>0.038</v>
      </c>
      <c r="J1718" s="52">
        <v>0.255</v>
      </c>
    </row>
    <row r="1719">
      <c r="A1719" s="47" t="str">
        <f t="shared" si="1"/>
        <v>Europe_Turkey-Europe_2001</v>
      </c>
      <c r="B1719" s="47" t="s">
        <v>179</v>
      </c>
      <c r="C1719" s="49" t="s">
        <v>225</v>
      </c>
      <c r="D1719" s="44" t="s">
        <v>71</v>
      </c>
      <c r="E1719" s="50"/>
      <c r="F1719" s="50"/>
      <c r="G1719" s="50"/>
      <c r="H1719" s="50"/>
      <c r="I1719" s="52">
        <v>0.052</v>
      </c>
      <c r="J1719" s="52">
        <v>0.305</v>
      </c>
    </row>
    <row r="1720">
      <c r="A1720" s="47" t="str">
        <f t="shared" si="1"/>
        <v>Europe_Turkey-Europe_2002</v>
      </c>
      <c r="B1720" s="47" t="s">
        <v>179</v>
      </c>
      <c r="C1720" s="49" t="s">
        <v>225</v>
      </c>
      <c r="D1720" s="44" t="s">
        <v>72</v>
      </c>
      <c r="E1720" s="50"/>
      <c r="F1720" s="50"/>
      <c r="G1720" s="50"/>
      <c r="H1720" s="50"/>
      <c r="I1720" s="52">
        <v>0.114</v>
      </c>
      <c r="J1720" s="52">
        <v>0.359</v>
      </c>
    </row>
    <row r="1721">
      <c r="A1721" s="47" t="str">
        <f t="shared" si="1"/>
        <v>Europe_Turkey-Europe_2003</v>
      </c>
      <c r="B1721" s="47" t="s">
        <v>179</v>
      </c>
      <c r="C1721" s="49" t="s">
        <v>225</v>
      </c>
      <c r="D1721" s="44" t="s">
        <v>74</v>
      </c>
      <c r="E1721" s="50"/>
      <c r="F1721" s="52">
        <v>38.0</v>
      </c>
      <c r="G1721" s="50"/>
      <c r="H1721" s="50"/>
      <c r="I1721" s="52">
        <v>0.123</v>
      </c>
      <c r="J1721" s="52">
        <v>0.423</v>
      </c>
    </row>
    <row r="1722">
      <c r="A1722" s="47" t="str">
        <f t="shared" si="1"/>
        <v>Europe_Turkey-Europe_2004</v>
      </c>
      <c r="B1722" s="47" t="s">
        <v>179</v>
      </c>
      <c r="C1722" s="49" t="s">
        <v>225</v>
      </c>
      <c r="D1722" s="44" t="s">
        <v>83</v>
      </c>
      <c r="E1722" s="50"/>
      <c r="F1722" s="52">
        <v>6.0</v>
      </c>
      <c r="G1722" s="50"/>
      <c r="H1722" s="50"/>
      <c r="I1722" s="52">
        <v>0.146</v>
      </c>
      <c r="J1722" s="52">
        <v>0.519</v>
      </c>
    </row>
    <row r="1723">
      <c r="A1723" s="47" t="str">
        <f t="shared" si="1"/>
        <v>Europe_Turkey-Europe_2005</v>
      </c>
      <c r="B1723" s="47" t="s">
        <v>179</v>
      </c>
      <c r="C1723" s="49" t="s">
        <v>225</v>
      </c>
      <c r="D1723" s="44" t="s">
        <v>84</v>
      </c>
      <c r="E1723" s="52">
        <v>0.528</v>
      </c>
      <c r="F1723" s="52">
        <v>6.0</v>
      </c>
      <c r="G1723" s="50"/>
      <c r="H1723" s="52">
        <v>254.0</v>
      </c>
      <c r="I1723" s="52">
        <v>0.155</v>
      </c>
      <c r="J1723" s="52">
        <v>0.644</v>
      </c>
    </row>
    <row r="1724">
      <c r="A1724" s="47" t="str">
        <f t="shared" si="1"/>
        <v>Europe_Turkey-Europe_2006</v>
      </c>
      <c r="B1724" s="47" t="s">
        <v>179</v>
      </c>
      <c r="C1724" s="49" t="s">
        <v>225</v>
      </c>
      <c r="D1724" s="44" t="s">
        <v>85</v>
      </c>
      <c r="E1724" s="52">
        <v>0.524</v>
      </c>
      <c r="F1724" s="52">
        <v>6.0</v>
      </c>
      <c r="G1724" s="50"/>
      <c r="H1724" s="52">
        <v>254.0</v>
      </c>
      <c r="I1724" s="52">
        <v>0.182</v>
      </c>
      <c r="J1724" s="52">
        <v>0.767</v>
      </c>
    </row>
    <row r="1725">
      <c r="A1725" s="47" t="str">
        <f t="shared" si="1"/>
        <v>Europe_Turkey-Europe_2007</v>
      </c>
      <c r="B1725" s="47" t="s">
        <v>179</v>
      </c>
      <c r="C1725" s="49" t="s">
        <v>225</v>
      </c>
      <c r="D1725" s="44" t="s">
        <v>86</v>
      </c>
      <c r="E1725" s="52">
        <v>0.443</v>
      </c>
      <c r="F1725" s="52">
        <v>6.0</v>
      </c>
      <c r="G1725" s="50"/>
      <c r="H1725" s="52">
        <v>223.0</v>
      </c>
      <c r="I1725" s="52">
        <v>0.286</v>
      </c>
      <c r="J1725" s="52">
        <v>0.892</v>
      </c>
    </row>
    <row r="1726">
      <c r="A1726" s="47" t="str">
        <f t="shared" si="1"/>
        <v>Europe_Turkey-Europe_2008</v>
      </c>
      <c r="B1726" s="47" t="s">
        <v>179</v>
      </c>
      <c r="C1726" s="49" t="s">
        <v>225</v>
      </c>
      <c r="D1726" s="44" t="s">
        <v>87</v>
      </c>
      <c r="E1726" s="52">
        <v>0.443</v>
      </c>
      <c r="F1726" s="52">
        <v>6.0</v>
      </c>
      <c r="G1726" s="50"/>
      <c r="H1726" s="52">
        <v>223.0</v>
      </c>
      <c r="I1726" s="52">
        <v>0.344</v>
      </c>
      <c r="J1726" s="52">
        <v>0.935</v>
      </c>
    </row>
    <row r="1727">
      <c r="A1727" s="47" t="str">
        <f t="shared" si="1"/>
        <v>Europe_Turkey-Europe_2009</v>
      </c>
      <c r="B1727" s="47" t="s">
        <v>179</v>
      </c>
      <c r="C1727" s="49" t="s">
        <v>225</v>
      </c>
      <c r="D1727" s="44" t="s">
        <v>88</v>
      </c>
      <c r="E1727" s="52">
        <v>0.433</v>
      </c>
      <c r="F1727" s="52">
        <v>6.0</v>
      </c>
      <c r="G1727" s="50"/>
      <c r="H1727" s="52">
        <v>223.0</v>
      </c>
      <c r="I1727" s="52">
        <v>0.364</v>
      </c>
      <c r="J1727" s="52">
        <v>0.881</v>
      </c>
    </row>
    <row r="1728">
      <c r="A1728" s="47" t="str">
        <f t="shared" si="1"/>
        <v>Europe_Turkey-Europe_2010</v>
      </c>
      <c r="B1728" s="47" t="s">
        <v>179</v>
      </c>
      <c r="C1728" s="49" t="s">
        <v>225</v>
      </c>
      <c r="D1728" s="44" t="s">
        <v>89</v>
      </c>
      <c r="E1728" s="52">
        <v>0.433</v>
      </c>
      <c r="F1728" s="52">
        <v>6.0</v>
      </c>
      <c r="G1728" s="50"/>
      <c r="H1728" s="52">
        <v>226.0</v>
      </c>
      <c r="I1728" s="52">
        <v>0.398</v>
      </c>
      <c r="J1728" s="52">
        <v>0.856</v>
      </c>
    </row>
    <row r="1729">
      <c r="A1729" s="47" t="str">
        <f t="shared" si="1"/>
        <v>Europe_Turkey-Europe_2011</v>
      </c>
      <c r="B1729" s="47" t="s">
        <v>179</v>
      </c>
      <c r="C1729" s="49" t="s">
        <v>225</v>
      </c>
      <c r="D1729" s="44" t="s">
        <v>90</v>
      </c>
      <c r="E1729" s="52">
        <v>0.4</v>
      </c>
      <c r="F1729" s="52">
        <v>6.0</v>
      </c>
      <c r="G1729" s="50"/>
      <c r="H1729" s="52">
        <v>226.0</v>
      </c>
      <c r="I1729" s="52">
        <v>0.431</v>
      </c>
      <c r="J1729" s="52">
        <v>0.894</v>
      </c>
    </row>
    <row r="1730">
      <c r="A1730" s="47" t="str">
        <f t="shared" si="1"/>
        <v>Europe_Turkey-Europe_2012</v>
      </c>
      <c r="B1730" s="47" t="s">
        <v>179</v>
      </c>
      <c r="C1730" s="49" t="s">
        <v>225</v>
      </c>
      <c r="D1730" s="44" t="s">
        <v>91</v>
      </c>
      <c r="E1730" s="52">
        <v>0.4</v>
      </c>
      <c r="F1730" s="52">
        <v>6.0</v>
      </c>
      <c r="G1730" s="52">
        <v>72.0</v>
      </c>
      <c r="H1730" s="52">
        <v>226.0</v>
      </c>
      <c r="I1730" s="52">
        <v>0.451</v>
      </c>
      <c r="J1730" s="52">
        <v>0.915</v>
      </c>
    </row>
    <row r="1731">
      <c r="A1731" s="47" t="str">
        <f t="shared" si="1"/>
        <v>Europe_Ukraine-Europe_2000</v>
      </c>
      <c r="B1731" s="47" t="s">
        <v>179</v>
      </c>
      <c r="C1731" s="49" t="s">
        <v>226</v>
      </c>
      <c r="D1731" s="44" t="s">
        <v>70</v>
      </c>
      <c r="E1731" s="50"/>
      <c r="F1731" s="50"/>
      <c r="G1731" s="50"/>
      <c r="H1731" s="50"/>
      <c r="I1731" s="52">
        <v>0.007</v>
      </c>
      <c r="J1731" s="52">
        <v>0.017</v>
      </c>
    </row>
    <row r="1732">
      <c r="A1732" s="47" t="str">
        <f t="shared" si="1"/>
        <v>Europe_Ukraine-Europe_2001</v>
      </c>
      <c r="B1732" s="47" t="s">
        <v>179</v>
      </c>
      <c r="C1732" s="49" t="s">
        <v>226</v>
      </c>
      <c r="D1732" s="44" t="s">
        <v>71</v>
      </c>
      <c r="E1732" s="50"/>
      <c r="F1732" s="50"/>
      <c r="G1732" s="50"/>
      <c r="H1732" s="50"/>
      <c r="I1732" s="52">
        <v>0.012</v>
      </c>
      <c r="J1732" s="52">
        <v>0.046</v>
      </c>
    </row>
    <row r="1733">
      <c r="A1733" s="47" t="str">
        <f t="shared" si="1"/>
        <v>Europe_Ukraine-Europe_2002</v>
      </c>
      <c r="B1733" s="47" t="s">
        <v>179</v>
      </c>
      <c r="C1733" s="49" t="s">
        <v>226</v>
      </c>
      <c r="D1733" s="44" t="s">
        <v>72</v>
      </c>
      <c r="E1733" s="50"/>
      <c r="F1733" s="50"/>
      <c r="G1733" s="50"/>
      <c r="H1733" s="50"/>
      <c r="I1733" s="52">
        <v>0.019</v>
      </c>
      <c r="J1733" s="52">
        <v>0.077</v>
      </c>
    </row>
    <row r="1734">
      <c r="A1734" s="47" t="str">
        <f t="shared" si="1"/>
        <v>Europe_Ukraine-Europe_2003</v>
      </c>
      <c r="B1734" s="47" t="s">
        <v>179</v>
      </c>
      <c r="C1734" s="49" t="s">
        <v>226</v>
      </c>
      <c r="D1734" s="44" t="s">
        <v>74</v>
      </c>
      <c r="E1734" s="50"/>
      <c r="F1734" s="52">
        <v>40.0</v>
      </c>
      <c r="G1734" s="50"/>
      <c r="H1734" s="50"/>
      <c r="I1734" s="52">
        <v>0.031</v>
      </c>
      <c r="J1734" s="52">
        <v>0.136</v>
      </c>
    </row>
    <row r="1735">
      <c r="A1735" s="47" t="str">
        <f t="shared" si="1"/>
        <v>Europe_Ukraine-Europe_2004</v>
      </c>
      <c r="B1735" s="47" t="s">
        <v>179</v>
      </c>
      <c r="C1735" s="49" t="s">
        <v>226</v>
      </c>
      <c r="D1735" s="44" t="s">
        <v>83</v>
      </c>
      <c r="E1735" s="50"/>
      <c r="F1735" s="52">
        <v>34.0</v>
      </c>
      <c r="G1735" s="50"/>
      <c r="H1735" s="50"/>
      <c r="I1735" s="52">
        <v>0.035</v>
      </c>
      <c r="J1735" s="52">
        <v>0.289</v>
      </c>
    </row>
    <row r="1736">
      <c r="A1736" s="47" t="str">
        <f t="shared" si="1"/>
        <v>Europe_Ukraine-Europe_2005</v>
      </c>
      <c r="B1736" s="47" t="s">
        <v>179</v>
      </c>
      <c r="C1736" s="49" t="s">
        <v>226</v>
      </c>
      <c r="D1736" s="44" t="s">
        <v>84</v>
      </c>
      <c r="E1736" s="52">
        <v>0.573</v>
      </c>
      <c r="F1736" s="52">
        <v>34.0</v>
      </c>
      <c r="G1736" s="50"/>
      <c r="H1736" s="52">
        <v>2085.0</v>
      </c>
      <c r="I1736" s="52">
        <v>0.037</v>
      </c>
      <c r="J1736" s="52">
        <v>0.637</v>
      </c>
    </row>
    <row r="1737">
      <c r="A1737" s="47" t="str">
        <f t="shared" si="1"/>
        <v>Europe_Ukraine-Europe_2006</v>
      </c>
      <c r="B1737" s="47" t="s">
        <v>179</v>
      </c>
      <c r="C1737" s="49" t="s">
        <v>226</v>
      </c>
      <c r="D1737" s="44" t="s">
        <v>85</v>
      </c>
      <c r="E1737" s="52">
        <v>0.57</v>
      </c>
      <c r="F1737" s="52">
        <v>33.0</v>
      </c>
      <c r="G1737" s="50"/>
      <c r="H1737" s="52">
        <v>2085.0</v>
      </c>
      <c r="I1737" s="52">
        <v>0.045</v>
      </c>
      <c r="J1737" s="52">
        <v>1.047</v>
      </c>
    </row>
    <row r="1738">
      <c r="A1738" s="47" t="str">
        <f t="shared" si="1"/>
        <v>Europe_Ukraine-Europe_2007</v>
      </c>
      <c r="B1738" s="47" t="s">
        <v>179</v>
      </c>
      <c r="C1738" s="49" t="s">
        <v>226</v>
      </c>
      <c r="D1738" s="44" t="s">
        <v>86</v>
      </c>
      <c r="E1738" s="52">
        <v>0.566</v>
      </c>
      <c r="F1738" s="52">
        <v>27.0</v>
      </c>
      <c r="G1738" s="50"/>
      <c r="H1738" s="52">
        <v>2085.0</v>
      </c>
      <c r="I1738" s="52">
        <v>0.066</v>
      </c>
      <c r="J1738" s="52">
        <v>1.184</v>
      </c>
    </row>
    <row r="1739">
      <c r="A1739" s="47" t="str">
        <f t="shared" si="1"/>
        <v>Europe_Ukraine-Europe_2008</v>
      </c>
      <c r="B1739" s="47" t="s">
        <v>179</v>
      </c>
      <c r="C1739" s="49" t="s">
        <v>226</v>
      </c>
      <c r="D1739" s="44" t="s">
        <v>87</v>
      </c>
      <c r="E1739" s="52">
        <v>0.572</v>
      </c>
      <c r="F1739" s="52">
        <v>27.0</v>
      </c>
      <c r="G1739" s="50"/>
      <c r="H1739" s="52">
        <v>848.0</v>
      </c>
      <c r="I1739" s="52">
        <v>0.11</v>
      </c>
      <c r="J1739" s="52">
        <v>1.198</v>
      </c>
    </row>
    <row r="1740">
      <c r="A1740" s="47" t="str">
        <f t="shared" si="1"/>
        <v>Europe_Ukraine-Europe_2009</v>
      </c>
      <c r="B1740" s="47" t="s">
        <v>179</v>
      </c>
      <c r="C1740" s="49" t="s">
        <v>226</v>
      </c>
      <c r="D1740" s="44" t="s">
        <v>88</v>
      </c>
      <c r="E1740" s="52">
        <v>0.572</v>
      </c>
      <c r="F1740" s="52">
        <v>27.0</v>
      </c>
      <c r="G1740" s="50"/>
      <c r="H1740" s="52">
        <v>736.0</v>
      </c>
      <c r="I1740" s="52">
        <v>0.179</v>
      </c>
      <c r="J1740" s="52">
        <v>1.188</v>
      </c>
    </row>
    <row r="1741">
      <c r="A1741" s="47" t="str">
        <f t="shared" si="1"/>
        <v>Europe_Ukraine-Europe_2010</v>
      </c>
      <c r="B1741" s="47" t="s">
        <v>179</v>
      </c>
      <c r="C1741" s="49" t="s">
        <v>226</v>
      </c>
      <c r="D1741" s="44" t="s">
        <v>89</v>
      </c>
      <c r="E1741" s="52">
        <v>0.555</v>
      </c>
      <c r="F1741" s="52">
        <v>27.0</v>
      </c>
      <c r="G1741" s="50"/>
      <c r="H1741" s="52">
        <v>657.0</v>
      </c>
      <c r="I1741" s="52">
        <v>0.233</v>
      </c>
      <c r="J1741" s="52">
        <v>1.171</v>
      </c>
    </row>
    <row r="1742">
      <c r="A1742" s="47" t="str">
        <f t="shared" si="1"/>
        <v>Europe_Ukraine-Europe_2011</v>
      </c>
      <c r="B1742" s="47" t="s">
        <v>179</v>
      </c>
      <c r="C1742" s="49" t="s">
        <v>226</v>
      </c>
      <c r="D1742" s="44" t="s">
        <v>90</v>
      </c>
      <c r="E1742" s="52">
        <v>0.571</v>
      </c>
      <c r="F1742" s="52">
        <v>24.0</v>
      </c>
      <c r="G1742" s="50"/>
      <c r="H1742" s="52">
        <v>657.0</v>
      </c>
      <c r="I1742" s="52">
        <v>0.287</v>
      </c>
      <c r="J1742" s="52">
        <v>1.213</v>
      </c>
    </row>
    <row r="1743">
      <c r="A1743" s="47" t="str">
        <f t="shared" si="1"/>
        <v>Europe_Ukraine-Europe_2012</v>
      </c>
      <c r="B1743" s="47" t="s">
        <v>179</v>
      </c>
      <c r="C1743" s="49" t="s">
        <v>226</v>
      </c>
      <c r="D1743" s="44" t="s">
        <v>91</v>
      </c>
      <c r="E1743" s="52">
        <v>0.554</v>
      </c>
      <c r="F1743" s="52">
        <v>22.0</v>
      </c>
      <c r="G1743" s="52">
        <v>140.0</v>
      </c>
      <c r="H1743" s="52">
        <v>491.0</v>
      </c>
      <c r="I1743" s="52">
        <v>0.353</v>
      </c>
      <c r="J1743" s="52">
        <v>1.303</v>
      </c>
    </row>
    <row r="1744">
      <c r="A1744" s="47" t="str">
        <f t="shared" si="1"/>
        <v>Europe_United Kingdom-Europe_2000</v>
      </c>
      <c r="B1744" s="47" t="s">
        <v>179</v>
      </c>
      <c r="C1744" s="49" t="s">
        <v>227</v>
      </c>
      <c r="D1744" s="44" t="s">
        <v>70</v>
      </c>
      <c r="E1744" s="50"/>
      <c r="F1744" s="50"/>
      <c r="G1744" s="50"/>
      <c r="H1744" s="50"/>
      <c r="I1744" s="52">
        <v>0.268</v>
      </c>
      <c r="J1744" s="52">
        <v>0.737</v>
      </c>
    </row>
    <row r="1745">
      <c r="A1745" s="47" t="str">
        <f t="shared" si="1"/>
        <v>Europe_United Kingdom-Europe_2001</v>
      </c>
      <c r="B1745" s="47" t="s">
        <v>179</v>
      </c>
      <c r="C1745" s="49" t="s">
        <v>227</v>
      </c>
      <c r="D1745" s="44" t="s">
        <v>71</v>
      </c>
      <c r="E1745" s="50"/>
      <c r="F1745" s="50"/>
      <c r="G1745" s="50"/>
      <c r="H1745" s="50"/>
      <c r="I1745" s="52">
        <v>0.335</v>
      </c>
      <c r="J1745" s="52">
        <v>0.782</v>
      </c>
    </row>
    <row r="1746">
      <c r="A1746" s="47" t="str">
        <f t="shared" si="1"/>
        <v>Europe_United Kingdom-Europe_2002</v>
      </c>
      <c r="B1746" s="47" t="s">
        <v>179</v>
      </c>
      <c r="C1746" s="49" t="s">
        <v>227</v>
      </c>
      <c r="D1746" s="44" t="s">
        <v>72</v>
      </c>
      <c r="E1746" s="50"/>
      <c r="F1746" s="50"/>
      <c r="G1746" s="50"/>
      <c r="H1746" s="50"/>
      <c r="I1746" s="52">
        <v>0.565</v>
      </c>
      <c r="J1746" s="52">
        <v>0.828</v>
      </c>
    </row>
    <row r="1747">
      <c r="A1747" s="47" t="str">
        <f t="shared" si="1"/>
        <v>Europe_United Kingdom-Europe_2003</v>
      </c>
      <c r="B1747" s="47" t="s">
        <v>179</v>
      </c>
      <c r="C1747" s="49" t="s">
        <v>227</v>
      </c>
      <c r="D1747" s="44" t="s">
        <v>74</v>
      </c>
      <c r="E1747" s="50"/>
      <c r="F1747" s="52">
        <v>13.0</v>
      </c>
      <c r="G1747" s="50"/>
      <c r="H1747" s="50"/>
      <c r="I1747" s="52">
        <v>0.648</v>
      </c>
      <c r="J1747" s="52">
        <v>0.909</v>
      </c>
    </row>
    <row r="1748">
      <c r="A1748" s="47" t="str">
        <f t="shared" si="1"/>
        <v>Europe_United Kingdom-Europe_2004</v>
      </c>
      <c r="B1748" s="47" t="s">
        <v>179</v>
      </c>
      <c r="C1748" s="49" t="s">
        <v>227</v>
      </c>
      <c r="D1748" s="44" t="s">
        <v>83</v>
      </c>
      <c r="E1748" s="50"/>
      <c r="F1748" s="52">
        <v>13.0</v>
      </c>
      <c r="G1748" s="50"/>
      <c r="H1748" s="50"/>
      <c r="I1748" s="52">
        <v>0.656</v>
      </c>
      <c r="J1748" s="52">
        <v>0.995</v>
      </c>
    </row>
    <row r="1749">
      <c r="A1749" s="47" t="str">
        <f t="shared" si="1"/>
        <v>Europe_United Kingdom-Europe_2005</v>
      </c>
      <c r="B1749" s="47" t="s">
        <v>179</v>
      </c>
      <c r="C1749" s="49" t="s">
        <v>227</v>
      </c>
      <c r="D1749" s="44" t="s">
        <v>84</v>
      </c>
      <c r="E1749" s="52">
        <v>0.347</v>
      </c>
      <c r="F1749" s="52">
        <v>13.0</v>
      </c>
      <c r="G1749" s="50"/>
      <c r="H1749" s="52">
        <v>105.0</v>
      </c>
      <c r="I1749" s="52">
        <v>0.7</v>
      </c>
      <c r="J1749" s="52">
        <v>1.086</v>
      </c>
    </row>
    <row r="1750">
      <c r="A1750" s="47" t="str">
        <f t="shared" si="1"/>
        <v>Europe_United Kingdom-Europe_2006</v>
      </c>
      <c r="B1750" s="47" t="s">
        <v>179</v>
      </c>
      <c r="C1750" s="49" t="s">
        <v>227</v>
      </c>
      <c r="D1750" s="44" t="s">
        <v>85</v>
      </c>
      <c r="E1750" s="52">
        <v>0.346</v>
      </c>
      <c r="F1750" s="52">
        <v>13.0</v>
      </c>
      <c r="G1750" s="50"/>
      <c r="H1750" s="52">
        <v>105.0</v>
      </c>
      <c r="I1750" s="52">
        <v>0.688</v>
      </c>
      <c r="J1750" s="52">
        <v>1.156</v>
      </c>
    </row>
    <row r="1751">
      <c r="A1751" s="47" t="str">
        <f t="shared" si="1"/>
        <v>Europe_United Kingdom-Europe_2007</v>
      </c>
      <c r="B1751" s="47" t="s">
        <v>179</v>
      </c>
      <c r="C1751" s="49" t="s">
        <v>227</v>
      </c>
      <c r="D1751" s="44" t="s">
        <v>86</v>
      </c>
      <c r="E1751" s="52">
        <v>0.345</v>
      </c>
      <c r="F1751" s="52">
        <v>13.0</v>
      </c>
      <c r="G1751" s="50"/>
      <c r="H1751" s="52">
        <v>105.0</v>
      </c>
      <c r="I1751" s="52">
        <v>0.751</v>
      </c>
      <c r="J1751" s="52">
        <v>1.211</v>
      </c>
    </row>
    <row r="1752">
      <c r="A1752" s="47" t="str">
        <f t="shared" si="1"/>
        <v>Europe_United Kingdom-Europe_2008</v>
      </c>
      <c r="B1752" s="47" t="s">
        <v>179</v>
      </c>
      <c r="C1752" s="49" t="s">
        <v>227</v>
      </c>
      <c r="D1752" s="44" t="s">
        <v>87</v>
      </c>
      <c r="E1752" s="52">
        <v>0.342</v>
      </c>
      <c r="F1752" s="52">
        <v>13.0</v>
      </c>
      <c r="G1752" s="50"/>
      <c r="H1752" s="52">
        <v>105.0</v>
      </c>
      <c r="I1752" s="52">
        <v>0.784</v>
      </c>
      <c r="J1752" s="52">
        <v>1.222</v>
      </c>
    </row>
    <row r="1753">
      <c r="A1753" s="47" t="str">
        <f t="shared" si="1"/>
        <v>Europe_United Kingdom-Europe_2009</v>
      </c>
      <c r="B1753" s="47" t="s">
        <v>179</v>
      </c>
      <c r="C1753" s="49" t="s">
        <v>227</v>
      </c>
      <c r="D1753" s="44" t="s">
        <v>88</v>
      </c>
      <c r="E1753" s="52">
        <v>0.349</v>
      </c>
      <c r="F1753" s="52">
        <v>12.0</v>
      </c>
      <c r="G1753" s="50"/>
      <c r="H1753" s="52">
        <v>110.0</v>
      </c>
      <c r="I1753" s="52">
        <v>0.836</v>
      </c>
      <c r="J1753" s="52">
        <v>1.24</v>
      </c>
    </row>
    <row r="1754">
      <c r="A1754" s="47" t="str">
        <f t="shared" si="1"/>
        <v>Europe_United Kingdom-Europe_2010</v>
      </c>
      <c r="B1754" s="47" t="s">
        <v>179</v>
      </c>
      <c r="C1754" s="49" t="s">
        <v>227</v>
      </c>
      <c r="D1754" s="44" t="s">
        <v>89</v>
      </c>
      <c r="E1754" s="52">
        <v>0.361</v>
      </c>
      <c r="F1754" s="52">
        <v>12.0</v>
      </c>
      <c r="G1754" s="50"/>
      <c r="H1754" s="52">
        <v>110.0</v>
      </c>
      <c r="I1754" s="52">
        <v>0.85</v>
      </c>
      <c r="J1754" s="52">
        <v>1.236</v>
      </c>
    </row>
    <row r="1755">
      <c r="A1755" s="47" t="str">
        <f t="shared" si="1"/>
        <v>Europe_United Kingdom-Europe_2011</v>
      </c>
      <c r="B1755" s="47" t="s">
        <v>179</v>
      </c>
      <c r="C1755" s="49" t="s">
        <v>227</v>
      </c>
      <c r="D1755" s="44" t="s">
        <v>90</v>
      </c>
      <c r="E1755" s="52">
        <v>0.361</v>
      </c>
      <c r="F1755" s="52">
        <v>12.0</v>
      </c>
      <c r="G1755" s="50"/>
      <c r="H1755" s="52">
        <v>110.0</v>
      </c>
      <c r="I1755" s="52">
        <v>0.854</v>
      </c>
      <c r="J1755" s="52">
        <v>1.236</v>
      </c>
    </row>
    <row r="1756">
      <c r="A1756" s="47" t="str">
        <f t="shared" si="1"/>
        <v>Europe_United Kingdom-Europe_2012</v>
      </c>
      <c r="B1756" s="47" t="s">
        <v>179</v>
      </c>
      <c r="C1756" s="49" t="s">
        <v>227</v>
      </c>
      <c r="D1756" s="44" t="s">
        <v>91</v>
      </c>
      <c r="E1756" s="52">
        <v>0.35</v>
      </c>
      <c r="F1756" s="52">
        <v>12.0</v>
      </c>
      <c r="G1756" s="52">
        <v>11.0</v>
      </c>
      <c r="H1756" s="52">
        <v>110.0</v>
      </c>
      <c r="I1756" s="52">
        <v>0.875</v>
      </c>
      <c r="J1756" s="52">
        <v>1.248</v>
      </c>
    </row>
    <row r="1757">
      <c r="A1757" s="47" t="str">
        <f t="shared" si="1"/>
        <v>Middle East_Bahrain-Middle East_2000</v>
      </c>
      <c r="B1757" s="47" t="s">
        <v>228</v>
      </c>
      <c r="C1757" s="49" t="s">
        <v>229</v>
      </c>
      <c r="D1757" s="44" t="s">
        <v>70</v>
      </c>
      <c r="E1757" s="50"/>
      <c r="F1757" s="50"/>
      <c r="G1757" s="50"/>
      <c r="H1757" s="50"/>
      <c r="I1757" s="52">
        <v>0.062</v>
      </c>
      <c r="J1757" s="52">
        <v>0.308</v>
      </c>
    </row>
    <row r="1758">
      <c r="A1758" s="47" t="str">
        <f t="shared" si="1"/>
        <v>Middle East_Bahrain-Middle East_2001</v>
      </c>
      <c r="B1758" s="47" t="s">
        <v>228</v>
      </c>
      <c r="C1758" s="49" t="s">
        <v>229</v>
      </c>
      <c r="D1758" s="44" t="s">
        <v>71</v>
      </c>
      <c r="E1758" s="50"/>
      <c r="F1758" s="50"/>
      <c r="G1758" s="50"/>
      <c r="H1758" s="50"/>
      <c r="I1758" s="52">
        <v>0.15</v>
      </c>
      <c r="J1758" s="52">
        <v>0.429</v>
      </c>
    </row>
    <row r="1759">
      <c r="A1759" s="47" t="str">
        <f t="shared" si="1"/>
        <v>Middle East_Bahrain-Middle East_2002</v>
      </c>
      <c r="B1759" s="47" t="s">
        <v>228</v>
      </c>
      <c r="C1759" s="49" t="s">
        <v>229</v>
      </c>
      <c r="D1759" s="44" t="s">
        <v>72</v>
      </c>
      <c r="E1759" s="50"/>
      <c r="F1759" s="50"/>
      <c r="G1759" s="50"/>
      <c r="H1759" s="50"/>
      <c r="I1759" s="52">
        <v>0.181</v>
      </c>
      <c r="J1759" s="52">
        <v>0.531</v>
      </c>
    </row>
    <row r="1760">
      <c r="A1760" s="47" t="str">
        <f t="shared" si="1"/>
        <v>Middle East_Bahrain-Middle East_2003</v>
      </c>
      <c r="B1760" s="47" t="s">
        <v>228</v>
      </c>
      <c r="C1760" s="49" t="s">
        <v>229</v>
      </c>
      <c r="D1760" s="44" t="s">
        <v>74</v>
      </c>
      <c r="E1760" s="50"/>
      <c r="F1760" s="50"/>
      <c r="G1760" s="50"/>
      <c r="H1760" s="50"/>
      <c r="I1760" s="52">
        <v>0.216</v>
      </c>
      <c r="J1760" s="52">
        <v>0.574</v>
      </c>
    </row>
    <row r="1761">
      <c r="A1761" s="47" t="str">
        <f t="shared" si="1"/>
        <v>Middle East_Bahrain-Middle East_2004</v>
      </c>
      <c r="B1761" s="47" t="s">
        <v>228</v>
      </c>
      <c r="C1761" s="49" t="s">
        <v>229</v>
      </c>
      <c r="D1761" s="44" t="s">
        <v>83</v>
      </c>
      <c r="E1761" s="50"/>
      <c r="F1761" s="50"/>
      <c r="G1761" s="50"/>
      <c r="H1761" s="50"/>
      <c r="I1761" s="52">
        <v>0.215</v>
      </c>
      <c r="J1761" s="52">
        <v>0.792</v>
      </c>
    </row>
    <row r="1762">
      <c r="A1762" s="47" t="str">
        <f t="shared" si="1"/>
        <v>Middle East_Bahrain-Middle East_2005</v>
      </c>
      <c r="B1762" s="47" t="s">
        <v>228</v>
      </c>
      <c r="C1762" s="49" t="s">
        <v>229</v>
      </c>
      <c r="D1762" s="44" t="s">
        <v>84</v>
      </c>
      <c r="E1762" s="50"/>
      <c r="F1762" s="50"/>
      <c r="G1762" s="50"/>
      <c r="H1762" s="50"/>
      <c r="I1762" s="52">
        <v>0.213</v>
      </c>
      <c r="J1762" s="52">
        <v>0.872</v>
      </c>
    </row>
    <row r="1763">
      <c r="A1763" s="47" t="str">
        <f t="shared" si="1"/>
        <v>Middle East_Bahrain-Middle East_2006</v>
      </c>
      <c r="B1763" s="47" t="s">
        <v>228</v>
      </c>
      <c r="C1763" s="49" t="s">
        <v>229</v>
      </c>
      <c r="D1763" s="44" t="s">
        <v>85</v>
      </c>
      <c r="E1763" s="50"/>
      <c r="F1763" s="50"/>
      <c r="G1763" s="50"/>
      <c r="H1763" s="50"/>
      <c r="I1763" s="52">
        <v>0.282</v>
      </c>
      <c r="J1763" s="52">
        <v>0.954</v>
      </c>
    </row>
    <row r="1764">
      <c r="A1764" s="47" t="str">
        <f t="shared" si="1"/>
        <v>Middle East_Bahrain-Middle East_2007</v>
      </c>
      <c r="B1764" s="47" t="s">
        <v>228</v>
      </c>
      <c r="C1764" s="49" t="s">
        <v>229</v>
      </c>
      <c r="D1764" s="44" t="s">
        <v>86</v>
      </c>
      <c r="E1764" s="52">
        <v>0.147</v>
      </c>
      <c r="F1764" s="52">
        <v>9.0</v>
      </c>
      <c r="G1764" s="50"/>
      <c r="H1764" s="52">
        <v>36.0</v>
      </c>
      <c r="I1764" s="52">
        <v>0.329</v>
      </c>
      <c r="J1764" s="52">
        <v>1.081</v>
      </c>
    </row>
    <row r="1765">
      <c r="A1765" s="47" t="str">
        <f t="shared" si="1"/>
        <v>Middle East_Bahrain-Middle East_2008</v>
      </c>
      <c r="B1765" s="47" t="s">
        <v>228</v>
      </c>
      <c r="C1765" s="49" t="s">
        <v>229</v>
      </c>
      <c r="D1765" s="44" t="s">
        <v>87</v>
      </c>
      <c r="E1765" s="52">
        <v>0.135</v>
      </c>
      <c r="F1765" s="52">
        <v>9.0</v>
      </c>
      <c r="G1765" s="50"/>
      <c r="H1765" s="52">
        <v>36.0</v>
      </c>
      <c r="I1765" s="52">
        <v>0.52</v>
      </c>
      <c r="J1765" s="52">
        <v>1.291</v>
      </c>
    </row>
    <row r="1766">
      <c r="A1766" s="47" t="str">
        <f t="shared" si="1"/>
        <v>Middle East_Bahrain-Middle East_2009</v>
      </c>
      <c r="B1766" s="47" t="s">
        <v>228</v>
      </c>
      <c r="C1766" s="49" t="s">
        <v>229</v>
      </c>
      <c r="D1766" s="44" t="s">
        <v>88</v>
      </c>
      <c r="E1766" s="52">
        <v>0.135</v>
      </c>
      <c r="F1766" s="52">
        <v>9.0</v>
      </c>
      <c r="G1766" s="50"/>
      <c r="H1766" s="52">
        <v>36.0</v>
      </c>
      <c r="I1766" s="52">
        <v>0.53</v>
      </c>
      <c r="J1766" s="52">
        <v>1.177</v>
      </c>
    </row>
    <row r="1767">
      <c r="A1767" s="47" t="str">
        <f t="shared" si="1"/>
        <v>Middle East_Bahrain-Middle East_2010</v>
      </c>
      <c r="B1767" s="47" t="s">
        <v>228</v>
      </c>
      <c r="C1767" s="49" t="s">
        <v>229</v>
      </c>
      <c r="D1767" s="44" t="s">
        <v>89</v>
      </c>
      <c r="E1767" s="52">
        <v>0.135</v>
      </c>
      <c r="F1767" s="52">
        <v>9.0</v>
      </c>
      <c r="G1767" s="50"/>
      <c r="H1767" s="52">
        <v>36.0</v>
      </c>
      <c r="I1767" s="52">
        <v>0.55</v>
      </c>
      <c r="J1767" s="52">
        <v>1.252</v>
      </c>
    </row>
    <row r="1768">
      <c r="A1768" s="47" t="str">
        <f t="shared" si="1"/>
        <v>Middle East_Bahrain-Middle East_2011</v>
      </c>
      <c r="B1768" s="47" t="s">
        <v>228</v>
      </c>
      <c r="C1768" s="49" t="s">
        <v>229</v>
      </c>
      <c r="D1768" s="44" t="s">
        <v>90</v>
      </c>
      <c r="E1768" s="52">
        <v>0.135</v>
      </c>
      <c r="F1768" s="52">
        <v>9.0</v>
      </c>
      <c r="G1768" s="50"/>
      <c r="H1768" s="52">
        <v>36.0</v>
      </c>
      <c r="I1768" s="52">
        <v>0.77</v>
      </c>
      <c r="J1768" s="52">
        <v>1.31</v>
      </c>
    </row>
    <row r="1769">
      <c r="A1769" s="47" t="str">
        <f t="shared" si="1"/>
        <v>Middle East_Bahrain-Middle East_2012</v>
      </c>
      <c r="B1769" s="47" t="s">
        <v>228</v>
      </c>
      <c r="C1769" s="49" t="s">
        <v>229</v>
      </c>
      <c r="D1769" s="44" t="s">
        <v>91</v>
      </c>
      <c r="E1769" s="52">
        <v>0.135</v>
      </c>
      <c r="F1769" s="52">
        <v>9.0</v>
      </c>
      <c r="G1769" s="52">
        <v>47.0</v>
      </c>
      <c r="H1769" s="52">
        <v>36.0</v>
      </c>
      <c r="I1769" s="52">
        <v>0.88</v>
      </c>
      <c r="J1769" s="52">
        <v>1.612</v>
      </c>
    </row>
    <row r="1770">
      <c r="A1770" s="47" t="str">
        <f t="shared" si="1"/>
        <v>Middle East_Iran-Middle East_2000</v>
      </c>
      <c r="B1770" s="47" t="s">
        <v>228</v>
      </c>
      <c r="C1770" s="49" t="s">
        <v>230</v>
      </c>
      <c r="D1770" s="44" t="s">
        <v>70</v>
      </c>
      <c r="E1770" s="50"/>
      <c r="F1770" s="50"/>
      <c r="G1770" s="50"/>
      <c r="H1770" s="50"/>
      <c r="I1770" s="52">
        <v>0.009</v>
      </c>
      <c r="J1770" s="52">
        <v>0.015</v>
      </c>
    </row>
    <row r="1771">
      <c r="A1771" s="47" t="str">
        <f t="shared" si="1"/>
        <v>Middle East_Iran-Middle East_2001</v>
      </c>
      <c r="B1771" s="47" t="s">
        <v>228</v>
      </c>
      <c r="C1771" s="49" t="s">
        <v>230</v>
      </c>
      <c r="D1771" s="44" t="s">
        <v>71</v>
      </c>
      <c r="E1771" s="50"/>
      <c r="F1771" s="50"/>
      <c r="G1771" s="50"/>
      <c r="H1771" s="50"/>
      <c r="I1771" s="52">
        <v>0.015</v>
      </c>
      <c r="J1771" s="52">
        <v>0.031</v>
      </c>
    </row>
    <row r="1772">
      <c r="A1772" s="47" t="str">
        <f t="shared" si="1"/>
        <v>Middle East_Iran-Middle East_2002</v>
      </c>
      <c r="B1772" s="47" t="s">
        <v>228</v>
      </c>
      <c r="C1772" s="49" t="s">
        <v>230</v>
      </c>
      <c r="D1772" s="44" t="s">
        <v>72</v>
      </c>
      <c r="E1772" s="50"/>
      <c r="F1772" s="50"/>
      <c r="G1772" s="50"/>
      <c r="H1772" s="50"/>
      <c r="I1772" s="52">
        <v>0.046</v>
      </c>
      <c r="J1772" s="52">
        <v>0.034</v>
      </c>
    </row>
    <row r="1773">
      <c r="A1773" s="47" t="str">
        <f t="shared" si="1"/>
        <v>Middle East_Iran-Middle East_2003</v>
      </c>
      <c r="B1773" s="47" t="s">
        <v>228</v>
      </c>
      <c r="C1773" s="49" t="s">
        <v>230</v>
      </c>
      <c r="D1773" s="44" t="s">
        <v>74</v>
      </c>
      <c r="E1773" s="50"/>
      <c r="F1773" s="52">
        <v>29.0</v>
      </c>
      <c r="G1773" s="50"/>
      <c r="H1773" s="50"/>
      <c r="I1773" s="52">
        <v>0.069</v>
      </c>
      <c r="J1773" s="52">
        <v>0.05</v>
      </c>
    </row>
    <row r="1774">
      <c r="A1774" s="47" t="str">
        <f t="shared" si="1"/>
        <v>Middle East_Iran-Middle East_2004</v>
      </c>
      <c r="B1774" s="47" t="s">
        <v>228</v>
      </c>
      <c r="C1774" s="49" t="s">
        <v>230</v>
      </c>
      <c r="D1774" s="44" t="s">
        <v>83</v>
      </c>
      <c r="E1774" s="50"/>
      <c r="F1774" s="52">
        <v>29.0</v>
      </c>
      <c r="G1774" s="50"/>
      <c r="H1774" s="50"/>
      <c r="I1774" s="52">
        <v>0.075</v>
      </c>
      <c r="J1774" s="52">
        <v>0.073</v>
      </c>
    </row>
    <row r="1775">
      <c r="A1775" s="47" t="str">
        <f t="shared" si="1"/>
        <v>Middle East_Iran-Middle East_2005</v>
      </c>
      <c r="B1775" s="47" t="s">
        <v>228</v>
      </c>
      <c r="C1775" s="49" t="s">
        <v>230</v>
      </c>
      <c r="D1775" s="44" t="s">
        <v>84</v>
      </c>
      <c r="E1775" s="52">
        <v>0.442</v>
      </c>
      <c r="F1775" s="52">
        <v>28.0</v>
      </c>
      <c r="G1775" s="50"/>
      <c r="H1775" s="52">
        <v>344.0</v>
      </c>
      <c r="I1775" s="52">
        <v>0.081</v>
      </c>
      <c r="J1775" s="52">
        <v>0.121</v>
      </c>
    </row>
    <row r="1776">
      <c r="A1776" s="47" t="str">
        <f t="shared" si="1"/>
        <v>Middle East_Iran-Middle East_2006</v>
      </c>
      <c r="B1776" s="47" t="s">
        <v>228</v>
      </c>
      <c r="C1776" s="49" t="s">
        <v>230</v>
      </c>
      <c r="D1776" s="44" t="s">
        <v>85</v>
      </c>
      <c r="E1776" s="52">
        <v>0.442</v>
      </c>
      <c r="F1776" s="52">
        <v>28.0</v>
      </c>
      <c r="G1776" s="50"/>
      <c r="H1776" s="52">
        <v>344.0</v>
      </c>
      <c r="I1776" s="52">
        <v>0.088</v>
      </c>
      <c r="J1776" s="52">
        <v>0.217</v>
      </c>
    </row>
    <row r="1777">
      <c r="A1777" s="47" t="str">
        <f t="shared" si="1"/>
        <v>Middle East_Iran-Middle East_2007</v>
      </c>
      <c r="B1777" s="47" t="s">
        <v>228</v>
      </c>
      <c r="C1777" s="49" t="s">
        <v>230</v>
      </c>
      <c r="D1777" s="44" t="s">
        <v>86</v>
      </c>
      <c r="E1777" s="52">
        <v>0.442</v>
      </c>
      <c r="F1777" s="52">
        <v>28.0</v>
      </c>
      <c r="G1777" s="50"/>
      <c r="H1777" s="52">
        <v>344.0</v>
      </c>
      <c r="I1777" s="52">
        <v>0.095</v>
      </c>
      <c r="J1777" s="52">
        <v>0.415</v>
      </c>
    </row>
    <row r="1778">
      <c r="A1778" s="47" t="str">
        <f t="shared" si="1"/>
        <v>Middle East_Iran-Middle East_2008</v>
      </c>
      <c r="B1778" s="47" t="s">
        <v>228</v>
      </c>
      <c r="C1778" s="49" t="s">
        <v>230</v>
      </c>
      <c r="D1778" s="44" t="s">
        <v>87</v>
      </c>
      <c r="E1778" s="52">
        <v>0.442</v>
      </c>
      <c r="F1778" s="52">
        <v>28.0</v>
      </c>
      <c r="G1778" s="50"/>
      <c r="H1778" s="52">
        <v>344.0</v>
      </c>
      <c r="I1778" s="52">
        <v>0.102</v>
      </c>
      <c r="J1778" s="52">
        <v>0.592</v>
      </c>
    </row>
    <row r="1779">
      <c r="A1779" s="47" t="str">
        <f t="shared" si="1"/>
        <v>Middle East_Iran-Middle East_2009</v>
      </c>
      <c r="B1779" s="47" t="s">
        <v>228</v>
      </c>
      <c r="C1779" s="49" t="s">
        <v>230</v>
      </c>
      <c r="D1779" s="44" t="s">
        <v>88</v>
      </c>
      <c r="E1779" s="52">
        <v>0.442</v>
      </c>
      <c r="F1779" s="52">
        <v>9.0</v>
      </c>
      <c r="G1779" s="50"/>
      <c r="H1779" s="52">
        <v>344.0</v>
      </c>
      <c r="I1779" s="52">
        <v>0.111</v>
      </c>
      <c r="J1779" s="52">
        <v>0.715</v>
      </c>
    </row>
    <row r="1780">
      <c r="A1780" s="47" t="str">
        <f t="shared" si="1"/>
        <v>Middle East_Iran-Middle East_2010</v>
      </c>
      <c r="B1780" s="47" t="s">
        <v>228</v>
      </c>
      <c r="C1780" s="49" t="s">
        <v>230</v>
      </c>
      <c r="D1780" s="44" t="s">
        <v>89</v>
      </c>
      <c r="E1780" s="52">
        <v>0.441</v>
      </c>
      <c r="F1780" s="52">
        <v>11.0</v>
      </c>
      <c r="G1780" s="50"/>
      <c r="H1780" s="52">
        <v>344.0</v>
      </c>
      <c r="I1780" s="52">
        <v>0.147</v>
      </c>
      <c r="J1780" s="52">
        <v>0.726</v>
      </c>
    </row>
    <row r="1781">
      <c r="A1781" s="47" t="str">
        <f t="shared" si="1"/>
        <v>Middle East_Iran-Middle East_2011</v>
      </c>
      <c r="B1781" s="47" t="s">
        <v>228</v>
      </c>
      <c r="C1781" s="49" t="s">
        <v>230</v>
      </c>
      <c r="D1781" s="44" t="s">
        <v>90</v>
      </c>
      <c r="E1781" s="52">
        <v>0.441</v>
      </c>
      <c r="F1781" s="52">
        <v>11.0</v>
      </c>
      <c r="G1781" s="50"/>
      <c r="H1781" s="52">
        <v>344.0</v>
      </c>
      <c r="I1781" s="52">
        <v>0.21</v>
      </c>
      <c r="J1781" s="52">
        <v>0.743</v>
      </c>
    </row>
    <row r="1782">
      <c r="A1782" s="47" t="str">
        <f t="shared" si="1"/>
        <v>Middle East_Iran-Middle East_2012</v>
      </c>
      <c r="B1782" s="47" t="s">
        <v>228</v>
      </c>
      <c r="C1782" s="49" t="s">
        <v>230</v>
      </c>
      <c r="D1782" s="44" t="s">
        <v>91</v>
      </c>
      <c r="E1782" s="52">
        <v>0.441</v>
      </c>
      <c r="F1782" s="52">
        <v>16.0</v>
      </c>
      <c r="G1782" s="52">
        <v>152.0</v>
      </c>
      <c r="H1782" s="52">
        <v>344.0</v>
      </c>
      <c r="I1782" s="52">
        <v>0.275</v>
      </c>
      <c r="J1782" s="52">
        <v>0.761</v>
      </c>
    </row>
    <row r="1783">
      <c r="A1783" s="47" t="str">
        <f t="shared" si="1"/>
        <v>Middle East_Iraq-Middle East_2000</v>
      </c>
      <c r="B1783" s="47" t="s">
        <v>228</v>
      </c>
      <c r="C1783" s="49" t="s">
        <v>231</v>
      </c>
      <c r="D1783" s="44" t="s">
        <v>70</v>
      </c>
      <c r="E1783" s="50"/>
      <c r="F1783" s="50"/>
      <c r="G1783" s="50"/>
      <c r="H1783" s="50"/>
      <c r="I1783" s="50"/>
      <c r="J1783" s="50"/>
    </row>
    <row r="1784">
      <c r="A1784" s="47" t="str">
        <f t="shared" si="1"/>
        <v>Middle East_Iraq-Middle East_2001</v>
      </c>
      <c r="B1784" s="47" t="s">
        <v>228</v>
      </c>
      <c r="C1784" s="49" t="s">
        <v>231</v>
      </c>
      <c r="D1784" s="44" t="s">
        <v>71</v>
      </c>
      <c r="E1784" s="50"/>
      <c r="F1784" s="50"/>
      <c r="G1784" s="50"/>
      <c r="H1784" s="50"/>
      <c r="I1784" s="52">
        <v>0.001</v>
      </c>
      <c r="J1784" s="50"/>
    </row>
    <row r="1785">
      <c r="A1785" s="47" t="str">
        <f t="shared" si="1"/>
        <v>Middle East_Iraq-Middle East_2002</v>
      </c>
      <c r="B1785" s="47" t="s">
        <v>228</v>
      </c>
      <c r="C1785" s="49" t="s">
        <v>231</v>
      </c>
      <c r="D1785" s="44" t="s">
        <v>72</v>
      </c>
      <c r="E1785" s="50"/>
      <c r="F1785" s="50"/>
      <c r="G1785" s="50"/>
      <c r="H1785" s="50"/>
      <c r="I1785" s="52">
        <v>0.005</v>
      </c>
      <c r="J1785" s="52">
        <v>0.001</v>
      </c>
    </row>
    <row r="1786">
      <c r="A1786" s="47" t="str">
        <f t="shared" si="1"/>
        <v>Middle East_Iraq-Middle East_2003</v>
      </c>
      <c r="B1786" s="47" t="s">
        <v>228</v>
      </c>
      <c r="C1786" s="49" t="s">
        <v>231</v>
      </c>
      <c r="D1786" s="44" t="s">
        <v>74</v>
      </c>
      <c r="E1786" s="50"/>
      <c r="F1786" s="50"/>
      <c r="G1786" s="50"/>
      <c r="H1786" s="50"/>
      <c r="I1786" s="52">
        <v>0.006</v>
      </c>
      <c r="J1786" s="52">
        <v>0.003</v>
      </c>
    </row>
    <row r="1787">
      <c r="A1787" s="47" t="str">
        <f t="shared" si="1"/>
        <v>Middle East_Iraq-Middle East_2004</v>
      </c>
      <c r="B1787" s="47" t="s">
        <v>228</v>
      </c>
      <c r="C1787" s="49" t="s">
        <v>231</v>
      </c>
      <c r="D1787" s="44" t="s">
        <v>83</v>
      </c>
      <c r="E1787" s="50"/>
      <c r="F1787" s="52">
        <v>77.0</v>
      </c>
      <c r="G1787" s="50"/>
      <c r="H1787" s="50"/>
      <c r="I1787" s="52">
        <v>0.009</v>
      </c>
      <c r="J1787" s="52">
        <v>0.022</v>
      </c>
    </row>
    <row r="1788">
      <c r="A1788" s="47" t="str">
        <f t="shared" si="1"/>
        <v>Middle East_Iraq-Middle East_2005</v>
      </c>
      <c r="B1788" s="47" t="s">
        <v>228</v>
      </c>
      <c r="C1788" s="49" t="s">
        <v>231</v>
      </c>
      <c r="D1788" s="44" t="s">
        <v>84</v>
      </c>
      <c r="E1788" s="52">
        <v>0.242</v>
      </c>
      <c r="F1788" s="52">
        <v>32.0</v>
      </c>
      <c r="G1788" s="50"/>
      <c r="H1788" s="52">
        <v>312.0</v>
      </c>
      <c r="I1788" s="52">
        <v>0.009</v>
      </c>
      <c r="J1788" s="52">
        <v>0.056</v>
      </c>
    </row>
    <row r="1789">
      <c r="A1789" s="47" t="str">
        <f t="shared" si="1"/>
        <v>Middle East_Iraq-Middle East_2006</v>
      </c>
      <c r="B1789" s="47" t="s">
        <v>228</v>
      </c>
      <c r="C1789" s="49" t="s">
        <v>231</v>
      </c>
      <c r="D1789" s="44" t="s">
        <v>85</v>
      </c>
      <c r="E1789" s="52">
        <v>0.278</v>
      </c>
      <c r="F1789" s="52">
        <v>32.0</v>
      </c>
      <c r="G1789" s="50"/>
      <c r="H1789" s="52">
        <v>312.0</v>
      </c>
      <c r="I1789" s="52">
        <v>0.01</v>
      </c>
      <c r="J1789" s="52">
        <v>0.333</v>
      </c>
    </row>
    <row r="1790">
      <c r="A1790" s="47" t="str">
        <f t="shared" si="1"/>
        <v>Middle East_Iraq-Middle East_2007</v>
      </c>
      <c r="B1790" s="47" t="s">
        <v>228</v>
      </c>
      <c r="C1790" s="49" t="s">
        <v>231</v>
      </c>
      <c r="D1790" s="44" t="s">
        <v>86</v>
      </c>
      <c r="E1790" s="52">
        <v>0.278</v>
      </c>
      <c r="F1790" s="52">
        <v>32.0</v>
      </c>
      <c r="G1790" s="50"/>
      <c r="H1790" s="52">
        <v>312.0</v>
      </c>
      <c r="I1790" s="52">
        <v>0.009</v>
      </c>
      <c r="J1790" s="52">
        <v>0.488</v>
      </c>
    </row>
    <row r="1791">
      <c r="A1791" s="47" t="str">
        <f t="shared" si="1"/>
        <v>Middle East_Iraq-Middle East_2008</v>
      </c>
      <c r="B1791" s="47" t="s">
        <v>228</v>
      </c>
      <c r="C1791" s="49" t="s">
        <v>231</v>
      </c>
      <c r="D1791" s="44" t="s">
        <v>87</v>
      </c>
      <c r="E1791" s="52">
        <v>0.278</v>
      </c>
      <c r="F1791" s="52">
        <v>32.0</v>
      </c>
      <c r="G1791" s="50"/>
      <c r="H1791" s="52">
        <v>312.0</v>
      </c>
      <c r="I1791" s="52">
        <v>0.01</v>
      </c>
      <c r="J1791" s="52">
        <v>0.596</v>
      </c>
    </row>
    <row r="1792">
      <c r="A1792" s="47" t="str">
        <f t="shared" si="1"/>
        <v>Middle East_Iraq-Middle East_2009</v>
      </c>
      <c r="B1792" s="47" t="s">
        <v>228</v>
      </c>
      <c r="C1792" s="49" t="s">
        <v>231</v>
      </c>
      <c r="D1792" s="44" t="s">
        <v>88</v>
      </c>
      <c r="E1792" s="52">
        <v>0.278</v>
      </c>
      <c r="F1792" s="52">
        <v>32.0</v>
      </c>
      <c r="G1792" s="50"/>
      <c r="H1792" s="52">
        <v>312.0</v>
      </c>
      <c r="I1792" s="52">
        <v>0.011</v>
      </c>
      <c r="J1792" s="52">
        <v>0.667</v>
      </c>
    </row>
    <row r="1793">
      <c r="A1793" s="47" t="str">
        <f t="shared" si="1"/>
        <v>Middle East_Iraq-Middle East_2010</v>
      </c>
      <c r="B1793" s="47" t="s">
        <v>228</v>
      </c>
      <c r="C1793" s="49" t="s">
        <v>231</v>
      </c>
      <c r="D1793" s="44" t="s">
        <v>89</v>
      </c>
      <c r="E1793" s="52">
        <v>0.278</v>
      </c>
      <c r="F1793" s="52">
        <v>32.0</v>
      </c>
      <c r="G1793" s="50"/>
      <c r="H1793" s="52">
        <v>312.0</v>
      </c>
      <c r="I1793" s="52">
        <v>0.025</v>
      </c>
      <c r="J1793" s="52">
        <v>0.751</v>
      </c>
    </row>
    <row r="1794">
      <c r="A1794" s="47" t="str">
        <f t="shared" si="1"/>
        <v>Middle East_Iraq-Middle East_2011</v>
      </c>
      <c r="B1794" s="47" t="s">
        <v>228</v>
      </c>
      <c r="C1794" s="49" t="s">
        <v>231</v>
      </c>
      <c r="D1794" s="44" t="s">
        <v>90</v>
      </c>
      <c r="E1794" s="52">
        <v>0.278</v>
      </c>
      <c r="F1794" s="52">
        <v>32.0</v>
      </c>
      <c r="G1794" s="50"/>
      <c r="H1794" s="52">
        <v>312.0</v>
      </c>
      <c r="I1794" s="52">
        <v>0.05</v>
      </c>
      <c r="J1794" s="52">
        <v>0.802</v>
      </c>
    </row>
    <row r="1795">
      <c r="A1795" s="47" t="str">
        <f t="shared" si="1"/>
        <v>Middle East_Iraq-Middle East_2012</v>
      </c>
      <c r="B1795" s="47" t="s">
        <v>228</v>
      </c>
      <c r="C1795" s="49" t="s">
        <v>231</v>
      </c>
      <c r="D1795" s="44" t="s">
        <v>91</v>
      </c>
      <c r="E1795" s="52">
        <v>0.278</v>
      </c>
      <c r="F1795" s="52">
        <v>29.0</v>
      </c>
      <c r="G1795" s="52">
        <v>155.0</v>
      </c>
      <c r="H1795" s="52">
        <v>312.0</v>
      </c>
      <c r="I1795" s="52">
        <v>0.071</v>
      </c>
      <c r="J1795" s="52">
        <v>0.816</v>
      </c>
    </row>
    <row r="1796">
      <c r="A1796" s="47" t="str">
        <f t="shared" si="1"/>
        <v>Middle East_Israel-Middle East_2000</v>
      </c>
      <c r="B1796" s="47" t="s">
        <v>228</v>
      </c>
      <c r="C1796" s="49" t="s">
        <v>232</v>
      </c>
      <c r="D1796" s="44" t="s">
        <v>70</v>
      </c>
      <c r="E1796" s="50"/>
      <c r="F1796" s="50"/>
      <c r="G1796" s="50"/>
      <c r="H1796" s="50"/>
      <c r="I1796" s="52">
        <v>0.209</v>
      </c>
      <c r="J1796" s="52">
        <v>0.732</v>
      </c>
    </row>
    <row r="1797">
      <c r="A1797" s="47" t="str">
        <f t="shared" si="1"/>
        <v>Middle East_Israel-Middle East_2001</v>
      </c>
      <c r="B1797" s="47" t="s">
        <v>228</v>
      </c>
      <c r="C1797" s="49" t="s">
        <v>232</v>
      </c>
      <c r="D1797" s="44" t="s">
        <v>71</v>
      </c>
      <c r="E1797" s="50"/>
      <c r="F1797" s="50"/>
      <c r="G1797" s="50"/>
      <c r="H1797" s="50"/>
      <c r="I1797" s="52">
        <v>0.174</v>
      </c>
      <c r="J1797" s="52">
        <v>0.897</v>
      </c>
    </row>
    <row r="1798">
      <c r="A1798" s="47" t="str">
        <f t="shared" si="1"/>
        <v>Middle East_Israel-Middle East_2002</v>
      </c>
      <c r="B1798" s="47" t="s">
        <v>228</v>
      </c>
      <c r="C1798" s="49" t="s">
        <v>232</v>
      </c>
      <c r="D1798" s="44" t="s">
        <v>72</v>
      </c>
      <c r="E1798" s="50"/>
      <c r="F1798" s="50"/>
      <c r="G1798" s="50"/>
      <c r="H1798" s="50"/>
      <c r="I1798" s="52">
        <v>0.178</v>
      </c>
      <c r="J1798" s="52">
        <v>1.01</v>
      </c>
    </row>
    <row r="1799">
      <c r="A1799" s="47" t="str">
        <f t="shared" si="1"/>
        <v>Middle East_Israel-Middle East_2003</v>
      </c>
      <c r="B1799" s="47" t="s">
        <v>228</v>
      </c>
      <c r="C1799" s="49" t="s">
        <v>232</v>
      </c>
      <c r="D1799" s="44" t="s">
        <v>74</v>
      </c>
      <c r="E1799" s="50"/>
      <c r="F1799" s="52">
        <v>20.0</v>
      </c>
      <c r="G1799" s="50"/>
      <c r="H1799" s="50"/>
      <c r="I1799" s="52">
        <v>0.196</v>
      </c>
      <c r="J1799" s="52">
        <v>1.042</v>
      </c>
    </row>
    <row r="1800">
      <c r="A1800" s="47" t="str">
        <f t="shared" si="1"/>
        <v>Middle East_Israel-Middle East_2004</v>
      </c>
      <c r="B1800" s="47" t="s">
        <v>228</v>
      </c>
      <c r="C1800" s="49" t="s">
        <v>232</v>
      </c>
      <c r="D1800" s="44" t="s">
        <v>83</v>
      </c>
      <c r="E1800" s="50"/>
      <c r="F1800" s="52">
        <v>20.0</v>
      </c>
      <c r="G1800" s="50"/>
      <c r="H1800" s="50"/>
      <c r="I1800" s="52">
        <v>0.228</v>
      </c>
      <c r="J1800" s="52">
        <v>1.117</v>
      </c>
    </row>
    <row r="1801">
      <c r="A1801" s="47" t="str">
        <f t="shared" si="1"/>
        <v>Middle East_Israel-Middle East_2005</v>
      </c>
      <c r="B1801" s="47" t="s">
        <v>228</v>
      </c>
      <c r="C1801" s="49" t="s">
        <v>232</v>
      </c>
      <c r="D1801" s="44" t="s">
        <v>84</v>
      </c>
      <c r="E1801" s="52">
        <v>0.391</v>
      </c>
      <c r="F1801" s="52">
        <v>20.0</v>
      </c>
      <c r="G1801" s="50"/>
      <c r="H1801" s="52">
        <v>230.0</v>
      </c>
      <c r="I1801" s="52">
        <v>0.252</v>
      </c>
      <c r="J1801" s="52">
        <v>1.175</v>
      </c>
    </row>
    <row r="1802">
      <c r="A1802" s="47" t="str">
        <f t="shared" si="1"/>
        <v>Middle East_Israel-Middle East_2006</v>
      </c>
      <c r="B1802" s="47" t="s">
        <v>228</v>
      </c>
      <c r="C1802" s="49" t="s">
        <v>232</v>
      </c>
      <c r="D1802" s="44" t="s">
        <v>85</v>
      </c>
      <c r="E1802" s="52">
        <v>0.382</v>
      </c>
      <c r="F1802" s="52">
        <v>20.0</v>
      </c>
      <c r="G1802" s="50"/>
      <c r="H1802" s="52">
        <v>230.0</v>
      </c>
      <c r="I1802" s="52">
        <v>0.279</v>
      </c>
      <c r="J1802" s="52">
        <v>1.243</v>
      </c>
    </row>
    <row r="1803">
      <c r="A1803" s="47" t="str">
        <f t="shared" si="1"/>
        <v>Middle East_Israel-Middle East_2007</v>
      </c>
      <c r="B1803" s="47" t="s">
        <v>228</v>
      </c>
      <c r="C1803" s="49" t="s">
        <v>232</v>
      </c>
      <c r="D1803" s="44" t="s">
        <v>86</v>
      </c>
      <c r="E1803" s="52">
        <v>0.352</v>
      </c>
      <c r="F1803" s="52">
        <v>20.0</v>
      </c>
      <c r="G1803" s="50"/>
      <c r="H1803" s="52">
        <v>230.0</v>
      </c>
      <c r="I1803" s="52">
        <v>0.481</v>
      </c>
      <c r="J1803" s="52">
        <v>1.285</v>
      </c>
    </row>
    <row r="1804">
      <c r="A1804" s="47" t="str">
        <f t="shared" si="1"/>
        <v>Middle East_Israel-Middle East_2008</v>
      </c>
      <c r="B1804" s="47" t="s">
        <v>228</v>
      </c>
      <c r="C1804" s="49" t="s">
        <v>232</v>
      </c>
      <c r="D1804" s="44" t="s">
        <v>87</v>
      </c>
      <c r="E1804" s="52">
        <v>0.33</v>
      </c>
      <c r="F1804" s="52">
        <v>20.0</v>
      </c>
      <c r="G1804" s="50"/>
      <c r="H1804" s="52">
        <v>230.0</v>
      </c>
      <c r="I1804" s="52">
        <v>0.594</v>
      </c>
      <c r="J1804" s="52">
        <v>1.264</v>
      </c>
    </row>
    <row r="1805">
      <c r="A1805" s="47" t="str">
        <f t="shared" si="1"/>
        <v>Middle East_Israel-Middle East_2009</v>
      </c>
      <c r="B1805" s="47" t="s">
        <v>228</v>
      </c>
      <c r="C1805" s="49" t="s">
        <v>232</v>
      </c>
      <c r="D1805" s="44" t="s">
        <v>88</v>
      </c>
      <c r="E1805" s="52">
        <v>0.319</v>
      </c>
      <c r="F1805" s="52">
        <v>20.0</v>
      </c>
      <c r="G1805" s="50"/>
      <c r="H1805" s="52">
        <v>230.0</v>
      </c>
      <c r="I1805" s="52">
        <v>0.631</v>
      </c>
      <c r="J1805" s="52">
        <v>1.24</v>
      </c>
    </row>
    <row r="1806">
      <c r="A1806" s="47" t="str">
        <f t="shared" si="1"/>
        <v>Middle East_Israel-Middle East_2010</v>
      </c>
      <c r="B1806" s="47" t="s">
        <v>228</v>
      </c>
      <c r="C1806" s="49" t="s">
        <v>232</v>
      </c>
      <c r="D1806" s="44" t="s">
        <v>89</v>
      </c>
      <c r="E1806" s="52">
        <v>0.311</v>
      </c>
      <c r="F1806" s="52">
        <v>20.0</v>
      </c>
      <c r="G1806" s="50"/>
      <c r="H1806" s="52">
        <v>235.0</v>
      </c>
      <c r="I1806" s="52">
        <v>0.675</v>
      </c>
      <c r="J1806" s="52">
        <v>1.228</v>
      </c>
    </row>
    <row r="1807">
      <c r="A1807" s="47" t="str">
        <f t="shared" si="1"/>
        <v>Middle East_Israel-Middle East_2011</v>
      </c>
      <c r="B1807" s="47" t="s">
        <v>228</v>
      </c>
      <c r="C1807" s="49" t="s">
        <v>232</v>
      </c>
      <c r="D1807" s="44" t="s">
        <v>90</v>
      </c>
      <c r="E1807" s="52">
        <v>0.302</v>
      </c>
      <c r="F1807" s="52">
        <v>20.0</v>
      </c>
      <c r="G1807" s="50"/>
      <c r="H1807" s="52">
        <v>235.0</v>
      </c>
      <c r="I1807" s="52">
        <v>0.689</v>
      </c>
      <c r="J1807" s="52">
        <v>1.22</v>
      </c>
    </row>
    <row r="1808">
      <c r="A1808" s="47" t="str">
        <f t="shared" si="1"/>
        <v>Middle East_Israel-Middle East_2012</v>
      </c>
      <c r="B1808" s="47" t="s">
        <v>228</v>
      </c>
      <c r="C1808" s="49" t="s">
        <v>232</v>
      </c>
      <c r="D1808" s="44" t="s">
        <v>91</v>
      </c>
      <c r="E1808" s="52">
        <v>0.29</v>
      </c>
      <c r="F1808" s="52">
        <v>21.0</v>
      </c>
      <c r="G1808" s="52">
        <v>33.0</v>
      </c>
      <c r="H1808" s="52">
        <v>235.0</v>
      </c>
      <c r="I1808" s="52">
        <v>0.708</v>
      </c>
      <c r="J1808" s="52">
        <v>1.207</v>
      </c>
    </row>
    <row r="1809">
      <c r="A1809" s="47" t="str">
        <f t="shared" si="1"/>
        <v>Middle East_Jordan-Middle East_2000</v>
      </c>
      <c r="B1809" s="47" t="s">
        <v>228</v>
      </c>
      <c r="C1809" s="49" t="s">
        <v>233</v>
      </c>
      <c r="D1809" s="44" t="s">
        <v>70</v>
      </c>
      <c r="E1809" s="50"/>
      <c r="F1809" s="50"/>
      <c r="G1809" s="50"/>
      <c r="H1809" s="50"/>
      <c r="I1809" s="52">
        <v>0.026</v>
      </c>
      <c r="J1809" s="52">
        <v>0.082</v>
      </c>
    </row>
    <row r="1810">
      <c r="A1810" s="47" t="str">
        <f t="shared" si="1"/>
        <v>Middle East_Jordan-Middle East_2001</v>
      </c>
      <c r="B1810" s="47" t="s">
        <v>228</v>
      </c>
      <c r="C1810" s="49" t="s">
        <v>233</v>
      </c>
      <c r="D1810" s="44" t="s">
        <v>71</v>
      </c>
      <c r="E1810" s="50"/>
      <c r="F1810" s="50"/>
      <c r="G1810" s="50"/>
      <c r="H1810" s="50"/>
      <c r="I1810" s="52">
        <v>0.047</v>
      </c>
      <c r="J1810" s="52">
        <v>0.179</v>
      </c>
    </row>
    <row r="1811">
      <c r="A1811" s="47" t="str">
        <f t="shared" si="1"/>
        <v>Middle East_Jordan-Middle East_2002</v>
      </c>
      <c r="B1811" s="47" t="s">
        <v>228</v>
      </c>
      <c r="C1811" s="49" t="s">
        <v>233</v>
      </c>
      <c r="D1811" s="44" t="s">
        <v>72</v>
      </c>
      <c r="E1811" s="50"/>
      <c r="F1811" s="50"/>
      <c r="G1811" s="50"/>
      <c r="H1811" s="50"/>
      <c r="I1811" s="52">
        <v>0.06</v>
      </c>
      <c r="J1811" s="52">
        <v>0.249</v>
      </c>
    </row>
    <row r="1812">
      <c r="A1812" s="47" t="str">
        <f t="shared" si="1"/>
        <v>Middle East_Jordan-Middle East_2003</v>
      </c>
      <c r="B1812" s="47" t="s">
        <v>228</v>
      </c>
      <c r="C1812" s="49" t="s">
        <v>233</v>
      </c>
      <c r="D1812" s="44" t="s">
        <v>74</v>
      </c>
      <c r="E1812" s="50"/>
      <c r="F1812" s="52">
        <v>79.0</v>
      </c>
      <c r="G1812" s="50"/>
      <c r="H1812" s="50"/>
      <c r="I1812" s="52">
        <v>0.085</v>
      </c>
      <c r="J1812" s="52">
        <v>0.266</v>
      </c>
    </row>
    <row r="1813">
      <c r="A1813" s="47" t="str">
        <f t="shared" si="1"/>
        <v>Middle East_Jordan-Middle East_2004</v>
      </c>
      <c r="B1813" s="47" t="s">
        <v>228</v>
      </c>
      <c r="C1813" s="49" t="s">
        <v>233</v>
      </c>
      <c r="D1813" s="44" t="s">
        <v>83</v>
      </c>
      <c r="E1813" s="50"/>
      <c r="F1813" s="52">
        <v>26.0</v>
      </c>
      <c r="G1813" s="50"/>
      <c r="H1813" s="50"/>
      <c r="I1813" s="52">
        <v>0.117</v>
      </c>
      <c r="J1813" s="52">
        <v>0.319</v>
      </c>
    </row>
    <row r="1814">
      <c r="A1814" s="47" t="str">
        <f t="shared" si="1"/>
        <v>Middle East_Jordan-Middle East_2005</v>
      </c>
      <c r="B1814" s="47" t="s">
        <v>228</v>
      </c>
      <c r="C1814" s="49" t="s">
        <v>233</v>
      </c>
      <c r="D1814" s="44" t="s">
        <v>84</v>
      </c>
      <c r="E1814" s="52">
        <v>0.311</v>
      </c>
      <c r="F1814" s="52">
        <v>16.0</v>
      </c>
      <c r="G1814" s="50"/>
      <c r="H1814" s="52">
        <v>136.0</v>
      </c>
      <c r="I1814" s="52">
        <v>0.129</v>
      </c>
      <c r="J1814" s="52">
        <v>0.599</v>
      </c>
    </row>
    <row r="1815">
      <c r="A1815" s="47" t="str">
        <f t="shared" si="1"/>
        <v>Middle East_Jordan-Middle East_2006</v>
      </c>
      <c r="B1815" s="47" t="s">
        <v>228</v>
      </c>
      <c r="C1815" s="49" t="s">
        <v>233</v>
      </c>
      <c r="D1815" s="44" t="s">
        <v>85</v>
      </c>
      <c r="E1815" s="52">
        <v>0.311</v>
      </c>
      <c r="F1815" s="52">
        <v>16.0</v>
      </c>
      <c r="G1815" s="50"/>
      <c r="H1815" s="52">
        <v>136.0</v>
      </c>
      <c r="I1815" s="52">
        <v>0.139</v>
      </c>
      <c r="J1815" s="52">
        <v>0.8</v>
      </c>
    </row>
    <row r="1816">
      <c r="A1816" s="47" t="str">
        <f t="shared" si="1"/>
        <v>Middle East_Jordan-Middle East_2007</v>
      </c>
      <c r="B1816" s="47" t="s">
        <v>228</v>
      </c>
      <c r="C1816" s="49" t="s">
        <v>233</v>
      </c>
      <c r="D1816" s="44" t="s">
        <v>86</v>
      </c>
      <c r="E1816" s="52">
        <v>0.311</v>
      </c>
      <c r="F1816" s="52">
        <v>13.0</v>
      </c>
      <c r="G1816" s="50"/>
      <c r="H1816" s="52">
        <v>136.0</v>
      </c>
      <c r="I1816" s="52">
        <v>0.2</v>
      </c>
      <c r="J1816" s="52">
        <v>0.844</v>
      </c>
    </row>
    <row r="1817">
      <c r="A1817" s="47" t="str">
        <f t="shared" si="1"/>
        <v>Middle East_Jordan-Middle East_2008</v>
      </c>
      <c r="B1817" s="47" t="s">
        <v>228</v>
      </c>
      <c r="C1817" s="49" t="s">
        <v>233</v>
      </c>
      <c r="D1817" s="44" t="s">
        <v>87</v>
      </c>
      <c r="E1817" s="52">
        <v>0.311</v>
      </c>
      <c r="F1817" s="52">
        <v>13.0</v>
      </c>
      <c r="G1817" s="50"/>
      <c r="H1817" s="52">
        <v>136.0</v>
      </c>
      <c r="I1817" s="52">
        <v>0.23</v>
      </c>
      <c r="J1817" s="52">
        <v>0.899</v>
      </c>
    </row>
    <row r="1818">
      <c r="A1818" s="47" t="str">
        <f t="shared" si="1"/>
        <v>Middle East_Jordan-Middle East_2009</v>
      </c>
      <c r="B1818" s="47" t="s">
        <v>228</v>
      </c>
      <c r="C1818" s="49" t="s">
        <v>233</v>
      </c>
      <c r="D1818" s="44" t="s">
        <v>88</v>
      </c>
      <c r="E1818" s="52">
        <v>0.311</v>
      </c>
      <c r="F1818" s="52">
        <v>12.0</v>
      </c>
      <c r="G1818" s="50"/>
      <c r="H1818" s="52">
        <v>136.0</v>
      </c>
      <c r="I1818" s="52">
        <v>0.26</v>
      </c>
      <c r="J1818" s="52">
        <v>0.973</v>
      </c>
    </row>
    <row r="1819">
      <c r="A1819" s="47" t="str">
        <f t="shared" si="1"/>
        <v>Middle East_Jordan-Middle East_2010</v>
      </c>
      <c r="B1819" s="47" t="s">
        <v>228</v>
      </c>
      <c r="C1819" s="49" t="s">
        <v>233</v>
      </c>
      <c r="D1819" s="44" t="s">
        <v>89</v>
      </c>
      <c r="E1819" s="52">
        <v>0.312</v>
      </c>
      <c r="F1819" s="52">
        <v>12.0</v>
      </c>
      <c r="G1819" s="50"/>
      <c r="H1819" s="52">
        <v>136.0</v>
      </c>
      <c r="I1819" s="52">
        <v>0.272</v>
      </c>
      <c r="J1819" s="52">
        <v>1.026</v>
      </c>
    </row>
    <row r="1820">
      <c r="A1820" s="47" t="str">
        <f t="shared" si="1"/>
        <v>Middle East_Jordan-Middle East_2011</v>
      </c>
      <c r="B1820" s="47" t="s">
        <v>228</v>
      </c>
      <c r="C1820" s="49" t="s">
        <v>233</v>
      </c>
      <c r="D1820" s="44" t="s">
        <v>90</v>
      </c>
      <c r="E1820" s="52">
        <v>0.277</v>
      </c>
      <c r="F1820" s="52">
        <v>12.0</v>
      </c>
      <c r="G1820" s="50"/>
      <c r="H1820" s="52">
        <v>151.0</v>
      </c>
      <c r="I1820" s="52">
        <v>0.349</v>
      </c>
      <c r="J1820" s="52">
        <v>1.112</v>
      </c>
    </row>
    <row r="1821">
      <c r="A1821" s="47" t="str">
        <f t="shared" si="1"/>
        <v>Middle East_Jordan-Middle East_2012</v>
      </c>
      <c r="B1821" s="47" t="s">
        <v>228</v>
      </c>
      <c r="C1821" s="49" t="s">
        <v>233</v>
      </c>
      <c r="D1821" s="44" t="s">
        <v>91</v>
      </c>
      <c r="E1821" s="52">
        <v>0.281</v>
      </c>
      <c r="F1821" s="52">
        <v>12.0</v>
      </c>
      <c r="G1821" s="52">
        <v>119.0</v>
      </c>
      <c r="H1821" s="52">
        <v>151.0</v>
      </c>
      <c r="I1821" s="52">
        <v>0.41</v>
      </c>
      <c r="J1821" s="52">
        <v>1.282</v>
      </c>
    </row>
    <row r="1822">
      <c r="A1822" s="47" t="str">
        <f t="shared" si="1"/>
        <v>Middle East_Kuwait-Middle East_2000</v>
      </c>
      <c r="B1822" s="47" t="s">
        <v>228</v>
      </c>
      <c r="C1822" s="49" t="s">
        <v>234</v>
      </c>
      <c r="D1822" s="44" t="s">
        <v>70</v>
      </c>
      <c r="E1822" s="50"/>
      <c r="F1822" s="50"/>
      <c r="G1822" s="50"/>
      <c r="H1822" s="50"/>
      <c r="I1822" s="52">
        <v>0.067</v>
      </c>
      <c r="J1822" s="52">
        <v>0.25</v>
      </c>
    </row>
    <row r="1823">
      <c r="A1823" s="47" t="str">
        <f t="shared" si="1"/>
        <v>Middle East_Kuwait-Middle East_2001</v>
      </c>
      <c r="B1823" s="47" t="s">
        <v>228</v>
      </c>
      <c r="C1823" s="49" t="s">
        <v>234</v>
      </c>
      <c r="D1823" s="44" t="s">
        <v>71</v>
      </c>
      <c r="E1823" s="50"/>
      <c r="F1823" s="50"/>
      <c r="G1823" s="50"/>
      <c r="H1823" s="50"/>
      <c r="I1823" s="52">
        <v>0.086</v>
      </c>
      <c r="J1823" s="52">
        <v>0.443</v>
      </c>
    </row>
    <row r="1824">
      <c r="A1824" s="47" t="str">
        <f t="shared" si="1"/>
        <v>Middle East_Kuwait-Middle East_2002</v>
      </c>
      <c r="B1824" s="47" t="s">
        <v>228</v>
      </c>
      <c r="C1824" s="49" t="s">
        <v>234</v>
      </c>
      <c r="D1824" s="44" t="s">
        <v>72</v>
      </c>
      <c r="E1824" s="50"/>
      <c r="F1824" s="50"/>
      <c r="G1824" s="50"/>
      <c r="H1824" s="50"/>
      <c r="I1824" s="52">
        <v>0.102</v>
      </c>
      <c r="J1824" s="52">
        <v>0.599</v>
      </c>
    </row>
    <row r="1825">
      <c r="A1825" s="47" t="str">
        <f t="shared" si="1"/>
        <v>Middle East_Kuwait-Middle East_2003</v>
      </c>
      <c r="B1825" s="47" t="s">
        <v>228</v>
      </c>
      <c r="C1825" s="49" t="s">
        <v>234</v>
      </c>
      <c r="D1825" s="44" t="s">
        <v>74</v>
      </c>
      <c r="E1825" s="50"/>
      <c r="F1825" s="52">
        <v>35.0</v>
      </c>
      <c r="G1825" s="50"/>
      <c r="H1825" s="50"/>
      <c r="I1825" s="52">
        <v>0.224</v>
      </c>
      <c r="J1825" s="52">
        <v>0.671</v>
      </c>
    </row>
    <row r="1826">
      <c r="A1826" s="47" t="str">
        <f t="shared" si="1"/>
        <v>Middle East_Kuwait-Middle East_2004</v>
      </c>
      <c r="B1826" s="47" t="s">
        <v>228</v>
      </c>
      <c r="C1826" s="49" t="s">
        <v>234</v>
      </c>
      <c r="D1826" s="44" t="s">
        <v>83</v>
      </c>
      <c r="E1826" s="50"/>
      <c r="F1826" s="52">
        <v>35.0</v>
      </c>
      <c r="G1826" s="50"/>
      <c r="H1826" s="50"/>
      <c r="I1826" s="52">
        <v>0.229</v>
      </c>
      <c r="J1826" s="52">
        <v>0.808</v>
      </c>
    </row>
    <row r="1827">
      <c r="A1827" s="47" t="str">
        <f t="shared" si="1"/>
        <v>Middle East_Kuwait-Middle East_2005</v>
      </c>
      <c r="B1827" s="47" t="s">
        <v>228</v>
      </c>
      <c r="C1827" s="49" t="s">
        <v>234</v>
      </c>
      <c r="D1827" s="44" t="s">
        <v>84</v>
      </c>
      <c r="E1827" s="52">
        <v>0.107</v>
      </c>
      <c r="F1827" s="52">
        <v>35.0</v>
      </c>
      <c r="G1827" s="50"/>
      <c r="H1827" s="52">
        <v>98.0</v>
      </c>
      <c r="I1827" s="52">
        <v>0.259</v>
      </c>
      <c r="J1827" s="52">
        <v>0.602</v>
      </c>
    </row>
    <row r="1828">
      <c r="A1828" s="47" t="str">
        <f t="shared" si="1"/>
        <v>Middle East_Kuwait-Middle East_2006</v>
      </c>
      <c r="B1828" s="47" t="s">
        <v>228</v>
      </c>
      <c r="C1828" s="49" t="s">
        <v>234</v>
      </c>
      <c r="D1828" s="44" t="s">
        <v>85</v>
      </c>
      <c r="E1828" s="52">
        <v>0.107</v>
      </c>
      <c r="F1828" s="52">
        <v>35.0</v>
      </c>
      <c r="G1828" s="50"/>
      <c r="H1828" s="52">
        <v>98.0</v>
      </c>
      <c r="I1828" s="52">
        <v>0.288</v>
      </c>
      <c r="J1828" s="52">
        <v>0.488</v>
      </c>
    </row>
    <row r="1829">
      <c r="A1829" s="47" t="str">
        <f t="shared" si="1"/>
        <v>Middle East_Kuwait-Middle East_2007</v>
      </c>
      <c r="B1829" s="47" t="s">
        <v>228</v>
      </c>
      <c r="C1829" s="49" t="s">
        <v>234</v>
      </c>
      <c r="D1829" s="44" t="s">
        <v>86</v>
      </c>
      <c r="E1829" s="52">
        <v>0.107</v>
      </c>
      <c r="F1829" s="52">
        <v>35.0</v>
      </c>
      <c r="G1829" s="50"/>
      <c r="H1829" s="52">
        <v>98.0</v>
      </c>
      <c r="I1829" s="52">
        <v>0.348</v>
      </c>
      <c r="J1829" s="52">
        <v>0.558</v>
      </c>
    </row>
    <row r="1830">
      <c r="A1830" s="47" t="str">
        <f t="shared" si="1"/>
        <v>Middle East_Kuwait-Middle East_2008</v>
      </c>
      <c r="B1830" s="47" t="s">
        <v>228</v>
      </c>
      <c r="C1830" s="49" t="s">
        <v>234</v>
      </c>
      <c r="D1830" s="44" t="s">
        <v>87</v>
      </c>
      <c r="E1830" s="52">
        <v>0.107</v>
      </c>
      <c r="F1830" s="52">
        <v>35.0</v>
      </c>
      <c r="G1830" s="50"/>
      <c r="H1830" s="52">
        <v>98.0</v>
      </c>
      <c r="I1830" s="52">
        <v>0.42</v>
      </c>
      <c r="J1830" s="52">
        <v>0.555</v>
      </c>
    </row>
    <row r="1831">
      <c r="A1831" s="47" t="str">
        <f t="shared" si="1"/>
        <v>Middle East_Kuwait-Middle East_2009</v>
      </c>
      <c r="B1831" s="47" t="s">
        <v>228</v>
      </c>
      <c r="C1831" s="49" t="s">
        <v>234</v>
      </c>
      <c r="D1831" s="44" t="s">
        <v>88</v>
      </c>
      <c r="E1831" s="52">
        <v>0.107</v>
      </c>
      <c r="F1831" s="52">
        <v>35.0</v>
      </c>
      <c r="G1831" s="50"/>
      <c r="H1831" s="52">
        <v>98.0</v>
      </c>
      <c r="I1831" s="52">
        <v>0.508</v>
      </c>
      <c r="J1831" s="52">
        <v>0.919</v>
      </c>
    </row>
    <row r="1832">
      <c r="A1832" s="47" t="str">
        <f t="shared" si="1"/>
        <v>Middle East_Kuwait-Middle East_2010</v>
      </c>
      <c r="B1832" s="47" t="s">
        <v>228</v>
      </c>
      <c r="C1832" s="49" t="s">
        <v>234</v>
      </c>
      <c r="D1832" s="44" t="s">
        <v>89</v>
      </c>
      <c r="E1832" s="52">
        <v>0.107</v>
      </c>
      <c r="F1832" s="52">
        <v>35.0</v>
      </c>
      <c r="G1832" s="50"/>
      <c r="H1832" s="52">
        <v>98.0</v>
      </c>
      <c r="I1832" s="52">
        <v>0.614</v>
      </c>
      <c r="J1832" s="52">
        <v>1.33</v>
      </c>
    </row>
    <row r="1833">
      <c r="A1833" s="47" t="str">
        <f t="shared" si="1"/>
        <v>Middle East_Kuwait-Middle East_2011</v>
      </c>
      <c r="B1833" s="47" t="s">
        <v>228</v>
      </c>
      <c r="C1833" s="49" t="s">
        <v>234</v>
      </c>
      <c r="D1833" s="44" t="s">
        <v>90</v>
      </c>
      <c r="E1833" s="52">
        <v>0.107</v>
      </c>
      <c r="F1833" s="52">
        <v>32.0</v>
      </c>
      <c r="G1833" s="50"/>
      <c r="H1833" s="52">
        <v>98.0</v>
      </c>
      <c r="I1833" s="52">
        <v>0.658</v>
      </c>
      <c r="J1833" s="52">
        <v>1.579</v>
      </c>
    </row>
    <row r="1834">
      <c r="A1834" s="47" t="str">
        <f t="shared" si="1"/>
        <v>Middle East_Kuwait-Middle East_2012</v>
      </c>
      <c r="B1834" s="47" t="s">
        <v>228</v>
      </c>
      <c r="C1834" s="49" t="s">
        <v>234</v>
      </c>
      <c r="D1834" s="44" t="s">
        <v>91</v>
      </c>
      <c r="E1834" s="52">
        <v>0.124</v>
      </c>
      <c r="F1834" s="52">
        <v>32.0</v>
      </c>
      <c r="G1834" s="52">
        <v>101.0</v>
      </c>
      <c r="H1834" s="52">
        <v>98.0</v>
      </c>
      <c r="I1834" s="52">
        <v>0.705</v>
      </c>
      <c r="J1834" s="52">
        <v>1.569</v>
      </c>
    </row>
    <row r="1835">
      <c r="A1835" s="47" t="str">
        <f t="shared" si="1"/>
        <v>Middle East_Lebanon-Middle East_2000</v>
      </c>
      <c r="B1835" s="47" t="s">
        <v>228</v>
      </c>
      <c r="C1835" s="49" t="s">
        <v>235</v>
      </c>
      <c r="D1835" s="44" t="s">
        <v>70</v>
      </c>
      <c r="E1835" s="50"/>
      <c r="F1835" s="50"/>
      <c r="G1835" s="50"/>
      <c r="H1835" s="50"/>
      <c r="I1835" s="52">
        <v>0.08</v>
      </c>
      <c r="J1835" s="52">
        <v>0.23</v>
      </c>
    </row>
    <row r="1836">
      <c r="A1836" s="47" t="str">
        <f t="shared" si="1"/>
        <v>Middle East_Lebanon-Middle East_2001</v>
      </c>
      <c r="B1836" s="47" t="s">
        <v>228</v>
      </c>
      <c r="C1836" s="49" t="s">
        <v>235</v>
      </c>
      <c r="D1836" s="44" t="s">
        <v>71</v>
      </c>
      <c r="E1836" s="50"/>
      <c r="F1836" s="50"/>
      <c r="G1836" s="50"/>
      <c r="H1836" s="50"/>
      <c r="I1836" s="52">
        <v>0.068</v>
      </c>
      <c r="J1836" s="52">
        <v>0.228</v>
      </c>
    </row>
    <row r="1837">
      <c r="A1837" s="47" t="str">
        <f t="shared" si="1"/>
        <v>Middle East_Lebanon-Middle East_2002</v>
      </c>
      <c r="B1837" s="47" t="s">
        <v>228</v>
      </c>
      <c r="C1837" s="49" t="s">
        <v>235</v>
      </c>
      <c r="D1837" s="44" t="s">
        <v>72</v>
      </c>
      <c r="E1837" s="50"/>
      <c r="F1837" s="50"/>
      <c r="G1837" s="50"/>
      <c r="H1837" s="50"/>
      <c r="I1837" s="52">
        <v>0.07</v>
      </c>
      <c r="J1837" s="52">
        <v>0.22</v>
      </c>
    </row>
    <row r="1838">
      <c r="A1838" s="47" t="str">
        <f t="shared" si="1"/>
        <v>Middle East_Lebanon-Middle East_2003</v>
      </c>
      <c r="B1838" s="47" t="s">
        <v>228</v>
      </c>
      <c r="C1838" s="49" t="s">
        <v>235</v>
      </c>
      <c r="D1838" s="44" t="s">
        <v>74</v>
      </c>
      <c r="E1838" s="50"/>
      <c r="F1838" s="52">
        <v>46.0</v>
      </c>
      <c r="G1838" s="50"/>
      <c r="H1838" s="50"/>
      <c r="I1838" s="52">
        <v>0.08</v>
      </c>
      <c r="J1838" s="52">
        <v>0.216</v>
      </c>
    </row>
    <row r="1839">
      <c r="A1839" s="47" t="str">
        <f t="shared" si="1"/>
        <v>Middle East_Lebanon-Middle East_2004</v>
      </c>
      <c r="B1839" s="47" t="s">
        <v>228</v>
      </c>
      <c r="C1839" s="49" t="s">
        <v>235</v>
      </c>
      <c r="D1839" s="44" t="s">
        <v>83</v>
      </c>
      <c r="E1839" s="50"/>
      <c r="F1839" s="52">
        <v>46.0</v>
      </c>
      <c r="G1839" s="50"/>
      <c r="H1839" s="50"/>
      <c r="I1839" s="52">
        <v>0.09</v>
      </c>
      <c r="J1839" s="52">
        <v>0.23</v>
      </c>
    </row>
    <row r="1840">
      <c r="A1840" s="47" t="str">
        <f t="shared" si="1"/>
        <v>Middle East_Lebanon-Middle East_2005</v>
      </c>
      <c r="B1840" s="47" t="s">
        <v>228</v>
      </c>
      <c r="C1840" s="49" t="s">
        <v>235</v>
      </c>
      <c r="D1840" s="44" t="s">
        <v>84</v>
      </c>
      <c r="E1840" s="52">
        <v>0.354</v>
      </c>
      <c r="F1840" s="52">
        <v>46.0</v>
      </c>
      <c r="G1840" s="50"/>
      <c r="H1840" s="52">
        <v>180.0</v>
      </c>
      <c r="I1840" s="52">
        <v>0.101</v>
      </c>
      <c r="J1840" s="52">
        <v>0.249</v>
      </c>
    </row>
    <row r="1841">
      <c r="A1841" s="47" t="str">
        <f t="shared" si="1"/>
        <v>Middle East_Lebanon-Middle East_2006</v>
      </c>
      <c r="B1841" s="47" t="s">
        <v>228</v>
      </c>
      <c r="C1841" s="49" t="s">
        <v>235</v>
      </c>
      <c r="D1841" s="44" t="s">
        <v>85</v>
      </c>
      <c r="E1841" s="52">
        <v>0.354</v>
      </c>
      <c r="F1841" s="52">
        <v>46.0</v>
      </c>
      <c r="G1841" s="50"/>
      <c r="H1841" s="52">
        <v>180.0</v>
      </c>
      <c r="I1841" s="52">
        <v>0.15</v>
      </c>
      <c r="J1841" s="52">
        <v>0.271</v>
      </c>
    </row>
    <row r="1842">
      <c r="A1842" s="47" t="str">
        <f t="shared" si="1"/>
        <v>Middle East_Lebanon-Middle East_2007</v>
      </c>
      <c r="B1842" s="47" t="s">
        <v>228</v>
      </c>
      <c r="C1842" s="49" t="s">
        <v>235</v>
      </c>
      <c r="D1842" s="44" t="s">
        <v>86</v>
      </c>
      <c r="E1842" s="52">
        <v>0.354</v>
      </c>
      <c r="F1842" s="52">
        <v>46.0</v>
      </c>
      <c r="G1842" s="50"/>
      <c r="H1842" s="52">
        <v>180.0</v>
      </c>
      <c r="I1842" s="52">
        <v>0.187</v>
      </c>
      <c r="J1842" s="52">
        <v>0.304</v>
      </c>
    </row>
    <row r="1843">
      <c r="A1843" s="47" t="str">
        <f t="shared" si="1"/>
        <v>Middle East_Lebanon-Middle East_2008</v>
      </c>
      <c r="B1843" s="47" t="s">
        <v>228</v>
      </c>
      <c r="C1843" s="49" t="s">
        <v>235</v>
      </c>
      <c r="D1843" s="44" t="s">
        <v>87</v>
      </c>
      <c r="E1843" s="52">
        <v>0.36</v>
      </c>
      <c r="F1843" s="52">
        <v>11.0</v>
      </c>
      <c r="G1843" s="50"/>
      <c r="H1843" s="52">
        <v>180.0</v>
      </c>
      <c r="I1843" s="52">
        <v>0.225</v>
      </c>
      <c r="J1843" s="52">
        <v>0.341</v>
      </c>
    </row>
    <row r="1844">
      <c r="A1844" s="47" t="str">
        <f t="shared" si="1"/>
        <v>Middle East_Lebanon-Middle East_2009</v>
      </c>
      <c r="B1844" s="47" t="s">
        <v>228</v>
      </c>
      <c r="C1844" s="49" t="s">
        <v>235</v>
      </c>
      <c r="D1844" s="44" t="s">
        <v>88</v>
      </c>
      <c r="E1844" s="52">
        <v>0.302</v>
      </c>
      <c r="F1844" s="52">
        <v>9.0</v>
      </c>
      <c r="G1844" s="50"/>
      <c r="H1844" s="52">
        <v>180.0</v>
      </c>
      <c r="I1844" s="52">
        <v>0.301</v>
      </c>
      <c r="J1844" s="52">
        <v>0.563</v>
      </c>
    </row>
    <row r="1845">
      <c r="A1845" s="47" t="str">
        <f t="shared" si="1"/>
        <v>Middle East_Lebanon-Middle East_2010</v>
      </c>
      <c r="B1845" s="47" t="s">
        <v>228</v>
      </c>
      <c r="C1845" s="49" t="s">
        <v>235</v>
      </c>
      <c r="D1845" s="44" t="s">
        <v>89</v>
      </c>
      <c r="E1845" s="52">
        <v>0.302</v>
      </c>
      <c r="F1845" s="52">
        <v>9.0</v>
      </c>
      <c r="G1845" s="50"/>
      <c r="H1845" s="52">
        <v>180.0</v>
      </c>
      <c r="I1845" s="52">
        <v>0.437</v>
      </c>
      <c r="J1845" s="52">
        <v>0.66</v>
      </c>
    </row>
    <row r="1846">
      <c r="A1846" s="47" t="str">
        <f t="shared" si="1"/>
        <v>Middle East_Lebanon-Middle East_2011</v>
      </c>
      <c r="B1846" s="47" t="s">
        <v>228</v>
      </c>
      <c r="C1846" s="49" t="s">
        <v>235</v>
      </c>
      <c r="D1846" s="44" t="s">
        <v>90</v>
      </c>
      <c r="E1846" s="52">
        <v>0.302</v>
      </c>
      <c r="F1846" s="52">
        <v>9.0</v>
      </c>
      <c r="G1846" s="50"/>
      <c r="H1846" s="52">
        <v>180.0</v>
      </c>
      <c r="I1846" s="52">
        <v>0.52</v>
      </c>
      <c r="J1846" s="52">
        <v>0.772</v>
      </c>
    </row>
    <row r="1847">
      <c r="A1847" s="47" t="str">
        <f t="shared" si="1"/>
        <v>Middle East_Lebanon-Middle East_2012</v>
      </c>
      <c r="B1847" s="47" t="s">
        <v>228</v>
      </c>
      <c r="C1847" s="49" t="s">
        <v>235</v>
      </c>
      <c r="D1847" s="44" t="s">
        <v>91</v>
      </c>
      <c r="E1847" s="52">
        <v>0.302</v>
      </c>
      <c r="F1847" s="52">
        <v>9.0</v>
      </c>
      <c r="G1847" s="52">
        <v>105.0</v>
      </c>
      <c r="H1847" s="52">
        <v>180.0</v>
      </c>
      <c r="I1847" s="52">
        <v>0.612</v>
      </c>
      <c r="J1847" s="52">
        <v>0.808</v>
      </c>
    </row>
    <row r="1848">
      <c r="A1848" s="47" t="str">
        <f t="shared" si="1"/>
        <v>Middle East_Oman-Middle East_2000</v>
      </c>
      <c r="B1848" s="47" t="s">
        <v>228</v>
      </c>
      <c r="C1848" s="49" t="s">
        <v>236</v>
      </c>
      <c r="D1848" s="44" t="s">
        <v>70</v>
      </c>
      <c r="E1848" s="50"/>
      <c r="F1848" s="50"/>
      <c r="G1848" s="50"/>
      <c r="H1848" s="50"/>
      <c r="I1848" s="52">
        <v>0.035</v>
      </c>
      <c r="J1848" s="52">
        <v>0.074</v>
      </c>
    </row>
    <row r="1849">
      <c r="A1849" s="47" t="str">
        <f t="shared" si="1"/>
        <v>Middle East_Oman-Middle East_2001</v>
      </c>
      <c r="B1849" s="47" t="s">
        <v>228</v>
      </c>
      <c r="C1849" s="49" t="s">
        <v>236</v>
      </c>
      <c r="D1849" s="44" t="s">
        <v>71</v>
      </c>
      <c r="E1849" s="50"/>
      <c r="F1849" s="50"/>
      <c r="G1849" s="50"/>
      <c r="H1849" s="50"/>
      <c r="I1849" s="52">
        <v>0.059</v>
      </c>
      <c r="J1849" s="52">
        <v>0.144</v>
      </c>
    </row>
    <row r="1850">
      <c r="A1850" s="47" t="str">
        <f t="shared" si="1"/>
        <v>Middle East_Oman-Middle East_2002</v>
      </c>
      <c r="B1850" s="47" t="s">
        <v>228</v>
      </c>
      <c r="C1850" s="49" t="s">
        <v>236</v>
      </c>
      <c r="D1850" s="44" t="s">
        <v>72</v>
      </c>
      <c r="E1850" s="50"/>
      <c r="F1850" s="50"/>
      <c r="G1850" s="50"/>
      <c r="H1850" s="50"/>
      <c r="I1850" s="52">
        <v>0.069</v>
      </c>
      <c r="J1850" s="52">
        <v>0.201</v>
      </c>
    </row>
    <row r="1851">
      <c r="A1851" s="47" t="str">
        <f t="shared" si="1"/>
        <v>Middle East_Oman-Middle East_2003</v>
      </c>
      <c r="B1851" s="47" t="s">
        <v>228</v>
      </c>
      <c r="C1851" s="49" t="s">
        <v>236</v>
      </c>
      <c r="D1851" s="44" t="s">
        <v>74</v>
      </c>
      <c r="E1851" s="50"/>
      <c r="F1851" s="52">
        <v>35.0</v>
      </c>
      <c r="G1851" s="50"/>
      <c r="H1851" s="50"/>
      <c r="I1851" s="52">
        <v>0.073</v>
      </c>
      <c r="J1851" s="52">
        <v>0.249</v>
      </c>
    </row>
    <row r="1852">
      <c r="A1852" s="47" t="str">
        <f t="shared" si="1"/>
        <v>Middle East_Oman-Middle East_2004</v>
      </c>
      <c r="B1852" s="47" t="s">
        <v>228</v>
      </c>
      <c r="C1852" s="49" t="s">
        <v>236</v>
      </c>
      <c r="D1852" s="44" t="s">
        <v>83</v>
      </c>
      <c r="E1852" s="50"/>
      <c r="F1852" s="52">
        <v>35.0</v>
      </c>
      <c r="G1852" s="50"/>
      <c r="H1852" s="50"/>
      <c r="I1852" s="52">
        <v>0.068</v>
      </c>
      <c r="J1852" s="52">
        <v>0.327</v>
      </c>
    </row>
    <row r="1853">
      <c r="A1853" s="47" t="str">
        <f t="shared" si="1"/>
        <v>Middle East_Oman-Middle East_2005</v>
      </c>
      <c r="B1853" s="47" t="s">
        <v>228</v>
      </c>
      <c r="C1853" s="49" t="s">
        <v>236</v>
      </c>
      <c r="D1853" s="44" t="s">
        <v>84</v>
      </c>
      <c r="E1853" s="52">
        <v>0.195</v>
      </c>
      <c r="F1853" s="52">
        <v>35.0</v>
      </c>
      <c r="G1853" s="50"/>
      <c r="H1853" s="52">
        <v>52.0</v>
      </c>
      <c r="I1853" s="52">
        <v>0.067</v>
      </c>
      <c r="J1853" s="52">
        <v>0.529</v>
      </c>
    </row>
    <row r="1854">
      <c r="A1854" s="47" t="str">
        <f t="shared" si="1"/>
        <v>Middle East_Oman-Middle East_2006</v>
      </c>
      <c r="B1854" s="47" t="s">
        <v>228</v>
      </c>
      <c r="C1854" s="49" t="s">
        <v>236</v>
      </c>
      <c r="D1854" s="44" t="s">
        <v>85</v>
      </c>
      <c r="E1854" s="52">
        <v>0.203</v>
      </c>
      <c r="F1854" s="52">
        <v>35.0</v>
      </c>
      <c r="G1854" s="50"/>
      <c r="H1854" s="52">
        <v>52.0</v>
      </c>
      <c r="I1854" s="52">
        <v>0.083</v>
      </c>
      <c r="J1854" s="52">
        <v>0.712</v>
      </c>
    </row>
    <row r="1855">
      <c r="A1855" s="47" t="str">
        <f t="shared" si="1"/>
        <v>Middle East_Oman-Middle East_2007</v>
      </c>
      <c r="B1855" s="47" t="s">
        <v>228</v>
      </c>
      <c r="C1855" s="49" t="s">
        <v>236</v>
      </c>
      <c r="D1855" s="44" t="s">
        <v>86</v>
      </c>
      <c r="E1855" s="52">
        <v>0.12</v>
      </c>
      <c r="F1855" s="52">
        <v>35.0</v>
      </c>
      <c r="G1855" s="50"/>
      <c r="H1855" s="52">
        <v>62.0</v>
      </c>
      <c r="I1855" s="52">
        <v>0.167</v>
      </c>
      <c r="J1855" s="52">
        <v>0.973</v>
      </c>
    </row>
    <row r="1856">
      <c r="A1856" s="47" t="str">
        <f t="shared" si="1"/>
        <v>Middle East_Oman-Middle East_2008</v>
      </c>
      <c r="B1856" s="47" t="s">
        <v>228</v>
      </c>
      <c r="C1856" s="49" t="s">
        <v>236</v>
      </c>
      <c r="D1856" s="44" t="s">
        <v>87</v>
      </c>
      <c r="E1856" s="52">
        <v>0.216</v>
      </c>
      <c r="F1856" s="52">
        <v>14.0</v>
      </c>
      <c r="G1856" s="50"/>
      <c r="H1856" s="52">
        <v>62.0</v>
      </c>
      <c r="I1856" s="52">
        <v>0.2</v>
      </c>
      <c r="J1856" s="52">
        <v>1.241</v>
      </c>
    </row>
    <row r="1857">
      <c r="A1857" s="47" t="str">
        <f t="shared" si="1"/>
        <v>Middle East_Oman-Middle East_2009</v>
      </c>
      <c r="B1857" s="47" t="s">
        <v>228</v>
      </c>
      <c r="C1857" s="49" t="s">
        <v>236</v>
      </c>
      <c r="D1857" s="44" t="s">
        <v>88</v>
      </c>
      <c r="E1857" s="52">
        <v>0.216</v>
      </c>
      <c r="F1857" s="52">
        <v>12.0</v>
      </c>
      <c r="G1857" s="50"/>
      <c r="H1857" s="52">
        <v>62.0</v>
      </c>
      <c r="I1857" s="52">
        <v>0.268</v>
      </c>
      <c r="J1857" s="52">
        <v>1.491</v>
      </c>
    </row>
    <row r="1858">
      <c r="A1858" s="47" t="str">
        <f t="shared" si="1"/>
        <v>Middle East_Oman-Middle East_2010</v>
      </c>
      <c r="B1858" s="47" t="s">
        <v>228</v>
      </c>
      <c r="C1858" s="49" t="s">
        <v>236</v>
      </c>
      <c r="D1858" s="44" t="s">
        <v>89</v>
      </c>
      <c r="E1858" s="52">
        <v>0.216</v>
      </c>
      <c r="F1858" s="52">
        <v>12.0</v>
      </c>
      <c r="G1858" s="50"/>
      <c r="H1858" s="52">
        <v>62.0</v>
      </c>
      <c r="I1858" s="52">
        <v>0.358</v>
      </c>
      <c r="J1858" s="52">
        <v>1.643</v>
      </c>
    </row>
    <row r="1859">
      <c r="A1859" s="47" t="str">
        <f t="shared" si="1"/>
        <v>Middle East_Oman-Middle East_2011</v>
      </c>
      <c r="B1859" s="47" t="s">
        <v>228</v>
      </c>
      <c r="C1859" s="49" t="s">
        <v>236</v>
      </c>
      <c r="D1859" s="44" t="s">
        <v>90</v>
      </c>
      <c r="E1859" s="52">
        <v>0.22</v>
      </c>
      <c r="F1859" s="52">
        <v>8.0</v>
      </c>
      <c r="G1859" s="50"/>
      <c r="H1859" s="52">
        <v>62.0</v>
      </c>
      <c r="I1859" s="52">
        <v>0.48</v>
      </c>
      <c r="J1859" s="52">
        <v>1.59</v>
      </c>
    </row>
    <row r="1860">
      <c r="A1860" s="47" t="str">
        <f t="shared" si="1"/>
        <v>Middle East_Oman-Middle East_2012</v>
      </c>
      <c r="B1860" s="47" t="s">
        <v>228</v>
      </c>
      <c r="C1860" s="49" t="s">
        <v>236</v>
      </c>
      <c r="D1860" s="44" t="s">
        <v>91</v>
      </c>
      <c r="E1860" s="52">
        <v>0.22</v>
      </c>
      <c r="F1860" s="52">
        <v>8.0</v>
      </c>
      <c r="G1860" s="52">
        <v>44.0</v>
      </c>
      <c r="H1860" s="52">
        <v>62.0</v>
      </c>
      <c r="I1860" s="52">
        <v>0.6</v>
      </c>
      <c r="J1860" s="52">
        <v>1.593</v>
      </c>
    </row>
    <row r="1861">
      <c r="A1861" s="47" t="str">
        <f t="shared" si="1"/>
        <v>Middle East_Qatar-Middle East_2000</v>
      </c>
      <c r="B1861" s="47" t="s">
        <v>228</v>
      </c>
      <c r="C1861" s="49" t="s">
        <v>237</v>
      </c>
      <c r="D1861" s="44" t="s">
        <v>70</v>
      </c>
      <c r="E1861" s="50"/>
      <c r="F1861" s="50"/>
      <c r="G1861" s="50"/>
      <c r="H1861" s="50"/>
      <c r="I1861" s="52">
        <v>0.049</v>
      </c>
      <c r="J1861" s="52">
        <v>0.204</v>
      </c>
    </row>
    <row r="1862">
      <c r="A1862" s="47" t="str">
        <f t="shared" si="1"/>
        <v>Middle East_Qatar-Middle East_2001</v>
      </c>
      <c r="B1862" s="47" t="s">
        <v>228</v>
      </c>
      <c r="C1862" s="49" t="s">
        <v>237</v>
      </c>
      <c r="D1862" s="44" t="s">
        <v>71</v>
      </c>
      <c r="E1862" s="50"/>
      <c r="F1862" s="50"/>
      <c r="G1862" s="50"/>
      <c r="H1862" s="50"/>
      <c r="I1862" s="52">
        <v>0.062</v>
      </c>
      <c r="J1862" s="52">
        <v>0.291</v>
      </c>
    </row>
    <row r="1863">
      <c r="A1863" s="47" t="str">
        <f t="shared" si="1"/>
        <v>Middle East_Qatar-Middle East_2002</v>
      </c>
      <c r="B1863" s="47" t="s">
        <v>228</v>
      </c>
      <c r="C1863" s="49" t="s">
        <v>237</v>
      </c>
      <c r="D1863" s="44" t="s">
        <v>72</v>
      </c>
      <c r="E1863" s="50"/>
      <c r="F1863" s="50"/>
      <c r="G1863" s="50"/>
      <c r="H1863" s="50"/>
      <c r="I1863" s="52">
        <v>0.102</v>
      </c>
      <c r="J1863" s="52">
        <v>0.424</v>
      </c>
    </row>
    <row r="1864">
      <c r="A1864" s="47" t="str">
        <f t="shared" si="1"/>
        <v>Middle East_Qatar-Middle East_2003</v>
      </c>
      <c r="B1864" s="47" t="s">
        <v>228</v>
      </c>
      <c r="C1864" s="49" t="s">
        <v>237</v>
      </c>
      <c r="D1864" s="44" t="s">
        <v>74</v>
      </c>
      <c r="E1864" s="50"/>
      <c r="F1864" s="50"/>
      <c r="G1864" s="50"/>
      <c r="H1864" s="50"/>
      <c r="I1864" s="52">
        <v>0.192</v>
      </c>
      <c r="J1864" s="52">
        <v>0.57</v>
      </c>
    </row>
    <row r="1865">
      <c r="A1865" s="47" t="str">
        <f t="shared" si="1"/>
        <v>Middle East_Qatar-Middle East_2004</v>
      </c>
      <c r="B1865" s="47" t="s">
        <v>228</v>
      </c>
      <c r="C1865" s="49" t="s">
        <v>237</v>
      </c>
      <c r="D1865" s="44" t="s">
        <v>83</v>
      </c>
      <c r="E1865" s="50"/>
      <c r="F1865" s="50"/>
      <c r="G1865" s="50"/>
      <c r="H1865" s="50"/>
      <c r="I1865" s="52">
        <v>0.207</v>
      </c>
      <c r="J1865" s="52">
        <v>0.681</v>
      </c>
    </row>
    <row r="1866">
      <c r="A1866" s="47" t="str">
        <f t="shared" si="1"/>
        <v>Middle East_Qatar-Middle East_2005</v>
      </c>
      <c r="B1866" s="47" t="s">
        <v>228</v>
      </c>
      <c r="C1866" s="49" t="s">
        <v>237</v>
      </c>
      <c r="D1866" s="44" t="s">
        <v>84</v>
      </c>
      <c r="E1866" s="50"/>
      <c r="F1866" s="50"/>
      <c r="G1866" s="50"/>
      <c r="H1866" s="50"/>
      <c r="I1866" s="52">
        <v>0.247</v>
      </c>
      <c r="J1866" s="52">
        <v>0.873</v>
      </c>
    </row>
    <row r="1867">
      <c r="A1867" s="47" t="str">
        <f t="shared" si="1"/>
        <v>Middle East_Qatar-Middle East_2006</v>
      </c>
      <c r="B1867" s="47" t="s">
        <v>228</v>
      </c>
      <c r="C1867" s="49" t="s">
        <v>237</v>
      </c>
      <c r="D1867" s="44" t="s">
        <v>85</v>
      </c>
      <c r="E1867" s="50"/>
      <c r="F1867" s="50"/>
      <c r="G1867" s="50"/>
      <c r="H1867" s="50"/>
      <c r="I1867" s="52">
        <v>0.29</v>
      </c>
      <c r="J1867" s="52">
        <v>0.951</v>
      </c>
    </row>
    <row r="1868">
      <c r="A1868" s="47" t="str">
        <f t="shared" si="1"/>
        <v>Middle East_Qatar-Middle East_2007</v>
      </c>
      <c r="B1868" s="47" t="s">
        <v>228</v>
      </c>
      <c r="C1868" s="49" t="s">
        <v>237</v>
      </c>
      <c r="D1868" s="44" t="s">
        <v>86</v>
      </c>
      <c r="E1868" s="52">
        <v>0.113</v>
      </c>
      <c r="F1868" s="52">
        <v>7.0</v>
      </c>
      <c r="G1868" s="50"/>
      <c r="H1868" s="52">
        <v>36.0</v>
      </c>
      <c r="I1868" s="52">
        <v>0.37</v>
      </c>
      <c r="J1868" s="52">
        <v>1.097</v>
      </c>
    </row>
    <row r="1869">
      <c r="A1869" s="47" t="str">
        <f t="shared" si="1"/>
        <v>Middle East_Qatar-Middle East_2008</v>
      </c>
      <c r="B1869" s="47" t="s">
        <v>228</v>
      </c>
      <c r="C1869" s="49" t="s">
        <v>237</v>
      </c>
      <c r="D1869" s="44" t="s">
        <v>87</v>
      </c>
      <c r="E1869" s="52">
        <v>0.113</v>
      </c>
      <c r="F1869" s="52">
        <v>7.0</v>
      </c>
      <c r="G1869" s="50"/>
      <c r="H1869" s="52">
        <v>36.0</v>
      </c>
      <c r="I1869" s="52">
        <v>0.443</v>
      </c>
      <c r="J1869" s="52">
        <v>1.052</v>
      </c>
    </row>
    <row r="1870">
      <c r="A1870" s="47" t="str">
        <f t="shared" si="1"/>
        <v>Middle East_Qatar-Middle East_2009</v>
      </c>
      <c r="B1870" s="47" t="s">
        <v>228</v>
      </c>
      <c r="C1870" s="49" t="s">
        <v>237</v>
      </c>
      <c r="D1870" s="44" t="s">
        <v>88</v>
      </c>
      <c r="E1870" s="52">
        <v>0.113</v>
      </c>
      <c r="F1870" s="52">
        <v>7.0</v>
      </c>
      <c r="G1870" s="50"/>
      <c r="H1870" s="52">
        <v>36.0</v>
      </c>
      <c r="I1870" s="52">
        <v>0.531</v>
      </c>
      <c r="J1870" s="52">
        <v>1.246</v>
      </c>
    </row>
    <row r="1871">
      <c r="A1871" s="47" t="str">
        <f t="shared" si="1"/>
        <v>Middle East_Qatar-Middle East_2010</v>
      </c>
      <c r="B1871" s="47" t="s">
        <v>228</v>
      </c>
      <c r="C1871" s="49" t="s">
        <v>237</v>
      </c>
      <c r="D1871" s="44" t="s">
        <v>89</v>
      </c>
      <c r="E1871" s="52">
        <v>0.113</v>
      </c>
      <c r="F1871" s="52">
        <v>10.0</v>
      </c>
      <c r="G1871" s="50"/>
      <c r="H1871" s="52">
        <v>36.0</v>
      </c>
      <c r="I1871" s="52">
        <v>0.69</v>
      </c>
      <c r="J1871" s="52">
        <v>1.25</v>
      </c>
    </row>
    <row r="1872">
      <c r="A1872" s="47" t="str">
        <f t="shared" si="1"/>
        <v>Middle East_Qatar-Middle East_2011</v>
      </c>
      <c r="B1872" s="47" t="s">
        <v>228</v>
      </c>
      <c r="C1872" s="49" t="s">
        <v>237</v>
      </c>
      <c r="D1872" s="44" t="s">
        <v>90</v>
      </c>
      <c r="E1872" s="52">
        <v>0.113</v>
      </c>
      <c r="F1872" s="52">
        <v>9.0</v>
      </c>
      <c r="G1872" s="50"/>
      <c r="H1872" s="52">
        <v>36.0</v>
      </c>
      <c r="I1872" s="52">
        <v>0.69</v>
      </c>
      <c r="J1872" s="52">
        <v>1.205</v>
      </c>
    </row>
    <row r="1873">
      <c r="A1873" s="47" t="str">
        <f t="shared" si="1"/>
        <v>Middle East_Qatar-Middle East_2012</v>
      </c>
      <c r="B1873" s="47" t="s">
        <v>228</v>
      </c>
      <c r="C1873" s="49" t="s">
        <v>237</v>
      </c>
      <c r="D1873" s="44" t="s">
        <v>91</v>
      </c>
      <c r="E1873" s="52">
        <v>0.113</v>
      </c>
      <c r="F1873" s="52">
        <v>9.0</v>
      </c>
      <c r="G1873" s="52">
        <v>45.0</v>
      </c>
      <c r="H1873" s="52">
        <v>48.0</v>
      </c>
      <c r="I1873" s="52">
        <v>0.693</v>
      </c>
      <c r="J1873" s="52">
        <v>1.269</v>
      </c>
    </row>
    <row r="1874">
      <c r="A1874" s="47" t="str">
        <f t="shared" si="1"/>
        <v>Middle East_Saudi Arabia-Middle East_2000</v>
      </c>
      <c r="B1874" s="47" t="s">
        <v>228</v>
      </c>
      <c r="C1874" s="49" t="s">
        <v>238</v>
      </c>
      <c r="D1874" s="44" t="s">
        <v>70</v>
      </c>
      <c r="E1874" s="50"/>
      <c r="F1874" s="50"/>
      <c r="G1874" s="50"/>
      <c r="H1874" s="50"/>
      <c r="I1874" s="52">
        <v>0.022</v>
      </c>
      <c r="J1874" s="52">
        <v>0.068</v>
      </c>
    </row>
    <row r="1875">
      <c r="A1875" s="47" t="str">
        <f t="shared" si="1"/>
        <v>Middle East_Saudi Arabia-Middle East_2001</v>
      </c>
      <c r="B1875" s="47" t="s">
        <v>228</v>
      </c>
      <c r="C1875" s="49" t="s">
        <v>238</v>
      </c>
      <c r="D1875" s="44" t="s">
        <v>71</v>
      </c>
      <c r="E1875" s="50"/>
      <c r="F1875" s="50"/>
      <c r="G1875" s="50"/>
      <c r="H1875" s="50"/>
      <c r="I1875" s="52">
        <v>0.047</v>
      </c>
      <c r="J1875" s="52">
        <v>0.121</v>
      </c>
    </row>
    <row r="1876">
      <c r="A1876" s="47" t="str">
        <f t="shared" si="1"/>
        <v>Middle East_Saudi Arabia-Middle East_2002</v>
      </c>
      <c r="B1876" s="47" t="s">
        <v>228</v>
      </c>
      <c r="C1876" s="49" t="s">
        <v>238</v>
      </c>
      <c r="D1876" s="44" t="s">
        <v>72</v>
      </c>
      <c r="E1876" s="50"/>
      <c r="F1876" s="50"/>
      <c r="G1876" s="50"/>
      <c r="H1876" s="50"/>
      <c r="I1876" s="52">
        <v>0.064</v>
      </c>
      <c r="J1876" s="52">
        <v>0.229</v>
      </c>
    </row>
    <row r="1877">
      <c r="A1877" s="47" t="str">
        <f t="shared" si="1"/>
        <v>Middle East_Saudi Arabia-Middle East_2003</v>
      </c>
      <c r="B1877" s="47" t="s">
        <v>228</v>
      </c>
      <c r="C1877" s="49" t="s">
        <v>238</v>
      </c>
      <c r="D1877" s="44" t="s">
        <v>74</v>
      </c>
      <c r="E1877" s="50"/>
      <c r="F1877" s="52">
        <v>74.0</v>
      </c>
      <c r="G1877" s="50"/>
      <c r="H1877" s="50"/>
      <c r="I1877" s="52">
        <v>0.08</v>
      </c>
      <c r="J1877" s="52">
        <v>0.317</v>
      </c>
    </row>
    <row r="1878">
      <c r="A1878" s="47" t="str">
        <f t="shared" si="1"/>
        <v>Middle East_Saudi Arabia-Middle East_2004</v>
      </c>
      <c r="B1878" s="47" t="s">
        <v>228</v>
      </c>
      <c r="C1878" s="49" t="s">
        <v>238</v>
      </c>
      <c r="D1878" s="44" t="s">
        <v>83</v>
      </c>
      <c r="E1878" s="50"/>
      <c r="F1878" s="52">
        <v>74.0</v>
      </c>
      <c r="G1878" s="50"/>
      <c r="H1878" s="50"/>
      <c r="I1878" s="52">
        <v>0.102</v>
      </c>
      <c r="J1878" s="52">
        <v>0.385</v>
      </c>
    </row>
    <row r="1879">
      <c r="A1879" s="47" t="str">
        <f t="shared" si="1"/>
        <v>Middle East_Saudi Arabia-Middle East_2005</v>
      </c>
      <c r="B1879" s="47" t="s">
        <v>228</v>
      </c>
      <c r="C1879" s="49" t="s">
        <v>238</v>
      </c>
      <c r="D1879" s="44" t="s">
        <v>84</v>
      </c>
      <c r="E1879" s="52">
        <v>0.145</v>
      </c>
      <c r="F1879" s="52">
        <v>67.0</v>
      </c>
      <c r="G1879" s="50"/>
      <c r="H1879" s="52">
        <v>69.0</v>
      </c>
      <c r="I1879" s="52">
        <v>0.127</v>
      </c>
      <c r="J1879" s="52">
        <v>0.574</v>
      </c>
    </row>
    <row r="1880">
      <c r="A1880" s="47" t="str">
        <f t="shared" si="1"/>
        <v>Middle East_Saudi Arabia-Middle East_2006</v>
      </c>
      <c r="B1880" s="47" t="s">
        <v>228</v>
      </c>
      <c r="C1880" s="49" t="s">
        <v>238</v>
      </c>
      <c r="D1880" s="44" t="s">
        <v>85</v>
      </c>
      <c r="E1880" s="52">
        <v>0.145</v>
      </c>
      <c r="F1880" s="52">
        <v>42.0</v>
      </c>
      <c r="G1880" s="50"/>
      <c r="H1880" s="52">
        <v>79.0</v>
      </c>
      <c r="I1880" s="52">
        <v>0.195</v>
      </c>
      <c r="J1880" s="52">
        <v>0.776</v>
      </c>
    </row>
    <row r="1881">
      <c r="A1881" s="47" t="str">
        <f t="shared" si="1"/>
        <v>Middle East_Saudi Arabia-Middle East_2007</v>
      </c>
      <c r="B1881" s="47" t="s">
        <v>228</v>
      </c>
      <c r="C1881" s="49" t="s">
        <v>238</v>
      </c>
      <c r="D1881" s="44" t="s">
        <v>86</v>
      </c>
      <c r="E1881" s="52">
        <v>0.145</v>
      </c>
      <c r="F1881" s="52">
        <v>20.0</v>
      </c>
      <c r="G1881" s="50"/>
      <c r="H1881" s="52">
        <v>79.0</v>
      </c>
      <c r="I1881" s="52">
        <v>0.3</v>
      </c>
      <c r="J1881" s="52">
        <v>1.096</v>
      </c>
    </row>
    <row r="1882">
      <c r="A1882" s="47" t="str">
        <f t="shared" si="1"/>
        <v>Middle East_Saudi Arabia-Middle East_2008</v>
      </c>
      <c r="B1882" s="47" t="s">
        <v>228</v>
      </c>
      <c r="C1882" s="49" t="s">
        <v>238</v>
      </c>
      <c r="D1882" s="44" t="s">
        <v>87</v>
      </c>
      <c r="E1882" s="52">
        <v>0.145</v>
      </c>
      <c r="F1882" s="52">
        <v>20.0</v>
      </c>
      <c r="G1882" s="50"/>
      <c r="H1882" s="52">
        <v>79.0</v>
      </c>
      <c r="I1882" s="52">
        <v>0.36</v>
      </c>
      <c r="J1882" s="52">
        <v>1.365</v>
      </c>
    </row>
    <row r="1883">
      <c r="A1883" s="47" t="str">
        <f t="shared" si="1"/>
        <v>Middle East_Saudi Arabia-Middle East_2009</v>
      </c>
      <c r="B1883" s="47" t="s">
        <v>228</v>
      </c>
      <c r="C1883" s="49" t="s">
        <v>238</v>
      </c>
      <c r="D1883" s="44" t="s">
        <v>88</v>
      </c>
      <c r="E1883" s="52">
        <v>0.145</v>
      </c>
      <c r="F1883" s="52">
        <v>21.0</v>
      </c>
      <c r="G1883" s="50"/>
      <c r="H1883" s="52">
        <v>79.0</v>
      </c>
      <c r="I1883" s="52">
        <v>0.38</v>
      </c>
      <c r="J1883" s="52">
        <v>1.674</v>
      </c>
    </row>
    <row r="1884">
      <c r="A1884" s="47" t="str">
        <f t="shared" si="1"/>
        <v>Middle East_Saudi Arabia-Middle East_2010</v>
      </c>
      <c r="B1884" s="47" t="s">
        <v>228</v>
      </c>
      <c r="C1884" s="49" t="s">
        <v>238</v>
      </c>
      <c r="D1884" s="44" t="s">
        <v>89</v>
      </c>
      <c r="E1884" s="52">
        <v>0.145</v>
      </c>
      <c r="F1884" s="52">
        <v>21.0</v>
      </c>
      <c r="G1884" s="50"/>
      <c r="H1884" s="52">
        <v>79.0</v>
      </c>
      <c r="I1884" s="52">
        <v>0.41</v>
      </c>
      <c r="J1884" s="52">
        <v>1.892</v>
      </c>
    </row>
    <row r="1885">
      <c r="A1885" s="47" t="str">
        <f t="shared" si="1"/>
        <v>Middle East_Saudi Arabia-Middle East_2011</v>
      </c>
      <c r="B1885" s="47" t="s">
        <v>228</v>
      </c>
      <c r="C1885" s="49" t="s">
        <v>238</v>
      </c>
      <c r="D1885" s="44" t="s">
        <v>90</v>
      </c>
      <c r="E1885" s="52">
        <v>0.145</v>
      </c>
      <c r="F1885" s="52">
        <v>21.0</v>
      </c>
      <c r="G1885" s="50"/>
      <c r="H1885" s="52">
        <v>79.0</v>
      </c>
      <c r="I1885" s="52">
        <v>0.475</v>
      </c>
      <c r="J1885" s="52">
        <v>1.935</v>
      </c>
    </row>
    <row r="1886">
      <c r="A1886" s="47" t="str">
        <f t="shared" si="1"/>
        <v>Middle East_Saudi Arabia-Middle East_2012</v>
      </c>
      <c r="B1886" s="47" t="s">
        <v>228</v>
      </c>
      <c r="C1886" s="49" t="s">
        <v>238</v>
      </c>
      <c r="D1886" s="44" t="s">
        <v>91</v>
      </c>
      <c r="E1886" s="52">
        <v>0.145</v>
      </c>
      <c r="F1886" s="52">
        <v>21.0</v>
      </c>
      <c r="G1886" s="52">
        <v>22.0</v>
      </c>
      <c r="H1886" s="52">
        <v>72.0</v>
      </c>
      <c r="I1886" s="52">
        <v>0.54</v>
      </c>
      <c r="J1886" s="52">
        <v>1.874</v>
      </c>
    </row>
    <row r="1887">
      <c r="A1887" s="47" t="str">
        <f t="shared" si="1"/>
        <v>Middle East_Syria-Middle East_2000</v>
      </c>
      <c r="B1887" s="47" t="s">
        <v>228</v>
      </c>
      <c r="C1887" s="49" t="s">
        <v>239</v>
      </c>
      <c r="D1887" s="44" t="s">
        <v>70</v>
      </c>
      <c r="E1887" s="50"/>
      <c r="F1887" s="50"/>
      <c r="G1887" s="50"/>
      <c r="H1887" s="50"/>
      <c r="I1887" s="52">
        <v>0.002</v>
      </c>
      <c r="J1887" s="52">
        <v>0.002</v>
      </c>
    </row>
    <row r="1888">
      <c r="A1888" s="47" t="str">
        <f t="shared" si="1"/>
        <v>Middle East_Syria-Middle East_2001</v>
      </c>
      <c r="B1888" s="47" t="s">
        <v>228</v>
      </c>
      <c r="C1888" s="49" t="s">
        <v>239</v>
      </c>
      <c r="D1888" s="44" t="s">
        <v>71</v>
      </c>
      <c r="E1888" s="50"/>
      <c r="F1888" s="50"/>
      <c r="G1888" s="50"/>
      <c r="H1888" s="50"/>
      <c r="I1888" s="52">
        <v>0.004</v>
      </c>
      <c r="J1888" s="52">
        <v>0.012</v>
      </c>
    </row>
    <row r="1889">
      <c r="A1889" s="47" t="str">
        <f t="shared" si="1"/>
        <v>Middle East_Syria-Middle East_2002</v>
      </c>
      <c r="B1889" s="47" t="s">
        <v>228</v>
      </c>
      <c r="C1889" s="49" t="s">
        <v>239</v>
      </c>
      <c r="D1889" s="44" t="s">
        <v>72</v>
      </c>
      <c r="E1889" s="50"/>
      <c r="F1889" s="50"/>
      <c r="G1889" s="50"/>
      <c r="H1889" s="50"/>
      <c r="I1889" s="52">
        <v>0.021</v>
      </c>
      <c r="J1889" s="52">
        <v>0.024</v>
      </c>
    </row>
    <row r="1890">
      <c r="A1890" s="47" t="str">
        <f t="shared" si="1"/>
        <v>Middle East_Syria-Middle East_2003</v>
      </c>
      <c r="B1890" s="47" t="s">
        <v>228</v>
      </c>
      <c r="C1890" s="49" t="s">
        <v>239</v>
      </c>
      <c r="D1890" s="44" t="s">
        <v>74</v>
      </c>
      <c r="E1890" s="50"/>
      <c r="F1890" s="52">
        <v>43.0</v>
      </c>
      <c r="G1890" s="50"/>
      <c r="H1890" s="50"/>
      <c r="I1890" s="52">
        <v>0.034</v>
      </c>
      <c r="J1890" s="52">
        <v>0.069</v>
      </c>
    </row>
    <row r="1891">
      <c r="A1891" s="47" t="str">
        <f t="shared" si="1"/>
        <v>Middle East_Syria-Middle East_2004</v>
      </c>
      <c r="B1891" s="47" t="s">
        <v>228</v>
      </c>
      <c r="C1891" s="49" t="s">
        <v>239</v>
      </c>
      <c r="D1891" s="44" t="s">
        <v>83</v>
      </c>
      <c r="E1891" s="50"/>
      <c r="F1891" s="52">
        <v>43.0</v>
      </c>
      <c r="G1891" s="50"/>
      <c r="H1891" s="50"/>
      <c r="I1891" s="52">
        <v>0.043</v>
      </c>
      <c r="J1891" s="52">
        <v>0.133</v>
      </c>
    </row>
    <row r="1892">
      <c r="A1892" s="47" t="str">
        <f t="shared" si="1"/>
        <v>Middle East_Syria-Middle East_2005</v>
      </c>
      <c r="B1892" s="47" t="s">
        <v>228</v>
      </c>
      <c r="C1892" s="49" t="s">
        <v>239</v>
      </c>
      <c r="D1892" s="44" t="s">
        <v>84</v>
      </c>
      <c r="E1892" s="52">
        <v>0.433</v>
      </c>
      <c r="F1892" s="52">
        <v>43.0</v>
      </c>
      <c r="G1892" s="50"/>
      <c r="H1892" s="52">
        <v>336.0</v>
      </c>
      <c r="I1892" s="52">
        <v>0.056</v>
      </c>
      <c r="J1892" s="52">
        <v>0.162</v>
      </c>
    </row>
    <row r="1893">
      <c r="A1893" s="47" t="str">
        <f t="shared" si="1"/>
        <v>Middle East_Syria-Middle East_2006</v>
      </c>
      <c r="B1893" s="47" t="s">
        <v>228</v>
      </c>
      <c r="C1893" s="49" t="s">
        <v>239</v>
      </c>
      <c r="D1893" s="44" t="s">
        <v>85</v>
      </c>
      <c r="E1893" s="52">
        <v>0.433</v>
      </c>
      <c r="F1893" s="52">
        <v>43.0</v>
      </c>
      <c r="G1893" s="50"/>
      <c r="H1893" s="52">
        <v>336.0</v>
      </c>
      <c r="I1893" s="52">
        <v>0.078</v>
      </c>
      <c r="J1893" s="52">
        <v>0.249</v>
      </c>
    </row>
    <row r="1894">
      <c r="A1894" s="47" t="str">
        <f t="shared" si="1"/>
        <v>Middle East_Syria-Middle East_2007</v>
      </c>
      <c r="B1894" s="47" t="s">
        <v>228</v>
      </c>
      <c r="C1894" s="49" t="s">
        <v>239</v>
      </c>
      <c r="D1894" s="44" t="s">
        <v>86</v>
      </c>
      <c r="E1894" s="52">
        <v>0.433</v>
      </c>
      <c r="F1894" s="52">
        <v>43.0</v>
      </c>
      <c r="G1894" s="50"/>
      <c r="H1894" s="52">
        <v>336.0</v>
      </c>
      <c r="I1894" s="52">
        <v>0.115</v>
      </c>
      <c r="J1894" s="52">
        <v>0.319</v>
      </c>
    </row>
    <row r="1895">
      <c r="A1895" s="47" t="str">
        <f t="shared" si="1"/>
        <v>Middle East_Syria-Middle East_2008</v>
      </c>
      <c r="B1895" s="47" t="s">
        <v>228</v>
      </c>
      <c r="C1895" s="49" t="s">
        <v>239</v>
      </c>
      <c r="D1895" s="44" t="s">
        <v>87</v>
      </c>
      <c r="E1895" s="52">
        <v>0.398</v>
      </c>
      <c r="F1895" s="52">
        <v>16.0</v>
      </c>
      <c r="G1895" s="50"/>
      <c r="H1895" s="52">
        <v>336.0</v>
      </c>
      <c r="I1895" s="52">
        <v>0.14</v>
      </c>
      <c r="J1895" s="52">
        <v>0.347</v>
      </c>
    </row>
    <row r="1896">
      <c r="A1896" s="47" t="str">
        <f t="shared" si="1"/>
        <v>Middle East_Syria-Middle East_2009</v>
      </c>
      <c r="B1896" s="47" t="s">
        <v>228</v>
      </c>
      <c r="C1896" s="49" t="s">
        <v>239</v>
      </c>
      <c r="D1896" s="44" t="s">
        <v>88</v>
      </c>
      <c r="E1896" s="52">
        <v>0.397</v>
      </c>
      <c r="F1896" s="52">
        <v>15.0</v>
      </c>
      <c r="G1896" s="50"/>
      <c r="H1896" s="52">
        <v>336.0</v>
      </c>
      <c r="I1896" s="52">
        <v>0.173</v>
      </c>
      <c r="J1896" s="52">
        <v>0.477</v>
      </c>
    </row>
    <row r="1897">
      <c r="A1897" s="47" t="str">
        <f t="shared" si="1"/>
        <v>Middle East_Syria-Middle East_2010</v>
      </c>
      <c r="B1897" s="47" t="s">
        <v>228</v>
      </c>
      <c r="C1897" s="49" t="s">
        <v>239</v>
      </c>
      <c r="D1897" s="44" t="s">
        <v>89</v>
      </c>
      <c r="E1897" s="52">
        <v>0.397</v>
      </c>
      <c r="F1897" s="52">
        <v>13.0</v>
      </c>
      <c r="G1897" s="50"/>
      <c r="H1897" s="52">
        <v>336.0</v>
      </c>
      <c r="I1897" s="52">
        <v>0.207</v>
      </c>
      <c r="J1897" s="52">
        <v>0.543</v>
      </c>
    </row>
    <row r="1898">
      <c r="A1898" s="47" t="str">
        <f t="shared" si="1"/>
        <v>Middle East_Syria-Middle East_2011</v>
      </c>
      <c r="B1898" s="47" t="s">
        <v>228</v>
      </c>
      <c r="C1898" s="49" t="s">
        <v>239</v>
      </c>
      <c r="D1898" s="44" t="s">
        <v>90</v>
      </c>
      <c r="E1898" s="52">
        <v>0.397</v>
      </c>
      <c r="F1898" s="52">
        <v>13.0</v>
      </c>
      <c r="G1898" s="50"/>
      <c r="H1898" s="52">
        <v>336.0</v>
      </c>
      <c r="I1898" s="52">
        <v>0.225</v>
      </c>
      <c r="J1898" s="52">
        <v>0.592</v>
      </c>
    </row>
    <row r="1899">
      <c r="A1899" s="47" t="str">
        <f t="shared" si="1"/>
        <v>Middle East_Syria-Middle East_2012</v>
      </c>
      <c r="B1899" s="47" t="s">
        <v>228</v>
      </c>
      <c r="C1899" s="49" t="s">
        <v>239</v>
      </c>
      <c r="D1899" s="44" t="s">
        <v>91</v>
      </c>
      <c r="E1899" s="52">
        <v>0.397</v>
      </c>
      <c r="F1899" s="52">
        <v>13.0</v>
      </c>
      <c r="G1899" s="52">
        <v>147.0</v>
      </c>
      <c r="H1899" s="52">
        <v>336.0</v>
      </c>
      <c r="I1899" s="52">
        <v>0.243</v>
      </c>
      <c r="J1899" s="52">
        <v>0.593</v>
      </c>
    </row>
    <row r="1900">
      <c r="A1900" s="47" t="str">
        <f t="shared" si="1"/>
        <v>Middle East_United Arab Emirates-Middle East_2000</v>
      </c>
      <c r="B1900" s="47" t="s">
        <v>228</v>
      </c>
      <c r="C1900" s="49" t="s">
        <v>240</v>
      </c>
      <c r="D1900" s="44" t="s">
        <v>70</v>
      </c>
      <c r="E1900" s="50"/>
      <c r="F1900" s="50"/>
      <c r="G1900" s="50"/>
      <c r="H1900" s="50"/>
      <c r="I1900" s="52">
        <v>0.236</v>
      </c>
      <c r="J1900" s="52">
        <v>0.472</v>
      </c>
    </row>
    <row r="1901">
      <c r="A1901" s="47" t="str">
        <f t="shared" si="1"/>
        <v>Middle East_United Arab Emirates-Middle East_2001</v>
      </c>
      <c r="B1901" s="47" t="s">
        <v>228</v>
      </c>
      <c r="C1901" s="49" t="s">
        <v>240</v>
      </c>
      <c r="D1901" s="44" t="s">
        <v>71</v>
      </c>
      <c r="E1901" s="50"/>
      <c r="F1901" s="50"/>
      <c r="G1901" s="50"/>
      <c r="H1901" s="50"/>
      <c r="I1901" s="52">
        <v>0.263</v>
      </c>
      <c r="J1901" s="52">
        <v>0.61</v>
      </c>
    </row>
    <row r="1902">
      <c r="A1902" s="47" t="str">
        <f t="shared" si="1"/>
        <v>Middle East_United Arab Emirates-Middle East_2002</v>
      </c>
      <c r="B1902" s="47" t="s">
        <v>228</v>
      </c>
      <c r="C1902" s="49" t="s">
        <v>240</v>
      </c>
      <c r="D1902" s="44" t="s">
        <v>72</v>
      </c>
      <c r="E1902" s="50"/>
      <c r="F1902" s="50"/>
      <c r="G1902" s="50"/>
      <c r="H1902" s="50"/>
      <c r="I1902" s="52">
        <v>0.283</v>
      </c>
      <c r="J1902" s="52">
        <v>0.753</v>
      </c>
    </row>
    <row r="1903">
      <c r="A1903" s="47" t="str">
        <f t="shared" si="1"/>
        <v>Middle East_United Arab Emirates-Middle East_2003</v>
      </c>
      <c r="B1903" s="47" t="s">
        <v>228</v>
      </c>
      <c r="C1903" s="49" t="s">
        <v>240</v>
      </c>
      <c r="D1903" s="44" t="s">
        <v>74</v>
      </c>
      <c r="E1903" s="50"/>
      <c r="F1903" s="52">
        <v>19.0</v>
      </c>
      <c r="G1903" s="50"/>
      <c r="H1903" s="50"/>
      <c r="I1903" s="52">
        <v>0.295</v>
      </c>
      <c r="J1903" s="52">
        <v>0.882</v>
      </c>
    </row>
    <row r="1904">
      <c r="A1904" s="47" t="str">
        <f t="shared" si="1"/>
        <v>Middle East_United Arab Emirates-Middle East_2004</v>
      </c>
      <c r="B1904" s="47" t="s">
        <v>228</v>
      </c>
      <c r="C1904" s="49" t="s">
        <v>240</v>
      </c>
      <c r="D1904" s="44" t="s">
        <v>83</v>
      </c>
      <c r="E1904" s="50"/>
      <c r="F1904" s="52">
        <v>19.0</v>
      </c>
      <c r="G1904" s="50"/>
      <c r="H1904" s="50"/>
      <c r="I1904" s="52">
        <v>0.301</v>
      </c>
      <c r="J1904" s="52">
        <v>1.007</v>
      </c>
    </row>
    <row r="1905">
      <c r="A1905" s="47" t="str">
        <f t="shared" si="1"/>
        <v>Middle East_United Arab Emirates-Middle East_2005</v>
      </c>
      <c r="B1905" s="47" t="s">
        <v>228</v>
      </c>
      <c r="C1905" s="49" t="s">
        <v>240</v>
      </c>
      <c r="D1905" s="44" t="s">
        <v>84</v>
      </c>
      <c r="E1905" s="52">
        <v>0.144</v>
      </c>
      <c r="F1905" s="52">
        <v>19.0</v>
      </c>
      <c r="G1905" s="50"/>
      <c r="H1905" s="52">
        <v>12.0</v>
      </c>
      <c r="I1905" s="52">
        <v>0.4</v>
      </c>
      <c r="J1905" s="52">
        <v>1.093</v>
      </c>
    </row>
    <row r="1906">
      <c r="A1906" s="47" t="str">
        <f t="shared" si="1"/>
        <v>Middle East_United Arab Emirates-Middle East_2006</v>
      </c>
      <c r="B1906" s="47" t="s">
        <v>228</v>
      </c>
      <c r="C1906" s="49" t="s">
        <v>240</v>
      </c>
      <c r="D1906" s="44" t="s">
        <v>85</v>
      </c>
      <c r="E1906" s="52">
        <v>0.144</v>
      </c>
      <c r="F1906" s="52">
        <v>19.0</v>
      </c>
      <c r="G1906" s="50"/>
      <c r="H1906" s="52">
        <v>12.0</v>
      </c>
      <c r="I1906" s="52">
        <v>0.52</v>
      </c>
      <c r="J1906" s="52">
        <v>1.132</v>
      </c>
    </row>
    <row r="1907">
      <c r="A1907" s="47" t="str">
        <f t="shared" si="1"/>
        <v>Middle East_United Arab Emirates-Middle East_2007</v>
      </c>
      <c r="B1907" s="47" t="s">
        <v>228</v>
      </c>
      <c r="C1907" s="49" t="s">
        <v>240</v>
      </c>
      <c r="D1907" s="44" t="s">
        <v>86</v>
      </c>
      <c r="E1907" s="52">
        <v>0.144</v>
      </c>
      <c r="F1907" s="52">
        <v>18.0</v>
      </c>
      <c r="G1907" s="50"/>
      <c r="H1907" s="52">
        <v>12.0</v>
      </c>
      <c r="I1907" s="52">
        <v>0.61</v>
      </c>
      <c r="J1907" s="52">
        <v>1.334</v>
      </c>
    </row>
    <row r="1908">
      <c r="A1908" s="47" t="str">
        <f t="shared" si="1"/>
        <v>Middle East_United Arab Emirates-Middle East_2008</v>
      </c>
      <c r="B1908" s="47" t="s">
        <v>228</v>
      </c>
      <c r="C1908" s="49" t="s">
        <v>240</v>
      </c>
      <c r="D1908" s="44" t="s">
        <v>87</v>
      </c>
      <c r="E1908" s="52">
        <v>0.144</v>
      </c>
      <c r="F1908" s="52">
        <v>18.0</v>
      </c>
      <c r="G1908" s="50"/>
      <c r="H1908" s="52">
        <v>12.0</v>
      </c>
      <c r="I1908" s="52">
        <v>0.63</v>
      </c>
      <c r="J1908" s="52">
        <v>1.376</v>
      </c>
    </row>
    <row r="1909">
      <c r="A1909" s="47" t="str">
        <f t="shared" si="1"/>
        <v>Middle East_United Arab Emirates-Middle East_2009</v>
      </c>
      <c r="B1909" s="47" t="s">
        <v>228</v>
      </c>
      <c r="C1909" s="49" t="s">
        <v>240</v>
      </c>
      <c r="D1909" s="44" t="s">
        <v>88</v>
      </c>
      <c r="E1909" s="52">
        <v>0.141</v>
      </c>
      <c r="F1909" s="52">
        <v>15.0</v>
      </c>
      <c r="G1909" s="50"/>
      <c r="H1909" s="52">
        <v>12.0</v>
      </c>
      <c r="I1909" s="52">
        <v>0.64</v>
      </c>
      <c r="J1909" s="52">
        <v>1.383</v>
      </c>
    </row>
    <row r="1910">
      <c r="A1910" s="47" t="str">
        <f t="shared" si="1"/>
        <v>Middle East_United Arab Emirates-Middle East_2010</v>
      </c>
      <c r="B1910" s="47" t="s">
        <v>228</v>
      </c>
      <c r="C1910" s="49" t="s">
        <v>240</v>
      </c>
      <c r="D1910" s="44" t="s">
        <v>89</v>
      </c>
      <c r="E1910" s="52">
        <v>0.141</v>
      </c>
      <c r="F1910" s="52">
        <v>15.0</v>
      </c>
      <c r="G1910" s="50"/>
      <c r="H1910" s="52">
        <v>12.0</v>
      </c>
      <c r="I1910" s="52">
        <v>0.68</v>
      </c>
      <c r="J1910" s="52">
        <v>1.294</v>
      </c>
    </row>
    <row r="1911">
      <c r="A1911" s="47" t="str">
        <f t="shared" si="1"/>
        <v>Middle East_United Arab Emirates-Middle East_2011</v>
      </c>
      <c r="B1911" s="47" t="s">
        <v>228</v>
      </c>
      <c r="C1911" s="49" t="s">
        <v>240</v>
      </c>
      <c r="D1911" s="44" t="s">
        <v>90</v>
      </c>
      <c r="E1911" s="52">
        <v>0.141</v>
      </c>
      <c r="F1911" s="52">
        <v>13.0</v>
      </c>
      <c r="G1911" s="50"/>
      <c r="H1911" s="52">
        <v>12.0</v>
      </c>
      <c r="I1911" s="52">
        <v>0.78</v>
      </c>
      <c r="J1911" s="52">
        <v>1.314</v>
      </c>
    </row>
    <row r="1912">
      <c r="A1912" s="47" t="str">
        <f t="shared" si="1"/>
        <v>Middle East_United Arab Emirates-Middle East_2012</v>
      </c>
      <c r="B1912" s="47" t="s">
        <v>228</v>
      </c>
      <c r="C1912" s="49" t="s">
        <v>240</v>
      </c>
      <c r="D1912" s="44" t="s">
        <v>91</v>
      </c>
      <c r="E1912" s="52">
        <v>0.149</v>
      </c>
      <c r="F1912" s="52">
        <v>8.0</v>
      </c>
      <c r="G1912" s="52">
        <v>26.0</v>
      </c>
      <c r="H1912" s="52">
        <v>12.0</v>
      </c>
      <c r="I1912" s="52">
        <v>0.85</v>
      </c>
      <c r="J1912" s="52">
        <v>1.496</v>
      </c>
    </row>
    <row r="1913">
      <c r="A1913" s="47" t="str">
        <f t="shared" si="1"/>
        <v>Middle East_Yemen-Middle East_2000</v>
      </c>
      <c r="B1913" s="47" t="s">
        <v>228</v>
      </c>
      <c r="C1913" s="49" t="s">
        <v>241</v>
      </c>
      <c r="D1913" s="44" t="s">
        <v>70</v>
      </c>
      <c r="E1913" s="50"/>
      <c r="F1913" s="50"/>
      <c r="G1913" s="50"/>
      <c r="H1913" s="50"/>
      <c r="I1913" s="52">
        <v>0.001</v>
      </c>
      <c r="J1913" s="52">
        <v>0.002</v>
      </c>
    </row>
    <row r="1914">
      <c r="A1914" s="47" t="str">
        <f t="shared" si="1"/>
        <v>Middle East_Yemen-Middle East_2001</v>
      </c>
      <c r="B1914" s="47" t="s">
        <v>228</v>
      </c>
      <c r="C1914" s="49" t="s">
        <v>241</v>
      </c>
      <c r="D1914" s="44" t="s">
        <v>71</v>
      </c>
      <c r="E1914" s="50"/>
      <c r="F1914" s="50"/>
      <c r="G1914" s="50"/>
      <c r="H1914" s="50"/>
      <c r="I1914" s="52">
        <v>0.001</v>
      </c>
      <c r="J1914" s="52">
        <v>0.008</v>
      </c>
    </row>
    <row r="1915">
      <c r="A1915" s="47" t="str">
        <f t="shared" si="1"/>
        <v>Middle East_Yemen-Middle East_2002</v>
      </c>
      <c r="B1915" s="47" t="s">
        <v>228</v>
      </c>
      <c r="C1915" s="49" t="s">
        <v>241</v>
      </c>
      <c r="D1915" s="44" t="s">
        <v>72</v>
      </c>
      <c r="E1915" s="50"/>
      <c r="F1915" s="50"/>
      <c r="G1915" s="50"/>
      <c r="H1915" s="50"/>
      <c r="I1915" s="52">
        <v>0.005</v>
      </c>
      <c r="J1915" s="52">
        <v>0.026</v>
      </c>
    </row>
    <row r="1916">
      <c r="A1916" s="47" t="str">
        <f t="shared" si="1"/>
        <v>Middle East_Yemen-Middle East_2003</v>
      </c>
      <c r="B1916" s="47" t="s">
        <v>228</v>
      </c>
      <c r="C1916" s="49" t="s">
        <v>241</v>
      </c>
      <c r="D1916" s="44" t="s">
        <v>74</v>
      </c>
      <c r="E1916" s="50"/>
      <c r="F1916" s="52">
        <v>72.0</v>
      </c>
      <c r="G1916" s="50"/>
      <c r="H1916" s="50"/>
      <c r="I1916" s="52">
        <v>0.006</v>
      </c>
      <c r="J1916" s="52">
        <v>0.035</v>
      </c>
    </row>
    <row r="1917">
      <c r="A1917" s="47" t="str">
        <f t="shared" si="1"/>
        <v>Middle East_Yemen-Middle East_2004</v>
      </c>
      <c r="B1917" s="47" t="s">
        <v>228</v>
      </c>
      <c r="C1917" s="49" t="s">
        <v>241</v>
      </c>
      <c r="D1917" s="44" t="s">
        <v>83</v>
      </c>
      <c r="E1917" s="50"/>
      <c r="F1917" s="52">
        <v>63.0</v>
      </c>
      <c r="G1917" s="50"/>
      <c r="H1917" s="50"/>
      <c r="I1917" s="52">
        <v>0.009</v>
      </c>
      <c r="J1917" s="52">
        <v>0.075</v>
      </c>
    </row>
    <row r="1918">
      <c r="A1918" s="47" t="str">
        <f t="shared" si="1"/>
        <v>Middle East_Yemen-Middle East_2005</v>
      </c>
      <c r="B1918" s="47" t="s">
        <v>228</v>
      </c>
      <c r="C1918" s="49" t="s">
        <v>241</v>
      </c>
      <c r="D1918" s="44" t="s">
        <v>84</v>
      </c>
      <c r="E1918" s="52">
        <v>1.952</v>
      </c>
      <c r="F1918" s="52">
        <v>63.0</v>
      </c>
      <c r="G1918" s="50"/>
      <c r="H1918" s="52">
        <v>248.0</v>
      </c>
      <c r="I1918" s="52">
        <v>0.01</v>
      </c>
      <c r="J1918" s="52">
        <v>0.113</v>
      </c>
    </row>
    <row r="1919">
      <c r="A1919" s="47" t="str">
        <f t="shared" si="1"/>
        <v>Middle East_Yemen-Middle East_2006</v>
      </c>
      <c r="B1919" s="47" t="s">
        <v>228</v>
      </c>
      <c r="C1919" s="49" t="s">
        <v>241</v>
      </c>
      <c r="D1919" s="44" t="s">
        <v>85</v>
      </c>
      <c r="E1919" s="52">
        <v>0.479</v>
      </c>
      <c r="F1919" s="52">
        <v>63.0</v>
      </c>
      <c r="G1919" s="50"/>
      <c r="H1919" s="52">
        <v>248.0</v>
      </c>
      <c r="I1919" s="52">
        <v>0.012</v>
      </c>
      <c r="J1919" s="52">
        <v>0.144</v>
      </c>
    </row>
    <row r="1920">
      <c r="A1920" s="47" t="str">
        <f t="shared" si="1"/>
        <v>Middle East_Yemen-Middle East_2007</v>
      </c>
      <c r="B1920" s="47" t="s">
        <v>228</v>
      </c>
      <c r="C1920" s="49" t="s">
        <v>241</v>
      </c>
      <c r="D1920" s="44" t="s">
        <v>86</v>
      </c>
      <c r="E1920" s="52">
        <v>0.479</v>
      </c>
      <c r="F1920" s="52">
        <v>63.0</v>
      </c>
      <c r="G1920" s="50"/>
      <c r="H1920" s="52">
        <v>248.0</v>
      </c>
      <c r="I1920" s="52">
        <v>0.05</v>
      </c>
      <c r="J1920" s="52">
        <v>0.205</v>
      </c>
    </row>
    <row r="1921">
      <c r="A1921" s="47" t="str">
        <f t="shared" si="1"/>
        <v>Middle East_Yemen-Middle East_2008</v>
      </c>
      <c r="B1921" s="47" t="s">
        <v>228</v>
      </c>
      <c r="C1921" s="49" t="s">
        <v>241</v>
      </c>
      <c r="D1921" s="44" t="s">
        <v>87</v>
      </c>
      <c r="E1921" s="52">
        <v>0.478</v>
      </c>
      <c r="F1921" s="52">
        <v>13.0</v>
      </c>
      <c r="G1921" s="50"/>
      <c r="H1921" s="52">
        <v>248.0</v>
      </c>
      <c r="I1921" s="52">
        <v>0.069</v>
      </c>
      <c r="J1921" s="52">
        <v>0.297</v>
      </c>
    </row>
    <row r="1922">
      <c r="A1922" s="47" t="str">
        <f t="shared" si="1"/>
        <v>Middle East_Yemen-Middle East_2009</v>
      </c>
      <c r="B1922" s="47" t="s">
        <v>228</v>
      </c>
      <c r="C1922" s="49" t="s">
        <v>241</v>
      </c>
      <c r="D1922" s="44" t="s">
        <v>88</v>
      </c>
      <c r="E1922" s="52">
        <v>0.478</v>
      </c>
      <c r="F1922" s="52">
        <v>12.0</v>
      </c>
      <c r="G1922" s="50"/>
      <c r="H1922" s="52">
        <v>248.0</v>
      </c>
      <c r="I1922" s="52">
        <v>0.1</v>
      </c>
      <c r="J1922" s="52">
        <v>0.374</v>
      </c>
    </row>
    <row r="1923">
      <c r="A1923" s="47" t="str">
        <f t="shared" si="1"/>
        <v>Middle East_Yemen-Middle East_2010</v>
      </c>
      <c r="B1923" s="47" t="s">
        <v>228</v>
      </c>
      <c r="C1923" s="49" t="s">
        <v>241</v>
      </c>
      <c r="D1923" s="44" t="s">
        <v>89</v>
      </c>
      <c r="E1923" s="52">
        <v>0.478</v>
      </c>
      <c r="F1923" s="52">
        <v>12.0</v>
      </c>
      <c r="G1923" s="50"/>
      <c r="H1923" s="52">
        <v>248.0</v>
      </c>
      <c r="I1923" s="52">
        <v>0.124</v>
      </c>
      <c r="J1923" s="52">
        <v>0.487</v>
      </c>
    </row>
    <row r="1924">
      <c r="A1924" s="47" t="str">
        <f t="shared" si="1"/>
        <v>Middle East_Yemen-Middle East_2011</v>
      </c>
      <c r="B1924" s="47" t="s">
        <v>228</v>
      </c>
      <c r="C1924" s="49" t="s">
        <v>241</v>
      </c>
      <c r="D1924" s="44" t="s">
        <v>90</v>
      </c>
      <c r="E1924" s="52">
        <v>0.327</v>
      </c>
      <c r="F1924" s="52">
        <v>12.0</v>
      </c>
      <c r="G1924" s="50"/>
      <c r="H1924" s="52">
        <v>248.0</v>
      </c>
      <c r="I1924" s="52">
        <v>0.149</v>
      </c>
      <c r="J1924" s="52">
        <v>0.501</v>
      </c>
    </row>
    <row r="1925">
      <c r="A1925" s="47" t="str">
        <f t="shared" si="1"/>
        <v>Middle East_Yemen-Middle East_2012</v>
      </c>
      <c r="B1925" s="47" t="s">
        <v>228</v>
      </c>
      <c r="C1925" s="49" t="s">
        <v>241</v>
      </c>
      <c r="D1925" s="44" t="s">
        <v>91</v>
      </c>
      <c r="E1925" s="52">
        <v>0.327</v>
      </c>
      <c r="F1925" s="52">
        <v>40.0</v>
      </c>
      <c r="G1925" s="52">
        <v>129.0</v>
      </c>
      <c r="H1925" s="52">
        <v>248.0</v>
      </c>
      <c r="I1925" s="52">
        <v>0.174</v>
      </c>
      <c r="J1925" s="52">
        <v>0.583</v>
      </c>
    </row>
    <row r="1926">
      <c r="A1926" s="47" t="str">
        <f t="shared" si="1"/>
        <v>Oceania_American Samoa-Oceania_2000</v>
      </c>
      <c r="B1926" s="47" t="s">
        <v>242</v>
      </c>
      <c r="C1926" s="49" t="s">
        <v>243</v>
      </c>
      <c r="D1926" s="44" t="s">
        <v>70</v>
      </c>
      <c r="E1926" s="50"/>
      <c r="F1926" s="50"/>
      <c r="G1926" s="50"/>
      <c r="H1926" s="50"/>
      <c r="I1926" s="50"/>
      <c r="J1926" s="52">
        <v>0.035</v>
      </c>
    </row>
    <row r="1927">
      <c r="A1927" s="47" t="str">
        <f t="shared" si="1"/>
        <v>Oceania_American Samoa-Oceania_2001</v>
      </c>
      <c r="B1927" s="47" t="s">
        <v>242</v>
      </c>
      <c r="C1927" s="49" t="s">
        <v>243</v>
      </c>
      <c r="D1927" s="44" t="s">
        <v>71</v>
      </c>
      <c r="E1927" s="50"/>
      <c r="F1927" s="50"/>
      <c r="G1927" s="50"/>
      <c r="H1927" s="50"/>
      <c r="I1927" s="50"/>
      <c r="J1927" s="52">
        <v>0.037</v>
      </c>
    </row>
    <row r="1928">
      <c r="A1928" s="47" t="str">
        <f t="shared" si="1"/>
        <v>Oceania_American Samoa-Oceania_2002</v>
      </c>
      <c r="B1928" s="47" t="s">
        <v>242</v>
      </c>
      <c r="C1928" s="49" t="s">
        <v>243</v>
      </c>
      <c r="D1928" s="44" t="s">
        <v>72</v>
      </c>
      <c r="E1928" s="50"/>
      <c r="F1928" s="50"/>
      <c r="G1928" s="50"/>
      <c r="H1928" s="50"/>
      <c r="I1928" s="50"/>
      <c r="J1928" s="52">
        <v>0.035</v>
      </c>
    </row>
    <row r="1929">
      <c r="A1929" s="47" t="str">
        <f t="shared" si="1"/>
        <v>Oceania_American Samoa-Oceania_2003</v>
      </c>
      <c r="B1929" s="47" t="s">
        <v>242</v>
      </c>
      <c r="C1929" s="49" t="s">
        <v>243</v>
      </c>
      <c r="D1929" s="44" t="s">
        <v>74</v>
      </c>
      <c r="E1929" s="50"/>
      <c r="F1929" s="50"/>
      <c r="G1929" s="50"/>
      <c r="H1929" s="50"/>
      <c r="I1929" s="50"/>
      <c r="J1929" s="52">
        <v>0.036</v>
      </c>
    </row>
    <row r="1930">
      <c r="A1930" s="47" t="str">
        <f t="shared" si="1"/>
        <v>Oceania_American Samoa-Oceania_2004</v>
      </c>
      <c r="B1930" s="47" t="s">
        <v>242</v>
      </c>
      <c r="C1930" s="49" t="s">
        <v>243</v>
      </c>
      <c r="D1930" s="44" t="s">
        <v>83</v>
      </c>
      <c r="E1930" s="50"/>
      <c r="F1930" s="50"/>
      <c r="G1930" s="50"/>
      <c r="H1930" s="50"/>
      <c r="I1930" s="50"/>
      <c r="J1930" s="52">
        <v>0.038</v>
      </c>
    </row>
    <row r="1931">
      <c r="A1931" s="47" t="str">
        <f t="shared" si="1"/>
        <v>Oceania_American Samoa-Oceania_2005</v>
      </c>
      <c r="B1931" s="47" t="s">
        <v>242</v>
      </c>
      <c r="C1931" s="49" t="s">
        <v>243</v>
      </c>
      <c r="D1931" s="44" t="s">
        <v>84</v>
      </c>
      <c r="E1931" s="50"/>
      <c r="F1931" s="50"/>
      <c r="G1931" s="50"/>
      <c r="H1931" s="50"/>
      <c r="I1931" s="50"/>
      <c r="J1931" s="50"/>
    </row>
    <row r="1932">
      <c r="A1932" s="47" t="str">
        <f t="shared" si="1"/>
        <v>Oceania_American Samoa-Oceania_2006</v>
      </c>
      <c r="B1932" s="47" t="s">
        <v>242</v>
      </c>
      <c r="C1932" s="49" t="s">
        <v>243</v>
      </c>
      <c r="D1932" s="44" t="s">
        <v>85</v>
      </c>
      <c r="E1932" s="50"/>
      <c r="F1932" s="50"/>
      <c r="G1932" s="50"/>
      <c r="H1932" s="50"/>
      <c r="I1932" s="50"/>
      <c r="J1932" s="50"/>
    </row>
    <row r="1933">
      <c r="A1933" s="47" t="str">
        <f t="shared" si="1"/>
        <v>Oceania_American Samoa-Oceania_2007</v>
      </c>
      <c r="B1933" s="47" t="s">
        <v>242</v>
      </c>
      <c r="C1933" s="49" t="s">
        <v>243</v>
      </c>
      <c r="D1933" s="44" t="s">
        <v>86</v>
      </c>
      <c r="E1933" s="50"/>
      <c r="F1933" s="50"/>
      <c r="G1933" s="50"/>
      <c r="H1933" s="50"/>
      <c r="I1933" s="50"/>
      <c r="J1933" s="50"/>
    </row>
    <row r="1934">
      <c r="A1934" s="47" t="str">
        <f t="shared" si="1"/>
        <v>Oceania_American Samoa-Oceania_2008</v>
      </c>
      <c r="B1934" s="47" t="s">
        <v>242</v>
      </c>
      <c r="C1934" s="49" t="s">
        <v>243</v>
      </c>
      <c r="D1934" s="44" t="s">
        <v>87</v>
      </c>
      <c r="E1934" s="50"/>
      <c r="F1934" s="50"/>
      <c r="G1934" s="50"/>
      <c r="H1934" s="50"/>
      <c r="I1934" s="50"/>
      <c r="J1934" s="50"/>
    </row>
    <row r="1935">
      <c r="A1935" s="47" t="str">
        <f t="shared" si="1"/>
        <v>Oceania_American Samoa-Oceania_2009</v>
      </c>
      <c r="B1935" s="47" t="s">
        <v>242</v>
      </c>
      <c r="C1935" s="49" t="s">
        <v>243</v>
      </c>
      <c r="D1935" s="44" t="s">
        <v>88</v>
      </c>
      <c r="E1935" s="50"/>
      <c r="F1935" s="50"/>
      <c r="G1935" s="50"/>
      <c r="H1935" s="50"/>
      <c r="I1935" s="50"/>
      <c r="J1935" s="50"/>
    </row>
    <row r="1936">
      <c r="A1936" s="47" t="str">
        <f t="shared" si="1"/>
        <v>Oceania_American Samoa-Oceania_2010</v>
      </c>
      <c r="B1936" s="47" t="s">
        <v>242</v>
      </c>
      <c r="C1936" s="49" t="s">
        <v>243</v>
      </c>
      <c r="D1936" s="44" t="s">
        <v>89</v>
      </c>
      <c r="E1936" s="50"/>
      <c r="F1936" s="50"/>
      <c r="G1936" s="50"/>
      <c r="H1936" s="50"/>
      <c r="I1936" s="50"/>
      <c r="J1936" s="50"/>
    </row>
    <row r="1937">
      <c r="A1937" s="47" t="str">
        <f t="shared" si="1"/>
        <v>Oceania_American Samoa-Oceania_2011</v>
      </c>
      <c r="B1937" s="47" t="s">
        <v>242</v>
      </c>
      <c r="C1937" s="49" t="s">
        <v>243</v>
      </c>
      <c r="D1937" s="44" t="s">
        <v>90</v>
      </c>
      <c r="E1937" s="50"/>
      <c r="F1937" s="50"/>
      <c r="G1937" s="50"/>
      <c r="H1937" s="50"/>
      <c r="I1937" s="50"/>
      <c r="J1937" s="50"/>
    </row>
    <row r="1938">
      <c r="A1938" s="47" t="str">
        <f t="shared" si="1"/>
        <v>Oceania_American Samoa-Oceania_2012</v>
      </c>
      <c r="B1938" s="47" t="s">
        <v>242</v>
      </c>
      <c r="C1938" s="49" t="s">
        <v>243</v>
      </c>
      <c r="D1938" s="44" t="s">
        <v>91</v>
      </c>
      <c r="E1938" s="50"/>
      <c r="F1938" s="50"/>
      <c r="G1938" s="50"/>
      <c r="H1938" s="50"/>
      <c r="I1938" s="50"/>
      <c r="J1938" s="50"/>
    </row>
    <row r="1939">
      <c r="A1939" s="47" t="str">
        <f t="shared" si="1"/>
        <v>Oceania_Australia-Oceania_2000</v>
      </c>
      <c r="B1939" s="47" t="s">
        <v>242</v>
      </c>
      <c r="C1939" s="49" t="s">
        <v>244</v>
      </c>
      <c r="D1939" s="44" t="s">
        <v>70</v>
      </c>
      <c r="E1939" s="50"/>
      <c r="F1939" s="50"/>
      <c r="G1939" s="50"/>
      <c r="H1939" s="50"/>
      <c r="I1939" s="52">
        <v>0.468</v>
      </c>
      <c r="J1939" s="52">
        <v>0.445</v>
      </c>
    </row>
    <row r="1940">
      <c r="A1940" s="47" t="str">
        <f t="shared" si="1"/>
        <v>Oceania_Australia-Oceania_2001</v>
      </c>
      <c r="B1940" s="47" t="s">
        <v>242</v>
      </c>
      <c r="C1940" s="49" t="s">
        <v>244</v>
      </c>
      <c r="D1940" s="44" t="s">
        <v>71</v>
      </c>
      <c r="E1940" s="50"/>
      <c r="F1940" s="50"/>
      <c r="G1940" s="50"/>
      <c r="H1940" s="50"/>
      <c r="I1940" s="52">
        <v>0.527</v>
      </c>
      <c r="J1940" s="52">
        <v>0.571</v>
      </c>
    </row>
    <row r="1941">
      <c r="A1941" s="47" t="str">
        <f t="shared" si="1"/>
        <v>Oceania_Australia-Oceania_2002</v>
      </c>
      <c r="B1941" s="47" t="s">
        <v>242</v>
      </c>
      <c r="C1941" s="49" t="s">
        <v>244</v>
      </c>
      <c r="D1941" s="44" t="s">
        <v>72</v>
      </c>
      <c r="E1941" s="50"/>
      <c r="F1941" s="50"/>
      <c r="G1941" s="50"/>
      <c r="H1941" s="50"/>
      <c r="I1941" s="50"/>
      <c r="J1941" s="52">
        <v>0.643</v>
      </c>
    </row>
    <row r="1942">
      <c r="A1942" s="47" t="str">
        <f t="shared" si="1"/>
        <v>Oceania_Australia-Oceania_2003</v>
      </c>
      <c r="B1942" s="47" t="s">
        <v>242</v>
      </c>
      <c r="C1942" s="49" t="s">
        <v>244</v>
      </c>
      <c r="D1942" s="44" t="s">
        <v>74</v>
      </c>
      <c r="E1942" s="50"/>
      <c r="F1942" s="52">
        <v>3.0</v>
      </c>
      <c r="G1942" s="50"/>
      <c r="H1942" s="50"/>
      <c r="I1942" s="50"/>
      <c r="J1942" s="52">
        <v>0.719</v>
      </c>
    </row>
    <row r="1943">
      <c r="A1943" s="47" t="str">
        <f t="shared" si="1"/>
        <v>Oceania_Australia-Oceania_2004</v>
      </c>
      <c r="B1943" s="47" t="s">
        <v>242</v>
      </c>
      <c r="C1943" s="49" t="s">
        <v>244</v>
      </c>
      <c r="D1943" s="44" t="s">
        <v>83</v>
      </c>
      <c r="E1943" s="50"/>
      <c r="F1943" s="52">
        <v>3.0</v>
      </c>
      <c r="G1943" s="50"/>
      <c r="H1943" s="50"/>
      <c r="I1943" s="50"/>
      <c r="J1943" s="52">
        <v>0.815</v>
      </c>
    </row>
    <row r="1944">
      <c r="A1944" s="47" t="str">
        <f t="shared" si="1"/>
        <v>Oceania_Australia-Oceania_2005</v>
      </c>
      <c r="B1944" s="47" t="s">
        <v>242</v>
      </c>
      <c r="C1944" s="49" t="s">
        <v>244</v>
      </c>
      <c r="D1944" s="44" t="s">
        <v>84</v>
      </c>
      <c r="E1944" s="52">
        <v>0.521</v>
      </c>
      <c r="F1944" s="52">
        <v>3.0</v>
      </c>
      <c r="G1944" s="50"/>
      <c r="H1944" s="52">
        <v>107.0</v>
      </c>
      <c r="I1944" s="52">
        <v>0.63</v>
      </c>
      <c r="J1944" s="52">
        <v>0.898</v>
      </c>
    </row>
    <row r="1945">
      <c r="A1945" s="47" t="str">
        <f t="shared" si="1"/>
        <v>Oceania_Australia-Oceania_2006</v>
      </c>
      <c r="B1945" s="47" t="s">
        <v>242</v>
      </c>
      <c r="C1945" s="49" t="s">
        <v>244</v>
      </c>
      <c r="D1945" s="44" t="s">
        <v>85</v>
      </c>
      <c r="E1945" s="52">
        <v>0.511</v>
      </c>
      <c r="F1945" s="52">
        <v>3.0</v>
      </c>
      <c r="G1945" s="50"/>
      <c r="H1945" s="52">
        <v>107.0</v>
      </c>
      <c r="I1945" s="52">
        <v>0.66</v>
      </c>
      <c r="J1945" s="52">
        <v>0.947</v>
      </c>
    </row>
    <row r="1946">
      <c r="A1946" s="47" t="str">
        <f t="shared" si="1"/>
        <v>Oceania_Australia-Oceania_2007</v>
      </c>
      <c r="B1946" s="47" t="s">
        <v>242</v>
      </c>
      <c r="C1946" s="49" t="s">
        <v>244</v>
      </c>
      <c r="D1946" s="44" t="s">
        <v>86</v>
      </c>
      <c r="E1946" s="52">
        <v>0.501</v>
      </c>
      <c r="F1946" s="52">
        <v>3.0</v>
      </c>
      <c r="G1946" s="50"/>
      <c r="H1946" s="52">
        <v>107.0</v>
      </c>
      <c r="I1946" s="52">
        <v>0.695</v>
      </c>
      <c r="J1946" s="52">
        <v>1.001</v>
      </c>
    </row>
    <row r="1947">
      <c r="A1947" s="47" t="str">
        <f t="shared" si="1"/>
        <v>Oceania_Australia-Oceania_2008</v>
      </c>
      <c r="B1947" s="47" t="s">
        <v>242</v>
      </c>
      <c r="C1947" s="49" t="s">
        <v>244</v>
      </c>
      <c r="D1947" s="44" t="s">
        <v>87</v>
      </c>
      <c r="E1947" s="52">
        <v>0.499</v>
      </c>
      <c r="F1947" s="52">
        <v>3.0</v>
      </c>
      <c r="G1947" s="50"/>
      <c r="H1947" s="52">
        <v>107.0</v>
      </c>
      <c r="I1947" s="52">
        <v>0.717</v>
      </c>
      <c r="J1947" s="52">
        <v>1.022</v>
      </c>
    </row>
    <row r="1948">
      <c r="A1948" s="47" t="str">
        <f t="shared" si="1"/>
        <v>Oceania_Australia-Oceania_2009</v>
      </c>
      <c r="B1948" s="47" t="s">
        <v>242</v>
      </c>
      <c r="C1948" s="49" t="s">
        <v>244</v>
      </c>
      <c r="D1948" s="44" t="s">
        <v>88</v>
      </c>
      <c r="E1948" s="52">
        <v>0.476</v>
      </c>
      <c r="F1948" s="52">
        <v>3.0</v>
      </c>
      <c r="G1948" s="50"/>
      <c r="H1948" s="52">
        <v>107.0</v>
      </c>
      <c r="I1948" s="52">
        <v>0.743</v>
      </c>
      <c r="J1948" s="52">
        <v>1.007</v>
      </c>
    </row>
    <row r="1949">
      <c r="A1949" s="47" t="str">
        <f t="shared" si="1"/>
        <v>Oceania_Australia-Oceania_2010</v>
      </c>
      <c r="B1949" s="47" t="s">
        <v>242</v>
      </c>
      <c r="C1949" s="49" t="s">
        <v>244</v>
      </c>
      <c r="D1949" s="44" t="s">
        <v>89</v>
      </c>
      <c r="E1949" s="52">
        <v>0.475</v>
      </c>
      <c r="F1949" s="52">
        <v>3.0</v>
      </c>
      <c r="G1949" s="50"/>
      <c r="H1949" s="52">
        <v>109.0</v>
      </c>
      <c r="I1949" s="52">
        <v>0.76</v>
      </c>
      <c r="J1949" s="52">
        <v>1.004</v>
      </c>
    </row>
    <row r="1950">
      <c r="A1950" s="47" t="str">
        <f t="shared" si="1"/>
        <v>Oceania_Australia-Oceania_2011</v>
      </c>
      <c r="B1950" s="47" t="s">
        <v>242</v>
      </c>
      <c r="C1950" s="49" t="s">
        <v>244</v>
      </c>
      <c r="D1950" s="44" t="s">
        <v>90</v>
      </c>
      <c r="E1950" s="52">
        <v>0.473</v>
      </c>
      <c r="F1950" s="52">
        <v>3.0</v>
      </c>
      <c r="G1950" s="50"/>
      <c r="H1950" s="52">
        <v>109.0</v>
      </c>
      <c r="I1950" s="52">
        <v>0.795</v>
      </c>
      <c r="J1950" s="52">
        <v>1.046</v>
      </c>
    </row>
    <row r="1951">
      <c r="A1951" s="47" t="str">
        <f t="shared" si="1"/>
        <v>Oceania_Australia-Oceania_2012</v>
      </c>
      <c r="B1951" s="47" t="s">
        <v>242</v>
      </c>
      <c r="C1951" s="49" t="s">
        <v>244</v>
      </c>
      <c r="D1951" s="44" t="s">
        <v>91</v>
      </c>
      <c r="E1951" s="52">
        <v>0.472</v>
      </c>
      <c r="F1951" s="52">
        <v>3.0</v>
      </c>
      <c r="G1951" s="52">
        <v>10.0</v>
      </c>
      <c r="H1951" s="52">
        <v>109.0</v>
      </c>
      <c r="I1951" s="52">
        <v>0.79</v>
      </c>
      <c r="J1951" s="52">
        <v>1.056</v>
      </c>
    </row>
    <row r="1952">
      <c r="A1952" s="47" t="str">
        <f t="shared" si="1"/>
        <v>Oceania_Fiji-Oceania_2000</v>
      </c>
      <c r="B1952" s="47" t="s">
        <v>242</v>
      </c>
      <c r="C1952" s="49" t="s">
        <v>245</v>
      </c>
      <c r="D1952" s="44" t="s">
        <v>70</v>
      </c>
      <c r="E1952" s="50"/>
      <c r="F1952" s="50"/>
      <c r="G1952" s="50"/>
      <c r="H1952" s="50"/>
      <c r="I1952" s="52">
        <v>0.015</v>
      </c>
      <c r="J1952" s="52">
        <v>0.068</v>
      </c>
    </row>
    <row r="1953">
      <c r="A1953" s="47" t="str">
        <f t="shared" si="1"/>
        <v>Oceania_Fiji-Oceania_2001</v>
      </c>
      <c r="B1953" s="47" t="s">
        <v>242</v>
      </c>
      <c r="C1953" s="49" t="s">
        <v>245</v>
      </c>
      <c r="D1953" s="44" t="s">
        <v>71</v>
      </c>
      <c r="E1953" s="50"/>
      <c r="F1953" s="50"/>
      <c r="G1953" s="50"/>
      <c r="H1953" s="50"/>
      <c r="I1953" s="52">
        <v>0.019</v>
      </c>
      <c r="J1953" s="52">
        <v>0.099</v>
      </c>
    </row>
    <row r="1954">
      <c r="A1954" s="47" t="str">
        <f t="shared" si="1"/>
        <v>Oceania_Fiji-Oceania_2002</v>
      </c>
      <c r="B1954" s="47" t="s">
        <v>242</v>
      </c>
      <c r="C1954" s="49" t="s">
        <v>245</v>
      </c>
      <c r="D1954" s="44" t="s">
        <v>72</v>
      </c>
      <c r="E1954" s="50"/>
      <c r="F1954" s="50"/>
      <c r="G1954" s="50"/>
      <c r="H1954" s="50"/>
      <c r="I1954" s="52">
        <v>0.062</v>
      </c>
      <c r="J1954" s="52">
        <v>0.11</v>
      </c>
    </row>
    <row r="1955">
      <c r="A1955" s="47" t="str">
        <f t="shared" si="1"/>
        <v>Oceania_Fiji-Oceania_2003</v>
      </c>
      <c r="B1955" s="47" t="s">
        <v>242</v>
      </c>
      <c r="C1955" s="49" t="s">
        <v>245</v>
      </c>
      <c r="D1955" s="44" t="s">
        <v>74</v>
      </c>
      <c r="E1955" s="50"/>
      <c r="F1955" s="52">
        <v>45.0</v>
      </c>
      <c r="G1955" s="50"/>
      <c r="H1955" s="50"/>
      <c r="I1955" s="52">
        <v>0.067</v>
      </c>
      <c r="J1955" s="52">
        <v>0.134</v>
      </c>
    </row>
    <row r="1956">
      <c r="A1956" s="47" t="str">
        <f t="shared" si="1"/>
        <v>Oceania_Fiji-Oceania_2004</v>
      </c>
      <c r="B1956" s="47" t="s">
        <v>242</v>
      </c>
      <c r="C1956" s="49" t="s">
        <v>245</v>
      </c>
      <c r="D1956" s="44" t="s">
        <v>83</v>
      </c>
      <c r="E1956" s="50"/>
      <c r="F1956" s="52">
        <v>45.0</v>
      </c>
      <c r="G1956" s="50"/>
      <c r="H1956" s="50"/>
      <c r="I1956" s="52">
        <v>0.074</v>
      </c>
      <c r="J1956" s="52">
        <v>0.174</v>
      </c>
    </row>
    <row r="1957">
      <c r="A1957" s="47" t="str">
        <f t="shared" si="1"/>
        <v>Oceania_Fiji-Oceania_2005</v>
      </c>
      <c r="B1957" s="47" t="s">
        <v>242</v>
      </c>
      <c r="C1957" s="49" t="s">
        <v>245</v>
      </c>
      <c r="D1957" s="44" t="s">
        <v>84</v>
      </c>
      <c r="E1957" s="52">
        <v>0.415</v>
      </c>
      <c r="F1957" s="52">
        <v>46.0</v>
      </c>
      <c r="G1957" s="50"/>
      <c r="H1957" s="52">
        <v>140.0</v>
      </c>
      <c r="I1957" s="52">
        <v>0.085</v>
      </c>
      <c r="J1957" s="52">
        <v>0.249</v>
      </c>
    </row>
    <row r="1958">
      <c r="A1958" s="47" t="str">
        <f t="shared" si="1"/>
        <v>Oceania_Fiji-Oceania_2006</v>
      </c>
      <c r="B1958" s="47" t="s">
        <v>242</v>
      </c>
      <c r="C1958" s="49" t="s">
        <v>245</v>
      </c>
      <c r="D1958" s="44" t="s">
        <v>85</v>
      </c>
      <c r="E1958" s="52">
        <v>0.415</v>
      </c>
      <c r="F1958" s="52">
        <v>46.0</v>
      </c>
      <c r="G1958" s="50"/>
      <c r="H1958" s="52">
        <v>140.0</v>
      </c>
      <c r="I1958" s="52">
        <v>0.096</v>
      </c>
      <c r="J1958" s="52">
        <v>0.344</v>
      </c>
    </row>
    <row r="1959">
      <c r="A1959" s="47" t="str">
        <f t="shared" si="1"/>
        <v>Oceania_Fiji-Oceania_2007</v>
      </c>
      <c r="B1959" s="47" t="s">
        <v>242</v>
      </c>
      <c r="C1959" s="49" t="s">
        <v>245</v>
      </c>
      <c r="D1959" s="44" t="s">
        <v>86</v>
      </c>
      <c r="E1959" s="52">
        <v>0.415</v>
      </c>
      <c r="F1959" s="52">
        <v>46.0</v>
      </c>
      <c r="G1959" s="50"/>
      <c r="H1959" s="52">
        <v>140.0</v>
      </c>
      <c r="I1959" s="52">
        <v>0.109</v>
      </c>
      <c r="J1959" s="52">
        <v>0.634</v>
      </c>
    </row>
    <row r="1960">
      <c r="A1960" s="47" t="str">
        <f t="shared" si="1"/>
        <v>Oceania_Fiji-Oceania_2008</v>
      </c>
      <c r="B1960" s="47" t="s">
        <v>242</v>
      </c>
      <c r="C1960" s="49" t="s">
        <v>245</v>
      </c>
      <c r="D1960" s="44" t="s">
        <v>87</v>
      </c>
      <c r="E1960" s="52">
        <v>0.415</v>
      </c>
      <c r="F1960" s="52">
        <v>46.0</v>
      </c>
      <c r="G1960" s="50"/>
      <c r="H1960" s="52">
        <v>140.0</v>
      </c>
      <c r="I1960" s="52">
        <v>0.13</v>
      </c>
      <c r="J1960" s="52">
        <v>0.711</v>
      </c>
    </row>
    <row r="1961">
      <c r="A1961" s="47" t="str">
        <f t="shared" si="1"/>
        <v>Oceania_Fiji-Oceania_2009</v>
      </c>
      <c r="B1961" s="47" t="s">
        <v>242</v>
      </c>
      <c r="C1961" s="49" t="s">
        <v>245</v>
      </c>
      <c r="D1961" s="44" t="s">
        <v>88</v>
      </c>
      <c r="E1961" s="52">
        <v>0.412</v>
      </c>
      <c r="F1961" s="52">
        <v>46.0</v>
      </c>
      <c r="G1961" s="50"/>
      <c r="H1961" s="52">
        <v>150.0</v>
      </c>
      <c r="I1961" s="52">
        <v>0.17</v>
      </c>
      <c r="J1961" s="52">
        <v>0.751</v>
      </c>
    </row>
    <row r="1962">
      <c r="A1962" s="47" t="str">
        <f t="shared" si="1"/>
        <v>Oceania_Fiji-Oceania_2010</v>
      </c>
      <c r="B1962" s="47" t="s">
        <v>242</v>
      </c>
      <c r="C1962" s="49" t="s">
        <v>245</v>
      </c>
      <c r="D1962" s="44" t="s">
        <v>89</v>
      </c>
      <c r="E1962" s="52">
        <v>0.393</v>
      </c>
      <c r="F1962" s="52">
        <v>46.0</v>
      </c>
      <c r="G1962" s="50"/>
      <c r="H1962" s="52">
        <v>163.0</v>
      </c>
      <c r="I1962" s="52">
        <v>0.2</v>
      </c>
      <c r="J1962" s="52">
        <v>0.811</v>
      </c>
    </row>
    <row r="1963">
      <c r="A1963" s="47" t="str">
        <f t="shared" si="1"/>
        <v>Oceania_Fiji-Oceania_2011</v>
      </c>
      <c r="B1963" s="47" t="s">
        <v>242</v>
      </c>
      <c r="C1963" s="49" t="s">
        <v>245</v>
      </c>
      <c r="D1963" s="44" t="s">
        <v>90</v>
      </c>
      <c r="E1963" s="52">
        <v>0.383</v>
      </c>
      <c r="F1963" s="52">
        <v>45.0</v>
      </c>
      <c r="G1963" s="50"/>
      <c r="H1963" s="52">
        <v>163.0</v>
      </c>
      <c r="I1963" s="52">
        <v>0.28</v>
      </c>
      <c r="J1963" s="52">
        <v>0.838</v>
      </c>
    </row>
    <row r="1964">
      <c r="A1964" s="47" t="str">
        <f t="shared" si="1"/>
        <v>Oceania_Fiji-Oceania_2012</v>
      </c>
      <c r="B1964" s="47" t="s">
        <v>242</v>
      </c>
      <c r="C1964" s="49" t="s">
        <v>245</v>
      </c>
      <c r="D1964" s="44" t="s">
        <v>91</v>
      </c>
      <c r="E1964" s="52">
        <v>0.376</v>
      </c>
      <c r="F1964" s="52">
        <v>59.0</v>
      </c>
      <c r="G1964" s="52">
        <v>58.0</v>
      </c>
      <c r="H1964" s="52">
        <v>163.0</v>
      </c>
      <c r="I1964" s="52">
        <v>0.337</v>
      </c>
      <c r="J1964" s="52">
        <v>0.982</v>
      </c>
    </row>
    <row r="1965">
      <c r="A1965" s="47" t="str">
        <f t="shared" si="1"/>
        <v>Oceania_French Polynesia-Oceania_2000</v>
      </c>
      <c r="B1965" s="47" t="s">
        <v>242</v>
      </c>
      <c r="C1965" s="49" t="s">
        <v>246</v>
      </c>
      <c r="D1965" s="44" t="s">
        <v>70</v>
      </c>
      <c r="E1965" s="50"/>
      <c r="F1965" s="50"/>
      <c r="G1965" s="50"/>
      <c r="H1965" s="50"/>
      <c r="I1965" s="52">
        <v>0.064</v>
      </c>
      <c r="J1965" s="52">
        <v>0.168</v>
      </c>
    </row>
    <row r="1966">
      <c r="A1966" s="47" t="str">
        <f t="shared" si="1"/>
        <v>Oceania_French Polynesia-Oceania_2001</v>
      </c>
      <c r="B1966" s="47" t="s">
        <v>242</v>
      </c>
      <c r="C1966" s="49" t="s">
        <v>246</v>
      </c>
      <c r="D1966" s="44" t="s">
        <v>71</v>
      </c>
      <c r="E1966" s="50"/>
      <c r="F1966" s="50"/>
      <c r="G1966" s="50"/>
      <c r="H1966" s="50"/>
      <c r="I1966" s="52">
        <v>0.063</v>
      </c>
      <c r="J1966" s="52">
        <v>0.279</v>
      </c>
    </row>
    <row r="1967">
      <c r="A1967" s="47" t="str">
        <f t="shared" si="1"/>
        <v>Oceania_French Polynesia-Oceania_2002</v>
      </c>
      <c r="B1967" s="47" t="s">
        <v>242</v>
      </c>
      <c r="C1967" s="49" t="s">
        <v>246</v>
      </c>
      <c r="D1967" s="44" t="s">
        <v>72</v>
      </c>
      <c r="E1967" s="50"/>
      <c r="F1967" s="50"/>
      <c r="G1967" s="50"/>
      <c r="H1967" s="50"/>
      <c r="I1967" s="52">
        <v>0.082</v>
      </c>
      <c r="J1967" s="52">
        <v>0.213</v>
      </c>
    </row>
    <row r="1968">
      <c r="A1968" s="47" t="str">
        <f t="shared" si="1"/>
        <v>Oceania_French Polynesia-Oceania_2003</v>
      </c>
      <c r="B1968" s="47" t="s">
        <v>242</v>
      </c>
      <c r="C1968" s="49" t="s">
        <v>246</v>
      </c>
      <c r="D1968" s="44" t="s">
        <v>74</v>
      </c>
      <c r="E1968" s="50"/>
      <c r="F1968" s="50"/>
      <c r="G1968" s="50"/>
      <c r="H1968" s="50"/>
      <c r="I1968" s="52">
        <v>0.141</v>
      </c>
      <c r="J1968" s="52">
        <v>0.242</v>
      </c>
    </row>
    <row r="1969">
      <c r="A1969" s="47" t="str">
        <f t="shared" si="1"/>
        <v>Oceania_French Polynesia-Oceania_2004</v>
      </c>
      <c r="B1969" s="47" t="s">
        <v>242</v>
      </c>
      <c r="C1969" s="49" t="s">
        <v>246</v>
      </c>
      <c r="D1969" s="44" t="s">
        <v>83</v>
      </c>
      <c r="E1969" s="50"/>
      <c r="F1969" s="50"/>
      <c r="G1969" s="50"/>
      <c r="H1969" s="50"/>
      <c r="I1969" s="52">
        <v>0.179</v>
      </c>
      <c r="J1969" s="52">
        <v>0.381</v>
      </c>
    </row>
    <row r="1970">
      <c r="A1970" s="47" t="str">
        <f t="shared" si="1"/>
        <v>Oceania_French Polynesia-Oceania_2005</v>
      </c>
      <c r="B1970" s="47" t="s">
        <v>242</v>
      </c>
      <c r="C1970" s="49" t="s">
        <v>246</v>
      </c>
      <c r="D1970" s="44" t="s">
        <v>84</v>
      </c>
      <c r="E1970" s="50"/>
      <c r="F1970" s="50"/>
      <c r="G1970" s="50"/>
      <c r="H1970" s="50"/>
      <c r="I1970" s="52">
        <v>0.215</v>
      </c>
      <c r="J1970" s="52">
        <v>0.471</v>
      </c>
    </row>
    <row r="1971">
      <c r="A1971" s="47" t="str">
        <f t="shared" si="1"/>
        <v>Oceania_French Polynesia-Oceania_2006</v>
      </c>
      <c r="B1971" s="47" t="s">
        <v>242</v>
      </c>
      <c r="C1971" s="49" t="s">
        <v>246</v>
      </c>
      <c r="D1971" s="44" t="s">
        <v>85</v>
      </c>
      <c r="E1971" s="50"/>
      <c r="F1971" s="50"/>
      <c r="G1971" s="50"/>
      <c r="H1971" s="50"/>
      <c r="I1971" s="52">
        <v>0.251</v>
      </c>
      <c r="J1971" s="52">
        <v>0.59</v>
      </c>
    </row>
    <row r="1972">
      <c r="A1972" s="47" t="str">
        <f t="shared" si="1"/>
        <v>Oceania_French Polynesia-Oceania_2007</v>
      </c>
      <c r="B1972" s="47" t="s">
        <v>242</v>
      </c>
      <c r="C1972" s="49" t="s">
        <v>246</v>
      </c>
      <c r="D1972" s="44" t="s">
        <v>86</v>
      </c>
      <c r="E1972" s="50"/>
      <c r="F1972" s="50"/>
      <c r="G1972" s="50"/>
      <c r="H1972" s="50"/>
      <c r="I1972" s="52">
        <v>0.286</v>
      </c>
      <c r="J1972" s="52">
        <v>0.672</v>
      </c>
    </row>
    <row r="1973">
      <c r="A1973" s="47" t="str">
        <f t="shared" si="1"/>
        <v>Oceania_French Polynesia-Oceania_2008</v>
      </c>
      <c r="B1973" s="47" t="s">
        <v>242</v>
      </c>
      <c r="C1973" s="49" t="s">
        <v>246</v>
      </c>
      <c r="D1973" s="44" t="s">
        <v>87</v>
      </c>
      <c r="E1973" s="50"/>
      <c r="F1973" s="50"/>
      <c r="G1973" s="50"/>
      <c r="H1973" s="50"/>
      <c r="I1973" s="52">
        <v>0.339</v>
      </c>
      <c r="J1973" s="52">
        <v>0.712</v>
      </c>
    </row>
    <row r="1974">
      <c r="A1974" s="47" t="str">
        <f t="shared" si="1"/>
        <v>Oceania_French Polynesia-Oceania_2009</v>
      </c>
      <c r="B1974" s="47" t="s">
        <v>242</v>
      </c>
      <c r="C1974" s="49" t="s">
        <v>246</v>
      </c>
      <c r="D1974" s="44" t="s">
        <v>88</v>
      </c>
      <c r="E1974" s="50"/>
      <c r="F1974" s="50"/>
      <c r="G1974" s="50"/>
      <c r="H1974" s="50"/>
      <c r="I1974" s="52">
        <v>0.446</v>
      </c>
      <c r="J1974" s="52">
        <v>0.785</v>
      </c>
    </row>
    <row r="1975">
      <c r="A1975" s="47" t="str">
        <f t="shared" si="1"/>
        <v>Oceania_French Polynesia-Oceania_2010</v>
      </c>
      <c r="B1975" s="47" t="s">
        <v>242</v>
      </c>
      <c r="C1975" s="49" t="s">
        <v>246</v>
      </c>
      <c r="D1975" s="44" t="s">
        <v>89</v>
      </c>
      <c r="E1975" s="50"/>
      <c r="F1975" s="50"/>
      <c r="G1975" s="50"/>
      <c r="H1975" s="50"/>
      <c r="I1975" s="52">
        <v>0.49</v>
      </c>
      <c r="J1975" s="52">
        <v>0.805</v>
      </c>
    </row>
    <row r="1976">
      <c r="A1976" s="47" t="str">
        <f t="shared" si="1"/>
        <v>Oceania_French Polynesia-Oceania_2011</v>
      </c>
      <c r="B1976" s="47" t="s">
        <v>242</v>
      </c>
      <c r="C1976" s="49" t="s">
        <v>246</v>
      </c>
      <c r="D1976" s="44" t="s">
        <v>90</v>
      </c>
      <c r="E1976" s="50"/>
      <c r="F1976" s="50"/>
      <c r="G1976" s="50"/>
      <c r="H1976" s="50"/>
      <c r="I1976" s="52">
        <v>0.49</v>
      </c>
      <c r="J1976" s="52">
        <v>0.823</v>
      </c>
    </row>
    <row r="1977">
      <c r="A1977" s="47" t="str">
        <f t="shared" si="1"/>
        <v>Oceania_French Polynesia-Oceania_2012</v>
      </c>
      <c r="B1977" s="47" t="s">
        <v>242</v>
      </c>
      <c r="C1977" s="49" t="s">
        <v>246</v>
      </c>
      <c r="D1977" s="44" t="s">
        <v>91</v>
      </c>
      <c r="E1977" s="50"/>
      <c r="F1977" s="50"/>
      <c r="G1977" s="50"/>
      <c r="H1977" s="50"/>
      <c r="I1977" s="52">
        <v>0.529</v>
      </c>
      <c r="J1977" s="52">
        <v>0.825</v>
      </c>
    </row>
    <row r="1978">
      <c r="A1978" s="47" t="str">
        <f t="shared" si="1"/>
        <v>Oceania_Guam-Oceania_2000</v>
      </c>
      <c r="B1978" s="47" t="s">
        <v>242</v>
      </c>
      <c r="C1978" s="49" t="s">
        <v>247</v>
      </c>
      <c r="D1978" s="44" t="s">
        <v>70</v>
      </c>
      <c r="E1978" s="50"/>
      <c r="F1978" s="50"/>
      <c r="G1978" s="50"/>
      <c r="H1978" s="50"/>
      <c r="I1978" s="52">
        <v>0.161</v>
      </c>
      <c r="J1978" s="52">
        <v>0.175</v>
      </c>
    </row>
    <row r="1979">
      <c r="A1979" s="47" t="str">
        <f t="shared" si="1"/>
        <v>Oceania_Guam-Oceania_2001</v>
      </c>
      <c r="B1979" s="47" t="s">
        <v>242</v>
      </c>
      <c r="C1979" s="49" t="s">
        <v>247</v>
      </c>
      <c r="D1979" s="44" t="s">
        <v>71</v>
      </c>
      <c r="E1979" s="50"/>
      <c r="F1979" s="50"/>
      <c r="G1979" s="50"/>
      <c r="H1979" s="50"/>
      <c r="I1979" s="52">
        <v>0.254</v>
      </c>
      <c r="J1979" s="52">
        <v>0.208</v>
      </c>
    </row>
    <row r="1980">
      <c r="A1980" s="47" t="str">
        <f t="shared" si="1"/>
        <v>Oceania_Guam-Oceania_2002</v>
      </c>
      <c r="B1980" s="47" t="s">
        <v>242</v>
      </c>
      <c r="C1980" s="49" t="s">
        <v>247</v>
      </c>
      <c r="D1980" s="44" t="s">
        <v>72</v>
      </c>
      <c r="E1980" s="50"/>
      <c r="F1980" s="50"/>
      <c r="G1980" s="50"/>
      <c r="H1980" s="50"/>
      <c r="I1980" s="52">
        <v>0.312</v>
      </c>
      <c r="J1980" s="52">
        <v>0.448</v>
      </c>
    </row>
    <row r="1981">
      <c r="A1981" s="47" t="str">
        <f t="shared" si="1"/>
        <v>Oceania_Guam-Oceania_2003</v>
      </c>
      <c r="B1981" s="47" t="s">
        <v>242</v>
      </c>
      <c r="C1981" s="49" t="s">
        <v>247</v>
      </c>
      <c r="D1981" s="44" t="s">
        <v>74</v>
      </c>
      <c r="E1981" s="50"/>
      <c r="F1981" s="50"/>
      <c r="G1981" s="50"/>
      <c r="H1981" s="50"/>
      <c r="I1981" s="52">
        <v>0.337</v>
      </c>
      <c r="J1981" s="52">
        <v>0.506</v>
      </c>
    </row>
    <row r="1982">
      <c r="A1982" s="47" t="str">
        <f t="shared" si="1"/>
        <v>Oceania_Guam-Oceania_2004</v>
      </c>
      <c r="B1982" s="47" t="s">
        <v>242</v>
      </c>
      <c r="C1982" s="49" t="s">
        <v>247</v>
      </c>
      <c r="D1982" s="44" t="s">
        <v>83</v>
      </c>
      <c r="E1982" s="50"/>
      <c r="F1982" s="50"/>
      <c r="G1982" s="50"/>
      <c r="H1982" s="50"/>
      <c r="I1982" s="52">
        <v>0.362</v>
      </c>
      <c r="J1982" s="52">
        <v>0.619</v>
      </c>
    </row>
    <row r="1983">
      <c r="A1983" s="47" t="str">
        <f t="shared" si="1"/>
        <v>Oceania_Guam-Oceania_2005</v>
      </c>
      <c r="B1983" s="47" t="s">
        <v>242</v>
      </c>
      <c r="C1983" s="49" t="s">
        <v>247</v>
      </c>
      <c r="D1983" s="44" t="s">
        <v>84</v>
      </c>
      <c r="E1983" s="50"/>
      <c r="F1983" s="50"/>
      <c r="G1983" s="50"/>
      <c r="H1983" s="50"/>
      <c r="I1983" s="52">
        <v>0.386</v>
      </c>
      <c r="J1983" s="50"/>
    </row>
    <row r="1984">
      <c r="A1984" s="47" t="str">
        <f t="shared" si="1"/>
        <v>Oceania_Guam-Oceania_2006</v>
      </c>
      <c r="B1984" s="47" t="s">
        <v>242</v>
      </c>
      <c r="C1984" s="49" t="s">
        <v>247</v>
      </c>
      <c r="D1984" s="44" t="s">
        <v>85</v>
      </c>
      <c r="E1984" s="50"/>
      <c r="F1984" s="50"/>
      <c r="G1984" s="50"/>
      <c r="H1984" s="50"/>
      <c r="I1984" s="52">
        <v>0.439</v>
      </c>
      <c r="J1984" s="50"/>
    </row>
    <row r="1985">
      <c r="A1985" s="47" t="str">
        <f t="shared" si="1"/>
        <v>Oceania_Guam-Oceania_2007</v>
      </c>
      <c r="B1985" s="47" t="s">
        <v>242</v>
      </c>
      <c r="C1985" s="49" t="s">
        <v>247</v>
      </c>
      <c r="D1985" s="44" t="s">
        <v>86</v>
      </c>
      <c r="E1985" s="50"/>
      <c r="F1985" s="50"/>
      <c r="G1985" s="50"/>
      <c r="H1985" s="50"/>
      <c r="I1985" s="52">
        <v>0.462</v>
      </c>
      <c r="J1985" s="50"/>
    </row>
    <row r="1986">
      <c r="A1986" s="47" t="str">
        <f t="shared" si="1"/>
        <v>Oceania_Guam-Oceania_2008</v>
      </c>
      <c r="B1986" s="47" t="s">
        <v>242</v>
      </c>
      <c r="C1986" s="49" t="s">
        <v>247</v>
      </c>
      <c r="D1986" s="44" t="s">
        <v>87</v>
      </c>
      <c r="E1986" s="50"/>
      <c r="F1986" s="50"/>
      <c r="G1986" s="50"/>
      <c r="H1986" s="50"/>
      <c r="I1986" s="52">
        <v>0.484</v>
      </c>
      <c r="J1986" s="50"/>
    </row>
    <row r="1987">
      <c r="A1987" s="47" t="str">
        <f t="shared" si="1"/>
        <v>Oceania_Guam-Oceania_2009</v>
      </c>
      <c r="B1987" s="47" t="s">
        <v>242</v>
      </c>
      <c r="C1987" s="49" t="s">
        <v>247</v>
      </c>
      <c r="D1987" s="44" t="s">
        <v>88</v>
      </c>
      <c r="E1987" s="50"/>
      <c r="F1987" s="50"/>
      <c r="G1987" s="50"/>
      <c r="H1987" s="50"/>
      <c r="I1987" s="52">
        <v>0.506</v>
      </c>
      <c r="J1987" s="50"/>
    </row>
    <row r="1988">
      <c r="A1988" s="47" t="str">
        <f t="shared" si="1"/>
        <v>Oceania_Guam-Oceania_2010</v>
      </c>
      <c r="B1988" s="47" t="s">
        <v>242</v>
      </c>
      <c r="C1988" s="49" t="s">
        <v>247</v>
      </c>
      <c r="D1988" s="44" t="s">
        <v>89</v>
      </c>
      <c r="E1988" s="50"/>
      <c r="F1988" s="50"/>
      <c r="G1988" s="50"/>
      <c r="H1988" s="50"/>
      <c r="I1988" s="52">
        <v>0.54</v>
      </c>
      <c r="J1988" s="50"/>
    </row>
    <row r="1989">
      <c r="A1989" s="47" t="str">
        <f t="shared" si="1"/>
        <v>Oceania_Guam-Oceania_2011</v>
      </c>
      <c r="B1989" s="47" t="s">
        <v>242</v>
      </c>
      <c r="C1989" s="49" t="s">
        <v>247</v>
      </c>
      <c r="D1989" s="44" t="s">
        <v>90</v>
      </c>
      <c r="E1989" s="50"/>
      <c r="F1989" s="50"/>
      <c r="G1989" s="50"/>
      <c r="H1989" s="50"/>
      <c r="I1989" s="52">
        <v>0.577</v>
      </c>
      <c r="J1989" s="50"/>
    </row>
    <row r="1990">
      <c r="A1990" s="47" t="str">
        <f t="shared" si="1"/>
        <v>Oceania_Guam-Oceania_2012</v>
      </c>
      <c r="B1990" s="47" t="s">
        <v>242</v>
      </c>
      <c r="C1990" s="49" t="s">
        <v>247</v>
      </c>
      <c r="D1990" s="44" t="s">
        <v>91</v>
      </c>
      <c r="E1990" s="50"/>
      <c r="F1990" s="50"/>
      <c r="G1990" s="50"/>
      <c r="H1990" s="50"/>
      <c r="I1990" s="52">
        <v>0.615</v>
      </c>
      <c r="J1990" s="50"/>
    </row>
    <row r="1991">
      <c r="A1991" s="47" t="str">
        <f t="shared" si="1"/>
        <v>Oceania_Kiribati-Oceania_2000</v>
      </c>
      <c r="B1991" s="47" t="s">
        <v>242</v>
      </c>
      <c r="C1991" s="49" t="s">
        <v>248</v>
      </c>
      <c r="D1991" s="44" t="s">
        <v>70</v>
      </c>
      <c r="E1991" s="50"/>
      <c r="F1991" s="50"/>
      <c r="G1991" s="50"/>
      <c r="H1991" s="50"/>
      <c r="I1991" s="52">
        <v>0.018</v>
      </c>
      <c r="J1991" s="52">
        <v>0.004</v>
      </c>
    </row>
    <row r="1992">
      <c r="A1992" s="47" t="str">
        <f t="shared" si="1"/>
        <v>Oceania_Kiribati-Oceania_2001</v>
      </c>
      <c r="B1992" s="47" t="s">
        <v>242</v>
      </c>
      <c r="C1992" s="49" t="s">
        <v>248</v>
      </c>
      <c r="D1992" s="44" t="s">
        <v>71</v>
      </c>
      <c r="E1992" s="50"/>
      <c r="F1992" s="50"/>
      <c r="G1992" s="50"/>
      <c r="H1992" s="50"/>
      <c r="I1992" s="52">
        <v>0.023</v>
      </c>
      <c r="J1992" s="52">
        <v>0.005</v>
      </c>
    </row>
    <row r="1993">
      <c r="A1993" s="47" t="str">
        <f t="shared" si="1"/>
        <v>Oceania_Kiribati-Oceania_2002</v>
      </c>
      <c r="B1993" s="47" t="s">
        <v>242</v>
      </c>
      <c r="C1993" s="49" t="s">
        <v>248</v>
      </c>
      <c r="D1993" s="44" t="s">
        <v>72</v>
      </c>
      <c r="E1993" s="50"/>
      <c r="F1993" s="50"/>
      <c r="G1993" s="50"/>
      <c r="H1993" s="50"/>
      <c r="I1993" s="52">
        <v>0.025</v>
      </c>
      <c r="J1993" s="52">
        <v>0.006</v>
      </c>
    </row>
    <row r="1994">
      <c r="A1994" s="47" t="str">
        <f t="shared" si="1"/>
        <v>Oceania_Kiribati-Oceania_2003</v>
      </c>
      <c r="B1994" s="47" t="s">
        <v>242</v>
      </c>
      <c r="C1994" s="49" t="s">
        <v>248</v>
      </c>
      <c r="D1994" s="44" t="s">
        <v>74</v>
      </c>
      <c r="E1994" s="50"/>
      <c r="F1994" s="52">
        <v>21.0</v>
      </c>
      <c r="G1994" s="50"/>
      <c r="H1994" s="50"/>
      <c r="I1994" s="52">
        <v>0.03</v>
      </c>
      <c r="J1994" s="52">
        <v>0.006</v>
      </c>
    </row>
    <row r="1995">
      <c r="A1995" s="47" t="str">
        <f t="shared" si="1"/>
        <v>Oceania_Kiribati-Oceania_2004</v>
      </c>
      <c r="B1995" s="47" t="s">
        <v>242</v>
      </c>
      <c r="C1995" s="49" t="s">
        <v>248</v>
      </c>
      <c r="D1995" s="44" t="s">
        <v>83</v>
      </c>
      <c r="E1995" s="50"/>
      <c r="F1995" s="52">
        <v>21.0</v>
      </c>
      <c r="G1995" s="50"/>
      <c r="H1995" s="50"/>
      <c r="I1995" s="52">
        <v>0.035</v>
      </c>
      <c r="J1995" s="52">
        <v>0.007</v>
      </c>
    </row>
    <row r="1996">
      <c r="A1996" s="47" t="str">
        <f t="shared" si="1"/>
        <v>Oceania_Kiribati-Oceania_2005</v>
      </c>
      <c r="B1996" s="47" t="s">
        <v>242</v>
      </c>
      <c r="C1996" s="49" t="s">
        <v>248</v>
      </c>
      <c r="D1996" s="44" t="s">
        <v>84</v>
      </c>
      <c r="E1996" s="52">
        <v>0.318</v>
      </c>
      <c r="F1996" s="52">
        <v>31.0</v>
      </c>
      <c r="G1996" s="50"/>
      <c r="H1996" s="52">
        <v>120.0</v>
      </c>
      <c r="I1996" s="52">
        <v>0.04</v>
      </c>
      <c r="J1996" s="52">
        <v>0.007</v>
      </c>
    </row>
    <row r="1997">
      <c r="A1997" s="47" t="str">
        <f t="shared" si="1"/>
        <v>Oceania_Kiribati-Oceania_2006</v>
      </c>
      <c r="B1997" s="47" t="s">
        <v>242</v>
      </c>
      <c r="C1997" s="49" t="s">
        <v>248</v>
      </c>
      <c r="D1997" s="44" t="s">
        <v>85</v>
      </c>
      <c r="E1997" s="52">
        <v>0.318</v>
      </c>
      <c r="F1997" s="52">
        <v>31.0</v>
      </c>
      <c r="G1997" s="50"/>
      <c r="H1997" s="52">
        <v>120.0</v>
      </c>
      <c r="I1997" s="52">
        <v>0.045</v>
      </c>
      <c r="J1997" s="52">
        <v>0.008</v>
      </c>
    </row>
    <row r="1998">
      <c r="A1998" s="47" t="str">
        <f t="shared" si="1"/>
        <v>Oceania_Kiribati-Oceania_2007</v>
      </c>
      <c r="B1998" s="47" t="s">
        <v>242</v>
      </c>
      <c r="C1998" s="49" t="s">
        <v>248</v>
      </c>
      <c r="D1998" s="44" t="s">
        <v>86</v>
      </c>
      <c r="E1998" s="52">
        <v>0.318</v>
      </c>
      <c r="F1998" s="52">
        <v>31.0</v>
      </c>
      <c r="G1998" s="50"/>
      <c r="H1998" s="52">
        <v>120.0</v>
      </c>
      <c r="I1998" s="52">
        <v>0.06</v>
      </c>
      <c r="J1998" s="52">
        <v>0.008</v>
      </c>
    </row>
    <row r="1999">
      <c r="A1999" s="47" t="str">
        <f t="shared" si="1"/>
        <v>Oceania_Kiribati-Oceania_2008</v>
      </c>
      <c r="B1999" s="47" t="s">
        <v>242</v>
      </c>
      <c r="C1999" s="49" t="s">
        <v>248</v>
      </c>
      <c r="D1999" s="44" t="s">
        <v>87</v>
      </c>
      <c r="E1999" s="52">
        <v>0.318</v>
      </c>
      <c r="F1999" s="52">
        <v>31.0</v>
      </c>
      <c r="G1999" s="50"/>
      <c r="H1999" s="52">
        <v>120.0</v>
      </c>
      <c r="I1999" s="52">
        <v>0.07</v>
      </c>
      <c r="J1999" s="52">
        <v>0.011</v>
      </c>
    </row>
    <row r="2000">
      <c r="A2000" s="47" t="str">
        <f t="shared" si="1"/>
        <v>Oceania_Kiribati-Oceania_2009</v>
      </c>
      <c r="B2000" s="47" t="s">
        <v>242</v>
      </c>
      <c r="C2000" s="49" t="s">
        <v>248</v>
      </c>
      <c r="D2000" s="44" t="s">
        <v>88</v>
      </c>
      <c r="E2000" s="52">
        <v>0.318</v>
      </c>
      <c r="F2000" s="52">
        <v>31.0</v>
      </c>
      <c r="G2000" s="50"/>
      <c r="H2000" s="52">
        <v>120.0</v>
      </c>
      <c r="I2000" s="52">
        <v>0.09</v>
      </c>
      <c r="J2000" s="52">
        <v>0.103</v>
      </c>
    </row>
    <row r="2001">
      <c r="A2001" s="47" t="str">
        <f t="shared" si="1"/>
        <v>Oceania_Kiribati-Oceania_2010</v>
      </c>
      <c r="B2001" s="47" t="s">
        <v>242</v>
      </c>
      <c r="C2001" s="49" t="s">
        <v>248</v>
      </c>
      <c r="D2001" s="44" t="s">
        <v>89</v>
      </c>
      <c r="E2001" s="52">
        <v>0.318</v>
      </c>
      <c r="F2001" s="52">
        <v>31.0</v>
      </c>
      <c r="G2001" s="50"/>
      <c r="H2001" s="52">
        <v>120.0</v>
      </c>
      <c r="I2001" s="52">
        <v>0.091</v>
      </c>
      <c r="J2001" s="52">
        <v>0.108</v>
      </c>
    </row>
    <row r="2002">
      <c r="A2002" s="47" t="str">
        <f t="shared" si="1"/>
        <v>Oceania_Kiribati-Oceania_2011</v>
      </c>
      <c r="B2002" s="47" t="s">
        <v>242</v>
      </c>
      <c r="C2002" s="49" t="s">
        <v>248</v>
      </c>
      <c r="D2002" s="44" t="s">
        <v>90</v>
      </c>
      <c r="E2002" s="52">
        <v>0.318</v>
      </c>
      <c r="F2002" s="52">
        <v>31.0</v>
      </c>
      <c r="G2002" s="50"/>
      <c r="H2002" s="52">
        <v>120.0</v>
      </c>
      <c r="I2002" s="52">
        <v>0.1</v>
      </c>
      <c r="J2002" s="52">
        <v>0.139</v>
      </c>
    </row>
    <row r="2003">
      <c r="A2003" s="47" t="str">
        <f t="shared" si="1"/>
        <v>Oceania_Kiribati-Oceania_2012</v>
      </c>
      <c r="B2003" s="47" t="s">
        <v>242</v>
      </c>
      <c r="C2003" s="49" t="s">
        <v>248</v>
      </c>
      <c r="D2003" s="44" t="s">
        <v>91</v>
      </c>
      <c r="E2003" s="52">
        <v>0.318</v>
      </c>
      <c r="F2003" s="52">
        <v>31.0</v>
      </c>
      <c r="G2003" s="52">
        <v>117.0</v>
      </c>
      <c r="H2003" s="52">
        <v>120.0</v>
      </c>
      <c r="I2003" s="52">
        <v>0.107</v>
      </c>
      <c r="J2003" s="52">
        <v>0.159</v>
      </c>
    </row>
    <row r="2004">
      <c r="A2004" s="47" t="str">
        <f t="shared" si="1"/>
        <v>Oceania_Marshall Islands-Oceania_2000</v>
      </c>
      <c r="B2004" s="47" t="s">
        <v>242</v>
      </c>
      <c r="C2004" s="49" t="s">
        <v>249</v>
      </c>
      <c r="D2004" s="44" t="s">
        <v>70</v>
      </c>
      <c r="E2004" s="50"/>
      <c r="F2004" s="50"/>
      <c r="G2004" s="50"/>
      <c r="H2004" s="50"/>
      <c r="I2004" s="52">
        <v>0.015</v>
      </c>
      <c r="J2004" s="52">
        <v>0.009</v>
      </c>
    </row>
    <row r="2005">
      <c r="A2005" s="47" t="str">
        <f t="shared" si="1"/>
        <v>Oceania_Marshall Islands-Oceania_2001</v>
      </c>
      <c r="B2005" s="47" t="s">
        <v>242</v>
      </c>
      <c r="C2005" s="49" t="s">
        <v>249</v>
      </c>
      <c r="D2005" s="44" t="s">
        <v>71</v>
      </c>
      <c r="E2005" s="50"/>
      <c r="F2005" s="50"/>
      <c r="G2005" s="50"/>
      <c r="H2005" s="50"/>
      <c r="I2005" s="52">
        <v>0.017</v>
      </c>
      <c r="J2005" s="52">
        <v>0.009</v>
      </c>
    </row>
    <row r="2006">
      <c r="A2006" s="47" t="str">
        <f t="shared" si="1"/>
        <v>Oceania_Marshall Islands-Oceania_2002</v>
      </c>
      <c r="B2006" s="47" t="s">
        <v>242</v>
      </c>
      <c r="C2006" s="49" t="s">
        <v>249</v>
      </c>
      <c r="D2006" s="44" t="s">
        <v>72</v>
      </c>
      <c r="E2006" s="50"/>
      <c r="F2006" s="50"/>
      <c r="G2006" s="50"/>
      <c r="H2006" s="50"/>
      <c r="I2006" s="52">
        <v>0.023</v>
      </c>
      <c r="J2006" s="52">
        <v>0.011</v>
      </c>
    </row>
    <row r="2007">
      <c r="A2007" s="47" t="str">
        <f t="shared" si="1"/>
        <v>Oceania_Marshall Islands-Oceania_2003</v>
      </c>
      <c r="B2007" s="47" t="s">
        <v>242</v>
      </c>
      <c r="C2007" s="49" t="s">
        <v>249</v>
      </c>
      <c r="D2007" s="44" t="s">
        <v>74</v>
      </c>
      <c r="E2007" s="50"/>
      <c r="F2007" s="52">
        <v>17.0</v>
      </c>
      <c r="G2007" s="50"/>
      <c r="H2007" s="50"/>
      <c r="I2007" s="52">
        <v>0.026</v>
      </c>
      <c r="J2007" s="52">
        <v>0.011</v>
      </c>
    </row>
    <row r="2008">
      <c r="A2008" s="47" t="str">
        <f t="shared" si="1"/>
        <v>Oceania_Marshall Islands-Oceania_2004</v>
      </c>
      <c r="B2008" s="47" t="s">
        <v>242</v>
      </c>
      <c r="C2008" s="49" t="s">
        <v>249</v>
      </c>
      <c r="D2008" s="44" t="s">
        <v>83</v>
      </c>
      <c r="E2008" s="50"/>
      <c r="F2008" s="52">
        <v>17.0</v>
      </c>
      <c r="G2008" s="50"/>
      <c r="H2008" s="50"/>
      <c r="I2008" s="52">
        <v>0.036</v>
      </c>
      <c r="J2008" s="52">
        <v>0.012</v>
      </c>
    </row>
    <row r="2009">
      <c r="A2009" s="47" t="str">
        <f t="shared" si="1"/>
        <v>Oceania_Marshall Islands-Oceania_2005</v>
      </c>
      <c r="B2009" s="47" t="s">
        <v>242</v>
      </c>
      <c r="C2009" s="49" t="s">
        <v>249</v>
      </c>
      <c r="D2009" s="44" t="s">
        <v>84</v>
      </c>
      <c r="E2009" s="52">
        <v>0.648</v>
      </c>
      <c r="F2009" s="52">
        <v>17.0</v>
      </c>
      <c r="G2009" s="50"/>
      <c r="H2009" s="52">
        <v>128.0</v>
      </c>
      <c r="I2009" s="52">
        <v>0.039</v>
      </c>
      <c r="J2009" s="52">
        <v>0.013</v>
      </c>
    </row>
    <row r="2010">
      <c r="A2010" s="47" t="str">
        <f t="shared" si="1"/>
        <v>Oceania_Marshall Islands-Oceania_2006</v>
      </c>
      <c r="B2010" s="47" t="s">
        <v>242</v>
      </c>
      <c r="C2010" s="49" t="s">
        <v>249</v>
      </c>
      <c r="D2010" s="44" t="s">
        <v>85</v>
      </c>
      <c r="E2010" s="52">
        <v>0.648</v>
      </c>
      <c r="F2010" s="52">
        <v>17.0</v>
      </c>
      <c r="G2010" s="50"/>
      <c r="H2010" s="52">
        <v>128.0</v>
      </c>
      <c r="I2010" s="52">
        <v>0.038</v>
      </c>
      <c r="J2010" s="50"/>
    </row>
    <row r="2011">
      <c r="A2011" s="47" t="str">
        <f t="shared" si="1"/>
        <v>Oceania_Marshall Islands-Oceania_2007</v>
      </c>
      <c r="B2011" s="47" t="s">
        <v>242</v>
      </c>
      <c r="C2011" s="49" t="s">
        <v>249</v>
      </c>
      <c r="D2011" s="44" t="s">
        <v>86</v>
      </c>
      <c r="E2011" s="52">
        <v>0.648</v>
      </c>
      <c r="F2011" s="52">
        <v>17.0</v>
      </c>
      <c r="G2011" s="50"/>
      <c r="H2011" s="52">
        <v>128.0</v>
      </c>
      <c r="I2011" s="52">
        <v>0.04</v>
      </c>
      <c r="J2011" s="50"/>
    </row>
    <row r="2012">
      <c r="A2012" s="47" t="str">
        <f t="shared" si="1"/>
        <v>Oceania_Marshall Islands-Oceania_2008</v>
      </c>
      <c r="B2012" s="47" t="s">
        <v>242</v>
      </c>
      <c r="C2012" s="49" t="s">
        <v>249</v>
      </c>
      <c r="D2012" s="44" t="s">
        <v>87</v>
      </c>
      <c r="E2012" s="52">
        <v>0.648</v>
      </c>
      <c r="F2012" s="52">
        <v>17.0</v>
      </c>
      <c r="G2012" s="50"/>
      <c r="H2012" s="52">
        <v>128.0</v>
      </c>
      <c r="I2012" s="52">
        <v>0.046</v>
      </c>
      <c r="J2012" s="50"/>
    </row>
    <row r="2013">
      <c r="A2013" s="47" t="str">
        <f t="shared" si="1"/>
        <v>Oceania_Marshall Islands-Oceania_2009</v>
      </c>
      <c r="B2013" s="47" t="s">
        <v>242</v>
      </c>
      <c r="C2013" s="49" t="s">
        <v>249</v>
      </c>
      <c r="D2013" s="44" t="s">
        <v>88</v>
      </c>
      <c r="E2013" s="52">
        <v>0.648</v>
      </c>
      <c r="F2013" s="52">
        <v>17.0</v>
      </c>
      <c r="G2013" s="50"/>
      <c r="H2013" s="52">
        <v>128.0</v>
      </c>
      <c r="I2013" s="52">
        <v>0.056</v>
      </c>
      <c r="J2013" s="50"/>
    </row>
    <row r="2014">
      <c r="A2014" s="47" t="str">
        <f t="shared" si="1"/>
        <v>Oceania_Marshall Islands-Oceania_2010</v>
      </c>
      <c r="B2014" s="47" t="s">
        <v>242</v>
      </c>
      <c r="C2014" s="49" t="s">
        <v>249</v>
      </c>
      <c r="D2014" s="44" t="s">
        <v>89</v>
      </c>
      <c r="E2014" s="52">
        <v>0.648</v>
      </c>
      <c r="F2014" s="52">
        <v>17.0</v>
      </c>
      <c r="G2014" s="50"/>
      <c r="H2014" s="52">
        <v>128.0</v>
      </c>
      <c r="I2014" s="52">
        <v>0.07</v>
      </c>
      <c r="J2014" s="50"/>
    </row>
    <row r="2015">
      <c r="A2015" s="47" t="str">
        <f t="shared" si="1"/>
        <v>Oceania_Marshall Islands-Oceania_2011</v>
      </c>
      <c r="B2015" s="47" t="s">
        <v>242</v>
      </c>
      <c r="C2015" s="49" t="s">
        <v>249</v>
      </c>
      <c r="D2015" s="44" t="s">
        <v>90</v>
      </c>
      <c r="E2015" s="52">
        <v>0.648</v>
      </c>
      <c r="F2015" s="52">
        <v>17.0</v>
      </c>
      <c r="G2015" s="50"/>
      <c r="H2015" s="52">
        <v>128.0</v>
      </c>
      <c r="I2015" s="52">
        <v>0.081</v>
      </c>
      <c r="J2015" s="50"/>
    </row>
    <row r="2016">
      <c r="A2016" s="47" t="str">
        <f t="shared" si="1"/>
        <v>Oceania_Marshall Islands-Oceania_2012</v>
      </c>
      <c r="B2016" s="47" t="s">
        <v>242</v>
      </c>
      <c r="C2016" s="49" t="s">
        <v>249</v>
      </c>
      <c r="D2016" s="44" t="s">
        <v>91</v>
      </c>
      <c r="E2016" s="52">
        <v>0.648</v>
      </c>
      <c r="F2016" s="52">
        <v>17.0</v>
      </c>
      <c r="G2016" s="52">
        <v>110.0</v>
      </c>
      <c r="H2016" s="52">
        <v>128.0</v>
      </c>
      <c r="I2016" s="52">
        <v>0.1</v>
      </c>
      <c r="J2016" s="50"/>
    </row>
    <row r="2017">
      <c r="A2017" s="47" t="str">
        <f t="shared" si="1"/>
        <v>Oceania_Micronesia, Fed. Sts.-Oceania_2000</v>
      </c>
      <c r="B2017" s="47" t="s">
        <v>242</v>
      </c>
      <c r="C2017" s="49" t="s">
        <v>250</v>
      </c>
      <c r="D2017" s="44" t="s">
        <v>70</v>
      </c>
      <c r="E2017" s="50"/>
      <c r="F2017" s="50"/>
      <c r="G2017" s="50"/>
      <c r="H2017" s="50"/>
      <c r="I2017" s="52">
        <v>0.037</v>
      </c>
      <c r="J2017" s="50"/>
    </row>
    <row r="2018">
      <c r="A2018" s="47" t="str">
        <f t="shared" si="1"/>
        <v>Oceania_Micronesia, Fed. Sts.-Oceania_2001</v>
      </c>
      <c r="B2018" s="47" t="s">
        <v>242</v>
      </c>
      <c r="C2018" s="49" t="s">
        <v>250</v>
      </c>
      <c r="D2018" s="44" t="s">
        <v>71</v>
      </c>
      <c r="E2018" s="50"/>
      <c r="F2018" s="50"/>
      <c r="G2018" s="50"/>
      <c r="H2018" s="50"/>
      <c r="I2018" s="52">
        <v>0.047</v>
      </c>
      <c r="J2018" s="50"/>
    </row>
    <row r="2019">
      <c r="A2019" s="47" t="str">
        <f t="shared" si="1"/>
        <v>Oceania_Micronesia, Fed. Sts.-Oceania_2002</v>
      </c>
      <c r="B2019" s="47" t="s">
        <v>242</v>
      </c>
      <c r="C2019" s="49" t="s">
        <v>250</v>
      </c>
      <c r="D2019" s="44" t="s">
        <v>72</v>
      </c>
      <c r="E2019" s="50"/>
      <c r="F2019" s="50"/>
      <c r="G2019" s="50"/>
      <c r="H2019" s="50"/>
      <c r="I2019" s="52">
        <v>0.056</v>
      </c>
      <c r="J2019" s="52">
        <v>0.001</v>
      </c>
    </row>
    <row r="2020">
      <c r="A2020" s="47" t="str">
        <f t="shared" si="1"/>
        <v>Oceania_Micronesia, Fed. Sts.-Oceania_2003</v>
      </c>
      <c r="B2020" s="47" t="s">
        <v>242</v>
      </c>
      <c r="C2020" s="49" t="s">
        <v>250</v>
      </c>
      <c r="D2020" s="44" t="s">
        <v>74</v>
      </c>
      <c r="E2020" s="50"/>
      <c r="F2020" s="52">
        <v>16.0</v>
      </c>
      <c r="G2020" s="50"/>
      <c r="H2020" s="50"/>
      <c r="I2020" s="52">
        <v>0.092</v>
      </c>
      <c r="J2020" s="52">
        <v>0.055</v>
      </c>
    </row>
    <row r="2021">
      <c r="A2021" s="47" t="str">
        <f t="shared" si="1"/>
        <v>Oceania_Micronesia, Fed. Sts.-Oceania_2004</v>
      </c>
      <c r="B2021" s="47" t="s">
        <v>242</v>
      </c>
      <c r="C2021" s="49" t="s">
        <v>250</v>
      </c>
      <c r="D2021" s="44" t="s">
        <v>83</v>
      </c>
      <c r="E2021" s="50"/>
      <c r="F2021" s="52">
        <v>16.0</v>
      </c>
      <c r="G2021" s="50"/>
      <c r="H2021" s="50"/>
      <c r="I2021" s="52">
        <v>0.11</v>
      </c>
      <c r="J2021" s="52">
        <v>0.12</v>
      </c>
    </row>
    <row r="2022">
      <c r="A2022" s="47" t="str">
        <f t="shared" si="1"/>
        <v>Oceania_Micronesia, Fed. Sts.-Oceania_2005</v>
      </c>
      <c r="B2022" s="47" t="s">
        <v>242</v>
      </c>
      <c r="C2022" s="49" t="s">
        <v>250</v>
      </c>
      <c r="D2022" s="44" t="s">
        <v>84</v>
      </c>
      <c r="E2022" s="52">
        <v>0.596</v>
      </c>
      <c r="F2022" s="52">
        <v>16.0</v>
      </c>
      <c r="G2022" s="50"/>
      <c r="H2022" s="52">
        <v>128.0</v>
      </c>
      <c r="I2022" s="52">
        <v>0.119</v>
      </c>
      <c r="J2022" s="52">
        <v>0.133</v>
      </c>
    </row>
    <row r="2023">
      <c r="A2023" s="47" t="str">
        <f t="shared" si="1"/>
        <v>Oceania_Micronesia, Fed. Sts.-Oceania_2006</v>
      </c>
      <c r="B2023" s="47" t="s">
        <v>242</v>
      </c>
      <c r="C2023" s="49" t="s">
        <v>250</v>
      </c>
      <c r="D2023" s="44" t="s">
        <v>85</v>
      </c>
      <c r="E2023" s="52">
        <v>0.596</v>
      </c>
      <c r="F2023" s="52">
        <v>16.0</v>
      </c>
      <c r="G2023" s="50"/>
      <c r="H2023" s="52">
        <v>128.0</v>
      </c>
      <c r="I2023" s="52">
        <v>0.128</v>
      </c>
      <c r="J2023" s="52">
        <v>0.176</v>
      </c>
    </row>
    <row r="2024">
      <c r="A2024" s="47" t="str">
        <f t="shared" si="1"/>
        <v>Oceania_Micronesia, Fed. Sts.-Oceania_2007</v>
      </c>
      <c r="B2024" s="47" t="s">
        <v>242</v>
      </c>
      <c r="C2024" s="49" t="s">
        <v>250</v>
      </c>
      <c r="D2024" s="44" t="s">
        <v>86</v>
      </c>
      <c r="E2024" s="52">
        <v>0.587</v>
      </c>
      <c r="F2024" s="52">
        <v>16.0</v>
      </c>
      <c r="G2024" s="50"/>
      <c r="H2024" s="52">
        <v>128.0</v>
      </c>
      <c r="I2024" s="52">
        <v>0.136</v>
      </c>
      <c r="J2024" s="52">
        <v>0.261</v>
      </c>
    </row>
    <row r="2025">
      <c r="A2025" s="47" t="str">
        <f t="shared" si="1"/>
        <v>Oceania_Micronesia, Fed. Sts.-Oceania_2008</v>
      </c>
      <c r="B2025" s="47" t="s">
        <v>242</v>
      </c>
      <c r="C2025" s="49" t="s">
        <v>250</v>
      </c>
      <c r="D2025" s="44" t="s">
        <v>87</v>
      </c>
      <c r="E2025" s="52">
        <v>0.587</v>
      </c>
      <c r="F2025" s="52">
        <v>16.0</v>
      </c>
      <c r="G2025" s="50"/>
      <c r="H2025" s="52">
        <v>128.0</v>
      </c>
      <c r="I2025" s="52">
        <v>0.145</v>
      </c>
      <c r="J2025" s="52">
        <v>0.263</v>
      </c>
    </row>
    <row r="2026">
      <c r="A2026" s="47" t="str">
        <f t="shared" si="1"/>
        <v>Oceania_Micronesia, Fed. Sts.-Oceania_2009</v>
      </c>
      <c r="B2026" s="47" t="s">
        <v>242</v>
      </c>
      <c r="C2026" s="49" t="s">
        <v>250</v>
      </c>
      <c r="D2026" s="44" t="s">
        <v>88</v>
      </c>
      <c r="E2026" s="52">
        <v>0.587</v>
      </c>
      <c r="F2026" s="52">
        <v>16.0</v>
      </c>
      <c r="G2026" s="50"/>
      <c r="H2026" s="52">
        <v>128.0</v>
      </c>
      <c r="I2026" s="52">
        <v>0.154</v>
      </c>
      <c r="J2026" s="52">
        <v>0.264</v>
      </c>
    </row>
    <row r="2027">
      <c r="A2027" s="47" t="str">
        <f t="shared" si="1"/>
        <v>Oceania_Micronesia, Fed. Sts.-Oceania_2010</v>
      </c>
      <c r="B2027" s="47" t="s">
        <v>242</v>
      </c>
      <c r="C2027" s="49" t="s">
        <v>250</v>
      </c>
      <c r="D2027" s="44" t="s">
        <v>89</v>
      </c>
      <c r="E2027" s="52">
        <v>0.587</v>
      </c>
      <c r="F2027" s="52">
        <v>16.0</v>
      </c>
      <c r="G2027" s="50"/>
      <c r="H2027" s="52">
        <v>128.0</v>
      </c>
      <c r="I2027" s="52">
        <v>0.2</v>
      </c>
      <c r="J2027" s="52">
        <v>0.266</v>
      </c>
    </row>
    <row r="2028">
      <c r="A2028" s="47" t="str">
        <f t="shared" si="1"/>
        <v>Oceania_Micronesia, Fed. Sts.-Oceania_2011</v>
      </c>
      <c r="B2028" s="47" t="s">
        <v>242</v>
      </c>
      <c r="C2028" s="49" t="s">
        <v>250</v>
      </c>
      <c r="D2028" s="44" t="s">
        <v>90</v>
      </c>
      <c r="E2028" s="52">
        <v>0.59</v>
      </c>
      <c r="F2028" s="52">
        <v>16.0</v>
      </c>
      <c r="G2028" s="50"/>
      <c r="H2028" s="52">
        <v>128.0</v>
      </c>
      <c r="I2028" s="52">
        <v>0.228</v>
      </c>
      <c r="J2028" s="52">
        <v>0.267</v>
      </c>
    </row>
    <row r="2029">
      <c r="A2029" s="47" t="str">
        <f t="shared" si="1"/>
        <v>Oceania_Micronesia, Fed. Sts.-Oceania_2012</v>
      </c>
      <c r="B2029" s="47" t="s">
        <v>242</v>
      </c>
      <c r="C2029" s="49" t="s">
        <v>250</v>
      </c>
      <c r="D2029" s="44" t="s">
        <v>91</v>
      </c>
      <c r="E2029" s="52">
        <v>0.599</v>
      </c>
      <c r="F2029" s="52">
        <v>16.0</v>
      </c>
      <c r="G2029" s="52">
        <v>150.0</v>
      </c>
      <c r="H2029" s="52">
        <v>128.0</v>
      </c>
      <c r="I2029" s="52">
        <v>0.26</v>
      </c>
      <c r="J2029" s="52">
        <v>0.302</v>
      </c>
    </row>
    <row r="2030">
      <c r="A2030" s="47" t="str">
        <f t="shared" si="1"/>
        <v>Oceania_New Caledonia-Oceania_2000</v>
      </c>
      <c r="B2030" s="47" t="s">
        <v>242</v>
      </c>
      <c r="C2030" s="49" t="s">
        <v>251</v>
      </c>
      <c r="D2030" s="44" t="s">
        <v>70</v>
      </c>
      <c r="E2030" s="50"/>
      <c r="F2030" s="50"/>
      <c r="G2030" s="50"/>
      <c r="H2030" s="50"/>
      <c r="I2030" s="52">
        <v>0.139</v>
      </c>
      <c r="J2030" s="52">
        <v>0.238</v>
      </c>
    </row>
    <row r="2031">
      <c r="A2031" s="47" t="str">
        <f t="shared" si="1"/>
        <v>Oceania_New Caledonia-Oceania_2001</v>
      </c>
      <c r="B2031" s="47" t="s">
        <v>242</v>
      </c>
      <c r="C2031" s="49" t="s">
        <v>251</v>
      </c>
      <c r="D2031" s="44" t="s">
        <v>71</v>
      </c>
      <c r="E2031" s="50"/>
      <c r="F2031" s="50"/>
      <c r="G2031" s="50"/>
      <c r="H2031" s="50"/>
      <c r="I2031" s="52">
        <v>0.182</v>
      </c>
      <c r="J2031" s="52">
        <v>0.317</v>
      </c>
    </row>
    <row r="2032">
      <c r="A2032" s="47" t="str">
        <f t="shared" si="1"/>
        <v>Oceania_New Caledonia-Oceania_2002</v>
      </c>
      <c r="B2032" s="47" t="s">
        <v>242</v>
      </c>
      <c r="C2032" s="49" t="s">
        <v>251</v>
      </c>
      <c r="D2032" s="44" t="s">
        <v>72</v>
      </c>
      <c r="E2032" s="50"/>
      <c r="F2032" s="50"/>
      <c r="G2032" s="50"/>
      <c r="H2032" s="50"/>
      <c r="I2032" s="52">
        <v>0.224</v>
      </c>
      <c r="J2032" s="52">
        <v>0.367</v>
      </c>
    </row>
    <row r="2033">
      <c r="A2033" s="47" t="str">
        <f t="shared" si="1"/>
        <v>Oceania_New Caledonia-Oceania_2003</v>
      </c>
      <c r="B2033" s="47" t="s">
        <v>242</v>
      </c>
      <c r="C2033" s="49" t="s">
        <v>251</v>
      </c>
      <c r="D2033" s="44" t="s">
        <v>74</v>
      </c>
      <c r="E2033" s="50"/>
      <c r="F2033" s="50"/>
      <c r="G2033" s="50"/>
      <c r="H2033" s="50"/>
      <c r="I2033" s="52">
        <v>0.264</v>
      </c>
      <c r="J2033" s="52">
        <v>0.439</v>
      </c>
    </row>
    <row r="2034">
      <c r="A2034" s="47" t="str">
        <f t="shared" si="1"/>
        <v>Oceania_New Caledonia-Oceania_2004</v>
      </c>
      <c r="B2034" s="47" t="s">
        <v>242</v>
      </c>
      <c r="C2034" s="49" t="s">
        <v>251</v>
      </c>
      <c r="D2034" s="44" t="s">
        <v>83</v>
      </c>
      <c r="E2034" s="50"/>
      <c r="F2034" s="50"/>
      <c r="G2034" s="50"/>
      <c r="H2034" s="50"/>
      <c r="I2034" s="52">
        <v>0.303</v>
      </c>
      <c r="J2034" s="52">
        <v>0.517</v>
      </c>
    </row>
    <row r="2035">
      <c r="A2035" s="47" t="str">
        <f t="shared" si="1"/>
        <v>Oceania_New Caledonia-Oceania_2005</v>
      </c>
      <c r="B2035" s="47" t="s">
        <v>242</v>
      </c>
      <c r="C2035" s="49" t="s">
        <v>251</v>
      </c>
      <c r="D2035" s="44" t="s">
        <v>84</v>
      </c>
      <c r="E2035" s="50"/>
      <c r="F2035" s="50"/>
      <c r="G2035" s="50"/>
      <c r="H2035" s="50"/>
      <c r="I2035" s="52">
        <v>0.324</v>
      </c>
      <c r="J2035" s="52">
        <v>0.587</v>
      </c>
    </row>
    <row r="2036">
      <c r="A2036" s="47" t="str">
        <f t="shared" si="1"/>
        <v>Oceania_New Caledonia-Oceania_2006</v>
      </c>
      <c r="B2036" s="47" t="s">
        <v>242</v>
      </c>
      <c r="C2036" s="49" t="s">
        <v>251</v>
      </c>
      <c r="D2036" s="44" t="s">
        <v>85</v>
      </c>
      <c r="E2036" s="50"/>
      <c r="F2036" s="50"/>
      <c r="G2036" s="50"/>
      <c r="H2036" s="50"/>
      <c r="I2036" s="52">
        <v>0.335</v>
      </c>
      <c r="J2036" s="52">
        <v>0.667</v>
      </c>
    </row>
    <row r="2037">
      <c r="A2037" s="47" t="str">
        <f t="shared" si="1"/>
        <v>Oceania_New Caledonia-Oceania_2007</v>
      </c>
      <c r="B2037" s="47" t="s">
        <v>242</v>
      </c>
      <c r="C2037" s="49" t="s">
        <v>251</v>
      </c>
      <c r="D2037" s="44" t="s">
        <v>86</v>
      </c>
      <c r="E2037" s="50"/>
      <c r="F2037" s="50"/>
      <c r="G2037" s="50"/>
      <c r="H2037" s="50"/>
      <c r="I2037" s="52">
        <v>0.351</v>
      </c>
      <c r="J2037" s="52">
        <v>0.748</v>
      </c>
    </row>
    <row r="2038">
      <c r="A2038" s="47" t="str">
        <f t="shared" si="1"/>
        <v>Oceania_New Caledonia-Oceania_2008</v>
      </c>
      <c r="B2038" s="47" t="s">
        <v>242</v>
      </c>
      <c r="C2038" s="49" t="s">
        <v>251</v>
      </c>
      <c r="D2038" s="44" t="s">
        <v>87</v>
      </c>
      <c r="E2038" s="50"/>
      <c r="F2038" s="50"/>
      <c r="G2038" s="50"/>
      <c r="H2038" s="50"/>
      <c r="I2038" s="52">
        <v>0.345</v>
      </c>
      <c r="J2038" s="52">
        <v>0.821</v>
      </c>
    </row>
    <row r="2039">
      <c r="A2039" s="47" t="str">
        <f t="shared" si="1"/>
        <v>Oceania_New Caledonia-Oceania_2009</v>
      </c>
      <c r="B2039" s="47" t="s">
        <v>242</v>
      </c>
      <c r="C2039" s="49" t="s">
        <v>251</v>
      </c>
      <c r="D2039" s="44" t="s">
        <v>88</v>
      </c>
      <c r="E2039" s="50"/>
      <c r="F2039" s="50"/>
      <c r="G2039" s="50"/>
      <c r="H2039" s="50"/>
      <c r="I2039" s="52">
        <v>0.34</v>
      </c>
      <c r="J2039" s="52">
        <v>0.863</v>
      </c>
    </row>
    <row r="2040">
      <c r="A2040" s="47" t="str">
        <f t="shared" si="1"/>
        <v>Oceania_New Caledonia-Oceania_2010</v>
      </c>
      <c r="B2040" s="47" t="s">
        <v>242</v>
      </c>
      <c r="C2040" s="49" t="s">
        <v>251</v>
      </c>
      <c r="D2040" s="44" t="s">
        <v>89</v>
      </c>
      <c r="E2040" s="50"/>
      <c r="F2040" s="50"/>
      <c r="G2040" s="50"/>
      <c r="H2040" s="50"/>
      <c r="I2040" s="52">
        <v>0.42</v>
      </c>
      <c r="J2040" s="52">
        <v>0.896</v>
      </c>
    </row>
    <row r="2041">
      <c r="A2041" s="47" t="str">
        <f t="shared" si="1"/>
        <v>Oceania_New Caledonia-Oceania_2011</v>
      </c>
      <c r="B2041" s="47" t="s">
        <v>242</v>
      </c>
      <c r="C2041" s="49" t="s">
        <v>251</v>
      </c>
      <c r="D2041" s="44" t="s">
        <v>90</v>
      </c>
      <c r="E2041" s="50"/>
      <c r="F2041" s="50"/>
      <c r="G2041" s="50"/>
      <c r="H2041" s="50"/>
      <c r="I2041" s="52">
        <v>0.5</v>
      </c>
      <c r="J2041" s="52">
        <v>0.91</v>
      </c>
    </row>
    <row r="2042">
      <c r="A2042" s="47" t="str">
        <f t="shared" si="1"/>
        <v>Oceania_New Caledonia-Oceania_2012</v>
      </c>
      <c r="B2042" s="47" t="s">
        <v>242</v>
      </c>
      <c r="C2042" s="49" t="s">
        <v>251</v>
      </c>
      <c r="D2042" s="44" t="s">
        <v>91</v>
      </c>
      <c r="E2042" s="50"/>
      <c r="F2042" s="50"/>
      <c r="G2042" s="50"/>
      <c r="H2042" s="50"/>
      <c r="I2042" s="52">
        <v>0.58</v>
      </c>
      <c r="J2042" s="52">
        <v>0.912</v>
      </c>
    </row>
    <row r="2043">
      <c r="A2043" s="47" t="str">
        <f t="shared" si="1"/>
        <v>Oceania_New Zealand-Oceania_2000</v>
      </c>
      <c r="B2043" s="47" t="s">
        <v>242</v>
      </c>
      <c r="C2043" s="49" t="s">
        <v>252</v>
      </c>
      <c r="D2043" s="44" t="s">
        <v>70</v>
      </c>
      <c r="E2043" s="50"/>
      <c r="F2043" s="50"/>
      <c r="G2043" s="50"/>
      <c r="H2043" s="50"/>
      <c r="I2043" s="52">
        <v>0.474</v>
      </c>
      <c r="J2043" s="52">
        <v>0.4</v>
      </c>
    </row>
    <row r="2044">
      <c r="A2044" s="47" t="str">
        <f t="shared" si="1"/>
        <v>Oceania_New Zealand-Oceania_2001</v>
      </c>
      <c r="B2044" s="47" t="s">
        <v>242</v>
      </c>
      <c r="C2044" s="49" t="s">
        <v>252</v>
      </c>
      <c r="D2044" s="44" t="s">
        <v>71</v>
      </c>
      <c r="E2044" s="50"/>
      <c r="F2044" s="50"/>
      <c r="G2044" s="50"/>
      <c r="H2044" s="50"/>
      <c r="I2044" s="52">
        <v>0.532</v>
      </c>
      <c r="J2044" s="52">
        <v>0.586</v>
      </c>
    </row>
    <row r="2045">
      <c r="A2045" s="47" t="str">
        <f t="shared" si="1"/>
        <v>Oceania_New Zealand-Oceania_2002</v>
      </c>
      <c r="B2045" s="47" t="s">
        <v>242</v>
      </c>
      <c r="C2045" s="49" t="s">
        <v>252</v>
      </c>
      <c r="D2045" s="44" t="s">
        <v>72</v>
      </c>
      <c r="E2045" s="50"/>
      <c r="F2045" s="50"/>
      <c r="G2045" s="50"/>
      <c r="H2045" s="50"/>
      <c r="I2045" s="52">
        <v>0.591</v>
      </c>
      <c r="J2045" s="52">
        <v>0.618</v>
      </c>
    </row>
    <row r="2046">
      <c r="A2046" s="47" t="str">
        <f t="shared" si="1"/>
        <v>Oceania_New Zealand-Oceania_2003</v>
      </c>
      <c r="B2046" s="47" t="s">
        <v>242</v>
      </c>
      <c r="C2046" s="49" t="s">
        <v>252</v>
      </c>
      <c r="D2046" s="44" t="s">
        <v>74</v>
      </c>
      <c r="E2046" s="50"/>
      <c r="F2046" s="52">
        <v>12.0</v>
      </c>
      <c r="G2046" s="50"/>
      <c r="H2046" s="50"/>
      <c r="I2046" s="52">
        <v>0.61</v>
      </c>
      <c r="J2046" s="52">
        <v>0.646</v>
      </c>
    </row>
    <row r="2047">
      <c r="A2047" s="47" t="str">
        <f t="shared" si="1"/>
        <v>Oceania_New Zealand-Oceania_2004</v>
      </c>
      <c r="B2047" s="47" t="s">
        <v>242</v>
      </c>
      <c r="C2047" s="49" t="s">
        <v>252</v>
      </c>
      <c r="D2047" s="44" t="s">
        <v>83</v>
      </c>
      <c r="E2047" s="50"/>
      <c r="F2047" s="52">
        <v>12.0</v>
      </c>
      <c r="G2047" s="50"/>
      <c r="H2047" s="50"/>
      <c r="I2047" s="52">
        <v>0.618</v>
      </c>
      <c r="J2047" s="52">
        <v>0.742</v>
      </c>
    </row>
    <row r="2048">
      <c r="A2048" s="47" t="str">
        <f t="shared" si="1"/>
        <v>Oceania_New Zealand-Oceania_2005</v>
      </c>
      <c r="B2048" s="47" t="s">
        <v>242</v>
      </c>
      <c r="C2048" s="49" t="s">
        <v>252</v>
      </c>
      <c r="D2048" s="44" t="s">
        <v>84</v>
      </c>
      <c r="E2048" s="52">
        <v>0.366</v>
      </c>
      <c r="F2048" s="52">
        <v>12.0</v>
      </c>
      <c r="G2048" s="50"/>
      <c r="H2048" s="52">
        <v>172.0</v>
      </c>
      <c r="I2048" s="52">
        <v>0.627</v>
      </c>
      <c r="J2048" s="52">
        <v>0.854</v>
      </c>
    </row>
    <row r="2049">
      <c r="A2049" s="47" t="str">
        <f t="shared" si="1"/>
        <v>Oceania_New Zealand-Oceania_2006</v>
      </c>
      <c r="B2049" s="47" t="s">
        <v>242</v>
      </c>
      <c r="C2049" s="49" t="s">
        <v>252</v>
      </c>
      <c r="D2049" s="44" t="s">
        <v>85</v>
      </c>
      <c r="E2049" s="52">
        <v>0.354</v>
      </c>
      <c r="F2049" s="52">
        <v>12.0</v>
      </c>
      <c r="G2049" s="50"/>
      <c r="H2049" s="52">
        <v>172.0</v>
      </c>
      <c r="I2049" s="52">
        <v>0.69</v>
      </c>
      <c r="J2049" s="52">
        <v>0.909</v>
      </c>
    </row>
    <row r="2050">
      <c r="A2050" s="47" t="str">
        <f t="shared" si="1"/>
        <v>Oceania_New Zealand-Oceania_2007</v>
      </c>
      <c r="B2050" s="47" t="s">
        <v>242</v>
      </c>
      <c r="C2050" s="49" t="s">
        <v>252</v>
      </c>
      <c r="D2050" s="44" t="s">
        <v>86</v>
      </c>
      <c r="E2050" s="52">
        <v>0.355</v>
      </c>
      <c r="F2050" s="52">
        <v>12.0</v>
      </c>
      <c r="G2050" s="50"/>
      <c r="H2050" s="52">
        <v>172.0</v>
      </c>
      <c r="I2050" s="52">
        <v>0.698</v>
      </c>
      <c r="J2050" s="52">
        <v>1.004</v>
      </c>
    </row>
    <row r="2051">
      <c r="A2051" s="47" t="str">
        <f t="shared" si="1"/>
        <v>Oceania_New Zealand-Oceania_2008</v>
      </c>
      <c r="B2051" s="47" t="s">
        <v>242</v>
      </c>
      <c r="C2051" s="49" t="s">
        <v>252</v>
      </c>
      <c r="D2051" s="44" t="s">
        <v>87</v>
      </c>
      <c r="E2051" s="52">
        <v>0.36</v>
      </c>
      <c r="F2051" s="52">
        <v>1.0</v>
      </c>
      <c r="G2051" s="50"/>
      <c r="H2051" s="52">
        <v>172.0</v>
      </c>
      <c r="I2051" s="52">
        <v>0.72</v>
      </c>
      <c r="J2051" s="52">
        <v>1.08</v>
      </c>
    </row>
    <row r="2052">
      <c r="A2052" s="47" t="str">
        <f t="shared" si="1"/>
        <v>Oceania_New Zealand-Oceania_2009</v>
      </c>
      <c r="B2052" s="47" t="s">
        <v>242</v>
      </c>
      <c r="C2052" s="49" t="s">
        <v>252</v>
      </c>
      <c r="D2052" s="44" t="s">
        <v>88</v>
      </c>
      <c r="E2052" s="52">
        <v>0.332</v>
      </c>
      <c r="F2052" s="52">
        <v>1.0</v>
      </c>
      <c r="G2052" s="50"/>
      <c r="H2052" s="52">
        <v>172.0</v>
      </c>
      <c r="I2052" s="52">
        <v>0.797</v>
      </c>
      <c r="J2052" s="52">
        <v>1.087</v>
      </c>
    </row>
    <row r="2053">
      <c r="A2053" s="47" t="str">
        <f t="shared" si="1"/>
        <v>Oceania_New Zealand-Oceania_2010</v>
      </c>
      <c r="B2053" s="47" t="s">
        <v>242</v>
      </c>
      <c r="C2053" s="49" t="s">
        <v>252</v>
      </c>
      <c r="D2053" s="44" t="s">
        <v>89</v>
      </c>
      <c r="E2053" s="52">
        <v>0.347</v>
      </c>
      <c r="F2053" s="52">
        <v>1.0</v>
      </c>
      <c r="G2053" s="50"/>
      <c r="H2053" s="52">
        <v>172.0</v>
      </c>
      <c r="I2053" s="52">
        <v>0.805</v>
      </c>
      <c r="J2053" s="52">
        <v>1.078</v>
      </c>
    </row>
    <row r="2054">
      <c r="A2054" s="47" t="str">
        <f t="shared" si="1"/>
        <v>Oceania_New Zealand-Oceania_2011</v>
      </c>
      <c r="B2054" s="47" t="s">
        <v>242</v>
      </c>
      <c r="C2054" s="49" t="s">
        <v>252</v>
      </c>
      <c r="D2054" s="44" t="s">
        <v>90</v>
      </c>
      <c r="E2054" s="52">
        <v>0.344</v>
      </c>
      <c r="F2054" s="52">
        <v>1.0</v>
      </c>
      <c r="G2054" s="50"/>
      <c r="H2054" s="52">
        <v>172.0</v>
      </c>
      <c r="I2054" s="52">
        <v>0.812</v>
      </c>
      <c r="J2054" s="52">
        <v>1.092</v>
      </c>
    </row>
    <row r="2055">
      <c r="A2055" s="47" t="str">
        <f t="shared" si="1"/>
        <v>Oceania_New Zealand-Oceania_2012</v>
      </c>
      <c r="B2055" s="47" t="s">
        <v>242</v>
      </c>
      <c r="C2055" s="49" t="s">
        <v>252</v>
      </c>
      <c r="D2055" s="44" t="s">
        <v>91</v>
      </c>
      <c r="E2055" s="52">
        <v>0.34</v>
      </c>
      <c r="F2055" s="52">
        <v>1.0</v>
      </c>
      <c r="G2055" s="52">
        <v>3.0</v>
      </c>
      <c r="H2055" s="52">
        <v>152.0</v>
      </c>
      <c r="I2055" s="52">
        <v>0.82</v>
      </c>
      <c r="J2055" s="52">
        <v>1.104</v>
      </c>
    </row>
    <row r="2056">
      <c r="A2056" s="47" t="str">
        <f t="shared" si="1"/>
        <v>Oceania_Papua New Guinea-Oceania_2000</v>
      </c>
      <c r="B2056" s="47" t="s">
        <v>242</v>
      </c>
      <c r="C2056" s="49" t="s">
        <v>253</v>
      </c>
      <c r="D2056" s="44" t="s">
        <v>70</v>
      </c>
      <c r="E2056" s="50"/>
      <c r="F2056" s="50"/>
      <c r="G2056" s="50"/>
      <c r="H2056" s="50"/>
      <c r="I2056" s="52">
        <v>0.008</v>
      </c>
      <c r="J2056" s="52">
        <v>0.002</v>
      </c>
    </row>
    <row r="2057">
      <c r="A2057" s="47" t="str">
        <f t="shared" si="1"/>
        <v>Oceania_Papua New Guinea-Oceania_2001</v>
      </c>
      <c r="B2057" s="47" t="s">
        <v>242</v>
      </c>
      <c r="C2057" s="49" t="s">
        <v>253</v>
      </c>
      <c r="D2057" s="44" t="s">
        <v>71</v>
      </c>
      <c r="E2057" s="50"/>
      <c r="F2057" s="50"/>
      <c r="G2057" s="50"/>
      <c r="H2057" s="50"/>
      <c r="I2057" s="52">
        <v>0.009</v>
      </c>
      <c r="J2057" s="52">
        <v>0.002</v>
      </c>
    </row>
    <row r="2058">
      <c r="A2058" s="47" t="str">
        <f t="shared" si="1"/>
        <v>Oceania_Papua New Guinea-Oceania_2002</v>
      </c>
      <c r="B2058" s="47" t="s">
        <v>242</v>
      </c>
      <c r="C2058" s="49" t="s">
        <v>253</v>
      </c>
      <c r="D2058" s="44" t="s">
        <v>72</v>
      </c>
      <c r="E2058" s="50"/>
      <c r="F2058" s="50"/>
      <c r="G2058" s="50"/>
      <c r="H2058" s="50"/>
      <c r="I2058" s="52">
        <v>0.013</v>
      </c>
      <c r="J2058" s="52">
        <v>0.003</v>
      </c>
    </row>
    <row r="2059">
      <c r="A2059" s="47" t="str">
        <f t="shared" si="1"/>
        <v>Oceania_Papua New Guinea-Oceania_2003</v>
      </c>
      <c r="B2059" s="47" t="s">
        <v>242</v>
      </c>
      <c r="C2059" s="49" t="s">
        <v>253</v>
      </c>
      <c r="D2059" s="44" t="s">
        <v>74</v>
      </c>
      <c r="E2059" s="50"/>
      <c r="F2059" s="52">
        <v>51.0</v>
      </c>
      <c r="G2059" s="50"/>
      <c r="H2059" s="50"/>
      <c r="I2059" s="52">
        <v>0.014</v>
      </c>
      <c r="J2059" s="52">
        <v>0.003</v>
      </c>
    </row>
    <row r="2060">
      <c r="A2060" s="47" t="str">
        <f t="shared" si="1"/>
        <v>Oceania_Papua New Guinea-Oceania_2004</v>
      </c>
      <c r="B2060" s="47" t="s">
        <v>242</v>
      </c>
      <c r="C2060" s="49" t="s">
        <v>253</v>
      </c>
      <c r="D2060" s="44" t="s">
        <v>83</v>
      </c>
      <c r="E2060" s="50"/>
      <c r="F2060" s="52">
        <v>51.0</v>
      </c>
      <c r="G2060" s="50"/>
      <c r="H2060" s="50"/>
      <c r="I2060" s="52">
        <v>0.015</v>
      </c>
      <c r="J2060" s="52">
        <v>0.008</v>
      </c>
    </row>
    <row r="2061">
      <c r="A2061" s="47" t="str">
        <f t="shared" si="1"/>
        <v>Oceania_Papua New Guinea-Oceania_2005</v>
      </c>
      <c r="B2061" s="47" t="s">
        <v>242</v>
      </c>
      <c r="C2061" s="49" t="s">
        <v>253</v>
      </c>
      <c r="D2061" s="44" t="s">
        <v>84</v>
      </c>
      <c r="E2061" s="52">
        <v>0.416</v>
      </c>
      <c r="F2061" s="52">
        <v>51.0</v>
      </c>
      <c r="G2061" s="50"/>
      <c r="H2061" s="52">
        <v>207.0</v>
      </c>
      <c r="I2061" s="52">
        <v>0.017</v>
      </c>
      <c r="J2061" s="52">
        <v>0.012</v>
      </c>
    </row>
    <row r="2062">
      <c r="A2062" s="47" t="str">
        <f t="shared" si="1"/>
        <v>Oceania_Papua New Guinea-Oceania_2006</v>
      </c>
      <c r="B2062" s="47" t="s">
        <v>242</v>
      </c>
      <c r="C2062" s="49" t="s">
        <v>253</v>
      </c>
      <c r="D2062" s="44" t="s">
        <v>85</v>
      </c>
      <c r="E2062" s="52">
        <v>0.415</v>
      </c>
      <c r="F2062" s="52">
        <v>51.0</v>
      </c>
      <c r="G2062" s="50"/>
      <c r="H2062" s="52">
        <v>207.0</v>
      </c>
      <c r="I2062" s="52">
        <v>0.018</v>
      </c>
      <c r="J2062" s="52">
        <v>0.016</v>
      </c>
    </row>
    <row r="2063">
      <c r="A2063" s="47" t="str">
        <f t="shared" si="1"/>
        <v>Oceania_Papua New Guinea-Oceania_2007</v>
      </c>
      <c r="B2063" s="47" t="s">
        <v>242</v>
      </c>
      <c r="C2063" s="49" t="s">
        <v>253</v>
      </c>
      <c r="D2063" s="44" t="s">
        <v>86</v>
      </c>
      <c r="E2063" s="52">
        <v>0.415</v>
      </c>
      <c r="F2063" s="52">
        <v>51.0</v>
      </c>
      <c r="G2063" s="50"/>
      <c r="H2063" s="52">
        <v>207.0</v>
      </c>
      <c r="I2063" s="52">
        <v>0.018</v>
      </c>
      <c r="J2063" s="52">
        <v>0.047</v>
      </c>
    </row>
    <row r="2064">
      <c r="A2064" s="47" t="str">
        <f t="shared" si="1"/>
        <v>Oceania_Papua New Guinea-Oceania_2008</v>
      </c>
      <c r="B2064" s="47" t="s">
        <v>242</v>
      </c>
      <c r="C2064" s="49" t="s">
        <v>253</v>
      </c>
      <c r="D2064" s="44" t="s">
        <v>87</v>
      </c>
      <c r="E2064" s="52">
        <v>0.415</v>
      </c>
      <c r="F2064" s="52">
        <v>51.0</v>
      </c>
      <c r="G2064" s="50"/>
      <c r="H2064" s="52">
        <v>194.0</v>
      </c>
      <c r="I2064" s="52">
        <v>0.012</v>
      </c>
      <c r="J2064" s="52">
        <v>0.133</v>
      </c>
    </row>
    <row r="2065">
      <c r="A2065" s="47" t="str">
        <f t="shared" si="1"/>
        <v>Oceania_Papua New Guinea-Oceania_2009</v>
      </c>
      <c r="B2065" s="47" t="s">
        <v>242</v>
      </c>
      <c r="C2065" s="49" t="s">
        <v>253</v>
      </c>
      <c r="D2065" s="44" t="s">
        <v>88</v>
      </c>
      <c r="E2065" s="52">
        <v>0.421</v>
      </c>
      <c r="F2065" s="52">
        <v>51.0</v>
      </c>
      <c r="G2065" s="50"/>
      <c r="H2065" s="52">
        <v>194.0</v>
      </c>
      <c r="I2065" s="52">
        <v>0.016</v>
      </c>
      <c r="J2065" s="52">
        <v>0.211</v>
      </c>
    </row>
    <row r="2066">
      <c r="A2066" s="47" t="str">
        <f t="shared" si="1"/>
        <v>Oceania_Papua New Guinea-Oceania_2010</v>
      </c>
      <c r="B2066" s="47" t="s">
        <v>242</v>
      </c>
      <c r="C2066" s="49" t="s">
        <v>253</v>
      </c>
      <c r="D2066" s="44" t="s">
        <v>89</v>
      </c>
      <c r="E2066" s="52">
        <v>0.421</v>
      </c>
      <c r="F2066" s="52">
        <v>51.0</v>
      </c>
      <c r="G2066" s="50"/>
      <c r="H2066" s="52">
        <v>194.0</v>
      </c>
      <c r="I2066" s="52">
        <v>0.013</v>
      </c>
      <c r="J2066" s="52">
        <v>0.278</v>
      </c>
    </row>
    <row r="2067">
      <c r="A2067" s="47" t="str">
        <f t="shared" si="1"/>
        <v>Oceania_Papua New Guinea-Oceania_2011</v>
      </c>
      <c r="B2067" s="47" t="s">
        <v>242</v>
      </c>
      <c r="C2067" s="49" t="s">
        <v>253</v>
      </c>
      <c r="D2067" s="44" t="s">
        <v>90</v>
      </c>
      <c r="E2067" s="52">
        <v>0.421</v>
      </c>
      <c r="F2067" s="52">
        <v>51.0</v>
      </c>
      <c r="G2067" s="50"/>
      <c r="H2067" s="52">
        <v>194.0</v>
      </c>
      <c r="I2067" s="52">
        <v>0.02</v>
      </c>
      <c r="J2067" s="52">
        <v>0.342</v>
      </c>
    </row>
    <row r="2068">
      <c r="A2068" s="47" t="str">
        <f t="shared" si="1"/>
        <v>Oceania_Papua New Guinea-Oceania_2012</v>
      </c>
      <c r="B2068" s="47" t="s">
        <v>242</v>
      </c>
      <c r="C2068" s="49" t="s">
        <v>253</v>
      </c>
      <c r="D2068" s="44" t="s">
        <v>91</v>
      </c>
      <c r="E2068" s="52">
        <v>0.421</v>
      </c>
      <c r="F2068" s="52">
        <v>53.0</v>
      </c>
      <c r="G2068" s="52">
        <v>108.0</v>
      </c>
      <c r="H2068" s="52">
        <v>207.0</v>
      </c>
      <c r="I2068" s="52">
        <v>0.035</v>
      </c>
      <c r="J2068" s="52">
        <v>0.378</v>
      </c>
    </row>
    <row r="2069">
      <c r="A2069" s="47" t="str">
        <f t="shared" si="1"/>
        <v>Oceania_Samoa-Oceania_2000</v>
      </c>
      <c r="B2069" s="47" t="s">
        <v>242</v>
      </c>
      <c r="C2069" s="49" t="s">
        <v>254</v>
      </c>
      <c r="D2069" s="44" t="s">
        <v>70</v>
      </c>
      <c r="E2069" s="50"/>
      <c r="F2069" s="50"/>
      <c r="G2069" s="50"/>
      <c r="H2069" s="50"/>
      <c r="I2069" s="52">
        <v>0.006</v>
      </c>
      <c r="J2069" s="52">
        <v>0.014</v>
      </c>
    </row>
    <row r="2070">
      <c r="A2070" s="47" t="str">
        <f t="shared" si="1"/>
        <v>Oceania_Samoa-Oceania_2001</v>
      </c>
      <c r="B2070" s="47" t="s">
        <v>242</v>
      </c>
      <c r="C2070" s="49" t="s">
        <v>254</v>
      </c>
      <c r="D2070" s="44" t="s">
        <v>71</v>
      </c>
      <c r="E2070" s="50"/>
      <c r="F2070" s="50"/>
      <c r="G2070" s="50"/>
      <c r="H2070" s="50"/>
      <c r="I2070" s="52">
        <v>0.017</v>
      </c>
      <c r="J2070" s="52">
        <v>0.014</v>
      </c>
    </row>
    <row r="2071">
      <c r="A2071" s="47" t="str">
        <f t="shared" si="1"/>
        <v>Oceania_Samoa-Oceania_2002</v>
      </c>
      <c r="B2071" s="47" t="s">
        <v>242</v>
      </c>
      <c r="C2071" s="49" t="s">
        <v>254</v>
      </c>
      <c r="D2071" s="44" t="s">
        <v>72</v>
      </c>
      <c r="E2071" s="50"/>
      <c r="F2071" s="50"/>
      <c r="G2071" s="50"/>
      <c r="H2071" s="50"/>
      <c r="I2071" s="52">
        <v>0.022</v>
      </c>
      <c r="J2071" s="52">
        <v>0.015</v>
      </c>
    </row>
    <row r="2072">
      <c r="A2072" s="47" t="str">
        <f t="shared" si="1"/>
        <v>Oceania_Samoa-Oceania_2003</v>
      </c>
      <c r="B2072" s="47" t="s">
        <v>242</v>
      </c>
      <c r="C2072" s="49" t="s">
        <v>254</v>
      </c>
      <c r="D2072" s="44" t="s">
        <v>74</v>
      </c>
      <c r="E2072" s="50"/>
      <c r="F2072" s="52">
        <v>42.0</v>
      </c>
      <c r="G2072" s="50"/>
      <c r="H2072" s="50"/>
      <c r="I2072" s="52">
        <v>0.028</v>
      </c>
      <c r="J2072" s="52">
        <v>0.059</v>
      </c>
    </row>
    <row r="2073">
      <c r="A2073" s="47" t="str">
        <f t="shared" si="1"/>
        <v>Oceania_Samoa-Oceania_2004</v>
      </c>
      <c r="B2073" s="47" t="s">
        <v>242</v>
      </c>
      <c r="C2073" s="49" t="s">
        <v>254</v>
      </c>
      <c r="D2073" s="44" t="s">
        <v>83</v>
      </c>
      <c r="E2073" s="50"/>
      <c r="F2073" s="52">
        <v>42.0</v>
      </c>
      <c r="G2073" s="50"/>
      <c r="H2073" s="50"/>
      <c r="I2073" s="52">
        <v>0.031</v>
      </c>
      <c r="J2073" s="52">
        <v>0.089</v>
      </c>
    </row>
    <row r="2074">
      <c r="A2074" s="47" t="str">
        <f t="shared" si="1"/>
        <v>Oceania_Samoa-Oceania_2005</v>
      </c>
      <c r="B2074" s="47" t="s">
        <v>242</v>
      </c>
      <c r="C2074" s="49" t="s">
        <v>254</v>
      </c>
      <c r="D2074" s="44" t="s">
        <v>84</v>
      </c>
      <c r="E2074" s="52">
        <v>0.202</v>
      </c>
      <c r="F2074" s="52">
        <v>35.0</v>
      </c>
      <c r="G2074" s="50"/>
      <c r="H2074" s="52">
        <v>224.0</v>
      </c>
      <c r="I2074" s="52">
        <v>0.034</v>
      </c>
      <c r="J2074" s="52">
        <v>0.133</v>
      </c>
    </row>
    <row r="2075">
      <c r="A2075" s="47" t="str">
        <f t="shared" si="1"/>
        <v>Oceania_Samoa-Oceania_2006</v>
      </c>
      <c r="B2075" s="47" t="s">
        <v>242</v>
      </c>
      <c r="C2075" s="49" t="s">
        <v>254</v>
      </c>
      <c r="D2075" s="44" t="s">
        <v>85</v>
      </c>
      <c r="E2075" s="52">
        <v>0.202</v>
      </c>
      <c r="F2075" s="52">
        <v>35.0</v>
      </c>
      <c r="G2075" s="50"/>
      <c r="H2075" s="52">
        <v>224.0</v>
      </c>
      <c r="I2075" s="52">
        <v>0.045</v>
      </c>
      <c r="J2075" s="52">
        <v>0.251</v>
      </c>
    </row>
    <row r="2076">
      <c r="A2076" s="47" t="str">
        <f t="shared" si="1"/>
        <v>Oceania_Samoa-Oceania_2007</v>
      </c>
      <c r="B2076" s="47" t="s">
        <v>242</v>
      </c>
      <c r="C2076" s="49" t="s">
        <v>254</v>
      </c>
      <c r="D2076" s="44" t="s">
        <v>86</v>
      </c>
      <c r="E2076" s="52">
        <v>0.198</v>
      </c>
      <c r="F2076" s="52">
        <v>35.0</v>
      </c>
      <c r="G2076" s="50"/>
      <c r="H2076" s="52">
        <v>224.0</v>
      </c>
      <c r="I2076" s="52">
        <v>0.047</v>
      </c>
      <c r="J2076" s="52">
        <v>0.472</v>
      </c>
    </row>
    <row r="2077">
      <c r="A2077" s="47" t="str">
        <f t="shared" si="1"/>
        <v>Oceania_Samoa-Oceania_2008</v>
      </c>
      <c r="B2077" s="47" t="s">
        <v>242</v>
      </c>
      <c r="C2077" s="49" t="s">
        <v>254</v>
      </c>
      <c r="D2077" s="44" t="s">
        <v>87</v>
      </c>
      <c r="E2077" s="52">
        <v>0.189</v>
      </c>
      <c r="F2077" s="52">
        <v>35.0</v>
      </c>
      <c r="G2077" s="50"/>
      <c r="H2077" s="52">
        <v>224.0</v>
      </c>
      <c r="I2077" s="52">
        <v>0.05</v>
      </c>
      <c r="J2077" s="50"/>
    </row>
    <row r="2078">
      <c r="A2078" s="47" t="str">
        <f t="shared" si="1"/>
        <v>Oceania_Samoa-Oceania_2009</v>
      </c>
      <c r="B2078" s="47" t="s">
        <v>242</v>
      </c>
      <c r="C2078" s="49" t="s">
        <v>254</v>
      </c>
      <c r="D2078" s="44" t="s">
        <v>88</v>
      </c>
      <c r="E2078" s="52">
        <v>0.189</v>
      </c>
      <c r="F2078" s="52">
        <v>9.0</v>
      </c>
      <c r="G2078" s="50"/>
      <c r="H2078" s="52">
        <v>224.0</v>
      </c>
      <c r="I2078" s="52">
        <v>0.06</v>
      </c>
      <c r="J2078" s="50"/>
    </row>
    <row r="2079">
      <c r="A2079" s="47" t="str">
        <f t="shared" si="1"/>
        <v>Oceania_Samoa-Oceania_2010</v>
      </c>
      <c r="B2079" s="47" t="s">
        <v>242</v>
      </c>
      <c r="C2079" s="49" t="s">
        <v>254</v>
      </c>
      <c r="D2079" s="44" t="s">
        <v>89</v>
      </c>
      <c r="E2079" s="52">
        <v>0.189</v>
      </c>
      <c r="F2079" s="52">
        <v>9.0</v>
      </c>
      <c r="G2079" s="50"/>
      <c r="H2079" s="52">
        <v>224.0</v>
      </c>
      <c r="I2079" s="52">
        <v>0.07</v>
      </c>
      <c r="J2079" s="50"/>
    </row>
    <row r="2080">
      <c r="A2080" s="47" t="str">
        <f t="shared" si="1"/>
        <v>Oceania_Samoa-Oceania_2011</v>
      </c>
      <c r="B2080" s="47" t="s">
        <v>242</v>
      </c>
      <c r="C2080" s="49" t="s">
        <v>254</v>
      </c>
      <c r="D2080" s="44" t="s">
        <v>90</v>
      </c>
      <c r="E2080" s="52">
        <v>0.189</v>
      </c>
      <c r="F2080" s="52">
        <v>9.0</v>
      </c>
      <c r="G2080" s="50"/>
      <c r="H2080" s="52">
        <v>224.0</v>
      </c>
      <c r="I2080" s="52">
        <v>0.11</v>
      </c>
      <c r="J2080" s="50"/>
    </row>
    <row r="2081">
      <c r="A2081" s="47" t="str">
        <f t="shared" si="1"/>
        <v>Oceania_Samoa-Oceania_2012</v>
      </c>
      <c r="B2081" s="47" t="s">
        <v>242</v>
      </c>
      <c r="C2081" s="49" t="s">
        <v>254</v>
      </c>
      <c r="D2081" s="44" t="s">
        <v>91</v>
      </c>
      <c r="E2081" s="52">
        <v>0.189</v>
      </c>
      <c r="F2081" s="52">
        <v>9.0</v>
      </c>
      <c r="G2081" s="52">
        <v>55.0</v>
      </c>
      <c r="H2081" s="52">
        <v>224.0</v>
      </c>
      <c r="I2081" s="52">
        <v>0.129</v>
      </c>
      <c r="J2081" s="50"/>
    </row>
    <row r="2082">
      <c r="A2082" s="47" t="str">
        <f t="shared" si="1"/>
        <v>Oceania_Solomon Islands-Oceania_2000</v>
      </c>
      <c r="B2082" s="47" t="s">
        <v>242</v>
      </c>
      <c r="C2082" s="49" t="s">
        <v>255</v>
      </c>
      <c r="D2082" s="44" t="s">
        <v>70</v>
      </c>
      <c r="E2082" s="50"/>
      <c r="F2082" s="50"/>
      <c r="G2082" s="50"/>
      <c r="H2082" s="50"/>
      <c r="I2082" s="52">
        <v>0.005</v>
      </c>
      <c r="J2082" s="52">
        <v>0.003</v>
      </c>
    </row>
    <row r="2083">
      <c r="A2083" s="47" t="str">
        <f t="shared" si="1"/>
        <v>Oceania_Solomon Islands-Oceania_2001</v>
      </c>
      <c r="B2083" s="47" t="s">
        <v>242</v>
      </c>
      <c r="C2083" s="49" t="s">
        <v>255</v>
      </c>
      <c r="D2083" s="44" t="s">
        <v>71</v>
      </c>
      <c r="E2083" s="50"/>
      <c r="F2083" s="50"/>
      <c r="G2083" s="50"/>
      <c r="H2083" s="50"/>
      <c r="I2083" s="52">
        <v>0.005</v>
      </c>
      <c r="J2083" s="52">
        <v>0.002</v>
      </c>
    </row>
    <row r="2084">
      <c r="A2084" s="47" t="str">
        <f t="shared" si="1"/>
        <v>Oceania_Solomon Islands-Oceania_2002</v>
      </c>
      <c r="B2084" s="47" t="s">
        <v>242</v>
      </c>
      <c r="C2084" s="49" t="s">
        <v>255</v>
      </c>
      <c r="D2084" s="44" t="s">
        <v>72</v>
      </c>
      <c r="E2084" s="50"/>
      <c r="F2084" s="50"/>
      <c r="G2084" s="50"/>
      <c r="H2084" s="50"/>
      <c r="I2084" s="52">
        <v>0.005</v>
      </c>
      <c r="J2084" s="52">
        <v>0.002</v>
      </c>
    </row>
    <row r="2085">
      <c r="A2085" s="47" t="str">
        <f t="shared" si="1"/>
        <v>Oceania_Solomon Islands-Oceania_2003</v>
      </c>
      <c r="B2085" s="47" t="s">
        <v>242</v>
      </c>
      <c r="C2085" s="49" t="s">
        <v>255</v>
      </c>
      <c r="D2085" s="44" t="s">
        <v>74</v>
      </c>
      <c r="E2085" s="50"/>
      <c r="F2085" s="52">
        <v>56.0</v>
      </c>
      <c r="G2085" s="50"/>
      <c r="H2085" s="50"/>
      <c r="I2085" s="52">
        <v>0.006</v>
      </c>
      <c r="J2085" s="52">
        <v>0.002</v>
      </c>
    </row>
    <row r="2086">
      <c r="A2086" s="47" t="str">
        <f t="shared" si="1"/>
        <v>Oceania_Solomon Islands-Oceania_2004</v>
      </c>
      <c r="B2086" s="47" t="s">
        <v>242</v>
      </c>
      <c r="C2086" s="49" t="s">
        <v>255</v>
      </c>
      <c r="D2086" s="44" t="s">
        <v>83</v>
      </c>
      <c r="E2086" s="50"/>
      <c r="F2086" s="52">
        <v>56.0</v>
      </c>
      <c r="G2086" s="50"/>
      <c r="H2086" s="50"/>
      <c r="I2086" s="52">
        <v>0.006</v>
      </c>
      <c r="J2086" s="52">
        <v>0.007</v>
      </c>
    </row>
    <row r="2087">
      <c r="A2087" s="47" t="str">
        <f t="shared" si="1"/>
        <v>Oceania_Solomon Islands-Oceania_2005</v>
      </c>
      <c r="B2087" s="47" t="s">
        <v>242</v>
      </c>
      <c r="C2087" s="49" t="s">
        <v>255</v>
      </c>
      <c r="D2087" s="44" t="s">
        <v>84</v>
      </c>
      <c r="E2087" s="52">
        <v>0.261</v>
      </c>
      <c r="F2087" s="52">
        <v>56.0</v>
      </c>
      <c r="G2087" s="50"/>
      <c r="H2087" s="52">
        <v>80.0</v>
      </c>
      <c r="I2087" s="52">
        <v>0.008</v>
      </c>
      <c r="J2087" s="52">
        <v>0.013</v>
      </c>
    </row>
    <row r="2088">
      <c r="A2088" s="47" t="str">
        <f t="shared" si="1"/>
        <v>Oceania_Solomon Islands-Oceania_2006</v>
      </c>
      <c r="B2088" s="47" t="s">
        <v>242</v>
      </c>
      <c r="C2088" s="49" t="s">
        <v>255</v>
      </c>
      <c r="D2088" s="44" t="s">
        <v>85</v>
      </c>
      <c r="E2088" s="52">
        <v>0.261</v>
      </c>
      <c r="F2088" s="52">
        <v>56.0</v>
      </c>
      <c r="G2088" s="50"/>
      <c r="H2088" s="52">
        <v>80.0</v>
      </c>
      <c r="I2088" s="52">
        <v>0.016</v>
      </c>
      <c r="J2088" s="52">
        <v>0.015</v>
      </c>
    </row>
    <row r="2089">
      <c r="A2089" s="47" t="str">
        <f t="shared" si="1"/>
        <v>Oceania_Solomon Islands-Oceania_2007</v>
      </c>
      <c r="B2089" s="47" t="s">
        <v>242</v>
      </c>
      <c r="C2089" s="49" t="s">
        <v>255</v>
      </c>
      <c r="D2089" s="44" t="s">
        <v>86</v>
      </c>
      <c r="E2089" s="52">
        <v>0.261</v>
      </c>
      <c r="F2089" s="52">
        <v>56.0</v>
      </c>
      <c r="G2089" s="50"/>
      <c r="H2089" s="52">
        <v>80.0</v>
      </c>
      <c r="I2089" s="52">
        <v>0.02</v>
      </c>
      <c r="J2089" s="52">
        <v>0.022</v>
      </c>
    </row>
    <row r="2090">
      <c r="A2090" s="47" t="str">
        <f t="shared" si="1"/>
        <v>Oceania_Solomon Islands-Oceania_2008</v>
      </c>
      <c r="B2090" s="47" t="s">
        <v>242</v>
      </c>
      <c r="C2090" s="49" t="s">
        <v>255</v>
      </c>
      <c r="D2090" s="44" t="s">
        <v>87</v>
      </c>
      <c r="E2090" s="52">
        <v>0.261</v>
      </c>
      <c r="F2090" s="52">
        <v>56.0</v>
      </c>
      <c r="G2090" s="50"/>
      <c r="H2090" s="52">
        <v>80.0</v>
      </c>
      <c r="I2090" s="52">
        <v>0.03</v>
      </c>
      <c r="J2090" s="52">
        <v>0.06</v>
      </c>
    </row>
    <row r="2091">
      <c r="A2091" s="47" t="str">
        <f t="shared" si="1"/>
        <v>Oceania_Solomon Islands-Oceania_2009</v>
      </c>
      <c r="B2091" s="47" t="s">
        <v>242</v>
      </c>
      <c r="C2091" s="49" t="s">
        <v>255</v>
      </c>
      <c r="D2091" s="44" t="s">
        <v>88</v>
      </c>
      <c r="E2091" s="52">
        <v>0.261</v>
      </c>
      <c r="F2091" s="52">
        <v>56.0</v>
      </c>
      <c r="G2091" s="50"/>
      <c r="H2091" s="52">
        <v>80.0</v>
      </c>
      <c r="I2091" s="52">
        <v>0.04</v>
      </c>
      <c r="J2091" s="52">
        <v>0.097</v>
      </c>
    </row>
    <row r="2092">
      <c r="A2092" s="47" t="str">
        <f t="shared" si="1"/>
        <v>Oceania_Solomon Islands-Oceania_2010</v>
      </c>
      <c r="B2092" s="47" t="s">
        <v>242</v>
      </c>
      <c r="C2092" s="49" t="s">
        <v>255</v>
      </c>
      <c r="D2092" s="44" t="s">
        <v>89</v>
      </c>
      <c r="E2092" s="52">
        <v>0.262</v>
      </c>
      <c r="F2092" s="52">
        <v>56.0</v>
      </c>
      <c r="G2092" s="50"/>
      <c r="H2092" s="52">
        <v>80.0</v>
      </c>
      <c r="I2092" s="52">
        <v>0.05</v>
      </c>
      <c r="J2092" s="52">
        <v>0.219</v>
      </c>
    </row>
    <row r="2093">
      <c r="A2093" s="47" t="str">
        <f t="shared" si="1"/>
        <v>Oceania_Solomon Islands-Oceania_2011</v>
      </c>
      <c r="B2093" s="47" t="s">
        <v>242</v>
      </c>
      <c r="C2093" s="49" t="s">
        <v>255</v>
      </c>
      <c r="D2093" s="44" t="s">
        <v>90</v>
      </c>
      <c r="E2093" s="52">
        <v>0.262</v>
      </c>
      <c r="F2093" s="52">
        <v>42.0</v>
      </c>
      <c r="G2093" s="50"/>
      <c r="H2093" s="52">
        <v>80.0</v>
      </c>
      <c r="I2093" s="52">
        <v>0.06</v>
      </c>
      <c r="J2093" s="52">
        <v>0.511</v>
      </c>
    </row>
    <row r="2094">
      <c r="A2094" s="47" t="str">
        <f t="shared" si="1"/>
        <v>Oceania_Solomon Islands-Oceania_2012</v>
      </c>
      <c r="B2094" s="47" t="s">
        <v>242</v>
      </c>
      <c r="C2094" s="49" t="s">
        <v>255</v>
      </c>
      <c r="D2094" s="44" t="s">
        <v>91</v>
      </c>
      <c r="E2094" s="52">
        <v>0.253</v>
      </c>
      <c r="F2094" s="52">
        <v>9.0</v>
      </c>
      <c r="G2094" s="52">
        <v>92.0</v>
      </c>
      <c r="H2094" s="52">
        <v>80.0</v>
      </c>
      <c r="I2094" s="52">
        <v>0.07</v>
      </c>
      <c r="J2094" s="52">
        <v>0.55</v>
      </c>
    </row>
    <row r="2095">
      <c r="A2095" s="47" t="str">
        <f t="shared" si="1"/>
        <v>Oceania_Tonga-Oceania_2000</v>
      </c>
      <c r="B2095" s="47" t="s">
        <v>242</v>
      </c>
      <c r="C2095" s="49" t="s">
        <v>256</v>
      </c>
      <c r="D2095" s="44" t="s">
        <v>70</v>
      </c>
      <c r="E2095" s="50"/>
      <c r="F2095" s="50"/>
      <c r="G2095" s="50"/>
      <c r="H2095" s="50"/>
      <c r="I2095" s="52">
        <v>0.024</v>
      </c>
      <c r="J2095" s="52">
        <v>0.002</v>
      </c>
    </row>
    <row r="2096">
      <c r="A2096" s="47" t="str">
        <f t="shared" si="1"/>
        <v>Oceania_Tonga-Oceania_2001</v>
      </c>
      <c r="B2096" s="47" t="s">
        <v>242</v>
      </c>
      <c r="C2096" s="49" t="s">
        <v>256</v>
      </c>
      <c r="D2096" s="44" t="s">
        <v>71</v>
      </c>
      <c r="E2096" s="50"/>
      <c r="F2096" s="50"/>
      <c r="G2096" s="50"/>
      <c r="H2096" s="50"/>
      <c r="I2096" s="52">
        <v>0.028</v>
      </c>
      <c r="J2096" s="52">
        <v>0.002</v>
      </c>
    </row>
    <row r="2097">
      <c r="A2097" s="47" t="str">
        <f t="shared" si="1"/>
        <v>Oceania_Tonga-Oceania_2002</v>
      </c>
      <c r="B2097" s="47" t="s">
        <v>242</v>
      </c>
      <c r="C2097" s="49" t="s">
        <v>256</v>
      </c>
      <c r="D2097" s="44" t="s">
        <v>72</v>
      </c>
      <c r="E2097" s="50"/>
      <c r="F2097" s="50"/>
      <c r="G2097" s="50"/>
      <c r="H2097" s="50"/>
      <c r="I2097" s="52">
        <v>0.029</v>
      </c>
      <c r="J2097" s="52">
        <v>0.034</v>
      </c>
    </row>
    <row r="2098">
      <c r="A2098" s="47" t="str">
        <f t="shared" si="1"/>
        <v>Oceania_Tonga-Oceania_2003</v>
      </c>
      <c r="B2098" s="47" t="s">
        <v>242</v>
      </c>
      <c r="C2098" s="49" t="s">
        <v>256</v>
      </c>
      <c r="D2098" s="44" t="s">
        <v>74</v>
      </c>
      <c r="E2098" s="50"/>
      <c r="F2098" s="52">
        <v>32.0</v>
      </c>
      <c r="G2098" s="50"/>
      <c r="H2098" s="50"/>
      <c r="I2098" s="52">
        <v>0.03</v>
      </c>
      <c r="J2098" s="52">
        <v>0.112</v>
      </c>
    </row>
    <row r="2099">
      <c r="A2099" s="47" t="str">
        <f t="shared" si="1"/>
        <v>Oceania_Tonga-Oceania_2004</v>
      </c>
      <c r="B2099" s="47" t="s">
        <v>242</v>
      </c>
      <c r="C2099" s="49" t="s">
        <v>256</v>
      </c>
      <c r="D2099" s="44" t="s">
        <v>83</v>
      </c>
      <c r="E2099" s="50"/>
      <c r="F2099" s="52">
        <v>32.0</v>
      </c>
      <c r="G2099" s="50"/>
      <c r="H2099" s="50"/>
      <c r="I2099" s="52">
        <v>0.04</v>
      </c>
      <c r="J2099" s="52">
        <v>0.163</v>
      </c>
    </row>
    <row r="2100">
      <c r="A2100" s="47" t="str">
        <f t="shared" si="1"/>
        <v>Oceania_Tonga-Oceania_2005</v>
      </c>
      <c r="B2100" s="47" t="s">
        <v>242</v>
      </c>
      <c r="C2100" s="49" t="s">
        <v>256</v>
      </c>
      <c r="D2100" s="44" t="s">
        <v>84</v>
      </c>
      <c r="E2100" s="52">
        <v>0.275</v>
      </c>
      <c r="F2100" s="52">
        <v>32.0</v>
      </c>
      <c r="G2100" s="50"/>
      <c r="H2100" s="52">
        <v>164.0</v>
      </c>
      <c r="I2100" s="52">
        <v>0.049</v>
      </c>
      <c r="J2100" s="52">
        <v>0.296</v>
      </c>
    </row>
    <row r="2101">
      <c r="A2101" s="47" t="str">
        <f t="shared" si="1"/>
        <v>Oceania_Tonga-Oceania_2006</v>
      </c>
      <c r="B2101" s="47" t="s">
        <v>242</v>
      </c>
      <c r="C2101" s="49" t="s">
        <v>256</v>
      </c>
      <c r="D2101" s="44" t="s">
        <v>85</v>
      </c>
      <c r="E2101" s="52">
        <v>0.275</v>
      </c>
      <c r="F2101" s="52">
        <v>32.0</v>
      </c>
      <c r="G2101" s="50"/>
      <c r="H2101" s="52">
        <v>164.0</v>
      </c>
      <c r="I2101" s="52">
        <v>0.059</v>
      </c>
      <c r="J2101" s="52">
        <v>0.296</v>
      </c>
    </row>
    <row r="2102">
      <c r="A2102" s="47" t="str">
        <f t="shared" si="1"/>
        <v>Oceania_Tonga-Oceania_2007</v>
      </c>
      <c r="B2102" s="47" t="s">
        <v>242</v>
      </c>
      <c r="C2102" s="49" t="s">
        <v>256</v>
      </c>
      <c r="D2102" s="44" t="s">
        <v>86</v>
      </c>
      <c r="E2102" s="52">
        <v>0.275</v>
      </c>
      <c r="F2102" s="52">
        <v>32.0</v>
      </c>
      <c r="G2102" s="50"/>
      <c r="H2102" s="52">
        <v>164.0</v>
      </c>
      <c r="I2102" s="52">
        <v>0.072</v>
      </c>
      <c r="J2102" s="52">
        <v>0.455</v>
      </c>
    </row>
    <row r="2103">
      <c r="A2103" s="47" t="str">
        <f t="shared" si="1"/>
        <v>Oceania_Tonga-Oceania_2008</v>
      </c>
      <c r="B2103" s="47" t="s">
        <v>242</v>
      </c>
      <c r="C2103" s="49" t="s">
        <v>256</v>
      </c>
      <c r="D2103" s="44" t="s">
        <v>87</v>
      </c>
      <c r="E2103" s="52">
        <v>0.275</v>
      </c>
      <c r="F2103" s="52">
        <v>25.0</v>
      </c>
      <c r="G2103" s="50"/>
      <c r="H2103" s="52">
        <v>164.0</v>
      </c>
      <c r="I2103" s="52">
        <v>0.081</v>
      </c>
      <c r="J2103" s="52">
        <v>0.49</v>
      </c>
    </row>
    <row r="2104">
      <c r="A2104" s="47" t="str">
        <f t="shared" si="1"/>
        <v>Oceania_Tonga-Oceania_2009</v>
      </c>
      <c r="B2104" s="47" t="s">
        <v>242</v>
      </c>
      <c r="C2104" s="49" t="s">
        <v>256</v>
      </c>
      <c r="D2104" s="44" t="s">
        <v>88</v>
      </c>
      <c r="E2104" s="52">
        <v>0.275</v>
      </c>
      <c r="F2104" s="52">
        <v>25.0</v>
      </c>
      <c r="G2104" s="50"/>
      <c r="H2104" s="52">
        <v>164.0</v>
      </c>
      <c r="I2104" s="52">
        <v>0.1</v>
      </c>
      <c r="J2104" s="52">
        <v>0.512</v>
      </c>
    </row>
    <row r="2105">
      <c r="A2105" s="47" t="str">
        <f t="shared" si="1"/>
        <v>Oceania_Tonga-Oceania_2010</v>
      </c>
      <c r="B2105" s="47" t="s">
        <v>242</v>
      </c>
      <c r="C2105" s="49" t="s">
        <v>256</v>
      </c>
      <c r="D2105" s="44" t="s">
        <v>89</v>
      </c>
      <c r="E2105" s="52">
        <v>0.254</v>
      </c>
      <c r="F2105" s="52">
        <v>25.0</v>
      </c>
      <c r="G2105" s="50"/>
      <c r="H2105" s="52">
        <v>164.0</v>
      </c>
      <c r="I2105" s="52">
        <v>0.16</v>
      </c>
      <c r="J2105" s="52">
        <v>0.522</v>
      </c>
    </row>
    <row r="2106">
      <c r="A2106" s="47" t="str">
        <f t="shared" si="1"/>
        <v>Oceania_Tonga-Oceania_2011</v>
      </c>
      <c r="B2106" s="47" t="s">
        <v>242</v>
      </c>
      <c r="C2106" s="49" t="s">
        <v>256</v>
      </c>
      <c r="D2106" s="44" t="s">
        <v>90</v>
      </c>
      <c r="E2106" s="52">
        <v>0.254</v>
      </c>
      <c r="F2106" s="52">
        <v>16.0</v>
      </c>
      <c r="G2106" s="50"/>
      <c r="H2106" s="52">
        <v>164.0</v>
      </c>
      <c r="I2106" s="52">
        <v>0.25</v>
      </c>
      <c r="J2106" s="52">
        <v>0.526</v>
      </c>
    </row>
    <row r="2107">
      <c r="A2107" s="47" t="str">
        <f t="shared" si="1"/>
        <v>Oceania_Tonga-Oceania_2012</v>
      </c>
      <c r="B2107" s="47" t="s">
        <v>242</v>
      </c>
      <c r="C2107" s="49" t="s">
        <v>256</v>
      </c>
      <c r="D2107" s="44" t="s">
        <v>91</v>
      </c>
      <c r="E2107" s="52">
        <v>0.254</v>
      </c>
      <c r="F2107" s="52">
        <v>16.0</v>
      </c>
      <c r="G2107" s="52">
        <v>60.0</v>
      </c>
      <c r="H2107" s="52">
        <v>164.0</v>
      </c>
      <c r="I2107" s="52">
        <v>0.349</v>
      </c>
      <c r="J2107" s="52">
        <v>0.534</v>
      </c>
    </row>
    <row r="2108">
      <c r="A2108" s="47" t="str">
        <f t="shared" si="1"/>
        <v>Oceania_Vanuatu-Oceania_2000</v>
      </c>
      <c r="B2108" s="47" t="s">
        <v>242</v>
      </c>
      <c r="C2108" s="49" t="s">
        <v>257</v>
      </c>
      <c r="D2108" s="44" t="s">
        <v>70</v>
      </c>
      <c r="E2108" s="50"/>
      <c r="F2108" s="50"/>
      <c r="G2108" s="50"/>
      <c r="H2108" s="50"/>
      <c r="I2108" s="52">
        <v>0.021</v>
      </c>
      <c r="J2108" s="52">
        <v>0.002</v>
      </c>
    </row>
    <row r="2109">
      <c r="A2109" s="47" t="str">
        <f t="shared" si="1"/>
        <v>Oceania_Vanuatu-Oceania_2001</v>
      </c>
      <c r="B2109" s="47" t="s">
        <v>242</v>
      </c>
      <c r="C2109" s="49" t="s">
        <v>257</v>
      </c>
      <c r="D2109" s="44" t="s">
        <v>71</v>
      </c>
      <c r="E2109" s="50"/>
      <c r="F2109" s="50"/>
      <c r="G2109" s="50"/>
      <c r="H2109" s="50"/>
      <c r="I2109" s="52">
        <v>0.028</v>
      </c>
      <c r="J2109" s="52">
        <v>0.002</v>
      </c>
    </row>
    <row r="2110">
      <c r="A2110" s="47" t="str">
        <f t="shared" si="1"/>
        <v>Oceania_Vanuatu-Oceania_2002</v>
      </c>
      <c r="B2110" s="47" t="s">
        <v>242</v>
      </c>
      <c r="C2110" s="49" t="s">
        <v>257</v>
      </c>
      <c r="D2110" s="44" t="s">
        <v>72</v>
      </c>
      <c r="E2110" s="50"/>
      <c r="F2110" s="50"/>
      <c r="G2110" s="50"/>
      <c r="H2110" s="50"/>
      <c r="I2110" s="52">
        <v>0.035</v>
      </c>
      <c r="J2110" s="52">
        <v>0.025</v>
      </c>
    </row>
    <row r="2111">
      <c r="A2111" s="47" t="str">
        <f t="shared" si="1"/>
        <v>Oceania_Vanuatu-Oceania_2003</v>
      </c>
      <c r="B2111" s="47" t="s">
        <v>242</v>
      </c>
      <c r="C2111" s="49" t="s">
        <v>257</v>
      </c>
      <c r="D2111" s="44" t="s">
        <v>74</v>
      </c>
      <c r="E2111" s="50"/>
      <c r="F2111" s="52">
        <v>39.0</v>
      </c>
      <c r="G2111" s="50"/>
      <c r="H2111" s="50"/>
      <c r="I2111" s="52">
        <v>0.039</v>
      </c>
      <c r="J2111" s="52">
        <v>0.039</v>
      </c>
    </row>
    <row r="2112">
      <c r="A2112" s="47" t="str">
        <f t="shared" si="1"/>
        <v>Oceania_Vanuatu-Oceania_2004</v>
      </c>
      <c r="B2112" s="47" t="s">
        <v>242</v>
      </c>
      <c r="C2112" s="49" t="s">
        <v>257</v>
      </c>
      <c r="D2112" s="44" t="s">
        <v>83</v>
      </c>
      <c r="E2112" s="50"/>
      <c r="F2112" s="52">
        <v>47.0</v>
      </c>
      <c r="G2112" s="50"/>
      <c r="H2112" s="50"/>
      <c r="I2112" s="52">
        <v>0.047</v>
      </c>
      <c r="J2112" s="52">
        <v>0.051</v>
      </c>
    </row>
    <row r="2113">
      <c r="A2113" s="47" t="str">
        <f t="shared" si="1"/>
        <v>Oceania_Vanuatu-Oceania_2005</v>
      </c>
      <c r="B2113" s="47" t="s">
        <v>242</v>
      </c>
      <c r="C2113" s="49" t="s">
        <v>257</v>
      </c>
      <c r="D2113" s="44" t="s">
        <v>84</v>
      </c>
      <c r="E2113" s="52">
        <v>0.084</v>
      </c>
      <c r="F2113" s="52">
        <v>47.0</v>
      </c>
      <c r="G2113" s="50"/>
      <c r="H2113" s="52">
        <v>120.0</v>
      </c>
      <c r="I2113" s="52">
        <v>0.051</v>
      </c>
      <c r="J2113" s="52">
        <v>0.061</v>
      </c>
    </row>
    <row r="2114">
      <c r="A2114" s="47" t="str">
        <f t="shared" si="1"/>
        <v>Oceania_Vanuatu-Oceania_2006</v>
      </c>
      <c r="B2114" s="47" t="s">
        <v>242</v>
      </c>
      <c r="C2114" s="49" t="s">
        <v>257</v>
      </c>
      <c r="D2114" s="44" t="s">
        <v>85</v>
      </c>
      <c r="E2114" s="52">
        <v>0.084</v>
      </c>
      <c r="F2114" s="52">
        <v>47.0</v>
      </c>
      <c r="G2114" s="50"/>
      <c r="H2114" s="52">
        <v>120.0</v>
      </c>
      <c r="I2114" s="52">
        <v>0.059</v>
      </c>
      <c r="J2114" s="52">
        <v>0.07</v>
      </c>
    </row>
    <row r="2115">
      <c r="A2115" s="47" t="str">
        <f t="shared" si="1"/>
        <v>Oceania_Vanuatu-Oceania_2007</v>
      </c>
      <c r="B2115" s="47" t="s">
        <v>242</v>
      </c>
      <c r="C2115" s="49" t="s">
        <v>257</v>
      </c>
      <c r="D2115" s="44" t="s">
        <v>86</v>
      </c>
      <c r="E2115" s="52">
        <v>0.084</v>
      </c>
      <c r="F2115" s="52">
        <v>47.0</v>
      </c>
      <c r="G2115" s="50"/>
      <c r="H2115" s="52">
        <v>120.0</v>
      </c>
      <c r="I2115" s="52">
        <v>0.068</v>
      </c>
      <c r="J2115" s="52">
        <v>0.118</v>
      </c>
    </row>
    <row r="2116">
      <c r="A2116" s="47" t="str">
        <f t="shared" si="1"/>
        <v>Oceania_Vanuatu-Oceania_2008</v>
      </c>
      <c r="B2116" s="47" t="s">
        <v>242</v>
      </c>
      <c r="C2116" s="49" t="s">
        <v>257</v>
      </c>
      <c r="D2116" s="44" t="s">
        <v>87</v>
      </c>
      <c r="E2116" s="52">
        <v>0.084</v>
      </c>
      <c r="F2116" s="52">
        <v>47.0</v>
      </c>
      <c r="G2116" s="50"/>
      <c r="H2116" s="52">
        <v>120.0</v>
      </c>
      <c r="I2116" s="52">
        <v>0.073</v>
      </c>
      <c r="J2116" s="52">
        <v>0.16</v>
      </c>
    </row>
    <row r="2117">
      <c r="A2117" s="47" t="str">
        <f t="shared" si="1"/>
        <v>Oceania_Vanuatu-Oceania_2009</v>
      </c>
      <c r="B2117" s="47" t="s">
        <v>242</v>
      </c>
      <c r="C2117" s="49" t="s">
        <v>257</v>
      </c>
      <c r="D2117" s="44" t="s">
        <v>88</v>
      </c>
      <c r="E2117" s="52">
        <v>0.084</v>
      </c>
      <c r="F2117" s="52">
        <v>47.0</v>
      </c>
      <c r="G2117" s="50"/>
      <c r="H2117" s="52">
        <v>120.0</v>
      </c>
      <c r="I2117" s="52">
        <v>0.075</v>
      </c>
      <c r="J2117" s="52">
        <v>0.57</v>
      </c>
    </row>
    <row r="2118">
      <c r="A2118" s="47" t="str">
        <f t="shared" si="1"/>
        <v>Oceania_Vanuatu-Oceania_2010</v>
      </c>
      <c r="B2118" s="47" t="s">
        <v>242</v>
      </c>
      <c r="C2118" s="49" t="s">
        <v>257</v>
      </c>
      <c r="D2118" s="44" t="s">
        <v>89</v>
      </c>
      <c r="E2118" s="52">
        <v>0.084</v>
      </c>
      <c r="F2118" s="52">
        <v>47.0</v>
      </c>
      <c r="G2118" s="50"/>
      <c r="H2118" s="52">
        <v>120.0</v>
      </c>
      <c r="I2118" s="52">
        <v>0.08</v>
      </c>
      <c r="J2118" s="52">
        <v>0.719</v>
      </c>
    </row>
    <row r="2119">
      <c r="A2119" s="47" t="str">
        <f t="shared" si="1"/>
        <v>Oceania_Vanuatu-Oceania_2011</v>
      </c>
      <c r="B2119" s="47" t="s">
        <v>242</v>
      </c>
      <c r="C2119" s="49" t="s">
        <v>257</v>
      </c>
      <c r="D2119" s="44" t="s">
        <v>90</v>
      </c>
      <c r="E2119" s="52">
        <v>0.084</v>
      </c>
      <c r="F2119" s="52">
        <v>35.0</v>
      </c>
      <c r="G2119" s="50"/>
      <c r="H2119" s="52">
        <v>120.0</v>
      </c>
      <c r="I2119" s="52">
        <v>0.092</v>
      </c>
      <c r="J2119" s="52">
        <v>0.644</v>
      </c>
    </row>
    <row r="2120">
      <c r="A2120" s="47" t="str">
        <f t="shared" si="1"/>
        <v>Oceania_Vanuatu-Oceania_2012</v>
      </c>
      <c r="B2120" s="47" t="s">
        <v>242</v>
      </c>
      <c r="C2120" s="49" t="s">
        <v>257</v>
      </c>
      <c r="D2120" s="44" t="s">
        <v>91</v>
      </c>
      <c r="E2120" s="52">
        <v>0.084</v>
      </c>
      <c r="F2120" s="52">
        <v>35.0</v>
      </c>
      <c r="G2120" s="52">
        <v>78.0</v>
      </c>
      <c r="H2120" s="52">
        <v>120.0</v>
      </c>
      <c r="I2120" s="52">
        <v>0.106</v>
      </c>
      <c r="J2120" s="52">
        <v>0.591</v>
      </c>
    </row>
    <row r="2121">
      <c r="A2121" s="47" t="str">
        <f t="shared" si="1"/>
        <v>The Americas_Antigua and Barbuda-The Americas_2000</v>
      </c>
      <c r="B2121" s="47" t="s">
        <v>258</v>
      </c>
      <c r="C2121" s="49" t="s">
        <v>259</v>
      </c>
      <c r="D2121" s="44" t="s">
        <v>70</v>
      </c>
      <c r="E2121" s="50"/>
      <c r="F2121" s="50"/>
      <c r="G2121" s="50"/>
      <c r="H2121" s="50"/>
      <c r="I2121" s="52">
        <v>0.065</v>
      </c>
      <c r="J2121" s="52">
        <v>0.283</v>
      </c>
    </row>
    <row r="2122">
      <c r="A2122" s="47" t="str">
        <f t="shared" si="1"/>
        <v>The Americas_Antigua and Barbuda-The Americas_2001</v>
      </c>
      <c r="B2122" s="47" t="s">
        <v>258</v>
      </c>
      <c r="C2122" s="49" t="s">
        <v>259</v>
      </c>
      <c r="D2122" s="44" t="s">
        <v>71</v>
      </c>
      <c r="E2122" s="50"/>
      <c r="F2122" s="50"/>
      <c r="G2122" s="50"/>
      <c r="H2122" s="50"/>
      <c r="I2122" s="52">
        <v>0.089</v>
      </c>
      <c r="J2122" s="52">
        <v>0.317</v>
      </c>
    </row>
    <row r="2123">
      <c r="A2123" s="47" t="str">
        <f t="shared" si="1"/>
        <v>The Americas_Antigua and Barbuda-The Americas_2002</v>
      </c>
      <c r="B2123" s="47" t="s">
        <v>258</v>
      </c>
      <c r="C2123" s="49" t="s">
        <v>259</v>
      </c>
      <c r="D2123" s="44" t="s">
        <v>72</v>
      </c>
      <c r="E2123" s="50"/>
      <c r="F2123" s="50"/>
      <c r="G2123" s="50"/>
      <c r="H2123" s="50"/>
      <c r="I2123" s="52">
        <v>0.125</v>
      </c>
      <c r="J2123" s="52">
        <v>0.477</v>
      </c>
    </row>
    <row r="2124">
      <c r="A2124" s="47" t="str">
        <f t="shared" si="1"/>
        <v>The Americas_Antigua and Barbuda-The Americas_2003</v>
      </c>
      <c r="B2124" s="47" t="s">
        <v>258</v>
      </c>
      <c r="C2124" s="49" t="s">
        <v>259</v>
      </c>
      <c r="D2124" s="44" t="s">
        <v>74</v>
      </c>
      <c r="E2124" s="50"/>
      <c r="F2124" s="50"/>
      <c r="G2124" s="50"/>
      <c r="H2124" s="50"/>
      <c r="I2124" s="52">
        <v>0.172</v>
      </c>
      <c r="J2124" s="52">
        <v>0.57</v>
      </c>
    </row>
    <row r="2125">
      <c r="A2125" s="47" t="str">
        <f t="shared" si="1"/>
        <v>The Americas_Antigua and Barbuda-The Americas_2004</v>
      </c>
      <c r="B2125" s="47" t="s">
        <v>258</v>
      </c>
      <c r="C2125" s="49" t="s">
        <v>259</v>
      </c>
      <c r="D2125" s="44" t="s">
        <v>83</v>
      </c>
      <c r="E2125" s="50"/>
      <c r="F2125" s="50"/>
      <c r="G2125" s="50"/>
      <c r="H2125" s="50"/>
      <c r="I2125" s="52">
        <v>0.243</v>
      </c>
      <c r="J2125" s="52">
        <v>0.661</v>
      </c>
    </row>
    <row r="2126">
      <c r="A2126" s="47" t="str">
        <f t="shared" si="1"/>
        <v>The Americas_Antigua and Barbuda-The Americas_2005</v>
      </c>
      <c r="B2126" s="47" t="s">
        <v>258</v>
      </c>
      <c r="C2126" s="49" t="s">
        <v>259</v>
      </c>
      <c r="D2126" s="44" t="s">
        <v>84</v>
      </c>
      <c r="E2126" s="52">
        <v>0.515</v>
      </c>
      <c r="F2126" s="52">
        <v>31.0</v>
      </c>
      <c r="G2126" s="50"/>
      <c r="H2126" s="52">
        <v>184.0</v>
      </c>
      <c r="I2126" s="52">
        <v>0.27</v>
      </c>
      <c r="J2126" s="52">
        <v>1.042</v>
      </c>
    </row>
    <row r="2127">
      <c r="A2127" s="47" t="str">
        <f t="shared" si="1"/>
        <v>The Americas_Antigua and Barbuda-The Americas_2006</v>
      </c>
      <c r="B2127" s="47" t="s">
        <v>258</v>
      </c>
      <c r="C2127" s="49" t="s">
        <v>259</v>
      </c>
      <c r="D2127" s="44" t="s">
        <v>85</v>
      </c>
      <c r="E2127" s="52">
        <v>0.476</v>
      </c>
      <c r="F2127" s="52">
        <v>21.0</v>
      </c>
      <c r="G2127" s="50"/>
      <c r="H2127" s="52">
        <v>184.0</v>
      </c>
      <c r="I2127" s="52">
        <v>0.3</v>
      </c>
      <c r="J2127" s="52">
        <v>1.32</v>
      </c>
    </row>
    <row r="2128">
      <c r="A2128" s="47" t="str">
        <f t="shared" si="1"/>
        <v>The Americas_Antigua and Barbuda-The Americas_2007</v>
      </c>
      <c r="B2128" s="47" t="s">
        <v>258</v>
      </c>
      <c r="C2128" s="49" t="s">
        <v>259</v>
      </c>
      <c r="D2128" s="44" t="s">
        <v>86</v>
      </c>
      <c r="E2128" s="52">
        <v>0.462</v>
      </c>
      <c r="F2128" s="52">
        <v>21.0</v>
      </c>
      <c r="G2128" s="50"/>
      <c r="H2128" s="52">
        <v>184.0</v>
      </c>
      <c r="I2128" s="52">
        <v>0.34</v>
      </c>
      <c r="J2128" s="52">
        <v>1.332</v>
      </c>
    </row>
    <row r="2129">
      <c r="A2129" s="47" t="str">
        <f t="shared" si="1"/>
        <v>The Americas_Antigua and Barbuda-The Americas_2008</v>
      </c>
      <c r="B2129" s="47" t="s">
        <v>258</v>
      </c>
      <c r="C2129" s="49" t="s">
        <v>259</v>
      </c>
      <c r="D2129" s="44" t="s">
        <v>87</v>
      </c>
      <c r="E2129" s="52">
        <v>0.462</v>
      </c>
      <c r="F2129" s="52">
        <v>21.0</v>
      </c>
      <c r="G2129" s="50"/>
      <c r="H2129" s="52">
        <v>207.0</v>
      </c>
      <c r="I2129" s="52">
        <v>0.38</v>
      </c>
      <c r="J2129" s="52">
        <v>1.6</v>
      </c>
    </row>
    <row r="2130">
      <c r="A2130" s="47" t="str">
        <f t="shared" si="1"/>
        <v>The Americas_Antigua and Barbuda-The Americas_2009</v>
      </c>
      <c r="B2130" s="47" t="s">
        <v>258</v>
      </c>
      <c r="C2130" s="49" t="s">
        <v>259</v>
      </c>
      <c r="D2130" s="44" t="s">
        <v>88</v>
      </c>
      <c r="E2130" s="52">
        <v>0.41</v>
      </c>
      <c r="F2130" s="52">
        <v>21.0</v>
      </c>
      <c r="G2130" s="50"/>
      <c r="H2130" s="52">
        <v>207.0</v>
      </c>
      <c r="I2130" s="52">
        <v>0.42</v>
      </c>
      <c r="J2130" s="52">
        <v>1.563</v>
      </c>
    </row>
    <row r="2131">
      <c r="A2131" s="47" t="str">
        <f t="shared" si="1"/>
        <v>The Americas_Antigua and Barbuda-The Americas_2010</v>
      </c>
      <c r="B2131" s="47" t="s">
        <v>258</v>
      </c>
      <c r="C2131" s="49" t="s">
        <v>259</v>
      </c>
      <c r="D2131" s="44" t="s">
        <v>89</v>
      </c>
      <c r="E2131" s="52">
        <v>0.41</v>
      </c>
      <c r="F2131" s="52">
        <v>21.0</v>
      </c>
      <c r="G2131" s="50"/>
      <c r="H2131" s="52">
        <v>207.0</v>
      </c>
      <c r="I2131" s="52">
        <v>0.47</v>
      </c>
      <c r="J2131" s="52">
        <v>1.926</v>
      </c>
    </row>
    <row r="2132">
      <c r="A2132" s="47" t="str">
        <f t="shared" si="1"/>
        <v>The Americas_Antigua and Barbuda-The Americas_2011</v>
      </c>
      <c r="B2132" s="47" t="s">
        <v>258</v>
      </c>
      <c r="C2132" s="49" t="s">
        <v>259</v>
      </c>
      <c r="D2132" s="44" t="s">
        <v>90</v>
      </c>
      <c r="E2132" s="52">
        <v>0.41</v>
      </c>
      <c r="F2132" s="52">
        <v>21.0</v>
      </c>
      <c r="G2132" s="50"/>
      <c r="H2132" s="52">
        <v>207.0</v>
      </c>
      <c r="I2132" s="52">
        <v>0.53</v>
      </c>
      <c r="J2132" s="52">
        <v>1.997</v>
      </c>
    </row>
    <row r="2133">
      <c r="A2133" s="47" t="str">
        <f t="shared" si="1"/>
        <v>The Americas_Antigua and Barbuda-The Americas_2012</v>
      </c>
      <c r="B2133" s="47" t="s">
        <v>258</v>
      </c>
      <c r="C2133" s="49" t="s">
        <v>259</v>
      </c>
      <c r="D2133" s="44" t="s">
        <v>91</v>
      </c>
      <c r="E2133" s="52">
        <v>0.41</v>
      </c>
      <c r="F2133" s="52">
        <v>21.0</v>
      </c>
      <c r="G2133" s="52">
        <v>66.0</v>
      </c>
      <c r="H2133" s="52">
        <v>207.0</v>
      </c>
      <c r="I2133" s="52">
        <v>0.59</v>
      </c>
      <c r="J2133" s="52">
        <v>1.43</v>
      </c>
    </row>
    <row r="2134">
      <c r="A2134" s="47" t="str">
        <f t="shared" si="1"/>
        <v>The Americas_Argentina-The Americas_2000</v>
      </c>
      <c r="B2134" s="47" t="s">
        <v>258</v>
      </c>
      <c r="C2134" s="49" t="s">
        <v>260</v>
      </c>
      <c r="D2134" s="44" t="s">
        <v>70</v>
      </c>
      <c r="E2134" s="50"/>
      <c r="F2134" s="50"/>
      <c r="G2134" s="50"/>
      <c r="H2134" s="50"/>
      <c r="I2134" s="52">
        <v>0.07</v>
      </c>
      <c r="J2134" s="52">
        <v>0.176</v>
      </c>
    </row>
    <row r="2135">
      <c r="A2135" s="47" t="str">
        <f t="shared" si="1"/>
        <v>The Americas_Argentina-The Americas_2001</v>
      </c>
      <c r="B2135" s="47" t="s">
        <v>258</v>
      </c>
      <c r="C2135" s="49" t="s">
        <v>260</v>
      </c>
      <c r="D2135" s="44" t="s">
        <v>71</v>
      </c>
      <c r="E2135" s="50"/>
      <c r="F2135" s="50"/>
      <c r="G2135" s="50"/>
      <c r="H2135" s="50"/>
      <c r="I2135" s="52">
        <v>0.098</v>
      </c>
      <c r="J2135" s="52">
        <v>0.181</v>
      </c>
    </row>
    <row r="2136">
      <c r="A2136" s="47" t="str">
        <f t="shared" si="1"/>
        <v>The Americas_Argentina-The Americas_2002</v>
      </c>
      <c r="B2136" s="47" t="s">
        <v>258</v>
      </c>
      <c r="C2136" s="49" t="s">
        <v>260</v>
      </c>
      <c r="D2136" s="44" t="s">
        <v>72</v>
      </c>
      <c r="E2136" s="50"/>
      <c r="F2136" s="50"/>
      <c r="G2136" s="50"/>
      <c r="H2136" s="50"/>
      <c r="I2136" s="52">
        <v>0.109</v>
      </c>
      <c r="J2136" s="52">
        <v>0.175</v>
      </c>
    </row>
    <row r="2137">
      <c r="A2137" s="47" t="str">
        <f t="shared" si="1"/>
        <v>The Americas_Argentina-The Americas_2003</v>
      </c>
      <c r="B2137" s="47" t="s">
        <v>258</v>
      </c>
      <c r="C2137" s="49" t="s">
        <v>260</v>
      </c>
      <c r="D2137" s="44" t="s">
        <v>74</v>
      </c>
      <c r="E2137" s="50"/>
      <c r="F2137" s="52">
        <v>66.0</v>
      </c>
      <c r="G2137" s="50"/>
      <c r="H2137" s="50"/>
      <c r="I2137" s="52">
        <v>0.119</v>
      </c>
      <c r="J2137" s="52">
        <v>0.207</v>
      </c>
    </row>
    <row r="2138">
      <c r="A2138" s="47" t="str">
        <f t="shared" si="1"/>
        <v>The Americas_Argentina-The Americas_2004</v>
      </c>
      <c r="B2138" s="47" t="s">
        <v>258</v>
      </c>
      <c r="C2138" s="49" t="s">
        <v>260</v>
      </c>
      <c r="D2138" s="44" t="s">
        <v>83</v>
      </c>
      <c r="E2138" s="50"/>
      <c r="F2138" s="52">
        <v>30.0</v>
      </c>
      <c r="G2138" s="50"/>
      <c r="H2138" s="50"/>
      <c r="I2138" s="52">
        <v>0.16</v>
      </c>
      <c r="J2138" s="52">
        <v>0.353</v>
      </c>
    </row>
    <row r="2139">
      <c r="A2139" s="47" t="str">
        <f t="shared" si="1"/>
        <v>The Americas_Argentina-The Americas_2005</v>
      </c>
      <c r="B2139" s="47" t="s">
        <v>258</v>
      </c>
      <c r="C2139" s="49" t="s">
        <v>260</v>
      </c>
      <c r="D2139" s="44" t="s">
        <v>84</v>
      </c>
      <c r="E2139" s="52">
        <v>1.075</v>
      </c>
      <c r="F2139" s="52">
        <v>30.0</v>
      </c>
      <c r="G2139" s="50"/>
      <c r="H2139" s="52">
        <v>453.0</v>
      </c>
      <c r="I2139" s="52">
        <v>0.177</v>
      </c>
      <c r="J2139" s="52">
        <v>0.573</v>
      </c>
    </row>
    <row r="2140">
      <c r="A2140" s="47" t="str">
        <f t="shared" si="1"/>
        <v>The Americas_Argentina-The Americas_2006</v>
      </c>
      <c r="B2140" s="47" t="s">
        <v>258</v>
      </c>
      <c r="C2140" s="49" t="s">
        <v>260</v>
      </c>
      <c r="D2140" s="44" t="s">
        <v>85</v>
      </c>
      <c r="E2140" s="52">
        <v>1.076</v>
      </c>
      <c r="F2140" s="52">
        <v>30.0</v>
      </c>
      <c r="G2140" s="50"/>
      <c r="H2140" s="52">
        <v>453.0</v>
      </c>
      <c r="I2140" s="52">
        <v>0.209</v>
      </c>
      <c r="J2140" s="52">
        <v>0.808</v>
      </c>
    </row>
    <row r="2141">
      <c r="A2141" s="47" t="str">
        <f t="shared" si="1"/>
        <v>The Americas_Argentina-The Americas_2007</v>
      </c>
      <c r="B2141" s="47" t="s">
        <v>258</v>
      </c>
      <c r="C2141" s="49" t="s">
        <v>260</v>
      </c>
      <c r="D2141" s="44" t="s">
        <v>86</v>
      </c>
      <c r="E2141" s="52">
        <v>1.076</v>
      </c>
      <c r="F2141" s="52">
        <v>30.0</v>
      </c>
      <c r="G2141" s="50"/>
      <c r="H2141" s="52">
        <v>453.0</v>
      </c>
      <c r="I2141" s="52">
        <v>0.259</v>
      </c>
      <c r="J2141" s="52">
        <v>1.027</v>
      </c>
    </row>
    <row r="2142">
      <c r="A2142" s="47" t="str">
        <f t="shared" si="1"/>
        <v>The Americas_Argentina-The Americas_2008</v>
      </c>
      <c r="B2142" s="47" t="s">
        <v>258</v>
      </c>
      <c r="C2142" s="49" t="s">
        <v>260</v>
      </c>
      <c r="D2142" s="44" t="s">
        <v>87</v>
      </c>
      <c r="E2142" s="52">
        <v>1.076</v>
      </c>
      <c r="F2142" s="52">
        <v>31.0</v>
      </c>
      <c r="G2142" s="50"/>
      <c r="H2142" s="52">
        <v>453.0</v>
      </c>
      <c r="I2142" s="52">
        <v>0.281</v>
      </c>
      <c r="J2142" s="52">
        <v>1.172</v>
      </c>
    </row>
    <row r="2143">
      <c r="A2143" s="47" t="str">
        <f t="shared" si="1"/>
        <v>The Americas_Argentina-The Americas_2009</v>
      </c>
      <c r="B2143" s="47" t="s">
        <v>258</v>
      </c>
      <c r="C2143" s="49" t="s">
        <v>260</v>
      </c>
      <c r="D2143" s="44" t="s">
        <v>88</v>
      </c>
      <c r="E2143" s="52">
        <v>1.076</v>
      </c>
      <c r="F2143" s="52">
        <v>26.0</v>
      </c>
      <c r="G2143" s="50"/>
      <c r="H2143" s="52">
        <v>453.0</v>
      </c>
      <c r="I2143" s="52">
        <v>0.34</v>
      </c>
      <c r="J2143" s="52">
        <v>1.311</v>
      </c>
    </row>
    <row r="2144">
      <c r="A2144" s="47" t="str">
        <f t="shared" si="1"/>
        <v>The Americas_Argentina-The Americas_2010</v>
      </c>
      <c r="B2144" s="47" t="s">
        <v>258</v>
      </c>
      <c r="C2144" s="49" t="s">
        <v>260</v>
      </c>
      <c r="D2144" s="44" t="s">
        <v>89</v>
      </c>
      <c r="E2144" s="52">
        <v>1.076</v>
      </c>
      <c r="F2144" s="52">
        <v>25.0</v>
      </c>
      <c r="G2144" s="50"/>
      <c r="H2144" s="52">
        <v>453.0</v>
      </c>
      <c r="I2144" s="52">
        <v>0.45</v>
      </c>
      <c r="J2144" s="52">
        <v>1.414</v>
      </c>
    </row>
    <row r="2145">
      <c r="A2145" s="47" t="str">
        <f t="shared" si="1"/>
        <v>The Americas_Argentina-The Americas_2011</v>
      </c>
      <c r="B2145" s="47" t="s">
        <v>258</v>
      </c>
      <c r="C2145" s="49" t="s">
        <v>260</v>
      </c>
      <c r="D2145" s="44" t="s">
        <v>90</v>
      </c>
      <c r="E2145" s="52">
        <v>1.077</v>
      </c>
      <c r="F2145" s="52">
        <v>25.0</v>
      </c>
      <c r="G2145" s="50"/>
      <c r="H2145" s="52">
        <v>415.0</v>
      </c>
      <c r="I2145" s="52">
        <v>0.51</v>
      </c>
      <c r="J2145" s="52">
        <v>1.491</v>
      </c>
    </row>
    <row r="2146">
      <c r="A2146" s="47" t="str">
        <f t="shared" si="1"/>
        <v>The Americas_Argentina-The Americas_2012</v>
      </c>
      <c r="B2146" s="47" t="s">
        <v>258</v>
      </c>
      <c r="C2146" s="49" t="s">
        <v>260</v>
      </c>
      <c r="D2146" s="44" t="s">
        <v>91</v>
      </c>
      <c r="E2146" s="52">
        <v>1.078</v>
      </c>
      <c r="F2146" s="52">
        <v>25.0</v>
      </c>
      <c r="G2146" s="52">
        <v>121.0</v>
      </c>
      <c r="H2146" s="52">
        <v>405.0</v>
      </c>
      <c r="I2146" s="52">
        <v>0.558</v>
      </c>
      <c r="J2146" s="52">
        <v>1.566</v>
      </c>
    </row>
    <row r="2147">
      <c r="A2147" s="47" t="str">
        <f t="shared" si="1"/>
        <v>The Americas_Aruba-The Americas_2000</v>
      </c>
      <c r="B2147" s="47" t="s">
        <v>258</v>
      </c>
      <c r="C2147" s="49" t="s">
        <v>261</v>
      </c>
      <c r="D2147" s="44" t="s">
        <v>70</v>
      </c>
      <c r="E2147" s="50"/>
      <c r="F2147" s="50"/>
      <c r="G2147" s="50"/>
      <c r="H2147" s="50"/>
      <c r="I2147" s="52">
        <v>0.154</v>
      </c>
      <c r="J2147" s="52">
        <v>0.165</v>
      </c>
    </row>
    <row r="2148">
      <c r="A2148" s="47" t="str">
        <f t="shared" si="1"/>
        <v>The Americas_Aruba-The Americas_2001</v>
      </c>
      <c r="B2148" s="47" t="s">
        <v>258</v>
      </c>
      <c r="C2148" s="49" t="s">
        <v>261</v>
      </c>
      <c r="D2148" s="44" t="s">
        <v>71</v>
      </c>
      <c r="E2148" s="50"/>
      <c r="F2148" s="50"/>
      <c r="G2148" s="50"/>
      <c r="H2148" s="50"/>
      <c r="I2148" s="52">
        <v>0.171</v>
      </c>
      <c r="J2148" s="52">
        <v>0.571</v>
      </c>
    </row>
    <row r="2149">
      <c r="A2149" s="47" t="str">
        <f t="shared" si="1"/>
        <v>The Americas_Aruba-The Americas_2002</v>
      </c>
      <c r="B2149" s="47" t="s">
        <v>258</v>
      </c>
      <c r="C2149" s="49" t="s">
        <v>261</v>
      </c>
      <c r="D2149" s="44" t="s">
        <v>72</v>
      </c>
      <c r="E2149" s="50"/>
      <c r="F2149" s="50"/>
      <c r="G2149" s="50"/>
      <c r="H2149" s="50"/>
      <c r="I2149" s="52">
        <v>0.188</v>
      </c>
      <c r="J2149" s="52">
        <v>0.651</v>
      </c>
    </row>
    <row r="2150">
      <c r="A2150" s="47" t="str">
        <f t="shared" si="1"/>
        <v>The Americas_Aruba-The Americas_2003</v>
      </c>
      <c r="B2150" s="47" t="s">
        <v>258</v>
      </c>
      <c r="C2150" s="49" t="s">
        <v>261</v>
      </c>
      <c r="D2150" s="44" t="s">
        <v>74</v>
      </c>
      <c r="E2150" s="50"/>
      <c r="F2150" s="50"/>
      <c r="G2150" s="50"/>
      <c r="H2150" s="50"/>
      <c r="I2150" s="52">
        <v>0.208</v>
      </c>
      <c r="J2150" s="52">
        <v>0.721</v>
      </c>
    </row>
    <row r="2151">
      <c r="A2151" s="47" t="str">
        <f t="shared" si="1"/>
        <v>The Americas_Aruba-The Americas_2004</v>
      </c>
      <c r="B2151" s="47" t="s">
        <v>258</v>
      </c>
      <c r="C2151" s="49" t="s">
        <v>261</v>
      </c>
      <c r="D2151" s="44" t="s">
        <v>83</v>
      </c>
      <c r="E2151" s="50"/>
      <c r="F2151" s="50"/>
      <c r="G2151" s="50"/>
      <c r="H2151" s="50"/>
      <c r="I2151" s="52">
        <v>0.23</v>
      </c>
      <c r="J2151" s="52">
        <v>0.996</v>
      </c>
    </row>
    <row r="2152">
      <c r="A2152" s="47" t="str">
        <f t="shared" si="1"/>
        <v>The Americas_Aruba-The Americas_2005</v>
      </c>
      <c r="B2152" s="47" t="s">
        <v>258</v>
      </c>
      <c r="C2152" s="49" t="s">
        <v>261</v>
      </c>
      <c r="D2152" s="44" t="s">
        <v>84</v>
      </c>
      <c r="E2152" s="50"/>
      <c r="F2152" s="50"/>
      <c r="G2152" s="50"/>
      <c r="H2152" s="50"/>
      <c r="I2152" s="52">
        <v>0.254</v>
      </c>
      <c r="J2152" s="52">
        <v>1.034</v>
      </c>
    </row>
    <row r="2153">
      <c r="A2153" s="47" t="str">
        <f t="shared" si="1"/>
        <v>The Americas_Aruba-The Americas_2006</v>
      </c>
      <c r="B2153" s="47" t="s">
        <v>258</v>
      </c>
      <c r="C2153" s="49" t="s">
        <v>261</v>
      </c>
      <c r="D2153" s="44" t="s">
        <v>85</v>
      </c>
      <c r="E2153" s="50"/>
      <c r="F2153" s="50"/>
      <c r="G2153" s="50"/>
      <c r="H2153" s="50"/>
      <c r="I2153" s="52">
        <v>0.28</v>
      </c>
      <c r="J2153" s="52">
        <v>1.081</v>
      </c>
    </row>
    <row r="2154">
      <c r="A2154" s="47" t="str">
        <f t="shared" si="1"/>
        <v>The Americas_Aruba-The Americas_2007</v>
      </c>
      <c r="B2154" s="47" t="s">
        <v>258</v>
      </c>
      <c r="C2154" s="49" t="s">
        <v>261</v>
      </c>
      <c r="D2154" s="44" t="s">
        <v>86</v>
      </c>
      <c r="E2154" s="50"/>
      <c r="F2154" s="50"/>
      <c r="G2154" s="50"/>
      <c r="H2154" s="50"/>
      <c r="I2154" s="52">
        <v>0.309</v>
      </c>
      <c r="J2154" s="52">
        <v>1.122</v>
      </c>
    </row>
    <row r="2155">
      <c r="A2155" s="47" t="str">
        <f t="shared" si="1"/>
        <v>The Americas_Aruba-The Americas_2008</v>
      </c>
      <c r="B2155" s="47" t="s">
        <v>258</v>
      </c>
      <c r="C2155" s="49" t="s">
        <v>261</v>
      </c>
      <c r="D2155" s="44" t="s">
        <v>87</v>
      </c>
      <c r="E2155" s="50"/>
      <c r="F2155" s="50"/>
      <c r="G2155" s="50"/>
      <c r="H2155" s="50"/>
      <c r="I2155" s="52">
        <v>0.52</v>
      </c>
      <c r="J2155" s="52">
        <v>1.192</v>
      </c>
    </row>
    <row r="2156">
      <c r="A2156" s="47" t="str">
        <f t="shared" si="1"/>
        <v>The Americas_Aruba-The Americas_2009</v>
      </c>
      <c r="B2156" s="47" t="s">
        <v>258</v>
      </c>
      <c r="C2156" s="49" t="s">
        <v>261</v>
      </c>
      <c r="D2156" s="44" t="s">
        <v>88</v>
      </c>
      <c r="E2156" s="50"/>
      <c r="F2156" s="50"/>
      <c r="G2156" s="50"/>
      <c r="H2156" s="50"/>
      <c r="I2156" s="52">
        <v>0.58</v>
      </c>
      <c r="J2156" s="52">
        <v>1.262</v>
      </c>
    </row>
    <row r="2157">
      <c r="A2157" s="47" t="str">
        <f t="shared" si="1"/>
        <v>The Americas_Aruba-The Americas_2010</v>
      </c>
      <c r="B2157" s="47" t="s">
        <v>258</v>
      </c>
      <c r="C2157" s="49" t="s">
        <v>261</v>
      </c>
      <c r="D2157" s="44" t="s">
        <v>89</v>
      </c>
      <c r="E2157" s="50"/>
      <c r="F2157" s="50"/>
      <c r="G2157" s="50"/>
      <c r="H2157" s="50"/>
      <c r="I2157" s="52">
        <v>0.62</v>
      </c>
      <c r="J2157" s="52">
        <v>1.297</v>
      </c>
    </row>
    <row r="2158">
      <c r="A2158" s="47" t="str">
        <f t="shared" si="1"/>
        <v>The Americas_Aruba-The Americas_2011</v>
      </c>
      <c r="B2158" s="47" t="s">
        <v>258</v>
      </c>
      <c r="C2158" s="49" t="s">
        <v>261</v>
      </c>
      <c r="D2158" s="44" t="s">
        <v>90</v>
      </c>
      <c r="E2158" s="50"/>
      <c r="F2158" s="50"/>
      <c r="G2158" s="50"/>
      <c r="H2158" s="50"/>
      <c r="I2158" s="52">
        <v>0.69</v>
      </c>
      <c r="J2158" s="50"/>
    </row>
    <row r="2159">
      <c r="A2159" s="47" t="str">
        <f t="shared" si="1"/>
        <v>The Americas_Aruba-The Americas_2012</v>
      </c>
      <c r="B2159" s="47" t="s">
        <v>258</v>
      </c>
      <c r="C2159" s="49" t="s">
        <v>261</v>
      </c>
      <c r="D2159" s="44" t="s">
        <v>91</v>
      </c>
      <c r="E2159" s="50"/>
      <c r="F2159" s="50"/>
      <c r="G2159" s="50"/>
      <c r="H2159" s="50"/>
      <c r="I2159" s="52">
        <v>0.74</v>
      </c>
      <c r="J2159" s="52">
        <v>1.319</v>
      </c>
    </row>
    <row r="2160">
      <c r="A2160" s="47" t="str">
        <f t="shared" si="1"/>
        <v>The Americas_Bahamas, The-The Americas_2000</v>
      </c>
      <c r="B2160" s="47" t="s">
        <v>258</v>
      </c>
      <c r="C2160" s="49" t="s">
        <v>262</v>
      </c>
      <c r="D2160" s="44" t="s">
        <v>70</v>
      </c>
      <c r="E2160" s="50"/>
      <c r="F2160" s="50"/>
      <c r="G2160" s="50"/>
      <c r="H2160" s="50"/>
      <c r="I2160" s="52">
        <v>0.08</v>
      </c>
      <c r="J2160" s="52">
        <v>0.106</v>
      </c>
    </row>
    <row r="2161">
      <c r="A2161" s="47" t="str">
        <f t="shared" si="1"/>
        <v>The Americas_Bahamas, The-The Americas_2001</v>
      </c>
      <c r="B2161" s="47" t="s">
        <v>258</v>
      </c>
      <c r="C2161" s="49" t="s">
        <v>262</v>
      </c>
      <c r="D2161" s="44" t="s">
        <v>71</v>
      </c>
      <c r="E2161" s="50"/>
      <c r="F2161" s="50"/>
      <c r="G2161" s="50"/>
      <c r="H2161" s="50"/>
      <c r="I2161" s="52">
        <v>0.118</v>
      </c>
      <c r="J2161" s="52">
        <v>0.2</v>
      </c>
    </row>
    <row r="2162">
      <c r="A2162" s="47" t="str">
        <f t="shared" si="1"/>
        <v>The Americas_Bahamas, The-The Americas_2002</v>
      </c>
      <c r="B2162" s="47" t="s">
        <v>258</v>
      </c>
      <c r="C2162" s="49" t="s">
        <v>262</v>
      </c>
      <c r="D2162" s="44" t="s">
        <v>72</v>
      </c>
      <c r="E2162" s="50"/>
      <c r="F2162" s="50"/>
      <c r="G2162" s="50"/>
      <c r="H2162" s="50"/>
      <c r="I2162" s="52">
        <v>0.18</v>
      </c>
      <c r="J2162" s="52">
        <v>0.394</v>
      </c>
    </row>
    <row r="2163">
      <c r="A2163" s="47" t="str">
        <f t="shared" si="1"/>
        <v>The Americas_Bahamas, The-The Americas_2003</v>
      </c>
      <c r="B2163" s="47" t="s">
        <v>258</v>
      </c>
      <c r="C2163" s="49" t="s">
        <v>262</v>
      </c>
      <c r="D2163" s="44" t="s">
        <v>74</v>
      </c>
      <c r="E2163" s="50"/>
      <c r="F2163" s="50"/>
      <c r="G2163" s="50"/>
      <c r="H2163" s="50"/>
      <c r="I2163" s="52">
        <v>0.2</v>
      </c>
      <c r="J2163" s="52">
        <v>0.387</v>
      </c>
    </row>
    <row r="2164">
      <c r="A2164" s="47" t="str">
        <f t="shared" si="1"/>
        <v>The Americas_Bahamas, The-The Americas_2004</v>
      </c>
      <c r="B2164" s="47" t="s">
        <v>258</v>
      </c>
      <c r="C2164" s="49" t="s">
        <v>262</v>
      </c>
      <c r="D2164" s="44" t="s">
        <v>83</v>
      </c>
      <c r="E2164" s="50"/>
      <c r="F2164" s="50"/>
      <c r="G2164" s="50"/>
      <c r="H2164" s="50"/>
      <c r="I2164" s="52">
        <v>0.22</v>
      </c>
      <c r="J2164" s="52">
        <v>0.577</v>
      </c>
    </row>
    <row r="2165">
      <c r="A2165" s="47" t="str">
        <f t="shared" si="1"/>
        <v>The Americas_Bahamas, The-The Americas_2005</v>
      </c>
      <c r="B2165" s="47" t="s">
        <v>258</v>
      </c>
      <c r="C2165" s="49" t="s">
        <v>262</v>
      </c>
      <c r="D2165" s="44" t="s">
        <v>84</v>
      </c>
      <c r="E2165" s="50"/>
      <c r="F2165" s="50"/>
      <c r="G2165" s="50"/>
      <c r="H2165" s="50"/>
      <c r="I2165" s="52">
        <v>0.25</v>
      </c>
      <c r="J2165" s="52">
        <v>0.692</v>
      </c>
    </row>
    <row r="2166">
      <c r="A2166" s="47" t="str">
        <f t="shared" si="1"/>
        <v>The Americas_Bahamas, The-The Americas_2006</v>
      </c>
      <c r="B2166" s="47" t="s">
        <v>258</v>
      </c>
      <c r="C2166" s="49" t="s">
        <v>262</v>
      </c>
      <c r="D2166" s="44" t="s">
        <v>85</v>
      </c>
      <c r="E2166" s="50"/>
      <c r="F2166" s="50"/>
      <c r="G2166" s="50"/>
      <c r="H2166" s="50"/>
      <c r="I2166" s="52">
        <v>0.26</v>
      </c>
      <c r="J2166" s="52">
        <v>0.754</v>
      </c>
    </row>
    <row r="2167">
      <c r="A2167" s="47" t="str">
        <f t="shared" si="1"/>
        <v>The Americas_Bahamas, The-The Americas_2007</v>
      </c>
      <c r="B2167" s="47" t="s">
        <v>258</v>
      </c>
      <c r="C2167" s="49" t="s">
        <v>262</v>
      </c>
      <c r="D2167" s="44" t="s">
        <v>86</v>
      </c>
      <c r="E2167" s="52">
        <v>0.449</v>
      </c>
      <c r="F2167" s="52">
        <v>31.0</v>
      </c>
      <c r="G2167" s="50"/>
      <c r="H2167" s="52">
        <v>58.0</v>
      </c>
      <c r="I2167" s="52">
        <v>0.27</v>
      </c>
      <c r="J2167" s="52">
        <v>1.093</v>
      </c>
    </row>
    <row r="2168">
      <c r="A2168" s="47" t="str">
        <f t="shared" si="1"/>
        <v>The Americas_Bahamas, The-The Americas_2008</v>
      </c>
      <c r="B2168" s="47" t="s">
        <v>258</v>
      </c>
      <c r="C2168" s="49" t="s">
        <v>262</v>
      </c>
      <c r="D2168" s="44" t="s">
        <v>87</v>
      </c>
      <c r="E2168" s="52">
        <v>0.449</v>
      </c>
      <c r="F2168" s="52">
        <v>31.0</v>
      </c>
      <c r="G2168" s="50"/>
      <c r="H2168" s="52">
        <v>58.0</v>
      </c>
      <c r="I2168" s="52">
        <v>0.315</v>
      </c>
      <c r="J2168" s="52">
        <v>1.028</v>
      </c>
    </row>
    <row r="2169">
      <c r="A2169" s="47" t="str">
        <f t="shared" si="1"/>
        <v>The Americas_Bahamas, The-The Americas_2009</v>
      </c>
      <c r="B2169" s="47" t="s">
        <v>258</v>
      </c>
      <c r="C2169" s="49" t="s">
        <v>262</v>
      </c>
      <c r="D2169" s="44" t="s">
        <v>88</v>
      </c>
      <c r="E2169" s="52">
        <v>0.449</v>
      </c>
      <c r="F2169" s="52">
        <v>31.0</v>
      </c>
      <c r="G2169" s="50"/>
      <c r="H2169" s="52">
        <v>58.0</v>
      </c>
      <c r="I2169" s="52">
        <v>0.339</v>
      </c>
      <c r="J2169" s="52">
        <v>1.012</v>
      </c>
    </row>
    <row r="2170">
      <c r="A2170" s="47" t="str">
        <f t="shared" si="1"/>
        <v>The Americas_Bahamas, The-The Americas_2010</v>
      </c>
      <c r="B2170" s="47" t="s">
        <v>258</v>
      </c>
      <c r="C2170" s="49" t="s">
        <v>262</v>
      </c>
      <c r="D2170" s="44" t="s">
        <v>89</v>
      </c>
      <c r="E2170" s="52">
        <v>0.449</v>
      </c>
      <c r="F2170" s="52">
        <v>24.0</v>
      </c>
      <c r="G2170" s="50"/>
      <c r="H2170" s="52">
        <v>58.0</v>
      </c>
      <c r="I2170" s="52">
        <v>0.43</v>
      </c>
      <c r="J2170" s="52">
        <v>1.188</v>
      </c>
    </row>
    <row r="2171">
      <c r="A2171" s="47" t="str">
        <f t="shared" si="1"/>
        <v>The Americas_Bahamas, The-The Americas_2011</v>
      </c>
      <c r="B2171" s="47" t="s">
        <v>258</v>
      </c>
      <c r="C2171" s="49" t="s">
        <v>262</v>
      </c>
      <c r="D2171" s="44" t="s">
        <v>90</v>
      </c>
      <c r="E2171" s="52">
        <v>0.466</v>
      </c>
      <c r="F2171" s="52">
        <v>24.0</v>
      </c>
      <c r="G2171" s="50"/>
      <c r="H2171" s="52">
        <v>58.0</v>
      </c>
      <c r="I2171" s="52">
        <v>0.65</v>
      </c>
      <c r="J2171" s="52">
        <v>0.816</v>
      </c>
    </row>
    <row r="2172">
      <c r="A2172" s="47" t="str">
        <f t="shared" si="1"/>
        <v>The Americas_Bahamas, The-The Americas_2012</v>
      </c>
      <c r="B2172" s="47" t="s">
        <v>258</v>
      </c>
      <c r="C2172" s="49" t="s">
        <v>262</v>
      </c>
      <c r="D2172" s="44" t="s">
        <v>91</v>
      </c>
      <c r="E2172" s="52">
        <v>0.466</v>
      </c>
      <c r="F2172" s="52">
        <v>24.0</v>
      </c>
      <c r="G2172" s="52">
        <v>76.0</v>
      </c>
      <c r="H2172" s="52">
        <v>58.0</v>
      </c>
      <c r="I2172" s="52">
        <v>0.717</v>
      </c>
      <c r="J2172" s="52">
        <v>0.807</v>
      </c>
    </row>
    <row r="2173">
      <c r="A2173" s="47" t="str">
        <f t="shared" si="1"/>
        <v>The Americas_Barbados-The Americas_2000</v>
      </c>
      <c r="B2173" s="47" t="s">
        <v>258</v>
      </c>
      <c r="C2173" s="49" t="s">
        <v>263</v>
      </c>
      <c r="D2173" s="44" t="s">
        <v>70</v>
      </c>
      <c r="E2173" s="50"/>
      <c r="F2173" s="50"/>
      <c r="G2173" s="50"/>
      <c r="H2173" s="50"/>
      <c r="I2173" s="52">
        <v>0.04</v>
      </c>
      <c r="J2173" s="52">
        <v>0.107</v>
      </c>
    </row>
    <row r="2174">
      <c r="A2174" s="47" t="str">
        <f t="shared" si="1"/>
        <v>The Americas_Barbados-The Americas_2001</v>
      </c>
      <c r="B2174" s="47" t="s">
        <v>258</v>
      </c>
      <c r="C2174" s="49" t="s">
        <v>263</v>
      </c>
      <c r="D2174" s="44" t="s">
        <v>71</v>
      </c>
      <c r="E2174" s="50"/>
      <c r="F2174" s="50"/>
      <c r="G2174" s="50"/>
      <c r="H2174" s="50"/>
      <c r="I2174" s="52">
        <v>0.119</v>
      </c>
      <c r="J2174" s="52">
        <v>0.198</v>
      </c>
    </row>
    <row r="2175">
      <c r="A2175" s="47" t="str">
        <f t="shared" si="1"/>
        <v>The Americas_Barbados-The Americas_2002</v>
      </c>
      <c r="B2175" s="47" t="s">
        <v>258</v>
      </c>
      <c r="C2175" s="49" t="s">
        <v>263</v>
      </c>
      <c r="D2175" s="44" t="s">
        <v>72</v>
      </c>
      <c r="E2175" s="50"/>
      <c r="F2175" s="50"/>
      <c r="G2175" s="50"/>
      <c r="H2175" s="50"/>
      <c r="I2175" s="52">
        <v>0.278</v>
      </c>
      <c r="J2175" s="52">
        <v>0.361</v>
      </c>
    </row>
    <row r="2176">
      <c r="A2176" s="47" t="str">
        <f t="shared" si="1"/>
        <v>The Americas_Barbados-The Americas_2003</v>
      </c>
      <c r="B2176" s="47" t="s">
        <v>258</v>
      </c>
      <c r="C2176" s="49" t="s">
        <v>263</v>
      </c>
      <c r="D2176" s="44" t="s">
        <v>74</v>
      </c>
      <c r="E2176" s="50"/>
      <c r="F2176" s="50"/>
      <c r="G2176" s="50"/>
      <c r="H2176" s="50"/>
      <c r="I2176" s="52">
        <v>0.397</v>
      </c>
      <c r="J2176" s="52">
        <v>0.517</v>
      </c>
    </row>
    <row r="2177">
      <c r="A2177" s="47" t="str">
        <f t="shared" si="1"/>
        <v>The Americas_Barbados-The Americas_2004</v>
      </c>
      <c r="B2177" s="47" t="s">
        <v>258</v>
      </c>
      <c r="C2177" s="49" t="s">
        <v>263</v>
      </c>
      <c r="D2177" s="44" t="s">
        <v>83</v>
      </c>
      <c r="E2177" s="50"/>
      <c r="F2177" s="50"/>
      <c r="G2177" s="50"/>
      <c r="H2177" s="50"/>
      <c r="I2177" s="52">
        <v>0.498</v>
      </c>
      <c r="J2177" s="52">
        <v>0.735</v>
      </c>
    </row>
    <row r="2178">
      <c r="A2178" s="47" t="str">
        <f t="shared" si="1"/>
        <v>The Americas_Barbados-The Americas_2005</v>
      </c>
      <c r="B2178" s="47" t="s">
        <v>258</v>
      </c>
      <c r="C2178" s="49" t="s">
        <v>263</v>
      </c>
      <c r="D2178" s="44" t="s">
        <v>84</v>
      </c>
      <c r="E2178" s="50"/>
      <c r="F2178" s="50"/>
      <c r="G2178" s="50"/>
      <c r="H2178" s="50"/>
      <c r="I2178" s="52">
        <v>0.525</v>
      </c>
      <c r="J2178" s="52">
        <v>0.754</v>
      </c>
    </row>
    <row r="2179">
      <c r="A2179" s="47" t="str">
        <f t="shared" si="1"/>
        <v>The Americas_Barbados-The Americas_2006</v>
      </c>
      <c r="B2179" s="47" t="s">
        <v>258</v>
      </c>
      <c r="C2179" s="49" t="s">
        <v>263</v>
      </c>
      <c r="D2179" s="44" t="s">
        <v>85</v>
      </c>
      <c r="E2179" s="50"/>
      <c r="F2179" s="50"/>
      <c r="G2179" s="50"/>
      <c r="H2179" s="50"/>
      <c r="I2179" s="52">
        <v>0.553</v>
      </c>
      <c r="J2179" s="52">
        <v>0.862</v>
      </c>
    </row>
    <row r="2180">
      <c r="A2180" s="47" t="str">
        <f t="shared" si="1"/>
        <v>The Americas_Barbados-The Americas_2007</v>
      </c>
      <c r="B2180" s="47" t="s">
        <v>258</v>
      </c>
      <c r="C2180" s="49" t="s">
        <v>263</v>
      </c>
      <c r="D2180" s="44" t="s">
        <v>86</v>
      </c>
      <c r="E2180" s="50"/>
      <c r="F2180" s="50"/>
      <c r="G2180" s="50"/>
      <c r="H2180" s="50"/>
      <c r="I2180" s="52">
        <v>0.582</v>
      </c>
      <c r="J2180" s="52">
        <v>0.932</v>
      </c>
    </row>
    <row r="2181">
      <c r="A2181" s="47" t="str">
        <f t="shared" si="1"/>
        <v>The Americas_Barbados-The Americas_2008</v>
      </c>
      <c r="B2181" s="47" t="s">
        <v>258</v>
      </c>
      <c r="C2181" s="49" t="s">
        <v>263</v>
      </c>
      <c r="D2181" s="44" t="s">
        <v>87</v>
      </c>
      <c r="E2181" s="50"/>
      <c r="F2181" s="50"/>
      <c r="G2181" s="50"/>
      <c r="H2181" s="50"/>
      <c r="I2181" s="52">
        <v>0.614</v>
      </c>
      <c r="J2181" s="52">
        <v>1.04</v>
      </c>
    </row>
    <row r="2182">
      <c r="A2182" s="47" t="str">
        <f t="shared" si="1"/>
        <v>The Americas_Barbados-The Americas_2009</v>
      </c>
      <c r="B2182" s="47" t="s">
        <v>258</v>
      </c>
      <c r="C2182" s="49" t="s">
        <v>263</v>
      </c>
      <c r="D2182" s="44" t="s">
        <v>88</v>
      </c>
      <c r="E2182" s="50"/>
      <c r="F2182" s="50"/>
      <c r="G2182" s="50"/>
      <c r="H2182" s="50"/>
      <c r="I2182" s="52">
        <v>0.647</v>
      </c>
      <c r="J2182" s="52">
        <v>1.208</v>
      </c>
    </row>
    <row r="2183">
      <c r="A2183" s="47" t="str">
        <f t="shared" si="1"/>
        <v>The Americas_Barbados-The Americas_2010</v>
      </c>
      <c r="B2183" s="47" t="s">
        <v>258</v>
      </c>
      <c r="C2183" s="49" t="s">
        <v>263</v>
      </c>
      <c r="D2183" s="44" t="s">
        <v>89</v>
      </c>
      <c r="E2183" s="50"/>
      <c r="F2183" s="50"/>
      <c r="G2183" s="50"/>
      <c r="H2183" s="50"/>
      <c r="I2183" s="52">
        <v>0.681</v>
      </c>
      <c r="J2183" s="52">
        <v>1.248</v>
      </c>
    </row>
    <row r="2184">
      <c r="A2184" s="47" t="str">
        <f t="shared" si="1"/>
        <v>The Americas_Barbados-The Americas_2011</v>
      </c>
      <c r="B2184" s="47" t="s">
        <v>258</v>
      </c>
      <c r="C2184" s="49" t="s">
        <v>263</v>
      </c>
      <c r="D2184" s="44" t="s">
        <v>90</v>
      </c>
      <c r="E2184" s="52">
        <v>0.411</v>
      </c>
      <c r="F2184" s="52">
        <v>18.0</v>
      </c>
      <c r="G2184" s="50"/>
      <c r="H2184" s="52">
        <v>245.0</v>
      </c>
      <c r="I2184" s="52">
        <v>0.718</v>
      </c>
      <c r="J2184" s="52">
        <v>1.235</v>
      </c>
    </row>
    <row r="2185">
      <c r="A2185" s="47" t="str">
        <f t="shared" si="1"/>
        <v>The Americas_Barbados-The Americas_2012</v>
      </c>
      <c r="B2185" s="47" t="s">
        <v>258</v>
      </c>
      <c r="C2185" s="49" t="s">
        <v>263</v>
      </c>
      <c r="D2185" s="44" t="s">
        <v>91</v>
      </c>
      <c r="E2185" s="52">
        <v>0.408</v>
      </c>
      <c r="F2185" s="52">
        <v>18.0</v>
      </c>
      <c r="G2185" s="52">
        <v>84.0</v>
      </c>
      <c r="H2185" s="52">
        <v>237.0</v>
      </c>
      <c r="I2185" s="52">
        <v>0.733</v>
      </c>
      <c r="J2185" s="52">
        <v>1.233</v>
      </c>
    </row>
    <row r="2186">
      <c r="A2186" s="47" t="str">
        <f t="shared" si="1"/>
        <v>The Americas_Belize-The Americas_2000</v>
      </c>
      <c r="B2186" s="47" t="s">
        <v>258</v>
      </c>
      <c r="C2186" s="49" t="s">
        <v>264</v>
      </c>
      <c r="D2186" s="44" t="s">
        <v>70</v>
      </c>
      <c r="E2186" s="50"/>
      <c r="F2186" s="50"/>
      <c r="G2186" s="50"/>
      <c r="H2186" s="50"/>
      <c r="I2186" s="52">
        <v>0.06</v>
      </c>
      <c r="J2186" s="52">
        <v>0.07</v>
      </c>
    </row>
    <row r="2187">
      <c r="A2187" s="47" t="str">
        <f t="shared" si="1"/>
        <v>The Americas_Belize-The Americas_2001</v>
      </c>
      <c r="B2187" s="47" t="s">
        <v>258</v>
      </c>
      <c r="C2187" s="49" t="s">
        <v>264</v>
      </c>
      <c r="D2187" s="44" t="s">
        <v>71</v>
      </c>
      <c r="E2187" s="50"/>
      <c r="F2187" s="50"/>
      <c r="G2187" s="50"/>
      <c r="H2187" s="50"/>
      <c r="I2187" s="50"/>
      <c r="J2187" s="52">
        <v>0.16</v>
      </c>
    </row>
    <row r="2188">
      <c r="A2188" s="47" t="str">
        <f t="shared" si="1"/>
        <v>The Americas_Belize-The Americas_2002</v>
      </c>
      <c r="B2188" s="47" t="s">
        <v>258</v>
      </c>
      <c r="C2188" s="49" t="s">
        <v>264</v>
      </c>
      <c r="D2188" s="44" t="s">
        <v>72</v>
      </c>
      <c r="E2188" s="50"/>
      <c r="F2188" s="50"/>
      <c r="G2188" s="50"/>
      <c r="H2188" s="50"/>
      <c r="I2188" s="52">
        <v>0.057</v>
      </c>
      <c r="J2188" s="52">
        <v>0.205</v>
      </c>
    </row>
    <row r="2189">
      <c r="A2189" s="47" t="str">
        <f t="shared" si="1"/>
        <v>The Americas_Belize-The Americas_2003</v>
      </c>
      <c r="B2189" s="47" t="s">
        <v>258</v>
      </c>
      <c r="C2189" s="49" t="s">
        <v>264</v>
      </c>
      <c r="D2189" s="44" t="s">
        <v>74</v>
      </c>
      <c r="E2189" s="50"/>
      <c r="F2189" s="50"/>
      <c r="G2189" s="50"/>
      <c r="H2189" s="50"/>
      <c r="I2189" s="50"/>
      <c r="J2189" s="52">
        <v>0.234</v>
      </c>
    </row>
    <row r="2190">
      <c r="A2190" s="47" t="str">
        <f t="shared" si="1"/>
        <v>The Americas_Belize-The Americas_2004</v>
      </c>
      <c r="B2190" s="47" t="s">
        <v>258</v>
      </c>
      <c r="C2190" s="49" t="s">
        <v>264</v>
      </c>
      <c r="D2190" s="44" t="s">
        <v>83</v>
      </c>
      <c r="E2190" s="50"/>
      <c r="F2190" s="50"/>
      <c r="G2190" s="50"/>
      <c r="H2190" s="50"/>
      <c r="I2190" s="52">
        <v>0.058</v>
      </c>
      <c r="J2190" s="52">
        <v>0.283</v>
      </c>
    </row>
    <row r="2191">
      <c r="A2191" s="47" t="str">
        <f t="shared" si="1"/>
        <v>The Americas_Belize-The Americas_2005</v>
      </c>
      <c r="B2191" s="47" t="s">
        <v>258</v>
      </c>
      <c r="C2191" s="49" t="s">
        <v>264</v>
      </c>
      <c r="D2191" s="44" t="s">
        <v>84</v>
      </c>
      <c r="E2191" s="52">
        <v>0.347</v>
      </c>
      <c r="F2191" s="52">
        <v>45.0</v>
      </c>
      <c r="G2191" s="50"/>
      <c r="H2191" s="52">
        <v>147.0</v>
      </c>
      <c r="I2191" s="52">
        <v>0.092</v>
      </c>
      <c r="J2191" s="52">
        <v>0.353</v>
      </c>
    </row>
    <row r="2192">
      <c r="A2192" s="47" t="str">
        <f t="shared" si="1"/>
        <v>The Americas_Belize-The Americas_2006</v>
      </c>
      <c r="B2192" s="47" t="s">
        <v>258</v>
      </c>
      <c r="C2192" s="49" t="s">
        <v>264</v>
      </c>
      <c r="D2192" s="44" t="s">
        <v>85</v>
      </c>
      <c r="E2192" s="52">
        <v>0.348</v>
      </c>
      <c r="F2192" s="52">
        <v>45.0</v>
      </c>
      <c r="G2192" s="50"/>
      <c r="H2192" s="52">
        <v>147.0</v>
      </c>
      <c r="I2192" s="52">
        <v>0.104</v>
      </c>
      <c r="J2192" s="52">
        <v>0.423</v>
      </c>
    </row>
    <row r="2193">
      <c r="A2193" s="47" t="str">
        <f t="shared" si="1"/>
        <v>The Americas_Belize-The Americas_2007</v>
      </c>
      <c r="B2193" s="47" t="s">
        <v>258</v>
      </c>
      <c r="C2193" s="49" t="s">
        <v>264</v>
      </c>
      <c r="D2193" s="44" t="s">
        <v>86</v>
      </c>
      <c r="E2193" s="52">
        <v>0.348</v>
      </c>
      <c r="F2193" s="52">
        <v>44.0</v>
      </c>
      <c r="G2193" s="50"/>
      <c r="H2193" s="52">
        <v>147.0</v>
      </c>
      <c r="I2193" s="52">
        <v>0.109</v>
      </c>
      <c r="J2193" s="52">
        <v>0.413</v>
      </c>
    </row>
    <row r="2194">
      <c r="A2194" s="47" t="str">
        <f t="shared" si="1"/>
        <v>The Americas_Belize-The Americas_2008</v>
      </c>
      <c r="B2194" s="47" t="s">
        <v>258</v>
      </c>
      <c r="C2194" s="49" t="s">
        <v>264</v>
      </c>
      <c r="D2194" s="44" t="s">
        <v>87</v>
      </c>
      <c r="E2194" s="52">
        <v>0.332</v>
      </c>
      <c r="F2194" s="52">
        <v>44.0</v>
      </c>
      <c r="G2194" s="50"/>
      <c r="H2194" s="52">
        <v>147.0</v>
      </c>
      <c r="I2194" s="52">
        <v>0.113</v>
      </c>
      <c r="J2194" s="52">
        <v>0.545</v>
      </c>
    </row>
    <row r="2195">
      <c r="A2195" s="47" t="str">
        <f t="shared" si="1"/>
        <v>The Americas_Belize-The Americas_2009</v>
      </c>
      <c r="B2195" s="47" t="s">
        <v>258</v>
      </c>
      <c r="C2195" s="49" t="s">
        <v>264</v>
      </c>
      <c r="D2195" s="44" t="s">
        <v>88</v>
      </c>
      <c r="E2195" s="52">
        <v>0.332</v>
      </c>
      <c r="F2195" s="52">
        <v>44.0</v>
      </c>
      <c r="G2195" s="50"/>
      <c r="H2195" s="52">
        <v>147.0</v>
      </c>
      <c r="I2195" s="52">
        <v>0.117</v>
      </c>
      <c r="J2195" s="52">
        <v>0.537</v>
      </c>
    </row>
    <row r="2196">
      <c r="A2196" s="47" t="str">
        <f t="shared" si="1"/>
        <v>The Americas_Belize-The Americas_2010</v>
      </c>
      <c r="B2196" s="47" t="s">
        <v>258</v>
      </c>
      <c r="C2196" s="49" t="s">
        <v>264</v>
      </c>
      <c r="D2196" s="44" t="s">
        <v>89</v>
      </c>
      <c r="E2196" s="52">
        <v>0.332</v>
      </c>
      <c r="F2196" s="52">
        <v>44.0</v>
      </c>
      <c r="G2196" s="50"/>
      <c r="H2196" s="52">
        <v>147.0</v>
      </c>
      <c r="I2196" s="52">
        <v>0.14</v>
      </c>
      <c r="J2196" s="52">
        <v>0.629</v>
      </c>
    </row>
    <row r="2197">
      <c r="A2197" s="47" t="str">
        <f t="shared" si="1"/>
        <v>The Americas_Belize-The Americas_2011</v>
      </c>
      <c r="B2197" s="47" t="s">
        <v>258</v>
      </c>
      <c r="C2197" s="49" t="s">
        <v>264</v>
      </c>
      <c r="D2197" s="44" t="s">
        <v>90</v>
      </c>
      <c r="E2197" s="52">
        <v>0.332</v>
      </c>
      <c r="F2197" s="52">
        <v>44.0</v>
      </c>
      <c r="G2197" s="50"/>
      <c r="H2197" s="52">
        <v>147.0</v>
      </c>
      <c r="I2197" s="52">
        <v>0.187</v>
      </c>
      <c r="J2197" s="52">
        <v>0.703</v>
      </c>
    </row>
    <row r="2198">
      <c r="A2198" s="47" t="str">
        <f t="shared" si="1"/>
        <v>The Americas_Belize-The Americas_2012</v>
      </c>
      <c r="B2198" s="47" t="s">
        <v>258</v>
      </c>
      <c r="C2198" s="49" t="s">
        <v>264</v>
      </c>
      <c r="D2198" s="44" t="s">
        <v>91</v>
      </c>
      <c r="E2198" s="52">
        <v>0.332</v>
      </c>
      <c r="F2198" s="52">
        <v>44.0</v>
      </c>
      <c r="G2198" s="52">
        <v>104.0</v>
      </c>
      <c r="H2198" s="52">
        <v>147.0</v>
      </c>
      <c r="I2198" s="52">
        <v>0.25</v>
      </c>
      <c r="J2198" s="52">
        <v>0.532</v>
      </c>
    </row>
    <row r="2199">
      <c r="A2199" s="47" t="str">
        <f t="shared" si="1"/>
        <v>The Americas_Bermuda-The Americas_2000</v>
      </c>
      <c r="B2199" s="47" t="s">
        <v>258</v>
      </c>
      <c r="C2199" s="49" t="s">
        <v>265</v>
      </c>
      <c r="D2199" s="44" t="s">
        <v>70</v>
      </c>
      <c r="E2199" s="50"/>
      <c r="F2199" s="50"/>
      <c r="G2199" s="50"/>
      <c r="H2199" s="50"/>
      <c r="I2199" s="52">
        <v>0.429</v>
      </c>
      <c r="J2199" s="52">
        <v>0.207</v>
      </c>
    </row>
    <row r="2200">
      <c r="A2200" s="47" t="str">
        <f t="shared" si="1"/>
        <v>The Americas_Bermuda-The Americas_2001</v>
      </c>
      <c r="B2200" s="47" t="s">
        <v>258</v>
      </c>
      <c r="C2200" s="49" t="s">
        <v>265</v>
      </c>
      <c r="D2200" s="44" t="s">
        <v>71</v>
      </c>
      <c r="E2200" s="50"/>
      <c r="F2200" s="50"/>
      <c r="G2200" s="50"/>
      <c r="H2200" s="50"/>
      <c r="I2200" s="52">
        <v>0.475</v>
      </c>
      <c r="J2200" s="52">
        <v>0.211</v>
      </c>
    </row>
    <row r="2201">
      <c r="A2201" s="47" t="str">
        <f t="shared" si="1"/>
        <v>The Americas_Bermuda-The Americas_2002</v>
      </c>
      <c r="B2201" s="47" t="s">
        <v>258</v>
      </c>
      <c r="C2201" s="49" t="s">
        <v>265</v>
      </c>
      <c r="D2201" s="44" t="s">
        <v>72</v>
      </c>
      <c r="E2201" s="50"/>
      <c r="F2201" s="50"/>
      <c r="G2201" s="50"/>
      <c r="H2201" s="50"/>
      <c r="I2201" s="52">
        <v>0.52</v>
      </c>
      <c r="J2201" s="52">
        <v>0.473</v>
      </c>
    </row>
    <row r="2202">
      <c r="A2202" s="47" t="str">
        <f t="shared" si="1"/>
        <v>The Americas_Bermuda-The Americas_2003</v>
      </c>
      <c r="B2202" s="47" t="s">
        <v>258</v>
      </c>
      <c r="C2202" s="49" t="s">
        <v>265</v>
      </c>
      <c r="D2202" s="44" t="s">
        <v>74</v>
      </c>
      <c r="E2202" s="50"/>
      <c r="F2202" s="50"/>
      <c r="G2202" s="50"/>
      <c r="H2202" s="50"/>
      <c r="I2202" s="52">
        <v>0.565</v>
      </c>
      <c r="J2202" s="52">
        <v>0.628</v>
      </c>
    </row>
    <row r="2203">
      <c r="A2203" s="47" t="str">
        <f t="shared" si="1"/>
        <v>The Americas_Bermuda-The Americas_2004</v>
      </c>
      <c r="B2203" s="47" t="s">
        <v>258</v>
      </c>
      <c r="C2203" s="49" t="s">
        <v>265</v>
      </c>
      <c r="D2203" s="44" t="s">
        <v>83</v>
      </c>
      <c r="E2203" s="50"/>
      <c r="F2203" s="50"/>
      <c r="G2203" s="50"/>
      <c r="H2203" s="50"/>
      <c r="I2203" s="52">
        <v>0.61</v>
      </c>
      <c r="J2203" s="52">
        <v>0.767</v>
      </c>
    </row>
    <row r="2204">
      <c r="A2204" s="47" t="str">
        <f t="shared" si="1"/>
        <v>The Americas_Bermuda-The Americas_2005</v>
      </c>
      <c r="B2204" s="47" t="s">
        <v>258</v>
      </c>
      <c r="C2204" s="49" t="s">
        <v>265</v>
      </c>
      <c r="D2204" s="44" t="s">
        <v>84</v>
      </c>
      <c r="E2204" s="50"/>
      <c r="F2204" s="50"/>
      <c r="G2204" s="50"/>
      <c r="H2204" s="50"/>
      <c r="I2204" s="52">
        <v>0.654</v>
      </c>
      <c r="J2204" s="52">
        <v>0.822</v>
      </c>
    </row>
    <row r="2205">
      <c r="A2205" s="47" t="str">
        <f t="shared" si="1"/>
        <v>The Americas_Bermuda-The Americas_2006</v>
      </c>
      <c r="B2205" s="47" t="s">
        <v>258</v>
      </c>
      <c r="C2205" s="49" t="s">
        <v>265</v>
      </c>
      <c r="D2205" s="44" t="s">
        <v>85</v>
      </c>
      <c r="E2205" s="50"/>
      <c r="F2205" s="50"/>
      <c r="G2205" s="50"/>
      <c r="H2205" s="50"/>
      <c r="I2205" s="52">
        <v>0.699</v>
      </c>
      <c r="J2205" s="52">
        <v>0.934</v>
      </c>
    </row>
    <row r="2206">
      <c r="A2206" s="47" t="str">
        <f t="shared" si="1"/>
        <v>The Americas_Bermuda-The Americas_2007</v>
      </c>
      <c r="B2206" s="47" t="s">
        <v>258</v>
      </c>
      <c r="C2206" s="49" t="s">
        <v>265</v>
      </c>
      <c r="D2206" s="44" t="s">
        <v>86</v>
      </c>
      <c r="E2206" s="50"/>
      <c r="F2206" s="50"/>
      <c r="G2206" s="50"/>
      <c r="H2206" s="50"/>
      <c r="I2206" s="52">
        <v>0.744</v>
      </c>
      <c r="J2206" s="52">
        <v>1.07</v>
      </c>
    </row>
    <row r="2207">
      <c r="A2207" s="47" t="str">
        <f t="shared" si="1"/>
        <v>The Americas_Bermuda-The Americas_2008</v>
      </c>
      <c r="B2207" s="47" t="s">
        <v>258</v>
      </c>
      <c r="C2207" s="49" t="s">
        <v>265</v>
      </c>
      <c r="D2207" s="44" t="s">
        <v>87</v>
      </c>
      <c r="E2207" s="50"/>
      <c r="F2207" s="50"/>
      <c r="G2207" s="50"/>
      <c r="H2207" s="50"/>
      <c r="I2207" s="52">
        <v>0.823</v>
      </c>
      <c r="J2207" s="52">
        <v>1.222</v>
      </c>
    </row>
    <row r="2208">
      <c r="A2208" s="47" t="str">
        <f t="shared" si="1"/>
        <v>The Americas_Bermuda-The Americas_2009</v>
      </c>
      <c r="B2208" s="47" t="s">
        <v>258</v>
      </c>
      <c r="C2208" s="49" t="s">
        <v>265</v>
      </c>
      <c r="D2208" s="44" t="s">
        <v>88</v>
      </c>
      <c r="E2208" s="50"/>
      <c r="F2208" s="50"/>
      <c r="G2208" s="50"/>
      <c r="H2208" s="50"/>
      <c r="I2208" s="52">
        <v>0.833</v>
      </c>
      <c r="J2208" s="52">
        <v>1.311</v>
      </c>
    </row>
    <row r="2209">
      <c r="A2209" s="47" t="str">
        <f t="shared" si="1"/>
        <v>The Americas_Bermuda-The Americas_2010</v>
      </c>
      <c r="B2209" s="47" t="s">
        <v>258</v>
      </c>
      <c r="C2209" s="49" t="s">
        <v>265</v>
      </c>
      <c r="D2209" s="44" t="s">
        <v>89</v>
      </c>
      <c r="E2209" s="50"/>
      <c r="F2209" s="50"/>
      <c r="G2209" s="50"/>
      <c r="H2209" s="50"/>
      <c r="I2209" s="52">
        <v>0.842</v>
      </c>
      <c r="J2209" s="52">
        <v>1.358</v>
      </c>
    </row>
    <row r="2210">
      <c r="A2210" s="47" t="str">
        <f t="shared" si="1"/>
        <v>The Americas_Bermuda-The Americas_2011</v>
      </c>
      <c r="B2210" s="47" t="s">
        <v>258</v>
      </c>
      <c r="C2210" s="49" t="s">
        <v>265</v>
      </c>
      <c r="D2210" s="44" t="s">
        <v>90</v>
      </c>
      <c r="E2210" s="50"/>
      <c r="F2210" s="50"/>
      <c r="G2210" s="50"/>
      <c r="H2210" s="50"/>
      <c r="I2210" s="52">
        <v>0.883</v>
      </c>
      <c r="J2210" s="50"/>
    </row>
    <row r="2211">
      <c r="A2211" s="47" t="str">
        <f t="shared" si="1"/>
        <v>The Americas_Bermuda-The Americas_2012</v>
      </c>
      <c r="B2211" s="47" t="s">
        <v>258</v>
      </c>
      <c r="C2211" s="49" t="s">
        <v>265</v>
      </c>
      <c r="D2211" s="44" t="s">
        <v>91</v>
      </c>
      <c r="E2211" s="50"/>
      <c r="F2211" s="50"/>
      <c r="G2211" s="50"/>
      <c r="H2211" s="50"/>
      <c r="I2211" s="52">
        <v>0.913</v>
      </c>
      <c r="J2211" s="52">
        <v>1.395</v>
      </c>
    </row>
    <row r="2212">
      <c r="A2212" s="47" t="str">
        <f t="shared" si="1"/>
        <v>The Americas_Bolivia-The Americas_2000</v>
      </c>
      <c r="B2212" s="47" t="s">
        <v>258</v>
      </c>
      <c r="C2212" s="49" t="s">
        <v>266</v>
      </c>
      <c r="D2212" s="44" t="s">
        <v>70</v>
      </c>
      <c r="E2212" s="50"/>
      <c r="F2212" s="50"/>
      <c r="G2212" s="50"/>
      <c r="H2212" s="50"/>
      <c r="I2212" s="52">
        <v>0.014</v>
      </c>
      <c r="J2212" s="52">
        <v>0.069</v>
      </c>
    </row>
    <row r="2213">
      <c r="A2213" s="47" t="str">
        <f t="shared" si="1"/>
        <v>The Americas_Bolivia-The Americas_2001</v>
      </c>
      <c r="B2213" s="47" t="s">
        <v>258</v>
      </c>
      <c r="C2213" s="49" t="s">
        <v>266</v>
      </c>
      <c r="D2213" s="44" t="s">
        <v>71</v>
      </c>
      <c r="E2213" s="50"/>
      <c r="F2213" s="50"/>
      <c r="G2213" s="50"/>
      <c r="H2213" s="50"/>
      <c r="I2213" s="52">
        <v>0.021</v>
      </c>
      <c r="J2213" s="52">
        <v>0.09</v>
      </c>
    </row>
    <row r="2214">
      <c r="A2214" s="47" t="str">
        <f t="shared" si="1"/>
        <v>The Americas_Bolivia-The Americas_2002</v>
      </c>
      <c r="B2214" s="47" t="s">
        <v>258</v>
      </c>
      <c r="C2214" s="49" t="s">
        <v>266</v>
      </c>
      <c r="D2214" s="44" t="s">
        <v>72</v>
      </c>
      <c r="E2214" s="50"/>
      <c r="F2214" s="50"/>
      <c r="G2214" s="50"/>
      <c r="H2214" s="50"/>
      <c r="I2214" s="52">
        <v>0.031</v>
      </c>
      <c r="J2214" s="52">
        <v>0.116</v>
      </c>
    </row>
    <row r="2215">
      <c r="A2215" s="47" t="str">
        <f t="shared" si="1"/>
        <v>The Americas_Bolivia-The Americas_2003</v>
      </c>
      <c r="B2215" s="47" t="s">
        <v>258</v>
      </c>
      <c r="C2215" s="49" t="s">
        <v>266</v>
      </c>
      <c r="D2215" s="44" t="s">
        <v>74</v>
      </c>
      <c r="E2215" s="50"/>
      <c r="F2215" s="52">
        <v>60.0</v>
      </c>
      <c r="G2215" s="50"/>
      <c r="H2215" s="50"/>
      <c r="I2215" s="52">
        <v>0.035</v>
      </c>
      <c r="J2215" s="52">
        <v>0.142</v>
      </c>
    </row>
    <row r="2216">
      <c r="A2216" s="47" t="str">
        <f t="shared" si="1"/>
        <v>The Americas_Bolivia-The Americas_2004</v>
      </c>
      <c r="B2216" s="47" t="s">
        <v>258</v>
      </c>
      <c r="C2216" s="49" t="s">
        <v>266</v>
      </c>
      <c r="D2216" s="44" t="s">
        <v>83</v>
      </c>
      <c r="E2216" s="50"/>
      <c r="F2216" s="52">
        <v>60.0</v>
      </c>
      <c r="G2216" s="50"/>
      <c r="H2216" s="50"/>
      <c r="I2216" s="52">
        <v>0.044</v>
      </c>
      <c r="J2216" s="52">
        <v>0.196</v>
      </c>
    </row>
    <row r="2217">
      <c r="A2217" s="47" t="str">
        <f t="shared" si="1"/>
        <v>The Americas_Bolivia-The Americas_2005</v>
      </c>
      <c r="B2217" s="47" t="s">
        <v>258</v>
      </c>
      <c r="C2217" s="49" t="s">
        <v>266</v>
      </c>
      <c r="D2217" s="44" t="s">
        <v>84</v>
      </c>
      <c r="E2217" s="52">
        <v>0.8</v>
      </c>
      <c r="F2217" s="52">
        <v>50.0</v>
      </c>
      <c r="G2217" s="50"/>
      <c r="H2217" s="52">
        <v>1080.0</v>
      </c>
      <c r="I2217" s="52">
        <v>0.052</v>
      </c>
      <c r="J2217" s="52">
        <v>0.259</v>
      </c>
    </row>
    <row r="2218">
      <c r="A2218" s="47" t="str">
        <f t="shared" si="1"/>
        <v>The Americas_Bolivia-The Americas_2006</v>
      </c>
      <c r="B2218" s="47" t="s">
        <v>258</v>
      </c>
      <c r="C2218" s="49" t="s">
        <v>266</v>
      </c>
      <c r="D2218" s="44" t="s">
        <v>85</v>
      </c>
      <c r="E2218" s="52">
        <v>0.8</v>
      </c>
      <c r="F2218" s="52">
        <v>50.0</v>
      </c>
      <c r="G2218" s="50"/>
      <c r="H2218" s="52">
        <v>1080.0</v>
      </c>
      <c r="I2218" s="52">
        <v>0.062</v>
      </c>
      <c r="J2218" s="52">
        <v>0.302</v>
      </c>
    </row>
    <row r="2219">
      <c r="A2219" s="47" t="str">
        <f t="shared" si="1"/>
        <v>The Americas_Bolivia-The Americas_2007</v>
      </c>
      <c r="B2219" s="47" t="s">
        <v>258</v>
      </c>
      <c r="C2219" s="49" t="s">
        <v>266</v>
      </c>
      <c r="D2219" s="44" t="s">
        <v>86</v>
      </c>
      <c r="E2219" s="52">
        <v>0.8</v>
      </c>
      <c r="F2219" s="52">
        <v>50.0</v>
      </c>
      <c r="G2219" s="50"/>
      <c r="H2219" s="52">
        <v>1080.0</v>
      </c>
      <c r="I2219" s="52">
        <v>0.105</v>
      </c>
      <c r="J2219" s="52">
        <v>0.336</v>
      </c>
    </row>
    <row r="2220">
      <c r="A2220" s="47" t="str">
        <f t="shared" si="1"/>
        <v>The Americas_Bolivia-The Americas_2008</v>
      </c>
      <c r="B2220" s="47" t="s">
        <v>258</v>
      </c>
      <c r="C2220" s="49" t="s">
        <v>266</v>
      </c>
      <c r="D2220" s="44" t="s">
        <v>87</v>
      </c>
      <c r="E2220" s="52">
        <v>0.8</v>
      </c>
      <c r="F2220" s="52">
        <v>50.0</v>
      </c>
      <c r="G2220" s="50"/>
      <c r="H2220" s="52">
        <v>1080.0</v>
      </c>
      <c r="I2220" s="52">
        <v>0.125</v>
      </c>
      <c r="J2220" s="52">
        <v>0.512</v>
      </c>
    </row>
    <row r="2221">
      <c r="A2221" s="47" t="str">
        <f t="shared" si="1"/>
        <v>The Americas_Bolivia-The Americas_2009</v>
      </c>
      <c r="B2221" s="47" t="s">
        <v>258</v>
      </c>
      <c r="C2221" s="49" t="s">
        <v>266</v>
      </c>
      <c r="D2221" s="44" t="s">
        <v>88</v>
      </c>
      <c r="E2221" s="52">
        <v>0.8</v>
      </c>
      <c r="F2221" s="52">
        <v>50.0</v>
      </c>
      <c r="G2221" s="50"/>
      <c r="H2221" s="52">
        <v>1080.0</v>
      </c>
      <c r="I2221" s="52">
        <v>0.168</v>
      </c>
      <c r="J2221" s="52">
        <v>0.647</v>
      </c>
    </row>
    <row r="2222">
      <c r="A2222" s="47" t="str">
        <f t="shared" si="1"/>
        <v>The Americas_Bolivia-The Americas_2010</v>
      </c>
      <c r="B2222" s="47" t="s">
        <v>258</v>
      </c>
      <c r="C2222" s="49" t="s">
        <v>266</v>
      </c>
      <c r="D2222" s="44" t="s">
        <v>89</v>
      </c>
      <c r="E2222" s="52">
        <v>0.8</v>
      </c>
      <c r="F2222" s="52">
        <v>49.0</v>
      </c>
      <c r="G2222" s="50"/>
      <c r="H2222" s="52">
        <v>1080.0</v>
      </c>
      <c r="I2222" s="52">
        <v>0.224</v>
      </c>
      <c r="J2222" s="52">
        <v>0.707</v>
      </c>
    </row>
    <row r="2223">
      <c r="A2223" s="47" t="str">
        <f t="shared" si="1"/>
        <v>The Americas_Bolivia-The Americas_2011</v>
      </c>
      <c r="B2223" s="47" t="s">
        <v>258</v>
      </c>
      <c r="C2223" s="49" t="s">
        <v>266</v>
      </c>
      <c r="D2223" s="44" t="s">
        <v>90</v>
      </c>
      <c r="E2223" s="52">
        <v>0.8</v>
      </c>
      <c r="F2223" s="52">
        <v>49.0</v>
      </c>
      <c r="G2223" s="50"/>
      <c r="H2223" s="52">
        <v>1080.0</v>
      </c>
      <c r="I2223" s="52">
        <v>0.3</v>
      </c>
      <c r="J2223" s="52">
        <v>0.809</v>
      </c>
    </row>
    <row r="2224">
      <c r="A2224" s="47" t="str">
        <f t="shared" si="1"/>
        <v>The Americas_Bolivia-The Americas_2012</v>
      </c>
      <c r="B2224" s="47" t="s">
        <v>258</v>
      </c>
      <c r="C2224" s="49" t="s">
        <v>266</v>
      </c>
      <c r="D2224" s="44" t="s">
        <v>91</v>
      </c>
      <c r="E2224" s="52">
        <v>0.834</v>
      </c>
      <c r="F2224" s="52">
        <v>49.0</v>
      </c>
      <c r="G2224" s="52">
        <v>158.0</v>
      </c>
      <c r="H2224" s="52">
        <v>1025.0</v>
      </c>
      <c r="I2224" s="52">
        <v>0.355</v>
      </c>
      <c r="J2224" s="52">
        <v>0.904</v>
      </c>
    </row>
    <row r="2225">
      <c r="A2225" s="47" t="str">
        <f t="shared" si="1"/>
        <v>The Americas_Brazil-The Americas_2000</v>
      </c>
      <c r="B2225" s="47" t="s">
        <v>258</v>
      </c>
      <c r="C2225" s="49" t="s">
        <v>267</v>
      </c>
      <c r="D2225" s="44" t="s">
        <v>70</v>
      </c>
      <c r="E2225" s="50"/>
      <c r="F2225" s="50"/>
      <c r="G2225" s="50"/>
      <c r="H2225" s="50"/>
      <c r="I2225" s="52">
        <v>0.029</v>
      </c>
      <c r="J2225" s="52">
        <v>0.133</v>
      </c>
    </row>
    <row r="2226">
      <c r="A2226" s="47" t="str">
        <f t="shared" si="1"/>
        <v>The Americas_Brazil-The Americas_2001</v>
      </c>
      <c r="B2226" s="47" t="s">
        <v>258</v>
      </c>
      <c r="C2226" s="49" t="s">
        <v>267</v>
      </c>
      <c r="D2226" s="44" t="s">
        <v>71</v>
      </c>
      <c r="E2226" s="50"/>
      <c r="F2226" s="50"/>
      <c r="G2226" s="50"/>
      <c r="H2226" s="50"/>
      <c r="I2226" s="52">
        <v>0.045</v>
      </c>
      <c r="J2226" s="52">
        <v>0.162</v>
      </c>
    </row>
    <row r="2227">
      <c r="A2227" s="47" t="str">
        <f t="shared" si="1"/>
        <v>The Americas_Brazil-The Americas_2002</v>
      </c>
      <c r="B2227" s="47" t="s">
        <v>258</v>
      </c>
      <c r="C2227" s="49" t="s">
        <v>267</v>
      </c>
      <c r="D2227" s="44" t="s">
        <v>72</v>
      </c>
      <c r="E2227" s="50"/>
      <c r="F2227" s="50"/>
      <c r="G2227" s="50"/>
      <c r="H2227" s="50"/>
      <c r="I2227" s="52">
        <v>0.091</v>
      </c>
      <c r="J2227" s="52">
        <v>0.194</v>
      </c>
    </row>
    <row r="2228">
      <c r="A2228" s="47" t="str">
        <f t="shared" si="1"/>
        <v>The Americas_Brazil-The Americas_2003</v>
      </c>
      <c r="B2228" s="47" t="s">
        <v>258</v>
      </c>
      <c r="C2228" s="49" t="s">
        <v>267</v>
      </c>
      <c r="D2228" s="44" t="s">
        <v>74</v>
      </c>
      <c r="E2228" s="50"/>
      <c r="F2228" s="52">
        <v>152.0</v>
      </c>
      <c r="G2228" s="50"/>
      <c r="H2228" s="50"/>
      <c r="I2228" s="52">
        <v>0.132</v>
      </c>
      <c r="J2228" s="52">
        <v>0.255</v>
      </c>
    </row>
    <row r="2229">
      <c r="A2229" s="47" t="str">
        <f t="shared" si="1"/>
        <v>The Americas_Brazil-The Americas_2004</v>
      </c>
      <c r="B2229" s="47" t="s">
        <v>258</v>
      </c>
      <c r="C2229" s="49" t="s">
        <v>267</v>
      </c>
      <c r="D2229" s="44" t="s">
        <v>83</v>
      </c>
      <c r="E2229" s="50"/>
      <c r="F2229" s="52">
        <v>152.0</v>
      </c>
      <c r="G2229" s="50"/>
      <c r="H2229" s="50"/>
      <c r="I2229" s="52">
        <v>0.191</v>
      </c>
      <c r="J2229" s="52">
        <v>0.357</v>
      </c>
    </row>
    <row r="2230">
      <c r="A2230" s="47" t="str">
        <f t="shared" si="1"/>
        <v>The Americas_Brazil-The Americas_2005</v>
      </c>
      <c r="B2230" s="47" t="s">
        <v>258</v>
      </c>
      <c r="C2230" s="49" t="s">
        <v>267</v>
      </c>
      <c r="D2230" s="44" t="s">
        <v>84</v>
      </c>
      <c r="E2230" s="52">
        <v>0.69</v>
      </c>
      <c r="F2230" s="52">
        <v>152.0</v>
      </c>
      <c r="G2230" s="50"/>
      <c r="H2230" s="52">
        <v>2600.0</v>
      </c>
      <c r="I2230" s="52">
        <v>0.21</v>
      </c>
      <c r="J2230" s="52">
        <v>0.463</v>
      </c>
    </row>
    <row r="2231">
      <c r="A2231" s="47" t="str">
        <f t="shared" si="1"/>
        <v>The Americas_Brazil-The Americas_2006</v>
      </c>
      <c r="B2231" s="47" t="s">
        <v>258</v>
      </c>
      <c r="C2231" s="49" t="s">
        <v>267</v>
      </c>
      <c r="D2231" s="44" t="s">
        <v>85</v>
      </c>
      <c r="E2231" s="52">
        <v>0.69</v>
      </c>
      <c r="F2231" s="52">
        <v>149.0</v>
      </c>
      <c r="G2231" s="50"/>
      <c r="H2231" s="52">
        <v>2600.0</v>
      </c>
      <c r="I2231" s="52">
        <v>0.282</v>
      </c>
      <c r="J2231" s="52">
        <v>0.531</v>
      </c>
    </row>
    <row r="2232">
      <c r="A2232" s="47" t="str">
        <f t="shared" si="1"/>
        <v>The Americas_Brazil-The Americas_2007</v>
      </c>
      <c r="B2232" s="47" t="s">
        <v>258</v>
      </c>
      <c r="C2232" s="49" t="s">
        <v>267</v>
      </c>
      <c r="D2232" s="44" t="s">
        <v>86</v>
      </c>
      <c r="E2232" s="52">
        <v>0.69</v>
      </c>
      <c r="F2232" s="52">
        <v>149.0</v>
      </c>
      <c r="G2232" s="50"/>
      <c r="H2232" s="52">
        <v>2600.0</v>
      </c>
      <c r="I2232" s="52">
        <v>0.309</v>
      </c>
      <c r="J2232" s="52">
        <v>0.637</v>
      </c>
    </row>
    <row r="2233">
      <c r="A2233" s="47" t="str">
        <f t="shared" si="1"/>
        <v>The Americas_Brazil-The Americas_2008</v>
      </c>
      <c r="B2233" s="47" t="s">
        <v>258</v>
      </c>
      <c r="C2233" s="49" t="s">
        <v>267</v>
      </c>
      <c r="D2233" s="44" t="s">
        <v>87</v>
      </c>
      <c r="E2233" s="52">
        <v>0.684</v>
      </c>
      <c r="F2233" s="52">
        <v>149.0</v>
      </c>
      <c r="G2233" s="50"/>
      <c r="H2233" s="52">
        <v>2600.0</v>
      </c>
      <c r="I2233" s="52">
        <v>0.338</v>
      </c>
      <c r="J2233" s="52">
        <v>0.786</v>
      </c>
    </row>
    <row r="2234">
      <c r="A2234" s="47" t="str">
        <f t="shared" si="1"/>
        <v>The Americas_Brazil-The Americas_2009</v>
      </c>
      <c r="B2234" s="47" t="s">
        <v>258</v>
      </c>
      <c r="C2234" s="49" t="s">
        <v>267</v>
      </c>
      <c r="D2234" s="44" t="s">
        <v>88</v>
      </c>
      <c r="E2234" s="52">
        <v>0.656</v>
      </c>
      <c r="F2234" s="52">
        <v>119.0</v>
      </c>
      <c r="G2234" s="50"/>
      <c r="H2234" s="52">
        <v>2600.0</v>
      </c>
      <c r="I2234" s="52">
        <v>0.392</v>
      </c>
      <c r="J2234" s="52">
        <v>0.875</v>
      </c>
    </row>
    <row r="2235">
      <c r="A2235" s="47" t="str">
        <f t="shared" si="1"/>
        <v>The Americas_Brazil-The Americas_2010</v>
      </c>
      <c r="B2235" s="47" t="s">
        <v>258</v>
      </c>
      <c r="C2235" s="49" t="s">
        <v>267</v>
      </c>
      <c r="D2235" s="44" t="s">
        <v>89</v>
      </c>
      <c r="E2235" s="52">
        <v>0.663</v>
      </c>
      <c r="F2235" s="52">
        <v>119.0</v>
      </c>
      <c r="G2235" s="50"/>
      <c r="H2235" s="52">
        <v>2600.0</v>
      </c>
      <c r="I2235" s="52">
        <v>0.407</v>
      </c>
      <c r="J2235" s="52">
        <v>1.009</v>
      </c>
    </row>
    <row r="2236">
      <c r="A2236" s="47" t="str">
        <f t="shared" si="1"/>
        <v>The Americas_Brazil-The Americas_2011</v>
      </c>
      <c r="B2236" s="47" t="s">
        <v>258</v>
      </c>
      <c r="C2236" s="49" t="s">
        <v>267</v>
      </c>
      <c r="D2236" s="44" t="s">
        <v>90</v>
      </c>
      <c r="E2236" s="52">
        <v>0.663</v>
      </c>
      <c r="F2236" s="52">
        <v>119.0</v>
      </c>
      <c r="G2236" s="50"/>
      <c r="H2236" s="52">
        <v>2600.0</v>
      </c>
      <c r="I2236" s="52">
        <v>0.457</v>
      </c>
      <c r="J2236" s="52">
        <v>1.19</v>
      </c>
    </row>
    <row r="2237">
      <c r="A2237" s="47" t="str">
        <f t="shared" si="1"/>
        <v>The Americas_Brazil-The Americas_2012</v>
      </c>
      <c r="B2237" s="47" t="s">
        <v>258</v>
      </c>
      <c r="C2237" s="49" t="s">
        <v>267</v>
      </c>
      <c r="D2237" s="44" t="s">
        <v>91</v>
      </c>
      <c r="E2237" s="52">
        <v>0.685</v>
      </c>
      <c r="F2237" s="52">
        <v>119.0</v>
      </c>
      <c r="G2237" s="52">
        <v>118.0</v>
      </c>
      <c r="H2237" s="52">
        <v>2600.0</v>
      </c>
      <c r="I2237" s="52">
        <v>0.486</v>
      </c>
      <c r="J2237" s="52">
        <v>1.25</v>
      </c>
    </row>
    <row r="2238">
      <c r="A2238" s="47" t="str">
        <f t="shared" si="1"/>
        <v>The Americas_Canada-The Americas_2000</v>
      </c>
      <c r="B2238" s="47" t="s">
        <v>258</v>
      </c>
      <c r="C2238" s="49" t="s">
        <v>268</v>
      </c>
      <c r="D2238" s="44" t="s">
        <v>70</v>
      </c>
      <c r="E2238" s="50"/>
      <c r="F2238" s="50"/>
      <c r="G2238" s="50"/>
      <c r="H2238" s="50"/>
      <c r="I2238" s="52">
        <v>0.513</v>
      </c>
      <c r="J2238" s="52">
        <v>0.284</v>
      </c>
    </row>
    <row r="2239">
      <c r="A2239" s="47" t="str">
        <f t="shared" si="1"/>
        <v>The Americas_Canada-The Americas_2001</v>
      </c>
      <c r="B2239" s="47" t="s">
        <v>258</v>
      </c>
      <c r="C2239" s="49" t="s">
        <v>268</v>
      </c>
      <c r="D2239" s="44" t="s">
        <v>71</v>
      </c>
      <c r="E2239" s="50"/>
      <c r="F2239" s="50"/>
      <c r="G2239" s="50"/>
      <c r="H2239" s="50"/>
      <c r="I2239" s="52">
        <v>0.602</v>
      </c>
      <c r="J2239" s="52">
        <v>0.344</v>
      </c>
    </row>
    <row r="2240">
      <c r="A2240" s="47" t="str">
        <f t="shared" si="1"/>
        <v>The Americas_Canada-The Americas_2002</v>
      </c>
      <c r="B2240" s="47" t="s">
        <v>258</v>
      </c>
      <c r="C2240" s="49" t="s">
        <v>268</v>
      </c>
      <c r="D2240" s="44" t="s">
        <v>72</v>
      </c>
      <c r="E2240" s="50"/>
      <c r="F2240" s="50"/>
      <c r="G2240" s="50"/>
      <c r="H2240" s="50"/>
      <c r="I2240" s="52">
        <v>0.616</v>
      </c>
      <c r="J2240" s="52">
        <v>0.379</v>
      </c>
    </row>
    <row r="2241">
      <c r="A2241" s="47" t="str">
        <f t="shared" si="1"/>
        <v>The Americas_Canada-The Americas_2003</v>
      </c>
      <c r="B2241" s="47" t="s">
        <v>258</v>
      </c>
      <c r="C2241" s="49" t="s">
        <v>268</v>
      </c>
      <c r="D2241" s="44" t="s">
        <v>74</v>
      </c>
      <c r="E2241" s="50"/>
      <c r="F2241" s="52">
        <v>3.0</v>
      </c>
      <c r="G2241" s="50"/>
      <c r="H2241" s="50"/>
      <c r="I2241" s="52">
        <v>0.642</v>
      </c>
      <c r="J2241" s="52">
        <v>0.421</v>
      </c>
    </row>
    <row r="2242">
      <c r="A2242" s="47" t="str">
        <f t="shared" si="1"/>
        <v>The Americas_Canada-The Americas_2004</v>
      </c>
      <c r="B2242" s="47" t="s">
        <v>258</v>
      </c>
      <c r="C2242" s="49" t="s">
        <v>268</v>
      </c>
      <c r="D2242" s="44" t="s">
        <v>83</v>
      </c>
      <c r="E2242" s="50"/>
      <c r="F2242" s="52">
        <v>3.0</v>
      </c>
      <c r="G2242" s="50"/>
      <c r="H2242" s="50"/>
      <c r="I2242" s="52">
        <v>0.66</v>
      </c>
      <c r="J2242" s="52">
        <v>0.471</v>
      </c>
    </row>
    <row r="2243">
      <c r="A2243" s="47" t="str">
        <f t="shared" si="1"/>
        <v>The Americas_Canada-The Americas_2005</v>
      </c>
      <c r="B2243" s="47" t="s">
        <v>258</v>
      </c>
      <c r="C2243" s="49" t="s">
        <v>268</v>
      </c>
      <c r="D2243" s="44" t="s">
        <v>84</v>
      </c>
      <c r="E2243" s="52">
        <v>0.475</v>
      </c>
      <c r="F2243" s="52">
        <v>3.0</v>
      </c>
      <c r="G2243" s="50"/>
      <c r="H2243" s="52">
        <v>119.0</v>
      </c>
      <c r="I2243" s="52">
        <v>0.717</v>
      </c>
      <c r="J2243" s="52">
        <v>0.528</v>
      </c>
    </row>
    <row r="2244">
      <c r="A2244" s="47" t="str">
        <f t="shared" si="1"/>
        <v>The Americas_Canada-The Americas_2006</v>
      </c>
      <c r="B2244" s="47" t="s">
        <v>258</v>
      </c>
      <c r="C2244" s="49" t="s">
        <v>268</v>
      </c>
      <c r="D2244" s="44" t="s">
        <v>85</v>
      </c>
      <c r="E2244" s="52">
        <v>0.45</v>
      </c>
      <c r="F2244" s="52">
        <v>3.0</v>
      </c>
      <c r="G2244" s="50"/>
      <c r="H2244" s="52">
        <v>119.0</v>
      </c>
      <c r="I2244" s="52">
        <v>0.724</v>
      </c>
      <c r="J2244" s="52">
        <v>0.575</v>
      </c>
    </row>
    <row r="2245">
      <c r="A2245" s="47" t="str">
        <f t="shared" si="1"/>
        <v>The Americas_Canada-The Americas_2007</v>
      </c>
      <c r="B2245" s="47" t="s">
        <v>258</v>
      </c>
      <c r="C2245" s="49" t="s">
        <v>268</v>
      </c>
      <c r="D2245" s="44" t="s">
        <v>86</v>
      </c>
      <c r="E2245" s="52">
        <v>0.443</v>
      </c>
      <c r="F2245" s="52">
        <v>3.0</v>
      </c>
      <c r="G2245" s="50"/>
      <c r="H2245" s="52">
        <v>119.0</v>
      </c>
      <c r="I2245" s="52">
        <v>0.732</v>
      </c>
      <c r="J2245" s="52">
        <v>0.615</v>
      </c>
    </row>
    <row r="2246">
      <c r="A2246" s="47" t="str">
        <f t="shared" si="1"/>
        <v>The Americas_Canada-The Americas_2008</v>
      </c>
      <c r="B2246" s="47" t="s">
        <v>258</v>
      </c>
      <c r="C2246" s="49" t="s">
        <v>268</v>
      </c>
      <c r="D2246" s="44" t="s">
        <v>87</v>
      </c>
      <c r="E2246" s="52">
        <v>0.441</v>
      </c>
      <c r="F2246" s="52">
        <v>5.0</v>
      </c>
      <c r="G2246" s="50"/>
      <c r="H2246" s="52">
        <v>119.0</v>
      </c>
      <c r="I2246" s="52">
        <v>0.767</v>
      </c>
      <c r="J2246" s="52">
        <v>0.662</v>
      </c>
    </row>
    <row r="2247">
      <c r="A2247" s="47" t="str">
        <f t="shared" si="1"/>
        <v>The Americas_Canada-The Americas_2009</v>
      </c>
      <c r="B2247" s="47" t="s">
        <v>258</v>
      </c>
      <c r="C2247" s="49" t="s">
        <v>268</v>
      </c>
      <c r="D2247" s="44" t="s">
        <v>88</v>
      </c>
      <c r="E2247" s="52">
        <v>0.423</v>
      </c>
      <c r="F2247" s="52">
        <v>5.0</v>
      </c>
      <c r="G2247" s="50"/>
      <c r="H2247" s="52">
        <v>119.0</v>
      </c>
      <c r="I2247" s="52">
        <v>0.803</v>
      </c>
      <c r="J2247" s="52">
        <v>0.705</v>
      </c>
    </row>
    <row r="2248">
      <c r="A2248" s="47" t="str">
        <f t="shared" si="1"/>
        <v>The Americas_Canada-The Americas_2010</v>
      </c>
      <c r="B2248" s="47" t="s">
        <v>258</v>
      </c>
      <c r="C2248" s="49" t="s">
        <v>268</v>
      </c>
      <c r="D2248" s="44" t="s">
        <v>89</v>
      </c>
      <c r="E2248" s="52">
        <v>0.277</v>
      </c>
      <c r="F2248" s="52">
        <v>5.0</v>
      </c>
      <c r="G2248" s="50"/>
      <c r="H2248" s="52">
        <v>131.0</v>
      </c>
      <c r="I2248" s="52">
        <v>0.803</v>
      </c>
      <c r="J2248" s="52">
        <v>0.757</v>
      </c>
    </row>
    <row r="2249">
      <c r="A2249" s="47" t="str">
        <f t="shared" si="1"/>
        <v>The Americas_Canada-The Americas_2011</v>
      </c>
      <c r="B2249" s="47" t="s">
        <v>258</v>
      </c>
      <c r="C2249" s="49" t="s">
        <v>268</v>
      </c>
      <c r="D2249" s="44" t="s">
        <v>90</v>
      </c>
      <c r="E2249" s="52">
        <v>0.261</v>
      </c>
      <c r="F2249" s="52">
        <v>5.0</v>
      </c>
      <c r="G2249" s="50"/>
      <c r="H2249" s="52">
        <v>131.0</v>
      </c>
      <c r="I2249" s="52">
        <v>0.83</v>
      </c>
      <c r="J2249" s="52">
        <v>0.794</v>
      </c>
    </row>
    <row r="2250">
      <c r="A2250" s="47" t="str">
        <f t="shared" si="1"/>
        <v>The Americas_Canada-The Americas_2012</v>
      </c>
      <c r="B2250" s="47" t="s">
        <v>258</v>
      </c>
      <c r="C2250" s="49" t="s">
        <v>268</v>
      </c>
      <c r="D2250" s="44" t="s">
        <v>91</v>
      </c>
      <c r="E2250" s="52">
        <v>0.246</v>
      </c>
      <c r="F2250" s="52">
        <v>5.0</v>
      </c>
      <c r="G2250" s="52">
        <v>17.0</v>
      </c>
      <c r="H2250" s="52">
        <v>131.0</v>
      </c>
      <c r="I2250" s="52">
        <v>0.83</v>
      </c>
      <c r="J2250" s="52">
        <v>0.801</v>
      </c>
    </row>
    <row r="2251">
      <c r="A2251" s="47" t="str">
        <f t="shared" si="1"/>
        <v>The Americas_Cayman Islands-The Americas_2000</v>
      </c>
      <c r="B2251" s="47" t="s">
        <v>258</v>
      </c>
      <c r="C2251" s="49" t="s">
        <v>269</v>
      </c>
      <c r="D2251" s="44" t="s">
        <v>70</v>
      </c>
      <c r="E2251" s="50"/>
      <c r="F2251" s="50"/>
      <c r="G2251" s="50"/>
      <c r="H2251" s="50"/>
      <c r="I2251" s="50"/>
      <c r="J2251" s="52">
        <v>0.257</v>
      </c>
    </row>
    <row r="2252">
      <c r="A2252" s="47" t="str">
        <f t="shared" si="1"/>
        <v>The Americas_Cayman Islands-The Americas_2001</v>
      </c>
      <c r="B2252" s="47" t="s">
        <v>258</v>
      </c>
      <c r="C2252" s="49" t="s">
        <v>269</v>
      </c>
      <c r="D2252" s="44" t="s">
        <v>71</v>
      </c>
      <c r="E2252" s="50"/>
      <c r="F2252" s="50"/>
      <c r="G2252" s="50"/>
      <c r="H2252" s="50"/>
      <c r="I2252" s="50"/>
      <c r="J2252" s="52">
        <v>0.392</v>
      </c>
    </row>
    <row r="2253">
      <c r="A2253" s="47" t="str">
        <f t="shared" si="1"/>
        <v>The Americas_Cayman Islands-The Americas_2002</v>
      </c>
      <c r="B2253" s="47" t="s">
        <v>258</v>
      </c>
      <c r="C2253" s="49" t="s">
        <v>269</v>
      </c>
      <c r="D2253" s="44" t="s">
        <v>72</v>
      </c>
      <c r="E2253" s="50"/>
      <c r="F2253" s="50"/>
      <c r="G2253" s="50"/>
      <c r="H2253" s="50"/>
      <c r="I2253" s="50"/>
      <c r="J2253" s="52">
        <v>0.425</v>
      </c>
    </row>
    <row r="2254">
      <c r="A2254" s="47" t="str">
        <f t="shared" si="1"/>
        <v>The Americas_Cayman Islands-The Americas_2003</v>
      </c>
      <c r="B2254" s="47" t="s">
        <v>258</v>
      </c>
      <c r="C2254" s="49" t="s">
        <v>269</v>
      </c>
      <c r="D2254" s="44" t="s">
        <v>74</v>
      </c>
      <c r="E2254" s="50"/>
      <c r="F2254" s="50"/>
      <c r="G2254" s="50"/>
      <c r="H2254" s="50"/>
      <c r="I2254" s="50"/>
      <c r="J2254" s="52">
        <v>0.457</v>
      </c>
    </row>
    <row r="2255">
      <c r="A2255" s="47" t="str">
        <f t="shared" si="1"/>
        <v>The Americas_Cayman Islands-The Americas_2004</v>
      </c>
      <c r="B2255" s="47" t="s">
        <v>258</v>
      </c>
      <c r="C2255" s="49" t="s">
        <v>269</v>
      </c>
      <c r="D2255" s="44" t="s">
        <v>83</v>
      </c>
      <c r="E2255" s="50"/>
      <c r="F2255" s="50"/>
      <c r="G2255" s="50"/>
      <c r="H2255" s="50"/>
      <c r="I2255" s="50"/>
      <c r="J2255" s="52">
        <v>0.715</v>
      </c>
    </row>
    <row r="2256">
      <c r="A2256" s="47" t="str">
        <f t="shared" si="1"/>
        <v>The Americas_Cayman Islands-The Americas_2005</v>
      </c>
      <c r="B2256" s="47" t="s">
        <v>258</v>
      </c>
      <c r="C2256" s="49" t="s">
        <v>269</v>
      </c>
      <c r="D2256" s="44" t="s">
        <v>84</v>
      </c>
      <c r="E2256" s="50"/>
      <c r="F2256" s="50"/>
      <c r="G2256" s="50"/>
      <c r="H2256" s="50"/>
      <c r="I2256" s="52">
        <v>0.38</v>
      </c>
      <c r="J2256" s="52">
        <v>1.665</v>
      </c>
    </row>
    <row r="2257">
      <c r="A2257" s="47" t="str">
        <f t="shared" si="1"/>
        <v>The Americas_Cayman Islands-The Americas_2006</v>
      </c>
      <c r="B2257" s="47" t="s">
        <v>258</v>
      </c>
      <c r="C2257" s="49" t="s">
        <v>269</v>
      </c>
      <c r="D2257" s="44" t="s">
        <v>85</v>
      </c>
      <c r="E2257" s="50"/>
      <c r="F2257" s="50"/>
      <c r="G2257" s="50"/>
      <c r="H2257" s="50"/>
      <c r="I2257" s="52">
        <v>0.445</v>
      </c>
      <c r="J2257" s="52">
        <v>1.85</v>
      </c>
    </row>
    <row r="2258">
      <c r="A2258" s="47" t="str">
        <f t="shared" si="1"/>
        <v>The Americas_Cayman Islands-The Americas_2007</v>
      </c>
      <c r="B2258" s="47" t="s">
        <v>258</v>
      </c>
      <c r="C2258" s="49" t="s">
        <v>269</v>
      </c>
      <c r="D2258" s="44" t="s">
        <v>86</v>
      </c>
      <c r="E2258" s="50"/>
      <c r="F2258" s="50"/>
      <c r="G2258" s="50"/>
      <c r="H2258" s="50"/>
      <c r="I2258" s="52">
        <v>0.52</v>
      </c>
      <c r="J2258" s="52">
        <v>1.972</v>
      </c>
    </row>
    <row r="2259">
      <c r="A2259" s="47" t="str">
        <f t="shared" si="1"/>
        <v>The Americas_Cayman Islands-The Americas_2008</v>
      </c>
      <c r="B2259" s="47" t="s">
        <v>258</v>
      </c>
      <c r="C2259" s="49" t="s">
        <v>269</v>
      </c>
      <c r="D2259" s="44" t="s">
        <v>87</v>
      </c>
      <c r="E2259" s="50"/>
      <c r="F2259" s="50"/>
      <c r="G2259" s="50"/>
      <c r="H2259" s="50"/>
      <c r="I2259" s="52">
        <v>0.61</v>
      </c>
      <c r="J2259" s="52">
        <v>1.858</v>
      </c>
    </row>
    <row r="2260">
      <c r="A2260" s="47" t="str">
        <f t="shared" si="1"/>
        <v>The Americas_Cayman Islands-The Americas_2009</v>
      </c>
      <c r="B2260" s="47" t="s">
        <v>258</v>
      </c>
      <c r="C2260" s="49" t="s">
        <v>269</v>
      </c>
      <c r="D2260" s="44" t="s">
        <v>88</v>
      </c>
      <c r="E2260" s="50"/>
      <c r="F2260" s="50"/>
      <c r="G2260" s="50"/>
      <c r="H2260" s="50"/>
      <c r="I2260" s="52">
        <v>0.645</v>
      </c>
      <c r="J2260" s="52">
        <v>2.003</v>
      </c>
    </row>
    <row r="2261">
      <c r="A2261" s="47" t="str">
        <f t="shared" si="1"/>
        <v>The Americas_Cayman Islands-The Americas_2010</v>
      </c>
      <c r="B2261" s="47" t="s">
        <v>258</v>
      </c>
      <c r="C2261" s="49" t="s">
        <v>269</v>
      </c>
      <c r="D2261" s="44" t="s">
        <v>89</v>
      </c>
      <c r="E2261" s="50"/>
      <c r="F2261" s="50"/>
      <c r="G2261" s="50"/>
      <c r="H2261" s="50"/>
      <c r="I2261" s="52">
        <v>0.66</v>
      </c>
      <c r="J2261" s="52">
        <v>1.812</v>
      </c>
    </row>
    <row r="2262">
      <c r="A2262" s="47" t="str">
        <f t="shared" si="1"/>
        <v>The Americas_Cayman Islands-The Americas_2011</v>
      </c>
      <c r="B2262" s="47" t="s">
        <v>258</v>
      </c>
      <c r="C2262" s="49" t="s">
        <v>269</v>
      </c>
      <c r="D2262" s="44" t="s">
        <v>90</v>
      </c>
      <c r="E2262" s="50"/>
      <c r="F2262" s="50"/>
      <c r="G2262" s="50"/>
      <c r="H2262" s="50"/>
      <c r="I2262" s="52">
        <v>0.695</v>
      </c>
      <c r="J2262" s="52">
        <v>1.71</v>
      </c>
    </row>
    <row r="2263">
      <c r="A2263" s="47" t="str">
        <f t="shared" si="1"/>
        <v>The Americas_Cayman Islands-The Americas_2012</v>
      </c>
      <c r="B2263" s="47" t="s">
        <v>258</v>
      </c>
      <c r="C2263" s="49" t="s">
        <v>269</v>
      </c>
      <c r="D2263" s="44" t="s">
        <v>91</v>
      </c>
      <c r="E2263" s="50"/>
      <c r="F2263" s="50"/>
      <c r="G2263" s="50"/>
      <c r="H2263" s="50"/>
      <c r="I2263" s="52">
        <v>0.741</v>
      </c>
      <c r="J2263" s="52">
        <v>1.717</v>
      </c>
    </row>
    <row r="2264">
      <c r="A2264" s="47" t="str">
        <f t="shared" si="1"/>
        <v>The Americas_Chile-The Americas_2000</v>
      </c>
      <c r="B2264" s="47" t="s">
        <v>258</v>
      </c>
      <c r="C2264" s="49" t="s">
        <v>270</v>
      </c>
      <c r="D2264" s="44" t="s">
        <v>70</v>
      </c>
      <c r="E2264" s="50"/>
      <c r="F2264" s="50"/>
      <c r="G2264" s="50"/>
      <c r="H2264" s="50"/>
      <c r="I2264" s="52">
        <v>0.166</v>
      </c>
      <c r="J2264" s="52">
        <v>0.22</v>
      </c>
    </row>
    <row r="2265">
      <c r="A2265" s="47" t="str">
        <f t="shared" si="1"/>
        <v>The Americas_Chile-The Americas_2001</v>
      </c>
      <c r="B2265" s="47" t="s">
        <v>258</v>
      </c>
      <c r="C2265" s="49" t="s">
        <v>270</v>
      </c>
      <c r="D2265" s="44" t="s">
        <v>71</v>
      </c>
      <c r="E2265" s="50"/>
      <c r="F2265" s="50"/>
      <c r="G2265" s="50"/>
      <c r="H2265" s="50"/>
      <c r="I2265" s="52">
        <v>0.191</v>
      </c>
      <c r="J2265" s="52">
        <v>0.326</v>
      </c>
    </row>
    <row r="2266">
      <c r="A2266" s="47" t="str">
        <f t="shared" si="1"/>
        <v>The Americas_Chile-The Americas_2002</v>
      </c>
      <c r="B2266" s="47" t="s">
        <v>258</v>
      </c>
      <c r="C2266" s="49" t="s">
        <v>270</v>
      </c>
      <c r="D2266" s="44" t="s">
        <v>72</v>
      </c>
      <c r="E2266" s="50"/>
      <c r="F2266" s="50"/>
      <c r="G2266" s="50"/>
      <c r="H2266" s="50"/>
      <c r="I2266" s="52">
        <v>0.221</v>
      </c>
      <c r="J2266" s="52">
        <v>0.395</v>
      </c>
    </row>
    <row r="2267">
      <c r="A2267" s="47" t="str">
        <f t="shared" si="1"/>
        <v>The Americas_Chile-The Americas_2003</v>
      </c>
      <c r="B2267" s="47" t="s">
        <v>258</v>
      </c>
      <c r="C2267" s="49" t="s">
        <v>270</v>
      </c>
      <c r="D2267" s="44" t="s">
        <v>74</v>
      </c>
      <c r="E2267" s="50"/>
      <c r="F2267" s="52">
        <v>27.0</v>
      </c>
      <c r="G2267" s="50"/>
      <c r="H2267" s="50"/>
      <c r="I2267" s="52">
        <v>0.255</v>
      </c>
      <c r="J2267" s="52">
        <v>0.454</v>
      </c>
    </row>
    <row r="2268">
      <c r="A2268" s="47" t="str">
        <f t="shared" si="1"/>
        <v>The Americas_Chile-The Americas_2004</v>
      </c>
      <c r="B2268" s="47" t="s">
        <v>258</v>
      </c>
      <c r="C2268" s="49" t="s">
        <v>270</v>
      </c>
      <c r="D2268" s="44" t="s">
        <v>83</v>
      </c>
      <c r="E2268" s="50"/>
      <c r="F2268" s="52">
        <v>27.0</v>
      </c>
      <c r="G2268" s="50"/>
      <c r="H2268" s="50"/>
      <c r="I2268" s="52">
        <v>0.282</v>
      </c>
      <c r="J2268" s="52">
        <v>0.573</v>
      </c>
    </row>
    <row r="2269">
      <c r="A2269" s="47" t="str">
        <f t="shared" si="1"/>
        <v>The Americas_Chile-The Americas_2005</v>
      </c>
      <c r="B2269" s="47" t="s">
        <v>258</v>
      </c>
      <c r="C2269" s="49" t="s">
        <v>270</v>
      </c>
      <c r="D2269" s="44" t="s">
        <v>84</v>
      </c>
      <c r="E2269" s="52">
        <v>0.253</v>
      </c>
      <c r="F2269" s="52">
        <v>27.0</v>
      </c>
      <c r="G2269" s="50"/>
      <c r="H2269" s="52">
        <v>316.0</v>
      </c>
      <c r="I2269" s="52">
        <v>0.312</v>
      </c>
      <c r="J2269" s="52">
        <v>0.647</v>
      </c>
    </row>
    <row r="2270">
      <c r="A2270" s="47" t="str">
        <f t="shared" si="1"/>
        <v>The Americas_Chile-The Americas_2006</v>
      </c>
      <c r="B2270" s="47" t="s">
        <v>258</v>
      </c>
      <c r="C2270" s="49" t="s">
        <v>270</v>
      </c>
      <c r="D2270" s="44" t="s">
        <v>85</v>
      </c>
      <c r="E2270" s="52">
        <v>0.251</v>
      </c>
      <c r="F2270" s="52">
        <v>27.0</v>
      </c>
      <c r="G2270" s="50"/>
      <c r="H2270" s="52">
        <v>316.0</v>
      </c>
      <c r="I2270" s="52">
        <v>0.345</v>
      </c>
      <c r="J2270" s="52">
        <v>0.754</v>
      </c>
    </row>
    <row r="2271">
      <c r="A2271" s="47" t="str">
        <f t="shared" si="1"/>
        <v>The Americas_Chile-The Americas_2007</v>
      </c>
      <c r="B2271" s="47" t="s">
        <v>258</v>
      </c>
      <c r="C2271" s="49" t="s">
        <v>270</v>
      </c>
      <c r="D2271" s="44" t="s">
        <v>86</v>
      </c>
      <c r="E2271" s="52">
        <v>0.251</v>
      </c>
      <c r="F2271" s="52">
        <v>27.0</v>
      </c>
      <c r="G2271" s="50"/>
      <c r="H2271" s="52">
        <v>316.0</v>
      </c>
      <c r="I2271" s="52">
        <v>0.359</v>
      </c>
      <c r="J2271" s="52">
        <v>0.837</v>
      </c>
    </row>
    <row r="2272">
      <c r="A2272" s="47" t="str">
        <f t="shared" si="1"/>
        <v>The Americas_Chile-The Americas_2008</v>
      </c>
      <c r="B2272" s="47" t="s">
        <v>258</v>
      </c>
      <c r="C2272" s="49" t="s">
        <v>270</v>
      </c>
      <c r="D2272" s="44" t="s">
        <v>87</v>
      </c>
      <c r="E2272" s="52">
        <v>0.251</v>
      </c>
      <c r="F2272" s="52">
        <v>27.0</v>
      </c>
      <c r="G2272" s="50"/>
      <c r="H2272" s="52">
        <v>316.0</v>
      </c>
      <c r="I2272" s="52">
        <v>0.373</v>
      </c>
      <c r="J2272" s="52">
        <v>0.879</v>
      </c>
    </row>
    <row r="2273">
      <c r="A2273" s="47" t="str">
        <f t="shared" si="1"/>
        <v>The Americas_Chile-The Americas_2009</v>
      </c>
      <c r="B2273" s="47" t="s">
        <v>258</v>
      </c>
      <c r="C2273" s="49" t="s">
        <v>270</v>
      </c>
      <c r="D2273" s="44" t="s">
        <v>88</v>
      </c>
      <c r="E2273" s="52">
        <v>0.248</v>
      </c>
      <c r="F2273" s="52">
        <v>27.0</v>
      </c>
      <c r="G2273" s="50"/>
      <c r="H2273" s="52">
        <v>316.0</v>
      </c>
      <c r="I2273" s="52">
        <v>0.416</v>
      </c>
      <c r="J2273" s="52">
        <v>0.968</v>
      </c>
    </row>
    <row r="2274">
      <c r="A2274" s="47" t="str">
        <f t="shared" si="1"/>
        <v>The Americas_Chile-The Americas_2010</v>
      </c>
      <c r="B2274" s="47" t="s">
        <v>258</v>
      </c>
      <c r="C2274" s="49" t="s">
        <v>270</v>
      </c>
      <c r="D2274" s="44" t="s">
        <v>89</v>
      </c>
      <c r="E2274" s="52">
        <v>0.245</v>
      </c>
      <c r="F2274" s="52">
        <v>22.0</v>
      </c>
      <c r="G2274" s="50"/>
      <c r="H2274" s="52">
        <v>316.0</v>
      </c>
      <c r="I2274" s="52">
        <v>0.45</v>
      </c>
      <c r="J2274" s="52">
        <v>1.158</v>
      </c>
    </row>
    <row r="2275">
      <c r="A2275" s="47" t="str">
        <f t="shared" si="1"/>
        <v>The Americas_Chile-The Americas_2011</v>
      </c>
      <c r="B2275" s="47" t="s">
        <v>258</v>
      </c>
      <c r="C2275" s="49" t="s">
        <v>270</v>
      </c>
      <c r="D2275" s="44" t="s">
        <v>90</v>
      </c>
      <c r="E2275" s="52">
        <v>0.245</v>
      </c>
      <c r="F2275" s="52">
        <v>8.0</v>
      </c>
      <c r="G2275" s="50"/>
      <c r="H2275" s="52">
        <v>316.0</v>
      </c>
      <c r="I2275" s="52">
        <v>0.522</v>
      </c>
      <c r="J2275" s="52">
        <v>1.289</v>
      </c>
    </row>
    <row r="2276">
      <c r="A2276" s="47" t="str">
        <f t="shared" si="1"/>
        <v>The Americas_Chile-The Americas_2012</v>
      </c>
      <c r="B2276" s="47" t="s">
        <v>258</v>
      </c>
      <c r="C2276" s="49" t="s">
        <v>270</v>
      </c>
      <c r="D2276" s="44" t="s">
        <v>91</v>
      </c>
      <c r="E2276" s="52">
        <v>0.277</v>
      </c>
      <c r="F2276" s="52">
        <v>8.0</v>
      </c>
      <c r="G2276" s="52">
        <v>34.0</v>
      </c>
      <c r="H2276" s="52">
        <v>291.0</v>
      </c>
      <c r="I2276" s="52">
        <v>0.614</v>
      </c>
      <c r="J2276" s="52">
        <v>1.371</v>
      </c>
    </row>
    <row r="2277">
      <c r="A2277" s="47" t="str">
        <f t="shared" si="1"/>
        <v>The Americas_Colombia-The Americas_2000</v>
      </c>
      <c r="B2277" s="47" t="s">
        <v>258</v>
      </c>
      <c r="C2277" s="49" t="s">
        <v>271</v>
      </c>
      <c r="D2277" s="44" t="s">
        <v>70</v>
      </c>
      <c r="E2277" s="50"/>
      <c r="F2277" s="50"/>
      <c r="G2277" s="50"/>
      <c r="H2277" s="50"/>
      <c r="I2277" s="52">
        <v>0.022</v>
      </c>
      <c r="J2277" s="52">
        <v>0.057</v>
      </c>
    </row>
    <row r="2278">
      <c r="A2278" s="47" t="str">
        <f t="shared" si="1"/>
        <v>The Americas_Colombia-The Americas_2001</v>
      </c>
      <c r="B2278" s="47" t="s">
        <v>258</v>
      </c>
      <c r="C2278" s="49" t="s">
        <v>271</v>
      </c>
      <c r="D2278" s="44" t="s">
        <v>71</v>
      </c>
      <c r="E2278" s="50"/>
      <c r="F2278" s="50"/>
      <c r="G2278" s="50"/>
      <c r="H2278" s="50"/>
      <c r="I2278" s="52">
        <v>0.029</v>
      </c>
      <c r="J2278" s="52">
        <v>0.081</v>
      </c>
    </row>
    <row r="2279">
      <c r="A2279" s="47" t="str">
        <f t="shared" si="1"/>
        <v>The Americas_Colombia-The Americas_2002</v>
      </c>
      <c r="B2279" s="47" t="s">
        <v>258</v>
      </c>
      <c r="C2279" s="49" t="s">
        <v>271</v>
      </c>
      <c r="D2279" s="44" t="s">
        <v>72</v>
      </c>
      <c r="E2279" s="50"/>
      <c r="F2279" s="50"/>
      <c r="G2279" s="50"/>
      <c r="H2279" s="50"/>
      <c r="I2279" s="52">
        <v>0.046</v>
      </c>
      <c r="J2279" s="52">
        <v>0.112</v>
      </c>
    </row>
    <row r="2280">
      <c r="A2280" s="47" t="str">
        <f t="shared" si="1"/>
        <v>The Americas_Colombia-The Americas_2003</v>
      </c>
      <c r="B2280" s="47" t="s">
        <v>258</v>
      </c>
      <c r="C2280" s="49" t="s">
        <v>271</v>
      </c>
      <c r="D2280" s="44" t="s">
        <v>74</v>
      </c>
      <c r="E2280" s="50"/>
      <c r="F2280" s="52">
        <v>60.0</v>
      </c>
      <c r="G2280" s="50"/>
      <c r="H2280" s="50"/>
      <c r="I2280" s="52">
        <v>0.074</v>
      </c>
      <c r="J2280" s="52">
        <v>0.148</v>
      </c>
    </row>
    <row r="2281">
      <c r="A2281" s="47" t="str">
        <f t="shared" si="1"/>
        <v>The Americas_Colombia-The Americas_2004</v>
      </c>
      <c r="B2281" s="47" t="s">
        <v>258</v>
      </c>
      <c r="C2281" s="49" t="s">
        <v>271</v>
      </c>
      <c r="D2281" s="44" t="s">
        <v>83</v>
      </c>
      <c r="E2281" s="50"/>
      <c r="F2281" s="52">
        <v>42.0</v>
      </c>
      <c r="G2281" s="50"/>
      <c r="H2281" s="50"/>
      <c r="I2281" s="52">
        <v>0.091</v>
      </c>
      <c r="J2281" s="52">
        <v>0.245</v>
      </c>
    </row>
    <row r="2282">
      <c r="A2282" s="47" t="str">
        <f t="shared" si="1"/>
        <v>The Americas_Colombia-The Americas_2005</v>
      </c>
      <c r="B2282" s="47" t="s">
        <v>258</v>
      </c>
      <c r="C2282" s="49" t="s">
        <v>271</v>
      </c>
      <c r="D2282" s="44" t="s">
        <v>84</v>
      </c>
      <c r="E2282" s="52">
        <v>0.837</v>
      </c>
      <c r="F2282" s="52">
        <v>42.0</v>
      </c>
      <c r="G2282" s="50"/>
      <c r="H2282" s="52">
        <v>456.0</v>
      </c>
      <c r="I2282" s="52">
        <v>0.11</v>
      </c>
      <c r="J2282" s="52">
        <v>0.506</v>
      </c>
    </row>
    <row r="2283">
      <c r="A2283" s="47" t="str">
        <f t="shared" si="1"/>
        <v>The Americas_Colombia-The Americas_2006</v>
      </c>
      <c r="B2283" s="47" t="s">
        <v>258</v>
      </c>
      <c r="C2283" s="49" t="s">
        <v>271</v>
      </c>
      <c r="D2283" s="44" t="s">
        <v>85</v>
      </c>
      <c r="E2283" s="52">
        <v>0.84</v>
      </c>
      <c r="F2283" s="52">
        <v>43.0</v>
      </c>
      <c r="G2283" s="50"/>
      <c r="H2283" s="52">
        <v>456.0</v>
      </c>
      <c r="I2283" s="52">
        <v>0.153</v>
      </c>
      <c r="J2283" s="52">
        <v>0.679</v>
      </c>
    </row>
    <row r="2284">
      <c r="A2284" s="47" t="str">
        <f t="shared" si="1"/>
        <v>The Americas_Colombia-The Americas_2007</v>
      </c>
      <c r="B2284" s="47" t="s">
        <v>258</v>
      </c>
      <c r="C2284" s="49" t="s">
        <v>271</v>
      </c>
      <c r="D2284" s="44" t="s">
        <v>86</v>
      </c>
      <c r="E2284" s="52">
        <v>0.842</v>
      </c>
      <c r="F2284" s="52">
        <v>42.0</v>
      </c>
      <c r="G2284" s="50"/>
      <c r="H2284" s="52">
        <v>268.0</v>
      </c>
      <c r="I2284" s="52">
        <v>0.218</v>
      </c>
      <c r="J2284" s="52">
        <v>0.763</v>
      </c>
    </row>
    <row r="2285">
      <c r="A2285" s="47" t="str">
        <f t="shared" si="1"/>
        <v>The Americas_Colombia-The Americas_2008</v>
      </c>
      <c r="B2285" s="47" t="s">
        <v>258</v>
      </c>
      <c r="C2285" s="49" t="s">
        <v>271</v>
      </c>
      <c r="D2285" s="44" t="s">
        <v>87</v>
      </c>
      <c r="E2285" s="52">
        <v>0.801</v>
      </c>
      <c r="F2285" s="52">
        <v>36.0</v>
      </c>
      <c r="G2285" s="50"/>
      <c r="H2285" s="52">
        <v>256.0</v>
      </c>
      <c r="I2285" s="52">
        <v>0.256</v>
      </c>
      <c r="J2285" s="52">
        <v>0.916</v>
      </c>
    </row>
    <row r="2286">
      <c r="A2286" s="47" t="str">
        <f t="shared" si="1"/>
        <v>The Americas_Colombia-The Americas_2009</v>
      </c>
      <c r="B2286" s="47" t="s">
        <v>258</v>
      </c>
      <c r="C2286" s="49" t="s">
        <v>271</v>
      </c>
      <c r="D2286" s="44" t="s">
        <v>88</v>
      </c>
      <c r="E2286" s="52">
        <v>0.803</v>
      </c>
      <c r="F2286" s="52">
        <v>20.0</v>
      </c>
      <c r="G2286" s="50"/>
      <c r="H2286" s="52">
        <v>208.0</v>
      </c>
      <c r="I2286" s="52">
        <v>0.3</v>
      </c>
      <c r="J2286" s="52">
        <v>0.92</v>
      </c>
    </row>
    <row r="2287">
      <c r="A2287" s="47" t="str">
        <f t="shared" si="1"/>
        <v>The Americas_Colombia-The Americas_2010</v>
      </c>
      <c r="B2287" s="47" t="s">
        <v>258</v>
      </c>
      <c r="C2287" s="49" t="s">
        <v>271</v>
      </c>
      <c r="D2287" s="44" t="s">
        <v>89</v>
      </c>
      <c r="E2287" s="52">
        <v>0.803</v>
      </c>
      <c r="F2287" s="52">
        <v>14.0</v>
      </c>
      <c r="G2287" s="50"/>
      <c r="H2287" s="52">
        <v>208.0</v>
      </c>
      <c r="I2287" s="52">
        <v>0.365</v>
      </c>
      <c r="J2287" s="52">
        <v>0.958</v>
      </c>
    </row>
    <row r="2288">
      <c r="A2288" s="47" t="str">
        <f t="shared" si="1"/>
        <v>The Americas_Colombia-The Americas_2011</v>
      </c>
      <c r="B2288" s="47" t="s">
        <v>258</v>
      </c>
      <c r="C2288" s="49" t="s">
        <v>271</v>
      </c>
      <c r="D2288" s="44" t="s">
        <v>90</v>
      </c>
      <c r="E2288" s="52">
        <v>0.764</v>
      </c>
      <c r="F2288" s="52">
        <v>14.0</v>
      </c>
      <c r="G2288" s="50"/>
      <c r="H2288" s="52">
        <v>193.0</v>
      </c>
      <c r="I2288" s="52">
        <v>0.404</v>
      </c>
      <c r="J2288" s="52">
        <v>0.981</v>
      </c>
    </row>
    <row r="2289">
      <c r="A2289" s="47" t="str">
        <f t="shared" si="1"/>
        <v>The Americas_Colombia-The Americas_2012</v>
      </c>
      <c r="B2289" s="47" t="s">
        <v>258</v>
      </c>
      <c r="C2289" s="49" t="s">
        <v>271</v>
      </c>
      <c r="D2289" s="44" t="s">
        <v>91</v>
      </c>
      <c r="E2289" s="52">
        <v>0.76</v>
      </c>
      <c r="F2289" s="52">
        <v>15.0</v>
      </c>
      <c r="G2289" s="52">
        <v>42.0</v>
      </c>
      <c r="H2289" s="52">
        <v>203.0</v>
      </c>
      <c r="I2289" s="52">
        <v>0.49</v>
      </c>
      <c r="J2289" s="52">
        <v>1.029</v>
      </c>
    </row>
    <row r="2290">
      <c r="A2290" s="47" t="str">
        <f t="shared" si="1"/>
        <v>The Americas_Costa Rica-The Americas_2000</v>
      </c>
      <c r="B2290" s="47" t="s">
        <v>258</v>
      </c>
      <c r="C2290" s="49" t="s">
        <v>272</v>
      </c>
      <c r="D2290" s="44" t="s">
        <v>70</v>
      </c>
      <c r="E2290" s="50"/>
      <c r="F2290" s="50"/>
      <c r="G2290" s="50"/>
      <c r="H2290" s="50"/>
      <c r="I2290" s="52">
        <v>0.058</v>
      </c>
      <c r="J2290" s="52">
        <v>0.054</v>
      </c>
    </row>
    <row r="2291">
      <c r="A2291" s="47" t="str">
        <f t="shared" si="1"/>
        <v>The Americas_Costa Rica-The Americas_2001</v>
      </c>
      <c r="B2291" s="47" t="s">
        <v>258</v>
      </c>
      <c r="C2291" s="49" t="s">
        <v>272</v>
      </c>
      <c r="D2291" s="44" t="s">
        <v>71</v>
      </c>
      <c r="E2291" s="50"/>
      <c r="F2291" s="50"/>
      <c r="G2291" s="50"/>
      <c r="H2291" s="50"/>
      <c r="I2291" s="52">
        <v>0.096</v>
      </c>
      <c r="J2291" s="52">
        <v>0.081</v>
      </c>
    </row>
    <row r="2292">
      <c r="A2292" s="47" t="str">
        <f t="shared" si="1"/>
        <v>The Americas_Costa Rica-The Americas_2002</v>
      </c>
      <c r="B2292" s="47" t="s">
        <v>258</v>
      </c>
      <c r="C2292" s="49" t="s">
        <v>272</v>
      </c>
      <c r="D2292" s="44" t="s">
        <v>72</v>
      </c>
      <c r="E2292" s="50"/>
      <c r="F2292" s="50"/>
      <c r="G2292" s="50"/>
      <c r="H2292" s="50"/>
      <c r="I2292" s="52">
        <v>0.199</v>
      </c>
      <c r="J2292" s="52">
        <v>0.123</v>
      </c>
    </row>
    <row r="2293">
      <c r="A2293" s="47" t="str">
        <f t="shared" si="1"/>
        <v>The Americas_Costa Rica-The Americas_2003</v>
      </c>
      <c r="B2293" s="47" t="s">
        <v>258</v>
      </c>
      <c r="C2293" s="49" t="s">
        <v>272</v>
      </c>
      <c r="D2293" s="44" t="s">
        <v>74</v>
      </c>
      <c r="E2293" s="50"/>
      <c r="F2293" s="52">
        <v>77.0</v>
      </c>
      <c r="G2293" s="50"/>
      <c r="H2293" s="50"/>
      <c r="I2293" s="52">
        <v>0.203</v>
      </c>
      <c r="J2293" s="52">
        <v>0.187</v>
      </c>
    </row>
    <row r="2294">
      <c r="A2294" s="47" t="str">
        <f t="shared" si="1"/>
        <v>The Americas_Costa Rica-The Americas_2004</v>
      </c>
      <c r="B2294" s="47" t="s">
        <v>258</v>
      </c>
      <c r="C2294" s="49" t="s">
        <v>272</v>
      </c>
      <c r="D2294" s="44" t="s">
        <v>83</v>
      </c>
      <c r="E2294" s="50"/>
      <c r="F2294" s="52">
        <v>77.0</v>
      </c>
      <c r="G2294" s="50"/>
      <c r="H2294" s="50"/>
      <c r="I2294" s="52">
        <v>0.208</v>
      </c>
      <c r="J2294" s="52">
        <v>0.217</v>
      </c>
    </row>
    <row r="2295">
      <c r="A2295" s="47" t="str">
        <f t="shared" si="1"/>
        <v>The Americas_Costa Rica-The Americas_2005</v>
      </c>
      <c r="B2295" s="47" t="s">
        <v>258</v>
      </c>
      <c r="C2295" s="49" t="s">
        <v>272</v>
      </c>
      <c r="D2295" s="44" t="s">
        <v>84</v>
      </c>
      <c r="E2295" s="52">
        <v>0.552</v>
      </c>
      <c r="F2295" s="52">
        <v>77.0</v>
      </c>
      <c r="G2295" s="50"/>
      <c r="H2295" s="52">
        <v>402.0</v>
      </c>
      <c r="I2295" s="52">
        <v>0.221</v>
      </c>
      <c r="J2295" s="52">
        <v>0.255</v>
      </c>
    </row>
    <row r="2296">
      <c r="A2296" s="47" t="str">
        <f t="shared" si="1"/>
        <v>The Americas_Costa Rica-The Americas_2006</v>
      </c>
      <c r="B2296" s="47" t="s">
        <v>258</v>
      </c>
      <c r="C2296" s="49" t="s">
        <v>272</v>
      </c>
      <c r="D2296" s="44" t="s">
        <v>85</v>
      </c>
      <c r="E2296" s="52">
        <v>0.552</v>
      </c>
      <c r="F2296" s="52">
        <v>77.0</v>
      </c>
      <c r="G2296" s="50"/>
      <c r="H2296" s="52">
        <v>402.0</v>
      </c>
      <c r="I2296" s="52">
        <v>0.251</v>
      </c>
      <c r="J2296" s="52">
        <v>0.329</v>
      </c>
    </row>
    <row r="2297">
      <c r="A2297" s="47" t="str">
        <f t="shared" si="1"/>
        <v>The Americas_Costa Rica-The Americas_2007</v>
      </c>
      <c r="B2297" s="47" t="s">
        <v>258</v>
      </c>
      <c r="C2297" s="49" t="s">
        <v>272</v>
      </c>
      <c r="D2297" s="44" t="s">
        <v>86</v>
      </c>
      <c r="E2297" s="52">
        <v>0.552</v>
      </c>
      <c r="F2297" s="52">
        <v>77.0</v>
      </c>
      <c r="G2297" s="50"/>
      <c r="H2297" s="52">
        <v>402.0</v>
      </c>
      <c r="I2297" s="52">
        <v>0.284</v>
      </c>
      <c r="J2297" s="52">
        <v>0.338</v>
      </c>
    </row>
    <row r="2298">
      <c r="A2298" s="47" t="str">
        <f t="shared" si="1"/>
        <v>The Americas_Costa Rica-The Americas_2008</v>
      </c>
      <c r="B2298" s="47" t="s">
        <v>258</v>
      </c>
      <c r="C2298" s="49" t="s">
        <v>272</v>
      </c>
      <c r="D2298" s="44" t="s">
        <v>87</v>
      </c>
      <c r="E2298" s="52">
        <v>0.552</v>
      </c>
      <c r="F2298" s="52">
        <v>60.0</v>
      </c>
      <c r="G2298" s="50"/>
      <c r="H2298" s="52">
        <v>282.0</v>
      </c>
      <c r="I2298" s="52">
        <v>0.323</v>
      </c>
      <c r="J2298" s="52">
        <v>0.416</v>
      </c>
    </row>
    <row r="2299">
      <c r="A2299" s="47" t="str">
        <f t="shared" si="1"/>
        <v>The Americas_Costa Rica-The Americas_2009</v>
      </c>
      <c r="B2299" s="47" t="s">
        <v>258</v>
      </c>
      <c r="C2299" s="49" t="s">
        <v>272</v>
      </c>
      <c r="D2299" s="44" t="s">
        <v>88</v>
      </c>
      <c r="E2299" s="52">
        <v>0.552</v>
      </c>
      <c r="F2299" s="52">
        <v>60.0</v>
      </c>
      <c r="G2299" s="50"/>
      <c r="H2299" s="52">
        <v>282.0</v>
      </c>
      <c r="I2299" s="52">
        <v>0.343</v>
      </c>
      <c r="J2299" s="52">
        <v>0.424</v>
      </c>
    </row>
    <row r="2300">
      <c r="A2300" s="47" t="str">
        <f t="shared" si="1"/>
        <v>The Americas_Costa Rica-The Americas_2010</v>
      </c>
      <c r="B2300" s="47" t="s">
        <v>258</v>
      </c>
      <c r="C2300" s="49" t="s">
        <v>272</v>
      </c>
      <c r="D2300" s="44" t="s">
        <v>89</v>
      </c>
      <c r="E2300" s="52">
        <v>0.553</v>
      </c>
      <c r="F2300" s="52">
        <v>60.0</v>
      </c>
      <c r="G2300" s="50"/>
      <c r="H2300" s="52">
        <v>272.0</v>
      </c>
      <c r="I2300" s="52">
        <v>0.365</v>
      </c>
      <c r="J2300" s="52">
        <v>0.67</v>
      </c>
    </row>
    <row r="2301">
      <c r="A2301" s="47" t="str">
        <f t="shared" si="1"/>
        <v>The Americas_Costa Rica-The Americas_2011</v>
      </c>
      <c r="B2301" s="47" t="s">
        <v>258</v>
      </c>
      <c r="C2301" s="49" t="s">
        <v>272</v>
      </c>
      <c r="D2301" s="44" t="s">
        <v>90</v>
      </c>
      <c r="E2301" s="52">
        <v>0.553</v>
      </c>
      <c r="F2301" s="52">
        <v>60.0</v>
      </c>
      <c r="G2301" s="50"/>
      <c r="H2301" s="52">
        <v>246.0</v>
      </c>
      <c r="I2301" s="52">
        <v>0.392</v>
      </c>
      <c r="J2301" s="52">
        <v>0.877</v>
      </c>
    </row>
    <row r="2302">
      <c r="A2302" s="47" t="str">
        <f t="shared" si="1"/>
        <v>The Americas_Costa Rica-The Americas_2012</v>
      </c>
      <c r="B2302" s="47" t="s">
        <v>258</v>
      </c>
      <c r="C2302" s="49" t="s">
        <v>272</v>
      </c>
      <c r="D2302" s="44" t="s">
        <v>91</v>
      </c>
      <c r="E2302" s="52">
        <v>0.553</v>
      </c>
      <c r="F2302" s="52">
        <v>60.0</v>
      </c>
      <c r="G2302" s="52">
        <v>109.0</v>
      </c>
      <c r="H2302" s="52">
        <v>226.0</v>
      </c>
      <c r="I2302" s="52">
        <v>0.475</v>
      </c>
      <c r="J2302" s="52">
        <v>1.119</v>
      </c>
    </row>
    <row r="2303">
      <c r="A2303" s="47" t="str">
        <f t="shared" si="1"/>
        <v>The Americas_Cuba-The Americas_2000</v>
      </c>
      <c r="B2303" s="47" t="s">
        <v>258</v>
      </c>
      <c r="C2303" s="49" t="s">
        <v>273</v>
      </c>
      <c r="D2303" s="44" t="s">
        <v>70</v>
      </c>
      <c r="E2303" s="50"/>
      <c r="F2303" s="50"/>
      <c r="G2303" s="50"/>
      <c r="H2303" s="50"/>
      <c r="I2303" s="52">
        <v>0.005</v>
      </c>
      <c r="J2303" s="52">
        <v>0.001</v>
      </c>
    </row>
    <row r="2304">
      <c r="A2304" s="47" t="str">
        <f t="shared" si="1"/>
        <v>The Americas_Cuba-The Americas_2001</v>
      </c>
      <c r="B2304" s="47" t="s">
        <v>258</v>
      </c>
      <c r="C2304" s="49" t="s">
        <v>273</v>
      </c>
      <c r="D2304" s="44" t="s">
        <v>71</v>
      </c>
      <c r="E2304" s="50"/>
      <c r="F2304" s="50"/>
      <c r="G2304" s="50"/>
      <c r="H2304" s="50"/>
      <c r="I2304" s="52">
        <v>0.011</v>
      </c>
      <c r="J2304" s="52">
        <v>0.001</v>
      </c>
    </row>
    <row r="2305">
      <c r="A2305" s="47" t="str">
        <f t="shared" si="1"/>
        <v>The Americas_Cuba-The Americas_2002</v>
      </c>
      <c r="B2305" s="47" t="s">
        <v>258</v>
      </c>
      <c r="C2305" s="49" t="s">
        <v>273</v>
      </c>
      <c r="D2305" s="44" t="s">
        <v>72</v>
      </c>
      <c r="E2305" s="50"/>
      <c r="F2305" s="50"/>
      <c r="G2305" s="50"/>
      <c r="H2305" s="50"/>
      <c r="I2305" s="52">
        <v>0.038</v>
      </c>
      <c r="J2305" s="52">
        <v>0.002</v>
      </c>
    </row>
    <row r="2306">
      <c r="A2306" s="47" t="str">
        <f t="shared" si="1"/>
        <v>The Americas_Cuba-The Americas_2003</v>
      </c>
      <c r="B2306" s="47" t="s">
        <v>258</v>
      </c>
      <c r="C2306" s="49" t="s">
        <v>273</v>
      </c>
      <c r="D2306" s="44" t="s">
        <v>74</v>
      </c>
      <c r="E2306" s="50"/>
      <c r="F2306" s="50"/>
      <c r="G2306" s="50"/>
      <c r="H2306" s="50"/>
      <c r="I2306" s="52">
        <v>0.052</v>
      </c>
      <c r="J2306" s="52">
        <v>0.003</v>
      </c>
    </row>
    <row r="2307">
      <c r="A2307" s="47" t="str">
        <f t="shared" si="1"/>
        <v>The Americas_Cuba-The Americas_2004</v>
      </c>
      <c r="B2307" s="47" t="s">
        <v>258</v>
      </c>
      <c r="C2307" s="49" t="s">
        <v>273</v>
      </c>
      <c r="D2307" s="44" t="s">
        <v>83</v>
      </c>
      <c r="E2307" s="50"/>
      <c r="F2307" s="50"/>
      <c r="G2307" s="50"/>
      <c r="H2307" s="50"/>
      <c r="I2307" s="52">
        <v>0.084</v>
      </c>
      <c r="J2307" s="52">
        <v>0.007</v>
      </c>
    </row>
    <row r="2308">
      <c r="A2308" s="47" t="str">
        <f t="shared" si="1"/>
        <v>The Americas_Cuba-The Americas_2005</v>
      </c>
      <c r="B2308" s="47" t="s">
        <v>258</v>
      </c>
      <c r="C2308" s="49" t="s">
        <v>273</v>
      </c>
      <c r="D2308" s="44" t="s">
        <v>84</v>
      </c>
      <c r="E2308" s="50"/>
      <c r="F2308" s="50"/>
      <c r="G2308" s="50"/>
      <c r="H2308" s="50"/>
      <c r="I2308" s="52">
        <v>0.097</v>
      </c>
      <c r="J2308" s="52">
        <v>0.012</v>
      </c>
    </row>
    <row r="2309">
      <c r="A2309" s="47" t="str">
        <f t="shared" si="1"/>
        <v>The Americas_Cuba-The Americas_2006</v>
      </c>
      <c r="B2309" s="47" t="s">
        <v>258</v>
      </c>
      <c r="C2309" s="49" t="s">
        <v>273</v>
      </c>
      <c r="D2309" s="44" t="s">
        <v>85</v>
      </c>
      <c r="E2309" s="50"/>
      <c r="F2309" s="50"/>
      <c r="G2309" s="50"/>
      <c r="H2309" s="50"/>
      <c r="I2309" s="52">
        <v>0.112</v>
      </c>
      <c r="J2309" s="52">
        <v>0.014</v>
      </c>
    </row>
    <row r="2310">
      <c r="A2310" s="47" t="str">
        <f t="shared" si="1"/>
        <v>The Americas_Cuba-The Americas_2007</v>
      </c>
      <c r="B2310" s="47" t="s">
        <v>258</v>
      </c>
      <c r="C2310" s="49" t="s">
        <v>273</v>
      </c>
      <c r="D2310" s="44" t="s">
        <v>86</v>
      </c>
      <c r="E2310" s="50"/>
      <c r="F2310" s="50"/>
      <c r="G2310" s="50"/>
      <c r="H2310" s="50"/>
      <c r="I2310" s="52">
        <v>0.117</v>
      </c>
      <c r="J2310" s="52">
        <v>0.018</v>
      </c>
    </row>
    <row r="2311">
      <c r="A2311" s="47" t="str">
        <f t="shared" si="1"/>
        <v>The Americas_Cuba-The Americas_2008</v>
      </c>
      <c r="B2311" s="47" t="s">
        <v>258</v>
      </c>
      <c r="C2311" s="49" t="s">
        <v>273</v>
      </c>
      <c r="D2311" s="44" t="s">
        <v>87</v>
      </c>
      <c r="E2311" s="50"/>
      <c r="F2311" s="50"/>
      <c r="G2311" s="50"/>
      <c r="H2311" s="50"/>
      <c r="I2311" s="52">
        <v>0.129</v>
      </c>
      <c r="J2311" s="52">
        <v>0.029</v>
      </c>
    </row>
    <row r="2312">
      <c r="A2312" s="47" t="str">
        <f t="shared" si="1"/>
        <v>The Americas_Cuba-The Americas_2009</v>
      </c>
      <c r="B2312" s="47" t="s">
        <v>258</v>
      </c>
      <c r="C2312" s="49" t="s">
        <v>273</v>
      </c>
      <c r="D2312" s="44" t="s">
        <v>88</v>
      </c>
      <c r="E2312" s="50"/>
      <c r="F2312" s="50"/>
      <c r="G2312" s="50"/>
      <c r="H2312" s="50"/>
      <c r="I2312" s="52">
        <v>0.143</v>
      </c>
      <c r="J2312" s="52">
        <v>0.055</v>
      </c>
    </row>
    <row r="2313">
      <c r="A2313" s="47" t="str">
        <f t="shared" si="1"/>
        <v>The Americas_Cuba-The Americas_2010</v>
      </c>
      <c r="B2313" s="47" t="s">
        <v>258</v>
      </c>
      <c r="C2313" s="49" t="s">
        <v>273</v>
      </c>
      <c r="D2313" s="44" t="s">
        <v>89</v>
      </c>
      <c r="E2313" s="50"/>
      <c r="F2313" s="50"/>
      <c r="G2313" s="50"/>
      <c r="H2313" s="50"/>
      <c r="I2313" s="52">
        <v>0.159</v>
      </c>
      <c r="J2313" s="52">
        <v>0.089</v>
      </c>
    </row>
    <row r="2314">
      <c r="A2314" s="47" t="str">
        <f t="shared" si="1"/>
        <v>The Americas_Cuba-The Americas_2011</v>
      </c>
      <c r="B2314" s="47" t="s">
        <v>258</v>
      </c>
      <c r="C2314" s="49" t="s">
        <v>273</v>
      </c>
      <c r="D2314" s="44" t="s">
        <v>90</v>
      </c>
      <c r="E2314" s="50"/>
      <c r="F2314" s="50"/>
      <c r="G2314" s="50"/>
      <c r="H2314" s="50"/>
      <c r="I2314" s="52">
        <v>0.16</v>
      </c>
      <c r="J2314" s="52">
        <v>0.117</v>
      </c>
    </row>
    <row r="2315">
      <c r="A2315" s="47" t="str">
        <f t="shared" si="1"/>
        <v>The Americas_Cuba-The Americas_2012</v>
      </c>
      <c r="B2315" s="47" t="s">
        <v>258</v>
      </c>
      <c r="C2315" s="49" t="s">
        <v>273</v>
      </c>
      <c r="D2315" s="44" t="s">
        <v>91</v>
      </c>
      <c r="E2315" s="50"/>
      <c r="F2315" s="50"/>
      <c r="G2315" s="50"/>
      <c r="H2315" s="50"/>
      <c r="I2315" s="52">
        <v>0.256</v>
      </c>
      <c r="J2315" s="52">
        <v>0.149</v>
      </c>
    </row>
    <row r="2316">
      <c r="A2316" s="47" t="str">
        <f t="shared" si="1"/>
        <v>The Americas_Curacao-The Americas_2000</v>
      </c>
      <c r="B2316" s="47" t="s">
        <v>258</v>
      </c>
      <c r="C2316" s="49" t="s">
        <v>274</v>
      </c>
      <c r="D2316" s="44" t="s">
        <v>70</v>
      </c>
      <c r="E2316" s="50"/>
      <c r="F2316" s="50"/>
      <c r="G2316" s="50"/>
      <c r="H2316" s="50"/>
      <c r="I2316" s="50"/>
      <c r="J2316" s="50"/>
    </row>
    <row r="2317">
      <c r="A2317" s="47" t="str">
        <f t="shared" si="1"/>
        <v>The Americas_Curacao-The Americas_2001</v>
      </c>
      <c r="B2317" s="47" t="s">
        <v>258</v>
      </c>
      <c r="C2317" s="49" t="s">
        <v>274</v>
      </c>
      <c r="D2317" s="44" t="s">
        <v>71</v>
      </c>
      <c r="E2317" s="50"/>
      <c r="F2317" s="50"/>
      <c r="G2317" s="50"/>
      <c r="H2317" s="50"/>
      <c r="I2317" s="50"/>
      <c r="J2317" s="50"/>
    </row>
    <row r="2318">
      <c r="A2318" s="47" t="str">
        <f t="shared" si="1"/>
        <v>The Americas_Curacao-The Americas_2002</v>
      </c>
      <c r="B2318" s="47" t="s">
        <v>258</v>
      </c>
      <c r="C2318" s="49" t="s">
        <v>274</v>
      </c>
      <c r="D2318" s="44" t="s">
        <v>72</v>
      </c>
      <c r="E2318" s="50"/>
      <c r="F2318" s="50"/>
      <c r="G2318" s="50"/>
      <c r="H2318" s="50"/>
      <c r="I2318" s="50"/>
      <c r="J2318" s="50"/>
    </row>
    <row r="2319">
      <c r="A2319" s="47" t="str">
        <f t="shared" si="1"/>
        <v>The Americas_Curacao-The Americas_2003</v>
      </c>
      <c r="B2319" s="47" t="s">
        <v>258</v>
      </c>
      <c r="C2319" s="49" t="s">
        <v>274</v>
      </c>
      <c r="D2319" s="44" t="s">
        <v>74</v>
      </c>
      <c r="E2319" s="50"/>
      <c r="F2319" s="50"/>
      <c r="G2319" s="50"/>
      <c r="H2319" s="50"/>
      <c r="I2319" s="50"/>
      <c r="J2319" s="50"/>
    </row>
    <row r="2320">
      <c r="A2320" s="47" t="str">
        <f t="shared" si="1"/>
        <v>The Americas_Curacao-The Americas_2004</v>
      </c>
      <c r="B2320" s="47" t="s">
        <v>258</v>
      </c>
      <c r="C2320" s="49" t="s">
        <v>274</v>
      </c>
      <c r="D2320" s="44" t="s">
        <v>83</v>
      </c>
      <c r="E2320" s="50"/>
      <c r="F2320" s="50"/>
      <c r="G2320" s="50"/>
      <c r="H2320" s="50"/>
      <c r="I2320" s="50"/>
      <c r="J2320" s="50"/>
    </row>
    <row r="2321">
      <c r="A2321" s="47" t="str">
        <f t="shared" si="1"/>
        <v>The Americas_Curacao-The Americas_2005</v>
      </c>
      <c r="B2321" s="47" t="s">
        <v>258</v>
      </c>
      <c r="C2321" s="49" t="s">
        <v>274</v>
      </c>
      <c r="D2321" s="44" t="s">
        <v>84</v>
      </c>
      <c r="E2321" s="50"/>
      <c r="F2321" s="50"/>
      <c r="G2321" s="50"/>
      <c r="H2321" s="50"/>
      <c r="I2321" s="50"/>
      <c r="J2321" s="50"/>
    </row>
    <row r="2322">
      <c r="A2322" s="47" t="str">
        <f t="shared" si="1"/>
        <v>The Americas_Curacao-The Americas_2006</v>
      </c>
      <c r="B2322" s="47" t="s">
        <v>258</v>
      </c>
      <c r="C2322" s="49" t="s">
        <v>274</v>
      </c>
      <c r="D2322" s="44" t="s">
        <v>85</v>
      </c>
      <c r="E2322" s="50"/>
      <c r="F2322" s="50"/>
      <c r="G2322" s="50"/>
      <c r="H2322" s="50"/>
      <c r="I2322" s="50"/>
      <c r="J2322" s="50"/>
    </row>
    <row r="2323">
      <c r="A2323" s="47" t="str">
        <f t="shared" si="1"/>
        <v>The Americas_Curacao-The Americas_2007</v>
      </c>
      <c r="B2323" s="47" t="s">
        <v>258</v>
      </c>
      <c r="C2323" s="49" t="s">
        <v>274</v>
      </c>
      <c r="D2323" s="44" t="s">
        <v>86</v>
      </c>
      <c r="E2323" s="50"/>
      <c r="F2323" s="50"/>
      <c r="G2323" s="50"/>
      <c r="H2323" s="50"/>
      <c r="I2323" s="50"/>
      <c r="J2323" s="50"/>
    </row>
    <row r="2324">
      <c r="A2324" s="47" t="str">
        <f t="shared" si="1"/>
        <v>The Americas_Curacao-The Americas_2008</v>
      </c>
      <c r="B2324" s="47" t="s">
        <v>258</v>
      </c>
      <c r="C2324" s="49" t="s">
        <v>274</v>
      </c>
      <c r="D2324" s="44" t="s">
        <v>87</v>
      </c>
      <c r="E2324" s="50"/>
      <c r="F2324" s="50"/>
      <c r="G2324" s="50"/>
      <c r="H2324" s="50"/>
      <c r="I2324" s="50"/>
      <c r="J2324" s="50"/>
    </row>
    <row r="2325">
      <c r="A2325" s="47" t="str">
        <f t="shared" si="1"/>
        <v>The Americas_Curacao-The Americas_2009</v>
      </c>
      <c r="B2325" s="47" t="s">
        <v>258</v>
      </c>
      <c r="C2325" s="49" t="s">
        <v>274</v>
      </c>
      <c r="D2325" s="44" t="s">
        <v>88</v>
      </c>
      <c r="E2325" s="50"/>
      <c r="F2325" s="50"/>
      <c r="G2325" s="50"/>
      <c r="H2325" s="50"/>
      <c r="I2325" s="50"/>
      <c r="J2325" s="52">
        <v>1.402</v>
      </c>
    </row>
    <row r="2326">
      <c r="A2326" s="47" t="str">
        <f t="shared" si="1"/>
        <v>The Americas_Curacao-The Americas_2010</v>
      </c>
      <c r="B2326" s="47" t="s">
        <v>258</v>
      </c>
      <c r="C2326" s="49" t="s">
        <v>274</v>
      </c>
      <c r="D2326" s="44" t="s">
        <v>89</v>
      </c>
      <c r="E2326" s="50"/>
      <c r="F2326" s="50"/>
      <c r="G2326" s="50"/>
      <c r="H2326" s="50"/>
      <c r="I2326" s="50"/>
      <c r="J2326" s="52">
        <v>1.383</v>
      </c>
    </row>
    <row r="2327">
      <c r="A2327" s="47" t="str">
        <f t="shared" si="1"/>
        <v>The Americas_Curacao-The Americas_2011</v>
      </c>
      <c r="B2327" s="47" t="s">
        <v>258</v>
      </c>
      <c r="C2327" s="49" t="s">
        <v>274</v>
      </c>
      <c r="D2327" s="44" t="s">
        <v>90</v>
      </c>
      <c r="E2327" s="50"/>
      <c r="F2327" s="50"/>
      <c r="G2327" s="50"/>
      <c r="H2327" s="50"/>
      <c r="I2327" s="50"/>
      <c r="J2327" s="52">
        <v>1.361</v>
      </c>
    </row>
    <row r="2328">
      <c r="A2328" s="47" t="str">
        <f t="shared" si="1"/>
        <v>The Americas_Curacao-The Americas_2012</v>
      </c>
      <c r="B2328" s="47" t="s">
        <v>258</v>
      </c>
      <c r="C2328" s="49" t="s">
        <v>274</v>
      </c>
      <c r="D2328" s="44" t="s">
        <v>91</v>
      </c>
      <c r="E2328" s="50"/>
      <c r="F2328" s="50"/>
      <c r="G2328" s="50"/>
      <c r="H2328" s="50"/>
      <c r="I2328" s="50"/>
      <c r="J2328" s="52">
        <v>1.318</v>
      </c>
    </row>
    <row r="2329">
      <c r="A2329" s="47" t="str">
        <f t="shared" si="1"/>
        <v>The Americas_Dominica-The Americas_2000</v>
      </c>
      <c r="B2329" s="47" t="s">
        <v>258</v>
      </c>
      <c r="C2329" s="49" t="s">
        <v>275</v>
      </c>
      <c r="D2329" s="44" t="s">
        <v>70</v>
      </c>
      <c r="E2329" s="50"/>
      <c r="F2329" s="50"/>
      <c r="G2329" s="50"/>
      <c r="H2329" s="50"/>
      <c r="I2329" s="52">
        <v>0.088</v>
      </c>
      <c r="J2329" s="52">
        <v>0.017</v>
      </c>
    </row>
    <row r="2330">
      <c r="A2330" s="47" t="str">
        <f t="shared" si="1"/>
        <v>The Americas_Dominica-The Americas_2001</v>
      </c>
      <c r="B2330" s="47" t="s">
        <v>258</v>
      </c>
      <c r="C2330" s="49" t="s">
        <v>275</v>
      </c>
      <c r="D2330" s="44" t="s">
        <v>71</v>
      </c>
      <c r="E2330" s="50"/>
      <c r="F2330" s="50"/>
      <c r="G2330" s="50"/>
      <c r="H2330" s="50"/>
      <c r="I2330" s="52">
        <v>0.132</v>
      </c>
      <c r="J2330" s="52">
        <v>0.111</v>
      </c>
    </row>
    <row r="2331">
      <c r="A2331" s="47" t="str">
        <f t="shared" si="1"/>
        <v>The Americas_Dominica-The Americas_2002</v>
      </c>
      <c r="B2331" s="47" t="s">
        <v>258</v>
      </c>
      <c r="C2331" s="49" t="s">
        <v>275</v>
      </c>
      <c r="D2331" s="44" t="s">
        <v>72</v>
      </c>
      <c r="E2331" s="50"/>
      <c r="F2331" s="50"/>
      <c r="G2331" s="50"/>
      <c r="H2331" s="50"/>
      <c r="I2331" s="52">
        <v>0.184</v>
      </c>
      <c r="J2331" s="52">
        <v>0.174</v>
      </c>
    </row>
    <row r="2332">
      <c r="A2332" s="47" t="str">
        <f t="shared" si="1"/>
        <v>The Americas_Dominica-The Americas_2003</v>
      </c>
      <c r="B2332" s="47" t="s">
        <v>258</v>
      </c>
      <c r="C2332" s="49" t="s">
        <v>275</v>
      </c>
      <c r="D2332" s="44" t="s">
        <v>74</v>
      </c>
      <c r="E2332" s="50"/>
      <c r="F2332" s="50"/>
      <c r="G2332" s="50"/>
      <c r="H2332" s="50"/>
      <c r="I2332" s="52">
        <v>0.236</v>
      </c>
      <c r="J2332" s="52">
        <v>0.34</v>
      </c>
    </row>
    <row r="2333">
      <c r="A2333" s="47" t="str">
        <f t="shared" si="1"/>
        <v>The Americas_Dominica-The Americas_2004</v>
      </c>
      <c r="B2333" s="47" t="s">
        <v>258</v>
      </c>
      <c r="C2333" s="49" t="s">
        <v>275</v>
      </c>
      <c r="D2333" s="44" t="s">
        <v>83</v>
      </c>
      <c r="E2333" s="50"/>
      <c r="F2333" s="50"/>
      <c r="G2333" s="50"/>
      <c r="H2333" s="50"/>
      <c r="I2333" s="52">
        <v>0.303</v>
      </c>
      <c r="J2333" s="52">
        <v>0.595</v>
      </c>
    </row>
    <row r="2334">
      <c r="A2334" s="47" t="str">
        <f t="shared" si="1"/>
        <v>The Americas_Dominica-The Americas_2005</v>
      </c>
      <c r="B2334" s="47" t="s">
        <v>258</v>
      </c>
      <c r="C2334" s="49" t="s">
        <v>275</v>
      </c>
      <c r="D2334" s="44" t="s">
        <v>84</v>
      </c>
      <c r="E2334" s="52">
        <v>0.37</v>
      </c>
      <c r="F2334" s="52">
        <v>14.0</v>
      </c>
      <c r="G2334" s="50"/>
      <c r="H2334" s="52">
        <v>147.0</v>
      </c>
      <c r="I2334" s="52">
        <v>0.385</v>
      </c>
      <c r="J2334" s="52">
        <v>0.737</v>
      </c>
    </row>
    <row r="2335">
      <c r="A2335" s="47" t="str">
        <f t="shared" si="1"/>
        <v>The Americas_Dominica-The Americas_2006</v>
      </c>
      <c r="B2335" s="47" t="s">
        <v>258</v>
      </c>
      <c r="C2335" s="49" t="s">
        <v>275</v>
      </c>
      <c r="D2335" s="44" t="s">
        <v>85</v>
      </c>
      <c r="E2335" s="52">
        <v>0.37</v>
      </c>
      <c r="F2335" s="52">
        <v>14.0</v>
      </c>
      <c r="G2335" s="50"/>
      <c r="H2335" s="52">
        <v>147.0</v>
      </c>
      <c r="I2335" s="52">
        <v>0.394</v>
      </c>
      <c r="J2335" s="52">
        <v>1.011</v>
      </c>
    </row>
    <row r="2336">
      <c r="A2336" s="47" t="str">
        <f t="shared" si="1"/>
        <v>The Americas_Dominica-The Americas_2007</v>
      </c>
      <c r="B2336" s="47" t="s">
        <v>258</v>
      </c>
      <c r="C2336" s="49" t="s">
        <v>275</v>
      </c>
      <c r="D2336" s="44" t="s">
        <v>86</v>
      </c>
      <c r="E2336" s="52">
        <v>0.37</v>
      </c>
      <c r="F2336" s="52">
        <v>14.0</v>
      </c>
      <c r="G2336" s="50"/>
      <c r="H2336" s="52">
        <v>147.0</v>
      </c>
      <c r="I2336" s="52">
        <v>0.403</v>
      </c>
      <c r="J2336" s="52">
        <v>1.257</v>
      </c>
    </row>
    <row r="2337">
      <c r="A2337" s="47" t="str">
        <f t="shared" si="1"/>
        <v>The Americas_Dominica-The Americas_2008</v>
      </c>
      <c r="B2337" s="47" t="s">
        <v>258</v>
      </c>
      <c r="C2337" s="49" t="s">
        <v>275</v>
      </c>
      <c r="D2337" s="44" t="s">
        <v>87</v>
      </c>
      <c r="E2337" s="52">
        <v>0.37</v>
      </c>
      <c r="F2337" s="52">
        <v>13.0</v>
      </c>
      <c r="G2337" s="50"/>
      <c r="H2337" s="52">
        <v>117.0</v>
      </c>
      <c r="I2337" s="52">
        <v>0.412</v>
      </c>
      <c r="J2337" s="52">
        <v>1.284</v>
      </c>
    </row>
    <row r="2338">
      <c r="A2338" s="47" t="str">
        <f t="shared" si="1"/>
        <v>The Americas_Dominica-The Americas_2009</v>
      </c>
      <c r="B2338" s="47" t="s">
        <v>258</v>
      </c>
      <c r="C2338" s="49" t="s">
        <v>275</v>
      </c>
      <c r="D2338" s="44" t="s">
        <v>88</v>
      </c>
      <c r="E2338" s="52">
        <v>0.37</v>
      </c>
      <c r="F2338" s="52">
        <v>13.0</v>
      </c>
      <c r="G2338" s="50"/>
      <c r="H2338" s="52">
        <v>117.0</v>
      </c>
      <c r="I2338" s="52">
        <v>0.42</v>
      </c>
      <c r="J2338" s="52">
        <v>1.387</v>
      </c>
    </row>
    <row r="2339">
      <c r="A2339" s="47" t="str">
        <f t="shared" si="1"/>
        <v>The Americas_Dominica-The Americas_2010</v>
      </c>
      <c r="B2339" s="47" t="s">
        <v>258</v>
      </c>
      <c r="C2339" s="49" t="s">
        <v>275</v>
      </c>
      <c r="D2339" s="44" t="s">
        <v>89</v>
      </c>
      <c r="E2339" s="52">
        <v>0.37</v>
      </c>
      <c r="F2339" s="52">
        <v>13.0</v>
      </c>
      <c r="G2339" s="50"/>
      <c r="H2339" s="52">
        <v>117.0</v>
      </c>
      <c r="I2339" s="52">
        <v>0.475</v>
      </c>
      <c r="J2339" s="52">
        <v>1.483</v>
      </c>
    </row>
    <row r="2340">
      <c r="A2340" s="47" t="str">
        <f t="shared" si="1"/>
        <v>The Americas_Dominica-The Americas_2011</v>
      </c>
      <c r="B2340" s="47" t="s">
        <v>258</v>
      </c>
      <c r="C2340" s="49" t="s">
        <v>275</v>
      </c>
      <c r="D2340" s="44" t="s">
        <v>90</v>
      </c>
      <c r="E2340" s="52">
        <v>0.371</v>
      </c>
      <c r="F2340" s="52">
        <v>12.0</v>
      </c>
      <c r="G2340" s="50"/>
      <c r="H2340" s="52">
        <v>117.0</v>
      </c>
      <c r="I2340" s="52">
        <v>0.513</v>
      </c>
      <c r="J2340" s="52">
        <v>1.526</v>
      </c>
    </row>
    <row r="2341">
      <c r="A2341" s="47" t="str">
        <f t="shared" si="1"/>
        <v>The Americas_Dominica-The Americas_2012</v>
      </c>
      <c r="B2341" s="47" t="s">
        <v>258</v>
      </c>
      <c r="C2341" s="49" t="s">
        <v>275</v>
      </c>
      <c r="D2341" s="44" t="s">
        <v>91</v>
      </c>
      <c r="E2341" s="52">
        <v>0.371</v>
      </c>
      <c r="F2341" s="52">
        <v>12.0</v>
      </c>
      <c r="G2341" s="52">
        <v>69.0</v>
      </c>
      <c r="H2341" s="52">
        <v>117.0</v>
      </c>
      <c r="I2341" s="52">
        <v>0.552</v>
      </c>
      <c r="J2341" s="52">
        <v>1.525</v>
      </c>
    </row>
    <row r="2342">
      <c r="A2342" s="47" t="str">
        <f t="shared" si="1"/>
        <v>The Americas_Dominican Republic-The Americas_2000</v>
      </c>
      <c r="B2342" s="47" t="s">
        <v>258</v>
      </c>
      <c r="C2342" s="49" t="s">
        <v>276</v>
      </c>
      <c r="D2342" s="44" t="s">
        <v>70</v>
      </c>
      <c r="E2342" s="50"/>
      <c r="F2342" s="50"/>
      <c r="G2342" s="50"/>
      <c r="H2342" s="50"/>
      <c r="I2342" s="52">
        <v>0.037</v>
      </c>
      <c r="J2342" s="52">
        <v>0.081</v>
      </c>
    </row>
    <row r="2343">
      <c r="A2343" s="47" t="str">
        <f t="shared" si="1"/>
        <v>The Americas_Dominican Republic-The Americas_2001</v>
      </c>
      <c r="B2343" s="47" t="s">
        <v>258</v>
      </c>
      <c r="C2343" s="49" t="s">
        <v>276</v>
      </c>
      <c r="D2343" s="44" t="s">
        <v>71</v>
      </c>
      <c r="E2343" s="50"/>
      <c r="F2343" s="50"/>
      <c r="G2343" s="50"/>
      <c r="H2343" s="50"/>
      <c r="I2343" s="52">
        <v>0.044</v>
      </c>
      <c r="J2343" s="52">
        <v>0.144</v>
      </c>
    </row>
    <row r="2344">
      <c r="A2344" s="47" t="str">
        <f t="shared" si="1"/>
        <v>The Americas_Dominican Republic-The Americas_2002</v>
      </c>
      <c r="B2344" s="47" t="s">
        <v>258</v>
      </c>
      <c r="C2344" s="49" t="s">
        <v>276</v>
      </c>
      <c r="D2344" s="44" t="s">
        <v>72</v>
      </c>
      <c r="E2344" s="50"/>
      <c r="F2344" s="50"/>
      <c r="G2344" s="50"/>
      <c r="H2344" s="50"/>
      <c r="I2344" s="52">
        <v>0.068</v>
      </c>
      <c r="J2344" s="52">
        <v>0.19</v>
      </c>
    </row>
    <row r="2345">
      <c r="A2345" s="47" t="str">
        <f t="shared" si="1"/>
        <v>The Americas_Dominican Republic-The Americas_2003</v>
      </c>
      <c r="B2345" s="47" t="s">
        <v>258</v>
      </c>
      <c r="C2345" s="49" t="s">
        <v>276</v>
      </c>
      <c r="D2345" s="44" t="s">
        <v>74</v>
      </c>
      <c r="E2345" s="50"/>
      <c r="F2345" s="52">
        <v>77.0</v>
      </c>
      <c r="G2345" s="50"/>
      <c r="H2345" s="50"/>
      <c r="I2345" s="52">
        <v>0.079</v>
      </c>
      <c r="J2345" s="52">
        <v>0.231</v>
      </c>
    </row>
    <row r="2346">
      <c r="A2346" s="47" t="str">
        <f t="shared" si="1"/>
        <v>The Americas_Dominican Republic-The Americas_2004</v>
      </c>
      <c r="B2346" s="47" t="s">
        <v>258</v>
      </c>
      <c r="C2346" s="49" t="s">
        <v>276</v>
      </c>
      <c r="D2346" s="44" t="s">
        <v>83</v>
      </c>
      <c r="E2346" s="50"/>
      <c r="F2346" s="52">
        <v>77.0</v>
      </c>
      <c r="G2346" s="50"/>
      <c r="H2346" s="50"/>
      <c r="I2346" s="52">
        <v>0.089</v>
      </c>
      <c r="J2346" s="52">
        <v>0.275</v>
      </c>
    </row>
    <row r="2347">
      <c r="A2347" s="47" t="str">
        <f t="shared" si="1"/>
        <v>The Americas_Dominican Republic-The Americas_2005</v>
      </c>
      <c r="B2347" s="47" t="s">
        <v>258</v>
      </c>
      <c r="C2347" s="49" t="s">
        <v>276</v>
      </c>
      <c r="D2347" s="44" t="s">
        <v>84</v>
      </c>
      <c r="E2347" s="52">
        <v>0.355</v>
      </c>
      <c r="F2347" s="52">
        <v>74.0</v>
      </c>
      <c r="G2347" s="50"/>
      <c r="H2347" s="52">
        <v>232.0</v>
      </c>
      <c r="I2347" s="52">
        <v>0.115</v>
      </c>
      <c r="J2347" s="52">
        <v>0.388</v>
      </c>
    </row>
    <row r="2348">
      <c r="A2348" s="47" t="str">
        <f t="shared" si="1"/>
        <v>The Americas_Dominican Republic-The Americas_2006</v>
      </c>
      <c r="B2348" s="47" t="s">
        <v>258</v>
      </c>
      <c r="C2348" s="49" t="s">
        <v>276</v>
      </c>
      <c r="D2348" s="44" t="s">
        <v>85</v>
      </c>
      <c r="E2348" s="52">
        <v>0.358</v>
      </c>
      <c r="F2348" s="52">
        <v>72.0</v>
      </c>
      <c r="G2348" s="50"/>
      <c r="H2348" s="52">
        <v>286.0</v>
      </c>
      <c r="I2348" s="52">
        <v>0.148</v>
      </c>
      <c r="J2348" s="52">
        <v>0.486</v>
      </c>
    </row>
    <row r="2349">
      <c r="A2349" s="47" t="str">
        <f t="shared" si="1"/>
        <v>The Americas_Dominican Republic-The Americas_2007</v>
      </c>
      <c r="B2349" s="47" t="s">
        <v>258</v>
      </c>
      <c r="C2349" s="49" t="s">
        <v>276</v>
      </c>
      <c r="D2349" s="44" t="s">
        <v>86</v>
      </c>
      <c r="E2349" s="52">
        <v>0.395</v>
      </c>
      <c r="F2349" s="52">
        <v>22.0</v>
      </c>
      <c r="G2349" s="50"/>
      <c r="H2349" s="52">
        <v>286.0</v>
      </c>
      <c r="I2349" s="52">
        <v>0.177</v>
      </c>
      <c r="J2349" s="52">
        <v>0.573</v>
      </c>
    </row>
    <row r="2350">
      <c r="A2350" s="47" t="str">
        <f t="shared" si="1"/>
        <v>The Americas_Dominican Republic-The Americas_2008</v>
      </c>
      <c r="B2350" s="47" t="s">
        <v>258</v>
      </c>
      <c r="C2350" s="49" t="s">
        <v>276</v>
      </c>
      <c r="D2350" s="44" t="s">
        <v>87</v>
      </c>
      <c r="E2350" s="52">
        <v>0.352</v>
      </c>
      <c r="F2350" s="52">
        <v>19.0</v>
      </c>
      <c r="G2350" s="50"/>
      <c r="H2350" s="52">
        <v>480.0</v>
      </c>
      <c r="I2350" s="52">
        <v>0.208</v>
      </c>
      <c r="J2350" s="52">
        <v>0.74</v>
      </c>
    </row>
    <row r="2351">
      <c r="A2351" s="47" t="str">
        <f t="shared" si="1"/>
        <v>The Americas_Dominican Republic-The Americas_2009</v>
      </c>
      <c r="B2351" s="47" t="s">
        <v>258</v>
      </c>
      <c r="C2351" s="49" t="s">
        <v>276</v>
      </c>
      <c r="D2351" s="44" t="s">
        <v>88</v>
      </c>
      <c r="E2351" s="52">
        <v>0.384</v>
      </c>
      <c r="F2351" s="52">
        <v>13.0</v>
      </c>
      <c r="G2351" s="50"/>
      <c r="H2351" s="52">
        <v>324.0</v>
      </c>
      <c r="I2351" s="52">
        <v>0.277</v>
      </c>
      <c r="J2351" s="52">
        <v>0.873</v>
      </c>
    </row>
    <row r="2352">
      <c r="A2352" s="47" t="str">
        <f t="shared" si="1"/>
        <v>The Americas_Dominican Republic-The Americas_2010</v>
      </c>
      <c r="B2352" s="47" t="s">
        <v>258</v>
      </c>
      <c r="C2352" s="49" t="s">
        <v>276</v>
      </c>
      <c r="D2352" s="44" t="s">
        <v>89</v>
      </c>
      <c r="E2352" s="52">
        <v>0.401</v>
      </c>
      <c r="F2352" s="52">
        <v>19.0</v>
      </c>
      <c r="G2352" s="50"/>
      <c r="H2352" s="52">
        <v>324.0</v>
      </c>
      <c r="I2352" s="52">
        <v>0.314</v>
      </c>
      <c r="J2352" s="52">
        <v>0.888</v>
      </c>
    </row>
    <row r="2353">
      <c r="A2353" s="47" t="str">
        <f t="shared" si="1"/>
        <v>The Americas_Dominican Republic-The Americas_2011</v>
      </c>
      <c r="B2353" s="47" t="s">
        <v>258</v>
      </c>
      <c r="C2353" s="49" t="s">
        <v>276</v>
      </c>
      <c r="D2353" s="44" t="s">
        <v>90</v>
      </c>
      <c r="E2353" s="52">
        <v>0.412</v>
      </c>
      <c r="F2353" s="52">
        <v>19.0</v>
      </c>
      <c r="G2353" s="50"/>
      <c r="H2353" s="52">
        <v>324.0</v>
      </c>
      <c r="I2353" s="52">
        <v>0.38</v>
      </c>
      <c r="J2353" s="52">
        <v>0.864</v>
      </c>
    </row>
    <row r="2354">
      <c r="A2354" s="47" t="str">
        <f t="shared" si="1"/>
        <v>The Americas_Dominican Republic-The Americas_2012</v>
      </c>
      <c r="B2354" s="47" t="s">
        <v>258</v>
      </c>
      <c r="C2354" s="49" t="s">
        <v>276</v>
      </c>
      <c r="D2354" s="44" t="s">
        <v>91</v>
      </c>
      <c r="E2354" s="52">
        <v>0.434</v>
      </c>
      <c r="F2354" s="52">
        <v>19.0</v>
      </c>
      <c r="G2354" s="52">
        <v>112.0</v>
      </c>
      <c r="H2354" s="52">
        <v>324.0</v>
      </c>
      <c r="I2354" s="52">
        <v>0.412</v>
      </c>
      <c r="J2354" s="52">
        <v>0.869</v>
      </c>
    </row>
    <row r="2355">
      <c r="A2355" s="47" t="str">
        <f t="shared" si="1"/>
        <v>The Americas_Ecuador-The Americas_2000</v>
      </c>
      <c r="B2355" s="47" t="s">
        <v>258</v>
      </c>
      <c r="C2355" s="49" t="s">
        <v>277</v>
      </c>
      <c r="D2355" s="44" t="s">
        <v>70</v>
      </c>
      <c r="E2355" s="50"/>
      <c r="F2355" s="50"/>
      <c r="G2355" s="50"/>
      <c r="H2355" s="50"/>
      <c r="I2355" s="52">
        <v>0.015</v>
      </c>
      <c r="J2355" s="52">
        <v>0.038</v>
      </c>
    </row>
    <row r="2356">
      <c r="A2356" s="47" t="str">
        <f t="shared" si="1"/>
        <v>The Americas_Ecuador-The Americas_2001</v>
      </c>
      <c r="B2356" s="47" t="s">
        <v>258</v>
      </c>
      <c r="C2356" s="49" t="s">
        <v>277</v>
      </c>
      <c r="D2356" s="44" t="s">
        <v>71</v>
      </c>
      <c r="E2356" s="50"/>
      <c r="F2356" s="50"/>
      <c r="G2356" s="50"/>
      <c r="H2356" s="50"/>
      <c r="I2356" s="52">
        <v>0.027</v>
      </c>
      <c r="J2356" s="52">
        <v>0.067</v>
      </c>
    </row>
    <row r="2357">
      <c r="A2357" s="47" t="str">
        <f t="shared" si="1"/>
        <v>The Americas_Ecuador-The Americas_2002</v>
      </c>
      <c r="B2357" s="47" t="s">
        <v>258</v>
      </c>
      <c r="C2357" s="49" t="s">
        <v>277</v>
      </c>
      <c r="D2357" s="44" t="s">
        <v>72</v>
      </c>
      <c r="E2357" s="50"/>
      <c r="F2357" s="50"/>
      <c r="G2357" s="50"/>
      <c r="H2357" s="50"/>
      <c r="I2357" s="52">
        <v>0.043</v>
      </c>
      <c r="J2357" s="52">
        <v>0.12</v>
      </c>
    </row>
    <row r="2358">
      <c r="A2358" s="47" t="str">
        <f t="shared" si="1"/>
        <v>The Americas_Ecuador-The Americas_2003</v>
      </c>
      <c r="B2358" s="47" t="s">
        <v>258</v>
      </c>
      <c r="C2358" s="49" t="s">
        <v>277</v>
      </c>
      <c r="D2358" s="44" t="s">
        <v>74</v>
      </c>
      <c r="E2358" s="50"/>
      <c r="F2358" s="52">
        <v>92.0</v>
      </c>
      <c r="G2358" s="50"/>
      <c r="H2358" s="50"/>
      <c r="I2358" s="52">
        <v>0.045</v>
      </c>
      <c r="J2358" s="52">
        <v>0.181</v>
      </c>
    </row>
    <row r="2359">
      <c r="A2359" s="47" t="str">
        <f t="shared" si="1"/>
        <v>The Americas_Ecuador-The Americas_2004</v>
      </c>
      <c r="B2359" s="47" t="s">
        <v>258</v>
      </c>
      <c r="C2359" s="49" t="s">
        <v>277</v>
      </c>
      <c r="D2359" s="44" t="s">
        <v>83</v>
      </c>
      <c r="E2359" s="50"/>
      <c r="F2359" s="52">
        <v>92.0</v>
      </c>
      <c r="G2359" s="50"/>
      <c r="H2359" s="50"/>
      <c r="I2359" s="52">
        <v>0.048</v>
      </c>
      <c r="J2359" s="52">
        <v>0.262</v>
      </c>
    </row>
    <row r="2360">
      <c r="A2360" s="47" t="str">
        <f t="shared" si="1"/>
        <v>The Americas_Ecuador-The Americas_2005</v>
      </c>
      <c r="B2360" s="47" t="s">
        <v>258</v>
      </c>
      <c r="C2360" s="49" t="s">
        <v>277</v>
      </c>
      <c r="D2360" s="44" t="s">
        <v>84</v>
      </c>
      <c r="E2360" s="52">
        <v>0.353</v>
      </c>
      <c r="F2360" s="52">
        <v>69.0</v>
      </c>
      <c r="G2360" s="50"/>
      <c r="H2360" s="52">
        <v>600.0</v>
      </c>
      <c r="I2360" s="52">
        <v>0.06</v>
      </c>
      <c r="J2360" s="52">
        <v>0.453</v>
      </c>
    </row>
    <row r="2361">
      <c r="A2361" s="47" t="str">
        <f t="shared" si="1"/>
        <v>The Americas_Ecuador-The Americas_2006</v>
      </c>
      <c r="B2361" s="47" t="s">
        <v>258</v>
      </c>
      <c r="C2361" s="49" t="s">
        <v>277</v>
      </c>
      <c r="D2361" s="44" t="s">
        <v>85</v>
      </c>
      <c r="E2361" s="52">
        <v>0.353</v>
      </c>
      <c r="F2361" s="52">
        <v>65.0</v>
      </c>
      <c r="G2361" s="50"/>
      <c r="H2361" s="52">
        <v>600.0</v>
      </c>
      <c r="I2361" s="52">
        <v>0.072</v>
      </c>
      <c r="J2361" s="52">
        <v>0.605</v>
      </c>
    </row>
    <row r="2362">
      <c r="A2362" s="47" t="str">
        <f t="shared" si="1"/>
        <v>The Americas_Ecuador-The Americas_2007</v>
      </c>
      <c r="B2362" s="47" t="s">
        <v>258</v>
      </c>
      <c r="C2362" s="49" t="s">
        <v>277</v>
      </c>
      <c r="D2362" s="44" t="s">
        <v>86</v>
      </c>
      <c r="E2362" s="52">
        <v>0.353</v>
      </c>
      <c r="F2362" s="52">
        <v>65.0</v>
      </c>
      <c r="G2362" s="50"/>
      <c r="H2362" s="52">
        <v>600.0</v>
      </c>
      <c r="I2362" s="52">
        <v>0.108</v>
      </c>
      <c r="J2362" s="52">
        <v>0.697</v>
      </c>
    </row>
    <row r="2363">
      <c r="A2363" s="47" t="str">
        <f t="shared" si="1"/>
        <v>The Americas_Ecuador-The Americas_2008</v>
      </c>
      <c r="B2363" s="47" t="s">
        <v>258</v>
      </c>
      <c r="C2363" s="49" t="s">
        <v>277</v>
      </c>
      <c r="D2363" s="44" t="s">
        <v>87</v>
      </c>
      <c r="E2363" s="52">
        <v>0.349</v>
      </c>
      <c r="F2363" s="52">
        <v>65.0</v>
      </c>
      <c r="G2363" s="50"/>
      <c r="H2363" s="52">
        <v>600.0</v>
      </c>
      <c r="I2363" s="52">
        <v>0.188</v>
      </c>
      <c r="J2363" s="52">
        <v>0.805</v>
      </c>
    </row>
    <row r="2364">
      <c r="A2364" s="47" t="str">
        <f t="shared" si="1"/>
        <v>The Americas_Ecuador-The Americas_2009</v>
      </c>
      <c r="B2364" s="47" t="s">
        <v>258</v>
      </c>
      <c r="C2364" s="49" t="s">
        <v>277</v>
      </c>
      <c r="D2364" s="44" t="s">
        <v>88</v>
      </c>
      <c r="E2364" s="52">
        <v>0.349</v>
      </c>
      <c r="F2364" s="52">
        <v>64.0</v>
      </c>
      <c r="G2364" s="50"/>
      <c r="H2364" s="52">
        <v>600.0</v>
      </c>
      <c r="I2364" s="52">
        <v>0.246</v>
      </c>
      <c r="J2364" s="52">
        <v>0.897</v>
      </c>
    </row>
    <row r="2365">
      <c r="A2365" s="47" t="str">
        <f t="shared" si="1"/>
        <v>The Americas_Ecuador-The Americas_2010</v>
      </c>
      <c r="B2365" s="47" t="s">
        <v>258</v>
      </c>
      <c r="C2365" s="49" t="s">
        <v>277</v>
      </c>
      <c r="D2365" s="44" t="s">
        <v>89</v>
      </c>
      <c r="E2365" s="52">
        <v>0.353</v>
      </c>
      <c r="F2365" s="52">
        <v>56.0</v>
      </c>
      <c r="G2365" s="50"/>
      <c r="H2365" s="52">
        <v>654.0</v>
      </c>
      <c r="I2365" s="52">
        <v>0.29</v>
      </c>
      <c r="J2365" s="52">
        <v>0.985</v>
      </c>
    </row>
    <row r="2366">
      <c r="A2366" s="47" t="str">
        <f t="shared" si="1"/>
        <v>The Americas_Ecuador-The Americas_2011</v>
      </c>
      <c r="B2366" s="47" t="s">
        <v>258</v>
      </c>
      <c r="C2366" s="49" t="s">
        <v>277</v>
      </c>
      <c r="D2366" s="44" t="s">
        <v>90</v>
      </c>
      <c r="E2366" s="52">
        <v>0.353</v>
      </c>
      <c r="F2366" s="52">
        <v>56.0</v>
      </c>
      <c r="G2366" s="50"/>
      <c r="H2366" s="52">
        <v>654.0</v>
      </c>
      <c r="I2366" s="52">
        <v>0.314</v>
      </c>
      <c r="J2366" s="52">
        <v>1.006</v>
      </c>
    </row>
    <row r="2367">
      <c r="A2367" s="47" t="str">
        <f t="shared" si="1"/>
        <v>The Americas_Ecuador-The Americas_2012</v>
      </c>
      <c r="B2367" s="47" t="s">
        <v>258</v>
      </c>
      <c r="C2367" s="49" t="s">
        <v>277</v>
      </c>
      <c r="D2367" s="44" t="s">
        <v>91</v>
      </c>
      <c r="E2367" s="52">
        <v>0.346</v>
      </c>
      <c r="F2367" s="52">
        <v>56.0</v>
      </c>
      <c r="G2367" s="52">
        <v>134.0</v>
      </c>
      <c r="H2367" s="52">
        <v>654.0</v>
      </c>
      <c r="I2367" s="52">
        <v>0.351</v>
      </c>
      <c r="J2367" s="52">
        <v>1.062</v>
      </c>
    </row>
    <row r="2368">
      <c r="A2368" s="47" t="str">
        <f t="shared" si="1"/>
        <v>The Americas_El Salvador-The Americas_2000</v>
      </c>
      <c r="B2368" s="47" t="s">
        <v>258</v>
      </c>
      <c r="C2368" s="49" t="s">
        <v>278</v>
      </c>
      <c r="D2368" s="44" t="s">
        <v>70</v>
      </c>
      <c r="E2368" s="50"/>
      <c r="F2368" s="50"/>
      <c r="G2368" s="50"/>
      <c r="H2368" s="50"/>
      <c r="I2368" s="52">
        <v>0.012</v>
      </c>
      <c r="J2368" s="52">
        <v>0.125</v>
      </c>
    </row>
    <row r="2369">
      <c r="A2369" s="47" t="str">
        <f t="shared" si="1"/>
        <v>The Americas_El Salvador-The Americas_2001</v>
      </c>
      <c r="B2369" s="47" t="s">
        <v>258</v>
      </c>
      <c r="C2369" s="49" t="s">
        <v>278</v>
      </c>
      <c r="D2369" s="44" t="s">
        <v>71</v>
      </c>
      <c r="E2369" s="50"/>
      <c r="F2369" s="50"/>
      <c r="G2369" s="50"/>
      <c r="H2369" s="50"/>
      <c r="I2369" s="52">
        <v>0.015</v>
      </c>
      <c r="J2369" s="52">
        <v>0.143</v>
      </c>
    </row>
    <row r="2370">
      <c r="A2370" s="47" t="str">
        <f t="shared" si="1"/>
        <v>The Americas_El Salvador-The Americas_2002</v>
      </c>
      <c r="B2370" s="47" t="s">
        <v>258</v>
      </c>
      <c r="C2370" s="49" t="s">
        <v>278</v>
      </c>
      <c r="D2370" s="44" t="s">
        <v>72</v>
      </c>
      <c r="E2370" s="50"/>
      <c r="F2370" s="50"/>
      <c r="G2370" s="50"/>
      <c r="H2370" s="50"/>
      <c r="I2370" s="52">
        <v>0.019</v>
      </c>
      <c r="J2370" s="52">
        <v>0.148</v>
      </c>
    </row>
    <row r="2371">
      <c r="A2371" s="47" t="str">
        <f t="shared" si="1"/>
        <v>The Americas_El Salvador-The Americas_2003</v>
      </c>
      <c r="B2371" s="47" t="s">
        <v>258</v>
      </c>
      <c r="C2371" s="49" t="s">
        <v>278</v>
      </c>
      <c r="D2371" s="44" t="s">
        <v>74</v>
      </c>
      <c r="E2371" s="50"/>
      <c r="F2371" s="52">
        <v>115.0</v>
      </c>
      <c r="G2371" s="50"/>
      <c r="H2371" s="50"/>
      <c r="I2371" s="52">
        <v>0.025</v>
      </c>
      <c r="J2371" s="52">
        <v>0.191</v>
      </c>
    </row>
    <row r="2372">
      <c r="A2372" s="47" t="str">
        <f t="shared" si="1"/>
        <v>The Americas_El Salvador-The Americas_2004</v>
      </c>
      <c r="B2372" s="47" t="s">
        <v>258</v>
      </c>
      <c r="C2372" s="49" t="s">
        <v>278</v>
      </c>
      <c r="D2372" s="44" t="s">
        <v>83</v>
      </c>
      <c r="E2372" s="50"/>
      <c r="F2372" s="52">
        <v>115.0</v>
      </c>
      <c r="G2372" s="50"/>
      <c r="H2372" s="50"/>
      <c r="I2372" s="52">
        <v>0.032</v>
      </c>
      <c r="J2372" s="52">
        <v>0.303</v>
      </c>
    </row>
    <row r="2373">
      <c r="A2373" s="47" t="str">
        <f t="shared" si="1"/>
        <v>The Americas_El Salvador-The Americas_2005</v>
      </c>
      <c r="B2373" s="47" t="s">
        <v>258</v>
      </c>
      <c r="C2373" s="49" t="s">
        <v>278</v>
      </c>
      <c r="D2373" s="44" t="s">
        <v>84</v>
      </c>
      <c r="E2373" s="52">
        <v>0.347</v>
      </c>
      <c r="F2373" s="52">
        <v>40.0</v>
      </c>
      <c r="G2373" s="50"/>
      <c r="H2373" s="52">
        <v>320.0</v>
      </c>
      <c r="I2373" s="52">
        <v>0.042</v>
      </c>
      <c r="J2373" s="52">
        <v>0.397</v>
      </c>
    </row>
    <row r="2374">
      <c r="A2374" s="47" t="str">
        <f t="shared" si="1"/>
        <v>The Americas_El Salvador-The Americas_2006</v>
      </c>
      <c r="B2374" s="47" t="s">
        <v>258</v>
      </c>
      <c r="C2374" s="49" t="s">
        <v>278</v>
      </c>
      <c r="D2374" s="44" t="s">
        <v>85</v>
      </c>
      <c r="E2374" s="52">
        <v>0.347</v>
      </c>
      <c r="F2374" s="52">
        <v>26.0</v>
      </c>
      <c r="G2374" s="50"/>
      <c r="H2374" s="52">
        <v>320.0</v>
      </c>
      <c r="I2374" s="52">
        <v>0.055</v>
      </c>
      <c r="J2374" s="52">
        <v>0.632</v>
      </c>
    </row>
    <row r="2375">
      <c r="A2375" s="47" t="str">
        <f t="shared" si="1"/>
        <v>The Americas_El Salvador-The Americas_2007</v>
      </c>
      <c r="B2375" s="47" t="s">
        <v>258</v>
      </c>
      <c r="C2375" s="49" t="s">
        <v>278</v>
      </c>
      <c r="D2375" s="44" t="s">
        <v>86</v>
      </c>
      <c r="E2375" s="52">
        <v>0.347</v>
      </c>
      <c r="F2375" s="52">
        <v>22.0</v>
      </c>
      <c r="G2375" s="50"/>
      <c r="H2375" s="52">
        <v>320.0</v>
      </c>
      <c r="I2375" s="52">
        <v>0.061</v>
      </c>
      <c r="J2375" s="52">
        <v>1.002</v>
      </c>
    </row>
    <row r="2376">
      <c r="A2376" s="47" t="str">
        <f t="shared" si="1"/>
        <v>The Americas_El Salvador-The Americas_2008</v>
      </c>
      <c r="B2376" s="47" t="s">
        <v>258</v>
      </c>
      <c r="C2376" s="49" t="s">
        <v>278</v>
      </c>
      <c r="D2376" s="44" t="s">
        <v>87</v>
      </c>
      <c r="E2376" s="52">
        <v>0.347</v>
      </c>
      <c r="F2376" s="52">
        <v>17.0</v>
      </c>
      <c r="G2376" s="50"/>
      <c r="H2376" s="52">
        <v>320.0</v>
      </c>
      <c r="I2376" s="52">
        <v>0.101</v>
      </c>
      <c r="J2376" s="52">
        <v>1.13</v>
      </c>
    </row>
    <row r="2377">
      <c r="A2377" s="47" t="str">
        <f t="shared" si="1"/>
        <v>The Americas_El Salvador-The Americas_2009</v>
      </c>
      <c r="B2377" s="47" t="s">
        <v>258</v>
      </c>
      <c r="C2377" s="49" t="s">
        <v>278</v>
      </c>
      <c r="D2377" s="44" t="s">
        <v>88</v>
      </c>
      <c r="E2377" s="52">
        <v>0.348</v>
      </c>
      <c r="F2377" s="52">
        <v>17.0</v>
      </c>
      <c r="G2377" s="50"/>
      <c r="H2377" s="52">
        <v>320.0</v>
      </c>
      <c r="I2377" s="52">
        <v>0.121</v>
      </c>
      <c r="J2377" s="52">
        <v>1.224</v>
      </c>
    </row>
    <row r="2378">
      <c r="A2378" s="47" t="str">
        <f t="shared" si="1"/>
        <v>The Americas_El Salvador-The Americas_2010</v>
      </c>
      <c r="B2378" s="47" t="s">
        <v>258</v>
      </c>
      <c r="C2378" s="49" t="s">
        <v>278</v>
      </c>
      <c r="D2378" s="44" t="s">
        <v>89</v>
      </c>
      <c r="E2378" s="52">
        <v>0.348</v>
      </c>
      <c r="F2378" s="52">
        <v>17.0</v>
      </c>
      <c r="G2378" s="50"/>
      <c r="H2378" s="52">
        <v>320.0</v>
      </c>
      <c r="I2378" s="52">
        <v>0.159</v>
      </c>
      <c r="J2378" s="52">
        <v>1.238</v>
      </c>
    </row>
    <row r="2379">
      <c r="A2379" s="47" t="str">
        <f t="shared" si="1"/>
        <v>The Americas_El Salvador-The Americas_2011</v>
      </c>
      <c r="B2379" s="47" t="s">
        <v>258</v>
      </c>
      <c r="C2379" s="49" t="s">
        <v>278</v>
      </c>
      <c r="D2379" s="44" t="s">
        <v>90</v>
      </c>
      <c r="E2379" s="52">
        <v>0.348</v>
      </c>
      <c r="F2379" s="52">
        <v>17.0</v>
      </c>
      <c r="G2379" s="50"/>
      <c r="H2379" s="52">
        <v>320.0</v>
      </c>
      <c r="I2379" s="52">
        <v>0.189</v>
      </c>
      <c r="J2379" s="52">
        <v>1.329</v>
      </c>
    </row>
    <row r="2380">
      <c r="A2380" s="47" t="str">
        <f t="shared" si="1"/>
        <v>The Americas_El Salvador-The Americas_2012</v>
      </c>
      <c r="B2380" s="47" t="s">
        <v>258</v>
      </c>
      <c r="C2380" s="49" t="s">
        <v>278</v>
      </c>
      <c r="D2380" s="44" t="s">
        <v>91</v>
      </c>
      <c r="E2380" s="52">
        <v>0.348</v>
      </c>
      <c r="F2380" s="52">
        <v>17.0</v>
      </c>
      <c r="G2380" s="52">
        <v>115.0</v>
      </c>
      <c r="H2380" s="52">
        <v>320.0</v>
      </c>
      <c r="I2380" s="52">
        <v>0.203</v>
      </c>
      <c r="J2380" s="52">
        <v>1.373</v>
      </c>
    </row>
    <row r="2381">
      <c r="A2381" s="47" t="str">
        <f t="shared" si="1"/>
        <v>The Americas_Greenland-The Americas_2000</v>
      </c>
      <c r="B2381" s="47" t="s">
        <v>258</v>
      </c>
      <c r="C2381" s="49" t="s">
        <v>279</v>
      </c>
      <c r="D2381" s="44" t="s">
        <v>70</v>
      </c>
      <c r="E2381" s="50"/>
      <c r="F2381" s="50"/>
      <c r="G2381" s="50"/>
      <c r="H2381" s="50"/>
      <c r="I2381" s="52">
        <v>0.317</v>
      </c>
      <c r="J2381" s="52">
        <v>0.269</v>
      </c>
    </row>
    <row r="2382">
      <c r="A2382" s="47" t="str">
        <f t="shared" si="1"/>
        <v>The Americas_Greenland-The Americas_2001</v>
      </c>
      <c r="B2382" s="47" t="s">
        <v>258</v>
      </c>
      <c r="C2382" s="49" t="s">
        <v>279</v>
      </c>
      <c r="D2382" s="44" t="s">
        <v>71</v>
      </c>
      <c r="E2382" s="50"/>
      <c r="F2382" s="50"/>
      <c r="G2382" s="50"/>
      <c r="H2382" s="50"/>
      <c r="I2382" s="52">
        <v>0.355</v>
      </c>
      <c r="J2382" s="52">
        <v>0.282</v>
      </c>
    </row>
    <row r="2383">
      <c r="A2383" s="47" t="str">
        <f t="shared" si="1"/>
        <v>The Americas_Greenland-The Americas_2002</v>
      </c>
      <c r="B2383" s="47" t="s">
        <v>258</v>
      </c>
      <c r="C2383" s="49" t="s">
        <v>279</v>
      </c>
      <c r="D2383" s="44" t="s">
        <v>72</v>
      </c>
      <c r="E2383" s="50"/>
      <c r="F2383" s="50"/>
      <c r="G2383" s="50"/>
      <c r="H2383" s="50"/>
      <c r="I2383" s="52">
        <v>0.442</v>
      </c>
      <c r="J2383" s="52">
        <v>0.352</v>
      </c>
    </row>
    <row r="2384">
      <c r="A2384" s="47" t="str">
        <f t="shared" si="1"/>
        <v>The Americas_Greenland-The Americas_2003</v>
      </c>
      <c r="B2384" s="47" t="s">
        <v>258</v>
      </c>
      <c r="C2384" s="49" t="s">
        <v>279</v>
      </c>
      <c r="D2384" s="44" t="s">
        <v>74</v>
      </c>
      <c r="E2384" s="50"/>
      <c r="F2384" s="50"/>
      <c r="G2384" s="50"/>
      <c r="H2384" s="50"/>
      <c r="I2384" s="52">
        <v>0.545</v>
      </c>
      <c r="J2384" s="52">
        <v>0.524</v>
      </c>
    </row>
    <row r="2385">
      <c r="A2385" s="47" t="str">
        <f t="shared" si="1"/>
        <v>The Americas_Greenland-The Americas_2004</v>
      </c>
      <c r="B2385" s="47" t="s">
        <v>258</v>
      </c>
      <c r="C2385" s="49" t="s">
        <v>279</v>
      </c>
      <c r="D2385" s="44" t="s">
        <v>83</v>
      </c>
      <c r="E2385" s="50"/>
      <c r="F2385" s="50"/>
      <c r="G2385" s="50"/>
      <c r="H2385" s="50"/>
      <c r="I2385" s="52">
        <v>0.561</v>
      </c>
      <c r="J2385" s="52">
        <v>0.686</v>
      </c>
    </row>
    <row r="2386">
      <c r="A2386" s="47" t="str">
        <f t="shared" si="1"/>
        <v>The Americas_Greenland-The Americas_2005</v>
      </c>
      <c r="B2386" s="47" t="s">
        <v>258</v>
      </c>
      <c r="C2386" s="49" t="s">
        <v>279</v>
      </c>
      <c r="D2386" s="44" t="s">
        <v>84</v>
      </c>
      <c r="E2386" s="50"/>
      <c r="F2386" s="50"/>
      <c r="G2386" s="50"/>
      <c r="H2386" s="50"/>
      <c r="I2386" s="52">
        <v>0.577</v>
      </c>
      <c r="J2386" s="52">
        <v>0.816</v>
      </c>
    </row>
    <row r="2387">
      <c r="A2387" s="47" t="str">
        <f t="shared" si="1"/>
        <v>The Americas_Greenland-The Americas_2006</v>
      </c>
      <c r="B2387" s="47" t="s">
        <v>258</v>
      </c>
      <c r="C2387" s="49" t="s">
        <v>279</v>
      </c>
      <c r="D2387" s="44" t="s">
        <v>85</v>
      </c>
      <c r="E2387" s="50"/>
      <c r="F2387" s="50"/>
      <c r="G2387" s="50"/>
      <c r="H2387" s="50"/>
      <c r="I2387" s="52">
        <v>0.594</v>
      </c>
      <c r="J2387" s="52">
        <v>0.947</v>
      </c>
    </row>
    <row r="2388">
      <c r="A2388" s="47" t="str">
        <f t="shared" si="1"/>
        <v>The Americas_Greenland-The Americas_2007</v>
      </c>
      <c r="B2388" s="47" t="s">
        <v>258</v>
      </c>
      <c r="C2388" s="49" t="s">
        <v>279</v>
      </c>
      <c r="D2388" s="44" t="s">
        <v>86</v>
      </c>
      <c r="E2388" s="50"/>
      <c r="F2388" s="50"/>
      <c r="G2388" s="50"/>
      <c r="H2388" s="50"/>
      <c r="I2388" s="52">
        <v>0.611</v>
      </c>
      <c r="J2388" s="52">
        <v>1.169</v>
      </c>
    </row>
    <row r="2389">
      <c r="A2389" s="47" t="str">
        <f t="shared" si="1"/>
        <v>The Americas_Greenland-The Americas_2008</v>
      </c>
      <c r="B2389" s="47" t="s">
        <v>258</v>
      </c>
      <c r="C2389" s="49" t="s">
        <v>279</v>
      </c>
      <c r="D2389" s="44" t="s">
        <v>87</v>
      </c>
      <c r="E2389" s="50"/>
      <c r="F2389" s="50"/>
      <c r="G2389" s="50"/>
      <c r="H2389" s="50"/>
      <c r="I2389" s="52">
        <v>0.628</v>
      </c>
      <c r="J2389" s="52">
        <v>0.985</v>
      </c>
    </row>
    <row r="2390">
      <c r="A2390" s="47" t="str">
        <f t="shared" si="1"/>
        <v>The Americas_Greenland-The Americas_2009</v>
      </c>
      <c r="B2390" s="47" t="s">
        <v>258</v>
      </c>
      <c r="C2390" s="49" t="s">
        <v>279</v>
      </c>
      <c r="D2390" s="44" t="s">
        <v>88</v>
      </c>
      <c r="E2390" s="50"/>
      <c r="F2390" s="50"/>
      <c r="G2390" s="50"/>
      <c r="H2390" s="50"/>
      <c r="I2390" s="52">
        <v>0.628</v>
      </c>
      <c r="J2390" s="52">
        <v>0.945</v>
      </c>
    </row>
    <row r="2391">
      <c r="A2391" s="47" t="str">
        <f t="shared" si="1"/>
        <v>The Americas_Greenland-The Americas_2010</v>
      </c>
      <c r="B2391" s="47" t="s">
        <v>258</v>
      </c>
      <c r="C2391" s="49" t="s">
        <v>279</v>
      </c>
      <c r="D2391" s="44" t="s">
        <v>89</v>
      </c>
      <c r="E2391" s="50"/>
      <c r="F2391" s="50"/>
      <c r="G2391" s="50"/>
      <c r="H2391" s="50"/>
      <c r="I2391" s="52">
        <v>0.63</v>
      </c>
      <c r="J2391" s="52">
        <v>1.014</v>
      </c>
    </row>
    <row r="2392">
      <c r="A2392" s="47" t="str">
        <f t="shared" si="1"/>
        <v>The Americas_Greenland-The Americas_2011</v>
      </c>
      <c r="B2392" s="47" t="s">
        <v>258</v>
      </c>
      <c r="C2392" s="49" t="s">
        <v>279</v>
      </c>
      <c r="D2392" s="44" t="s">
        <v>90</v>
      </c>
      <c r="E2392" s="50"/>
      <c r="F2392" s="50"/>
      <c r="G2392" s="50"/>
      <c r="H2392" s="50"/>
      <c r="I2392" s="52">
        <v>0.64</v>
      </c>
      <c r="J2392" s="52">
        <v>1.037</v>
      </c>
    </row>
    <row r="2393">
      <c r="A2393" s="47" t="str">
        <f t="shared" si="1"/>
        <v>The Americas_Greenland-The Americas_2012</v>
      </c>
      <c r="B2393" s="47" t="s">
        <v>258</v>
      </c>
      <c r="C2393" s="49" t="s">
        <v>279</v>
      </c>
      <c r="D2393" s="44" t="s">
        <v>91</v>
      </c>
      <c r="E2393" s="50"/>
      <c r="F2393" s="50"/>
      <c r="G2393" s="50"/>
      <c r="H2393" s="50"/>
      <c r="I2393" s="52">
        <v>0.649</v>
      </c>
      <c r="J2393" s="52">
        <v>1.047</v>
      </c>
    </row>
    <row r="2394">
      <c r="A2394" s="47" t="str">
        <f t="shared" si="1"/>
        <v>The Americas_Grenada-The Americas_2000</v>
      </c>
      <c r="B2394" s="47" t="s">
        <v>258</v>
      </c>
      <c r="C2394" s="49" t="s">
        <v>280</v>
      </c>
      <c r="D2394" s="44" t="s">
        <v>70</v>
      </c>
      <c r="E2394" s="50"/>
      <c r="F2394" s="50"/>
      <c r="G2394" s="50"/>
      <c r="H2394" s="50"/>
      <c r="I2394" s="52">
        <v>0.041</v>
      </c>
      <c r="J2394" s="52">
        <v>0.042</v>
      </c>
    </row>
    <row r="2395">
      <c r="A2395" s="47" t="str">
        <f t="shared" si="1"/>
        <v>The Americas_Grenada-The Americas_2001</v>
      </c>
      <c r="B2395" s="47" t="s">
        <v>258</v>
      </c>
      <c r="C2395" s="49" t="s">
        <v>280</v>
      </c>
      <c r="D2395" s="44" t="s">
        <v>71</v>
      </c>
      <c r="E2395" s="50"/>
      <c r="F2395" s="50"/>
      <c r="G2395" s="50"/>
      <c r="H2395" s="50"/>
      <c r="I2395" s="52">
        <v>0.051</v>
      </c>
      <c r="J2395" s="52">
        <v>0.063</v>
      </c>
    </row>
    <row r="2396">
      <c r="A2396" s="47" t="str">
        <f t="shared" si="1"/>
        <v>The Americas_Grenada-The Americas_2002</v>
      </c>
      <c r="B2396" s="47" t="s">
        <v>258</v>
      </c>
      <c r="C2396" s="49" t="s">
        <v>280</v>
      </c>
      <c r="D2396" s="44" t="s">
        <v>72</v>
      </c>
      <c r="E2396" s="50"/>
      <c r="F2396" s="50"/>
      <c r="G2396" s="50"/>
      <c r="H2396" s="50"/>
      <c r="I2396" s="52">
        <v>0.148</v>
      </c>
      <c r="J2396" s="52">
        <v>0.074</v>
      </c>
    </row>
    <row r="2397">
      <c r="A2397" s="47" t="str">
        <f t="shared" si="1"/>
        <v>The Americas_Grenada-The Americas_2003</v>
      </c>
      <c r="B2397" s="47" t="s">
        <v>258</v>
      </c>
      <c r="C2397" s="49" t="s">
        <v>280</v>
      </c>
      <c r="D2397" s="44" t="s">
        <v>74</v>
      </c>
      <c r="E2397" s="50"/>
      <c r="F2397" s="50"/>
      <c r="G2397" s="50"/>
      <c r="H2397" s="50"/>
      <c r="I2397" s="52">
        <v>0.186</v>
      </c>
      <c r="J2397" s="52">
        <v>0.413</v>
      </c>
    </row>
    <row r="2398">
      <c r="A2398" s="47" t="str">
        <f t="shared" si="1"/>
        <v>The Americas_Grenada-The Americas_2004</v>
      </c>
      <c r="B2398" s="47" t="s">
        <v>258</v>
      </c>
      <c r="C2398" s="49" t="s">
        <v>280</v>
      </c>
      <c r="D2398" s="44" t="s">
        <v>83</v>
      </c>
      <c r="E2398" s="50"/>
      <c r="F2398" s="50"/>
      <c r="G2398" s="50"/>
      <c r="H2398" s="50"/>
      <c r="I2398" s="52">
        <v>0.196</v>
      </c>
      <c r="J2398" s="52">
        <v>0.422</v>
      </c>
    </row>
    <row r="2399">
      <c r="A2399" s="47" t="str">
        <f t="shared" si="1"/>
        <v>The Americas_Grenada-The Americas_2005</v>
      </c>
      <c r="B2399" s="47" t="s">
        <v>258</v>
      </c>
      <c r="C2399" s="49" t="s">
        <v>280</v>
      </c>
      <c r="D2399" s="44" t="s">
        <v>84</v>
      </c>
      <c r="E2399" s="52">
        <v>0.453</v>
      </c>
      <c r="F2399" s="52">
        <v>20.0</v>
      </c>
      <c r="G2399" s="50"/>
      <c r="H2399" s="52">
        <v>140.0</v>
      </c>
      <c r="I2399" s="52">
        <v>0.205</v>
      </c>
      <c r="J2399" s="52">
        <v>0.455</v>
      </c>
    </row>
    <row r="2400">
      <c r="A2400" s="47" t="str">
        <f t="shared" si="1"/>
        <v>The Americas_Grenada-The Americas_2006</v>
      </c>
      <c r="B2400" s="47" t="s">
        <v>258</v>
      </c>
      <c r="C2400" s="49" t="s">
        <v>280</v>
      </c>
      <c r="D2400" s="44" t="s">
        <v>85</v>
      </c>
      <c r="E2400" s="52">
        <v>0.453</v>
      </c>
      <c r="F2400" s="52">
        <v>20.0</v>
      </c>
      <c r="G2400" s="50"/>
      <c r="H2400" s="52">
        <v>140.0</v>
      </c>
      <c r="I2400" s="52">
        <v>0.214</v>
      </c>
      <c r="J2400" s="52">
        <v>0.447</v>
      </c>
    </row>
    <row r="2401">
      <c r="A2401" s="47" t="str">
        <f t="shared" si="1"/>
        <v>The Americas_Grenada-The Americas_2007</v>
      </c>
      <c r="B2401" s="47" t="s">
        <v>258</v>
      </c>
      <c r="C2401" s="49" t="s">
        <v>280</v>
      </c>
      <c r="D2401" s="44" t="s">
        <v>86</v>
      </c>
      <c r="E2401" s="52">
        <v>0.453</v>
      </c>
      <c r="F2401" s="52">
        <v>20.0</v>
      </c>
      <c r="G2401" s="50"/>
      <c r="H2401" s="52">
        <v>140.0</v>
      </c>
      <c r="I2401" s="52">
        <v>0.223</v>
      </c>
      <c r="J2401" s="52">
        <v>0.496</v>
      </c>
    </row>
    <row r="2402">
      <c r="A2402" s="47" t="str">
        <f t="shared" si="1"/>
        <v>The Americas_Grenada-The Americas_2008</v>
      </c>
      <c r="B2402" s="47" t="s">
        <v>258</v>
      </c>
      <c r="C2402" s="49" t="s">
        <v>280</v>
      </c>
      <c r="D2402" s="44" t="s">
        <v>87</v>
      </c>
      <c r="E2402" s="52">
        <v>0.453</v>
      </c>
      <c r="F2402" s="52">
        <v>20.0</v>
      </c>
      <c r="G2402" s="50"/>
      <c r="H2402" s="52">
        <v>140.0</v>
      </c>
      <c r="I2402" s="52">
        <v>0.232</v>
      </c>
      <c r="J2402" s="52">
        <v>0.578</v>
      </c>
    </row>
    <row r="2403">
      <c r="A2403" s="47" t="str">
        <f t="shared" si="1"/>
        <v>The Americas_Grenada-The Americas_2009</v>
      </c>
      <c r="B2403" s="47" t="s">
        <v>258</v>
      </c>
      <c r="C2403" s="49" t="s">
        <v>280</v>
      </c>
      <c r="D2403" s="44" t="s">
        <v>88</v>
      </c>
      <c r="E2403" s="52">
        <v>0.453</v>
      </c>
      <c r="F2403" s="52">
        <v>20.0</v>
      </c>
      <c r="G2403" s="50"/>
      <c r="H2403" s="52">
        <v>140.0</v>
      </c>
      <c r="I2403" s="52">
        <v>0.241</v>
      </c>
      <c r="J2403" s="52">
        <v>1.097</v>
      </c>
    </row>
    <row r="2404">
      <c r="A2404" s="47" t="str">
        <f t="shared" si="1"/>
        <v>The Americas_Grenada-The Americas_2010</v>
      </c>
      <c r="B2404" s="47" t="s">
        <v>258</v>
      </c>
      <c r="C2404" s="49" t="s">
        <v>280</v>
      </c>
      <c r="D2404" s="44" t="s">
        <v>89</v>
      </c>
      <c r="E2404" s="52">
        <v>0.453</v>
      </c>
      <c r="F2404" s="52">
        <v>15.0</v>
      </c>
      <c r="G2404" s="50"/>
      <c r="H2404" s="52">
        <v>140.0</v>
      </c>
      <c r="I2404" s="52">
        <v>0.27</v>
      </c>
      <c r="J2404" s="52">
        <v>1.165</v>
      </c>
    </row>
    <row r="2405">
      <c r="A2405" s="47" t="str">
        <f t="shared" si="1"/>
        <v>The Americas_Grenada-The Americas_2011</v>
      </c>
      <c r="B2405" s="47" t="s">
        <v>258</v>
      </c>
      <c r="C2405" s="49" t="s">
        <v>280</v>
      </c>
      <c r="D2405" s="44" t="s">
        <v>90</v>
      </c>
      <c r="E2405" s="52">
        <v>0.453</v>
      </c>
      <c r="F2405" s="52">
        <v>15.0</v>
      </c>
      <c r="G2405" s="50"/>
      <c r="H2405" s="52">
        <v>140.0</v>
      </c>
      <c r="I2405" s="52">
        <v>0.3</v>
      </c>
      <c r="J2405" s="52">
        <v>1.15</v>
      </c>
    </row>
    <row r="2406">
      <c r="A2406" s="47" t="str">
        <f t="shared" si="1"/>
        <v>The Americas_Grenada-The Americas_2012</v>
      </c>
      <c r="B2406" s="47" t="s">
        <v>258</v>
      </c>
      <c r="C2406" s="49" t="s">
        <v>280</v>
      </c>
      <c r="D2406" s="44" t="s">
        <v>91</v>
      </c>
      <c r="E2406" s="52">
        <v>0.453</v>
      </c>
      <c r="F2406" s="52">
        <v>15.0</v>
      </c>
      <c r="G2406" s="52">
        <v>102.0</v>
      </c>
      <c r="H2406" s="52">
        <v>140.0</v>
      </c>
      <c r="I2406" s="52">
        <v>0.32</v>
      </c>
      <c r="J2406" s="52">
        <v>1.232</v>
      </c>
    </row>
    <row r="2407">
      <c r="A2407" s="47" t="str">
        <f t="shared" si="1"/>
        <v>The Americas_Guatemala-The Americas_2000</v>
      </c>
      <c r="B2407" s="47" t="s">
        <v>258</v>
      </c>
      <c r="C2407" s="49" t="s">
        <v>281</v>
      </c>
      <c r="D2407" s="44" t="s">
        <v>70</v>
      </c>
      <c r="E2407" s="50"/>
      <c r="F2407" s="50"/>
      <c r="G2407" s="50"/>
      <c r="H2407" s="50"/>
      <c r="I2407" s="52">
        <v>0.007</v>
      </c>
      <c r="J2407" s="52">
        <v>0.076</v>
      </c>
    </row>
    <row r="2408">
      <c r="A2408" s="47" t="str">
        <f t="shared" si="1"/>
        <v>The Americas_Guatemala-The Americas_2001</v>
      </c>
      <c r="B2408" s="47" t="s">
        <v>258</v>
      </c>
      <c r="C2408" s="49" t="s">
        <v>281</v>
      </c>
      <c r="D2408" s="44" t="s">
        <v>71</v>
      </c>
      <c r="E2408" s="50"/>
      <c r="F2408" s="50"/>
      <c r="G2408" s="50"/>
      <c r="H2408" s="50"/>
      <c r="I2408" s="52">
        <v>0.017</v>
      </c>
      <c r="J2408" s="52">
        <v>0.1</v>
      </c>
    </row>
    <row r="2409">
      <c r="A2409" s="47" t="str">
        <f t="shared" si="1"/>
        <v>The Americas_Guatemala-The Americas_2002</v>
      </c>
      <c r="B2409" s="47" t="s">
        <v>258</v>
      </c>
      <c r="C2409" s="49" t="s">
        <v>281</v>
      </c>
      <c r="D2409" s="44" t="s">
        <v>72</v>
      </c>
      <c r="E2409" s="50"/>
      <c r="F2409" s="50"/>
      <c r="G2409" s="50"/>
      <c r="H2409" s="50"/>
      <c r="I2409" s="52">
        <v>0.034</v>
      </c>
      <c r="J2409" s="52">
        <v>0.134</v>
      </c>
    </row>
    <row r="2410">
      <c r="A2410" s="47" t="str">
        <f t="shared" si="1"/>
        <v>The Americas_Guatemala-The Americas_2003</v>
      </c>
      <c r="B2410" s="47" t="s">
        <v>258</v>
      </c>
      <c r="C2410" s="49" t="s">
        <v>281</v>
      </c>
      <c r="D2410" s="44" t="s">
        <v>74</v>
      </c>
      <c r="E2410" s="50"/>
      <c r="F2410" s="52">
        <v>39.0</v>
      </c>
      <c r="G2410" s="50"/>
      <c r="H2410" s="50"/>
      <c r="I2410" s="52">
        <v>0.045</v>
      </c>
      <c r="J2410" s="52">
        <v>0.169</v>
      </c>
    </row>
    <row r="2411">
      <c r="A2411" s="47" t="str">
        <f t="shared" si="1"/>
        <v>The Americas_Guatemala-The Americas_2004</v>
      </c>
      <c r="B2411" s="47" t="s">
        <v>258</v>
      </c>
      <c r="C2411" s="49" t="s">
        <v>281</v>
      </c>
      <c r="D2411" s="44" t="s">
        <v>83</v>
      </c>
      <c r="E2411" s="50"/>
      <c r="F2411" s="52">
        <v>39.0</v>
      </c>
      <c r="G2411" s="50"/>
      <c r="H2411" s="50"/>
      <c r="I2411" s="52">
        <v>0.051</v>
      </c>
      <c r="J2411" s="52">
        <v>0.256</v>
      </c>
    </row>
    <row r="2412">
      <c r="A2412" s="47" t="str">
        <f t="shared" si="1"/>
        <v>The Americas_Guatemala-The Americas_2005</v>
      </c>
      <c r="B2412" s="47" t="s">
        <v>258</v>
      </c>
      <c r="C2412" s="49" t="s">
        <v>281</v>
      </c>
      <c r="D2412" s="44" t="s">
        <v>84</v>
      </c>
      <c r="E2412" s="52">
        <v>0.387</v>
      </c>
      <c r="F2412" s="52">
        <v>39.0</v>
      </c>
      <c r="G2412" s="50"/>
      <c r="H2412" s="52">
        <v>344.0</v>
      </c>
      <c r="I2412" s="52">
        <v>0.057</v>
      </c>
      <c r="J2412" s="52">
        <v>0.356</v>
      </c>
    </row>
    <row r="2413">
      <c r="A2413" s="47" t="str">
        <f t="shared" si="1"/>
        <v>The Americas_Guatemala-The Americas_2006</v>
      </c>
      <c r="B2413" s="47" t="s">
        <v>258</v>
      </c>
      <c r="C2413" s="49" t="s">
        <v>281</v>
      </c>
      <c r="D2413" s="44" t="s">
        <v>85</v>
      </c>
      <c r="E2413" s="52">
        <v>0.387</v>
      </c>
      <c r="F2413" s="52">
        <v>30.0</v>
      </c>
      <c r="G2413" s="50"/>
      <c r="H2413" s="52">
        <v>344.0</v>
      </c>
      <c r="I2413" s="52">
        <v>0.065</v>
      </c>
      <c r="J2413" s="52">
        <v>0.552</v>
      </c>
    </row>
    <row r="2414">
      <c r="A2414" s="47" t="str">
        <f t="shared" si="1"/>
        <v>The Americas_Guatemala-The Americas_2007</v>
      </c>
      <c r="B2414" s="47" t="s">
        <v>258</v>
      </c>
      <c r="C2414" s="49" t="s">
        <v>281</v>
      </c>
      <c r="D2414" s="44" t="s">
        <v>86</v>
      </c>
      <c r="E2414" s="52">
        <v>0.365</v>
      </c>
      <c r="F2414" s="52">
        <v>34.0</v>
      </c>
      <c r="G2414" s="50"/>
      <c r="H2414" s="52">
        <v>344.0</v>
      </c>
      <c r="I2414" s="52">
        <v>0.073</v>
      </c>
      <c r="J2414" s="52">
        <v>0.893</v>
      </c>
    </row>
    <row r="2415">
      <c r="A2415" s="47" t="str">
        <f t="shared" si="1"/>
        <v>The Americas_Guatemala-The Americas_2008</v>
      </c>
      <c r="B2415" s="47" t="s">
        <v>258</v>
      </c>
      <c r="C2415" s="49" t="s">
        <v>281</v>
      </c>
      <c r="D2415" s="44" t="s">
        <v>87</v>
      </c>
      <c r="E2415" s="52">
        <v>0.409</v>
      </c>
      <c r="F2415" s="52">
        <v>34.0</v>
      </c>
      <c r="G2415" s="50"/>
      <c r="H2415" s="52">
        <v>344.0</v>
      </c>
      <c r="I2415" s="52">
        <v>0.083</v>
      </c>
      <c r="J2415" s="52">
        <v>1.095</v>
      </c>
    </row>
    <row r="2416">
      <c r="A2416" s="47" t="str">
        <f t="shared" si="1"/>
        <v>The Americas_Guatemala-The Americas_2009</v>
      </c>
      <c r="B2416" s="47" t="s">
        <v>258</v>
      </c>
      <c r="C2416" s="49" t="s">
        <v>281</v>
      </c>
      <c r="D2416" s="44" t="s">
        <v>88</v>
      </c>
      <c r="E2416" s="52">
        <v>0.409</v>
      </c>
      <c r="F2416" s="52">
        <v>37.0</v>
      </c>
      <c r="G2416" s="50"/>
      <c r="H2416" s="52">
        <v>344.0</v>
      </c>
      <c r="I2416" s="52">
        <v>0.093</v>
      </c>
      <c r="J2416" s="52">
        <v>1.237</v>
      </c>
    </row>
    <row r="2417">
      <c r="A2417" s="47" t="str">
        <f t="shared" si="1"/>
        <v>The Americas_Guatemala-The Americas_2010</v>
      </c>
      <c r="B2417" s="47" t="s">
        <v>258</v>
      </c>
      <c r="C2417" s="49" t="s">
        <v>281</v>
      </c>
      <c r="D2417" s="44" t="s">
        <v>89</v>
      </c>
      <c r="E2417" s="52">
        <v>0.409</v>
      </c>
      <c r="F2417" s="52">
        <v>37.0</v>
      </c>
      <c r="G2417" s="50"/>
      <c r="H2417" s="52">
        <v>344.0</v>
      </c>
      <c r="I2417" s="52">
        <v>0.105</v>
      </c>
      <c r="J2417" s="52">
        <v>1.26</v>
      </c>
    </row>
    <row r="2418">
      <c r="A2418" s="47" t="str">
        <f t="shared" si="1"/>
        <v>The Americas_Guatemala-The Americas_2011</v>
      </c>
      <c r="B2418" s="47" t="s">
        <v>258</v>
      </c>
      <c r="C2418" s="49" t="s">
        <v>281</v>
      </c>
      <c r="D2418" s="44" t="s">
        <v>90</v>
      </c>
      <c r="E2418" s="52">
        <v>0.409</v>
      </c>
      <c r="F2418" s="52">
        <v>37.0</v>
      </c>
      <c r="G2418" s="50"/>
      <c r="H2418" s="52">
        <v>344.0</v>
      </c>
      <c r="I2418" s="52">
        <v>0.123</v>
      </c>
      <c r="J2418" s="52">
        <v>1.325</v>
      </c>
    </row>
    <row r="2419">
      <c r="A2419" s="47" t="str">
        <f t="shared" si="1"/>
        <v>The Americas_Guatemala-The Americas_2012</v>
      </c>
      <c r="B2419" s="47" t="s">
        <v>258</v>
      </c>
      <c r="C2419" s="49" t="s">
        <v>281</v>
      </c>
      <c r="D2419" s="44" t="s">
        <v>91</v>
      </c>
      <c r="E2419" s="52">
        <v>0.409</v>
      </c>
      <c r="F2419" s="52">
        <v>40.0</v>
      </c>
      <c r="G2419" s="52">
        <v>93.0</v>
      </c>
      <c r="H2419" s="52">
        <v>332.0</v>
      </c>
      <c r="I2419" s="52">
        <v>0.16</v>
      </c>
      <c r="J2419" s="52">
        <v>1.378</v>
      </c>
    </row>
    <row r="2420">
      <c r="A2420" s="47" t="str">
        <f t="shared" si="1"/>
        <v>The Americas_Guyana-The Americas_2000</v>
      </c>
      <c r="B2420" s="47" t="s">
        <v>258</v>
      </c>
      <c r="C2420" s="49" t="s">
        <v>282</v>
      </c>
      <c r="D2420" s="44" t="s">
        <v>70</v>
      </c>
      <c r="E2420" s="50"/>
      <c r="F2420" s="50"/>
      <c r="G2420" s="50"/>
      <c r="H2420" s="50"/>
      <c r="I2420" s="52">
        <v>0.066</v>
      </c>
      <c r="J2420" s="52">
        <v>0.054</v>
      </c>
    </row>
    <row r="2421">
      <c r="A2421" s="47" t="str">
        <f t="shared" si="1"/>
        <v>The Americas_Guyana-The Americas_2001</v>
      </c>
      <c r="B2421" s="47" t="s">
        <v>258</v>
      </c>
      <c r="C2421" s="49" t="s">
        <v>282</v>
      </c>
      <c r="D2421" s="44" t="s">
        <v>71</v>
      </c>
      <c r="E2421" s="50"/>
      <c r="F2421" s="50"/>
      <c r="G2421" s="50"/>
      <c r="H2421" s="50"/>
      <c r="I2421" s="52">
        <v>0.132</v>
      </c>
      <c r="J2421" s="52">
        <v>0.101</v>
      </c>
    </row>
    <row r="2422">
      <c r="A2422" s="47" t="str">
        <f t="shared" si="1"/>
        <v>The Americas_Guyana-The Americas_2002</v>
      </c>
      <c r="B2422" s="47" t="s">
        <v>258</v>
      </c>
      <c r="C2422" s="49" t="s">
        <v>282</v>
      </c>
      <c r="D2422" s="44" t="s">
        <v>72</v>
      </c>
      <c r="E2422" s="50"/>
      <c r="F2422" s="50"/>
      <c r="G2422" s="50"/>
      <c r="H2422" s="50"/>
      <c r="I2422" s="50"/>
      <c r="J2422" s="52">
        <v>0.106</v>
      </c>
    </row>
    <row r="2423">
      <c r="A2423" s="47" t="str">
        <f t="shared" si="1"/>
        <v>The Americas_Guyana-The Americas_2003</v>
      </c>
      <c r="B2423" s="47" t="s">
        <v>258</v>
      </c>
      <c r="C2423" s="49" t="s">
        <v>282</v>
      </c>
      <c r="D2423" s="44" t="s">
        <v>74</v>
      </c>
      <c r="E2423" s="50"/>
      <c r="F2423" s="50"/>
      <c r="G2423" s="50"/>
      <c r="H2423" s="50"/>
      <c r="I2423" s="50"/>
      <c r="J2423" s="52">
        <v>0.183</v>
      </c>
    </row>
    <row r="2424">
      <c r="A2424" s="47" t="str">
        <f t="shared" si="1"/>
        <v>The Americas_Guyana-The Americas_2004</v>
      </c>
      <c r="B2424" s="47" t="s">
        <v>258</v>
      </c>
      <c r="C2424" s="49" t="s">
        <v>282</v>
      </c>
      <c r="D2424" s="44" t="s">
        <v>83</v>
      </c>
      <c r="E2424" s="50"/>
      <c r="F2424" s="52">
        <v>46.0</v>
      </c>
      <c r="G2424" s="50"/>
      <c r="H2424" s="50"/>
      <c r="I2424" s="50"/>
      <c r="J2424" s="52">
        <v>0.227</v>
      </c>
    </row>
    <row r="2425">
      <c r="A2425" s="47" t="str">
        <f t="shared" si="1"/>
        <v>The Americas_Guyana-The Americas_2005</v>
      </c>
      <c r="B2425" s="47" t="s">
        <v>258</v>
      </c>
      <c r="C2425" s="49" t="s">
        <v>282</v>
      </c>
      <c r="D2425" s="44" t="s">
        <v>84</v>
      </c>
      <c r="E2425" s="52">
        <v>0.39</v>
      </c>
      <c r="F2425" s="52">
        <v>42.0</v>
      </c>
      <c r="G2425" s="50"/>
      <c r="H2425" s="52">
        <v>288.0</v>
      </c>
      <c r="I2425" s="50"/>
      <c r="J2425" s="52">
        <v>0.37</v>
      </c>
    </row>
    <row r="2426">
      <c r="A2426" s="47" t="str">
        <f t="shared" si="1"/>
        <v>The Americas_Guyana-The Americas_2006</v>
      </c>
      <c r="B2426" s="47" t="s">
        <v>258</v>
      </c>
      <c r="C2426" s="49" t="s">
        <v>282</v>
      </c>
      <c r="D2426" s="44" t="s">
        <v>85</v>
      </c>
      <c r="E2426" s="52">
        <v>0.39</v>
      </c>
      <c r="F2426" s="52">
        <v>41.0</v>
      </c>
      <c r="G2426" s="50"/>
      <c r="H2426" s="52">
        <v>288.0</v>
      </c>
      <c r="I2426" s="50"/>
      <c r="J2426" s="52">
        <v>0.523</v>
      </c>
    </row>
    <row r="2427">
      <c r="A2427" s="47" t="str">
        <f t="shared" si="1"/>
        <v>The Americas_Guyana-The Americas_2007</v>
      </c>
      <c r="B2427" s="47" t="s">
        <v>258</v>
      </c>
      <c r="C2427" s="49" t="s">
        <v>282</v>
      </c>
      <c r="D2427" s="44" t="s">
        <v>86</v>
      </c>
      <c r="E2427" s="52">
        <v>0.39</v>
      </c>
      <c r="F2427" s="52">
        <v>37.0</v>
      </c>
      <c r="G2427" s="50"/>
      <c r="H2427" s="52">
        <v>288.0</v>
      </c>
      <c r="I2427" s="52">
        <v>0.138</v>
      </c>
      <c r="J2427" s="52">
        <v>0.699</v>
      </c>
    </row>
    <row r="2428">
      <c r="A2428" s="47" t="str">
        <f t="shared" si="1"/>
        <v>The Americas_Guyana-The Americas_2008</v>
      </c>
      <c r="B2428" s="47" t="s">
        <v>258</v>
      </c>
      <c r="C2428" s="49" t="s">
        <v>282</v>
      </c>
      <c r="D2428" s="44" t="s">
        <v>87</v>
      </c>
      <c r="E2428" s="52">
        <v>0.39</v>
      </c>
      <c r="F2428" s="52">
        <v>39.0</v>
      </c>
      <c r="G2428" s="50"/>
      <c r="H2428" s="52">
        <v>288.0</v>
      </c>
      <c r="I2428" s="52">
        <v>0.182</v>
      </c>
      <c r="J2428" s="52">
        <v>0.577</v>
      </c>
    </row>
    <row r="2429">
      <c r="A2429" s="47" t="str">
        <f t="shared" si="1"/>
        <v>The Americas_Guyana-The Americas_2009</v>
      </c>
      <c r="B2429" s="47" t="s">
        <v>258</v>
      </c>
      <c r="C2429" s="49" t="s">
        <v>282</v>
      </c>
      <c r="D2429" s="44" t="s">
        <v>88</v>
      </c>
      <c r="E2429" s="52">
        <v>0.388</v>
      </c>
      <c r="F2429" s="52">
        <v>30.0</v>
      </c>
      <c r="G2429" s="50"/>
      <c r="H2429" s="52">
        <v>288.0</v>
      </c>
      <c r="I2429" s="52">
        <v>0.239</v>
      </c>
      <c r="J2429" s="52">
        <v>0.625</v>
      </c>
    </row>
    <row r="2430">
      <c r="A2430" s="47" t="str">
        <f t="shared" si="1"/>
        <v>The Americas_Guyana-The Americas_2010</v>
      </c>
      <c r="B2430" s="47" t="s">
        <v>258</v>
      </c>
      <c r="C2430" s="49" t="s">
        <v>282</v>
      </c>
      <c r="D2430" s="44" t="s">
        <v>89</v>
      </c>
      <c r="E2430" s="52">
        <v>0.388</v>
      </c>
      <c r="F2430" s="52">
        <v>24.0</v>
      </c>
      <c r="G2430" s="50"/>
      <c r="H2430" s="52">
        <v>288.0</v>
      </c>
      <c r="I2430" s="52">
        <v>0.299</v>
      </c>
      <c r="J2430" s="52">
        <v>0.713</v>
      </c>
    </row>
    <row r="2431">
      <c r="A2431" s="47" t="str">
        <f t="shared" si="1"/>
        <v>The Americas_Guyana-The Americas_2011</v>
      </c>
      <c r="B2431" s="47" t="s">
        <v>258</v>
      </c>
      <c r="C2431" s="49" t="s">
        <v>282</v>
      </c>
      <c r="D2431" s="44" t="s">
        <v>90</v>
      </c>
      <c r="E2431" s="52">
        <v>0.359</v>
      </c>
      <c r="F2431" s="52">
        <v>20.0</v>
      </c>
      <c r="G2431" s="50"/>
      <c r="H2431" s="52">
        <v>263.0</v>
      </c>
      <c r="I2431" s="52">
        <v>0.31</v>
      </c>
      <c r="J2431" s="52">
        <v>0.669</v>
      </c>
    </row>
    <row r="2432">
      <c r="A2432" s="47" t="str">
        <f t="shared" si="1"/>
        <v>The Americas_Guyana-The Americas_2012</v>
      </c>
      <c r="B2432" s="47" t="s">
        <v>258</v>
      </c>
      <c r="C2432" s="49" t="s">
        <v>282</v>
      </c>
      <c r="D2432" s="44" t="s">
        <v>91</v>
      </c>
      <c r="E2432" s="52">
        <v>0.359</v>
      </c>
      <c r="F2432" s="52">
        <v>20.0</v>
      </c>
      <c r="G2432" s="52">
        <v>113.0</v>
      </c>
      <c r="H2432" s="52">
        <v>263.0</v>
      </c>
      <c r="I2432" s="52">
        <v>0.33</v>
      </c>
      <c r="J2432" s="52">
        <v>0.688</v>
      </c>
    </row>
    <row r="2433">
      <c r="A2433" s="47" t="str">
        <f t="shared" si="1"/>
        <v>The Americas_Haiti-The Americas_2000</v>
      </c>
      <c r="B2433" s="47" t="s">
        <v>258</v>
      </c>
      <c r="C2433" s="49" t="s">
        <v>283</v>
      </c>
      <c r="D2433" s="44" t="s">
        <v>70</v>
      </c>
      <c r="E2433" s="50"/>
      <c r="F2433" s="50"/>
      <c r="G2433" s="50"/>
      <c r="H2433" s="50"/>
      <c r="I2433" s="52">
        <v>0.002</v>
      </c>
      <c r="J2433" s="52">
        <v>0.006</v>
      </c>
    </row>
    <row r="2434">
      <c r="A2434" s="47" t="str">
        <f t="shared" si="1"/>
        <v>The Americas_Haiti-The Americas_2001</v>
      </c>
      <c r="B2434" s="47" t="s">
        <v>258</v>
      </c>
      <c r="C2434" s="49" t="s">
        <v>283</v>
      </c>
      <c r="D2434" s="44" t="s">
        <v>71</v>
      </c>
      <c r="E2434" s="50"/>
      <c r="F2434" s="50"/>
      <c r="G2434" s="50"/>
      <c r="H2434" s="50"/>
      <c r="I2434" s="52">
        <v>0.003</v>
      </c>
      <c r="J2434" s="52">
        <v>0.01</v>
      </c>
    </row>
    <row r="2435">
      <c r="A2435" s="47" t="str">
        <f t="shared" si="1"/>
        <v>The Americas_Haiti-The Americas_2002</v>
      </c>
      <c r="B2435" s="47" t="s">
        <v>258</v>
      </c>
      <c r="C2435" s="49" t="s">
        <v>283</v>
      </c>
      <c r="D2435" s="44" t="s">
        <v>72</v>
      </c>
      <c r="E2435" s="50"/>
      <c r="F2435" s="50"/>
      <c r="G2435" s="50"/>
      <c r="H2435" s="50"/>
      <c r="I2435" s="52">
        <v>0.009</v>
      </c>
      <c r="J2435" s="52">
        <v>0.016</v>
      </c>
    </row>
    <row r="2436">
      <c r="A2436" s="47" t="str">
        <f t="shared" si="1"/>
        <v>The Americas_Haiti-The Americas_2003</v>
      </c>
      <c r="B2436" s="47" t="s">
        <v>258</v>
      </c>
      <c r="C2436" s="49" t="s">
        <v>283</v>
      </c>
      <c r="D2436" s="44" t="s">
        <v>74</v>
      </c>
      <c r="E2436" s="50"/>
      <c r="F2436" s="52">
        <v>202.0</v>
      </c>
      <c r="G2436" s="50"/>
      <c r="H2436" s="50"/>
      <c r="I2436" s="52">
        <v>0.016</v>
      </c>
      <c r="J2436" s="52">
        <v>0.036</v>
      </c>
    </row>
    <row r="2437">
      <c r="A2437" s="47" t="str">
        <f t="shared" si="1"/>
        <v>The Americas_Haiti-The Americas_2004</v>
      </c>
      <c r="B2437" s="47" t="s">
        <v>258</v>
      </c>
      <c r="C2437" s="49" t="s">
        <v>283</v>
      </c>
      <c r="D2437" s="44" t="s">
        <v>83</v>
      </c>
      <c r="E2437" s="50"/>
      <c r="F2437" s="52">
        <v>202.0</v>
      </c>
      <c r="G2437" s="50"/>
      <c r="H2437" s="50"/>
      <c r="I2437" s="52">
        <v>0.054</v>
      </c>
      <c r="J2437" s="52">
        <v>0.044</v>
      </c>
    </row>
    <row r="2438">
      <c r="A2438" s="47" t="str">
        <f t="shared" si="1"/>
        <v>The Americas_Haiti-The Americas_2005</v>
      </c>
      <c r="B2438" s="47" t="s">
        <v>258</v>
      </c>
      <c r="C2438" s="49" t="s">
        <v>283</v>
      </c>
      <c r="D2438" s="44" t="s">
        <v>84</v>
      </c>
      <c r="E2438" s="52">
        <v>0.404</v>
      </c>
      <c r="F2438" s="52">
        <v>202.0</v>
      </c>
      <c r="G2438" s="50"/>
      <c r="H2438" s="52">
        <v>184.0</v>
      </c>
      <c r="I2438" s="52">
        <v>0.064</v>
      </c>
      <c r="J2438" s="52">
        <v>0.054</v>
      </c>
    </row>
    <row r="2439">
      <c r="A2439" s="47" t="str">
        <f t="shared" si="1"/>
        <v>The Americas_Haiti-The Americas_2006</v>
      </c>
      <c r="B2439" s="47" t="s">
        <v>258</v>
      </c>
      <c r="C2439" s="49" t="s">
        <v>283</v>
      </c>
      <c r="D2439" s="44" t="s">
        <v>85</v>
      </c>
      <c r="E2439" s="52">
        <v>0.404</v>
      </c>
      <c r="F2439" s="52">
        <v>202.0</v>
      </c>
      <c r="G2439" s="50"/>
      <c r="H2439" s="52">
        <v>184.0</v>
      </c>
      <c r="I2439" s="52">
        <v>0.068</v>
      </c>
      <c r="J2439" s="52">
        <v>0.128</v>
      </c>
    </row>
    <row r="2440">
      <c r="A2440" s="47" t="str">
        <f t="shared" si="1"/>
        <v>The Americas_Haiti-The Americas_2007</v>
      </c>
      <c r="B2440" s="47" t="s">
        <v>258</v>
      </c>
      <c r="C2440" s="49" t="s">
        <v>283</v>
      </c>
      <c r="D2440" s="44" t="s">
        <v>86</v>
      </c>
      <c r="E2440" s="52">
        <v>0.404</v>
      </c>
      <c r="F2440" s="52">
        <v>202.0</v>
      </c>
      <c r="G2440" s="50"/>
      <c r="H2440" s="52">
        <v>184.0</v>
      </c>
      <c r="I2440" s="52">
        <v>0.072</v>
      </c>
      <c r="J2440" s="52">
        <v>0.263</v>
      </c>
    </row>
    <row r="2441">
      <c r="A2441" s="47" t="str">
        <f t="shared" si="1"/>
        <v>The Americas_Haiti-The Americas_2008</v>
      </c>
      <c r="B2441" s="47" t="s">
        <v>258</v>
      </c>
      <c r="C2441" s="49" t="s">
        <v>283</v>
      </c>
      <c r="D2441" s="44" t="s">
        <v>87</v>
      </c>
      <c r="E2441" s="52">
        <v>0.404</v>
      </c>
      <c r="F2441" s="52">
        <v>195.0</v>
      </c>
      <c r="G2441" s="50"/>
      <c r="H2441" s="52">
        <v>184.0</v>
      </c>
      <c r="I2441" s="52">
        <v>0.076</v>
      </c>
      <c r="J2441" s="52">
        <v>0.332</v>
      </c>
    </row>
    <row r="2442">
      <c r="A2442" s="47" t="str">
        <f t="shared" si="1"/>
        <v>The Americas_Haiti-The Americas_2009</v>
      </c>
      <c r="B2442" s="47" t="s">
        <v>258</v>
      </c>
      <c r="C2442" s="49" t="s">
        <v>283</v>
      </c>
      <c r="D2442" s="44" t="s">
        <v>88</v>
      </c>
      <c r="E2442" s="52">
        <v>0.404</v>
      </c>
      <c r="F2442" s="52">
        <v>195.0</v>
      </c>
      <c r="G2442" s="50"/>
      <c r="H2442" s="52">
        <v>184.0</v>
      </c>
      <c r="I2442" s="52">
        <v>0.081</v>
      </c>
      <c r="J2442" s="52">
        <v>0.374</v>
      </c>
    </row>
    <row r="2443">
      <c r="A2443" s="47" t="str">
        <f t="shared" si="1"/>
        <v>The Americas_Haiti-The Americas_2010</v>
      </c>
      <c r="B2443" s="47" t="s">
        <v>258</v>
      </c>
      <c r="C2443" s="49" t="s">
        <v>283</v>
      </c>
      <c r="D2443" s="44" t="s">
        <v>89</v>
      </c>
      <c r="E2443" s="52">
        <v>0.404</v>
      </c>
      <c r="F2443" s="52">
        <v>105.0</v>
      </c>
      <c r="G2443" s="50"/>
      <c r="H2443" s="52">
        <v>184.0</v>
      </c>
      <c r="I2443" s="52">
        <v>0.084</v>
      </c>
      <c r="J2443" s="52">
        <v>0.404</v>
      </c>
    </row>
    <row r="2444">
      <c r="A2444" s="47" t="str">
        <f t="shared" si="1"/>
        <v>The Americas_Haiti-The Americas_2011</v>
      </c>
      <c r="B2444" s="47" t="s">
        <v>258</v>
      </c>
      <c r="C2444" s="49" t="s">
        <v>283</v>
      </c>
      <c r="D2444" s="44" t="s">
        <v>90</v>
      </c>
      <c r="E2444" s="52">
        <v>0.404</v>
      </c>
      <c r="F2444" s="52">
        <v>105.0</v>
      </c>
      <c r="G2444" s="50"/>
      <c r="H2444" s="52">
        <v>184.0</v>
      </c>
      <c r="I2444" s="52">
        <v>0.09</v>
      </c>
      <c r="J2444" s="52">
        <v>0.419</v>
      </c>
    </row>
    <row r="2445">
      <c r="A2445" s="47" t="str">
        <f t="shared" si="1"/>
        <v>The Americas_Haiti-The Americas_2012</v>
      </c>
      <c r="B2445" s="47" t="s">
        <v>258</v>
      </c>
      <c r="C2445" s="49" t="s">
        <v>283</v>
      </c>
      <c r="D2445" s="44" t="s">
        <v>91</v>
      </c>
      <c r="E2445" s="52">
        <v>0.404</v>
      </c>
      <c r="F2445" s="52">
        <v>105.0</v>
      </c>
      <c r="G2445" s="52">
        <v>177.0</v>
      </c>
      <c r="H2445" s="52">
        <v>184.0</v>
      </c>
      <c r="I2445" s="52">
        <v>0.098</v>
      </c>
      <c r="J2445" s="52">
        <v>0.599</v>
      </c>
    </row>
    <row r="2446">
      <c r="A2446" s="47" t="str">
        <f t="shared" si="1"/>
        <v>The Americas_Honduras-The Americas_2000</v>
      </c>
      <c r="B2446" s="47" t="s">
        <v>258</v>
      </c>
      <c r="C2446" s="49" t="s">
        <v>284</v>
      </c>
      <c r="D2446" s="44" t="s">
        <v>70</v>
      </c>
      <c r="E2446" s="50"/>
      <c r="F2446" s="50"/>
      <c r="G2446" s="50"/>
      <c r="H2446" s="50"/>
      <c r="I2446" s="52">
        <v>0.012</v>
      </c>
      <c r="J2446" s="52">
        <v>0.025</v>
      </c>
    </row>
    <row r="2447">
      <c r="A2447" s="47" t="str">
        <f t="shared" si="1"/>
        <v>The Americas_Honduras-The Americas_2001</v>
      </c>
      <c r="B2447" s="47" t="s">
        <v>258</v>
      </c>
      <c r="C2447" s="49" t="s">
        <v>284</v>
      </c>
      <c r="D2447" s="44" t="s">
        <v>71</v>
      </c>
      <c r="E2447" s="50"/>
      <c r="F2447" s="50"/>
      <c r="G2447" s="50"/>
      <c r="H2447" s="50"/>
      <c r="I2447" s="52">
        <v>0.014</v>
      </c>
      <c r="J2447" s="52">
        <v>0.037</v>
      </c>
    </row>
    <row r="2448">
      <c r="A2448" s="47" t="str">
        <f t="shared" si="1"/>
        <v>The Americas_Honduras-The Americas_2002</v>
      </c>
      <c r="B2448" s="47" t="s">
        <v>258</v>
      </c>
      <c r="C2448" s="49" t="s">
        <v>284</v>
      </c>
      <c r="D2448" s="44" t="s">
        <v>72</v>
      </c>
      <c r="E2448" s="50"/>
      <c r="F2448" s="50"/>
      <c r="G2448" s="50"/>
      <c r="H2448" s="50"/>
      <c r="I2448" s="52">
        <v>0.026</v>
      </c>
      <c r="J2448" s="52">
        <v>0.05</v>
      </c>
    </row>
    <row r="2449">
      <c r="A2449" s="47" t="str">
        <f t="shared" si="1"/>
        <v>The Americas_Honduras-The Americas_2003</v>
      </c>
      <c r="B2449" s="47" t="s">
        <v>258</v>
      </c>
      <c r="C2449" s="49" t="s">
        <v>284</v>
      </c>
      <c r="D2449" s="44" t="s">
        <v>74</v>
      </c>
      <c r="E2449" s="50"/>
      <c r="F2449" s="52">
        <v>62.0</v>
      </c>
      <c r="G2449" s="50"/>
      <c r="H2449" s="50"/>
      <c r="I2449" s="52">
        <v>0.048</v>
      </c>
      <c r="J2449" s="52">
        <v>0.057</v>
      </c>
    </row>
    <row r="2450">
      <c r="A2450" s="47" t="str">
        <f t="shared" si="1"/>
        <v>The Americas_Honduras-The Americas_2004</v>
      </c>
      <c r="B2450" s="47" t="s">
        <v>258</v>
      </c>
      <c r="C2450" s="49" t="s">
        <v>284</v>
      </c>
      <c r="D2450" s="44" t="s">
        <v>83</v>
      </c>
      <c r="E2450" s="50"/>
      <c r="F2450" s="52">
        <v>62.0</v>
      </c>
      <c r="G2450" s="50"/>
      <c r="H2450" s="50"/>
      <c r="I2450" s="52">
        <v>0.056</v>
      </c>
      <c r="J2450" s="52">
        <v>0.105</v>
      </c>
    </row>
    <row r="2451">
      <c r="A2451" s="47" t="str">
        <f t="shared" si="1"/>
        <v>The Americas_Honduras-The Americas_2005</v>
      </c>
      <c r="B2451" s="47" t="s">
        <v>258</v>
      </c>
      <c r="C2451" s="49" t="s">
        <v>284</v>
      </c>
      <c r="D2451" s="44" t="s">
        <v>84</v>
      </c>
      <c r="E2451" s="52">
        <v>0.44</v>
      </c>
      <c r="F2451" s="52">
        <v>62.0</v>
      </c>
      <c r="G2451" s="50"/>
      <c r="H2451" s="52">
        <v>424.0</v>
      </c>
      <c r="I2451" s="52">
        <v>0.065</v>
      </c>
      <c r="J2451" s="52">
        <v>0.186</v>
      </c>
    </row>
    <row r="2452">
      <c r="A2452" s="47" t="str">
        <f t="shared" si="1"/>
        <v>The Americas_Honduras-The Americas_2006</v>
      </c>
      <c r="B2452" s="47" t="s">
        <v>258</v>
      </c>
      <c r="C2452" s="49" t="s">
        <v>284</v>
      </c>
      <c r="D2452" s="44" t="s">
        <v>85</v>
      </c>
      <c r="E2452" s="52">
        <v>0.44</v>
      </c>
      <c r="F2452" s="52">
        <v>44.0</v>
      </c>
      <c r="G2452" s="50"/>
      <c r="H2452" s="52">
        <v>424.0</v>
      </c>
      <c r="I2452" s="52">
        <v>0.078</v>
      </c>
      <c r="J2452" s="52">
        <v>0.318</v>
      </c>
    </row>
    <row r="2453">
      <c r="A2453" s="47" t="str">
        <f t="shared" si="1"/>
        <v>The Americas_Honduras-The Americas_2007</v>
      </c>
      <c r="B2453" s="47" t="s">
        <v>258</v>
      </c>
      <c r="C2453" s="49" t="s">
        <v>284</v>
      </c>
      <c r="D2453" s="44" t="s">
        <v>86</v>
      </c>
      <c r="E2453" s="52">
        <v>0.44</v>
      </c>
      <c r="F2453" s="52">
        <v>21.0</v>
      </c>
      <c r="G2453" s="50"/>
      <c r="H2453" s="52">
        <v>424.0</v>
      </c>
      <c r="I2453" s="52">
        <v>0.094</v>
      </c>
      <c r="J2453" s="52">
        <v>0.583</v>
      </c>
    </row>
    <row r="2454">
      <c r="A2454" s="47" t="str">
        <f t="shared" si="1"/>
        <v>The Americas_Honduras-The Americas_2008</v>
      </c>
      <c r="B2454" s="47" t="s">
        <v>258</v>
      </c>
      <c r="C2454" s="49" t="s">
        <v>284</v>
      </c>
      <c r="D2454" s="44" t="s">
        <v>87</v>
      </c>
      <c r="E2454" s="52">
        <v>0.441</v>
      </c>
      <c r="F2454" s="52">
        <v>20.0</v>
      </c>
      <c r="G2454" s="50"/>
      <c r="H2454" s="52">
        <v>224.0</v>
      </c>
      <c r="I2454" s="52">
        <v>0.096</v>
      </c>
      <c r="J2454" s="52">
        <v>0.848</v>
      </c>
    </row>
    <row r="2455">
      <c r="A2455" s="47" t="str">
        <f t="shared" si="1"/>
        <v>The Americas_Honduras-The Americas_2009</v>
      </c>
      <c r="B2455" s="47" t="s">
        <v>258</v>
      </c>
      <c r="C2455" s="49" t="s">
        <v>284</v>
      </c>
      <c r="D2455" s="44" t="s">
        <v>88</v>
      </c>
      <c r="E2455" s="52">
        <v>0.441</v>
      </c>
      <c r="F2455" s="52">
        <v>14.0</v>
      </c>
      <c r="G2455" s="50"/>
      <c r="H2455" s="52">
        <v>224.0</v>
      </c>
      <c r="I2455" s="52">
        <v>0.098</v>
      </c>
      <c r="J2455" s="52">
        <v>1.123</v>
      </c>
    </row>
    <row r="2456">
      <c r="A2456" s="47" t="str">
        <f t="shared" si="1"/>
        <v>The Americas_Honduras-The Americas_2010</v>
      </c>
      <c r="B2456" s="47" t="s">
        <v>258</v>
      </c>
      <c r="C2456" s="49" t="s">
        <v>284</v>
      </c>
      <c r="D2456" s="44" t="s">
        <v>89</v>
      </c>
      <c r="E2456" s="52">
        <v>0.441</v>
      </c>
      <c r="F2456" s="52">
        <v>14.0</v>
      </c>
      <c r="G2456" s="50"/>
      <c r="H2456" s="52">
        <v>224.0</v>
      </c>
      <c r="I2456" s="52">
        <v>0.111</v>
      </c>
      <c r="J2456" s="52">
        <v>1.247</v>
      </c>
    </row>
    <row r="2457">
      <c r="A2457" s="47" t="str">
        <f t="shared" si="1"/>
        <v>The Americas_Honduras-The Americas_2011</v>
      </c>
      <c r="B2457" s="47" t="s">
        <v>258</v>
      </c>
      <c r="C2457" s="49" t="s">
        <v>284</v>
      </c>
      <c r="D2457" s="44" t="s">
        <v>90</v>
      </c>
      <c r="E2457" s="52">
        <v>0.436</v>
      </c>
      <c r="F2457" s="52">
        <v>14.0</v>
      </c>
      <c r="G2457" s="50"/>
      <c r="H2457" s="52">
        <v>224.0</v>
      </c>
      <c r="I2457" s="52">
        <v>0.159</v>
      </c>
      <c r="J2457" s="52">
        <v>1.037</v>
      </c>
    </row>
    <row r="2458">
      <c r="A2458" s="47" t="str">
        <f t="shared" si="1"/>
        <v>The Americas_Honduras-The Americas_2012</v>
      </c>
      <c r="B2458" s="47" t="s">
        <v>258</v>
      </c>
      <c r="C2458" s="49" t="s">
        <v>284</v>
      </c>
      <c r="D2458" s="44" t="s">
        <v>91</v>
      </c>
      <c r="E2458" s="52">
        <v>0.4</v>
      </c>
      <c r="F2458" s="52">
        <v>14.0</v>
      </c>
      <c r="G2458" s="52">
        <v>125.0</v>
      </c>
      <c r="H2458" s="52">
        <v>224.0</v>
      </c>
      <c r="I2458" s="52">
        <v>0.181</v>
      </c>
      <c r="J2458" s="52">
        <v>0.929</v>
      </c>
    </row>
    <row r="2459">
      <c r="A2459" s="47" t="str">
        <f t="shared" si="1"/>
        <v>The Americas_Jamaica-The Americas_2000</v>
      </c>
      <c r="B2459" s="47" t="s">
        <v>258</v>
      </c>
      <c r="C2459" s="49" t="s">
        <v>285</v>
      </c>
      <c r="D2459" s="44" t="s">
        <v>70</v>
      </c>
      <c r="E2459" s="50"/>
      <c r="F2459" s="50"/>
      <c r="G2459" s="50"/>
      <c r="H2459" s="50"/>
      <c r="I2459" s="52">
        <v>0.031</v>
      </c>
      <c r="J2459" s="52">
        <v>0.142</v>
      </c>
    </row>
    <row r="2460">
      <c r="A2460" s="47" t="str">
        <f t="shared" si="1"/>
        <v>The Americas_Jamaica-The Americas_2001</v>
      </c>
      <c r="B2460" s="47" t="s">
        <v>258</v>
      </c>
      <c r="C2460" s="49" t="s">
        <v>285</v>
      </c>
      <c r="D2460" s="44" t="s">
        <v>71</v>
      </c>
      <c r="E2460" s="50"/>
      <c r="F2460" s="50"/>
      <c r="G2460" s="50"/>
      <c r="H2460" s="50"/>
      <c r="I2460" s="52">
        <v>0.039</v>
      </c>
      <c r="J2460" s="52">
        <v>0.229</v>
      </c>
    </row>
    <row r="2461">
      <c r="A2461" s="47" t="str">
        <f t="shared" si="1"/>
        <v>The Americas_Jamaica-The Americas_2002</v>
      </c>
      <c r="B2461" s="47" t="s">
        <v>258</v>
      </c>
      <c r="C2461" s="49" t="s">
        <v>285</v>
      </c>
      <c r="D2461" s="44" t="s">
        <v>72</v>
      </c>
      <c r="E2461" s="50"/>
      <c r="F2461" s="50"/>
      <c r="G2461" s="50"/>
      <c r="H2461" s="50"/>
      <c r="I2461" s="52">
        <v>0.061</v>
      </c>
      <c r="J2461" s="52">
        <v>0.474</v>
      </c>
    </row>
    <row r="2462">
      <c r="A2462" s="47" t="str">
        <f t="shared" si="1"/>
        <v>The Americas_Jamaica-The Americas_2003</v>
      </c>
      <c r="B2462" s="47" t="s">
        <v>258</v>
      </c>
      <c r="C2462" s="49" t="s">
        <v>285</v>
      </c>
      <c r="D2462" s="44" t="s">
        <v>74</v>
      </c>
      <c r="E2462" s="50"/>
      <c r="F2462" s="52">
        <v>31.0</v>
      </c>
      <c r="G2462" s="50"/>
      <c r="H2462" s="50"/>
      <c r="I2462" s="52">
        <v>0.078</v>
      </c>
      <c r="J2462" s="52">
        <v>0.596</v>
      </c>
    </row>
    <row r="2463">
      <c r="A2463" s="47" t="str">
        <f t="shared" si="1"/>
        <v>The Americas_Jamaica-The Americas_2004</v>
      </c>
      <c r="B2463" s="47" t="s">
        <v>258</v>
      </c>
      <c r="C2463" s="49" t="s">
        <v>285</v>
      </c>
      <c r="D2463" s="44" t="s">
        <v>83</v>
      </c>
      <c r="E2463" s="50"/>
      <c r="F2463" s="52">
        <v>31.0</v>
      </c>
      <c r="G2463" s="50"/>
      <c r="H2463" s="50"/>
      <c r="I2463" s="52">
        <v>0.1</v>
      </c>
      <c r="J2463" s="52">
        <v>0.689</v>
      </c>
    </row>
    <row r="2464">
      <c r="A2464" s="47" t="str">
        <f t="shared" si="1"/>
        <v>The Americas_Jamaica-The Americas_2005</v>
      </c>
      <c r="B2464" s="47" t="s">
        <v>258</v>
      </c>
      <c r="C2464" s="49" t="s">
        <v>285</v>
      </c>
      <c r="D2464" s="44" t="s">
        <v>84</v>
      </c>
      <c r="E2464" s="52">
        <v>0.499</v>
      </c>
      <c r="F2464" s="52">
        <v>8.0</v>
      </c>
      <c r="G2464" s="50"/>
      <c r="H2464" s="52">
        <v>414.0</v>
      </c>
      <c r="I2464" s="52">
        <v>0.128</v>
      </c>
      <c r="J2464" s="52">
        <v>0.739</v>
      </c>
    </row>
    <row r="2465">
      <c r="A2465" s="47" t="str">
        <f t="shared" si="1"/>
        <v>The Americas_Jamaica-The Americas_2006</v>
      </c>
      <c r="B2465" s="47" t="s">
        <v>258</v>
      </c>
      <c r="C2465" s="49" t="s">
        <v>285</v>
      </c>
      <c r="D2465" s="44" t="s">
        <v>85</v>
      </c>
      <c r="E2465" s="52">
        <v>0.499</v>
      </c>
      <c r="F2465" s="52">
        <v>8.0</v>
      </c>
      <c r="G2465" s="50"/>
      <c r="H2465" s="52">
        <v>414.0</v>
      </c>
      <c r="I2465" s="52">
        <v>0.164</v>
      </c>
      <c r="J2465" s="52">
        <v>0.844</v>
      </c>
    </row>
    <row r="2466">
      <c r="A2466" s="47" t="str">
        <f t="shared" si="1"/>
        <v>The Americas_Jamaica-The Americas_2007</v>
      </c>
      <c r="B2466" s="47" t="s">
        <v>258</v>
      </c>
      <c r="C2466" s="49" t="s">
        <v>285</v>
      </c>
      <c r="D2466" s="44" t="s">
        <v>86</v>
      </c>
      <c r="E2466" s="52">
        <v>0.499</v>
      </c>
      <c r="F2466" s="52">
        <v>8.0</v>
      </c>
      <c r="G2466" s="50"/>
      <c r="H2466" s="52">
        <v>414.0</v>
      </c>
      <c r="I2466" s="52">
        <v>0.211</v>
      </c>
      <c r="J2466" s="52">
        <v>0.991</v>
      </c>
    </row>
    <row r="2467">
      <c r="A2467" s="47" t="str">
        <f t="shared" si="1"/>
        <v>The Americas_Jamaica-The Americas_2008</v>
      </c>
      <c r="B2467" s="47" t="s">
        <v>258</v>
      </c>
      <c r="C2467" s="49" t="s">
        <v>285</v>
      </c>
      <c r="D2467" s="44" t="s">
        <v>87</v>
      </c>
      <c r="E2467" s="52">
        <v>0.499</v>
      </c>
      <c r="F2467" s="52">
        <v>8.0</v>
      </c>
      <c r="G2467" s="50"/>
      <c r="H2467" s="52">
        <v>414.0</v>
      </c>
      <c r="I2467" s="52">
        <v>0.236</v>
      </c>
      <c r="J2467" s="52">
        <v>1.002</v>
      </c>
    </row>
    <row r="2468">
      <c r="A2468" s="47" t="str">
        <f t="shared" si="1"/>
        <v>The Americas_Jamaica-The Americas_2009</v>
      </c>
      <c r="B2468" s="47" t="s">
        <v>258</v>
      </c>
      <c r="C2468" s="49" t="s">
        <v>285</v>
      </c>
      <c r="D2468" s="44" t="s">
        <v>88</v>
      </c>
      <c r="E2468" s="52">
        <v>0.499</v>
      </c>
      <c r="F2468" s="52">
        <v>8.0</v>
      </c>
      <c r="G2468" s="50"/>
      <c r="H2468" s="52">
        <v>414.0</v>
      </c>
      <c r="I2468" s="52">
        <v>0.243</v>
      </c>
      <c r="J2468" s="52">
        <v>1.083</v>
      </c>
    </row>
    <row r="2469">
      <c r="A2469" s="47" t="str">
        <f t="shared" si="1"/>
        <v>The Americas_Jamaica-The Americas_2010</v>
      </c>
      <c r="B2469" s="47" t="s">
        <v>258</v>
      </c>
      <c r="C2469" s="49" t="s">
        <v>285</v>
      </c>
      <c r="D2469" s="44" t="s">
        <v>89</v>
      </c>
      <c r="E2469" s="52">
        <v>0.487</v>
      </c>
      <c r="F2469" s="52">
        <v>8.0</v>
      </c>
      <c r="G2469" s="50"/>
      <c r="H2469" s="52">
        <v>414.0</v>
      </c>
      <c r="I2469" s="52">
        <v>0.277</v>
      </c>
      <c r="J2469" s="52">
        <v>1.161</v>
      </c>
    </row>
    <row r="2470">
      <c r="A2470" s="47" t="str">
        <f t="shared" si="1"/>
        <v>The Americas_Jamaica-The Americas_2011</v>
      </c>
      <c r="B2470" s="47" t="s">
        <v>258</v>
      </c>
      <c r="C2470" s="49" t="s">
        <v>285</v>
      </c>
      <c r="D2470" s="44" t="s">
        <v>90</v>
      </c>
      <c r="E2470" s="52">
        <v>0.443</v>
      </c>
      <c r="F2470" s="52">
        <v>7.0</v>
      </c>
      <c r="G2470" s="50"/>
      <c r="H2470" s="52">
        <v>414.0</v>
      </c>
      <c r="I2470" s="52">
        <v>0.374</v>
      </c>
      <c r="J2470" s="52">
        <v>1.069</v>
      </c>
    </row>
    <row r="2471">
      <c r="A2471" s="47" t="str">
        <f t="shared" si="1"/>
        <v>The Americas_Jamaica-The Americas_2012</v>
      </c>
      <c r="B2471" s="47" t="s">
        <v>258</v>
      </c>
      <c r="C2471" s="49" t="s">
        <v>285</v>
      </c>
      <c r="D2471" s="44" t="s">
        <v>91</v>
      </c>
      <c r="E2471" s="52">
        <v>0.443</v>
      </c>
      <c r="F2471" s="52">
        <v>7.0</v>
      </c>
      <c r="G2471" s="52">
        <v>91.0</v>
      </c>
      <c r="H2471" s="52">
        <v>368.0</v>
      </c>
      <c r="I2471" s="52">
        <v>0.338</v>
      </c>
      <c r="J2471" s="52">
        <v>0.98</v>
      </c>
    </row>
    <row r="2472">
      <c r="A2472" s="47" t="str">
        <f t="shared" si="1"/>
        <v>The Americas_Mexico-The Americas_2000</v>
      </c>
      <c r="B2472" s="47" t="s">
        <v>258</v>
      </c>
      <c r="C2472" s="49" t="s">
        <v>286</v>
      </c>
      <c r="D2472" s="44" t="s">
        <v>70</v>
      </c>
      <c r="E2472" s="50"/>
      <c r="F2472" s="50"/>
      <c r="G2472" s="50"/>
      <c r="H2472" s="50"/>
      <c r="I2472" s="52">
        <v>0.051</v>
      </c>
      <c r="J2472" s="52">
        <v>0.136</v>
      </c>
    </row>
    <row r="2473">
      <c r="A2473" s="47" t="str">
        <f t="shared" si="1"/>
        <v>The Americas_Mexico-The Americas_2001</v>
      </c>
      <c r="B2473" s="47" t="s">
        <v>258</v>
      </c>
      <c r="C2473" s="49" t="s">
        <v>286</v>
      </c>
      <c r="D2473" s="44" t="s">
        <v>71</v>
      </c>
      <c r="E2473" s="50"/>
      <c r="F2473" s="50"/>
      <c r="G2473" s="50"/>
      <c r="H2473" s="50"/>
      <c r="I2473" s="52">
        <v>0.07</v>
      </c>
      <c r="J2473" s="52">
        <v>0.207</v>
      </c>
    </row>
    <row r="2474">
      <c r="A2474" s="47" t="str">
        <f t="shared" si="1"/>
        <v>The Americas_Mexico-The Americas_2002</v>
      </c>
      <c r="B2474" s="47" t="s">
        <v>258</v>
      </c>
      <c r="C2474" s="49" t="s">
        <v>286</v>
      </c>
      <c r="D2474" s="44" t="s">
        <v>72</v>
      </c>
      <c r="E2474" s="50"/>
      <c r="F2474" s="50"/>
      <c r="G2474" s="50"/>
      <c r="H2474" s="50"/>
      <c r="I2474" s="52">
        <v>0.119</v>
      </c>
      <c r="J2474" s="52">
        <v>0.243</v>
      </c>
    </row>
    <row r="2475">
      <c r="A2475" s="47" t="str">
        <f t="shared" si="1"/>
        <v>The Americas_Mexico-The Americas_2003</v>
      </c>
      <c r="B2475" s="47" t="s">
        <v>258</v>
      </c>
      <c r="C2475" s="49" t="s">
        <v>286</v>
      </c>
      <c r="D2475" s="44" t="s">
        <v>74</v>
      </c>
      <c r="E2475" s="50"/>
      <c r="F2475" s="52">
        <v>58.0</v>
      </c>
      <c r="G2475" s="50"/>
      <c r="H2475" s="50"/>
      <c r="I2475" s="52">
        <v>0.129</v>
      </c>
      <c r="J2475" s="52">
        <v>0.279</v>
      </c>
    </row>
    <row r="2476">
      <c r="A2476" s="47" t="str">
        <f t="shared" si="1"/>
        <v>The Americas_Mexico-The Americas_2004</v>
      </c>
      <c r="B2476" s="47" t="s">
        <v>258</v>
      </c>
      <c r="C2476" s="49" t="s">
        <v>286</v>
      </c>
      <c r="D2476" s="44" t="s">
        <v>83</v>
      </c>
      <c r="E2476" s="50"/>
      <c r="F2476" s="52">
        <v>58.0</v>
      </c>
      <c r="G2476" s="50"/>
      <c r="H2476" s="50"/>
      <c r="I2476" s="52">
        <v>0.141</v>
      </c>
      <c r="J2476" s="52">
        <v>0.352</v>
      </c>
    </row>
    <row r="2477">
      <c r="A2477" s="47" t="str">
        <f t="shared" si="1"/>
        <v>The Americas_Mexico-The Americas_2005</v>
      </c>
      <c r="B2477" s="47" t="s">
        <v>258</v>
      </c>
      <c r="C2477" s="49" t="s">
        <v>286</v>
      </c>
      <c r="D2477" s="44" t="s">
        <v>84</v>
      </c>
      <c r="E2477" s="52">
        <v>0.557</v>
      </c>
      <c r="F2477" s="52">
        <v>58.0</v>
      </c>
      <c r="G2477" s="50"/>
      <c r="H2477" s="52">
        <v>552.0</v>
      </c>
      <c r="I2477" s="52">
        <v>0.172</v>
      </c>
      <c r="J2477" s="52">
        <v>0.426</v>
      </c>
    </row>
    <row r="2478">
      <c r="A2478" s="47" t="str">
        <f t="shared" si="1"/>
        <v>The Americas_Mexico-The Americas_2006</v>
      </c>
      <c r="B2478" s="47" t="s">
        <v>258</v>
      </c>
      <c r="C2478" s="49" t="s">
        <v>286</v>
      </c>
      <c r="D2478" s="44" t="s">
        <v>85</v>
      </c>
      <c r="E2478" s="52">
        <v>0.531</v>
      </c>
      <c r="F2478" s="52">
        <v>25.0</v>
      </c>
      <c r="G2478" s="50"/>
      <c r="H2478" s="52">
        <v>560.0</v>
      </c>
      <c r="I2478" s="52">
        <v>0.195</v>
      </c>
      <c r="J2478" s="52">
        <v>0.494</v>
      </c>
    </row>
    <row r="2479">
      <c r="A2479" s="47" t="str">
        <f t="shared" si="1"/>
        <v>The Americas_Mexico-The Americas_2007</v>
      </c>
      <c r="B2479" s="47" t="s">
        <v>258</v>
      </c>
      <c r="C2479" s="49" t="s">
        <v>286</v>
      </c>
      <c r="D2479" s="44" t="s">
        <v>86</v>
      </c>
      <c r="E2479" s="52">
        <v>0.523</v>
      </c>
      <c r="F2479" s="52">
        <v>25.0</v>
      </c>
      <c r="G2479" s="50"/>
      <c r="H2479" s="52">
        <v>485.0</v>
      </c>
      <c r="I2479" s="52">
        <v>0.208</v>
      </c>
      <c r="J2479" s="52">
        <v>0.586</v>
      </c>
    </row>
    <row r="2480">
      <c r="A2480" s="47" t="str">
        <f t="shared" si="1"/>
        <v>The Americas_Mexico-The Americas_2008</v>
      </c>
      <c r="B2480" s="47" t="s">
        <v>258</v>
      </c>
      <c r="C2480" s="49" t="s">
        <v>286</v>
      </c>
      <c r="D2480" s="44" t="s">
        <v>87</v>
      </c>
      <c r="E2480" s="52">
        <v>0.515</v>
      </c>
      <c r="F2480" s="52">
        <v>26.0</v>
      </c>
      <c r="G2480" s="50"/>
      <c r="H2480" s="52">
        <v>549.0</v>
      </c>
      <c r="I2480" s="52">
        <v>0.217</v>
      </c>
      <c r="J2480" s="52">
        <v>0.655</v>
      </c>
    </row>
    <row r="2481">
      <c r="A2481" s="47" t="str">
        <f t="shared" si="1"/>
        <v>The Americas_Mexico-The Americas_2009</v>
      </c>
      <c r="B2481" s="47" t="s">
        <v>258</v>
      </c>
      <c r="C2481" s="49" t="s">
        <v>286</v>
      </c>
      <c r="D2481" s="44" t="s">
        <v>88</v>
      </c>
      <c r="E2481" s="52">
        <v>0.51</v>
      </c>
      <c r="F2481" s="52">
        <v>11.0</v>
      </c>
      <c r="G2481" s="50"/>
      <c r="H2481" s="52">
        <v>517.0</v>
      </c>
      <c r="I2481" s="52">
        <v>0.263</v>
      </c>
      <c r="J2481" s="52">
        <v>0.715</v>
      </c>
    </row>
    <row r="2482">
      <c r="A2482" s="47" t="str">
        <f t="shared" si="1"/>
        <v>The Americas_Mexico-The Americas_2010</v>
      </c>
      <c r="B2482" s="47" t="s">
        <v>258</v>
      </c>
      <c r="C2482" s="49" t="s">
        <v>286</v>
      </c>
      <c r="D2482" s="44" t="s">
        <v>89</v>
      </c>
      <c r="E2482" s="52">
        <v>0.505</v>
      </c>
      <c r="F2482" s="52">
        <v>7.0</v>
      </c>
      <c r="G2482" s="50"/>
      <c r="H2482" s="52">
        <v>404.0</v>
      </c>
      <c r="I2482" s="52">
        <v>0.311</v>
      </c>
      <c r="J2482" s="52">
        <v>0.775</v>
      </c>
    </row>
    <row r="2483">
      <c r="A2483" s="47" t="str">
        <f t="shared" si="1"/>
        <v>The Americas_Mexico-The Americas_2011</v>
      </c>
      <c r="B2483" s="47" t="s">
        <v>258</v>
      </c>
      <c r="C2483" s="49" t="s">
        <v>286</v>
      </c>
      <c r="D2483" s="44" t="s">
        <v>90</v>
      </c>
      <c r="E2483" s="52">
        <v>0.527</v>
      </c>
      <c r="F2483" s="52">
        <v>6.0</v>
      </c>
      <c r="G2483" s="50"/>
      <c r="H2483" s="52">
        <v>347.0</v>
      </c>
      <c r="I2483" s="52">
        <v>0.372</v>
      </c>
      <c r="J2483" s="52">
        <v>0.792</v>
      </c>
    </row>
    <row r="2484">
      <c r="A2484" s="47" t="str">
        <f t="shared" si="1"/>
        <v>The Americas_Mexico-The Americas_2012</v>
      </c>
      <c r="B2484" s="47" t="s">
        <v>258</v>
      </c>
      <c r="C2484" s="49" t="s">
        <v>286</v>
      </c>
      <c r="D2484" s="44" t="s">
        <v>91</v>
      </c>
      <c r="E2484" s="52">
        <v>0.525</v>
      </c>
      <c r="F2484" s="52">
        <v>6.0</v>
      </c>
      <c r="G2484" s="52">
        <v>51.0</v>
      </c>
      <c r="H2484" s="52">
        <v>337.0</v>
      </c>
      <c r="I2484" s="52">
        <v>0.398</v>
      </c>
      <c r="J2484" s="52">
        <v>0.834</v>
      </c>
    </row>
    <row r="2485">
      <c r="A2485" s="47" t="str">
        <f t="shared" si="1"/>
        <v>The Americas_Nicaragua-The Americas_2000</v>
      </c>
      <c r="B2485" s="47" t="s">
        <v>258</v>
      </c>
      <c r="C2485" s="49" t="s">
        <v>287</v>
      </c>
      <c r="D2485" s="44" t="s">
        <v>70</v>
      </c>
      <c r="E2485" s="50"/>
      <c r="F2485" s="50"/>
      <c r="G2485" s="50"/>
      <c r="H2485" s="50"/>
      <c r="I2485" s="52">
        <v>0.01</v>
      </c>
      <c r="J2485" s="52">
        <v>0.018</v>
      </c>
    </row>
    <row r="2486">
      <c r="A2486" s="47" t="str">
        <f t="shared" si="1"/>
        <v>The Americas_Nicaragua-The Americas_2001</v>
      </c>
      <c r="B2486" s="47" t="s">
        <v>258</v>
      </c>
      <c r="C2486" s="49" t="s">
        <v>287</v>
      </c>
      <c r="D2486" s="44" t="s">
        <v>71</v>
      </c>
      <c r="E2486" s="50"/>
      <c r="F2486" s="50"/>
      <c r="G2486" s="50"/>
      <c r="H2486" s="50"/>
      <c r="I2486" s="52">
        <v>0.014</v>
      </c>
      <c r="J2486" s="52">
        <v>0.032</v>
      </c>
    </row>
    <row r="2487">
      <c r="A2487" s="47" t="str">
        <f t="shared" si="1"/>
        <v>The Americas_Nicaragua-The Americas_2002</v>
      </c>
      <c r="B2487" s="47" t="s">
        <v>258</v>
      </c>
      <c r="C2487" s="49" t="s">
        <v>287</v>
      </c>
      <c r="D2487" s="44" t="s">
        <v>72</v>
      </c>
      <c r="E2487" s="50"/>
      <c r="F2487" s="50"/>
      <c r="G2487" s="50"/>
      <c r="H2487" s="50"/>
      <c r="I2487" s="52">
        <v>0.017</v>
      </c>
      <c r="J2487" s="52">
        <v>0.045</v>
      </c>
    </row>
    <row r="2488">
      <c r="A2488" s="47" t="str">
        <f t="shared" si="1"/>
        <v>The Americas_Nicaragua-The Americas_2003</v>
      </c>
      <c r="B2488" s="47" t="s">
        <v>258</v>
      </c>
      <c r="C2488" s="49" t="s">
        <v>287</v>
      </c>
      <c r="D2488" s="44" t="s">
        <v>74</v>
      </c>
      <c r="E2488" s="50"/>
      <c r="F2488" s="52">
        <v>46.0</v>
      </c>
      <c r="G2488" s="50"/>
      <c r="H2488" s="50"/>
      <c r="I2488" s="52">
        <v>0.019</v>
      </c>
      <c r="J2488" s="52">
        <v>0.088</v>
      </c>
    </row>
    <row r="2489">
      <c r="A2489" s="47" t="str">
        <f t="shared" si="1"/>
        <v>The Americas_Nicaragua-The Americas_2004</v>
      </c>
      <c r="B2489" s="47" t="s">
        <v>258</v>
      </c>
      <c r="C2489" s="49" t="s">
        <v>287</v>
      </c>
      <c r="D2489" s="44" t="s">
        <v>83</v>
      </c>
      <c r="E2489" s="50"/>
      <c r="F2489" s="52">
        <v>39.0</v>
      </c>
      <c r="G2489" s="50"/>
      <c r="H2489" s="50"/>
      <c r="I2489" s="52">
        <v>0.023</v>
      </c>
      <c r="J2489" s="52">
        <v>0.137</v>
      </c>
    </row>
    <row r="2490">
      <c r="A2490" s="47" t="str">
        <f t="shared" si="1"/>
        <v>The Americas_Nicaragua-The Americas_2005</v>
      </c>
      <c r="B2490" s="47" t="s">
        <v>258</v>
      </c>
      <c r="C2490" s="49" t="s">
        <v>287</v>
      </c>
      <c r="D2490" s="44" t="s">
        <v>84</v>
      </c>
      <c r="E2490" s="52">
        <v>0.635</v>
      </c>
      <c r="F2490" s="52">
        <v>39.0</v>
      </c>
      <c r="G2490" s="50"/>
      <c r="H2490" s="52">
        <v>240.0</v>
      </c>
      <c r="I2490" s="52">
        <v>0.026</v>
      </c>
      <c r="J2490" s="52">
        <v>0.205</v>
      </c>
    </row>
    <row r="2491">
      <c r="A2491" s="47" t="str">
        <f t="shared" si="1"/>
        <v>The Americas_Nicaragua-The Americas_2006</v>
      </c>
      <c r="B2491" s="47" t="s">
        <v>258</v>
      </c>
      <c r="C2491" s="49" t="s">
        <v>287</v>
      </c>
      <c r="D2491" s="44" t="s">
        <v>85</v>
      </c>
      <c r="E2491" s="52">
        <v>0.635</v>
      </c>
      <c r="F2491" s="52">
        <v>39.0</v>
      </c>
      <c r="G2491" s="50"/>
      <c r="H2491" s="52">
        <v>240.0</v>
      </c>
      <c r="I2491" s="52">
        <v>0.028</v>
      </c>
      <c r="J2491" s="52">
        <v>0.331</v>
      </c>
    </row>
    <row r="2492">
      <c r="A2492" s="47" t="str">
        <f t="shared" si="1"/>
        <v>The Americas_Nicaragua-The Americas_2007</v>
      </c>
      <c r="B2492" s="47" t="s">
        <v>258</v>
      </c>
      <c r="C2492" s="49" t="s">
        <v>287</v>
      </c>
      <c r="D2492" s="44" t="s">
        <v>86</v>
      </c>
      <c r="E2492" s="52">
        <v>0.635</v>
      </c>
      <c r="F2492" s="52">
        <v>39.0</v>
      </c>
      <c r="G2492" s="50"/>
      <c r="H2492" s="52">
        <v>240.0</v>
      </c>
      <c r="I2492" s="52">
        <v>0.039</v>
      </c>
      <c r="J2492" s="52">
        <v>0.447</v>
      </c>
    </row>
    <row r="2493">
      <c r="A2493" s="47" t="str">
        <f t="shared" si="1"/>
        <v>The Americas_Nicaragua-The Americas_2008</v>
      </c>
      <c r="B2493" s="47" t="s">
        <v>258</v>
      </c>
      <c r="C2493" s="49" t="s">
        <v>287</v>
      </c>
      <c r="D2493" s="44" t="s">
        <v>87</v>
      </c>
      <c r="E2493" s="52">
        <v>0.632</v>
      </c>
      <c r="F2493" s="52">
        <v>39.0</v>
      </c>
      <c r="G2493" s="50"/>
      <c r="H2493" s="52">
        <v>240.0</v>
      </c>
      <c r="I2493" s="52">
        <v>0.053</v>
      </c>
      <c r="J2493" s="52">
        <v>0.548</v>
      </c>
    </row>
    <row r="2494">
      <c r="A2494" s="47" t="str">
        <f t="shared" si="1"/>
        <v>The Americas_Nicaragua-The Americas_2009</v>
      </c>
      <c r="B2494" s="47" t="s">
        <v>258</v>
      </c>
      <c r="C2494" s="49" t="s">
        <v>287</v>
      </c>
      <c r="D2494" s="44" t="s">
        <v>88</v>
      </c>
      <c r="E2494" s="52">
        <v>0.632</v>
      </c>
      <c r="F2494" s="52">
        <v>39.0</v>
      </c>
      <c r="G2494" s="50"/>
      <c r="H2494" s="52">
        <v>240.0</v>
      </c>
      <c r="I2494" s="52">
        <v>0.073</v>
      </c>
      <c r="J2494" s="52">
        <v>0.582</v>
      </c>
    </row>
    <row r="2495">
      <c r="A2495" s="47" t="str">
        <f t="shared" si="1"/>
        <v>The Americas_Nicaragua-The Americas_2010</v>
      </c>
      <c r="B2495" s="47" t="s">
        <v>258</v>
      </c>
      <c r="C2495" s="49" t="s">
        <v>287</v>
      </c>
      <c r="D2495" s="44" t="s">
        <v>89</v>
      </c>
      <c r="E2495" s="52">
        <v>0.632</v>
      </c>
      <c r="F2495" s="52">
        <v>39.0</v>
      </c>
      <c r="G2495" s="50"/>
      <c r="H2495" s="52">
        <v>222.0</v>
      </c>
      <c r="I2495" s="52">
        <v>0.1</v>
      </c>
      <c r="J2495" s="52">
        <v>0.681</v>
      </c>
    </row>
    <row r="2496">
      <c r="A2496" s="47" t="str">
        <f t="shared" si="1"/>
        <v>The Americas_Nicaragua-The Americas_2011</v>
      </c>
      <c r="B2496" s="47" t="s">
        <v>258</v>
      </c>
      <c r="C2496" s="49" t="s">
        <v>287</v>
      </c>
      <c r="D2496" s="44" t="s">
        <v>90</v>
      </c>
      <c r="E2496" s="52">
        <v>0.669</v>
      </c>
      <c r="F2496" s="52">
        <v>39.0</v>
      </c>
      <c r="G2496" s="50"/>
      <c r="H2496" s="52">
        <v>207.0</v>
      </c>
      <c r="I2496" s="52">
        <v>0.106</v>
      </c>
      <c r="J2496" s="52">
        <v>0.817</v>
      </c>
    </row>
    <row r="2497">
      <c r="A2497" s="47" t="str">
        <f t="shared" si="1"/>
        <v>The Americas_Nicaragua-The Americas_2012</v>
      </c>
      <c r="B2497" s="47" t="s">
        <v>258</v>
      </c>
      <c r="C2497" s="49" t="s">
        <v>287</v>
      </c>
      <c r="D2497" s="44" t="s">
        <v>91</v>
      </c>
      <c r="E2497" s="52">
        <v>0.649</v>
      </c>
      <c r="F2497" s="52">
        <v>39.0</v>
      </c>
      <c r="G2497" s="52">
        <v>123.0</v>
      </c>
      <c r="H2497" s="52">
        <v>207.0</v>
      </c>
      <c r="I2497" s="52">
        <v>0.135</v>
      </c>
      <c r="J2497" s="52">
        <v>0.977</v>
      </c>
    </row>
    <row r="2498">
      <c r="A2498" s="47" t="str">
        <f t="shared" si="1"/>
        <v>The Americas_Panama-The Americas_2000</v>
      </c>
      <c r="B2498" s="47" t="s">
        <v>258</v>
      </c>
      <c r="C2498" s="49" t="s">
        <v>288</v>
      </c>
      <c r="D2498" s="44" t="s">
        <v>70</v>
      </c>
      <c r="E2498" s="50"/>
      <c r="F2498" s="50"/>
      <c r="G2498" s="50"/>
      <c r="H2498" s="50"/>
      <c r="I2498" s="52">
        <v>0.066</v>
      </c>
      <c r="J2498" s="52">
        <v>0.134</v>
      </c>
    </row>
    <row r="2499">
      <c r="A2499" s="47" t="str">
        <f t="shared" si="1"/>
        <v>The Americas_Panama-The Americas_2001</v>
      </c>
      <c r="B2499" s="47" t="s">
        <v>258</v>
      </c>
      <c r="C2499" s="49" t="s">
        <v>288</v>
      </c>
      <c r="D2499" s="44" t="s">
        <v>71</v>
      </c>
      <c r="E2499" s="50"/>
      <c r="F2499" s="50"/>
      <c r="G2499" s="50"/>
      <c r="H2499" s="50"/>
      <c r="I2499" s="52">
        <v>0.073</v>
      </c>
      <c r="J2499" s="52">
        <v>0.152</v>
      </c>
    </row>
    <row r="2500">
      <c r="A2500" s="47" t="str">
        <f t="shared" si="1"/>
        <v>The Americas_Panama-The Americas_2002</v>
      </c>
      <c r="B2500" s="47" t="s">
        <v>258</v>
      </c>
      <c r="C2500" s="49" t="s">
        <v>288</v>
      </c>
      <c r="D2500" s="44" t="s">
        <v>72</v>
      </c>
      <c r="E2500" s="50"/>
      <c r="F2500" s="50"/>
      <c r="G2500" s="50"/>
      <c r="H2500" s="50"/>
      <c r="I2500" s="52">
        <v>0.085</v>
      </c>
      <c r="J2500" s="52">
        <v>0.165</v>
      </c>
    </row>
    <row r="2501">
      <c r="A2501" s="47" t="str">
        <f t="shared" si="1"/>
        <v>The Americas_Panama-The Americas_2003</v>
      </c>
      <c r="B2501" s="47" t="s">
        <v>258</v>
      </c>
      <c r="C2501" s="49" t="s">
        <v>288</v>
      </c>
      <c r="D2501" s="44" t="s">
        <v>74</v>
      </c>
      <c r="E2501" s="50"/>
      <c r="F2501" s="52">
        <v>18.0</v>
      </c>
      <c r="G2501" s="50"/>
      <c r="H2501" s="50"/>
      <c r="I2501" s="52">
        <v>0.1</v>
      </c>
      <c r="J2501" s="52">
        <v>0.214</v>
      </c>
    </row>
    <row r="2502">
      <c r="A2502" s="47" t="str">
        <f t="shared" si="1"/>
        <v>The Americas_Panama-The Americas_2004</v>
      </c>
      <c r="B2502" s="47" t="s">
        <v>258</v>
      </c>
      <c r="C2502" s="49" t="s">
        <v>288</v>
      </c>
      <c r="D2502" s="44" t="s">
        <v>83</v>
      </c>
      <c r="E2502" s="50"/>
      <c r="F2502" s="52">
        <v>18.0</v>
      </c>
      <c r="G2502" s="50"/>
      <c r="H2502" s="50"/>
      <c r="I2502" s="52">
        <v>0.111</v>
      </c>
      <c r="J2502" s="52">
        <v>0.381</v>
      </c>
    </row>
    <row r="2503">
      <c r="A2503" s="47" t="str">
        <f t="shared" si="1"/>
        <v>The Americas_Panama-The Americas_2005</v>
      </c>
      <c r="B2503" s="47" t="s">
        <v>258</v>
      </c>
      <c r="C2503" s="49" t="s">
        <v>288</v>
      </c>
      <c r="D2503" s="44" t="s">
        <v>84</v>
      </c>
      <c r="E2503" s="52">
        <v>0.439</v>
      </c>
      <c r="F2503" s="52">
        <v>18.0</v>
      </c>
      <c r="G2503" s="50"/>
      <c r="H2503" s="52">
        <v>560.0</v>
      </c>
      <c r="I2503" s="52">
        <v>0.115</v>
      </c>
      <c r="J2503" s="52">
        <v>0.52</v>
      </c>
    </row>
    <row r="2504">
      <c r="A2504" s="47" t="str">
        <f t="shared" si="1"/>
        <v>The Americas_Panama-The Americas_2006</v>
      </c>
      <c r="B2504" s="47" t="s">
        <v>258</v>
      </c>
      <c r="C2504" s="49" t="s">
        <v>288</v>
      </c>
      <c r="D2504" s="44" t="s">
        <v>85</v>
      </c>
      <c r="E2504" s="52">
        <v>0.441</v>
      </c>
      <c r="F2504" s="52">
        <v>18.0</v>
      </c>
      <c r="G2504" s="50"/>
      <c r="H2504" s="52">
        <v>560.0</v>
      </c>
      <c r="I2504" s="52">
        <v>0.173</v>
      </c>
      <c r="J2504" s="52">
        <v>0.634</v>
      </c>
    </row>
    <row r="2505">
      <c r="A2505" s="47" t="str">
        <f t="shared" si="1"/>
        <v>The Americas_Panama-The Americas_2007</v>
      </c>
      <c r="B2505" s="47" t="s">
        <v>258</v>
      </c>
      <c r="C2505" s="49" t="s">
        <v>288</v>
      </c>
      <c r="D2505" s="44" t="s">
        <v>86</v>
      </c>
      <c r="E2505" s="52">
        <v>0.447</v>
      </c>
      <c r="F2505" s="52">
        <v>18.0</v>
      </c>
      <c r="G2505" s="50"/>
      <c r="H2505" s="52">
        <v>482.0</v>
      </c>
      <c r="I2505" s="52">
        <v>0.223</v>
      </c>
      <c r="J2505" s="52">
        <v>0.862</v>
      </c>
    </row>
    <row r="2506">
      <c r="A2506" s="47" t="str">
        <f t="shared" si="1"/>
        <v>The Americas_Panama-The Americas_2008</v>
      </c>
      <c r="B2506" s="47" t="s">
        <v>258</v>
      </c>
      <c r="C2506" s="49" t="s">
        <v>288</v>
      </c>
      <c r="D2506" s="44" t="s">
        <v>87</v>
      </c>
      <c r="E2506" s="52">
        <v>0.438</v>
      </c>
      <c r="F2506" s="52">
        <v>12.0</v>
      </c>
      <c r="G2506" s="50"/>
      <c r="H2506" s="52">
        <v>482.0</v>
      </c>
      <c r="I2506" s="52">
        <v>0.338</v>
      </c>
      <c r="J2506" s="52">
        <v>1.102</v>
      </c>
    </row>
    <row r="2507">
      <c r="A2507" s="47" t="str">
        <f t="shared" si="1"/>
        <v>The Americas_Panama-The Americas_2009</v>
      </c>
      <c r="B2507" s="47" t="s">
        <v>258</v>
      </c>
      <c r="C2507" s="49" t="s">
        <v>288</v>
      </c>
      <c r="D2507" s="44" t="s">
        <v>88</v>
      </c>
      <c r="E2507" s="52">
        <v>0.438</v>
      </c>
      <c r="F2507" s="52">
        <v>12.0</v>
      </c>
      <c r="G2507" s="50"/>
      <c r="H2507" s="52">
        <v>482.0</v>
      </c>
      <c r="I2507" s="52">
        <v>0.391</v>
      </c>
      <c r="J2507" s="52">
        <v>1.678</v>
      </c>
    </row>
    <row r="2508">
      <c r="A2508" s="47" t="str">
        <f t="shared" si="1"/>
        <v>The Americas_Panama-The Americas_2010</v>
      </c>
      <c r="B2508" s="47" t="s">
        <v>258</v>
      </c>
      <c r="C2508" s="49" t="s">
        <v>288</v>
      </c>
      <c r="D2508" s="44" t="s">
        <v>89</v>
      </c>
      <c r="E2508" s="52">
        <v>0.438</v>
      </c>
      <c r="F2508" s="52">
        <v>9.0</v>
      </c>
      <c r="G2508" s="50"/>
      <c r="H2508" s="52">
        <v>482.0</v>
      </c>
      <c r="I2508" s="52">
        <v>0.401</v>
      </c>
      <c r="J2508" s="52">
        <v>1.807</v>
      </c>
    </row>
    <row r="2509">
      <c r="A2509" s="47" t="str">
        <f t="shared" si="1"/>
        <v>The Americas_Panama-The Americas_2011</v>
      </c>
      <c r="B2509" s="47" t="s">
        <v>258</v>
      </c>
      <c r="C2509" s="49" t="s">
        <v>288</v>
      </c>
      <c r="D2509" s="44" t="s">
        <v>90</v>
      </c>
      <c r="E2509" s="52">
        <v>0.436</v>
      </c>
      <c r="F2509" s="52">
        <v>8.0</v>
      </c>
      <c r="G2509" s="50"/>
      <c r="H2509" s="52">
        <v>482.0</v>
      </c>
      <c r="I2509" s="52">
        <v>0.427</v>
      </c>
      <c r="J2509" s="52">
        <v>1.801</v>
      </c>
    </row>
    <row r="2510">
      <c r="A2510" s="47" t="str">
        <f t="shared" si="1"/>
        <v>The Americas_Panama-The Americas_2012</v>
      </c>
      <c r="B2510" s="47" t="s">
        <v>258</v>
      </c>
      <c r="C2510" s="49" t="s">
        <v>288</v>
      </c>
      <c r="D2510" s="44" t="s">
        <v>91</v>
      </c>
      <c r="E2510" s="52">
        <v>0.405</v>
      </c>
      <c r="F2510" s="52">
        <v>7.0</v>
      </c>
      <c r="G2510" s="52">
        <v>61.0</v>
      </c>
      <c r="H2510" s="52">
        <v>431.0</v>
      </c>
      <c r="I2510" s="52">
        <v>0.403</v>
      </c>
      <c r="J2510" s="52">
        <v>1.634</v>
      </c>
    </row>
    <row r="2511">
      <c r="A2511" s="47" t="str">
        <f t="shared" si="1"/>
        <v>The Americas_Paraguay-The Americas_2000</v>
      </c>
      <c r="B2511" s="47" t="s">
        <v>258</v>
      </c>
      <c r="C2511" s="49" t="s">
        <v>289</v>
      </c>
      <c r="D2511" s="44" t="s">
        <v>70</v>
      </c>
      <c r="E2511" s="50"/>
      <c r="F2511" s="50"/>
      <c r="G2511" s="50"/>
      <c r="H2511" s="50"/>
      <c r="I2511" s="52">
        <v>0.007</v>
      </c>
      <c r="J2511" s="52">
        <v>0.153</v>
      </c>
    </row>
    <row r="2512">
      <c r="A2512" s="47" t="str">
        <f t="shared" si="1"/>
        <v>The Americas_Paraguay-The Americas_2001</v>
      </c>
      <c r="B2512" s="47" t="s">
        <v>258</v>
      </c>
      <c r="C2512" s="49" t="s">
        <v>289</v>
      </c>
      <c r="D2512" s="44" t="s">
        <v>71</v>
      </c>
      <c r="E2512" s="50"/>
      <c r="F2512" s="50"/>
      <c r="G2512" s="50"/>
      <c r="H2512" s="50"/>
      <c r="I2512" s="52">
        <v>0.011</v>
      </c>
      <c r="J2512" s="52">
        <v>0.211</v>
      </c>
    </row>
    <row r="2513">
      <c r="A2513" s="47" t="str">
        <f t="shared" si="1"/>
        <v>The Americas_Paraguay-The Americas_2002</v>
      </c>
      <c r="B2513" s="47" t="s">
        <v>258</v>
      </c>
      <c r="C2513" s="49" t="s">
        <v>289</v>
      </c>
      <c r="D2513" s="44" t="s">
        <v>72</v>
      </c>
      <c r="E2513" s="50"/>
      <c r="F2513" s="50"/>
      <c r="G2513" s="50"/>
      <c r="H2513" s="50"/>
      <c r="I2513" s="52">
        <v>0.018</v>
      </c>
      <c r="J2513" s="52">
        <v>0.299</v>
      </c>
    </row>
    <row r="2514">
      <c r="A2514" s="47" t="str">
        <f t="shared" si="1"/>
        <v>The Americas_Paraguay-The Americas_2003</v>
      </c>
      <c r="B2514" s="47" t="s">
        <v>258</v>
      </c>
      <c r="C2514" s="49" t="s">
        <v>289</v>
      </c>
      <c r="D2514" s="44" t="s">
        <v>74</v>
      </c>
      <c r="E2514" s="50"/>
      <c r="F2514" s="52">
        <v>74.0</v>
      </c>
      <c r="G2514" s="50"/>
      <c r="H2514" s="50"/>
      <c r="I2514" s="52">
        <v>0.021</v>
      </c>
      <c r="J2514" s="52">
        <v>0.312</v>
      </c>
    </row>
    <row r="2515">
      <c r="A2515" s="47" t="str">
        <f t="shared" si="1"/>
        <v>The Americas_Paraguay-The Americas_2004</v>
      </c>
      <c r="B2515" s="47" t="s">
        <v>258</v>
      </c>
      <c r="C2515" s="49" t="s">
        <v>289</v>
      </c>
      <c r="D2515" s="44" t="s">
        <v>83</v>
      </c>
      <c r="E2515" s="50"/>
      <c r="F2515" s="52">
        <v>74.0</v>
      </c>
      <c r="G2515" s="50"/>
      <c r="H2515" s="50"/>
      <c r="I2515" s="52">
        <v>0.035</v>
      </c>
      <c r="J2515" s="52">
        <v>0.302</v>
      </c>
    </row>
    <row r="2516">
      <c r="A2516" s="47" t="str">
        <f t="shared" si="1"/>
        <v>The Americas_Paraguay-The Americas_2005</v>
      </c>
      <c r="B2516" s="47" t="s">
        <v>258</v>
      </c>
      <c r="C2516" s="49" t="s">
        <v>289</v>
      </c>
      <c r="D2516" s="44" t="s">
        <v>84</v>
      </c>
      <c r="E2516" s="52">
        <v>0.545</v>
      </c>
      <c r="F2516" s="52">
        <v>74.0</v>
      </c>
      <c r="G2516" s="50"/>
      <c r="H2516" s="52">
        <v>328.0</v>
      </c>
      <c r="I2516" s="52">
        <v>0.079</v>
      </c>
      <c r="J2516" s="52">
        <v>0.32</v>
      </c>
    </row>
    <row r="2517">
      <c r="A2517" s="47" t="str">
        <f t="shared" si="1"/>
        <v>The Americas_Paraguay-The Americas_2006</v>
      </c>
      <c r="B2517" s="47" t="s">
        <v>258</v>
      </c>
      <c r="C2517" s="49" t="s">
        <v>289</v>
      </c>
      <c r="D2517" s="44" t="s">
        <v>85</v>
      </c>
      <c r="E2517" s="52">
        <v>0.448</v>
      </c>
      <c r="F2517" s="52">
        <v>74.0</v>
      </c>
      <c r="G2517" s="50"/>
      <c r="H2517" s="52">
        <v>328.0</v>
      </c>
      <c r="I2517" s="52">
        <v>0.08</v>
      </c>
      <c r="J2517" s="52">
        <v>0.537</v>
      </c>
    </row>
    <row r="2518">
      <c r="A2518" s="47" t="str">
        <f t="shared" si="1"/>
        <v>The Americas_Paraguay-The Americas_2007</v>
      </c>
      <c r="B2518" s="47" t="s">
        <v>258</v>
      </c>
      <c r="C2518" s="49" t="s">
        <v>289</v>
      </c>
      <c r="D2518" s="44" t="s">
        <v>86</v>
      </c>
      <c r="E2518" s="52">
        <v>0.351</v>
      </c>
      <c r="F2518" s="52">
        <v>35.0</v>
      </c>
      <c r="G2518" s="50"/>
      <c r="H2518" s="52">
        <v>328.0</v>
      </c>
      <c r="I2518" s="52">
        <v>0.112</v>
      </c>
      <c r="J2518" s="52">
        <v>0.766</v>
      </c>
    </row>
    <row r="2519">
      <c r="A2519" s="47" t="str">
        <f t="shared" si="1"/>
        <v>The Americas_Paraguay-The Americas_2008</v>
      </c>
      <c r="B2519" s="47" t="s">
        <v>258</v>
      </c>
      <c r="C2519" s="49" t="s">
        <v>289</v>
      </c>
      <c r="D2519" s="44" t="s">
        <v>87</v>
      </c>
      <c r="E2519" s="52">
        <v>0.35</v>
      </c>
      <c r="F2519" s="52">
        <v>35.0</v>
      </c>
      <c r="G2519" s="50"/>
      <c r="H2519" s="52">
        <v>328.0</v>
      </c>
      <c r="I2519" s="52">
        <v>0.143</v>
      </c>
      <c r="J2519" s="52">
        <v>0.929</v>
      </c>
    </row>
    <row r="2520">
      <c r="A2520" s="47" t="str">
        <f t="shared" si="1"/>
        <v>The Americas_Paraguay-The Americas_2009</v>
      </c>
      <c r="B2520" s="47" t="s">
        <v>258</v>
      </c>
      <c r="C2520" s="49" t="s">
        <v>289</v>
      </c>
      <c r="D2520" s="44" t="s">
        <v>88</v>
      </c>
      <c r="E2520" s="52">
        <v>0.35</v>
      </c>
      <c r="F2520" s="52">
        <v>35.0</v>
      </c>
      <c r="G2520" s="50"/>
      <c r="H2520" s="52">
        <v>328.0</v>
      </c>
      <c r="I2520" s="52">
        <v>0.189</v>
      </c>
      <c r="J2520" s="52">
        <v>0.885</v>
      </c>
    </row>
    <row r="2521">
      <c r="A2521" s="47" t="str">
        <f t="shared" si="1"/>
        <v>The Americas_Paraguay-The Americas_2010</v>
      </c>
      <c r="B2521" s="47" t="s">
        <v>258</v>
      </c>
      <c r="C2521" s="49" t="s">
        <v>289</v>
      </c>
      <c r="D2521" s="44" t="s">
        <v>89</v>
      </c>
      <c r="E2521" s="52">
        <v>0.35</v>
      </c>
      <c r="F2521" s="52">
        <v>35.0</v>
      </c>
      <c r="G2521" s="50"/>
      <c r="H2521" s="52">
        <v>311.0</v>
      </c>
      <c r="I2521" s="52">
        <v>0.198</v>
      </c>
      <c r="J2521" s="52">
        <v>0.917</v>
      </c>
    </row>
    <row r="2522">
      <c r="A2522" s="47" t="str">
        <f t="shared" si="1"/>
        <v>The Americas_Paraguay-The Americas_2011</v>
      </c>
      <c r="B2522" s="47" t="s">
        <v>258</v>
      </c>
      <c r="C2522" s="49" t="s">
        <v>289</v>
      </c>
      <c r="D2522" s="44" t="s">
        <v>90</v>
      </c>
      <c r="E2522" s="52">
        <v>0.35</v>
      </c>
      <c r="F2522" s="52">
        <v>35.0</v>
      </c>
      <c r="G2522" s="50"/>
      <c r="H2522" s="52">
        <v>387.0</v>
      </c>
      <c r="I2522" s="52">
        <v>0.248</v>
      </c>
      <c r="J2522" s="52">
        <v>0.993</v>
      </c>
    </row>
    <row r="2523">
      <c r="A2523" s="47" t="str">
        <f t="shared" si="1"/>
        <v>The Americas_Paraguay-The Americas_2012</v>
      </c>
      <c r="B2523" s="47" t="s">
        <v>258</v>
      </c>
      <c r="C2523" s="49" t="s">
        <v>289</v>
      </c>
      <c r="D2523" s="44" t="s">
        <v>91</v>
      </c>
      <c r="E2523" s="52">
        <v>0.35</v>
      </c>
      <c r="F2523" s="52">
        <v>35.0</v>
      </c>
      <c r="G2523" s="52">
        <v>107.0</v>
      </c>
      <c r="H2523" s="52">
        <v>387.0</v>
      </c>
      <c r="I2523" s="52">
        <v>0.293</v>
      </c>
      <c r="J2523" s="52">
        <v>1.016</v>
      </c>
    </row>
    <row r="2524">
      <c r="A2524" s="47" t="str">
        <f t="shared" si="1"/>
        <v>The Americas_Peru-The Americas_2000</v>
      </c>
      <c r="B2524" s="47" t="s">
        <v>258</v>
      </c>
      <c r="C2524" s="49" t="s">
        <v>290</v>
      </c>
      <c r="D2524" s="44" t="s">
        <v>70</v>
      </c>
      <c r="E2524" s="50"/>
      <c r="F2524" s="50"/>
      <c r="G2524" s="50"/>
      <c r="H2524" s="50"/>
      <c r="I2524" s="52">
        <v>0.031</v>
      </c>
      <c r="J2524" s="52">
        <v>0.049</v>
      </c>
    </row>
    <row r="2525">
      <c r="A2525" s="47" t="str">
        <f t="shared" si="1"/>
        <v>The Americas_Peru-The Americas_2001</v>
      </c>
      <c r="B2525" s="47" t="s">
        <v>258</v>
      </c>
      <c r="C2525" s="49" t="s">
        <v>290</v>
      </c>
      <c r="D2525" s="44" t="s">
        <v>71</v>
      </c>
      <c r="E2525" s="50"/>
      <c r="F2525" s="50"/>
      <c r="G2525" s="50"/>
      <c r="H2525" s="50"/>
      <c r="I2525" s="52">
        <v>0.076</v>
      </c>
      <c r="J2525" s="52">
        <v>0.068</v>
      </c>
    </row>
    <row r="2526">
      <c r="A2526" s="47" t="str">
        <f t="shared" si="1"/>
        <v>The Americas_Peru-The Americas_2002</v>
      </c>
      <c r="B2526" s="47" t="s">
        <v>258</v>
      </c>
      <c r="C2526" s="49" t="s">
        <v>290</v>
      </c>
      <c r="D2526" s="44" t="s">
        <v>72</v>
      </c>
      <c r="E2526" s="50"/>
      <c r="F2526" s="50"/>
      <c r="G2526" s="50"/>
      <c r="H2526" s="50"/>
      <c r="I2526" s="52">
        <v>0.09</v>
      </c>
      <c r="J2526" s="52">
        <v>0.086</v>
      </c>
    </row>
    <row r="2527">
      <c r="A2527" s="47" t="str">
        <f t="shared" si="1"/>
        <v>The Americas_Peru-The Americas_2003</v>
      </c>
      <c r="B2527" s="47" t="s">
        <v>258</v>
      </c>
      <c r="C2527" s="49" t="s">
        <v>290</v>
      </c>
      <c r="D2527" s="44" t="s">
        <v>74</v>
      </c>
      <c r="E2527" s="50"/>
      <c r="F2527" s="52">
        <v>98.0</v>
      </c>
      <c r="G2527" s="50"/>
      <c r="H2527" s="50"/>
      <c r="I2527" s="52">
        <v>0.116</v>
      </c>
      <c r="J2527" s="52">
        <v>0.108</v>
      </c>
    </row>
    <row r="2528">
      <c r="A2528" s="47" t="str">
        <f t="shared" si="1"/>
        <v>The Americas_Peru-The Americas_2004</v>
      </c>
      <c r="B2528" s="47" t="s">
        <v>258</v>
      </c>
      <c r="C2528" s="49" t="s">
        <v>290</v>
      </c>
      <c r="D2528" s="44" t="s">
        <v>83</v>
      </c>
      <c r="E2528" s="50"/>
      <c r="F2528" s="52">
        <v>98.0</v>
      </c>
      <c r="G2528" s="50"/>
      <c r="H2528" s="50"/>
      <c r="I2528" s="52">
        <v>0.141</v>
      </c>
      <c r="J2528" s="52">
        <v>0.149</v>
      </c>
    </row>
    <row r="2529">
      <c r="A2529" s="47" t="str">
        <f t="shared" si="1"/>
        <v>The Americas_Peru-The Americas_2005</v>
      </c>
      <c r="B2529" s="47" t="s">
        <v>258</v>
      </c>
      <c r="C2529" s="49" t="s">
        <v>290</v>
      </c>
      <c r="D2529" s="44" t="s">
        <v>84</v>
      </c>
      <c r="E2529" s="52">
        <v>0.384</v>
      </c>
      <c r="F2529" s="52">
        <v>102.0</v>
      </c>
      <c r="G2529" s="50"/>
      <c r="H2529" s="52">
        <v>424.0</v>
      </c>
      <c r="I2529" s="52">
        <v>0.171</v>
      </c>
      <c r="J2529" s="52">
        <v>0.201</v>
      </c>
    </row>
    <row r="2530">
      <c r="A2530" s="47" t="str">
        <f t="shared" si="1"/>
        <v>The Americas_Peru-The Americas_2006</v>
      </c>
      <c r="B2530" s="47" t="s">
        <v>258</v>
      </c>
      <c r="C2530" s="49" t="s">
        <v>290</v>
      </c>
      <c r="D2530" s="44" t="s">
        <v>85</v>
      </c>
      <c r="E2530" s="52">
        <v>0.383</v>
      </c>
      <c r="F2530" s="52">
        <v>72.0</v>
      </c>
      <c r="G2530" s="50"/>
      <c r="H2530" s="52">
        <v>424.0</v>
      </c>
      <c r="I2530" s="52">
        <v>0.207</v>
      </c>
      <c r="J2530" s="52">
        <v>0.325</v>
      </c>
    </row>
    <row r="2531">
      <c r="A2531" s="47" t="str">
        <f t="shared" si="1"/>
        <v>The Americas_Peru-The Americas_2007</v>
      </c>
      <c r="B2531" s="47" t="s">
        <v>258</v>
      </c>
      <c r="C2531" s="49" t="s">
        <v>290</v>
      </c>
      <c r="D2531" s="44" t="s">
        <v>86</v>
      </c>
      <c r="E2531" s="52">
        <v>0.383</v>
      </c>
      <c r="F2531" s="52">
        <v>72.0</v>
      </c>
      <c r="G2531" s="50"/>
      <c r="H2531" s="52">
        <v>424.0</v>
      </c>
      <c r="I2531" s="52">
        <v>0.252</v>
      </c>
      <c r="J2531" s="52">
        <v>0.544</v>
      </c>
    </row>
    <row r="2532">
      <c r="A2532" s="47" t="str">
        <f t="shared" si="1"/>
        <v>The Americas_Peru-The Americas_2008</v>
      </c>
      <c r="B2532" s="47" t="s">
        <v>258</v>
      </c>
      <c r="C2532" s="49" t="s">
        <v>290</v>
      </c>
      <c r="D2532" s="44" t="s">
        <v>87</v>
      </c>
      <c r="E2532" s="52">
        <v>0.381</v>
      </c>
      <c r="F2532" s="52">
        <v>65.0</v>
      </c>
      <c r="G2532" s="50"/>
      <c r="H2532" s="52">
        <v>424.0</v>
      </c>
      <c r="I2532" s="52">
        <v>0.306</v>
      </c>
      <c r="J2532" s="52">
        <v>0.732</v>
      </c>
    </row>
    <row r="2533">
      <c r="A2533" s="47" t="str">
        <f t="shared" si="1"/>
        <v>The Americas_Peru-The Americas_2009</v>
      </c>
      <c r="B2533" s="47" t="s">
        <v>258</v>
      </c>
      <c r="C2533" s="49" t="s">
        <v>290</v>
      </c>
      <c r="D2533" s="44" t="s">
        <v>88</v>
      </c>
      <c r="E2533" s="52">
        <v>0.372</v>
      </c>
      <c r="F2533" s="52">
        <v>41.0</v>
      </c>
      <c r="G2533" s="50"/>
      <c r="H2533" s="52">
        <v>380.0</v>
      </c>
      <c r="I2533" s="52">
        <v>0.314</v>
      </c>
      <c r="J2533" s="52">
        <v>0.854</v>
      </c>
    </row>
    <row r="2534">
      <c r="A2534" s="47" t="str">
        <f t="shared" si="1"/>
        <v>The Americas_Peru-The Americas_2010</v>
      </c>
      <c r="B2534" s="47" t="s">
        <v>258</v>
      </c>
      <c r="C2534" s="49" t="s">
        <v>290</v>
      </c>
      <c r="D2534" s="44" t="s">
        <v>89</v>
      </c>
      <c r="E2534" s="52">
        <v>0.371</v>
      </c>
      <c r="F2534" s="52">
        <v>26.0</v>
      </c>
      <c r="G2534" s="50"/>
      <c r="H2534" s="52">
        <v>380.0</v>
      </c>
      <c r="I2534" s="52">
        <v>0.348</v>
      </c>
      <c r="J2534" s="52">
        <v>0.995</v>
      </c>
    </row>
    <row r="2535">
      <c r="A2535" s="47" t="str">
        <f t="shared" si="1"/>
        <v>The Americas_Peru-The Americas_2011</v>
      </c>
      <c r="B2535" s="47" t="s">
        <v>258</v>
      </c>
      <c r="C2535" s="49" t="s">
        <v>290</v>
      </c>
      <c r="D2535" s="44" t="s">
        <v>90</v>
      </c>
      <c r="E2535" s="52">
        <v>0.366</v>
      </c>
      <c r="F2535" s="52">
        <v>25.0</v>
      </c>
      <c r="G2535" s="50"/>
      <c r="H2535" s="52">
        <v>309.0</v>
      </c>
      <c r="I2535" s="52">
        <v>0.36</v>
      </c>
      <c r="J2535" s="52">
        <v>1.096</v>
      </c>
    </row>
    <row r="2536">
      <c r="A2536" s="47" t="str">
        <f t="shared" si="1"/>
        <v>The Americas_Peru-The Americas_2012</v>
      </c>
      <c r="B2536" s="47" t="s">
        <v>258</v>
      </c>
      <c r="C2536" s="49" t="s">
        <v>290</v>
      </c>
      <c r="D2536" s="44" t="s">
        <v>91</v>
      </c>
      <c r="E2536" s="52">
        <v>0.364</v>
      </c>
      <c r="F2536" s="52">
        <v>25.0</v>
      </c>
      <c r="G2536" s="52">
        <v>39.0</v>
      </c>
      <c r="H2536" s="52">
        <v>293.0</v>
      </c>
      <c r="I2536" s="52">
        <v>0.382</v>
      </c>
      <c r="J2536" s="52">
        <v>0.98</v>
      </c>
    </row>
    <row r="2537">
      <c r="A2537" s="47" t="str">
        <f t="shared" si="1"/>
        <v>The Americas_Puerto Rico-The Americas_2000</v>
      </c>
      <c r="B2537" s="47" t="s">
        <v>258</v>
      </c>
      <c r="C2537" s="49" t="s">
        <v>291</v>
      </c>
      <c r="D2537" s="44" t="s">
        <v>70</v>
      </c>
      <c r="E2537" s="50"/>
      <c r="F2537" s="50"/>
      <c r="G2537" s="50"/>
      <c r="H2537" s="50"/>
      <c r="I2537" s="52">
        <v>0.105</v>
      </c>
      <c r="J2537" s="52">
        <v>0.347</v>
      </c>
    </row>
    <row r="2538">
      <c r="A2538" s="47" t="str">
        <f t="shared" si="1"/>
        <v>The Americas_Puerto Rico-The Americas_2001</v>
      </c>
      <c r="B2538" s="47" t="s">
        <v>258</v>
      </c>
      <c r="C2538" s="49" t="s">
        <v>291</v>
      </c>
      <c r="D2538" s="44" t="s">
        <v>71</v>
      </c>
      <c r="E2538" s="50"/>
      <c r="F2538" s="50"/>
      <c r="G2538" s="50"/>
      <c r="H2538" s="50"/>
      <c r="I2538" s="52">
        <v>0.156</v>
      </c>
      <c r="J2538" s="52">
        <v>0.429</v>
      </c>
    </row>
    <row r="2539">
      <c r="A2539" s="47" t="str">
        <f t="shared" si="1"/>
        <v>The Americas_Puerto Rico-The Americas_2002</v>
      </c>
      <c r="B2539" s="47" t="s">
        <v>258</v>
      </c>
      <c r="C2539" s="49" t="s">
        <v>291</v>
      </c>
      <c r="D2539" s="44" t="s">
        <v>72</v>
      </c>
      <c r="E2539" s="50"/>
      <c r="F2539" s="50"/>
      <c r="G2539" s="50"/>
      <c r="H2539" s="50"/>
      <c r="I2539" s="52">
        <v>0.175</v>
      </c>
      <c r="J2539" s="52">
        <v>0.434</v>
      </c>
    </row>
    <row r="2540">
      <c r="A2540" s="47" t="str">
        <f t="shared" si="1"/>
        <v>The Americas_Puerto Rico-The Americas_2003</v>
      </c>
      <c r="B2540" s="47" t="s">
        <v>258</v>
      </c>
      <c r="C2540" s="49" t="s">
        <v>291</v>
      </c>
      <c r="D2540" s="44" t="s">
        <v>74</v>
      </c>
      <c r="E2540" s="50"/>
      <c r="F2540" s="52">
        <v>7.0</v>
      </c>
      <c r="G2540" s="50"/>
      <c r="H2540" s="50"/>
      <c r="I2540" s="52">
        <v>0.197</v>
      </c>
      <c r="J2540" s="52">
        <v>0.452</v>
      </c>
    </row>
    <row r="2541">
      <c r="A2541" s="47" t="str">
        <f t="shared" si="1"/>
        <v>The Americas_Puerto Rico-The Americas_2004</v>
      </c>
      <c r="B2541" s="47" t="s">
        <v>258</v>
      </c>
      <c r="C2541" s="49" t="s">
        <v>291</v>
      </c>
      <c r="D2541" s="44" t="s">
        <v>83</v>
      </c>
      <c r="E2541" s="50"/>
      <c r="F2541" s="52">
        <v>7.0</v>
      </c>
      <c r="G2541" s="50"/>
      <c r="H2541" s="50"/>
      <c r="I2541" s="52">
        <v>0.221</v>
      </c>
      <c r="J2541" s="52">
        <v>0.49</v>
      </c>
    </row>
    <row r="2542">
      <c r="A2542" s="47" t="str">
        <f t="shared" si="1"/>
        <v>The Americas_Puerto Rico-The Americas_2005</v>
      </c>
      <c r="B2542" s="47" t="s">
        <v>258</v>
      </c>
      <c r="C2542" s="49" t="s">
        <v>291</v>
      </c>
      <c r="D2542" s="44" t="s">
        <v>84</v>
      </c>
      <c r="E2542" s="52">
        <v>0.576</v>
      </c>
      <c r="F2542" s="52">
        <v>7.0</v>
      </c>
      <c r="G2542" s="50"/>
      <c r="H2542" s="52">
        <v>140.0</v>
      </c>
      <c r="I2542" s="52">
        <v>0.234</v>
      </c>
      <c r="J2542" s="52">
        <v>0.53</v>
      </c>
    </row>
    <row r="2543">
      <c r="A2543" s="47" t="str">
        <f t="shared" si="1"/>
        <v>The Americas_Puerto Rico-The Americas_2006</v>
      </c>
      <c r="B2543" s="47" t="s">
        <v>258</v>
      </c>
      <c r="C2543" s="49" t="s">
        <v>291</v>
      </c>
      <c r="D2543" s="44" t="s">
        <v>85</v>
      </c>
      <c r="E2543" s="52">
        <v>0.576</v>
      </c>
      <c r="F2543" s="52">
        <v>7.0</v>
      </c>
      <c r="G2543" s="50"/>
      <c r="H2543" s="52">
        <v>140.0</v>
      </c>
      <c r="I2543" s="52">
        <v>0.254</v>
      </c>
      <c r="J2543" s="52">
        <v>0.586</v>
      </c>
    </row>
    <row r="2544">
      <c r="A2544" s="47" t="str">
        <f t="shared" si="1"/>
        <v>The Americas_Puerto Rico-The Americas_2007</v>
      </c>
      <c r="B2544" s="47" t="s">
        <v>258</v>
      </c>
      <c r="C2544" s="49" t="s">
        <v>291</v>
      </c>
      <c r="D2544" s="44" t="s">
        <v>86</v>
      </c>
      <c r="E2544" s="52">
        <v>0.576</v>
      </c>
      <c r="F2544" s="52">
        <v>7.0</v>
      </c>
      <c r="G2544" s="50"/>
      <c r="H2544" s="52">
        <v>140.0</v>
      </c>
      <c r="I2544" s="52">
        <v>0.279</v>
      </c>
      <c r="J2544" s="52">
        <v>0.65</v>
      </c>
    </row>
    <row r="2545">
      <c r="A2545" s="47" t="str">
        <f t="shared" si="1"/>
        <v>The Americas_Puerto Rico-The Americas_2008</v>
      </c>
      <c r="B2545" s="47" t="s">
        <v>258</v>
      </c>
      <c r="C2545" s="49" t="s">
        <v>291</v>
      </c>
      <c r="D2545" s="44" t="s">
        <v>87</v>
      </c>
      <c r="E2545" s="52">
        <v>0.606</v>
      </c>
      <c r="F2545" s="52">
        <v>7.0</v>
      </c>
      <c r="G2545" s="50"/>
      <c r="H2545" s="52">
        <v>218.0</v>
      </c>
      <c r="I2545" s="52">
        <v>0.38</v>
      </c>
      <c r="J2545" s="52">
        <v>0.682</v>
      </c>
    </row>
    <row r="2546">
      <c r="A2546" s="47" t="str">
        <f t="shared" si="1"/>
        <v>The Americas_Puerto Rico-The Americas_2009</v>
      </c>
      <c r="B2546" s="47" t="s">
        <v>258</v>
      </c>
      <c r="C2546" s="49" t="s">
        <v>291</v>
      </c>
      <c r="D2546" s="44" t="s">
        <v>88</v>
      </c>
      <c r="E2546" s="52">
        <v>0.606</v>
      </c>
      <c r="F2546" s="52">
        <v>7.0</v>
      </c>
      <c r="G2546" s="50"/>
      <c r="H2546" s="52">
        <v>218.0</v>
      </c>
      <c r="I2546" s="52">
        <v>0.415</v>
      </c>
      <c r="J2546" s="52">
        <v>0.729</v>
      </c>
    </row>
    <row r="2547">
      <c r="A2547" s="47" t="str">
        <f t="shared" si="1"/>
        <v>The Americas_Puerto Rico-The Americas_2010</v>
      </c>
      <c r="B2547" s="47" t="s">
        <v>258</v>
      </c>
      <c r="C2547" s="49" t="s">
        <v>291</v>
      </c>
      <c r="D2547" s="44" t="s">
        <v>89</v>
      </c>
      <c r="E2547" s="52">
        <v>0.636</v>
      </c>
      <c r="F2547" s="52">
        <v>7.0</v>
      </c>
      <c r="G2547" s="50"/>
      <c r="H2547" s="52">
        <v>218.0</v>
      </c>
      <c r="I2547" s="52">
        <v>0.453</v>
      </c>
      <c r="J2547" s="52">
        <v>0.791</v>
      </c>
    </row>
    <row r="2548">
      <c r="A2548" s="47" t="str">
        <f t="shared" si="1"/>
        <v>The Americas_Puerto Rico-The Americas_2011</v>
      </c>
      <c r="B2548" s="47" t="s">
        <v>258</v>
      </c>
      <c r="C2548" s="49" t="s">
        <v>291</v>
      </c>
      <c r="D2548" s="44" t="s">
        <v>90</v>
      </c>
      <c r="E2548" s="52">
        <v>0.631</v>
      </c>
      <c r="F2548" s="52">
        <v>6.0</v>
      </c>
      <c r="G2548" s="50"/>
      <c r="H2548" s="52">
        <v>218.0</v>
      </c>
      <c r="I2548" s="52">
        <v>0.48</v>
      </c>
      <c r="J2548" s="52">
        <v>0.84</v>
      </c>
    </row>
    <row r="2549">
      <c r="A2549" s="47" t="str">
        <f t="shared" si="1"/>
        <v>The Americas_Puerto Rico-The Americas_2012</v>
      </c>
      <c r="B2549" s="47" t="s">
        <v>258</v>
      </c>
      <c r="C2549" s="49" t="s">
        <v>291</v>
      </c>
      <c r="D2549" s="44" t="s">
        <v>91</v>
      </c>
      <c r="E2549" s="52">
        <v>0.507</v>
      </c>
      <c r="F2549" s="52">
        <v>6.0</v>
      </c>
      <c r="G2549" s="52">
        <v>37.0</v>
      </c>
      <c r="H2549" s="52">
        <v>218.0</v>
      </c>
      <c r="I2549" s="52">
        <v>0.69</v>
      </c>
      <c r="J2549" s="52">
        <v>0.826</v>
      </c>
    </row>
    <row r="2550">
      <c r="A2550" s="47" t="str">
        <f t="shared" si="1"/>
        <v>The Americas_Sint Maarten (Dutch part)-The Americas_2000</v>
      </c>
      <c r="B2550" s="47" t="s">
        <v>258</v>
      </c>
      <c r="C2550" s="49" t="s">
        <v>292</v>
      </c>
      <c r="D2550" s="44" t="s">
        <v>70</v>
      </c>
      <c r="E2550" s="50"/>
      <c r="F2550" s="50"/>
      <c r="G2550" s="50"/>
      <c r="H2550" s="50"/>
      <c r="I2550" s="50"/>
      <c r="J2550" s="50"/>
    </row>
    <row r="2551">
      <c r="A2551" s="47" t="str">
        <f t="shared" si="1"/>
        <v>The Americas_Sint Maarten (Dutch part)-The Americas_2001</v>
      </c>
      <c r="B2551" s="47" t="s">
        <v>258</v>
      </c>
      <c r="C2551" s="49" t="s">
        <v>292</v>
      </c>
      <c r="D2551" s="44" t="s">
        <v>71</v>
      </c>
      <c r="E2551" s="50"/>
      <c r="F2551" s="50"/>
      <c r="G2551" s="50"/>
      <c r="H2551" s="50"/>
      <c r="I2551" s="50"/>
      <c r="J2551" s="50"/>
    </row>
    <row r="2552">
      <c r="A2552" s="47" t="str">
        <f t="shared" si="1"/>
        <v>The Americas_Sint Maarten (Dutch part)-The Americas_2002</v>
      </c>
      <c r="B2552" s="47" t="s">
        <v>258</v>
      </c>
      <c r="C2552" s="49" t="s">
        <v>292</v>
      </c>
      <c r="D2552" s="44" t="s">
        <v>72</v>
      </c>
      <c r="E2552" s="50"/>
      <c r="F2552" s="50"/>
      <c r="G2552" s="50"/>
      <c r="H2552" s="50"/>
      <c r="I2552" s="50"/>
      <c r="J2552" s="50"/>
    </row>
    <row r="2553">
      <c r="A2553" s="47" t="str">
        <f t="shared" si="1"/>
        <v>The Americas_Sint Maarten (Dutch part)-The Americas_2003</v>
      </c>
      <c r="B2553" s="47" t="s">
        <v>258</v>
      </c>
      <c r="C2553" s="49" t="s">
        <v>292</v>
      </c>
      <c r="D2553" s="44" t="s">
        <v>74</v>
      </c>
      <c r="E2553" s="50"/>
      <c r="F2553" s="50"/>
      <c r="G2553" s="50"/>
      <c r="H2553" s="50"/>
      <c r="I2553" s="50"/>
      <c r="J2553" s="50"/>
    </row>
    <row r="2554">
      <c r="A2554" s="47" t="str">
        <f t="shared" si="1"/>
        <v>The Americas_Sint Maarten (Dutch part)-The Americas_2004</v>
      </c>
      <c r="B2554" s="47" t="s">
        <v>258</v>
      </c>
      <c r="C2554" s="49" t="s">
        <v>292</v>
      </c>
      <c r="D2554" s="44" t="s">
        <v>83</v>
      </c>
      <c r="E2554" s="50"/>
      <c r="F2554" s="50"/>
      <c r="G2554" s="50"/>
      <c r="H2554" s="50"/>
      <c r="I2554" s="50"/>
      <c r="J2554" s="50"/>
    </row>
    <row r="2555">
      <c r="A2555" s="47" t="str">
        <f t="shared" si="1"/>
        <v>The Americas_Sint Maarten (Dutch part)-The Americas_2005</v>
      </c>
      <c r="B2555" s="47" t="s">
        <v>258</v>
      </c>
      <c r="C2555" s="49" t="s">
        <v>292</v>
      </c>
      <c r="D2555" s="44" t="s">
        <v>84</v>
      </c>
      <c r="E2555" s="50"/>
      <c r="F2555" s="50"/>
      <c r="G2555" s="50"/>
      <c r="H2555" s="50"/>
      <c r="I2555" s="50"/>
      <c r="J2555" s="50"/>
    </row>
    <row r="2556">
      <c r="A2556" s="47" t="str">
        <f t="shared" si="1"/>
        <v>The Americas_Sint Maarten (Dutch part)-The Americas_2006</v>
      </c>
      <c r="B2556" s="47" t="s">
        <v>258</v>
      </c>
      <c r="C2556" s="49" t="s">
        <v>292</v>
      </c>
      <c r="D2556" s="44" t="s">
        <v>85</v>
      </c>
      <c r="E2556" s="50"/>
      <c r="F2556" s="50"/>
      <c r="G2556" s="50"/>
      <c r="H2556" s="50"/>
      <c r="I2556" s="50"/>
      <c r="J2556" s="50"/>
    </row>
    <row r="2557">
      <c r="A2557" s="47" t="str">
        <f t="shared" si="1"/>
        <v>The Americas_Sint Maarten (Dutch part)-The Americas_2007</v>
      </c>
      <c r="B2557" s="47" t="s">
        <v>258</v>
      </c>
      <c r="C2557" s="49" t="s">
        <v>292</v>
      </c>
      <c r="D2557" s="44" t="s">
        <v>86</v>
      </c>
      <c r="E2557" s="50"/>
      <c r="F2557" s="50"/>
      <c r="G2557" s="50"/>
      <c r="H2557" s="50"/>
      <c r="I2557" s="50"/>
      <c r="J2557" s="50"/>
    </row>
    <row r="2558">
      <c r="A2558" s="47" t="str">
        <f t="shared" si="1"/>
        <v>The Americas_Sint Maarten (Dutch part)-The Americas_2008</v>
      </c>
      <c r="B2558" s="47" t="s">
        <v>258</v>
      </c>
      <c r="C2558" s="49" t="s">
        <v>292</v>
      </c>
      <c r="D2558" s="44" t="s">
        <v>87</v>
      </c>
      <c r="E2558" s="50"/>
      <c r="F2558" s="50"/>
      <c r="G2558" s="50"/>
      <c r="H2558" s="50"/>
      <c r="I2558" s="50"/>
      <c r="J2558" s="50"/>
    </row>
    <row r="2559">
      <c r="A2559" s="47" t="str">
        <f t="shared" si="1"/>
        <v>The Americas_Sint Maarten (Dutch part)-The Americas_2009</v>
      </c>
      <c r="B2559" s="47" t="s">
        <v>258</v>
      </c>
      <c r="C2559" s="49" t="s">
        <v>292</v>
      </c>
      <c r="D2559" s="44" t="s">
        <v>88</v>
      </c>
      <c r="E2559" s="50"/>
      <c r="F2559" s="50"/>
      <c r="G2559" s="50"/>
      <c r="H2559" s="50"/>
      <c r="I2559" s="50"/>
      <c r="J2559" s="50"/>
    </row>
    <row r="2560">
      <c r="A2560" s="47" t="str">
        <f t="shared" si="1"/>
        <v>The Americas_Sint Maarten (Dutch part)-The Americas_2010</v>
      </c>
      <c r="B2560" s="47" t="s">
        <v>258</v>
      </c>
      <c r="C2560" s="49" t="s">
        <v>292</v>
      </c>
      <c r="D2560" s="44" t="s">
        <v>89</v>
      </c>
      <c r="E2560" s="50"/>
      <c r="F2560" s="50"/>
      <c r="G2560" s="50"/>
      <c r="H2560" s="50"/>
      <c r="I2560" s="50"/>
      <c r="J2560" s="50"/>
    </row>
    <row r="2561">
      <c r="A2561" s="47" t="str">
        <f t="shared" si="1"/>
        <v>The Americas_Sint Maarten (Dutch part)-The Americas_2011</v>
      </c>
      <c r="B2561" s="47" t="s">
        <v>258</v>
      </c>
      <c r="C2561" s="49" t="s">
        <v>292</v>
      </c>
      <c r="D2561" s="44" t="s">
        <v>90</v>
      </c>
      <c r="E2561" s="50"/>
      <c r="F2561" s="50"/>
      <c r="G2561" s="50"/>
      <c r="H2561" s="50"/>
      <c r="I2561" s="50"/>
      <c r="J2561" s="50"/>
    </row>
    <row r="2562">
      <c r="A2562" s="47" t="str">
        <f t="shared" si="1"/>
        <v>The Americas_Sint Maarten (Dutch part)-The Americas_2012</v>
      </c>
      <c r="B2562" s="47" t="s">
        <v>258</v>
      </c>
      <c r="C2562" s="49" t="s">
        <v>292</v>
      </c>
      <c r="D2562" s="44" t="s">
        <v>91</v>
      </c>
      <c r="E2562" s="50"/>
      <c r="F2562" s="50"/>
      <c r="G2562" s="50"/>
      <c r="H2562" s="50"/>
      <c r="I2562" s="50"/>
      <c r="J2562" s="50"/>
    </row>
    <row r="2563">
      <c r="A2563" s="47" t="str">
        <f t="shared" si="1"/>
        <v>The Americas_St. Kitts and Nevis-The Americas_2000</v>
      </c>
      <c r="B2563" s="47" t="s">
        <v>258</v>
      </c>
      <c r="C2563" s="49" t="s">
        <v>293</v>
      </c>
      <c r="D2563" s="44" t="s">
        <v>70</v>
      </c>
      <c r="E2563" s="50"/>
      <c r="F2563" s="50"/>
      <c r="G2563" s="50"/>
      <c r="H2563" s="50"/>
      <c r="I2563" s="52">
        <v>0.059</v>
      </c>
      <c r="J2563" s="52">
        <v>0.026</v>
      </c>
    </row>
    <row r="2564">
      <c r="A2564" s="47" t="str">
        <f t="shared" si="1"/>
        <v>The Americas_St. Kitts and Nevis-The Americas_2001</v>
      </c>
      <c r="B2564" s="47" t="s">
        <v>258</v>
      </c>
      <c r="C2564" s="49" t="s">
        <v>293</v>
      </c>
      <c r="D2564" s="44" t="s">
        <v>71</v>
      </c>
      <c r="E2564" s="50"/>
      <c r="F2564" s="50"/>
      <c r="G2564" s="50"/>
      <c r="H2564" s="50"/>
      <c r="I2564" s="52">
        <v>0.077</v>
      </c>
      <c r="J2564" s="52">
        <v>0.045</v>
      </c>
    </row>
    <row r="2565">
      <c r="A2565" s="47" t="str">
        <f t="shared" si="1"/>
        <v>The Americas_St. Kitts and Nevis-The Americas_2002</v>
      </c>
      <c r="B2565" s="47" t="s">
        <v>258</v>
      </c>
      <c r="C2565" s="49" t="s">
        <v>293</v>
      </c>
      <c r="D2565" s="44" t="s">
        <v>72</v>
      </c>
      <c r="E2565" s="50"/>
      <c r="F2565" s="50"/>
      <c r="G2565" s="50"/>
      <c r="H2565" s="50"/>
      <c r="I2565" s="52">
        <v>0.212</v>
      </c>
      <c r="J2565" s="52">
        <v>0.107</v>
      </c>
    </row>
    <row r="2566">
      <c r="A2566" s="47" t="str">
        <f t="shared" si="1"/>
        <v>The Americas_St. Kitts and Nevis-The Americas_2003</v>
      </c>
      <c r="B2566" s="47" t="s">
        <v>258</v>
      </c>
      <c r="C2566" s="49" t="s">
        <v>293</v>
      </c>
      <c r="D2566" s="44" t="s">
        <v>74</v>
      </c>
      <c r="E2566" s="50"/>
      <c r="F2566" s="50"/>
      <c r="G2566" s="50"/>
      <c r="H2566" s="50"/>
      <c r="I2566" s="52">
        <v>0.23</v>
      </c>
      <c r="J2566" s="52">
        <v>0.461</v>
      </c>
    </row>
    <row r="2567">
      <c r="A2567" s="47" t="str">
        <f t="shared" si="1"/>
        <v>The Americas_St. Kitts and Nevis-The Americas_2004</v>
      </c>
      <c r="B2567" s="47" t="s">
        <v>258</v>
      </c>
      <c r="C2567" s="49" t="s">
        <v>293</v>
      </c>
      <c r="D2567" s="44" t="s">
        <v>83</v>
      </c>
      <c r="E2567" s="50"/>
      <c r="F2567" s="50"/>
      <c r="G2567" s="50"/>
      <c r="H2567" s="50"/>
      <c r="I2567" s="52">
        <v>0.247</v>
      </c>
      <c r="J2567" s="52">
        <v>0.599</v>
      </c>
    </row>
    <row r="2568">
      <c r="A2568" s="47" t="str">
        <f t="shared" si="1"/>
        <v>The Americas_St. Kitts and Nevis-The Americas_2005</v>
      </c>
      <c r="B2568" s="47" t="s">
        <v>258</v>
      </c>
      <c r="C2568" s="49" t="s">
        <v>293</v>
      </c>
      <c r="D2568" s="44" t="s">
        <v>84</v>
      </c>
      <c r="E2568" s="52">
        <v>0.523</v>
      </c>
      <c r="F2568" s="52">
        <v>19.0</v>
      </c>
      <c r="G2568" s="50"/>
      <c r="H2568" s="52">
        <v>172.0</v>
      </c>
      <c r="I2568" s="52">
        <v>0.34</v>
      </c>
      <c r="J2568" s="52">
        <v>1.038</v>
      </c>
    </row>
    <row r="2569">
      <c r="A2569" s="47" t="str">
        <f t="shared" si="1"/>
        <v>The Americas_St. Kitts and Nevis-The Americas_2006</v>
      </c>
      <c r="B2569" s="47" t="s">
        <v>258</v>
      </c>
      <c r="C2569" s="49" t="s">
        <v>293</v>
      </c>
      <c r="D2569" s="44" t="s">
        <v>85</v>
      </c>
      <c r="E2569" s="52">
        <v>0.523</v>
      </c>
      <c r="F2569" s="52">
        <v>19.0</v>
      </c>
      <c r="G2569" s="50"/>
      <c r="H2569" s="52">
        <v>172.0</v>
      </c>
      <c r="I2569" s="52">
        <v>0.49</v>
      </c>
      <c r="J2569" s="52">
        <v>1.024</v>
      </c>
    </row>
    <row r="2570">
      <c r="A2570" s="47" t="str">
        <f t="shared" si="1"/>
        <v>The Americas_St. Kitts and Nevis-The Americas_2007</v>
      </c>
      <c r="B2570" s="47" t="s">
        <v>258</v>
      </c>
      <c r="C2570" s="49" t="s">
        <v>293</v>
      </c>
      <c r="D2570" s="44" t="s">
        <v>86</v>
      </c>
      <c r="E2570" s="52">
        <v>0.523</v>
      </c>
      <c r="F2570" s="52">
        <v>19.0</v>
      </c>
      <c r="G2570" s="50"/>
      <c r="H2570" s="52">
        <v>172.0</v>
      </c>
      <c r="I2570" s="52">
        <v>0.52</v>
      </c>
      <c r="J2570" s="52">
        <v>1.278</v>
      </c>
    </row>
    <row r="2571">
      <c r="A2571" s="47" t="str">
        <f t="shared" si="1"/>
        <v>The Americas_St. Kitts and Nevis-The Americas_2008</v>
      </c>
      <c r="B2571" s="47" t="s">
        <v>258</v>
      </c>
      <c r="C2571" s="49" t="s">
        <v>293</v>
      </c>
      <c r="D2571" s="44" t="s">
        <v>87</v>
      </c>
      <c r="E2571" s="52">
        <v>0.525</v>
      </c>
      <c r="F2571" s="52">
        <v>19.0</v>
      </c>
      <c r="G2571" s="50"/>
      <c r="H2571" s="52">
        <v>172.0</v>
      </c>
      <c r="I2571" s="52">
        <v>0.6</v>
      </c>
      <c r="J2571" s="52">
        <v>1.458</v>
      </c>
    </row>
    <row r="2572">
      <c r="A2572" s="47" t="str">
        <f t="shared" si="1"/>
        <v>The Americas_St. Kitts and Nevis-The Americas_2009</v>
      </c>
      <c r="B2572" s="47" t="s">
        <v>258</v>
      </c>
      <c r="C2572" s="49" t="s">
        <v>293</v>
      </c>
      <c r="D2572" s="44" t="s">
        <v>88</v>
      </c>
      <c r="E2572" s="52">
        <v>0.525</v>
      </c>
      <c r="F2572" s="52">
        <v>19.0</v>
      </c>
      <c r="G2572" s="50"/>
      <c r="H2572" s="52">
        <v>155.0</v>
      </c>
      <c r="I2572" s="52">
        <v>0.69</v>
      </c>
      <c r="J2572" s="52">
        <v>1.459</v>
      </c>
    </row>
    <row r="2573">
      <c r="A2573" s="47" t="str">
        <f t="shared" si="1"/>
        <v>The Americas_St. Kitts and Nevis-The Americas_2010</v>
      </c>
      <c r="B2573" s="47" t="s">
        <v>258</v>
      </c>
      <c r="C2573" s="49" t="s">
        <v>293</v>
      </c>
      <c r="D2573" s="44" t="s">
        <v>89</v>
      </c>
      <c r="E2573" s="52">
        <v>0.525</v>
      </c>
      <c r="F2573" s="52">
        <v>19.0</v>
      </c>
      <c r="G2573" s="50"/>
      <c r="H2573" s="52">
        <v>155.0</v>
      </c>
      <c r="I2573" s="52">
        <v>0.76</v>
      </c>
      <c r="J2573" s="52">
        <v>1.528</v>
      </c>
    </row>
    <row r="2574">
      <c r="A2574" s="47" t="str">
        <f t="shared" si="1"/>
        <v>The Americas_St. Kitts and Nevis-The Americas_2011</v>
      </c>
      <c r="B2574" s="47" t="s">
        <v>258</v>
      </c>
      <c r="C2574" s="49" t="s">
        <v>293</v>
      </c>
      <c r="D2574" s="44" t="s">
        <v>90</v>
      </c>
      <c r="E2574" s="52">
        <v>0.525</v>
      </c>
      <c r="F2574" s="52">
        <v>19.0</v>
      </c>
      <c r="G2574" s="50"/>
      <c r="H2574" s="52">
        <v>203.0</v>
      </c>
      <c r="I2574" s="52">
        <v>0.776</v>
      </c>
      <c r="J2574" s="52">
        <v>1.454</v>
      </c>
    </row>
    <row r="2575">
      <c r="A2575" s="47" t="str">
        <f t="shared" si="1"/>
        <v>The Americas_St. Kitts and Nevis-The Americas_2012</v>
      </c>
      <c r="B2575" s="47" t="s">
        <v>258</v>
      </c>
      <c r="C2575" s="49" t="s">
        <v>293</v>
      </c>
      <c r="D2575" s="44" t="s">
        <v>91</v>
      </c>
      <c r="E2575" s="52">
        <v>0.519</v>
      </c>
      <c r="F2575" s="52">
        <v>19.0</v>
      </c>
      <c r="G2575" s="52">
        <v>97.0</v>
      </c>
      <c r="H2575" s="52">
        <v>203.0</v>
      </c>
      <c r="I2575" s="52">
        <v>0.793</v>
      </c>
      <c r="J2575" s="52">
        <v>1.418</v>
      </c>
    </row>
    <row r="2576">
      <c r="A2576" s="47" t="str">
        <f t="shared" si="1"/>
        <v>The Americas_St. Lucia-The Americas_2000</v>
      </c>
      <c r="B2576" s="47" t="s">
        <v>258</v>
      </c>
      <c r="C2576" s="49" t="s">
        <v>294</v>
      </c>
      <c r="D2576" s="44" t="s">
        <v>70</v>
      </c>
      <c r="E2576" s="50"/>
      <c r="F2576" s="50"/>
      <c r="G2576" s="50"/>
      <c r="H2576" s="50"/>
      <c r="I2576" s="52">
        <v>0.051</v>
      </c>
      <c r="J2576" s="52">
        <v>0.016</v>
      </c>
    </row>
    <row r="2577">
      <c r="A2577" s="47" t="str">
        <f t="shared" si="1"/>
        <v>The Americas_St. Lucia-The Americas_2001</v>
      </c>
      <c r="B2577" s="47" t="s">
        <v>258</v>
      </c>
      <c r="C2577" s="49" t="s">
        <v>294</v>
      </c>
      <c r="D2577" s="44" t="s">
        <v>71</v>
      </c>
      <c r="E2577" s="50"/>
      <c r="F2577" s="50"/>
      <c r="G2577" s="50"/>
      <c r="H2577" s="50"/>
      <c r="I2577" s="52">
        <v>0.082</v>
      </c>
      <c r="J2577" s="52">
        <v>0.017</v>
      </c>
    </row>
    <row r="2578">
      <c r="A2578" s="47" t="str">
        <f t="shared" si="1"/>
        <v>The Americas_St. Lucia-The Americas_2002</v>
      </c>
      <c r="B2578" s="47" t="s">
        <v>258</v>
      </c>
      <c r="C2578" s="49" t="s">
        <v>294</v>
      </c>
      <c r="D2578" s="44" t="s">
        <v>72</v>
      </c>
      <c r="E2578" s="50"/>
      <c r="F2578" s="50"/>
      <c r="G2578" s="50"/>
      <c r="H2578" s="50"/>
      <c r="I2578" s="52">
        <v>0.146</v>
      </c>
      <c r="J2578" s="52">
        <v>0.089</v>
      </c>
    </row>
    <row r="2579">
      <c r="A2579" s="47" t="str">
        <f t="shared" si="1"/>
        <v>The Americas_St. Lucia-The Americas_2003</v>
      </c>
      <c r="B2579" s="47" t="s">
        <v>258</v>
      </c>
      <c r="C2579" s="49" t="s">
        <v>294</v>
      </c>
      <c r="D2579" s="44" t="s">
        <v>74</v>
      </c>
      <c r="E2579" s="50"/>
      <c r="F2579" s="50"/>
      <c r="G2579" s="50"/>
      <c r="H2579" s="50"/>
      <c r="I2579" s="52">
        <v>0.21</v>
      </c>
      <c r="J2579" s="52">
        <v>0.612</v>
      </c>
    </row>
    <row r="2580">
      <c r="A2580" s="47" t="str">
        <f t="shared" si="1"/>
        <v>The Americas_St. Lucia-The Americas_2004</v>
      </c>
      <c r="B2580" s="47" t="s">
        <v>258</v>
      </c>
      <c r="C2580" s="49" t="s">
        <v>294</v>
      </c>
      <c r="D2580" s="44" t="s">
        <v>83</v>
      </c>
      <c r="E2580" s="50"/>
      <c r="F2580" s="50"/>
      <c r="G2580" s="50"/>
      <c r="H2580" s="50"/>
      <c r="I2580" s="52">
        <v>0.214</v>
      </c>
      <c r="J2580" s="52">
        <v>0.618</v>
      </c>
    </row>
    <row r="2581">
      <c r="A2581" s="47" t="str">
        <f t="shared" si="1"/>
        <v>The Americas_St. Lucia-The Americas_2005</v>
      </c>
      <c r="B2581" s="47" t="s">
        <v>258</v>
      </c>
      <c r="C2581" s="49" t="s">
        <v>294</v>
      </c>
      <c r="D2581" s="44" t="s">
        <v>84</v>
      </c>
      <c r="E2581" s="52">
        <v>0.357</v>
      </c>
      <c r="F2581" s="52">
        <v>20.0</v>
      </c>
      <c r="G2581" s="50"/>
      <c r="H2581" s="52">
        <v>71.0</v>
      </c>
      <c r="I2581" s="52">
        <v>0.216</v>
      </c>
      <c r="J2581" s="52">
        <v>0.639</v>
      </c>
    </row>
    <row r="2582">
      <c r="A2582" s="47" t="str">
        <f t="shared" si="1"/>
        <v>The Americas_St. Lucia-The Americas_2006</v>
      </c>
      <c r="B2582" s="47" t="s">
        <v>258</v>
      </c>
      <c r="C2582" s="49" t="s">
        <v>294</v>
      </c>
      <c r="D2582" s="44" t="s">
        <v>85</v>
      </c>
      <c r="E2582" s="52">
        <v>0.34</v>
      </c>
      <c r="F2582" s="52">
        <v>20.0</v>
      </c>
      <c r="G2582" s="50"/>
      <c r="H2582" s="52">
        <v>71.0</v>
      </c>
      <c r="I2582" s="52">
        <v>0.245</v>
      </c>
      <c r="J2582" s="52">
        <v>0.63</v>
      </c>
    </row>
    <row r="2583">
      <c r="A2583" s="47" t="str">
        <f t="shared" si="1"/>
        <v>The Americas_St. Lucia-The Americas_2007</v>
      </c>
      <c r="B2583" s="47" t="s">
        <v>258</v>
      </c>
      <c r="C2583" s="49" t="s">
        <v>294</v>
      </c>
      <c r="D2583" s="44" t="s">
        <v>86</v>
      </c>
      <c r="E2583" s="52">
        <v>0.34</v>
      </c>
      <c r="F2583" s="52">
        <v>20.0</v>
      </c>
      <c r="G2583" s="50"/>
      <c r="H2583" s="52">
        <v>71.0</v>
      </c>
      <c r="I2583" s="52">
        <v>0.279</v>
      </c>
      <c r="J2583" s="52">
        <v>0.864</v>
      </c>
    </row>
    <row r="2584">
      <c r="A2584" s="47" t="str">
        <f t="shared" si="1"/>
        <v>The Americas_St. Lucia-The Americas_2008</v>
      </c>
      <c r="B2584" s="47" t="s">
        <v>258</v>
      </c>
      <c r="C2584" s="49" t="s">
        <v>294</v>
      </c>
      <c r="D2584" s="44" t="s">
        <v>87</v>
      </c>
      <c r="E2584" s="52">
        <v>0.34</v>
      </c>
      <c r="F2584" s="52">
        <v>20.0</v>
      </c>
      <c r="G2584" s="50"/>
      <c r="H2584" s="52">
        <v>61.0</v>
      </c>
      <c r="I2584" s="52">
        <v>0.32</v>
      </c>
      <c r="J2584" s="52">
        <v>1.013</v>
      </c>
    </row>
    <row r="2585">
      <c r="A2585" s="47" t="str">
        <f t="shared" si="1"/>
        <v>The Americas_St. Lucia-The Americas_2009</v>
      </c>
      <c r="B2585" s="47" t="s">
        <v>258</v>
      </c>
      <c r="C2585" s="49" t="s">
        <v>294</v>
      </c>
      <c r="D2585" s="44" t="s">
        <v>88</v>
      </c>
      <c r="E2585" s="52">
        <v>0.344</v>
      </c>
      <c r="F2585" s="52">
        <v>14.0</v>
      </c>
      <c r="G2585" s="50"/>
      <c r="H2585" s="52">
        <v>92.0</v>
      </c>
      <c r="I2585" s="52">
        <v>0.36</v>
      </c>
      <c r="J2585" s="52">
        <v>1.083</v>
      </c>
    </row>
    <row r="2586">
      <c r="A2586" s="47" t="str">
        <f t="shared" si="1"/>
        <v>The Americas_St. Lucia-The Americas_2010</v>
      </c>
      <c r="B2586" s="47" t="s">
        <v>258</v>
      </c>
      <c r="C2586" s="49" t="s">
        <v>294</v>
      </c>
      <c r="D2586" s="44" t="s">
        <v>89</v>
      </c>
      <c r="E2586" s="52">
        <v>0.34</v>
      </c>
      <c r="F2586" s="52">
        <v>14.0</v>
      </c>
      <c r="G2586" s="50"/>
      <c r="H2586" s="52">
        <v>92.0</v>
      </c>
      <c r="I2586" s="52">
        <v>0.433</v>
      </c>
      <c r="J2586" s="52">
        <v>1.117</v>
      </c>
    </row>
    <row r="2587">
      <c r="A2587" s="47" t="str">
        <f t="shared" si="1"/>
        <v>The Americas_St. Lucia-The Americas_2011</v>
      </c>
      <c r="B2587" s="47" t="s">
        <v>258</v>
      </c>
      <c r="C2587" s="49" t="s">
        <v>294</v>
      </c>
      <c r="D2587" s="44" t="s">
        <v>90</v>
      </c>
      <c r="E2587" s="52">
        <v>0.344</v>
      </c>
      <c r="F2587" s="52">
        <v>15.0</v>
      </c>
      <c r="G2587" s="50"/>
      <c r="H2587" s="52">
        <v>92.0</v>
      </c>
      <c r="I2587" s="52">
        <v>0.45</v>
      </c>
      <c r="J2587" s="52">
        <v>1.208</v>
      </c>
    </row>
    <row r="2588">
      <c r="A2588" s="47" t="str">
        <f t="shared" si="1"/>
        <v>The Americas_St. Lucia-The Americas_2012</v>
      </c>
      <c r="B2588" s="47" t="s">
        <v>258</v>
      </c>
      <c r="C2588" s="49" t="s">
        <v>294</v>
      </c>
      <c r="D2588" s="44" t="s">
        <v>91</v>
      </c>
      <c r="E2588" s="52">
        <v>0.346</v>
      </c>
      <c r="F2588" s="52">
        <v>15.0</v>
      </c>
      <c r="G2588" s="52">
        <v>59.0</v>
      </c>
      <c r="H2588" s="52">
        <v>92.0</v>
      </c>
      <c r="I2588" s="52">
        <v>0.348</v>
      </c>
      <c r="J2588" s="52">
        <v>1.194</v>
      </c>
    </row>
    <row r="2589">
      <c r="A2589" s="47" t="str">
        <f t="shared" si="1"/>
        <v>The Americas_St. Martin (French part)-The Americas_2000</v>
      </c>
      <c r="B2589" s="47" t="s">
        <v>258</v>
      </c>
      <c r="C2589" s="49" t="s">
        <v>295</v>
      </c>
      <c r="D2589" s="44" t="s">
        <v>70</v>
      </c>
      <c r="E2589" s="50"/>
      <c r="F2589" s="50"/>
      <c r="G2589" s="50"/>
      <c r="H2589" s="50"/>
      <c r="I2589" s="50"/>
      <c r="J2589" s="50"/>
    </row>
    <row r="2590">
      <c r="A2590" s="47" t="str">
        <f t="shared" si="1"/>
        <v>The Americas_St. Martin (French part)-The Americas_2001</v>
      </c>
      <c r="B2590" s="47" t="s">
        <v>258</v>
      </c>
      <c r="C2590" s="49" t="s">
        <v>295</v>
      </c>
      <c r="D2590" s="44" t="s">
        <v>71</v>
      </c>
      <c r="E2590" s="50"/>
      <c r="F2590" s="50"/>
      <c r="G2590" s="50"/>
      <c r="H2590" s="50"/>
      <c r="I2590" s="50"/>
      <c r="J2590" s="50"/>
    </row>
    <row r="2591">
      <c r="A2591" s="47" t="str">
        <f t="shared" si="1"/>
        <v>The Americas_St. Martin (French part)-The Americas_2002</v>
      </c>
      <c r="B2591" s="47" t="s">
        <v>258</v>
      </c>
      <c r="C2591" s="49" t="s">
        <v>295</v>
      </c>
      <c r="D2591" s="44" t="s">
        <v>72</v>
      </c>
      <c r="E2591" s="50"/>
      <c r="F2591" s="50"/>
      <c r="G2591" s="50"/>
      <c r="H2591" s="50"/>
      <c r="I2591" s="50"/>
      <c r="J2591" s="50"/>
    </row>
    <row r="2592">
      <c r="A2592" s="47" t="str">
        <f t="shared" si="1"/>
        <v>The Americas_St. Martin (French part)-The Americas_2003</v>
      </c>
      <c r="B2592" s="47" t="s">
        <v>258</v>
      </c>
      <c r="C2592" s="49" t="s">
        <v>295</v>
      </c>
      <c r="D2592" s="44" t="s">
        <v>74</v>
      </c>
      <c r="E2592" s="50"/>
      <c r="F2592" s="50"/>
      <c r="G2592" s="50"/>
      <c r="H2592" s="50"/>
      <c r="I2592" s="50"/>
      <c r="J2592" s="50"/>
    </row>
    <row r="2593">
      <c r="A2593" s="47" t="str">
        <f t="shared" si="1"/>
        <v>The Americas_St. Martin (French part)-The Americas_2004</v>
      </c>
      <c r="B2593" s="47" t="s">
        <v>258</v>
      </c>
      <c r="C2593" s="49" t="s">
        <v>295</v>
      </c>
      <c r="D2593" s="44" t="s">
        <v>83</v>
      </c>
      <c r="E2593" s="50"/>
      <c r="F2593" s="50"/>
      <c r="G2593" s="50"/>
      <c r="H2593" s="50"/>
      <c r="I2593" s="50"/>
      <c r="J2593" s="50"/>
    </row>
    <row r="2594">
      <c r="A2594" s="47" t="str">
        <f t="shared" si="1"/>
        <v>The Americas_St. Martin (French part)-The Americas_2005</v>
      </c>
      <c r="B2594" s="47" t="s">
        <v>258</v>
      </c>
      <c r="C2594" s="49" t="s">
        <v>295</v>
      </c>
      <c r="D2594" s="44" t="s">
        <v>84</v>
      </c>
      <c r="E2594" s="50"/>
      <c r="F2594" s="50"/>
      <c r="G2594" s="50"/>
      <c r="H2594" s="50"/>
      <c r="I2594" s="50"/>
      <c r="J2594" s="50"/>
    </row>
    <row r="2595">
      <c r="A2595" s="47" t="str">
        <f t="shared" si="1"/>
        <v>The Americas_St. Martin (French part)-The Americas_2006</v>
      </c>
      <c r="B2595" s="47" t="s">
        <v>258</v>
      </c>
      <c r="C2595" s="49" t="s">
        <v>295</v>
      </c>
      <c r="D2595" s="44" t="s">
        <v>85</v>
      </c>
      <c r="E2595" s="50"/>
      <c r="F2595" s="50"/>
      <c r="G2595" s="50"/>
      <c r="H2595" s="50"/>
      <c r="I2595" s="50"/>
      <c r="J2595" s="50"/>
    </row>
    <row r="2596">
      <c r="A2596" s="47" t="str">
        <f t="shared" si="1"/>
        <v>The Americas_St. Martin (French part)-The Americas_2007</v>
      </c>
      <c r="B2596" s="47" t="s">
        <v>258</v>
      </c>
      <c r="C2596" s="49" t="s">
        <v>295</v>
      </c>
      <c r="D2596" s="44" t="s">
        <v>86</v>
      </c>
      <c r="E2596" s="50"/>
      <c r="F2596" s="50"/>
      <c r="G2596" s="50"/>
      <c r="H2596" s="50"/>
      <c r="I2596" s="50"/>
      <c r="J2596" s="50"/>
    </row>
    <row r="2597">
      <c r="A2597" s="47" t="str">
        <f t="shared" si="1"/>
        <v>The Americas_St. Martin (French part)-The Americas_2008</v>
      </c>
      <c r="B2597" s="47" t="s">
        <v>258</v>
      </c>
      <c r="C2597" s="49" t="s">
        <v>295</v>
      </c>
      <c r="D2597" s="44" t="s">
        <v>87</v>
      </c>
      <c r="E2597" s="50"/>
      <c r="F2597" s="50"/>
      <c r="G2597" s="50"/>
      <c r="H2597" s="50"/>
      <c r="I2597" s="50"/>
      <c r="J2597" s="50"/>
    </row>
    <row r="2598">
      <c r="A2598" s="47" t="str">
        <f t="shared" si="1"/>
        <v>The Americas_St. Martin (French part)-The Americas_2009</v>
      </c>
      <c r="B2598" s="47" t="s">
        <v>258</v>
      </c>
      <c r="C2598" s="49" t="s">
        <v>295</v>
      </c>
      <c r="D2598" s="44" t="s">
        <v>88</v>
      </c>
      <c r="E2598" s="50"/>
      <c r="F2598" s="50"/>
      <c r="G2598" s="50"/>
      <c r="H2598" s="50"/>
      <c r="I2598" s="50"/>
      <c r="J2598" s="50"/>
    </row>
    <row r="2599">
      <c r="A2599" s="47" t="str">
        <f t="shared" si="1"/>
        <v>The Americas_St. Martin (French part)-The Americas_2010</v>
      </c>
      <c r="B2599" s="47" t="s">
        <v>258</v>
      </c>
      <c r="C2599" s="49" t="s">
        <v>295</v>
      </c>
      <c r="D2599" s="44" t="s">
        <v>89</v>
      </c>
      <c r="E2599" s="50"/>
      <c r="F2599" s="50"/>
      <c r="G2599" s="50"/>
      <c r="H2599" s="50"/>
      <c r="I2599" s="50"/>
      <c r="J2599" s="50"/>
    </row>
    <row r="2600">
      <c r="A2600" s="47" t="str">
        <f t="shared" si="1"/>
        <v>The Americas_St. Martin (French part)-The Americas_2011</v>
      </c>
      <c r="B2600" s="47" t="s">
        <v>258</v>
      </c>
      <c r="C2600" s="49" t="s">
        <v>295</v>
      </c>
      <c r="D2600" s="44" t="s">
        <v>90</v>
      </c>
      <c r="E2600" s="50"/>
      <c r="F2600" s="50"/>
      <c r="G2600" s="50"/>
      <c r="H2600" s="50"/>
      <c r="I2600" s="50"/>
      <c r="J2600" s="50"/>
    </row>
    <row r="2601">
      <c r="A2601" s="47" t="str">
        <f t="shared" si="1"/>
        <v>The Americas_St. Martin (French part)-The Americas_2012</v>
      </c>
      <c r="B2601" s="47" t="s">
        <v>258</v>
      </c>
      <c r="C2601" s="49" t="s">
        <v>295</v>
      </c>
      <c r="D2601" s="44" t="s">
        <v>91</v>
      </c>
      <c r="E2601" s="50"/>
      <c r="F2601" s="50"/>
      <c r="G2601" s="50"/>
      <c r="H2601" s="50"/>
      <c r="I2601" s="50"/>
      <c r="J2601" s="50"/>
    </row>
    <row r="2602">
      <c r="A2602" s="47" t="str">
        <f t="shared" si="1"/>
        <v>The Americas_St. Vincent and the Grenadines-The Americas_2000</v>
      </c>
      <c r="B2602" s="47" t="s">
        <v>258</v>
      </c>
      <c r="C2602" s="49" t="s">
        <v>296</v>
      </c>
      <c r="D2602" s="44" t="s">
        <v>70</v>
      </c>
      <c r="E2602" s="50"/>
      <c r="F2602" s="50"/>
      <c r="G2602" s="50"/>
      <c r="H2602" s="50"/>
      <c r="I2602" s="52">
        <v>0.032</v>
      </c>
      <c r="J2602" s="52">
        <v>0.022</v>
      </c>
    </row>
    <row r="2603">
      <c r="A2603" s="47" t="str">
        <f t="shared" si="1"/>
        <v>The Americas_St. Vincent and the Grenadines-The Americas_2001</v>
      </c>
      <c r="B2603" s="47" t="s">
        <v>258</v>
      </c>
      <c r="C2603" s="49" t="s">
        <v>296</v>
      </c>
      <c r="D2603" s="44" t="s">
        <v>71</v>
      </c>
      <c r="E2603" s="50"/>
      <c r="F2603" s="50"/>
      <c r="G2603" s="50"/>
      <c r="H2603" s="50"/>
      <c r="I2603" s="52">
        <v>0.051</v>
      </c>
      <c r="J2603" s="52">
        <v>0.069</v>
      </c>
    </row>
    <row r="2604">
      <c r="A2604" s="47" t="str">
        <f t="shared" si="1"/>
        <v>The Americas_St. Vincent and the Grenadines-The Americas_2002</v>
      </c>
      <c r="B2604" s="47" t="s">
        <v>258</v>
      </c>
      <c r="C2604" s="49" t="s">
        <v>296</v>
      </c>
      <c r="D2604" s="44" t="s">
        <v>72</v>
      </c>
      <c r="E2604" s="50"/>
      <c r="F2604" s="50"/>
      <c r="G2604" s="50"/>
      <c r="H2604" s="50"/>
      <c r="I2604" s="52">
        <v>0.055</v>
      </c>
      <c r="J2604" s="52">
        <v>0.092</v>
      </c>
    </row>
    <row r="2605">
      <c r="A2605" s="47" t="str">
        <f t="shared" si="1"/>
        <v>The Americas_St. Vincent and the Grenadines-The Americas_2003</v>
      </c>
      <c r="B2605" s="47" t="s">
        <v>258</v>
      </c>
      <c r="C2605" s="49" t="s">
        <v>296</v>
      </c>
      <c r="D2605" s="44" t="s">
        <v>74</v>
      </c>
      <c r="E2605" s="50"/>
      <c r="F2605" s="50"/>
      <c r="G2605" s="50"/>
      <c r="H2605" s="50"/>
      <c r="I2605" s="52">
        <v>0.065</v>
      </c>
      <c r="J2605" s="52">
        <v>0.581</v>
      </c>
    </row>
    <row r="2606">
      <c r="A2606" s="47" t="str">
        <f t="shared" si="1"/>
        <v>The Americas_St. Vincent and the Grenadines-The Americas_2004</v>
      </c>
      <c r="B2606" s="47" t="s">
        <v>258</v>
      </c>
      <c r="C2606" s="49" t="s">
        <v>296</v>
      </c>
      <c r="D2606" s="44" t="s">
        <v>83</v>
      </c>
      <c r="E2606" s="50"/>
      <c r="F2606" s="50"/>
      <c r="G2606" s="50"/>
      <c r="H2606" s="50"/>
      <c r="I2606" s="52">
        <v>0.074</v>
      </c>
      <c r="J2606" s="52">
        <v>0.663</v>
      </c>
    </row>
    <row r="2607">
      <c r="A2607" s="47" t="str">
        <f t="shared" si="1"/>
        <v>The Americas_St. Vincent and the Grenadines-The Americas_2005</v>
      </c>
      <c r="B2607" s="47" t="s">
        <v>258</v>
      </c>
      <c r="C2607" s="49" t="s">
        <v>296</v>
      </c>
      <c r="D2607" s="44" t="s">
        <v>84</v>
      </c>
      <c r="E2607" s="52">
        <v>0.45</v>
      </c>
      <c r="F2607" s="52">
        <v>12.0</v>
      </c>
      <c r="G2607" s="50"/>
      <c r="H2607" s="52">
        <v>76.0</v>
      </c>
      <c r="I2607" s="52">
        <v>0.092</v>
      </c>
      <c r="J2607" s="52">
        <v>0.649</v>
      </c>
    </row>
    <row r="2608">
      <c r="A2608" s="47" t="str">
        <f t="shared" si="1"/>
        <v>The Americas_St. Vincent and the Grenadines-The Americas_2006</v>
      </c>
      <c r="B2608" s="47" t="s">
        <v>258</v>
      </c>
      <c r="C2608" s="49" t="s">
        <v>296</v>
      </c>
      <c r="D2608" s="44" t="s">
        <v>85</v>
      </c>
      <c r="E2608" s="52">
        <v>0.45</v>
      </c>
      <c r="F2608" s="52">
        <v>12.0</v>
      </c>
      <c r="G2608" s="50"/>
      <c r="H2608" s="52">
        <v>76.0</v>
      </c>
      <c r="I2608" s="52">
        <v>0.12</v>
      </c>
      <c r="J2608" s="52">
        <v>0.805</v>
      </c>
    </row>
    <row r="2609">
      <c r="A2609" s="47" t="str">
        <f t="shared" si="1"/>
        <v>The Americas_St. Vincent and the Grenadines-The Americas_2007</v>
      </c>
      <c r="B2609" s="47" t="s">
        <v>258</v>
      </c>
      <c r="C2609" s="49" t="s">
        <v>296</v>
      </c>
      <c r="D2609" s="44" t="s">
        <v>86</v>
      </c>
      <c r="E2609" s="52">
        <v>0.45</v>
      </c>
      <c r="F2609" s="52">
        <v>12.0</v>
      </c>
      <c r="G2609" s="50"/>
      <c r="H2609" s="52">
        <v>76.0</v>
      </c>
      <c r="I2609" s="52">
        <v>0.16</v>
      </c>
      <c r="J2609" s="52">
        <v>1.013</v>
      </c>
    </row>
    <row r="2610">
      <c r="A2610" s="47" t="str">
        <f t="shared" si="1"/>
        <v>The Americas_St. Vincent and the Grenadines-The Americas_2008</v>
      </c>
      <c r="B2610" s="47" t="s">
        <v>258</v>
      </c>
      <c r="C2610" s="49" t="s">
        <v>296</v>
      </c>
      <c r="D2610" s="44" t="s">
        <v>87</v>
      </c>
      <c r="E2610" s="52">
        <v>0.426</v>
      </c>
      <c r="F2610" s="52">
        <v>12.0</v>
      </c>
      <c r="G2610" s="50"/>
      <c r="H2610" s="52">
        <v>117.0</v>
      </c>
      <c r="I2610" s="52">
        <v>0.21</v>
      </c>
      <c r="J2610" s="52">
        <v>1.192</v>
      </c>
    </row>
    <row r="2611">
      <c r="A2611" s="47" t="str">
        <f t="shared" si="1"/>
        <v>The Americas_St. Vincent and the Grenadines-The Americas_2009</v>
      </c>
      <c r="B2611" s="47" t="s">
        <v>258</v>
      </c>
      <c r="C2611" s="49" t="s">
        <v>296</v>
      </c>
      <c r="D2611" s="44" t="s">
        <v>88</v>
      </c>
      <c r="E2611" s="52">
        <v>0.41</v>
      </c>
      <c r="F2611" s="52">
        <v>11.0</v>
      </c>
      <c r="G2611" s="50"/>
      <c r="H2611" s="52">
        <v>111.0</v>
      </c>
      <c r="I2611" s="52">
        <v>0.31</v>
      </c>
      <c r="J2611" s="52">
        <v>1.109</v>
      </c>
    </row>
    <row r="2612">
      <c r="A2612" s="47" t="str">
        <f t="shared" si="1"/>
        <v>The Americas_St. Vincent and the Grenadines-The Americas_2010</v>
      </c>
      <c r="B2612" s="47" t="s">
        <v>258</v>
      </c>
      <c r="C2612" s="49" t="s">
        <v>296</v>
      </c>
      <c r="D2612" s="44" t="s">
        <v>89</v>
      </c>
      <c r="E2612" s="52">
        <v>0.387</v>
      </c>
      <c r="F2612" s="52">
        <v>10.0</v>
      </c>
      <c r="G2612" s="50"/>
      <c r="H2612" s="52">
        <v>111.0</v>
      </c>
      <c r="I2612" s="52">
        <v>0.385</v>
      </c>
      <c r="J2612" s="52">
        <v>1.206</v>
      </c>
    </row>
    <row r="2613">
      <c r="A2613" s="47" t="str">
        <f t="shared" si="1"/>
        <v>The Americas_St. Vincent and the Grenadines-The Americas_2011</v>
      </c>
      <c r="B2613" s="47" t="s">
        <v>258</v>
      </c>
      <c r="C2613" s="49" t="s">
        <v>296</v>
      </c>
      <c r="D2613" s="44" t="s">
        <v>90</v>
      </c>
      <c r="E2613" s="52">
        <v>0.387</v>
      </c>
      <c r="F2613" s="52">
        <v>10.0</v>
      </c>
      <c r="G2613" s="50"/>
      <c r="H2613" s="52">
        <v>111.0</v>
      </c>
      <c r="I2613" s="52">
        <v>0.43</v>
      </c>
      <c r="J2613" s="52">
        <v>1.205</v>
      </c>
    </row>
    <row r="2614">
      <c r="A2614" s="47" t="str">
        <f t="shared" si="1"/>
        <v>The Americas_St. Vincent and the Grenadines-The Americas_2012</v>
      </c>
      <c r="B2614" s="47" t="s">
        <v>258</v>
      </c>
      <c r="C2614" s="49" t="s">
        <v>296</v>
      </c>
      <c r="D2614" s="44" t="s">
        <v>91</v>
      </c>
      <c r="E2614" s="52">
        <v>0.387</v>
      </c>
      <c r="F2614" s="52">
        <v>10.0</v>
      </c>
      <c r="G2614" s="52">
        <v>75.0</v>
      </c>
      <c r="H2614" s="52">
        <v>111.0</v>
      </c>
      <c r="I2614" s="52">
        <v>0.475</v>
      </c>
      <c r="J2614" s="52">
        <v>1.161</v>
      </c>
    </row>
    <row r="2615">
      <c r="A2615" s="47" t="str">
        <f t="shared" si="1"/>
        <v>The Americas_Suriname-The Americas_2000</v>
      </c>
      <c r="B2615" s="47" t="s">
        <v>258</v>
      </c>
      <c r="C2615" s="49" t="s">
        <v>297</v>
      </c>
      <c r="D2615" s="44" t="s">
        <v>70</v>
      </c>
      <c r="E2615" s="50"/>
      <c r="F2615" s="50"/>
      <c r="G2615" s="50"/>
      <c r="H2615" s="50"/>
      <c r="I2615" s="52">
        <v>0.025</v>
      </c>
      <c r="J2615" s="52">
        <v>0.088</v>
      </c>
    </row>
    <row r="2616">
      <c r="A2616" s="47" t="str">
        <f t="shared" si="1"/>
        <v>The Americas_Suriname-The Americas_2001</v>
      </c>
      <c r="B2616" s="47" t="s">
        <v>258</v>
      </c>
      <c r="C2616" s="49" t="s">
        <v>297</v>
      </c>
      <c r="D2616" s="44" t="s">
        <v>71</v>
      </c>
      <c r="E2616" s="50"/>
      <c r="F2616" s="50"/>
      <c r="G2616" s="50"/>
      <c r="H2616" s="50"/>
      <c r="I2616" s="52">
        <v>0.031</v>
      </c>
      <c r="J2616" s="52">
        <v>0.184</v>
      </c>
    </row>
    <row r="2617">
      <c r="A2617" s="47" t="str">
        <f t="shared" si="1"/>
        <v>The Americas_Suriname-The Americas_2002</v>
      </c>
      <c r="B2617" s="47" t="s">
        <v>258</v>
      </c>
      <c r="C2617" s="49" t="s">
        <v>297</v>
      </c>
      <c r="D2617" s="44" t="s">
        <v>72</v>
      </c>
      <c r="E2617" s="50"/>
      <c r="F2617" s="50"/>
      <c r="G2617" s="50"/>
      <c r="H2617" s="50"/>
      <c r="I2617" s="52">
        <v>0.042</v>
      </c>
      <c r="J2617" s="52">
        <v>0.226</v>
      </c>
    </row>
    <row r="2618">
      <c r="A2618" s="47" t="str">
        <f t="shared" si="1"/>
        <v>The Americas_Suriname-The Americas_2003</v>
      </c>
      <c r="B2618" s="47" t="s">
        <v>258</v>
      </c>
      <c r="C2618" s="49" t="s">
        <v>297</v>
      </c>
      <c r="D2618" s="44" t="s">
        <v>74</v>
      </c>
      <c r="E2618" s="50"/>
      <c r="F2618" s="50"/>
      <c r="G2618" s="50"/>
      <c r="H2618" s="50"/>
      <c r="I2618" s="52">
        <v>0.047</v>
      </c>
      <c r="J2618" s="52">
        <v>0.346</v>
      </c>
    </row>
    <row r="2619">
      <c r="A2619" s="47" t="str">
        <f t="shared" si="1"/>
        <v>The Americas_Suriname-The Americas_2004</v>
      </c>
      <c r="B2619" s="47" t="s">
        <v>258</v>
      </c>
      <c r="C2619" s="49" t="s">
        <v>297</v>
      </c>
      <c r="D2619" s="44" t="s">
        <v>83</v>
      </c>
      <c r="E2619" s="50"/>
      <c r="F2619" s="50"/>
      <c r="G2619" s="50"/>
      <c r="H2619" s="50"/>
      <c r="I2619" s="52">
        <v>0.061</v>
      </c>
      <c r="J2619" s="52">
        <v>0.431</v>
      </c>
    </row>
    <row r="2620">
      <c r="A2620" s="47" t="str">
        <f t="shared" si="1"/>
        <v>The Americas_Suriname-The Americas_2005</v>
      </c>
      <c r="B2620" s="47" t="s">
        <v>258</v>
      </c>
      <c r="C2620" s="49" t="s">
        <v>297</v>
      </c>
      <c r="D2620" s="44" t="s">
        <v>84</v>
      </c>
      <c r="E2620" s="52">
        <v>0.279</v>
      </c>
      <c r="F2620" s="52">
        <v>694.0</v>
      </c>
      <c r="G2620" s="50"/>
      <c r="H2620" s="52">
        <v>199.0</v>
      </c>
      <c r="I2620" s="52">
        <v>0.064</v>
      </c>
      <c r="J2620" s="52">
        <v>0.466</v>
      </c>
    </row>
    <row r="2621">
      <c r="A2621" s="47" t="str">
        <f t="shared" si="1"/>
        <v>The Americas_Suriname-The Americas_2006</v>
      </c>
      <c r="B2621" s="47" t="s">
        <v>258</v>
      </c>
      <c r="C2621" s="49" t="s">
        <v>297</v>
      </c>
      <c r="D2621" s="44" t="s">
        <v>85</v>
      </c>
      <c r="E2621" s="52">
        <v>0.279</v>
      </c>
      <c r="F2621" s="52">
        <v>694.0</v>
      </c>
      <c r="G2621" s="50"/>
      <c r="H2621" s="52">
        <v>199.0</v>
      </c>
      <c r="I2621" s="52">
        <v>0.095</v>
      </c>
      <c r="J2621" s="52">
        <v>0.633</v>
      </c>
    </row>
    <row r="2622">
      <c r="A2622" s="47" t="str">
        <f t="shared" si="1"/>
        <v>The Americas_Suriname-The Americas_2007</v>
      </c>
      <c r="B2622" s="47" t="s">
        <v>258</v>
      </c>
      <c r="C2622" s="49" t="s">
        <v>297</v>
      </c>
      <c r="D2622" s="44" t="s">
        <v>86</v>
      </c>
      <c r="E2622" s="52">
        <v>0.279</v>
      </c>
      <c r="F2622" s="52">
        <v>694.0</v>
      </c>
      <c r="G2622" s="50"/>
      <c r="H2622" s="52">
        <v>199.0</v>
      </c>
      <c r="I2622" s="52">
        <v>0.141</v>
      </c>
      <c r="J2622" s="52">
        <v>0.744</v>
      </c>
    </row>
    <row r="2623">
      <c r="A2623" s="47" t="str">
        <f t="shared" si="1"/>
        <v>The Americas_Suriname-The Americas_2008</v>
      </c>
      <c r="B2623" s="47" t="s">
        <v>258</v>
      </c>
      <c r="C2623" s="49" t="s">
        <v>297</v>
      </c>
      <c r="D2623" s="44" t="s">
        <v>87</v>
      </c>
      <c r="E2623" s="52">
        <v>0.279</v>
      </c>
      <c r="F2623" s="52">
        <v>694.0</v>
      </c>
      <c r="G2623" s="50"/>
      <c r="H2623" s="52">
        <v>199.0</v>
      </c>
      <c r="I2623" s="52">
        <v>0.211</v>
      </c>
      <c r="J2623" s="52">
        <v>1.275</v>
      </c>
    </row>
    <row r="2624">
      <c r="A2624" s="47" t="str">
        <f t="shared" si="1"/>
        <v>The Americas_Suriname-The Americas_2009</v>
      </c>
      <c r="B2624" s="47" t="s">
        <v>258</v>
      </c>
      <c r="C2624" s="49" t="s">
        <v>297</v>
      </c>
      <c r="D2624" s="44" t="s">
        <v>88</v>
      </c>
      <c r="E2624" s="52">
        <v>0.279</v>
      </c>
      <c r="F2624" s="52">
        <v>694.0</v>
      </c>
      <c r="G2624" s="50"/>
      <c r="H2624" s="52">
        <v>199.0</v>
      </c>
      <c r="I2624" s="52">
        <v>0.314</v>
      </c>
      <c r="J2624" s="52">
        <v>1.469</v>
      </c>
    </row>
    <row r="2625">
      <c r="A2625" s="47" t="str">
        <f t="shared" si="1"/>
        <v>The Americas_Suriname-The Americas_2010</v>
      </c>
      <c r="B2625" s="47" t="s">
        <v>258</v>
      </c>
      <c r="C2625" s="49" t="s">
        <v>297</v>
      </c>
      <c r="D2625" s="44" t="s">
        <v>89</v>
      </c>
      <c r="E2625" s="52">
        <v>0.279</v>
      </c>
      <c r="F2625" s="52">
        <v>694.0</v>
      </c>
      <c r="G2625" s="50"/>
      <c r="H2625" s="52">
        <v>199.0</v>
      </c>
      <c r="I2625" s="52">
        <v>0.316</v>
      </c>
      <c r="J2625" s="52">
        <v>0.993</v>
      </c>
    </row>
    <row r="2626">
      <c r="A2626" s="47" t="str">
        <f t="shared" si="1"/>
        <v>The Americas_Suriname-The Americas_2011</v>
      </c>
      <c r="B2626" s="47" t="s">
        <v>258</v>
      </c>
      <c r="C2626" s="49" t="s">
        <v>297</v>
      </c>
      <c r="D2626" s="44" t="s">
        <v>90</v>
      </c>
      <c r="E2626" s="52">
        <v>0.279</v>
      </c>
      <c r="F2626" s="52">
        <v>694.0</v>
      </c>
      <c r="G2626" s="50"/>
      <c r="H2626" s="52">
        <v>199.0</v>
      </c>
      <c r="I2626" s="52">
        <v>0.32</v>
      </c>
      <c r="J2626" s="52">
        <v>1.007</v>
      </c>
    </row>
    <row r="2627">
      <c r="A2627" s="47" t="str">
        <f t="shared" si="1"/>
        <v>The Americas_Suriname-The Americas_2012</v>
      </c>
      <c r="B2627" s="47" t="s">
        <v>258</v>
      </c>
      <c r="C2627" s="49" t="s">
        <v>297</v>
      </c>
      <c r="D2627" s="44" t="s">
        <v>91</v>
      </c>
      <c r="E2627" s="52">
        <v>0.279</v>
      </c>
      <c r="F2627" s="52">
        <v>694.0</v>
      </c>
      <c r="G2627" s="52">
        <v>165.0</v>
      </c>
      <c r="H2627" s="52">
        <v>199.0</v>
      </c>
      <c r="I2627" s="52">
        <v>0.347</v>
      </c>
      <c r="J2627" s="52">
        <v>1.065</v>
      </c>
    </row>
    <row r="2628">
      <c r="A2628" s="47" t="str">
        <f t="shared" si="1"/>
        <v>The Americas_Trinidad and Tobago-The Americas_2000</v>
      </c>
      <c r="B2628" s="47" t="s">
        <v>258</v>
      </c>
      <c r="C2628" s="49" t="s">
        <v>298</v>
      </c>
      <c r="D2628" s="44" t="s">
        <v>70</v>
      </c>
      <c r="E2628" s="50"/>
      <c r="F2628" s="50"/>
      <c r="G2628" s="50"/>
      <c r="H2628" s="50"/>
      <c r="I2628" s="52">
        <v>0.077</v>
      </c>
      <c r="J2628" s="52">
        <v>0.128</v>
      </c>
    </row>
    <row r="2629">
      <c r="A2629" s="47" t="str">
        <f t="shared" si="1"/>
        <v>The Americas_Trinidad and Tobago-The Americas_2001</v>
      </c>
      <c r="B2629" s="47" t="s">
        <v>258</v>
      </c>
      <c r="C2629" s="49" t="s">
        <v>298</v>
      </c>
      <c r="D2629" s="44" t="s">
        <v>71</v>
      </c>
      <c r="E2629" s="50"/>
      <c r="F2629" s="50"/>
      <c r="G2629" s="50"/>
      <c r="H2629" s="50"/>
      <c r="I2629" s="52">
        <v>0.154</v>
      </c>
      <c r="J2629" s="52">
        <v>0.201</v>
      </c>
    </row>
    <row r="2630">
      <c r="A2630" s="47" t="str">
        <f t="shared" si="1"/>
        <v>The Americas_Trinidad and Tobago-The Americas_2002</v>
      </c>
      <c r="B2630" s="47" t="s">
        <v>258</v>
      </c>
      <c r="C2630" s="49" t="s">
        <v>298</v>
      </c>
      <c r="D2630" s="44" t="s">
        <v>72</v>
      </c>
      <c r="E2630" s="50"/>
      <c r="F2630" s="50"/>
      <c r="G2630" s="50"/>
      <c r="H2630" s="50"/>
      <c r="I2630" s="52">
        <v>0.22</v>
      </c>
      <c r="J2630" s="52">
        <v>0.206</v>
      </c>
    </row>
    <row r="2631">
      <c r="A2631" s="47" t="str">
        <f t="shared" si="1"/>
        <v>The Americas_Trinidad and Tobago-The Americas_2003</v>
      </c>
      <c r="B2631" s="47" t="s">
        <v>258</v>
      </c>
      <c r="C2631" s="49" t="s">
        <v>298</v>
      </c>
      <c r="D2631" s="44" t="s">
        <v>74</v>
      </c>
      <c r="E2631" s="50"/>
      <c r="F2631" s="50"/>
      <c r="G2631" s="50"/>
      <c r="H2631" s="50"/>
      <c r="I2631" s="52">
        <v>0.26</v>
      </c>
      <c r="J2631" s="52">
        <v>0.262</v>
      </c>
    </row>
    <row r="2632">
      <c r="A2632" s="47" t="str">
        <f t="shared" si="1"/>
        <v>The Americas_Trinidad and Tobago-The Americas_2004</v>
      </c>
      <c r="B2632" s="47" t="s">
        <v>258</v>
      </c>
      <c r="C2632" s="49" t="s">
        <v>298</v>
      </c>
      <c r="D2632" s="44" t="s">
        <v>83</v>
      </c>
      <c r="E2632" s="50"/>
      <c r="F2632" s="50"/>
      <c r="G2632" s="50"/>
      <c r="H2632" s="50"/>
      <c r="I2632" s="52">
        <v>0.27</v>
      </c>
      <c r="J2632" s="52">
        <v>0.505</v>
      </c>
    </row>
    <row r="2633">
      <c r="A2633" s="47" t="str">
        <f t="shared" si="1"/>
        <v>The Americas_Trinidad and Tobago-The Americas_2005</v>
      </c>
      <c r="B2633" s="47" t="s">
        <v>258</v>
      </c>
      <c r="C2633" s="49" t="s">
        <v>298</v>
      </c>
      <c r="D2633" s="44" t="s">
        <v>84</v>
      </c>
      <c r="E2633" s="52">
        <v>0.37</v>
      </c>
      <c r="F2633" s="52">
        <v>43.0</v>
      </c>
      <c r="G2633" s="50"/>
      <c r="H2633" s="52">
        <v>210.0</v>
      </c>
      <c r="I2633" s="52">
        <v>0.29</v>
      </c>
      <c r="J2633" s="52">
        <v>0.713</v>
      </c>
    </row>
    <row r="2634">
      <c r="A2634" s="47" t="str">
        <f t="shared" si="1"/>
        <v>The Americas_Trinidad and Tobago-The Americas_2006</v>
      </c>
      <c r="B2634" s="47" t="s">
        <v>258</v>
      </c>
      <c r="C2634" s="49" t="s">
        <v>298</v>
      </c>
      <c r="D2634" s="44" t="s">
        <v>85</v>
      </c>
      <c r="E2634" s="52">
        <v>0.372</v>
      </c>
      <c r="F2634" s="52">
        <v>43.0</v>
      </c>
      <c r="G2634" s="50"/>
      <c r="H2634" s="52">
        <v>210.0</v>
      </c>
      <c r="I2634" s="52">
        <v>0.3</v>
      </c>
      <c r="J2634" s="52">
        <v>1.165</v>
      </c>
    </row>
    <row r="2635">
      <c r="A2635" s="47" t="str">
        <f t="shared" si="1"/>
        <v>The Americas_Trinidad and Tobago-The Americas_2007</v>
      </c>
      <c r="B2635" s="47" t="s">
        <v>258</v>
      </c>
      <c r="C2635" s="49" t="s">
        <v>298</v>
      </c>
      <c r="D2635" s="44" t="s">
        <v>86</v>
      </c>
      <c r="E2635" s="52">
        <v>0.331</v>
      </c>
      <c r="F2635" s="52">
        <v>43.0</v>
      </c>
      <c r="G2635" s="50"/>
      <c r="H2635" s="52">
        <v>210.0</v>
      </c>
      <c r="I2635" s="52">
        <v>0.323</v>
      </c>
      <c r="J2635" s="52">
        <v>1.152</v>
      </c>
    </row>
    <row r="2636">
      <c r="A2636" s="47" t="str">
        <f t="shared" si="1"/>
        <v>The Americas_Trinidad and Tobago-The Americas_2008</v>
      </c>
      <c r="B2636" s="47" t="s">
        <v>258</v>
      </c>
      <c r="C2636" s="49" t="s">
        <v>298</v>
      </c>
      <c r="D2636" s="44" t="s">
        <v>87</v>
      </c>
      <c r="E2636" s="52">
        <v>0.331</v>
      </c>
      <c r="F2636" s="52">
        <v>43.0</v>
      </c>
      <c r="G2636" s="50"/>
      <c r="H2636" s="52">
        <v>210.0</v>
      </c>
      <c r="I2636" s="52">
        <v>0.348</v>
      </c>
      <c r="J2636" s="52">
        <v>1.372</v>
      </c>
    </row>
    <row r="2637">
      <c r="A2637" s="47" t="str">
        <f t="shared" si="1"/>
        <v>The Americas_Trinidad and Tobago-The Americas_2009</v>
      </c>
      <c r="B2637" s="47" t="s">
        <v>258</v>
      </c>
      <c r="C2637" s="49" t="s">
        <v>298</v>
      </c>
      <c r="D2637" s="44" t="s">
        <v>88</v>
      </c>
      <c r="E2637" s="52">
        <v>0.331</v>
      </c>
      <c r="F2637" s="52">
        <v>43.0</v>
      </c>
      <c r="G2637" s="50"/>
      <c r="H2637" s="52">
        <v>210.0</v>
      </c>
      <c r="I2637" s="52">
        <v>0.443</v>
      </c>
      <c r="J2637" s="52">
        <v>1.396</v>
      </c>
    </row>
    <row r="2638">
      <c r="A2638" s="47" t="str">
        <f t="shared" si="1"/>
        <v>The Americas_Trinidad and Tobago-The Americas_2010</v>
      </c>
      <c r="B2638" s="47" t="s">
        <v>258</v>
      </c>
      <c r="C2638" s="49" t="s">
        <v>298</v>
      </c>
      <c r="D2638" s="44" t="s">
        <v>89</v>
      </c>
      <c r="E2638" s="52">
        <v>0.331</v>
      </c>
      <c r="F2638" s="52">
        <v>41.0</v>
      </c>
      <c r="G2638" s="50"/>
      <c r="H2638" s="52">
        <v>210.0</v>
      </c>
      <c r="I2638" s="52">
        <v>0.485</v>
      </c>
      <c r="J2638" s="52">
        <v>1.426</v>
      </c>
    </row>
    <row r="2639">
      <c r="A2639" s="47" t="str">
        <f t="shared" si="1"/>
        <v>The Americas_Trinidad and Tobago-The Americas_2011</v>
      </c>
      <c r="B2639" s="47" t="s">
        <v>258</v>
      </c>
      <c r="C2639" s="49" t="s">
        <v>298</v>
      </c>
      <c r="D2639" s="44" t="s">
        <v>90</v>
      </c>
      <c r="E2639" s="52">
        <v>0.291</v>
      </c>
      <c r="F2639" s="52">
        <v>41.0</v>
      </c>
      <c r="G2639" s="50"/>
      <c r="H2639" s="52">
        <v>210.0</v>
      </c>
      <c r="I2639" s="52">
        <v>0.552</v>
      </c>
      <c r="J2639" s="52">
        <v>1.37</v>
      </c>
    </row>
    <row r="2640">
      <c r="A2640" s="47" t="str">
        <f t="shared" si="1"/>
        <v>The Americas_Trinidad and Tobago-The Americas_2012</v>
      </c>
      <c r="B2640" s="47" t="s">
        <v>258</v>
      </c>
      <c r="C2640" s="49" t="s">
        <v>298</v>
      </c>
      <c r="D2640" s="44" t="s">
        <v>91</v>
      </c>
      <c r="E2640" s="52">
        <v>0.291</v>
      </c>
      <c r="F2640" s="52">
        <v>41.0</v>
      </c>
      <c r="G2640" s="52">
        <v>63.0</v>
      </c>
      <c r="H2640" s="52">
        <v>210.0</v>
      </c>
      <c r="I2640" s="52">
        <v>0.595</v>
      </c>
      <c r="J2640" s="52">
        <v>1.408</v>
      </c>
    </row>
    <row r="2641">
      <c r="A2641" s="47" t="str">
        <f t="shared" si="1"/>
        <v>The Americas_Turks and Caicos Islands-The Americas_2000</v>
      </c>
      <c r="B2641" s="47" t="s">
        <v>258</v>
      </c>
      <c r="C2641" s="49" t="s">
        <v>299</v>
      </c>
      <c r="D2641" s="44" t="s">
        <v>70</v>
      </c>
      <c r="E2641" s="50"/>
      <c r="F2641" s="50"/>
      <c r="G2641" s="50"/>
      <c r="H2641" s="50"/>
      <c r="I2641" s="50"/>
      <c r="J2641" s="50"/>
    </row>
    <row r="2642">
      <c r="A2642" s="47" t="str">
        <f t="shared" si="1"/>
        <v>The Americas_Turks and Caicos Islands-The Americas_2001</v>
      </c>
      <c r="B2642" s="47" t="s">
        <v>258</v>
      </c>
      <c r="C2642" s="49" t="s">
        <v>299</v>
      </c>
      <c r="D2642" s="44" t="s">
        <v>71</v>
      </c>
      <c r="E2642" s="50"/>
      <c r="F2642" s="50"/>
      <c r="G2642" s="50"/>
      <c r="H2642" s="50"/>
      <c r="I2642" s="50"/>
      <c r="J2642" s="50"/>
    </row>
    <row r="2643">
      <c r="A2643" s="47" t="str">
        <f t="shared" si="1"/>
        <v>The Americas_Turks and Caicos Islands-The Americas_2002</v>
      </c>
      <c r="B2643" s="47" t="s">
        <v>258</v>
      </c>
      <c r="C2643" s="49" t="s">
        <v>299</v>
      </c>
      <c r="D2643" s="44" t="s">
        <v>72</v>
      </c>
      <c r="E2643" s="50"/>
      <c r="F2643" s="50"/>
      <c r="G2643" s="50"/>
      <c r="H2643" s="50"/>
      <c r="I2643" s="50"/>
      <c r="J2643" s="50"/>
    </row>
    <row r="2644">
      <c r="A2644" s="47" t="str">
        <f t="shared" si="1"/>
        <v>The Americas_Turks and Caicos Islands-The Americas_2003</v>
      </c>
      <c r="B2644" s="47" t="s">
        <v>258</v>
      </c>
      <c r="C2644" s="49" t="s">
        <v>299</v>
      </c>
      <c r="D2644" s="44" t="s">
        <v>74</v>
      </c>
      <c r="E2644" s="50"/>
      <c r="F2644" s="50"/>
      <c r="G2644" s="50"/>
      <c r="H2644" s="50"/>
      <c r="I2644" s="50"/>
      <c r="J2644" s="50"/>
    </row>
    <row r="2645">
      <c r="A2645" s="47" t="str">
        <f t="shared" si="1"/>
        <v>The Americas_Turks and Caicos Islands-The Americas_2004</v>
      </c>
      <c r="B2645" s="47" t="s">
        <v>258</v>
      </c>
      <c r="C2645" s="49" t="s">
        <v>299</v>
      </c>
      <c r="D2645" s="44" t="s">
        <v>83</v>
      </c>
      <c r="E2645" s="50"/>
      <c r="F2645" s="50"/>
      <c r="G2645" s="50"/>
      <c r="H2645" s="50"/>
      <c r="I2645" s="50"/>
      <c r="J2645" s="50"/>
    </row>
    <row r="2646">
      <c r="A2646" s="47" t="str">
        <f t="shared" si="1"/>
        <v>The Americas_Turks and Caicos Islands-The Americas_2005</v>
      </c>
      <c r="B2646" s="47" t="s">
        <v>258</v>
      </c>
      <c r="C2646" s="49" t="s">
        <v>299</v>
      </c>
      <c r="D2646" s="44" t="s">
        <v>84</v>
      </c>
      <c r="E2646" s="50"/>
      <c r="F2646" s="50"/>
      <c r="G2646" s="50"/>
      <c r="H2646" s="50"/>
      <c r="I2646" s="50"/>
      <c r="J2646" s="50"/>
    </row>
    <row r="2647">
      <c r="A2647" s="47" t="str">
        <f t="shared" si="1"/>
        <v>The Americas_Turks and Caicos Islands-The Americas_2006</v>
      </c>
      <c r="B2647" s="47" t="s">
        <v>258</v>
      </c>
      <c r="C2647" s="49" t="s">
        <v>299</v>
      </c>
      <c r="D2647" s="44" t="s">
        <v>85</v>
      </c>
      <c r="E2647" s="50"/>
      <c r="F2647" s="50"/>
      <c r="G2647" s="50"/>
      <c r="H2647" s="50"/>
      <c r="I2647" s="50"/>
      <c r="J2647" s="50"/>
    </row>
    <row r="2648">
      <c r="A2648" s="47" t="str">
        <f t="shared" si="1"/>
        <v>The Americas_Turks and Caicos Islands-The Americas_2007</v>
      </c>
      <c r="B2648" s="47" t="s">
        <v>258</v>
      </c>
      <c r="C2648" s="49" t="s">
        <v>299</v>
      </c>
      <c r="D2648" s="44" t="s">
        <v>86</v>
      </c>
      <c r="E2648" s="50"/>
      <c r="F2648" s="50"/>
      <c r="G2648" s="50"/>
      <c r="H2648" s="50"/>
      <c r="I2648" s="50"/>
      <c r="J2648" s="50"/>
    </row>
    <row r="2649">
      <c r="A2649" s="47" t="str">
        <f t="shared" si="1"/>
        <v>The Americas_Turks and Caicos Islands-The Americas_2008</v>
      </c>
      <c r="B2649" s="47" t="s">
        <v>258</v>
      </c>
      <c r="C2649" s="49" t="s">
        <v>299</v>
      </c>
      <c r="D2649" s="44" t="s">
        <v>87</v>
      </c>
      <c r="E2649" s="50"/>
      <c r="F2649" s="50"/>
      <c r="G2649" s="50"/>
      <c r="H2649" s="50"/>
      <c r="I2649" s="50"/>
      <c r="J2649" s="50"/>
    </row>
    <row r="2650">
      <c r="A2650" s="47" t="str">
        <f t="shared" si="1"/>
        <v>The Americas_Turks and Caicos Islands-The Americas_2009</v>
      </c>
      <c r="B2650" s="47" t="s">
        <v>258</v>
      </c>
      <c r="C2650" s="49" t="s">
        <v>299</v>
      </c>
      <c r="D2650" s="44" t="s">
        <v>88</v>
      </c>
      <c r="E2650" s="50"/>
      <c r="F2650" s="50"/>
      <c r="G2650" s="50"/>
      <c r="H2650" s="50"/>
      <c r="I2650" s="50"/>
      <c r="J2650" s="50"/>
    </row>
    <row r="2651">
      <c r="A2651" s="47" t="str">
        <f t="shared" si="1"/>
        <v>The Americas_Turks and Caicos Islands-The Americas_2010</v>
      </c>
      <c r="B2651" s="47" t="s">
        <v>258</v>
      </c>
      <c r="C2651" s="49" t="s">
        <v>299</v>
      </c>
      <c r="D2651" s="44" t="s">
        <v>89</v>
      </c>
      <c r="E2651" s="50"/>
      <c r="F2651" s="50"/>
      <c r="G2651" s="50"/>
      <c r="H2651" s="50"/>
      <c r="I2651" s="50"/>
      <c r="J2651" s="50"/>
    </row>
    <row r="2652">
      <c r="A2652" s="47" t="str">
        <f t="shared" si="1"/>
        <v>The Americas_Turks and Caicos Islands-The Americas_2011</v>
      </c>
      <c r="B2652" s="47" t="s">
        <v>258</v>
      </c>
      <c r="C2652" s="49" t="s">
        <v>299</v>
      </c>
      <c r="D2652" s="44" t="s">
        <v>90</v>
      </c>
      <c r="E2652" s="50"/>
      <c r="F2652" s="50"/>
      <c r="G2652" s="50"/>
      <c r="H2652" s="50"/>
      <c r="I2652" s="50"/>
      <c r="J2652" s="50"/>
    </row>
    <row r="2653">
      <c r="A2653" s="47" t="str">
        <f t="shared" si="1"/>
        <v>The Americas_Turks and Caicos Islands-The Americas_2012</v>
      </c>
      <c r="B2653" s="47" t="s">
        <v>258</v>
      </c>
      <c r="C2653" s="49" t="s">
        <v>299</v>
      </c>
      <c r="D2653" s="44" t="s">
        <v>91</v>
      </c>
      <c r="E2653" s="50"/>
      <c r="F2653" s="50"/>
      <c r="G2653" s="50"/>
      <c r="H2653" s="50"/>
      <c r="I2653" s="50"/>
      <c r="J2653" s="50"/>
    </row>
    <row r="2654">
      <c r="A2654" s="47" t="str">
        <f t="shared" si="1"/>
        <v>The Americas_United States-The Americas_2000</v>
      </c>
      <c r="B2654" s="47" t="s">
        <v>258</v>
      </c>
      <c r="C2654" s="49" t="s">
        <v>300</v>
      </c>
      <c r="D2654" s="44" t="s">
        <v>70</v>
      </c>
      <c r="E2654" s="50"/>
      <c r="F2654" s="50"/>
      <c r="G2654" s="50"/>
      <c r="H2654" s="50"/>
      <c r="I2654" s="52">
        <v>0.431</v>
      </c>
      <c r="J2654" s="52">
        <v>0.385</v>
      </c>
    </row>
    <row r="2655">
      <c r="A2655" s="47" t="str">
        <f t="shared" si="1"/>
        <v>The Americas_United States-The Americas_2001</v>
      </c>
      <c r="B2655" s="47" t="s">
        <v>258</v>
      </c>
      <c r="C2655" s="49" t="s">
        <v>300</v>
      </c>
      <c r="D2655" s="44" t="s">
        <v>71</v>
      </c>
      <c r="E2655" s="50"/>
      <c r="F2655" s="50"/>
      <c r="G2655" s="50"/>
      <c r="H2655" s="50"/>
      <c r="I2655" s="52">
        <v>0.491</v>
      </c>
      <c r="J2655" s="52">
        <v>0.447</v>
      </c>
    </row>
    <row r="2656">
      <c r="A2656" s="47" t="str">
        <f t="shared" si="1"/>
        <v>The Americas_United States-The Americas_2002</v>
      </c>
      <c r="B2656" s="47" t="s">
        <v>258</v>
      </c>
      <c r="C2656" s="49" t="s">
        <v>300</v>
      </c>
      <c r="D2656" s="44" t="s">
        <v>72</v>
      </c>
      <c r="E2656" s="50"/>
      <c r="F2656" s="50"/>
      <c r="G2656" s="50"/>
      <c r="H2656" s="50"/>
      <c r="I2656" s="52">
        <v>0.588</v>
      </c>
      <c r="J2656" s="52">
        <v>0.489</v>
      </c>
    </row>
    <row r="2657">
      <c r="A2657" s="47" t="str">
        <f t="shared" si="1"/>
        <v>The Americas_United States-The Americas_2003</v>
      </c>
      <c r="B2657" s="47" t="s">
        <v>258</v>
      </c>
      <c r="C2657" s="49" t="s">
        <v>300</v>
      </c>
      <c r="D2657" s="44" t="s">
        <v>74</v>
      </c>
      <c r="E2657" s="50"/>
      <c r="F2657" s="52">
        <v>6.0</v>
      </c>
      <c r="G2657" s="50"/>
      <c r="H2657" s="50"/>
      <c r="I2657" s="52">
        <v>0.617</v>
      </c>
      <c r="J2657" s="52">
        <v>0.548</v>
      </c>
    </row>
    <row r="2658">
      <c r="A2658" s="47" t="str">
        <f t="shared" si="1"/>
        <v>The Americas_United States-The Americas_2004</v>
      </c>
      <c r="B2658" s="47" t="s">
        <v>258</v>
      </c>
      <c r="C2658" s="49" t="s">
        <v>300</v>
      </c>
      <c r="D2658" s="44" t="s">
        <v>83</v>
      </c>
      <c r="E2658" s="50"/>
      <c r="F2658" s="52">
        <v>6.0</v>
      </c>
      <c r="G2658" s="50"/>
      <c r="H2658" s="50"/>
      <c r="I2658" s="52">
        <v>0.648</v>
      </c>
      <c r="J2658" s="52">
        <v>0.625</v>
      </c>
    </row>
    <row r="2659">
      <c r="A2659" s="47" t="str">
        <f t="shared" si="1"/>
        <v>The Americas_United States-The Americas_2005</v>
      </c>
      <c r="B2659" s="47" t="s">
        <v>258</v>
      </c>
      <c r="C2659" s="49" t="s">
        <v>300</v>
      </c>
      <c r="D2659" s="44" t="s">
        <v>84</v>
      </c>
      <c r="E2659" s="52">
        <v>0.458</v>
      </c>
      <c r="F2659" s="52">
        <v>6.0</v>
      </c>
      <c r="G2659" s="50"/>
      <c r="H2659" s="52">
        <v>325.0</v>
      </c>
      <c r="I2659" s="52">
        <v>0.68</v>
      </c>
      <c r="J2659" s="52">
        <v>0.683</v>
      </c>
    </row>
    <row r="2660">
      <c r="A2660" s="47" t="str">
        <f t="shared" si="1"/>
        <v>The Americas_United States-The Americas_2006</v>
      </c>
      <c r="B2660" s="47" t="s">
        <v>258</v>
      </c>
      <c r="C2660" s="49" t="s">
        <v>300</v>
      </c>
      <c r="D2660" s="44" t="s">
        <v>85</v>
      </c>
      <c r="E2660" s="52">
        <v>0.474</v>
      </c>
      <c r="F2660" s="52">
        <v>6.0</v>
      </c>
      <c r="G2660" s="50"/>
      <c r="H2660" s="52">
        <v>325.0</v>
      </c>
      <c r="I2660" s="52">
        <v>0.689</v>
      </c>
      <c r="J2660" s="52">
        <v>0.763</v>
      </c>
    </row>
    <row r="2661">
      <c r="A2661" s="47" t="str">
        <f t="shared" si="1"/>
        <v>The Americas_United States-The Americas_2007</v>
      </c>
      <c r="B2661" s="47" t="s">
        <v>258</v>
      </c>
      <c r="C2661" s="49" t="s">
        <v>300</v>
      </c>
      <c r="D2661" s="44" t="s">
        <v>86</v>
      </c>
      <c r="E2661" s="52">
        <v>0.461</v>
      </c>
      <c r="F2661" s="52">
        <v>6.0</v>
      </c>
      <c r="G2661" s="50"/>
      <c r="H2661" s="52">
        <v>325.0</v>
      </c>
      <c r="I2661" s="52">
        <v>0.75</v>
      </c>
      <c r="J2661" s="52">
        <v>0.821</v>
      </c>
    </row>
    <row r="2662">
      <c r="A2662" s="47" t="str">
        <f t="shared" si="1"/>
        <v>The Americas_United States-The Americas_2008</v>
      </c>
      <c r="B2662" s="47" t="s">
        <v>258</v>
      </c>
      <c r="C2662" s="49" t="s">
        <v>300</v>
      </c>
      <c r="D2662" s="44" t="s">
        <v>87</v>
      </c>
      <c r="E2662" s="52">
        <v>0.464</v>
      </c>
      <c r="F2662" s="52">
        <v>5.0</v>
      </c>
      <c r="G2662" s="50"/>
      <c r="H2662" s="52">
        <v>187.0</v>
      </c>
      <c r="I2662" s="52">
        <v>0.74</v>
      </c>
      <c r="J2662" s="52">
        <v>0.852</v>
      </c>
    </row>
    <row r="2663">
      <c r="A2663" s="47" t="str">
        <f t="shared" si="1"/>
        <v>The Americas_United States-The Americas_2009</v>
      </c>
      <c r="B2663" s="47" t="s">
        <v>258</v>
      </c>
      <c r="C2663" s="49" t="s">
        <v>300</v>
      </c>
      <c r="D2663" s="44" t="s">
        <v>88</v>
      </c>
      <c r="E2663" s="52">
        <v>0.461</v>
      </c>
      <c r="F2663" s="52">
        <v>5.0</v>
      </c>
      <c r="G2663" s="50"/>
      <c r="H2663" s="52">
        <v>187.0</v>
      </c>
      <c r="I2663" s="52">
        <v>0.71</v>
      </c>
      <c r="J2663" s="52">
        <v>0.886</v>
      </c>
    </row>
    <row r="2664">
      <c r="A2664" s="47" t="str">
        <f t="shared" si="1"/>
        <v>The Americas_United States-The Americas_2010</v>
      </c>
      <c r="B2664" s="47" t="s">
        <v>258</v>
      </c>
      <c r="C2664" s="49" t="s">
        <v>300</v>
      </c>
      <c r="D2664" s="44" t="s">
        <v>89</v>
      </c>
      <c r="E2664" s="52">
        <v>0.465</v>
      </c>
      <c r="F2664" s="52">
        <v>5.0</v>
      </c>
      <c r="G2664" s="50"/>
      <c r="H2664" s="52">
        <v>187.0</v>
      </c>
      <c r="I2664" s="52">
        <v>0.717</v>
      </c>
      <c r="J2664" s="52">
        <v>0.913</v>
      </c>
    </row>
    <row r="2665">
      <c r="A2665" s="47" t="str">
        <f t="shared" si="1"/>
        <v>The Americas_United States-The Americas_2011</v>
      </c>
      <c r="B2665" s="47" t="s">
        <v>258</v>
      </c>
      <c r="C2665" s="49" t="s">
        <v>300</v>
      </c>
      <c r="D2665" s="44" t="s">
        <v>90</v>
      </c>
      <c r="E2665" s="52">
        <v>0.465</v>
      </c>
      <c r="F2665" s="52">
        <v>5.0</v>
      </c>
      <c r="G2665" s="50"/>
      <c r="H2665" s="52">
        <v>187.0</v>
      </c>
      <c r="I2665" s="52">
        <v>0.697</v>
      </c>
      <c r="J2665" s="52">
        <v>0.944</v>
      </c>
    </row>
    <row r="2666">
      <c r="A2666" s="47" t="str">
        <f t="shared" si="1"/>
        <v>The Americas_United States-The Americas_2012</v>
      </c>
      <c r="B2666" s="47" t="s">
        <v>258</v>
      </c>
      <c r="C2666" s="49" t="s">
        <v>300</v>
      </c>
      <c r="D2666" s="44" t="s">
        <v>91</v>
      </c>
      <c r="E2666" s="52">
        <v>0.464</v>
      </c>
      <c r="F2666" s="52">
        <v>5.0</v>
      </c>
      <c r="G2666" s="52">
        <v>4.0</v>
      </c>
      <c r="H2666" s="52">
        <v>175.0</v>
      </c>
      <c r="I2666" s="52">
        <v>0.793</v>
      </c>
      <c r="J2666" s="52">
        <v>0.96</v>
      </c>
    </row>
    <row r="2667">
      <c r="A2667" s="47" t="str">
        <f t="shared" si="1"/>
        <v>The Americas_Uruguay-The Americas_2000</v>
      </c>
      <c r="B2667" s="47" t="s">
        <v>258</v>
      </c>
      <c r="C2667" s="49" t="s">
        <v>301</v>
      </c>
      <c r="D2667" s="44" t="s">
        <v>70</v>
      </c>
      <c r="E2667" s="50"/>
      <c r="F2667" s="50"/>
      <c r="G2667" s="50"/>
      <c r="H2667" s="50"/>
      <c r="I2667" s="52">
        <v>0.105</v>
      </c>
      <c r="J2667" s="52">
        <v>0.124</v>
      </c>
    </row>
    <row r="2668">
      <c r="A2668" s="47" t="str">
        <f t="shared" si="1"/>
        <v>The Americas_Uruguay-The Americas_2001</v>
      </c>
      <c r="B2668" s="47" t="s">
        <v>258</v>
      </c>
      <c r="C2668" s="49" t="s">
        <v>301</v>
      </c>
      <c r="D2668" s="44" t="s">
        <v>71</v>
      </c>
      <c r="E2668" s="50"/>
      <c r="F2668" s="50"/>
      <c r="G2668" s="50"/>
      <c r="H2668" s="50"/>
      <c r="I2668" s="52">
        <v>0.111</v>
      </c>
      <c r="J2668" s="52">
        <v>0.156</v>
      </c>
    </row>
    <row r="2669">
      <c r="A2669" s="47" t="str">
        <f t="shared" si="1"/>
        <v>The Americas_Uruguay-The Americas_2002</v>
      </c>
      <c r="B2669" s="47" t="s">
        <v>258</v>
      </c>
      <c r="C2669" s="49" t="s">
        <v>301</v>
      </c>
      <c r="D2669" s="44" t="s">
        <v>72</v>
      </c>
      <c r="E2669" s="50"/>
      <c r="F2669" s="50"/>
      <c r="G2669" s="50"/>
      <c r="H2669" s="50"/>
      <c r="I2669" s="52">
        <v>0.114</v>
      </c>
      <c r="J2669" s="52">
        <v>0.154</v>
      </c>
    </row>
    <row r="2670">
      <c r="A2670" s="47" t="str">
        <f t="shared" si="1"/>
        <v>The Americas_Uruguay-The Americas_2003</v>
      </c>
      <c r="B2670" s="47" t="s">
        <v>258</v>
      </c>
      <c r="C2670" s="49" t="s">
        <v>301</v>
      </c>
      <c r="D2670" s="44" t="s">
        <v>74</v>
      </c>
      <c r="E2670" s="50"/>
      <c r="F2670" s="52">
        <v>45.0</v>
      </c>
      <c r="G2670" s="50"/>
      <c r="H2670" s="50"/>
      <c r="I2670" s="52">
        <v>0.159</v>
      </c>
      <c r="J2670" s="52">
        <v>0.15</v>
      </c>
    </row>
    <row r="2671">
      <c r="A2671" s="47" t="str">
        <f t="shared" si="1"/>
        <v>The Americas_Uruguay-The Americas_2004</v>
      </c>
      <c r="B2671" s="47" t="s">
        <v>258</v>
      </c>
      <c r="C2671" s="49" t="s">
        <v>301</v>
      </c>
      <c r="D2671" s="44" t="s">
        <v>83</v>
      </c>
      <c r="E2671" s="50"/>
      <c r="F2671" s="52">
        <v>45.0</v>
      </c>
      <c r="G2671" s="50"/>
      <c r="H2671" s="50"/>
      <c r="I2671" s="52">
        <v>0.171</v>
      </c>
      <c r="J2671" s="52">
        <v>0.18</v>
      </c>
    </row>
    <row r="2672">
      <c r="A2672" s="47" t="str">
        <f t="shared" si="1"/>
        <v>The Americas_Uruguay-The Americas_2005</v>
      </c>
      <c r="B2672" s="47" t="s">
        <v>258</v>
      </c>
      <c r="C2672" s="49" t="s">
        <v>301</v>
      </c>
      <c r="D2672" s="44" t="s">
        <v>84</v>
      </c>
      <c r="E2672" s="52">
        <v>0.713</v>
      </c>
      <c r="F2672" s="52">
        <v>45.0</v>
      </c>
      <c r="G2672" s="50"/>
      <c r="H2672" s="52">
        <v>304.0</v>
      </c>
      <c r="I2672" s="52">
        <v>0.201</v>
      </c>
      <c r="J2672" s="52">
        <v>0.347</v>
      </c>
    </row>
    <row r="2673">
      <c r="A2673" s="47" t="str">
        <f t="shared" si="1"/>
        <v>The Americas_Uruguay-The Americas_2006</v>
      </c>
      <c r="B2673" s="47" t="s">
        <v>258</v>
      </c>
      <c r="C2673" s="49" t="s">
        <v>301</v>
      </c>
      <c r="D2673" s="44" t="s">
        <v>85</v>
      </c>
      <c r="E2673" s="52">
        <v>0.713</v>
      </c>
      <c r="F2673" s="52">
        <v>43.0</v>
      </c>
      <c r="G2673" s="50"/>
      <c r="H2673" s="52">
        <v>304.0</v>
      </c>
      <c r="I2673" s="52">
        <v>0.294</v>
      </c>
      <c r="J2673" s="52">
        <v>0.7</v>
      </c>
    </row>
    <row r="2674">
      <c r="A2674" s="47" t="str">
        <f t="shared" si="1"/>
        <v>The Americas_Uruguay-The Americas_2007</v>
      </c>
      <c r="B2674" s="47" t="s">
        <v>258</v>
      </c>
      <c r="C2674" s="49" t="s">
        <v>301</v>
      </c>
      <c r="D2674" s="44" t="s">
        <v>86</v>
      </c>
      <c r="E2674" s="52">
        <v>0.713</v>
      </c>
      <c r="F2674" s="52">
        <v>44.0</v>
      </c>
      <c r="G2674" s="50"/>
      <c r="H2674" s="52">
        <v>304.0</v>
      </c>
      <c r="I2674" s="52">
        <v>0.34</v>
      </c>
      <c r="J2674" s="52">
        <v>0.9</v>
      </c>
    </row>
    <row r="2675">
      <c r="A2675" s="47" t="str">
        <f t="shared" si="1"/>
        <v>The Americas_Uruguay-The Americas_2008</v>
      </c>
      <c r="B2675" s="47" t="s">
        <v>258</v>
      </c>
      <c r="C2675" s="49" t="s">
        <v>301</v>
      </c>
      <c r="D2675" s="44" t="s">
        <v>87</v>
      </c>
      <c r="E2675" s="52">
        <v>0.43</v>
      </c>
      <c r="F2675" s="52">
        <v>44.0</v>
      </c>
      <c r="G2675" s="50"/>
      <c r="H2675" s="52">
        <v>336.0</v>
      </c>
      <c r="I2675" s="52">
        <v>0.393</v>
      </c>
      <c r="J2675" s="52">
        <v>1.047</v>
      </c>
    </row>
    <row r="2676">
      <c r="A2676" s="47" t="str">
        <f t="shared" si="1"/>
        <v>The Americas_Uruguay-The Americas_2009</v>
      </c>
      <c r="B2676" s="47" t="s">
        <v>258</v>
      </c>
      <c r="C2676" s="49" t="s">
        <v>301</v>
      </c>
      <c r="D2676" s="44" t="s">
        <v>88</v>
      </c>
      <c r="E2676" s="52">
        <v>0.419</v>
      </c>
      <c r="F2676" s="52">
        <v>65.0</v>
      </c>
      <c r="G2676" s="50"/>
      <c r="H2676" s="52">
        <v>336.0</v>
      </c>
      <c r="I2676" s="52">
        <v>0.418</v>
      </c>
      <c r="J2676" s="52">
        <v>1.224</v>
      </c>
    </row>
    <row r="2677">
      <c r="A2677" s="47" t="str">
        <f t="shared" si="1"/>
        <v>The Americas_Uruguay-The Americas_2010</v>
      </c>
      <c r="B2677" s="47" t="s">
        <v>258</v>
      </c>
      <c r="C2677" s="49" t="s">
        <v>301</v>
      </c>
      <c r="D2677" s="44" t="s">
        <v>89</v>
      </c>
      <c r="E2677" s="52">
        <v>0.419</v>
      </c>
      <c r="F2677" s="52">
        <v>65.0</v>
      </c>
      <c r="G2677" s="50"/>
      <c r="H2677" s="52">
        <v>336.0</v>
      </c>
      <c r="I2677" s="52">
        <v>0.464</v>
      </c>
      <c r="J2677" s="52">
        <v>1.316</v>
      </c>
    </row>
    <row r="2678">
      <c r="A2678" s="47" t="str">
        <f t="shared" si="1"/>
        <v>The Americas_Uruguay-The Americas_2011</v>
      </c>
      <c r="B2678" s="47" t="s">
        <v>258</v>
      </c>
      <c r="C2678" s="49" t="s">
        <v>301</v>
      </c>
      <c r="D2678" s="44" t="s">
        <v>90</v>
      </c>
      <c r="E2678" s="52">
        <v>0.419</v>
      </c>
      <c r="F2678" s="52">
        <v>7.0</v>
      </c>
      <c r="G2678" s="50"/>
      <c r="H2678" s="52">
        <v>336.0</v>
      </c>
      <c r="I2678" s="52">
        <v>0.514</v>
      </c>
      <c r="J2678" s="52">
        <v>1.406</v>
      </c>
    </row>
    <row r="2679">
      <c r="A2679" s="47" t="str">
        <f t="shared" si="1"/>
        <v>The Americas_Uruguay-The Americas_2012</v>
      </c>
      <c r="B2679" s="47" t="s">
        <v>258</v>
      </c>
      <c r="C2679" s="49" t="s">
        <v>301</v>
      </c>
      <c r="D2679" s="44" t="s">
        <v>91</v>
      </c>
      <c r="E2679" s="52">
        <v>0.419</v>
      </c>
      <c r="F2679" s="52">
        <v>7.0</v>
      </c>
      <c r="G2679" s="52">
        <v>85.0</v>
      </c>
      <c r="H2679" s="52">
        <v>310.0</v>
      </c>
      <c r="I2679" s="52">
        <v>0.545</v>
      </c>
      <c r="J2679" s="52">
        <v>1.471</v>
      </c>
    </row>
    <row r="2680">
      <c r="A2680" s="47" t="str">
        <f t="shared" si="1"/>
        <v>The Americas_Venezuela-The Americas_2000</v>
      </c>
      <c r="B2680" s="47" t="s">
        <v>258</v>
      </c>
      <c r="C2680" s="49" t="s">
        <v>302</v>
      </c>
      <c r="D2680" s="44" t="s">
        <v>70</v>
      </c>
      <c r="E2680" s="50"/>
      <c r="F2680" s="50"/>
      <c r="G2680" s="50"/>
      <c r="H2680" s="50"/>
      <c r="I2680" s="52">
        <v>0.034</v>
      </c>
      <c r="J2680" s="52">
        <v>0.223</v>
      </c>
    </row>
    <row r="2681">
      <c r="A2681" s="47" t="str">
        <f t="shared" si="1"/>
        <v>The Americas_Venezuela-The Americas_2001</v>
      </c>
      <c r="B2681" s="47" t="s">
        <v>258</v>
      </c>
      <c r="C2681" s="49" t="s">
        <v>302</v>
      </c>
      <c r="D2681" s="44" t="s">
        <v>71</v>
      </c>
      <c r="E2681" s="50"/>
      <c r="F2681" s="50"/>
      <c r="G2681" s="50"/>
      <c r="H2681" s="50"/>
      <c r="I2681" s="52">
        <v>0.046</v>
      </c>
      <c r="J2681" s="52">
        <v>0.26</v>
      </c>
    </row>
    <row r="2682">
      <c r="A2682" s="47" t="str">
        <f t="shared" si="1"/>
        <v>The Americas_Venezuela-The Americas_2002</v>
      </c>
      <c r="B2682" s="47" t="s">
        <v>258</v>
      </c>
      <c r="C2682" s="49" t="s">
        <v>302</v>
      </c>
      <c r="D2682" s="44" t="s">
        <v>72</v>
      </c>
      <c r="E2682" s="50"/>
      <c r="F2682" s="50"/>
      <c r="G2682" s="50"/>
      <c r="H2682" s="50"/>
      <c r="I2682" s="52">
        <v>0.049</v>
      </c>
      <c r="J2682" s="52">
        <v>0.258</v>
      </c>
    </row>
    <row r="2683">
      <c r="A2683" s="47" t="str">
        <f t="shared" si="1"/>
        <v>The Americas_Venezuela-The Americas_2003</v>
      </c>
      <c r="B2683" s="47" t="s">
        <v>258</v>
      </c>
      <c r="C2683" s="49" t="s">
        <v>302</v>
      </c>
      <c r="D2683" s="44" t="s">
        <v>74</v>
      </c>
      <c r="E2683" s="50"/>
      <c r="F2683" s="52">
        <v>141.0</v>
      </c>
      <c r="G2683" s="50"/>
      <c r="H2683" s="50"/>
      <c r="I2683" s="52">
        <v>0.075</v>
      </c>
      <c r="J2683" s="52">
        <v>0.272</v>
      </c>
    </row>
    <row r="2684">
      <c r="A2684" s="47" t="str">
        <f t="shared" si="1"/>
        <v>The Americas_Venezuela-The Americas_2004</v>
      </c>
      <c r="B2684" s="47" t="s">
        <v>258</v>
      </c>
      <c r="C2684" s="49" t="s">
        <v>302</v>
      </c>
      <c r="D2684" s="44" t="s">
        <v>83</v>
      </c>
      <c r="E2684" s="50"/>
      <c r="F2684" s="52">
        <v>141.0</v>
      </c>
      <c r="G2684" s="50"/>
      <c r="H2684" s="50"/>
      <c r="I2684" s="52">
        <v>0.084</v>
      </c>
      <c r="J2684" s="52">
        <v>0.321</v>
      </c>
    </row>
    <row r="2685">
      <c r="A2685" s="47" t="str">
        <f t="shared" si="1"/>
        <v>The Americas_Venezuela-The Americas_2005</v>
      </c>
      <c r="B2685" s="47" t="s">
        <v>258</v>
      </c>
      <c r="C2685" s="49" t="s">
        <v>302</v>
      </c>
      <c r="D2685" s="44" t="s">
        <v>84</v>
      </c>
      <c r="E2685" s="52">
        <v>0.502</v>
      </c>
      <c r="F2685" s="52">
        <v>141.0</v>
      </c>
      <c r="G2685" s="50"/>
      <c r="H2685" s="52">
        <v>864.0</v>
      </c>
      <c r="I2685" s="52">
        <v>0.126</v>
      </c>
      <c r="J2685" s="52">
        <v>0.468</v>
      </c>
    </row>
    <row r="2686">
      <c r="A2686" s="47" t="str">
        <f t="shared" si="1"/>
        <v>The Americas_Venezuela-The Americas_2006</v>
      </c>
      <c r="B2686" s="47" t="s">
        <v>258</v>
      </c>
      <c r="C2686" s="49" t="s">
        <v>302</v>
      </c>
      <c r="D2686" s="44" t="s">
        <v>85</v>
      </c>
      <c r="E2686" s="52">
        <v>0.498</v>
      </c>
      <c r="F2686" s="52">
        <v>141.0</v>
      </c>
      <c r="G2686" s="50"/>
      <c r="H2686" s="52">
        <v>864.0</v>
      </c>
      <c r="I2686" s="52">
        <v>0.152</v>
      </c>
      <c r="J2686" s="52">
        <v>0.691</v>
      </c>
    </row>
    <row r="2687">
      <c r="A2687" s="47" t="str">
        <f t="shared" si="1"/>
        <v>The Americas_Venezuela-The Americas_2007</v>
      </c>
      <c r="B2687" s="47" t="s">
        <v>258</v>
      </c>
      <c r="C2687" s="49" t="s">
        <v>302</v>
      </c>
      <c r="D2687" s="44" t="s">
        <v>86</v>
      </c>
      <c r="E2687" s="52">
        <v>0.536</v>
      </c>
      <c r="F2687" s="52">
        <v>141.0</v>
      </c>
      <c r="G2687" s="50"/>
      <c r="H2687" s="52">
        <v>864.0</v>
      </c>
      <c r="I2687" s="52">
        <v>0.208</v>
      </c>
      <c r="J2687" s="52">
        <v>0.861</v>
      </c>
    </row>
    <row r="2688">
      <c r="A2688" s="47" t="str">
        <f t="shared" si="1"/>
        <v>The Americas_Venezuela-The Americas_2008</v>
      </c>
      <c r="B2688" s="47" t="s">
        <v>258</v>
      </c>
      <c r="C2688" s="49" t="s">
        <v>302</v>
      </c>
      <c r="D2688" s="44" t="s">
        <v>87</v>
      </c>
      <c r="E2688" s="52">
        <v>0.556</v>
      </c>
      <c r="F2688" s="52">
        <v>141.0</v>
      </c>
      <c r="G2688" s="50"/>
      <c r="H2688" s="52">
        <v>864.0</v>
      </c>
      <c r="I2688" s="52">
        <v>0.259</v>
      </c>
      <c r="J2688" s="52">
        <v>0.975</v>
      </c>
    </row>
    <row r="2689">
      <c r="A2689" s="47" t="str">
        <f t="shared" si="1"/>
        <v>The Americas_Venezuela-The Americas_2009</v>
      </c>
      <c r="B2689" s="47" t="s">
        <v>258</v>
      </c>
      <c r="C2689" s="49" t="s">
        <v>302</v>
      </c>
      <c r="D2689" s="44" t="s">
        <v>88</v>
      </c>
      <c r="E2689" s="52">
        <v>0.604</v>
      </c>
      <c r="F2689" s="52">
        <v>141.0</v>
      </c>
      <c r="G2689" s="50"/>
      <c r="H2689" s="52">
        <v>864.0</v>
      </c>
      <c r="I2689" s="52">
        <v>0.327</v>
      </c>
      <c r="J2689" s="52">
        <v>0.984</v>
      </c>
    </row>
    <row r="2690">
      <c r="A2690" s="47" t="str">
        <f t="shared" si="1"/>
        <v>The Americas_Venezuela-The Americas_2010</v>
      </c>
      <c r="B2690" s="47" t="s">
        <v>258</v>
      </c>
      <c r="C2690" s="49" t="s">
        <v>302</v>
      </c>
      <c r="D2690" s="44" t="s">
        <v>89</v>
      </c>
      <c r="E2690" s="52">
        <v>0.519</v>
      </c>
      <c r="F2690" s="52">
        <v>141.0</v>
      </c>
      <c r="G2690" s="50"/>
      <c r="H2690" s="52">
        <v>864.0</v>
      </c>
      <c r="I2690" s="52">
        <v>0.374</v>
      </c>
      <c r="J2690" s="52">
        <v>0.96</v>
      </c>
    </row>
    <row r="2691">
      <c r="A2691" s="47" t="str">
        <f t="shared" si="1"/>
        <v>The Americas_Venezuela-The Americas_2011</v>
      </c>
      <c r="B2691" s="47" t="s">
        <v>258</v>
      </c>
      <c r="C2691" s="49" t="s">
        <v>302</v>
      </c>
      <c r="D2691" s="44" t="s">
        <v>90</v>
      </c>
      <c r="E2691" s="52">
        <v>0.628</v>
      </c>
      <c r="F2691" s="52">
        <v>141.0</v>
      </c>
      <c r="G2691" s="50"/>
      <c r="H2691" s="52">
        <v>864.0</v>
      </c>
      <c r="I2691" s="52">
        <v>0.402</v>
      </c>
      <c r="J2691" s="52">
        <v>0.976</v>
      </c>
    </row>
    <row r="2692">
      <c r="A2692" s="47" t="str">
        <f t="shared" si="1"/>
        <v>The Americas_Venezuela-The Americas_2012</v>
      </c>
      <c r="B2692" s="47" t="s">
        <v>258</v>
      </c>
      <c r="C2692" s="49" t="s">
        <v>302</v>
      </c>
      <c r="D2692" s="44" t="s">
        <v>91</v>
      </c>
      <c r="E2692" s="52">
        <v>0.619</v>
      </c>
      <c r="F2692" s="52">
        <v>144.0</v>
      </c>
      <c r="G2692" s="52">
        <v>180.0</v>
      </c>
      <c r="H2692" s="52">
        <v>792.0</v>
      </c>
      <c r="I2692" s="52">
        <v>0.491</v>
      </c>
      <c r="J2692" s="52">
        <v>1.021</v>
      </c>
    </row>
  </sheetData>
  <conditionalFormatting sqref="A1:A2692">
    <cfRule type="expression" dxfId="0" priority="1">
      <formula>countif(A:A,A1)&gt;1</formula>
    </cfRule>
  </conditionalFormatting>
  <drawing r:id="rId1"/>
</worksheet>
</file>